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22087667-D572-40A4-B4F8-F0CFE336118B}" xr6:coauthVersionLast="36" xr6:coauthVersionMax="47" xr10:uidLastSave="{00000000-0000-0000-0000-000000000000}"/>
  <bookViews>
    <workbookView xWindow="-120" yWindow="-120" windowWidth="29040" windowHeight="15720" tabRatio="925" activeTab="1" xr2:uid="{00000000-000D-0000-FFFF-FFFF00000000}"/>
  </bookViews>
  <sheets>
    <sheet name="FY Target Sheet" sheetId="1" r:id="rId1"/>
    <sheet name="Construction Budget" sheetId="6" r:id="rId2"/>
    <sheet name="Booking Apr" sheetId="7" r:id="rId3"/>
    <sheet name="Cancel Apr" sheetId="9" r:id="rId4"/>
    <sheet name="Coll Apr" sheetId="11" r:id="rId5"/>
    <sheet name="Ageing Apr" sheetId="27" r:id="rId6"/>
    <sheet name="Booking May" sheetId="8" r:id="rId7"/>
    <sheet name="Cancel May" sheetId="12" r:id="rId8"/>
    <sheet name="Coll May" sheetId="13" r:id="rId9"/>
    <sheet name="Ageing May" sheetId="26" r:id="rId10"/>
    <sheet name="Booking Jun" sheetId="18" r:id="rId11"/>
    <sheet name="Cancel Jun" sheetId="19" r:id="rId12"/>
    <sheet name="Coll Jun" sheetId="20" r:id="rId13"/>
    <sheet name="Ageing Jun" sheetId="25" r:id="rId14"/>
    <sheet name="Project Portfolio" sheetId="24" r:id="rId15"/>
  </sheets>
  <definedNames>
    <definedName name="_xlnm._FilterDatabase" localSheetId="5" hidden="1">'Ageing Apr'!$A$1:$AC$4207</definedName>
    <definedName name="_xlnm._FilterDatabase" localSheetId="13" hidden="1">'Ageing Jun'!$A$1:$AD$4357</definedName>
    <definedName name="_xlnm._FilterDatabase" localSheetId="9" hidden="1">'Ageing May'!$A$1:$U$4269</definedName>
    <definedName name="_xlnm._FilterDatabase" localSheetId="2" hidden="1">'Booking Apr'!$A$1:$Y$60</definedName>
    <definedName name="_xlnm._FilterDatabase" localSheetId="10" hidden="1">'Booking Jun'!$A$5:$Y$78</definedName>
    <definedName name="_xlnm._FilterDatabase" localSheetId="6" hidden="1">'Booking May'!$A$5:$Y$64</definedName>
    <definedName name="_xlnm._FilterDatabase" localSheetId="3" hidden="1">'Cancel Apr'!$A$1:$O$1</definedName>
    <definedName name="_xlnm._FilterDatabase" localSheetId="4" hidden="1">'Coll Apr'!$A$1:$M$89</definedName>
    <definedName name="_xlnm._FilterDatabase" localSheetId="12" hidden="1">'Coll Jun'!$A$1:$M$91</definedName>
    <definedName name="_xlnm._FilterDatabase" localSheetId="0" hidden="1">'FY Target Sheet'!#REF!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4207" i="27" l="1"/>
  <c r="Q4207" i="27"/>
  <c r="I4207" i="27"/>
  <c r="K4207" i="27" s="1"/>
  <c r="S4206" i="27"/>
  <c r="Q4206" i="27"/>
  <c r="I4206" i="27"/>
  <c r="K4206" i="27" s="1"/>
  <c r="S4205" i="27"/>
  <c r="Q4205" i="27"/>
  <c r="I4205" i="27"/>
  <c r="K4205" i="27" s="1"/>
  <c r="S4204" i="27"/>
  <c r="Q4204" i="27"/>
  <c r="O4204" i="27"/>
  <c r="K4204" i="27"/>
  <c r="P4204" i="27" s="1"/>
  <c r="I4204" i="27"/>
  <c r="T4203" i="27"/>
  <c r="U4203" i="27" s="1"/>
  <c r="R4203" i="27"/>
  <c r="Q4203" i="27"/>
  <c r="K4203" i="27"/>
  <c r="T4202" i="27"/>
  <c r="U4202" i="27" s="1"/>
  <c r="R4202" i="27"/>
  <c r="Q4202" i="27"/>
  <c r="T4201" i="27"/>
  <c r="U4201" i="27" s="1"/>
  <c r="R4201" i="27"/>
  <c r="Q4201" i="27"/>
  <c r="T4200" i="27"/>
  <c r="U4200" i="27" s="1"/>
  <c r="R4200" i="27"/>
  <c r="Q4200" i="27"/>
  <c r="U4199" i="27"/>
  <c r="T4199" i="27"/>
  <c r="R4199" i="27"/>
  <c r="Q4199" i="27"/>
  <c r="T4198" i="27"/>
  <c r="U4198" i="27" s="1"/>
  <c r="R4198" i="27"/>
  <c r="Q4198" i="27"/>
  <c r="T4197" i="27"/>
  <c r="U4197" i="27" s="1"/>
  <c r="R4197" i="27"/>
  <c r="Q4197" i="27"/>
  <c r="T4196" i="27"/>
  <c r="U4196" i="27" s="1"/>
  <c r="R4196" i="27"/>
  <c r="Q4196" i="27"/>
  <c r="T4195" i="27"/>
  <c r="U4195" i="27" s="1"/>
  <c r="R4195" i="27"/>
  <c r="Q4195" i="27"/>
  <c r="T4194" i="27"/>
  <c r="U4194" i="27" s="1"/>
  <c r="R4194" i="27"/>
  <c r="Q4194" i="27"/>
  <c r="T4193" i="27"/>
  <c r="U4193" i="27" s="1"/>
  <c r="R4193" i="27"/>
  <c r="Q4193" i="27"/>
  <c r="T4192" i="27"/>
  <c r="U4192" i="27" s="1"/>
  <c r="R4192" i="27"/>
  <c r="Q4192" i="27"/>
  <c r="T4191" i="27"/>
  <c r="U4191" i="27" s="1"/>
  <c r="R4191" i="27"/>
  <c r="Q4191" i="27"/>
  <c r="T4190" i="27"/>
  <c r="U4190" i="27" s="1"/>
  <c r="R4190" i="27"/>
  <c r="Q4190" i="27"/>
  <c r="T4189" i="27"/>
  <c r="U4189" i="27" s="1"/>
  <c r="R4189" i="27"/>
  <c r="Q4189" i="27"/>
  <c r="T4188" i="27"/>
  <c r="U4188" i="27" s="1"/>
  <c r="R4188" i="27"/>
  <c r="Q4188" i="27"/>
  <c r="T4187" i="27"/>
  <c r="U4187" i="27" s="1"/>
  <c r="R4187" i="27"/>
  <c r="Q4187" i="27"/>
  <c r="T4186" i="27"/>
  <c r="U4186" i="27" s="1"/>
  <c r="R4186" i="27"/>
  <c r="Q4186" i="27"/>
  <c r="T4185" i="27"/>
  <c r="U4185" i="27" s="1"/>
  <c r="R4185" i="27"/>
  <c r="Q4185" i="27"/>
  <c r="T4184" i="27"/>
  <c r="U4184" i="27" s="1"/>
  <c r="R4184" i="27"/>
  <c r="Q4184" i="27"/>
  <c r="U4183" i="27"/>
  <c r="T4183" i="27"/>
  <c r="R4183" i="27"/>
  <c r="Q4183" i="27"/>
  <c r="T4182" i="27"/>
  <c r="U4182" i="27" s="1"/>
  <c r="R4182" i="27"/>
  <c r="Q4182" i="27"/>
  <c r="T4181" i="27"/>
  <c r="U4181" i="27" s="1"/>
  <c r="R4181" i="27"/>
  <c r="Q4181" i="27"/>
  <c r="T4180" i="27"/>
  <c r="U4180" i="27" s="1"/>
  <c r="R4180" i="27"/>
  <c r="Q4180" i="27"/>
  <c r="T4179" i="27"/>
  <c r="U4179" i="27" s="1"/>
  <c r="R4179" i="27"/>
  <c r="Q4179" i="27"/>
  <c r="T4178" i="27"/>
  <c r="U4178" i="27" s="1"/>
  <c r="R4178" i="27"/>
  <c r="Q4178" i="27"/>
  <c r="U4177" i="27"/>
  <c r="T4177" i="27"/>
  <c r="R4177" i="27"/>
  <c r="Q4177" i="27"/>
  <c r="T4176" i="27"/>
  <c r="U4176" i="27" s="1"/>
  <c r="R4176" i="27"/>
  <c r="Q4176" i="27"/>
  <c r="T4175" i="27"/>
  <c r="U4175" i="27" s="1"/>
  <c r="R4175" i="27"/>
  <c r="Q4175" i="27"/>
  <c r="T4174" i="27"/>
  <c r="U4174" i="27" s="1"/>
  <c r="R4174" i="27"/>
  <c r="Q4174" i="27"/>
  <c r="T4173" i="27"/>
  <c r="U4173" i="27" s="1"/>
  <c r="R4173" i="27"/>
  <c r="Q4173" i="27"/>
  <c r="T4172" i="27"/>
  <c r="U4172" i="27" s="1"/>
  <c r="R4172" i="27"/>
  <c r="Q4172" i="27"/>
  <c r="T4171" i="27"/>
  <c r="U4171" i="27" s="1"/>
  <c r="R4171" i="27"/>
  <c r="Q4171" i="27"/>
  <c r="T4170" i="27"/>
  <c r="U4170" i="27" s="1"/>
  <c r="R4170" i="27"/>
  <c r="Q4170" i="27"/>
  <c r="T4169" i="27"/>
  <c r="U4169" i="27" s="1"/>
  <c r="R4169" i="27"/>
  <c r="Q4169" i="27"/>
  <c r="T4168" i="27"/>
  <c r="U4168" i="27" s="1"/>
  <c r="R4168" i="27"/>
  <c r="Q4168" i="27"/>
  <c r="U4167" i="27"/>
  <c r="T4167" i="27"/>
  <c r="R4167" i="27"/>
  <c r="Q4167" i="27"/>
  <c r="T4166" i="27"/>
  <c r="U4166" i="27" s="1"/>
  <c r="R4166" i="27"/>
  <c r="Q4166" i="27"/>
  <c r="T4165" i="27"/>
  <c r="U4165" i="27" s="1"/>
  <c r="R4165" i="27"/>
  <c r="Q4165" i="27"/>
  <c r="T4164" i="27"/>
  <c r="U4164" i="27" s="1"/>
  <c r="R4164" i="27"/>
  <c r="Q4164" i="27"/>
  <c r="T4163" i="27"/>
  <c r="U4163" i="27" s="1"/>
  <c r="R4163" i="27"/>
  <c r="Q4163" i="27"/>
  <c r="T4162" i="27"/>
  <c r="U4162" i="27" s="1"/>
  <c r="R4162" i="27"/>
  <c r="Q4162" i="27"/>
  <c r="T4161" i="27"/>
  <c r="U4161" i="27" s="1"/>
  <c r="R4161" i="27"/>
  <c r="Q4161" i="27"/>
  <c r="T4160" i="27"/>
  <c r="U4160" i="27" s="1"/>
  <c r="R4160" i="27"/>
  <c r="Q4160" i="27"/>
  <c r="U4159" i="27"/>
  <c r="T4159" i="27"/>
  <c r="R4159" i="27"/>
  <c r="Q4159" i="27"/>
  <c r="T4158" i="27"/>
  <c r="U4158" i="27" s="1"/>
  <c r="R4158" i="27"/>
  <c r="Q4158" i="27"/>
  <c r="T4157" i="27"/>
  <c r="U4157" i="27" s="1"/>
  <c r="R4157" i="27"/>
  <c r="Q4157" i="27"/>
  <c r="T4156" i="27"/>
  <c r="U4156" i="27" s="1"/>
  <c r="R4156" i="27"/>
  <c r="Q4156" i="27"/>
  <c r="T4155" i="27"/>
  <c r="U4155" i="27" s="1"/>
  <c r="R4155" i="27"/>
  <c r="Q4155" i="27"/>
  <c r="T4154" i="27"/>
  <c r="U4154" i="27" s="1"/>
  <c r="R4154" i="27"/>
  <c r="Q4154" i="27"/>
  <c r="T4153" i="27"/>
  <c r="U4153" i="27" s="1"/>
  <c r="R4153" i="27"/>
  <c r="Q4153" i="27"/>
  <c r="K4153" i="27"/>
  <c r="T4152" i="27"/>
  <c r="U4152" i="27" s="1"/>
  <c r="R4152" i="27"/>
  <c r="Q4152" i="27"/>
  <c r="K4152" i="27"/>
  <c r="T4151" i="27"/>
  <c r="U4151" i="27" s="1"/>
  <c r="R4151" i="27"/>
  <c r="Q4151" i="27"/>
  <c r="T4150" i="27"/>
  <c r="U4150" i="27" s="1"/>
  <c r="R4150" i="27"/>
  <c r="Q4150" i="27"/>
  <c r="T4149" i="27"/>
  <c r="U4149" i="27" s="1"/>
  <c r="R4149" i="27"/>
  <c r="Q4149" i="27"/>
  <c r="T4148" i="27"/>
  <c r="U4148" i="27" s="1"/>
  <c r="R4148" i="27"/>
  <c r="Q4148" i="27"/>
  <c r="T4147" i="27"/>
  <c r="U4147" i="27" s="1"/>
  <c r="R4147" i="27"/>
  <c r="Q4147" i="27"/>
  <c r="T4146" i="27"/>
  <c r="U4146" i="27" s="1"/>
  <c r="R4146" i="27"/>
  <c r="Q4146" i="27"/>
  <c r="T4145" i="27"/>
  <c r="U4145" i="27" s="1"/>
  <c r="R4145" i="27"/>
  <c r="Q4145" i="27"/>
  <c r="T4144" i="27"/>
  <c r="U4144" i="27" s="1"/>
  <c r="R4144" i="27"/>
  <c r="Q4144" i="27"/>
  <c r="T4143" i="27"/>
  <c r="U4143" i="27" s="1"/>
  <c r="R4143" i="27"/>
  <c r="Q4143" i="27"/>
  <c r="T4142" i="27"/>
  <c r="U4142" i="27" s="1"/>
  <c r="R4142" i="27"/>
  <c r="Q4142" i="27"/>
  <c r="T4141" i="27"/>
  <c r="U4141" i="27" s="1"/>
  <c r="R4141" i="27"/>
  <c r="Q4141" i="27"/>
  <c r="T4140" i="27"/>
  <c r="U4140" i="27" s="1"/>
  <c r="R4140" i="27"/>
  <c r="Q4140" i="27"/>
  <c r="T4139" i="27"/>
  <c r="U4139" i="27" s="1"/>
  <c r="R4139" i="27"/>
  <c r="Q4139" i="27"/>
  <c r="U4138" i="27"/>
  <c r="T4138" i="27"/>
  <c r="R4138" i="27"/>
  <c r="Q4138" i="27"/>
  <c r="T4137" i="27"/>
  <c r="U4137" i="27" s="1"/>
  <c r="R4137" i="27"/>
  <c r="Q4137" i="27"/>
  <c r="T4136" i="27"/>
  <c r="U4136" i="27" s="1"/>
  <c r="R4136" i="27"/>
  <c r="Q4136" i="27"/>
  <c r="T4135" i="27"/>
  <c r="U4135" i="27" s="1"/>
  <c r="R4135" i="27"/>
  <c r="Q4135" i="27"/>
  <c r="U4134" i="27"/>
  <c r="T4134" i="27"/>
  <c r="R4134" i="27"/>
  <c r="Q4134" i="27"/>
  <c r="T4133" i="27"/>
  <c r="U4133" i="27" s="1"/>
  <c r="R4133" i="27"/>
  <c r="Q4133" i="27"/>
  <c r="U4132" i="27"/>
  <c r="T4132" i="27"/>
  <c r="R4132" i="27"/>
  <c r="Q4132" i="27"/>
  <c r="T4131" i="27"/>
  <c r="U4131" i="27" s="1"/>
  <c r="R4131" i="27"/>
  <c r="Q4131" i="27"/>
  <c r="T4130" i="27"/>
  <c r="U4130" i="27" s="1"/>
  <c r="R4130" i="27"/>
  <c r="Q4130" i="27"/>
  <c r="T4129" i="27"/>
  <c r="U4129" i="27" s="1"/>
  <c r="R4129" i="27"/>
  <c r="Q4129" i="27"/>
  <c r="T4128" i="27"/>
  <c r="U4128" i="27" s="1"/>
  <c r="R4128" i="27"/>
  <c r="Q4128" i="27"/>
  <c r="T4127" i="27"/>
  <c r="U4127" i="27" s="1"/>
  <c r="R4127" i="27"/>
  <c r="Q4127" i="27"/>
  <c r="T4126" i="27"/>
  <c r="U4126" i="27" s="1"/>
  <c r="R4126" i="27"/>
  <c r="Q4126" i="27"/>
  <c r="T4125" i="27"/>
  <c r="U4125" i="27" s="1"/>
  <c r="R4125" i="27"/>
  <c r="Q4125" i="27"/>
  <c r="T4124" i="27"/>
  <c r="U4124" i="27" s="1"/>
  <c r="R4124" i="27"/>
  <c r="Q4124" i="27"/>
  <c r="T4123" i="27"/>
  <c r="U4123" i="27" s="1"/>
  <c r="R4123" i="27"/>
  <c r="Q4123" i="27"/>
  <c r="U4122" i="27"/>
  <c r="T4122" i="27"/>
  <c r="R4122" i="27"/>
  <c r="Q4122" i="27"/>
  <c r="T4121" i="27"/>
  <c r="U4121" i="27" s="1"/>
  <c r="R4121" i="27"/>
  <c r="Q4121" i="27"/>
  <c r="T4120" i="27"/>
  <c r="U4120" i="27" s="1"/>
  <c r="R4120" i="27"/>
  <c r="Q4120" i="27"/>
  <c r="T4119" i="27"/>
  <c r="U4119" i="27" s="1"/>
  <c r="R4119" i="27"/>
  <c r="Q4119" i="27"/>
  <c r="U4118" i="27"/>
  <c r="T4118" i="27"/>
  <c r="R4118" i="27"/>
  <c r="Q4118" i="27"/>
  <c r="T4117" i="27"/>
  <c r="U4117" i="27" s="1"/>
  <c r="R4117" i="27"/>
  <c r="Q4117" i="27"/>
  <c r="T4116" i="27"/>
  <c r="U4116" i="27" s="1"/>
  <c r="R4116" i="27"/>
  <c r="Q4116" i="27"/>
  <c r="T4115" i="27"/>
  <c r="U4115" i="27" s="1"/>
  <c r="R4115" i="27"/>
  <c r="Q4115" i="27"/>
  <c r="T4114" i="27"/>
  <c r="U4114" i="27" s="1"/>
  <c r="R4114" i="27"/>
  <c r="Q4114" i="27"/>
  <c r="T4113" i="27"/>
  <c r="U4113" i="27" s="1"/>
  <c r="R4113" i="27"/>
  <c r="Q4113" i="27"/>
  <c r="T4112" i="27"/>
  <c r="U4112" i="27" s="1"/>
  <c r="R4112" i="27"/>
  <c r="Q4112" i="27"/>
  <c r="T4111" i="27"/>
  <c r="U4111" i="27" s="1"/>
  <c r="R4111" i="27"/>
  <c r="Q4111" i="27"/>
  <c r="T4110" i="27"/>
  <c r="U4110" i="27" s="1"/>
  <c r="R4110" i="27"/>
  <c r="Q4110" i="27"/>
  <c r="T4109" i="27"/>
  <c r="U4109" i="27" s="1"/>
  <c r="R4109" i="27"/>
  <c r="Q4109" i="27"/>
  <c r="T4108" i="27"/>
  <c r="U4108" i="27" s="1"/>
  <c r="R4108" i="27"/>
  <c r="Q4108" i="27"/>
  <c r="T4107" i="27"/>
  <c r="U4107" i="27" s="1"/>
  <c r="R4107" i="27"/>
  <c r="Q4107" i="27"/>
  <c r="U4106" i="27"/>
  <c r="T4106" i="27"/>
  <c r="R4106" i="27"/>
  <c r="Q4106" i="27"/>
  <c r="T4105" i="27"/>
  <c r="U4105" i="27" s="1"/>
  <c r="R4105" i="27"/>
  <c r="Q4105" i="27"/>
  <c r="T4104" i="27"/>
  <c r="U4104" i="27" s="1"/>
  <c r="R4104" i="27"/>
  <c r="Q4104" i="27"/>
  <c r="T4103" i="27"/>
  <c r="U4103" i="27" s="1"/>
  <c r="R4103" i="27"/>
  <c r="Q4103" i="27"/>
  <c r="T4102" i="27"/>
  <c r="U4102" i="27" s="1"/>
  <c r="R4102" i="27"/>
  <c r="Q4102" i="27"/>
  <c r="T4101" i="27"/>
  <c r="U4101" i="27" s="1"/>
  <c r="R4101" i="27"/>
  <c r="Q4101" i="27"/>
  <c r="T4100" i="27"/>
  <c r="U4100" i="27" s="1"/>
  <c r="R4100" i="27"/>
  <c r="Q4100" i="27"/>
  <c r="T4099" i="27"/>
  <c r="U4099" i="27" s="1"/>
  <c r="R4099" i="27"/>
  <c r="Q4099" i="27"/>
  <c r="U4098" i="27"/>
  <c r="T4098" i="27"/>
  <c r="R4098" i="27"/>
  <c r="Q4098" i="27"/>
  <c r="T4097" i="27"/>
  <c r="U4097" i="27" s="1"/>
  <c r="R4097" i="27"/>
  <c r="Q4097" i="27"/>
  <c r="T4096" i="27"/>
  <c r="U4096" i="27" s="1"/>
  <c r="R4096" i="27"/>
  <c r="Q4096" i="27"/>
  <c r="T4095" i="27"/>
  <c r="U4095" i="27" s="1"/>
  <c r="R4095" i="27"/>
  <c r="Q4095" i="27"/>
  <c r="T4094" i="27"/>
  <c r="U4094" i="27" s="1"/>
  <c r="R4094" i="27"/>
  <c r="Q4094" i="27"/>
  <c r="T4093" i="27"/>
  <c r="U4093" i="27" s="1"/>
  <c r="R4093" i="27"/>
  <c r="Q4093" i="27"/>
  <c r="T4092" i="27"/>
  <c r="U4092" i="27" s="1"/>
  <c r="R4092" i="27"/>
  <c r="Q4092" i="27"/>
  <c r="T4091" i="27"/>
  <c r="U4091" i="27" s="1"/>
  <c r="R4091" i="27"/>
  <c r="Q4091" i="27"/>
  <c r="U4090" i="27"/>
  <c r="T4090" i="27"/>
  <c r="R4090" i="27"/>
  <c r="Q4090" i="27"/>
  <c r="T4089" i="27"/>
  <c r="U4089" i="27" s="1"/>
  <c r="R4089" i="27"/>
  <c r="Q4089" i="27"/>
  <c r="U4088" i="27"/>
  <c r="T4088" i="27"/>
  <c r="R4088" i="27"/>
  <c r="Q4088" i="27"/>
  <c r="T4087" i="27"/>
  <c r="U4087" i="27" s="1"/>
  <c r="R4087" i="27"/>
  <c r="Q4087" i="27"/>
  <c r="T4086" i="27"/>
  <c r="U4086" i="27" s="1"/>
  <c r="R4086" i="27"/>
  <c r="Q4086" i="27"/>
  <c r="T4085" i="27"/>
  <c r="U4085" i="27" s="1"/>
  <c r="R4085" i="27"/>
  <c r="Q4085" i="27"/>
  <c r="T4084" i="27"/>
  <c r="U4084" i="27" s="1"/>
  <c r="R4084" i="27"/>
  <c r="Q4084" i="27"/>
  <c r="T4083" i="27"/>
  <c r="U4083" i="27" s="1"/>
  <c r="R4083" i="27"/>
  <c r="Q4083" i="27"/>
  <c r="U4082" i="27"/>
  <c r="T4082" i="27"/>
  <c r="R4082" i="27"/>
  <c r="Q4082" i="27"/>
  <c r="T4081" i="27"/>
  <c r="U4081" i="27" s="1"/>
  <c r="R4081" i="27"/>
  <c r="Q4081" i="27"/>
  <c r="T4080" i="27"/>
  <c r="U4080" i="27" s="1"/>
  <c r="R4080" i="27"/>
  <c r="Q4080" i="27"/>
  <c r="T4079" i="27"/>
  <c r="U4079" i="27" s="1"/>
  <c r="R4079" i="27"/>
  <c r="Q4079" i="27"/>
  <c r="T4078" i="27"/>
  <c r="U4078" i="27" s="1"/>
  <c r="R4078" i="27"/>
  <c r="Q4078" i="27"/>
  <c r="T4077" i="27"/>
  <c r="U4077" i="27" s="1"/>
  <c r="R4077" i="27"/>
  <c r="Q4077" i="27"/>
  <c r="T4076" i="27"/>
  <c r="U4076" i="27" s="1"/>
  <c r="R4076" i="27"/>
  <c r="Q4076" i="27"/>
  <c r="T4075" i="27"/>
  <c r="U4075" i="27" s="1"/>
  <c r="R4075" i="27"/>
  <c r="Q4075" i="27"/>
  <c r="U4074" i="27"/>
  <c r="T4074" i="27"/>
  <c r="R4074" i="27"/>
  <c r="Q4074" i="27"/>
  <c r="T4073" i="27"/>
  <c r="U4073" i="27" s="1"/>
  <c r="R4073" i="27"/>
  <c r="Q4073" i="27"/>
  <c r="U4072" i="27"/>
  <c r="T4072" i="27"/>
  <c r="R4072" i="27"/>
  <c r="Q4072" i="27"/>
  <c r="T4071" i="27"/>
  <c r="U4071" i="27" s="1"/>
  <c r="R4071" i="27"/>
  <c r="Q4071" i="27"/>
  <c r="U4070" i="27"/>
  <c r="T4070" i="27"/>
  <c r="R4070" i="27"/>
  <c r="Q4070" i="27"/>
  <c r="T4069" i="27"/>
  <c r="U4069" i="27" s="1"/>
  <c r="R4069" i="27"/>
  <c r="Q4069" i="27"/>
  <c r="T4068" i="27"/>
  <c r="U4068" i="27" s="1"/>
  <c r="R4068" i="27"/>
  <c r="Q4068" i="27"/>
  <c r="T4067" i="27"/>
  <c r="U4067" i="27" s="1"/>
  <c r="R4067" i="27"/>
  <c r="Q4067" i="27"/>
  <c r="T4066" i="27"/>
  <c r="U4066" i="27" s="1"/>
  <c r="R4066" i="27"/>
  <c r="Q4066" i="27"/>
  <c r="T4065" i="27"/>
  <c r="U4065" i="27" s="1"/>
  <c r="R4065" i="27"/>
  <c r="Q4065" i="27"/>
  <c r="T4064" i="27"/>
  <c r="U4064" i="27" s="1"/>
  <c r="R4064" i="27"/>
  <c r="Q4064" i="27"/>
  <c r="T4063" i="27"/>
  <c r="U4063" i="27" s="1"/>
  <c r="R4063" i="27"/>
  <c r="Q4063" i="27"/>
  <c r="T4062" i="27"/>
  <c r="U4062" i="27" s="1"/>
  <c r="R4062" i="27"/>
  <c r="Q4062" i="27"/>
  <c r="T4061" i="27"/>
  <c r="U4061" i="27" s="1"/>
  <c r="R4061" i="27"/>
  <c r="Q4061" i="27"/>
  <c r="T4060" i="27"/>
  <c r="U4060" i="27" s="1"/>
  <c r="R4060" i="27"/>
  <c r="Q4060" i="27"/>
  <c r="T4059" i="27"/>
  <c r="U4059" i="27" s="1"/>
  <c r="R4059" i="27"/>
  <c r="Q4059" i="27"/>
  <c r="U4058" i="27"/>
  <c r="T4058" i="27"/>
  <c r="R4058" i="27"/>
  <c r="Q4058" i="27"/>
  <c r="T4057" i="27"/>
  <c r="U4057" i="27" s="1"/>
  <c r="R4057" i="27"/>
  <c r="Q4057" i="27"/>
  <c r="T4056" i="27"/>
  <c r="U4056" i="27" s="1"/>
  <c r="R4056" i="27"/>
  <c r="Q4056" i="27"/>
  <c r="T4055" i="27"/>
  <c r="U4055" i="27" s="1"/>
  <c r="R4055" i="27"/>
  <c r="Q4055" i="27"/>
  <c r="T4054" i="27"/>
  <c r="U4054" i="27" s="1"/>
  <c r="R4054" i="27"/>
  <c r="Q4054" i="27"/>
  <c r="T4053" i="27"/>
  <c r="U4053" i="27" s="1"/>
  <c r="R4053" i="27"/>
  <c r="Q4053" i="27"/>
  <c r="U4052" i="27"/>
  <c r="T4052" i="27"/>
  <c r="R4052" i="27"/>
  <c r="Q4052" i="27"/>
  <c r="T4051" i="27"/>
  <c r="U4051" i="27" s="1"/>
  <c r="R4051" i="27"/>
  <c r="Q4051" i="27"/>
  <c r="T4050" i="27"/>
  <c r="U4050" i="27" s="1"/>
  <c r="R4050" i="27"/>
  <c r="Q4050" i="27"/>
  <c r="T4049" i="27"/>
  <c r="U4049" i="27" s="1"/>
  <c r="R4049" i="27"/>
  <c r="Q4049" i="27"/>
  <c r="T4048" i="27"/>
  <c r="U4048" i="27" s="1"/>
  <c r="R4048" i="27"/>
  <c r="Q4048" i="27"/>
  <c r="T4047" i="27"/>
  <c r="U4047" i="27" s="1"/>
  <c r="R4047" i="27"/>
  <c r="Q4047" i="27"/>
  <c r="S4046" i="27"/>
  <c r="Q4046" i="27"/>
  <c r="P4046" i="27"/>
  <c r="O4046" i="27"/>
  <c r="M4046" i="27"/>
  <c r="I4046" i="27"/>
  <c r="K4046" i="27" s="1"/>
  <c r="S4045" i="27"/>
  <c r="Q4045" i="27"/>
  <c r="P4045" i="27"/>
  <c r="N4045" i="27"/>
  <c r="L4045" i="27"/>
  <c r="K4045" i="27"/>
  <c r="I4045" i="27"/>
  <c r="U4044" i="27"/>
  <c r="T4044" i="27"/>
  <c r="R4044" i="27"/>
  <c r="Q4044" i="27"/>
  <c r="K4044" i="27"/>
  <c r="T4043" i="27"/>
  <c r="U4043" i="27" s="1"/>
  <c r="R4043" i="27"/>
  <c r="Q4043" i="27"/>
  <c r="Q4042" i="27"/>
  <c r="T4041" i="27"/>
  <c r="U4041" i="27" s="1"/>
  <c r="R4041" i="27"/>
  <c r="Q4041" i="27"/>
  <c r="T4040" i="27"/>
  <c r="U4040" i="27" s="1"/>
  <c r="R4040" i="27"/>
  <c r="Q4040" i="27"/>
  <c r="T4039" i="27"/>
  <c r="U4039" i="27" s="1"/>
  <c r="R4039" i="27"/>
  <c r="Q4039" i="27"/>
  <c r="T4038" i="27"/>
  <c r="U4038" i="27" s="1"/>
  <c r="R4038" i="27"/>
  <c r="Q4038" i="27"/>
  <c r="T4037" i="27"/>
  <c r="U4037" i="27" s="1"/>
  <c r="R4037" i="27"/>
  <c r="Q4037" i="27"/>
  <c r="T4036" i="27"/>
  <c r="U4036" i="27" s="1"/>
  <c r="R4036" i="27"/>
  <c r="Q4036" i="27"/>
  <c r="T4035" i="27"/>
  <c r="U4035" i="27" s="1"/>
  <c r="R4035" i="27"/>
  <c r="Q4035" i="27"/>
  <c r="U4034" i="27"/>
  <c r="T4034" i="27"/>
  <c r="R4034" i="27"/>
  <c r="Q4034" i="27"/>
  <c r="T4033" i="27"/>
  <c r="U4033" i="27" s="1"/>
  <c r="R4033" i="27"/>
  <c r="Q4033" i="27"/>
  <c r="T4032" i="27"/>
  <c r="U4032" i="27" s="1"/>
  <c r="R4032" i="27"/>
  <c r="Q4032" i="27"/>
  <c r="T4031" i="27"/>
  <c r="U4031" i="27" s="1"/>
  <c r="R4031" i="27"/>
  <c r="Q4031" i="27"/>
  <c r="U4030" i="27"/>
  <c r="T4030" i="27"/>
  <c r="R4030" i="27"/>
  <c r="Q4030" i="27"/>
  <c r="T4029" i="27"/>
  <c r="U4029" i="27" s="1"/>
  <c r="R4029" i="27"/>
  <c r="Q4029" i="27"/>
  <c r="T4028" i="27"/>
  <c r="U4028" i="27" s="1"/>
  <c r="R4028" i="27"/>
  <c r="Q4028" i="27"/>
  <c r="T4027" i="27"/>
  <c r="U4027" i="27" s="1"/>
  <c r="R4027" i="27"/>
  <c r="Q4027" i="27"/>
  <c r="T4026" i="27"/>
  <c r="U4026" i="27" s="1"/>
  <c r="R4026" i="27"/>
  <c r="Q4026" i="27"/>
  <c r="T4025" i="27"/>
  <c r="U4025" i="27" s="1"/>
  <c r="R4025" i="27"/>
  <c r="Q4025" i="27"/>
  <c r="T4024" i="27"/>
  <c r="U4024" i="27" s="1"/>
  <c r="R4024" i="27"/>
  <c r="Q4024" i="27"/>
  <c r="T4023" i="27"/>
  <c r="U4023" i="27" s="1"/>
  <c r="R4023" i="27"/>
  <c r="Q4023" i="27"/>
  <c r="T4022" i="27"/>
  <c r="U4022" i="27" s="1"/>
  <c r="R4022" i="27"/>
  <c r="Q4022" i="27"/>
  <c r="T4021" i="27"/>
  <c r="U4021" i="27" s="1"/>
  <c r="R4021" i="27"/>
  <c r="Q4021" i="27"/>
  <c r="T4020" i="27"/>
  <c r="U4020" i="27" s="1"/>
  <c r="R4020" i="27"/>
  <c r="Q4020" i="27"/>
  <c r="T4019" i="27"/>
  <c r="U4019" i="27" s="1"/>
  <c r="R4019" i="27"/>
  <c r="Q4019" i="27"/>
  <c r="U4018" i="27"/>
  <c r="T4018" i="27"/>
  <c r="R4018" i="27"/>
  <c r="Q4018" i="27"/>
  <c r="T4017" i="27"/>
  <c r="U4017" i="27" s="1"/>
  <c r="R4017" i="27"/>
  <c r="Q4017" i="27"/>
  <c r="T4016" i="27"/>
  <c r="U4016" i="27" s="1"/>
  <c r="R4016" i="27"/>
  <c r="Q4016" i="27"/>
  <c r="T4015" i="27"/>
  <c r="U4015" i="27" s="1"/>
  <c r="R4015" i="27"/>
  <c r="Q4015" i="27"/>
  <c r="U4014" i="27"/>
  <c r="T4014" i="27"/>
  <c r="R4014" i="27"/>
  <c r="Q4014" i="27"/>
  <c r="T4013" i="27"/>
  <c r="U4013" i="27" s="1"/>
  <c r="R4013" i="27"/>
  <c r="Q4013" i="27"/>
  <c r="T4012" i="27"/>
  <c r="U4012" i="27" s="1"/>
  <c r="R4012" i="27"/>
  <c r="Q4012" i="27"/>
  <c r="T4011" i="27"/>
  <c r="U4011" i="27" s="1"/>
  <c r="R4011" i="27"/>
  <c r="Q4011" i="27"/>
  <c r="T4010" i="27"/>
  <c r="U4010" i="27" s="1"/>
  <c r="R4010" i="27"/>
  <c r="Q4010" i="27"/>
  <c r="T4009" i="27"/>
  <c r="U4009" i="27" s="1"/>
  <c r="R4009" i="27"/>
  <c r="Q4009" i="27"/>
  <c r="T4008" i="27"/>
  <c r="U4008" i="27" s="1"/>
  <c r="R4008" i="27"/>
  <c r="Q4008" i="27"/>
  <c r="T4007" i="27"/>
  <c r="U4007" i="27" s="1"/>
  <c r="R4007" i="27"/>
  <c r="Q4007" i="27"/>
  <c r="U4006" i="27"/>
  <c r="T4006" i="27"/>
  <c r="R4006" i="27"/>
  <c r="Q4006" i="27"/>
  <c r="T4005" i="27"/>
  <c r="U4005" i="27" s="1"/>
  <c r="R4005" i="27"/>
  <c r="Q4005" i="27"/>
  <c r="T4004" i="27"/>
  <c r="U4004" i="27" s="1"/>
  <c r="R4004" i="27"/>
  <c r="Q4004" i="27"/>
  <c r="T4003" i="27"/>
  <c r="U4003" i="27" s="1"/>
  <c r="R4003" i="27"/>
  <c r="Q4003" i="27"/>
  <c r="U4002" i="27"/>
  <c r="T4002" i="27"/>
  <c r="R4002" i="27"/>
  <c r="Q4002" i="27"/>
  <c r="T4001" i="27"/>
  <c r="U4001" i="27" s="1"/>
  <c r="R4001" i="27"/>
  <c r="Q4001" i="27"/>
  <c r="T4000" i="27"/>
  <c r="U4000" i="27" s="1"/>
  <c r="R4000" i="27"/>
  <c r="Q4000" i="27"/>
  <c r="T3999" i="27"/>
  <c r="U3999" i="27" s="1"/>
  <c r="R3999" i="27"/>
  <c r="Q3999" i="27"/>
  <c r="U3998" i="27"/>
  <c r="T3998" i="27"/>
  <c r="R3998" i="27"/>
  <c r="Q3998" i="27"/>
  <c r="T3997" i="27"/>
  <c r="U3997" i="27" s="1"/>
  <c r="R3997" i="27"/>
  <c r="Q3997" i="27"/>
  <c r="T3996" i="27"/>
  <c r="U3996" i="27" s="1"/>
  <c r="R3996" i="27"/>
  <c r="Q3996" i="27"/>
  <c r="T3995" i="27"/>
  <c r="U3995" i="27" s="1"/>
  <c r="R3995" i="27"/>
  <c r="Q3995" i="27"/>
  <c r="U3994" i="27"/>
  <c r="T3994" i="27"/>
  <c r="R3994" i="27"/>
  <c r="Q3994" i="27"/>
  <c r="T3993" i="27"/>
  <c r="U3993" i="27" s="1"/>
  <c r="R3993" i="27"/>
  <c r="Q3993" i="27"/>
  <c r="T3992" i="27"/>
  <c r="U3992" i="27" s="1"/>
  <c r="R3992" i="27"/>
  <c r="Q3992" i="27"/>
  <c r="T3991" i="27"/>
  <c r="U3991" i="27" s="1"/>
  <c r="R3991" i="27"/>
  <c r="Q3991" i="27"/>
  <c r="U3990" i="27"/>
  <c r="T3990" i="27"/>
  <c r="R3990" i="27"/>
  <c r="Q3990" i="27"/>
  <c r="T3989" i="27"/>
  <c r="U3989" i="27" s="1"/>
  <c r="R3989" i="27"/>
  <c r="Q3989" i="27"/>
  <c r="S3988" i="27"/>
  <c r="Q3988" i="27"/>
  <c r="O3988" i="27"/>
  <c r="M3988" i="27"/>
  <c r="K3988" i="27"/>
  <c r="P3988" i="27" s="1"/>
  <c r="I3988" i="27"/>
  <c r="U3987" i="27"/>
  <c r="T3987" i="27"/>
  <c r="R3987" i="27"/>
  <c r="Q3987" i="27"/>
  <c r="U3986" i="27"/>
  <c r="T3986" i="27"/>
  <c r="R3986" i="27"/>
  <c r="Q3986" i="27"/>
  <c r="S3985" i="27"/>
  <c r="Q3985" i="27"/>
  <c r="N3985" i="27"/>
  <c r="L3985" i="27"/>
  <c r="I3985" i="27"/>
  <c r="K3985" i="27" s="1"/>
  <c r="P3985" i="27" s="1"/>
  <c r="S3984" i="27"/>
  <c r="N3984" i="27" s="1"/>
  <c r="Q3984" i="27"/>
  <c r="O3984" i="27"/>
  <c r="M3984" i="27"/>
  <c r="L3984" i="27"/>
  <c r="K3984" i="27"/>
  <c r="P3984" i="27" s="1"/>
  <c r="I3984" i="27"/>
  <c r="T3983" i="27"/>
  <c r="U3983" i="27" s="1"/>
  <c r="R3983" i="27"/>
  <c r="Q3983" i="27"/>
  <c r="U3982" i="27"/>
  <c r="T3982" i="27"/>
  <c r="R3982" i="27"/>
  <c r="Q3982" i="27"/>
  <c r="T3981" i="27"/>
  <c r="U3981" i="27" s="1"/>
  <c r="R3981" i="27"/>
  <c r="Q3981" i="27"/>
  <c r="T3980" i="27"/>
  <c r="U3980" i="27" s="1"/>
  <c r="R3980" i="27"/>
  <c r="Q3980" i="27"/>
  <c r="T3979" i="27"/>
  <c r="U3979" i="27" s="1"/>
  <c r="R3979" i="27"/>
  <c r="Q3979" i="27"/>
  <c r="U3978" i="27"/>
  <c r="T3978" i="27"/>
  <c r="R3978" i="27"/>
  <c r="Q3978" i="27"/>
  <c r="T3977" i="27"/>
  <c r="U3977" i="27" s="1"/>
  <c r="R3977" i="27"/>
  <c r="Q3977" i="27"/>
  <c r="U3976" i="27"/>
  <c r="T3976" i="27"/>
  <c r="R3976" i="27"/>
  <c r="Q3976" i="27"/>
  <c r="T3975" i="27"/>
  <c r="U3975" i="27" s="1"/>
  <c r="R3975" i="27"/>
  <c r="Q3975" i="27"/>
  <c r="T3974" i="27"/>
  <c r="U3974" i="27" s="1"/>
  <c r="R3974" i="27"/>
  <c r="Q3974" i="27"/>
  <c r="T3973" i="27"/>
  <c r="U3973" i="27" s="1"/>
  <c r="R3973" i="27"/>
  <c r="Q3973" i="27"/>
  <c r="U3972" i="27"/>
  <c r="T3972" i="27"/>
  <c r="R3972" i="27"/>
  <c r="Q3972" i="27"/>
  <c r="T3971" i="27"/>
  <c r="U3971" i="27" s="1"/>
  <c r="R3971" i="27"/>
  <c r="Q3971" i="27"/>
  <c r="T3970" i="27"/>
  <c r="U3970" i="27" s="1"/>
  <c r="R3970" i="27"/>
  <c r="Q3970" i="27"/>
  <c r="T3969" i="27"/>
  <c r="U3969" i="27" s="1"/>
  <c r="R3969" i="27"/>
  <c r="Q3969" i="27"/>
  <c r="U3968" i="27"/>
  <c r="T3968" i="27"/>
  <c r="R3968" i="27"/>
  <c r="Q3968" i="27"/>
  <c r="T3967" i="27"/>
  <c r="U3967" i="27" s="1"/>
  <c r="R3967" i="27"/>
  <c r="Q3967" i="27"/>
  <c r="U3966" i="27"/>
  <c r="T3966" i="27"/>
  <c r="R3966" i="27"/>
  <c r="Q3966" i="27"/>
  <c r="T3965" i="27"/>
  <c r="U3965" i="27" s="1"/>
  <c r="R3965" i="27"/>
  <c r="Q3965" i="27"/>
  <c r="T3964" i="27"/>
  <c r="U3964" i="27" s="1"/>
  <c r="R3964" i="27"/>
  <c r="Q3964" i="27"/>
  <c r="T3963" i="27"/>
  <c r="U3963" i="27" s="1"/>
  <c r="R3963" i="27"/>
  <c r="Q3963" i="27"/>
  <c r="U3962" i="27"/>
  <c r="T3962" i="27"/>
  <c r="R3962" i="27"/>
  <c r="Q3962" i="27"/>
  <c r="T3961" i="27"/>
  <c r="U3961" i="27" s="1"/>
  <c r="R3961" i="27"/>
  <c r="Q3961" i="27"/>
  <c r="T3960" i="27"/>
  <c r="U3960" i="27" s="1"/>
  <c r="R3960" i="27"/>
  <c r="Q3960" i="27"/>
  <c r="T3959" i="27"/>
  <c r="U3959" i="27" s="1"/>
  <c r="R3959" i="27"/>
  <c r="Q3959" i="27"/>
  <c r="T3958" i="27"/>
  <c r="U3958" i="27" s="1"/>
  <c r="R3958" i="27"/>
  <c r="Q3958" i="27"/>
  <c r="T3957" i="27"/>
  <c r="U3957" i="27" s="1"/>
  <c r="R3957" i="27"/>
  <c r="Q3957" i="27"/>
  <c r="U3956" i="27"/>
  <c r="T3956" i="27"/>
  <c r="R3956" i="27"/>
  <c r="Q3956" i="27"/>
  <c r="T3955" i="27"/>
  <c r="U3955" i="27" s="1"/>
  <c r="R3955" i="27"/>
  <c r="Q3955" i="27"/>
  <c r="T3954" i="27"/>
  <c r="U3954" i="27" s="1"/>
  <c r="R3954" i="27"/>
  <c r="Q3954" i="27"/>
  <c r="T3953" i="27"/>
  <c r="U3953" i="27" s="1"/>
  <c r="R3953" i="27"/>
  <c r="Q3953" i="27"/>
  <c r="U3952" i="27"/>
  <c r="T3952" i="27"/>
  <c r="R3952" i="27"/>
  <c r="Q3952" i="27"/>
  <c r="T3951" i="27"/>
  <c r="U3951" i="27" s="1"/>
  <c r="R3951" i="27"/>
  <c r="Q3951" i="27"/>
  <c r="T3950" i="27"/>
  <c r="U3950" i="27" s="1"/>
  <c r="R3950" i="27"/>
  <c r="Q3950" i="27"/>
  <c r="Q3949" i="27"/>
  <c r="T3948" i="27"/>
  <c r="R3948" i="27"/>
  <c r="Q3948" i="27"/>
  <c r="K3948" i="27"/>
  <c r="U3948" i="27" s="1"/>
  <c r="U3947" i="27"/>
  <c r="T3947" i="27"/>
  <c r="R3947" i="27"/>
  <c r="Q3947" i="27"/>
  <c r="K3947" i="27"/>
  <c r="T3946" i="27"/>
  <c r="R3946" i="27"/>
  <c r="Q3946" i="27"/>
  <c r="K3946" i="27"/>
  <c r="U3946" i="27" s="1"/>
  <c r="T3945" i="27"/>
  <c r="R3945" i="27"/>
  <c r="Q3945" i="27"/>
  <c r="K3945" i="27"/>
  <c r="U3945" i="27" s="1"/>
  <c r="T3944" i="27"/>
  <c r="U3944" i="27" s="1"/>
  <c r="R3944" i="27"/>
  <c r="Q3944" i="27"/>
  <c r="K3944" i="27"/>
  <c r="T3943" i="27"/>
  <c r="R3943" i="27"/>
  <c r="Q3943" i="27"/>
  <c r="K3943" i="27"/>
  <c r="U3943" i="27" s="1"/>
  <c r="T3942" i="27"/>
  <c r="U3942" i="27" s="1"/>
  <c r="R3942" i="27"/>
  <c r="Q3942" i="27"/>
  <c r="K3942" i="27"/>
  <c r="T3941" i="27"/>
  <c r="R3941" i="27"/>
  <c r="Q3941" i="27"/>
  <c r="K3941" i="27"/>
  <c r="U3941" i="27" s="1"/>
  <c r="T3940" i="27"/>
  <c r="R3940" i="27"/>
  <c r="Q3940" i="27"/>
  <c r="K3940" i="27"/>
  <c r="U3940" i="27" s="1"/>
  <c r="T3939" i="27"/>
  <c r="U3939" i="27" s="1"/>
  <c r="R3939" i="27"/>
  <c r="Q3939" i="27"/>
  <c r="K3939" i="27"/>
  <c r="T3938" i="27"/>
  <c r="R3938" i="27"/>
  <c r="Q3938" i="27"/>
  <c r="K3938" i="27"/>
  <c r="U3938" i="27" s="1"/>
  <c r="T3937" i="27"/>
  <c r="U3937" i="27" s="1"/>
  <c r="R3937" i="27"/>
  <c r="Q3937" i="27"/>
  <c r="K3937" i="27"/>
  <c r="T3936" i="27"/>
  <c r="R3936" i="27"/>
  <c r="Q3936" i="27"/>
  <c r="K3936" i="27"/>
  <c r="T3935" i="27"/>
  <c r="R3935" i="27"/>
  <c r="Q3935" i="27"/>
  <c r="K3935" i="27"/>
  <c r="U3935" i="27" s="1"/>
  <c r="T3934" i="27"/>
  <c r="U3934" i="27" s="1"/>
  <c r="R3934" i="27"/>
  <c r="Q3934" i="27"/>
  <c r="K3934" i="27"/>
  <c r="T3933" i="27"/>
  <c r="R3933" i="27"/>
  <c r="Q3933" i="27"/>
  <c r="K3933" i="27"/>
  <c r="U3933" i="27" s="1"/>
  <c r="U3932" i="27"/>
  <c r="T3932" i="27"/>
  <c r="R3932" i="27"/>
  <c r="Q3932" i="27"/>
  <c r="K3932" i="27"/>
  <c r="U3931" i="27"/>
  <c r="T3931" i="27"/>
  <c r="R3931" i="27"/>
  <c r="Q3931" i="27"/>
  <c r="K3931" i="27"/>
  <c r="T3930" i="27"/>
  <c r="R3930" i="27"/>
  <c r="Q3930" i="27"/>
  <c r="K3930" i="27"/>
  <c r="U3930" i="27" s="1"/>
  <c r="T3929" i="27"/>
  <c r="U3929" i="27" s="1"/>
  <c r="R3929" i="27"/>
  <c r="Q3929" i="27"/>
  <c r="K3929" i="27"/>
  <c r="T3928" i="27"/>
  <c r="R3928" i="27"/>
  <c r="Q3928" i="27"/>
  <c r="K3928" i="27"/>
  <c r="U3927" i="27"/>
  <c r="T3927" i="27"/>
  <c r="R3927" i="27"/>
  <c r="Q3927" i="27"/>
  <c r="K3927" i="27"/>
  <c r="T3926" i="27"/>
  <c r="U3926" i="27" s="1"/>
  <c r="R3926" i="27"/>
  <c r="Q3926" i="27"/>
  <c r="K3926" i="27"/>
  <c r="T3925" i="27"/>
  <c r="R3925" i="27"/>
  <c r="Q3925" i="27"/>
  <c r="K3925" i="27"/>
  <c r="U3925" i="27" s="1"/>
  <c r="U3924" i="27"/>
  <c r="T3924" i="27"/>
  <c r="R3924" i="27"/>
  <c r="Q3924" i="27"/>
  <c r="K3924" i="27"/>
  <c r="U3923" i="27"/>
  <c r="T3923" i="27"/>
  <c r="R3923" i="27"/>
  <c r="Q3923" i="27"/>
  <c r="K3923" i="27"/>
  <c r="T3922" i="27"/>
  <c r="R3922" i="27"/>
  <c r="Q3922" i="27"/>
  <c r="K3922" i="27"/>
  <c r="U3922" i="27" s="1"/>
  <c r="U3921" i="27"/>
  <c r="T3921" i="27"/>
  <c r="R3921" i="27"/>
  <c r="Q3921" i="27"/>
  <c r="K3921" i="27"/>
  <c r="T3920" i="27"/>
  <c r="R3920" i="27"/>
  <c r="Q3920" i="27"/>
  <c r="K3920" i="27"/>
  <c r="U3920" i="27" s="1"/>
  <c r="U3919" i="27"/>
  <c r="T3919" i="27"/>
  <c r="R3919" i="27"/>
  <c r="Q3919" i="27"/>
  <c r="T3918" i="27"/>
  <c r="U3918" i="27" s="1"/>
  <c r="R3918" i="27"/>
  <c r="Q3918" i="27"/>
  <c r="U3917" i="27"/>
  <c r="T3917" i="27"/>
  <c r="R3917" i="27"/>
  <c r="Q3917" i="27"/>
  <c r="T3916" i="27"/>
  <c r="U3916" i="27" s="1"/>
  <c r="R3916" i="27"/>
  <c r="Q3916" i="27"/>
  <c r="U3915" i="27"/>
  <c r="T3915" i="27"/>
  <c r="R3915" i="27"/>
  <c r="Q3915" i="27"/>
  <c r="T3914" i="27"/>
  <c r="U3914" i="27" s="1"/>
  <c r="R3914" i="27"/>
  <c r="Q3914" i="27"/>
  <c r="U3913" i="27"/>
  <c r="T3913" i="27"/>
  <c r="R3913" i="27"/>
  <c r="Q3913" i="27"/>
  <c r="T3912" i="27"/>
  <c r="U3912" i="27" s="1"/>
  <c r="R3912" i="27"/>
  <c r="Q3912" i="27"/>
  <c r="U3911" i="27"/>
  <c r="T3911" i="27"/>
  <c r="R3911" i="27"/>
  <c r="Q3911" i="27"/>
  <c r="T3910" i="27"/>
  <c r="U3910" i="27" s="1"/>
  <c r="R3910" i="27"/>
  <c r="Q3910" i="27"/>
  <c r="U3909" i="27"/>
  <c r="T3909" i="27"/>
  <c r="R3909" i="27"/>
  <c r="Q3909" i="27"/>
  <c r="T3908" i="27"/>
  <c r="U3908" i="27" s="1"/>
  <c r="R3908" i="27"/>
  <c r="Q3908" i="27"/>
  <c r="U3907" i="27"/>
  <c r="T3907" i="27"/>
  <c r="R3907" i="27"/>
  <c r="Q3907" i="27"/>
  <c r="T3906" i="27"/>
  <c r="U3906" i="27" s="1"/>
  <c r="R3906" i="27"/>
  <c r="Q3906" i="27"/>
  <c r="U3905" i="27"/>
  <c r="T3905" i="27"/>
  <c r="R3905" i="27"/>
  <c r="Q3905" i="27"/>
  <c r="T3904" i="27"/>
  <c r="U3904" i="27" s="1"/>
  <c r="R3904" i="27"/>
  <c r="Q3904" i="27"/>
  <c r="U3903" i="27"/>
  <c r="T3903" i="27"/>
  <c r="R3903" i="27"/>
  <c r="Q3903" i="27"/>
  <c r="T3902" i="27"/>
  <c r="U3902" i="27" s="1"/>
  <c r="R3902" i="27"/>
  <c r="Q3902" i="27"/>
  <c r="U3901" i="27"/>
  <c r="T3901" i="27"/>
  <c r="R3901" i="27"/>
  <c r="Q3901" i="27"/>
  <c r="T3900" i="27"/>
  <c r="U3900" i="27" s="1"/>
  <c r="R3900" i="27"/>
  <c r="Q3900" i="27"/>
  <c r="U3899" i="27"/>
  <c r="T3899" i="27"/>
  <c r="R3899" i="27"/>
  <c r="Q3899" i="27"/>
  <c r="T3898" i="27"/>
  <c r="U3898" i="27" s="1"/>
  <c r="R3898" i="27"/>
  <c r="Q3898" i="27"/>
  <c r="U3897" i="27"/>
  <c r="T3897" i="27"/>
  <c r="R3897" i="27"/>
  <c r="Q3897" i="27"/>
  <c r="T3896" i="27"/>
  <c r="U3896" i="27" s="1"/>
  <c r="R3896" i="27"/>
  <c r="Q3896" i="27"/>
  <c r="U3895" i="27"/>
  <c r="T3895" i="27"/>
  <c r="R3895" i="27"/>
  <c r="Q3895" i="27"/>
  <c r="T3894" i="27"/>
  <c r="U3894" i="27" s="1"/>
  <c r="R3894" i="27"/>
  <c r="Q3894" i="27"/>
  <c r="U3893" i="27"/>
  <c r="T3893" i="27"/>
  <c r="R3893" i="27"/>
  <c r="Q3893" i="27"/>
  <c r="T3892" i="27"/>
  <c r="U3892" i="27" s="1"/>
  <c r="R3892" i="27"/>
  <c r="Q3892" i="27"/>
  <c r="U3891" i="27"/>
  <c r="T3891" i="27"/>
  <c r="R3891" i="27"/>
  <c r="Q3891" i="27"/>
  <c r="T3890" i="27"/>
  <c r="U3890" i="27" s="1"/>
  <c r="R3890" i="27"/>
  <c r="Q3890" i="27"/>
  <c r="U3889" i="27"/>
  <c r="T3889" i="27"/>
  <c r="R3889" i="27"/>
  <c r="Q3889" i="27"/>
  <c r="T3888" i="27"/>
  <c r="U3888" i="27" s="1"/>
  <c r="R3888" i="27"/>
  <c r="Q3888" i="27"/>
  <c r="Q3887" i="27"/>
  <c r="T3886" i="27"/>
  <c r="U3886" i="27" s="1"/>
  <c r="R3886" i="27"/>
  <c r="Q3886" i="27"/>
  <c r="T3885" i="27"/>
  <c r="U3885" i="27" s="1"/>
  <c r="R3885" i="27"/>
  <c r="Q3885" i="27"/>
  <c r="T3884" i="27"/>
  <c r="U3884" i="27" s="1"/>
  <c r="R3884" i="27"/>
  <c r="Q3884" i="27"/>
  <c r="U3883" i="27"/>
  <c r="T3883" i="27"/>
  <c r="R3883" i="27"/>
  <c r="Q3883" i="27"/>
  <c r="T3882" i="27"/>
  <c r="U3882" i="27" s="1"/>
  <c r="R3882" i="27"/>
  <c r="Q3882" i="27"/>
  <c r="T3881" i="27"/>
  <c r="U3881" i="27" s="1"/>
  <c r="R3881" i="27"/>
  <c r="Q3881" i="27"/>
  <c r="T3880" i="27"/>
  <c r="U3880" i="27" s="1"/>
  <c r="R3880" i="27"/>
  <c r="Q3880" i="27"/>
  <c r="U3879" i="27"/>
  <c r="T3879" i="27"/>
  <c r="R3879" i="27"/>
  <c r="Q3879" i="27"/>
  <c r="T3878" i="27"/>
  <c r="U3878" i="27" s="1"/>
  <c r="R3878" i="27"/>
  <c r="Q3878" i="27"/>
  <c r="U3877" i="27"/>
  <c r="T3877" i="27"/>
  <c r="R3877" i="27"/>
  <c r="Q3877" i="27"/>
  <c r="T3876" i="27"/>
  <c r="U3876" i="27" s="1"/>
  <c r="R3876" i="27"/>
  <c r="Q3876" i="27"/>
  <c r="T3875" i="27"/>
  <c r="U3875" i="27" s="1"/>
  <c r="R3875" i="27"/>
  <c r="Q3875" i="27"/>
  <c r="T3874" i="27"/>
  <c r="U3874" i="27" s="1"/>
  <c r="R3874" i="27"/>
  <c r="Q3874" i="27"/>
  <c r="U3873" i="27"/>
  <c r="T3873" i="27"/>
  <c r="R3873" i="27"/>
  <c r="Q3873" i="27"/>
  <c r="T3872" i="27"/>
  <c r="U3872" i="27" s="1"/>
  <c r="R3872" i="27"/>
  <c r="Q3872" i="27"/>
  <c r="U3871" i="27"/>
  <c r="T3871" i="27"/>
  <c r="R3871" i="27"/>
  <c r="Q3871" i="27"/>
  <c r="T3870" i="27"/>
  <c r="U3870" i="27" s="1"/>
  <c r="R3870" i="27"/>
  <c r="Q3870" i="27"/>
  <c r="T3869" i="27"/>
  <c r="U3869" i="27" s="1"/>
  <c r="R3869" i="27"/>
  <c r="Q3869" i="27"/>
  <c r="T3868" i="27"/>
  <c r="U3868" i="27" s="1"/>
  <c r="R3868" i="27"/>
  <c r="Q3868" i="27"/>
  <c r="U3867" i="27"/>
  <c r="T3867" i="27"/>
  <c r="R3867" i="27"/>
  <c r="Q3867" i="27"/>
  <c r="T3866" i="27"/>
  <c r="U3866" i="27" s="1"/>
  <c r="R3866" i="27"/>
  <c r="Q3866" i="27"/>
  <c r="T3865" i="27"/>
  <c r="U3865" i="27" s="1"/>
  <c r="R3865" i="27"/>
  <c r="Q3865" i="27"/>
  <c r="T3864" i="27"/>
  <c r="U3864" i="27" s="1"/>
  <c r="R3864" i="27"/>
  <c r="Q3864" i="27"/>
  <c r="U3863" i="27"/>
  <c r="T3863" i="27"/>
  <c r="R3863" i="27"/>
  <c r="Q3863" i="27"/>
  <c r="T3862" i="27"/>
  <c r="U3862" i="27" s="1"/>
  <c r="R3862" i="27"/>
  <c r="Q3862" i="27"/>
  <c r="U3861" i="27"/>
  <c r="T3861" i="27"/>
  <c r="R3861" i="27"/>
  <c r="Q3861" i="27"/>
  <c r="T3860" i="27"/>
  <c r="U3860" i="27" s="1"/>
  <c r="R3860" i="27"/>
  <c r="Q3860" i="27"/>
  <c r="U3859" i="27"/>
  <c r="T3859" i="27"/>
  <c r="R3859" i="27"/>
  <c r="Q3859" i="27"/>
  <c r="T3858" i="27"/>
  <c r="U3858" i="27" s="1"/>
  <c r="R3858" i="27"/>
  <c r="Q3858" i="27"/>
  <c r="T3857" i="27"/>
  <c r="U3857" i="27" s="1"/>
  <c r="R3857" i="27"/>
  <c r="Q3857" i="27"/>
  <c r="T3856" i="27"/>
  <c r="U3856" i="27" s="1"/>
  <c r="R3856" i="27"/>
  <c r="Q3856" i="27"/>
  <c r="U3855" i="27"/>
  <c r="T3855" i="27"/>
  <c r="R3855" i="27"/>
  <c r="Q3855" i="27"/>
  <c r="T3854" i="27"/>
  <c r="U3854" i="27" s="1"/>
  <c r="R3854" i="27"/>
  <c r="Q3854" i="27"/>
  <c r="T3853" i="27"/>
  <c r="U3853" i="27" s="1"/>
  <c r="R3853" i="27"/>
  <c r="Q3853" i="27"/>
  <c r="T3852" i="27"/>
  <c r="U3852" i="27" s="1"/>
  <c r="R3852" i="27"/>
  <c r="Q3852" i="27"/>
  <c r="U3851" i="27"/>
  <c r="T3851" i="27"/>
  <c r="R3851" i="27"/>
  <c r="Q3851" i="27"/>
  <c r="T3850" i="27"/>
  <c r="U3850" i="27" s="1"/>
  <c r="R3850" i="27"/>
  <c r="Q3850" i="27"/>
  <c r="T3849" i="27"/>
  <c r="U3849" i="27" s="1"/>
  <c r="R3849" i="27"/>
  <c r="Q3849" i="27"/>
  <c r="T3848" i="27"/>
  <c r="U3848" i="27" s="1"/>
  <c r="R3848" i="27"/>
  <c r="Q3848" i="27"/>
  <c r="U3847" i="27"/>
  <c r="T3847" i="27"/>
  <c r="R3847" i="27"/>
  <c r="Q3847" i="27"/>
  <c r="T3846" i="27"/>
  <c r="U3846" i="27" s="1"/>
  <c r="R3846" i="27"/>
  <c r="Q3846" i="27"/>
  <c r="T3845" i="27"/>
  <c r="U3845" i="27" s="1"/>
  <c r="R3845" i="27"/>
  <c r="Q3845" i="27"/>
  <c r="T3844" i="27"/>
  <c r="U3844" i="27" s="1"/>
  <c r="R3844" i="27"/>
  <c r="Q3844" i="27"/>
  <c r="U3843" i="27"/>
  <c r="T3843" i="27"/>
  <c r="R3843" i="27"/>
  <c r="Q3843" i="27"/>
  <c r="T3842" i="27"/>
  <c r="U3842" i="27" s="1"/>
  <c r="R3842" i="27"/>
  <c r="Q3842" i="27"/>
  <c r="T3841" i="27"/>
  <c r="U3841" i="27" s="1"/>
  <c r="R3841" i="27"/>
  <c r="Q3841" i="27"/>
  <c r="T3840" i="27"/>
  <c r="U3840" i="27" s="1"/>
  <c r="R3840" i="27"/>
  <c r="Q3840" i="27"/>
  <c r="U3839" i="27"/>
  <c r="T3839" i="27"/>
  <c r="R3839" i="27"/>
  <c r="Q3839" i="27"/>
  <c r="T3838" i="27"/>
  <c r="U3838" i="27" s="1"/>
  <c r="R3838" i="27"/>
  <c r="Q3838" i="27"/>
  <c r="T3837" i="27"/>
  <c r="U3837" i="27" s="1"/>
  <c r="R3837" i="27"/>
  <c r="Q3837" i="27"/>
  <c r="T3836" i="27"/>
  <c r="U3836" i="27" s="1"/>
  <c r="R3836" i="27"/>
  <c r="Q3836" i="27"/>
  <c r="U3835" i="27"/>
  <c r="T3835" i="27"/>
  <c r="R3835" i="27"/>
  <c r="Q3835" i="27"/>
  <c r="T3834" i="27"/>
  <c r="U3834" i="27" s="1"/>
  <c r="R3834" i="27"/>
  <c r="Q3834" i="27"/>
  <c r="T3833" i="27"/>
  <c r="U3833" i="27" s="1"/>
  <c r="R3833" i="27"/>
  <c r="Q3833" i="27"/>
  <c r="T3832" i="27"/>
  <c r="U3832" i="27" s="1"/>
  <c r="R3832" i="27"/>
  <c r="Q3832" i="27"/>
  <c r="U3831" i="27"/>
  <c r="T3831" i="27"/>
  <c r="R3831" i="27"/>
  <c r="Q3831" i="27"/>
  <c r="T3830" i="27"/>
  <c r="U3830" i="27" s="1"/>
  <c r="R3830" i="27"/>
  <c r="Q3830" i="27"/>
  <c r="T3829" i="27"/>
  <c r="U3829" i="27" s="1"/>
  <c r="R3829" i="27"/>
  <c r="Q3829" i="27"/>
  <c r="T3828" i="27"/>
  <c r="U3828" i="27" s="1"/>
  <c r="R3828" i="27"/>
  <c r="Q3828" i="27"/>
  <c r="U3827" i="27"/>
  <c r="T3827" i="27"/>
  <c r="R3827" i="27"/>
  <c r="Q3827" i="27"/>
  <c r="T3826" i="27"/>
  <c r="U3826" i="27" s="1"/>
  <c r="R3826" i="27"/>
  <c r="Q3826" i="27"/>
  <c r="T3825" i="27"/>
  <c r="U3825" i="27" s="1"/>
  <c r="R3825" i="27"/>
  <c r="Q3825" i="27"/>
  <c r="T3824" i="27"/>
  <c r="U3824" i="27" s="1"/>
  <c r="R3824" i="27"/>
  <c r="Q3824" i="27"/>
  <c r="T3823" i="27"/>
  <c r="U3823" i="27" s="1"/>
  <c r="R3823" i="27"/>
  <c r="Q3823" i="27"/>
  <c r="T3822" i="27"/>
  <c r="U3822" i="27" s="1"/>
  <c r="R3822" i="27"/>
  <c r="Q3822" i="27"/>
  <c r="T3821" i="27"/>
  <c r="U3821" i="27" s="1"/>
  <c r="R3821" i="27"/>
  <c r="Q3821" i="27"/>
  <c r="T3820" i="27"/>
  <c r="U3820" i="27" s="1"/>
  <c r="R3820" i="27"/>
  <c r="Q3820" i="27"/>
  <c r="U3819" i="27"/>
  <c r="T3819" i="27"/>
  <c r="R3819" i="27"/>
  <c r="Q3819" i="27"/>
  <c r="T3818" i="27"/>
  <c r="U3818" i="27" s="1"/>
  <c r="R3818" i="27"/>
  <c r="Q3818" i="27"/>
  <c r="T3817" i="27"/>
  <c r="U3817" i="27" s="1"/>
  <c r="R3817" i="27"/>
  <c r="Q3817" i="27"/>
  <c r="T3816" i="27"/>
  <c r="U3816" i="27" s="1"/>
  <c r="R3816" i="27"/>
  <c r="Q3816" i="27"/>
  <c r="U3815" i="27"/>
  <c r="T3815" i="27"/>
  <c r="R3815" i="27"/>
  <c r="Q3815" i="27"/>
  <c r="T3814" i="27"/>
  <c r="U3814" i="27" s="1"/>
  <c r="R3814" i="27"/>
  <c r="Q3814" i="27"/>
  <c r="T3813" i="27"/>
  <c r="U3813" i="27" s="1"/>
  <c r="R3813" i="27"/>
  <c r="Q3813" i="27"/>
  <c r="T3812" i="27"/>
  <c r="U3812" i="27" s="1"/>
  <c r="R3812" i="27"/>
  <c r="Q3812" i="27"/>
  <c r="U3811" i="27"/>
  <c r="T3811" i="27"/>
  <c r="R3811" i="27"/>
  <c r="Q3811" i="27"/>
  <c r="T3810" i="27"/>
  <c r="U3810" i="27" s="1"/>
  <c r="R3810" i="27"/>
  <c r="Q3810" i="27"/>
  <c r="T3809" i="27"/>
  <c r="U3809" i="27" s="1"/>
  <c r="R3809" i="27"/>
  <c r="Q3809" i="27"/>
  <c r="T3808" i="27"/>
  <c r="U3808" i="27" s="1"/>
  <c r="R3808" i="27"/>
  <c r="Q3808" i="27"/>
  <c r="T3807" i="27"/>
  <c r="U3807" i="27" s="1"/>
  <c r="R3807" i="27"/>
  <c r="Q3807" i="27"/>
  <c r="T3806" i="27"/>
  <c r="U3806" i="27" s="1"/>
  <c r="R3806" i="27"/>
  <c r="Q3806" i="27"/>
  <c r="U3805" i="27"/>
  <c r="T3805" i="27"/>
  <c r="R3805" i="27"/>
  <c r="Q3805" i="27"/>
  <c r="T3804" i="27"/>
  <c r="U3804" i="27" s="1"/>
  <c r="R3804" i="27"/>
  <c r="Q3804" i="27"/>
  <c r="U3803" i="27"/>
  <c r="T3803" i="27"/>
  <c r="R3803" i="27"/>
  <c r="Q3803" i="27"/>
  <c r="T3802" i="27"/>
  <c r="U3802" i="27" s="1"/>
  <c r="R3802" i="27"/>
  <c r="Q3802" i="27"/>
  <c r="T3801" i="27"/>
  <c r="U3801" i="27" s="1"/>
  <c r="R3801" i="27"/>
  <c r="Q3801" i="27"/>
  <c r="T3800" i="27"/>
  <c r="U3800" i="27" s="1"/>
  <c r="R3800" i="27"/>
  <c r="Q3800" i="27"/>
  <c r="U3799" i="27"/>
  <c r="T3799" i="27"/>
  <c r="R3799" i="27"/>
  <c r="Q3799" i="27"/>
  <c r="T3798" i="27"/>
  <c r="U3798" i="27" s="1"/>
  <c r="R3798" i="27"/>
  <c r="Q3798" i="27"/>
  <c r="T3797" i="27"/>
  <c r="U3797" i="27" s="1"/>
  <c r="R3797" i="27"/>
  <c r="Q3797" i="27"/>
  <c r="T3796" i="27"/>
  <c r="U3796" i="27" s="1"/>
  <c r="R3796" i="27"/>
  <c r="Q3796" i="27"/>
  <c r="U3795" i="27"/>
  <c r="T3795" i="27"/>
  <c r="R3795" i="27"/>
  <c r="Q3795" i="27"/>
  <c r="T3794" i="27"/>
  <c r="U3794" i="27" s="1"/>
  <c r="R3794" i="27"/>
  <c r="Q3794" i="27"/>
  <c r="U3793" i="27"/>
  <c r="T3793" i="27"/>
  <c r="R3793" i="27"/>
  <c r="Q3793" i="27"/>
  <c r="T3792" i="27"/>
  <c r="U3792" i="27" s="1"/>
  <c r="R3792" i="27"/>
  <c r="Q3792" i="27"/>
  <c r="U3791" i="27"/>
  <c r="T3791" i="27"/>
  <c r="R3791" i="27"/>
  <c r="Q3791" i="27"/>
  <c r="T3790" i="27"/>
  <c r="U3790" i="27" s="1"/>
  <c r="R3790" i="27"/>
  <c r="Q3790" i="27"/>
  <c r="T3789" i="27"/>
  <c r="U3789" i="27" s="1"/>
  <c r="R3789" i="27"/>
  <c r="Q3789" i="27"/>
  <c r="T3788" i="27"/>
  <c r="U3788" i="27" s="1"/>
  <c r="R3788" i="27"/>
  <c r="Q3788" i="27"/>
  <c r="U3787" i="27"/>
  <c r="T3787" i="27"/>
  <c r="R3787" i="27"/>
  <c r="Q3787" i="27"/>
  <c r="T3786" i="27"/>
  <c r="U3786" i="27" s="1"/>
  <c r="R3786" i="27"/>
  <c r="Q3786" i="27"/>
  <c r="T3785" i="27"/>
  <c r="U3785" i="27" s="1"/>
  <c r="R3785" i="27"/>
  <c r="Q3785" i="27"/>
  <c r="T3784" i="27"/>
  <c r="U3784" i="27" s="1"/>
  <c r="R3784" i="27"/>
  <c r="Q3784" i="27"/>
  <c r="U3783" i="27"/>
  <c r="T3783" i="27"/>
  <c r="R3783" i="27"/>
  <c r="Q3783" i="27"/>
  <c r="T3782" i="27"/>
  <c r="U3782" i="27" s="1"/>
  <c r="R3782" i="27"/>
  <c r="Q3782" i="27"/>
  <c r="T3781" i="27"/>
  <c r="U3781" i="27" s="1"/>
  <c r="R3781" i="27"/>
  <c r="Q3781" i="27"/>
  <c r="T3780" i="27"/>
  <c r="U3780" i="27" s="1"/>
  <c r="R3780" i="27"/>
  <c r="Q3780" i="27"/>
  <c r="U3779" i="27"/>
  <c r="T3779" i="27"/>
  <c r="R3779" i="27"/>
  <c r="Q3779" i="27"/>
  <c r="T3778" i="27"/>
  <c r="U3778" i="27" s="1"/>
  <c r="R3778" i="27"/>
  <c r="Q3778" i="27"/>
  <c r="T3777" i="27"/>
  <c r="U3777" i="27" s="1"/>
  <c r="R3777" i="27"/>
  <c r="Q3777" i="27"/>
  <c r="T3776" i="27"/>
  <c r="U3776" i="27" s="1"/>
  <c r="R3776" i="27"/>
  <c r="Q3776" i="27"/>
  <c r="U3775" i="27"/>
  <c r="T3775" i="27"/>
  <c r="R3775" i="27"/>
  <c r="Q3775" i="27"/>
  <c r="T3774" i="27"/>
  <c r="U3774" i="27" s="1"/>
  <c r="R3774" i="27"/>
  <c r="Q3774" i="27"/>
  <c r="U3773" i="27"/>
  <c r="T3773" i="27"/>
  <c r="R3773" i="27"/>
  <c r="Q3773" i="27"/>
  <c r="T3772" i="27"/>
  <c r="U3772" i="27" s="1"/>
  <c r="R3772" i="27"/>
  <c r="Q3772" i="27"/>
  <c r="T3771" i="27"/>
  <c r="U3771" i="27" s="1"/>
  <c r="R3771" i="27"/>
  <c r="Q3771" i="27"/>
  <c r="T3770" i="27"/>
  <c r="U3770" i="27" s="1"/>
  <c r="R3770" i="27"/>
  <c r="Q3770" i="27"/>
  <c r="T3769" i="27"/>
  <c r="U3769" i="27" s="1"/>
  <c r="R3769" i="27"/>
  <c r="Q3769" i="27"/>
  <c r="S3768" i="27"/>
  <c r="Q3768" i="27"/>
  <c r="P3768" i="27"/>
  <c r="O3768" i="27"/>
  <c r="N3768" i="27"/>
  <c r="M3768" i="27"/>
  <c r="L3768" i="27"/>
  <c r="K3768" i="27"/>
  <c r="I3768" i="27"/>
  <c r="S3767" i="27"/>
  <c r="Q3767" i="27"/>
  <c r="I3767" i="27"/>
  <c r="K3767" i="27" s="1"/>
  <c r="S3766" i="27"/>
  <c r="Q3766" i="27"/>
  <c r="P3766" i="27"/>
  <c r="K3766" i="27"/>
  <c r="I3766" i="27"/>
  <c r="T3765" i="27"/>
  <c r="U3765" i="27" s="1"/>
  <c r="R3765" i="27"/>
  <c r="Q3765" i="27"/>
  <c r="U3764" i="27"/>
  <c r="T3764" i="27"/>
  <c r="R3764" i="27"/>
  <c r="Q3764" i="27"/>
  <c r="T3763" i="27"/>
  <c r="U3763" i="27" s="1"/>
  <c r="R3763" i="27"/>
  <c r="Q3763" i="27"/>
  <c r="U3762" i="27"/>
  <c r="T3762" i="27"/>
  <c r="R3762" i="27"/>
  <c r="Q3762" i="27"/>
  <c r="T3761" i="27"/>
  <c r="U3761" i="27" s="1"/>
  <c r="R3761" i="27"/>
  <c r="Q3761" i="27"/>
  <c r="U3760" i="27"/>
  <c r="T3760" i="27"/>
  <c r="R3760" i="27"/>
  <c r="Q3760" i="27"/>
  <c r="T3759" i="27"/>
  <c r="U3759" i="27" s="1"/>
  <c r="R3759" i="27"/>
  <c r="Q3759" i="27"/>
  <c r="U3758" i="27"/>
  <c r="T3758" i="27"/>
  <c r="R3758" i="27"/>
  <c r="Q3758" i="27"/>
  <c r="T3757" i="27"/>
  <c r="U3757" i="27" s="1"/>
  <c r="R3757" i="27"/>
  <c r="Q3757" i="27"/>
  <c r="U3756" i="27"/>
  <c r="T3756" i="27"/>
  <c r="R3756" i="27"/>
  <c r="Q3756" i="27"/>
  <c r="T3755" i="27"/>
  <c r="U3755" i="27" s="1"/>
  <c r="R3755" i="27"/>
  <c r="Q3755" i="27"/>
  <c r="U3754" i="27"/>
  <c r="T3754" i="27"/>
  <c r="R3754" i="27"/>
  <c r="Q3754" i="27"/>
  <c r="T3753" i="27"/>
  <c r="U3753" i="27" s="1"/>
  <c r="R3753" i="27"/>
  <c r="Q3753" i="27"/>
  <c r="U3752" i="27"/>
  <c r="T3752" i="27"/>
  <c r="R3752" i="27"/>
  <c r="Q3752" i="27"/>
  <c r="T3751" i="27"/>
  <c r="U3751" i="27" s="1"/>
  <c r="R3751" i="27"/>
  <c r="Q3751" i="27"/>
  <c r="U3750" i="27"/>
  <c r="T3750" i="27"/>
  <c r="R3750" i="27"/>
  <c r="Q3750" i="27"/>
  <c r="T3749" i="27"/>
  <c r="U3749" i="27" s="1"/>
  <c r="R3749" i="27"/>
  <c r="Q3749" i="27"/>
  <c r="U3748" i="27"/>
  <c r="T3748" i="27"/>
  <c r="R3748" i="27"/>
  <c r="Q3748" i="27"/>
  <c r="T3747" i="27"/>
  <c r="U3747" i="27" s="1"/>
  <c r="R3747" i="27"/>
  <c r="Q3747" i="27"/>
  <c r="U3746" i="27"/>
  <c r="T3746" i="27"/>
  <c r="R3746" i="27"/>
  <c r="Q3746" i="27"/>
  <c r="T3745" i="27"/>
  <c r="U3745" i="27" s="1"/>
  <c r="R3745" i="27"/>
  <c r="Q3745" i="27"/>
  <c r="U3744" i="27"/>
  <c r="T3744" i="27"/>
  <c r="R3744" i="27"/>
  <c r="Q3744" i="27"/>
  <c r="T3743" i="27"/>
  <c r="U3743" i="27" s="1"/>
  <c r="R3743" i="27"/>
  <c r="Q3743" i="27"/>
  <c r="U3742" i="27"/>
  <c r="T3742" i="27"/>
  <c r="R3742" i="27"/>
  <c r="Q3742" i="27"/>
  <c r="T3741" i="27"/>
  <c r="U3741" i="27" s="1"/>
  <c r="R3741" i="27"/>
  <c r="Q3741" i="27"/>
  <c r="U3740" i="27"/>
  <c r="T3740" i="27"/>
  <c r="R3740" i="27"/>
  <c r="Q3740" i="27"/>
  <c r="T3739" i="27"/>
  <c r="U3739" i="27" s="1"/>
  <c r="R3739" i="27"/>
  <c r="Q3739" i="27"/>
  <c r="U3738" i="27"/>
  <c r="T3738" i="27"/>
  <c r="R3738" i="27"/>
  <c r="Q3738" i="27"/>
  <c r="T3737" i="27"/>
  <c r="U3737" i="27" s="1"/>
  <c r="R3737" i="27"/>
  <c r="Q3737" i="27"/>
  <c r="U3736" i="27"/>
  <c r="T3736" i="27"/>
  <c r="R3736" i="27"/>
  <c r="Q3736" i="27"/>
  <c r="T3735" i="27"/>
  <c r="U3735" i="27" s="1"/>
  <c r="R3735" i="27"/>
  <c r="Q3735" i="27"/>
  <c r="U3734" i="27"/>
  <c r="T3734" i="27"/>
  <c r="R3734" i="27"/>
  <c r="Q3734" i="27"/>
  <c r="T3733" i="27"/>
  <c r="U3733" i="27" s="1"/>
  <c r="R3733" i="27"/>
  <c r="Q3733" i="27"/>
  <c r="U3732" i="27"/>
  <c r="T3732" i="27"/>
  <c r="R3732" i="27"/>
  <c r="Q3732" i="27"/>
  <c r="T3731" i="27"/>
  <c r="U3731" i="27" s="1"/>
  <c r="R3731" i="27"/>
  <c r="Q3731" i="27"/>
  <c r="U3730" i="27"/>
  <c r="T3730" i="27"/>
  <c r="R3730" i="27"/>
  <c r="Q3730" i="27"/>
  <c r="T3729" i="27"/>
  <c r="U3729" i="27" s="1"/>
  <c r="R3729" i="27"/>
  <c r="Q3729" i="27"/>
  <c r="U3728" i="27"/>
  <c r="T3728" i="27"/>
  <c r="R3728" i="27"/>
  <c r="Q3728" i="27"/>
  <c r="T3727" i="27"/>
  <c r="U3727" i="27" s="1"/>
  <c r="R3727" i="27"/>
  <c r="Q3727" i="27"/>
  <c r="U3726" i="27"/>
  <c r="T3726" i="27"/>
  <c r="R3726" i="27"/>
  <c r="Q3726" i="27"/>
  <c r="T3725" i="27"/>
  <c r="U3725" i="27" s="1"/>
  <c r="R3725" i="27"/>
  <c r="Q3725" i="27"/>
  <c r="U3724" i="27"/>
  <c r="T3724" i="27"/>
  <c r="R3724" i="27"/>
  <c r="Q3724" i="27"/>
  <c r="T3723" i="27"/>
  <c r="U3723" i="27" s="1"/>
  <c r="R3723" i="27"/>
  <c r="Q3723" i="27"/>
  <c r="U3722" i="27"/>
  <c r="T3722" i="27"/>
  <c r="R3722" i="27"/>
  <c r="Q3722" i="27"/>
  <c r="T3721" i="27"/>
  <c r="U3721" i="27" s="1"/>
  <c r="R3721" i="27"/>
  <c r="Q3721" i="27"/>
  <c r="U3720" i="27"/>
  <c r="T3720" i="27"/>
  <c r="R3720" i="27"/>
  <c r="Q3720" i="27"/>
  <c r="T3719" i="27"/>
  <c r="U3719" i="27" s="1"/>
  <c r="R3719" i="27"/>
  <c r="Q3719" i="27"/>
  <c r="U3718" i="27"/>
  <c r="T3718" i="27"/>
  <c r="R3718" i="27"/>
  <c r="Q3718" i="27"/>
  <c r="T3717" i="27"/>
  <c r="U3717" i="27" s="1"/>
  <c r="R3717" i="27"/>
  <c r="Q3717" i="27"/>
  <c r="U3716" i="27"/>
  <c r="T3716" i="27"/>
  <c r="R3716" i="27"/>
  <c r="Q3716" i="27"/>
  <c r="T3715" i="27"/>
  <c r="U3715" i="27" s="1"/>
  <c r="R3715" i="27"/>
  <c r="Q3715" i="27"/>
  <c r="U3714" i="27"/>
  <c r="T3714" i="27"/>
  <c r="R3714" i="27"/>
  <c r="Q3714" i="27"/>
  <c r="T3713" i="27"/>
  <c r="U3713" i="27" s="1"/>
  <c r="R3713" i="27"/>
  <c r="Q3713" i="27"/>
  <c r="U3712" i="27"/>
  <c r="T3712" i="27"/>
  <c r="R3712" i="27"/>
  <c r="Q3712" i="27"/>
  <c r="T3711" i="27"/>
  <c r="U3711" i="27" s="1"/>
  <c r="R3711" i="27"/>
  <c r="Q3711" i="27"/>
  <c r="U3710" i="27"/>
  <c r="T3710" i="27"/>
  <c r="R3710" i="27"/>
  <c r="Q3710" i="27"/>
  <c r="T3709" i="27"/>
  <c r="U3709" i="27" s="1"/>
  <c r="R3709" i="27"/>
  <c r="Q3709" i="27"/>
  <c r="U3708" i="27"/>
  <c r="T3708" i="27"/>
  <c r="R3708" i="27"/>
  <c r="Q3708" i="27"/>
  <c r="T3707" i="27"/>
  <c r="U3707" i="27" s="1"/>
  <c r="R3707" i="27"/>
  <c r="Q3707" i="27"/>
  <c r="U3706" i="27"/>
  <c r="T3706" i="27"/>
  <c r="R3706" i="27"/>
  <c r="Q3706" i="27"/>
  <c r="T3705" i="27"/>
  <c r="U3705" i="27" s="1"/>
  <c r="R3705" i="27"/>
  <c r="Q3705" i="27"/>
  <c r="U3704" i="27"/>
  <c r="T3704" i="27"/>
  <c r="R3704" i="27"/>
  <c r="Q3704" i="27"/>
  <c r="T3703" i="27"/>
  <c r="U3703" i="27" s="1"/>
  <c r="R3703" i="27"/>
  <c r="Q3703" i="27"/>
  <c r="U3702" i="27"/>
  <c r="T3702" i="27"/>
  <c r="R3702" i="27"/>
  <c r="Q3702" i="27"/>
  <c r="T3701" i="27"/>
  <c r="U3701" i="27" s="1"/>
  <c r="R3701" i="27"/>
  <c r="Q3701" i="27"/>
  <c r="U3700" i="27"/>
  <c r="T3700" i="27"/>
  <c r="R3700" i="27"/>
  <c r="Q3700" i="27"/>
  <c r="T3699" i="27"/>
  <c r="U3699" i="27" s="1"/>
  <c r="R3699" i="27"/>
  <c r="Q3699" i="27"/>
  <c r="U3698" i="27"/>
  <c r="T3698" i="27"/>
  <c r="R3698" i="27"/>
  <c r="Q3698" i="27"/>
  <c r="T3697" i="27"/>
  <c r="U3697" i="27" s="1"/>
  <c r="R3697" i="27"/>
  <c r="Q3697" i="27"/>
  <c r="U3696" i="27"/>
  <c r="T3696" i="27"/>
  <c r="R3696" i="27"/>
  <c r="Q3696" i="27"/>
  <c r="T3695" i="27"/>
  <c r="U3695" i="27" s="1"/>
  <c r="R3695" i="27"/>
  <c r="Q3695" i="27"/>
  <c r="U3694" i="27"/>
  <c r="T3694" i="27"/>
  <c r="R3694" i="27"/>
  <c r="Q3694" i="27"/>
  <c r="T3693" i="27"/>
  <c r="U3693" i="27" s="1"/>
  <c r="R3693" i="27"/>
  <c r="Q3693" i="27"/>
  <c r="U3692" i="27"/>
  <c r="T3692" i="27"/>
  <c r="R3692" i="27"/>
  <c r="Q3692" i="27"/>
  <c r="T3691" i="27"/>
  <c r="U3691" i="27" s="1"/>
  <c r="R3691" i="27"/>
  <c r="Q3691" i="27"/>
  <c r="U3690" i="27"/>
  <c r="T3690" i="27"/>
  <c r="R3690" i="27"/>
  <c r="Q3690" i="27"/>
  <c r="T3689" i="27"/>
  <c r="U3689" i="27" s="1"/>
  <c r="R3689" i="27"/>
  <c r="Q3689" i="27"/>
  <c r="U3688" i="27"/>
  <c r="T3688" i="27"/>
  <c r="R3688" i="27"/>
  <c r="Q3688" i="27"/>
  <c r="T3687" i="27"/>
  <c r="U3687" i="27" s="1"/>
  <c r="R3687" i="27"/>
  <c r="Q3687" i="27"/>
  <c r="U3686" i="27"/>
  <c r="T3686" i="27"/>
  <c r="R3686" i="27"/>
  <c r="Q3686" i="27"/>
  <c r="T3685" i="27"/>
  <c r="U3685" i="27" s="1"/>
  <c r="R3685" i="27"/>
  <c r="Q3685" i="27"/>
  <c r="U3684" i="27"/>
  <c r="T3684" i="27"/>
  <c r="R3684" i="27"/>
  <c r="Q3684" i="27"/>
  <c r="T3683" i="27"/>
  <c r="U3683" i="27" s="1"/>
  <c r="R3683" i="27"/>
  <c r="Q3683" i="27"/>
  <c r="U3682" i="27"/>
  <c r="T3682" i="27"/>
  <c r="R3682" i="27"/>
  <c r="Q3682" i="27"/>
  <c r="T3681" i="27"/>
  <c r="U3681" i="27" s="1"/>
  <c r="R3681" i="27"/>
  <c r="Q3681" i="27"/>
  <c r="U3680" i="27"/>
  <c r="T3680" i="27"/>
  <c r="R3680" i="27"/>
  <c r="Q3680" i="27"/>
  <c r="T3679" i="27"/>
  <c r="U3679" i="27" s="1"/>
  <c r="R3679" i="27"/>
  <c r="Q3679" i="27"/>
  <c r="U3678" i="27"/>
  <c r="T3678" i="27"/>
  <c r="R3678" i="27"/>
  <c r="Q3678" i="27"/>
  <c r="S3677" i="27"/>
  <c r="Q3677" i="27"/>
  <c r="I3677" i="27"/>
  <c r="K3677" i="27" s="1"/>
  <c r="U3676" i="27"/>
  <c r="T3676" i="27"/>
  <c r="R3676" i="27"/>
  <c r="Q3676" i="27"/>
  <c r="T3675" i="27"/>
  <c r="U3675" i="27" s="1"/>
  <c r="R3675" i="27"/>
  <c r="Q3675" i="27"/>
  <c r="T3674" i="27"/>
  <c r="U3674" i="27" s="1"/>
  <c r="R3674" i="27"/>
  <c r="Q3674" i="27"/>
  <c r="T3673" i="27"/>
  <c r="U3673" i="27" s="1"/>
  <c r="R3673" i="27"/>
  <c r="Q3673" i="27"/>
  <c r="T3672" i="27"/>
  <c r="U3672" i="27" s="1"/>
  <c r="R3672" i="27"/>
  <c r="Q3672" i="27"/>
  <c r="T3671" i="27"/>
  <c r="U3671" i="27" s="1"/>
  <c r="R3671" i="27"/>
  <c r="Q3671" i="27"/>
  <c r="T3670" i="27"/>
  <c r="U3670" i="27" s="1"/>
  <c r="R3670" i="27"/>
  <c r="Q3670" i="27"/>
  <c r="T3669" i="27"/>
  <c r="U3669" i="27" s="1"/>
  <c r="R3669" i="27"/>
  <c r="Q3669" i="27"/>
  <c r="U3668" i="27"/>
  <c r="T3668" i="27"/>
  <c r="R3668" i="27"/>
  <c r="Q3668" i="27"/>
  <c r="T3667" i="27"/>
  <c r="U3667" i="27" s="1"/>
  <c r="R3667" i="27"/>
  <c r="Q3667" i="27"/>
  <c r="U3666" i="27"/>
  <c r="T3666" i="27"/>
  <c r="R3666" i="27"/>
  <c r="Q3666" i="27"/>
  <c r="T3665" i="27"/>
  <c r="U3665" i="27" s="1"/>
  <c r="R3665" i="27"/>
  <c r="Q3665" i="27"/>
  <c r="T3664" i="27"/>
  <c r="U3664" i="27" s="1"/>
  <c r="R3664" i="27"/>
  <c r="Q3664" i="27"/>
  <c r="T3663" i="27"/>
  <c r="U3663" i="27" s="1"/>
  <c r="R3663" i="27"/>
  <c r="Q3663" i="27"/>
  <c r="T3662" i="27"/>
  <c r="U3662" i="27" s="1"/>
  <c r="R3662" i="27"/>
  <c r="Q3662" i="27"/>
  <c r="T3661" i="27"/>
  <c r="U3661" i="27" s="1"/>
  <c r="R3661" i="27"/>
  <c r="Q3661" i="27"/>
  <c r="U3660" i="27"/>
  <c r="T3660" i="27"/>
  <c r="R3660" i="27"/>
  <c r="Q3660" i="27"/>
  <c r="T3659" i="27"/>
  <c r="U3659" i="27" s="1"/>
  <c r="R3659" i="27"/>
  <c r="Q3659" i="27"/>
  <c r="T3658" i="27"/>
  <c r="U3658" i="27" s="1"/>
  <c r="R3658" i="27"/>
  <c r="Q3658" i="27"/>
  <c r="T3657" i="27"/>
  <c r="U3657" i="27" s="1"/>
  <c r="R3657" i="27"/>
  <c r="Q3657" i="27"/>
  <c r="T3656" i="27"/>
  <c r="U3656" i="27" s="1"/>
  <c r="R3656" i="27"/>
  <c r="Q3656" i="27"/>
  <c r="T3655" i="27"/>
  <c r="U3655" i="27" s="1"/>
  <c r="R3655" i="27"/>
  <c r="Q3655" i="27"/>
  <c r="T3654" i="27"/>
  <c r="U3654" i="27" s="1"/>
  <c r="R3654" i="27"/>
  <c r="Q3654" i="27"/>
  <c r="T3653" i="27"/>
  <c r="U3653" i="27" s="1"/>
  <c r="R3653" i="27"/>
  <c r="Q3653" i="27"/>
  <c r="U3652" i="27"/>
  <c r="T3652" i="27"/>
  <c r="R3652" i="27"/>
  <c r="Q3652" i="27"/>
  <c r="T3651" i="27"/>
  <c r="U3651" i="27" s="1"/>
  <c r="R3651" i="27"/>
  <c r="Q3651" i="27"/>
  <c r="U3650" i="27"/>
  <c r="T3650" i="27"/>
  <c r="R3650" i="27"/>
  <c r="Q3650" i="27"/>
  <c r="T3649" i="27"/>
  <c r="U3649" i="27" s="1"/>
  <c r="R3649" i="27"/>
  <c r="Q3649" i="27"/>
  <c r="T3648" i="27"/>
  <c r="U3648" i="27" s="1"/>
  <c r="R3648" i="27"/>
  <c r="Q3648" i="27"/>
  <c r="T3647" i="27"/>
  <c r="U3647" i="27" s="1"/>
  <c r="R3647" i="27"/>
  <c r="Q3647" i="27"/>
  <c r="U3646" i="27"/>
  <c r="T3646" i="27"/>
  <c r="R3646" i="27"/>
  <c r="Q3646" i="27"/>
  <c r="T3645" i="27"/>
  <c r="U3645" i="27" s="1"/>
  <c r="R3645" i="27"/>
  <c r="Q3645" i="27"/>
  <c r="T3644" i="27"/>
  <c r="U3644" i="27" s="1"/>
  <c r="R3644" i="27"/>
  <c r="Q3644" i="27"/>
  <c r="T3643" i="27"/>
  <c r="U3643" i="27" s="1"/>
  <c r="R3643" i="27"/>
  <c r="Q3643" i="27"/>
  <c r="T3642" i="27"/>
  <c r="U3642" i="27" s="1"/>
  <c r="R3642" i="27"/>
  <c r="Q3642" i="27"/>
  <c r="T3641" i="27"/>
  <c r="U3641" i="27" s="1"/>
  <c r="R3641" i="27"/>
  <c r="Q3641" i="27"/>
  <c r="U3640" i="27"/>
  <c r="T3640" i="27"/>
  <c r="R3640" i="27"/>
  <c r="Q3640" i="27"/>
  <c r="T3639" i="27"/>
  <c r="U3639" i="27" s="1"/>
  <c r="R3639" i="27"/>
  <c r="Q3639" i="27"/>
  <c r="T3638" i="27"/>
  <c r="U3638" i="27" s="1"/>
  <c r="R3638" i="27"/>
  <c r="Q3638" i="27"/>
  <c r="T3637" i="27"/>
  <c r="U3637" i="27" s="1"/>
  <c r="R3637" i="27"/>
  <c r="Q3637" i="27"/>
  <c r="T3636" i="27"/>
  <c r="U3636" i="27" s="1"/>
  <c r="R3636" i="27"/>
  <c r="Q3636" i="27"/>
  <c r="T3635" i="27"/>
  <c r="U3635" i="27" s="1"/>
  <c r="R3635" i="27"/>
  <c r="Q3635" i="27"/>
  <c r="U3634" i="27"/>
  <c r="T3634" i="27"/>
  <c r="R3634" i="27"/>
  <c r="Q3634" i="27"/>
  <c r="T3633" i="27"/>
  <c r="U3633" i="27" s="1"/>
  <c r="R3633" i="27"/>
  <c r="Q3633" i="27"/>
  <c r="T3632" i="27"/>
  <c r="U3632" i="27" s="1"/>
  <c r="R3632" i="27"/>
  <c r="Q3632" i="27"/>
  <c r="T3631" i="27"/>
  <c r="U3631" i="27" s="1"/>
  <c r="R3631" i="27"/>
  <c r="Q3631" i="27"/>
  <c r="U3630" i="27"/>
  <c r="T3630" i="27"/>
  <c r="R3630" i="27"/>
  <c r="Q3630" i="27"/>
  <c r="T3629" i="27"/>
  <c r="U3629" i="27" s="1"/>
  <c r="R3629" i="27"/>
  <c r="Q3629" i="27"/>
  <c r="U3628" i="27"/>
  <c r="T3628" i="27"/>
  <c r="R3628" i="27"/>
  <c r="Q3628" i="27"/>
  <c r="T3627" i="27"/>
  <c r="U3627" i="27" s="1"/>
  <c r="R3627" i="27"/>
  <c r="Q3627" i="27"/>
  <c r="T3626" i="27"/>
  <c r="U3626" i="27" s="1"/>
  <c r="R3626" i="27"/>
  <c r="Q3626" i="27"/>
  <c r="T3625" i="27"/>
  <c r="U3625" i="27" s="1"/>
  <c r="R3625" i="27"/>
  <c r="Q3625" i="27"/>
  <c r="U3624" i="27"/>
  <c r="T3624" i="27"/>
  <c r="R3624" i="27"/>
  <c r="Q3624" i="27"/>
  <c r="T3623" i="27"/>
  <c r="U3623" i="27" s="1"/>
  <c r="R3623" i="27"/>
  <c r="Q3623" i="27"/>
  <c r="T3622" i="27"/>
  <c r="U3622" i="27" s="1"/>
  <c r="R3622" i="27"/>
  <c r="Q3622" i="27"/>
  <c r="T3621" i="27"/>
  <c r="U3621" i="27" s="1"/>
  <c r="R3621" i="27"/>
  <c r="Q3621" i="27"/>
  <c r="T3620" i="27"/>
  <c r="U3620" i="27" s="1"/>
  <c r="R3620" i="27"/>
  <c r="Q3620" i="27"/>
  <c r="T3619" i="27"/>
  <c r="U3619" i="27" s="1"/>
  <c r="R3619" i="27"/>
  <c r="Q3619" i="27"/>
  <c r="U3618" i="27"/>
  <c r="T3618" i="27"/>
  <c r="R3618" i="27"/>
  <c r="Q3618" i="27"/>
  <c r="T3617" i="27"/>
  <c r="U3617" i="27" s="1"/>
  <c r="R3617" i="27"/>
  <c r="Q3617" i="27"/>
  <c r="T3616" i="27"/>
  <c r="U3616" i="27" s="1"/>
  <c r="R3616" i="27"/>
  <c r="Q3616" i="27"/>
  <c r="T3615" i="27"/>
  <c r="U3615" i="27" s="1"/>
  <c r="R3615" i="27"/>
  <c r="Q3615" i="27"/>
  <c r="U3614" i="27"/>
  <c r="T3614" i="27"/>
  <c r="R3614" i="27"/>
  <c r="Q3614" i="27"/>
  <c r="T3613" i="27"/>
  <c r="U3613" i="27" s="1"/>
  <c r="R3613" i="27"/>
  <c r="Q3613" i="27"/>
  <c r="U3612" i="27"/>
  <c r="T3612" i="27"/>
  <c r="R3612" i="27"/>
  <c r="Q3612" i="27"/>
  <c r="T3611" i="27"/>
  <c r="U3611" i="27" s="1"/>
  <c r="R3611" i="27"/>
  <c r="Q3611" i="27"/>
  <c r="T3610" i="27"/>
  <c r="U3610" i="27" s="1"/>
  <c r="R3610" i="27"/>
  <c r="Q3610" i="27"/>
  <c r="T3609" i="27"/>
  <c r="U3609" i="27" s="1"/>
  <c r="R3609" i="27"/>
  <c r="Q3609" i="27"/>
  <c r="U3608" i="27"/>
  <c r="T3608" i="27"/>
  <c r="R3608" i="27"/>
  <c r="Q3608" i="27"/>
  <c r="T3607" i="27"/>
  <c r="U3607" i="27" s="1"/>
  <c r="R3607" i="27"/>
  <c r="Q3607" i="27"/>
  <c r="U3606" i="27"/>
  <c r="T3606" i="27"/>
  <c r="R3606" i="27"/>
  <c r="Q3606" i="27"/>
  <c r="T3605" i="27"/>
  <c r="U3605" i="27" s="1"/>
  <c r="R3605" i="27"/>
  <c r="Q3605" i="27"/>
  <c r="T3604" i="27"/>
  <c r="U3604" i="27" s="1"/>
  <c r="R3604" i="27"/>
  <c r="Q3604" i="27"/>
  <c r="T3603" i="27"/>
  <c r="U3603" i="27" s="1"/>
  <c r="R3603" i="27"/>
  <c r="Q3603" i="27"/>
  <c r="U3602" i="27"/>
  <c r="T3602" i="27"/>
  <c r="R3602" i="27"/>
  <c r="Q3602" i="27"/>
  <c r="T3601" i="27"/>
  <c r="U3601" i="27" s="1"/>
  <c r="R3601" i="27"/>
  <c r="Q3601" i="27"/>
  <c r="T3600" i="27"/>
  <c r="U3600" i="27" s="1"/>
  <c r="R3600" i="27"/>
  <c r="Q3600" i="27"/>
  <c r="T3599" i="27"/>
  <c r="U3599" i="27" s="1"/>
  <c r="R3599" i="27"/>
  <c r="Q3599" i="27"/>
  <c r="U3598" i="27"/>
  <c r="T3598" i="27"/>
  <c r="R3598" i="27"/>
  <c r="Q3598" i="27"/>
  <c r="T3597" i="27"/>
  <c r="U3597" i="27" s="1"/>
  <c r="R3597" i="27"/>
  <c r="Q3597" i="27"/>
  <c r="U3596" i="27"/>
  <c r="T3596" i="27"/>
  <c r="R3596" i="27"/>
  <c r="Q3596" i="27"/>
  <c r="T3595" i="27"/>
  <c r="U3595" i="27" s="1"/>
  <c r="R3595" i="27"/>
  <c r="Q3595" i="27"/>
  <c r="U3594" i="27"/>
  <c r="T3594" i="27"/>
  <c r="R3594" i="27"/>
  <c r="Q3594" i="27"/>
  <c r="T3593" i="27"/>
  <c r="U3593" i="27" s="1"/>
  <c r="R3593" i="27"/>
  <c r="Q3593" i="27"/>
  <c r="T3592" i="27"/>
  <c r="U3592" i="27" s="1"/>
  <c r="R3592" i="27"/>
  <c r="Q3592" i="27"/>
  <c r="T3591" i="27"/>
  <c r="U3591" i="27" s="1"/>
  <c r="R3591" i="27"/>
  <c r="Q3591" i="27"/>
  <c r="T3590" i="27"/>
  <c r="U3590" i="27" s="1"/>
  <c r="R3590" i="27"/>
  <c r="Q3590" i="27"/>
  <c r="T3589" i="27"/>
  <c r="U3589" i="27" s="1"/>
  <c r="R3589" i="27"/>
  <c r="Q3589" i="27"/>
  <c r="T3588" i="27"/>
  <c r="U3588" i="27" s="1"/>
  <c r="R3588" i="27"/>
  <c r="Q3588" i="27"/>
  <c r="T3587" i="27"/>
  <c r="U3587" i="27" s="1"/>
  <c r="R3587" i="27"/>
  <c r="Q3587" i="27"/>
  <c r="U3586" i="27"/>
  <c r="T3586" i="27"/>
  <c r="R3586" i="27"/>
  <c r="Q3586" i="27"/>
  <c r="T3585" i="27"/>
  <c r="U3585" i="27" s="1"/>
  <c r="R3585" i="27"/>
  <c r="Q3585" i="27"/>
  <c r="T3584" i="27"/>
  <c r="U3584" i="27" s="1"/>
  <c r="R3584" i="27"/>
  <c r="Q3584" i="27"/>
  <c r="T3583" i="27"/>
  <c r="U3583" i="27" s="1"/>
  <c r="R3583" i="27"/>
  <c r="Q3583" i="27"/>
  <c r="U3582" i="27"/>
  <c r="T3582" i="27"/>
  <c r="R3582" i="27"/>
  <c r="Q3582" i="27"/>
  <c r="T3581" i="27"/>
  <c r="U3581" i="27" s="1"/>
  <c r="R3581" i="27"/>
  <c r="Q3581" i="27"/>
  <c r="U3580" i="27"/>
  <c r="T3580" i="27"/>
  <c r="R3580" i="27"/>
  <c r="Q3580" i="27"/>
  <c r="T3579" i="27"/>
  <c r="U3579" i="27" s="1"/>
  <c r="R3579" i="27"/>
  <c r="Q3579" i="27"/>
  <c r="T3578" i="27"/>
  <c r="U3578" i="27" s="1"/>
  <c r="R3578" i="27"/>
  <c r="Q3578" i="27"/>
  <c r="T3577" i="27"/>
  <c r="U3577" i="27" s="1"/>
  <c r="R3577" i="27"/>
  <c r="Q3577" i="27"/>
  <c r="U3576" i="27"/>
  <c r="T3576" i="27"/>
  <c r="R3576" i="27"/>
  <c r="Q3576" i="27"/>
  <c r="T3575" i="27"/>
  <c r="U3575" i="27" s="1"/>
  <c r="R3575" i="27"/>
  <c r="Q3575" i="27"/>
  <c r="T3574" i="27"/>
  <c r="U3574" i="27" s="1"/>
  <c r="R3574" i="27"/>
  <c r="Q3574" i="27"/>
  <c r="T3573" i="27"/>
  <c r="U3573" i="27" s="1"/>
  <c r="R3573" i="27"/>
  <c r="Q3573" i="27"/>
  <c r="T3572" i="27"/>
  <c r="U3572" i="27" s="1"/>
  <c r="R3572" i="27"/>
  <c r="Q3572" i="27"/>
  <c r="T3571" i="27"/>
  <c r="U3571" i="27" s="1"/>
  <c r="R3571" i="27"/>
  <c r="Q3571" i="27"/>
  <c r="U3570" i="27"/>
  <c r="T3570" i="27"/>
  <c r="R3570" i="27"/>
  <c r="Q3570" i="27"/>
  <c r="T3569" i="27"/>
  <c r="U3569" i="27" s="1"/>
  <c r="R3569" i="27"/>
  <c r="Q3569" i="27"/>
  <c r="T3568" i="27"/>
  <c r="U3568" i="27" s="1"/>
  <c r="R3568" i="27"/>
  <c r="Q3568" i="27"/>
  <c r="T3567" i="27"/>
  <c r="U3567" i="27" s="1"/>
  <c r="R3567" i="27"/>
  <c r="Q3567" i="27"/>
  <c r="U3566" i="27"/>
  <c r="T3566" i="27"/>
  <c r="R3566" i="27"/>
  <c r="Q3566" i="27"/>
  <c r="T3565" i="27"/>
  <c r="U3565" i="27" s="1"/>
  <c r="R3565" i="27"/>
  <c r="Q3565" i="27"/>
  <c r="U3564" i="27"/>
  <c r="T3564" i="27"/>
  <c r="R3564" i="27"/>
  <c r="Q3564" i="27"/>
  <c r="T3563" i="27"/>
  <c r="U3563" i="27" s="1"/>
  <c r="R3563" i="27"/>
  <c r="Q3563" i="27"/>
  <c r="T3562" i="27"/>
  <c r="U3562" i="27" s="1"/>
  <c r="R3562" i="27"/>
  <c r="Q3562" i="27"/>
  <c r="T3561" i="27"/>
  <c r="U3561" i="27" s="1"/>
  <c r="R3561" i="27"/>
  <c r="Q3561" i="27"/>
  <c r="U3560" i="27"/>
  <c r="T3560" i="27"/>
  <c r="R3560" i="27"/>
  <c r="Q3560" i="27"/>
  <c r="T3559" i="27"/>
  <c r="U3559" i="27" s="1"/>
  <c r="R3559" i="27"/>
  <c r="Q3559" i="27"/>
  <c r="U3558" i="27"/>
  <c r="T3558" i="27"/>
  <c r="R3558" i="27"/>
  <c r="Q3558" i="27"/>
  <c r="T3557" i="27"/>
  <c r="U3557" i="27" s="1"/>
  <c r="R3557" i="27"/>
  <c r="Q3557" i="27"/>
  <c r="T3556" i="27"/>
  <c r="U3556" i="27" s="1"/>
  <c r="R3556" i="27"/>
  <c r="Q3556" i="27"/>
  <c r="T3555" i="27"/>
  <c r="U3555" i="27" s="1"/>
  <c r="R3555" i="27"/>
  <c r="Q3555" i="27"/>
  <c r="U3554" i="27"/>
  <c r="T3554" i="27"/>
  <c r="R3554" i="27"/>
  <c r="Q3554" i="27"/>
  <c r="T3553" i="27"/>
  <c r="U3553" i="27" s="1"/>
  <c r="R3553" i="27"/>
  <c r="Q3553" i="27"/>
  <c r="T3552" i="27"/>
  <c r="U3552" i="27" s="1"/>
  <c r="R3552" i="27"/>
  <c r="Q3552" i="27"/>
  <c r="T3551" i="27"/>
  <c r="U3551" i="27" s="1"/>
  <c r="R3551" i="27"/>
  <c r="Q3551" i="27"/>
  <c r="U3550" i="27"/>
  <c r="T3550" i="27"/>
  <c r="R3550" i="27"/>
  <c r="Q3550" i="27"/>
  <c r="T3549" i="27"/>
  <c r="U3549" i="27" s="1"/>
  <c r="R3549" i="27"/>
  <c r="Q3549" i="27"/>
  <c r="U3548" i="27"/>
  <c r="T3548" i="27"/>
  <c r="R3548" i="27"/>
  <c r="Q3548" i="27"/>
  <c r="T3547" i="27"/>
  <c r="U3547" i="27" s="1"/>
  <c r="R3547" i="27"/>
  <c r="Q3547" i="27"/>
  <c r="U3546" i="27"/>
  <c r="T3546" i="27"/>
  <c r="R3546" i="27"/>
  <c r="Q3546" i="27"/>
  <c r="T3545" i="27"/>
  <c r="U3545" i="27" s="1"/>
  <c r="R3545" i="27"/>
  <c r="Q3545" i="27"/>
  <c r="T3544" i="27"/>
  <c r="U3544" i="27" s="1"/>
  <c r="R3544" i="27"/>
  <c r="Q3544" i="27"/>
  <c r="T3543" i="27"/>
  <c r="U3543" i="27" s="1"/>
  <c r="R3543" i="27"/>
  <c r="Q3543" i="27"/>
  <c r="U3542" i="27"/>
  <c r="T3542" i="27"/>
  <c r="R3542" i="27"/>
  <c r="Q3542" i="27"/>
  <c r="T3541" i="27"/>
  <c r="U3541" i="27" s="1"/>
  <c r="R3541" i="27"/>
  <c r="Q3541" i="27"/>
  <c r="T3540" i="27"/>
  <c r="U3540" i="27" s="1"/>
  <c r="R3540" i="27"/>
  <c r="Q3540" i="27"/>
  <c r="T3539" i="27"/>
  <c r="U3539" i="27" s="1"/>
  <c r="R3539" i="27"/>
  <c r="Q3539" i="27"/>
  <c r="U3538" i="27"/>
  <c r="T3538" i="27"/>
  <c r="R3538" i="27"/>
  <c r="Q3538" i="27"/>
  <c r="T3537" i="27"/>
  <c r="U3537" i="27" s="1"/>
  <c r="R3537" i="27"/>
  <c r="Q3537" i="27"/>
  <c r="T3536" i="27"/>
  <c r="U3536" i="27" s="1"/>
  <c r="R3536" i="27"/>
  <c r="Q3536" i="27"/>
  <c r="T3535" i="27"/>
  <c r="U3535" i="27" s="1"/>
  <c r="R3535" i="27"/>
  <c r="Q3535" i="27"/>
  <c r="U3534" i="27"/>
  <c r="T3534" i="27"/>
  <c r="R3534" i="27"/>
  <c r="Q3534" i="27"/>
  <c r="T3533" i="27"/>
  <c r="U3533" i="27" s="1"/>
  <c r="R3533" i="27"/>
  <c r="Q3533" i="27"/>
  <c r="T3532" i="27"/>
  <c r="U3532" i="27" s="1"/>
  <c r="R3532" i="27"/>
  <c r="Q3532" i="27"/>
  <c r="T3531" i="27"/>
  <c r="U3531" i="27" s="1"/>
  <c r="R3531" i="27"/>
  <c r="Q3531" i="27"/>
  <c r="U3530" i="27"/>
  <c r="T3530" i="27"/>
  <c r="R3530" i="27"/>
  <c r="Q3530" i="27"/>
  <c r="T3529" i="27"/>
  <c r="U3529" i="27" s="1"/>
  <c r="R3529" i="27"/>
  <c r="Q3529" i="27"/>
  <c r="U3528" i="27"/>
  <c r="T3528" i="27"/>
  <c r="R3528" i="27"/>
  <c r="Q3528" i="27"/>
  <c r="T3527" i="27"/>
  <c r="U3527" i="27" s="1"/>
  <c r="R3527" i="27"/>
  <c r="Q3527" i="27"/>
  <c r="T3526" i="27"/>
  <c r="U3526" i="27" s="1"/>
  <c r="R3526" i="27"/>
  <c r="Q3526" i="27"/>
  <c r="T3525" i="27"/>
  <c r="U3525" i="27" s="1"/>
  <c r="R3525" i="27"/>
  <c r="Q3525" i="27"/>
  <c r="T3524" i="27"/>
  <c r="U3524" i="27" s="1"/>
  <c r="R3524" i="27"/>
  <c r="Q3524" i="27"/>
  <c r="T3523" i="27"/>
  <c r="U3523" i="27" s="1"/>
  <c r="R3523" i="27"/>
  <c r="Q3523" i="27"/>
  <c r="U3522" i="27"/>
  <c r="T3522" i="27"/>
  <c r="R3522" i="27"/>
  <c r="Q3522" i="27"/>
  <c r="T3521" i="27"/>
  <c r="U3521" i="27" s="1"/>
  <c r="R3521" i="27"/>
  <c r="Q3521" i="27"/>
  <c r="T3520" i="27"/>
  <c r="U3520" i="27" s="1"/>
  <c r="R3520" i="27"/>
  <c r="Q3520" i="27"/>
  <c r="T3519" i="27"/>
  <c r="U3519" i="27" s="1"/>
  <c r="R3519" i="27"/>
  <c r="Q3519" i="27"/>
  <c r="U3518" i="27"/>
  <c r="T3518" i="27"/>
  <c r="R3518" i="27"/>
  <c r="Q3518" i="27"/>
  <c r="T3517" i="27"/>
  <c r="U3517" i="27" s="1"/>
  <c r="R3517" i="27"/>
  <c r="Q3517" i="27"/>
  <c r="T3516" i="27"/>
  <c r="U3516" i="27" s="1"/>
  <c r="R3516" i="27"/>
  <c r="Q3516" i="27"/>
  <c r="T3515" i="27"/>
  <c r="U3515" i="27" s="1"/>
  <c r="R3515" i="27"/>
  <c r="Q3515" i="27"/>
  <c r="T3514" i="27"/>
  <c r="U3514" i="27" s="1"/>
  <c r="R3514" i="27"/>
  <c r="Q3514" i="27"/>
  <c r="T3513" i="27"/>
  <c r="U3513" i="27" s="1"/>
  <c r="R3513" i="27"/>
  <c r="Q3513" i="27"/>
  <c r="U3512" i="27"/>
  <c r="T3512" i="27"/>
  <c r="R3512" i="27"/>
  <c r="Q3512" i="27"/>
  <c r="T3511" i="27"/>
  <c r="U3511" i="27" s="1"/>
  <c r="R3511" i="27"/>
  <c r="Q3511" i="27"/>
  <c r="T3510" i="27"/>
  <c r="U3510" i="27" s="1"/>
  <c r="R3510" i="27"/>
  <c r="Q3510" i="27"/>
  <c r="T3509" i="27"/>
  <c r="U3509" i="27" s="1"/>
  <c r="R3509" i="27"/>
  <c r="Q3509" i="27"/>
  <c r="T3508" i="27"/>
  <c r="U3508" i="27" s="1"/>
  <c r="R3508" i="27"/>
  <c r="Q3508" i="27"/>
  <c r="T3507" i="27"/>
  <c r="U3507" i="27" s="1"/>
  <c r="R3507" i="27"/>
  <c r="Q3507" i="27"/>
  <c r="U3506" i="27"/>
  <c r="T3506" i="27"/>
  <c r="R3506" i="27"/>
  <c r="Q3506" i="27"/>
  <c r="T3505" i="27"/>
  <c r="U3505" i="27" s="1"/>
  <c r="R3505" i="27"/>
  <c r="Q3505" i="27"/>
  <c r="T3504" i="27"/>
  <c r="U3504" i="27" s="1"/>
  <c r="R3504" i="27"/>
  <c r="Q3504" i="27"/>
  <c r="T3503" i="27"/>
  <c r="U3503" i="27" s="1"/>
  <c r="R3503" i="27"/>
  <c r="Q3503" i="27"/>
  <c r="U3502" i="27"/>
  <c r="T3502" i="27"/>
  <c r="R3502" i="27"/>
  <c r="Q3502" i="27"/>
  <c r="T3501" i="27"/>
  <c r="U3501" i="27" s="1"/>
  <c r="R3501" i="27"/>
  <c r="Q3501" i="27"/>
  <c r="U3500" i="27"/>
  <c r="T3500" i="27"/>
  <c r="R3500" i="27"/>
  <c r="Q3500" i="27"/>
  <c r="T3499" i="27"/>
  <c r="U3499" i="27" s="1"/>
  <c r="R3499" i="27"/>
  <c r="Q3499" i="27"/>
  <c r="T3498" i="27"/>
  <c r="U3498" i="27" s="1"/>
  <c r="R3498" i="27"/>
  <c r="Q3498" i="27"/>
  <c r="T3497" i="27"/>
  <c r="U3497" i="27" s="1"/>
  <c r="R3497" i="27"/>
  <c r="Q3497" i="27"/>
  <c r="U3496" i="27"/>
  <c r="T3496" i="27"/>
  <c r="R3496" i="27"/>
  <c r="Q3496" i="27"/>
  <c r="T3495" i="27"/>
  <c r="U3495" i="27" s="1"/>
  <c r="R3495" i="27"/>
  <c r="Q3495" i="27"/>
  <c r="T3494" i="27"/>
  <c r="U3494" i="27" s="1"/>
  <c r="R3494" i="27"/>
  <c r="Q3494" i="27"/>
  <c r="T3493" i="27"/>
  <c r="U3493" i="27" s="1"/>
  <c r="R3493" i="27"/>
  <c r="Q3493" i="27"/>
  <c r="T3492" i="27"/>
  <c r="U3492" i="27" s="1"/>
  <c r="R3492" i="27"/>
  <c r="Q3492" i="27"/>
  <c r="T3491" i="27"/>
  <c r="U3491" i="27" s="1"/>
  <c r="R3491" i="27"/>
  <c r="Q3491" i="27"/>
  <c r="U3490" i="27"/>
  <c r="T3490" i="27"/>
  <c r="R3490" i="27"/>
  <c r="Q3490" i="27"/>
  <c r="T3489" i="27"/>
  <c r="U3489" i="27" s="1"/>
  <c r="R3489" i="27"/>
  <c r="Q3489" i="27"/>
  <c r="T3488" i="27"/>
  <c r="U3488" i="27" s="1"/>
  <c r="R3488" i="27"/>
  <c r="Q3488" i="27"/>
  <c r="T3487" i="27"/>
  <c r="U3487" i="27" s="1"/>
  <c r="R3487" i="27"/>
  <c r="Q3487" i="27"/>
  <c r="U3486" i="27"/>
  <c r="T3486" i="27"/>
  <c r="R3486" i="27"/>
  <c r="Q3486" i="27"/>
  <c r="T3485" i="27"/>
  <c r="U3485" i="27" s="1"/>
  <c r="R3485" i="27"/>
  <c r="Q3485" i="27"/>
  <c r="U3484" i="27"/>
  <c r="T3484" i="27"/>
  <c r="R3484" i="27"/>
  <c r="Q3484" i="27"/>
  <c r="K3484" i="27"/>
  <c r="T3483" i="27"/>
  <c r="R3483" i="27"/>
  <c r="Q3483" i="27"/>
  <c r="K3483" i="27"/>
  <c r="U3483" i="27" s="1"/>
  <c r="U3482" i="27"/>
  <c r="T3482" i="27"/>
  <c r="R3482" i="27"/>
  <c r="Q3482" i="27"/>
  <c r="K3482" i="27"/>
  <c r="T3481" i="27"/>
  <c r="U3481" i="27" s="1"/>
  <c r="R3481" i="27"/>
  <c r="Q3481" i="27"/>
  <c r="U3480" i="27"/>
  <c r="T3480" i="27"/>
  <c r="R3480" i="27"/>
  <c r="Q3480" i="27"/>
  <c r="T3479" i="27"/>
  <c r="U3479" i="27" s="1"/>
  <c r="R3479" i="27"/>
  <c r="Q3479" i="27"/>
  <c r="U3478" i="27"/>
  <c r="T3478" i="27"/>
  <c r="R3478" i="27"/>
  <c r="Q3478" i="27"/>
  <c r="T3477" i="27"/>
  <c r="U3477" i="27" s="1"/>
  <c r="R3477" i="27"/>
  <c r="Q3477" i="27"/>
  <c r="U3476" i="27"/>
  <c r="T3476" i="27"/>
  <c r="R3476" i="27"/>
  <c r="Q3476" i="27"/>
  <c r="T3475" i="27"/>
  <c r="U3475" i="27" s="1"/>
  <c r="R3475" i="27"/>
  <c r="Q3475" i="27"/>
  <c r="U3474" i="27"/>
  <c r="T3474" i="27"/>
  <c r="R3474" i="27"/>
  <c r="Q3474" i="27"/>
  <c r="T3473" i="27"/>
  <c r="U3473" i="27" s="1"/>
  <c r="R3473" i="27"/>
  <c r="Q3473" i="27"/>
  <c r="U3472" i="27"/>
  <c r="T3472" i="27"/>
  <c r="R3472" i="27"/>
  <c r="Q3472" i="27"/>
  <c r="T3471" i="27"/>
  <c r="U3471" i="27" s="1"/>
  <c r="R3471" i="27"/>
  <c r="Q3471" i="27"/>
  <c r="U3470" i="27"/>
  <c r="T3470" i="27"/>
  <c r="R3470" i="27"/>
  <c r="Q3470" i="27"/>
  <c r="T3469" i="27"/>
  <c r="U3469" i="27" s="1"/>
  <c r="R3469" i="27"/>
  <c r="Q3469" i="27"/>
  <c r="U3468" i="27"/>
  <c r="T3468" i="27"/>
  <c r="R3468" i="27"/>
  <c r="Q3468" i="27"/>
  <c r="T3467" i="27"/>
  <c r="U3467" i="27" s="1"/>
  <c r="R3467" i="27"/>
  <c r="Q3467" i="27"/>
  <c r="U3466" i="27"/>
  <c r="T3466" i="27"/>
  <c r="R3466" i="27"/>
  <c r="Q3466" i="27"/>
  <c r="T3465" i="27"/>
  <c r="U3465" i="27" s="1"/>
  <c r="R3465" i="27"/>
  <c r="Q3465" i="27"/>
  <c r="U3464" i="27"/>
  <c r="T3464" i="27"/>
  <c r="R3464" i="27"/>
  <c r="Q3464" i="27"/>
  <c r="T3463" i="27"/>
  <c r="U3463" i="27" s="1"/>
  <c r="R3463" i="27"/>
  <c r="Q3463" i="27"/>
  <c r="U3462" i="27"/>
  <c r="T3462" i="27"/>
  <c r="R3462" i="27"/>
  <c r="Q3462" i="27"/>
  <c r="T3461" i="27"/>
  <c r="U3461" i="27" s="1"/>
  <c r="R3461" i="27"/>
  <c r="Q3461" i="27"/>
  <c r="U3460" i="27"/>
  <c r="T3460" i="27"/>
  <c r="R3460" i="27"/>
  <c r="Q3460" i="27"/>
  <c r="T3459" i="27"/>
  <c r="U3459" i="27" s="1"/>
  <c r="R3459" i="27"/>
  <c r="Q3459" i="27"/>
  <c r="U3458" i="27"/>
  <c r="T3458" i="27"/>
  <c r="R3458" i="27"/>
  <c r="Q3458" i="27"/>
  <c r="T3457" i="27"/>
  <c r="U3457" i="27" s="1"/>
  <c r="R3457" i="27"/>
  <c r="Q3457" i="27"/>
  <c r="U3456" i="27"/>
  <c r="T3456" i="27"/>
  <c r="R3456" i="27"/>
  <c r="Q3456" i="27"/>
  <c r="T3455" i="27"/>
  <c r="U3455" i="27" s="1"/>
  <c r="R3455" i="27"/>
  <c r="Q3455" i="27"/>
  <c r="U3454" i="27"/>
  <c r="T3454" i="27"/>
  <c r="R3454" i="27"/>
  <c r="Q3454" i="27"/>
  <c r="T3453" i="27"/>
  <c r="U3453" i="27" s="1"/>
  <c r="R3453" i="27"/>
  <c r="Q3453" i="27"/>
  <c r="U3452" i="27"/>
  <c r="T3452" i="27"/>
  <c r="R3452" i="27"/>
  <c r="Q3452" i="27"/>
  <c r="T3451" i="27"/>
  <c r="U3451" i="27" s="1"/>
  <c r="R3451" i="27"/>
  <c r="Q3451" i="27"/>
  <c r="U3450" i="27"/>
  <c r="T3450" i="27"/>
  <c r="R3450" i="27"/>
  <c r="Q3450" i="27"/>
  <c r="T3449" i="27"/>
  <c r="U3449" i="27" s="1"/>
  <c r="R3449" i="27"/>
  <c r="Q3449" i="27"/>
  <c r="U3448" i="27"/>
  <c r="T3448" i="27"/>
  <c r="R3448" i="27"/>
  <c r="Q3448" i="27"/>
  <c r="T3447" i="27"/>
  <c r="U3447" i="27" s="1"/>
  <c r="R3447" i="27"/>
  <c r="Q3447" i="27"/>
  <c r="U3446" i="27"/>
  <c r="T3446" i="27"/>
  <c r="R3446" i="27"/>
  <c r="Q3446" i="27"/>
  <c r="T3445" i="27"/>
  <c r="U3445" i="27" s="1"/>
  <c r="R3445" i="27"/>
  <c r="Q3445" i="27"/>
  <c r="U3444" i="27"/>
  <c r="T3444" i="27"/>
  <c r="R3444" i="27"/>
  <c r="Q3444" i="27"/>
  <c r="T3443" i="27"/>
  <c r="U3443" i="27" s="1"/>
  <c r="R3443" i="27"/>
  <c r="Q3443" i="27"/>
  <c r="U3442" i="27"/>
  <c r="T3442" i="27"/>
  <c r="R3442" i="27"/>
  <c r="Q3442" i="27"/>
  <c r="T3441" i="27"/>
  <c r="U3441" i="27" s="1"/>
  <c r="R3441" i="27"/>
  <c r="Q3441" i="27"/>
  <c r="U3440" i="27"/>
  <c r="T3440" i="27"/>
  <c r="R3440" i="27"/>
  <c r="Q3440" i="27"/>
  <c r="T3439" i="27"/>
  <c r="U3439" i="27" s="1"/>
  <c r="R3439" i="27"/>
  <c r="Q3439" i="27"/>
  <c r="U3438" i="27"/>
  <c r="T3438" i="27"/>
  <c r="R3438" i="27"/>
  <c r="Q3438" i="27"/>
  <c r="T3437" i="27"/>
  <c r="U3437" i="27" s="1"/>
  <c r="R3437" i="27"/>
  <c r="Q3437" i="27"/>
  <c r="U3436" i="27"/>
  <c r="T3436" i="27"/>
  <c r="R3436" i="27"/>
  <c r="Q3436" i="27"/>
  <c r="T3435" i="27"/>
  <c r="U3435" i="27" s="1"/>
  <c r="R3435" i="27"/>
  <c r="Q3435" i="27"/>
  <c r="U3434" i="27"/>
  <c r="T3434" i="27"/>
  <c r="R3434" i="27"/>
  <c r="Q3434" i="27"/>
  <c r="T3433" i="27"/>
  <c r="U3433" i="27" s="1"/>
  <c r="R3433" i="27"/>
  <c r="Q3433" i="27"/>
  <c r="U3432" i="27"/>
  <c r="T3432" i="27"/>
  <c r="R3432" i="27"/>
  <c r="Q3432" i="27"/>
  <c r="T3431" i="27"/>
  <c r="U3431" i="27" s="1"/>
  <c r="R3431" i="27"/>
  <c r="Q3431" i="27"/>
  <c r="U3430" i="27"/>
  <c r="T3430" i="27"/>
  <c r="R3430" i="27"/>
  <c r="Q3430" i="27"/>
  <c r="T3429" i="27"/>
  <c r="U3429" i="27" s="1"/>
  <c r="R3429" i="27"/>
  <c r="Q3429" i="27"/>
  <c r="U3428" i="27"/>
  <c r="T3428" i="27"/>
  <c r="R3428" i="27"/>
  <c r="Q3428" i="27"/>
  <c r="T3427" i="27"/>
  <c r="U3427" i="27" s="1"/>
  <c r="R3427" i="27"/>
  <c r="Q3427" i="27"/>
  <c r="U3426" i="27"/>
  <c r="T3426" i="27"/>
  <c r="R3426" i="27"/>
  <c r="Q3426" i="27"/>
  <c r="T3425" i="27"/>
  <c r="U3425" i="27" s="1"/>
  <c r="R3425" i="27"/>
  <c r="Q3425" i="27"/>
  <c r="U3424" i="27"/>
  <c r="T3424" i="27"/>
  <c r="R3424" i="27"/>
  <c r="Q3424" i="27"/>
  <c r="T3423" i="27"/>
  <c r="U3423" i="27" s="1"/>
  <c r="R3423" i="27"/>
  <c r="Q3423" i="27"/>
  <c r="U3422" i="27"/>
  <c r="T3422" i="27"/>
  <c r="R3422" i="27"/>
  <c r="Q3422" i="27"/>
  <c r="T3421" i="27"/>
  <c r="U3421" i="27" s="1"/>
  <c r="R3421" i="27"/>
  <c r="Q3421" i="27"/>
  <c r="U3420" i="27"/>
  <c r="T3420" i="27"/>
  <c r="R3420" i="27"/>
  <c r="Q3420" i="27"/>
  <c r="T3419" i="27"/>
  <c r="U3419" i="27" s="1"/>
  <c r="R3419" i="27"/>
  <c r="Q3419" i="27"/>
  <c r="U3418" i="27"/>
  <c r="T3418" i="27"/>
  <c r="R3418" i="27"/>
  <c r="Q3418" i="27"/>
  <c r="T3417" i="27"/>
  <c r="U3417" i="27" s="1"/>
  <c r="R3417" i="27"/>
  <c r="Q3417" i="27"/>
  <c r="U3416" i="27"/>
  <c r="T3416" i="27"/>
  <c r="R3416" i="27"/>
  <c r="Q3416" i="27"/>
  <c r="T3415" i="27"/>
  <c r="U3415" i="27" s="1"/>
  <c r="R3415" i="27"/>
  <c r="Q3415" i="27"/>
  <c r="U3414" i="27"/>
  <c r="T3414" i="27"/>
  <c r="R3414" i="27"/>
  <c r="Q3414" i="27"/>
  <c r="T3413" i="27"/>
  <c r="U3413" i="27" s="1"/>
  <c r="R3413" i="27"/>
  <c r="Q3413" i="27"/>
  <c r="U3412" i="27"/>
  <c r="T3412" i="27"/>
  <c r="R3412" i="27"/>
  <c r="Q3412" i="27"/>
  <c r="T3411" i="27"/>
  <c r="U3411" i="27" s="1"/>
  <c r="R3411" i="27"/>
  <c r="Q3411" i="27"/>
  <c r="U3410" i="27"/>
  <c r="T3410" i="27"/>
  <c r="R3410" i="27"/>
  <c r="Q3410" i="27"/>
  <c r="T3409" i="27"/>
  <c r="U3409" i="27" s="1"/>
  <c r="R3409" i="27"/>
  <c r="Q3409" i="27"/>
  <c r="U3408" i="27"/>
  <c r="T3408" i="27"/>
  <c r="R3408" i="27"/>
  <c r="Q3408" i="27"/>
  <c r="T3407" i="27"/>
  <c r="U3407" i="27" s="1"/>
  <c r="R3407" i="27"/>
  <c r="Q3407" i="27"/>
  <c r="U3406" i="27"/>
  <c r="T3406" i="27"/>
  <c r="R3406" i="27"/>
  <c r="Q3406" i="27"/>
  <c r="T3405" i="27"/>
  <c r="U3405" i="27" s="1"/>
  <c r="R3405" i="27"/>
  <c r="Q3405" i="27"/>
  <c r="U3404" i="27"/>
  <c r="T3404" i="27"/>
  <c r="R3404" i="27"/>
  <c r="Q3404" i="27"/>
  <c r="T3403" i="27"/>
  <c r="U3403" i="27" s="1"/>
  <c r="R3403" i="27"/>
  <c r="Q3403" i="27"/>
  <c r="U3402" i="27"/>
  <c r="T3402" i="27"/>
  <c r="R3402" i="27"/>
  <c r="Q3402" i="27"/>
  <c r="T3401" i="27"/>
  <c r="U3401" i="27" s="1"/>
  <c r="R3401" i="27"/>
  <c r="Q3401" i="27"/>
  <c r="U3400" i="27"/>
  <c r="T3400" i="27"/>
  <c r="R3400" i="27"/>
  <c r="Q3400" i="27"/>
  <c r="T3399" i="27"/>
  <c r="U3399" i="27" s="1"/>
  <c r="R3399" i="27"/>
  <c r="Q3399" i="27"/>
  <c r="U3398" i="27"/>
  <c r="T3398" i="27"/>
  <c r="R3398" i="27"/>
  <c r="Q3398" i="27"/>
  <c r="T3397" i="27"/>
  <c r="U3397" i="27" s="1"/>
  <c r="R3397" i="27"/>
  <c r="Q3397" i="27"/>
  <c r="U3396" i="27"/>
  <c r="T3396" i="27"/>
  <c r="R3396" i="27"/>
  <c r="Q3396" i="27"/>
  <c r="T3395" i="27"/>
  <c r="U3395" i="27" s="1"/>
  <c r="R3395" i="27"/>
  <c r="Q3395" i="27"/>
  <c r="U3394" i="27"/>
  <c r="T3394" i="27"/>
  <c r="R3394" i="27"/>
  <c r="Q3394" i="27"/>
  <c r="T3393" i="27"/>
  <c r="U3393" i="27" s="1"/>
  <c r="R3393" i="27"/>
  <c r="Q3393" i="27"/>
  <c r="U3392" i="27"/>
  <c r="T3392" i="27"/>
  <c r="R3392" i="27"/>
  <c r="Q3392" i="27"/>
  <c r="S3391" i="27"/>
  <c r="Q3391" i="27"/>
  <c r="P3391" i="27"/>
  <c r="I3391" i="27"/>
  <c r="K3391" i="27" s="1"/>
  <c r="S3390" i="27"/>
  <c r="Q3390" i="27"/>
  <c r="P3390" i="27"/>
  <c r="O3390" i="27"/>
  <c r="I3390" i="27"/>
  <c r="K3390" i="27" s="1"/>
  <c r="S3389" i="27"/>
  <c r="P3389" i="27" s="1"/>
  <c r="Q3389" i="27"/>
  <c r="L3389" i="27"/>
  <c r="K3389" i="27"/>
  <c r="I3389" i="27"/>
  <c r="T3388" i="27"/>
  <c r="U3388" i="27" s="1"/>
  <c r="R3388" i="27"/>
  <c r="Q3388" i="27"/>
  <c r="T3387" i="27"/>
  <c r="U3387" i="27" s="1"/>
  <c r="R3387" i="27"/>
  <c r="Q3387" i="27"/>
  <c r="T3386" i="27"/>
  <c r="U3386" i="27" s="1"/>
  <c r="R3386" i="27"/>
  <c r="Q3386" i="27"/>
  <c r="T3385" i="27"/>
  <c r="U3385" i="27" s="1"/>
  <c r="R3385" i="27"/>
  <c r="Q3385" i="27"/>
  <c r="U3384" i="27"/>
  <c r="T3384" i="27"/>
  <c r="R3384" i="27"/>
  <c r="Q3384" i="27"/>
  <c r="T3383" i="27"/>
  <c r="U3383" i="27" s="1"/>
  <c r="R3383" i="27"/>
  <c r="Q3383" i="27"/>
  <c r="T3382" i="27"/>
  <c r="U3382" i="27" s="1"/>
  <c r="R3382" i="27"/>
  <c r="Q3382" i="27"/>
  <c r="T3381" i="27"/>
  <c r="U3381" i="27" s="1"/>
  <c r="R3381" i="27"/>
  <c r="Q3381" i="27"/>
  <c r="T3380" i="27"/>
  <c r="U3380" i="27" s="1"/>
  <c r="R3380" i="27"/>
  <c r="Q3380" i="27"/>
  <c r="T3379" i="27"/>
  <c r="U3379" i="27" s="1"/>
  <c r="R3379" i="27"/>
  <c r="Q3379" i="27"/>
  <c r="U3378" i="27"/>
  <c r="T3378" i="27"/>
  <c r="R3378" i="27"/>
  <c r="Q3378" i="27"/>
  <c r="T3377" i="27"/>
  <c r="U3377" i="27" s="1"/>
  <c r="R3377" i="27"/>
  <c r="Q3377" i="27"/>
  <c r="T3376" i="27"/>
  <c r="U3376" i="27" s="1"/>
  <c r="R3376" i="27"/>
  <c r="Q3376" i="27"/>
  <c r="T3375" i="27"/>
  <c r="U3375" i="27" s="1"/>
  <c r="R3375" i="27"/>
  <c r="Q3375" i="27"/>
  <c r="U3374" i="27"/>
  <c r="T3374" i="27"/>
  <c r="R3374" i="27"/>
  <c r="Q3374" i="27"/>
  <c r="T3373" i="27"/>
  <c r="U3373" i="27" s="1"/>
  <c r="R3373" i="27"/>
  <c r="Q3373" i="27"/>
  <c r="T3372" i="27"/>
  <c r="U3372" i="27" s="1"/>
  <c r="R3372" i="27"/>
  <c r="Q3372" i="27"/>
  <c r="T3371" i="27"/>
  <c r="U3371" i="27" s="1"/>
  <c r="R3371" i="27"/>
  <c r="Q3371" i="27"/>
  <c r="T3370" i="27"/>
  <c r="U3370" i="27" s="1"/>
  <c r="R3370" i="27"/>
  <c r="Q3370" i="27"/>
  <c r="T3369" i="27"/>
  <c r="U3369" i="27" s="1"/>
  <c r="R3369" i="27"/>
  <c r="Q3369" i="27"/>
  <c r="U3368" i="27"/>
  <c r="T3368" i="27"/>
  <c r="R3368" i="27"/>
  <c r="Q3368" i="27"/>
  <c r="T3367" i="27"/>
  <c r="U3367" i="27" s="1"/>
  <c r="R3367" i="27"/>
  <c r="Q3367" i="27"/>
  <c r="U3366" i="27"/>
  <c r="T3366" i="27"/>
  <c r="R3366" i="27"/>
  <c r="Q3366" i="27"/>
  <c r="T3365" i="27"/>
  <c r="U3365" i="27" s="1"/>
  <c r="R3365" i="27"/>
  <c r="Q3365" i="27"/>
  <c r="T3364" i="27"/>
  <c r="U3364" i="27" s="1"/>
  <c r="R3364" i="27"/>
  <c r="Q3364" i="27"/>
  <c r="T3363" i="27"/>
  <c r="U3363" i="27" s="1"/>
  <c r="R3363" i="27"/>
  <c r="Q3363" i="27"/>
  <c r="U3362" i="27"/>
  <c r="T3362" i="27"/>
  <c r="R3362" i="27"/>
  <c r="Q3362" i="27"/>
  <c r="T3361" i="27"/>
  <c r="U3361" i="27" s="1"/>
  <c r="R3361" i="27"/>
  <c r="Q3361" i="27"/>
  <c r="T3360" i="27"/>
  <c r="U3360" i="27" s="1"/>
  <c r="R3360" i="27"/>
  <c r="Q3360" i="27"/>
  <c r="T3359" i="27"/>
  <c r="U3359" i="27" s="1"/>
  <c r="R3359" i="27"/>
  <c r="Q3359" i="27"/>
  <c r="U3358" i="27"/>
  <c r="T3358" i="27"/>
  <c r="R3358" i="27"/>
  <c r="Q3358" i="27"/>
  <c r="T3357" i="27"/>
  <c r="U3357" i="27" s="1"/>
  <c r="R3357" i="27"/>
  <c r="Q3357" i="27"/>
  <c r="U3356" i="27"/>
  <c r="T3356" i="27"/>
  <c r="R3356" i="27"/>
  <c r="Q3356" i="27"/>
  <c r="T3355" i="27"/>
  <c r="U3355" i="27" s="1"/>
  <c r="R3355" i="27"/>
  <c r="Q3355" i="27"/>
  <c r="U3354" i="27"/>
  <c r="T3354" i="27"/>
  <c r="R3354" i="27"/>
  <c r="Q3354" i="27"/>
  <c r="T3353" i="27"/>
  <c r="U3353" i="27" s="1"/>
  <c r="R3353" i="27"/>
  <c r="Q3353" i="27"/>
  <c r="U3352" i="27"/>
  <c r="T3352" i="27"/>
  <c r="R3352" i="27"/>
  <c r="Q3352" i="27"/>
  <c r="T3351" i="27"/>
  <c r="U3351" i="27" s="1"/>
  <c r="R3351" i="27"/>
  <c r="Q3351" i="27"/>
  <c r="T3350" i="27"/>
  <c r="U3350" i="27" s="1"/>
  <c r="R3350" i="27"/>
  <c r="Q3350" i="27"/>
  <c r="T3349" i="27"/>
  <c r="U3349" i="27" s="1"/>
  <c r="R3349" i="27"/>
  <c r="Q3349" i="27"/>
  <c r="T3348" i="27"/>
  <c r="U3348" i="27" s="1"/>
  <c r="R3348" i="27"/>
  <c r="Q3348" i="27"/>
  <c r="T3347" i="27"/>
  <c r="U3347" i="27" s="1"/>
  <c r="R3347" i="27"/>
  <c r="Q3347" i="27"/>
  <c r="U3346" i="27"/>
  <c r="T3346" i="27"/>
  <c r="R3346" i="27"/>
  <c r="Q3346" i="27"/>
  <c r="T3345" i="27"/>
  <c r="U3345" i="27" s="1"/>
  <c r="R3345" i="27"/>
  <c r="Q3345" i="27"/>
  <c r="T3344" i="27"/>
  <c r="U3344" i="27" s="1"/>
  <c r="R3344" i="27"/>
  <c r="Q3344" i="27"/>
  <c r="T3343" i="27"/>
  <c r="U3343" i="27" s="1"/>
  <c r="R3343" i="27"/>
  <c r="Q3343" i="27"/>
  <c r="U3342" i="27"/>
  <c r="T3342" i="27"/>
  <c r="R3342" i="27"/>
  <c r="Q3342" i="27"/>
  <c r="T3341" i="27"/>
  <c r="U3341" i="27" s="1"/>
  <c r="R3341" i="27"/>
  <c r="Q3341" i="27"/>
  <c r="U3340" i="27"/>
  <c r="T3340" i="27"/>
  <c r="R3340" i="27"/>
  <c r="Q3340" i="27"/>
  <c r="T3339" i="27"/>
  <c r="U3339" i="27" s="1"/>
  <c r="R3339" i="27"/>
  <c r="Q3339" i="27"/>
  <c r="T3338" i="27"/>
  <c r="U3338" i="27" s="1"/>
  <c r="R3338" i="27"/>
  <c r="Q3338" i="27"/>
  <c r="T3337" i="27"/>
  <c r="U3337" i="27" s="1"/>
  <c r="R3337" i="27"/>
  <c r="Q3337" i="27"/>
  <c r="S3336" i="27"/>
  <c r="Q3336" i="27"/>
  <c r="M3336" i="27"/>
  <c r="I3336" i="27"/>
  <c r="K3336" i="27" s="1"/>
  <c r="S3335" i="27"/>
  <c r="Q3335" i="27"/>
  <c r="N3335" i="27"/>
  <c r="M3335" i="27"/>
  <c r="L3335" i="27"/>
  <c r="K3335" i="27"/>
  <c r="I3335" i="27"/>
  <c r="T3334" i="27"/>
  <c r="U3334" i="27" s="1"/>
  <c r="R3334" i="27"/>
  <c r="Q3334" i="27"/>
  <c r="U3333" i="27"/>
  <c r="T3333" i="27"/>
  <c r="R3333" i="27"/>
  <c r="Q3333" i="27"/>
  <c r="T3332" i="27"/>
  <c r="U3332" i="27" s="1"/>
  <c r="R3332" i="27"/>
  <c r="Q3332" i="27"/>
  <c r="T3331" i="27"/>
  <c r="U3331" i="27" s="1"/>
  <c r="R3331" i="27"/>
  <c r="Q3331" i="27"/>
  <c r="T3330" i="27"/>
  <c r="U3330" i="27" s="1"/>
  <c r="R3330" i="27"/>
  <c r="Q3330" i="27"/>
  <c r="T3329" i="27"/>
  <c r="U3329" i="27" s="1"/>
  <c r="R3329" i="27"/>
  <c r="Q3329" i="27"/>
  <c r="T3328" i="27"/>
  <c r="U3328" i="27" s="1"/>
  <c r="R3328" i="27"/>
  <c r="Q3328" i="27"/>
  <c r="U3327" i="27"/>
  <c r="T3327" i="27"/>
  <c r="R3327" i="27"/>
  <c r="Q3327" i="27"/>
  <c r="T3326" i="27"/>
  <c r="U3326" i="27" s="1"/>
  <c r="R3326" i="27"/>
  <c r="Q3326" i="27"/>
  <c r="T3325" i="27"/>
  <c r="U3325" i="27" s="1"/>
  <c r="R3325" i="27"/>
  <c r="Q3325" i="27"/>
  <c r="T3324" i="27"/>
  <c r="U3324" i="27" s="1"/>
  <c r="R3324" i="27"/>
  <c r="Q3324" i="27"/>
  <c r="U3323" i="27"/>
  <c r="T3323" i="27"/>
  <c r="R3323" i="27"/>
  <c r="Q3323" i="27"/>
  <c r="T3322" i="27"/>
  <c r="U3322" i="27" s="1"/>
  <c r="R3322" i="27"/>
  <c r="Q3322" i="27"/>
  <c r="U3321" i="27"/>
  <c r="T3321" i="27"/>
  <c r="R3321" i="27"/>
  <c r="Q3321" i="27"/>
  <c r="T3320" i="27"/>
  <c r="U3320" i="27" s="1"/>
  <c r="R3320" i="27"/>
  <c r="Q3320" i="27"/>
  <c r="T3319" i="27"/>
  <c r="U3319" i="27" s="1"/>
  <c r="R3319" i="27"/>
  <c r="Q3319" i="27"/>
  <c r="T3318" i="27"/>
  <c r="U3318" i="27" s="1"/>
  <c r="R3318" i="27"/>
  <c r="Q3318" i="27"/>
  <c r="T3317" i="27"/>
  <c r="U3317" i="27" s="1"/>
  <c r="R3317" i="27"/>
  <c r="Q3317" i="27"/>
  <c r="T3316" i="27"/>
  <c r="U3316" i="27" s="1"/>
  <c r="R3316" i="27"/>
  <c r="Q3316" i="27"/>
  <c r="U3315" i="27"/>
  <c r="T3315" i="27"/>
  <c r="R3315" i="27"/>
  <c r="Q3315" i="27"/>
  <c r="T3314" i="27"/>
  <c r="U3314" i="27" s="1"/>
  <c r="R3314" i="27"/>
  <c r="Q3314" i="27"/>
  <c r="T3313" i="27"/>
  <c r="U3313" i="27" s="1"/>
  <c r="R3313" i="27"/>
  <c r="Q3313" i="27"/>
  <c r="T3312" i="27"/>
  <c r="U3312" i="27" s="1"/>
  <c r="R3312" i="27"/>
  <c r="Q3312" i="27"/>
  <c r="S3311" i="27"/>
  <c r="Q3311" i="27"/>
  <c r="O3311" i="27"/>
  <c r="I3311" i="27"/>
  <c r="K3311" i="27" s="1"/>
  <c r="P3311" i="27" s="1"/>
  <c r="S3310" i="27"/>
  <c r="Q3310" i="27"/>
  <c r="I3310" i="27"/>
  <c r="K3310" i="27" s="1"/>
  <c r="U3309" i="27"/>
  <c r="T3309" i="27"/>
  <c r="R3309" i="27"/>
  <c r="Q3309" i="27"/>
  <c r="T3308" i="27"/>
  <c r="U3308" i="27" s="1"/>
  <c r="R3308" i="27"/>
  <c r="Q3308" i="27"/>
  <c r="U3307" i="27"/>
  <c r="T3307" i="27"/>
  <c r="R3307" i="27"/>
  <c r="Q3307" i="27"/>
  <c r="T3306" i="27"/>
  <c r="U3306" i="27" s="1"/>
  <c r="R3306" i="27"/>
  <c r="Q3306" i="27"/>
  <c r="T3305" i="27"/>
  <c r="U3305" i="27" s="1"/>
  <c r="R3305" i="27"/>
  <c r="Q3305" i="27"/>
  <c r="T3304" i="27"/>
  <c r="U3304" i="27" s="1"/>
  <c r="R3304" i="27"/>
  <c r="Q3304" i="27"/>
  <c r="T3303" i="27"/>
  <c r="U3303" i="27" s="1"/>
  <c r="R3303" i="27"/>
  <c r="Q3303" i="27"/>
  <c r="T3302" i="27"/>
  <c r="U3302" i="27" s="1"/>
  <c r="R3302" i="27"/>
  <c r="Q3302" i="27"/>
  <c r="U3301" i="27"/>
  <c r="T3301" i="27"/>
  <c r="R3301" i="27"/>
  <c r="Q3301" i="27"/>
  <c r="T3300" i="27"/>
  <c r="U3300" i="27" s="1"/>
  <c r="R3300" i="27"/>
  <c r="Q3300" i="27"/>
  <c r="T3299" i="27"/>
  <c r="U3299" i="27" s="1"/>
  <c r="R3299" i="27"/>
  <c r="Q3299" i="27"/>
  <c r="T3298" i="27"/>
  <c r="U3298" i="27" s="1"/>
  <c r="R3298" i="27"/>
  <c r="Q3298" i="27"/>
  <c r="U3297" i="27"/>
  <c r="T3297" i="27"/>
  <c r="R3297" i="27"/>
  <c r="Q3297" i="27"/>
  <c r="T3296" i="27"/>
  <c r="U3296" i="27" s="1"/>
  <c r="R3296" i="27"/>
  <c r="Q3296" i="27"/>
  <c r="U3295" i="27"/>
  <c r="T3295" i="27"/>
  <c r="R3295" i="27"/>
  <c r="Q3295" i="27"/>
  <c r="T3294" i="27"/>
  <c r="U3294" i="27" s="1"/>
  <c r="R3294" i="27"/>
  <c r="Q3294" i="27"/>
  <c r="T3293" i="27"/>
  <c r="U3293" i="27" s="1"/>
  <c r="R3293" i="27"/>
  <c r="Q3293" i="27"/>
  <c r="T3292" i="27"/>
  <c r="U3292" i="27" s="1"/>
  <c r="R3292" i="27"/>
  <c r="Q3292" i="27"/>
  <c r="U3291" i="27"/>
  <c r="T3291" i="27"/>
  <c r="R3291" i="27"/>
  <c r="Q3291" i="27"/>
  <c r="T3290" i="27"/>
  <c r="U3290" i="27" s="1"/>
  <c r="R3290" i="27"/>
  <c r="Q3290" i="27"/>
  <c r="T3289" i="27"/>
  <c r="U3289" i="27" s="1"/>
  <c r="R3289" i="27"/>
  <c r="Q3289" i="27"/>
  <c r="T3288" i="27"/>
  <c r="U3288" i="27" s="1"/>
  <c r="R3288" i="27"/>
  <c r="Q3288" i="27"/>
  <c r="T3287" i="27"/>
  <c r="U3287" i="27" s="1"/>
  <c r="R3287" i="27"/>
  <c r="Q3287" i="27"/>
  <c r="T3286" i="27"/>
  <c r="U3286" i="27" s="1"/>
  <c r="R3286" i="27"/>
  <c r="Q3286" i="27"/>
  <c r="U3285" i="27"/>
  <c r="T3285" i="27"/>
  <c r="R3285" i="27"/>
  <c r="Q3285" i="27"/>
  <c r="T3284" i="27"/>
  <c r="U3284" i="27" s="1"/>
  <c r="R3284" i="27"/>
  <c r="Q3284" i="27"/>
  <c r="T3283" i="27"/>
  <c r="U3283" i="27" s="1"/>
  <c r="R3283" i="27"/>
  <c r="Q3283" i="27"/>
  <c r="T3282" i="27"/>
  <c r="U3282" i="27" s="1"/>
  <c r="R3282" i="27"/>
  <c r="Q3282" i="27"/>
  <c r="U3281" i="27"/>
  <c r="T3281" i="27"/>
  <c r="R3281" i="27"/>
  <c r="Q3281" i="27"/>
  <c r="T3280" i="27"/>
  <c r="U3280" i="27" s="1"/>
  <c r="R3280" i="27"/>
  <c r="Q3280" i="27"/>
  <c r="U3279" i="27"/>
  <c r="T3279" i="27"/>
  <c r="R3279" i="27"/>
  <c r="Q3279" i="27"/>
  <c r="T3278" i="27"/>
  <c r="U3278" i="27" s="1"/>
  <c r="R3278" i="27"/>
  <c r="Q3278" i="27"/>
  <c r="T3277" i="27"/>
  <c r="U3277" i="27" s="1"/>
  <c r="R3277" i="27"/>
  <c r="Q3277" i="27"/>
  <c r="T3276" i="27"/>
  <c r="U3276" i="27" s="1"/>
  <c r="R3276" i="27"/>
  <c r="Q3276" i="27"/>
  <c r="U3275" i="27"/>
  <c r="T3275" i="27"/>
  <c r="R3275" i="27"/>
  <c r="Q3275" i="27"/>
  <c r="T3274" i="27"/>
  <c r="U3274" i="27" s="1"/>
  <c r="R3274" i="27"/>
  <c r="Q3274" i="27"/>
  <c r="T3273" i="27"/>
  <c r="U3273" i="27" s="1"/>
  <c r="R3273" i="27"/>
  <c r="Q3273" i="27"/>
  <c r="T3272" i="27"/>
  <c r="U3272" i="27" s="1"/>
  <c r="R3272" i="27"/>
  <c r="Q3272" i="27"/>
  <c r="T3271" i="27"/>
  <c r="U3271" i="27" s="1"/>
  <c r="R3271" i="27"/>
  <c r="Q3271" i="27"/>
  <c r="T3270" i="27"/>
  <c r="U3270" i="27" s="1"/>
  <c r="R3270" i="27"/>
  <c r="Q3270" i="27"/>
  <c r="U3269" i="27"/>
  <c r="T3269" i="27"/>
  <c r="R3269" i="27"/>
  <c r="Q3269" i="27"/>
  <c r="T3268" i="27"/>
  <c r="U3268" i="27" s="1"/>
  <c r="R3268" i="27"/>
  <c r="Q3268" i="27"/>
  <c r="T3267" i="27"/>
  <c r="U3267" i="27" s="1"/>
  <c r="R3267" i="27"/>
  <c r="Q3267" i="27"/>
  <c r="T3266" i="27"/>
  <c r="U3266" i="27" s="1"/>
  <c r="R3266" i="27"/>
  <c r="Q3266" i="27"/>
  <c r="U3265" i="27"/>
  <c r="T3265" i="27"/>
  <c r="R3265" i="27"/>
  <c r="Q3265" i="27"/>
  <c r="T3264" i="27"/>
  <c r="U3264" i="27" s="1"/>
  <c r="R3264" i="27"/>
  <c r="Q3264" i="27"/>
  <c r="T3263" i="27"/>
  <c r="U3263" i="27" s="1"/>
  <c r="R3263" i="27"/>
  <c r="Q3263" i="27"/>
  <c r="T3262" i="27"/>
  <c r="U3262" i="27" s="1"/>
  <c r="R3262" i="27"/>
  <c r="Q3262" i="27"/>
  <c r="T3261" i="27"/>
  <c r="U3261" i="27" s="1"/>
  <c r="R3261" i="27"/>
  <c r="Q3261" i="27"/>
  <c r="T3260" i="27"/>
  <c r="U3260" i="27" s="1"/>
  <c r="R3260" i="27"/>
  <c r="Q3260" i="27"/>
  <c r="U3259" i="27"/>
  <c r="T3259" i="27"/>
  <c r="R3259" i="27"/>
  <c r="Q3259" i="27"/>
  <c r="T3258" i="27"/>
  <c r="U3258" i="27" s="1"/>
  <c r="R3258" i="27"/>
  <c r="Q3258" i="27"/>
  <c r="U3257" i="27"/>
  <c r="T3257" i="27"/>
  <c r="R3257" i="27"/>
  <c r="Q3257" i="27"/>
  <c r="S3256" i="27"/>
  <c r="L3256" i="27" s="1"/>
  <c r="Q3256" i="27"/>
  <c r="P3256" i="27"/>
  <c r="O3256" i="27"/>
  <c r="N3256" i="27"/>
  <c r="M3256" i="27"/>
  <c r="K3256" i="27"/>
  <c r="I3256" i="27"/>
  <c r="S3255" i="27"/>
  <c r="Q3255" i="27"/>
  <c r="N3255" i="27"/>
  <c r="I3255" i="27"/>
  <c r="K3255" i="27" s="1"/>
  <c r="S3254" i="27"/>
  <c r="P3254" i="27" s="1"/>
  <c r="Q3254" i="27"/>
  <c r="K3254" i="27"/>
  <c r="I3254" i="27"/>
  <c r="S3253" i="27"/>
  <c r="Q3253" i="27"/>
  <c r="P3253" i="27"/>
  <c r="K3253" i="27"/>
  <c r="I3253" i="27"/>
  <c r="S3252" i="27"/>
  <c r="Q3252" i="27"/>
  <c r="L3252" i="27"/>
  <c r="K3252" i="27"/>
  <c r="M3252" i="27" s="1"/>
  <c r="I3252" i="27"/>
  <c r="T3251" i="27"/>
  <c r="R3251" i="27"/>
  <c r="Q3251" i="27"/>
  <c r="K3251" i="27"/>
  <c r="U3251" i="27" s="1"/>
  <c r="U3250" i="27"/>
  <c r="T3250" i="27"/>
  <c r="R3250" i="27"/>
  <c r="Q3250" i="27"/>
  <c r="T3249" i="27"/>
  <c r="U3249" i="27" s="1"/>
  <c r="R3249" i="27"/>
  <c r="Q3249" i="27"/>
  <c r="T3248" i="27"/>
  <c r="U3248" i="27" s="1"/>
  <c r="R3248" i="27"/>
  <c r="Q3248" i="27"/>
  <c r="T3247" i="27"/>
  <c r="U3247" i="27" s="1"/>
  <c r="R3247" i="27"/>
  <c r="Q3247" i="27"/>
  <c r="T3246" i="27"/>
  <c r="U3246" i="27" s="1"/>
  <c r="R3246" i="27"/>
  <c r="Q3246" i="27"/>
  <c r="T3245" i="27"/>
  <c r="U3245" i="27" s="1"/>
  <c r="R3245" i="27"/>
  <c r="Q3245" i="27"/>
  <c r="U3244" i="27"/>
  <c r="T3244" i="27"/>
  <c r="R3244" i="27"/>
  <c r="Q3244" i="27"/>
  <c r="T3243" i="27"/>
  <c r="U3243" i="27" s="1"/>
  <c r="R3243" i="27"/>
  <c r="Q3243" i="27"/>
  <c r="T3242" i="27"/>
  <c r="U3242" i="27" s="1"/>
  <c r="R3242" i="27"/>
  <c r="Q3242" i="27"/>
  <c r="T3241" i="27"/>
  <c r="U3241" i="27" s="1"/>
  <c r="R3241" i="27"/>
  <c r="Q3241" i="27"/>
  <c r="U3240" i="27"/>
  <c r="T3240" i="27"/>
  <c r="R3240" i="27"/>
  <c r="Q3240" i="27"/>
  <c r="T3239" i="27"/>
  <c r="U3239" i="27" s="1"/>
  <c r="R3239" i="27"/>
  <c r="Q3239" i="27"/>
  <c r="U3238" i="27"/>
  <c r="T3238" i="27"/>
  <c r="R3238" i="27"/>
  <c r="Q3238" i="27"/>
  <c r="T3237" i="27"/>
  <c r="U3237" i="27" s="1"/>
  <c r="R3237" i="27"/>
  <c r="Q3237" i="27"/>
  <c r="T3236" i="27"/>
  <c r="U3236" i="27" s="1"/>
  <c r="R3236" i="27"/>
  <c r="Q3236" i="27"/>
  <c r="T3235" i="27"/>
  <c r="U3235" i="27" s="1"/>
  <c r="R3235" i="27"/>
  <c r="Q3235" i="27"/>
  <c r="U3234" i="27"/>
  <c r="T3234" i="27"/>
  <c r="R3234" i="27"/>
  <c r="Q3234" i="27"/>
  <c r="T3233" i="27"/>
  <c r="U3233" i="27" s="1"/>
  <c r="R3233" i="27"/>
  <c r="Q3233" i="27"/>
  <c r="U3232" i="27"/>
  <c r="T3232" i="27"/>
  <c r="R3232" i="27"/>
  <c r="Q3232" i="27"/>
  <c r="T3231" i="27"/>
  <c r="U3231" i="27" s="1"/>
  <c r="R3231" i="27"/>
  <c r="Q3231" i="27"/>
  <c r="T3230" i="27"/>
  <c r="U3230" i="27" s="1"/>
  <c r="R3230" i="27"/>
  <c r="Q3230" i="27"/>
  <c r="T3229" i="27"/>
  <c r="U3229" i="27" s="1"/>
  <c r="R3229" i="27"/>
  <c r="Q3229" i="27"/>
  <c r="U3228" i="27"/>
  <c r="T3228" i="27"/>
  <c r="R3228" i="27"/>
  <c r="Q3228" i="27"/>
  <c r="T3227" i="27"/>
  <c r="U3227" i="27" s="1"/>
  <c r="R3227" i="27"/>
  <c r="Q3227" i="27"/>
  <c r="T3226" i="27"/>
  <c r="U3226" i="27" s="1"/>
  <c r="R3226" i="27"/>
  <c r="Q3226" i="27"/>
  <c r="T3225" i="27"/>
  <c r="U3225" i="27" s="1"/>
  <c r="R3225" i="27"/>
  <c r="Q3225" i="27"/>
  <c r="U3224" i="27"/>
  <c r="T3224" i="27"/>
  <c r="R3224" i="27"/>
  <c r="Q3224" i="27"/>
  <c r="T3223" i="27"/>
  <c r="U3223" i="27" s="1"/>
  <c r="R3223" i="27"/>
  <c r="Q3223" i="27"/>
  <c r="U3222" i="27"/>
  <c r="T3222" i="27"/>
  <c r="R3222" i="27"/>
  <c r="Q3222" i="27"/>
  <c r="T3221" i="27"/>
  <c r="U3221" i="27" s="1"/>
  <c r="R3221" i="27"/>
  <c r="Q3221" i="27"/>
  <c r="U3220" i="27"/>
  <c r="T3220" i="27"/>
  <c r="R3220" i="27"/>
  <c r="Q3220" i="27"/>
  <c r="T3219" i="27"/>
  <c r="U3219" i="27" s="1"/>
  <c r="R3219" i="27"/>
  <c r="Q3219" i="27"/>
  <c r="T3218" i="27"/>
  <c r="U3218" i="27" s="1"/>
  <c r="R3218" i="27"/>
  <c r="Q3218" i="27"/>
  <c r="T3217" i="27"/>
  <c r="U3217" i="27" s="1"/>
  <c r="R3217" i="27"/>
  <c r="Q3217" i="27"/>
  <c r="U3216" i="27"/>
  <c r="T3216" i="27"/>
  <c r="R3216" i="27"/>
  <c r="Q3216" i="27"/>
  <c r="T3215" i="27"/>
  <c r="U3215" i="27" s="1"/>
  <c r="R3215" i="27"/>
  <c r="Q3215" i="27"/>
  <c r="T3214" i="27"/>
  <c r="U3214" i="27" s="1"/>
  <c r="R3214" i="27"/>
  <c r="Q3214" i="27"/>
  <c r="T3213" i="27"/>
  <c r="U3213" i="27" s="1"/>
  <c r="R3213" i="27"/>
  <c r="Q3213" i="27"/>
  <c r="U3212" i="27"/>
  <c r="T3212" i="27"/>
  <c r="R3212" i="27"/>
  <c r="Q3212" i="27"/>
  <c r="T3211" i="27"/>
  <c r="U3211" i="27" s="1"/>
  <c r="R3211" i="27"/>
  <c r="Q3211" i="27"/>
  <c r="T3210" i="27"/>
  <c r="U3210" i="27" s="1"/>
  <c r="R3210" i="27"/>
  <c r="Q3210" i="27"/>
  <c r="T3209" i="27"/>
  <c r="U3209" i="27" s="1"/>
  <c r="R3209" i="27"/>
  <c r="Q3209" i="27"/>
  <c r="U3208" i="27"/>
  <c r="T3208" i="27"/>
  <c r="R3208" i="27"/>
  <c r="Q3208" i="27"/>
  <c r="T3207" i="27"/>
  <c r="U3207" i="27" s="1"/>
  <c r="R3207" i="27"/>
  <c r="Q3207" i="27"/>
  <c r="T3206" i="27"/>
  <c r="U3206" i="27" s="1"/>
  <c r="R3206" i="27"/>
  <c r="Q3206" i="27"/>
  <c r="T3205" i="27"/>
  <c r="U3205" i="27" s="1"/>
  <c r="R3205" i="27"/>
  <c r="Q3205" i="27"/>
  <c r="U3204" i="27"/>
  <c r="T3204" i="27"/>
  <c r="R3204" i="27"/>
  <c r="Q3204" i="27"/>
  <c r="T3203" i="27"/>
  <c r="U3203" i="27" s="1"/>
  <c r="R3203" i="27"/>
  <c r="Q3203" i="27"/>
  <c r="U3202" i="27"/>
  <c r="T3202" i="27"/>
  <c r="R3202" i="27"/>
  <c r="Q3202" i="27"/>
  <c r="T3201" i="27"/>
  <c r="U3201" i="27" s="1"/>
  <c r="R3201" i="27"/>
  <c r="Q3201" i="27"/>
  <c r="U3200" i="27"/>
  <c r="T3200" i="27"/>
  <c r="R3200" i="27"/>
  <c r="Q3200" i="27"/>
  <c r="T3199" i="27"/>
  <c r="U3199" i="27" s="1"/>
  <c r="R3199" i="27"/>
  <c r="Q3199" i="27"/>
  <c r="T3198" i="27"/>
  <c r="U3198" i="27" s="1"/>
  <c r="R3198" i="27"/>
  <c r="Q3198" i="27"/>
  <c r="T3197" i="27"/>
  <c r="U3197" i="27" s="1"/>
  <c r="R3197" i="27"/>
  <c r="Q3197" i="27"/>
  <c r="U3196" i="27"/>
  <c r="T3196" i="27"/>
  <c r="R3196" i="27"/>
  <c r="Q3196" i="27"/>
  <c r="T3195" i="27"/>
  <c r="U3195" i="27" s="1"/>
  <c r="R3195" i="27"/>
  <c r="Q3195" i="27"/>
  <c r="T3194" i="27"/>
  <c r="U3194" i="27" s="1"/>
  <c r="R3194" i="27"/>
  <c r="Q3194" i="27"/>
  <c r="T3193" i="27"/>
  <c r="U3193" i="27" s="1"/>
  <c r="R3193" i="27"/>
  <c r="Q3193" i="27"/>
  <c r="U3192" i="27"/>
  <c r="T3192" i="27"/>
  <c r="R3192" i="27"/>
  <c r="Q3192" i="27"/>
  <c r="T3191" i="27"/>
  <c r="U3191" i="27" s="1"/>
  <c r="R3191" i="27"/>
  <c r="Q3191" i="27"/>
  <c r="U3190" i="27"/>
  <c r="T3190" i="27"/>
  <c r="R3190" i="27"/>
  <c r="Q3190" i="27"/>
  <c r="T3189" i="27"/>
  <c r="U3189" i="27" s="1"/>
  <c r="R3189" i="27"/>
  <c r="Q3189" i="27"/>
  <c r="U3188" i="27"/>
  <c r="T3188" i="27"/>
  <c r="R3188" i="27"/>
  <c r="Q3188" i="27"/>
  <c r="T3187" i="27"/>
  <c r="U3187" i="27" s="1"/>
  <c r="R3187" i="27"/>
  <c r="Q3187" i="27"/>
  <c r="U3186" i="27"/>
  <c r="T3186" i="27"/>
  <c r="R3186" i="27"/>
  <c r="Q3186" i="27"/>
  <c r="T3185" i="27"/>
  <c r="U3185" i="27" s="1"/>
  <c r="R3185" i="27"/>
  <c r="Q3185" i="27"/>
  <c r="U3184" i="27"/>
  <c r="T3184" i="27"/>
  <c r="R3184" i="27"/>
  <c r="Q3184" i="27"/>
  <c r="Q3183" i="27"/>
  <c r="U3182" i="27"/>
  <c r="T3182" i="27"/>
  <c r="R3182" i="27"/>
  <c r="Q3182" i="27"/>
  <c r="U3181" i="27"/>
  <c r="T3181" i="27"/>
  <c r="R3181" i="27"/>
  <c r="Q3181" i="27"/>
  <c r="U3180" i="27"/>
  <c r="T3180" i="27"/>
  <c r="R3180" i="27"/>
  <c r="Q3180" i="27"/>
  <c r="U3179" i="27"/>
  <c r="T3179" i="27"/>
  <c r="R3179" i="27"/>
  <c r="Q3179" i="27"/>
  <c r="U3178" i="27"/>
  <c r="T3178" i="27"/>
  <c r="R3178" i="27"/>
  <c r="Q3178" i="27"/>
  <c r="U3177" i="27"/>
  <c r="T3177" i="27"/>
  <c r="R3177" i="27"/>
  <c r="Q3177" i="27"/>
  <c r="U3176" i="27"/>
  <c r="T3176" i="27"/>
  <c r="R3176" i="27"/>
  <c r="Q3176" i="27"/>
  <c r="U3175" i="27"/>
  <c r="T3175" i="27"/>
  <c r="R3175" i="27"/>
  <c r="Q3175" i="27"/>
  <c r="U3174" i="27"/>
  <c r="T3174" i="27"/>
  <c r="R3174" i="27"/>
  <c r="Q3174" i="27"/>
  <c r="U3173" i="27"/>
  <c r="T3173" i="27"/>
  <c r="R3173" i="27"/>
  <c r="Q3173" i="27"/>
  <c r="U3172" i="27"/>
  <c r="T3172" i="27"/>
  <c r="R3172" i="27"/>
  <c r="Q3172" i="27"/>
  <c r="U3171" i="27"/>
  <c r="T3171" i="27"/>
  <c r="R3171" i="27"/>
  <c r="Q3171" i="27"/>
  <c r="U3170" i="27"/>
  <c r="T3170" i="27"/>
  <c r="R3170" i="27"/>
  <c r="Q3170" i="27"/>
  <c r="U3169" i="27"/>
  <c r="T3169" i="27"/>
  <c r="R3169" i="27"/>
  <c r="Q3169" i="27"/>
  <c r="U3168" i="27"/>
  <c r="T3168" i="27"/>
  <c r="R3168" i="27"/>
  <c r="Q3168" i="27"/>
  <c r="U3167" i="27"/>
  <c r="T3167" i="27"/>
  <c r="R3167" i="27"/>
  <c r="Q3167" i="27"/>
  <c r="U3166" i="27"/>
  <c r="T3166" i="27"/>
  <c r="R3166" i="27"/>
  <c r="Q3166" i="27"/>
  <c r="U3165" i="27"/>
  <c r="T3165" i="27"/>
  <c r="R3165" i="27"/>
  <c r="Q3165" i="27"/>
  <c r="U3164" i="27"/>
  <c r="T3164" i="27"/>
  <c r="R3164" i="27"/>
  <c r="Q3164" i="27"/>
  <c r="U3163" i="27"/>
  <c r="T3163" i="27"/>
  <c r="R3163" i="27"/>
  <c r="Q3163" i="27"/>
  <c r="U3162" i="27"/>
  <c r="T3162" i="27"/>
  <c r="R3162" i="27"/>
  <c r="Q3162" i="27"/>
  <c r="U3161" i="27"/>
  <c r="T3161" i="27"/>
  <c r="R3161" i="27"/>
  <c r="Q3161" i="27"/>
  <c r="U3160" i="27"/>
  <c r="T3160" i="27"/>
  <c r="R3160" i="27"/>
  <c r="Q3160" i="27"/>
  <c r="U3159" i="27"/>
  <c r="T3159" i="27"/>
  <c r="R3159" i="27"/>
  <c r="Q3159" i="27"/>
  <c r="U3158" i="27"/>
  <c r="T3158" i="27"/>
  <c r="R3158" i="27"/>
  <c r="Q3158" i="27"/>
  <c r="U3157" i="27"/>
  <c r="T3157" i="27"/>
  <c r="R3157" i="27"/>
  <c r="Q3157" i="27"/>
  <c r="U3156" i="27"/>
  <c r="T3156" i="27"/>
  <c r="R3156" i="27"/>
  <c r="Q3156" i="27"/>
  <c r="U3155" i="27"/>
  <c r="T3155" i="27"/>
  <c r="R3155" i="27"/>
  <c r="Q3155" i="27"/>
  <c r="U3154" i="27"/>
  <c r="T3154" i="27"/>
  <c r="R3154" i="27"/>
  <c r="Q3154" i="27"/>
  <c r="U3153" i="27"/>
  <c r="T3153" i="27"/>
  <c r="R3153" i="27"/>
  <c r="Q3153" i="27"/>
  <c r="U3152" i="27"/>
  <c r="T3152" i="27"/>
  <c r="R3152" i="27"/>
  <c r="Q3152" i="27"/>
  <c r="U3151" i="27"/>
  <c r="T3151" i="27"/>
  <c r="R3151" i="27"/>
  <c r="Q3151" i="27"/>
  <c r="U3150" i="27"/>
  <c r="T3150" i="27"/>
  <c r="R3150" i="27"/>
  <c r="Q3150" i="27"/>
  <c r="U3149" i="27"/>
  <c r="T3149" i="27"/>
  <c r="R3149" i="27"/>
  <c r="Q3149" i="27"/>
  <c r="U3148" i="27"/>
  <c r="T3148" i="27"/>
  <c r="R3148" i="27"/>
  <c r="Q3148" i="27"/>
  <c r="U3147" i="27"/>
  <c r="T3147" i="27"/>
  <c r="R3147" i="27"/>
  <c r="Q3147" i="27"/>
  <c r="U3146" i="27"/>
  <c r="T3146" i="27"/>
  <c r="R3146" i="27"/>
  <c r="Q3146" i="27"/>
  <c r="U3145" i="27"/>
  <c r="T3145" i="27"/>
  <c r="R3145" i="27"/>
  <c r="Q3145" i="27"/>
  <c r="U3144" i="27"/>
  <c r="T3144" i="27"/>
  <c r="R3144" i="27"/>
  <c r="Q3144" i="27"/>
  <c r="U3143" i="27"/>
  <c r="T3143" i="27"/>
  <c r="R3143" i="27"/>
  <c r="Q3143" i="27"/>
  <c r="U3142" i="27"/>
  <c r="T3142" i="27"/>
  <c r="R3142" i="27"/>
  <c r="Q3142" i="27"/>
  <c r="U3141" i="27"/>
  <c r="T3141" i="27"/>
  <c r="R3141" i="27"/>
  <c r="Q3141" i="27"/>
  <c r="U3140" i="27"/>
  <c r="T3140" i="27"/>
  <c r="R3140" i="27"/>
  <c r="Q3140" i="27"/>
  <c r="U3139" i="27"/>
  <c r="T3139" i="27"/>
  <c r="R3139" i="27"/>
  <c r="Q3139" i="27"/>
  <c r="U3138" i="27"/>
  <c r="T3138" i="27"/>
  <c r="R3138" i="27"/>
  <c r="Q3138" i="27"/>
  <c r="U3137" i="27"/>
  <c r="T3137" i="27"/>
  <c r="R3137" i="27"/>
  <c r="Q3137" i="27"/>
  <c r="U3136" i="27"/>
  <c r="T3136" i="27"/>
  <c r="R3136" i="27"/>
  <c r="Q3136" i="27"/>
  <c r="U3135" i="27"/>
  <c r="T3135" i="27"/>
  <c r="R3135" i="27"/>
  <c r="Q3135" i="27"/>
  <c r="U3134" i="27"/>
  <c r="T3134" i="27"/>
  <c r="R3134" i="27"/>
  <c r="Q3134" i="27"/>
  <c r="U3133" i="27"/>
  <c r="T3133" i="27"/>
  <c r="R3133" i="27"/>
  <c r="Q3133" i="27"/>
  <c r="U3132" i="27"/>
  <c r="T3132" i="27"/>
  <c r="R3132" i="27"/>
  <c r="Q3132" i="27"/>
  <c r="U3131" i="27"/>
  <c r="T3131" i="27"/>
  <c r="R3131" i="27"/>
  <c r="Q3131" i="27"/>
  <c r="U3130" i="27"/>
  <c r="T3130" i="27"/>
  <c r="R3130" i="27"/>
  <c r="Q3130" i="27"/>
  <c r="U3129" i="27"/>
  <c r="T3129" i="27"/>
  <c r="R3129" i="27"/>
  <c r="Q3129" i="27"/>
  <c r="U3128" i="27"/>
  <c r="T3128" i="27"/>
  <c r="R3128" i="27"/>
  <c r="Q3128" i="27"/>
  <c r="U3127" i="27"/>
  <c r="T3127" i="27"/>
  <c r="R3127" i="27"/>
  <c r="Q3127" i="27"/>
  <c r="U3126" i="27"/>
  <c r="T3126" i="27"/>
  <c r="R3126" i="27"/>
  <c r="Q3126" i="27"/>
  <c r="U3125" i="27"/>
  <c r="T3125" i="27"/>
  <c r="R3125" i="27"/>
  <c r="Q3125" i="27"/>
  <c r="U3124" i="27"/>
  <c r="T3124" i="27"/>
  <c r="R3124" i="27"/>
  <c r="Q3124" i="27"/>
  <c r="U3123" i="27"/>
  <c r="T3123" i="27"/>
  <c r="R3123" i="27"/>
  <c r="Q3123" i="27"/>
  <c r="U3122" i="27"/>
  <c r="T3122" i="27"/>
  <c r="R3122" i="27"/>
  <c r="Q3122" i="27"/>
  <c r="U3121" i="27"/>
  <c r="T3121" i="27"/>
  <c r="R3121" i="27"/>
  <c r="Q3121" i="27"/>
  <c r="U3120" i="27"/>
  <c r="T3120" i="27"/>
  <c r="R3120" i="27"/>
  <c r="Q3120" i="27"/>
  <c r="U3119" i="27"/>
  <c r="T3119" i="27"/>
  <c r="R3119" i="27"/>
  <c r="Q3119" i="27"/>
  <c r="U3118" i="27"/>
  <c r="T3118" i="27"/>
  <c r="R3118" i="27"/>
  <c r="Q3118" i="27"/>
  <c r="U3117" i="27"/>
  <c r="T3117" i="27"/>
  <c r="R3117" i="27"/>
  <c r="Q3117" i="27"/>
  <c r="U3116" i="27"/>
  <c r="T3116" i="27"/>
  <c r="R3116" i="27"/>
  <c r="Q3116" i="27"/>
  <c r="U3115" i="27"/>
  <c r="T3115" i="27"/>
  <c r="R3115" i="27"/>
  <c r="Q3115" i="27"/>
  <c r="U3114" i="27"/>
  <c r="T3114" i="27"/>
  <c r="R3114" i="27"/>
  <c r="Q3114" i="27"/>
  <c r="U3113" i="27"/>
  <c r="T3113" i="27"/>
  <c r="R3113" i="27"/>
  <c r="Q3113" i="27"/>
  <c r="U3112" i="27"/>
  <c r="T3112" i="27"/>
  <c r="R3112" i="27"/>
  <c r="Q3112" i="27"/>
  <c r="U3111" i="27"/>
  <c r="T3111" i="27"/>
  <c r="R3111" i="27"/>
  <c r="Q3111" i="27"/>
  <c r="U3110" i="27"/>
  <c r="T3110" i="27"/>
  <c r="R3110" i="27"/>
  <c r="Q3110" i="27"/>
  <c r="U3109" i="27"/>
  <c r="T3109" i="27"/>
  <c r="R3109" i="27"/>
  <c r="Q3109" i="27"/>
  <c r="U3108" i="27"/>
  <c r="T3108" i="27"/>
  <c r="R3108" i="27"/>
  <c r="Q3108" i="27"/>
  <c r="U3107" i="27"/>
  <c r="T3107" i="27"/>
  <c r="R3107" i="27"/>
  <c r="Q3107" i="27"/>
  <c r="U3106" i="27"/>
  <c r="T3106" i="27"/>
  <c r="R3106" i="27"/>
  <c r="Q3106" i="27"/>
  <c r="U3105" i="27"/>
  <c r="T3105" i="27"/>
  <c r="R3105" i="27"/>
  <c r="Q3105" i="27"/>
  <c r="U3104" i="27"/>
  <c r="T3104" i="27"/>
  <c r="R3104" i="27"/>
  <c r="Q3104" i="27"/>
  <c r="U3103" i="27"/>
  <c r="T3103" i="27"/>
  <c r="R3103" i="27"/>
  <c r="Q3103" i="27"/>
  <c r="U3102" i="27"/>
  <c r="T3102" i="27"/>
  <c r="R3102" i="27"/>
  <c r="Q3102" i="27"/>
  <c r="U3101" i="27"/>
  <c r="T3101" i="27"/>
  <c r="R3101" i="27"/>
  <c r="Q3101" i="27"/>
  <c r="U3100" i="27"/>
  <c r="T3100" i="27"/>
  <c r="R3100" i="27"/>
  <c r="Q3100" i="27"/>
  <c r="U3099" i="27"/>
  <c r="T3099" i="27"/>
  <c r="R3099" i="27"/>
  <c r="Q3099" i="27"/>
  <c r="U3098" i="27"/>
  <c r="T3098" i="27"/>
  <c r="R3098" i="27"/>
  <c r="Q3098" i="27"/>
  <c r="U3097" i="27"/>
  <c r="T3097" i="27"/>
  <c r="R3097" i="27"/>
  <c r="Q3097" i="27"/>
  <c r="U3096" i="27"/>
  <c r="T3096" i="27"/>
  <c r="R3096" i="27"/>
  <c r="Q3096" i="27"/>
  <c r="U3095" i="27"/>
  <c r="T3095" i="27"/>
  <c r="R3095" i="27"/>
  <c r="Q3095" i="27"/>
  <c r="U3094" i="27"/>
  <c r="T3094" i="27"/>
  <c r="R3094" i="27"/>
  <c r="Q3094" i="27"/>
  <c r="U3093" i="27"/>
  <c r="T3093" i="27"/>
  <c r="R3093" i="27"/>
  <c r="Q3093" i="27"/>
  <c r="U3092" i="27"/>
  <c r="T3092" i="27"/>
  <c r="R3092" i="27"/>
  <c r="Q3092" i="27"/>
  <c r="U3091" i="27"/>
  <c r="T3091" i="27"/>
  <c r="R3091" i="27"/>
  <c r="Q3091" i="27"/>
  <c r="U3090" i="27"/>
  <c r="T3090" i="27"/>
  <c r="R3090" i="27"/>
  <c r="Q3090" i="27"/>
  <c r="U3089" i="27"/>
  <c r="T3089" i="27"/>
  <c r="R3089" i="27"/>
  <c r="Q3089" i="27"/>
  <c r="U3088" i="27"/>
  <c r="T3088" i="27"/>
  <c r="R3088" i="27"/>
  <c r="Q3088" i="27"/>
  <c r="U3087" i="27"/>
  <c r="T3087" i="27"/>
  <c r="R3087" i="27"/>
  <c r="Q3087" i="27"/>
  <c r="U3086" i="27"/>
  <c r="T3086" i="27"/>
  <c r="R3086" i="27"/>
  <c r="Q3086" i="27"/>
  <c r="U3085" i="27"/>
  <c r="T3085" i="27"/>
  <c r="R3085" i="27"/>
  <c r="Q3085" i="27"/>
  <c r="U3084" i="27"/>
  <c r="T3084" i="27"/>
  <c r="R3084" i="27"/>
  <c r="Q3084" i="27"/>
  <c r="U3083" i="27"/>
  <c r="T3083" i="27"/>
  <c r="R3083" i="27"/>
  <c r="Q3083" i="27"/>
  <c r="U3082" i="27"/>
  <c r="T3082" i="27"/>
  <c r="R3082" i="27"/>
  <c r="Q3082" i="27"/>
  <c r="Q3081" i="27"/>
  <c r="U3080" i="27"/>
  <c r="T3080" i="27"/>
  <c r="R3080" i="27"/>
  <c r="Q3080" i="27"/>
  <c r="T3079" i="27"/>
  <c r="U3079" i="27" s="1"/>
  <c r="R3079" i="27"/>
  <c r="Q3079" i="27"/>
  <c r="U3078" i="27"/>
  <c r="T3078" i="27"/>
  <c r="R3078" i="27"/>
  <c r="Q3078" i="27"/>
  <c r="T3077" i="27"/>
  <c r="U3077" i="27" s="1"/>
  <c r="R3077" i="27"/>
  <c r="Q3077" i="27"/>
  <c r="U3076" i="27"/>
  <c r="T3076" i="27"/>
  <c r="R3076" i="27"/>
  <c r="Q3076" i="27"/>
  <c r="T3075" i="27"/>
  <c r="U3075" i="27" s="1"/>
  <c r="R3075" i="27"/>
  <c r="Q3075" i="27"/>
  <c r="T3074" i="27"/>
  <c r="U3074" i="27" s="1"/>
  <c r="R3074" i="27"/>
  <c r="Q3074" i="27"/>
  <c r="T3073" i="27"/>
  <c r="U3073" i="27" s="1"/>
  <c r="R3073" i="27"/>
  <c r="Q3073" i="27"/>
  <c r="U3072" i="27"/>
  <c r="T3072" i="27"/>
  <c r="R3072" i="27"/>
  <c r="Q3072" i="27"/>
  <c r="T3071" i="27"/>
  <c r="U3071" i="27" s="1"/>
  <c r="R3071" i="27"/>
  <c r="Q3071" i="27"/>
  <c r="T3070" i="27"/>
  <c r="U3070" i="27" s="1"/>
  <c r="R3070" i="27"/>
  <c r="Q3070" i="27"/>
  <c r="T3069" i="27"/>
  <c r="U3069" i="27" s="1"/>
  <c r="R3069" i="27"/>
  <c r="Q3069" i="27"/>
  <c r="U3068" i="27"/>
  <c r="T3068" i="27"/>
  <c r="R3068" i="27"/>
  <c r="Q3068" i="27"/>
  <c r="T3067" i="27"/>
  <c r="U3067" i="27" s="1"/>
  <c r="R3067" i="27"/>
  <c r="Q3067" i="27"/>
  <c r="U3066" i="27"/>
  <c r="T3066" i="27"/>
  <c r="R3066" i="27"/>
  <c r="Q3066" i="27"/>
  <c r="T3065" i="27"/>
  <c r="U3065" i="27" s="1"/>
  <c r="R3065" i="27"/>
  <c r="Q3065" i="27"/>
  <c r="U3064" i="27"/>
  <c r="T3064" i="27"/>
  <c r="R3064" i="27"/>
  <c r="Q3064" i="27"/>
  <c r="T3063" i="27"/>
  <c r="U3063" i="27" s="1"/>
  <c r="R3063" i="27"/>
  <c r="Q3063" i="27"/>
  <c r="U3062" i="27"/>
  <c r="T3062" i="27"/>
  <c r="R3062" i="27"/>
  <c r="Q3062" i="27"/>
  <c r="T3061" i="27"/>
  <c r="U3061" i="27" s="1"/>
  <c r="R3061" i="27"/>
  <c r="Q3061" i="27"/>
  <c r="T3060" i="27"/>
  <c r="U3060" i="27" s="1"/>
  <c r="R3060" i="27"/>
  <c r="Q3060" i="27"/>
  <c r="T3059" i="27"/>
  <c r="U3059" i="27" s="1"/>
  <c r="R3059" i="27"/>
  <c r="Q3059" i="27"/>
  <c r="T3058" i="27"/>
  <c r="U3058" i="27" s="1"/>
  <c r="R3058" i="27"/>
  <c r="Q3058" i="27"/>
  <c r="T3057" i="27"/>
  <c r="U3057" i="27" s="1"/>
  <c r="R3057" i="27"/>
  <c r="Q3057" i="27"/>
  <c r="U3056" i="27"/>
  <c r="T3056" i="27"/>
  <c r="R3056" i="27"/>
  <c r="Q3056" i="27"/>
  <c r="T3055" i="27"/>
  <c r="U3055" i="27" s="1"/>
  <c r="R3055" i="27"/>
  <c r="Q3055" i="27"/>
  <c r="T3054" i="27"/>
  <c r="U3054" i="27" s="1"/>
  <c r="R3054" i="27"/>
  <c r="Q3054" i="27"/>
  <c r="T3053" i="27"/>
  <c r="U3053" i="27" s="1"/>
  <c r="R3053" i="27"/>
  <c r="Q3053" i="27"/>
  <c r="U3052" i="27"/>
  <c r="T3052" i="27"/>
  <c r="R3052" i="27"/>
  <c r="Q3052" i="27"/>
  <c r="T3051" i="27"/>
  <c r="U3051" i="27" s="1"/>
  <c r="R3051" i="27"/>
  <c r="Q3051" i="27"/>
  <c r="T3050" i="27"/>
  <c r="U3050" i="27" s="1"/>
  <c r="R3050" i="27"/>
  <c r="Q3050" i="27"/>
  <c r="T3049" i="27"/>
  <c r="U3049" i="27" s="1"/>
  <c r="R3049" i="27"/>
  <c r="Q3049" i="27"/>
  <c r="T3048" i="27"/>
  <c r="U3048" i="27" s="1"/>
  <c r="R3048" i="27"/>
  <c r="Q3048" i="27"/>
  <c r="T3047" i="27"/>
  <c r="U3047" i="27" s="1"/>
  <c r="R3047" i="27"/>
  <c r="Q3047" i="27"/>
  <c r="T3046" i="27"/>
  <c r="U3046" i="27" s="1"/>
  <c r="R3046" i="27"/>
  <c r="Q3046" i="27"/>
  <c r="T3045" i="27"/>
  <c r="U3045" i="27" s="1"/>
  <c r="R3045" i="27"/>
  <c r="Q3045" i="27"/>
  <c r="U3044" i="27"/>
  <c r="T3044" i="27"/>
  <c r="R3044" i="27"/>
  <c r="Q3044" i="27"/>
  <c r="T3043" i="27"/>
  <c r="U3043" i="27" s="1"/>
  <c r="R3043" i="27"/>
  <c r="Q3043" i="27"/>
  <c r="T3042" i="27"/>
  <c r="U3042" i="27" s="1"/>
  <c r="R3042" i="27"/>
  <c r="Q3042" i="27"/>
  <c r="T3041" i="27"/>
  <c r="U3041" i="27" s="1"/>
  <c r="R3041" i="27"/>
  <c r="Q3041" i="27"/>
  <c r="U3040" i="27"/>
  <c r="T3040" i="27"/>
  <c r="R3040" i="27"/>
  <c r="Q3040" i="27"/>
  <c r="T3039" i="27"/>
  <c r="U3039" i="27" s="1"/>
  <c r="R3039" i="27"/>
  <c r="Q3039" i="27"/>
  <c r="T3038" i="27"/>
  <c r="U3038" i="27" s="1"/>
  <c r="R3038" i="27"/>
  <c r="Q3038" i="27"/>
  <c r="T3037" i="27"/>
  <c r="U3037" i="27" s="1"/>
  <c r="R3037" i="27"/>
  <c r="Q3037" i="27"/>
  <c r="U3036" i="27"/>
  <c r="T3036" i="27"/>
  <c r="R3036" i="27"/>
  <c r="Q3036" i="27"/>
  <c r="T3035" i="27"/>
  <c r="U3035" i="27" s="1"/>
  <c r="R3035" i="27"/>
  <c r="Q3035" i="27"/>
  <c r="T3034" i="27"/>
  <c r="U3034" i="27" s="1"/>
  <c r="R3034" i="27"/>
  <c r="Q3034" i="27"/>
  <c r="T3033" i="27"/>
  <c r="U3033" i="27" s="1"/>
  <c r="R3033" i="27"/>
  <c r="Q3033" i="27"/>
  <c r="U3032" i="27"/>
  <c r="T3032" i="27"/>
  <c r="R3032" i="27"/>
  <c r="Q3032" i="27"/>
  <c r="T3031" i="27"/>
  <c r="U3031" i="27" s="1"/>
  <c r="R3031" i="27"/>
  <c r="Q3031" i="27"/>
  <c r="U3030" i="27"/>
  <c r="T3030" i="27"/>
  <c r="R3030" i="27"/>
  <c r="Q3030" i="27"/>
  <c r="T3029" i="27"/>
  <c r="U3029" i="27" s="1"/>
  <c r="R3029" i="27"/>
  <c r="Q3029" i="27"/>
  <c r="U3028" i="27"/>
  <c r="T3028" i="27"/>
  <c r="R3028" i="27"/>
  <c r="Q3028" i="27"/>
  <c r="T3027" i="27"/>
  <c r="U3027" i="27" s="1"/>
  <c r="R3027" i="27"/>
  <c r="Q3027" i="27"/>
  <c r="T3026" i="27"/>
  <c r="U3026" i="27" s="1"/>
  <c r="R3026" i="27"/>
  <c r="Q3026" i="27"/>
  <c r="T3025" i="27"/>
  <c r="U3025" i="27" s="1"/>
  <c r="R3025" i="27"/>
  <c r="Q3025" i="27"/>
  <c r="U3024" i="27"/>
  <c r="T3024" i="27"/>
  <c r="R3024" i="27"/>
  <c r="Q3024" i="27"/>
  <c r="T3023" i="27"/>
  <c r="U3023" i="27" s="1"/>
  <c r="R3023" i="27"/>
  <c r="Q3023" i="27"/>
  <c r="T3022" i="27"/>
  <c r="U3022" i="27" s="1"/>
  <c r="R3022" i="27"/>
  <c r="Q3022" i="27"/>
  <c r="T3021" i="27"/>
  <c r="U3021" i="27" s="1"/>
  <c r="R3021" i="27"/>
  <c r="Q3021" i="27"/>
  <c r="U3020" i="27"/>
  <c r="T3020" i="27"/>
  <c r="R3020" i="27"/>
  <c r="Q3020" i="27"/>
  <c r="T3019" i="27"/>
  <c r="U3019" i="27" s="1"/>
  <c r="R3019" i="27"/>
  <c r="Q3019" i="27"/>
  <c r="U3018" i="27"/>
  <c r="T3018" i="27"/>
  <c r="R3018" i="27"/>
  <c r="Q3018" i="27"/>
  <c r="T3017" i="27"/>
  <c r="U3017" i="27" s="1"/>
  <c r="R3017" i="27"/>
  <c r="Q3017" i="27"/>
  <c r="U3016" i="27"/>
  <c r="T3016" i="27"/>
  <c r="R3016" i="27"/>
  <c r="Q3016" i="27"/>
  <c r="T3015" i="27"/>
  <c r="U3015" i="27" s="1"/>
  <c r="R3015" i="27"/>
  <c r="Q3015" i="27"/>
  <c r="T3014" i="27"/>
  <c r="U3014" i="27" s="1"/>
  <c r="R3014" i="27"/>
  <c r="Q3014" i="27"/>
  <c r="T3013" i="27"/>
  <c r="U3013" i="27" s="1"/>
  <c r="R3013" i="27"/>
  <c r="Q3013" i="27"/>
  <c r="T3012" i="27"/>
  <c r="U3012" i="27" s="1"/>
  <c r="R3012" i="27"/>
  <c r="Q3012" i="27"/>
  <c r="T3011" i="27"/>
  <c r="U3011" i="27" s="1"/>
  <c r="R3011" i="27"/>
  <c r="Q3011" i="27"/>
  <c r="T3010" i="27"/>
  <c r="U3010" i="27" s="1"/>
  <c r="R3010" i="27"/>
  <c r="Q3010" i="27"/>
  <c r="T3009" i="27"/>
  <c r="U3009" i="27" s="1"/>
  <c r="R3009" i="27"/>
  <c r="Q3009" i="27"/>
  <c r="U3008" i="27"/>
  <c r="T3008" i="27"/>
  <c r="R3008" i="27"/>
  <c r="Q3008" i="27"/>
  <c r="T3007" i="27"/>
  <c r="U3007" i="27" s="1"/>
  <c r="R3007" i="27"/>
  <c r="Q3007" i="27"/>
  <c r="T3006" i="27"/>
  <c r="U3006" i="27" s="1"/>
  <c r="R3006" i="27"/>
  <c r="Q3006" i="27"/>
  <c r="T3005" i="27"/>
  <c r="U3005" i="27" s="1"/>
  <c r="R3005" i="27"/>
  <c r="Q3005" i="27"/>
  <c r="U3004" i="27"/>
  <c r="T3004" i="27"/>
  <c r="R3004" i="27"/>
  <c r="Q3004" i="27"/>
  <c r="T3003" i="27"/>
  <c r="U3003" i="27" s="1"/>
  <c r="R3003" i="27"/>
  <c r="Q3003" i="27"/>
  <c r="T3002" i="27"/>
  <c r="U3002" i="27" s="1"/>
  <c r="R3002" i="27"/>
  <c r="Q3002" i="27"/>
  <c r="T3001" i="27"/>
  <c r="U3001" i="27" s="1"/>
  <c r="R3001" i="27"/>
  <c r="Q3001" i="27"/>
  <c r="T3000" i="27"/>
  <c r="U3000" i="27" s="1"/>
  <c r="R3000" i="27"/>
  <c r="Q3000" i="27"/>
  <c r="T2999" i="27"/>
  <c r="U2999" i="27" s="1"/>
  <c r="R2999" i="27"/>
  <c r="Q2999" i="27"/>
  <c r="T2998" i="27"/>
  <c r="U2998" i="27" s="1"/>
  <c r="R2998" i="27"/>
  <c r="Q2998" i="27"/>
  <c r="T2997" i="27"/>
  <c r="U2997" i="27" s="1"/>
  <c r="R2997" i="27"/>
  <c r="Q2997" i="27"/>
  <c r="T2996" i="27"/>
  <c r="U2996" i="27" s="1"/>
  <c r="R2996" i="27"/>
  <c r="Q2996" i="27"/>
  <c r="T2995" i="27"/>
  <c r="U2995" i="27" s="1"/>
  <c r="R2995" i="27"/>
  <c r="Q2995" i="27"/>
  <c r="T2994" i="27"/>
  <c r="U2994" i="27" s="1"/>
  <c r="R2994" i="27"/>
  <c r="Q2994" i="27"/>
  <c r="T2993" i="27"/>
  <c r="U2993" i="27" s="1"/>
  <c r="R2993" i="27"/>
  <c r="Q2993" i="27"/>
  <c r="U2992" i="27"/>
  <c r="T2992" i="27"/>
  <c r="R2992" i="27"/>
  <c r="Q2992" i="27"/>
  <c r="T2991" i="27"/>
  <c r="U2991" i="27" s="1"/>
  <c r="R2991" i="27"/>
  <c r="Q2991" i="27"/>
  <c r="T2990" i="27"/>
  <c r="U2990" i="27" s="1"/>
  <c r="R2990" i="27"/>
  <c r="Q2990" i="27"/>
  <c r="T2989" i="27"/>
  <c r="U2989" i="27" s="1"/>
  <c r="R2989" i="27"/>
  <c r="Q2989" i="27"/>
  <c r="U2988" i="27"/>
  <c r="T2988" i="27"/>
  <c r="R2988" i="27"/>
  <c r="Q2988" i="27"/>
  <c r="T2987" i="27"/>
  <c r="U2987" i="27" s="1"/>
  <c r="R2987" i="27"/>
  <c r="Q2987" i="27"/>
  <c r="T2986" i="27"/>
  <c r="U2986" i="27" s="1"/>
  <c r="R2986" i="27"/>
  <c r="Q2986" i="27"/>
  <c r="T2985" i="27"/>
  <c r="U2985" i="27" s="1"/>
  <c r="R2985" i="27"/>
  <c r="Q2985" i="27"/>
  <c r="T2984" i="27"/>
  <c r="U2984" i="27" s="1"/>
  <c r="R2984" i="27"/>
  <c r="Q2984" i="27"/>
  <c r="T2983" i="27"/>
  <c r="U2983" i="27" s="1"/>
  <c r="R2983" i="27"/>
  <c r="Q2983" i="27"/>
  <c r="T2982" i="27"/>
  <c r="U2982" i="27" s="1"/>
  <c r="R2982" i="27"/>
  <c r="Q2982" i="27"/>
  <c r="T2981" i="27"/>
  <c r="U2981" i="27" s="1"/>
  <c r="R2981" i="27"/>
  <c r="Q2981" i="27"/>
  <c r="U2980" i="27"/>
  <c r="T2980" i="27"/>
  <c r="R2980" i="27"/>
  <c r="Q2980" i="27"/>
  <c r="T2979" i="27"/>
  <c r="U2979" i="27" s="1"/>
  <c r="R2979" i="27"/>
  <c r="Q2979" i="27"/>
  <c r="T2978" i="27"/>
  <c r="U2978" i="27" s="1"/>
  <c r="R2978" i="27"/>
  <c r="Q2978" i="27"/>
  <c r="T2977" i="27"/>
  <c r="U2977" i="27" s="1"/>
  <c r="R2977" i="27"/>
  <c r="Q2977" i="27"/>
  <c r="U2976" i="27"/>
  <c r="T2976" i="27"/>
  <c r="R2976" i="27"/>
  <c r="Q2976" i="27"/>
  <c r="T2975" i="27"/>
  <c r="U2975" i="27" s="1"/>
  <c r="R2975" i="27"/>
  <c r="Q2975" i="27"/>
  <c r="T2974" i="27"/>
  <c r="U2974" i="27" s="1"/>
  <c r="R2974" i="27"/>
  <c r="Q2974" i="27"/>
  <c r="T2973" i="27"/>
  <c r="U2973" i="27" s="1"/>
  <c r="R2973" i="27"/>
  <c r="Q2973" i="27"/>
  <c r="U2972" i="27"/>
  <c r="T2972" i="27"/>
  <c r="R2972" i="27"/>
  <c r="Q2972" i="27"/>
  <c r="T2971" i="27"/>
  <c r="U2971" i="27" s="1"/>
  <c r="R2971" i="27"/>
  <c r="Q2971" i="27"/>
  <c r="T2970" i="27"/>
  <c r="U2970" i="27" s="1"/>
  <c r="R2970" i="27"/>
  <c r="Q2970" i="27"/>
  <c r="T2969" i="27"/>
  <c r="U2969" i="27" s="1"/>
  <c r="R2969" i="27"/>
  <c r="Q2969" i="27"/>
  <c r="U2968" i="27"/>
  <c r="T2968" i="27"/>
  <c r="R2968" i="27"/>
  <c r="Q2968" i="27"/>
  <c r="T2967" i="27"/>
  <c r="U2967" i="27" s="1"/>
  <c r="R2967" i="27"/>
  <c r="Q2967" i="27"/>
  <c r="U2966" i="27"/>
  <c r="T2966" i="27"/>
  <c r="R2966" i="27"/>
  <c r="Q2966" i="27"/>
  <c r="T2965" i="27"/>
  <c r="U2965" i="27" s="1"/>
  <c r="R2965" i="27"/>
  <c r="Q2965" i="27"/>
  <c r="U2964" i="27"/>
  <c r="T2964" i="27"/>
  <c r="R2964" i="27"/>
  <c r="Q2964" i="27"/>
  <c r="T2963" i="27"/>
  <c r="U2963" i="27" s="1"/>
  <c r="R2963" i="27"/>
  <c r="Q2963" i="27"/>
  <c r="T2962" i="27"/>
  <c r="U2962" i="27" s="1"/>
  <c r="R2962" i="27"/>
  <c r="Q2962" i="27"/>
  <c r="T2961" i="27"/>
  <c r="U2961" i="27" s="1"/>
  <c r="R2961" i="27"/>
  <c r="Q2961" i="27"/>
  <c r="U2960" i="27"/>
  <c r="T2960" i="27"/>
  <c r="R2960" i="27"/>
  <c r="Q2960" i="27"/>
  <c r="T2959" i="27"/>
  <c r="U2959" i="27" s="1"/>
  <c r="R2959" i="27"/>
  <c r="Q2959" i="27"/>
  <c r="T2958" i="27"/>
  <c r="U2958" i="27" s="1"/>
  <c r="R2958" i="27"/>
  <c r="Q2958" i="27"/>
  <c r="T2957" i="27"/>
  <c r="U2957" i="27" s="1"/>
  <c r="R2957" i="27"/>
  <c r="Q2957" i="27"/>
  <c r="U2956" i="27"/>
  <c r="T2956" i="27"/>
  <c r="R2956" i="27"/>
  <c r="Q2956" i="27"/>
  <c r="T2955" i="27"/>
  <c r="U2955" i="27" s="1"/>
  <c r="R2955" i="27"/>
  <c r="Q2955" i="27"/>
  <c r="U2954" i="27"/>
  <c r="T2954" i="27"/>
  <c r="R2954" i="27"/>
  <c r="Q2954" i="27"/>
  <c r="T2953" i="27"/>
  <c r="U2953" i="27" s="1"/>
  <c r="R2953" i="27"/>
  <c r="Q2953" i="27"/>
  <c r="U2952" i="27"/>
  <c r="T2952" i="27"/>
  <c r="R2952" i="27"/>
  <c r="Q2952" i="27"/>
  <c r="T2951" i="27"/>
  <c r="U2951" i="27" s="1"/>
  <c r="R2951" i="27"/>
  <c r="Q2951" i="27"/>
  <c r="U2950" i="27"/>
  <c r="T2950" i="27"/>
  <c r="R2950" i="27"/>
  <c r="Q2950" i="27"/>
  <c r="T2949" i="27"/>
  <c r="U2949" i="27" s="1"/>
  <c r="R2949" i="27"/>
  <c r="Q2949" i="27"/>
  <c r="T2948" i="27"/>
  <c r="U2948" i="27" s="1"/>
  <c r="R2948" i="27"/>
  <c r="Q2948" i="27"/>
  <c r="T2947" i="27"/>
  <c r="U2947" i="27" s="1"/>
  <c r="R2947" i="27"/>
  <c r="Q2947" i="27"/>
  <c r="T2946" i="27"/>
  <c r="U2946" i="27" s="1"/>
  <c r="R2946" i="27"/>
  <c r="Q2946" i="27"/>
  <c r="T2945" i="27"/>
  <c r="U2945" i="27" s="1"/>
  <c r="R2945" i="27"/>
  <c r="Q2945" i="27"/>
  <c r="U2944" i="27"/>
  <c r="T2944" i="27"/>
  <c r="R2944" i="27"/>
  <c r="Q2944" i="27"/>
  <c r="T2943" i="27"/>
  <c r="U2943" i="27" s="1"/>
  <c r="R2943" i="27"/>
  <c r="Q2943" i="27"/>
  <c r="T2942" i="27"/>
  <c r="U2942" i="27" s="1"/>
  <c r="R2942" i="27"/>
  <c r="Q2942" i="27"/>
  <c r="T2941" i="27"/>
  <c r="U2941" i="27" s="1"/>
  <c r="R2941" i="27"/>
  <c r="Q2941" i="27"/>
  <c r="U2940" i="27"/>
  <c r="T2940" i="27"/>
  <c r="R2940" i="27"/>
  <c r="Q2940" i="27"/>
  <c r="T2939" i="27"/>
  <c r="U2939" i="27" s="1"/>
  <c r="R2939" i="27"/>
  <c r="Q2939" i="27"/>
  <c r="T2938" i="27"/>
  <c r="U2938" i="27" s="1"/>
  <c r="R2938" i="27"/>
  <c r="Q2938" i="27"/>
  <c r="T2937" i="27"/>
  <c r="U2937" i="27" s="1"/>
  <c r="R2937" i="27"/>
  <c r="Q2937" i="27"/>
  <c r="T2936" i="27"/>
  <c r="U2936" i="27" s="1"/>
  <c r="R2936" i="27"/>
  <c r="Q2936" i="27"/>
  <c r="T2935" i="27"/>
  <c r="U2935" i="27" s="1"/>
  <c r="R2935" i="27"/>
  <c r="Q2935" i="27"/>
  <c r="U2934" i="27"/>
  <c r="T2934" i="27"/>
  <c r="R2934" i="27"/>
  <c r="Q2934" i="27"/>
  <c r="T2933" i="27"/>
  <c r="U2933" i="27" s="1"/>
  <c r="R2933" i="27"/>
  <c r="Q2933" i="27"/>
  <c r="U2932" i="27"/>
  <c r="T2932" i="27"/>
  <c r="R2932" i="27"/>
  <c r="Q2932" i="27"/>
  <c r="T2931" i="27"/>
  <c r="U2931" i="27" s="1"/>
  <c r="R2931" i="27"/>
  <c r="Q2931" i="27"/>
  <c r="T2930" i="27"/>
  <c r="U2930" i="27" s="1"/>
  <c r="R2930" i="27"/>
  <c r="Q2930" i="27"/>
  <c r="T2929" i="27"/>
  <c r="U2929" i="27" s="1"/>
  <c r="R2929" i="27"/>
  <c r="Q2929" i="27"/>
  <c r="U2928" i="27"/>
  <c r="T2928" i="27"/>
  <c r="R2928" i="27"/>
  <c r="Q2928" i="27"/>
  <c r="T2927" i="27"/>
  <c r="U2927" i="27" s="1"/>
  <c r="R2927" i="27"/>
  <c r="Q2927" i="27"/>
  <c r="T2926" i="27"/>
  <c r="U2926" i="27" s="1"/>
  <c r="R2926" i="27"/>
  <c r="Q2926" i="27"/>
  <c r="T2925" i="27"/>
  <c r="U2925" i="27" s="1"/>
  <c r="R2925" i="27"/>
  <c r="Q2925" i="27"/>
  <c r="U2924" i="27"/>
  <c r="T2924" i="27"/>
  <c r="R2924" i="27"/>
  <c r="Q2924" i="27"/>
  <c r="T2923" i="27"/>
  <c r="U2923" i="27" s="1"/>
  <c r="R2923" i="27"/>
  <c r="Q2923" i="27"/>
  <c r="U2922" i="27"/>
  <c r="T2922" i="27"/>
  <c r="R2922" i="27"/>
  <c r="Q2922" i="27"/>
  <c r="T2921" i="27"/>
  <c r="U2921" i="27" s="1"/>
  <c r="R2921" i="27"/>
  <c r="Q2921" i="27"/>
  <c r="U2920" i="27"/>
  <c r="T2920" i="27"/>
  <c r="R2920" i="27"/>
  <c r="Q2920" i="27"/>
  <c r="T2919" i="27"/>
  <c r="U2919" i="27" s="1"/>
  <c r="R2919" i="27"/>
  <c r="Q2919" i="27"/>
  <c r="T2918" i="27"/>
  <c r="U2918" i="27" s="1"/>
  <c r="R2918" i="27"/>
  <c r="Q2918" i="27"/>
  <c r="T2917" i="27"/>
  <c r="U2917" i="27" s="1"/>
  <c r="R2917" i="27"/>
  <c r="Q2917" i="27"/>
  <c r="U2916" i="27"/>
  <c r="T2916" i="27"/>
  <c r="R2916" i="27"/>
  <c r="Q2916" i="27"/>
  <c r="T2915" i="27"/>
  <c r="U2915" i="27" s="1"/>
  <c r="R2915" i="27"/>
  <c r="Q2915" i="27"/>
  <c r="T2914" i="27"/>
  <c r="U2914" i="27" s="1"/>
  <c r="R2914" i="27"/>
  <c r="Q2914" i="27"/>
  <c r="T2913" i="27"/>
  <c r="U2913" i="27" s="1"/>
  <c r="R2913" i="27"/>
  <c r="Q2913" i="27"/>
  <c r="U2912" i="27"/>
  <c r="T2912" i="27"/>
  <c r="R2912" i="27"/>
  <c r="Q2912" i="27"/>
  <c r="T2911" i="27"/>
  <c r="U2911" i="27" s="1"/>
  <c r="R2911" i="27"/>
  <c r="Q2911" i="27"/>
  <c r="U2910" i="27"/>
  <c r="T2910" i="27"/>
  <c r="R2910" i="27"/>
  <c r="Q2910" i="27"/>
  <c r="T2909" i="27"/>
  <c r="U2909" i="27" s="1"/>
  <c r="R2909" i="27"/>
  <c r="Q2909" i="27"/>
  <c r="U2908" i="27"/>
  <c r="T2908" i="27"/>
  <c r="R2908" i="27"/>
  <c r="Q2908" i="27"/>
  <c r="T2907" i="27"/>
  <c r="U2907" i="27" s="1"/>
  <c r="R2907" i="27"/>
  <c r="Q2907" i="27"/>
  <c r="U2906" i="27"/>
  <c r="T2906" i="27"/>
  <c r="R2906" i="27"/>
  <c r="Q2906" i="27"/>
  <c r="T2905" i="27"/>
  <c r="U2905" i="27" s="1"/>
  <c r="R2905" i="27"/>
  <c r="Q2905" i="27"/>
  <c r="U2904" i="27"/>
  <c r="T2904" i="27"/>
  <c r="R2904" i="27"/>
  <c r="Q2904" i="27"/>
  <c r="T2903" i="27"/>
  <c r="U2903" i="27" s="1"/>
  <c r="R2903" i="27"/>
  <c r="Q2903" i="27"/>
  <c r="U2902" i="27"/>
  <c r="T2902" i="27"/>
  <c r="R2902" i="27"/>
  <c r="Q2902" i="27"/>
  <c r="T2901" i="27"/>
  <c r="U2901" i="27" s="1"/>
  <c r="R2901" i="27"/>
  <c r="Q2901" i="27"/>
  <c r="U2900" i="27"/>
  <c r="T2900" i="27"/>
  <c r="R2900" i="27"/>
  <c r="Q2900" i="27"/>
  <c r="T2899" i="27"/>
  <c r="U2899" i="27" s="1"/>
  <c r="R2899" i="27"/>
  <c r="Q2899" i="27"/>
  <c r="U2898" i="27"/>
  <c r="T2898" i="27"/>
  <c r="R2898" i="27"/>
  <c r="Q2898" i="27"/>
  <c r="T2897" i="27"/>
  <c r="U2897" i="27" s="1"/>
  <c r="R2897" i="27"/>
  <c r="Q2897" i="27"/>
  <c r="U2896" i="27"/>
  <c r="T2896" i="27"/>
  <c r="R2896" i="27"/>
  <c r="Q2896" i="27"/>
  <c r="T2895" i="27"/>
  <c r="U2895" i="27" s="1"/>
  <c r="R2895" i="27"/>
  <c r="Q2895" i="27"/>
  <c r="U2894" i="27"/>
  <c r="T2894" i="27"/>
  <c r="R2894" i="27"/>
  <c r="Q2894" i="27"/>
  <c r="T2893" i="27"/>
  <c r="U2893" i="27" s="1"/>
  <c r="R2893" i="27"/>
  <c r="Q2893" i="27"/>
  <c r="U2892" i="27"/>
  <c r="T2892" i="27"/>
  <c r="R2892" i="27"/>
  <c r="Q2892" i="27"/>
  <c r="T2891" i="27"/>
  <c r="U2891" i="27" s="1"/>
  <c r="R2891" i="27"/>
  <c r="Q2891" i="27"/>
  <c r="U2890" i="27"/>
  <c r="T2890" i="27"/>
  <c r="R2890" i="27"/>
  <c r="Q2890" i="27"/>
  <c r="T2889" i="27"/>
  <c r="U2889" i="27" s="1"/>
  <c r="R2889" i="27"/>
  <c r="Q2889" i="27"/>
  <c r="U2888" i="27"/>
  <c r="T2888" i="27"/>
  <c r="R2888" i="27"/>
  <c r="Q2888" i="27"/>
  <c r="T2887" i="27"/>
  <c r="U2887" i="27" s="1"/>
  <c r="R2887" i="27"/>
  <c r="Q2887" i="27"/>
  <c r="U2886" i="27"/>
  <c r="T2886" i="27"/>
  <c r="R2886" i="27"/>
  <c r="Q2886" i="27"/>
  <c r="T2885" i="27"/>
  <c r="U2885" i="27" s="1"/>
  <c r="R2885" i="27"/>
  <c r="Q2885" i="27"/>
  <c r="U2884" i="27"/>
  <c r="T2884" i="27"/>
  <c r="R2884" i="27"/>
  <c r="Q2884" i="27"/>
  <c r="T2883" i="27"/>
  <c r="U2883" i="27" s="1"/>
  <c r="R2883" i="27"/>
  <c r="Q2883" i="27"/>
  <c r="U2882" i="27"/>
  <c r="T2882" i="27"/>
  <c r="R2882" i="27"/>
  <c r="Q2882" i="27"/>
  <c r="T2881" i="27"/>
  <c r="U2881" i="27" s="1"/>
  <c r="R2881" i="27"/>
  <c r="Q2881" i="27"/>
  <c r="U2880" i="27"/>
  <c r="T2880" i="27"/>
  <c r="R2880" i="27"/>
  <c r="Q2880" i="27"/>
  <c r="T2879" i="27"/>
  <c r="U2879" i="27" s="1"/>
  <c r="R2879" i="27"/>
  <c r="Q2879" i="27"/>
  <c r="U2878" i="27"/>
  <c r="T2878" i="27"/>
  <c r="R2878" i="27"/>
  <c r="Q2878" i="27"/>
  <c r="T2877" i="27"/>
  <c r="U2877" i="27" s="1"/>
  <c r="R2877" i="27"/>
  <c r="Q2877" i="27"/>
  <c r="U2876" i="27"/>
  <c r="T2876" i="27"/>
  <c r="R2876" i="27"/>
  <c r="Q2876" i="27"/>
  <c r="T2875" i="27"/>
  <c r="U2875" i="27" s="1"/>
  <c r="R2875" i="27"/>
  <c r="Q2875" i="27"/>
  <c r="U2874" i="27"/>
  <c r="T2874" i="27"/>
  <c r="R2874" i="27"/>
  <c r="Q2874" i="27"/>
  <c r="T2873" i="27"/>
  <c r="U2873" i="27" s="1"/>
  <c r="R2873" i="27"/>
  <c r="Q2873" i="27"/>
  <c r="U2872" i="27"/>
  <c r="T2872" i="27"/>
  <c r="R2872" i="27"/>
  <c r="Q2872" i="27"/>
  <c r="T2871" i="27"/>
  <c r="U2871" i="27" s="1"/>
  <c r="R2871" i="27"/>
  <c r="Q2871" i="27"/>
  <c r="U2870" i="27"/>
  <c r="T2870" i="27"/>
  <c r="R2870" i="27"/>
  <c r="Q2870" i="27"/>
  <c r="T2869" i="27"/>
  <c r="U2869" i="27" s="1"/>
  <c r="R2869" i="27"/>
  <c r="Q2869" i="27"/>
  <c r="U2868" i="27"/>
  <c r="T2868" i="27"/>
  <c r="R2868" i="27"/>
  <c r="Q2868" i="27"/>
  <c r="T2867" i="27"/>
  <c r="U2867" i="27" s="1"/>
  <c r="R2867" i="27"/>
  <c r="Q2867" i="27"/>
  <c r="U2866" i="27"/>
  <c r="T2866" i="27"/>
  <c r="R2866" i="27"/>
  <c r="Q2866" i="27"/>
  <c r="T2865" i="27"/>
  <c r="U2865" i="27" s="1"/>
  <c r="R2865" i="27"/>
  <c r="Q2865" i="27"/>
  <c r="U2864" i="27"/>
  <c r="T2864" i="27"/>
  <c r="R2864" i="27"/>
  <c r="Q2864" i="27"/>
  <c r="T2863" i="27"/>
  <c r="U2863" i="27" s="1"/>
  <c r="R2863" i="27"/>
  <c r="Q2863" i="27"/>
  <c r="U2862" i="27"/>
  <c r="T2862" i="27"/>
  <c r="R2862" i="27"/>
  <c r="Q2862" i="27"/>
  <c r="T2861" i="27"/>
  <c r="U2861" i="27" s="1"/>
  <c r="R2861" i="27"/>
  <c r="Q2861" i="27"/>
  <c r="U2860" i="27"/>
  <c r="T2860" i="27"/>
  <c r="R2860" i="27"/>
  <c r="Q2860" i="27"/>
  <c r="T2859" i="27"/>
  <c r="U2859" i="27" s="1"/>
  <c r="R2859" i="27"/>
  <c r="Q2859" i="27"/>
  <c r="U2858" i="27"/>
  <c r="T2858" i="27"/>
  <c r="R2858" i="27"/>
  <c r="Q2858" i="27"/>
  <c r="T2857" i="27"/>
  <c r="U2857" i="27" s="1"/>
  <c r="R2857" i="27"/>
  <c r="Q2857" i="27"/>
  <c r="U2856" i="27"/>
  <c r="T2856" i="27"/>
  <c r="R2856" i="27"/>
  <c r="Q2856" i="27"/>
  <c r="T2855" i="27"/>
  <c r="U2855" i="27" s="1"/>
  <c r="R2855" i="27"/>
  <c r="Q2855" i="27"/>
  <c r="U2854" i="27"/>
  <c r="T2854" i="27"/>
  <c r="R2854" i="27"/>
  <c r="Q2854" i="27"/>
  <c r="T2853" i="27"/>
  <c r="U2853" i="27" s="1"/>
  <c r="R2853" i="27"/>
  <c r="Q2853" i="27"/>
  <c r="U2852" i="27"/>
  <c r="T2852" i="27"/>
  <c r="R2852" i="27"/>
  <c r="Q2852" i="27"/>
  <c r="T2851" i="27"/>
  <c r="U2851" i="27" s="1"/>
  <c r="R2851" i="27"/>
  <c r="Q2851" i="27"/>
  <c r="U2850" i="27"/>
  <c r="T2850" i="27"/>
  <c r="R2850" i="27"/>
  <c r="Q2850" i="27"/>
  <c r="T2849" i="27"/>
  <c r="U2849" i="27" s="1"/>
  <c r="R2849" i="27"/>
  <c r="Q2849" i="27"/>
  <c r="U2848" i="27"/>
  <c r="T2848" i="27"/>
  <c r="R2848" i="27"/>
  <c r="Q2848" i="27"/>
  <c r="T2847" i="27"/>
  <c r="U2847" i="27" s="1"/>
  <c r="R2847" i="27"/>
  <c r="Q2847" i="27"/>
  <c r="U2846" i="27"/>
  <c r="T2846" i="27"/>
  <c r="R2846" i="27"/>
  <c r="Q2846" i="27"/>
  <c r="T2845" i="27"/>
  <c r="U2845" i="27" s="1"/>
  <c r="R2845" i="27"/>
  <c r="Q2845" i="27"/>
  <c r="U2844" i="27"/>
  <c r="T2844" i="27"/>
  <c r="R2844" i="27"/>
  <c r="Q2844" i="27"/>
  <c r="T2843" i="27"/>
  <c r="U2843" i="27" s="1"/>
  <c r="R2843" i="27"/>
  <c r="Q2843" i="27"/>
  <c r="U2842" i="27"/>
  <c r="T2842" i="27"/>
  <c r="R2842" i="27"/>
  <c r="Q2842" i="27"/>
  <c r="T2841" i="27"/>
  <c r="U2841" i="27" s="1"/>
  <c r="R2841" i="27"/>
  <c r="Q2841" i="27"/>
  <c r="U2840" i="27"/>
  <c r="T2840" i="27"/>
  <c r="R2840" i="27"/>
  <c r="Q2840" i="27"/>
  <c r="T2839" i="27"/>
  <c r="U2839" i="27" s="1"/>
  <c r="R2839" i="27"/>
  <c r="Q2839" i="27"/>
  <c r="U2838" i="27"/>
  <c r="T2838" i="27"/>
  <c r="R2838" i="27"/>
  <c r="Q2838" i="27"/>
  <c r="T2837" i="27"/>
  <c r="U2837" i="27" s="1"/>
  <c r="R2837" i="27"/>
  <c r="Q2837" i="27"/>
  <c r="U2836" i="27"/>
  <c r="T2836" i="27"/>
  <c r="R2836" i="27"/>
  <c r="Q2836" i="27"/>
  <c r="T2835" i="27"/>
  <c r="U2835" i="27" s="1"/>
  <c r="R2835" i="27"/>
  <c r="Q2835" i="27"/>
  <c r="U2834" i="27"/>
  <c r="T2834" i="27"/>
  <c r="R2834" i="27"/>
  <c r="Q2834" i="27"/>
  <c r="T2833" i="27"/>
  <c r="U2833" i="27" s="1"/>
  <c r="R2833" i="27"/>
  <c r="Q2833" i="27"/>
  <c r="U2832" i="27"/>
  <c r="T2832" i="27"/>
  <c r="R2832" i="27"/>
  <c r="Q2832" i="27"/>
  <c r="T2831" i="27"/>
  <c r="U2831" i="27" s="1"/>
  <c r="R2831" i="27"/>
  <c r="Q2831" i="27"/>
  <c r="U2830" i="27"/>
  <c r="T2830" i="27"/>
  <c r="R2830" i="27"/>
  <c r="Q2830" i="27"/>
  <c r="T2829" i="27"/>
  <c r="U2829" i="27" s="1"/>
  <c r="R2829" i="27"/>
  <c r="Q2829" i="27"/>
  <c r="U2828" i="27"/>
  <c r="T2828" i="27"/>
  <c r="R2828" i="27"/>
  <c r="Q2828" i="27"/>
  <c r="T2827" i="27"/>
  <c r="U2827" i="27" s="1"/>
  <c r="R2827" i="27"/>
  <c r="Q2827" i="27"/>
  <c r="U2826" i="27"/>
  <c r="T2826" i="27"/>
  <c r="R2826" i="27"/>
  <c r="Q2826" i="27"/>
  <c r="T2825" i="27"/>
  <c r="U2825" i="27" s="1"/>
  <c r="R2825" i="27"/>
  <c r="Q2825" i="27"/>
  <c r="U2824" i="27"/>
  <c r="T2824" i="27"/>
  <c r="R2824" i="27"/>
  <c r="Q2824" i="27"/>
  <c r="T2823" i="27"/>
  <c r="U2823" i="27" s="1"/>
  <c r="R2823" i="27"/>
  <c r="Q2823" i="27"/>
  <c r="U2822" i="27"/>
  <c r="T2822" i="27"/>
  <c r="R2822" i="27"/>
  <c r="Q2822" i="27"/>
  <c r="T2821" i="27"/>
  <c r="U2821" i="27" s="1"/>
  <c r="R2821" i="27"/>
  <c r="Q2821" i="27"/>
  <c r="U2820" i="27"/>
  <c r="T2820" i="27"/>
  <c r="R2820" i="27"/>
  <c r="Q2820" i="27"/>
  <c r="T2819" i="27"/>
  <c r="U2819" i="27" s="1"/>
  <c r="R2819" i="27"/>
  <c r="Q2819" i="27"/>
  <c r="U2818" i="27"/>
  <c r="T2818" i="27"/>
  <c r="R2818" i="27"/>
  <c r="Q2818" i="27"/>
  <c r="T2817" i="27"/>
  <c r="U2817" i="27" s="1"/>
  <c r="R2817" i="27"/>
  <c r="Q2817" i="27"/>
  <c r="U2816" i="27"/>
  <c r="T2816" i="27"/>
  <c r="R2816" i="27"/>
  <c r="Q2816" i="27"/>
  <c r="T2815" i="27"/>
  <c r="U2815" i="27" s="1"/>
  <c r="R2815" i="27"/>
  <c r="Q2815" i="27"/>
  <c r="U2814" i="27"/>
  <c r="T2814" i="27"/>
  <c r="R2814" i="27"/>
  <c r="Q2814" i="27"/>
  <c r="T2813" i="27"/>
  <c r="U2813" i="27" s="1"/>
  <c r="R2813" i="27"/>
  <c r="Q2813" i="27"/>
  <c r="U2812" i="27"/>
  <c r="T2812" i="27"/>
  <c r="R2812" i="27"/>
  <c r="Q2812" i="27"/>
  <c r="T2811" i="27"/>
  <c r="U2811" i="27" s="1"/>
  <c r="R2811" i="27"/>
  <c r="Q2811" i="27"/>
  <c r="U2810" i="27"/>
  <c r="T2810" i="27"/>
  <c r="R2810" i="27"/>
  <c r="Q2810" i="27"/>
  <c r="T2809" i="27"/>
  <c r="U2809" i="27" s="1"/>
  <c r="R2809" i="27"/>
  <c r="Q2809" i="27"/>
  <c r="U2808" i="27"/>
  <c r="T2808" i="27"/>
  <c r="R2808" i="27"/>
  <c r="Q2808" i="27"/>
  <c r="T2807" i="27"/>
  <c r="U2807" i="27" s="1"/>
  <c r="R2807" i="27"/>
  <c r="Q2807" i="27"/>
  <c r="U2806" i="27"/>
  <c r="T2806" i="27"/>
  <c r="R2806" i="27"/>
  <c r="Q2806" i="27"/>
  <c r="T2805" i="27"/>
  <c r="U2805" i="27" s="1"/>
  <c r="R2805" i="27"/>
  <c r="Q2805" i="27"/>
  <c r="U2804" i="27"/>
  <c r="T2804" i="27"/>
  <c r="R2804" i="27"/>
  <c r="Q2804" i="27"/>
  <c r="T2803" i="27"/>
  <c r="U2803" i="27" s="1"/>
  <c r="R2803" i="27"/>
  <c r="Q2803" i="27"/>
  <c r="U2802" i="27"/>
  <c r="T2802" i="27"/>
  <c r="R2802" i="27"/>
  <c r="Q2802" i="27"/>
  <c r="T2801" i="27"/>
  <c r="U2801" i="27" s="1"/>
  <c r="R2801" i="27"/>
  <c r="Q2801" i="27"/>
  <c r="U2800" i="27"/>
  <c r="T2800" i="27"/>
  <c r="R2800" i="27"/>
  <c r="Q2800" i="27"/>
  <c r="T2799" i="27"/>
  <c r="U2799" i="27" s="1"/>
  <c r="R2799" i="27"/>
  <c r="Q2799" i="27"/>
  <c r="U2798" i="27"/>
  <c r="T2798" i="27"/>
  <c r="R2798" i="27"/>
  <c r="Q2798" i="27"/>
  <c r="T2797" i="27"/>
  <c r="U2797" i="27" s="1"/>
  <c r="R2797" i="27"/>
  <c r="Q2797" i="27"/>
  <c r="U2796" i="27"/>
  <c r="T2796" i="27"/>
  <c r="R2796" i="27"/>
  <c r="Q2796" i="27"/>
  <c r="T2795" i="27"/>
  <c r="U2795" i="27" s="1"/>
  <c r="R2795" i="27"/>
  <c r="Q2795" i="27"/>
  <c r="U2794" i="27"/>
  <c r="T2794" i="27"/>
  <c r="R2794" i="27"/>
  <c r="Q2794" i="27"/>
  <c r="T2793" i="27"/>
  <c r="U2793" i="27" s="1"/>
  <c r="R2793" i="27"/>
  <c r="Q2793" i="27"/>
  <c r="U2792" i="27"/>
  <c r="T2792" i="27"/>
  <c r="R2792" i="27"/>
  <c r="Q2792" i="27"/>
  <c r="T2791" i="27"/>
  <c r="U2791" i="27" s="1"/>
  <c r="R2791" i="27"/>
  <c r="Q2791" i="27"/>
  <c r="U2790" i="27"/>
  <c r="T2790" i="27"/>
  <c r="R2790" i="27"/>
  <c r="Q2790" i="27"/>
  <c r="T2789" i="27"/>
  <c r="U2789" i="27" s="1"/>
  <c r="R2789" i="27"/>
  <c r="Q2789" i="27"/>
  <c r="U2788" i="27"/>
  <c r="T2788" i="27"/>
  <c r="R2788" i="27"/>
  <c r="Q2788" i="27"/>
  <c r="T2787" i="27"/>
  <c r="U2787" i="27" s="1"/>
  <c r="R2787" i="27"/>
  <c r="Q2787" i="27"/>
  <c r="U2786" i="27"/>
  <c r="T2786" i="27"/>
  <c r="R2786" i="27"/>
  <c r="Q2786" i="27"/>
  <c r="T2785" i="27"/>
  <c r="U2785" i="27" s="1"/>
  <c r="R2785" i="27"/>
  <c r="Q2785" i="27"/>
  <c r="K2785" i="27"/>
  <c r="T2784" i="27"/>
  <c r="R2784" i="27"/>
  <c r="Q2784" i="27"/>
  <c r="K2784" i="27"/>
  <c r="T2783" i="27"/>
  <c r="R2783" i="27"/>
  <c r="Q2783" i="27"/>
  <c r="K2783" i="27"/>
  <c r="U2783" i="27" s="1"/>
  <c r="T2782" i="27"/>
  <c r="U2782" i="27" s="1"/>
  <c r="R2782" i="27"/>
  <c r="Q2782" i="27"/>
  <c r="U2781" i="27"/>
  <c r="T2781" i="27"/>
  <c r="R2781" i="27"/>
  <c r="Q2781" i="27"/>
  <c r="T2780" i="27"/>
  <c r="U2780" i="27" s="1"/>
  <c r="R2780" i="27"/>
  <c r="Q2780" i="27"/>
  <c r="U2779" i="27"/>
  <c r="T2779" i="27"/>
  <c r="R2779" i="27"/>
  <c r="Q2779" i="27"/>
  <c r="T2778" i="27"/>
  <c r="U2778" i="27" s="1"/>
  <c r="R2778" i="27"/>
  <c r="Q2778" i="27"/>
  <c r="U2777" i="27"/>
  <c r="T2777" i="27"/>
  <c r="R2777" i="27"/>
  <c r="Q2777" i="27"/>
  <c r="T2776" i="27"/>
  <c r="U2776" i="27" s="1"/>
  <c r="R2776" i="27"/>
  <c r="Q2776" i="27"/>
  <c r="U2775" i="27"/>
  <c r="T2775" i="27"/>
  <c r="R2775" i="27"/>
  <c r="Q2775" i="27"/>
  <c r="T2774" i="27"/>
  <c r="U2774" i="27" s="1"/>
  <c r="R2774" i="27"/>
  <c r="Q2774" i="27"/>
  <c r="U2773" i="27"/>
  <c r="T2773" i="27"/>
  <c r="R2773" i="27"/>
  <c r="Q2773" i="27"/>
  <c r="T2772" i="27"/>
  <c r="U2772" i="27" s="1"/>
  <c r="R2772" i="27"/>
  <c r="Q2772" i="27"/>
  <c r="U2771" i="27"/>
  <c r="T2771" i="27"/>
  <c r="R2771" i="27"/>
  <c r="Q2771" i="27"/>
  <c r="T2770" i="27"/>
  <c r="U2770" i="27" s="1"/>
  <c r="R2770" i="27"/>
  <c r="Q2770" i="27"/>
  <c r="U2769" i="27"/>
  <c r="T2769" i="27"/>
  <c r="R2769" i="27"/>
  <c r="Q2769" i="27"/>
  <c r="T2768" i="27"/>
  <c r="U2768" i="27" s="1"/>
  <c r="R2768" i="27"/>
  <c r="Q2768" i="27"/>
  <c r="U2767" i="27"/>
  <c r="T2767" i="27"/>
  <c r="R2767" i="27"/>
  <c r="Q2767" i="27"/>
  <c r="T2766" i="27"/>
  <c r="U2766" i="27" s="1"/>
  <c r="R2766" i="27"/>
  <c r="Q2766" i="27"/>
  <c r="U2765" i="27"/>
  <c r="T2765" i="27"/>
  <c r="R2765" i="27"/>
  <c r="Q2765" i="27"/>
  <c r="T2764" i="27"/>
  <c r="U2764" i="27" s="1"/>
  <c r="R2764" i="27"/>
  <c r="Q2764" i="27"/>
  <c r="U2763" i="27"/>
  <c r="T2763" i="27"/>
  <c r="R2763" i="27"/>
  <c r="Q2763" i="27"/>
  <c r="T2762" i="27"/>
  <c r="U2762" i="27" s="1"/>
  <c r="R2762" i="27"/>
  <c r="Q2762" i="27"/>
  <c r="U2761" i="27"/>
  <c r="T2761" i="27"/>
  <c r="R2761" i="27"/>
  <c r="Q2761" i="27"/>
  <c r="T2760" i="27"/>
  <c r="U2760" i="27" s="1"/>
  <c r="R2760" i="27"/>
  <c r="Q2760" i="27"/>
  <c r="U2759" i="27"/>
  <c r="T2759" i="27"/>
  <c r="R2759" i="27"/>
  <c r="Q2759" i="27"/>
  <c r="T2758" i="27"/>
  <c r="U2758" i="27" s="1"/>
  <c r="R2758" i="27"/>
  <c r="Q2758" i="27"/>
  <c r="U2757" i="27"/>
  <c r="T2757" i="27"/>
  <c r="R2757" i="27"/>
  <c r="Q2757" i="27"/>
  <c r="T2756" i="27"/>
  <c r="U2756" i="27" s="1"/>
  <c r="R2756" i="27"/>
  <c r="Q2756" i="27"/>
  <c r="U2755" i="27"/>
  <c r="T2755" i="27"/>
  <c r="R2755" i="27"/>
  <c r="Q2755" i="27"/>
  <c r="T2754" i="27"/>
  <c r="U2754" i="27" s="1"/>
  <c r="R2754" i="27"/>
  <c r="Q2754" i="27"/>
  <c r="U2753" i="27"/>
  <c r="T2753" i="27"/>
  <c r="R2753" i="27"/>
  <c r="Q2753" i="27"/>
  <c r="T2752" i="27"/>
  <c r="U2752" i="27" s="1"/>
  <c r="R2752" i="27"/>
  <c r="Q2752" i="27"/>
  <c r="U2751" i="27"/>
  <c r="T2751" i="27"/>
  <c r="R2751" i="27"/>
  <c r="Q2751" i="27"/>
  <c r="T2750" i="27"/>
  <c r="U2750" i="27" s="1"/>
  <c r="R2750" i="27"/>
  <c r="Q2750" i="27"/>
  <c r="U2749" i="27"/>
  <c r="T2749" i="27"/>
  <c r="R2749" i="27"/>
  <c r="Q2749" i="27"/>
  <c r="T2748" i="27"/>
  <c r="U2748" i="27" s="1"/>
  <c r="R2748" i="27"/>
  <c r="Q2748" i="27"/>
  <c r="U2747" i="27"/>
  <c r="T2747" i="27"/>
  <c r="R2747" i="27"/>
  <c r="Q2747" i="27"/>
  <c r="T2746" i="27"/>
  <c r="U2746" i="27" s="1"/>
  <c r="R2746" i="27"/>
  <c r="Q2746" i="27"/>
  <c r="U2745" i="27"/>
  <c r="T2745" i="27"/>
  <c r="R2745" i="27"/>
  <c r="Q2745" i="27"/>
  <c r="T2744" i="27"/>
  <c r="U2744" i="27" s="1"/>
  <c r="R2744" i="27"/>
  <c r="Q2744" i="27"/>
  <c r="U2743" i="27"/>
  <c r="T2743" i="27"/>
  <c r="R2743" i="27"/>
  <c r="Q2743" i="27"/>
  <c r="T2742" i="27"/>
  <c r="U2742" i="27" s="1"/>
  <c r="R2742" i="27"/>
  <c r="Q2742" i="27"/>
  <c r="U2741" i="27"/>
  <c r="T2741" i="27"/>
  <c r="R2741" i="27"/>
  <c r="Q2741" i="27"/>
  <c r="T2740" i="27"/>
  <c r="U2740" i="27" s="1"/>
  <c r="R2740" i="27"/>
  <c r="Q2740" i="27"/>
  <c r="U2739" i="27"/>
  <c r="T2739" i="27"/>
  <c r="R2739" i="27"/>
  <c r="Q2739" i="27"/>
  <c r="T2738" i="27"/>
  <c r="U2738" i="27" s="1"/>
  <c r="R2738" i="27"/>
  <c r="Q2738" i="27"/>
  <c r="U2737" i="27"/>
  <c r="T2737" i="27"/>
  <c r="R2737" i="27"/>
  <c r="Q2737" i="27"/>
  <c r="T2736" i="27"/>
  <c r="U2736" i="27" s="1"/>
  <c r="R2736" i="27"/>
  <c r="Q2736" i="27"/>
  <c r="U2735" i="27"/>
  <c r="T2735" i="27"/>
  <c r="R2735" i="27"/>
  <c r="Q2735" i="27"/>
  <c r="T2734" i="27"/>
  <c r="U2734" i="27" s="1"/>
  <c r="R2734" i="27"/>
  <c r="Q2734" i="27"/>
  <c r="U2733" i="27"/>
  <c r="T2733" i="27"/>
  <c r="R2733" i="27"/>
  <c r="Q2733" i="27"/>
  <c r="T2732" i="27"/>
  <c r="U2732" i="27" s="1"/>
  <c r="R2732" i="27"/>
  <c r="Q2732" i="27"/>
  <c r="U2731" i="27"/>
  <c r="T2731" i="27"/>
  <c r="R2731" i="27"/>
  <c r="Q2731" i="27"/>
  <c r="T2730" i="27"/>
  <c r="U2730" i="27" s="1"/>
  <c r="R2730" i="27"/>
  <c r="Q2730" i="27"/>
  <c r="U2729" i="27"/>
  <c r="T2729" i="27"/>
  <c r="R2729" i="27"/>
  <c r="Q2729" i="27"/>
  <c r="T2728" i="27"/>
  <c r="U2728" i="27" s="1"/>
  <c r="R2728" i="27"/>
  <c r="Q2728" i="27"/>
  <c r="U2727" i="27"/>
  <c r="T2727" i="27"/>
  <c r="R2727" i="27"/>
  <c r="Q2727" i="27"/>
  <c r="T2726" i="27"/>
  <c r="U2726" i="27" s="1"/>
  <c r="R2726" i="27"/>
  <c r="Q2726" i="27"/>
  <c r="U2725" i="27"/>
  <c r="T2725" i="27"/>
  <c r="R2725" i="27"/>
  <c r="Q2725" i="27"/>
  <c r="T2724" i="27"/>
  <c r="U2724" i="27" s="1"/>
  <c r="R2724" i="27"/>
  <c r="Q2724" i="27"/>
  <c r="R2723" i="27"/>
  <c r="Q2723" i="27"/>
  <c r="L2723" i="27"/>
  <c r="T2723" i="27" s="1"/>
  <c r="U2723" i="27" s="1"/>
  <c r="U2722" i="27"/>
  <c r="T2722" i="27"/>
  <c r="R2722" i="27"/>
  <c r="Q2722" i="27"/>
  <c r="U2721" i="27"/>
  <c r="T2721" i="27"/>
  <c r="R2721" i="27"/>
  <c r="Q2721" i="27"/>
  <c r="U2720" i="27"/>
  <c r="T2720" i="27"/>
  <c r="R2720" i="27"/>
  <c r="Q2720" i="27"/>
  <c r="U2719" i="27"/>
  <c r="T2719" i="27"/>
  <c r="R2719" i="27"/>
  <c r="Q2719" i="27"/>
  <c r="U2718" i="27"/>
  <c r="T2718" i="27"/>
  <c r="R2718" i="27"/>
  <c r="Q2718" i="27"/>
  <c r="U2717" i="27"/>
  <c r="T2717" i="27"/>
  <c r="R2717" i="27"/>
  <c r="Q2717" i="27"/>
  <c r="U2716" i="27"/>
  <c r="T2716" i="27"/>
  <c r="R2716" i="27"/>
  <c r="Q2716" i="27"/>
  <c r="U2715" i="27"/>
  <c r="T2715" i="27"/>
  <c r="R2715" i="27"/>
  <c r="Q2715" i="27"/>
  <c r="U2714" i="27"/>
  <c r="T2714" i="27"/>
  <c r="R2714" i="27"/>
  <c r="Q2714" i="27"/>
  <c r="U2713" i="27"/>
  <c r="T2713" i="27"/>
  <c r="R2713" i="27"/>
  <c r="Q2713" i="27"/>
  <c r="U2712" i="27"/>
  <c r="T2712" i="27"/>
  <c r="R2712" i="27"/>
  <c r="Q2712" i="27"/>
  <c r="U2711" i="27"/>
  <c r="T2711" i="27"/>
  <c r="R2711" i="27"/>
  <c r="Q2711" i="27"/>
  <c r="U2710" i="27"/>
  <c r="T2710" i="27"/>
  <c r="R2710" i="27"/>
  <c r="Q2710" i="27"/>
  <c r="U2709" i="27"/>
  <c r="T2709" i="27"/>
  <c r="R2709" i="27"/>
  <c r="Q2709" i="27"/>
  <c r="U2708" i="27"/>
  <c r="T2708" i="27"/>
  <c r="R2708" i="27"/>
  <c r="Q2708" i="27"/>
  <c r="U2707" i="27"/>
  <c r="T2707" i="27"/>
  <c r="R2707" i="27"/>
  <c r="Q2707" i="27"/>
  <c r="U2706" i="27"/>
  <c r="T2706" i="27"/>
  <c r="R2706" i="27"/>
  <c r="Q2706" i="27"/>
  <c r="U2705" i="27"/>
  <c r="T2705" i="27"/>
  <c r="R2705" i="27"/>
  <c r="Q2705" i="27"/>
  <c r="U2704" i="27"/>
  <c r="T2704" i="27"/>
  <c r="R2704" i="27"/>
  <c r="Q2704" i="27"/>
  <c r="U2703" i="27"/>
  <c r="T2703" i="27"/>
  <c r="R2703" i="27"/>
  <c r="Q2703" i="27"/>
  <c r="U2702" i="27"/>
  <c r="T2702" i="27"/>
  <c r="R2702" i="27"/>
  <c r="Q2702" i="27"/>
  <c r="U2701" i="27"/>
  <c r="T2701" i="27"/>
  <c r="R2701" i="27"/>
  <c r="Q2701" i="27"/>
  <c r="U2700" i="27"/>
  <c r="T2700" i="27"/>
  <c r="R2700" i="27"/>
  <c r="Q2700" i="27"/>
  <c r="U2699" i="27"/>
  <c r="T2699" i="27"/>
  <c r="R2699" i="27"/>
  <c r="Q2699" i="27"/>
  <c r="U2698" i="27"/>
  <c r="T2698" i="27"/>
  <c r="R2698" i="27"/>
  <c r="Q2698" i="27"/>
  <c r="U2697" i="27"/>
  <c r="T2697" i="27"/>
  <c r="R2697" i="27"/>
  <c r="Q2697" i="27"/>
  <c r="U2696" i="27"/>
  <c r="T2696" i="27"/>
  <c r="R2696" i="27"/>
  <c r="Q2696" i="27"/>
  <c r="U2695" i="27"/>
  <c r="T2695" i="27"/>
  <c r="R2695" i="27"/>
  <c r="Q2695" i="27"/>
  <c r="U2694" i="27"/>
  <c r="T2694" i="27"/>
  <c r="R2694" i="27"/>
  <c r="Q2694" i="27"/>
  <c r="U2693" i="27"/>
  <c r="T2693" i="27"/>
  <c r="R2693" i="27"/>
  <c r="Q2693" i="27"/>
  <c r="U2692" i="27"/>
  <c r="T2692" i="27"/>
  <c r="R2692" i="27"/>
  <c r="Q2692" i="27"/>
  <c r="U2691" i="27"/>
  <c r="T2691" i="27"/>
  <c r="R2691" i="27"/>
  <c r="Q2691" i="27"/>
  <c r="U2690" i="27"/>
  <c r="T2690" i="27"/>
  <c r="R2690" i="27"/>
  <c r="Q2690" i="27"/>
  <c r="U2689" i="27"/>
  <c r="T2689" i="27"/>
  <c r="R2689" i="27"/>
  <c r="Q2689" i="27"/>
  <c r="U2688" i="27"/>
  <c r="T2688" i="27"/>
  <c r="R2688" i="27"/>
  <c r="Q2688" i="27"/>
  <c r="U2687" i="27"/>
  <c r="T2687" i="27"/>
  <c r="R2687" i="27"/>
  <c r="Q2687" i="27"/>
  <c r="U2686" i="27"/>
  <c r="T2686" i="27"/>
  <c r="R2686" i="27"/>
  <c r="Q2686" i="27"/>
  <c r="U2685" i="27"/>
  <c r="T2685" i="27"/>
  <c r="R2685" i="27"/>
  <c r="Q2685" i="27"/>
  <c r="U2684" i="27"/>
  <c r="T2684" i="27"/>
  <c r="R2684" i="27"/>
  <c r="Q2684" i="27"/>
  <c r="U2683" i="27"/>
  <c r="T2683" i="27"/>
  <c r="R2683" i="27"/>
  <c r="Q2683" i="27"/>
  <c r="U2682" i="27"/>
  <c r="T2682" i="27"/>
  <c r="R2682" i="27"/>
  <c r="Q2682" i="27"/>
  <c r="U2681" i="27"/>
  <c r="T2681" i="27"/>
  <c r="R2681" i="27"/>
  <c r="Q2681" i="27"/>
  <c r="U2680" i="27"/>
  <c r="T2680" i="27"/>
  <c r="R2680" i="27"/>
  <c r="Q2680" i="27"/>
  <c r="U2679" i="27"/>
  <c r="T2679" i="27"/>
  <c r="R2679" i="27"/>
  <c r="Q2679" i="27"/>
  <c r="U2678" i="27"/>
  <c r="T2678" i="27"/>
  <c r="R2678" i="27"/>
  <c r="Q2678" i="27"/>
  <c r="U2677" i="27"/>
  <c r="T2677" i="27"/>
  <c r="R2677" i="27"/>
  <c r="Q2677" i="27"/>
  <c r="U2676" i="27"/>
  <c r="T2676" i="27"/>
  <c r="R2676" i="27"/>
  <c r="Q2676" i="27"/>
  <c r="U2675" i="27"/>
  <c r="T2675" i="27"/>
  <c r="R2675" i="27"/>
  <c r="Q2675" i="27"/>
  <c r="U2674" i="27"/>
  <c r="T2674" i="27"/>
  <c r="R2674" i="27"/>
  <c r="Q2674" i="27"/>
  <c r="U2673" i="27"/>
  <c r="T2673" i="27"/>
  <c r="R2673" i="27"/>
  <c r="Q2673" i="27"/>
  <c r="U2672" i="27"/>
  <c r="T2672" i="27"/>
  <c r="R2672" i="27"/>
  <c r="Q2672" i="27"/>
  <c r="U2671" i="27"/>
  <c r="T2671" i="27"/>
  <c r="R2671" i="27"/>
  <c r="Q2671" i="27"/>
  <c r="U2670" i="27"/>
  <c r="T2670" i="27"/>
  <c r="R2670" i="27"/>
  <c r="Q2670" i="27"/>
  <c r="U2669" i="27"/>
  <c r="T2669" i="27"/>
  <c r="R2669" i="27"/>
  <c r="Q2669" i="27"/>
  <c r="U2668" i="27"/>
  <c r="T2668" i="27"/>
  <c r="R2668" i="27"/>
  <c r="Q2668" i="27"/>
  <c r="U2667" i="27"/>
  <c r="T2667" i="27"/>
  <c r="R2667" i="27"/>
  <c r="Q2667" i="27"/>
  <c r="U2666" i="27"/>
  <c r="T2666" i="27"/>
  <c r="R2666" i="27"/>
  <c r="Q2666" i="27"/>
  <c r="U2665" i="27"/>
  <c r="T2665" i="27"/>
  <c r="R2665" i="27"/>
  <c r="Q2665" i="27"/>
  <c r="Q2664" i="27"/>
  <c r="Q2663" i="27"/>
  <c r="S2662" i="27"/>
  <c r="Q2662" i="27"/>
  <c r="N2662" i="27"/>
  <c r="M2662" i="27"/>
  <c r="L2662" i="27"/>
  <c r="I2662" i="27"/>
  <c r="K2662" i="27" s="1"/>
  <c r="Q2661" i="27"/>
  <c r="U2660" i="27"/>
  <c r="T2660" i="27"/>
  <c r="R2660" i="27"/>
  <c r="Q2660" i="27"/>
  <c r="U2659" i="27"/>
  <c r="T2659" i="27"/>
  <c r="R2659" i="27"/>
  <c r="Q2659" i="27"/>
  <c r="U2658" i="27"/>
  <c r="T2658" i="27"/>
  <c r="R2658" i="27"/>
  <c r="Q2658" i="27"/>
  <c r="U2657" i="27"/>
  <c r="T2657" i="27"/>
  <c r="R2657" i="27"/>
  <c r="Q2657" i="27"/>
  <c r="U2656" i="27"/>
  <c r="T2656" i="27"/>
  <c r="R2656" i="27"/>
  <c r="Q2656" i="27"/>
  <c r="U2655" i="27"/>
  <c r="T2655" i="27"/>
  <c r="R2655" i="27"/>
  <c r="Q2655" i="27"/>
  <c r="T2654" i="27"/>
  <c r="U2654" i="27" s="1"/>
  <c r="R2654" i="27"/>
  <c r="Q2654" i="27"/>
  <c r="T2653" i="27"/>
  <c r="U2653" i="27" s="1"/>
  <c r="R2653" i="27"/>
  <c r="Q2653" i="27"/>
  <c r="T2652" i="27"/>
  <c r="U2652" i="27" s="1"/>
  <c r="R2652" i="27"/>
  <c r="Q2652" i="27"/>
  <c r="U2651" i="27"/>
  <c r="T2651" i="27"/>
  <c r="R2651" i="27"/>
  <c r="Q2651" i="27"/>
  <c r="T2650" i="27"/>
  <c r="U2650" i="27" s="1"/>
  <c r="R2650" i="27"/>
  <c r="Q2650" i="27"/>
  <c r="T2649" i="27"/>
  <c r="U2649" i="27" s="1"/>
  <c r="R2649" i="27"/>
  <c r="Q2649" i="27"/>
  <c r="T2648" i="27"/>
  <c r="U2648" i="27" s="1"/>
  <c r="R2648" i="27"/>
  <c r="Q2648" i="27"/>
  <c r="U2647" i="27"/>
  <c r="T2647" i="27"/>
  <c r="R2647" i="27"/>
  <c r="Q2647" i="27"/>
  <c r="T2646" i="27"/>
  <c r="U2646" i="27" s="1"/>
  <c r="R2646" i="27"/>
  <c r="Q2646" i="27"/>
  <c r="T2645" i="27"/>
  <c r="U2645" i="27" s="1"/>
  <c r="R2645" i="27"/>
  <c r="Q2645" i="27"/>
  <c r="T2644" i="27"/>
  <c r="U2644" i="27" s="1"/>
  <c r="R2644" i="27"/>
  <c r="Q2644" i="27"/>
  <c r="U2643" i="27"/>
  <c r="T2643" i="27"/>
  <c r="R2643" i="27"/>
  <c r="Q2643" i="27"/>
  <c r="T2642" i="27"/>
  <c r="U2642" i="27" s="1"/>
  <c r="R2642" i="27"/>
  <c r="Q2642" i="27"/>
  <c r="T2641" i="27"/>
  <c r="U2641" i="27" s="1"/>
  <c r="R2641" i="27"/>
  <c r="Q2641" i="27"/>
  <c r="T2640" i="27"/>
  <c r="U2640" i="27" s="1"/>
  <c r="R2640" i="27"/>
  <c r="Q2640" i="27"/>
  <c r="U2639" i="27"/>
  <c r="T2639" i="27"/>
  <c r="R2639" i="27"/>
  <c r="Q2639" i="27"/>
  <c r="T2638" i="27"/>
  <c r="U2638" i="27" s="1"/>
  <c r="R2638" i="27"/>
  <c r="Q2638" i="27"/>
  <c r="T2637" i="27"/>
  <c r="U2637" i="27" s="1"/>
  <c r="R2637" i="27"/>
  <c r="Q2637" i="27"/>
  <c r="T2636" i="27"/>
  <c r="U2636" i="27" s="1"/>
  <c r="R2636" i="27"/>
  <c r="Q2636" i="27"/>
  <c r="U2635" i="27"/>
  <c r="T2635" i="27"/>
  <c r="R2635" i="27"/>
  <c r="Q2635" i="27"/>
  <c r="T2634" i="27"/>
  <c r="U2634" i="27" s="1"/>
  <c r="R2634" i="27"/>
  <c r="Q2634" i="27"/>
  <c r="T2633" i="27"/>
  <c r="U2633" i="27" s="1"/>
  <c r="R2633" i="27"/>
  <c r="Q2633" i="27"/>
  <c r="T2632" i="27"/>
  <c r="U2632" i="27" s="1"/>
  <c r="R2632" i="27"/>
  <c r="Q2632" i="27"/>
  <c r="U2631" i="27"/>
  <c r="T2631" i="27"/>
  <c r="R2631" i="27"/>
  <c r="Q2631" i="27"/>
  <c r="T2630" i="27"/>
  <c r="U2630" i="27" s="1"/>
  <c r="R2630" i="27"/>
  <c r="Q2630" i="27"/>
  <c r="T2629" i="27"/>
  <c r="U2629" i="27" s="1"/>
  <c r="R2629" i="27"/>
  <c r="Q2629" i="27"/>
  <c r="T2628" i="27"/>
  <c r="U2628" i="27" s="1"/>
  <c r="R2628" i="27"/>
  <c r="Q2628" i="27"/>
  <c r="U2627" i="27"/>
  <c r="T2627" i="27"/>
  <c r="R2627" i="27"/>
  <c r="Q2627" i="27"/>
  <c r="T2626" i="27"/>
  <c r="U2626" i="27" s="1"/>
  <c r="R2626" i="27"/>
  <c r="Q2626" i="27"/>
  <c r="T2625" i="27"/>
  <c r="U2625" i="27" s="1"/>
  <c r="R2625" i="27"/>
  <c r="Q2625" i="27"/>
  <c r="T2624" i="27"/>
  <c r="U2624" i="27" s="1"/>
  <c r="R2624" i="27"/>
  <c r="Q2624" i="27"/>
  <c r="U2623" i="27"/>
  <c r="T2623" i="27"/>
  <c r="R2623" i="27"/>
  <c r="Q2623" i="27"/>
  <c r="T2622" i="27"/>
  <c r="U2622" i="27" s="1"/>
  <c r="R2622" i="27"/>
  <c r="Q2622" i="27"/>
  <c r="T2621" i="27"/>
  <c r="U2621" i="27" s="1"/>
  <c r="R2621" i="27"/>
  <c r="Q2621" i="27"/>
  <c r="T2620" i="27"/>
  <c r="U2620" i="27" s="1"/>
  <c r="R2620" i="27"/>
  <c r="Q2620" i="27"/>
  <c r="T2619" i="27"/>
  <c r="U2619" i="27" s="1"/>
  <c r="R2619" i="27"/>
  <c r="Q2619" i="27"/>
  <c r="T2618" i="27"/>
  <c r="U2618" i="27" s="1"/>
  <c r="R2618" i="27"/>
  <c r="Q2618" i="27"/>
  <c r="T2617" i="27"/>
  <c r="U2617" i="27" s="1"/>
  <c r="R2617" i="27"/>
  <c r="Q2617" i="27"/>
  <c r="T2616" i="27"/>
  <c r="U2616" i="27" s="1"/>
  <c r="R2616" i="27"/>
  <c r="Q2616" i="27"/>
  <c r="U2615" i="27"/>
  <c r="T2615" i="27"/>
  <c r="R2615" i="27"/>
  <c r="Q2615" i="27"/>
  <c r="T2614" i="27"/>
  <c r="U2614" i="27" s="1"/>
  <c r="R2614" i="27"/>
  <c r="Q2614" i="27"/>
  <c r="T2613" i="27"/>
  <c r="U2613" i="27" s="1"/>
  <c r="R2613" i="27"/>
  <c r="Q2613" i="27"/>
  <c r="T2612" i="27"/>
  <c r="U2612" i="27" s="1"/>
  <c r="R2612" i="27"/>
  <c r="Q2612" i="27"/>
  <c r="U2611" i="27"/>
  <c r="T2611" i="27"/>
  <c r="R2611" i="27"/>
  <c r="Q2611" i="27"/>
  <c r="T2610" i="27"/>
  <c r="U2610" i="27" s="1"/>
  <c r="R2610" i="27"/>
  <c r="Q2610" i="27"/>
  <c r="U2609" i="27"/>
  <c r="T2609" i="27"/>
  <c r="R2609" i="27"/>
  <c r="Q2609" i="27"/>
  <c r="T2608" i="27"/>
  <c r="U2608" i="27" s="1"/>
  <c r="R2608" i="27"/>
  <c r="Q2608" i="27"/>
  <c r="T2607" i="27"/>
  <c r="U2607" i="27" s="1"/>
  <c r="R2607" i="27"/>
  <c r="Q2607" i="27"/>
  <c r="T2606" i="27"/>
  <c r="U2606" i="27" s="1"/>
  <c r="R2606" i="27"/>
  <c r="Q2606" i="27"/>
  <c r="U2605" i="27"/>
  <c r="T2605" i="27"/>
  <c r="R2605" i="27"/>
  <c r="Q2605" i="27"/>
  <c r="T2604" i="27"/>
  <c r="U2604" i="27" s="1"/>
  <c r="R2604" i="27"/>
  <c r="Q2604" i="27"/>
  <c r="T2603" i="27"/>
  <c r="U2603" i="27" s="1"/>
  <c r="R2603" i="27"/>
  <c r="Q2603" i="27"/>
  <c r="T2602" i="27"/>
  <c r="U2602" i="27" s="1"/>
  <c r="R2602" i="27"/>
  <c r="Q2602" i="27"/>
  <c r="T2601" i="27"/>
  <c r="U2601" i="27" s="1"/>
  <c r="R2601" i="27"/>
  <c r="Q2601" i="27"/>
  <c r="T2600" i="27"/>
  <c r="U2600" i="27" s="1"/>
  <c r="R2600" i="27"/>
  <c r="Q2600" i="27"/>
  <c r="U2599" i="27"/>
  <c r="T2599" i="27"/>
  <c r="R2599" i="27"/>
  <c r="Q2599" i="27"/>
  <c r="T2598" i="27"/>
  <c r="U2598" i="27" s="1"/>
  <c r="R2598" i="27"/>
  <c r="Q2598" i="27"/>
  <c r="T2597" i="27"/>
  <c r="U2597" i="27" s="1"/>
  <c r="R2597" i="27"/>
  <c r="Q2597" i="27"/>
  <c r="T2596" i="27"/>
  <c r="U2596" i="27" s="1"/>
  <c r="R2596" i="27"/>
  <c r="Q2596" i="27"/>
  <c r="U2595" i="27"/>
  <c r="T2595" i="27"/>
  <c r="R2595" i="27"/>
  <c r="Q2595" i="27"/>
  <c r="T2594" i="27"/>
  <c r="U2594" i="27" s="1"/>
  <c r="R2594" i="27"/>
  <c r="Q2594" i="27"/>
  <c r="U2593" i="27"/>
  <c r="T2593" i="27"/>
  <c r="R2593" i="27"/>
  <c r="Q2593" i="27"/>
  <c r="T2592" i="27"/>
  <c r="U2592" i="27" s="1"/>
  <c r="R2592" i="27"/>
  <c r="Q2592" i="27"/>
  <c r="T2591" i="27"/>
  <c r="U2591" i="27" s="1"/>
  <c r="R2591" i="27"/>
  <c r="Q2591" i="27"/>
  <c r="T2590" i="27"/>
  <c r="U2590" i="27" s="1"/>
  <c r="R2590" i="27"/>
  <c r="Q2590" i="27"/>
  <c r="T2589" i="27"/>
  <c r="U2589" i="27" s="1"/>
  <c r="R2589" i="27"/>
  <c r="Q2589" i="27"/>
  <c r="T2588" i="27"/>
  <c r="U2588" i="27" s="1"/>
  <c r="R2588" i="27"/>
  <c r="Q2588" i="27"/>
  <c r="U2587" i="27"/>
  <c r="T2587" i="27"/>
  <c r="R2587" i="27"/>
  <c r="Q2587" i="27"/>
  <c r="T2586" i="27"/>
  <c r="U2586" i="27" s="1"/>
  <c r="R2586" i="27"/>
  <c r="Q2586" i="27"/>
  <c r="T2585" i="27"/>
  <c r="U2585" i="27" s="1"/>
  <c r="R2585" i="27"/>
  <c r="Q2585" i="27"/>
  <c r="T2584" i="27"/>
  <c r="U2584" i="27" s="1"/>
  <c r="R2584" i="27"/>
  <c r="Q2584" i="27"/>
  <c r="U2583" i="27"/>
  <c r="T2583" i="27"/>
  <c r="R2583" i="27"/>
  <c r="Q2583" i="27"/>
  <c r="T2582" i="27"/>
  <c r="U2582" i="27" s="1"/>
  <c r="R2582" i="27"/>
  <c r="Q2582" i="27"/>
  <c r="T2581" i="27"/>
  <c r="U2581" i="27" s="1"/>
  <c r="R2581" i="27"/>
  <c r="Q2581" i="27"/>
  <c r="T2580" i="27"/>
  <c r="U2580" i="27" s="1"/>
  <c r="R2580" i="27"/>
  <c r="Q2580" i="27"/>
  <c r="U2579" i="27"/>
  <c r="T2579" i="27"/>
  <c r="R2579" i="27"/>
  <c r="Q2579" i="27"/>
  <c r="T2578" i="27"/>
  <c r="U2578" i="27" s="1"/>
  <c r="R2578" i="27"/>
  <c r="Q2578" i="27"/>
  <c r="T2577" i="27"/>
  <c r="U2577" i="27" s="1"/>
  <c r="R2577" i="27"/>
  <c r="Q2577" i="27"/>
  <c r="T2576" i="27"/>
  <c r="U2576" i="27" s="1"/>
  <c r="R2576" i="27"/>
  <c r="Q2576" i="27"/>
  <c r="U2575" i="27"/>
  <c r="T2575" i="27"/>
  <c r="R2575" i="27"/>
  <c r="Q2575" i="27"/>
  <c r="T2574" i="27"/>
  <c r="U2574" i="27" s="1"/>
  <c r="R2574" i="27"/>
  <c r="Q2574" i="27"/>
  <c r="T2573" i="27"/>
  <c r="U2573" i="27" s="1"/>
  <c r="R2573" i="27"/>
  <c r="Q2573" i="27"/>
  <c r="T2572" i="27"/>
  <c r="U2572" i="27" s="1"/>
  <c r="R2572" i="27"/>
  <c r="Q2572" i="27"/>
  <c r="U2571" i="27"/>
  <c r="T2571" i="27"/>
  <c r="R2571" i="27"/>
  <c r="Q2571" i="27"/>
  <c r="T2570" i="27"/>
  <c r="U2570" i="27" s="1"/>
  <c r="R2570" i="27"/>
  <c r="Q2570" i="27"/>
  <c r="T2569" i="27"/>
  <c r="U2569" i="27" s="1"/>
  <c r="R2569" i="27"/>
  <c r="Q2569" i="27"/>
  <c r="T2568" i="27"/>
  <c r="U2568" i="27" s="1"/>
  <c r="R2568" i="27"/>
  <c r="Q2568" i="27"/>
  <c r="U2567" i="27"/>
  <c r="T2567" i="27"/>
  <c r="R2567" i="27"/>
  <c r="Q2567" i="27"/>
  <c r="T2566" i="27"/>
  <c r="U2566" i="27" s="1"/>
  <c r="R2566" i="27"/>
  <c r="Q2566" i="27"/>
  <c r="T2565" i="27"/>
  <c r="U2565" i="27" s="1"/>
  <c r="R2565" i="27"/>
  <c r="Q2565" i="27"/>
  <c r="T2564" i="27"/>
  <c r="U2564" i="27" s="1"/>
  <c r="R2564" i="27"/>
  <c r="Q2564" i="27"/>
  <c r="U2563" i="27"/>
  <c r="T2563" i="27"/>
  <c r="R2563" i="27"/>
  <c r="Q2563" i="27"/>
  <c r="T2562" i="27"/>
  <c r="U2562" i="27" s="1"/>
  <c r="R2562" i="27"/>
  <c r="Q2562" i="27"/>
  <c r="T2561" i="27"/>
  <c r="U2561" i="27" s="1"/>
  <c r="R2561" i="27"/>
  <c r="Q2561" i="27"/>
  <c r="T2560" i="27"/>
  <c r="U2560" i="27" s="1"/>
  <c r="R2560" i="27"/>
  <c r="Q2560" i="27"/>
  <c r="U2559" i="27"/>
  <c r="T2559" i="27"/>
  <c r="R2559" i="27"/>
  <c r="Q2559" i="27"/>
  <c r="T2558" i="27"/>
  <c r="U2558" i="27" s="1"/>
  <c r="R2558" i="27"/>
  <c r="Q2558" i="27"/>
  <c r="T2557" i="27"/>
  <c r="U2557" i="27" s="1"/>
  <c r="R2557" i="27"/>
  <c r="Q2557" i="27"/>
  <c r="T2556" i="27"/>
  <c r="U2556" i="27" s="1"/>
  <c r="R2556" i="27"/>
  <c r="Q2556" i="27"/>
  <c r="U2555" i="27"/>
  <c r="T2555" i="27"/>
  <c r="R2555" i="27"/>
  <c r="Q2555" i="27"/>
  <c r="T2554" i="27"/>
  <c r="U2554" i="27" s="1"/>
  <c r="R2554" i="27"/>
  <c r="Q2554" i="27"/>
  <c r="T2553" i="27"/>
  <c r="U2553" i="27" s="1"/>
  <c r="R2553" i="27"/>
  <c r="Q2553" i="27"/>
  <c r="T2552" i="27"/>
  <c r="U2552" i="27" s="1"/>
  <c r="R2552" i="27"/>
  <c r="Q2552" i="27"/>
  <c r="U2551" i="27"/>
  <c r="T2551" i="27"/>
  <c r="R2551" i="27"/>
  <c r="Q2551" i="27"/>
  <c r="T2550" i="27"/>
  <c r="U2550" i="27" s="1"/>
  <c r="R2550" i="27"/>
  <c r="Q2550" i="27"/>
  <c r="T2549" i="27"/>
  <c r="U2549" i="27" s="1"/>
  <c r="R2549" i="27"/>
  <c r="Q2549" i="27"/>
  <c r="T2548" i="27"/>
  <c r="U2548" i="27" s="1"/>
  <c r="R2548" i="27"/>
  <c r="Q2548" i="27"/>
  <c r="U2547" i="27"/>
  <c r="T2547" i="27"/>
  <c r="R2547" i="27"/>
  <c r="Q2547" i="27"/>
  <c r="T2546" i="27"/>
  <c r="U2546" i="27" s="1"/>
  <c r="R2546" i="27"/>
  <c r="Q2546" i="27"/>
  <c r="T2545" i="27"/>
  <c r="U2545" i="27" s="1"/>
  <c r="R2545" i="27"/>
  <c r="Q2545" i="27"/>
  <c r="T2544" i="27"/>
  <c r="U2544" i="27" s="1"/>
  <c r="R2544" i="27"/>
  <c r="Q2544" i="27"/>
  <c r="U2543" i="27"/>
  <c r="T2543" i="27"/>
  <c r="R2543" i="27"/>
  <c r="Q2543" i="27"/>
  <c r="T2542" i="27"/>
  <c r="U2542" i="27" s="1"/>
  <c r="R2542" i="27"/>
  <c r="Q2542" i="27"/>
  <c r="T2541" i="27"/>
  <c r="U2541" i="27" s="1"/>
  <c r="R2541" i="27"/>
  <c r="Q2541" i="27"/>
  <c r="T2540" i="27"/>
  <c r="U2540" i="27" s="1"/>
  <c r="R2540" i="27"/>
  <c r="Q2540" i="27"/>
  <c r="U2539" i="27"/>
  <c r="T2539" i="27"/>
  <c r="R2539" i="27"/>
  <c r="Q2539" i="27"/>
  <c r="T2538" i="27"/>
  <c r="U2538" i="27" s="1"/>
  <c r="R2538" i="27"/>
  <c r="Q2538" i="27"/>
  <c r="T2537" i="27"/>
  <c r="U2537" i="27" s="1"/>
  <c r="R2537" i="27"/>
  <c r="Q2537" i="27"/>
  <c r="T2536" i="27"/>
  <c r="U2536" i="27" s="1"/>
  <c r="R2536" i="27"/>
  <c r="Q2536" i="27"/>
  <c r="U2535" i="27"/>
  <c r="T2535" i="27"/>
  <c r="R2535" i="27"/>
  <c r="Q2535" i="27"/>
  <c r="T2534" i="27"/>
  <c r="U2534" i="27" s="1"/>
  <c r="R2534" i="27"/>
  <c r="Q2534" i="27"/>
  <c r="T2533" i="27"/>
  <c r="U2533" i="27" s="1"/>
  <c r="R2533" i="27"/>
  <c r="Q2533" i="27"/>
  <c r="T2532" i="27"/>
  <c r="U2532" i="27" s="1"/>
  <c r="R2532" i="27"/>
  <c r="Q2532" i="27"/>
  <c r="U2531" i="27"/>
  <c r="T2531" i="27"/>
  <c r="R2531" i="27"/>
  <c r="Q2531" i="27"/>
  <c r="T2530" i="27"/>
  <c r="U2530" i="27" s="1"/>
  <c r="R2530" i="27"/>
  <c r="Q2530" i="27"/>
  <c r="T2529" i="27"/>
  <c r="U2529" i="27" s="1"/>
  <c r="R2529" i="27"/>
  <c r="Q2529" i="27"/>
  <c r="T2528" i="27"/>
  <c r="U2528" i="27" s="1"/>
  <c r="R2528" i="27"/>
  <c r="Q2528" i="27"/>
  <c r="U2527" i="27"/>
  <c r="T2527" i="27"/>
  <c r="R2527" i="27"/>
  <c r="Q2527" i="27"/>
  <c r="T2526" i="27"/>
  <c r="U2526" i="27" s="1"/>
  <c r="R2526" i="27"/>
  <c r="Q2526" i="27"/>
  <c r="T2525" i="27"/>
  <c r="U2525" i="27" s="1"/>
  <c r="R2525" i="27"/>
  <c r="Q2525" i="27"/>
  <c r="T2524" i="27"/>
  <c r="U2524" i="27" s="1"/>
  <c r="R2524" i="27"/>
  <c r="Q2524" i="27"/>
  <c r="U2523" i="27"/>
  <c r="T2523" i="27"/>
  <c r="R2523" i="27"/>
  <c r="Q2523" i="27"/>
  <c r="T2522" i="27"/>
  <c r="U2522" i="27" s="1"/>
  <c r="R2522" i="27"/>
  <c r="Q2522" i="27"/>
  <c r="T2521" i="27"/>
  <c r="U2521" i="27" s="1"/>
  <c r="R2521" i="27"/>
  <c r="Q2521" i="27"/>
  <c r="T2520" i="27"/>
  <c r="U2520" i="27" s="1"/>
  <c r="R2520" i="27"/>
  <c r="Q2520" i="27"/>
  <c r="U2519" i="27"/>
  <c r="T2519" i="27"/>
  <c r="R2519" i="27"/>
  <c r="Q2519" i="27"/>
  <c r="T2518" i="27"/>
  <c r="U2518" i="27" s="1"/>
  <c r="R2518" i="27"/>
  <c r="Q2518" i="27"/>
  <c r="T2517" i="27"/>
  <c r="U2517" i="27" s="1"/>
  <c r="R2517" i="27"/>
  <c r="Q2517" i="27"/>
  <c r="T2516" i="27"/>
  <c r="U2516" i="27" s="1"/>
  <c r="R2516" i="27"/>
  <c r="Q2516" i="27"/>
  <c r="T2515" i="27"/>
  <c r="U2515" i="27" s="1"/>
  <c r="R2515" i="27"/>
  <c r="Q2515" i="27"/>
  <c r="U2514" i="27"/>
  <c r="T2514" i="27"/>
  <c r="R2514" i="27"/>
  <c r="Q2514" i="27"/>
  <c r="T2513" i="27"/>
  <c r="U2513" i="27" s="1"/>
  <c r="R2513" i="27"/>
  <c r="Q2513" i="27"/>
  <c r="T2512" i="27"/>
  <c r="U2512" i="27" s="1"/>
  <c r="R2512" i="27"/>
  <c r="Q2512" i="27"/>
  <c r="T2511" i="27"/>
  <c r="U2511" i="27" s="1"/>
  <c r="R2511" i="27"/>
  <c r="Q2511" i="27"/>
  <c r="U2510" i="27"/>
  <c r="T2510" i="27"/>
  <c r="R2510" i="27"/>
  <c r="Q2510" i="27"/>
  <c r="T2509" i="27"/>
  <c r="U2509" i="27" s="1"/>
  <c r="R2509" i="27"/>
  <c r="Q2509" i="27"/>
  <c r="T2508" i="27"/>
  <c r="U2508" i="27" s="1"/>
  <c r="R2508" i="27"/>
  <c r="Q2508" i="27"/>
  <c r="T2507" i="27"/>
  <c r="U2507" i="27" s="1"/>
  <c r="R2507" i="27"/>
  <c r="Q2507" i="27"/>
  <c r="T2506" i="27"/>
  <c r="U2506" i="27" s="1"/>
  <c r="R2506" i="27"/>
  <c r="Q2506" i="27"/>
  <c r="T2505" i="27"/>
  <c r="U2505" i="27" s="1"/>
  <c r="R2505" i="27"/>
  <c r="Q2505" i="27"/>
  <c r="T2504" i="27"/>
  <c r="U2504" i="27" s="1"/>
  <c r="R2504" i="27"/>
  <c r="Q2504" i="27"/>
  <c r="T2503" i="27"/>
  <c r="U2503" i="27" s="1"/>
  <c r="R2503" i="27"/>
  <c r="Q2503" i="27"/>
  <c r="U2502" i="27"/>
  <c r="T2502" i="27"/>
  <c r="R2502" i="27"/>
  <c r="Q2502" i="27"/>
  <c r="T2501" i="27"/>
  <c r="U2501" i="27" s="1"/>
  <c r="R2501" i="27"/>
  <c r="Q2501" i="27"/>
  <c r="T2500" i="27"/>
  <c r="U2500" i="27" s="1"/>
  <c r="R2500" i="27"/>
  <c r="Q2500" i="27"/>
  <c r="S2499" i="27"/>
  <c r="P2499" i="27" s="1"/>
  <c r="Q2499" i="27"/>
  <c r="O2499" i="27"/>
  <c r="N2499" i="27"/>
  <c r="M2499" i="27"/>
  <c r="L2499" i="27"/>
  <c r="K2499" i="27"/>
  <c r="I2499" i="27"/>
  <c r="S2498" i="27"/>
  <c r="Q2498" i="27"/>
  <c r="P2498" i="27"/>
  <c r="O2498" i="27"/>
  <c r="N2498" i="27"/>
  <c r="M2498" i="27"/>
  <c r="L2498" i="27"/>
  <c r="I2498" i="27"/>
  <c r="K2498" i="27" s="1"/>
  <c r="S2497" i="27"/>
  <c r="Q2497" i="27"/>
  <c r="P2497" i="27"/>
  <c r="O2497" i="27"/>
  <c r="N2497" i="27"/>
  <c r="M2497" i="27"/>
  <c r="L2497" i="27"/>
  <c r="K2497" i="27"/>
  <c r="I2497" i="27"/>
  <c r="T2496" i="27"/>
  <c r="U2496" i="27" s="1"/>
  <c r="R2496" i="27"/>
  <c r="Q2496" i="27"/>
  <c r="U2495" i="27"/>
  <c r="T2495" i="27"/>
  <c r="R2495" i="27"/>
  <c r="Q2495" i="27"/>
  <c r="T2494" i="27"/>
  <c r="U2494" i="27" s="1"/>
  <c r="R2494" i="27"/>
  <c r="Q2494" i="27"/>
  <c r="U2493" i="27"/>
  <c r="T2493" i="27"/>
  <c r="R2493" i="27"/>
  <c r="Q2493" i="27"/>
  <c r="T2492" i="27"/>
  <c r="U2492" i="27" s="1"/>
  <c r="R2492" i="27"/>
  <c r="Q2492" i="27"/>
  <c r="U2491" i="27"/>
  <c r="T2491" i="27"/>
  <c r="R2491" i="27"/>
  <c r="Q2491" i="27"/>
  <c r="T2490" i="27"/>
  <c r="U2490" i="27" s="1"/>
  <c r="R2490" i="27"/>
  <c r="Q2490" i="27"/>
  <c r="U2489" i="27"/>
  <c r="T2489" i="27"/>
  <c r="R2489" i="27"/>
  <c r="Q2489" i="27"/>
  <c r="T2488" i="27"/>
  <c r="U2488" i="27" s="1"/>
  <c r="R2488" i="27"/>
  <c r="Q2488" i="27"/>
  <c r="U2487" i="27"/>
  <c r="T2487" i="27"/>
  <c r="R2487" i="27"/>
  <c r="Q2487" i="27"/>
  <c r="T2486" i="27"/>
  <c r="U2486" i="27" s="1"/>
  <c r="R2486" i="27"/>
  <c r="Q2486" i="27"/>
  <c r="U2485" i="27"/>
  <c r="T2485" i="27"/>
  <c r="R2485" i="27"/>
  <c r="Q2485" i="27"/>
  <c r="T2484" i="27"/>
  <c r="U2484" i="27" s="1"/>
  <c r="R2484" i="27"/>
  <c r="Q2484" i="27"/>
  <c r="U2483" i="27"/>
  <c r="T2483" i="27"/>
  <c r="R2483" i="27"/>
  <c r="Q2483" i="27"/>
  <c r="T2482" i="27"/>
  <c r="U2482" i="27" s="1"/>
  <c r="R2482" i="27"/>
  <c r="Q2482" i="27"/>
  <c r="U2481" i="27"/>
  <c r="T2481" i="27"/>
  <c r="R2481" i="27"/>
  <c r="Q2481" i="27"/>
  <c r="T2480" i="27"/>
  <c r="U2480" i="27" s="1"/>
  <c r="R2480" i="27"/>
  <c r="Q2480" i="27"/>
  <c r="U2479" i="27"/>
  <c r="T2479" i="27"/>
  <c r="R2479" i="27"/>
  <c r="Q2479" i="27"/>
  <c r="T2478" i="27"/>
  <c r="U2478" i="27" s="1"/>
  <c r="R2478" i="27"/>
  <c r="Q2478" i="27"/>
  <c r="U2477" i="27"/>
  <c r="T2477" i="27"/>
  <c r="R2477" i="27"/>
  <c r="Q2477" i="27"/>
  <c r="T2476" i="27"/>
  <c r="U2476" i="27" s="1"/>
  <c r="R2476" i="27"/>
  <c r="Q2476" i="27"/>
  <c r="U2475" i="27"/>
  <c r="T2475" i="27"/>
  <c r="R2475" i="27"/>
  <c r="Q2475" i="27"/>
  <c r="T2474" i="27"/>
  <c r="U2474" i="27" s="1"/>
  <c r="R2474" i="27"/>
  <c r="Q2474" i="27"/>
  <c r="U2473" i="27"/>
  <c r="T2473" i="27"/>
  <c r="R2473" i="27"/>
  <c r="Q2473" i="27"/>
  <c r="T2472" i="27"/>
  <c r="U2472" i="27" s="1"/>
  <c r="R2472" i="27"/>
  <c r="Q2472" i="27"/>
  <c r="U2471" i="27"/>
  <c r="T2471" i="27"/>
  <c r="R2471" i="27"/>
  <c r="Q2471" i="27"/>
  <c r="T2470" i="27"/>
  <c r="U2470" i="27" s="1"/>
  <c r="R2470" i="27"/>
  <c r="Q2470" i="27"/>
  <c r="U2469" i="27"/>
  <c r="T2469" i="27"/>
  <c r="R2469" i="27"/>
  <c r="Q2469" i="27"/>
  <c r="T2468" i="27"/>
  <c r="U2468" i="27" s="1"/>
  <c r="R2468" i="27"/>
  <c r="Q2468" i="27"/>
  <c r="U2467" i="27"/>
  <c r="T2467" i="27"/>
  <c r="R2467" i="27"/>
  <c r="Q2467" i="27"/>
  <c r="T2466" i="27"/>
  <c r="U2466" i="27" s="1"/>
  <c r="R2466" i="27"/>
  <c r="Q2466" i="27"/>
  <c r="U2465" i="27"/>
  <c r="T2465" i="27"/>
  <c r="R2465" i="27"/>
  <c r="Q2465" i="27"/>
  <c r="T2464" i="27"/>
  <c r="U2464" i="27" s="1"/>
  <c r="R2464" i="27"/>
  <c r="Q2464" i="27"/>
  <c r="U2463" i="27"/>
  <c r="T2463" i="27"/>
  <c r="R2463" i="27"/>
  <c r="Q2463" i="27"/>
  <c r="T2462" i="27"/>
  <c r="U2462" i="27" s="1"/>
  <c r="R2462" i="27"/>
  <c r="Q2462" i="27"/>
  <c r="U2461" i="27"/>
  <c r="T2461" i="27"/>
  <c r="R2461" i="27"/>
  <c r="Q2461" i="27"/>
  <c r="T2460" i="27"/>
  <c r="U2460" i="27" s="1"/>
  <c r="R2460" i="27"/>
  <c r="Q2460" i="27"/>
  <c r="U2459" i="27"/>
  <c r="T2459" i="27"/>
  <c r="R2459" i="27"/>
  <c r="Q2459" i="27"/>
  <c r="T2458" i="27"/>
  <c r="U2458" i="27" s="1"/>
  <c r="R2458" i="27"/>
  <c r="Q2458" i="27"/>
  <c r="U2457" i="27"/>
  <c r="T2457" i="27"/>
  <c r="R2457" i="27"/>
  <c r="Q2457" i="27"/>
  <c r="T2456" i="27"/>
  <c r="U2456" i="27" s="1"/>
  <c r="R2456" i="27"/>
  <c r="Q2456" i="27"/>
  <c r="U2455" i="27"/>
  <c r="T2455" i="27"/>
  <c r="R2455" i="27"/>
  <c r="Q2455" i="27"/>
  <c r="T2454" i="27"/>
  <c r="U2454" i="27" s="1"/>
  <c r="R2454" i="27"/>
  <c r="Q2454" i="27"/>
  <c r="U2453" i="27"/>
  <c r="T2453" i="27"/>
  <c r="R2453" i="27"/>
  <c r="Q2453" i="27"/>
  <c r="T2452" i="27"/>
  <c r="U2452" i="27" s="1"/>
  <c r="R2452" i="27"/>
  <c r="Q2452" i="27"/>
  <c r="U2451" i="27"/>
  <c r="T2451" i="27"/>
  <c r="R2451" i="27"/>
  <c r="Q2451" i="27"/>
  <c r="T2450" i="27"/>
  <c r="U2450" i="27" s="1"/>
  <c r="R2450" i="27"/>
  <c r="Q2450" i="27"/>
  <c r="U2449" i="27"/>
  <c r="T2449" i="27"/>
  <c r="R2449" i="27"/>
  <c r="Q2449" i="27"/>
  <c r="T2448" i="27"/>
  <c r="U2448" i="27" s="1"/>
  <c r="R2448" i="27"/>
  <c r="Q2448" i="27"/>
  <c r="U2447" i="27"/>
  <c r="T2447" i="27"/>
  <c r="R2447" i="27"/>
  <c r="Q2447" i="27"/>
  <c r="T2446" i="27"/>
  <c r="U2446" i="27" s="1"/>
  <c r="R2446" i="27"/>
  <c r="Q2446" i="27"/>
  <c r="U2445" i="27"/>
  <c r="T2445" i="27"/>
  <c r="R2445" i="27"/>
  <c r="Q2445" i="27"/>
  <c r="T2444" i="27"/>
  <c r="U2444" i="27" s="1"/>
  <c r="R2444" i="27"/>
  <c r="Q2444" i="27"/>
  <c r="U2443" i="27"/>
  <c r="T2443" i="27"/>
  <c r="R2443" i="27"/>
  <c r="Q2443" i="27"/>
  <c r="T2442" i="27"/>
  <c r="U2442" i="27" s="1"/>
  <c r="R2442" i="27"/>
  <c r="Q2442" i="27"/>
  <c r="U2441" i="27"/>
  <c r="T2441" i="27"/>
  <c r="R2441" i="27"/>
  <c r="Q2441" i="27"/>
  <c r="T2440" i="27"/>
  <c r="U2440" i="27" s="1"/>
  <c r="R2440" i="27"/>
  <c r="Q2440" i="27"/>
  <c r="U2439" i="27"/>
  <c r="T2439" i="27"/>
  <c r="R2439" i="27"/>
  <c r="Q2439" i="27"/>
  <c r="T2438" i="27"/>
  <c r="U2438" i="27" s="1"/>
  <c r="R2438" i="27"/>
  <c r="Q2438" i="27"/>
  <c r="U2437" i="27"/>
  <c r="T2437" i="27"/>
  <c r="R2437" i="27"/>
  <c r="Q2437" i="27"/>
  <c r="T2436" i="27"/>
  <c r="U2436" i="27" s="1"/>
  <c r="R2436" i="27"/>
  <c r="Q2436" i="27"/>
  <c r="U2435" i="27"/>
  <c r="T2435" i="27"/>
  <c r="R2435" i="27"/>
  <c r="Q2435" i="27"/>
  <c r="T2434" i="27"/>
  <c r="U2434" i="27" s="1"/>
  <c r="R2434" i="27"/>
  <c r="Q2434" i="27"/>
  <c r="U2433" i="27"/>
  <c r="T2433" i="27"/>
  <c r="R2433" i="27"/>
  <c r="Q2433" i="27"/>
  <c r="T2432" i="27"/>
  <c r="U2432" i="27" s="1"/>
  <c r="R2432" i="27"/>
  <c r="Q2432" i="27"/>
  <c r="U2431" i="27"/>
  <c r="T2431" i="27"/>
  <c r="R2431" i="27"/>
  <c r="Q2431" i="27"/>
  <c r="T2430" i="27"/>
  <c r="U2430" i="27" s="1"/>
  <c r="R2430" i="27"/>
  <c r="Q2430" i="27"/>
  <c r="U2429" i="27"/>
  <c r="T2429" i="27"/>
  <c r="R2429" i="27"/>
  <c r="Q2429" i="27"/>
  <c r="T2428" i="27"/>
  <c r="U2428" i="27" s="1"/>
  <c r="R2428" i="27"/>
  <c r="Q2428" i="27"/>
  <c r="U2427" i="27"/>
  <c r="T2427" i="27"/>
  <c r="R2427" i="27"/>
  <c r="Q2427" i="27"/>
  <c r="T2426" i="27"/>
  <c r="U2426" i="27" s="1"/>
  <c r="R2426" i="27"/>
  <c r="Q2426" i="27"/>
  <c r="U2425" i="27"/>
  <c r="T2425" i="27"/>
  <c r="R2425" i="27"/>
  <c r="Q2425" i="27"/>
  <c r="T2424" i="27"/>
  <c r="U2424" i="27" s="1"/>
  <c r="R2424" i="27"/>
  <c r="Q2424" i="27"/>
  <c r="U2423" i="27"/>
  <c r="T2423" i="27"/>
  <c r="R2423" i="27"/>
  <c r="Q2423" i="27"/>
  <c r="T2422" i="27"/>
  <c r="U2422" i="27" s="1"/>
  <c r="R2422" i="27"/>
  <c r="Q2422" i="27"/>
  <c r="U2421" i="27"/>
  <c r="T2421" i="27"/>
  <c r="R2421" i="27"/>
  <c r="Q2421" i="27"/>
  <c r="T2420" i="27"/>
  <c r="U2420" i="27" s="1"/>
  <c r="R2420" i="27"/>
  <c r="Q2420" i="27"/>
  <c r="U2419" i="27"/>
  <c r="T2419" i="27"/>
  <c r="R2419" i="27"/>
  <c r="Q2419" i="27"/>
  <c r="T2418" i="27"/>
  <c r="U2418" i="27" s="1"/>
  <c r="R2418" i="27"/>
  <c r="Q2418" i="27"/>
  <c r="U2417" i="27"/>
  <c r="T2417" i="27"/>
  <c r="R2417" i="27"/>
  <c r="Q2417" i="27"/>
  <c r="T2416" i="27"/>
  <c r="U2416" i="27" s="1"/>
  <c r="R2416" i="27"/>
  <c r="Q2416" i="27"/>
  <c r="U2415" i="27"/>
  <c r="T2415" i="27"/>
  <c r="R2415" i="27"/>
  <c r="Q2415" i="27"/>
  <c r="T2414" i="27"/>
  <c r="U2414" i="27" s="1"/>
  <c r="R2414" i="27"/>
  <c r="Q2414" i="27"/>
  <c r="U2413" i="27"/>
  <c r="T2413" i="27"/>
  <c r="R2413" i="27"/>
  <c r="Q2413" i="27"/>
  <c r="T2412" i="27"/>
  <c r="U2412" i="27" s="1"/>
  <c r="R2412" i="27"/>
  <c r="Q2412" i="27"/>
  <c r="U2411" i="27"/>
  <c r="T2411" i="27"/>
  <c r="R2411" i="27"/>
  <c r="Q2411" i="27"/>
  <c r="T2410" i="27"/>
  <c r="U2410" i="27" s="1"/>
  <c r="R2410" i="27"/>
  <c r="Q2410" i="27"/>
  <c r="U2409" i="27"/>
  <c r="T2409" i="27"/>
  <c r="R2409" i="27"/>
  <c r="Q2409" i="27"/>
  <c r="T2408" i="27"/>
  <c r="U2408" i="27" s="1"/>
  <c r="R2408" i="27"/>
  <c r="Q2408" i="27"/>
  <c r="U2407" i="27"/>
  <c r="T2407" i="27"/>
  <c r="R2407" i="27"/>
  <c r="Q2407" i="27"/>
  <c r="T2406" i="27"/>
  <c r="U2406" i="27" s="1"/>
  <c r="R2406" i="27"/>
  <c r="Q2406" i="27"/>
  <c r="U2405" i="27"/>
  <c r="T2405" i="27"/>
  <c r="R2405" i="27"/>
  <c r="Q2405" i="27"/>
  <c r="T2404" i="27"/>
  <c r="U2404" i="27" s="1"/>
  <c r="R2404" i="27"/>
  <c r="Q2404" i="27"/>
  <c r="U2403" i="27"/>
  <c r="T2403" i="27"/>
  <c r="R2403" i="27"/>
  <c r="Q2403" i="27"/>
  <c r="T2402" i="27"/>
  <c r="U2402" i="27" s="1"/>
  <c r="R2402" i="27"/>
  <c r="Q2402" i="27"/>
  <c r="U2401" i="27"/>
  <c r="T2401" i="27"/>
  <c r="R2401" i="27"/>
  <c r="Q2401" i="27"/>
  <c r="T2400" i="27"/>
  <c r="U2400" i="27" s="1"/>
  <c r="R2400" i="27"/>
  <c r="Q2400" i="27"/>
  <c r="U2399" i="27"/>
  <c r="T2399" i="27"/>
  <c r="R2399" i="27"/>
  <c r="Q2399" i="27"/>
  <c r="T2398" i="27"/>
  <c r="U2398" i="27" s="1"/>
  <c r="R2398" i="27"/>
  <c r="Q2398" i="27"/>
  <c r="U2397" i="27"/>
  <c r="T2397" i="27"/>
  <c r="R2397" i="27"/>
  <c r="Q2397" i="27"/>
  <c r="T2396" i="27"/>
  <c r="U2396" i="27" s="1"/>
  <c r="R2396" i="27"/>
  <c r="Q2396" i="27"/>
  <c r="U2395" i="27"/>
  <c r="T2395" i="27"/>
  <c r="R2395" i="27"/>
  <c r="Q2395" i="27"/>
  <c r="T2394" i="27"/>
  <c r="U2394" i="27" s="1"/>
  <c r="R2394" i="27"/>
  <c r="Q2394" i="27"/>
  <c r="U2393" i="27"/>
  <c r="T2393" i="27"/>
  <c r="R2393" i="27"/>
  <c r="Q2393" i="27"/>
  <c r="T2392" i="27"/>
  <c r="U2392" i="27" s="1"/>
  <c r="R2392" i="27"/>
  <c r="Q2392" i="27"/>
  <c r="U2391" i="27"/>
  <c r="T2391" i="27"/>
  <c r="R2391" i="27"/>
  <c r="Q2391" i="27"/>
  <c r="T2390" i="27"/>
  <c r="U2390" i="27" s="1"/>
  <c r="R2390" i="27"/>
  <c r="Q2390" i="27"/>
  <c r="U2389" i="27"/>
  <c r="T2389" i="27"/>
  <c r="R2389" i="27"/>
  <c r="Q2389" i="27"/>
  <c r="T2388" i="27"/>
  <c r="U2388" i="27" s="1"/>
  <c r="R2388" i="27"/>
  <c r="Q2388" i="27"/>
  <c r="U2387" i="27"/>
  <c r="T2387" i="27"/>
  <c r="R2387" i="27"/>
  <c r="Q2387" i="27"/>
  <c r="T2386" i="27"/>
  <c r="U2386" i="27" s="1"/>
  <c r="R2386" i="27"/>
  <c r="Q2386" i="27"/>
  <c r="U2385" i="27"/>
  <c r="T2385" i="27"/>
  <c r="R2385" i="27"/>
  <c r="Q2385" i="27"/>
  <c r="T2384" i="27"/>
  <c r="U2384" i="27" s="1"/>
  <c r="R2384" i="27"/>
  <c r="Q2384" i="27"/>
  <c r="U2383" i="27"/>
  <c r="T2383" i="27"/>
  <c r="R2383" i="27"/>
  <c r="Q2383" i="27"/>
  <c r="T2382" i="27"/>
  <c r="U2382" i="27" s="1"/>
  <c r="R2382" i="27"/>
  <c r="Q2382" i="27"/>
  <c r="U2381" i="27"/>
  <c r="T2381" i="27"/>
  <c r="R2381" i="27"/>
  <c r="Q2381" i="27"/>
  <c r="T2380" i="27"/>
  <c r="U2380" i="27" s="1"/>
  <c r="R2380" i="27"/>
  <c r="Q2380" i="27"/>
  <c r="U2379" i="27"/>
  <c r="T2379" i="27"/>
  <c r="R2379" i="27"/>
  <c r="Q2379" i="27"/>
  <c r="T2378" i="27"/>
  <c r="U2378" i="27" s="1"/>
  <c r="R2378" i="27"/>
  <c r="Q2378" i="27"/>
  <c r="U2377" i="27"/>
  <c r="T2377" i="27"/>
  <c r="R2377" i="27"/>
  <c r="Q2377" i="27"/>
  <c r="T2376" i="27"/>
  <c r="U2376" i="27" s="1"/>
  <c r="R2376" i="27"/>
  <c r="Q2376" i="27"/>
  <c r="U2375" i="27"/>
  <c r="T2375" i="27"/>
  <c r="R2375" i="27"/>
  <c r="Q2375" i="27"/>
  <c r="T2374" i="27"/>
  <c r="U2374" i="27" s="1"/>
  <c r="R2374" i="27"/>
  <c r="Q2374" i="27"/>
  <c r="U2373" i="27"/>
  <c r="T2373" i="27"/>
  <c r="R2373" i="27"/>
  <c r="Q2373" i="27"/>
  <c r="T2372" i="27"/>
  <c r="U2372" i="27" s="1"/>
  <c r="R2372" i="27"/>
  <c r="Q2372" i="27"/>
  <c r="U2371" i="27"/>
  <c r="T2371" i="27"/>
  <c r="R2371" i="27"/>
  <c r="Q2371" i="27"/>
  <c r="T2370" i="27"/>
  <c r="U2370" i="27" s="1"/>
  <c r="R2370" i="27"/>
  <c r="Q2370" i="27"/>
  <c r="U2369" i="27"/>
  <c r="T2369" i="27"/>
  <c r="R2369" i="27"/>
  <c r="Q2369" i="27"/>
  <c r="T2368" i="27"/>
  <c r="U2368" i="27" s="1"/>
  <c r="R2368" i="27"/>
  <c r="Q2368" i="27"/>
  <c r="U2367" i="27"/>
  <c r="T2367" i="27"/>
  <c r="R2367" i="27"/>
  <c r="Q2367" i="27"/>
  <c r="T2366" i="27"/>
  <c r="U2366" i="27" s="1"/>
  <c r="R2366" i="27"/>
  <c r="Q2366" i="27"/>
  <c r="U2365" i="27"/>
  <c r="T2365" i="27"/>
  <c r="R2365" i="27"/>
  <c r="Q2365" i="27"/>
  <c r="T2364" i="27"/>
  <c r="U2364" i="27" s="1"/>
  <c r="R2364" i="27"/>
  <c r="Q2364" i="27"/>
  <c r="U2363" i="27"/>
  <c r="T2363" i="27"/>
  <c r="R2363" i="27"/>
  <c r="Q2363" i="27"/>
  <c r="T2362" i="27"/>
  <c r="U2362" i="27" s="1"/>
  <c r="R2362" i="27"/>
  <c r="Q2362" i="27"/>
  <c r="U2361" i="27"/>
  <c r="T2361" i="27"/>
  <c r="R2361" i="27"/>
  <c r="Q2361" i="27"/>
  <c r="T2360" i="27"/>
  <c r="U2360" i="27" s="1"/>
  <c r="R2360" i="27"/>
  <c r="Q2360" i="27"/>
  <c r="U2359" i="27"/>
  <c r="T2359" i="27"/>
  <c r="R2359" i="27"/>
  <c r="Q2359" i="27"/>
  <c r="T2358" i="27"/>
  <c r="U2358" i="27" s="1"/>
  <c r="R2358" i="27"/>
  <c r="Q2358" i="27"/>
  <c r="U2357" i="27"/>
  <c r="T2357" i="27"/>
  <c r="R2357" i="27"/>
  <c r="Q2357" i="27"/>
  <c r="T2356" i="27"/>
  <c r="U2356" i="27" s="1"/>
  <c r="R2356" i="27"/>
  <c r="Q2356" i="27"/>
  <c r="U2355" i="27"/>
  <c r="T2355" i="27"/>
  <c r="R2355" i="27"/>
  <c r="Q2355" i="27"/>
  <c r="T2354" i="27"/>
  <c r="U2354" i="27" s="1"/>
  <c r="R2354" i="27"/>
  <c r="Q2354" i="27"/>
  <c r="U2353" i="27"/>
  <c r="T2353" i="27"/>
  <c r="R2353" i="27"/>
  <c r="Q2353" i="27"/>
  <c r="T2352" i="27"/>
  <c r="U2352" i="27" s="1"/>
  <c r="R2352" i="27"/>
  <c r="Q2352" i="27"/>
  <c r="U2351" i="27"/>
  <c r="T2351" i="27"/>
  <c r="R2351" i="27"/>
  <c r="Q2351" i="27"/>
  <c r="T2350" i="27"/>
  <c r="U2350" i="27" s="1"/>
  <c r="R2350" i="27"/>
  <c r="Q2350" i="27"/>
  <c r="U2349" i="27"/>
  <c r="T2349" i="27"/>
  <c r="R2349" i="27"/>
  <c r="Q2349" i="27"/>
  <c r="T2348" i="27"/>
  <c r="U2348" i="27" s="1"/>
  <c r="R2348" i="27"/>
  <c r="Q2348" i="27"/>
  <c r="U2347" i="27"/>
  <c r="T2347" i="27"/>
  <c r="R2347" i="27"/>
  <c r="Q2347" i="27"/>
  <c r="T2346" i="27"/>
  <c r="U2346" i="27" s="1"/>
  <c r="R2346" i="27"/>
  <c r="Q2346" i="27"/>
  <c r="U2345" i="27"/>
  <c r="T2345" i="27"/>
  <c r="R2345" i="27"/>
  <c r="Q2345" i="27"/>
  <c r="T2344" i="27"/>
  <c r="U2344" i="27" s="1"/>
  <c r="R2344" i="27"/>
  <c r="Q2344" i="27"/>
  <c r="U2343" i="27"/>
  <c r="T2343" i="27"/>
  <c r="R2343" i="27"/>
  <c r="Q2343" i="27"/>
  <c r="T2342" i="27"/>
  <c r="U2342" i="27" s="1"/>
  <c r="R2342" i="27"/>
  <c r="Q2342" i="27"/>
  <c r="U2341" i="27"/>
  <c r="T2341" i="27"/>
  <c r="R2341" i="27"/>
  <c r="Q2341" i="27"/>
  <c r="T2340" i="27"/>
  <c r="U2340" i="27" s="1"/>
  <c r="R2340" i="27"/>
  <c r="Q2340" i="27"/>
  <c r="U2339" i="27"/>
  <c r="T2339" i="27"/>
  <c r="R2339" i="27"/>
  <c r="Q2339" i="27"/>
  <c r="T2338" i="27"/>
  <c r="U2338" i="27" s="1"/>
  <c r="R2338" i="27"/>
  <c r="Q2338" i="27"/>
  <c r="U2337" i="27"/>
  <c r="T2337" i="27"/>
  <c r="R2337" i="27"/>
  <c r="Q2337" i="27"/>
  <c r="T2336" i="27"/>
  <c r="U2336" i="27" s="1"/>
  <c r="R2336" i="27"/>
  <c r="Q2336" i="27"/>
  <c r="U2335" i="27"/>
  <c r="T2335" i="27"/>
  <c r="R2335" i="27"/>
  <c r="Q2335" i="27"/>
  <c r="T2334" i="27"/>
  <c r="U2334" i="27" s="1"/>
  <c r="R2334" i="27"/>
  <c r="Q2334" i="27"/>
  <c r="U2333" i="27"/>
  <c r="T2333" i="27"/>
  <c r="R2333" i="27"/>
  <c r="Q2333" i="27"/>
  <c r="T2332" i="27"/>
  <c r="U2332" i="27" s="1"/>
  <c r="R2332" i="27"/>
  <c r="Q2332" i="27"/>
  <c r="U2331" i="27"/>
  <c r="T2331" i="27"/>
  <c r="R2331" i="27"/>
  <c r="Q2331" i="27"/>
  <c r="T2330" i="27"/>
  <c r="U2330" i="27" s="1"/>
  <c r="R2330" i="27"/>
  <c r="Q2330" i="27"/>
  <c r="U2329" i="27"/>
  <c r="T2329" i="27"/>
  <c r="R2329" i="27"/>
  <c r="Q2329" i="27"/>
  <c r="T2328" i="27"/>
  <c r="U2328" i="27" s="1"/>
  <c r="R2328" i="27"/>
  <c r="Q2328" i="27"/>
  <c r="U2327" i="27"/>
  <c r="T2327" i="27"/>
  <c r="R2327" i="27"/>
  <c r="Q2327" i="27"/>
  <c r="T2326" i="27"/>
  <c r="U2326" i="27" s="1"/>
  <c r="R2326" i="27"/>
  <c r="Q2326" i="27"/>
  <c r="U2325" i="27"/>
  <c r="T2325" i="27"/>
  <c r="R2325" i="27"/>
  <c r="Q2325" i="27"/>
  <c r="T2324" i="27"/>
  <c r="U2324" i="27" s="1"/>
  <c r="R2324" i="27"/>
  <c r="Q2324" i="27"/>
  <c r="U2323" i="27"/>
  <c r="T2323" i="27"/>
  <c r="R2323" i="27"/>
  <c r="Q2323" i="27"/>
  <c r="T2322" i="27"/>
  <c r="U2322" i="27" s="1"/>
  <c r="R2322" i="27"/>
  <c r="Q2322" i="27"/>
  <c r="U2321" i="27"/>
  <c r="T2321" i="27"/>
  <c r="R2321" i="27"/>
  <c r="Q2321" i="27"/>
  <c r="T2320" i="27"/>
  <c r="U2320" i="27" s="1"/>
  <c r="R2320" i="27"/>
  <c r="Q2320" i="27"/>
  <c r="U2319" i="27"/>
  <c r="T2319" i="27"/>
  <c r="R2319" i="27"/>
  <c r="Q2319" i="27"/>
  <c r="T2318" i="27"/>
  <c r="U2318" i="27" s="1"/>
  <c r="R2318" i="27"/>
  <c r="Q2318" i="27"/>
  <c r="U2317" i="27"/>
  <c r="T2317" i="27"/>
  <c r="R2317" i="27"/>
  <c r="Q2317" i="27"/>
  <c r="T2316" i="27"/>
  <c r="U2316" i="27" s="1"/>
  <c r="R2316" i="27"/>
  <c r="Q2316" i="27"/>
  <c r="U2315" i="27"/>
  <c r="T2315" i="27"/>
  <c r="R2315" i="27"/>
  <c r="Q2315" i="27"/>
  <c r="T2314" i="27"/>
  <c r="U2314" i="27" s="1"/>
  <c r="R2314" i="27"/>
  <c r="Q2314" i="27"/>
  <c r="U2313" i="27"/>
  <c r="T2313" i="27"/>
  <c r="R2313" i="27"/>
  <c r="Q2313" i="27"/>
  <c r="T2312" i="27"/>
  <c r="U2312" i="27" s="1"/>
  <c r="R2312" i="27"/>
  <c r="Q2312" i="27"/>
  <c r="U2311" i="27"/>
  <c r="T2311" i="27"/>
  <c r="R2311" i="27"/>
  <c r="Q2311" i="27"/>
  <c r="T2310" i="27"/>
  <c r="U2310" i="27" s="1"/>
  <c r="R2310" i="27"/>
  <c r="Q2310" i="27"/>
  <c r="U2309" i="27"/>
  <c r="T2309" i="27"/>
  <c r="R2309" i="27"/>
  <c r="Q2309" i="27"/>
  <c r="T2308" i="27"/>
  <c r="U2308" i="27" s="1"/>
  <c r="R2308" i="27"/>
  <c r="Q2308" i="27"/>
  <c r="U2307" i="27"/>
  <c r="T2307" i="27"/>
  <c r="R2307" i="27"/>
  <c r="Q2307" i="27"/>
  <c r="T2306" i="27"/>
  <c r="U2306" i="27" s="1"/>
  <c r="R2306" i="27"/>
  <c r="Q2306" i="27"/>
  <c r="U2305" i="27"/>
  <c r="T2305" i="27"/>
  <c r="R2305" i="27"/>
  <c r="Q2305" i="27"/>
  <c r="T2304" i="27"/>
  <c r="U2304" i="27" s="1"/>
  <c r="R2304" i="27"/>
  <c r="Q2304" i="27"/>
  <c r="U2303" i="27"/>
  <c r="T2303" i="27"/>
  <c r="R2303" i="27"/>
  <c r="Q2303" i="27"/>
  <c r="T2302" i="27"/>
  <c r="U2302" i="27" s="1"/>
  <c r="R2302" i="27"/>
  <c r="Q2302" i="27"/>
  <c r="U2301" i="27"/>
  <c r="T2301" i="27"/>
  <c r="R2301" i="27"/>
  <c r="Q2301" i="27"/>
  <c r="T2300" i="27"/>
  <c r="U2300" i="27" s="1"/>
  <c r="R2300" i="27"/>
  <c r="Q2300" i="27"/>
  <c r="U2299" i="27"/>
  <c r="T2299" i="27"/>
  <c r="R2299" i="27"/>
  <c r="Q2299" i="27"/>
  <c r="T2298" i="27"/>
  <c r="U2298" i="27" s="1"/>
  <c r="R2298" i="27"/>
  <c r="Q2298" i="27"/>
  <c r="U2297" i="27"/>
  <c r="T2297" i="27"/>
  <c r="R2297" i="27"/>
  <c r="Q2297" i="27"/>
  <c r="T2296" i="27"/>
  <c r="U2296" i="27" s="1"/>
  <c r="R2296" i="27"/>
  <c r="Q2296" i="27"/>
  <c r="U2295" i="27"/>
  <c r="T2295" i="27"/>
  <c r="R2295" i="27"/>
  <c r="Q2295" i="27"/>
  <c r="T2294" i="27"/>
  <c r="U2294" i="27" s="1"/>
  <c r="R2294" i="27"/>
  <c r="Q2294" i="27"/>
  <c r="U2293" i="27"/>
  <c r="T2293" i="27"/>
  <c r="R2293" i="27"/>
  <c r="Q2293" i="27"/>
  <c r="T2292" i="27"/>
  <c r="U2292" i="27" s="1"/>
  <c r="R2292" i="27"/>
  <c r="Q2292" i="27"/>
  <c r="U2291" i="27"/>
  <c r="T2291" i="27"/>
  <c r="R2291" i="27"/>
  <c r="Q2291" i="27"/>
  <c r="T2290" i="27"/>
  <c r="U2290" i="27" s="1"/>
  <c r="R2290" i="27"/>
  <c r="Q2290" i="27"/>
  <c r="U2289" i="27"/>
  <c r="T2289" i="27"/>
  <c r="R2289" i="27"/>
  <c r="Q2289" i="27"/>
  <c r="T2288" i="27"/>
  <c r="U2288" i="27" s="1"/>
  <c r="R2288" i="27"/>
  <c r="Q2288" i="27"/>
  <c r="U2287" i="27"/>
  <c r="T2287" i="27"/>
  <c r="R2287" i="27"/>
  <c r="Q2287" i="27"/>
  <c r="T2286" i="27"/>
  <c r="U2286" i="27" s="1"/>
  <c r="R2286" i="27"/>
  <c r="Q2286" i="27"/>
  <c r="U2285" i="27"/>
  <c r="T2285" i="27"/>
  <c r="R2285" i="27"/>
  <c r="Q2285" i="27"/>
  <c r="T2284" i="27"/>
  <c r="U2284" i="27" s="1"/>
  <c r="R2284" i="27"/>
  <c r="Q2284" i="27"/>
  <c r="U2283" i="27"/>
  <c r="T2283" i="27"/>
  <c r="R2283" i="27"/>
  <c r="Q2283" i="27"/>
  <c r="T2282" i="27"/>
  <c r="U2282" i="27" s="1"/>
  <c r="R2282" i="27"/>
  <c r="Q2282" i="27"/>
  <c r="U2281" i="27"/>
  <c r="T2281" i="27"/>
  <c r="R2281" i="27"/>
  <c r="Q2281" i="27"/>
  <c r="T2280" i="27"/>
  <c r="U2280" i="27" s="1"/>
  <c r="R2280" i="27"/>
  <c r="Q2280" i="27"/>
  <c r="U2279" i="27"/>
  <c r="T2279" i="27"/>
  <c r="R2279" i="27"/>
  <c r="Q2279" i="27"/>
  <c r="T2278" i="27"/>
  <c r="U2278" i="27" s="1"/>
  <c r="R2278" i="27"/>
  <c r="Q2278" i="27"/>
  <c r="U2277" i="27"/>
  <c r="T2277" i="27"/>
  <c r="R2277" i="27"/>
  <c r="Q2277" i="27"/>
  <c r="T2276" i="27"/>
  <c r="U2276" i="27" s="1"/>
  <c r="R2276" i="27"/>
  <c r="Q2276" i="27"/>
  <c r="U2275" i="27"/>
  <c r="T2275" i="27"/>
  <c r="R2275" i="27"/>
  <c r="Q2275" i="27"/>
  <c r="T2274" i="27"/>
  <c r="U2274" i="27" s="1"/>
  <c r="R2274" i="27"/>
  <c r="Q2274" i="27"/>
  <c r="U2273" i="27"/>
  <c r="T2273" i="27"/>
  <c r="R2273" i="27"/>
  <c r="Q2273" i="27"/>
  <c r="T2272" i="27"/>
  <c r="U2272" i="27" s="1"/>
  <c r="R2272" i="27"/>
  <c r="Q2272" i="27"/>
  <c r="U2271" i="27"/>
  <c r="T2271" i="27"/>
  <c r="R2271" i="27"/>
  <c r="Q2271" i="27"/>
  <c r="T2270" i="27"/>
  <c r="U2270" i="27" s="1"/>
  <c r="R2270" i="27"/>
  <c r="Q2270" i="27"/>
  <c r="U2269" i="27"/>
  <c r="T2269" i="27"/>
  <c r="R2269" i="27"/>
  <c r="Q2269" i="27"/>
  <c r="T2268" i="27"/>
  <c r="U2268" i="27" s="1"/>
  <c r="R2268" i="27"/>
  <c r="Q2268" i="27"/>
  <c r="U2267" i="27"/>
  <c r="T2267" i="27"/>
  <c r="R2267" i="27"/>
  <c r="Q2267" i="27"/>
  <c r="T2266" i="27"/>
  <c r="U2266" i="27" s="1"/>
  <c r="R2266" i="27"/>
  <c r="Q2266" i="27"/>
  <c r="U2265" i="27"/>
  <c r="T2265" i="27"/>
  <c r="R2265" i="27"/>
  <c r="Q2265" i="27"/>
  <c r="T2264" i="27"/>
  <c r="U2264" i="27" s="1"/>
  <c r="R2264" i="27"/>
  <c r="Q2264" i="27"/>
  <c r="U2263" i="27"/>
  <c r="T2263" i="27"/>
  <c r="R2263" i="27"/>
  <c r="Q2263" i="27"/>
  <c r="T2262" i="27"/>
  <c r="U2262" i="27" s="1"/>
  <c r="R2262" i="27"/>
  <c r="Q2262" i="27"/>
  <c r="U2261" i="27"/>
  <c r="T2261" i="27"/>
  <c r="R2261" i="27"/>
  <c r="Q2261" i="27"/>
  <c r="T2260" i="27"/>
  <c r="U2260" i="27" s="1"/>
  <c r="R2260" i="27"/>
  <c r="Q2260" i="27"/>
  <c r="U2259" i="27"/>
  <c r="T2259" i="27"/>
  <c r="R2259" i="27"/>
  <c r="Q2259" i="27"/>
  <c r="T2258" i="27"/>
  <c r="U2258" i="27" s="1"/>
  <c r="R2258" i="27"/>
  <c r="Q2258" i="27"/>
  <c r="U2257" i="27"/>
  <c r="T2257" i="27"/>
  <c r="R2257" i="27"/>
  <c r="Q2257" i="27"/>
  <c r="T2256" i="27"/>
  <c r="U2256" i="27" s="1"/>
  <c r="R2256" i="27"/>
  <c r="Q2256" i="27"/>
  <c r="U2255" i="27"/>
  <c r="T2255" i="27"/>
  <c r="R2255" i="27"/>
  <c r="Q2255" i="27"/>
  <c r="T2254" i="27"/>
  <c r="U2254" i="27" s="1"/>
  <c r="R2254" i="27"/>
  <c r="Q2254" i="27"/>
  <c r="U2253" i="27"/>
  <c r="T2253" i="27"/>
  <c r="R2253" i="27"/>
  <c r="Q2253" i="27"/>
  <c r="T2252" i="27"/>
  <c r="U2252" i="27" s="1"/>
  <c r="R2252" i="27"/>
  <c r="Q2252" i="27"/>
  <c r="U2251" i="27"/>
  <c r="T2251" i="27"/>
  <c r="R2251" i="27"/>
  <c r="Q2251" i="27"/>
  <c r="T2250" i="27"/>
  <c r="U2250" i="27" s="1"/>
  <c r="R2250" i="27"/>
  <c r="Q2250" i="27"/>
  <c r="U2249" i="27"/>
  <c r="T2249" i="27"/>
  <c r="R2249" i="27"/>
  <c r="Q2249" i="27"/>
  <c r="T2248" i="27"/>
  <c r="U2248" i="27" s="1"/>
  <c r="R2248" i="27"/>
  <c r="Q2248" i="27"/>
  <c r="U2247" i="27"/>
  <c r="T2247" i="27"/>
  <c r="R2247" i="27"/>
  <c r="Q2247" i="27"/>
  <c r="T2246" i="27"/>
  <c r="U2246" i="27" s="1"/>
  <c r="R2246" i="27"/>
  <c r="Q2246" i="27"/>
  <c r="S2245" i="27"/>
  <c r="Q2245" i="27"/>
  <c r="N2245" i="27"/>
  <c r="M2245" i="27"/>
  <c r="L2245" i="27"/>
  <c r="I2245" i="27"/>
  <c r="K2245" i="27" s="1"/>
  <c r="S2244" i="27"/>
  <c r="Q2244" i="27"/>
  <c r="O2244" i="27"/>
  <c r="N2244" i="27"/>
  <c r="M2244" i="27"/>
  <c r="L2244" i="27"/>
  <c r="K2244" i="27"/>
  <c r="P2244" i="27" s="1"/>
  <c r="I2244" i="27"/>
  <c r="S2243" i="27"/>
  <c r="Q2243" i="27"/>
  <c r="I2243" i="27"/>
  <c r="K2243" i="27" s="1"/>
  <c r="S2242" i="27"/>
  <c r="Q2242" i="27"/>
  <c r="P2242" i="27"/>
  <c r="L2242" i="27"/>
  <c r="K2242" i="27"/>
  <c r="I2242" i="27"/>
  <c r="S2241" i="27"/>
  <c r="Q2241" i="27"/>
  <c r="M2241" i="27"/>
  <c r="L2241" i="27"/>
  <c r="I2241" i="27"/>
  <c r="K2241" i="27" s="1"/>
  <c r="U2240" i="27"/>
  <c r="T2240" i="27"/>
  <c r="R2240" i="27"/>
  <c r="Q2240" i="27"/>
  <c r="T2239" i="27"/>
  <c r="U2239" i="27" s="1"/>
  <c r="R2239" i="27"/>
  <c r="Q2239" i="27"/>
  <c r="U2238" i="27"/>
  <c r="T2238" i="27"/>
  <c r="R2238" i="27"/>
  <c r="Q2238" i="27"/>
  <c r="T2237" i="27"/>
  <c r="U2237" i="27" s="1"/>
  <c r="R2237" i="27"/>
  <c r="Q2237" i="27"/>
  <c r="U2236" i="27"/>
  <c r="T2236" i="27"/>
  <c r="R2236" i="27"/>
  <c r="Q2236" i="27"/>
  <c r="T2235" i="27"/>
  <c r="U2235" i="27" s="1"/>
  <c r="R2235" i="27"/>
  <c r="Q2235" i="27"/>
  <c r="U2234" i="27"/>
  <c r="T2234" i="27"/>
  <c r="R2234" i="27"/>
  <c r="Q2234" i="27"/>
  <c r="T2233" i="27"/>
  <c r="U2233" i="27" s="1"/>
  <c r="R2233" i="27"/>
  <c r="Q2233" i="27"/>
  <c r="U2232" i="27"/>
  <c r="T2232" i="27"/>
  <c r="R2232" i="27"/>
  <c r="Q2232" i="27"/>
  <c r="T2231" i="27"/>
  <c r="U2231" i="27" s="1"/>
  <c r="R2231" i="27"/>
  <c r="Q2231" i="27"/>
  <c r="S2230" i="27"/>
  <c r="N2230" i="27" s="1"/>
  <c r="Q2230" i="27"/>
  <c r="M2230" i="27"/>
  <c r="L2230" i="27"/>
  <c r="I2230" i="27"/>
  <c r="K2230" i="27" s="1"/>
  <c r="S2229" i="27"/>
  <c r="Q2229" i="27"/>
  <c r="P2229" i="27"/>
  <c r="O2229" i="27"/>
  <c r="M2229" i="27"/>
  <c r="L2229" i="27"/>
  <c r="K2229" i="27"/>
  <c r="N2229" i="27" s="1"/>
  <c r="I2229" i="27"/>
  <c r="T2228" i="27"/>
  <c r="U2228" i="27" s="1"/>
  <c r="R2228" i="27"/>
  <c r="Q2228" i="27"/>
  <c r="U2227" i="27"/>
  <c r="T2227" i="27"/>
  <c r="R2227" i="27"/>
  <c r="Q2227" i="27"/>
  <c r="T2226" i="27"/>
  <c r="U2226" i="27" s="1"/>
  <c r="R2226" i="27"/>
  <c r="Q2226" i="27"/>
  <c r="T2225" i="27"/>
  <c r="U2225" i="27" s="1"/>
  <c r="R2225" i="27"/>
  <c r="Q2225" i="27"/>
  <c r="T2224" i="27"/>
  <c r="U2224" i="27" s="1"/>
  <c r="R2224" i="27"/>
  <c r="Q2224" i="27"/>
  <c r="U2223" i="27"/>
  <c r="T2223" i="27"/>
  <c r="R2223" i="27"/>
  <c r="Q2223" i="27"/>
  <c r="T2222" i="27"/>
  <c r="U2222" i="27" s="1"/>
  <c r="R2222" i="27"/>
  <c r="Q2222" i="27"/>
  <c r="U2221" i="27"/>
  <c r="T2221" i="27"/>
  <c r="R2221" i="27"/>
  <c r="Q2221" i="27"/>
  <c r="T2220" i="27"/>
  <c r="U2220" i="27" s="1"/>
  <c r="R2220" i="27"/>
  <c r="Q2220" i="27"/>
  <c r="U2219" i="27"/>
  <c r="T2219" i="27"/>
  <c r="R2219" i="27"/>
  <c r="Q2219" i="27"/>
  <c r="T2218" i="27"/>
  <c r="U2218" i="27" s="1"/>
  <c r="R2218" i="27"/>
  <c r="Q2218" i="27"/>
  <c r="T2217" i="27"/>
  <c r="U2217" i="27" s="1"/>
  <c r="R2217" i="27"/>
  <c r="Q2217" i="27"/>
  <c r="T2216" i="27"/>
  <c r="U2216" i="27" s="1"/>
  <c r="R2216" i="27"/>
  <c r="Q2216" i="27"/>
  <c r="T2215" i="27"/>
  <c r="U2215" i="27" s="1"/>
  <c r="R2215" i="27"/>
  <c r="Q2215" i="27"/>
  <c r="Q2214" i="27"/>
  <c r="S2213" i="27"/>
  <c r="L2213" i="27" s="1"/>
  <c r="Q2213" i="27"/>
  <c r="P2213" i="27"/>
  <c r="O2213" i="27"/>
  <c r="N2213" i="27"/>
  <c r="M2213" i="27"/>
  <c r="I2213" i="27"/>
  <c r="K2213" i="27" s="1"/>
  <c r="S2212" i="27"/>
  <c r="Q2212" i="27"/>
  <c r="P2212" i="27"/>
  <c r="O2212" i="27"/>
  <c r="N2212" i="27"/>
  <c r="I2212" i="27"/>
  <c r="K2212" i="27" s="1"/>
  <c r="S2211" i="27"/>
  <c r="Q2211" i="27"/>
  <c r="I2211" i="27"/>
  <c r="K2211" i="27" s="1"/>
  <c r="T2210" i="27"/>
  <c r="U2210" i="27" s="1"/>
  <c r="R2210" i="27"/>
  <c r="Q2210" i="27"/>
  <c r="K2210" i="27"/>
  <c r="T2209" i="27"/>
  <c r="R2209" i="27"/>
  <c r="Q2209" i="27"/>
  <c r="K2209" i="27"/>
  <c r="U2209" i="27" s="1"/>
  <c r="U2208" i="27"/>
  <c r="T2208" i="27"/>
  <c r="R2208" i="27"/>
  <c r="Q2208" i="27"/>
  <c r="K2208" i="27"/>
  <c r="T2207" i="27"/>
  <c r="U2207" i="27" s="1"/>
  <c r="R2207" i="27"/>
  <c r="Q2207" i="27"/>
  <c r="T2206" i="27"/>
  <c r="U2206" i="27" s="1"/>
  <c r="R2206" i="27"/>
  <c r="Q2206" i="27"/>
  <c r="T2205" i="27"/>
  <c r="U2205" i="27" s="1"/>
  <c r="R2205" i="27"/>
  <c r="Q2205" i="27"/>
  <c r="T2204" i="27"/>
  <c r="U2204" i="27" s="1"/>
  <c r="R2204" i="27"/>
  <c r="Q2204" i="27"/>
  <c r="U2203" i="27"/>
  <c r="T2203" i="27"/>
  <c r="R2203" i="27"/>
  <c r="Q2203" i="27"/>
  <c r="T2202" i="27"/>
  <c r="U2202" i="27" s="1"/>
  <c r="R2202" i="27"/>
  <c r="Q2202" i="27"/>
  <c r="U2201" i="27"/>
  <c r="T2201" i="27"/>
  <c r="R2201" i="27"/>
  <c r="Q2201" i="27"/>
  <c r="T2200" i="27"/>
  <c r="U2200" i="27" s="1"/>
  <c r="R2200" i="27"/>
  <c r="Q2200" i="27"/>
  <c r="U2199" i="27"/>
  <c r="T2199" i="27"/>
  <c r="R2199" i="27"/>
  <c r="Q2199" i="27"/>
  <c r="T2198" i="27"/>
  <c r="U2198" i="27" s="1"/>
  <c r="R2198" i="27"/>
  <c r="Q2198" i="27"/>
  <c r="T2197" i="27"/>
  <c r="U2197" i="27" s="1"/>
  <c r="R2197" i="27"/>
  <c r="Q2197" i="27"/>
  <c r="T2196" i="27"/>
  <c r="U2196" i="27" s="1"/>
  <c r="R2196" i="27"/>
  <c r="Q2196" i="27"/>
  <c r="U2195" i="27"/>
  <c r="T2195" i="27"/>
  <c r="R2195" i="27"/>
  <c r="Q2195" i="27"/>
  <c r="T2194" i="27"/>
  <c r="U2194" i="27" s="1"/>
  <c r="R2194" i="27"/>
  <c r="Q2194" i="27"/>
  <c r="T2193" i="27"/>
  <c r="U2193" i="27" s="1"/>
  <c r="R2193" i="27"/>
  <c r="Q2193" i="27"/>
  <c r="T2192" i="27"/>
  <c r="U2192" i="27" s="1"/>
  <c r="R2192" i="27"/>
  <c r="Q2192" i="27"/>
  <c r="U2191" i="27"/>
  <c r="T2191" i="27"/>
  <c r="R2191" i="27"/>
  <c r="Q2191" i="27"/>
  <c r="T2190" i="27"/>
  <c r="U2190" i="27" s="1"/>
  <c r="R2190" i="27"/>
  <c r="Q2190" i="27"/>
  <c r="T2189" i="27"/>
  <c r="U2189" i="27" s="1"/>
  <c r="R2189" i="27"/>
  <c r="Q2189" i="27"/>
  <c r="T2188" i="27"/>
  <c r="U2188" i="27" s="1"/>
  <c r="R2188" i="27"/>
  <c r="Q2188" i="27"/>
  <c r="U2187" i="27"/>
  <c r="T2187" i="27"/>
  <c r="R2187" i="27"/>
  <c r="Q2187" i="27"/>
  <c r="T2186" i="27"/>
  <c r="U2186" i="27" s="1"/>
  <c r="R2186" i="27"/>
  <c r="Q2186" i="27"/>
  <c r="U2185" i="27"/>
  <c r="T2185" i="27"/>
  <c r="R2185" i="27"/>
  <c r="Q2185" i="27"/>
  <c r="T2184" i="27"/>
  <c r="U2184" i="27" s="1"/>
  <c r="R2184" i="27"/>
  <c r="Q2184" i="27"/>
  <c r="U2183" i="27"/>
  <c r="T2183" i="27"/>
  <c r="R2183" i="27"/>
  <c r="Q2183" i="27"/>
  <c r="T2182" i="27"/>
  <c r="U2182" i="27" s="1"/>
  <c r="R2182" i="27"/>
  <c r="Q2182" i="27"/>
  <c r="U2181" i="27"/>
  <c r="T2181" i="27"/>
  <c r="R2181" i="27"/>
  <c r="Q2181" i="27"/>
  <c r="T2180" i="27"/>
  <c r="U2180" i="27" s="1"/>
  <c r="R2180" i="27"/>
  <c r="Q2180" i="27"/>
  <c r="T2179" i="27"/>
  <c r="U2179" i="27" s="1"/>
  <c r="R2179" i="27"/>
  <c r="Q2179" i="27"/>
  <c r="T2178" i="27"/>
  <c r="U2178" i="27" s="1"/>
  <c r="R2178" i="27"/>
  <c r="Q2178" i="27"/>
  <c r="U2177" i="27"/>
  <c r="T2177" i="27"/>
  <c r="R2177" i="27"/>
  <c r="Q2177" i="27"/>
  <c r="T2176" i="27"/>
  <c r="U2176" i="27" s="1"/>
  <c r="R2176" i="27"/>
  <c r="Q2176" i="27"/>
  <c r="U2175" i="27"/>
  <c r="T2175" i="27"/>
  <c r="R2175" i="27"/>
  <c r="Q2175" i="27"/>
  <c r="T2174" i="27"/>
  <c r="U2174" i="27" s="1"/>
  <c r="R2174" i="27"/>
  <c r="Q2174" i="27"/>
  <c r="T2173" i="27"/>
  <c r="U2173" i="27" s="1"/>
  <c r="R2173" i="27"/>
  <c r="Q2173" i="27"/>
  <c r="T2172" i="27"/>
  <c r="U2172" i="27" s="1"/>
  <c r="R2172" i="27"/>
  <c r="Q2172" i="27"/>
  <c r="U2171" i="27"/>
  <c r="T2171" i="27"/>
  <c r="R2171" i="27"/>
  <c r="Q2171" i="27"/>
  <c r="T2170" i="27"/>
  <c r="U2170" i="27" s="1"/>
  <c r="R2170" i="27"/>
  <c r="Q2170" i="27"/>
  <c r="U2169" i="27"/>
  <c r="T2169" i="27"/>
  <c r="R2169" i="27"/>
  <c r="Q2169" i="27"/>
  <c r="T2168" i="27"/>
  <c r="U2168" i="27" s="1"/>
  <c r="R2168" i="27"/>
  <c r="Q2168" i="27"/>
  <c r="U2167" i="27"/>
  <c r="T2167" i="27"/>
  <c r="R2167" i="27"/>
  <c r="Q2167" i="27"/>
  <c r="T2166" i="27"/>
  <c r="U2166" i="27" s="1"/>
  <c r="R2166" i="27"/>
  <c r="Q2166" i="27"/>
  <c r="T2165" i="27"/>
  <c r="U2165" i="27" s="1"/>
  <c r="R2165" i="27"/>
  <c r="Q2165" i="27"/>
  <c r="T2164" i="27"/>
  <c r="U2164" i="27" s="1"/>
  <c r="R2164" i="27"/>
  <c r="Q2164" i="27"/>
  <c r="U2163" i="27"/>
  <c r="T2163" i="27"/>
  <c r="R2163" i="27"/>
  <c r="Q2163" i="27"/>
  <c r="T2162" i="27"/>
  <c r="U2162" i="27" s="1"/>
  <c r="R2162" i="27"/>
  <c r="Q2162" i="27"/>
  <c r="U2161" i="27"/>
  <c r="T2161" i="27"/>
  <c r="R2161" i="27"/>
  <c r="Q2161" i="27"/>
  <c r="T2160" i="27"/>
  <c r="U2160" i="27" s="1"/>
  <c r="R2160" i="27"/>
  <c r="Q2160" i="27"/>
  <c r="T2159" i="27"/>
  <c r="U2159" i="27" s="1"/>
  <c r="R2159" i="27"/>
  <c r="Q2159" i="27"/>
  <c r="T2158" i="27"/>
  <c r="U2158" i="27" s="1"/>
  <c r="R2158" i="27"/>
  <c r="Q2158" i="27"/>
  <c r="T2157" i="27"/>
  <c r="U2157" i="27" s="1"/>
  <c r="R2157" i="27"/>
  <c r="Q2157" i="27"/>
  <c r="T2156" i="27"/>
  <c r="U2156" i="27" s="1"/>
  <c r="R2156" i="27"/>
  <c r="Q2156" i="27"/>
  <c r="U2155" i="27"/>
  <c r="T2155" i="27"/>
  <c r="R2155" i="27"/>
  <c r="Q2155" i="27"/>
  <c r="T2154" i="27"/>
  <c r="U2154" i="27" s="1"/>
  <c r="R2154" i="27"/>
  <c r="Q2154" i="27"/>
  <c r="U2153" i="27"/>
  <c r="T2153" i="27"/>
  <c r="R2153" i="27"/>
  <c r="Q2153" i="27"/>
  <c r="T2152" i="27"/>
  <c r="U2152" i="27" s="1"/>
  <c r="R2152" i="27"/>
  <c r="Q2152" i="27"/>
  <c r="U2151" i="27"/>
  <c r="T2151" i="27"/>
  <c r="R2151" i="27"/>
  <c r="Q2151" i="27"/>
  <c r="T2150" i="27"/>
  <c r="U2150" i="27" s="1"/>
  <c r="R2150" i="27"/>
  <c r="Q2150" i="27"/>
  <c r="U2149" i="27"/>
  <c r="T2149" i="27"/>
  <c r="R2149" i="27"/>
  <c r="Q2149" i="27"/>
  <c r="T2148" i="27"/>
  <c r="U2148" i="27" s="1"/>
  <c r="R2148" i="27"/>
  <c r="Q2148" i="27"/>
  <c r="U2147" i="27"/>
  <c r="T2147" i="27"/>
  <c r="R2147" i="27"/>
  <c r="Q2147" i="27"/>
  <c r="T2146" i="27"/>
  <c r="U2146" i="27" s="1"/>
  <c r="R2146" i="27"/>
  <c r="Q2146" i="27"/>
  <c r="T2145" i="27"/>
  <c r="U2145" i="27" s="1"/>
  <c r="R2145" i="27"/>
  <c r="Q2145" i="27"/>
  <c r="T2144" i="27"/>
  <c r="U2144" i="27" s="1"/>
  <c r="R2144" i="27"/>
  <c r="Q2144" i="27"/>
  <c r="T2143" i="27"/>
  <c r="U2143" i="27" s="1"/>
  <c r="R2143" i="27"/>
  <c r="Q2143" i="27"/>
  <c r="T2142" i="27"/>
  <c r="U2142" i="27" s="1"/>
  <c r="R2142" i="27"/>
  <c r="Q2142" i="27"/>
  <c r="T2141" i="27"/>
  <c r="U2141" i="27" s="1"/>
  <c r="R2141" i="27"/>
  <c r="Q2141" i="27"/>
  <c r="T2140" i="27"/>
  <c r="U2140" i="27" s="1"/>
  <c r="R2140" i="27"/>
  <c r="Q2140" i="27"/>
  <c r="U2139" i="27"/>
  <c r="T2139" i="27"/>
  <c r="R2139" i="27"/>
  <c r="Q2139" i="27"/>
  <c r="T2138" i="27"/>
  <c r="U2138" i="27" s="1"/>
  <c r="R2138" i="27"/>
  <c r="Q2138" i="27"/>
  <c r="U2137" i="27"/>
  <c r="T2137" i="27"/>
  <c r="R2137" i="27"/>
  <c r="Q2137" i="27"/>
  <c r="T2136" i="27"/>
  <c r="U2136" i="27" s="1"/>
  <c r="R2136" i="27"/>
  <c r="Q2136" i="27"/>
  <c r="U2135" i="27"/>
  <c r="T2135" i="27"/>
  <c r="R2135" i="27"/>
  <c r="Q2135" i="27"/>
  <c r="T2134" i="27"/>
  <c r="U2134" i="27" s="1"/>
  <c r="R2134" i="27"/>
  <c r="Q2134" i="27"/>
  <c r="T2133" i="27"/>
  <c r="U2133" i="27" s="1"/>
  <c r="R2133" i="27"/>
  <c r="Q2133" i="27"/>
  <c r="T2132" i="27"/>
  <c r="U2132" i="27" s="1"/>
  <c r="R2132" i="27"/>
  <c r="Q2132" i="27"/>
  <c r="T2131" i="27"/>
  <c r="U2131" i="27" s="1"/>
  <c r="R2131" i="27"/>
  <c r="Q2131" i="27"/>
  <c r="T2130" i="27"/>
  <c r="U2130" i="27" s="1"/>
  <c r="R2130" i="27"/>
  <c r="Q2130" i="27"/>
  <c r="T2129" i="27"/>
  <c r="U2129" i="27" s="1"/>
  <c r="R2129" i="27"/>
  <c r="Q2129" i="27"/>
  <c r="T2128" i="27"/>
  <c r="U2128" i="27" s="1"/>
  <c r="R2128" i="27"/>
  <c r="Q2128" i="27"/>
  <c r="U2127" i="27"/>
  <c r="T2127" i="27"/>
  <c r="R2127" i="27"/>
  <c r="Q2127" i="27"/>
  <c r="T2126" i="27"/>
  <c r="U2126" i="27" s="1"/>
  <c r="R2126" i="27"/>
  <c r="Q2126" i="27"/>
  <c r="T2125" i="27"/>
  <c r="U2125" i="27" s="1"/>
  <c r="R2125" i="27"/>
  <c r="Q2125" i="27"/>
  <c r="T2124" i="27"/>
  <c r="U2124" i="27" s="1"/>
  <c r="R2124" i="27"/>
  <c r="Q2124" i="27"/>
  <c r="U2123" i="27"/>
  <c r="T2123" i="27"/>
  <c r="R2123" i="27"/>
  <c r="Q2123" i="27"/>
  <c r="T2122" i="27"/>
  <c r="U2122" i="27" s="1"/>
  <c r="R2122" i="27"/>
  <c r="Q2122" i="27"/>
  <c r="U2121" i="27"/>
  <c r="T2121" i="27"/>
  <c r="R2121" i="27"/>
  <c r="Q2121" i="27"/>
  <c r="T2120" i="27"/>
  <c r="U2120" i="27" s="1"/>
  <c r="R2120" i="27"/>
  <c r="Q2120" i="27"/>
  <c r="U2119" i="27"/>
  <c r="T2119" i="27"/>
  <c r="R2119" i="27"/>
  <c r="Q2119" i="27"/>
  <c r="T2118" i="27"/>
  <c r="U2118" i="27" s="1"/>
  <c r="R2118" i="27"/>
  <c r="Q2118" i="27"/>
  <c r="T2117" i="27"/>
  <c r="U2117" i="27" s="1"/>
  <c r="R2117" i="27"/>
  <c r="Q2117" i="27"/>
  <c r="K2117" i="27"/>
  <c r="T2116" i="27"/>
  <c r="R2116" i="27"/>
  <c r="Q2116" i="27"/>
  <c r="K2116" i="27"/>
  <c r="U2116" i="27" s="1"/>
  <c r="U2115" i="27"/>
  <c r="T2115" i="27"/>
  <c r="R2115" i="27"/>
  <c r="Q2115" i="27"/>
  <c r="T2114" i="27"/>
  <c r="U2114" i="27" s="1"/>
  <c r="R2114" i="27"/>
  <c r="Q2114" i="27"/>
  <c r="T2113" i="27"/>
  <c r="U2113" i="27" s="1"/>
  <c r="R2113" i="27"/>
  <c r="Q2113" i="27"/>
  <c r="T2112" i="27"/>
  <c r="U2112" i="27" s="1"/>
  <c r="R2112" i="27"/>
  <c r="Q2112" i="27"/>
  <c r="T2111" i="27"/>
  <c r="U2111" i="27" s="1"/>
  <c r="R2111" i="27"/>
  <c r="Q2111" i="27"/>
  <c r="T2110" i="27"/>
  <c r="U2110" i="27" s="1"/>
  <c r="R2110" i="27"/>
  <c r="Q2110" i="27"/>
  <c r="U2109" i="27"/>
  <c r="T2109" i="27"/>
  <c r="R2109" i="27"/>
  <c r="Q2109" i="27"/>
  <c r="T2108" i="27"/>
  <c r="U2108" i="27" s="1"/>
  <c r="R2108" i="27"/>
  <c r="Q2108" i="27"/>
  <c r="T2107" i="27"/>
  <c r="U2107" i="27" s="1"/>
  <c r="R2107" i="27"/>
  <c r="Q2107" i="27"/>
  <c r="T2106" i="27"/>
  <c r="U2106" i="27" s="1"/>
  <c r="R2106" i="27"/>
  <c r="Q2106" i="27"/>
  <c r="T2105" i="27"/>
  <c r="U2105" i="27" s="1"/>
  <c r="R2105" i="27"/>
  <c r="Q2105" i="27"/>
  <c r="T2104" i="27"/>
  <c r="U2104" i="27" s="1"/>
  <c r="R2104" i="27"/>
  <c r="Q2104" i="27"/>
  <c r="U2103" i="27"/>
  <c r="T2103" i="27"/>
  <c r="R2103" i="27"/>
  <c r="Q2103" i="27"/>
  <c r="T2102" i="27"/>
  <c r="U2102" i="27" s="1"/>
  <c r="R2102" i="27"/>
  <c r="Q2102" i="27"/>
  <c r="U2101" i="27"/>
  <c r="T2101" i="27"/>
  <c r="R2101" i="27"/>
  <c r="Q2101" i="27"/>
  <c r="T2100" i="27"/>
  <c r="U2100" i="27" s="1"/>
  <c r="R2100" i="27"/>
  <c r="Q2100" i="27"/>
  <c r="U2099" i="27"/>
  <c r="T2099" i="27"/>
  <c r="R2099" i="27"/>
  <c r="Q2099" i="27"/>
  <c r="T2098" i="27"/>
  <c r="U2098" i="27" s="1"/>
  <c r="R2098" i="27"/>
  <c r="Q2098" i="27"/>
  <c r="T2097" i="27"/>
  <c r="U2097" i="27" s="1"/>
  <c r="R2097" i="27"/>
  <c r="Q2097" i="27"/>
  <c r="T2096" i="27"/>
  <c r="U2096" i="27" s="1"/>
  <c r="R2096" i="27"/>
  <c r="Q2096" i="27"/>
  <c r="U2095" i="27"/>
  <c r="T2095" i="27"/>
  <c r="R2095" i="27"/>
  <c r="Q2095" i="27"/>
  <c r="T2094" i="27"/>
  <c r="U2094" i="27" s="1"/>
  <c r="R2094" i="27"/>
  <c r="Q2094" i="27"/>
  <c r="T2093" i="27"/>
  <c r="U2093" i="27" s="1"/>
  <c r="R2093" i="27"/>
  <c r="Q2093" i="27"/>
  <c r="T2092" i="27"/>
  <c r="U2092" i="27" s="1"/>
  <c r="R2092" i="27"/>
  <c r="Q2092" i="27"/>
  <c r="U2091" i="27"/>
  <c r="T2091" i="27"/>
  <c r="R2091" i="27"/>
  <c r="Q2091" i="27"/>
  <c r="T2090" i="27"/>
  <c r="U2090" i="27" s="1"/>
  <c r="R2090" i="27"/>
  <c r="Q2090" i="27"/>
  <c r="T2089" i="27"/>
  <c r="U2089" i="27" s="1"/>
  <c r="R2089" i="27"/>
  <c r="Q2089" i="27"/>
  <c r="T2088" i="27"/>
  <c r="U2088" i="27" s="1"/>
  <c r="R2088" i="27"/>
  <c r="Q2088" i="27"/>
  <c r="U2087" i="27"/>
  <c r="T2087" i="27"/>
  <c r="R2087" i="27"/>
  <c r="Q2087" i="27"/>
  <c r="T2086" i="27"/>
  <c r="U2086" i="27" s="1"/>
  <c r="R2086" i="27"/>
  <c r="Q2086" i="27"/>
  <c r="U2085" i="27"/>
  <c r="T2085" i="27"/>
  <c r="R2085" i="27"/>
  <c r="Q2085" i="27"/>
  <c r="T2084" i="27"/>
  <c r="U2084" i="27" s="1"/>
  <c r="R2084" i="27"/>
  <c r="Q2084" i="27"/>
  <c r="U2083" i="27"/>
  <c r="T2083" i="27"/>
  <c r="R2083" i="27"/>
  <c r="Q2083" i="27"/>
  <c r="T2082" i="27"/>
  <c r="U2082" i="27" s="1"/>
  <c r="R2082" i="27"/>
  <c r="Q2082" i="27"/>
  <c r="U2081" i="27"/>
  <c r="T2081" i="27"/>
  <c r="R2081" i="27"/>
  <c r="Q2081" i="27"/>
  <c r="T2080" i="27"/>
  <c r="U2080" i="27" s="1"/>
  <c r="R2080" i="27"/>
  <c r="Q2080" i="27"/>
  <c r="T2079" i="27"/>
  <c r="U2079" i="27" s="1"/>
  <c r="R2079" i="27"/>
  <c r="Q2079" i="27"/>
  <c r="T2078" i="27"/>
  <c r="U2078" i="27" s="1"/>
  <c r="R2078" i="27"/>
  <c r="Q2078" i="27"/>
  <c r="U2077" i="27"/>
  <c r="T2077" i="27"/>
  <c r="R2077" i="27"/>
  <c r="Q2077" i="27"/>
  <c r="T2076" i="27"/>
  <c r="U2076" i="27" s="1"/>
  <c r="R2076" i="27"/>
  <c r="Q2076" i="27"/>
  <c r="T2075" i="27"/>
  <c r="U2075" i="27" s="1"/>
  <c r="R2075" i="27"/>
  <c r="Q2075" i="27"/>
  <c r="T2074" i="27"/>
  <c r="U2074" i="27" s="1"/>
  <c r="R2074" i="27"/>
  <c r="Q2074" i="27"/>
  <c r="T2073" i="27"/>
  <c r="U2073" i="27" s="1"/>
  <c r="R2073" i="27"/>
  <c r="Q2073" i="27"/>
  <c r="T2072" i="27"/>
  <c r="U2072" i="27" s="1"/>
  <c r="R2072" i="27"/>
  <c r="Q2072" i="27"/>
  <c r="U2071" i="27"/>
  <c r="T2071" i="27"/>
  <c r="R2071" i="27"/>
  <c r="Q2071" i="27"/>
  <c r="T2070" i="27"/>
  <c r="U2070" i="27" s="1"/>
  <c r="R2070" i="27"/>
  <c r="Q2070" i="27"/>
  <c r="U2069" i="27"/>
  <c r="T2069" i="27"/>
  <c r="R2069" i="27"/>
  <c r="Q2069" i="27"/>
  <c r="T2068" i="27"/>
  <c r="U2068" i="27" s="1"/>
  <c r="R2068" i="27"/>
  <c r="Q2068" i="27"/>
  <c r="U2067" i="27"/>
  <c r="T2067" i="27"/>
  <c r="R2067" i="27"/>
  <c r="Q2067" i="27"/>
  <c r="T2066" i="27"/>
  <c r="U2066" i="27" s="1"/>
  <c r="R2066" i="27"/>
  <c r="Q2066" i="27"/>
  <c r="T2065" i="27"/>
  <c r="U2065" i="27" s="1"/>
  <c r="R2065" i="27"/>
  <c r="Q2065" i="27"/>
  <c r="T2064" i="27"/>
  <c r="U2064" i="27" s="1"/>
  <c r="R2064" i="27"/>
  <c r="Q2064" i="27"/>
  <c r="U2063" i="27"/>
  <c r="T2063" i="27"/>
  <c r="R2063" i="27"/>
  <c r="Q2063" i="27"/>
  <c r="T2062" i="27"/>
  <c r="U2062" i="27" s="1"/>
  <c r="R2062" i="27"/>
  <c r="Q2062" i="27"/>
  <c r="T2061" i="27"/>
  <c r="U2061" i="27" s="1"/>
  <c r="R2061" i="27"/>
  <c r="Q2061" i="27"/>
  <c r="T2060" i="27"/>
  <c r="U2060" i="27" s="1"/>
  <c r="R2060" i="27"/>
  <c r="Q2060" i="27"/>
  <c r="T2059" i="27"/>
  <c r="U2059" i="27" s="1"/>
  <c r="R2059" i="27"/>
  <c r="Q2059" i="27"/>
  <c r="T2058" i="27"/>
  <c r="U2058" i="27" s="1"/>
  <c r="R2058" i="27"/>
  <c r="Q2058" i="27"/>
  <c r="T2057" i="27"/>
  <c r="U2057" i="27" s="1"/>
  <c r="R2057" i="27"/>
  <c r="Q2057" i="27"/>
  <c r="T2056" i="27"/>
  <c r="U2056" i="27" s="1"/>
  <c r="R2056" i="27"/>
  <c r="Q2056" i="27"/>
  <c r="U2055" i="27"/>
  <c r="T2055" i="27"/>
  <c r="R2055" i="27"/>
  <c r="Q2055" i="27"/>
  <c r="T2054" i="27"/>
  <c r="U2054" i="27" s="1"/>
  <c r="R2054" i="27"/>
  <c r="Q2054" i="27"/>
  <c r="U2053" i="27"/>
  <c r="T2053" i="27"/>
  <c r="R2053" i="27"/>
  <c r="Q2053" i="27"/>
  <c r="T2052" i="27"/>
  <c r="U2052" i="27" s="1"/>
  <c r="R2052" i="27"/>
  <c r="Q2052" i="27"/>
  <c r="U2051" i="27"/>
  <c r="T2051" i="27"/>
  <c r="R2051" i="27"/>
  <c r="Q2051" i="27"/>
  <c r="T2050" i="27"/>
  <c r="U2050" i="27" s="1"/>
  <c r="R2050" i="27"/>
  <c r="Q2050" i="27"/>
  <c r="U2049" i="27"/>
  <c r="T2049" i="27"/>
  <c r="R2049" i="27"/>
  <c r="Q2049" i="27"/>
  <c r="T2048" i="27"/>
  <c r="U2048" i="27" s="1"/>
  <c r="R2048" i="27"/>
  <c r="Q2048" i="27"/>
  <c r="T2047" i="27"/>
  <c r="U2047" i="27" s="1"/>
  <c r="R2047" i="27"/>
  <c r="Q2047" i="27"/>
  <c r="T2046" i="27"/>
  <c r="U2046" i="27" s="1"/>
  <c r="R2046" i="27"/>
  <c r="Q2046" i="27"/>
  <c r="T2045" i="27"/>
  <c r="U2045" i="27" s="1"/>
  <c r="R2045" i="27"/>
  <c r="Q2045" i="27"/>
  <c r="T2044" i="27"/>
  <c r="U2044" i="27" s="1"/>
  <c r="R2044" i="27"/>
  <c r="Q2044" i="27"/>
  <c r="T2043" i="27"/>
  <c r="U2043" i="27" s="1"/>
  <c r="R2043" i="27"/>
  <c r="Q2043" i="27"/>
  <c r="T2042" i="27"/>
  <c r="U2042" i="27" s="1"/>
  <c r="R2042" i="27"/>
  <c r="Q2042" i="27"/>
  <c r="T2041" i="27"/>
  <c r="U2041" i="27" s="1"/>
  <c r="R2041" i="27"/>
  <c r="Q2041" i="27"/>
  <c r="T2040" i="27"/>
  <c r="U2040" i="27" s="1"/>
  <c r="R2040" i="27"/>
  <c r="Q2040" i="27"/>
  <c r="U2039" i="27"/>
  <c r="T2039" i="27"/>
  <c r="R2039" i="27"/>
  <c r="Q2039" i="27"/>
  <c r="T2038" i="27"/>
  <c r="U2038" i="27" s="1"/>
  <c r="R2038" i="27"/>
  <c r="Q2038" i="27"/>
  <c r="U2037" i="27"/>
  <c r="T2037" i="27"/>
  <c r="R2037" i="27"/>
  <c r="Q2037" i="27"/>
  <c r="T2036" i="27"/>
  <c r="U2036" i="27" s="1"/>
  <c r="R2036" i="27"/>
  <c r="Q2036" i="27"/>
  <c r="U2035" i="27"/>
  <c r="T2035" i="27"/>
  <c r="R2035" i="27"/>
  <c r="Q2035" i="27"/>
  <c r="T2034" i="27"/>
  <c r="U2034" i="27" s="1"/>
  <c r="R2034" i="27"/>
  <c r="Q2034" i="27"/>
  <c r="T2033" i="27"/>
  <c r="U2033" i="27" s="1"/>
  <c r="R2033" i="27"/>
  <c r="Q2033" i="27"/>
  <c r="T2032" i="27"/>
  <c r="U2032" i="27" s="1"/>
  <c r="R2032" i="27"/>
  <c r="Q2032" i="27"/>
  <c r="T2031" i="27"/>
  <c r="U2031" i="27" s="1"/>
  <c r="R2031" i="27"/>
  <c r="Q2031" i="27"/>
  <c r="T2030" i="27"/>
  <c r="U2030" i="27" s="1"/>
  <c r="R2030" i="27"/>
  <c r="Q2030" i="27"/>
  <c r="T2029" i="27"/>
  <c r="U2029" i="27" s="1"/>
  <c r="R2029" i="27"/>
  <c r="Q2029" i="27"/>
  <c r="T2028" i="27"/>
  <c r="U2028" i="27" s="1"/>
  <c r="R2028" i="27"/>
  <c r="Q2028" i="27"/>
  <c r="T2027" i="27"/>
  <c r="U2027" i="27" s="1"/>
  <c r="R2027" i="27"/>
  <c r="Q2027" i="27"/>
  <c r="T2026" i="27"/>
  <c r="U2026" i="27" s="1"/>
  <c r="R2026" i="27"/>
  <c r="Q2026" i="27"/>
  <c r="T2025" i="27"/>
  <c r="U2025" i="27" s="1"/>
  <c r="R2025" i="27"/>
  <c r="Q2025" i="27"/>
  <c r="T2024" i="27"/>
  <c r="U2024" i="27" s="1"/>
  <c r="R2024" i="27"/>
  <c r="Q2024" i="27"/>
  <c r="U2023" i="27"/>
  <c r="T2023" i="27"/>
  <c r="R2023" i="27"/>
  <c r="Q2023" i="27"/>
  <c r="T2022" i="27"/>
  <c r="U2022" i="27" s="1"/>
  <c r="R2022" i="27"/>
  <c r="Q2022" i="27"/>
  <c r="U2021" i="27"/>
  <c r="T2021" i="27"/>
  <c r="R2021" i="27"/>
  <c r="Q2021" i="27"/>
  <c r="T2020" i="27"/>
  <c r="U2020" i="27" s="1"/>
  <c r="R2020" i="27"/>
  <c r="Q2020" i="27"/>
  <c r="U2019" i="27"/>
  <c r="T2019" i="27"/>
  <c r="R2019" i="27"/>
  <c r="Q2019" i="27"/>
  <c r="T2018" i="27"/>
  <c r="U2018" i="27" s="1"/>
  <c r="R2018" i="27"/>
  <c r="Q2018" i="27"/>
  <c r="T2017" i="27"/>
  <c r="U2017" i="27" s="1"/>
  <c r="R2017" i="27"/>
  <c r="Q2017" i="27"/>
  <c r="T2016" i="27"/>
  <c r="U2016" i="27" s="1"/>
  <c r="R2016" i="27"/>
  <c r="Q2016" i="27"/>
  <c r="T2015" i="27"/>
  <c r="U2015" i="27" s="1"/>
  <c r="R2015" i="27"/>
  <c r="Q2015" i="27"/>
  <c r="T2014" i="27"/>
  <c r="U2014" i="27" s="1"/>
  <c r="R2014" i="27"/>
  <c r="Q2014" i="27"/>
  <c r="T2013" i="27"/>
  <c r="U2013" i="27" s="1"/>
  <c r="R2013" i="27"/>
  <c r="Q2013" i="27"/>
  <c r="T2012" i="27"/>
  <c r="U2012" i="27" s="1"/>
  <c r="R2012" i="27"/>
  <c r="Q2012" i="27"/>
  <c r="T2011" i="27"/>
  <c r="U2011" i="27" s="1"/>
  <c r="R2011" i="27"/>
  <c r="Q2011" i="27"/>
  <c r="T2010" i="27"/>
  <c r="U2010" i="27" s="1"/>
  <c r="R2010" i="27"/>
  <c r="Q2010" i="27"/>
  <c r="T2009" i="27"/>
  <c r="U2009" i="27" s="1"/>
  <c r="R2009" i="27"/>
  <c r="Q2009" i="27"/>
  <c r="T2008" i="27"/>
  <c r="U2008" i="27" s="1"/>
  <c r="R2008" i="27"/>
  <c r="Q2008" i="27"/>
  <c r="U2007" i="27"/>
  <c r="T2007" i="27"/>
  <c r="R2007" i="27"/>
  <c r="Q2007" i="27"/>
  <c r="T2006" i="27"/>
  <c r="U2006" i="27" s="1"/>
  <c r="R2006" i="27"/>
  <c r="Q2006" i="27"/>
  <c r="U2005" i="27"/>
  <c r="T2005" i="27"/>
  <c r="R2005" i="27"/>
  <c r="Q2005" i="27"/>
  <c r="T2004" i="27"/>
  <c r="U2004" i="27" s="1"/>
  <c r="R2004" i="27"/>
  <c r="Q2004" i="27"/>
  <c r="U2003" i="27"/>
  <c r="T2003" i="27"/>
  <c r="R2003" i="27"/>
  <c r="Q2003" i="27"/>
  <c r="T2002" i="27"/>
  <c r="U2002" i="27" s="1"/>
  <c r="R2002" i="27"/>
  <c r="Q2002" i="27"/>
  <c r="U2001" i="27"/>
  <c r="T2001" i="27"/>
  <c r="R2001" i="27"/>
  <c r="Q2001" i="27"/>
  <c r="T2000" i="27"/>
  <c r="U2000" i="27" s="1"/>
  <c r="R2000" i="27"/>
  <c r="Q2000" i="27"/>
  <c r="T1999" i="27"/>
  <c r="U1999" i="27" s="1"/>
  <c r="R1999" i="27"/>
  <c r="Q1999" i="27"/>
  <c r="T1998" i="27"/>
  <c r="U1998" i="27" s="1"/>
  <c r="R1998" i="27"/>
  <c r="Q1998" i="27"/>
  <c r="T1997" i="27"/>
  <c r="U1997" i="27" s="1"/>
  <c r="R1997" i="27"/>
  <c r="Q1997" i="27"/>
  <c r="T1996" i="27"/>
  <c r="U1996" i="27" s="1"/>
  <c r="R1996" i="27"/>
  <c r="Q1996" i="27"/>
  <c r="U1995" i="27"/>
  <c r="T1995" i="27"/>
  <c r="R1995" i="27"/>
  <c r="Q1995" i="27"/>
  <c r="T1994" i="27"/>
  <c r="U1994" i="27" s="1"/>
  <c r="R1994" i="27"/>
  <c r="Q1994" i="27"/>
  <c r="T1993" i="27"/>
  <c r="U1993" i="27" s="1"/>
  <c r="R1993" i="27"/>
  <c r="Q1993" i="27"/>
  <c r="T1992" i="27"/>
  <c r="U1992" i="27" s="1"/>
  <c r="R1992" i="27"/>
  <c r="Q1992" i="27"/>
  <c r="U1991" i="27"/>
  <c r="T1991" i="27"/>
  <c r="R1991" i="27"/>
  <c r="Q1991" i="27"/>
  <c r="T1990" i="27"/>
  <c r="U1990" i="27" s="1"/>
  <c r="R1990" i="27"/>
  <c r="Q1990" i="27"/>
  <c r="U1989" i="27"/>
  <c r="T1989" i="27"/>
  <c r="R1989" i="27"/>
  <c r="Q1989" i="27"/>
  <c r="S1988" i="27"/>
  <c r="Q1988" i="27"/>
  <c r="P1988" i="27"/>
  <c r="O1988" i="27"/>
  <c r="N1988" i="27"/>
  <c r="M1988" i="27"/>
  <c r="L1988" i="27"/>
  <c r="K1988" i="27"/>
  <c r="I1988" i="27"/>
  <c r="S1987" i="27"/>
  <c r="Q1987" i="27"/>
  <c r="P1987" i="27"/>
  <c r="I1987" i="27"/>
  <c r="K1987" i="27" s="1"/>
  <c r="S1986" i="27"/>
  <c r="Q1986" i="27"/>
  <c r="K1986" i="27"/>
  <c r="I1986" i="27"/>
  <c r="S1985" i="27"/>
  <c r="Q1985" i="27"/>
  <c r="P1985" i="27"/>
  <c r="L1985" i="27"/>
  <c r="I1985" i="27"/>
  <c r="K1985" i="27" s="1"/>
  <c r="S1984" i="27"/>
  <c r="Q1984" i="27"/>
  <c r="I1984" i="27"/>
  <c r="K1984" i="27" s="1"/>
  <c r="U1983" i="27"/>
  <c r="T1983" i="27"/>
  <c r="R1983" i="27"/>
  <c r="Q1983" i="27"/>
  <c r="K1983" i="27"/>
  <c r="T1982" i="27"/>
  <c r="U1982" i="27" s="1"/>
  <c r="R1982" i="27"/>
  <c r="Q1982" i="27"/>
  <c r="T1981" i="27"/>
  <c r="U1981" i="27" s="1"/>
  <c r="R1981" i="27"/>
  <c r="Q1981" i="27"/>
  <c r="U1980" i="27"/>
  <c r="T1980" i="27"/>
  <c r="R1980" i="27"/>
  <c r="Q1980" i="27"/>
  <c r="T1979" i="27"/>
  <c r="U1979" i="27" s="1"/>
  <c r="R1979" i="27"/>
  <c r="Q1979" i="27"/>
  <c r="U1978" i="27"/>
  <c r="T1978" i="27"/>
  <c r="R1978" i="27"/>
  <c r="Q1978" i="27"/>
  <c r="S1977" i="27"/>
  <c r="P1977" i="27" s="1"/>
  <c r="Q1977" i="27"/>
  <c r="O1977" i="27"/>
  <c r="N1977" i="27"/>
  <c r="M1977" i="27"/>
  <c r="L1977" i="27"/>
  <c r="K1977" i="27"/>
  <c r="I1977" i="27"/>
  <c r="U1976" i="27"/>
  <c r="T1976" i="27"/>
  <c r="R1976" i="27"/>
  <c r="Q1976" i="27"/>
  <c r="S1975" i="27"/>
  <c r="Q1975" i="27"/>
  <c r="L1975" i="27"/>
  <c r="I1975" i="27"/>
  <c r="K1975" i="27" s="1"/>
  <c r="T1974" i="27"/>
  <c r="U1974" i="27" s="1"/>
  <c r="R1974" i="27"/>
  <c r="Q1974" i="27"/>
  <c r="T1973" i="27"/>
  <c r="U1973" i="27" s="1"/>
  <c r="R1973" i="27"/>
  <c r="Q1973" i="27"/>
  <c r="T1972" i="27"/>
  <c r="U1972" i="27" s="1"/>
  <c r="R1972" i="27"/>
  <c r="Q1972" i="27"/>
  <c r="T1971" i="27"/>
  <c r="U1971" i="27" s="1"/>
  <c r="R1971" i="27"/>
  <c r="Q1971" i="27"/>
  <c r="T1970" i="27"/>
  <c r="U1970" i="27" s="1"/>
  <c r="R1970" i="27"/>
  <c r="Q1970" i="27"/>
  <c r="T1969" i="27"/>
  <c r="U1969" i="27" s="1"/>
  <c r="R1969" i="27"/>
  <c r="Q1969" i="27"/>
  <c r="T1968" i="27"/>
  <c r="U1968" i="27" s="1"/>
  <c r="R1968" i="27"/>
  <c r="Q1968" i="27"/>
  <c r="T1967" i="27"/>
  <c r="U1967" i="27" s="1"/>
  <c r="R1967" i="27"/>
  <c r="Q1967" i="27"/>
  <c r="T1966" i="27"/>
  <c r="U1966" i="27" s="1"/>
  <c r="R1966" i="27"/>
  <c r="Q1966" i="27"/>
  <c r="T1965" i="27"/>
  <c r="U1965" i="27" s="1"/>
  <c r="R1965" i="27"/>
  <c r="Q1965" i="27"/>
  <c r="U1964" i="27"/>
  <c r="T1964" i="27"/>
  <c r="R1964" i="27"/>
  <c r="Q1964" i="27"/>
  <c r="T1963" i="27"/>
  <c r="U1963" i="27" s="1"/>
  <c r="R1963" i="27"/>
  <c r="Q1963" i="27"/>
  <c r="U1962" i="27"/>
  <c r="T1962" i="27"/>
  <c r="R1962" i="27"/>
  <c r="Q1962" i="27"/>
  <c r="T1961" i="27"/>
  <c r="U1961" i="27" s="1"/>
  <c r="R1961" i="27"/>
  <c r="Q1961" i="27"/>
  <c r="U1960" i="27"/>
  <c r="T1960" i="27"/>
  <c r="R1960" i="27"/>
  <c r="Q1960" i="27"/>
  <c r="T1959" i="27"/>
  <c r="U1959" i="27" s="1"/>
  <c r="R1959" i="27"/>
  <c r="Q1959" i="27"/>
  <c r="U1958" i="27"/>
  <c r="T1958" i="27"/>
  <c r="R1958" i="27"/>
  <c r="Q1958" i="27"/>
  <c r="T1957" i="27"/>
  <c r="U1957" i="27" s="1"/>
  <c r="R1957" i="27"/>
  <c r="Q1957" i="27"/>
  <c r="T1956" i="27"/>
  <c r="U1956" i="27" s="1"/>
  <c r="R1956" i="27"/>
  <c r="Q1956" i="27"/>
  <c r="T1955" i="27"/>
  <c r="U1955" i="27" s="1"/>
  <c r="R1955" i="27"/>
  <c r="Q1955" i="27"/>
  <c r="Q1954" i="27"/>
  <c r="S1953" i="27"/>
  <c r="Q1953" i="27"/>
  <c r="N1953" i="27"/>
  <c r="I1953" i="27"/>
  <c r="K1953" i="27" s="1"/>
  <c r="S1952" i="27"/>
  <c r="P1952" i="27" s="1"/>
  <c r="Q1952" i="27"/>
  <c r="O1952" i="27"/>
  <c r="N1952" i="27"/>
  <c r="M1952" i="27"/>
  <c r="L1952" i="27"/>
  <c r="K1952" i="27"/>
  <c r="I1952" i="27"/>
  <c r="U1951" i="27"/>
  <c r="T1951" i="27"/>
  <c r="R1951" i="27"/>
  <c r="Q1951" i="27"/>
  <c r="U1950" i="27"/>
  <c r="T1950" i="27"/>
  <c r="R1950" i="27"/>
  <c r="Q1950" i="27"/>
  <c r="U1949" i="27"/>
  <c r="T1949" i="27"/>
  <c r="R1949" i="27"/>
  <c r="Q1949" i="27"/>
  <c r="U1948" i="27"/>
  <c r="T1948" i="27"/>
  <c r="R1948" i="27"/>
  <c r="Q1948" i="27"/>
  <c r="U1947" i="27"/>
  <c r="T1947" i="27"/>
  <c r="R1947" i="27"/>
  <c r="Q1947" i="27"/>
  <c r="U1946" i="27"/>
  <c r="T1946" i="27"/>
  <c r="R1946" i="27"/>
  <c r="Q1946" i="27"/>
  <c r="U1945" i="27"/>
  <c r="T1945" i="27"/>
  <c r="R1945" i="27"/>
  <c r="Q1945" i="27"/>
  <c r="U1944" i="27"/>
  <c r="T1944" i="27"/>
  <c r="R1944" i="27"/>
  <c r="Q1944" i="27"/>
  <c r="U1943" i="27"/>
  <c r="T1943" i="27"/>
  <c r="R1943" i="27"/>
  <c r="Q1943" i="27"/>
  <c r="U1942" i="27"/>
  <c r="T1942" i="27"/>
  <c r="R1942" i="27"/>
  <c r="Q1942" i="27"/>
  <c r="U1941" i="27"/>
  <c r="T1941" i="27"/>
  <c r="R1941" i="27"/>
  <c r="Q1941" i="27"/>
  <c r="U1940" i="27"/>
  <c r="T1940" i="27"/>
  <c r="R1940" i="27"/>
  <c r="Q1940" i="27"/>
  <c r="U1939" i="27"/>
  <c r="T1939" i="27"/>
  <c r="R1939" i="27"/>
  <c r="Q1939" i="27"/>
  <c r="U1938" i="27"/>
  <c r="T1938" i="27"/>
  <c r="R1938" i="27"/>
  <c r="Q1938" i="27"/>
  <c r="U1937" i="27"/>
  <c r="T1937" i="27"/>
  <c r="R1937" i="27"/>
  <c r="Q1937" i="27"/>
  <c r="U1936" i="27"/>
  <c r="T1936" i="27"/>
  <c r="R1936" i="27"/>
  <c r="Q1936" i="27"/>
  <c r="U1935" i="27"/>
  <c r="T1935" i="27"/>
  <c r="R1935" i="27"/>
  <c r="Q1935" i="27"/>
  <c r="U1934" i="27"/>
  <c r="T1934" i="27"/>
  <c r="R1934" i="27"/>
  <c r="Q1934" i="27"/>
  <c r="U1933" i="27"/>
  <c r="T1933" i="27"/>
  <c r="R1933" i="27"/>
  <c r="Q1933" i="27"/>
  <c r="U1932" i="27"/>
  <c r="T1932" i="27"/>
  <c r="R1932" i="27"/>
  <c r="Q1932" i="27"/>
  <c r="U1931" i="27"/>
  <c r="T1931" i="27"/>
  <c r="R1931" i="27"/>
  <c r="Q1931" i="27"/>
  <c r="U1930" i="27"/>
  <c r="T1930" i="27"/>
  <c r="R1930" i="27"/>
  <c r="Q1930" i="27"/>
  <c r="U1929" i="27"/>
  <c r="T1929" i="27"/>
  <c r="R1929" i="27"/>
  <c r="Q1929" i="27"/>
  <c r="U1928" i="27"/>
  <c r="T1928" i="27"/>
  <c r="R1928" i="27"/>
  <c r="Q1928" i="27"/>
  <c r="U1927" i="27"/>
  <c r="T1927" i="27"/>
  <c r="R1927" i="27"/>
  <c r="Q1927" i="27"/>
  <c r="U1926" i="27"/>
  <c r="T1926" i="27"/>
  <c r="R1926" i="27"/>
  <c r="Q1926" i="27"/>
  <c r="U1925" i="27"/>
  <c r="T1925" i="27"/>
  <c r="R1925" i="27"/>
  <c r="Q1925" i="27"/>
  <c r="U1924" i="27"/>
  <c r="T1924" i="27"/>
  <c r="R1924" i="27"/>
  <c r="Q1924" i="27"/>
  <c r="U1923" i="27"/>
  <c r="T1923" i="27"/>
  <c r="R1923" i="27"/>
  <c r="Q1923" i="27"/>
  <c r="Q1922" i="27"/>
  <c r="S1921" i="27"/>
  <c r="Q1921" i="27"/>
  <c r="M1921" i="27"/>
  <c r="L1921" i="27"/>
  <c r="I1921" i="27"/>
  <c r="K1921" i="27" s="1"/>
  <c r="U1920" i="27"/>
  <c r="T1920" i="27"/>
  <c r="R1920" i="27"/>
  <c r="Q1920" i="27"/>
  <c r="U1919" i="27"/>
  <c r="T1919" i="27"/>
  <c r="R1919" i="27"/>
  <c r="Q1919" i="27"/>
  <c r="U1918" i="27"/>
  <c r="T1918" i="27"/>
  <c r="R1918" i="27"/>
  <c r="Q1918" i="27"/>
  <c r="U1917" i="27"/>
  <c r="T1917" i="27"/>
  <c r="R1917" i="27"/>
  <c r="Q1917" i="27"/>
  <c r="U1916" i="27"/>
  <c r="T1916" i="27"/>
  <c r="R1916" i="27"/>
  <c r="Q1916" i="27"/>
  <c r="U1915" i="27"/>
  <c r="T1915" i="27"/>
  <c r="R1915" i="27"/>
  <c r="Q1915" i="27"/>
  <c r="U1914" i="27"/>
  <c r="T1914" i="27"/>
  <c r="R1914" i="27"/>
  <c r="Q1914" i="27"/>
  <c r="U1913" i="27"/>
  <c r="T1913" i="27"/>
  <c r="R1913" i="27"/>
  <c r="Q1913" i="27"/>
  <c r="U1912" i="27"/>
  <c r="T1912" i="27"/>
  <c r="R1912" i="27"/>
  <c r="Q1912" i="27"/>
  <c r="U1911" i="27"/>
  <c r="T1911" i="27"/>
  <c r="R1911" i="27"/>
  <c r="Q1911" i="27"/>
  <c r="U1910" i="27"/>
  <c r="T1910" i="27"/>
  <c r="R1910" i="27"/>
  <c r="Q1910" i="27"/>
  <c r="U1909" i="27"/>
  <c r="T1909" i="27"/>
  <c r="R1909" i="27"/>
  <c r="Q1909" i="27"/>
  <c r="U1908" i="27"/>
  <c r="T1908" i="27"/>
  <c r="R1908" i="27"/>
  <c r="Q1908" i="27"/>
  <c r="U1907" i="27"/>
  <c r="T1907" i="27"/>
  <c r="R1907" i="27"/>
  <c r="Q1907" i="27"/>
  <c r="U1906" i="27"/>
  <c r="T1906" i="27"/>
  <c r="R1906" i="27"/>
  <c r="Q1906" i="27"/>
  <c r="U1905" i="27"/>
  <c r="T1905" i="27"/>
  <c r="R1905" i="27"/>
  <c r="Q1905" i="27"/>
  <c r="U1904" i="27"/>
  <c r="T1904" i="27"/>
  <c r="R1904" i="27"/>
  <c r="Q1904" i="27"/>
  <c r="U1903" i="27"/>
  <c r="T1903" i="27"/>
  <c r="R1903" i="27"/>
  <c r="Q1903" i="27"/>
  <c r="U1902" i="27"/>
  <c r="T1902" i="27"/>
  <c r="R1902" i="27"/>
  <c r="Q1902" i="27"/>
  <c r="U1901" i="27"/>
  <c r="T1901" i="27"/>
  <c r="R1901" i="27"/>
  <c r="Q1901" i="27"/>
  <c r="U1900" i="27"/>
  <c r="T1900" i="27"/>
  <c r="R1900" i="27"/>
  <c r="Q1900" i="27"/>
  <c r="U1899" i="27"/>
  <c r="T1899" i="27"/>
  <c r="R1899" i="27"/>
  <c r="Q1899" i="27"/>
  <c r="U1898" i="27"/>
  <c r="T1898" i="27"/>
  <c r="R1898" i="27"/>
  <c r="Q1898" i="27"/>
  <c r="U1897" i="27"/>
  <c r="T1897" i="27"/>
  <c r="R1897" i="27"/>
  <c r="Q1897" i="27"/>
  <c r="U1896" i="27"/>
  <c r="T1896" i="27"/>
  <c r="R1896" i="27"/>
  <c r="Q1896" i="27"/>
  <c r="U1895" i="27"/>
  <c r="T1895" i="27"/>
  <c r="R1895" i="27"/>
  <c r="Q1895" i="27"/>
  <c r="U1894" i="27"/>
  <c r="T1894" i="27"/>
  <c r="R1894" i="27"/>
  <c r="Q1894" i="27"/>
  <c r="U1893" i="27"/>
  <c r="T1893" i="27"/>
  <c r="R1893" i="27"/>
  <c r="Q1893" i="27"/>
  <c r="U1892" i="27"/>
  <c r="T1892" i="27"/>
  <c r="R1892" i="27"/>
  <c r="Q1892" i="27"/>
  <c r="U1891" i="27"/>
  <c r="T1891" i="27"/>
  <c r="R1891" i="27"/>
  <c r="Q1891" i="27"/>
  <c r="U1890" i="27"/>
  <c r="T1890" i="27"/>
  <c r="R1890" i="27"/>
  <c r="Q1890" i="27"/>
  <c r="U1889" i="27"/>
  <c r="T1889" i="27"/>
  <c r="R1889" i="27"/>
  <c r="Q1889" i="27"/>
  <c r="U1888" i="27"/>
  <c r="T1888" i="27"/>
  <c r="R1888" i="27"/>
  <c r="Q1888" i="27"/>
  <c r="U1887" i="27"/>
  <c r="T1887" i="27"/>
  <c r="R1887" i="27"/>
  <c r="Q1887" i="27"/>
  <c r="U1886" i="27"/>
  <c r="T1886" i="27"/>
  <c r="R1886" i="27"/>
  <c r="Q1886" i="27"/>
  <c r="U1885" i="27"/>
  <c r="T1885" i="27"/>
  <c r="R1885" i="27"/>
  <c r="Q1885" i="27"/>
  <c r="U1884" i="27"/>
  <c r="T1884" i="27"/>
  <c r="R1884" i="27"/>
  <c r="Q1884" i="27"/>
  <c r="U1883" i="27"/>
  <c r="T1883" i="27"/>
  <c r="R1883" i="27"/>
  <c r="Q1883" i="27"/>
  <c r="U1882" i="27"/>
  <c r="T1882" i="27"/>
  <c r="R1882" i="27"/>
  <c r="Q1882" i="27"/>
  <c r="U1881" i="27"/>
  <c r="T1881" i="27"/>
  <c r="R1881" i="27"/>
  <c r="Q1881" i="27"/>
  <c r="U1880" i="27"/>
  <c r="T1880" i="27"/>
  <c r="R1880" i="27"/>
  <c r="Q1880" i="27"/>
  <c r="U1879" i="27"/>
  <c r="T1879" i="27"/>
  <c r="R1879" i="27"/>
  <c r="Q1879" i="27"/>
  <c r="U1878" i="27"/>
  <c r="T1878" i="27"/>
  <c r="R1878" i="27"/>
  <c r="Q1878" i="27"/>
  <c r="U1877" i="27"/>
  <c r="T1877" i="27"/>
  <c r="R1877" i="27"/>
  <c r="Q1877" i="27"/>
  <c r="U1876" i="27"/>
  <c r="T1876" i="27"/>
  <c r="R1876" i="27"/>
  <c r="Q1876" i="27"/>
  <c r="U1875" i="27"/>
  <c r="T1875" i="27"/>
  <c r="R1875" i="27"/>
  <c r="Q1875" i="27"/>
  <c r="U1874" i="27"/>
  <c r="T1874" i="27"/>
  <c r="R1874" i="27"/>
  <c r="Q1874" i="27"/>
  <c r="U1873" i="27"/>
  <c r="T1873" i="27"/>
  <c r="R1873" i="27"/>
  <c r="Q1873" i="27"/>
  <c r="U1872" i="27"/>
  <c r="T1872" i="27"/>
  <c r="R1872" i="27"/>
  <c r="Q1872" i="27"/>
  <c r="U1871" i="27"/>
  <c r="T1871" i="27"/>
  <c r="R1871" i="27"/>
  <c r="Q1871" i="27"/>
  <c r="U1870" i="27"/>
  <c r="T1870" i="27"/>
  <c r="R1870" i="27"/>
  <c r="Q1870" i="27"/>
  <c r="U1869" i="27"/>
  <c r="T1869" i="27"/>
  <c r="R1869" i="27"/>
  <c r="Q1869" i="27"/>
  <c r="U1868" i="27"/>
  <c r="T1868" i="27"/>
  <c r="R1868" i="27"/>
  <c r="Q1868" i="27"/>
  <c r="U1867" i="27"/>
  <c r="T1867" i="27"/>
  <c r="R1867" i="27"/>
  <c r="Q1867" i="27"/>
  <c r="U1866" i="27"/>
  <c r="T1866" i="27"/>
  <c r="R1866" i="27"/>
  <c r="Q1866" i="27"/>
  <c r="U1865" i="27"/>
  <c r="T1865" i="27"/>
  <c r="R1865" i="27"/>
  <c r="Q1865" i="27"/>
  <c r="U1864" i="27"/>
  <c r="T1864" i="27"/>
  <c r="R1864" i="27"/>
  <c r="Q1864" i="27"/>
  <c r="U1863" i="27"/>
  <c r="T1863" i="27"/>
  <c r="R1863" i="27"/>
  <c r="Q1863" i="27"/>
  <c r="U1862" i="27"/>
  <c r="T1862" i="27"/>
  <c r="R1862" i="27"/>
  <c r="Q1862" i="27"/>
  <c r="U1861" i="27"/>
  <c r="T1861" i="27"/>
  <c r="R1861" i="27"/>
  <c r="Q1861" i="27"/>
  <c r="U1860" i="27"/>
  <c r="T1860" i="27"/>
  <c r="R1860" i="27"/>
  <c r="Q1860" i="27"/>
  <c r="U1859" i="27"/>
  <c r="T1859" i="27"/>
  <c r="R1859" i="27"/>
  <c r="Q1859" i="27"/>
  <c r="U1858" i="27"/>
  <c r="T1858" i="27"/>
  <c r="R1858" i="27"/>
  <c r="Q1858" i="27"/>
  <c r="U1857" i="27"/>
  <c r="T1857" i="27"/>
  <c r="R1857" i="27"/>
  <c r="Q1857" i="27"/>
  <c r="U1856" i="27"/>
  <c r="T1856" i="27"/>
  <c r="R1856" i="27"/>
  <c r="Q1856" i="27"/>
  <c r="U1855" i="27"/>
  <c r="T1855" i="27"/>
  <c r="R1855" i="27"/>
  <c r="Q1855" i="27"/>
  <c r="U1854" i="27"/>
  <c r="T1854" i="27"/>
  <c r="R1854" i="27"/>
  <c r="Q1854" i="27"/>
  <c r="U1853" i="27"/>
  <c r="T1853" i="27"/>
  <c r="R1853" i="27"/>
  <c r="Q1853" i="27"/>
  <c r="U1852" i="27"/>
  <c r="T1852" i="27"/>
  <c r="R1852" i="27"/>
  <c r="Q1852" i="27"/>
  <c r="U1851" i="27"/>
  <c r="T1851" i="27"/>
  <c r="R1851" i="27"/>
  <c r="Q1851" i="27"/>
  <c r="U1850" i="27"/>
  <c r="T1850" i="27"/>
  <c r="R1850" i="27"/>
  <c r="Q1850" i="27"/>
  <c r="U1849" i="27"/>
  <c r="T1849" i="27"/>
  <c r="R1849" i="27"/>
  <c r="Q1849" i="27"/>
  <c r="U1848" i="27"/>
  <c r="T1848" i="27"/>
  <c r="R1848" i="27"/>
  <c r="Q1848" i="27"/>
  <c r="U1847" i="27"/>
  <c r="T1847" i="27"/>
  <c r="R1847" i="27"/>
  <c r="Q1847" i="27"/>
  <c r="U1846" i="27"/>
  <c r="T1846" i="27"/>
  <c r="R1846" i="27"/>
  <c r="Q1846" i="27"/>
  <c r="U1845" i="27"/>
  <c r="T1845" i="27"/>
  <c r="R1845" i="27"/>
  <c r="Q1845" i="27"/>
  <c r="U1844" i="27"/>
  <c r="T1844" i="27"/>
  <c r="R1844" i="27"/>
  <c r="Q1844" i="27"/>
  <c r="U1843" i="27"/>
  <c r="T1843" i="27"/>
  <c r="R1843" i="27"/>
  <c r="Q1843" i="27"/>
  <c r="U1842" i="27"/>
  <c r="T1842" i="27"/>
  <c r="R1842" i="27"/>
  <c r="Q1842" i="27"/>
  <c r="U1841" i="27"/>
  <c r="T1841" i="27"/>
  <c r="R1841" i="27"/>
  <c r="Q1841" i="27"/>
  <c r="U1840" i="27"/>
  <c r="T1840" i="27"/>
  <c r="R1840" i="27"/>
  <c r="Q1840" i="27"/>
  <c r="U1839" i="27"/>
  <c r="T1839" i="27"/>
  <c r="R1839" i="27"/>
  <c r="Q1839" i="27"/>
  <c r="U1838" i="27"/>
  <c r="T1838" i="27"/>
  <c r="R1838" i="27"/>
  <c r="Q1838" i="27"/>
  <c r="U1837" i="27"/>
  <c r="T1837" i="27"/>
  <c r="R1837" i="27"/>
  <c r="Q1837" i="27"/>
  <c r="U1836" i="27"/>
  <c r="T1836" i="27"/>
  <c r="R1836" i="27"/>
  <c r="Q1836" i="27"/>
  <c r="U1835" i="27"/>
  <c r="T1835" i="27"/>
  <c r="R1835" i="27"/>
  <c r="Q1835" i="27"/>
  <c r="U1834" i="27"/>
  <c r="T1834" i="27"/>
  <c r="R1834" i="27"/>
  <c r="Q1834" i="27"/>
  <c r="U1833" i="27"/>
  <c r="T1833" i="27"/>
  <c r="R1833" i="27"/>
  <c r="Q1833" i="27"/>
  <c r="U1832" i="27"/>
  <c r="T1832" i="27"/>
  <c r="R1832" i="27"/>
  <c r="Q1832" i="27"/>
  <c r="U1831" i="27"/>
  <c r="T1831" i="27"/>
  <c r="R1831" i="27"/>
  <c r="Q1831" i="27"/>
  <c r="U1830" i="27"/>
  <c r="T1830" i="27"/>
  <c r="R1830" i="27"/>
  <c r="Q1830" i="27"/>
  <c r="U1829" i="27"/>
  <c r="T1829" i="27"/>
  <c r="R1829" i="27"/>
  <c r="Q1829" i="27"/>
  <c r="U1828" i="27"/>
  <c r="T1828" i="27"/>
  <c r="R1828" i="27"/>
  <c r="Q1828" i="27"/>
  <c r="U1827" i="27"/>
  <c r="T1827" i="27"/>
  <c r="R1827" i="27"/>
  <c r="Q1827" i="27"/>
  <c r="U1826" i="27"/>
  <c r="T1826" i="27"/>
  <c r="R1826" i="27"/>
  <c r="Q1826" i="27"/>
  <c r="U1825" i="27"/>
  <c r="T1825" i="27"/>
  <c r="R1825" i="27"/>
  <c r="Q1825" i="27"/>
  <c r="U1824" i="27"/>
  <c r="T1824" i="27"/>
  <c r="R1824" i="27"/>
  <c r="Q1824" i="27"/>
  <c r="U1823" i="27"/>
  <c r="T1823" i="27"/>
  <c r="R1823" i="27"/>
  <c r="Q1823" i="27"/>
  <c r="U1822" i="27"/>
  <c r="T1822" i="27"/>
  <c r="R1822" i="27"/>
  <c r="Q1822" i="27"/>
  <c r="U1821" i="27"/>
  <c r="T1821" i="27"/>
  <c r="R1821" i="27"/>
  <c r="Q1821" i="27"/>
  <c r="U1820" i="27"/>
  <c r="T1820" i="27"/>
  <c r="R1820" i="27"/>
  <c r="Q1820" i="27"/>
  <c r="U1819" i="27"/>
  <c r="T1819" i="27"/>
  <c r="R1819" i="27"/>
  <c r="Q1819" i="27"/>
  <c r="U1818" i="27"/>
  <c r="T1818" i="27"/>
  <c r="R1818" i="27"/>
  <c r="Q1818" i="27"/>
  <c r="U1817" i="27"/>
  <c r="T1817" i="27"/>
  <c r="R1817" i="27"/>
  <c r="Q1817" i="27"/>
  <c r="U1816" i="27"/>
  <c r="T1816" i="27"/>
  <c r="R1816" i="27"/>
  <c r="Q1816" i="27"/>
  <c r="U1815" i="27"/>
  <c r="T1815" i="27"/>
  <c r="R1815" i="27"/>
  <c r="Q1815" i="27"/>
  <c r="U1814" i="27"/>
  <c r="T1814" i="27"/>
  <c r="R1814" i="27"/>
  <c r="Q1814" i="27"/>
  <c r="U1813" i="27"/>
  <c r="T1813" i="27"/>
  <c r="R1813" i="27"/>
  <c r="Q1813" i="27"/>
  <c r="U1812" i="27"/>
  <c r="T1812" i="27"/>
  <c r="R1812" i="27"/>
  <c r="Q1812" i="27"/>
  <c r="U1811" i="27"/>
  <c r="T1811" i="27"/>
  <c r="R1811" i="27"/>
  <c r="Q1811" i="27"/>
  <c r="U1810" i="27"/>
  <c r="T1810" i="27"/>
  <c r="R1810" i="27"/>
  <c r="Q1810" i="27"/>
  <c r="U1809" i="27"/>
  <c r="T1809" i="27"/>
  <c r="R1809" i="27"/>
  <c r="Q1809" i="27"/>
  <c r="U1808" i="27"/>
  <c r="T1808" i="27"/>
  <c r="R1808" i="27"/>
  <c r="Q1808" i="27"/>
  <c r="U1807" i="27"/>
  <c r="T1807" i="27"/>
  <c r="R1807" i="27"/>
  <c r="Q1807" i="27"/>
  <c r="U1806" i="27"/>
  <c r="T1806" i="27"/>
  <c r="R1806" i="27"/>
  <c r="Q1806" i="27"/>
  <c r="U1805" i="27"/>
  <c r="T1805" i="27"/>
  <c r="R1805" i="27"/>
  <c r="Q1805" i="27"/>
  <c r="U1804" i="27"/>
  <c r="T1804" i="27"/>
  <c r="R1804" i="27"/>
  <c r="Q1804" i="27"/>
  <c r="U1803" i="27"/>
  <c r="T1803" i="27"/>
  <c r="R1803" i="27"/>
  <c r="Q1803" i="27"/>
  <c r="U1802" i="27"/>
  <c r="T1802" i="27"/>
  <c r="R1802" i="27"/>
  <c r="Q1802" i="27"/>
  <c r="U1801" i="27"/>
  <c r="T1801" i="27"/>
  <c r="R1801" i="27"/>
  <c r="Q1801" i="27"/>
  <c r="U1800" i="27"/>
  <c r="T1800" i="27"/>
  <c r="R1800" i="27"/>
  <c r="Q1800" i="27"/>
  <c r="U1799" i="27"/>
  <c r="T1799" i="27"/>
  <c r="R1799" i="27"/>
  <c r="Q1799" i="27"/>
  <c r="U1798" i="27"/>
  <c r="T1798" i="27"/>
  <c r="R1798" i="27"/>
  <c r="Q1798" i="27"/>
  <c r="U1797" i="27"/>
  <c r="T1797" i="27"/>
  <c r="R1797" i="27"/>
  <c r="Q1797" i="27"/>
  <c r="U1796" i="27"/>
  <c r="T1796" i="27"/>
  <c r="R1796" i="27"/>
  <c r="Q1796" i="27"/>
  <c r="U1795" i="27"/>
  <c r="T1795" i="27"/>
  <c r="R1795" i="27"/>
  <c r="Q1795" i="27"/>
  <c r="U1794" i="27"/>
  <c r="T1794" i="27"/>
  <c r="R1794" i="27"/>
  <c r="Q1794" i="27"/>
  <c r="U1793" i="27"/>
  <c r="T1793" i="27"/>
  <c r="R1793" i="27"/>
  <c r="Q1793" i="27"/>
  <c r="U1792" i="27"/>
  <c r="T1792" i="27"/>
  <c r="R1792" i="27"/>
  <c r="Q1792" i="27"/>
  <c r="U1791" i="27"/>
  <c r="T1791" i="27"/>
  <c r="R1791" i="27"/>
  <c r="Q1791" i="27"/>
  <c r="U1790" i="27"/>
  <c r="T1790" i="27"/>
  <c r="R1790" i="27"/>
  <c r="Q1790" i="27"/>
  <c r="U1789" i="27"/>
  <c r="T1789" i="27"/>
  <c r="R1789" i="27"/>
  <c r="Q1789" i="27"/>
  <c r="U1788" i="27"/>
  <c r="T1788" i="27"/>
  <c r="R1788" i="27"/>
  <c r="Q1788" i="27"/>
  <c r="U1787" i="27"/>
  <c r="T1787" i="27"/>
  <c r="R1787" i="27"/>
  <c r="Q1787" i="27"/>
  <c r="U1786" i="27"/>
  <c r="T1786" i="27"/>
  <c r="R1786" i="27"/>
  <c r="Q1786" i="27"/>
  <c r="U1785" i="27"/>
  <c r="T1785" i="27"/>
  <c r="R1785" i="27"/>
  <c r="Q1785" i="27"/>
  <c r="U1784" i="27"/>
  <c r="T1784" i="27"/>
  <c r="R1784" i="27"/>
  <c r="Q1784" i="27"/>
  <c r="U1783" i="27"/>
  <c r="T1783" i="27"/>
  <c r="R1783" i="27"/>
  <c r="Q1783" i="27"/>
  <c r="U1782" i="27"/>
  <c r="T1782" i="27"/>
  <c r="R1782" i="27"/>
  <c r="Q1782" i="27"/>
  <c r="U1781" i="27"/>
  <c r="T1781" i="27"/>
  <c r="R1781" i="27"/>
  <c r="Q1781" i="27"/>
  <c r="U1780" i="27"/>
  <c r="T1780" i="27"/>
  <c r="R1780" i="27"/>
  <c r="Q1780" i="27"/>
  <c r="U1779" i="27"/>
  <c r="T1779" i="27"/>
  <c r="R1779" i="27"/>
  <c r="Q1779" i="27"/>
  <c r="U1778" i="27"/>
  <c r="T1778" i="27"/>
  <c r="R1778" i="27"/>
  <c r="Q1778" i="27"/>
  <c r="U1777" i="27"/>
  <c r="T1777" i="27"/>
  <c r="R1777" i="27"/>
  <c r="Q1777" i="27"/>
  <c r="U1776" i="27"/>
  <c r="T1776" i="27"/>
  <c r="R1776" i="27"/>
  <c r="Q1776" i="27"/>
  <c r="U1775" i="27"/>
  <c r="T1775" i="27"/>
  <c r="R1775" i="27"/>
  <c r="Q1775" i="27"/>
  <c r="U1774" i="27"/>
  <c r="T1774" i="27"/>
  <c r="R1774" i="27"/>
  <c r="Q1774" i="27"/>
  <c r="U1773" i="27"/>
  <c r="T1773" i="27"/>
  <c r="R1773" i="27"/>
  <c r="Q1773" i="27"/>
  <c r="U1772" i="27"/>
  <c r="T1772" i="27"/>
  <c r="R1772" i="27"/>
  <c r="Q1772" i="27"/>
  <c r="U1771" i="27"/>
  <c r="T1771" i="27"/>
  <c r="R1771" i="27"/>
  <c r="Q1771" i="27"/>
  <c r="U1770" i="27"/>
  <c r="T1770" i="27"/>
  <c r="R1770" i="27"/>
  <c r="Q1770" i="27"/>
  <c r="U1769" i="27"/>
  <c r="T1769" i="27"/>
  <c r="R1769" i="27"/>
  <c r="Q1769" i="27"/>
  <c r="U1768" i="27"/>
  <c r="T1768" i="27"/>
  <c r="R1768" i="27"/>
  <c r="Q1768" i="27"/>
  <c r="U1767" i="27"/>
  <c r="T1767" i="27"/>
  <c r="R1767" i="27"/>
  <c r="Q1767" i="27"/>
  <c r="U1766" i="27"/>
  <c r="T1766" i="27"/>
  <c r="R1766" i="27"/>
  <c r="Q1766" i="27"/>
  <c r="U1765" i="27"/>
  <c r="T1765" i="27"/>
  <c r="R1765" i="27"/>
  <c r="Q1765" i="27"/>
  <c r="U1764" i="27"/>
  <c r="T1764" i="27"/>
  <c r="R1764" i="27"/>
  <c r="Q1764" i="27"/>
  <c r="U1763" i="27"/>
  <c r="T1763" i="27"/>
  <c r="R1763" i="27"/>
  <c r="Q1763" i="27"/>
  <c r="U1762" i="27"/>
  <c r="T1762" i="27"/>
  <c r="R1762" i="27"/>
  <c r="Q1762" i="27"/>
  <c r="U1761" i="27"/>
  <c r="T1761" i="27"/>
  <c r="R1761" i="27"/>
  <c r="Q1761" i="27"/>
  <c r="U1760" i="27"/>
  <c r="T1760" i="27"/>
  <c r="R1760" i="27"/>
  <c r="Q1760" i="27"/>
  <c r="U1759" i="27"/>
  <c r="T1759" i="27"/>
  <c r="R1759" i="27"/>
  <c r="Q1759" i="27"/>
  <c r="U1758" i="27"/>
  <c r="T1758" i="27"/>
  <c r="R1758" i="27"/>
  <c r="Q1758" i="27"/>
  <c r="U1757" i="27"/>
  <c r="T1757" i="27"/>
  <c r="R1757" i="27"/>
  <c r="Q1757" i="27"/>
  <c r="U1756" i="27"/>
  <c r="T1756" i="27"/>
  <c r="R1756" i="27"/>
  <c r="Q1756" i="27"/>
  <c r="U1755" i="27"/>
  <c r="T1755" i="27"/>
  <c r="R1755" i="27"/>
  <c r="Q1755" i="27"/>
  <c r="U1754" i="27"/>
  <c r="T1754" i="27"/>
  <c r="R1754" i="27"/>
  <c r="Q1754" i="27"/>
  <c r="U1753" i="27"/>
  <c r="T1753" i="27"/>
  <c r="R1753" i="27"/>
  <c r="Q1753" i="27"/>
  <c r="U1752" i="27"/>
  <c r="T1752" i="27"/>
  <c r="R1752" i="27"/>
  <c r="Q1752" i="27"/>
  <c r="U1751" i="27"/>
  <c r="T1751" i="27"/>
  <c r="R1751" i="27"/>
  <c r="Q1751" i="27"/>
  <c r="U1750" i="27"/>
  <c r="T1750" i="27"/>
  <c r="R1750" i="27"/>
  <c r="Q1750" i="27"/>
  <c r="U1749" i="27"/>
  <c r="T1749" i="27"/>
  <c r="R1749" i="27"/>
  <c r="Q1749" i="27"/>
  <c r="U1748" i="27"/>
  <c r="T1748" i="27"/>
  <c r="R1748" i="27"/>
  <c r="Q1748" i="27"/>
  <c r="U1747" i="27"/>
  <c r="T1747" i="27"/>
  <c r="R1747" i="27"/>
  <c r="Q1747" i="27"/>
  <c r="U1746" i="27"/>
  <c r="T1746" i="27"/>
  <c r="R1746" i="27"/>
  <c r="Q1746" i="27"/>
  <c r="U1745" i="27"/>
  <c r="T1745" i="27"/>
  <c r="R1745" i="27"/>
  <c r="Q1745" i="27"/>
  <c r="U1744" i="27"/>
  <c r="T1744" i="27"/>
  <c r="R1744" i="27"/>
  <c r="Q1744" i="27"/>
  <c r="U1743" i="27"/>
  <c r="T1743" i="27"/>
  <c r="R1743" i="27"/>
  <c r="Q1743" i="27"/>
  <c r="U1742" i="27"/>
  <c r="T1742" i="27"/>
  <c r="R1742" i="27"/>
  <c r="Q1742" i="27"/>
  <c r="U1741" i="27"/>
  <c r="T1741" i="27"/>
  <c r="R1741" i="27"/>
  <c r="Q1741" i="27"/>
  <c r="U1740" i="27"/>
  <c r="T1740" i="27"/>
  <c r="R1740" i="27"/>
  <c r="Q1740" i="27"/>
  <c r="U1739" i="27"/>
  <c r="T1739" i="27"/>
  <c r="R1739" i="27"/>
  <c r="Q1739" i="27"/>
  <c r="U1738" i="27"/>
  <c r="T1738" i="27"/>
  <c r="R1738" i="27"/>
  <c r="Q1738" i="27"/>
  <c r="U1737" i="27"/>
  <c r="T1737" i="27"/>
  <c r="R1737" i="27"/>
  <c r="Q1737" i="27"/>
  <c r="U1736" i="27"/>
  <c r="T1736" i="27"/>
  <c r="R1736" i="27"/>
  <c r="Q1736" i="27"/>
  <c r="U1735" i="27"/>
  <c r="T1735" i="27"/>
  <c r="R1735" i="27"/>
  <c r="Q1735" i="27"/>
  <c r="U1734" i="27"/>
  <c r="T1734" i="27"/>
  <c r="R1734" i="27"/>
  <c r="Q1734" i="27"/>
  <c r="U1733" i="27"/>
  <c r="T1733" i="27"/>
  <c r="R1733" i="27"/>
  <c r="Q1733" i="27"/>
  <c r="U1732" i="27"/>
  <c r="T1732" i="27"/>
  <c r="R1732" i="27"/>
  <c r="Q1732" i="27"/>
  <c r="U1731" i="27"/>
  <c r="T1731" i="27"/>
  <c r="R1731" i="27"/>
  <c r="Q1731" i="27"/>
  <c r="U1730" i="27"/>
  <c r="T1730" i="27"/>
  <c r="R1730" i="27"/>
  <c r="Q1730" i="27"/>
  <c r="U1729" i="27"/>
  <c r="T1729" i="27"/>
  <c r="R1729" i="27"/>
  <c r="Q1729" i="27"/>
  <c r="U1728" i="27"/>
  <c r="T1728" i="27"/>
  <c r="R1728" i="27"/>
  <c r="Q1728" i="27"/>
  <c r="U1727" i="27"/>
  <c r="T1727" i="27"/>
  <c r="R1727" i="27"/>
  <c r="Q1727" i="27"/>
  <c r="U1726" i="27"/>
  <c r="T1726" i="27"/>
  <c r="R1726" i="27"/>
  <c r="Q1726" i="27"/>
  <c r="U1725" i="27"/>
  <c r="T1725" i="27"/>
  <c r="R1725" i="27"/>
  <c r="Q1725" i="27"/>
  <c r="U1724" i="27"/>
  <c r="T1724" i="27"/>
  <c r="R1724" i="27"/>
  <c r="Q1724" i="27"/>
  <c r="U1723" i="27"/>
  <c r="T1723" i="27"/>
  <c r="R1723" i="27"/>
  <c r="Q1723" i="27"/>
  <c r="U1722" i="27"/>
  <c r="T1722" i="27"/>
  <c r="R1722" i="27"/>
  <c r="Q1722" i="27"/>
  <c r="U1721" i="27"/>
  <c r="T1721" i="27"/>
  <c r="R1721" i="27"/>
  <c r="Q1721" i="27"/>
  <c r="U1720" i="27"/>
  <c r="T1720" i="27"/>
  <c r="R1720" i="27"/>
  <c r="Q1720" i="27"/>
  <c r="U1719" i="27"/>
  <c r="T1719" i="27"/>
  <c r="R1719" i="27"/>
  <c r="Q1719" i="27"/>
  <c r="U1718" i="27"/>
  <c r="T1718" i="27"/>
  <c r="R1718" i="27"/>
  <c r="Q1718" i="27"/>
  <c r="U1717" i="27"/>
  <c r="T1717" i="27"/>
  <c r="R1717" i="27"/>
  <c r="Q1717" i="27"/>
  <c r="U1716" i="27"/>
  <c r="T1716" i="27"/>
  <c r="R1716" i="27"/>
  <c r="Q1716" i="27"/>
  <c r="U1715" i="27"/>
  <c r="T1715" i="27"/>
  <c r="R1715" i="27"/>
  <c r="Q1715" i="27"/>
  <c r="U1714" i="27"/>
  <c r="T1714" i="27"/>
  <c r="R1714" i="27"/>
  <c r="Q1714" i="27"/>
  <c r="U1713" i="27"/>
  <c r="T1713" i="27"/>
  <c r="R1713" i="27"/>
  <c r="Q1713" i="27"/>
  <c r="U1712" i="27"/>
  <c r="T1712" i="27"/>
  <c r="R1712" i="27"/>
  <c r="Q1712" i="27"/>
  <c r="U1711" i="27"/>
  <c r="T1711" i="27"/>
  <c r="R1711" i="27"/>
  <c r="Q1711" i="27"/>
  <c r="U1710" i="27"/>
  <c r="T1710" i="27"/>
  <c r="R1710" i="27"/>
  <c r="Q1710" i="27"/>
  <c r="U1709" i="27"/>
  <c r="T1709" i="27"/>
  <c r="R1709" i="27"/>
  <c r="Q1709" i="27"/>
  <c r="U1708" i="27"/>
  <c r="T1708" i="27"/>
  <c r="R1708" i="27"/>
  <c r="Q1708" i="27"/>
  <c r="U1707" i="27"/>
  <c r="T1707" i="27"/>
  <c r="R1707" i="27"/>
  <c r="Q1707" i="27"/>
  <c r="U1706" i="27"/>
  <c r="T1706" i="27"/>
  <c r="R1706" i="27"/>
  <c r="Q1706" i="27"/>
  <c r="U1705" i="27"/>
  <c r="T1705" i="27"/>
  <c r="R1705" i="27"/>
  <c r="Q1705" i="27"/>
  <c r="U1704" i="27"/>
  <c r="T1704" i="27"/>
  <c r="R1704" i="27"/>
  <c r="Q1704" i="27"/>
  <c r="U1703" i="27"/>
  <c r="T1703" i="27"/>
  <c r="R1703" i="27"/>
  <c r="Q1703" i="27"/>
  <c r="U1702" i="27"/>
  <c r="T1702" i="27"/>
  <c r="R1702" i="27"/>
  <c r="Q1702" i="27"/>
  <c r="U1701" i="27"/>
  <c r="T1701" i="27"/>
  <c r="R1701" i="27"/>
  <c r="Q1701" i="27"/>
  <c r="U1700" i="27"/>
  <c r="T1700" i="27"/>
  <c r="R1700" i="27"/>
  <c r="Q1700" i="27"/>
  <c r="U1699" i="27"/>
  <c r="T1699" i="27"/>
  <c r="R1699" i="27"/>
  <c r="Q1699" i="27"/>
  <c r="U1698" i="27"/>
  <c r="T1698" i="27"/>
  <c r="R1698" i="27"/>
  <c r="Q1698" i="27"/>
  <c r="U1697" i="27"/>
  <c r="T1697" i="27"/>
  <c r="R1697" i="27"/>
  <c r="Q1697" i="27"/>
  <c r="U1696" i="27"/>
  <c r="T1696" i="27"/>
  <c r="R1696" i="27"/>
  <c r="Q1696" i="27"/>
  <c r="U1695" i="27"/>
  <c r="T1695" i="27"/>
  <c r="R1695" i="27"/>
  <c r="Q1695" i="27"/>
  <c r="U1694" i="27"/>
  <c r="T1694" i="27"/>
  <c r="R1694" i="27"/>
  <c r="Q1694" i="27"/>
  <c r="U1693" i="27"/>
  <c r="T1693" i="27"/>
  <c r="R1693" i="27"/>
  <c r="Q1693" i="27"/>
  <c r="U1692" i="27"/>
  <c r="T1692" i="27"/>
  <c r="R1692" i="27"/>
  <c r="Q1692" i="27"/>
  <c r="U1691" i="27"/>
  <c r="T1691" i="27"/>
  <c r="R1691" i="27"/>
  <c r="Q1691" i="27"/>
  <c r="U1690" i="27"/>
  <c r="T1690" i="27"/>
  <c r="R1690" i="27"/>
  <c r="Q1690" i="27"/>
  <c r="U1689" i="27"/>
  <c r="T1689" i="27"/>
  <c r="R1689" i="27"/>
  <c r="Q1689" i="27"/>
  <c r="U1688" i="27"/>
  <c r="T1688" i="27"/>
  <c r="R1688" i="27"/>
  <c r="Q1688" i="27"/>
  <c r="U1687" i="27"/>
  <c r="T1687" i="27"/>
  <c r="R1687" i="27"/>
  <c r="Q1687" i="27"/>
  <c r="U1686" i="27"/>
  <c r="T1686" i="27"/>
  <c r="R1686" i="27"/>
  <c r="Q1686" i="27"/>
  <c r="U1685" i="27"/>
  <c r="T1685" i="27"/>
  <c r="R1685" i="27"/>
  <c r="Q1685" i="27"/>
  <c r="U1684" i="27"/>
  <c r="T1684" i="27"/>
  <c r="R1684" i="27"/>
  <c r="Q1684" i="27"/>
  <c r="U1683" i="27"/>
  <c r="T1683" i="27"/>
  <c r="R1683" i="27"/>
  <c r="Q1683" i="27"/>
  <c r="U1682" i="27"/>
  <c r="T1682" i="27"/>
  <c r="R1682" i="27"/>
  <c r="Q1682" i="27"/>
  <c r="U1681" i="27"/>
  <c r="T1681" i="27"/>
  <c r="R1681" i="27"/>
  <c r="Q1681" i="27"/>
  <c r="U1680" i="27"/>
  <c r="T1680" i="27"/>
  <c r="R1680" i="27"/>
  <c r="Q1680" i="27"/>
  <c r="U1679" i="27"/>
  <c r="T1679" i="27"/>
  <c r="R1679" i="27"/>
  <c r="Q1679" i="27"/>
  <c r="U1678" i="27"/>
  <c r="T1678" i="27"/>
  <c r="R1678" i="27"/>
  <c r="Q1678" i="27"/>
  <c r="U1677" i="27"/>
  <c r="T1677" i="27"/>
  <c r="R1677" i="27"/>
  <c r="Q1677" i="27"/>
  <c r="U1676" i="27"/>
  <c r="T1676" i="27"/>
  <c r="R1676" i="27"/>
  <c r="Q1676" i="27"/>
  <c r="U1675" i="27"/>
  <c r="T1675" i="27"/>
  <c r="R1675" i="27"/>
  <c r="Q1675" i="27"/>
  <c r="U1674" i="27"/>
  <c r="T1674" i="27"/>
  <c r="R1674" i="27"/>
  <c r="Q1674" i="27"/>
  <c r="U1673" i="27"/>
  <c r="T1673" i="27"/>
  <c r="R1673" i="27"/>
  <c r="Q1673" i="27"/>
  <c r="U1672" i="27"/>
  <c r="T1672" i="27"/>
  <c r="R1672" i="27"/>
  <c r="Q1672" i="27"/>
  <c r="U1671" i="27"/>
  <c r="T1671" i="27"/>
  <c r="R1671" i="27"/>
  <c r="Q1671" i="27"/>
  <c r="U1670" i="27"/>
  <c r="T1670" i="27"/>
  <c r="R1670" i="27"/>
  <c r="Q1670" i="27"/>
  <c r="U1669" i="27"/>
  <c r="T1669" i="27"/>
  <c r="R1669" i="27"/>
  <c r="Q1669" i="27"/>
  <c r="U1668" i="27"/>
  <c r="T1668" i="27"/>
  <c r="R1668" i="27"/>
  <c r="Q1668" i="27"/>
  <c r="U1667" i="27"/>
  <c r="T1667" i="27"/>
  <c r="R1667" i="27"/>
  <c r="Q1667" i="27"/>
  <c r="U1666" i="27"/>
  <c r="T1666" i="27"/>
  <c r="R1666" i="27"/>
  <c r="Q1666" i="27"/>
  <c r="U1665" i="27"/>
  <c r="T1665" i="27"/>
  <c r="R1665" i="27"/>
  <c r="Q1665" i="27"/>
  <c r="U1664" i="27"/>
  <c r="T1664" i="27"/>
  <c r="R1664" i="27"/>
  <c r="Q1664" i="27"/>
  <c r="U1663" i="27"/>
  <c r="T1663" i="27"/>
  <c r="R1663" i="27"/>
  <c r="Q1663" i="27"/>
  <c r="U1662" i="27"/>
  <c r="T1662" i="27"/>
  <c r="R1662" i="27"/>
  <c r="Q1662" i="27"/>
  <c r="U1661" i="27"/>
  <c r="T1661" i="27"/>
  <c r="R1661" i="27"/>
  <c r="Q1661" i="27"/>
  <c r="U1660" i="27"/>
  <c r="T1660" i="27"/>
  <c r="R1660" i="27"/>
  <c r="Q1660" i="27"/>
  <c r="U1659" i="27"/>
  <c r="T1659" i="27"/>
  <c r="R1659" i="27"/>
  <c r="Q1659" i="27"/>
  <c r="U1658" i="27"/>
  <c r="T1658" i="27"/>
  <c r="R1658" i="27"/>
  <c r="Q1658" i="27"/>
  <c r="U1657" i="27"/>
  <c r="T1657" i="27"/>
  <c r="R1657" i="27"/>
  <c r="Q1657" i="27"/>
  <c r="U1656" i="27"/>
  <c r="T1656" i="27"/>
  <c r="R1656" i="27"/>
  <c r="Q1656" i="27"/>
  <c r="U1655" i="27"/>
  <c r="T1655" i="27"/>
  <c r="R1655" i="27"/>
  <c r="Q1655" i="27"/>
  <c r="U1654" i="27"/>
  <c r="T1654" i="27"/>
  <c r="R1654" i="27"/>
  <c r="Q1654" i="27"/>
  <c r="U1653" i="27"/>
  <c r="T1653" i="27"/>
  <c r="R1653" i="27"/>
  <c r="Q1653" i="27"/>
  <c r="U1652" i="27"/>
  <c r="T1652" i="27"/>
  <c r="R1652" i="27"/>
  <c r="Q1652" i="27"/>
  <c r="U1651" i="27"/>
  <c r="T1651" i="27"/>
  <c r="R1651" i="27"/>
  <c r="Q1651" i="27"/>
  <c r="U1650" i="27"/>
  <c r="T1650" i="27"/>
  <c r="R1650" i="27"/>
  <c r="Q1650" i="27"/>
  <c r="U1649" i="27"/>
  <c r="T1649" i="27"/>
  <c r="R1649" i="27"/>
  <c r="Q1649" i="27"/>
  <c r="U1648" i="27"/>
  <c r="T1648" i="27"/>
  <c r="R1648" i="27"/>
  <c r="Q1648" i="27"/>
  <c r="U1647" i="27"/>
  <c r="T1647" i="27"/>
  <c r="R1647" i="27"/>
  <c r="Q1647" i="27"/>
  <c r="U1646" i="27"/>
  <c r="T1646" i="27"/>
  <c r="R1646" i="27"/>
  <c r="Q1646" i="27"/>
  <c r="U1645" i="27"/>
  <c r="T1645" i="27"/>
  <c r="R1645" i="27"/>
  <c r="Q1645" i="27"/>
  <c r="U1644" i="27"/>
  <c r="T1644" i="27"/>
  <c r="R1644" i="27"/>
  <c r="Q1644" i="27"/>
  <c r="U1643" i="27"/>
  <c r="T1643" i="27"/>
  <c r="R1643" i="27"/>
  <c r="Q1643" i="27"/>
  <c r="U1642" i="27"/>
  <c r="T1642" i="27"/>
  <c r="R1642" i="27"/>
  <c r="Q1642" i="27"/>
  <c r="U1641" i="27"/>
  <c r="T1641" i="27"/>
  <c r="R1641" i="27"/>
  <c r="Q1641" i="27"/>
  <c r="U1640" i="27"/>
  <c r="T1640" i="27"/>
  <c r="R1640" i="27"/>
  <c r="Q1640" i="27"/>
  <c r="U1639" i="27"/>
  <c r="T1639" i="27"/>
  <c r="R1639" i="27"/>
  <c r="Q1639" i="27"/>
  <c r="U1638" i="27"/>
  <c r="T1638" i="27"/>
  <c r="R1638" i="27"/>
  <c r="Q1638" i="27"/>
  <c r="U1637" i="27"/>
  <c r="T1637" i="27"/>
  <c r="R1637" i="27"/>
  <c r="Q1637" i="27"/>
  <c r="S1636" i="27"/>
  <c r="Q1636" i="27"/>
  <c r="N1636" i="27"/>
  <c r="M1636" i="27"/>
  <c r="L1636" i="27"/>
  <c r="K1636" i="27"/>
  <c r="I1636" i="27"/>
  <c r="T1635" i="27"/>
  <c r="U1635" i="27" s="1"/>
  <c r="R1635" i="27"/>
  <c r="Q1635" i="27"/>
  <c r="T1634" i="27"/>
  <c r="U1634" i="27" s="1"/>
  <c r="R1634" i="27"/>
  <c r="Q1634" i="27"/>
  <c r="T1633" i="27"/>
  <c r="U1633" i="27" s="1"/>
  <c r="R1633" i="27"/>
  <c r="Q1633" i="27"/>
  <c r="T1632" i="27"/>
  <c r="U1632" i="27" s="1"/>
  <c r="R1632" i="27"/>
  <c r="Q1632" i="27"/>
  <c r="T1631" i="27"/>
  <c r="U1631" i="27" s="1"/>
  <c r="R1631" i="27"/>
  <c r="Q1631" i="27"/>
  <c r="U1630" i="27"/>
  <c r="T1630" i="27"/>
  <c r="R1630" i="27"/>
  <c r="Q1630" i="27"/>
  <c r="T1629" i="27"/>
  <c r="U1629" i="27" s="1"/>
  <c r="R1629" i="27"/>
  <c r="Q1629" i="27"/>
  <c r="U1628" i="27"/>
  <c r="T1628" i="27"/>
  <c r="R1628" i="27"/>
  <c r="Q1628" i="27"/>
  <c r="T1627" i="27"/>
  <c r="U1627" i="27" s="1"/>
  <c r="R1627" i="27"/>
  <c r="Q1627" i="27"/>
  <c r="U1626" i="27"/>
  <c r="T1626" i="27"/>
  <c r="R1626" i="27"/>
  <c r="Q1626" i="27"/>
  <c r="T1625" i="27"/>
  <c r="U1625" i="27" s="1"/>
  <c r="R1625" i="27"/>
  <c r="Q1625" i="27"/>
  <c r="U1624" i="27"/>
  <c r="T1624" i="27"/>
  <c r="R1624" i="27"/>
  <c r="Q1624" i="27"/>
  <c r="T1623" i="27"/>
  <c r="U1623" i="27" s="1"/>
  <c r="R1623" i="27"/>
  <c r="Q1623" i="27"/>
  <c r="U1622" i="27"/>
  <c r="T1622" i="27"/>
  <c r="R1622" i="27"/>
  <c r="Q1622" i="27"/>
  <c r="T1621" i="27"/>
  <c r="U1621" i="27" s="1"/>
  <c r="R1621" i="27"/>
  <c r="Q1621" i="27"/>
  <c r="U1620" i="27"/>
  <c r="T1620" i="27"/>
  <c r="R1620" i="27"/>
  <c r="Q1620" i="27"/>
  <c r="T1619" i="27"/>
  <c r="U1619" i="27" s="1"/>
  <c r="R1619" i="27"/>
  <c r="Q1619" i="27"/>
  <c r="U1618" i="27"/>
  <c r="T1618" i="27"/>
  <c r="R1618" i="27"/>
  <c r="Q1618" i="27"/>
  <c r="T1617" i="27"/>
  <c r="U1617" i="27" s="1"/>
  <c r="R1617" i="27"/>
  <c r="Q1617" i="27"/>
  <c r="U1616" i="27"/>
  <c r="T1616" i="27"/>
  <c r="R1616" i="27"/>
  <c r="Q1616" i="27"/>
  <c r="T1615" i="27"/>
  <c r="U1615" i="27" s="1"/>
  <c r="R1615" i="27"/>
  <c r="Q1615" i="27"/>
  <c r="U1614" i="27"/>
  <c r="T1614" i="27"/>
  <c r="R1614" i="27"/>
  <c r="Q1614" i="27"/>
  <c r="T1613" i="27"/>
  <c r="U1613" i="27" s="1"/>
  <c r="R1613" i="27"/>
  <c r="Q1613" i="27"/>
  <c r="U1612" i="27"/>
  <c r="T1612" i="27"/>
  <c r="R1612" i="27"/>
  <c r="Q1612" i="27"/>
  <c r="T1611" i="27"/>
  <c r="U1611" i="27" s="1"/>
  <c r="R1611" i="27"/>
  <c r="Q1611" i="27"/>
  <c r="U1610" i="27"/>
  <c r="T1610" i="27"/>
  <c r="R1610" i="27"/>
  <c r="Q1610" i="27"/>
  <c r="T1609" i="27"/>
  <c r="U1609" i="27" s="1"/>
  <c r="R1609" i="27"/>
  <c r="Q1609" i="27"/>
  <c r="U1608" i="27"/>
  <c r="T1608" i="27"/>
  <c r="R1608" i="27"/>
  <c r="Q1608" i="27"/>
  <c r="T1607" i="27"/>
  <c r="U1607" i="27" s="1"/>
  <c r="R1607" i="27"/>
  <c r="Q1607" i="27"/>
  <c r="U1606" i="27"/>
  <c r="T1606" i="27"/>
  <c r="R1606" i="27"/>
  <c r="Q1606" i="27"/>
  <c r="T1605" i="27"/>
  <c r="U1605" i="27" s="1"/>
  <c r="R1605" i="27"/>
  <c r="Q1605" i="27"/>
  <c r="U1604" i="27"/>
  <c r="T1604" i="27"/>
  <c r="R1604" i="27"/>
  <c r="Q1604" i="27"/>
  <c r="T1603" i="27"/>
  <c r="U1603" i="27" s="1"/>
  <c r="R1603" i="27"/>
  <c r="Q1603" i="27"/>
  <c r="U1602" i="27"/>
  <c r="T1602" i="27"/>
  <c r="R1602" i="27"/>
  <c r="Q1602" i="27"/>
  <c r="T1601" i="27"/>
  <c r="U1601" i="27" s="1"/>
  <c r="R1601" i="27"/>
  <c r="Q1601" i="27"/>
  <c r="U1600" i="27"/>
  <c r="T1600" i="27"/>
  <c r="R1600" i="27"/>
  <c r="Q1600" i="27"/>
  <c r="T1599" i="27"/>
  <c r="U1599" i="27" s="1"/>
  <c r="R1599" i="27"/>
  <c r="Q1599" i="27"/>
  <c r="U1598" i="27"/>
  <c r="T1598" i="27"/>
  <c r="R1598" i="27"/>
  <c r="Q1598" i="27"/>
  <c r="T1597" i="27"/>
  <c r="U1597" i="27" s="1"/>
  <c r="R1597" i="27"/>
  <c r="Q1597" i="27"/>
  <c r="U1596" i="27"/>
  <c r="T1596" i="27"/>
  <c r="R1596" i="27"/>
  <c r="Q1596" i="27"/>
  <c r="T1595" i="27"/>
  <c r="U1595" i="27" s="1"/>
  <c r="R1595" i="27"/>
  <c r="Q1595" i="27"/>
  <c r="U1594" i="27"/>
  <c r="T1594" i="27"/>
  <c r="R1594" i="27"/>
  <c r="Q1594" i="27"/>
  <c r="T1593" i="27"/>
  <c r="U1593" i="27" s="1"/>
  <c r="R1593" i="27"/>
  <c r="Q1593" i="27"/>
  <c r="U1592" i="27"/>
  <c r="T1592" i="27"/>
  <c r="R1592" i="27"/>
  <c r="Q1592" i="27"/>
  <c r="T1591" i="27"/>
  <c r="U1591" i="27" s="1"/>
  <c r="R1591" i="27"/>
  <c r="Q1591" i="27"/>
  <c r="U1590" i="27"/>
  <c r="T1590" i="27"/>
  <c r="R1590" i="27"/>
  <c r="Q1590" i="27"/>
  <c r="T1589" i="27"/>
  <c r="U1589" i="27" s="1"/>
  <c r="R1589" i="27"/>
  <c r="Q1589" i="27"/>
  <c r="U1588" i="27"/>
  <c r="T1588" i="27"/>
  <c r="R1588" i="27"/>
  <c r="Q1588" i="27"/>
  <c r="T1587" i="27"/>
  <c r="U1587" i="27" s="1"/>
  <c r="R1587" i="27"/>
  <c r="Q1587" i="27"/>
  <c r="U1586" i="27"/>
  <c r="T1586" i="27"/>
  <c r="R1586" i="27"/>
  <c r="Q1586" i="27"/>
  <c r="T1585" i="27"/>
  <c r="U1585" i="27" s="1"/>
  <c r="R1585" i="27"/>
  <c r="Q1585" i="27"/>
  <c r="U1584" i="27"/>
  <c r="T1584" i="27"/>
  <c r="R1584" i="27"/>
  <c r="Q1584" i="27"/>
  <c r="T1583" i="27"/>
  <c r="U1583" i="27" s="1"/>
  <c r="R1583" i="27"/>
  <c r="Q1583" i="27"/>
  <c r="U1582" i="27"/>
  <c r="T1582" i="27"/>
  <c r="R1582" i="27"/>
  <c r="Q1582" i="27"/>
  <c r="T1581" i="27"/>
  <c r="U1581" i="27" s="1"/>
  <c r="R1581" i="27"/>
  <c r="Q1581" i="27"/>
  <c r="U1580" i="27"/>
  <c r="T1580" i="27"/>
  <c r="R1580" i="27"/>
  <c r="Q1580" i="27"/>
  <c r="T1579" i="27"/>
  <c r="U1579" i="27" s="1"/>
  <c r="R1579" i="27"/>
  <c r="Q1579" i="27"/>
  <c r="U1578" i="27"/>
  <c r="T1578" i="27"/>
  <c r="R1578" i="27"/>
  <c r="Q1578" i="27"/>
  <c r="T1577" i="27"/>
  <c r="U1577" i="27" s="1"/>
  <c r="R1577" i="27"/>
  <c r="Q1577" i="27"/>
  <c r="U1576" i="27"/>
  <c r="T1576" i="27"/>
  <c r="R1576" i="27"/>
  <c r="Q1576" i="27"/>
  <c r="T1575" i="27"/>
  <c r="U1575" i="27" s="1"/>
  <c r="R1575" i="27"/>
  <c r="Q1575" i="27"/>
  <c r="U1574" i="27"/>
  <c r="T1574" i="27"/>
  <c r="R1574" i="27"/>
  <c r="Q1574" i="27"/>
  <c r="T1573" i="27"/>
  <c r="U1573" i="27" s="1"/>
  <c r="R1573" i="27"/>
  <c r="Q1573" i="27"/>
  <c r="U1572" i="27"/>
  <c r="T1572" i="27"/>
  <c r="R1572" i="27"/>
  <c r="Q1572" i="27"/>
  <c r="T1571" i="27"/>
  <c r="U1571" i="27" s="1"/>
  <c r="R1571" i="27"/>
  <c r="Q1571" i="27"/>
  <c r="U1570" i="27"/>
  <c r="T1570" i="27"/>
  <c r="R1570" i="27"/>
  <c r="Q1570" i="27"/>
  <c r="T1569" i="27"/>
  <c r="U1569" i="27" s="1"/>
  <c r="R1569" i="27"/>
  <c r="Q1569" i="27"/>
  <c r="U1568" i="27"/>
  <c r="T1568" i="27"/>
  <c r="R1568" i="27"/>
  <c r="Q1568" i="27"/>
  <c r="T1567" i="27"/>
  <c r="U1567" i="27" s="1"/>
  <c r="R1567" i="27"/>
  <c r="Q1567" i="27"/>
  <c r="U1566" i="27"/>
  <c r="T1566" i="27"/>
  <c r="R1566" i="27"/>
  <c r="Q1566" i="27"/>
  <c r="T1565" i="27"/>
  <c r="U1565" i="27" s="1"/>
  <c r="R1565" i="27"/>
  <c r="Q1565" i="27"/>
  <c r="U1564" i="27"/>
  <c r="T1564" i="27"/>
  <c r="R1564" i="27"/>
  <c r="Q1564" i="27"/>
  <c r="T1563" i="27"/>
  <c r="U1563" i="27" s="1"/>
  <c r="R1563" i="27"/>
  <c r="Q1563" i="27"/>
  <c r="U1562" i="27"/>
  <c r="T1562" i="27"/>
  <c r="R1562" i="27"/>
  <c r="Q1562" i="27"/>
  <c r="T1561" i="27"/>
  <c r="U1561" i="27" s="1"/>
  <c r="R1561" i="27"/>
  <c r="Q1561" i="27"/>
  <c r="U1560" i="27"/>
  <c r="T1560" i="27"/>
  <c r="R1560" i="27"/>
  <c r="Q1560" i="27"/>
  <c r="T1559" i="27"/>
  <c r="U1559" i="27" s="1"/>
  <c r="R1559" i="27"/>
  <c r="Q1559" i="27"/>
  <c r="U1558" i="27"/>
  <c r="T1558" i="27"/>
  <c r="R1558" i="27"/>
  <c r="Q1558" i="27"/>
  <c r="T1557" i="27"/>
  <c r="U1557" i="27" s="1"/>
  <c r="R1557" i="27"/>
  <c r="Q1557" i="27"/>
  <c r="U1556" i="27"/>
  <c r="T1556" i="27"/>
  <c r="R1556" i="27"/>
  <c r="Q1556" i="27"/>
  <c r="T1555" i="27"/>
  <c r="U1555" i="27" s="1"/>
  <c r="R1555" i="27"/>
  <c r="Q1555" i="27"/>
  <c r="U1554" i="27"/>
  <c r="T1554" i="27"/>
  <c r="R1554" i="27"/>
  <c r="Q1554" i="27"/>
  <c r="T1553" i="27"/>
  <c r="U1553" i="27" s="1"/>
  <c r="R1553" i="27"/>
  <c r="Q1553" i="27"/>
  <c r="U1552" i="27"/>
  <c r="T1552" i="27"/>
  <c r="R1552" i="27"/>
  <c r="Q1552" i="27"/>
  <c r="T1551" i="27"/>
  <c r="U1551" i="27" s="1"/>
  <c r="R1551" i="27"/>
  <c r="Q1551" i="27"/>
  <c r="U1550" i="27"/>
  <c r="T1550" i="27"/>
  <c r="R1550" i="27"/>
  <c r="Q1550" i="27"/>
  <c r="T1549" i="27"/>
  <c r="U1549" i="27" s="1"/>
  <c r="R1549" i="27"/>
  <c r="Q1549" i="27"/>
  <c r="U1548" i="27"/>
  <c r="T1548" i="27"/>
  <c r="R1548" i="27"/>
  <c r="Q1548" i="27"/>
  <c r="T1547" i="27"/>
  <c r="U1547" i="27" s="1"/>
  <c r="R1547" i="27"/>
  <c r="Q1547" i="27"/>
  <c r="U1546" i="27"/>
  <c r="T1546" i="27"/>
  <c r="R1546" i="27"/>
  <c r="Q1546" i="27"/>
  <c r="T1545" i="27"/>
  <c r="U1545" i="27" s="1"/>
  <c r="R1545" i="27"/>
  <c r="Q1545" i="27"/>
  <c r="U1544" i="27"/>
  <c r="T1544" i="27"/>
  <c r="R1544" i="27"/>
  <c r="Q1544" i="27"/>
  <c r="T1543" i="27"/>
  <c r="U1543" i="27" s="1"/>
  <c r="R1543" i="27"/>
  <c r="Q1543" i="27"/>
  <c r="U1542" i="27"/>
  <c r="T1542" i="27"/>
  <c r="R1542" i="27"/>
  <c r="Q1542" i="27"/>
  <c r="T1541" i="27"/>
  <c r="U1541" i="27" s="1"/>
  <c r="R1541" i="27"/>
  <c r="Q1541" i="27"/>
  <c r="U1540" i="27"/>
  <c r="T1540" i="27"/>
  <c r="R1540" i="27"/>
  <c r="Q1540" i="27"/>
  <c r="T1539" i="27"/>
  <c r="U1539" i="27" s="1"/>
  <c r="R1539" i="27"/>
  <c r="Q1539" i="27"/>
  <c r="U1538" i="27"/>
  <c r="T1538" i="27"/>
  <c r="R1538" i="27"/>
  <c r="Q1538" i="27"/>
  <c r="T1537" i="27"/>
  <c r="U1537" i="27" s="1"/>
  <c r="R1537" i="27"/>
  <c r="Q1537" i="27"/>
  <c r="U1536" i="27"/>
  <c r="T1536" i="27"/>
  <c r="R1536" i="27"/>
  <c r="Q1536" i="27"/>
  <c r="T1535" i="27"/>
  <c r="U1535" i="27" s="1"/>
  <c r="R1535" i="27"/>
  <c r="Q1535" i="27"/>
  <c r="U1534" i="27"/>
  <c r="T1534" i="27"/>
  <c r="R1534" i="27"/>
  <c r="Q1534" i="27"/>
  <c r="T1533" i="27"/>
  <c r="U1533" i="27" s="1"/>
  <c r="R1533" i="27"/>
  <c r="Q1533" i="27"/>
  <c r="U1532" i="27"/>
  <c r="T1532" i="27"/>
  <c r="R1532" i="27"/>
  <c r="Q1532" i="27"/>
  <c r="T1531" i="27"/>
  <c r="U1531" i="27" s="1"/>
  <c r="R1531" i="27"/>
  <c r="Q1531" i="27"/>
  <c r="U1530" i="27"/>
  <c r="T1530" i="27"/>
  <c r="R1530" i="27"/>
  <c r="Q1530" i="27"/>
  <c r="T1529" i="27"/>
  <c r="U1529" i="27" s="1"/>
  <c r="R1529" i="27"/>
  <c r="Q1529" i="27"/>
  <c r="U1528" i="27"/>
  <c r="T1528" i="27"/>
  <c r="R1528" i="27"/>
  <c r="Q1528" i="27"/>
  <c r="T1527" i="27"/>
  <c r="U1527" i="27" s="1"/>
  <c r="R1527" i="27"/>
  <c r="Q1527" i="27"/>
  <c r="U1526" i="27"/>
  <c r="T1526" i="27"/>
  <c r="R1526" i="27"/>
  <c r="Q1526" i="27"/>
  <c r="T1525" i="27"/>
  <c r="U1525" i="27" s="1"/>
  <c r="R1525" i="27"/>
  <c r="Q1525" i="27"/>
  <c r="U1524" i="27"/>
  <c r="T1524" i="27"/>
  <c r="R1524" i="27"/>
  <c r="Q1524" i="27"/>
  <c r="T1523" i="27"/>
  <c r="U1523" i="27" s="1"/>
  <c r="R1523" i="27"/>
  <c r="Q1523" i="27"/>
  <c r="U1522" i="27"/>
  <c r="T1522" i="27"/>
  <c r="R1522" i="27"/>
  <c r="Q1522" i="27"/>
  <c r="T1521" i="27"/>
  <c r="U1521" i="27" s="1"/>
  <c r="R1521" i="27"/>
  <c r="Q1521" i="27"/>
  <c r="U1520" i="27"/>
  <c r="T1520" i="27"/>
  <c r="R1520" i="27"/>
  <c r="Q1520" i="27"/>
  <c r="T1519" i="27"/>
  <c r="U1519" i="27" s="1"/>
  <c r="R1519" i="27"/>
  <c r="Q1519" i="27"/>
  <c r="U1518" i="27"/>
  <c r="T1518" i="27"/>
  <c r="R1518" i="27"/>
  <c r="Q1518" i="27"/>
  <c r="T1517" i="27"/>
  <c r="U1517" i="27" s="1"/>
  <c r="R1517" i="27"/>
  <c r="Q1517" i="27"/>
  <c r="U1516" i="27"/>
  <c r="T1516" i="27"/>
  <c r="R1516" i="27"/>
  <c r="Q1516" i="27"/>
  <c r="T1515" i="27"/>
  <c r="U1515" i="27" s="1"/>
  <c r="R1515" i="27"/>
  <c r="Q1515" i="27"/>
  <c r="U1514" i="27"/>
  <c r="T1514" i="27"/>
  <c r="R1514" i="27"/>
  <c r="Q1514" i="27"/>
  <c r="T1513" i="27"/>
  <c r="U1513" i="27" s="1"/>
  <c r="R1513" i="27"/>
  <c r="Q1513" i="27"/>
  <c r="S1512" i="27"/>
  <c r="Q1512" i="27"/>
  <c r="O1512" i="27"/>
  <c r="N1512" i="27"/>
  <c r="M1512" i="27"/>
  <c r="L1512" i="27"/>
  <c r="K1512" i="27"/>
  <c r="I1512" i="27"/>
  <c r="S1511" i="27"/>
  <c r="Q1511" i="27"/>
  <c r="P1511" i="27"/>
  <c r="O1511" i="27"/>
  <c r="N1511" i="27"/>
  <c r="M1511" i="27"/>
  <c r="L1511" i="27"/>
  <c r="K1511" i="27"/>
  <c r="I1511" i="27"/>
  <c r="T1510" i="27"/>
  <c r="U1510" i="27" s="1"/>
  <c r="R1510" i="27"/>
  <c r="Q1510" i="27"/>
  <c r="T1509" i="27"/>
  <c r="U1509" i="27" s="1"/>
  <c r="R1509" i="27"/>
  <c r="Q1509" i="27"/>
  <c r="T1508" i="27"/>
  <c r="U1508" i="27" s="1"/>
  <c r="R1508" i="27"/>
  <c r="Q1508" i="27"/>
  <c r="T1507" i="27"/>
  <c r="U1507" i="27" s="1"/>
  <c r="R1507" i="27"/>
  <c r="Q1507" i="27"/>
  <c r="T1506" i="27"/>
  <c r="U1506" i="27" s="1"/>
  <c r="R1506" i="27"/>
  <c r="Q1506" i="27"/>
  <c r="U1505" i="27"/>
  <c r="T1505" i="27"/>
  <c r="R1505" i="27"/>
  <c r="Q1505" i="27"/>
  <c r="T1504" i="27"/>
  <c r="U1504" i="27" s="1"/>
  <c r="R1504" i="27"/>
  <c r="Q1504" i="27"/>
  <c r="U1503" i="27"/>
  <c r="T1503" i="27"/>
  <c r="R1503" i="27"/>
  <c r="Q1503" i="27"/>
  <c r="T1502" i="27"/>
  <c r="U1502" i="27" s="1"/>
  <c r="R1502" i="27"/>
  <c r="Q1502" i="27"/>
  <c r="T1501" i="27"/>
  <c r="U1501" i="27" s="1"/>
  <c r="R1501" i="27"/>
  <c r="Q1501" i="27"/>
  <c r="T1500" i="27"/>
  <c r="U1500" i="27" s="1"/>
  <c r="R1500" i="27"/>
  <c r="Q1500" i="27"/>
  <c r="U1499" i="27"/>
  <c r="T1499" i="27"/>
  <c r="R1499" i="27"/>
  <c r="Q1499" i="27"/>
  <c r="T1498" i="27"/>
  <c r="U1498" i="27" s="1"/>
  <c r="R1498" i="27"/>
  <c r="Q1498" i="27"/>
  <c r="T1497" i="27"/>
  <c r="U1497" i="27" s="1"/>
  <c r="R1497" i="27"/>
  <c r="Q1497" i="27"/>
  <c r="T1496" i="27"/>
  <c r="U1496" i="27" s="1"/>
  <c r="R1496" i="27"/>
  <c r="Q1496" i="27"/>
  <c r="S1495" i="27"/>
  <c r="Q1495" i="27"/>
  <c r="M1495" i="27"/>
  <c r="K1495" i="27"/>
  <c r="I1495" i="27"/>
  <c r="S1494" i="27"/>
  <c r="Q1494" i="27"/>
  <c r="N1494" i="27"/>
  <c r="M1494" i="27"/>
  <c r="L1494" i="27"/>
  <c r="I1494" i="27"/>
  <c r="K1494" i="27" s="1"/>
  <c r="S1493" i="27"/>
  <c r="P1493" i="27" s="1"/>
  <c r="Q1493" i="27"/>
  <c r="O1493" i="27"/>
  <c r="N1493" i="27"/>
  <c r="M1493" i="27"/>
  <c r="L1493" i="27"/>
  <c r="K1493" i="27"/>
  <c r="I1493" i="27"/>
  <c r="Q1492" i="27"/>
  <c r="Q1491" i="27"/>
  <c r="T1490" i="27"/>
  <c r="U1490" i="27" s="1"/>
  <c r="R1490" i="27"/>
  <c r="Q1490" i="27"/>
  <c r="U1489" i="27"/>
  <c r="T1489" i="27"/>
  <c r="R1489" i="27"/>
  <c r="Q1489" i="27"/>
  <c r="T1488" i="27"/>
  <c r="U1488" i="27" s="1"/>
  <c r="R1488" i="27"/>
  <c r="Q1488" i="27"/>
  <c r="S1487" i="27"/>
  <c r="Q1487" i="27"/>
  <c r="K1487" i="27"/>
  <c r="I1487" i="27"/>
  <c r="T1486" i="27"/>
  <c r="U1486" i="27" s="1"/>
  <c r="R1486" i="27"/>
  <c r="Q1486" i="27"/>
  <c r="U1485" i="27"/>
  <c r="T1485" i="27"/>
  <c r="R1485" i="27"/>
  <c r="Q1485" i="27"/>
  <c r="T1484" i="27"/>
  <c r="U1484" i="27" s="1"/>
  <c r="R1484" i="27"/>
  <c r="Q1484" i="27"/>
  <c r="U1483" i="27"/>
  <c r="T1483" i="27"/>
  <c r="R1483" i="27"/>
  <c r="Q1483" i="27"/>
  <c r="T1482" i="27"/>
  <c r="U1482" i="27" s="1"/>
  <c r="R1482" i="27"/>
  <c r="Q1482" i="27"/>
  <c r="S1481" i="27"/>
  <c r="Q1481" i="27"/>
  <c r="N1481" i="27"/>
  <c r="M1481" i="27"/>
  <c r="L1481" i="27"/>
  <c r="K1481" i="27"/>
  <c r="I1481" i="27"/>
  <c r="S1480" i="27"/>
  <c r="P1480" i="27" s="1"/>
  <c r="Q1480" i="27"/>
  <c r="O1480" i="27"/>
  <c r="N1480" i="27"/>
  <c r="M1480" i="27"/>
  <c r="L1480" i="27"/>
  <c r="K1480" i="27"/>
  <c r="I1480" i="27"/>
  <c r="S1479" i="27"/>
  <c r="Q1479" i="27"/>
  <c r="K1479" i="27"/>
  <c r="I1479" i="27"/>
  <c r="S1478" i="27"/>
  <c r="Q1478" i="27"/>
  <c r="L1478" i="27"/>
  <c r="K1478" i="27"/>
  <c r="P1478" i="27" s="1"/>
  <c r="I1478" i="27"/>
  <c r="U1477" i="27"/>
  <c r="T1477" i="27"/>
  <c r="R1477" i="27"/>
  <c r="Q1477" i="27"/>
  <c r="T1476" i="27"/>
  <c r="U1476" i="27" s="1"/>
  <c r="R1476" i="27"/>
  <c r="Q1476" i="27"/>
  <c r="T1475" i="27"/>
  <c r="U1475" i="27" s="1"/>
  <c r="R1475" i="27"/>
  <c r="Q1475" i="27"/>
  <c r="T1474" i="27"/>
  <c r="U1474" i="27" s="1"/>
  <c r="R1474" i="27"/>
  <c r="Q1474" i="27"/>
  <c r="U1473" i="27"/>
  <c r="T1473" i="27"/>
  <c r="R1473" i="27"/>
  <c r="Q1473" i="27"/>
  <c r="T1472" i="27"/>
  <c r="U1472" i="27" s="1"/>
  <c r="R1472" i="27"/>
  <c r="Q1472" i="27"/>
  <c r="U1471" i="27"/>
  <c r="T1471" i="27"/>
  <c r="R1471" i="27"/>
  <c r="Q1471" i="27"/>
  <c r="T1470" i="27"/>
  <c r="U1470" i="27" s="1"/>
  <c r="R1470" i="27"/>
  <c r="Q1470" i="27"/>
  <c r="T1469" i="27"/>
  <c r="U1469" i="27" s="1"/>
  <c r="R1469" i="27"/>
  <c r="Q1469" i="27"/>
  <c r="T1468" i="27"/>
  <c r="U1468" i="27" s="1"/>
  <c r="R1468" i="27"/>
  <c r="Q1468" i="27"/>
  <c r="T1467" i="27"/>
  <c r="U1467" i="27" s="1"/>
  <c r="R1467" i="27"/>
  <c r="Q1467" i="27"/>
  <c r="T1466" i="27"/>
  <c r="U1466" i="27" s="1"/>
  <c r="R1466" i="27"/>
  <c r="Q1466" i="27"/>
  <c r="T1465" i="27"/>
  <c r="U1465" i="27" s="1"/>
  <c r="R1465" i="27"/>
  <c r="Q1465" i="27"/>
  <c r="T1464" i="27"/>
  <c r="U1464" i="27" s="1"/>
  <c r="R1464" i="27"/>
  <c r="Q1464" i="27"/>
  <c r="U1463" i="27"/>
  <c r="T1463" i="27"/>
  <c r="R1463" i="27"/>
  <c r="Q1463" i="27"/>
  <c r="T1462" i="27"/>
  <c r="U1462" i="27" s="1"/>
  <c r="R1462" i="27"/>
  <c r="Q1462" i="27"/>
  <c r="U1461" i="27"/>
  <c r="T1461" i="27"/>
  <c r="R1461" i="27"/>
  <c r="Q1461" i="27"/>
  <c r="T1460" i="27"/>
  <c r="U1460" i="27" s="1"/>
  <c r="R1460" i="27"/>
  <c r="Q1460" i="27"/>
  <c r="T1459" i="27"/>
  <c r="U1459" i="27" s="1"/>
  <c r="R1459" i="27"/>
  <c r="Q1459" i="27"/>
  <c r="T1458" i="27"/>
  <c r="U1458" i="27" s="1"/>
  <c r="R1458" i="27"/>
  <c r="Q1458" i="27"/>
  <c r="U1457" i="27"/>
  <c r="T1457" i="27"/>
  <c r="R1457" i="27"/>
  <c r="Q1457" i="27"/>
  <c r="T1456" i="27"/>
  <c r="U1456" i="27" s="1"/>
  <c r="R1456" i="27"/>
  <c r="Q1456" i="27"/>
  <c r="T1455" i="27"/>
  <c r="U1455" i="27" s="1"/>
  <c r="R1455" i="27"/>
  <c r="Q1455" i="27"/>
  <c r="T1454" i="27"/>
  <c r="U1454" i="27" s="1"/>
  <c r="R1454" i="27"/>
  <c r="Q1454" i="27"/>
  <c r="T1453" i="27"/>
  <c r="U1453" i="27" s="1"/>
  <c r="R1453" i="27"/>
  <c r="Q1453" i="27"/>
  <c r="T1452" i="27"/>
  <c r="U1452" i="27" s="1"/>
  <c r="R1452" i="27"/>
  <c r="Q1452" i="27"/>
  <c r="U1451" i="27"/>
  <c r="T1451" i="27"/>
  <c r="R1451" i="27"/>
  <c r="Q1451" i="27"/>
  <c r="T1450" i="27"/>
  <c r="U1450" i="27" s="1"/>
  <c r="R1450" i="27"/>
  <c r="Q1450" i="27"/>
  <c r="T1449" i="27"/>
  <c r="U1449" i="27" s="1"/>
  <c r="R1449" i="27"/>
  <c r="Q1449" i="27"/>
  <c r="T1448" i="27"/>
  <c r="U1448" i="27" s="1"/>
  <c r="R1448" i="27"/>
  <c r="Q1448" i="27"/>
  <c r="U1447" i="27"/>
  <c r="T1447" i="27"/>
  <c r="R1447" i="27"/>
  <c r="Q1447" i="27"/>
  <c r="T1446" i="27"/>
  <c r="U1446" i="27" s="1"/>
  <c r="R1446" i="27"/>
  <c r="Q1446" i="27"/>
  <c r="U1445" i="27"/>
  <c r="T1445" i="27"/>
  <c r="R1445" i="27"/>
  <c r="Q1445" i="27"/>
  <c r="T1444" i="27"/>
  <c r="U1444" i="27" s="1"/>
  <c r="R1444" i="27"/>
  <c r="Q1444" i="27"/>
  <c r="T1443" i="27"/>
  <c r="U1443" i="27" s="1"/>
  <c r="R1443" i="27"/>
  <c r="Q1443" i="27"/>
  <c r="T1442" i="27"/>
  <c r="U1442" i="27" s="1"/>
  <c r="R1442" i="27"/>
  <c r="Q1442" i="27"/>
  <c r="U1441" i="27"/>
  <c r="T1441" i="27"/>
  <c r="R1441" i="27"/>
  <c r="Q1441" i="27"/>
  <c r="T1440" i="27"/>
  <c r="U1440" i="27" s="1"/>
  <c r="R1440" i="27"/>
  <c r="Q1440" i="27"/>
  <c r="U1439" i="27"/>
  <c r="T1439" i="27"/>
  <c r="R1439" i="27"/>
  <c r="Q1439" i="27"/>
  <c r="T1438" i="27"/>
  <c r="U1438" i="27" s="1"/>
  <c r="R1438" i="27"/>
  <c r="Q1438" i="27"/>
  <c r="U1437" i="27"/>
  <c r="T1437" i="27"/>
  <c r="R1437" i="27"/>
  <c r="Q1437" i="27"/>
  <c r="T1436" i="27"/>
  <c r="U1436" i="27" s="1"/>
  <c r="R1436" i="27"/>
  <c r="Q1436" i="27"/>
  <c r="T1435" i="27"/>
  <c r="U1435" i="27" s="1"/>
  <c r="R1435" i="27"/>
  <c r="Q1435" i="27"/>
  <c r="T1434" i="27"/>
  <c r="U1434" i="27" s="1"/>
  <c r="R1434" i="27"/>
  <c r="Q1434" i="27"/>
  <c r="T1433" i="27"/>
  <c r="U1433" i="27" s="1"/>
  <c r="R1433" i="27"/>
  <c r="Q1433" i="27"/>
  <c r="T1432" i="27"/>
  <c r="U1432" i="27" s="1"/>
  <c r="R1432" i="27"/>
  <c r="Q1432" i="27"/>
  <c r="U1431" i="27"/>
  <c r="T1431" i="27"/>
  <c r="R1431" i="27"/>
  <c r="Q1431" i="27"/>
  <c r="T1430" i="27"/>
  <c r="U1430" i="27" s="1"/>
  <c r="R1430" i="27"/>
  <c r="Q1430" i="27"/>
  <c r="U1429" i="27"/>
  <c r="T1429" i="27"/>
  <c r="R1429" i="27"/>
  <c r="Q1429" i="27"/>
  <c r="T1428" i="27"/>
  <c r="U1428" i="27" s="1"/>
  <c r="R1428" i="27"/>
  <c r="Q1428" i="27"/>
  <c r="T1427" i="27"/>
  <c r="U1427" i="27" s="1"/>
  <c r="R1427" i="27"/>
  <c r="Q1427" i="27"/>
  <c r="T1426" i="27"/>
  <c r="U1426" i="27" s="1"/>
  <c r="R1426" i="27"/>
  <c r="Q1426" i="27"/>
  <c r="U1425" i="27"/>
  <c r="T1425" i="27"/>
  <c r="R1425" i="27"/>
  <c r="Q1425" i="27"/>
  <c r="T1424" i="27"/>
  <c r="U1424" i="27" s="1"/>
  <c r="R1424" i="27"/>
  <c r="Q1424" i="27"/>
  <c r="T1423" i="27"/>
  <c r="U1423" i="27" s="1"/>
  <c r="R1423" i="27"/>
  <c r="Q1423" i="27"/>
  <c r="T1422" i="27"/>
  <c r="U1422" i="27" s="1"/>
  <c r="R1422" i="27"/>
  <c r="Q1422" i="27"/>
  <c r="T1421" i="27"/>
  <c r="U1421" i="27" s="1"/>
  <c r="R1421" i="27"/>
  <c r="Q1421" i="27"/>
  <c r="T1420" i="27"/>
  <c r="U1420" i="27" s="1"/>
  <c r="R1420" i="27"/>
  <c r="Q1420" i="27"/>
  <c r="U1419" i="27"/>
  <c r="T1419" i="27"/>
  <c r="R1419" i="27"/>
  <c r="Q1419" i="27"/>
  <c r="T1418" i="27"/>
  <c r="U1418" i="27" s="1"/>
  <c r="R1418" i="27"/>
  <c r="Q1418" i="27"/>
  <c r="T1417" i="27"/>
  <c r="U1417" i="27" s="1"/>
  <c r="R1417" i="27"/>
  <c r="Q1417" i="27"/>
  <c r="T1416" i="27"/>
  <c r="U1416" i="27" s="1"/>
  <c r="R1416" i="27"/>
  <c r="Q1416" i="27"/>
  <c r="U1415" i="27"/>
  <c r="T1415" i="27"/>
  <c r="R1415" i="27"/>
  <c r="Q1415" i="27"/>
  <c r="T1414" i="27"/>
  <c r="U1414" i="27" s="1"/>
  <c r="R1414" i="27"/>
  <c r="Q1414" i="27"/>
  <c r="U1413" i="27"/>
  <c r="T1413" i="27"/>
  <c r="R1413" i="27"/>
  <c r="Q1413" i="27"/>
  <c r="T1412" i="27"/>
  <c r="U1412" i="27" s="1"/>
  <c r="R1412" i="27"/>
  <c r="Q1412" i="27"/>
  <c r="T1411" i="27"/>
  <c r="U1411" i="27" s="1"/>
  <c r="R1411" i="27"/>
  <c r="Q1411" i="27"/>
  <c r="T1410" i="27"/>
  <c r="U1410" i="27" s="1"/>
  <c r="R1410" i="27"/>
  <c r="Q1410" i="27"/>
  <c r="U1409" i="27"/>
  <c r="T1409" i="27"/>
  <c r="R1409" i="27"/>
  <c r="Q1409" i="27"/>
  <c r="T1408" i="27"/>
  <c r="U1408" i="27" s="1"/>
  <c r="R1408" i="27"/>
  <c r="Q1408" i="27"/>
  <c r="U1407" i="27"/>
  <c r="T1407" i="27"/>
  <c r="R1407" i="27"/>
  <c r="Q1407" i="27"/>
  <c r="T1406" i="27"/>
  <c r="U1406" i="27" s="1"/>
  <c r="R1406" i="27"/>
  <c r="Q1406" i="27"/>
  <c r="T1405" i="27"/>
  <c r="U1405" i="27" s="1"/>
  <c r="R1405" i="27"/>
  <c r="Q1405" i="27"/>
  <c r="T1404" i="27"/>
  <c r="U1404" i="27" s="1"/>
  <c r="R1404" i="27"/>
  <c r="Q1404" i="27"/>
  <c r="T1403" i="27"/>
  <c r="U1403" i="27" s="1"/>
  <c r="R1403" i="27"/>
  <c r="Q1403" i="27"/>
  <c r="T1402" i="27"/>
  <c r="U1402" i="27" s="1"/>
  <c r="R1402" i="27"/>
  <c r="Q1402" i="27"/>
  <c r="T1401" i="27"/>
  <c r="U1401" i="27" s="1"/>
  <c r="R1401" i="27"/>
  <c r="Q1401" i="27"/>
  <c r="T1400" i="27"/>
  <c r="U1400" i="27" s="1"/>
  <c r="R1400" i="27"/>
  <c r="Q1400" i="27"/>
  <c r="U1399" i="27"/>
  <c r="T1399" i="27"/>
  <c r="R1399" i="27"/>
  <c r="Q1399" i="27"/>
  <c r="T1398" i="27"/>
  <c r="U1398" i="27" s="1"/>
  <c r="R1398" i="27"/>
  <c r="Q1398" i="27"/>
  <c r="U1397" i="27"/>
  <c r="T1397" i="27"/>
  <c r="R1397" i="27"/>
  <c r="Q1397" i="27"/>
  <c r="T1396" i="27"/>
  <c r="U1396" i="27" s="1"/>
  <c r="R1396" i="27"/>
  <c r="Q1396" i="27"/>
  <c r="T1395" i="27"/>
  <c r="U1395" i="27" s="1"/>
  <c r="R1395" i="27"/>
  <c r="Q1395" i="27"/>
  <c r="T1394" i="27"/>
  <c r="U1394" i="27" s="1"/>
  <c r="R1394" i="27"/>
  <c r="Q1394" i="27"/>
  <c r="U1393" i="27"/>
  <c r="T1393" i="27"/>
  <c r="R1393" i="27"/>
  <c r="Q1393" i="27"/>
  <c r="T1392" i="27"/>
  <c r="U1392" i="27" s="1"/>
  <c r="R1392" i="27"/>
  <c r="Q1392" i="27"/>
  <c r="T1391" i="27"/>
  <c r="U1391" i="27" s="1"/>
  <c r="R1391" i="27"/>
  <c r="Q1391" i="27"/>
  <c r="T1390" i="27"/>
  <c r="U1390" i="27" s="1"/>
  <c r="R1390" i="27"/>
  <c r="Q1390" i="27"/>
  <c r="T1389" i="27"/>
  <c r="U1389" i="27" s="1"/>
  <c r="R1389" i="27"/>
  <c r="Q1389" i="27"/>
  <c r="T1388" i="27"/>
  <c r="U1388" i="27" s="1"/>
  <c r="R1388" i="27"/>
  <c r="Q1388" i="27"/>
  <c r="U1387" i="27"/>
  <c r="T1387" i="27"/>
  <c r="R1387" i="27"/>
  <c r="Q1387" i="27"/>
  <c r="T1386" i="27"/>
  <c r="U1386" i="27" s="1"/>
  <c r="R1386" i="27"/>
  <c r="Q1386" i="27"/>
  <c r="Q1385" i="27"/>
  <c r="U1384" i="27"/>
  <c r="T1384" i="27"/>
  <c r="R1384" i="27"/>
  <c r="Q1384" i="27"/>
  <c r="T1383" i="27"/>
  <c r="U1383" i="27" s="1"/>
  <c r="R1383" i="27"/>
  <c r="Q1383" i="27"/>
  <c r="U1382" i="27"/>
  <c r="T1382" i="27"/>
  <c r="R1382" i="27"/>
  <c r="Q1382" i="27"/>
  <c r="T1381" i="27"/>
  <c r="U1381" i="27" s="1"/>
  <c r="R1381" i="27"/>
  <c r="Q1381" i="27"/>
  <c r="U1380" i="27"/>
  <c r="T1380" i="27"/>
  <c r="R1380" i="27"/>
  <c r="Q1380" i="27"/>
  <c r="T1379" i="27"/>
  <c r="U1379" i="27" s="1"/>
  <c r="R1379" i="27"/>
  <c r="Q1379" i="27"/>
  <c r="U1378" i="27"/>
  <c r="T1378" i="27"/>
  <c r="R1378" i="27"/>
  <c r="Q1378" i="27"/>
  <c r="T1377" i="27"/>
  <c r="U1377" i="27" s="1"/>
  <c r="R1377" i="27"/>
  <c r="Q1377" i="27"/>
  <c r="U1376" i="27"/>
  <c r="T1376" i="27"/>
  <c r="R1376" i="27"/>
  <c r="Q1376" i="27"/>
  <c r="T1375" i="27"/>
  <c r="U1375" i="27" s="1"/>
  <c r="R1375" i="27"/>
  <c r="Q1375" i="27"/>
  <c r="U1374" i="27"/>
  <c r="T1374" i="27"/>
  <c r="R1374" i="27"/>
  <c r="Q1374" i="27"/>
  <c r="T1373" i="27"/>
  <c r="U1373" i="27" s="1"/>
  <c r="R1373" i="27"/>
  <c r="Q1373" i="27"/>
  <c r="U1372" i="27"/>
  <c r="T1372" i="27"/>
  <c r="R1372" i="27"/>
  <c r="Q1372" i="27"/>
  <c r="T1371" i="27"/>
  <c r="U1371" i="27" s="1"/>
  <c r="R1371" i="27"/>
  <c r="Q1371" i="27"/>
  <c r="U1370" i="27"/>
  <c r="T1370" i="27"/>
  <c r="R1370" i="27"/>
  <c r="Q1370" i="27"/>
  <c r="T1369" i="27"/>
  <c r="U1369" i="27" s="1"/>
  <c r="R1369" i="27"/>
  <c r="Q1369" i="27"/>
  <c r="U1368" i="27"/>
  <c r="T1368" i="27"/>
  <c r="R1368" i="27"/>
  <c r="Q1368" i="27"/>
  <c r="T1367" i="27"/>
  <c r="U1367" i="27" s="1"/>
  <c r="R1367" i="27"/>
  <c r="Q1367" i="27"/>
  <c r="U1366" i="27"/>
  <c r="T1366" i="27"/>
  <c r="R1366" i="27"/>
  <c r="Q1366" i="27"/>
  <c r="T1365" i="27"/>
  <c r="U1365" i="27" s="1"/>
  <c r="R1365" i="27"/>
  <c r="Q1365" i="27"/>
  <c r="S1364" i="27"/>
  <c r="Q1364" i="27"/>
  <c r="K1364" i="27"/>
  <c r="I1364" i="27"/>
  <c r="T1363" i="27"/>
  <c r="U1363" i="27" s="1"/>
  <c r="R1363" i="27"/>
  <c r="Q1363" i="27"/>
  <c r="T1362" i="27"/>
  <c r="U1362" i="27" s="1"/>
  <c r="R1362" i="27"/>
  <c r="Q1362" i="27"/>
  <c r="T1361" i="27"/>
  <c r="U1361" i="27" s="1"/>
  <c r="R1361" i="27"/>
  <c r="Q1361" i="27"/>
  <c r="U1360" i="27"/>
  <c r="T1360" i="27"/>
  <c r="R1360" i="27"/>
  <c r="Q1360" i="27"/>
  <c r="T1359" i="27"/>
  <c r="U1359" i="27" s="1"/>
  <c r="R1359" i="27"/>
  <c r="Q1359" i="27"/>
  <c r="T1358" i="27"/>
  <c r="U1358" i="27" s="1"/>
  <c r="R1358" i="27"/>
  <c r="Q1358" i="27"/>
  <c r="T1357" i="27"/>
  <c r="U1357" i="27" s="1"/>
  <c r="R1357" i="27"/>
  <c r="Q1357" i="27"/>
  <c r="T1356" i="27"/>
  <c r="U1356" i="27" s="1"/>
  <c r="R1356" i="27"/>
  <c r="Q1356" i="27"/>
  <c r="T1355" i="27"/>
  <c r="U1355" i="27" s="1"/>
  <c r="R1355" i="27"/>
  <c r="Q1355" i="27"/>
  <c r="U1354" i="27"/>
  <c r="T1354" i="27"/>
  <c r="R1354" i="27"/>
  <c r="Q1354" i="27"/>
  <c r="T1353" i="27"/>
  <c r="U1353" i="27" s="1"/>
  <c r="R1353" i="27"/>
  <c r="Q1353" i="27"/>
  <c r="U1352" i="27"/>
  <c r="T1352" i="27"/>
  <c r="R1352" i="27"/>
  <c r="Q1352" i="27"/>
  <c r="T1351" i="27"/>
  <c r="U1351" i="27" s="1"/>
  <c r="R1351" i="27"/>
  <c r="Q1351" i="27"/>
  <c r="T1350" i="27"/>
  <c r="U1350" i="27" s="1"/>
  <c r="R1350" i="27"/>
  <c r="Q1350" i="27"/>
  <c r="T1349" i="27"/>
  <c r="U1349" i="27" s="1"/>
  <c r="R1349" i="27"/>
  <c r="Q1349" i="27"/>
  <c r="U1348" i="27"/>
  <c r="T1348" i="27"/>
  <c r="R1348" i="27"/>
  <c r="Q1348" i="27"/>
  <c r="T1347" i="27"/>
  <c r="U1347" i="27" s="1"/>
  <c r="R1347" i="27"/>
  <c r="Q1347" i="27"/>
  <c r="T1346" i="27"/>
  <c r="U1346" i="27" s="1"/>
  <c r="R1346" i="27"/>
  <c r="Q1346" i="27"/>
  <c r="T1345" i="27"/>
  <c r="U1345" i="27" s="1"/>
  <c r="R1345" i="27"/>
  <c r="Q1345" i="27"/>
  <c r="U1344" i="27"/>
  <c r="T1344" i="27"/>
  <c r="R1344" i="27"/>
  <c r="Q1344" i="27"/>
  <c r="T1343" i="27"/>
  <c r="U1343" i="27" s="1"/>
  <c r="R1343" i="27"/>
  <c r="Q1343" i="27"/>
  <c r="T1342" i="27"/>
  <c r="U1342" i="27" s="1"/>
  <c r="R1342" i="27"/>
  <c r="Q1342" i="27"/>
  <c r="T1341" i="27"/>
  <c r="U1341" i="27" s="1"/>
  <c r="R1341" i="27"/>
  <c r="Q1341" i="27"/>
  <c r="T1340" i="27"/>
  <c r="U1340" i="27" s="1"/>
  <c r="R1340" i="27"/>
  <c r="Q1340" i="27"/>
  <c r="T1339" i="27"/>
  <c r="U1339" i="27" s="1"/>
  <c r="R1339" i="27"/>
  <c r="Q1339" i="27"/>
  <c r="U1338" i="27"/>
  <c r="T1338" i="27"/>
  <c r="R1338" i="27"/>
  <c r="Q1338" i="27"/>
  <c r="T1337" i="27"/>
  <c r="U1337" i="27" s="1"/>
  <c r="R1337" i="27"/>
  <c r="Q1337" i="27"/>
  <c r="U1336" i="27"/>
  <c r="T1336" i="27"/>
  <c r="R1336" i="27"/>
  <c r="Q1336" i="27"/>
  <c r="T1335" i="27"/>
  <c r="U1335" i="27" s="1"/>
  <c r="R1335" i="27"/>
  <c r="Q1335" i="27"/>
  <c r="T1334" i="27"/>
  <c r="U1334" i="27" s="1"/>
  <c r="R1334" i="27"/>
  <c r="Q1334" i="27"/>
  <c r="T1333" i="27"/>
  <c r="U1333" i="27" s="1"/>
  <c r="R1333" i="27"/>
  <c r="Q1333" i="27"/>
  <c r="U1332" i="27"/>
  <c r="T1332" i="27"/>
  <c r="R1332" i="27"/>
  <c r="Q1332" i="27"/>
  <c r="T1331" i="27"/>
  <c r="U1331" i="27" s="1"/>
  <c r="R1331" i="27"/>
  <c r="Q1331" i="27"/>
  <c r="T1330" i="27"/>
  <c r="U1330" i="27" s="1"/>
  <c r="R1330" i="27"/>
  <c r="Q1330" i="27"/>
  <c r="T1329" i="27"/>
  <c r="U1329" i="27" s="1"/>
  <c r="R1329" i="27"/>
  <c r="Q1329" i="27"/>
  <c r="T1328" i="27"/>
  <c r="U1328" i="27" s="1"/>
  <c r="R1328" i="27"/>
  <c r="Q1328" i="27"/>
  <c r="T1327" i="27"/>
  <c r="U1327" i="27" s="1"/>
  <c r="R1327" i="27"/>
  <c r="Q1327" i="27"/>
  <c r="T1326" i="27"/>
  <c r="U1326" i="27" s="1"/>
  <c r="R1326" i="27"/>
  <c r="Q1326" i="27"/>
  <c r="T1325" i="27"/>
  <c r="U1325" i="27" s="1"/>
  <c r="R1325" i="27"/>
  <c r="Q1325" i="27"/>
  <c r="T1324" i="27"/>
  <c r="U1324" i="27" s="1"/>
  <c r="R1324" i="27"/>
  <c r="Q1324" i="27"/>
  <c r="T1323" i="27"/>
  <c r="U1323" i="27" s="1"/>
  <c r="R1323" i="27"/>
  <c r="Q1323" i="27"/>
  <c r="U1322" i="27"/>
  <c r="T1322" i="27"/>
  <c r="R1322" i="27"/>
  <c r="Q1322" i="27"/>
  <c r="T1321" i="27"/>
  <c r="U1321" i="27" s="1"/>
  <c r="R1321" i="27"/>
  <c r="Q1321" i="27"/>
  <c r="U1320" i="27"/>
  <c r="T1320" i="27"/>
  <c r="R1320" i="27"/>
  <c r="Q1320" i="27"/>
  <c r="T1319" i="27"/>
  <c r="U1319" i="27" s="1"/>
  <c r="R1319" i="27"/>
  <c r="Q1319" i="27"/>
  <c r="T1318" i="27"/>
  <c r="U1318" i="27" s="1"/>
  <c r="R1318" i="27"/>
  <c r="Q1318" i="27"/>
  <c r="T1317" i="27"/>
  <c r="U1317" i="27" s="1"/>
  <c r="R1317" i="27"/>
  <c r="Q1317" i="27"/>
  <c r="U1316" i="27"/>
  <c r="T1316" i="27"/>
  <c r="R1316" i="27"/>
  <c r="Q1316" i="27"/>
  <c r="T1315" i="27"/>
  <c r="U1315" i="27" s="1"/>
  <c r="R1315" i="27"/>
  <c r="Q1315" i="27"/>
  <c r="T1314" i="27"/>
  <c r="U1314" i="27" s="1"/>
  <c r="R1314" i="27"/>
  <c r="Q1314" i="27"/>
  <c r="T1313" i="27"/>
  <c r="U1313" i="27" s="1"/>
  <c r="R1313" i="27"/>
  <c r="Q1313" i="27"/>
  <c r="U1312" i="27"/>
  <c r="T1312" i="27"/>
  <c r="R1312" i="27"/>
  <c r="Q1312" i="27"/>
  <c r="T1311" i="27"/>
  <c r="U1311" i="27" s="1"/>
  <c r="R1311" i="27"/>
  <c r="Q1311" i="27"/>
  <c r="U1310" i="27"/>
  <c r="T1310" i="27"/>
  <c r="R1310" i="27"/>
  <c r="Q1310" i="27"/>
  <c r="T1309" i="27"/>
  <c r="U1309" i="27" s="1"/>
  <c r="R1309" i="27"/>
  <c r="Q1309" i="27"/>
  <c r="T1308" i="27"/>
  <c r="U1308" i="27" s="1"/>
  <c r="R1308" i="27"/>
  <c r="Q1308" i="27"/>
  <c r="T1307" i="27"/>
  <c r="U1307" i="27" s="1"/>
  <c r="R1307" i="27"/>
  <c r="Q1307" i="27"/>
  <c r="U1306" i="27"/>
  <c r="T1306" i="27"/>
  <c r="R1306" i="27"/>
  <c r="Q1306" i="27"/>
  <c r="T1305" i="27"/>
  <c r="U1305" i="27" s="1"/>
  <c r="R1305" i="27"/>
  <c r="Q1305" i="27"/>
  <c r="U1304" i="27"/>
  <c r="T1304" i="27"/>
  <c r="R1304" i="27"/>
  <c r="Q1304" i="27"/>
  <c r="T1303" i="27"/>
  <c r="U1303" i="27" s="1"/>
  <c r="R1303" i="27"/>
  <c r="Q1303" i="27"/>
  <c r="T1302" i="27"/>
  <c r="U1302" i="27" s="1"/>
  <c r="R1302" i="27"/>
  <c r="Q1302" i="27"/>
  <c r="T1301" i="27"/>
  <c r="U1301" i="27" s="1"/>
  <c r="R1301" i="27"/>
  <c r="Q1301" i="27"/>
  <c r="U1300" i="27"/>
  <c r="T1300" i="27"/>
  <c r="R1300" i="27"/>
  <c r="Q1300" i="27"/>
  <c r="T1299" i="27"/>
  <c r="U1299" i="27" s="1"/>
  <c r="R1299" i="27"/>
  <c r="Q1299" i="27"/>
  <c r="U1298" i="27"/>
  <c r="T1298" i="27"/>
  <c r="R1298" i="27"/>
  <c r="Q1298" i="27"/>
  <c r="T1297" i="27"/>
  <c r="U1297" i="27" s="1"/>
  <c r="R1297" i="27"/>
  <c r="Q1297" i="27"/>
  <c r="S1296" i="27"/>
  <c r="Q1296" i="27"/>
  <c r="K1296" i="27"/>
  <c r="I1296" i="27"/>
  <c r="S1295" i="27"/>
  <c r="Q1295" i="27"/>
  <c r="P1295" i="27"/>
  <c r="L1295" i="27"/>
  <c r="K1295" i="27"/>
  <c r="I1295" i="27"/>
  <c r="Q1294" i="27"/>
  <c r="U1293" i="27"/>
  <c r="T1293" i="27"/>
  <c r="R1293" i="27"/>
  <c r="Q1293" i="27"/>
  <c r="T1292" i="27"/>
  <c r="U1292" i="27" s="1"/>
  <c r="R1292" i="27"/>
  <c r="Q1292" i="27"/>
  <c r="U1291" i="27"/>
  <c r="T1291" i="27"/>
  <c r="R1291" i="27"/>
  <c r="Q1291" i="27"/>
  <c r="T1290" i="27"/>
  <c r="U1290" i="27" s="1"/>
  <c r="R1290" i="27"/>
  <c r="Q1290" i="27"/>
  <c r="U1289" i="27"/>
  <c r="T1289" i="27"/>
  <c r="R1289" i="27"/>
  <c r="Q1289" i="27"/>
  <c r="T1288" i="27"/>
  <c r="U1288" i="27" s="1"/>
  <c r="R1288" i="27"/>
  <c r="Q1288" i="27"/>
  <c r="U1287" i="27"/>
  <c r="T1287" i="27"/>
  <c r="R1287" i="27"/>
  <c r="Q1287" i="27"/>
  <c r="T1286" i="27"/>
  <c r="U1286" i="27" s="1"/>
  <c r="R1286" i="27"/>
  <c r="Q1286" i="27"/>
  <c r="U1285" i="27"/>
  <c r="T1285" i="27"/>
  <c r="R1285" i="27"/>
  <c r="Q1285" i="27"/>
  <c r="T1284" i="27"/>
  <c r="U1284" i="27" s="1"/>
  <c r="R1284" i="27"/>
  <c r="Q1284" i="27"/>
  <c r="U1283" i="27"/>
  <c r="T1283" i="27"/>
  <c r="R1283" i="27"/>
  <c r="Q1283" i="27"/>
  <c r="T1282" i="27"/>
  <c r="U1282" i="27" s="1"/>
  <c r="R1282" i="27"/>
  <c r="Q1282" i="27"/>
  <c r="U1281" i="27"/>
  <c r="T1281" i="27"/>
  <c r="R1281" i="27"/>
  <c r="Q1281" i="27"/>
  <c r="T1280" i="27"/>
  <c r="U1280" i="27" s="1"/>
  <c r="R1280" i="27"/>
  <c r="Q1280" i="27"/>
  <c r="U1279" i="27"/>
  <c r="T1279" i="27"/>
  <c r="R1279" i="27"/>
  <c r="Q1279" i="27"/>
  <c r="T1278" i="27"/>
  <c r="U1278" i="27" s="1"/>
  <c r="R1278" i="27"/>
  <c r="Q1278" i="27"/>
  <c r="U1277" i="27"/>
  <c r="T1277" i="27"/>
  <c r="R1277" i="27"/>
  <c r="Q1277" i="27"/>
  <c r="T1276" i="27"/>
  <c r="U1276" i="27" s="1"/>
  <c r="R1276" i="27"/>
  <c r="Q1276" i="27"/>
  <c r="U1275" i="27"/>
  <c r="T1275" i="27"/>
  <c r="R1275" i="27"/>
  <c r="Q1275" i="27"/>
  <c r="T1274" i="27"/>
  <c r="U1274" i="27" s="1"/>
  <c r="R1274" i="27"/>
  <c r="Q1274" i="27"/>
  <c r="U1273" i="27"/>
  <c r="T1273" i="27"/>
  <c r="R1273" i="27"/>
  <c r="Q1273" i="27"/>
  <c r="T1272" i="27"/>
  <c r="U1272" i="27" s="1"/>
  <c r="R1272" i="27"/>
  <c r="Q1272" i="27"/>
  <c r="U1271" i="27"/>
  <c r="T1271" i="27"/>
  <c r="R1271" i="27"/>
  <c r="Q1271" i="27"/>
  <c r="T1270" i="27"/>
  <c r="U1270" i="27" s="1"/>
  <c r="R1270" i="27"/>
  <c r="Q1270" i="27"/>
  <c r="U1269" i="27"/>
  <c r="T1269" i="27"/>
  <c r="R1269" i="27"/>
  <c r="Q1269" i="27"/>
  <c r="T1268" i="27"/>
  <c r="U1268" i="27" s="1"/>
  <c r="R1268" i="27"/>
  <c r="Q1268" i="27"/>
  <c r="U1267" i="27"/>
  <c r="T1267" i="27"/>
  <c r="R1267" i="27"/>
  <c r="Q1267" i="27"/>
  <c r="T1266" i="27"/>
  <c r="U1266" i="27" s="1"/>
  <c r="R1266" i="27"/>
  <c r="Q1266" i="27"/>
  <c r="U1265" i="27"/>
  <c r="T1265" i="27"/>
  <c r="R1265" i="27"/>
  <c r="Q1265" i="27"/>
  <c r="T1264" i="27"/>
  <c r="U1264" i="27" s="1"/>
  <c r="R1264" i="27"/>
  <c r="Q1264" i="27"/>
  <c r="Q1263" i="27"/>
  <c r="T1262" i="27"/>
  <c r="R1262" i="27"/>
  <c r="Q1262" i="27"/>
  <c r="K1262" i="27"/>
  <c r="U1262" i="27" s="1"/>
  <c r="U1261" i="27"/>
  <c r="T1261" i="27"/>
  <c r="R1261" i="27"/>
  <c r="Q1261" i="27"/>
  <c r="T1260" i="27"/>
  <c r="U1260" i="27" s="1"/>
  <c r="R1260" i="27"/>
  <c r="Q1260" i="27"/>
  <c r="T1259" i="27"/>
  <c r="U1259" i="27" s="1"/>
  <c r="R1259" i="27"/>
  <c r="Q1259" i="27"/>
  <c r="T1258" i="27"/>
  <c r="U1258" i="27" s="1"/>
  <c r="R1258" i="27"/>
  <c r="Q1258" i="27"/>
  <c r="T1257" i="27"/>
  <c r="U1257" i="27" s="1"/>
  <c r="R1257" i="27"/>
  <c r="Q1257" i="27"/>
  <c r="T1256" i="27"/>
  <c r="U1256" i="27" s="1"/>
  <c r="R1256" i="27"/>
  <c r="Q1256" i="27"/>
  <c r="U1255" i="27"/>
  <c r="T1255" i="27"/>
  <c r="R1255" i="27"/>
  <c r="Q1255" i="27"/>
  <c r="T1254" i="27"/>
  <c r="U1254" i="27" s="1"/>
  <c r="R1254" i="27"/>
  <c r="Q1254" i="27"/>
  <c r="T1253" i="27"/>
  <c r="U1253" i="27" s="1"/>
  <c r="R1253" i="27"/>
  <c r="Q1253" i="27"/>
  <c r="T1252" i="27"/>
  <c r="U1252" i="27" s="1"/>
  <c r="R1252" i="27"/>
  <c r="Q1252" i="27"/>
  <c r="U1251" i="27"/>
  <c r="T1251" i="27"/>
  <c r="R1251" i="27"/>
  <c r="Q1251" i="27"/>
  <c r="T1250" i="27"/>
  <c r="U1250" i="27" s="1"/>
  <c r="R1250" i="27"/>
  <c r="Q1250" i="27"/>
  <c r="U1249" i="27"/>
  <c r="T1249" i="27"/>
  <c r="R1249" i="27"/>
  <c r="Q1249" i="27"/>
  <c r="T1248" i="27"/>
  <c r="U1248" i="27" s="1"/>
  <c r="R1248" i="27"/>
  <c r="Q1248" i="27"/>
  <c r="T1247" i="27"/>
  <c r="U1247" i="27" s="1"/>
  <c r="R1247" i="27"/>
  <c r="Q1247" i="27"/>
  <c r="T1246" i="27"/>
  <c r="U1246" i="27" s="1"/>
  <c r="R1246" i="27"/>
  <c r="Q1246" i="27"/>
  <c r="U1245" i="27"/>
  <c r="T1245" i="27"/>
  <c r="R1245" i="27"/>
  <c r="Q1245" i="27"/>
  <c r="T1244" i="27"/>
  <c r="U1244" i="27" s="1"/>
  <c r="R1244" i="27"/>
  <c r="Q1244" i="27"/>
  <c r="U1243" i="27"/>
  <c r="T1243" i="27"/>
  <c r="R1243" i="27"/>
  <c r="Q1243" i="27"/>
  <c r="T1242" i="27"/>
  <c r="U1242" i="27" s="1"/>
  <c r="R1242" i="27"/>
  <c r="Q1242" i="27"/>
  <c r="T1241" i="27"/>
  <c r="U1241" i="27" s="1"/>
  <c r="R1241" i="27"/>
  <c r="Q1241" i="27"/>
  <c r="T1240" i="27"/>
  <c r="U1240" i="27" s="1"/>
  <c r="R1240" i="27"/>
  <c r="Q1240" i="27"/>
  <c r="T1239" i="27"/>
  <c r="U1239" i="27" s="1"/>
  <c r="R1239" i="27"/>
  <c r="Q1239" i="27"/>
  <c r="T1238" i="27"/>
  <c r="U1238" i="27" s="1"/>
  <c r="R1238" i="27"/>
  <c r="Q1238" i="27"/>
  <c r="T1237" i="27"/>
  <c r="U1237" i="27" s="1"/>
  <c r="R1237" i="27"/>
  <c r="Q1237" i="27"/>
  <c r="T1236" i="27"/>
  <c r="U1236" i="27" s="1"/>
  <c r="R1236" i="27"/>
  <c r="Q1236" i="27"/>
  <c r="U1235" i="27"/>
  <c r="T1235" i="27"/>
  <c r="R1235" i="27"/>
  <c r="Q1235" i="27"/>
  <c r="T1234" i="27"/>
  <c r="U1234" i="27" s="1"/>
  <c r="R1234" i="27"/>
  <c r="Q1234" i="27"/>
  <c r="U1233" i="27"/>
  <c r="T1233" i="27"/>
  <c r="R1233" i="27"/>
  <c r="Q1233" i="27"/>
  <c r="T1232" i="27"/>
  <c r="U1232" i="27" s="1"/>
  <c r="R1232" i="27"/>
  <c r="Q1232" i="27"/>
  <c r="T1231" i="27"/>
  <c r="U1231" i="27" s="1"/>
  <c r="R1231" i="27"/>
  <c r="Q1231" i="27"/>
  <c r="T1230" i="27"/>
  <c r="U1230" i="27" s="1"/>
  <c r="R1230" i="27"/>
  <c r="Q1230" i="27"/>
  <c r="U1229" i="27"/>
  <c r="T1229" i="27"/>
  <c r="R1229" i="27"/>
  <c r="Q1229" i="27"/>
  <c r="T1228" i="27"/>
  <c r="U1228" i="27" s="1"/>
  <c r="R1228" i="27"/>
  <c r="Q1228" i="27"/>
  <c r="T1227" i="27"/>
  <c r="U1227" i="27" s="1"/>
  <c r="R1227" i="27"/>
  <c r="Q1227" i="27"/>
  <c r="T1226" i="27"/>
  <c r="U1226" i="27" s="1"/>
  <c r="R1226" i="27"/>
  <c r="Q1226" i="27"/>
  <c r="T1225" i="27"/>
  <c r="U1225" i="27" s="1"/>
  <c r="R1225" i="27"/>
  <c r="Q1225" i="27"/>
  <c r="T1224" i="27"/>
  <c r="U1224" i="27" s="1"/>
  <c r="R1224" i="27"/>
  <c r="Q1224" i="27"/>
  <c r="U1223" i="27"/>
  <c r="T1223" i="27"/>
  <c r="R1223" i="27"/>
  <c r="Q1223" i="27"/>
  <c r="T1222" i="27"/>
  <c r="U1222" i="27" s="1"/>
  <c r="R1222" i="27"/>
  <c r="Q1222" i="27"/>
  <c r="T1221" i="27"/>
  <c r="U1221" i="27" s="1"/>
  <c r="R1221" i="27"/>
  <c r="Q1221" i="27"/>
  <c r="T1220" i="27"/>
  <c r="U1220" i="27" s="1"/>
  <c r="R1220" i="27"/>
  <c r="Q1220" i="27"/>
  <c r="U1219" i="27"/>
  <c r="T1219" i="27"/>
  <c r="R1219" i="27"/>
  <c r="Q1219" i="27"/>
  <c r="T1218" i="27"/>
  <c r="U1218" i="27" s="1"/>
  <c r="R1218" i="27"/>
  <c r="Q1218" i="27"/>
  <c r="U1217" i="27"/>
  <c r="T1217" i="27"/>
  <c r="R1217" i="27"/>
  <c r="Q1217" i="27"/>
  <c r="T1216" i="27"/>
  <c r="U1216" i="27" s="1"/>
  <c r="R1216" i="27"/>
  <c r="Q1216" i="27"/>
  <c r="T1215" i="27"/>
  <c r="U1215" i="27" s="1"/>
  <c r="R1215" i="27"/>
  <c r="Q1215" i="27"/>
  <c r="T1214" i="27"/>
  <c r="U1214" i="27" s="1"/>
  <c r="R1214" i="27"/>
  <c r="Q1214" i="27"/>
  <c r="U1213" i="27"/>
  <c r="T1213" i="27"/>
  <c r="R1213" i="27"/>
  <c r="Q1213" i="27"/>
  <c r="T1212" i="27"/>
  <c r="U1212" i="27" s="1"/>
  <c r="R1212" i="27"/>
  <c r="Q1212" i="27"/>
  <c r="U1211" i="27"/>
  <c r="T1211" i="27"/>
  <c r="R1211" i="27"/>
  <c r="Q1211" i="27"/>
  <c r="T1210" i="27"/>
  <c r="U1210" i="27" s="1"/>
  <c r="R1210" i="27"/>
  <c r="Q1210" i="27"/>
  <c r="T1209" i="27"/>
  <c r="U1209" i="27" s="1"/>
  <c r="R1209" i="27"/>
  <c r="Q1209" i="27"/>
  <c r="T1208" i="27"/>
  <c r="U1208" i="27" s="1"/>
  <c r="R1208" i="27"/>
  <c r="Q1208" i="27"/>
  <c r="T1207" i="27"/>
  <c r="U1207" i="27" s="1"/>
  <c r="R1207" i="27"/>
  <c r="Q1207" i="27"/>
  <c r="T1206" i="27"/>
  <c r="U1206" i="27" s="1"/>
  <c r="R1206" i="27"/>
  <c r="Q1206" i="27"/>
  <c r="T1205" i="27"/>
  <c r="U1205" i="27" s="1"/>
  <c r="R1205" i="27"/>
  <c r="Q1205" i="27"/>
  <c r="T1204" i="27"/>
  <c r="U1204" i="27" s="1"/>
  <c r="R1204" i="27"/>
  <c r="Q1204" i="27"/>
  <c r="U1203" i="27"/>
  <c r="T1203" i="27"/>
  <c r="R1203" i="27"/>
  <c r="Q1203" i="27"/>
  <c r="T1202" i="27"/>
  <c r="U1202" i="27" s="1"/>
  <c r="R1202" i="27"/>
  <c r="Q1202" i="27"/>
  <c r="U1201" i="27"/>
  <c r="T1201" i="27"/>
  <c r="R1201" i="27"/>
  <c r="Q1201" i="27"/>
  <c r="T1200" i="27"/>
  <c r="U1200" i="27" s="1"/>
  <c r="R1200" i="27"/>
  <c r="Q1200" i="27"/>
  <c r="T1199" i="27"/>
  <c r="U1199" i="27" s="1"/>
  <c r="R1199" i="27"/>
  <c r="Q1199" i="27"/>
  <c r="T1198" i="27"/>
  <c r="U1198" i="27" s="1"/>
  <c r="R1198" i="27"/>
  <c r="Q1198" i="27"/>
  <c r="U1197" i="27"/>
  <c r="T1197" i="27"/>
  <c r="R1197" i="27"/>
  <c r="Q1197" i="27"/>
  <c r="T1196" i="27"/>
  <c r="U1196" i="27" s="1"/>
  <c r="R1196" i="27"/>
  <c r="Q1196" i="27"/>
  <c r="T1195" i="27"/>
  <c r="U1195" i="27" s="1"/>
  <c r="R1195" i="27"/>
  <c r="Q1195" i="27"/>
  <c r="T1194" i="27"/>
  <c r="U1194" i="27" s="1"/>
  <c r="R1194" i="27"/>
  <c r="Q1194" i="27"/>
  <c r="T1193" i="27"/>
  <c r="U1193" i="27" s="1"/>
  <c r="R1193" i="27"/>
  <c r="Q1193" i="27"/>
  <c r="T1192" i="27"/>
  <c r="U1192" i="27" s="1"/>
  <c r="R1192" i="27"/>
  <c r="Q1192" i="27"/>
  <c r="U1191" i="27"/>
  <c r="T1191" i="27"/>
  <c r="R1191" i="27"/>
  <c r="Q1191" i="27"/>
  <c r="T1190" i="27"/>
  <c r="U1190" i="27" s="1"/>
  <c r="R1190" i="27"/>
  <c r="Q1190" i="27"/>
  <c r="T1189" i="27"/>
  <c r="U1189" i="27" s="1"/>
  <c r="R1189" i="27"/>
  <c r="Q1189" i="27"/>
  <c r="T1188" i="27"/>
  <c r="U1188" i="27" s="1"/>
  <c r="R1188" i="27"/>
  <c r="Q1188" i="27"/>
  <c r="U1187" i="27"/>
  <c r="T1187" i="27"/>
  <c r="R1187" i="27"/>
  <c r="Q1187" i="27"/>
  <c r="T1186" i="27"/>
  <c r="U1186" i="27" s="1"/>
  <c r="R1186" i="27"/>
  <c r="Q1186" i="27"/>
  <c r="U1185" i="27"/>
  <c r="T1185" i="27"/>
  <c r="R1185" i="27"/>
  <c r="Q1185" i="27"/>
  <c r="T1184" i="27"/>
  <c r="U1184" i="27" s="1"/>
  <c r="R1184" i="27"/>
  <c r="Q1184" i="27"/>
  <c r="T1183" i="27"/>
  <c r="U1183" i="27" s="1"/>
  <c r="R1183" i="27"/>
  <c r="Q1183" i="27"/>
  <c r="T1182" i="27"/>
  <c r="U1182" i="27" s="1"/>
  <c r="R1182" i="27"/>
  <c r="Q1182" i="27"/>
  <c r="U1181" i="27"/>
  <c r="T1181" i="27"/>
  <c r="R1181" i="27"/>
  <c r="Q1181" i="27"/>
  <c r="T1180" i="27"/>
  <c r="U1180" i="27" s="1"/>
  <c r="R1180" i="27"/>
  <c r="Q1180" i="27"/>
  <c r="U1179" i="27"/>
  <c r="T1179" i="27"/>
  <c r="R1179" i="27"/>
  <c r="Q1179" i="27"/>
  <c r="T1178" i="27"/>
  <c r="U1178" i="27" s="1"/>
  <c r="R1178" i="27"/>
  <c r="Q1178" i="27"/>
  <c r="T1177" i="27"/>
  <c r="U1177" i="27" s="1"/>
  <c r="R1177" i="27"/>
  <c r="Q1177" i="27"/>
  <c r="T1176" i="27"/>
  <c r="U1176" i="27" s="1"/>
  <c r="R1176" i="27"/>
  <c r="Q1176" i="27"/>
  <c r="T1175" i="27"/>
  <c r="U1175" i="27" s="1"/>
  <c r="R1175" i="27"/>
  <c r="Q1175" i="27"/>
  <c r="T1174" i="27"/>
  <c r="U1174" i="27" s="1"/>
  <c r="R1174" i="27"/>
  <c r="Q1174" i="27"/>
  <c r="T1173" i="27"/>
  <c r="U1173" i="27" s="1"/>
  <c r="R1173" i="27"/>
  <c r="Q1173" i="27"/>
  <c r="T1172" i="27"/>
  <c r="U1172" i="27" s="1"/>
  <c r="R1172" i="27"/>
  <c r="Q1172" i="27"/>
  <c r="U1171" i="27"/>
  <c r="T1171" i="27"/>
  <c r="R1171" i="27"/>
  <c r="Q1171" i="27"/>
  <c r="T1170" i="27"/>
  <c r="U1170" i="27" s="1"/>
  <c r="R1170" i="27"/>
  <c r="Q1170" i="27"/>
  <c r="U1169" i="27"/>
  <c r="T1169" i="27"/>
  <c r="R1169" i="27"/>
  <c r="Q1169" i="27"/>
  <c r="T1168" i="27"/>
  <c r="U1168" i="27" s="1"/>
  <c r="R1168" i="27"/>
  <c r="Q1168" i="27"/>
  <c r="T1167" i="27"/>
  <c r="U1167" i="27" s="1"/>
  <c r="R1167" i="27"/>
  <c r="Q1167" i="27"/>
  <c r="T1166" i="27"/>
  <c r="U1166" i="27" s="1"/>
  <c r="R1166" i="27"/>
  <c r="Q1166" i="27"/>
  <c r="U1165" i="27"/>
  <c r="T1165" i="27"/>
  <c r="R1165" i="27"/>
  <c r="Q1165" i="27"/>
  <c r="T1164" i="27"/>
  <c r="U1164" i="27" s="1"/>
  <c r="R1164" i="27"/>
  <c r="Q1164" i="27"/>
  <c r="T1163" i="27"/>
  <c r="U1163" i="27" s="1"/>
  <c r="R1163" i="27"/>
  <c r="Q1163" i="27"/>
  <c r="T1162" i="27"/>
  <c r="U1162" i="27" s="1"/>
  <c r="R1162" i="27"/>
  <c r="Q1162" i="27"/>
  <c r="T1161" i="27"/>
  <c r="U1161" i="27" s="1"/>
  <c r="R1161" i="27"/>
  <c r="Q1161" i="27"/>
  <c r="T1160" i="27"/>
  <c r="U1160" i="27" s="1"/>
  <c r="R1160" i="27"/>
  <c r="Q1160" i="27"/>
  <c r="U1159" i="27"/>
  <c r="T1159" i="27"/>
  <c r="R1159" i="27"/>
  <c r="Q1159" i="27"/>
  <c r="T1158" i="27"/>
  <c r="U1158" i="27" s="1"/>
  <c r="R1158" i="27"/>
  <c r="Q1158" i="27"/>
  <c r="T1157" i="27"/>
  <c r="U1157" i="27" s="1"/>
  <c r="R1157" i="27"/>
  <c r="Q1157" i="27"/>
  <c r="T1156" i="27"/>
  <c r="U1156" i="27" s="1"/>
  <c r="R1156" i="27"/>
  <c r="Q1156" i="27"/>
  <c r="U1155" i="27"/>
  <c r="T1155" i="27"/>
  <c r="R1155" i="27"/>
  <c r="Q1155" i="27"/>
  <c r="T1154" i="27"/>
  <c r="U1154" i="27" s="1"/>
  <c r="R1154" i="27"/>
  <c r="Q1154" i="27"/>
  <c r="U1153" i="27"/>
  <c r="T1153" i="27"/>
  <c r="R1153" i="27"/>
  <c r="Q1153" i="27"/>
  <c r="T1152" i="27"/>
  <c r="U1152" i="27" s="1"/>
  <c r="R1152" i="27"/>
  <c r="Q1152" i="27"/>
  <c r="T1151" i="27"/>
  <c r="U1151" i="27" s="1"/>
  <c r="R1151" i="27"/>
  <c r="Q1151" i="27"/>
  <c r="T1150" i="27"/>
  <c r="U1150" i="27" s="1"/>
  <c r="R1150" i="27"/>
  <c r="Q1150" i="27"/>
  <c r="U1149" i="27"/>
  <c r="T1149" i="27"/>
  <c r="R1149" i="27"/>
  <c r="Q1149" i="27"/>
  <c r="T1148" i="27"/>
  <c r="U1148" i="27" s="1"/>
  <c r="R1148" i="27"/>
  <c r="Q1148" i="27"/>
  <c r="U1147" i="27"/>
  <c r="T1147" i="27"/>
  <c r="R1147" i="27"/>
  <c r="Q1147" i="27"/>
  <c r="T1146" i="27"/>
  <c r="U1146" i="27" s="1"/>
  <c r="R1146" i="27"/>
  <c r="Q1146" i="27"/>
  <c r="U1145" i="27"/>
  <c r="T1145" i="27"/>
  <c r="R1145" i="27"/>
  <c r="Q1145" i="27"/>
  <c r="T1144" i="27"/>
  <c r="U1144" i="27" s="1"/>
  <c r="R1144" i="27"/>
  <c r="Q1144" i="27"/>
  <c r="U1143" i="27"/>
  <c r="T1143" i="27"/>
  <c r="R1143" i="27"/>
  <c r="Q1143" i="27"/>
  <c r="T1142" i="27"/>
  <c r="U1142" i="27" s="1"/>
  <c r="R1142" i="27"/>
  <c r="Q1142" i="27"/>
  <c r="T1141" i="27"/>
  <c r="U1141" i="27" s="1"/>
  <c r="R1141" i="27"/>
  <c r="Q1141" i="27"/>
  <c r="T1140" i="27"/>
  <c r="U1140" i="27" s="1"/>
  <c r="R1140" i="27"/>
  <c r="Q1140" i="27"/>
  <c r="U1139" i="27"/>
  <c r="T1139" i="27"/>
  <c r="R1139" i="27"/>
  <c r="Q1139" i="27"/>
  <c r="T1138" i="27"/>
  <c r="U1138" i="27" s="1"/>
  <c r="R1138" i="27"/>
  <c r="Q1138" i="27"/>
  <c r="U1137" i="27"/>
  <c r="T1137" i="27"/>
  <c r="R1137" i="27"/>
  <c r="Q1137" i="27"/>
  <c r="T1136" i="27"/>
  <c r="U1136" i="27" s="1"/>
  <c r="R1136" i="27"/>
  <c r="Q1136" i="27"/>
  <c r="T1135" i="27"/>
  <c r="U1135" i="27" s="1"/>
  <c r="R1135" i="27"/>
  <c r="Q1135" i="27"/>
  <c r="S1134" i="27"/>
  <c r="Q1134" i="27"/>
  <c r="P1134" i="27"/>
  <c r="O1134" i="27"/>
  <c r="N1134" i="27"/>
  <c r="M1134" i="27"/>
  <c r="L1134" i="27"/>
  <c r="K1134" i="27"/>
  <c r="I1134" i="27"/>
  <c r="T1133" i="27"/>
  <c r="U1133" i="27" s="1"/>
  <c r="R1133" i="27"/>
  <c r="Q1133" i="27"/>
  <c r="T1132" i="27"/>
  <c r="U1132" i="27" s="1"/>
  <c r="R1132" i="27"/>
  <c r="Q1132" i="27"/>
  <c r="T1131" i="27"/>
  <c r="U1131" i="27" s="1"/>
  <c r="R1131" i="27"/>
  <c r="Q1131" i="27"/>
  <c r="U1130" i="27"/>
  <c r="T1130" i="27"/>
  <c r="R1130" i="27"/>
  <c r="Q1130" i="27"/>
  <c r="T1129" i="27"/>
  <c r="U1129" i="27" s="1"/>
  <c r="R1129" i="27"/>
  <c r="Q1129" i="27"/>
  <c r="T1128" i="27"/>
  <c r="U1128" i="27" s="1"/>
  <c r="R1128" i="27"/>
  <c r="Q1128" i="27"/>
  <c r="T1127" i="27"/>
  <c r="U1127" i="27" s="1"/>
  <c r="R1127" i="27"/>
  <c r="Q1127" i="27"/>
  <c r="U1126" i="27"/>
  <c r="T1126" i="27"/>
  <c r="R1126" i="27"/>
  <c r="Q1126" i="27"/>
  <c r="T1125" i="27"/>
  <c r="U1125" i="27" s="1"/>
  <c r="R1125" i="27"/>
  <c r="Q1125" i="27"/>
  <c r="T1124" i="27"/>
  <c r="U1124" i="27" s="1"/>
  <c r="R1124" i="27"/>
  <c r="Q1124" i="27"/>
  <c r="T1123" i="27"/>
  <c r="U1123" i="27" s="1"/>
  <c r="R1123" i="27"/>
  <c r="Q1123" i="27"/>
  <c r="T1122" i="27"/>
  <c r="U1122" i="27" s="1"/>
  <c r="R1122" i="27"/>
  <c r="Q1122" i="27"/>
  <c r="T1121" i="27"/>
  <c r="U1121" i="27" s="1"/>
  <c r="R1121" i="27"/>
  <c r="Q1121" i="27"/>
  <c r="U1120" i="27"/>
  <c r="T1120" i="27"/>
  <c r="R1120" i="27"/>
  <c r="Q1120" i="27"/>
  <c r="T1119" i="27"/>
  <c r="U1119" i="27" s="1"/>
  <c r="R1119" i="27"/>
  <c r="Q1119" i="27"/>
  <c r="U1118" i="27"/>
  <c r="T1118" i="27"/>
  <c r="R1118" i="27"/>
  <c r="Q1118" i="27"/>
  <c r="T1117" i="27"/>
  <c r="U1117" i="27" s="1"/>
  <c r="R1117" i="27"/>
  <c r="Q1117" i="27"/>
  <c r="T1116" i="27"/>
  <c r="U1116" i="27" s="1"/>
  <c r="R1116" i="27"/>
  <c r="Q1116" i="27"/>
  <c r="T1115" i="27"/>
  <c r="U1115" i="27" s="1"/>
  <c r="R1115" i="27"/>
  <c r="Q1115" i="27"/>
  <c r="U1114" i="27"/>
  <c r="T1114" i="27"/>
  <c r="R1114" i="27"/>
  <c r="Q1114" i="27"/>
  <c r="T1113" i="27"/>
  <c r="U1113" i="27" s="1"/>
  <c r="R1113" i="27"/>
  <c r="Q1113" i="27"/>
  <c r="T1112" i="27"/>
  <c r="U1112" i="27" s="1"/>
  <c r="R1112" i="27"/>
  <c r="Q1112" i="27"/>
  <c r="T1111" i="27"/>
  <c r="U1111" i="27" s="1"/>
  <c r="R1111" i="27"/>
  <c r="Q1111" i="27"/>
  <c r="T1110" i="27"/>
  <c r="U1110" i="27" s="1"/>
  <c r="R1110" i="27"/>
  <c r="Q1110" i="27"/>
  <c r="T1109" i="27"/>
  <c r="U1109" i="27" s="1"/>
  <c r="R1109" i="27"/>
  <c r="Q1109" i="27"/>
  <c r="T1108" i="27"/>
  <c r="U1108" i="27" s="1"/>
  <c r="R1108" i="27"/>
  <c r="Q1108" i="27"/>
  <c r="T1107" i="27"/>
  <c r="U1107" i="27" s="1"/>
  <c r="R1107" i="27"/>
  <c r="Q1107" i="27"/>
  <c r="T1106" i="27"/>
  <c r="U1106" i="27" s="1"/>
  <c r="R1106" i="27"/>
  <c r="Q1106" i="27"/>
  <c r="T1105" i="27"/>
  <c r="U1105" i="27" s="1"/>
  <c r="R1105" i="27"/>
  <c r="Q1105" i="27"/>
  <c r="U1104" i="27"/>
  <c r="T1104" i="27"/>
  <c r="R1104" i="27"/>
  <c r="Q1104" i="27"/>
  <c r="T1103" i="27"/>
  <c r="U1103" i="27" s="1"/>
  <c r="R1103" i="27"/>
  <c r="Q1103" i="27"/>
  <c r="U1102" i="27"/>
  <c r="T1102" i="27"/>
  <c r="R1102" i="27"/>
  <c r="Q1102" i="27"/>
  <c r="T1101" i="27"/>
  <c r="U1101" i="27" s="1"/>
  <c r="R1101" i="27"/>
  <c r="Q1101" i="27"/>
  <c r="T1100" i="27"/>
  <c r="U1100" i="27" s="1"/>
  <c r="R1100" i="27"/>
  <c r="Q1100" i="27"/>
  <c r="T1099" i="27"/>
  <c r="U1099" i="27" s="1"/>
  <c r="R1099" i="27"/>
  <c r="Q1099" i="27"/>
  <c r="U1098" i="27"/>
  <c r="T1098" i="27"/>
  <c r="R1098" i="27"/>
  <c r="Q1098" i="27"/>
  <c r="T1097" i="27"/>
  <c r="U1097" i="27" s="1"/>
  <c r="R1097" i="27"/>
  <c r="Q1097" i="27"/>
  <c r="T1096" i="27"/>
  <c r="U1096" i="27" s="1"/>
  <c r="R1096" i="27"/>
  <c r="Q1096" i="27"/>
  <c r="T1095" i="27"/>
  <c r="U1095" i="27" s="1"/>
  <c r="R1095" i="27"/>
  <c r="Q1095" i="27"/>
  <c r="U1094" i="27"/>
  <c r="T1094" i="27"/>
  <c r="R1094" i="27"/>
  <c r="Q1094" i="27"/>
  <c r="T1093" i="27"/>
  <c r="U1093" i="27" s="1"/>
  <c r="R1093" i="27"/>
  <c r="Q1093" i="27"/>
  <c r="U1092" i="27"/>
  <c r="T1092" i="27"/>
  <c r="R1092" i="27"/>
  <c r="Q1092" i="27"/>
  <c r="T1091" i="27"/>
  <c r="U1091" i="27" s="1"/>
  <c r="R1091" i="27"/>
  <c r="Q1091" i="27"/>
  <c r="T1090" i="27"/>
  <c r="U1090" i="27" s="1"/>
  <c r="R1090" i="27"/>
  <c r="Q1090" i="27"/>
  <c r="T1089" i="27"/>
  <c r="U1089" i="27" s="1"/>
  <c r="R1089" i="27"/>
  <c r="Q1089" i="27"/>
  <c r="U1088" i="27"/>
  <c r="T1088" i="27"/>
  <c r="R1088" i="27"/>
  <c r="Q1088" i="27"/>
  <c r="T1087" i="27"/>
  <c r="U1087" i="27" s="1"/>
  <c r="R1087" i="27"/>
  <c r="Q1087" i="27"/>
  <c r="U1086" i="27"/>
  <c r="T1086" i="27"/>
  <c r="R1086" i="27"/>
  <c r="Q1086" i="27"/>
  <c r="T1085" i="27"/>
  <c r="U1085" i="27" s="1"/>
  <c r="R1085" i="27"/>
  <c r="Q1085" i="27"/>
  <c r="T1084" i="27"/>
  <c r="U1084" i="27" s="1"/>
  <c r="R1084" i="27"/>
  <c r="Q1084" i="27"/>
  <c r="T1083" i="27"/>
  <c r="U1083" i="27" s="1"/>
  <c r="R1083" i="27"/>
  <c r="Q1083" i="27"/>
  <c r="U1082" i="27"/>
  <c r="T1082" i="27"/>
  <c r="R1082" i="27"/>
  <c r="Q1082" i="27"/>
  <c r="T1081" i="27"/>
  <c r="U1081" i="27" s="1"/>
  <c r="R1081" i="27"/>
  <c r="Q1081" i="27"/>
  <c r="U1080" i="27"/>
  <c r="T1080" i="27"/>
  <c r="R1080" i="27"/>
  <c r="Q1080" i="27"/>
  <c r="T1079" i="27"/>
  <c r="U1079" i="27" s="1"/>
  <c r="R1079" i="27"/>
  <c r="Q1079" i="27"/>
  <c r="T1078" i="27"/>
  <c r="U1078" i="27" s="1"/>
  <c r="R1078" i="27"/>
  <c r="Q1078" i="27"/>
  <c r="T1077" i="27"/>
  <c r="U1077" i="27" s="1"/>
  <c r="R1077" i="27"/>
  <c r="Q1077" i="27"/>
  <c r="T1076" i="27"/>
  <c r="U1076" i="27" s="1"/>
  <c r="R1076" i="27"/>
  <c r="Q1076" i="27"/>
  <c r="Q1075" i="27"/>
  <c r="Q1074" i="27"/>
  <c r="U1073" i="27"/>
  <c r="T1073" i="27"/>
  <c r="R1073" i="27"/>
  <c r="Q1073" i="27"/>
  <c r="Q1072" i="27"/>
  <c r="T1071" i="27"/>
  <c r="U1071" i="27" s="1"/>
  <c r="R1071" i="27"/>
  <c r="Q1071" i="27"/>
  <c r="S1070" i="27"/>
  <c r="Q1070" i="27"/>
  <c r="K1070" i="27"/>
  <c r="I1070" i="27"/>
  <c r="S1069" i="27"/>
  <c r="Q1069" i="27"/>
  <c r="P1069" i="27"/>
  <c r="O1069" i="27"/>
  <c r="M1069" i="27"/>
  <c r="L1069" i="27"/>
  <c r="I1069" i="27"/>
  <c r="K1069" i="27" s="1"/>
  <c r="N1069" i="27" s="1"/>
  <c r="S1068" i="27"/>
  <c r="L1068" i="27" s="1"/>
  <c r="Q1068" i="27"/>
  <c r="P1068" i="27"/>
  <c r="O1068" i="27"/>
  <c r="M1068" i="27"/>
  <c r="I1068" i="27"/>
  <c r="K1068" i="27" s="1"/>
  <c r="N1068" i="27" s="1"/>
  <c r="S1067" i="27"/>
  <c r="Q1067" i="27"/>
  <c r="P1067" i="27"/>
  <c r="N1067" i="27"/>
  <c r="I1067" i="27"/>
  <c r="K1067" i="27" s="1"/>
  <c r="S1066" i="27"/>
  <c r="Q1066" i="27"/>
  <c r="I1066" i="27"/>
  <c r="K1066" i="27" s="1"/>
  <c r="S1065" i="27"/>
  <c r="Q1065" i="27"/>
  <c r="I1065" i="27"/>
  <c r="K1065" i="27" s="1"/>
  <c r="S1064" i="27"/>
  <c r="Q1064" i="27"/>
  <c r="I1064" i="27"/>
  <c r="K1064" i="27" s="1"/>
  <c r="S1063" i="27"/>
  <c r="Q1063" i="27"/>
  <c r="I1063" i="27"/>
  <c r="K1063" i="27" s="1"/>
  <c r="S1062" i="27"/>
  <c r="Q1062" i="27"/>
  <c r="I1062" i="27"/>
  <c r="K1062" i="27" s="1"/>
  <c r="S1061" i="27"/>
  <c r="Q1061" i="27"/>
  <c r="I1061" i="27"/>
  <c r="K1061" i="27" s="1"/>
  <c r="S1060" i="27"/>
  <c r="Q1060" i="27"/>
  <c r="K1060" i="27"/>
  <c r="I1060" i="27"/>
  <c r="S1059" i="27"/>
  <c r="Q1059" i="27"/>
  <c r="I1059" i="27"/>
  <c r="K1059" i="27" s="1"/>
  <c r="S1058" i="27"/>
  <c r="Q1058" i="27"/>
  <c r="P1058" i="27"/>
  <c r="I1058" i="27"/>
  <c r="K1058" i="27" s="1"/>
  <c r="Q1057" i="27"/>
  <c r="Q1056" i="27"/>
  <c r="Q1055" i="27"/>
  <c r="T1054" i="27"/>
  <c r="U1054" i="27" s="1"/>
  <c r="R1054" i="27"/>
  <c r="Q1054" i="27"/>
  <c r="T1053" i="27"/>
  <c r="U1053" i="27" s="1"/>
  <c r="R1053" i="27"/>
  <c r="Q1053" i="27"/>
  <c r="T1052" i="27"/>
  <c r="U1052" i="27" s="1"/>
  <c r="R1052" i="27"/>
  <c r="Q1052" i="27"/>
  <c r="U1051" i="27"/>
  <c r="T1051" i="27"/>
  <c r="R1051" i="27"/>
  <c r="Q1051" i="27"/>
  <c r="T1050" i="27"/>
  <c r="U1050" i="27" s="1"/>
  <c r="R1050" i="27"/>
  <c r="Q1050" i="27"/>
  <c r="U1049" i="27"/>
  <c r="T1049" i="27"/>
  <c r="R1049" i="27"/>
  <c r="Q1049" i="27"/>
  <c r="T1048" i="27"/>
  <c r="U1048" i="27" s="1"/>
  <c r="R1048" i="27"/>
  <c r="Q1048" i="27"/>
  <c r="T1047" i="27"/>
  <c r="U1047" i="27" s="1"/>
  <c r="R1047" i="27"/>
  <c r="Q1047" i="27"/>
  <c r="T1046" i="27"/>
  <c r="U1046" i="27" s="1"/>
  <c r="R1046" i="27"/>
  <c r="Q1046" i="27"/>
  <c r="U1045" i="27"/>
  <c r="T1045" i="27"/>
  <c r="R1045" i="27"/>
  <c r="Q1045" i="27"/>
  <c r="T1044" i="27"/>
  <c r="U1044" i="27" s="1"/>
  <c r="R1044" i="27"/>
  <c r="Q1044" i="27"/>
  <c r="U1043" i="27"/>
  <c r="T1043" i="27"/>
  <c r="R1043" i="27"/>
  <c r="Q1043" i="27"/>
  <c r="T1042" i="27"/>
  <c r="U1042" i="27" s="1"/>
  <c r="R1042" i="27"/>
  <c r="Q1042" i="27"/>
  <c r="T1041" i="27"/>
  <c r="U1041" i="27" s="1"/>
  <c r="R1041" i="27"/>
  <c r="Q1041" i="27"/>
  <c r="T1040" i="27"/>
  <c r="U1040" i="27" s="1"/>
  <c r="R1040" i="27"/>
  <c r="Q1040" i="27"/>
  <c r="T1039" i="27"/>
  <c r="U1039" i="27" s="1"/>
  <c r="R1039" i="27"/>
  <c r="Q1039" i="27"/>
  <c r="T1038" i="27"/>
  <c r="U1038" i="27" s="1"/>
  <c r="R1038" i="27"/>
  <c r="Q1038" i="27"/>
  <c r="T1037" i="27"/>
  <c r="U1037" i="27" s="1"/>
  <c r="R1037" i="27"/>
  <c r="Q1037" i="27"/>
  <c r="T1036" i="27"/>
  <c r="U1036" i="27" s="1"/>
  <c r="R1036" i="27"/>
  <c r="Q1036" i="27"/>
  <c r="U1035" i="27"/>
  <c r="T1035" i="27"/>
  <c r="R1035" i="27"/>
  <c r="Q1035" i="27"/>
  <c r="T1034" i="27"/>
  <c r="U1034" i="27" s="1"/>
  <c r="R1034" i="27"/>
  <c r="Q1034" i="27"/>
  <c r="U1033" i="27"/>
  <c r="T1033" i="27"/>
  <c r="R1033" i="27"/>
  <c r="Q1033" i="27"/>
  <c r="T1032" i="27"/>
  <c r="U1032" i="27" s="1"/>
  <c r="R1032" i="27"/>
  <c r="Q1032" i="27"/>
  <c r="T1031" i="27"/>
  <c r="U1031" i="27" s="1"/>
  <c r="R1031" i="27"/>
  <c r="Q1031" i="27"/>
  <c r="T1030" i="27"/>
  <c r="U1030" i="27" s="1"/>
  <c r="R1030" i="27"/>
  <c r="Q1030" i="27"/>
  <c r="U1029" i="27"/>
  <c r="T1029" i="27"/>
  <c r="R1029" i="27"/>
  <c r="Q1029" i="27"/>
  <c r="T1028" i="27"/>
  <c r="U1028" i="27" s="1"/>
  <c r="R1028" i="27"/>
  <c r="Q1028" i="27"/>
  <c r="T1027" i="27"/>
  <c r="U1027" i="27" s="1"/>
  <c r="R1027" i="27"/>
  <c r="Q1027" i="27"/>
  <c r="T1026" i="27"/>
  <c r="U1026" i="27" s="1"/>
  <c r="R1026" i="27"/>
  <c r="Q1026" i="27"/>
  <c r="U1025" i="27"/>
  <c r="T1025" i="27"/>
  <c r="R1025" i="27"/>
  <c r="Q1025" i="27"/>
  <c r="T1024" i="27"/>
  <c r="U1024" i="27" s="1"/>
  <c r="R1024" i="27"/>
  <c r="Q1024" i="27"/>
  <c r="T1023" i="27"/>
  <c r="U1023" i="27" s="1"/>
  <c r="R1023" i="27"/>
  <c r="Q1023" i="27"/>
  <c r="T1022" i="27"/>
  <c r="U1022" i="27" s="1"/>
  <c r="R1022" i="27"/>
  <c r="Q1022" i="27"/>
  <c r="T1021" i="27"/>
  <c r="U1021" i="27" s="1"/>
  <c r="R1021" i="27"/>
  <c r="Q1021" i="27"/>
  <c r="T1020" i="27"/>
  <c r="U1020" i="27" s="1"/>
  <c r="R1020" i="27"/>
  <c r="Q1020" i="27"/>
  <c r="U1019" i="27"/>
  <c r="T1019" i="27"/>
  <c r="R1019" i="27"/>
  <c r="Q1019" i="27"/>
  <c r="T1018" i="27"/>
  <c r="U1018" i="27" s="1"/>
  <c r="R1018" i="27"/>
  <c r="Q1018" i="27"/>
  <c r="U1017" i="27"/>
  <c r="T1017" i="27"/>
  <c r="R1017" i="27"/>
  <c r="Q1017" i="27"/>
  <c r="T1016" i="27"/>
  <c r="U1016" i="27" s="1"/>
  <c r="R1016" i="27"/>
  <c r="Q1016" i="27"/>
  <c r="T1015" i="27"/>
  <c r="U1015" i="27" s="1"/>
  <c r="R1015" i="27"/>
  <c r="Q1015" i="27"/>
  <c r="T1014" i="27"/>
  <c r="U1014" i="27" s="1"/>
  <c r="R1014" i="27"/>
  <c r="Q1014" i="27"/>
  <c r="U1013" i="27"/>
  <c r="T1013" i="27"/>
  <c r="R1013" i="27"/>
  <c r="Q1013" i="27"/>
  <c r="T1012" i="27"/>
  <c r="U1012" i="27" s="1"/>
  <c r="R1012" i="27"/>
  <c r="Q1012" i="27"/>
  <c r="T1011" i="27"/>
  <c r="U1011" i="27" s="1"/>
  <c r="R1011" i="27"/>
  <c r="Q1011" i="27"/>
  <c r="T1010" i="27"/>
  <c r="U1010" i="27" s="1"/>
  <c r="R1010" i="27"/>
  <c r="Q1010" i="27"/>
  <c r="T1009" i="27"/>
  <c r="U1009" i="27" s="1"/>
  <c r="R1009" i="27"/>
  <c r="Q1009" i="27"/>
  <c r="T1008" i="27"/>
  <c r="U1008" i="27" s="1"/>
  <c r="R1008" i="27"/>
  <c r="Q1008" i="27"/>
  <c r="T1007" i="27"/>
  <c r="U1007" i="27" s="1"/>
  <c r="R1007" i="27"/>
  <c r="Q1007" i="27"/>
  <c r="Q1006" i="27"/>
  <c r="Q1005" i="27"/>
  <c r="Q1004" i="27"/>
  <c r="Q1003" i="27"/>
  <c r="Q1002" i="27"/>
  <c r="T1001" i="27"/>
  <c r="U1001" i="27" s="1"/>
  <c r="R1001" i="27"/>
  <c r="Q1001" i="27"/>
  <c r="T1000" i="27"/>
  <c r="U1000" i="27" s="1"/>
  <c r="R1000" i="27"/>
  <c r="Q1000" i="27"/>
  <c r="T999" i="27"/>
  <c r="U999" i="27" s="1"/>
  <c r="R999" i="27"/>
  <c r="Q999" i="27"/>
  <c r="Q998" i="27"/>
  <c r="Q997" i="27"/>
  <c r="Q996" i="27"/>
  <c r="Q995" i="27"/>
  <c r="T994" i="27"/>
  <c r="U994" i="27" s="1"/>
  <c r="R994" i="27"/>
  <c r="Q994" i="27"/>
  <c r="T993" i="27"/>
  <c r="U993" i="27" s="1"/>
  <c r="R993" i="27"/>
  <c r="Q993" i="27"/>
  <c r="T992" i="27"/>
  <c r="U992" i="27" s="1"/>
  <c r="R992" i="27"/>
  <c r="Q992" i="27"/>
  <c r="T991" i="27"/>
  <c r="U991" i="27" s="1"/>
  <c r="R991" i="27"/>
  <c r="Q991" i="27"/>
  <c r="U990" i="27"/>
  <c r="T990" i="27"/>
  <c r="R990" i="27"/>
  <c r="Q990" i="27"/>
  <c r="T989" i="27"/>
  <c r="U989" i="27" s="1"/>
  <c r="R989" i="27"/>
  <c r="Q989" i="27"/>
  <c r="U988" i="27"/>
  <c r="T988" i="27"/>
  <c r="R988" i="27"/>
  <c r="Q988" i="27"/>
  <c r="T987" i="27"/>
  <c r="U987" i="27" s="1"/>
  <c r="R987" i="27"/>
  <c r="Q987" i="27"/>
  <c r="T986" i="27"/>
  <c r="U986" i="27" s="1"/>
  <c r="R986" i="27"/>
  <c r="Q986" i="27"/>
  <c r="T985" i="27"/>
  <c r="U985" i="27" s="1"/>
  <c r="R985" i="27"/>
  <c r="Q985" i="27"/>
  <c r="U984" i="27"/>
  <c r="T984" i="27"/>
  <c r="R984" i="27"/>
  <c r="Q984" i="27"/>
  <c r="T983" i="27"/>
  <c r="U983" i="27" s="1"/>
  <c r="R983" i="27"/>
  <c r="Q983" i="27"/>
  <c r="T982" i="27"/>
  <c r="U982" i="27" s="1"/>
  <c r="R982" i="27"/>
  <c r="Q982" i="27"/>
  <c r="T981" i="27"/>
  <c r="U981" i="27" s="1"/>
  <c r="R981" i="27"/>
  <c r="Q981" i="27"/>
  <c r="U980" i="27"/>
  <c r="T980" i="27"/>
  <c r="R980" i="27"/>
  <c r="Q980" i="27"/>
  <c r="T979" i="27"/>
  <c r="U979" i="27" s="1"/>
  <c r="R979" i="27"/>
  <c r="Q979" i="27"/>
  <c r="T978" i="27"/>
  <c r="U978" i="27" s="1"/>
  <c r="R978" i="27"/>
  <c r="Q978" i="27"/>
  <c r="T977" i="27"/>
  <c r="U977" i="27" s="1"/>
  <c r="R977" i="27"/>
  <c r="Q977" i="27"/>
  <c r="T976" i="27"/>
  <c r="U976" i="27" s="1"/>
  <c r="R976" i="27"/>
  <c r="Q976" i="27"/>
  <c r="T975" i="27"/>
  <c r="U975" i="27" s="1"/>
  <c r="R975" i="27"/>
  <c r="Q975" i="27"/>
  <c r="U974" i="27"/>
  <c r="T974" i="27"/>
  <c r="R974" i="27"/>
  <c r="Q974" i="27"/>
  <c r="T973" i="27"/>
  <c r="U973" i="27" s="1"/>
  <c r="R973" i="27"/>
  <c r="Q973" i="27"/>
  <c r="U972" i="27"/>
  <c r="T972" i="27"/>
  <c r="R972" i="27"/>
  <c r="Q972" i="27"/>
  <c r="T971" i="27"/>
  <c r="U971" i="27" s="1"/>
  <c r="R971" i="27"/>
  <c r="Q971" i="27"/>
  <c r="T970" i="27"/>
  <c r="U970" i="27" s="1"/>
  <c r="R970" i="27"/>
  <c r="Q970" i="27"/>
  <c r="T969" i="27"/>
  <c r="U969" i="27" s="1"/>
  <c r="R969" i="27"/>
  <c r="Q969" i="27"/>
  <c r="U968" i="27"/>
  <c r="T968" i="27"/>
  <c r="R968" i="27"/>
  <c r="Q968" i="27"/>
  <c r="T967" i="27"/>
  <c r="U967" i="27" s="1"/>
  <c r="R967" i="27"/>
  <c r="Q967" i="27"/>
  <c r="T966" i="27"/>
  <c r="U966" i="27" s="1"/>
  <c r="R966" i="27"/>
  <c r="Q966" i="27"/>
  <c r="T965" i="27"/>
  <c r="U965" i="27" s="1"/>
  <c r="R965" i="27"/>
  <c r="Q965" i="27"/>
  <c r="T964" i="27"/>
  <c r="U964" i="27" s="1"/>
  <c r="R964" i="27"/>
  <c r="Q964" i="27"/>
  <c r="T963" i="27"/>
  <c r="U963" i="27" s="1"/>
  <c r="R963" i="27"/>
  <c r="Q963" i="27"/>
  <c r="T962" i="27"/>
  <c r="U962" i="27" s="1"/>
  <c r="R962" i="27"/>
  <c r="Q962" i="27"/>
  <c r="T961" i="27"/>
  <c r="U961" i="27" s="1"/>
  <c r="R961" i="27"/>
  <c r="Q961" i="27"/>
  <c r="T960" i="27"/>
  <c r="U960" i="27" s="1"/>
  <c r="R960" i="27"/>
  <c r="Q960" i="27"/>
  <c r="T959" i="27"/>
  <c r="U959" i="27" s="1"/>
  <c r="R959" i="27"/>
  <c r="Q959" i="27"/>
  <c r="U958" i="27"/>
  <c r="T958" i="27"/>
  <c r="R958" i="27"/>
  <c r="Q958" i="27"/>
  <c r="T957" i="27"/>
  <c r="U957" i="27" s="1"/>
  <c r="R957" i="27"/>
  <c r="Q957" i="27"/>
  <c r="U956" i="27"/>
  <c r="T956" i="27"/>
  <c r="R956" i="27"/>
  <c r="Q956" i="27"/>
  <c r="T955" i="27"/>
  <c r="U955" i="27" s="1"/>
  <c r="R955" i="27"/>
  <c r="Q955" i="27"/>
  <c r="T954" i="27"/>
  <c r="U954" i="27" s="1"/>
  <c r="R954" i="27"/>
  <c r="Q954" i="27"/>
  <c r="T953" i="27"/>
  <c r="U953" i="27" s="1"/>
  <c r="R953" i="27"/>
  <c r="Q953" i="27"/>
  <c r="U952" i="27"/>
  <c r="T952" i="27"/>
  <c r="R952" i="27"/>
  <c r="Q952" i="27"/>
  <c r="T951" i="27"/>
  <c r="U951" i="27" s="1"/>
  <c r="R951" i="27"/>
  <c r="Q951" i="27"/>
  <c r="T950" i="27"/>
  <c r="U950" i="27" s="1"/>
  <c r="R950" i="27"/>
  <c r="Q950" i="27"/>
  <c r="T949" i="27"/>
  <c r="U949" i="27" s="1"/>
  <c r="R949" i="27"/>
  <c r="Q949" i="27"/>
  <c r="U948" i="27"/>
  <c r="T948" i="27"/>
  <c r="R948" i="27"/>
  <c r="Q948" i="27"/>
  <c r="T947" i="27"/>
  <c r="U947" i="27" s="1"/>
  <c r="R947" i="27"/>
  <c r="Q947" i="27"/>
  <c r="T946" i="27"/>
  <c r="U946" i="27" s="1"/>
  <c r="R946" i="27"/>
  <c r="Q946" i="27"/>
  <c r="T945" i="27"/>
  <c r="U945" i="27" s="1"/>
  <c r="R945" i="27"/>
  <c r="Q945" i="27"/>
  <c r="T944" i="27"/>
  <c r="U944" i="27" s="1"/>
  <c r="R944" i="27"/>
  <c r="Q944" i="27"/>
  <c r="T943" i="27"/>
  <c r="U943" i="27" s="1"/>
  <c r="R943" i="27"/>
  <c r="Q943" i="27"/>
  <c r="U942" i="27"/>
  <c r="T942" i="27"/>
  <c r="R942" i="27"/>
  <c r="Q942" i="27"/>
  <c r="T941" i="27"/>
  <c r="U941" i="27" s="1"/>
  <c r="R941" i="27"/>
  <c r="Q941" i="27"/>
  <c r="U940" i="27"/>
  <c r="T940" i="27"/>
  <c r="R940" i="27"/>
  <c r="Q940" i="27"/>
  <c r="T939" i="27"/>
  <c r="U939" i="27" s="1"/>
  <c r="R939" i="27"/>
  <c r="Q939" i="27"/>
  <c r="T938" i="27"/>
  <c r="U938" i="27" s="1"/>
  <c r="R938" i="27"/>
  <c r="Q938" i="27"/>
  <c r="T937" i="27"/>
  <c r="U937" i="27" s="1"/>
  <c r="R937" i="27"/>
  <c r="Q937" i="27"/>
  <c r="U936" i="27"/>
  <c r="T936" i="27"/>
  <c r="R936" i="27"/>
  <c r="Q936" i="27"/>
  <c r="T935" i="27"/>
  <c r="U935" i="27" s="1"/>
  <c r="R935" i="27"/>
  <c r="Q935" i="27"/>
  <c r="T934" i="27"/>
  <c r="U934" i="27" s="1"/>
  <c r="R934" i="27"/>
  <c r="Q934" i="27"/>
  <c r="T933" i="27"/>
  <c r="U933" i="27" s="1"/>
  <c r="R933" i="27"/>
  <c r="Q933" i="27"/>
  <c r="T932" i="27"/>
  <c r="U932" i="27" s="1"/>
  <c r="R932" i="27"/>
  <c r="Q932" i="27"/>
  <c r="T931" i="27"/>
  <c r="U931" i="27" s="1"/>
  <c r="R931" i="27"/>
  <c r="Q931" i="27"/>
  <c r="T930" i="27"/>
  <c r="U930" i="27" s="1"/>
  <c r="R930" i="27"/>
  <c r="Q930" i="27"/>
  <c r="T929" i="27"/>
  <c r="U929" i="27" s="1"/>
  <c r="R929" i="27"/>
  <c r="Q929" i="27"/>
  <c r="T928" i="27"/>
  <c r="U928" i="27" s="1"/>
  <c r="R928" i="27"/>
  <c r="Q928" i="27"/>
  <c r="T927" i="27"/>
  <c r="U927" i="27" s="1"/>
  <c r="R927" i="27"/>
  <c r="Q927" i="27"/>
  <c r="U926" i="27"/>
  <c r="T926" i="27"/>
  <c r="R926" i="27"/>
  <c r="Q926" i="27"/>
  <c r="T925" i="27"/>
  <c r="U925" i="27" s="1"/>
  <c r="R925" i="27"/>
  <c r="Q925" i="27"/>
  <c r="U924" i="27"/>
  <c r="T924" i="27"/>
  <c r="R924" i="27"/>
  <c r="Q924" i="27"/>
  <c r="T923" i="27"/>
  <c r="U923" i="27" s="1"/>
  <c r="R923" i="27"/>
  <c r="Q923" i="27"/>
  <c r="T922" i="27"/>
  <c r="U922" i="27" s="1"/>
  <c r="R922" i="27"/>
  <c r="Q922" i="27"/>
  <c r="T921" i="27"/>
  <c r="U921" i="27" s="1"/>
  <c r="R921" i="27"/>
  <c r="Q921" i="27"/>
  <c r="U920" i="27"/>
  <c r="T920" i="27"/>
  <c r="R920" i="27"/>
  <c r="Q920" i="27"/>
  <c r="T919" i="27"/>
  <c r="U919" i="27" s="1"/>
  <c r="R919" i="27"/>
  <c r="Q919" i="27"/>
  <c r="T918" i="27"/>
  <c r="U918" i="27" s="1"/>
  <c r="R918" i="27"/>
  <c r="Q918" i="27"/>
  <c r="T917" i="27"/>
  <c r="U917" i="27" s="1"/>
  <c r="R917" i="27"/>
  <c r="Q917" i="27"/>
  <c r="S916" i="27"/>
  <c r="Q916" i="27"/>
  <c r="K916" i="27"/>
  <c r="I916" i="27"/>
  <c r="S915" i="27"/>
  <c r="Q915" i="27"/>
  <c r="M915" i="27"/>
  <c r="L915" i="27"/>
  <c r="K915" i="27"/>
  <c r="I915" i="27"/>
  <c r="U914" i="27"/>
  <c r="T914" i="27"/>
  <c r="R914" i="27"/>
  <c r="Q914" i="27"/>
  <c r="T913" i="27"/>
  <c r="U913" i="27" s="1"/>
  <c r="R913" i="27"/>
  <c r="Q913" i="27"/>
  <c r="U912" i="27"/>
  <c r="T912" i="27"/>
  <c r="R912" i="27"/>
  <c r="Q912" i="27"/>
  <c r="T911" i="27"/>
  <c r="U911" i="27" s="1"/>
  <c r="R911" i="27"/>
  <c r="Q911" i="27"/>
  <c r="U910" i="27"/>
  <c r="T910" i="27"/>
  <c r="R910" i="27"/>
  <c r="Q910" i="27"/>
  <c r="T909" i="27"/>
  <c r="U909" i="27" s="1"/>
  <c r="R909" i="27"/>
  <c r="Q909" i="27"/>
  <c r="U908" i="27"/>
  <c r="T908" i="27"/>
  <c r="R908" i="27"/>
  <c r="Q908" i="27"/>
  <c r="T907" i="27"/>
  <c r="U907" i="27" s="1"/>
  <c r="R907" i="27"/>
  <c r="Q907" i="27"/>
  <c r="U906" i="27"/>
  <c r="T906" i="27"/>
  <c r="R906" i="27"/>
  <c r="Q906" i="27"/>
  <c r="T905" i="27"/>
  <c r="U905" i="27" s="1"/>
  <c r="R905" i="27"/>
  <c r="Q905" i="27"/>
  <c r="U904" i="27"/>
  <c r="T904" i="27"/>
  <c r="R904" i="27"/>
  <c r="Q904" i="27"/>
  <c r="T903" i="27"/>
  <c r="U903" i="27" s="1"/>
  <c r="R903" i="27"/>
  <c r="Q903" i="27"/>
  <c r="U902" i="27"/>
  <c r="T902" i="27"/>
  <c r="R902" i="27"/>
  <c r="Q902" i="27"/>
  <c r="T901" i="27"/>
  <c r="U901" i="27" s="1"/>
  <c r="R901" i="27"/>
  <c r="Q901" i="27"/>
  <c r="U900" i="27"/>
  <c r="T900" i="27"/>
  <c r="R900" i="27"/>
  <c r="Q900" i="27"/>
  <c r="T899" i="27"/>
  <c r="U899" i="27" s="1"/>
  <c r="R899" i="27"/>
  <c r="Q899" i="27"/>
  <c r="U898" i="27"/>
  <c r="T898" i="27"/>
  <c r="R898" i="27"/>
  <c r="Q898" i="27"/>
  <c r="T897" i="27"/>
  <c r="U897" i="27" s="1"/>
  <c r="R897" i="27"/>
  <c r="Q897" i="27"/>
  <c r="U896" i="27"/>
  <c r="T896" i="27"/>
  <c r="R896" i="27"/>
  <c r="Q896" i="27"/>
  <c r="T895" i="27"/>
  <c r="U895" i="27" s="1"/>
  <c r="R895" i="27"/>
  <c r="Q895" i="27"/>
  <c r="U894" i="27"/>
  <c r="T894" i="27"/>
  <c r="R894" i="27"/>
  <c r="Q894" i="27"/>
  <c r="T893" i="27"/>
  <c r="U893" i="27" s="1"/>
  <c r="R893" i="27"/>
  <c r="Q893" i="27"/>
  <c r="U892" i="27"/>
  <c r="T892" i="27"/>
  <c r="R892" i="27"/>
  <c r="Q892" i="27"/>
  <c r="T891" i="27"/>
  <c r="U891" i="27" s="1"/>
  <c r="R891" i="27"/>
  <c r="Q891" i="27"/>
  <c r="U890" i="27"/>
  <c r="T890" i="27"/>
  <c r="R890" i="27"/>
  <c r="Q890" i="27"/>
  <c r="T889" i="27"/>
  <c r="U889" i="27" s="1"/>
  <c r="R889" i="27"/>
  <c r="Q889" i="27"/>
  <c r="U888" i="27"/>
  <c r="T888" i="27"/>
  <c r="R888" i="27"/>
  <c r="Q888" i="27"/>
  <c r="T887" i="27"/>
  <c r="U887" i="27" s="1"/>
  <c r="R887" i="27"/>
  <c r="Q887" i="27"/>
  <c r="U886" i="27"/>
  <c r="T886" i="27"/>
  <c r="R886" i="27"/>
  <c r="Q886" i="27"/>
  <c r="T885" i="27"/>
  <c r="U885" i="27" s="1"/>
  <c r="R885" i="27"/>
  <c r="Q885" i="27"/>
  <c r="U884" i="27"/>
  <c r="T884" i="27"/>
  <c r="R884" i="27"/>
  <c r="Q884" i="27"/>
  <c r="T883" i="27"/>
  <c r="U883" i="27" s="1"/>
  <c r="R883" i="27"/>
  <c r="Q883" i="27"/>
  <c r="U882" i="27"/>
  <c r="T882" i="27"/>
  <c r="R882" i="27"/>
  <c r="Q882" i="27"/>
  <c r="T881" i="27"/>
  <c r="U881" i="27" s="1"/>
  <c r="R881" i="27"/>
  <c r="Q881" i="27"/>
  <c r="U880" i="27"/>
  <c r="T880" i="27"/>
  <c r="R880" i="27"/>
  <c r="Q880" i="27"/>
  <c r="T879" i="27"/>
  <c r="U879" i="27" s="1"/>
  <c r="R879" i="27"/>
  <c r="Q879" i="27"/>
  <c r="U878" i="27"/>
  <c r="T878" i="27"/>
  <c r="R878" i="27"/>
  <c r="Q878" i="27"/>
  <c r="T877" i="27"/>
  <c r="U877" i="27" s="1"/>
  <c r="R877" i="27"/>
  <c r="Q877" i="27"/>
  <c r="U876" i="27"/>
  <c r="T876" i="27"/>
  <c r="R876" i="27"/>
  <c r="Q876" i="27"/>
  <c r="T875" i="27"/>
  <c r="U875" i="27" s="1"/>
  <c r="R875" i="27"/>
  <c r="Q875" i="27"/>
  <c r="U874" i="27"/>
  <c r="T874" i="27"/>
  <c r="R874" i="27"/>
  <c r="Q874" i="27"/>
  <c r="T873" i="27"/>
  <c r="U873" i="27" s="1"/>
  <c r="R873" i="27"/>
  <c r="Q873" i="27"/>
  <c r="U872" i="27"/>
  <c r="T872" i="27"/>
  <c r="R872" i="27"/>
  <c r="Q872" i="27"/>
  <c r="T871" i="27"/>
  <c r="U871" i="27" s="1"/>
  <c r="R871" i="27"/>
  <c r="Q871" i="27"/>
  <c r="U870" i="27"/>
  <c r="T870" i="27"/>
  <c r="R870" i="27"/>
  <c r="Q870" i="27"/>
  <c r="T869" i="27"/>
  <c r="U869" i="27" s="1"/>
  <c r="R869" i="27"/>
  <c r="Q869" i="27"/>
  <c r="U868" i="27"/>
  <c r="T868" i="27"/>
  <c r="R868" i="27"/>
  <c r="Q868" i="27"/>
  <c r="T867" i="27"/>
  <c r="U867" i="27" s="1"/>
  <c r="R867" i="27"/>
  <c r="Q867" i="27"/>
  <c r="U866" i="27"/>
  <c r="T866" i="27"/>
  <c r="R866" i="27"/>
  <c r="Q866" i="27"/>
  <c r="T865" i="27"/>
  <c r="U865" i="27" s="1"/>
  <c r="R865" i="27"/>
  <c r="Q865" i="27"/>
  <c r="U864" i="27"/>
  <c r="T864" i="27"/>
  <c r="R864" i="27"/>
  <c r="Q864" i="27"/>
  <c r="T863" i="27"/>
  <c r="U863" i="27" s="1"/>
  <c r="R863" i="27"/>
  <c r="Q863" i="27"/>
  <c r="U862" i="27"/>
  <c r="T862" i="27"/>
  <c r="R862" i="27"/>
  <c r="Q862" i="27"/>
  <c r="T861" i="27"/>
  <c r="U861" i="27" s="1"/>
  <c r="R861" i="27"/>
  <c r="Q861" i="27"/>
  <c r="U860" i="27"/>
  <c r="T860" i="27"/>
  <c r="R860" i="27"/>
  <c r="Q860" i="27"/>
  <c r="T859" i="27"/>
  <c r="U859" i="27" s="1"/>
  <c r="R859" i="27"/>
  <c r="Q859" i="27"/>
  <c r="U858" i="27"/>
  <c r="T858" i="27"/>
  <c r="R858" i="27"/>
  <c r="Q858" i="27"/>
  <c r="T857" i="27"/>
  <c r="U857" i="27" s="1"/>
  <c r="R857" i="27"/>
  <c r="Q857" i="27"/>
  <c r="U856" i="27"/>
  <c r="T856" i="27"/>
  <c r="R856" i="27"/>
  <c r="Q856" i="27"/>
  <c r="T855" i="27"/>
  <c r="U855" i="27" s="1"/>
  <c r="R855" i="27"/>
  <c r="Q855" i="27"/>
  <c r="U854" i="27"/>
  <c r="T854" i="27"/>
  <c r="R854" i="27"/>
  <c r="Q854" i="27"/>
  <c r="T853" i="27"/>
  <c r="U853" i="27" s="1"/>
  <c r="R853" i="27"/>
  <c r="Q853" i="27"/>
  <c r="Q852" i="27"/>
  <c r="U851" i="27"/>
  <c r="T851" i="27"/>
  <c r="R851" i="27"/>
  <c r="Q851" i="27"/>
  <c r="U850" i="27"/>
  <c r="T850" i="27"/>
  <c r="R850" i="27"/>
  <c r="Q850" i="27"/>
  <c r="U849" i="27"/>
  <c r="T849" i="27"/>
  <c r="R849" i="27"/>
  <c r="Q849" i="27"/>
  <c r="U848" i="27"/>
  <c r="T848" i="27"/>
  <c r="R848" i="27"/>
  <c r="Q848" i="27"/>
  <c r="U847" i="27"/>
  <c r="T847" i="27"/>
  <c r="R847" i="27"/>
  <c r="Q847" i="27"/>
  <c r="U846" i="27"/>
  <c r="T846" i="27"/>
  <c r="R846" i="27"/>
  <c r="Q846" i="27"/>
  <c r="U845" i="27"/>
  <c r="T845" i="27"/>
  <c r="R845" i="27"/>
  <c r="Q845" i="27"/>
  <c r="U844" i="27"/>
  <c r="T844" i="27"/>
  <c r="R844" i="27"/>
  <c r="Q844" i="27"/>
  <c r="U843" i="27"/>
  <c r="T843" i="27"/>
  <c r="R843" i="27"/>
  <c r="Q843" i="27"/>
  <c r="U842" i="27"/>
  <c r="T842" i="27"/>
  <c r="R842" i="27"/>
  <c r="Q842" i="27"/>
  <c r="U841" i="27"/>
  <c r="T841" i="27"/>
  <c r="R841" i="27"/>
  <c r="Q841" i="27"/>
  <c r="U840" i="27"/>
  <c r="T840" i="27"/>
  <c r="R840" i="27"/>
  <c r="Q840" i="27"/>
  <c r="U839" i="27"/>
  <c r="T839" i="27"/>
  <c r="R839" i="27"/>
  <c r="Q839" i="27"/>
  <c r="U838" i="27"/>
  <c r="T838" i="27"/>
  <c r="R838" i="27"/>
  <c r="Q838" i="27"/>
  <c r="U837" i="27"/>
  <c r="T837" i="27"/>
  <c r="R837" i="27"/>
  <c r="Q837" i="27"/>
  <c r="Q836" i="27"/>
  <c r="Q835" i="27"/>
  <c r="Q834" i="27"/>
  <c r="Q833" i="27"/>
  <c r="U832" i="27"/>
  <c r="T832" i="27"/>
  <c r="R832" i="27"/>
  <c r="Q832" i="27"/>
  <c r="U831" i="27"/>
  <c r="T831" i="27"/>
  <c r="R831" i="27"/>
  <c r="Q831" i="27"/>
  <c r="U830" i="27"/>
  <c r="T830" i="27"/>
  <c r="R830" i="27"/>
  <c r="Q830" i="27"/>
  <c r="Q829" i="27"/>
  <c r="U828" i="27"/>
  <c r="T828" i="27"/>
  <c r="R828" i="27"/>
  <c r="Q828" i="27"/>
  <c r="Q827" i="27"/>
  <c r="T826" i="27"/>
  <c r="U826" i="27" s="1"/>
  <c r="R826" i="27"/>
  <c r="Q826" i="27"/>
  <c r="U825" i="27"/>
  <c r="T825" i="27"/>
  <c r="R825" i="27"/>
  <c r="Q825" i="27"/>
  <c r="T824" i="27"/>
  <c r="U824" i="27" s="1"/>
  <c r="R824" i="27"/>
  <c r="Q824" i="27"/>
  <c r="U823" i="27"/>
  <c r="T823" i="27"/>
  <c r="R823" i="27"/>
  <c r="Q823" i="27"/>
  <c r="T822" i="27"/>
  <c r="U822" i="27" s="1"/>
  <c r="R822" i="27"/>
  <c r="Q822" i="27"/>
  <c r="T821" i="27"/>
  <c r="U821" i="27" s="1"/>
  <c r="R821" i="27"/>
  <c r="Q821" i="27"/>
  <c r="T820" i="27"/>
  <c r="U820" i="27" s="1"/>
  <c r="R820" i="27"/>
  <c r="Q820" i="27"/>
  <c r="T819" i="27"/>
  <c r="U819" i="27" s="1"/>
  <c r="R819" i="27"/>
  <c r="Q819" i="27"/>
  <c r="T818" i="27"/>
  <c r="U818" i="27" s="1"/>
  <c r="R818" i="27"/>
  <c r="Q818" i="27"/>
  <c r="T817" i="27"/>
  <c r="U817" i="27" s="1"/>
  <c r="R817" i="27"/>
  <c r="Q817" i="27"/>
  <c r="T816" i="27"/>
  <c r="U816" i="27" s="1"/>
  <c r="R816" i="27"/>
  <c r="Q816" i="27"/>
  <c r="U815" i="27"/>
  <c r="T815" i="27"/>
  <c r="R815" i="27"/>
  <c r="Q815" i="27"/>
  <c r="T814" i="27"/>
  <c r="U814" i="27" s="1"/>
  <c r="R814" i="27"/>
  <c r="Q814" i="27"/>
  <c r="U813" i="27"/>
  <c r="T813" i="27"/>
  <c r="R813" i="27"/>
  <c r="Q813" i="27"/>
  <c r="T812" i="27"/>
  <c r="U812" i="27" s="1"/>
  <c r="R812" i="27"/>
  <c r="Q812" i="27"/>
  <c r="T811" i="27"/>
  <c r="U811" i="27" s="1"/>
  <c r="R811" i="27"/>
  <c r="Q811" i="27"/>
  <c r="T810" i="27"/>
  <c r="U810" i="27" s="1"/>
  <c r="R810" i="27"/>
  <c r="Q810" i="27"/>
  <c r="U809" i="27"/>
  <c r="T809" i="27"/>
  <c r="R809" i="27"/>
  <c r="Q809" i="27"/>
  <c r="T808" i="27"/>
  <c r="U808" i="27" s="1"/>
  <c r="R808" i="27"/>
  <c r="Q808" i="27"/>
  <c r="T807" i="27"/>
  <c r="U807" i="27" s="1"/>
  <c r="R807" i="27"/>
  <c r="Q807" i="27"/>
  <c r="T806" i="27"/>
  <c r="U806" i="27" s="1"/>
  <c r="R806" i="27"/>
  <c r="Q806" i="27"/>
  <c r="T805" i="27"/>
  <c r="U805" i="27" s="1"/>
  <c r="R805" i="27"/>
  <c r="Q805" i="27"/>
  <c r="T804" i="27"/>
  <c r="U804" i="27" s="1"/>
  <c r="R804" i="27"/>
  <c r="Q804" i="27"/>
  <c r="U803" i="27"/>
  <c r="T803" i="27"/>
  <c r="R803" i="27"/>
  <c r="Q803" i="27"/>
  <c r="T802" i="27"/>
  <c r="U802" i="27" s="1"/>
  <c r="R802" i="27"/>
  <c r="Q802" i="27"/>
  <c r="T801" i="27"/>
  <c r="U801" i="27" s="1"/>
  <c r="R801" i="27"/>
  <c r="Q801" i="27"/>
  <c r="T800" i="27"/>
  <c r="U800" i="27" s="1"/>
  <c r="R800" i="27"/>
  <c r="Q800" i="27"/>
  <c r="U799" i="27"/>
  <c r="T799" i="27"/>
  <c r="R799" i="27"/>
  <c r="Q799" i="27"/>
  <c r="T798" i="27"/>
  <c r="U798" i="27" s="1"/>
  <c r="R798" i="27"/>
  <c r="Q798" i="27"/>
  <c r="U797" i="27"/>
  <c r="T797" i="27"/>
  <c r="R797" i="27"/>
  <c r="Q797" i="27"/>
  <c r="T796" i="27"/>
  <c r="U796" i="27" s="1"/>
  <c r="R796" i="27"/>
  <c r="Q796" i="27"/>
  <c r="T795" i="27"/>
  <c r="U795" i="27" s="1"/>
  <c r="R795" i="27"/>
  <c r="Q795" i="27"/>
  <c r="T794" i="27"/>
  <c r="U794" i="27" s="1"/>
  <c r="R794" i="27"/>
  <c r="Q794" i="27"/>
  <c r="U793" i="27"/>
  <c r="T793" i="27"/>
  <c r="R793" i="27"/>
  <c r="Q793" i="27"/>
  <c r="T792" i="27"/>
  <c r="U792" i="27" s="1"/>
  <c r="R792" i="27"/>
  <c r="Q792" i="27"/>
  <c r="U791" i="27"/>
  <c r="T791" i="27"/>
  <c r="R791" i="27"/>
  <c r="Q791" i="27"/>
  <c r="T790" i="27"/>
  <c r="U790" i="27" s="1"/>
  <c r="R790" i="27"/>
  <c r="Q790" i="27"/>
  <c r="T789" i="27"/>
  <c r="U789" i="27" s="1"/>
  <c r="R789" i="27"/>
  <c r="Q789" i="27"/>
  <c r="T788" i="27"/>
  <c r="U788" i="27" s="1"/>
  <c r="R788" i="27"/>
  <c r="Q788" i="27"/>
  <c r="T787" i="27"/>
  <c r="U787" i="27" s="1"/>
  <c r="R787" i="27"/>
  <c r="Q787" i="27"/>
  <c r="T786" i="27"/>
  <c r="U786" i="27" s="1"/>
  <c r="R786" i="27"/>
  <c r="Q786" i="27"/>
  <c r="T785" i="27"/>
  <c r="U785" i="27" s="1"/>
  <c r="R785" i="27"/>
  <c r="Q785" i="27"/>
  <c r="T784" i="27"/>
  <c r="U784" i="27" s="1"/>
  <c r="R784" i="27"/>
  <c r="Q784" i="27"/>
  <c r="U783" i="27"/>
  <c r="T783" i="27"/>
  <c r="R783" i="27"/>
  <c r="Q783" i="27"/>
  <c r="T782" i="27"/>
  <c r="U782" i="27" s="1"/>
  <c r="R782" i="27"/>
  <c r="Q782" i="27"/>
  <c r="U781" i="27"/>
  <c r="T781" i="27"/>
  <c r="R781" i="27"/>
  <c r="Q781" i="27"/>
  <c r="T780" i="27"/>
  <c r="U780" i="27" s="1"/>
  <c r="R780" i="27"/>
  <c r="Q780" i="27"/>
  <c r="T779" i="27"/>
  <c r="U779" i="27" s="1"/>
  <c r="R779" i="27"/>
  <c r="Q779" i="27"/>
  <c r="T778" i="27"/>
  <c r="U778" i="27" s="1"/>
  <c r="R778" i="27"/>
  <c r="Q778" i="27"/>
  <c r="U777" i="27"/>
  <c r="T777" i="27"/>
  <c r="R777" i="27"/>
  <c r="Q777" i="27"/>
  <c r="T776" i="27"/>
  <c r="U776" i="27" s="1"/>
  <c r="R776" i="27"/>
  <c r="Q776" i="27"/>
  <c r="T775" i="27"/>
  <c r="U775" i="27" s="1"/>
  <c r="R775" i="27"/>
  <c r="Q775" i="27"/>
  <c r="T774" i="27"/>
  <c r="U774" i="27" s="1"/>
  <c r="R774" i="27"/>
  <c r="Q774" i="27"/>
  <c r="T773" i="27"/>
  <c r="U773" i="27" s="1"/>
  <c r="R773" i="27"/>
  <c r="Q773" i="27"/>
  <c r="T772" i="27"/>
  <c r="U772" i="27" s="1"/>
  <c r="R772" i="27"/>
  <c r="Q772" i="27"/>
  <c r="U771" i="27"/>
  <c r="T771" i="27"/>
  <c r="R771" i="27"/>
  <c r="Q771" i="27"/>
  <c r="T770" i="27"/>
  <c r="U770" i="27" s="1"/>
  <c r="R770" i="27"/>
  <c r="Q770" i="27"/>
  <c r="T769" i="27"/>
  <c r="U769" i="27" s="1"/>
  <c r="R769" i="27"/>
  <c r="Q769" i="27"/>
  <c r="T768" i="27"/>
  <c r="U768" i="27" s="1"/>
  <c r="R768" i="27"/>
  <c r="Q768" i="27"/>
  <c r="U767" i="27"/>
  <c r="T767" i="27"/>
  <c r="R767" i="27"/>
  <c r="Q767" i="27"/>
  <c r="T766" i="27"/>
  <c r="U766" i="27" s="1"/>
  <c r="R766" i="27"/>
  <c r="Q766" i="27"/>
  <c r="U765" i="27"/>
  <c r="T765" i="27"/>
  <c r="R765" i="27"/>
  <c r="Q765" i="27"/>
  <c r="T764" i="27"/>
  <c r="U764" i="27" s="1"/>
  <c r="R764" i="27"/>
  <c r="Q764" i="27"/>
  <c r="T763" i="27"/>
  <c r="U763" i="27" s="1"/>
  <c r="R763" i="27"/>
  <c r="Q763" i="27"/>
  <c r="T762" i="27"/>
  <c r="U762" i="27" s="1"/>
  <c r="R762" i="27"/>
  <c r="Q762" i="27"/>
  <c r="U761" i="27"/>
  <c r="T761" i="27"/>
  <c r="R761" i="27"/>
  <c r="Q761" i="27"/>
  <c r="T760" i="27"/>
  <c r="U760" i="27" s="1"/>
  <c r="R760" i="27"/>
  <c r="Q760" i="27"/>
  <c r="U759" i="27"/>
  <c r="T759" i="27"/>
  <c r="R759" i="27"/>
  <c r="Q759" i="27"/>
  <c r="T758" i="27"/>
  <c r="U758" i="27" s="1"/>
  <c r="R758" i="27"/>
  <c r="Q758" i="27"/>
  <c r="U757" i="27"/>
  <c r="T757" i="27"/>
  <c r="R757" i="27"/>
  <c r="Q757" i="27"/>
  <c r="T756" i="27"/>
  <c r="U756" i="27" s="1"/>
  <c r="R756" i="27"/>
  <c r="Q756" i="27"/>
  <c r="U755" i="27"/>
  <c r="T755" i="27"/>
  <c r="R755" i="27"/>
  <c r="Q755" i="27"/>
  <c r="T754" i="27"/>
  <c r="U754" i="27" s="1"/>
  <c r="R754" i="27"/>
  <c r="Q754" i="27"/>
  <c r="T753" i="27"/>
  <c r="U753" i="27" s="1"/>
  <c r="R753" i="27"/>
  <c r="Q753" i="27"/>
  <c r="T752" i="27"/>
  <c r="U752" i="27" s="1"/>
  <c r="R752" i="27"/>
  <c r="Q752" i="27"/>
  <c r="U751" i="27"/>
  <c r="T751" i="27"/>
  <c r="R751" i="27"/>
  <c r="Q751" i="27"/>
  <c r="T750" i="27"/>
  <c r="U750" i="27" s="1"/>
  <c r="R750" i="27"/>
  <c r="Q750" i="27"/>
  <c r="U749" i="27"/>
  <c r="T749" i="27"/>
  <c r="R749" i="27"/>
  <c r="Q749" i="27"/>
  <c r="T748" i="27"/>
  <c r="U748" i="27" s="1"/>
  <c r="R748" i="27"/>
  <c r="Q748" i="27"/>
  <c r="T747" i="27"/>
  <c r="U747" i="27" s="1"/>
  <c r="R747" i="27"/>
  <c r="Q747" i="27"/>
  <c r="T746" i="27"/>
  <c r="U746" i="27" s="1"/>
  <c r="R746" i="27"/>
  <c r="Q746" i="27"/>
  <c r="U745" i="27"/>
  <c r="T745" i="27"/>
  <c r="R745" i="27"/>
  <c r="Q745" i="27"/>
  <c r="T744" i="27"/>
  <c r="U744" i="27" s="1"/>
  <c r="R744" i="27"/>
  <c r="Q744" i="27"/>
  <c r="U743" i="27"/>
  <c r="T743" i="27"/>
  <c r="R743" i="27"/>
  <c r="Q743" i="27"/>
  <c r="T742" i="27"/>
  <c r="U742" i="27" s="1"/>
  <c r="R742" i="27"/>
  <c r="Q742" i="27"/>
  <c r="T741" i="27"/>
  <c r="U741" i="27" s="1"/>
  <c r="R741" i="27"/>
  <c r="Q741" i="27"/>
  <c r="T740" i="27"/>
  <c r="U740" i="27" s="1"/>
  <c r="R740" i="27"/>
  <c r="Q740" i="27"/>
  <c r="U739" i="27"/>
  <c r="T739" i="27"/>
  <c r="R739" i="27"/>
  <c r="Q739" i="27"/>
  <c r="T738" i="27"/>
  <c r="U738" i="27" s="1"/>
  <c r="R738" i="27"/>
  <c r="Q738" i="27"/>
  <c r="T737" i="27"/>
  <c r="U737" i="27" s="1"/>
  <c r="R737" i="27"/>
  <c r="Q737" i="27"/>
  <c r="T736" i="27"/>
  <c r="U736" i="27" s="1"/>
  <c r="R736" i="27"/>
  <c r="Q736" i="27"/>
  <c r="U735" i="27"/>
  <c r="T735" i="27"/>
  <c r="R735" i="27"/>
  <c r="Q735" i="27"/>
  <c r="T734" i="27"/>
  <c r="U734" i="27" s="1"/>
  <c r="R734" i="27"/>
  <c r="Q734" i="27"/>
  <c r="U733" i="27"/>
  <c r="T733" i="27"/>
  <c r="R733" i="27"/>
  <c r="Q733" i="27"/>
  <c r="T732" i="27"/>
  <c r="U732" i="27" s="1"/>
  <c r="R732" i="27"/>
  <c r="Q732" i="27"/>
  <c r="T731" i="27"/>
  <c r="U731" i="27" s="1"/>
  <c r="R731" i="27"/>
  <c r="Q731" i="27"/>
  <c r="T730" i="27"/>
  <c r="U730" i="27" s="1"/>
  <c r="R730" i="27"/>
  <c r="Q730" i="27"/>
  <c r="U729" i="27"/>
  <c r="T729" i="27"/>
  <c r="R729" i="27"/>
  <c r="Q729" i="27"/>
  <c r="T728" i="27"/>
  <c r="U728" i="27" s="1"/>
  <c r="R728" i="27"/>
  <c r="Q728" i="27"/>
  <c r="U727" i="27"/>
  <c r="T727" i="27"/>
  <c r="R727" i="27"/>
  <c r="Q727" i="27"/>
  <c r="U726" i="27"/>
  <c r="T726" i="27"/>
  <c r="R726" i="27"/>
  <c r="Q726" i="27"/>
  <c r="U725" i="27"/>
  <c r="T725" i="27"/>
  <c r="R725" i="27"/>
  <c r="Q725" i="27"/>
  <c r="U724" i="27"/>
  <c r="T724" i="27"/>
  <c r="R724" i="27"/>
  <c r="Q724" i="27"/>
  <c r="U723" i="27"/>
  <c r="T723" i="27"/>
  <c r="R723" i="27"/>
  <c r="Q723" i="27"/>
  <c r="U722" i="27"/>
  <c r="T722" i="27"/>
  <c r="R722" i="27"/>
  <c r="Q722" i="27"/>
  <c r="U721" i="27"/>
  <c r="T721" i="27"/>
  <c r="R721" i="27"/>
  <c r="Q721" i="27"/>
  <c r="U720" i="27"/>
  <c r="T720" i="27"/>
  <c r="R720" i="27"/>
  <c r="Q720" i="27"/>
  <c r="U719" i="27"/>
  <c r="T719" i="27"/>
  <c r="R719" i="27"/>
  <c r="Q719" i="27"/>
  <c r="U718" i="27"/>
  <c r="T718" i="27"/>
  <c r="R718" i="27"/>
  <c r="Q718" i="27"/>
  <c r="U717" i="27"/>
  <c r="T717" i="27"/>
  <c r="R717" i="27"/>
  <c r="Q717" i="27"/>
  <c r="U716" i="27"/>
  <c r="T716" i="27"/>
  <c r="R716" i="27"/>
  <c r="Q716" i="27"/>
  <c r="U715" i="27"/>
  <c r="T715" i="27"/>
  <c r="R715" i="27"/>
  <c r="Q715" i="27"/>
  <c r="U714" i="27"/>
  <c r="T714" i="27"/>
  <c r="R714" i="27"/>
  <c r="Q714" i="27"/>
  <c r="U713" i="27"/>
  <c r="T713" i="27"/>
  <c r="R713" i="27"/>
  <c r="Q713" i="27"/>
  <c r="U712" i="27"/>
  <c r="T712" i="27"/>
  <c r="R712" i="27"/>
  <c r="Q712" i="27"/>
  <c r="U711" i="27"/>
  <c r="T711" i="27"/>
  <c r="R711" i="27"/>
  <c r="Q711" i="27"/>
  <c r="S710" i="27"/>
  <c r="Q710" i="27"/>
  <c r="I710" i="27"/>
  <c r="K710" i="27" s="1"/>
  <c r="S709" i="27"/>
  <c r="Q709" i="27"/>
  <c r="I709" i="27"/>
  <c r="K709" i="27" s="1"/>
  <c r="S708" i="27"/>
  <c r="Q708" i="27"/>
  <c r="I708" i="27"/>
  <c r="K708" i="27" s="1"/>
  <c r="S707" i="27"/>
  <c r="Q707" i="27"/>
  <c r="N707" i="27"/>
  <c r="L707" i="27"/>
  <c r="K707" i="27"/>
  <c r="I707" i="27"/>
  <c r="S706" i="27"/>
  <c r="Q706" i="27"/>
  <c r="K706" i="27"/>
  <c r="I706" i="27"/>
  <c r="T705" i="27"/>
  <c r="U705" i="27" s="1"/>
  <c r="R705" i="27"/>
  <c r="Q705" i="27"/>
  <c r="U704" i="27"/>
  <c r="T704" i="27"/>
  <c r="R704" i="27"/>
  <c r="Q704" i="27"/>
  <c r="T703" i="27"/>
  <c r="U703" i="27" s="1"/>
  <c r="R703" i="27"/>
  <c r="Q703" i="27"/>
  <c r="T702" i="27"/>
  <c r="U702" i="27" s="1"/>
  <c r="R702" i="27"/>
  <c r="Q702" i="27"/>
  <c r="T701" i="27"/>
  <c r="U701" i="27" s="1"/>
  <c r="R701" i="27"/>
  <c r="Q701" i="27"/>
  <c r="U700" i="27"/>
  <c r="T700" i="27"/>
  <c r="R700" i="27"/>
  <c r="Q700" i="27"/>
  <c r="T699" i="27"/>
  <c r="U699" i="27" s="1"/>
  <c r="R699" i="27"/>
  <c r="Q699" i="27"/>
  <c r="U698" i="27"/>
  <c r="T698" i="27"/>
  <c r="R698" i="27"/>
  <c r="Q698" i="27"/>
  <c r="T697" i="27"/>
  <c r="U697" i="27" s="1"/>
  <c r="R697" i="27"/>
  <c r="Q697" i="27"/>
  <c r="T696" i="27"/>
  <c r="U696" i="27" s="1"/>
  <c r="R696" i="27"/>
  <c r="Q696" i="27"/>
  <c r="T695" i="27"/>
  <c r="U695" i="27" s="1"/>
  <c r="R695" i="27"/>
  <c r="Q695" i="27"/>
  <c r="U694" i="27"/>
  <c r="T694" i="27"/>
  <c r="R694" i="27"/>
  <c r="Q694" i="27"/>
  <c r="T693" i="27"/>
  <c r="U693" i="27" s="1"/>
  <c r="R693" i="27"/>
  <c r="Q693" i="27"/>
  <c r="U692" i="27"/>
  <c r="T692" i="27"/>
  <c r="R692" i="27"/>
  <c r="Q692" i="27"/>
  <c r="T691" i="27"/>
  <c r="U691" i="27" s="1"/>
  <c r="R691" i="27"/>
  <c r="Q691" i="27"/>
  <c r="T690" i="27"/>
  <c r="U690" i="27" s="1"/>
  <c r="R690" i="27"/>
  <c r="Q690" i="27"/>
  <c r="T689" i="27"/>
  <c r="U689" i="27" s="1"/>
  <c r="R689" i="27"/>
  <c r="Q689" i="27"/>
  <c r="U688" i="27"/>
  <c r="T688" i="27"/>
  <c r="R688" i="27"/>
  <c r="Q688" i="27"/>
  <c r="S687" i="27"/>
  <c r="Q687" i="27"/>
  <c r="P687" i="27"/>
  <c r="O687" i="27"/>
  <c r="N687" i="27"/>
  <c r="M687" i="27"/>
  <c r="L687" i="27"/>
  <c r="K687" i="27"/>
  <c r="I687" i="27"/>
  <c r="T686" i="27"/>
  <c r="U686" i="27" s="1"/>
  <c r="R686" i="27"/>
  <c r="Q686" i="27"/>
  <c r="U685" i="27"/>
  <c r="T685" i="27"/>
  <c r="R685" i="27"/>
  <c r="Q685" i="27"/>
  <c r="T684" i="27"/>
  <c r="U684" i="27" s="1"/>
  <c r="R684" i="27"/>
  <c r="Q684" i="27"/>
  <c r="U683" i="27"/>
  <c r="T683" i="27"/>
  <c r="R683" i="27"/>
  <c r="Q683" i="27"/>
  <c r="T682" i="27"/>
  <c r="U682" i="27" s="1"/>
  <c r="R682" i="27"/>
  <c r="Q682" i="27"/>
  <c r="T681" i="27"/>
  <c r="U681" i="27" s="1"/>
  <c r="R681" i="27"/>
  <c r="Q681" i="27"/>
  <c r="T680" i="27"/>
  <c r="U680" i="27" s="1"/>
  <c r="R680" i="27"/>
  <c r="Q680" i="27"/>
  <c r="T679" i="27"/>
  <c r="U679" i="27" s="1"/>
  <c r="R679" i="27"/>
  <c r="Q679" i="27"/>
  <c r="T678" i="27"/>
  <c r="U678" i="27" s="1"/>
  <c r="R678" i="27"/>
  <c r="Q678" i="27"/>
  <c r="T677" i="27"/>
  <c r="U677" i="27" s="1"/>
  <c r="R677" i="27"/>
  <c r="Q677" i="27"/>
  <c r="T676" i="27"/>
  <c r="U676" i="27" s="1"/>
  <c r="R676" i="27"/>
  <c r="Q676" i="27"/>
  <c r="U675" i="27"/>
  <c r="T675" i="27"/>
  <c r="R675" i="27"/>
  <c r="Q675" i="27"/>
  <c r="T674" i="27"/>
  <c r="U674" i="27" s="1"/>
  <c r="R674" i="27"/>
  <c r="Q674" i="27"/>
  <c r="U673" i="27"/>
  <c r="T673" i="27"/>
  <c r="R673" i="27"/>
  <c r="Q673" i="27"/>
  <c r="T672" i="27"/>
  <c r="U672" i="27" s="1"/>
  <c r="R672" i="27"/>
  <c r="Q672" i="27"/>
  <c r="T671" i="27"/>
  <c r="U671" i="27" s="1"/>
  <c r="R671" i="27"/>
  <c r="Q671" i="27"/>
  <c r="T670" i="27"/>
  <c r="U670" i="27" s="1"/>
  <c r="R670" i="27"/>
  <c r="Q670" i="27"/>
  <c r="U669" i="27"/>
  <c r="T669" i="27"/>
  <c r="R669" i="27"/>
  <c r="Q669" i="27"/>
  <c r="T668" i="27"/>
  <c r="U668" i="27" s="1"/>
  <c r="R668" i="27"/>
  <c r="Q668" i="27"/>
  <c r="T667" i="27"/>
  <c r="U667" i="27" s="1"/>
  <c r="R667" i="27"/>
  <c r="Q667" i="27"/>
  <c r="T666" i="27"/>
  <c r="U666" i="27" s="1"/>
  <c r="R666" i="27"/>
  <c r="Q666" i="27"/>
  <c r="U665" i="27"/>
  <c r="T665" i="27"/>
  <c r="R665" i="27"/>
  <c r="Q665" i="27"/>
  <c r="T664" i="27"/>
  <c r="U664" i="27" s="1"/>
  <c r="R664" i="27"/>
  <c r="Q664" i="27"/>
  <c r="T663" i="27"/>
  <c r="U663" i="27" s="1"/>
  <c r="R663" i="27"/>
  <c r="Q663" i="27"/>
  <c r="T662" i="27"/>
  <c r="U662" i="27" s="1"/>
  <c r="R662" i="27"/>
  <c r="Q662" i="27"/>
  <c r="T661" i="27"/>
  <c r="U661" i="27" s="1"/>
  <c r="R661" i="27"/>
  <c r="Q661" i="27"/>
  <c r="T660" i="27"/>
  <c r="U660" i="27" s="1"/>
  <c r="R660" i="27"/>
  <c r="Q660" i="27"/>
  <c r="U659" i="27"/>
  <c r="T659" i="27"/>
  <c r="R659" i="27"/>
  <c r="Q659" i="27"/>
  <c r="T658" i="27"/>
  <c r="U658" i="27" s="1"/>
  <c r="R658" i="27"/>
  <c r="Q658" i="27"/>
  <c r="U657" i="27"/>
  <c r="T657" i="27"/>
  <c r="R657" i="27"/>
  <c r="Q657" i="27"/>
  <c r="T656" i="27"/>
  <c r="U656" i="27" s="1"/>
  <c r="R656" i="27"/>
  <c r="Q656" i="27"/>
  <c r="T655" i="27"/>
  <c r="U655" i="27" s="1"/>
  <c r="R655" i="27"/>
  <c r="Q655" i="27"/>
  <c r="T654" i="27"/>
  <c r="U654" i="27" s="1"/>
  <c r="R654" i="27"/>
  <c r="Q654" i="27"/>
  <c r="U653" i="27"/>
  <c r="T653" i="27"/>
  <c r="R653" i="27"/>
  <c r="Q653" i="27"/>
  <c r="T652" i="27"/>
  <c r="U652" i="27" s="1"/>
  <c r="R652" i="27"/>
  <c r="Q652" i="27"/>
  <c r="T651" i="27"/>
  <c r="U651" i="27" s="1"/>
  <c r="R651" i="27"/>
  <c r="Q651" i="27"/>
  <c r="T650" i="27"/>
  <c r="U650" i="27" s="1"/>
  <c r="R650" i="27"/>
  <c r="Q650" i="27"/>
  <c r="T649" i="27"/>
  <c r="U649" i="27" s="1"/>
  <c r="R649" i="27"/>
  <c r="Q649" i="27"/>
  <c r="T648" i="27"/>
  <c r="U648" i="27" s="1"/>
  <c r="R648" i="27"/>
  <c r="Q648" i="27"/>
  <c r="T647" i="27"/>
  <c r="U647" i="27" s="1"/>
  <c r="R647" i="27"/>
  <c r="Q647" i="27"/>
  <c r="T646" i="27"/>
  <c r="U646" i="27" s="1"/>
  <c r="R646" i="27"/>
  <c r="Q646" i="27"/>
  <c r="T645" i="27"/>
  <c r="U645" i="27" s="1"/>
  <c r="R645" i="27"/>
  <c r="Q645" i="27"/>
  <c r="T644" i="27"/>
  <c r="U644" i="27" s="1"/>
  <c r="R644" i="27"/>
  <c r="Q644" i="27"/>
  <c r="U643" i="27"/>
  <c r="T643" i="27"/>
  <c r="R643" i="27"/>
  <c r="Q643" i="27"/>
  <c r="T642" i="27"/>
  <c r="U642" i="27" s="1"/>
  <c r="R642" i="27"/>
  <c r="Q642" i="27"/>
  <c r="U641" i="27"/>
  <c r="T641" i="27"/>
  <c r="R641" i="27"/>
  <c r="Q641" i="27"/>
  <c r="T640" i="27"/>
  <c r="U640" i="27" s="1"/>
  <c r="R640" i="27"/>
  <c r="Q640" i="27"/>
  <c r="T639" i="27"/>
  <c r="U639" i="27" s="1"/>
  <c r="R639" i="27"/>
  <c r="Q639" i="27"/>
  <c r="T638" i="27"/>
  <c r="U638" i="27" s="1"/>
  <c r="R638" i="27"/>
  <c r="Q638" i="27"/>
  <c r="U637" i="27"/>
  <c r="T637" i="27"/>
  <c r="R637" i="27"/>
  <c r="Q637" i="27"/>
  <c r="T636" i="27"/>
  <c r="U636" i="27" s="1"/>
  <c r="R636" i="27"/>
  <c r="Q636" i="27"/>
  <c r="T635" i="27"/>
  <c r="U635" i="27" s="1"/>
  <c r="R635" i="27"/>
  <c r="Q635" i="27"/>
  <c r="T634" i="27"/>
  <c r="U634" i="27" s="1"/>
  <c r="R634" i="27"/>
  <c r="Q634" i="27"/>
  <c r="U633" i="27"/>
  <c r="T633" i="27"/>
  <c r="R633" i="27"/>
  <c r="Q633" i="27"/>
  <c r="T632" i="27"/>
  <c r="U632" i="27" s="1"/>
  <c r="R632" i="27"/>
  <c r="Q632" i="27"/>
  <c r="U631" i="27"/>
  <c r="T631" i="27"/>
  <c r="R631" i="27"/>
  <c r="Q631" i="27"/>
  <c r="T630" i="27"/>
  <c r="U630" i="27" s="1"/>
  <c r="R630" i="27"/>
  <c r="Q630" i="27"/>
  <c r="T629" i="27"/>
  <c r="U629" i="27" s="1"/>
  <c r="R629" i="27"/>
  <c r="Q629" i="27"/>
  <c r="T628" i="27"/>
  <c r="U628" i="27" s="1"/>
  <c r="R628" i="27"/>
  <c r="Q628" i="27"/>
  <c r="U627" i="27"/>
  <c r="T627" i="27"/>
  <c r="R627" i="27"/>
  <c r="Q627" i="27"/>
  <c r="T626" i="27"/>
  <c r="U626" i="27" s="1"/>
  <c r="R626" i="27"/>
  <c r="Q626" i="27"/>
  <c r="U625" i="27"/>
  <c r="T625" i="27"/>
  <c r="R625" i="27"/>
  <c r="Q625" i="27"/>
  <c r="T624" i="27"/>
  <c r="U624" i="27" s="1"/>
  <c r="R624" i="27"/>
  <c r="Q624" i="27"/>
  <c r="T623" i="27"/>
  <c r="U623" i="27" s="1"/>
  <c r="R623" i="27"/>
  <c r="Q623" i="27"/>
  <c r="T622" i="27"/>
  <c r="U622" i="27" s="1"/>
  <c r="R622" i="27"/>
  <c r="Q622" i="27"/>
  <c r="U621" i="27"/>
  <c r="T621" i="27"/>
  <c r="R621" i="27"/>
  <c r="Q621" i="27"/>
  <c r="T620" i="27"/>
  <c r="U620" i="27" s="1"/>
  <c r="R620" i="27"/>
  <c r="Q620" i="27"/>
  <c r="S619" i="27"/>
  <c r="Q619" i="27"/>
  <c r="I619" i="27"/>
  <c r="K619" i="27" s="1"/>
  <c r="S618" i="27"/>
  <c r="N618" i="27" s="1"/>
  <c r="Q618" i="27"/>
  <c r="L618" i="27"/>
  <c r="K618" i="27"/>
  <c r="I618" i="27"/>
  <c r="S617" i="27"/>
  <c r="Q617" i="27"/>
  <c r="O617" i="27"/>
  <c r="N617" i="27"/>
  <c r="L617" i="27"/>
  <c r="K617" i="27"/>
  <c r="I617" i="27"/>
  <c r="S616" i="27"/>
  <c r="Q616" i="27"/>
  <c r="P616" i="27"/>
  <c r="O616" i="27"/>
  <c r="N616" i="27"/>
  <c r="M616" i="27"/>
  <c r="L616" i="27"/>
  <c r="K616" i="27"/>
  <c r="I616" i="27"/>
  <c r="S615" i="27"/>
  <c r="Q615" i="27"/>
  <c r="P615" i="27"/>
  <c r="O615" i="27"/>
  <c r="N615" i="27"/>
  <c r="M615" i="27"/>
  <c r="L615" i="27"/>
  <c r="K615" i="27"/>
  <c r="I615" i="27"/>
  <c r="S614" i="27"/>
  <c r="Q614" i="27"/>
  <c r="O614" i="27"/>
  <c r="I614" i="27"/>
  <c r="K614" i="27" s="1"/>
  <c r="S613" i="27"/>
  <c r="Q613" i="27"/>
  <c r="K613" i="27"/>
  <c r="I613" i="27"/>
  <c r="S612" i="27"/>
  <c r="Q612" i="27"/>
  <c r="N612" i="27"/>
  <c r="M612" i="27"/>
  <c r="L612" i="27"/>
  <c r="K612" i="27"/>
  <c r="I612" i="27"/>
  <c r="S611" i="27"/>
  <c r="Q611" i="27"/>
  <c r="P611" i="27"/>
  <c r="O611" i="27"/>
  <c r="N611" i="27"/>
  <c r="M611" i="27"/>
  <c r="L611" i="27"/>
  <c r="K611" i="27"/>
  <c r="I611" i="27"/>
  <c r="S610" i="27"/>
  <c r="Q610" i="27"/>
  <c r="P610" i="27"/>
  <c r="O610" i="27"/>
  <c r="N610" i="27"/>
  <c r="M610" i="27"/>
  <c r="L610" i="27"/>
  <c r="I610" i="27"/>
  <c r="K610" i="27" s="1"/>
  <c r="S609" i="27"/>
  <c r="L609" i="27" s="1"/>
  <c r="Q609" i="27"/>
  <c r="P609" i="27"/>
  <c r="O609" i="27"/>
  <c r="N609" i="27"/>
  <c r="M609" i="27"/>
  <c r="I609" i="27"/>
  <c r="K609" i="27" s="1"/>
  <c r="S608" i="27"/>
  <c r="Q608" i="27"/>
  <c r="O608" i="27"/>
  <c r="I608" i="27"/>
  <c r="K608" i="27" s="1"/>
  <c r="N608" i="27" s="1"/>
  <c r="Q607" i="27"/>
  <c r="Q606" i="27"/>
  <c r="Q605" i="27"/>
  <c r="U604" i="27"/>
  <c r="T604" i="27"/>
  <c r="R604" i="27"/>
  <c r="Q604" i="27"/>
  <c r="U603" i="27"/>
  <c r="T603" i="27"/>
  <c r="R603" i="27"/>
  <c r="Q603" i="27"/>
  <c r="U602" i="27"/>
  <c r="T602" i="27"/>
  <c r="R602" i="27"/>
  <c r="Q602" i="27"/>
  <c r="U601" i="27"/>
  <c r="T601" i="27"/>
  <c r="R601" i="27"/>
  <c r="Q601" i="27"/>
  <c r="U600" i="27"/>
  <c r="T600" i="27"/>
  <c r="R600" i="27"/>
  <c r="Q600" i="27"/>
  <c r="U599" i="27"/>
  <c r="T599" i="27"/>
  <c r="R599" i="27"/>
  <c r="Q599" i="27"/>
  <c r="U598" i="27"/>
  <c r="T598" i="27"/>
  <c r="R598" i="27"/>
  <c r="Q598" i="27"/>
  <c r="U597" i="27"/>
  <c r="T597" i="27"/>
  <c r="R597" i="27"/>
  <c r="Q597" i="27"/>
  <c r="U596" i="27"/>
  <c r="T596" i="27"/>
  <c r="R596" i="27"/>
  <c r="Q596" i="27"/>
  <c r="U595" i="27"/>
  <c r="T595" i="27"/>
  <c r="R595" i="27"/>
  <c r="Q595" i="27"/>
  <c r="U594" i="27"/>
  <c r="T594" i="27"/>
  <c r="R594" i="27"/>
  <c r="Q594" i="27"/>
  <c r="U593" i="27"/>
  <c r="T593" i="27"/>
  <c r="R593" i="27"/>
  <c r="Q593" i="27"/>
  <c r="U592" i="27"/>
  <c r="T592" i="27"/>
  <c r="R592" i="27"/>
  <c r="Q592" i="27"/>
  <c r="U591" i="27"/>
  <c r="T591" i="27"/>
  <c r="R591" i="27"/>
  <c r="Q591" i="27"/>
  <c r="U590" i="27"/>
  <c r="T590" i="27"/>
  <c r="R590" i="27"/>
  <c r="Q590" i="27"/>
  <c r="U589" i="27"/>
  <c r="T589" i="27"/>
  <c r="R589" i="27"/>
  <c r="Q589" i="27"/>
  <c r="U588" i="27"/>
  <c r="T588" i="27"/>
  <c r="R588" i="27"/>
  <c r="Q588" i="27"/>
  <c r="U587" i="27"/>
  <c r="T587" i="27"/>
  <c r="R587" i="27"/>
  <c r="Q587" i="27"/>
  <c r="U586" i="27"/>
  <c r="T586" i="27"/>
  <c r="R586" i="27"/>
  <c r="Q586" i="27"/>
  <c r="U585" i="27"/>
  <c r="T585" i="27"/>
  <c r="R585" i="27"/>
  <c r="Q585" i="27"/>
  <c r="U584" i="27"/>
  <c r="T584" i="27"/>
  <c r="R584" i="27"/>
  <c r="Q584" i="27"/>
  <c r="U583" i="27"/>
  <c r="T583" i="27"/>
  <c r="R583" i="27"/>
  <c r="Q583" i="27"/>
  <c r="U582" i="27"/>
  <c r="T582" i="27"/>
  <c r="R582" i="27"/>
  <c r="Q582" i="27"/>
  <c r="U581" i="27"/>
  <c r="T581" i="27"/>
  <c r="R581" i="27"/>
  <c r="Q581" i="27"/>
  <c r="U580" i="27"/>
  <c r="T580" i="27"/>
  <c r="R580" i="27"/>
  <c r="Q580" i="27"/>
  <c r="U579" i="27"/>
  <c r="T579" i="27"/>
  <c r="R579" i="27"/>
  <c r="Q579" i="27"/>
  <c r="U578" i="27"/>
  <c r="T578" i="27"/>
  <c r="R578" i="27"/>
  <c r="Q578" i="27"/>
  <c r="S577" i="27"/>
  <c r="Q577" i="27"/>
  <c r="P577" i="27"/>
  <c r="I577" i="27"/>
  <c r="K577" i="27" s="1"/>
  <c r="U576" i="27"/>
  <c r="T576" i="27"/>
  <c r="R576" i="27"/>
  <c r="Q576" i="27"/>
  <c r="T575" i="27"/>
  <c r="U575" i="27" s="1"/>
  <c r="R575" i="27"/>
  <c r="Q575" i="27"/>
  <c r="T574" i="27"/>
  <c r="U574" i="27" s="1"/>
  <c r="R574" i="27"/>
  <c r="Q574" i="27"/>
  <c r="T573" i="27"/>
  <c r="U573" i="27" s="1"/>
  <c r="R573" i="27"/>
  <c r="Q573" i="27"/>
  <c r="T572" i="27"/>
  <c r="U572" i="27" s="1"/>
  <c r="R572" i="27"/>
  <c r="Q572" i="27"/>
  <c r="T571" i="27"/>
  <c r="U571" i="27" s="1"/>
  <c r="R571" i="27"/>
  <c r="Q571" i="27"/>
  <c r="T570" i="27"/>
  <c r="U570" i="27" s="1"/>
  <c r="R570" i="27"/>
  <c r="Q570" i="27"/>
  <c r="T569" i="27"/>
  <c r="U569" i="27" s="1"/>
  <c r="R569" i="27"/>
  <c r="Q569" i="27"/>
  <c r="U568" i="27"/>
  <c r="T568" i="27"/>
  <c r="R568" i="27"/>
  <c r="Q568" i="27"/>
  <c r="T567" i="27"/>
  <c r="U567" i="27" s="1"/>
  <c r="R567" i="27"/>
  <c r="Q567" i="27"/>
  <c r="U566" i="27"/>
  <c r="T566" i="27"/>
  <c r="R566" i="27"/>
  <c r="Q566" i="27"/>
  <c r="T565" i="27"/>
  <c r="U565" i="27" s="1"/>
  <c r="R565" i="27"/>
  <c r="Q565" i="27"/>
  <c r="T564" i="27"/>
  <c r="U564" i="27" s="1"/>
  <c r="R564" i="27"/>
  <c r="Q564" i="27"/>
  <c r="T563" i="27"/>
  <c r="U563" i="27" s="1"/>
  <c r="R563" i="27"/>
  <c r="Q563" i="27"/>
  <c r="U562" i="27"/>
  <c r="T562" i="27"/>
  <c r="R562" i="27"/>
  <c r="Q562" i="27"/>
  <c r="T561" i="27"/>
  <c r="U561" i="27" s="1"/>
  <c r="R561" i="27"/>
  <c r="Q561" i="27"/>
  <c r="T560" i="27"/>
  <c r="U560" i="27" s="1"/>
  <c r="R560" i="27"/>
  <c r="Q560" i="27"/>
  <c r="T559" i="27"/>
  <c r="U559" i="27" s="1"/>
  <c r="R559" i="27"/>
  <c r="Q559" i="27"/>
  <c r="T558" i="27"/>
  <c r="U558" i="27" s="1"/>
  <c r="R558" i="27"/>
  <c r="Q558" i="27"/>
  <c r="Q557" i="27"/>
  <c r="T556" i="27"/>
  <c r="U556" i="27" s="1"/>
  <c r="R556" i="27"/>
  <c r="Q556" i="27"/>
  <c r="T555" i="27"/>
  <c r="U555" i="27" s="1"/>
  <c r="R555" i="27"/>
  <c r="Q555" i="27"/>
  <c r="T554" i="27"/>
  <c r="U554" i="27" s="1"/>
  <c r="R554" i="27"/>
  <c r="Q554" i="27"/>
  <c r="U553" i="27"/>
  <c r="T553" i="27"/>
  <c r="R553" i="27"/>
  <c r="Q553" i="27"/>
  <c r="T552" i="27"/>
  <c r="U552" i="27" s="1"/>
  <c r="R552" i="27"/>
  <c r="Q552" i="27"/>
  <c r="T551" i="27"/>
  <c r="U551" i="27" s="1"/>
  <c r="R551" i="27"/>
  <c r="Q551" i="27"/>
  <c r="U550" i="27"/>
  <c r="T550" i="27"/>
  <c r="R550" i="27"/>
  <c r="Q550" i="27"/>
  <c r="T549" i="27"/>
  <c r="U549" i="27" s="1"/>
  <c r="R549" i="27"/>
  <c r="Q549" i="27"/>
  <c r="U548" i="27"/>
  <c r="T548" i="27"/>
  <c r="R548" i="27"/>
  <c r="Q548" i="27"/>
  <c r="T547" i="27"/>
  <c r="U547" i="27" s="1"/>
  <c r="R547" i="27"/>
  <c r="Q547" i="27"/>
  <c r="U546" i="27"/>
  <c r="T546" i="27"/>
  <c r="R546" i="27"/>
  <c r="Q546" i="27"/>
  <c r="T545" i="27"/>
  <c r="U545" i="27" s="1"/>
  <c r="R545" i="27"/>
  <c r="Q545" i="27"/>
  <c r="U544" i="27"/>
  <c r="T544" i="27"/>
  <c r="R544" i="27"/>
  <c r="Q544" i="27"/>
  <c r="T543" i="27"/>
  <c r="U543" i="27" s="1"/>
  <c r="R543" i="27"/>
  <c r="Q543" i="27"/>
  <c r="U542" i="27"/>
  <c r="T542" i="27"/>
  <c r="R542" i="27"/>
  <c r="Q542" i="27"/>
  <c r="T541" i="27"/>
  <c r="U541" i="27" s="1"/>
  <c r="R541" i="27"/>
  <c r="Q541" i="27"/>
  <c r="U540" i="27"/>
  <c r="T540" i="27"/>
  <c r="R540" i="27"/>
  <c r="Q540" i="27"/>
  <c r="T539" i="27"/>
  <c r="U539" i="27" s="1"/>
  <c r="R539" i="27"/>
  <c r="Q539" i="27"/>
  <c r="U538" i="27"/>
  <c r="T538" i="27"/>
  <c r="R538" i="27"/>
  <c r="Q538" i="27"/>
  <c r="T537" i="27"/>
  <c r="U537" i="27" s="1"/>
  <c r="R537" i="27"/>
  <c r="Q537" i="27"/>
  <c r="U536" i="27"/>
  <c r="T536" i="27"/>
  <c r="R536" i="27"/>
  <c r="Q536" i="27"/>
  <c r="U535" i="27"/>
  <c r="T535" i="27"/>
  <c r="R535" i="27"/>
  <c r="Q535" i="27"/>
  <c r="U534" i="27"/>
  <c r="T534" i="27"/>
  <c r="R534" i="27"/>
  <c r="Q534" i="27"/>
  <c r="U533" i="27"/>
  <c r="T533" i="27"/>
  <c r="R533" i="27"/>
  <c r="Q533" i="27"/>
  <c r="U532" i="27"/>
  <c r="T532" i="27"/>
  <c r="R532" i="27"/>
  <c r="Q532" i="27"/>
  <c r="U531" i="27"/>
  <c r="T531" i="27"/>
  <c r="R531" i="27"/>
  <c r="Q531" i="27"/>
  <c r="U530" i="27"/>
  <c r="T530" i="27"/>
  <c r="R530" i="27"/>
  <c r="Q530" i="27"/>
  <c r="U529" i="27"/>
  <c r="T529" i="27"/>
  <c r="R529" i="27"/>
  <c r="Q529" i="27"/>
  <c r="U528" i="27"/>
  <c r="T528" i="27"/>
  <c r="R528" i="27"/>
  <c r="Q528" i="27"/>
  <c r="U527" i="27"/>
  <c r="T527" i="27"/>
  <c r="R527" i="27"/>
  <c r="Q527" i="27"/>
  <c r="U526" i="27"/>
  <c r="T526" i="27"/>
  <c r="R526" i="27"/>
  <c r="Q526" i="27"/>
  <c r="U525" i="27"/>
  <c r="T525" i="27"/>
  <c r="R525" i="27"/>
  <c r="Q525" i="27"/>
  <c r="U524" i="27"/>
  <c r="T524" i="27"/>
  <c r="R524" i="27"/>
  <c r="Q524" i="27"/>
  <c r="U523" i="27"/>
  <c r="T523" i="27"/>
  <c r="R523" i="27"/>
  <c r="Q523" i="27"/>
  <c r="U522" i="27"/>
  <c r="T522" i="27"/>
  <c r="R522" i="27"/>
  <c r="Q522" i="27"/>
  <c r="U521" i="27"/>
  <c r="T521" i="27"/>
  <c r="R521" i="27"/>
  <c r="Q521" i="27"/>
  <c r="U520" i="27"/>
  <c r="T520" i="27"/>
  <c r="R520" i="27"/>
  <c r="Q520" i="27"/>
  <c r="U519" i="27"/>
  <c r="T519" i="27"/>
  <c r="R519" i="27"/>
  <c r="Q519" i="27"/>
  <c r="U518" i="27"/>
  <c r="T518" i="27"/>
  <c r="R518" i="27"/>
  <c r="Q518" i="27"/>
  <c r="U517" i="27"/>
  <c r="T517" i="27"/>
  <c r="R517" i="27"/>
  <c r="Q517" i="27"/>
  <c r="U516" i="27"/>
  <c r="T516" i="27"/>
  <c r="R516" i="27"/>
  <c r="Q516" i="27"/>
  <c r="U515" i="27"/>
  <c r="T515" i="27"/>
  <c r="R515" i="27"/>
  <c r="Q515" i="27"/>
  <c r="U514" i="27"/>
  <c r="T514" i="27"/>
  <c r="R514" i="27"/>
  <c r="Q514" i="27"/>
  <c r="U513" i="27"/>
  <c r="T513" i="27"/>
  <c r="R513" i="27"/>
  <c r="Q513" i="27"/>
  <c r="U512" i="27"/>
  <c r="T512" i="27"/>
  <c r="R512" i="27"/>
  <c r="Q512" i="27"/>
  <c r="U511" i="27"/>
  <c r="T511" i="27"/>
  <c r="R511" i="27"/>
  <c r="Q511" i="27"/>
  <c r="U510" i="27"/>
  <c r="T510" i="27"/>
  <c r="R510" i="27"/>
  <c r="Q510" i="27"/>
  <c r="U509" i="27"/>
  <c r="T509" i="27"/>
  <c r="R509" i="27"/>
  <c r="Q509" i="27"/>
  <c r="U508" i="27"/>
  <c r="T508" i="27"/>
  <c r="R508" i="27"/>
  <c r="Q508" i="27"/>
  <c r="U507" i="27"/>
  <c r="T507" i="27"/>
  <c r="R507" i="27"/>
  <c r="Q507" i="27"/>
  <c r="U506" i="27"/>
  <c r="T506" i="27"/>
  <c r="R506" i="27"/>
  <c r="Q506" i="27"/>
  <c r="U505" i="27"/>
  <c r="T505" i="27"/>
  <c r="R505" i="27"/>
  <c r="Q505" i="27"/>
  <c r="U504" i="27"/>
  <c r="T504" i="27"/>
  <c r="R504" i="27"/>
  <c r="Q504" i="27"/>
  <c r="U503" i="27"/>
  <c r="T503" i="27"/>
  <c r="R503" i="27"/>
  <c r="Q503" i="27"/>
  <c r="U502" i="27"/>
  <c r="T502" i="27"/>
  <c r="R502" i="27"/>
  <c r="Q502" i="27"/>
  <c r="U501" i="27"/>
  <c r="T501" i="27"/>
  <c r="R501" i="27"/>
  <c r="Q501" i="27"/>
  <c r="U500" i="27"/>
  <c r="T500" i="27"/>
  <c r="R500" i="27"/>
  <c r="Q500" i="27"/>
  <c r="U499" i="27"/>
  <c r="T499" i="27"/>
  <c r="R499" i="27"/>
  <c r="Q499" i="27"/>
  <c r="U498" i="27"/>
  <c r="T498" i="27"/>
  <c r="R498" i="27"/>
  <c r="Q498" i="27"/>
  <c r="U497" i="27"/>
  <c r="T497" i="27"/>
  <c r="R497" i="27"/>
  <c r="Q497" i="27"/>
  <c r="U496" i="27"/>
  <c r="T496" i="27"/>
  <c r="R496" i="27"/>
  <c r="Q496" i="27"/>
  <c r="U495" i="27"/>
  <c r="T495" i="27"/>
  <c r="R495" i="27"/>
  <c r="Q495" i="27"/>
  <c r="U494" i="27"/>
  <c r="T494" i="27"/>
  <c r="R494" i="27"/>
  <c r="Q494" i="27"/>
  <c r="U493" i="27"/>
  <c r="T493" i="27"/>
  <c r="R493" i="27"/>
  <c r="Q493" i="27"/>
  <c r="U492" i="27"/>
  <c r="T492" i="27"/>
  <c r="R492" i="27"/>
  <c r="Q492" i="27"/>
  <c r="U491" i="27"/>
  <c r="T491" i="27"/>
  <c r="R491" i="27"/>
  <c r="Q491" i="27"/>
  <c r="U490" i="27"/>
  <c r="T490" i="27"/>
  <c r="R490" i="27"/>
  <c r="Q490" i="27"/>
  <c r="U489" i="27"/>
  <c r="T489" i="27"/>
  <c r="R489" i="27"/>
  <c r="Q489" i="27"/>
  <c r="U488" i="27"/>
  <c r="T488" i="27"/>
  <c r="R488" i="27"/>
  <c r="Q488" i="27"/>
  <c r="U487" i="27"/>
  <c r="T487" i="27"/>
  <c r="R487" i="27"/>
  <c r="Q487" i="27"/>
  <c r="U486" i="27"/>
  <c r="T486" i="27"/>
  <c r="R486" i="27"/>
  <c r="Q486" i="27"/>
  <c r="U485" i="27"/>
  <c r="T485" i="27"/>
  <c r="R485" i="27"/>
  <c r="Q485" i="27"/>
  <c r="U484" i="27"/>
  <c r="T484" i="27"/>
  <c r="R484" i="27"/>
  <c r="Q484" i="27"/>
  <c r="U483" i="27"/>
  <c r="T483" i="27"/>
  <c r="R483" i="27"/>
  <c r="Q483" i="27"/>
  <c r="U482" i="27"/>
  <c r="T482" i="27"/>
  <c r="R482" i="27"/>
  <c r="Q482" i="27"/>
  <c r="S481" i="27"/>
  <c r="Q481" i="27"/>
  <c r="I481" i="27"/>
  <c r="K481" i="27" s="1"/>
  <c r="U480" i="27"/>
  <c r="T480" i="27"/>
  <c r="R480" i="27"/>
  <c r="Q480" i="27"/>
  <c r="T479" i="27"/>
  <c r="U479" i="27" s="1"/>
  <c r="R479" i="27"/>
  <c r="Q479" i="27"/>
  <c r="U478" i="27"/>
  <c r="T478" i="27"/>
  <c r="R478" i="27"/>
  <c r="Q478" i="27"/>
  <c r="T477" i="27"/>
  <c r="U477" i="27" s="1"/>
  <c r="R477" i="27"/>
  <c r="Q477" i="27"/>
  <c r="T476" i="27"/>
  <c r="U476" i="27" s="1"/>
  <c r="R476" i="27"/>
  <c r="Q476" i="27"/>
  <c r="T475" i="27"/>
  <c r="U475" i="27" s="1"/>
  <c r="R475" i="27"/>
  <c r="Q475" i="27"/>
  <c r="U474" i="27"/>
  <c r="T474" i="27"/>
  <c r="R474" i="27"/>
  <c r="Q474" i="27"/>
  <c r="T473" i="27"/>
  <c r="U473" i="27" s="1"/>
  <c r="R473" i="27"/>
  <c r="Q473" i="27"/>
  <c r="T472" i="27"/>
  <c r="U472" i="27" s="1"/>
  <c r="R472" i="27"/>
  <c r="Q472" i="27"/>
  <c r="T471" i="27"/>
  <c r="U471" i="27" s="1"/>
  <c r="R471" i="27"/>
  <c r="Q471" i="27"/>
  <c r="T470" i="27"/>
  <c r="U470" i="27" s="1"/>
  <c r="R470" i="27"/>
  <c r="Q470" i="27"/>
  <c r="T469" i="27"/>
  <c r="U469" i="27" s="1"/>
  <c r="R469" i="27"/>
  <c r="Q469" i="27"/>
  <c r="T468" i="27"/>
  <c r="U468" i="27" s="1"/>
  <c r="R468" i="27"/>
  <c r="Q468" i="27"/>
  <c r="T467" i="27"/>
  <c r="U467" i="27" s="1"/>
  <c r="R467" i="27"/>
  <c r="Q467" i="27"/>
  <c r="U466" i="27"/>
  <c r="T466" i="27"/>
  <c r="R466" i="27"/>
  <c r="Q466" i="27"/>
  <c r="T465" i="27"/>
  <c r="U465" i="27" s="1"/>
  <c r="R465" i="27"/>
  <c r="Q465" i="27"/>
  <c r="U464" i="27"/>
  <c r="T464" i="27"/>
  <c r="R464" i="27"/>
  <c r="Q464" i="27"/>
  <c r="T463" i="27"/>
  <c r="U463" i="27" s="1"/>
  <c r="R463" i="27"/>
  <c r="Q463" i="27"/>
  <c r="T462" i="27"/>
  <c r="U462" i="27" s="1"/>
  <c r="R462" i="27"/>
  <c r="Q462" i="27"/>
  <c r="T461" i="27"/>
  <c r="U461" i="27" s="1"/>
  <c r="R461" i="27"/>
  <c r="Q461" i="27"/>
  <c r="T460" i="27"/>
  <c r="U460" i="27" s="1"/>
  <c r="R460" i="27"/>
  <c r="Q460" i="27"/>
  <c r="T459" i="27"/>
  <c r="U459" i="27" s="1"/>
  <c r="R459" i="27"/>
  <c r="Q459" i="27"/>
  <c r="U458" i="27"/>
  <c r="T458" i="27"/>
  <c r="R458" i="27"/>
  <c r="Q458" i="27"/>
  <c r="T457" i="27"/>
  <c r="U457" i="27" s="1"/>
  <c r="R457" i="27"/>
  <c r="Q457" i="27"/>
  <c r="T456" i="27"/>
  <c r="U456" i="27" s="1"/>
  <c r="R456" i="27"/>
  <c r="Q456" i="27"/>
  <c r="T455" i="27"/>
  <c r="U455" i="27" s="1"/>
  <c r="R455" i="27"/>
  <c r="Q455" i="27"/>
  <c r="T454" i="27"/>
  <c r="U454" i="27" s="1"/>
  <c r="R454" i="27"/>
  <c r="Q454" i="27"/>
  <c r="T453" i="27"/>
  <c r="U453" i="27" s="1"/>
  <c r="R453" i="27"/>
  <c r="Q453" i="27"/>
  <c r="T452" i="27"/>
  <c r="U452" i="27" s="1"/>
  <c r="R452" i="27"/>
  <c r="Q452" i="27"/>
  <c r="T451" i="27"/>
  <c r="U451" i="27" s="1"/>
  <c r="R451" i="27"/>
  <c r="Q451" i="27"/>
  <c r="U450" i="27"/>
  <c r="T450" i="27"/>
  <c r="R450" i="27"/>
  <c r="Q450" i="27"/>
  <c r="T449" i="27"/>
  <c r="U449" i="27" s="1"/>
  <c r="R449" i="27"/>
  <c r="Q449" i="27"/>
  <c r="U448" i="27"/>
  <c r="T448" i="27"/>
  <c r="R448" i="27"/>
  <c r="Q448" i="27"/>
  <c r="T447" i="27"/>
  <c r="U447" i="27" s="1"/>
  <c r="R447" i="27"/>
  <c r="Q447" i="27"/>
  <c r="U446" i="27"/>
  <c r="T446" i="27"/>
  <c r="R446" i="27"/>
  <c r="Q446" i="27"/>
  <c r="T445" i="27"/>
  <c r="U445" i="27" s="1"/>
  <c r="R445" i="27"/>
  <c r="Q445" i="27"/>
  <c r="T444" i="27"/>
  <c r="U444" i="27" s="1"/>
  <c r="R444" i="27"/>
  <c r="Q444" i="27"/>
  <c r="T443" i="27"/>
  <c r="U443" i="27" s="1"/>
  <c r="R443" i="27"/>
  <c r="Q443" i="27"/>
  <c r="U442" i="27"/>
  <c r="T442" i="27"/>
  <c r="R442" i="27"/>
  <c r="Q442" i="27"/>
  <c r="Q441" i="27"/>
  <c r="T440" i="27"/>
  <c r="U440" i="27" s="1"/>
  <c r="R440" i="27"/>
  <c r="Q440" i="27"/>
  <c r="T439" i="27"/>
  <c r="U439" i="27" s="1"/>
  <c r="R439" i="27"/>
  <c r="Q439" i="27"/>
  <c r="T438" i="27"/>
  <c r="U438" i="27" s="1"/>
  <c r="R438" i="27"/>
  <c r="Q438" i="27"/>
  <c r="T437" i="27"/>
  <c r="U437" i="27" s="1"/>
  <c r="R437" i="27"/>
  <c r="Q437" i="27"/>
  <c r="S436" i="27"/>
  <c r="Q436" i="27"/>
  <c r="P436" i="27"/>
  <c r="O436" i="27"/>
  <c r="M436" i="27"/>
  <c r="L436" i="27"/>
  <c r="I436" i="27"/>
  <c r="K436" i="27" s="1"/>
  <c r="N436" i="27" s="1"/>
  <c r="S435" i="27"/>
  <c r="L435" i="27" s="1"/>
  <c r="Q435" i="27"/>
  <c r="P435" i="27"/>
  <c r="O435" i="27"/>
  <c r="M435" i="27"/>
  <c r="I435" i="27"/>
  <c r="K435" i="27" s="1"/>
  <c r="N435" i="27" s="1"/>
  <c r="S434" i="27"/>
  <c r="M434" i="27" s="1"/>
  <c r="Q434" i="27"/>
  <c r="P434" i="27"/>
  <c r="O434" i="27"/>
  <c r="L434" i="27"/>
  <c r="K434" i="27"/>
  <c r="N434" i="27" s="1"/>
  <c r="I434" i="27"/>
  <c r="S433" i="27"/>
  <c r="N433" i="27" s="1"/>
  <c r="Q433" i="27"/>
  <c r="P433" i="27"/>
  <c r="O433" i="27"/>
  <c r="L433" i="27"/>
  <c r="K433" i="27"/>
  <c r="M433" i="27" s="1"/>
  <c r="I433" i="27"/>
  <c r="S432" i="27"/>
  <c r="Q432" i="27"/>
  <c r="K432" i="27"/>
  <c r="I432" i="27"/>
  <c r="S431" i="27"/>
  <c r="N431" i="27" s="1"/>
  <c r="Q431" i="27"/>
  <c r="P431" i="27"/>
  <c r="O431" i="27"/>
  <c r="I431" i="27"/>
  <c r="K431" i="27" s="1"/>
  <c r="Q430" i="27"/>
  <c r="Q429" i="27"/>
  <c r="Q428" i="27"/>
  <c r="Q427" i="27"/>
  <c r="S426" i="27"/>
  <c r="P426" i="27" s="1"/>
  <c r="Q426" i="27"/>
  <c r="O426" i="27"/>
  <c r="M426" i="27"/>
  <c r="L426" i="27"/>
  <c r="I426" i="27"/>
  <c r="K426" i="27" s="1"/>
  <c r="N426" i="27" s="1"/>
  <c r="Q425" i="27"/>
  <c r="T424" i="27"/>
  <c r="U424" i="27" s="1"/>
  <c r="R424" i="27"/>
  <c r="Q424" i="27"/>
  <c r="T423" i="27"/>
  <c r="U423" i="27" s="1"/>
  <c r="R423" i="27"/>
  <c r="Q423" i="27"/>
  <c r="T422" i="27"/>
  <c r="U422" i="27" s="1"/>
  <c r="R422" i="27"/>
  <c r="Q422" i="27"/>
  <c r="U421" i="27"/>
  <c r="T421" i="27"/>
  <c r="R421" i="27"/>
  <c r="Q421" i="27"/>
  <c r="T420" i="27"/>
  <c r="U420" i="27" s="1"/>
  <c r="R420" i="27"/>
  <c r="Q420" i="27"/>
  <c r="T419" i="27"/>
  <c r="U419" i="27" s="1"/>
  <c r="R419" i="27"/>
  <c r="Q419" i="27"/>
  <c r="T418" i="27"/>
  <c r="U418" i="27" s="1"/>
  <c r="R418" i="27"/>
  <c r="Q418" i="27"/>
  <c r="T417" i="27"/>
  <c r="U417" i="27" s="1"/>
  <c r="R417" i="27"/>
  <c r="Q417" i="27"/>
  <c r="T416" i="27"/>
  <c r="U416" i="27" s="1"/>
  <c r="R416" i="27"/>
  <c r="Q416" i="27"/>
  <c r="T415" i="27"/>
  <c r="U415" i="27" s="1"/>
  <c r="R415" i="27"/>
  <c r="Q415" i="27"/>
  <c r="T414" i="27"/>
  <c r="U414" i="27" s="1"/>
  <c r="R414" i="27"/>
  <c r="Q414" i="27"/>
  <c r="U413" i="27"/>
  <c r="T413" i="27"/>
  <c r="R413" i="27"/>
  <c r="Q413" i="27"/>
  <c r="T412" i="27"/>
  <c r="U412" i="27" s="1"/>
  <c r="R412" i="27"/>
  <c r="Q412" i="27"/>
  <c r="S411" i="27"/>
  <c r="Q411" i="27"/>
  <c r="I411" i="27"/>
  <c r="K411" i="27" s="1"/>
  <c r="S410" i="27"/>
  <c r="Q410" i="27"/>
  <c r="K410" i="27"/>
  <c r="I410" i="27"/>
  <c r="S409" i="27"/>
  <c r="Q409" i="27"/>
  <c r="I409" i="27"/>
  <c r="K409" i="27" s="1"/>
  <c r="S408" i="27"/>
  <c r="Q408" i="27"/>
  <c r="K408" i="27"/>
  <c r="I408" i="27"/>
  <c r="S407" i="27"/>
  <c r="Q407" i="27"/>
  <c r="I407" i="27"/>
  <c r="K407" i="27" s="1"/>
  <c r="S406" i="27"/>
  <c r="Q406" i="27"/>
  <c r="I406" i="27"/>
  <c r="K406" i="27" s="1"/>
  <c r="S405" i="27"/>
  <c r="Q405" i="27"/>
  <c r="I405" i="27"/>
  <c r="K405" i="27" s="1"/>
  <c r="S404" i="27"/>
  <c r="L404" i="27" s="1"/>
  <c r="Q404" i="27"/>
  <c r="O404" i="27"/>
  <c r="N404" i="27"/>
  <c r="M404" i="27"/>
  <c r="K404" i="27"/>
  <c r="P404" i="27" s="1"/>
  <c r="I404" i="27"/>
  <c r="S403" i="27"/>
  <c r="Q403" i="27"/>
  <c r="K403" i="27"/>
  <c r="I403" i="27"/>
  <c r="U402" i="27"/>
  <c r="T402" i="27"/>
  <c r="R402" i="27"/>
  <c r="Q402" i="27"/>
  <c r="T401" i="27"/>
  <c r="U401" i="27" s="1"/>
  <c r="R401" i="27"/>
  <c r="Q401" i="27"/>
  <c r="U400" i="27"/>
  <c r="T400" i="27"/>
  <c r="R400" i="27"/>
  <c r="Q400" i="27"/>
  <c r="T399" i="27"/>
  <c r="U399" i="27" s="1"/>
  <c r="R399" i="27"/>
  <c r="Q399" i="27"/>
  <c r="U398" i="27"/>
  <c r="T398" i="27"/>
  <c r="R398" i="27"/>
  <c r="Q398" i="27"/>
  <c r="T397" i="27"/>
  <c r="U397" i="27" s="1"/>
  <c r="R397" i="27"/>
  <c r="Q397" i="27"/>
  <c r="U396" i="27"/>
  <c r="T396" i="27"/>
  <c r="R396" i="27"/>
  <c r="Q396" i="27"/>
  <c r="T395" i="27"/>
  <c r="U395" i="27" s="1"/>
  <c r="R395" i="27"/>
  <c r="Q395" i="27"/>
  <c r="U394" i="27"/>
  <c r="T394" i="27"/>
  <c r="R394" i="27"/>
  <c r="Q394" i="27"/>
  <c r="T393" i="27"/>
  <c r="U393" i="27" s="1"/>
  <c r="R393" i="27"/>
  <c r="Q393" i="27"/>
  <c r="U392" i="27"/>
  <c r="T392" i="27"/>
  <c r="R392" i="27"/>
  <c r="Q392" i="27"/>
  <c r="T391" i="27"/>
  <c r="U391" i="27" s="1"/>
  <c r="R391" i="27"/>
  <c r="Q391" i="27"/>
  <c r="U390" i="27"/>
  <c r="T390" i="27"/>
  <c r="R390" i="27"/>
  <c r="Q390" i="27"/>
  <c r="T389" i="27"/>
  <c r="U389" i="27" s="1"/>
  <c r="R389" i="27"/>
  <c r="Q389" i="27"/>
  <c r="U388" i="27"/>
  <c r="T388" i="27"/>
  <c r="R388" i="27"/>
  <c r="Q388" i="27"/>
  <c r="T387" i="27"/>
  <c r="U387" i="27" s="1"/>
  <c r="R387" i="27"/>
  <c r="Q387" i="27"/>
  <c r="U386" i="27"/>
  <c r="T386" i="27"/>
  <c r="R386" i="27"/>
  <c r="Q386" i="27"/>
  <c r="T385" i="27"/>
  <c r="U385" i="27" s="1"/>
  <c r="R385" i="27"/>
  <c r="Q385" i="27"/>
  <c r="U384" i="27"/>
  <c r="T384" i="27"/>
  <c r="R384" i="27"/>
  <c r="Q384" i="27"/>
  <c r="T383" i="27"/>
  <c r="U383" i="27" s="1"/>
  <c r="R383" i="27"/>
  <c r="Q383" i="27"/>
  <c r="U382" i="27"/>
  <c r="T382" i="27"/>
  <c r="R382" i="27"/>
  <c r="Q382" i="27"/>
  <c r="T381" i="27"/>
  <c r="U381" i="27" s="1"/>
  <c r="R381" i="27"/>
  <c r="Q381" i="27"/>
  <c r="U380" i="27"/>
  <c r="T380" i="27"/>
  <c r="R380" i="27"/>
  <c r="Q380" i="27"/>
  <c r="T379" i="27"/>
  <c r="U379" i="27" s="1"/>
  <c r="R379" i="27"/>
  <c r="Q379" i="27"/>
  <c r="U378" i="27"/>
  <c r="T378" i="27"/>
  <c r="R378" i="27"/>
  <c r="Q378" i="27"/>
  <c r="T377" i="27"/>
  <c r="U377" i="27" s="1"/>
  <c r="R377" i="27"/>
  <c r="Q377" i="27"/>
  <c r="U376" i="27"/>
  <c r="T376" i="27"/>
  <c r="R376" i="27"/>
  <c r="Q376" i="27"/>
  <c r="T375" i="27"/>
  <c r="U375" i="27" s="1"/>
  <c r="R375" i="27"/>
  <c r="Q375" i="27"/>
  <c r="U374" i="27"/>
  <c r="T374" i="27"/>
  <c r="R374" i="27"/>
  <c r="Q374" i="27"/>
  <c r="S373" i="27"/>
  <c r="M373" i="27" s="1"/>
  <c r="Q373" i="27"/>
  <c r="P373" i="27"/>
  <c r="O373" i="27"/>
  <c r="L373" i="27"/>
  <c r="K373" i="27"/>
  <c r="N373" i="27" s="1"/>
  <c r="I373" i="27"/>
  <c r="S372" i="27"/>
  <c r="N372" i="27" s="1"/>
  <c r="Q372" i="27"/>
  <c r="O372" i="27"/>
  <c r="M372" i="27"/>
  <c r="L372" i="27"/>
  <c r="K372" i="27"/>
  <c r="P372" i="27" s="1"/>
  <c r="I372" i="27"/>
  <c r="S371" i="27"/>
  <c r="O371" i="27" s="1"/>
  <c r="Q371" i="27"/>
  <c r="N371" i="27"/>
  <c r="M371" i="27"/>
  <c r="L371" i="27"/>
  <c r="K371" i="27"/>
  <c r="P371" i="27" s="1"/>
  <c r="I371" i="27"/>
  <c r="S370" i="27"/>
  <c r="Q370" i="27"/>
  <c r="O370" i="27"/>
  <c r="N370" i="27"/>
  <c r="M370" i="27"/>
  <c r="L370" i="27"/>
  <c r="K370" i="27"/>
  <c r="I370" i="27"/>
  <c r="S369" i="27"/>
  <c r="Q369" i="27"/>
  <c r="O369" i="27"/>
  <c r="N369" i="27"/>
  <c r="M369" i="27"/>
  <c r="L369" i="27"/>
  <c r="I369" i="27"/>
  <c r="K369" i="27" s="1"/>
  <c r="P369" i="27" s="1"/>
  <c r="S368" i="27"/>
  <c r="L368" i="27" s="1"/>
  <c r="Q368" i="27"/>
  <c r="O368" i="27"/>
  <c r="N368" i="27"/>
  <c r="M368" i="27"/>
  <c r="I368" i="27"/>
  <c r="K368" i="27" s="1"/>
  <c r="P368" i="27" s="1"/>
  <c r="S367" i="27"/>
  <c r="M367" i="27" s="1"/>
  <c r="Q367" i="27"/>
  <c r="O367" i="27"/>
  <c r="N367" i="27"/>
  <c r="I367" i="27"/>
  <c r="K367" i="27" s="1"/>
  <c r="P367" i="27" s="1"/>
  <c r="S366" i="27"/>
  <c r="N366" i="27" s="1"/>
  <c r="Q366" i="27"/>
  <c r="P366" i="27"/>
  <c r="O366" i="27"/>
  <c r="K366" i="27"/>
  <c r="I366" i="27"/>
  <c r="S365" i="27"/>
  <c r="Q365" i="27"/>
  <c r="I365" i="27"/>
  <c r="K365" i="27" s="1"/>
  <c r="S364" i="27"/>
  <c r="Q364" i="27"/>
  <c r="K364" i="27"/>
  <c r="I364" i="27"/>
  <c r="S363" i="27"/>
  <c r="Q363" i="27"/>
  <c r="I363" i="27"/>
  <c r="K363" i="27" s="1"/>
  <c r="T362" i="27"/>
  <c r="R362" i="27"/>
  <c r="Q362" i="27"/>
  <c r="K362" i="27"/>
  <c r="U362" i="27" s="1"/>
  <c r="U361" i="27"/>
  <c r="T361" i="27"/>
  <c r="R361" i="27"/>
  <c r="Q361" i="27"/>
  <c r="K361" i="27"/>
  <c r="T360" i="27"/>
  <c r="R360" i="27"/>
  <c r="Q360" i="27"/>
  <c r="K360" i="27"/>
  <c r="U360" i="27" s="1"/>
  <c r="U359" i="27"/>
  <c r="T359" i="27"/>
  <c r="R359" i="27"/>
  <c r="Q359" i="27"/>
  <c r="K359" i="27"/>
  <c r="T358" i="27"/>
  <c r="U358" i="27" s="1"/>
  <c r="R358" i="27"/>
  <c r="Q358" i="27"/>
  <c r="K358" i="27"/>
  <c r="T357" i="27"/>
  <c r="U357" i="27" s="1"/>
  <c r="R357" i="27"/>
  <c r="Q357" i="27"/>
  <c r="U356" i="27"/>
  <c r="T356" i="27"/>
  <c r="R356" i="27"/>
  <c r="Q356" i="27"/>
  <c r="T355" i="27"/>
  <c r="U355" i="27" s="1"/>
  <c r="R355" i="27"/>
  <c r="Q355" i="27"/>
  <c r="T354" i="27"/>
  <c r="U354" i="27" s="1"/>
  <c r="R354" i="27"/>
  <c r="Q354" i="27"/>
  <c r="T353" i="27"/>
  <c r="U353" i="27" s="1"/>
  <c r="R353" i="27"/>
  <c r="Q353" i="27"/>
  <c r="T352" i="27"/>
  <c r="U352" i="27" s="1"/>
  <c r="R352" i="27"/>
  <c r="Q352" i="27"/>
  <c r="T351" i="27"/>
  <c r="U351" i="27" s="1"/>
  <c r="R351" i="27"/>
  <c r="Q351" i="27"/>
  <c r="T350" i="27"/>
  <c r="U350" i="27" s="1"/>
  <c r="R350" i="27"/>
  <c r="Q350" i="27"/>
  <c r="T349" i="27"/>
  <c r="U349" i="27" s="1"/>
  <c r="R349" i="27"/>
  <c r="Q349" i="27"/>
  <c r="U348" i="27"/>
  <c r="T348" i="27"/>
  <c r="R348" i="27"/>
  <c r="Q348" i="27"/>
  <c r="T347" i="27"/>
  <c r="U347" i="27" s="1"/>
  <c r="R347" i="27"/>
  <c r="Q347" i="27"/>
  <c r="U346" i="27"/>
  <c r="T346" i="27"/>
  <c r="R346" i="27"/>
  <c r="Q346" i="27"/>
  <c r="T345" i="27"/>
  <c r="U345" i="27" s="1"/>
  <c r="R345" i="27"/>
  <c r="Q345" i="27"/>
  <c r="T344" i="27"/>
  <c r="U344" i="27" s="1"/>
  <c r="R344" i="27"/>
  <c r="Q344" i="27"/>
  <c r="T343" i="27"/>
  <c r="U343" i="27" s="1"/>
  <c r="R343" i="27"/>
  <c r="Q343" i="27"/>
  <c r="Q342" i="27"/>
  <c r="T341" i="27"/>
  <c r="U341" i="27" s="1"/>
  <c r="R341" i="27"/>
  <c r="Q341" i="27"/>
  <c r="T340" i="27"/>
  <c r="U340" i="27" s="1"/>
  <c r="R340" i="27"/>
  <c r="Q340" i="27"/>
  <c r="U339" i="27"/>
  <c r="T339" i="27"/>
  <c r="R339" i="27"/>
  <c r="Q339" i="27"/>
  <c r="T338" i="27"/>
  <c r="U338" i="27" s="1"/>
  <c r="R338" i="27"/>
  <c r="Q338" i="27"/>
  <c r="U337" i="27"/>
  <c r="T337" i="27"/>
  <c r="R337" i="27"/>
  <c r="Q337" i="27"/>
  <c r="T336" i="27"/>
  <c r="U336" i="27" s="1"/>
  <c r="R336" i="27"/>
  <c r="Q336" i="27"/>
  <c r="T335" i="27"/>
  <c r="U335" i="27" s="1"/>
  <c r="R335" i="27"/>
  <c r="Q335" i="27"/>
  <c r="T334" i="27"/>
  <c r="U334" i="27" s="1"/>
  <c r="R334" i="27"/>
  <c r="Q334" i="27"/>
  <c r="T333" i="27"/>
  <c r="U333" i="27" s="1"/>
  <c r="R333" i="27"/>
  <c r="Q333" i="27"/>
  <c r="T332" i="27"/>
  <c r="U332" i="27" s="1"/>
  <c r="R332" i="27"/>
  <c r="Q332" i="27"/>
  <c r="T331" i="27"/>
  <c r="U331" i="27" s="1"/>
  <c r="R331" i="27"/>
  <c r="Q331" i="27"/>
  <c r="T330" i="27"/>
  <c r="U330" i="27" s="1"/>
  <c r="R330" i="27"/>
  <c r="Q330" i="27"/>
  <c r="U329" i="27"/>
  <c r="T329" i="27"/>
  <c r="R329" i="27"/>
  <c r="Q329" i="27"/>
  <c r="T328" i="27"/>
  <c r="U328" i="27" s="1"/>
  <c r="R328" i="27"/>
  <c r="Q328" i="27"/>
  <c r="U327" i="27"/>
  <c r="T327" i="27"/>
  <c r="R327" i="27"/>
  <c r="Q327" i="27"/>
  <c r="T326" i="27"/>
  <c r="U326" i="27" s="1"/>
  <c r="R326" i="27"/>
  <c r="Q326" i="27"/>
  <c r="T325" i="27"/>
  <c r="U325" i="27" s="1"/>
  <c r="R325" i="27"/>
  <c r="Q325" i="27"/>
  <c r="T324" i="27"/>
  <c r="U324" i="27" s="1"/>
  <c r="R324" i="27"/>
  <c r="Q324" i="27"/>
  <c r="U323" i="27"/>
  <c r="T323" i="27"/>
  <c r="R323" i="27"/>
  <c r="Q323" i="27"/>
  <c r="T322" i="27"/>
  <c r="U322" i="27" s="1"/>
  <c r="R322" i="27"/>
  <c r="Q322" i="27"/>
  <c r="U321" i="27"/>
  <c r="T321" i="27"/>
  <c r="R321" i="27"/>
  <c r="Q321" i="27"/>
  <c r="T320" i="27"/>
  <c r="U320" i="27" s="1"/>
  <c r="R320" i="27"/>
  <c r="Q320" i="27"/>
  <c r="T319" i="27"/>
  <c r="U319" i="27" s="1"/>
  <c r="R319" i="27"/>
  <c r="Q319" i="27"/>
  <c r="T318" i="27"/>
  <c r="U318" i="27" s="1"/>
  <c r="R318" i="27"/>
  <c r="Q318" i="27"/>
  <c r="T317" i="27"/>
  <c r="U317" i="27" s="1"/>
  <c r="R317" i="27"/>
  <c r="Q317" i="27"/>
  <c r="T316" i="27"/>
  <c r="U316" i="27" s="1"/>
  <c r="R316" i="27"/>
  <c r="Q316" i="27"/>
  <c r="T315" i="27"/>
  <c r="U315" i="27" s="1"/>
  <c r="R315" i="27"/>
  <c r="Q315" i="27"/>
  <c r="T314" i="27"/>
  <c r="U314" i="27" s="1"/>
  <c r="R314" i="27"/>
  <c r="Q314" i="27"/>
  <c r="U313" i="27"/>
  <c r="T313" i="27"/>
  <c r="R313" i="27"/>
  <c r="Q313" i="27"/>
  <c r="T312" i="27"/>
  <c r="U312" i="27" s="1"/>
  <c r="R312" i="27"/>
  <c r="Q312" i="27"/>
  <c r="U311" i="27"/>
  <c r="T311" i="27"/>
  <c r="R311" i="27"/>
  <c r="Q311" i="27"/>
  <c r="T310" i="27"/>
  <c r="U310" i="27" s="1"/>
  <c r="R310" i="27"/>
  <c r="Q310" i="27"/>
  <c r="T309" i="27"/>
  <c r="U309" i="27" s="1"/>
  <c r="R309" i="27"/>
  <c r="Q309" i="27"/>
  <c r="T308" i="27"/>
  <c r="U308" i="27" s="1"/>
  <c r="R308" i="27"/>
  <c r="Q308" i="27"/>
  <c r="U307" i="27"/>
  <c r="T307" i="27"/>
  <c r="R307" i="27"/>
  <c r="Q307" i="27"/>
  <c r="T306" i="27"/>
  <c r="U306" i="27" s="1"/>
  <c r="R306" i="27"/>
  <c r="Q306" i="27"/>
  <c r="T305" i="27"/>
  <c r="U305" i="27" s="1"/>
  <c r="R305" i="27"/>
  <c r="Q305" i="27"/>
  <c r="T304" i="27"/>
  <c r="U304" i="27" s="1"/>
  <c r="R304" i="27"/>
  <c r="Q304" i="27"/>
  <c r="U303" i="27"/>
  <c r="T303" i="27"/>
  <c r="R303" i="27"/>
  <c r="Q303" i="27"/>
  <c r="T302" i="27"/>
  <c r="U302" i="27" s="1"/>
  <c r="R302" i="27"/>
  <c r="Q302" i="27"/>
  <c r="T301" i="27"/>
  <c r="U301" i="27" s="1"/>
  <c r="R301" i="27"/>
  <c r="Q301" i="27"/>
  <c r="T300" i="27"/>
  <c r="U300" i="27" s="1"/>
  <c r="R300" i="27"/>
  <c r="Q300" i="27"/>
  <c r="T299" i="27"/>
  <c r="U299" i="27" s="1"/>
  <c r="R299" i="27"/>
  <c r="Q299" i="27"/>
  <c r="T298" i="27"/>
  <c r="U298" i="27" s="1"/>
  <c r="R298" i="27"/>
  <c r="Q298" i="27"/>
  <c r="U297" i="27"/>
  <c r="T297" i="27"/>
  <c r="R297" i="27"/>
  <c r="Q297" i="27"/>
  <c r="T296" i="27"/>
  <c r="U296" i="27" s="1"/>
  <c r="R296" i="27"/>
  <c r="Q296" i="27"/>
  <c r="U295" i="27"/>
  <c r="T295" i="27"/>
  <c r="R295" i="27"/>
  <c r="Q295" i="27"/>
  <c r="T294" i="27"/>
  <c r="U294" i="27" s="1"/>
  <c r="R294" i="27"/>
  <c r="Q294" i="27"/>
  <c r="T293" i="27"/>
  <c r="U293" i="27" s="1"/>
  <c r="R293" i="27"/>
  <c r="Q293" i="27"/>
  <c r="T292" i="27"/>
  <c r="U292" i="27" s="1"/>
  <c r="R292" i="27"/>
  <c r="Q292" i="27"/>
  <c r="U291" i="27"/>
  <c r="T291" i="27"/>
  <c r="R291" i="27"/>
  <c r="Q291" i="27"/>
  <c r="T290" i="27"/>
  <c r="U290" i="27" s="1"/>
  <c r="R290" i="27"/>
  <c r="Q290" i="27"/>
  <c r="U289" i="27"/>
  <c r="T289" i="27"/>
  <c r="R289" i="27"/>
  <c r="Q289" i="27"/>
  <c r="T288" i="27"/>
  <c r="U288" i="27" s="1"/>
  <c r="R288" i="27"/>
  <c r="Q288" i="27"/>
  <c r="T287" i="27"/>
  <c r="U287" i="27" s="1"/>
  <c r="R287" i="27"/>
  <c r="Q287" i="27"/>
  <c r="T286" i="27"/>
  <c r="U286" i="27" s="1"/>
  <c r="R286" i="27"/>
  <c r="Q286" i="27"/>
  <c r="T285" i="27"/>
  <c r="U285" i="27" s="1"/>
  <c r="R285" i="27"/>
  <c r="Q285" i="27"/>
  <c r="T284" i="27"/>
  <c r="U284" i="27" s="1"/>
  <c r="R284" i="27"/>
  <c r="Q284" i="27"/>
  <c r="T283" i="27"/>
  <c r="U283" i="27" s="1"/>
  <c r="R283" i="27"/>
  <c r="Q283" i="27"/>
  <c r="T282" i="27"/>
  <c r="U282" i="27" s="1"/>
  <c r="R282" i="27"/>
  <c r="Q282" i="27"/>
  <c r="U281" i="27"/>
  <c r="T281" i="27"/>
  <c r="R281" i="27"/>
  <c r="Q281" i="27"/>
  <c r="T280" i="27"/>
  <c r="U280" i="27" s="1"/>
  <c r="R280" i="27"/>
  <c r="Q280" i="27"/>
  <c r="U279" i="27"/>
  <c r="T279" i="27"/>
  <c r="R279" i="27"/>
  <c r="Q279" i="27"/>
  <c r="T278" i="27"/>
  <c r="U278" i="27" s="1"/>
  <c r="R278" i="27"/>
  <c r="Q278" i="27"/>
  <c r="U277" i="27"/>
  <c r="T277" i="27"/>
  <c r="R277" i="27"/>
  <c r="Q277" i="27"/>
  <c r="T276" i="27"/>
  <c r="U276" i="27" s="1"/>
  <c r="R276" i="27"/>
  <c r="Q276" i="27"/>
  <c r="T275" i="27"/>
  <c r="U275" i="27" s="1"/>
  <c r="R275" i="27"/>
  <c r="Q275" i="27"/>
  <c r="T274" i="27"/>
  <c r="U274" i="27" s="1"/>
  <c r="R274" i="27"/>
  <c r="Q274" i="27"/>
  <c r="U273" i="27"/>
  <c r="T273" i="27"/>
  <c r="R273" i="27"/>
  <c r="Q273" i="27"/>
  <c r="T272" i="27"/>
  <c r="U272" i="27" s="1"/>
  <c r="R272" i="27"/>
  <c r="Q272" i="27"/>
  <c r="U271" i="27"/>
  <c r="T271" i="27"/>
  <c r="R271" i="27"/>
  <c r="Q271" i="27"/>
  <c r="T270" i="27"/>
  <c r="U270" i="27" s="1"/>
  <c r="R270" i="27"/>
  <c r="Q270" i="27"/>
  <c r="T269" i="27"/>
  <c r="U269" i="27" s="1"/>
  <c r="R269" i="27"/>
  <c r="Q269" i="27"/>
  <c r="T268" i="27"/>
  <c r="U268" i="27" s="1"/>
  <c r="R268" i="27"/>
  <c r="Q268" i="27"/>
  <c r="T267" i="27"/>
  <c r="U267" i="27" s="1"/>
  <c r="R267" i="27"/>
  <c r="Q267" i="27"/>
  <c r="T266" i="27"/>
  <c r="U266" i="27" s="1"/>
  <c r="R266" i="27"/>
  <c r="Q266" i="27"/>
  <c r="U265" i="27"/>
  <c r="T265" i="27"/>
  <c r="R265" i="27"/>
  <c r="Q265" i="27"/>
  <c r="T264" i="27"/>
  <c r="U264" i="27" s="1"/>
  <c r="R264" i="27"/>
  <c r="Q264" i="27"/>
  <c r="U263" i="27"/>
  <c r="T263" i="27"/>
  <c r="R263" i="27"/>
  <c r="Q263" i="27"/>
  <c r="T262" i="27"/>
  <c r="U262" i="27" s="1"/>
  <c r="R262" i="27"/>
  <c r="Q262" i="27"/>
  <c r="U261" i="27"/>
  <c r="T261" i="27"/>
  <c r="R261" i="27"/>
  <c r="Q261" i="27"/>
  <c r="T260" i="27"/>
  <c r="U260" i="27" s="1"/>
  <c r="R260" i="27"/>
  <c r="Q260" i="27"/>
  <c r="U259" i="27"/>
  <c r="T259" i="27"/>
  <c r="R259" i="27"/>
  <c r="Q259" i="27"/>
  <c r="T258" i="27"/>
  <c r="U258" i="27" s="1"/>
  <c r="R258" i="27"/>
  <c r="Q258" i="27"/>
  <c r="T257" i="27"/>
  <c r="U257" i="27" s="1"/>
  <c r="R257" i="27"/>
  <c r="Q257" i="27"/>
  <c r="T256" i="27"/>
  <c r="U256" i="27" s="1"/>
  <c r="R256" i="27"/>
  <c r="Q256" i="27"/>
  <c r="U255" i="27"/>
  <c r="T255" i="27"/>
  <c r="R255" i="27"/>
  <c r="Q255" i="27"/>
  <c r="T254" i="27"/>
  <c r="U254" i="27" s="1"/>
  <c r="R254" i="27"/>
  <c r="Q254" i="27"/>
  <c r="T253" i="27"/>
  <c r="U253" i="27" s="1"/>
  <c r="R253" i="27"/>
  <c r="Q253" i="27"/>
  <c r="T252" i="27"/>
  <c r="U252" i="27" s="1"/>
  <c r="R252" i="27"/>
  <c r="Q252" i="27"/>
  <c r="T251" i="27"/>
  <c r="U251" i="27" s="1"/>
  <c r="R251" i="27"/>
  <c r="Q251" i="27"/>
  <c r="T250" i="27"/>
  <c r="U250" i="27" s="1"/>
  <c r="R250" i="27"/>
  <c r="Q250" i="27"/>
  <c r="U249" i="27"/>
  <c r="T249" i="27"/>
  <c r="R249" i="27"/>
  <c r="Q249" i="27"/>
  <c r="T248" i="27"/>
  <c r="U248" i="27" s="1"/>
  <c r="R248" i="27"/>
  <c r="Q248" i="27"/>
  <c r="Q247" i="27"/>
  <c r="Q246" i="27"/>
  <c r="T245" i="27"/>
  <c r="U245" i="27" s="1"/>
  <c r="R245" i="27"/>
  <c r="Q245" i="27"/>
  <c r="T244" i="27"/>
  <c r="U244" i="27" s="1"/>
  <c r="R244" i="27"/>
  <c r="Q244" i="27"/>
  <c r="T243" i="27"/>
  <c r="U243" i="27" s="1"/>
  <c r="R243" i="27"/>
  <c r="Q243" i="27"/>
  <c r="T242" i="27"/>
  <c r="U242" i="27" s="1"/>
  <c r="R242" i="27"/>
  <c r="Q242" i="27"/>
  <c r="T241" i="27"/>
  <c r="U241" i="27" s="1"/>
  <c r="R241" i="27"/>
  <c r="Q241" i="27"/>
  <c r="T240" i="27"/>
  <c r="U240" i="27" s="1"/>
  <c r="R240" i="27"/>
  <c r="Q240" i="27"/>
  <c r="T239" i="27"/>
  <c r="U239" i="27" s="1"/>
  <c r="R239" i="27"/>
  <c r="Q239" i="27"/>
  <c r="T238" i="27"/>
  <c r="U238" i="27" s="1"/>
  <c r="R238" i="27"/>
  <c r="Q238" i="27"/>
  <c r="T237" i="27"/>
  <c r="U237" i="27" s="1"/>
  <c r="R237" i="27"/>
  <c r="Q237" i="27"/>
  <c r="T236" i="27"/>
  <c r="U236" i="27" s="1"/>
  <c r="R236" i="27"/>
  <c r="Q236" i="27"/>
  <c r="T235" i="27"/>
  <c r="U235" i="27" s="1"/>
  <c r="R235" i="27"/>
  <c r="Q235" i="27"/>
  <c r="Q234" i="27"/>
  <c r="U233" i="27"/>
  <c r="T233" i="27"/>
  <c r="R233" i="27"/>
  <c r="Q233" i="27"/>
  <c r="T232" i="27"/>
  <c r="U232" i="27" s="1"/>
  <c r="R232" i="27"/>
  <c r="Q232" i="27"/>
  <c r="T231" i="27"/>
  <c r="U231" i="27" s="1"/>
  <c r="R231" i="27"/>
  <c r="Q231" i="27"/>
  <c r="T230" i="27"/>
  <c r="U230" i="27" s="1"/>
  <c r="R230" i="27"/>
  <c r="Q230" i="27"/>
  <c r="T229" i="27"/>
  <c r="U229" i="27" s="1"/>
  <c r="R229" i="27"/>
  <c r="Q229" i="27"/>
  <c r="T228" i="27"/>
  <c r="U228" i="27" s="1"/>
  <c r="R228" i="27"/>
  <c r="Q228" i="27"/>
  <c r="U227" i="27"/>
  <c r="T227" i="27"/>
  <c r="R227" i="27"/>
  <c r="Q227" i="27"/>
  <c r="T226" i="27"/>
  <c r="U226" i="27" s="1"/>
  <c r="R226" i="27"/>
  <c r="Q226" i="27"/>
  <c r="U225" i="27"/>
  <c r="T225" i="27"/>
  <c r="R225" i="27"/>
  <c r="Q225" i="27"/>
  <c r="T224" i="27"/>
  <c r="U224" i="27" s="1"/>
  <c r="R224" i="27"/>
  <c r="Q224" i="27"/>
  <c r="Q223" i="27"/>
  <c r="U222" i="27"/>
  <c r="T222" i="27"/>
  <c r="R222" i="27"/>
  <c r="Q222" i="27"/>
  <c r="T221" i="27"/>
  <c r="U221" i="27" s="1"/>
  <c r="R221" i="27"/>
  <c r="Q221" i="27"/>
  <c r="T220" i="27"/>
  <c r="U220" i="27" s="1"/>
  <c r="R220" i="27"/>
  <c r="Q220" i="27"/>
  <c r="T219" i="27"/>
  <c r="U219" i="27" s="1"/>
  <c r="R219" i="27"/>
  <c r="Q219" i="27"/>
  <c r="Q218" i="27"/>
  <c r="Q217" i="27"/>
  <c r="Q216" i="27"/>
  <c r="Q215" i="27"/>
  <c r="Q214" i="27"/>
  <c r="Q213" i="27"/>
  <c r="T212" i="27"/>
  <c r="U212" i="27" s="1"/>
  <c r="R212" i="27"/>
  <c r="Q212" i="27"/>
  <c r="Q211" i="27"/>
  <c r="Q210" i="27"/>
  <c r="Q209" i="27"/>
  <c r="Q208" i="27"/>
  <c r="Q207" i="27"/>
  <c r="Q206" i="27"/>
  <c r="Q205" i="27"/>
  <c r="Q204" i="27"/>
  <c r="Q203" i="27"/>
  <c r="Q202" i="27"/>
  <c r="Q201" i="27"/>
  <c r="Q200" i="27"/>
  <c r="Q199" i="27"/>
  <c r="T198" i="27"/>
  <c r="U198" i="27" s="1"/>
  <c r="R198" i="27"/>
  <c r="Q198" i="27"/>
  <c r="Q197" i="27"/>
  <c r="T196" i="27"/>
  <c r="U196" i="27" s="1"/>
  <c r="R196" i="27"/>
  <c r="Q196" i="27"/>
  <c r="T195" i="27"/>
  <c r="U195" i="27" s="1"/>
  <c r="R195" i="27"/>
  <c r="Q195" i="27"/>
  <c r="T194" i="27"/>
  <c r="U194" i="27" s="1"/>
  <c r="R194" i="27"/>
  <c r="Q194" i="27"/>
  <c r="T193" i="27"/>
  <c r="U193" i="27" s="1"/>
  <c r="R193" i="27"/>
  <c r="Q193" i="27"/>
  <c r="T192" i="27"/>
  <c r="U192" i="27" s="1"/>
  <c r="R192" i="27"/>
  <c r="Q192" i="27"/>
  <c r="T191" i="27"/>
  <c r="U191" i="27" s="1"/>
  <c r="R191" i="27"/>
  <c r="Q191" i="27"/>
  <c r="T190" i="27"/>
  <c r="U190" i="27" s="1"/>
  <c r="R190" i="27"/>
  <c r="Q190" i="27"/>
  <c r="U189" i="27"/>
  <c r="T189" i="27"/>
  <c r="R189" i="27"/>
  <c r="Q189" i="27"/>
  <c r="T188" i="27"/>
  <c r="U188" i="27" s="1"/>
  <c r="R188" i="27"/>
  <c r="Q188" i="27"/>
  <c r="U187" i="27"/>
  <c r="T187" i="27"/>
  <c r="R187" i="27"/>
  <c r="Q187" i="27"/>
  <c r="T186" i="27"/>
  <c r="U186" i="27" s="1"/>
  <c r="R186" i="27"/>
  <c r="Q186" i="27"/>
  <c r="Q185" i="27"/>
  <c r="U184" i="27"/>
  <c r="T184" i="27"/>
  <c r="R184" i="27"/>
  <c r="Q184" i="27"/>
  <c r="Q183" i="27"/>
  <c r="Q182" i="27"/>
  <c r="Q181" i="27"/>
  <c r="Q180" i="27"/>
  <c r="Q179" i="27"/>
  <c r="Q178" i="27"/>
  <c r="Q177" i="27"/>
  <c r="T176" i="27"/>
  <c r="U176" i="27" s="1"/>
  <c r="R176" i="27"/>
  <c r="Q176" i="27"/>
  <c r="T175" i="27"/>
  <c r="U175" i="27" s="1"/>
  <c r="R175" i="27"/>
  <c r="Q175" i="27"/>
  <c r="T174" i="27"/>
  <c r="U174" i="27" s="1"/>
  <c r="R174" i="27"/>
  <c r="Q174" i="27"/>
  <c r="Q173" i="27"/>
  <c r="Q172" i="27"/>
  <c r="Q171" i="27"/>
  <c r="Q170" i="27"/>
  <c r="Q169" i="27"/>
  <c r="U168" i="27"/>
  <c r="T168" i="27"/>
  <c r="R168" i="27"/>
  <c r="Q168" i="27"/>
  <c r="U167" i="27"/>
  <c r="T167" i="27"/>
  <c r="R167" i="27"/>
  <c r="Q167" i="27"/>
  <c r="U166" i="27"/>
  <c r="T166" i="27"/>
  <c r="R166" i="27"/>
  <c r="Q166" i="27"/>
  <c r="Q165" i="27"/>
  <c r="Q164" i="27"/>
  <c r="Q163" i="27"/>
  <c r="Q162" i="27"/>
  <c r="Q161" i="27"/>
  <c r="T160" i="27"/>
  <c r="U160" i="27" s="1"/>
  <c r="R160" i="27"/>
  <c r="Q160" i="27"/>
  <c r="Q159" i="27"/>
  <c r="Q158" i="27"/>
  <c r="Q157" i="27"/>
  <c r="U156" i="27"/>
  <c r="T156" i="27"/>
  <c r="R156" i="27"/>
  <c r="Q156" i="27"/>
  <c r="U155" i="27"/>
  <c r="T155" i="27"/>
  <c r="R155" i="27"/>
  <c r="Q155" i="27"/>
  <c r="U154" i="27"/>
  <c r="T154" i="27"/>
  <c r="R154" i="27"/>
  <c r="Q154" i="27"/>
  <c r="U153" i="27"/>
  <c r="T153" i="27"/>
  <c r="R153" i="27"/>
  <c r="Q153" i="27"/>
  <c r="U152" i="27"/>
  <c r="T152" i="27"/>
  <c r="R152" i="27"/>
  <c r="Q152" i="27"/>
  <c r="U151" i="27"/>
  <c r="T151" i="27"/>
  <c r="R151" i="27"/>
  <c r="Q151" i="27"/>
  <c r="U150" i="27"/>
  <c r="T150" i="27"/>
  <c r="R150" i="27"/>
  <c r="Q150" i="27"/>
  <c r="U149" i="27"/>
  <c r="T149" i="27"/>
  <c r="R149" i="27"/>
  <c r="Q149" i="27"/>
  <c r="U148" i="27"/>
  <c r="T148" i="27"/>
  <c r="R148" i="27"/>
  <c r="Q148" i="27"/>
  <c r="U147" i="27"/>
  <c r="T147" i="27"/>
  <c r="R147" i="27"/>
  <c r="Q147" i="27"/>
  <c r="U146" i="27"/>
  <c r="T146" i="27"/>
  <c r="R146" i="27"/>
  <c r="Q146" i="27"/>
  <c r="U145" i="27"/>
  <c r="T145" i="27"/>
  <c r="R145" i="27"/>
  <c r="Q145" i="27"/>
  <c r="U144" i="27"/>
  <c r="T144" i="27"/>
  <c r="R144" i="27"/>
  <c r="Q144" i="27"/>
  <c r="U143" i="27"/>
  <c r="T143" i="27"/>
  <c r="R143" i="27"/>
  <c r="Q143" i="27"/>
  <c r="U142" i="27"/>
  <c r="T142" i="27"/>
  <c r="R142" i="27"/>
  <c r="Q142" i="27"/>
  <c r="U141" i="27"/>
  <c r="T141" i="27"/>
  <c r="R141" i="27"/>
  <c r="Q141" i="27"/>
  <c r="U140" i="27"/>
  <c r="T140" i="27"/>
  <c r="R140" i="27"/>
  <c r="Q140" i="27"/>
  <c r="U139" i="27"/>
  <c r="T139" i="27"/>
  <c r="R139" i="27"/>
  <c r="Q139" i="27"/>
  <c r="U138" i="27"/>
  <c r="T138" i="27"/>
  <c r="R138" i="27"/>
  <c r="Q138" i="27"/>
  <c r="U137" i="27"/>
  <c r="T137" i="27"/>
  <c r="R137" i="27"/>
  <c r="Q137" i="27"/>
  <c r="U136" i="27"/>
  <c r="T136" i="27"/>
  <c r="R136" i="27"/>
  <c r="Q136" i="27"/>
  <c r="U135" i="27"/>
  <c r="T135" i="27"/>
  <c r="R135" i="27"/>
  <c r="Q135" i="27"/>
  <c r="Q134" i="27"/>
  <c r="T133" i="27"/>
  <c r="U133" i="27" s="1"/>
  <c r="R133" i="27"/>
  <c r="Q133" i="27"/>
  <c r="T132" i="27"/>
  <c r="U132" i="27" s="1"/>
  <c r="R132" i="27"/>
  <c r="Q132" i="27"/>
  <c r="T131" i="27"/>
  <c r="U131" i="27" s="1"/>
  <c r="R131" i="27"/>
  <c r="Q131" i="27"/>
  <c r="T130" i="27"/>
  <c r="U130" i="27" s="1"/>
  <c r="R130" i="27"/>
  <c r="Q130" i="27"/>
  <c r="T129" i="27"/>
  <c r="U129" i="27" s="1"/>
  <c r="R129" i="27"/>
  <c r="Q129" i="27"/>
  <c r="T128" i="27"/>
  <c r="U128" i="27" s="1"/>
  <c r="R128" i="27"/>
  <c r="Q128" i="27"/>
  <c r="T127" i="27"/>
  <c r="U127" i="27" s="1"/>
  <c r="R127" i="27"/>
  <c r="Q127" i="27"/>
  <c r="T126" i="27"/>
  <c r="U126" i="27" s="1"/>
  <c r="R126" i="27"/>
  <c r="Q126" i="27"/>
  <c r="T125" i="27"/>
  <c r="U125" i="27" s="1"/>
  <c r="R125" i="27"/>
  <c r="Q125" i="27"/>
  <c r="T124" i="27"/>
  <c r="U124" i="27" s="1"/>
  <c r="R124" i="27"/>
  <c r="Q124" i="27"/>
  <c r="T123" i="27"/>
  <c r="U123" i="27" s="1"/>
  <c r="R123" i="27"/>
  <c r="Q123" i="27"/>
  <c r="T122" i="27"/>
  <c r="U122" i="27" s="1"/>
  <c r="R122" i="27"/>
  <c r="Q122" i="27"/>
  <c r="T121" i="27"/>
  <c r="U121" i="27" s="1"/>
  <c r="R121" i="27"/>
  <c r="Q121" i="27"/>
  <c r="T120" i="27"/>
  <c r="U120" i="27" s="1"/>
  <c r="R120" i="27"/>
  <c r="Q120" i="27"/>
  <c r="T119" i="27"/>
  <c r="U119" i="27" s="1"/>
  <c r="R119" i="27"/>
  <c r="Q119" i="27"/>
  <c r="T118" i="27"/>
  <c r="U118" i="27" s="1"/>
  <c r="R118" i="27"/>
  <c r="Q118" i="27"/>
  <c r="T117" i="27"/>
  <c r="U117" i="27" s="1"/>
  <c r="R117" i="27"/>
  <c r="Q117" i="27"/>
  <c r="T116" i="27"/>
  <c r="U116" i="27" s="1"/>
  <c r="R116" i="27"/>
  <c r="Q116" i="27"/>
  <c r="T115" i="27"/>
  <c r="U115" i="27" s="1"/>
  <c r="R115" i="27"/>
  <c r="Q115" i="27"/>
  <c r="T114" i="27"/>
  <c r="U114" i="27" s="1"/>
  <c r="R114" i="27"/>
  <c r="Q114" i="27"/>
  <c r="T113" i="27"/>
  <c r="U113" i="27" s="1"/>
  <c r="R113" i="27"/>
  <c r="Q113" i="27"/>
  <c r="T112" i="27"/>
  <c r="U112" i="27" s="1"/>
  <c r="R112" i="27"/>
  <c r="Q112" i="27"/>
  <c r="T111" i="27"/>
  <c r="U111" i="27" s="1"/>
  <c r="R111" i="27"/>
  <c r="Q111" i="27"/>
  <c r="T110" i="27"/>
  <c r="U110" i="27" s="1"/>
  <c r="R110" i="27"/>
  <c r="Q110" i="27"/>
  <c r="T109" i="27"/>
  <c r="U109" i="27" s="1"/>
  <c r="R109" i="27"/>
  <c r="Q109" i="27"/>
  <c r="T108" i="27"/>
  <c r="U108" i="27" s="1"/>
  <c r="R108" i="27"/>
  <c r="Q108" i="27"/>
  <c r="T107" i="27"/>
  <c r="U107" i="27" s="1"/>
  <c r="R107" i="27"/>
  <c r="Q107" i="27"/>
  <c r="T106" i="27"/>
  <c r="U106" i="27" s="1"/>
  <c r="R106" i="27"/>
  <c r="Q106" i="27"/>
  <c r="T105" i="27"/>
  <c r="U105" i="27" s="1"/>
  <c r="R105" i="27"/>
  <c r="Q105" i="27"/>
  <c r="T104" i="27"/>
  <c r="U104" i="27" s="1"/>
  <c r="R104" i="27"/>
  <c r="Q104" i="27"/>
  <c r="T103" i="27"/>
  <c r="U103" i="27" s="1"/>
  <c r="R103" i="27"/>
  <c r="Q103" i="27"/>
  <c r="T102" i="27"/>
  <c r="U102" i="27" s="1"/>
  <c r="R102" i="27"/>
  <c r="Q102" i="27"/>
  <c r="T101" i="27"/>
  <c r="U101" i="27" s="1"/>
  <c r="R101" i="27"/>
  <c r="Q101" i="27"/>
  <c r="T100" i="27"/>
  <c r="U100" i="27" s="1"/>
  <c r="R100" i="27"/>
  <c r="Q100" i="27"/>
  <c r="T99" i="27"/>
  <c r="U99" i="27" s="1"/>
  <c r="R99" i="27"/>
  <c r="Q99" i="27"/>
  <c r="T98" i="27"/>
  <c r="U98" i="27" s="1"/>
  <c r="R98" i="27"/>
  <c r="Q98" i="27"/>
  <c r="T97" i="27"/>
  <c r="U97" i="27" s="1"/>
  <c r="R97" i="27"/>
  <c r="Q97" i="27"/>
  <c r="T96" i="27"/>
  <c r="U96" i="27" s="1"/>
  <c r="R96" i="27"/>
  <c r="Q96" i="27"/>
  <c r="T95" i="27"/>
  <c r="U95" i="27" s="1"/>
  <c r="R95" i="27"/>
  <c r="Q95" i="27"/>
  <c r="T94" i="27"/>
  <c r="U94" i="27" s="1"/>
  <c r="R94" i="27"/>
  <c r="Q94" i="27"/>
  <c r="T93" i="27"/>
  <c r="U93" i="27" s="1"/>
  <c r="R93" i="27"/>
  <c r="Q93" i="27"/>
  <c r="T92" i="27"/>
  <c r="U92" i="27" s="1"/>
  <c r="R92" i="27"/>
  <c r="Q92" i="27"/>
  <c r="T91" i="27"/>
  <c r="U91" i="27" s="1"/>
  <c r="R91" i="27"/>
  <c r="Q91" i="27"/>
  <c r="T90" i="27"/>
  <c r="U90" i="27" s="1"/>
  <c r="R90" i="27"/>
  <c r="Q90" i="27"/>
  <c r="T89" i="27"/>
  <c r="U89" i="27" s="1"/>
  <c r="R89" i="27"/>
  <c r="Q89" i="27"/>
  <c r="T88" i="27"/>
  <c r="U88" i="27" s="1"/>
  <c r="R88" i="27"/>
  <c r="Q88" i="27"/>
  <c r="T87" i="27"/>
  <c r="U87" i="27" s="1"/>
  <c r="R87" i="27"/>
  <c r="Q87" i="27"/>
  <c r="T86" i="27"/>
  <c r="U86" i="27" s="1"/>
  <c r="R86" i="27"/>
  <c r="Q86" i="27"/>
  <c r="T85" i="27"/>
  <c r="U85" i="27" s="1"/>
  <c r="R85" i="27"/>
  <c r="Q85" i="27"/>
  <c r="T84" i="27"/>
  <c r="U84" i="27" s="1"/>
  <c r="R84" i="27"/>
  <c r="Q84" i="27"/>
  <c r="T83" i="27"/>
  <c r="U83" i="27" s="1"/>
  <c r="R83" i="27"/>
  <c r="Q83" i="27"/>
  <c r="Q82" i="27"/>
  <c r="T81" i="27"/>
  <c r="U81" i="27" s="1"/>
  <c r="R81" i="27"/>
  <c r="Q81" i="27"/>
  <c r="U80" i="27"/>
  <c r="T80" i="27"/>
  <c r="R80" i="27"/>
  <c r="Q80" i="27"/>
  <c r="T79" i="27"/>
  <c r="U79" i="27" s="1"/>
  <c r="R79" i="27"/>
  <c r="Q79" i="27"/>
  <c r="T78" i="27"/>
  <c r="U78" i="27" s="1"/>
  <c r="R78" i="27"/>
  <c r="Q78" i="27"/>
  <c r="T77" i="27"/>
  <c r="U77" i="27" s="1"/>
  <c r="R77" i="27"/>
  <c r="Q77" i="27"/>
  <c r="U76" i="27"/>
  <c r="T76" i="27"/>
  <c r="R76" i="27"/>
  <c r="Q76" i="27"/>
  <c r="T75" i="27"/>
  <c r="U75" i="27" s="1"/>
  <c r="R75" i="27"/>
  <c r="Q75" i="27"/>
  <c r="S74" i="27"/>
  <c r="Q74" i="27"/>
  <c r="K74" i="27"/>
  <c r="I74" i="27"/>
  <c r="S73" i="27"/>
  <c r="Q73" i="27"/>
  <c r="K73" i="27"/>
  <c r="I73" i="27"/>
  <c r="S72" i="27"/>
  <c r="Q72" i="27"/>
  <c r="K72" i="27"/>
  <c r="I72" i="27"/>
  <c r="S71" i="27"/>
  <c r="Q71" i="27"/>
  <c r="O71" i="27"/>
  <c r="N71" i="27"/>
  <c r="M71" i="27"/>
  <c r="L71" i="27"/>
  <c r="I71" i="27"/>
  <c r="K71" i="27" s="1"/>
  <c r="P71" i="27" s="1"/>
  <c r="S70" i="27"/>
  <c r="L70" i="27" s="1"/>
  <c r="Q70" i="27"/>
  <c r="O70" i="27"/>
  <c r="N70" i="27"/>
  <c r="M70" i="27"/>
  <c r="I70" i="27"/>
  <c r="K70" i="27" s="1"/>
  <c r="P70" i="27" s="1"/>
  <c r="S69" i="27"/>
  <c r="Q69" i="27"/>
  <c r="P69" i="27"/>
  <c r="I69" i="27"/>
  <c r="K69" i="27" s="1"/>
  <c r="S68" i="27"/>
  <c r="N68" i="27" s="1"/>
  <c r="Q68" i="27"/>
  <c r="O68" i="27"/>
  <c r="K68" i="27"/>
  <c r="P68" i="27" s="1"/>
  <c r="I68" i="27"/>
  <c r="S67" i="27"/>
  <c r="Q67" i="27"/>
  <c r="L67" i="27"/>
  <c r="I67" i="27"/>
  <c r="K67" i="27" s="1"/>
  <c r="P67" i="27" s="1"/>
  <c r="S66" i="27"/>
  <c r="Q66" i="27"/>
  <c r="I66" i="27"/>
  <c r="K66" i="27" s="1"/>
  <c r="S65" i="27"/>
  <c r="N65" i="27" s="1"/>
  <c r="Q65" i="27"/>
  <c r="K65" i="27"/>
  <c r="I65" i="27"/>
  <c r="S64" i="27"/>
  <c r="Q64" i="27"/>
  <c r="O64" i="27"/>
  <c r="N64" i="27"/>
  <c r="M64" i="27"/>
  <c r="L64" i="27"/>
  <c r="K64" i="27"/>
  <c r="P64" i="27" s="1"/>
  <c r="I64" i="27"/>
  <c r="S63" i="27"/>
  <c r="Q63" i="27"/>
  <c r="P63" i="27"/>
  <c r="O63" i="27"/>
  <c r="N63" i="27"/>
  <c r="M63" i="27"/>
  <c r="L63" i="27"/>
  <c r="I63" i="27"/>
  <c r="K63" i="27" s="1"/>
  <c r="S62" i="27"/>
  <c r="L62" i="27" s="1"/>
  <c r="Q62" i="27"/>
  <c r="P62" i="27"/>
  <c r="N62" i="27"/>
  <c r="M62" i="27"/>
  <c r="I62" i="27"/>
  <c r="K62" i="27" s="1"/>
  <c r="O62" i="27" s="1"/>
  <c r="S61" i="27"/>
  <c r="Q61" i="27"/>
  <c r="P61" i="27"/>
  <c r="O61" i="27"/>
  <c r="N61" i="27"/>
  <c r="I61" i="27"/>
  <c r="K61" i="27" s="1"/>
  <c r="S60" i="27"/>
  <c r="N60" i="27" s="1"/>
  <c r="Q60" i="27"/>
  <c r="P60" i="27"/>
  <c r="O60" i="27"/>
  <c r="K60" i="27"/>
  <c r="I60" i="27"/>
  <c r="S59" i="27"/>
  <c r="Q59" i="27"/>
  <c r="P59" i="27"/>
  <c r="I59" i="27"/>
  <c r="K59" i="27" s="1"/>
  <c r="S58" i="27"/>
  <c r="Q58" i="27"/>
  <c r="M58" i="27"/>
  <c r="K58" i="27"/>
  <c r="I58" i="27"/>
  <c r="S57" i="27"/>
  <c r="Q57" i="27"/>
  <c r="K57" i="27"/>
  <c r="I57" i="27"/>
  <c r="S56" i="27"/>
  <c r="Q56" i="27"/>
  <c r="P56" i="27"/>
  <c r="O56" i="27"/>
  <c r="N56" i="27"/>
  <c r="L56" i="27"/>
  <c r="K56" i="27"/>
  <c r="M56" i="27" s="1"/>
  <c r="I56" i="27"/>
  <c r="Q55" i="27"/>
  <c r="T54" i="27"/>
  <c r="R54" i="27"/>
  <c r="Q54" i="27"/>
  <c r="K54" i="27"/>
  <c r="Q53" i="27"/>
  <c r="T52" i="27"/>
  <c r="U52" i="27" s="1"/>
  <c r="R52" i="27"/>
  <c r="Q52" i="27"/>
  <c r="T51" i="27"/>
  <c r="U51" i="27" s="1"/>
  <c r="R51" i="27"/>
  <c r="Q51" i="27"/>
  <c r="T50" i="27"/>
  <c r="U50" i="27" s="1"/>
  <c r="R50" i="27"/>
  <c r="Q50" i="27"/>
  <c r="T49" i="27"/>
  <c r="U49" i="27" s="1"/>
  <c r="R49" i="27"/>
  <c r="Q49" i="27"/>
  <c r="T48" i="27"/>
  <c r="U48" i="27" s="1"/>
  <c r="R48" i="27"/>
  <c r="Q48" i="27"/>
  <c r="U47" i="27"/>
  <c r="T47" i="27"/>
  <c r="R47" i="27"/>
  <c r="Q47" i="27"/>
  <c r="T46" i="27"/>
  <c r="U46" i="27" s="1"/>
  <c r="R46" i="27"/>
  <c r="Q46" i="27"/>
  <c r="T45" i="27"/>
  <c r="U45" i="27" s="1"/>
  <c r="R45" i="27"/>
  <c r="Q45" i="27"/>
  <c r="T44" i="27"/>
  <c r="U44" i="27" s="1"/>
  <c r="R44" i="27"/>
  <c r="Q44" i="27"/>
  <c r="U43" i="27"/>
  <c r="T43" i="27"/>
  <c r="R43" i="27"/>
  <c r="Q43" i="27"/>
  <c r="T42" i="27"/>
  <c r="U42" i="27" s="1"/>
  <c r="R42" i="27"/>
  <c r="Q42" i="27"/>
  <c r="T41" i="27"/>
  <c r="U41" i="27" s="1"/>
  <c r="R41" i="27"/>
  <c r="Q41" i="27"/>
  <c r="T40" i="27"/>
  <c r="U40" i="27" s="1"/>
  <c r="R40" i="27"/>
  <c r="Q40" i="27"/>
  <c r="U39" i="27"/>
  <c r="T39" i="27"/>
  <c r="R39" i="27"/>
  <c r="Q39" i="27"/>
  <c r="T38" i="27"/>
  <c r="U38" i="27" s="1"/>
  <c r="R38" i="27"/>
  <c r="Q38" i="27"/>
  <c r="U37" i="27"/>
  <c r="T37" i="27"/>
  <c r="R37" i="27"/>
  <c r="Q37" i="27"/>
  <c r="T36" i="27"/>
  <c r="U36" i="27" s="1"/>
  <c r="R36" i="27"/>
  <c r="Q36" i="27"/>
  <c r="T35" i="27"/>
  <c r="U35" i="27" s="1"/>
  <c r="R35" i="27"/>
  <c r="Q35" i="27"/>
  <c r="T34" i="27"/>
  <c r="U34" i="27" s="1"/>
  <c r="R34" i="27"/>
  <c r="Q34" i="27"/>
  <c r="U33" i="27"/>
  <c r="T33" i="27"/>
  <c r="R33" i="27"/>
  <c r="Q33" i="27"/>
  <c r="T32" i="27"/>
  <c r="U32" i="27" s="1"/>
  <c r="R32" i="27"/>
  <c r="Q32" i="27"/>
  <c r="U31" i="27"/>
  <c r="T31" i="27"/>
  <c r="R31" i="27"/>
  <c r="Q31" i="27"/>
  <c r="T30" i="27"/>
  <c r="U30" i="27" s="1"/>
  <c r="R30" i="27"/>
  <c r="Q30" i="27"/>
  <c r="T29" i="27"/>
  <c r="U29" i="27" s="1"/>
  <c r="R29" i="27"/>
  <c r="Q29" i="27"/>
  <c r="T28" i="27"/>
  <c r="U28" i="27" s="1"/>
  <c r="R28" i="27"/>
  <c r="Q28" i="27"/>
  <c r="U27" i="27"/>
  <c r="T27" i="27"/>
  <c r="R27" i="27"/>
  <c r="Q27" i="27"/>
  <c r="T26" i="27"/>
  <c r="U26" i="27" s="1"/>
  <c r="R26" i="27"/>
  <c r="Q26" i="27"/>
  <c r="T25" i="27"/>
  <c r="U25" i="27" s="1"/>
  <c r="R25" i="27"/>
  <c r="Q25" i="27"/>
  <c r="T24" i="27"/>
  <c r="U24" i="27" s="1"/>
  <c r="R24" i="27"/>
  <c r="Q24" i="27"/>
  <c r="U23" i="27"/>
  <c r="T23" i="27"/>
  <c r="R23" i="27"/>
  <c r="Q23" i="27"/>
  <c r="T22" i="27"/>
  <c r="U22" i="27" s="1"/>
  <c r="R22" i="27"/>
  <c r="Q22" i="27"/>
  <c r="U21" i="27"/>
  <c r="T21" i="27"/>
  <c r="R21" i="27"/>
  <c r="Q21" i="27"/>
  <c r="T20" i="27"/>
  <c r="U20" i="27" s="1"/>
  <c r="R20" i="27"/>
  <c r="Q20" i="27"/>
  <c r="T19" i="27"/>
  <c r="U19" i="27" s="1"/>
  <c r="R19" i="27"/>
  <c r="Q19" i="27"/>
  <c r="T18" i="27"/>
  <c r="U18" i="27" s="1"/>
  <c r="R18" i="27"/>
  <c r="Q18" i="27"/>
  <c r="U17" i="27"/>
  <c r="T17" i="27"/>
  <c r="R17" i="27"/>
  <c r="Q17" i="27"/>
  <c r="T16" i="27"/>
  <c r="U16" i="27" s="1"/>
  <c r="R16" i="27"/>
  <c r="Q16" i="27"/>
  <c r="U15" i="27"/>
  <c r="T15" i="27"/>
  <c r="R15" i="27"/>
  <c r="Q15" i="27"/>
  <c r="T14" i="27"/>
  <c r="U14" i="27" s="1"/>
  <c r="R14" i="27"/>
  <c r="Q14" i="27"/>
  <c r="T13" i="27"/>
  <c r="U13" i="27" s="1"/>
  <c r="R13" i="27"/>
  <c r="Q13" i="27"/>
  <c r="T12" i="27"/>
  <c r="U12" i="27" s="1"/>
  <c r="R12" i="27"/>
  <c r="Q12" i="27"/>
  <c r="U11" i="27"/>
  <c r="T11" i="27"/>
  <c r="R11" i="27"/>
  <c r="Q11" i="27"/>
  <c r="T10" i="27"/>
  <c r="U10" i="27" s="1"/>
  <c r="R10" i="27"/>
  <c r="Q10" i="27"/>
  <c r="T9" i="27"/>
  <c r="U9" i="27" s="1"/>
  <c r="R9" i="27"/>
  <c r="Q9" i="27"/>
  <c r="T8" i="27"/>
  <c r="U8" i="27" s="1"/>
  <c r="R8" i="27"/>
  <c r="Q8" i="27"/>
  <c r="U7" i="27"/>
  <c r="T7" i="27"/>
  <c r="R7" i="27"/>
  <c r="Q7" i="27"/>
  <c r="T6" i="27"/>
  <c r="U6" i="27" s="1"/>
  <c r="R6" i="27"/>
  <c r="Q6" i="27"/>
  <c r="U5" i="27"/>
  <c r="T5" i="27"/>
  <c r="R5" i="27"/>
  <c r="Q5" i="27"/>
  <c r="T4" i="27"/>
  <c r="U4" i="27" s="1"/>
  <c r="R4" i="27"/>
  <c r="Q4" i="27"/>
  <c r="T3" i="27"/>
  <c r="U3" i="27" s="1"/>
  <c r="R3" i="27"/>
  <c r="Q3" i="27"/>
  <c r="T2" i="27"/>
  <c r="U2" i="27" s="1"/>
  <c r="R2" i="27"/>
  <c r="Q2" i="27"/>
  <c r="S4269" i="26"/>
  <c r="O4269" i="26" s="1"/>
  <c r="Q4269" i="26"/>
  <c r="I4269" i="26"/>
  <c r="K4269" i="26" s="1"/>
  <c r="S4268" i="26"/>
  <c r="O4268" i="26" s="1"/>
  <c r="Q4268" i="26"/>
  <c r="L4268" i="26"/>
  <c r="I4268" i="26"/>
  <c r="K4268" i="26" s="1"/>
  <c r="S4267" i="26"/>
  <c r="O4267" i="26" s="1"/>
  <c r="Q4267" i="26"/>
  <c r="I4267" i="26"/>
  <c r="K4267" i="26" s="1"/>
  <c r="S4266" i="26"/>
  <c r="Q4266" i="26"/>
  <c r="I4266" i="26"/>
  <c r="K4266" i="26" s="1"/>
  <c r="S4265" i="26"/>
  <c r="P4265" i="26" s="1"/>
  <c r="Q4265" i="26"/>
  <c r="N4265" i="26"/>
  <c r="I4265" i="26"/>
  <c r="K4265" i="26" s="1"/>
  <c r="M4265" i="26" s="1"/>
  <c r="T4264" i="26"/>
  <c r="U4264" i="26" s="1"/>
  <c r="R4264" i="26"/>
  <c r="Q4264" i="26"/>
  <c r="T4263" i="26"/>
  <c r="U4263" i="26" s="1"/>
  <c r="R4263" i="26"/>
  <c r="Q4263" i="26"/>
  <c r="T4262" i="26"/>
  <c r="U4262" i="26" s="1"/>
  <c r="R4262" i="26"/>
  <c r="Q4262" i="26"/>
  <c r="T4261" i="26"/>
  <c r="U4261" i="26" s="1"/>
  <c r="R4261" i="26"/>
  <c r="Q4261" i="26"/>
  <c r="T4260" i="26"/>
  <c r="U4260" i="26" s="1"/>
  <c r="R4260" i="26"/>
  <c r="Q4260" i="26"/>
  <c r="T4259" i="26"/>
  <c r="U4259" i="26" s="1"/>
  <c r="R4259" i="26"/>
  <c r="Q4259" i="26"/>
  <c r="T4258" i="26"/>
  <c r="U4258" i="26" s="1"/>
  <c r="R4258" i="26"/>
  <c r="Q4258" i="26"/>
  <c r="U4257" i="26"/>
  <c r="T4257" i="26"/>
  <c r="R4257" i="26"/>
  <c r="Q4257" i="26"/>
  <c r="T4256" i="26"/>
  <c r="U4256" i="26" s="1"/>
  <c r="R4256" i="26"/>
  <c r="Q4256" i="26"/>
  <c r="T4255" i="26"/>
  <c r="U4255" i="26" s="1"/>
  <c r="R4255" i="26"/>
  <c r="Q4255" i="26"/>
  <c r="T4254" i="26"/>
  <c r="U4254" i="26" s="1"/>
  <c r="R4254" i="26"/>
  <c r="Q4254" i="26"/>
  <c r="T4253" i="26"/>
  <c r="U4253" i="26" s="1"/>
  <c r="R4253" i="26"/>
  <c r="Q4253" i="26"/>
  <c r="T4252" i="26"/>
  <c r="U4252" i="26" s="1"/>
  <c r="R4252" i="26"/>
  <c r="Q4252" i="26"/>
  <c r="T4251" i="26"/>
  <c r="U4251" i="26" s="1"/>
  <c r="R4251" i="26"/>
  <c r="Q4251" i="26"/>
  <c r="T4250" i="26"/>
  <c r="U4250" i="26" s="1"/>
  <c r="R4250" i="26"/>
  <c r="Q4250" i="26"/>
  <c r="T4249" i="26"/>
  <c r="U4249" i="26" s="1"/>
  <c r="R4249" i="26"/>
  <c r="Q4249" i="26"/>
  <c r="T4248" i="26"/>
  <c r="U4248" i="26" s="1"/>
  <c r="R4248" i="26"/>
  <c r="Q4248" i="26"/>
  <c r="T4247" i="26"/>
  <c r="U4247" i="26" s="1"/>
  <c r="R4247" i="26"/>
  <c r="Q4247" i="26"/>
  <c r="T4246" i="26"/>
  <c r="U4246" i="26" s="1"/>
  <c r="R4246" i="26"/>
  <c r="Q4246" i="26"/>
  <c r="T4245" i="26"/>
  <c r="U4245" i="26" s="1"/>
  <c r="R4245" i="26"/>
  <c r="Q4245" i="26"/>
  <c r="T4244" i="26"/>
  <c r="U4244" i="26" s="1"/>
  <c r="R4244" i="26"/>
  <c r="Q4244" i="26"/>
  <c r="T4243" i="26"/>
  <c r="U4243" i="26" s="1"/>
  <c r="R4243" i="26"/>
  <c r="Q4243" i="26"/>
  <c r="T4242" i="26"/>
  <c r="U4242" i="26" s="1"/>
  <c r="R4242" i="26"/>
  <c r="Q4242" i="26"/>
  <c r="U4241" i="26"/>
  <c r="T4241" i="26"/>
  <c r="R4241" i="26"/>
  <c r="Q4241" i="26"/>
  <c r="T4240" i="26"/>
  <c r="U4240" i="26" s="1"/>
  <c r="R4240" i="26"/>
  <c r="Q4240" i="26"/>
  <c r="T4239" i="26"/>
  <c r="U4239" i="26" s="1"/>
  <c r="R4239" i="26"/>
  <c r="Q4239" i="26"/>
  <c r="T4238" i="26"/>
  <c r="U4238" i="26" s="1"/>
  <c r="R4238" i="26"/>
  <c r="Q4238" i="26"/>
  <c r="T4237" i="26"/>
  <c r="U4237" i="26" s="1"/>
  <c r="R4237" i="26"/>
  <c r="Q4237" i="26"/>
  <c r="T4236" i="26"/>
  <c r="U4236" i="26" s="1"/>
  <c r="R4236" i="26"/>
  <c r="Q4236" i="26"/>
  <c r="T4235" i="26"/>
  <c r="U4235" i="26" s="1"/>
  <c r="R4235" i="26"/>
  <c r="Q4235" i="26"/>
  <c r="T4234" i="26"/>
  <c r="U4234" i="26" s="1"/>
  <c r="R4234" i="26"/>
  <c r="Q4234" i="26"/>
  <c r="T4233" i="26"/>
  <c r="U4233" i="26" s="1"/>
  <c r="R4233" i="26"/>
  <c r="Q4233" i="26"/>
  <c r="T4232" i="26"/>
  <c r="U4232" i="26" s="1"/>
  <c r="R4232" i="26"/>
  <c r="Q4232" i="26"/>
  <c r="T4231" i="26"/>
  <c r="U4231" i="26" s="1"/>
  <c r="R4231" i="26"/>
  <c r="Q4231" i="26"/>
  <c r="T4230" i="26"/>
  <c r="U4230" i="26" s="1"/>
  <c r="R4230" i="26"/>
  <c r="Q4230" i="26"/>
  <c r="T4229" i="26"/>
  <c r="U4229" i="26" s="1"/>
  <c r="R4229" i="26"/>
  <c r="Q4229" i="26"/>
  <c r="T4228" i="26"/>
  <c r="U4228" i="26" s="1"/>
  <c r="R4228" i="26"/>
  <c r="Q4228" i="26"/>
  <c r="T4227" i="26"/>
  <c r="U4227" i="26" s="1"/>
  <c r="R4227" i="26"/>
  <c r="Q4227" i="26"/>
  <c r="T4226" i="26"/>
  <c r="U4226" i="26" s="1"/>
  <c r="R4226" i="26"/>
  <c r="Q4226" i="26"/>
  <c r="U4225" i="26"/>
  <c r="T4225" i="26"/>
  <c r="R4225" i="26"/>
  <c r="Q4225" i="26"/>
  <c r="T4224" i="26"/>
  <c r="U4224" i="26" s="1"/>
  <c r="R4224" i="26"/>
  <c r="Q4224" i="26"/>
  <c r="T4223" i="26"/>
  <c r="U4223" i="26" s="1"/>
  <c r="R4223" i="26"/>
  <c r="Q4223" i="26"/>
  <c r="T4222" i="26"/>
  <c r="U4222" i="26" s="1"/>
  <c r="R4222" i="26"/>
  <c r="Q4222" i="26"/>
  <c r="T4221" i="26"/>
  <c r="U4221" i="26" s="1"/>
  <c r="R4221" i="26"/>
  <c r="Q4221" i="26"/>
  <c r="T4220" i="26"/>
  <c r="U4220" i="26" s="1"/>
  <c r="R4220" i="26"/>
  <c r="Q4220" i="26"/>
  <c r="T4219" i="26"/>
  <c r="U4219" i="26" s="1"/>
  <c r="R4219" i="26"/>
  <c r="Q4219" i="26"/>
  <c r="T4218" i="26"/>
  <c r="U4218" i="26" s="1"/>
  <c r="R4218" i="26"/>
  <c r="Q4218" i="26"/>
  <c r="T4217" i="26"/>
  <c r="U4217" i="26" s="1"/>
  <c r="R4217" i="26"/>
  <c r="Q4217" i="26"/>
  <c r="T4216" i="26"/>
  <c r="U4216" i="26" s="1"/>
  <c r="R4216" i="26"/>
  <c r="Q4216" i="26"/>
  <c r="T4215" i="26"/>
  <c r="U4215" i="26" s="1"/>
  <c r="R4215" i="26"/>
  <c r="Q4215" i="26"/>
  <c r="T4214" i="26"/>
  <c r="U4214" i="26" s="1"/>
  <c r="R4214" i="26"/>
  <c r="Q4214" i="26"/>
  <c r="T4213" i="26"/>
  <c r="U4213" i="26" s="1"/>
  <c r="R4213" i="26"/>
  <c r="Q4213" i="26"/>
  <c r="T4212" i="26"/>
  <c r="U4212" i="26" s="1"/>
  <c r="R4212" i="26"/>
  <c r="Q4212" i="26"/>
  <c r="T4211" i="26"/>
  <c r="U4211" i="26" s="1"/>
  <c r="R4211" i="26"/>
  <c r="Q4211" i="26"/>
  <c r="T4210" i="26"/>
  <c r="U4210" i="26" s="1"/>
  <c r="R4210" i="26"/>
  <c r="Q4210" i="26"/>
  <c r="U4209" i="26"/>
  <c r="T4209" i="26"/>
  <c r="R4209" i="26"/>
  <c r="Q4209" i="26"/>
  <c r="T4208" i="26"/>
  <c r="U4208" i="26" s="1"/>
  <c r="R4208" i="26"/>
  <c r="Q4208" i="26"/>
  <c r="T4207" i="26"/>
  <c r="U4207" i="26" s="1"/>
  <c r="R4207" i="26"/>
  <c r="Q4207" i="26"/>
  <c r="T4206" i="26"/>
  <c r="U4206" i="26" s="1"/>
  <c r="R4206" i="26"/>
  <c r="Q4206" i="26"/>
  <c r="T4205" i="26"/>
  <c r="U4205" i="26" s="1"/>
  <c r="R4205" i="26"/>
  <c r="Q4205" i="26"/>
  <c r="T4204" i="26"/>
  <c r="U4204" i="26" s="1"/>
  <c r="R4204" i="26"/>
  <c r="Q4204" i="26"/>
  <c r="T4203" i="26"/>
  <c r="U4203" i="26" s="1"/>
  <c r="R4203" i="26"/>
  <c r="Q4203" i="26"/>
  <c r="T4202" i="26"/>
  <c r="U4202" i="26" s="1"/>
  <c r="R4202" i="26"/>
  <c r="Q4202" i="26"/>
  <c r="T4201" i="26"/>
  <c r="U4201" i="26" s="1"/>
  <c r="R4201" i="26"/>
  <c r="Q4201" i="26"/>
  <c r="T4200" i="26"/>
  <c r="U4200" i="26" s="1"/>
  <c r="R4200" i="26"/>
  <c r="Q4200" i="26"/>
  <c r="T4199" i="26"/>
  <c r="U4199" i="26" s="1"/>
  <c r="R4199" i="26"/>
  <c r="Q4199" i="26"/>
  <c r="T4198" i="26"/>
  <c r="U4198" i="26" s="1"/>
  <c r="R4198" i="26"/>
  <c r="Q4198" i="26"/>
  <c r="T4197" i="26"/>
  <c r="U4197" i="26" s="1"/>
  <c r="R4197" i="26"/>
  <c r="Q4197" i="26"/>
  <c r="T4196" i="26"/>
  <c r="U4196" i="26" s="1"/>
  <c r="R4196" i="26"/>
  <c r="Q4196" i="26"/>
  <c r="U4195" i="26"/>
  <c r="T4195" i="26"/>
  <c r="R4195" i="26"/>
  <c r="Q4195" i="26"/>
  <c r="T4194" i="26"/>
  <c r="U4194" i="26" s="1"/>
  <c r="R4194" i="26"/>
  <c r="Q4194" i="26"/>
  <c r="T4193" i="26"/>
  <c r="U4193" i="26" s="1"/>
  <c r="R4193" i="26"/>
  <c r="Q4193" i="26"/>
  <c r="T4192" i="26"/>
  <c r="U4192" i="26" s="1"/>
  <c r="R4192" i="26"/>
  <c r="Q4192" i="26"/>
  <c r="T4191" i="26"/>
  <c r="U4191" i="26" s="1"/>
  <c r="R4191" i="26"/>
  <c r="Q4191" i="26"/>
  <c r="T4190" i="26"/>
  <c r="U4190" i="26" s="1"/>
  <c r="R4190" i="26"/>
  <c r="Q4190" i="26"/>
  <c r="T4189" i="26"/>
  <c r="U4189" i="26" s="1"/>
  <c r="R4189" i="26"/>
  <c r="Q4189" i="26"/>
  <c r="T4188" i="26"/>
  <c r="U4188" i="26" s="1"/>
  <c r="R4188" i="26"/>
  <c r="Q4188" i="26"/>
  <c r="T4187" i="26"/>
  <c r="U4187" i="26" s="1"/>
  <c r="R4187" i="26"/>
  <c r="Q4187" i="26"/>
  <c r="T4186" i="26"/>
  <c r="U4186" i="26" s="1"/>
  <c r="R4186" i="26"/>
  <c r="Q4186" i="26"/>
  <c r="T4185" i="26"/>
  <c r="U4185" i="26" s="1"/>
  <c r="R4185" i="26"/>
  <c r="Q4185" i="26"/>
  <c r="T4184" i="26"/>
  <c r="U4184" i="26" s="1"/>
  <c r="R4184" i="26"/>
  <c r="Q4184" i="26"/>
  <c r="T4183" i="26"/>
  <c r="U4183" i="26" s="1"/>
  <c r="R4183" i="26"/>
  <c r="Q4183" i="26"/>
  <c r="T4182" i="26"/>
  <c r="U4182" i="26" s="1"/>
  <c r="R4182" i="26"/>
  <c r="Q4182" i="26"/>
  <c r="T4181" i="26"/>
  <c r="U4181" i="26" s="1"/>
  <c r="R4181" i="26"/>
  <c r="Q4181" i="26"/>
  <c r="T4180" i="26"/>
  <c r="U4180" i="26" s="1"/>
  <c r="R4180" i="26"/>
  <c r="Q4180" i="26"/>
  <c r="T4179" i="26"/>
  <c r="U4179" i="26" s="1"/>
  <c r="R4179" i="26"/>
  <c r="Q4179" i="26"/>
  <c r="T4178" i="26"/>
  <c r="U4178" i="26" s="1"/>
  <c r="R4178" i="26"/>
  <c r="Q4178" i="26"/>
  <c r="U4177" i="26"/>
  <c r="T4177" i="26"/>
  <c r="R4177" i="26"/>
  <c r="Q4177" i="26"/>
  <c r="T4176" i="26"/>
  <c r="U4176" i="26" s="1"/>
  <c r="R4176" i="26"/>
  <c r="Q4176" i="26"/>
  <c r="T4175" i="26"/>
  <c r="U4175" i="26" s="1"/>
  <c r="R4175" i="26"/>
  <c r="Q4175" i="26"/>
  <c r="T4174" i="26"/>
  <c r="U4174" i="26" s="1"/>
  <c r="R4174" i="26"/>
  <c r="Q4174" i="26"/>
  <c r="T4173" i="26"/>
  <c r="U4173" i="26" s="1"/>
  <c r="R4173" i="26"/>
  <c r="Q4173" i="26"/>
  <c r="T4172" i="26"/>
  <c r="U4172" i="26" s="1"/>
  <c r="R4172" i="26"/>
  <c r="Q4172" i="26"/>
  <c r="T4171" i="26"/>
  <c r="U4171" i="26" s="1"/>
  <c r="R4171" i="26"/>
  <c r="Q4171" i="26"/>
  <c r="T4170" i="26"/>
  <c r="U4170" i="26" s="1"/>
  <c r="R4170" i="26"/>
  <c r="Q4170" i="26"/>
  <c r="T4169" i="26"/>
  <c r="U4169" i="26" s="1"/>
  <c r="R4169" i="26"/>
  <c r="Q4169" i="26"/>
  <c r="U4168" i="26"/>
  <c r="T4168" i="26"/>
  <c r="R4168" i="26"/>
  <c r="Q4168" i="26"/>
  <c r="T4167" i="26"/>
  <c r="U4167" i="26" s="1"/>
  <c r="R4167" i="26"/>
  <c r="Q4167" i="26"/>
  <c r="T4166" i="26"/>
  <c r="U4166" i="26" s="1"/>
  <c r="R4166" i="26"/>
  <c r="Q4166" i="26"/>
  <c r="T4165" i="26"/>
  <c r="U4165" i="26" s="1"/>
  <c r="R4165" i="26"/>
  <c r="Q4165" i="26"/>
  <c r="T4164" i="26"/>
  <c r="U4164" i="26" s="1"/>
  <c r="R4164" i="26"/>
  <c r="Q4164" i="26"/>
  <c r="T4163" i="26"/>
  <c r="U4163" i="26" s="1"/>
  <c r="R4163" i="26"/>
  <c r="Q4163" i="26"/>
  <c r="T4162" i="26"/>
  <c r="U4162" i="26" s="1"/>
  <c r="R4162" i="26"/>
  <c r="Q4162" i="26"/>
  <c r="T4161" i="26"/>
  <c r="U4161" i="26" s="1"/>
  <c r="R4161" i="26"/>
  <c r="Q4161" i="26"/>
  <c r="T4160" i="26"/>
  <c r="U4160" i="26" s="1"/>
  <c r="R4160" i="26"/>
  <c r="Q4160" i="26"/>
  <c r="T4159" i="26"/>
  <c r="U4159" i="26" s="1"/>
  <c r="R4159" i="26"/>
  <c r="Q4159" i="26"/>
  <c r="T4158" i="26"/>
  <c r="U4158" i="26" s="1"/>
  <c r="R4158" i="26"/>
  <c r="Q4158" i="26"/>
  <c r="U4157" i="26"/>
  <c r="T4157" i="26"/>
  <c r="R4157" i="26"/>
  <c r="Q4157" i="26"/>
  <c r="T4156" i="26"/>
  <c r="U4156" i="26" s="1"/>
  <c r="R4156" i="26"/>
  <c r="Q4156" i="26"/>
  <c r="T4155" i="26"/>
  <c r="U4155" i="26" s="1"/>
  <c r="R4155" i="26"/>
  <c r="Q4155" i="26"/>
  <c r="T4154" i="26"/>
  <c r="U4154" i="26" s="1"/>
  <c r="R4154" i="26"/>
  <c r="Q4154" i="26"/>
  <c r="T4153" i="26"/>
  <c r="U4153" i="26" s="1"/>
  <c r="R4153" i="26"/>
  <c r="Q4153" i="26"/>
  <c r="T4152" i="26"/>
  <c r="U4152" i="26" s="1"/>
  <c r="R4152" i="26"/>
  <c r="Q4152" i="26"/>
  <c r="T4151" i="26"/>
  <c r="U4151" i="26" s="1"/>
  <c r="R4151" i="26"/>
  <c r="Q4151" i="26"/>
  <c r="T4150" i="26"/>
  <c r="U4150" i="26" s="1"/>
  <c r="R4150" i="26"/>
  <c r="Q4150" i="26"/>
  <c r="T4149" i="26"/>
  <c r="U4149" i="26" s="1"/>
  <c r="R4149" i="26"/>
  <c r="Q4149" i="26"/>
  <c r="T4148" i="26"/>
  <c r="U4148" i="26" s="1"/>
  <c r="R4148" i="26"/>
  <c r="Q4148" i="26"/>
  <c r="T4147" i="26"/>
  <c r="U4147" i="26" s="1"/>
  <c r="R4147" i="26"/>
  <c r="Q4147" i="26"/>
  <c r="T4146" i="26"/>
  <c r="U4146" i="26" s="1"/>
  <c r="R4146" i="26"/>
  <c r="Q4146" i="26"/>
  <c r="U4145" i="26"/>
  <c r="T4145" i="26"/>
  <c r="R4145" i="26"/>
  <c r="Q4145" i="26"/>
  <c r="T4144" i="26"/>
  <c r="U4144" i="26" s="1"/>
  <c r="R4144" i="26"/>
  <c r="Q4144" i="26"/>
  <c r="T4143" i="26"/>
  <c r="U4143" i="26" s="1"/>
  <c r="R4143" i="26"/>
  <c r="Q4143" i="26"/>
  <c r="T4142" i="26"/>
  <c r="U4142" i="26" s="1"/>
  <c r="R4142" i="26"/>
  <c r="Q4142" i="26"/>
  <c r="T4141" i="26"/>
  <c r="U4141" i="26" s="1"/>
  <c r="R4141" i="26"/>
  <c r="Q4141" i="26"/>
  <c r="T4140" i="26"/>
  <c r="U4140" i="26" s="1"/>
  <c r="R4140" i="26"/>
  <c r="Q4140" i="26"/>
  <c r="U4139" i="26"/>
  <c r="T4139" i="26"/>
  <c r="R4139" i="26"/>
  <c r="Q4139" i="26"/>
  <c r="T4138" i="26"/>
  <c r="U4138" i="26" s="1"/>
  <c r="R4138" i="26"/>
  <c r="Q4138" i="26"/>
  <c r="T4137" i="26"/>
  <c r="U4137" i="26" s="1"/>
  <c r="R4137" i="26"/>
  <c r="Q4137" i="26"/>
  <c r="T4136" i="26"/>
  <c r="U4136" i="26" s="1"/>
  <c r="R4136" i="26"/>
  <c r="Q4136" i="26"/>
  <c r="T4135" i="26"/>
  <c r="U4135" i="26" s="1"/>
  <c r="R4135" i="26"/>
  <c r="Q4135" i="26"/>
  <c r="T4134" i="26"/>
  <c r="U4134" i="26" s="1"/>
  <c r="R4134" i="26"/>
  <c r="Q4134" i="26"/>
  <c r="T4133" i="26"/>
  <c r="U4133" i="26" s="1"/>
  <c r="R4133" i="26"/>
  <c r="Q4133" i="26"/>
  <c r="T4132" i="26"/>
  <c r="U4132" i="26" s="1"/>
  <c r="R4132" i="26"/>
  <c r="Q4132" i="26"/>
  <c r="T4131" i="26"/>
  <c r="U4131" i="26" s="1"/>
  <c r="R4131" i="26"/>
  <c r="Q4131" i="26"/>
  <c r="T4130" i="26"/>
  <c r="U4130" i="26" s="1"/>
  <c r="R4130" i="26"/>
  <c r="Q4130" i="26"/>
  <c r="U4129" i="26"/>
  <c r="T4129" i="26"/>
  <c r="R4129" i="26"/>
  <c r="Q4129" i="26"/>
  <c r="T4128" i="26"/>
  <c r="U4128" i="26" s="1"/>
  <c r="R4128" i="26"/>
  <c r="Q4128" i="26"/>
  <c r="U4127" i="26"/>
  <c r="T4127" i="26"/>
  <c r="R4127" i="26"/>
  <c r="Q4127" i="26"/>
  <c r="T4126" i="26"/>
  <c r="U4126" i="26" s="1"/>
  <c r="R4126" i="26"/>
  <c r="Q4126" i="26"/>
  <c r="U4125" i="26"/>
  <c r="T4125" i="26"/>
  <c r="R4125" i="26"/>
  <c r="Q4125" i="26"/>
  <c r="T4124" i="26"/>
  <c r="U4124" i="26" s="1"/>
  <c r="R4124" i="26"/>
  <c r="Q4124" i="26"/>
  <c r="T4123" i="26"/>
  <c r="U4123" i="26" s="1"/>
  <c r="R4123" i="26"/>
  <c r="Q4123" i="26"/>
  <c r="T4122" i="26"/>
  <c r="U4122" i="26" s="1"/>
  <c r="R4122" i="26"/>
  <c r="Q4122" i="26"/>
  <c r="T4121" i="26"/>
  <c r="U4121" i="26" s="1"/>
  <c r="R4121" i="26"/>
  <c r="Q4121" i="26"/>
  <c r="T4120" i="26"/>
  <c r="U4120" i="26" s="1"/>
  <c r="R4120" i="26"/>
  <c r="Q4120" i="26"/>
  <c r="T4119" i="26"/>
  <c r="U4119" i="26" s="1"/>
  <c r="R4119" i="26"/>
  <c r="Q4119" i="26"/>
  <c r="T4118" i="26"/>
  <c r="U4118" i="26" s="1"/>
  <c r="R4118" i="26"/>
  <c r="Q4118" i="26"/>
  <c r="T4117" i="26"/>
  <c r="U4117" i="26" s="1"/>
  <c r="R4117" i="26"/>
  <c r="Q4117" i="26"/>
  <c r="T4116" i="26"/>
  <c r="U4116" i="26" s="1"/>
  <c r="R4116" i="26"/>
  <c r="Q4116" i="26"/>
  <c r="T4115" i="26"/>
  <c r="U4115" i="26" s="1"/>
  <c r="R4115" i="26"/>
  <c r="Q4115" i="26"/>
  <c r="T4114" i="26"/>
  <c r="U4114" i="26" s="1"/>
  <c r="R4114" i="26"/>
  <c r="Q4114" i="26"/>
  <c r="U4113" i="26"/>
  <c r="T4113" i="26"/>
  <c r="R4113" i="26"/>
  <c r="Q4113" i="26"/>
  <c r="T4112" i="26"/>
  <c r="U4112" i="26" s="1"/>
  <c r="R4112" i="26"/>
  <c r="Q4112" i="26"/>
  <c r="U4111" i="26"/>
  <c r="T4111" i="26"/>
  <c r="R4111" i="26"/>
  <c r="Q4111" i="26"/>
  <c r="T4110" i="26"/>
  <c r="U4110" i="26" s="1"/>
  <c r="R4110" i="26"/>
  <c r="Q4110" i="26"/>
  <c r="U4109" i="26"/>
  <c r="T4109" i="26"/>
  <c r="R4109" i="26"/>
  <c r="Q4109" i="26"/>
  <c r="T4108" i="26"/>
  <c r="U4108" i="26" s="1"/>
  <c r="R4108" i="26"/>
  <c r="Q4108" i="26"/>
  <c r="S4107" i="26"/>
  <c r="Q4107" i="26"/>
  <c r="K4107" i="26"/>
  <c r="I4107" i="26"/>
  <c r="S4106" i="26"/>
  <c r="O4106" i="26" s="1"/>
  <c r="Q4106" i="26"/>
  <c r="P4106" i="26"/>
  <c r="L4106" i="26"/>
  <c r="I4106" i="26"/>
  <c r="K4106" i="26" s="1"/>
  <c r="T4105" i="26"/>
  <c r="U4105" i="26" s="1"/>
  <c r="R4105" i="26"/>
  <c r="Q4105" i="26"/>
  <c r="T4104" i="26"/>
  <c r="U4104" i="26" s="1"/>
  <c r="R4104" i="26"/>
  <c r="Q4104" i="26"/>
  <c r="T4103" i="26"/>
  <c r="U4103" i="26" s="1"/>
  <c r="R4103" i="26"/>
  <c r="Q4103" i="26"/>
  <c r="T4102" i="26"/>
  <c r="U4102" i="26" s="1"/>
  <c r="R4102" i="26"/>
  <c r="Q4102" i="26"/>
  <c r="T4101" i="26"/>
  <c r="U4101" i="26" s="1"/>
  <c r="R4101" i="26"/>
  <c r="Q4101" i="26"/>
  <c r="T4100" i="26"/>
  <c r="U4100" i="26" s="1"/>
  <c r="R4100" i="26"/>
  <c r="Q4100" i="26"/>
  <c r="T4099" i="26"/>
  <c r="U4099" i="26" s="1"/>
  <c r="R4099" i="26"/>
  <c r="Q4099" i="26"/>
  <c r="T4098" i="26"/>
  <c r="U4098" i="26" s="1"/>
  <c r="R4098" i="26"/>
  <c r="Q4098" i="26"/>
  <c r="T4097" i="26"/>
  <c r="U4097" i="26" s="1"/>
  <c r="R4097" i="26"/>
  <c r="Q4097" i="26"/>
  <c r="T4096" i="26"/>
  <c r="U4096" i="26" s="1"/>
  <c r="R4096" i="26"/>
  <c r="Q4096" i="26"/>
  <c r="T4095" i="26"/>
  <c r="U4095" i="26" s="1"/>
  <c r="R4095" i="26"/>
  <c r="Q4095" i="26"/>
  <c r="T4094" i="26"/>
  <c r="U4094" i="26" s="1"/>
  <c r="R4094" i="26"/>
  <c r="Q4094" i="26"/>
  <c r="T4093" i="26"/>
  <c r="U4093" i="26" s="1"/>
  <c r="R4093" i="26"/>
  <c r="Q4093" i="26"/>
  <c r="T4092" i="26"/>
  <c r="U4092" i="26" s="1"/>
  <c r="R4092" i="26"/>
  <c r="Q4092" i="26"/>
  <c r="T4091" i="26"/>
  <c r="U4091" i="26" s="1"/>
  <c r="R4091" i="26"/>
  <c r="Q4091" i="26"/>
  <c r="T4090" i="26"/>
  <c r="U4090" i="26" s="1"/>
  <c r="R4090" i="26"/>
  <c r="Q4090" i="26"/>
  <c r="T4089" i="26"/>
  <c r="U4089" i="26" s="1"/>
  <c r="R4089" i="26"/>
  <c r="Q4089" i="26"/>
  <c r="T4088" i="26"/>
  <c r="U4088" i="26" s="1"/>
  <c r="R4088" i="26"/>
  <c r="Q4088" i="26"/>
  <c r="T4087" i="26"/>
  <c r="U4087" i="26" s="1"/>
  <c r="R4087" i="26"/>
  <c r="Q4087" i="26"/>
  <c r="T4086" i="26"/>
  <c r="U4086" i="26" s="1"/>
  <c r="R4086" i="26"/>
  <c r="Q4086" i="26"/>
  <c r="T4085" i="26"/>
  <c r="U4085" i="26" s="1"/>
  <c r="R4085" i="26"/>
  <c r="Q4085" i="26"/>
  <c r="T4084" i="26"/>
  <c r="U4084" i="26" s="1"/>
  <c r="R4084" i="26"/>
  <c r="Q4084" i="26"/>
  <c r="T4083" i="26"/>
  <c r="U4083" i="26" s="1"/>
  <c r="R4083" i="26"/>
  <c r="Q4083" i="26"/>
  <c r="T4082" i="26"/>
  <c r="U4082" i="26" s="1"/>
  <c r="R4082" i="26"/>
  <c r="Q4082" i="26"/>
  <c r="T4081" i="26"/>
  <c r="U4081" i="26" s="1"/>
  <c r="R4081" i="26"/>
  <c r="Q4081" i="26"/>
  <c r="T4080" i="26"/>
  <c r="U4080" i="26" s="1"/>
  <c r="R4080" i="26"/>
  <c r="Q4080" i="26"/>
  <c r="T4079" i="26"/>
  <c r="U4079" i="26" s="1"/>
  <c r="R4079" i="26"/>
  <c r="Q4079" i="26"/>
  <c r="T4078" i="26"/>
  <c r="U4078" i="26" s="1"/>
  <c r="R4078" i="26"/>
  <c r="Q4078" i="26"/>
  <c r="T4077" i="26"/>
  <c r="U4077" i="26" s="1"/>
  <c r="R4077" i="26"/>
  <c r="Q4077" i="26"/>
  <c r="T4076" i="26"/>
  <c r="U4076" i="26" s="1"/>
  <c r="R4076" i="26"/>
  <c r="Q4076" i="26"/>
  <c r="T4075" i="26"/>
  <c r="U4075" i="26" s="1"/>
  <c r="R4075" i="26"/>
  <c r="Q4075" i="26"/>
  <c r="T4074" i="26"/>
  <c r="U4074" i="26" s="1"/>
  <c r="R4074" i="26"/>
  <c r="Q4074" i="26"/>
  <c r="T4073" i="26"/>
  <c r="U4073" i="26" s="1"/>
  <c r="R4073" i="26"/>
  <c r="Q4073" i="26"/>
  <c r="T4072" i="26"/>
  <c r="U4072" i="26" s="1"/>
  <c r="R4072" i="26"/>
  <c r="Q4072" i="26"/>
  <c r="T4071" i="26"/>
  <c r="U4071" i="26" s="1"/>
  <c r="R4071" i="26"/>
  <c r="Q4071" i="26"/>
  <c r="T4070" i="26"/>
  <c r="U4070" i="26" s="1"/>
  <c r="R4070" i="26"/>
  <c r="Q4070" i="26"/>
  <c r="T4069" i="26"/>
  <c r="U4069" i="26" s="1"/>
  <c r="R4069" i="26"/>
  <c r="Q4069" i="26"/>
  <c r="T4068" i="26"/>
  <c r="U4068" i="26" s="1"/>
  <c r="R4068" i="26"/>
  <c r="Q4068" i="26"/>
  <c r="T4067" i="26"/>
  <c r="U4067" i="26" s="1"/>
  <c r="R4067" i="26"/>
  <c r="Q4067" i="26"/>
  <c r="T4066" i="26"/>
  <c r="U4066" i="26" s="1"/>
  <c r="R4066" i="26"/>
  <c r="Q4066" i="26"/>
  <c r="T4065" i="26"/>
  <c r="U4065" i="26" s="1"/>
  <c r="R4065" i="26"/>
  <c r="Q4065" i="26"/>
  <c r="T4064" i="26"/>
  <c r="U4064" i="26" s="1"/>
  <c r="R4064" i="26"/>
  <c r="Q4064" i="26"/>
  <c r="T4063" i="26"/>
  <c r="U4063" i="26" s="1"/>
  <c r="R4063" i="26"/>
  <c r="Q4063" i="26"/>
  <c r="T4062" i="26"/>
  <c r="U4062" i="26" s="1"/>
  <c r="R4062" i="26"/>
  <c r="Q4062" i="26"/>
  <c r="T4061" i="26"/>
  <c r="U4061" i="26" s="1"/>
  <c r="R4061" i="26"/>
  <c r="Q4061" i="26"/>
  <c r="T4060" i="26"/>
  <c r="U4060" i="26" s="1"/>
  <c r="R4060" i="26"/>
  <c r="Q4060" i="26"/>
  <c r="T4059" i="26"/>
  <c r="U4059" i="26" s="1"/>
  <c r="R4059" i="26"/>
  <c r="Q4059" i="26"/>
  <c r="T4058" i="26"/>
  <c r="U4058" i="26" s="1"/>
  <c r="R4058" i="26"/>
  <c r="Q4058" i="26"/>
  <c r="T4057" i="26"/>
  <c r="U4057" i="26" s="1"/>
  <c r="R4057" i="26"/>
  <c r="Q4057" i="26"/>
  <c r="T4056" i="26"/>
  <c r="U4056" i="26" s="1"/>
  <c r="R4056" i="26"/>
  <c r="Q4056" i="26"/>
  <c r="T4055" i="26"/>
  <c r="U4055" i="26" s="1"/>
  <c r="R4055" i="26"/>
  <c r="Q4055" i="26"/>
  <c r="T4054" i="26"/>
  <c r="U4054" i="26" s="1"/>
  <c r="R4054" i="26"/>
  <c r="Q4054" i="26"/>
  <c r="T4053" i="26"/>
  <c r="U4053" i="26" s="1"/>
  <c r="R4053" i="26"/>
  <c r="Q4053" i="26"/>
  <c r="T4052" i="26"/>
  <c r="U4052" i="26" s="1"/>
  <c r="R4052" i="26"/>
  <c r="Q4052" i="26"/>
  <c r="T4051" i="26"/>
  <c r="U4051" i="26" s="1"/>
  <c r="R4051" i="26"/>
  <c r="Q4051" i="26"/>
  <c r="T4050" i="26"/>
  <c r="U4050" i="26" s="1"/>
  <c r="R4050" i="26"/>
  <c r="Q4050" i="26"/>
  <c r="T4049" i="26"/>
  <c r="U4049" i="26" s="1"/>
  <c r="R4049" i="26"/>
  <c r="Q4049" i="26"/>
  <c r="Q4048" i="26"/>
  <c r="T4047" i="26"/>
  <c r="U4047" i="26" s="1"/>
  <c r="R4047" i="26"/>
  <c r="Q4047" i="26"/>
  <c r="U4046" i="26"/>
  <c r="T4046" i="26"/>
  <c r="R4046" i="26"/>
  <c r="Q4046" i="26"/>
  <c r="S4045" i="26"/>
  <c r="Q4045" i="26"/>
  <c r="I4045" i="26"/>
  <c r="K4045" i="26" s="1"/>
  <c r="T4044" i="26"/>
  <c r="U4044" i="26" s="1"/>
  <c r="R4044" i="26"/>
  <c r="Q4044" i="26"/>
  <c r="S4043" i="26"/>
  <c r="P4043" i="26" s="1"/>
  <c r="Q4043" i="26"/>
  <c r="O4043" i="26"/>
  <c r="N4043" i="26"/>
  <c r="L4043" i="26"/>
  <c r="K4043" i="26"/>
  <c r="M4043" i="26" s="1"/>
  <c r="I4043" i="26"/>
  <c r="S4042" i="26"/>
  <c r="Q4042" i="26"/>
  <c r="M4042" i="26"/>
  <c r="L4042" i="26"/>
  <c r="I4042" i="26"/>
  <c r="K4042" i="26" s="1"/>
  <c r="S4041" i="26"/>
  <c r="L4041" i="26" s="1"/>
  <c r="Q4041" i="26"/>
  <c r="M4041" i="26"/>
  <c r="K4041" i="26"/>
  <c r="I4041" i="26"/>
  <c r="S4040" i="26"/>
  <c r="Q4040" i="26"/>
  <c r="I4040" i="26"/>
  <c r="K4040" i="26" s="1"/>
  <c r="T4039" i="26"/>
  <c r="U4039" i="26" s="1"/>
  <c r="R4039" i="26"/>
  <c r="Q4039" i="26"/>
  <c r="T4038" i="26"/>
  <c r="U4038" i="26" s="1"/>
  <c r="R4038" i="26"/>
  <c r="Q4038" i="26"/>
  <c r="T4037" i="26"/>
  <c r="U4037" i="26" s="1"/>
  <c r="R4037" i="26"/>
  <c r="Q4037" i="26"/>
  <c r="T4036" i="26"/>
  <c r="U4036" i="26" s="1"/>
  <c r="R4036" i="26"/>
  <c r="Q4036" i="26"/>
  <c r="T4035" i="26"/>
  <c r="U4035" i="26" s="1"/>
  <c r="R4035" i="26"/>
  <c r="Q4035" i="26"/>
  <c r="T4034" i="26"/>
  <c r="U4034" i="26" s="1"/>
  <c r="R4034" i="26"/>
  <c r="Q4034" i="26"/>
  <c r="U4033" i="26"/>
  <c r="T4033" i="26"/>
  <c r="R4033" i="26"/>
  <c r="Q4033" i="26"/>
  <c r="T4032" i="26"/>
  <c r="U4032" i="26" s="1"/>
  <c r="R4032" i="26"/>
  <c r="Q4032" i="26"/>
  <c r="T4031" i="26"/>
  <c r="U4031" i="26" s="1"/>
  <c r="R4031" i="26"/>
  <c r="Q4031" i="26"/>
  <c r="T4030" i="26"/>
  <c r="U4030" i="26" s="1"/>
  <c r="R4030" i="26"/>
  <c r="Q4030" i="26"/>
  <c r="T4029" i="26"/>
  <c r="U4029" i="26" s="1"/>
  <c r="R4029" i="26"/>
  <c r="Q4029" i="26"/>
  <c r="T4028" i="26"/>
  <c r="U4028" i="26" s="1"/>
  <c r="R4028" i="26"/>
  <c r="Q4028" i="26"/>
  <c r="T4027" i="26"/>
  <c r="U4027" i="26" s="1"/>
  <c r="R4027" i="26"/>
  <c r="Q4027" i="26"/>
  <c r="T4026" i="26"/>
  <c r="U4026" i="26" s="1"/>
  <c r="R4026" i="26"/>
  <c r="Q4026" i="26"/>
  <c r="T4025" i="26"/>
  <c r="U4025" i="26" s="1"/>
  <c r="R4025" i="26"/>
  <c r="Q4025" i="26"/>
  <c r="T4024" i="26"/>
  <c r="U4024" i="26" s="1"/>
  <c r="R4024" i="26"/>
  <c r="Q4024" i="26"/>
  <c r="T4023" i="26"/>
  <c r="U4023" i="26" s="1"/>
  <c r="R4023" i="26"/>
  <c r="Q4023" i="26"/>
  <c r="T4022" i="26"/>
  <c r="U4022" i="26" s="1"/>
  <c r="R4022" i="26"/>
  <c r="Q4022" i="26"/>
  <c r="T4021" i="26"/>
  <c r="U4021" i="26" s="1"/>
  <c r="R4021" i="26"/>
  <c r="Q4021" i="26"/>
  <c r="T4020" i="26"/>
  <c r="U4020" i="26" s="1"/>
  <c r="R4020" i="26"/>
  <c r="Q4020" i="26"/>
  <c r="T4019" i="26"/>
  <c r="U4019" i="26" s="1"/>
  <c r="R4019" i="26"/>
  <c r="Q4019" i="26"/>
  <c r="T4018" i="26"/>
  <c r="U4018" i="26" s="1"/>
  <c r="R4018" i="26"/>
  <c r="Q4018" i="26"/>
  <c r="T4017" i="26"/>
  <c r="U4017" i="26" s="1"/>
  <c r="R4017" i="26"/>
  <c r="Q4017" i="26"/>
  <c r="T4016" i="26"/>
  <c r="U4016" i="26" s="1"/>
  <c r="R4016" i="26"/>
  <c r="Q4016" i="26"/>
  <c r="U4015" i="26"/>
  <c r="T4015" i="26"/>
  <c r="R4015" i="26"/>
  <c r="Q4015" i="26"/>
  <c r="T4014" i="26"/>
  <c r="U4014" i="26" s="1"/>
  <c r="R4014" i="26"/>
  <c r="Q4014" i="26"/>
  <c r="T4013" i="26"/>
  <c r="U4013" i="26" s="1"/>
  <c r="R4013" i="26"/>
  <c r="Q4013" i="26"/>
  <c r="T4012" i="26"/>
  <c r="U4012" i="26" s="1"/>
  <c r="R4012" i="26"/>
  <c r="Q4012" i="26"/>
  <c r="T4011" i="26"/>
  <c r="U4011" i="26" s="1"/>
  <c r="R4011" i="26"/>
  <c r="Q4011" i="26"/>
  <c r="T4010" i="26"/>
  <c r="U4010" i="26" s="1"/>
  <c r="R4010" i="26"/>
  <c r="Q4010" i="26"/>
  <c r="T4009" i="26"/>
  <c r="U4009" i="26" s="1"/>
  <c r="R4009" i="26"/>
  <c r="Q4009" i="26"/>
  <c r="T4008" i="26"/>
  <c r="U4008" i="26" s="1"/>
  <c r="R4008" i="26"/>
  <c r="Q4008" i="26"/>
  <c r="T4007" i="26"/>
  <c r="U4007" i="26" s="1"/>
  <c r="R4007" i="26"/>
  <c r="Q4007" i="26"/>
  <c r="T4006" i="26"/>
  <c r="U4006" i="26" s="1"/>
  <c r="R4006" i="26"/>
  <c r="Q4006" i="26"/>
  <c r="T4005" i="26"/>
  <c r="U4005" i="26" s="1"/>
  <c r="R4005" i="26"/>
  <c r="Q4005" i="26"/>
  <c r="T4004" i="26"/>
  <c r="U4004" i="26" s="1"/>
  <c r="R4004" i="26"/>
  <c r="Q4004" i="26"/>
  <c r="T4003" i="26"/>
  <c r="U4003" i="26" s="1"/>
  <c r="R4003" i="26"/>
  <c r="Q4003" i="26"/>
  <c r="Q4002" i="26"/>
  <c r="T4001" i="26"/>
  <c r="U4001" i="26" s="1"/>
  <c r="R4001" i="26"/>
  <c r="Q4001" i="26"/>
  <c r="T4000" i="26"/>
  <c r="U4000" i="26" s="1"/>
  <c r="R4000" i="26"/>
  <c r="Q4000" i="26"/>
  <c r="T3999" i="26"/>
  <c r="U3999" i="26" s="1"/>
  <c r="R3999" i="26"/>
  <c r="Q3999" i="26"/>
  <c r="T3998" i="26"/>
  <c r="U3998" i="26" s="1"/>
  <c r="R3998" i="26"/>
  <c r="Q3998" i="26"/>
  <c r="U3997" i="26"/>
  <c r="T3997" i="26"/>
  <c r="R3997" i="26"/>
  <c r="Q3997" i="26"/>
  <c r="T3996" i="26"/>
  <c r="U3996" i="26" s="1"/>
  <c r="R3996" i="26"/>
  <c r="Q3996" i="26"/>
  <c r="T3995" i="26"/>
  <c r="U3995" i="26" s="1"/>
  <c r="R3995" i="26"/>
  <c r="Q3995" i="26"/>
  <c r="T3994" i="26"/>
  <c r="U3994" i="26" s="1"/>
  <c r="R3994" i="26"/>
  <c r="Q3994" i="26"/>
  <c r="T3993" i="26"/>
  <c r="U3993" i="26" s="1"/>
  <c r="R3993" i="26"/>
  <c r="Q3993" i="26"/>
  <c r="T3992" i="26"/>
  <c r="U3992" i="26" s="1"/>
  <c r="R3992" i="26"/>
  <c r="Q3992" i="26"/>
  <c r="T3991" i="26"/>
  <c r="U3991" i="26" s="1"/>
  <c r="R3991" i="26"/>
  <c r="Q3991" i="26"/>
  <c r="T3990" i="26"/>
  <c r="U3990" i="26" s="1"/>
  <c r="R3990" i="26"/>
  <c r="Q3990" i="26"/>
  <c r="T3989" i="26"/>
  <c r="U3989" i="26" s="1"/>
  <c r="R3989" i="26"/>
  <c r="Q3989" i="26"/>
  <c r="T3988" i="26"/>
  <c r="U3988" i="26" s="1"/>
  <c r="R3988" i="26"/>
  <c r="Q3988" i="26"/>
  <c r="T3987" i="26"/>
  <c r="U3987" i="26" s="1"/>
  <c r="R3987" i="26"/>
  <c r="Q3987" i="26"/>
  <c r="T3986" i="26"/>
  <c r="U3986" i="26" s="1"/>
  <c r="R3986" i="26"/>
  <c r="Q3986" i="26"/>
  <c r="U3985" i="26"/>
  <c r="T3985" i="26"/>
  <c r="R3985" i="26"/>
  <c r="Q3985" i="26"/>
  <c r="T3984" i="26"/>
  <c r="U3984" i="26" s="1"/>
  <c r="R3984" i="26"/>
  <c r="Q3984" i="26"/>
  <c r="U3983" i="26"/>
  <c r="T3983" i="26"/>
  <c r="R3983" i="26"/>
  <c r="Q3983" i="26"/>
  <c r="T3982" i="26"/>
  <c r="U3982" i="26" s="1"/>
  <c r="R3982" i="26"/>
  <c r="Q3982" i="26"/>
  <c r="U3981" i="26"/>
  <c r="T3981" i="26"/>
  <c r="R3981" i="26"/>
  <c r="Q3981" i="26"/>
  <c r="T3980" i="26"/>
  <c r="U3980" i="26" s="1"/>
  <c r="R3980" i="26"/>
  <c r="Q3980" i="26"/>
  <c r="U3979" i="26"/>
  <c r="T3979" i="26"/>
  <c r="R3979" i="26"/>
  <c r="Q3979" i="26"/>
  <c r="T3978" i="26"/>
  <c r="U3978" i="26" s="1"/>
  <c r="R3978" i="26"/>
  <c r="Q3978" i="26"/>
  <c r="T3977" i="26"/>
  <c r="U3977" i="26" s="1"/>
  <c r="R3977" i="26"/>
  <c r="Q3977" i="26"/>
  <c r="T3976" i="26"/>
  <c r="U3976" i="26" s="1"/>
  <c r="R3976" i="26"/>
  <c r="Q3976" i="26"/>
  <c r="T3975" i="26"/>
  <c r="U3975" i="26" s="1"/>
  <c r="R3975" i="26"/>
  <c r="Q3975" i="26"/>
  <c r="T3974" i="26"/>
  <c r="U3974" i="26" s="1"/>
  <c r="R3974" i="26"/>
  <c r="Q3974" i="26"/>
  <c r="T3973" i="26"/>
  <c r="U3973" i="26" s="1"/>
  <c r="R3973" i="26"/>
  <c r="Q3973" i="26"/>
  <c r="T3972" i="26"/>
  <c r="U3972" i="26" s="1"/>
  <c r="R3972" i="26"/>
  <c r="Q3972" i="26"/>
  <c r="T3971" i="26"/>
  <c r="U3971" i="26" s="1"/>
  <c r="R3971" i="26"/>
  <c r="Q3971" i="26"/>
  <c r="T3970" i="26"/>
  <c r="U3970" i="26" s="1"/>
  <c r="R3970" i="26"/>
  <c r="Q3970" i="26"/>
  <c r="T3969" i="26"/>
  <c r="U3969" i="26" s="1"/>
  <c r="R3969" i="26"/>
  <c r="Q3969" i="26"/>
  <c r="T3968" i="26"/>
  <c r="U3968" i="26" s="1"/>
  <c r="R3968" i="26"/>
  <c r="Q3968" i="26"/>
  <c r="U3967" i="26"/>
  <c r="T3967" i="26"/>
  <c r="R3967" i="26"/>
  <c r="Q3967" i="26"/>
  <c r="T3966" i="26"/>
  <c r="U3966" i="26" s="1"/>
  <c r="R3966" i="26"/>
  <c r="Q3966" i="26"/>
  <c r="U3965" i="26"/>
  <c r="T3965" i="26"/>
  <c r="R3965" i="26"/>
  <c r="Q3965" i="26"/>
  <c r="T3964" i="26"/>
  <c r="U3964" i="26" s="1"/>
  <c r="R3964" i="26"/>
  <c r="Q3964" i="26"/>
  <c r="T3963" i="26"/>
  <c r="U3963" i="26" s="1"/>
  <c r="R3963" i="26"/>
  <c r="Q3963" i="26"/>
  <c r="T3962" i="26"/>
  <c r="U3962" i="26" s="1"/>
  <c r="R3962" i="26"/>
  <c r="Q3962" i="26"/>
  <c r="T3961" i="26"/>
  <c r="U3961" i="26" s="1"/>
  <c r="R3961" i="26"/>
  <c r="Q3961" i="26"/>
  <c r="T3960" i="26"/>
  <c r="U3960" i="26" s="1"/>
  <c r="R3960" i="26"/>
  <c r="Q3960" i="26"/>
  <c r="T3959" i="26"/>
  <c r="U3959" i="26" s="1"/>
  <c r="R3959" i="26"/>
  <c r="Q3959" i="26"/>
  <c r="T3958" i="26"/>
  <c r="U3958" i="26" s="1"/>
  <c r="R3958" i="26"/>
  <c r="Q3958" i="26"/>
  <c r="U3957" i="26"/>
  <c r="T3957" i="26"/>
  <c r="R3957" i="26"/>
  <c r="Q3957" i="26"/>
  <c r="T3956" i="26"/>
  <c r="U3956" i="26" s="1"/>
  <c r="R3956" i="26"/>
  <c r="Q3956" i="26"/>
  <c r="T3955" i="26"/>
  <c r="U3955" i="26" s="1"/>
  <c r="R3955" i="26"/>
  <c r="Q3955" i="26"/>
  <c r="T3954" i="26"/>
  <c r="U3954" i="26" s="1"/>
  <c r="R3954" i="26"/>
  <c r="Q3954" i="26"/>
  <c r="U3953" i="26"/>
  <c r="T3953" i="26"/>
  <c r="R3953" i="26"/>
  <c r="Q3953" i="26"/>
  <c r="T3952" i="26"/>
  <c r="U3952" i="26" s="1"/>
  <c r="R3952" i="26"/>
  <c r="Q3952" i="26"/>
  <c r="U3951" i="26"/>
  <c r="T3951" i="26"/>
  <c r="R3951" i="26"/>
  <c r="Q3951" i="26"/>
  <c r="T3950" i="26"/>
  <c r="U3950" i="26" s="1"/>
  <c r="R3950" i="26"/>
  <c r="Q3950" i="26"/>
  <c r="U3949" i="26"/>
  <c r="T3949" i="26"/>
  <c r="R3949" i="26"/>
  <c r="Q3949" i="26"/>
  <c r="T3948" i="26"/>
  <c r="U3948" i="26" s="1"/>
  <c r="R3948" i="26"/>
  <c r="Q3948" i="26"/>
  <c r="T3947" i="26"/>
  <c r="U3947" i="26" s="1"/>
  <c r="R3947" i="26"/>
  <c r="Q3947" i="26"/>
  <c r="T3946" i="26"/>
  <c r="U3946" i="26" s="1"/>
  <c r="R3946" i="26"/>
  <c r="Q3946" i="26"/>
  <c r="T3945" i="26"/>
  <c r="U3945" i="26" s="1"/>
  <c r="R3945" i="26"/>
  <c r="Q3945" i="26"/>
  <c r="T3944" i="26"/>
  <c r="U3944" i="26" s="1"/>
  <c r="R3944" i="26"/>
  <c r="Q3944" i="26"/>
  <c r="T3943" i="26"/>
  <c r="U3943" i="26" s="1"/>
  <c r="R3943" i="26"/>
  <c r="Q3943" i="26"/>
  <c r="T3942" i="26"/>
  <c r="U3942" i="26" s="1"/>
  <c r="R3942" i="26"/>
  <c r="Q3942" i="26"/>
  <c r="U3941" i="26"/>
  <c r="T3941" i="26"/>
  <c r="R3941" i="26"/>
  <c r="Q3941" i="26"/>
  <c r="T3940" i="26"/>
  <c r="U3940" i="26" s="1"/>
  <c r="R3940" i="26"/>
  <c r="Q3940" i="26"/>
  <c r="T3939" i="26"/>
  <c r="U3939" i="26" s="1"/>
  <c r="R3939" i="26"/>
  <c r="Q3939" i="26"/>
  <c r="T3938" i="26"/>
  <c r="U3938" i="26" s="1"/>
  <c r="R3938" i="26"/>
  <c r="Q3938" i="26"/>
  <c r="U3937" i="26"/>
  <c r="T3937" i="26"/>
  <c r="R3937" i="26"/>
  <c r="Q3937" i="26"/>
  <c r="T3936" i="26"/>
  <c r="U3936" i="26" s="1"/>
  <c r="R3936" i="26"/>
  <c r="Q3936" i="26"/>
  <c r="U3935" i="26"/>
  <c r="T3935" i="26"/>
  <c r="R3935" i="26"/>
  <c r="Q3935" i="26"/>
  <c r="T3934" i="26"/>
  <c r="U3934" i="26" s="1"/>
  <c r="R3934" i="26"/>
  <c r="Q3934" i="26"/>
  <c r="U3933" i="26"/>
  <c r="T3933" i="26"/>
  <c r="R3933" i="26"/>
  <c r="Q3933" i="26"/>
  <c r="T3932" i="26"/>
  <c r="U3932" i="26" s="1"/>
  <c r="R3932" i="26"/>
  <c r="Q3932" i="26"/>
  <c r="T3931" i="26"/>
  <c r="U3931" i="26" s="1"/>
  <c r="R3931" i="26"/>
  <c r="Q3931" i="26"/>
  <c r="T3930" i="26"/>
  <c r="U3930" i="26" s="1"/>
  <c r="R3930" i="26"/>
  <c r="Q3930" i="26"/>
  <c r="T3929" i="26"/>
  <c r="U3929" i="26" s="1"/>
  <c r="R3929" i="26"/>
  <c r="Q3929" i="26"/>
  <c r="T3928" i="26"/>
  <c r="U3928" i="26" s="1"/>
  <c r="R3928" i="26"/>
  <c r="Q3928" i="26"/>
  <c r="T3927" i="26"/>
  <c r="U3927" i="26" s="1"/>
  <c r="R3927" i="26"/>
  <c r="Q3927" i="26"/>
  <c r="T3926" i="26"/>
  <c r="U3926" i="26" s="1"/>
  <c r="R3926" i="26"/>
  <c r="Q3926" i="26"/>
  <c r="U3925" i="26"/>
  <c r="T3925" i="26"/>
  <c r="R3925" i="26"/>
  <c r="Q3925" i="26"/>
  <c r="T3924" i="26"/>
  <c r="U3924" i="26" s="1"/>
  <c r="R3924" i="26"/>
  <c r="Q3924" i="26"/>
  <c r="T3923" i="26"/>
  <c r="U3923" i="26" s="1"/>
  <c r="R3923" i="26"/>
  <c r="Q3923" i="26"/>
  <c r="T3922" i="26"/>
  <c r="U3922" i="26" s="1"/>
  <c r="R3922" i="26"/>
  <c r="Q3922" i="26"/>
  <c r="U3921" i="26"/>
  <c r="T3921" i="26"/>
  <c r="R3921" i="26"/>
  <c r="Q3921" i="26"/>
  <c r="T3920" i="26"/>
  <c r="U3920" i="26" s="1"/>
  <c r="R3920" i="26"/>
  <c r="Q3920" i="26"/>
  <c r="U3919" i="26"/>
  <c r="T3919" i="26"/>
  <c r="R3919" i="26"/>
  <c r="Q3919" i="26"/>
  <c r="T3918" i="26"/>
  <c r="U3918" i="26" s="1"/>
  <c r="R3918" i="26"/>
  <c r="Q3918" i="26"/>
  <c r="T3917" i="26"/>
  <c r="U3917" i="26" s="1"/>
  <c r="R3917" i="26"/>
  <c r="Q3917" i="26"/>
  <c r="T3916" i="26"/>
  <c r="U3916" i="26" s="1"/>
  <c r="R3916" i="26"/>
  <c r="Q3916" i="26"/>
  <c r="T3915" i="26"/>
  <c r="U3915" i="26" s="1"/>
  <c r="R3915" i="26"/>
  <c r="Q3915" i="26"/>
  <c r="T3914" i="26"/>
  <c r="U3914" i="26" s="1"/>
  <c r="R3914" i="26"/>
  <c r="Q3914" i="26"/>
  <c r="U3913" i="26"/>
  <c r="T3913" i="26"/>
  <c r="R3913" i="26"/>
  <c r="Q3913" i="26"/>
  <c r="T3912" i="26"/>
  <c r="U3912" i="26" s="1"/>
  <c r="R3912" i="26"/>
  <c r="Q3912" i="26"/>
  <c r="T3911" i="26"/>
  <c r="U3911" i="26" s="1"/>
  <c r="R3911" i="26"/>
  <c r="Q3911" i="26"/>
  <c r="T3910" i="26"/>
  <c r="U3910" i="26" s="1"/>
  <c r="R3910" i="26"/>
  <c r="Q3910" i="26"/>
  <c r="T3909" i="26"/>
  <c r="U3909" i="26" s="1"/>
  <c r="R3909" i="26"/>
  <c r="Q3909" i="26"/>
  <c r="T3908" i="26"/>
  <c r="U3908" i="26" s="1"/>
  <c r="R3908" i="26"/>
  <c r="Q3908" i="26"/>
  <c r="T3907" i="26"/>
  <c r="U3907" i="26" s="1"/>
  <c r="R3907" i="26"/>
  <c r="Q3907" i="26"/>
  <c r="T3906" i="26"/>
  <c r="U3906" i="26" s="1"/>
  <c r="R3906" i="26"/>
  <c r="Q3906" i="26"/>
  <c r="U3905" i="26"/>
  <c r="T3905" i="26"/>
  <c r="R3905" i="26"/>
  <c r="Q3905" i="26"/>
  <c r="T3904" i="26"/>
  <c r="U3904" i="26" s="1"/>
  <c r="R3904" i="26"/>
  <c r="Q3904" i="26"/>
  <c r="U3903" i="26"/>
  <c r="T3903" i="26"/>
  <c r="R3903" i="26"/>
  <c r="Q3903" i="26"/>
  <c r="T3902" i="26"/>
  <c r="U3902" i="26" s="1"/>
  <c r="R3902" i="26"/>
  <c r="Q3902" i="26"/>
  <c r="Q3901" i="26"/>
  <c r="T3900" i="26"/>
  <c r="U3900" i="26" s="1"/>
  <c r="R3900" i="26"/>
  <c r="Q3900" i="26"/>
  <c r="S3899" i="26"/>
  <c r="O3899" i="26" s="1"/>
  <c r="Q3899" i="26"/>
  <c r="P3899" i="26"/>
  <c r="L3899" i="26"/>
  <c r="I3899" i="26"/>
  <c r="K3899" i="26" s="1"/>
  <c r="M3899" i="26" s="1"/>
  <c r="T3898" i="26"/>
  <c r="U3898" i="26" s="1"/>
  <c r="R3898" i="26"/>
  <c r="Q3898" i="26"/>
  <c r="T3897" i="26"/>
  <c r="U3897" i="26" s="1"/>
  <c r="R3897" i="26"/>
  <c r="Q3897" i="26"/>
  <c r="U3896" i="26"/>
  <c r="T3896" i="26"/>
  <c r="R3896" i="26"/>
  <c r="Q3896" i="26"/>
  <c r="T3895" i="26"/>
  <c r="U3895" i="26" s="1"/>
  <c r="R3895" i="26"/>
  <c r="Q3895" i="26"/>
  <c r="T3894" i="26"/>
  <c r="U3894" i="26" s="1"/>
  <c r="R3894" i="26"/>
  <c r="Q3894" i="26"/>
  <c r="T3893" i="26"/>
  <c r="U3893" i="26" s="1"/>
  <c r="R3893" i="26"/>
  <c r="Q3893" i="26"/>
  <c r="T3892" i="26"/>
  <c r="U3892" i="26" s="1"/>
  <c r="R3892" i="26"/>
  <c r="Q3892" i="26"/>
  <c r="T3891" i="26"/>
  <c r="U3891" i="26" s="1"/>
  <c r="R3891" i="26"/>
  <c r="Q3891" i="26"/>
  <c r="U3890" i="26"/>
  <c r="T3890" i="26"/>
  <c r="R3890" i="26"/>
  <c r="Q3890" i="26"/>
  <c r="T3889" i="26"/>
  <c r="U3889" i="26" s="1"/>
  <c r="R3889" i="26"/>
  <c r="Q3889" i="26"/>
  <c r="U3888" i="26"/>
  <c r="T3888" i="26"/>
  <c r="R3888" i="26"/>
  <c r="Q3888" i="26"/>
  <c r="T3887" i="26"/>
  <c r="U3887" i="26" s="1"/>
  <c r="R3887" i="26"/>
  <c r="Q3887" i="26"/>
  <c r="T3886" i="26"/>
  <c r="U3886" i="26" s="1"/>
  <c r="R3886" i="26"/>
  <c r="Q3886" i="26"/>
  <c r="T3885" i="26"/>
  <c r="U3885" i="26" s="1"/>
  <c r="R3885" i="26"/>
  <c r="Q3885" i="26"/>
  <c r="T3884" i="26"/>
  <c r="U3884" i="26" s="1"/>
  <c r="R3884" i="26"/>
  <c r="Q3884" i="26"/>
  <c r="T3883" i="26"/>
  <c r="U3883" i="26" s="1"/>
  <c r="R3883" i="26"/>
  <c r="Q3883" i="26"/>
  <c r="T3882" i="26"/>
  <c r="U3882" i="26" s="1"/>
  <c r="R3882" i="26"/>
  <c r="Q3882" i="26"/>
  <c r="T3881" i="26"/>
  <c r="U3881" i="26" s="1"/>
  <c r="R3881" i="26"/>
  <c r="Q3881" i="26"/>
  <c r="U3880" i="26"/>
  <c r="T3880" i="26"/>
  <c r="R3880" i="26"/>
  <c r="Q3880" i="26"/>
  <c r="T3879" i="26"/>
  <c r="U3879" i="26" s="1"/>
  <c r="R3879" i="26"/>
  <c r="Q3879" i="26"/>
  <c r="T3878" i="26"/>
  <c r="U3878" i="26" s="1"/>
  <c r="R3878" i="26"/>
  <c r="Q3878" i="26"/>
  <c r="T3877" i="26"/>
  <c r="U3877" i="26" s="1"/>
  <c r="R3877" i="26"/>
  <c r="Q3877" i="26"/>
  <c r="T3876" i="26"/>
  <c r="U3876" i="26" s="1"/>
  <c r="R3876" i="26"/>
  <c r="Q3876" i="26"/>
  <c r="T3875" i="26"/>
  <c r="U3875" i="26" s="1"/>
  <c r="R3875" i="26"/>
  <c r="Q3875" i="26"/>
  <c r="T3874" i="26"/>
  <c r="U3874" i="26" s="1"/>
  <c r="R3874" i="26"/>
  <c r="Q3874" i="26"/>
  <c r="T3873" i="26"/>
  <c r="U3873" i="26" s="1"/>
  <c r="R3873" i="26"/>
  <c r="Q3873" i="26"/>
  <c r="T3872" i="26"/>
  <c r="U3872" i="26" s="1"/>
  <c r="R3872" i="26"/>
  <c r="Q3872" i="26"/>
  <c r="T3871" i="26"/>
  <c r="U3871" i="26" s="1"/>
  <c r="R3871" i="26"/>
  <c r="Q3871" i="26"/>
  <c r="T3870" i="26"/>
  <c r="U3870" i="26" s="1"/>
  <c r="R3870" i="26"/>
  <c r="Q3870" i="26"/>
  <c r="T3869" i="26"/>
  <c r="U3869" i="26" s="1"/>
  <c r="R3869" i="26"/>
  <c r="Q3869" i="26"/>
  <c r="T3868" i="26"/>
  <c r="U3868" i="26" s="1"/>
  <c r="R3868" i="26"/>
  <c r="Q3868" i="26"/>
  <c r="T3867" i="26"/>
  <c r="U3867" i="26" s="1"/>
  <c r="R3867" i="26"/>
  <c r="Q3867" i="26"/>
  <c r="T3866" i="26"/>
  <c r="U3866" i="26" s="1"/>
  <c r="R3866" i="26"/>
  <c r="Q3866" i="26"/>
  <c r="T3865" i="26"/>
  <c r="U3865" i="26" s="1"/>
  <c r="R3865" i="26"/>
  <c r="Q3865" i="26"/>
  <c r="U3864" i="26"/>
  <c r="T3864" i="26"/>
  <c r="R3864" i="26"/>
  <c r="Q3864" i="26"/>
  <c r="T3863" i="26"/>
  <c r="U3863" i="26" s="1"/>
  <c r="R3863" i="26"/>
  <c r="Q3863" i="26"/>
  <c r="T3862" i="26"/>
  <c r="U3862" i="26" s="1"/>
  <c r="R3862" i="26"/>
  <c r="Q3862" i="26"/>
  <c r="T3861" i="26"/>
  <c r="U3861" i="26" s="1"/>
  <c r="R3861" i="26"/>
  <c r="Q3861" i="26"/>
  <c r="T3860" i="26"/>
  <c r="U3860" i="26" s="1"/>
  <c r="R3860" i="26"/>
  <c r="Q3860" i="26"/>
  <c r="T3859" i="26"/>
  <c r="U3859" i="26" s="1"/>
  <c r="R3859" i="26"/>
  <c r="Q3859" i="26"/>
  <c r="U3858" i="26"/>
  <c r="T3858" i="26"/>
  <c r="R3858" i="26"/>
  <c r="Q3858" i="26"/>
  <c r="T3857" i="26"/>
  <c r="U3857" i="26" s="1"/>
  <c r="R3857" i="26"/>
  <c r="Q3857" i="26"/>
  <c r="T3856" i="26"/>
  <c r="U3856" i="26" s="1"/>
  <c r="R3856" i="26"/>
  <c r="Q3856" i="26"/>
  <c r="T3855" i="26"/>
  <c r="U3855" i="26" s="1"/>
  <c r="R3855" i="26"/>
  <c r="Q3855" i="26"/>
  <c r="T3854" i="26"/>
  <c r="U3854" i="26" s="1"/>
  <c r="R3854" i="26"/>
  <c r="Q3854" i="26"/>
  <c r="T3853" i="26"/>
  <c r="U3853" i="26" s="1"/>
  <c r="R3853" i="26"/>
  <c r="Q3853" i="26"/>
  <c r="T3852" i="26"/>
  <c r="U3852" i="26" s="1"/>
  <c r="R3852" i="26"/>
  <c r="Q3852" i="26"/>
  <c r="T3851" i="26"/>
  <c r="U3851" i="26" s="1"/>
  <c r="R3851" i="26"/>
  <c r="Q3851" i="26"/>
  <c r="U3850" i="26"/>
  <c r="T3850" i="26"/>
  <c r="R3850" i="26"/>
  <c r="Q3850" i="26"/>
  <c r="T3849" i="26"/>
  <c r="U3849" i="26" s="1"/>
  <c r="R3849" i="26"/>
  <c r="Q3849" i="26"/>
  <c r="U3848" i="26"/>
  <c r="T3848" i="26"/>
  <c r="R3848" i="26"/>
  <c r="Q3848" i="26"/>
  <c r="T3847" i="26"/>
  <c r="U3847" i="26" s="1"/>
  <c r="R3847" i="26"/>
  <c r="Q3847" i="26"/>
  <c r="T3846" i="26"/>
  <c r="U3846" i="26" s="1"/>
  <c r="R3846" i="26"/>
  <c r="Q3846" i="26"/>
  <c r="T3845" i="26"/>
  <c r="U3845" i="26" s="1"/>
  <c r="R3845" i="26"/>
  <c r="Q3845" i="26"/>
  <c r="T3844" i="26"/>
  <c r="U3844" i="26" s="1"/>
  <c r="R3844" i="26"/>
  <c r="Q3844" i="26"/>
  <c r="T3843" i="26"/>
  <c r="U3843" i="26" s="1"/>
  <c r="R3843" i="26"/>
  <c r="Q3843" i="26"/>
  <c r="T3842" i="26"/>
  <c r="U3842" i="26" s="1"/>
  <c r="R3842" i="26"/>
  <c r="Q3842" i="26"/>
  <c r="T3841" i="26"/>
  <c r="U3841" i="26" s="1"/>
  <c r="R3841" i="26"/>
  <c r="Q3841" i="26"/>
  <c r="U3840" i="26"/>
  <c r="T3840" i="26"/>
  <c r="R3840" i="26"/>
  <c r="Q3840" i="26"/>
  <c r="T3839" i="26"/>
  <c r="U3839" i="26" s="1"/>
  <c r="R3839" i="26"/>
  <c r="Q3839" i="26"/>
  <c r="T3838" i="26"/>
  <c r="U3838" i="26" s="1"/>
  <c r="R3838" i="26"/>
  <c r="Q3838" i="26"/>
  <c r="T3837" i="26"/>
  <c r="U3837" i="26" s="1"/>
  <c r="R3837" i="26"/>
  <c r="Q3837" i="26"/>
  <c r="T3836" i="26"/>
  <c r="U3836" i="26" s="1"/>
  <c r="R3836" i="26"/>
  <c r="Q3836" i="26"/>
  <c r="T3835" i="26"/>
  <c r="U3835" i="26" s="1"/>
  <c r="R3835" i="26"/>
  <c r="Q3835" i="26"/>
  <c r="T3834" i="26"/>
  <c r="U3834" i="26" s="1"/>
  <c r="R3834" i="26"/>
  <c r="Q3834" i="26"/>
  <c r="T3833" i="26"/>
  <c r="U3833" i="26" s="1"/>
  <c r="R3833" i="26"/>
  <c r="Q3833" i="26"/>
  <c r="U3832" i="26"/>
  <c r="T3832" i="26"/>
  <c r="R3832" i="26"/>
  <c r="Q3832" i="26"/>
  <c r="T3831" i="26"/>
  <c r="U3831" i="26" s="1"/>
  <c r="R3831" i="26"/>
  <c r="Q3831" i="26"/>
  <c r="T3830" i="26"/>
  <c r="U3830" i="26" s="1"/>
  <c r="R3830" i="26"/>
  <c r="Q3830" i="26"/>
  <c r="T3829" i="26"/>
  <c r="U3829" i="26" s="1"/>
  <c r="R3829" i="26"/>
  <c r="Q3829" i="26"/>
  <c r="T3828" i="26"/>
  <c r="U3828" i="26" s="1"/>
  <c r="R3828" i="26"/>
  <c r="Q3828" i="26"/>
  <c r="T3827" i="26"/>
  <c r="U3827" i="26" s="1"/>
  <c r="R3827" i="26"/>
  <c r="Q3827" i="26"/>
  <c r="U3826" i="26"/>
  <c r="T3826" i="26"/>
  <c r="R3826" i="26"/>
  <c r="Q3826" i="26"/>
  <c r="T3825" i="26"/>
  <c r="U3825" i="26" s="1"/>
  <c r="R3825" i="26"/>
  <c r="Q3825" i="26"/>
  <c r="U3824" i="26"/>
  <c r="T3824" i="26"/>
  <c r="R3824" i="26"/>
  <c r="Q3824" i="26"/>
  <c r="T3823" i="26"/>
  <c r="U3823" i="26" s="1"/>
  <c r="R3823" i="26"/>
  <c r="Q3823" i="26"/>
  <c r="U3822" i="26"/>
  <c r="T3822" i="26"/>
  <c r="R3822" i="26"/>
  <c r="Q3822" i="26"/>
  <c r="T3821" i="26"/>
  <c r="U3821" i="26" s="1"/>
  <c r="R3821" i="26"/>
  <c r="Q3821" i="26"/>
  <c r="U3820" i="26"/>
  <c r="T3820" i="26"/>
  <c r="R3820" i="26"/>
  <c r="Q3820" i="26"/>
  <c r="T3819" i="26"/>
  <c r="U3819" i="26" s="1"/>
  <c r="R3819" i="26"/>
  <c r="Q3819" i="26"/>
  <c r="T3818" i="26"/>
  <c r="U3818" i="26" s="1"/>
  <c r="R3818" i="26"/>
  <c r="Q3818" i="26"/>
  <c r="T3817" i="26"/>
  <c r="U3817" i="26" s="1"/>
  <c r="R3817" i="26"/>
  <c r="Q3817" i="26"/>
  <c r="T3816" i="26"/>
  <c r="U3816" i="26" s="1"/>
  <c r="R3816" i="26"/>
  <c r="Q3816" i="26"/>
  <c r="T3815" i="26"/>
  <c r="U3815" i="26" s="1"/>
  <c r="R3815" i="26"/>
  <c r="Q3815" i="26"/>
  <c r="T3814" i="26"/>
  <c r="U3814" i="26" s="1"/>
  <c r="R3814" i="26"/>
  <c r="Q3814" i="26"/>
  <c r="T3813" i="26"/>
  <c r="U3813" i="26" s="1"/>
  <c r="R3813" i="26"/>
  <c r="Q3813" i="26"/>
  <c r="T3812" i="26"/>
  <c r="U3812" i="26" s="1"/>
  <c r="R3812" i="26"/>
  <c r="Q3812" i="26"/>
  <c r="T3811" i="26"/>
  <c r="U3811" i="26" s="1"/>
  <c r="R3811" i="26"/>
  <c r="Q3811" i="26"/>
  <c r="T3810" i="26"/>
  <c r="U3810" i="26" s="1"/>
  <c r="R3810" i="26"/>
  <c r="Q3810" i="26"/>
  <c r="T3809" i="26"/>
  <c r="U3809" i="26" s="1"/>
  <c r="R3809" i="26"/>
  <c r="Q3809" i="26"/>
  <c r="T3808" i="26"/>
  <c r="U3808" i="26" s="1"/>
  <c r="R3808" i="26"/>
  <c r="Q3808" i="26"/>
  <c r="T3807" i="26"/>
  <c r="U3807" i="26" s="1"/>
  <c r="R3807" i="26"/>
  <c r="Q3807" i="26"/>
  <c r="T3806" i="26"/>
  <c r="U3806" i="26" s="1"/>
  <c r="R3806" i="26"/>
  <c r="Q3806" i="26"/>
  <c r="T3805" i="26"/>
  <c r="U3805" i="26" s="1"/>
  <c r="R3805" i="26"/>
  <c r="Q3805" i="26"/>
  <c r="T3804" i="26"/>
  <c r="U3804" i="26" s="1"/>
  <c r="R3804" i="26"/>
  <c r="Q3804" i="26"/>
  <c r="T3803" i="26"/>
  <c r="U3803" i="26" s="1"/>
  <c r="R3803" i="26"/>
  <c r="Q3803" i="26"/>
  <c r="T3802" i="26"/>
  <c r="U3802" i="26" s="1"/>
  <c r="R3802" i="26"/>
  <c r="Q3802" i="26"/>
  <c r="T3801" i="26"/>
  <c r="U3801" i="26" s="1"/>
  <c r="R3801" i="26"/>
  <c r="Q3801" i="26"/>
  <c r="T3800" i="26"/>
  <c r="U3800" i="26" s="1"/>
  <c r="R3800" i="26"/>
  <c r="Q3800" i="26"/>
  <c r="T3799" i="26"/>
  <c r="U3799" i="26" s="1"/>
  <c r="R3799" i="26"/>
  <c r="Q3799" i="26"/>
  <c r="Q3798" i="26"/>
  <c r="S3797" i="26"/>
  <c r="M3797" i="26" s="1"/>
  <c r="Q3797" i="26"/>
  <c r="N3797" i="26"/>
  <c r="L3797" i="26"/>
  <c r="K3797" i="26"/>
  <c r="P3797" i="26" s="1"/>
  <c r="I3797" i="26"/>
  <c r="T3796" i="26"/>
  <c r="U3796" i="26" s="1"/>
  <c r="R3796" i="26"/>
  <c r="Q3796" i="26"/>
  <c r="T3795" i="26"/>
  <c r="U3795" i="26" s="1"/>
  <c r="R3795" i="26"/>
  <c r="Q3795" i="26"/>
  <c r="T3794" i="26"/>
  <c r="U3794" i="26" s="1"/>
  <c r="R3794" i="26"/>
  <c r="Q3794" i="26"/>
  <c r="S3793" i="26"/>
  <c r="N3793" i="26" s="1"/>
  <c r="Q3793" i="26"/>
  <c r="O3793" i="26"/>
  <c r="M3793" i="26"/>
  <c r="L3793" i="26"/>
  <c r="K3793" i="26"/>
  <c r="P3793" i="26" s="1"/>
  <c r="I3793" i="26"/>
  <c r="T3792" i="26"/>
  <c r="U3792" i="26" s="1"/>
  <c r="R3792" i="26"/>
  <c r="Q3792" i="26"/>
  <c r="S3791" i="26"/>
  <c r="N3791" i="26" s="1"/>
  <c r="Q3791" i="26"/>
  <c r="I3791" i="26"/>
  <c r="K3791" i="26" s="1"/>
  <c r="P3791" i="26" s="1"/>
  <c r="T3790" i="26"/>
  <c r="U3790" i="26" s="1"/>
  <c r="R3790" i="26"/>
  <c r="Q3790" i="26"/>
  <c r="T3789" i="26"/>
  <c r="U3789" i="26" s="1"/>
  <c r="R3789" i="26"/>
  <c r="Q3789" i="26"/>
  <c r="T3788" i="26"/>
  <c r="U3788" i="26" s="1"/>
  <c r="R3788" i="26"/>
  <c r="Q3788" i="26"/>
  <c r="T3787" i="26"/>
  <c r="U3787" i="26" s="1"/>
  <c r="R3787" i="26"/>
  <c r="Q3787" i="26"/>
  <c r="T3786" i="26"/>
  <c r="U3786" i="26" s="1"/>
  <c r="R3786" i="26"/>
  <c r="Q3786" i="26"/>
  <c r="T3785" i="26"/>
  <c r="U3785" i="26" s="1"/>
  <c r="R3785" i="26"/>
  <c r="Q3785" i="26"/>
  <c r="T3784" i="26"/>
  <c r="U3784" i="26" s="1"/>
  <c r="R3784" i="26"/>
  <c r="Q3784" i="26"/>
  <c r="T3783" i="26"/>
  <c r="U3783" i="26" s="1"/>
  <c r="R3783" i="26"/>
  <c r="Q3783" i="26"/>
  <c r="T3782" i="26"/>
  <c r="U3782" i="26" s="1"/>
  <c r="R3782" i="26"/>
  <c r="Q3782" i="26"/>
  <c r="T3781" i="26"/>
  <c r="U3781" i="26" s="1"/>
  <c r="R3781" i="26"/>
  <c r="Q3781" i="26"/>
  <c r="T3780" i="26"/>
  <c r="U3780" i="26" s="1"/>
  <c r="R3780" i="26"/>
  <c r="Q3780" i="26"/>
  <c r="T3779" i="26"/>
  <c r="U3779" i="26" s="1"/>
  <c r="R3779" i="26"/>
  <c r="Q3779" i="26"/>
  <c r="T3778" i="26"/>
  <c r="U3778" i="26" s="1"/>
  <c r="R3778" i="26"/>
  <c r="Q3778" i="26"/>
  <c r="T3777" i="26"/>
  <c r="U3777" i="26" s="1"/>
  <c r="R3777" i="26"/>
  <c r="Q3777" i="26"/>
  <c r="T3776" i="26"/>
  <c r="U3776" i="26" s="1"/>
  <c r="R3776" i="26"/>
  <c r="Q3776" i="26"/>
  <c r="U3775" i="26"/>
  <c r="T3775" i="26"/>
  <c r="R3775" i="26"/>
  <c r="Q3775" i="26"/>
  <c r="T3774" i="26"/>
  <c r="U3774" i="26" s="1"/>
  <c r="R3774" i="26"/>
  <c r="Q3774" i="26"/>
  <c r="T3773" i="26"/>
  <c r="U3773" i="26" s="1"/>
  <c r="R3773" i="26"/>
  <c r="Q3773" i="26"/>
  <c r="T3772" i="26"/>
  <c r="U3772" i="26" s="1"/>
  <c r="R3772" i="26"/>
  <c r="Q3772" i="26"/>
  <c r="T3771" i="26"/>
  <c r="U3771" i="26" s="1"/>
  <c r="R3771" i="26"/>
  <c r="Q3771" i="26"/>
  <c r="T3770" i="26"/>
  <c r="U3770" i="26" s="1"/>
  <c r="R3770" i="26"/>
  <c r="Q3770" i="26"/>
  <c r="T3769" i="26"/>
  <c r="U3769" i="26" s="1"/>
  <c r="R3769" i="26"/>
  <c r="Q3769" i="26"/>
  <c r="T3768" i="26"/>
  <c r="U3768" i="26" s="1"/>
  <c r="R3768" i="26"/>
  <c r="Q3768" i="26"/>
  <c r="T3767" i="26"/>
  <c r="U3767" i="26" s="1"/>
  <c r="R3767" i="26"/>
  <c r="Q3767" i="26"/>
  <c r="T3766" i="26"/>
  <c r="U3766" i="26" s="1"/>
  <c r="R3766" i="26"/>
  <c r="Q3766" i="26"/>
  <c r="T3765" i="26"/>
  <c r="U3765" i="26" s="1"/>
  <c r="R3765" i="26"/>
  <c r="Q3765" i="26"/>
  <c r="T3764" i="26"/>
  <c r="U3764" i="26" s="1"/>
  <c r="R3764" i="26"/>
  <c r="Q3764" i="26"/>
  <c r="T3763" i="26"/>
  <c r="U3763" i="26" s="1"/>
  <c r="R3763" i="26"/>
  <c r="Q3763" i="26"/>
  <c r="T3762" i="26"/>
  <c r="U3762" i="26" s="1"/>
  <c r="R3762" i="26"/>
  <c r="Q3762" i="26"/>
  <c r="T3761" i="26"/>
  <c r="U3761" i="26" s="1"/>
  <c r="R3761" i="26"/>
  <c r="Q3761" i="26"/>
  <c r="T3760" i="26"/>
  <c r="U3760" i="26" s="1"/>
  <c r="R3760" i="26"/>
  <c r="Q3760" i="26"/>
  <c r="T3759" i="26"/>
  <c r="U3759" i="26" s="1"/>
  <c r="R3759" i="26"/>
  <c r="Q3759" i="26"/>
  <c r="T3758" i="26"/>
  <c r="U3758" i="26" s="1"/>
  <c r="R3758" i="26"/>
  <c r="Q3758" i="26"/>
  <c r="T3757" i="26"/>
  <c r="U3757" i="26" s="1"/>
  <c r="R3757" i="26"/>
  <c r="Q3757" i="26"/>
  <c r="T3756" i="26"/>
  <c r="U3756" i="26" s="1"/>
  <c r="R3756" i="26"/>
  <c r="Q3756" i="26"/>
  <c r="U3755" i="26"/>
  <c r="T3755" i="26"/>
  <c r="R3755" i="26"/>
  <c r="Q3755" i="26"/>
  <c r="T3754" i="26"/>
  <c r="U3754" i="26" s="1"/>
  <c r="R3754" i="26"/>
  <c r="Q3754" i="26"/>
  <c r="T3753" i="26"/>
  <c r="U3753" i="26" s="1"/>
  <c r="R3753" i="26"/>
  <c r="Q3753" i="26"/>
  <c r="T3752" i="26"/>
  <c r="U3752" i="26" s="1"/>
  <c r="R3752" i="26"/>
  <c r="Q3752" i="26"/>
  <c r="T3751" i="26"/>
  <c r="U3751" i="26" s="1"/>
  <c r="R3751" i="26"/>
  <c r="Q3751" i="26"/>
  <c r="T3750" i="26"/>
  <c r="U3750" i="26" s="1"/>
  <c r="R3750" i="26"/>
  <c r="Q3750" i="26"/>
  <c r="T3749" i="26"/>
  <c r="U3749" i="26" s="1"/>
  <c r="R3749" i="26"/>
  <c r="Q3749" i="26"/>
  <c r="T3748" i="26"/>
  <c r="U3748" i="26" s="1"/>
  <c r="R3748" i="26"/>
  <c r="Q3748" i="26"/>
  <c r="T3747" i="26"/>
  <c r="U3747" i="26" s="1"/>
  <c r="R3747" i="26"/>
  <c r="Q3747" i="26"/>
  <c r="T3746" i="26"/>
  <c r="U3746" i="26" s="1"/>
  <c r="R3746" i="26"/>
  <c r="Q3746" i="26"/>
  <c r="T3745" i="26"/>
  <c r="U3745" i="26" s="1"/>
  <c r="R3745" i="26"/>
  <c r="Q3745" i="26"/>
  <c r="T3744" i="26"/>
  <c r="U3744" i="26" s="1"/>
  <c r="R3744" i="26"/>
  <c r="Q3744" i="26"/>
  <c r="T3743" i="26"/>
  <c r="U3743" i="26" s="1"/>
  <c r="R3743" i="26"/>
  <c r="Q3743" i="26"/>
  <c r="T3742" i="26"/>
  <c r="U3742" i="26" s="1"/>
  <c r="R3742" i="26"/>
  <c r="Q3742" i="26"/>
  <c r="T3741" i="26"/>
  <c r="U3741" i="26" s="1"/>
  <c r="R3741" i="26"/>
  <c r="Q3741" i="26"/>
  <c r="T3740" i="26"/>
  <c r="U3740" i="26" s="1"/>
  <c r="R3740" i="26"/>
  <c r="Q3740" i="26"/>
  <c r="T3739" i="26"/>
  <c r="U3739" i="26" s="1"/>
  <c r="R3739" i="26"/>
  <c r="Q3739" i="26"/>
  <c r="T3738" i="26"/>
  <c r="U3738" i="26" s="1"/>
  <c r="R3738" i="26"/>
  <c r="Q3738" i="26"/>
  <c r="T3737" i="26"/>
  <c r="U3737" i="26" s="1"/>
  <c r="R3737" i="26"/>
  <c r="Q3737" i="26"/>
  <c r="T3736" i="26"/>
  <c r="U3736" i="26" s="1"/>
  <c r="R3736" i="26"/>
  <c r="Q3736" i="26"/>
  <c r="U3735" i="26"/>
  <c r="T3735" i="26"/>
  <c r="R3735" i="26"/>
  <c r="Q3735" i="26"/>
  <c r="T3734" i="26"/>
  <c r="U3734" i="26" s="1"/>
  <c r="R3734" i="26"/>
  <c r="Q3734" i="26"/>
  <c r="T3733" i="26"/>
  <c r="U3733" i="26" s="1"/>
  <c r="R3733" i="26"/>
  <c r="Q3733" i="26"/>
  <c r="T3732" i="26"/>
  <c r="U3732" i="26" s="1"/>
  <c r="R3732" i="26"/>
  <c r="Q3732" i="26"/>
  <c r="T3731" i="26"/>
  <c r="U3731" i="26" s="1"/>
  <c r="R3731" i="26"/>
  <c r="Q3731" i="26"/>
  <c r="T3730" i="26"/>
  <c r="U3730" i="26" s="1"/>
  <c r="R3730" i="26"/>
  <c r="Q3730" i="26"/>
  <c r="T3729" i="26"/>
  <c r="U3729" i="26" s="1"/>
  <c r="R3729" i="26"/>
  <c r="Q3729" i="26"/>
  <c r="T3728" i="26"/>
  <c r="U3728" i="26" s="1"/>
  <c r="R3728" i="26"/>
  <c r="Q3728" i="26"/>
  <c r="T3727" i="26"/>
  <c r="U3727" i="26" s="1"/>
  <c r="R3727" i="26"/>
  <c r="Q3727" i="26"/>
  <c r="T3726" i="26"/>
  <c r="U3726" i="26" s="1"/>
  <c r="R3726" i="26"/>
  <c r="Q3726" i="26"/>
  <c r="T3725" i="26"/>
  <c r="U3725" i="26" s="1"/>
  <c r="R3725" i="26"/>
  <c r="Q3725" i="26"/>
  <c r="T3724" i="26"/>
  <c r="U3724" i="26" s="1"/>
  <c r="R3724" i="26"/>
  <c r="Q3724" i="26"/>
  <c r="T3723" i="26"/>
  <c r="U3723" i="26" s="1"/>
  <c r="R3723" i="26"/>
  <c r="Q3723" i="26"/>
  <c r="T3722" i="26"/>
  <c r="U3722" i="26" s="1"/>
  <c r="R3722" i="26"/>
  <c r="Q3722" i="26"/>
  <c r="T3721" i="26"/>
  <c r="U3721" i="26" s="1"/>
  <c r="R3721" i="26"/>
  <c r="Q3721" i="26"/>
  <c r="T3720" i="26"/>
  <c r="U3720" i="26" s="1"/>
  <c r="R3720" i="26"/>
  <c r="Q3720" i="26"/>
  <c r="T3719" i="26"/>
  <c r="U3719" i="26" s="1"/>
  <c r="R3719" i="26"/>
  <c r="Q3719" i="26"/>
  <c r="T3718" i="26"/>
  <c r="U3718" i="26" s="1"/>
  <c r="R3718" i="26"/>
  <c r="Q3718" i="26"/>
  <c r="T3717" i="26"/>
  <c r="U3717" i="26" s="1"/>
  <c r="R3717" i="26"/>
  <c r="Q3717" i="26"/>
  <c r="T3716" i="26"/>
  <c r="U3716" i="26" s="1"/>
  <c r="R3716" i="26"/>
  <c r="Q3716" i="26"/>
  <c r="U3715" i="26"/>
  <c r="T3715" i="26"/>
  <c r="R3715" i="26"/>
  <c r="Q3715" i="26"/>
  <c r="T3714" i="26"/>
  <c r="U3714" i="26" s="1"/>
  <c r="R3714" i="26"/>
  <c r="Q3714" i="26"/>
  <c r="T3713" i="26"/>
  <c r="U3713" i="26" s="1"/>
  <c r="R3713" i="26"/>
  <c r="Q3713" i="26"/>
  <c r="T3712" i="26"/>
  <c r="U3712" i="26" s="1"/>
  <c r="R3712" i="26"/>
  <c r="Q3712" i="26"/>
  <c r="U3711" i="26"/>
  <c r="T3711" i="26"/>
  <c r="R3711" i="26"/>
  <c r="Q3711" i="26"/>
  <c r="T3710" i="26"/>
  <c r="U3710" i="26" s="1"/>
  <c r="R3710" i="26"/>
  <c r="Q3710" i="26"/>
  <c r="T3709" i="26"/>
  <c r="U3709" i="26" s="1"/>
  <c r="R3709" i="26"/>
  <c r="Q3709" i="26"/>
  <c r="T3708" i="26"/>
  <c r="U3708" i="26" s="1"/>
  <c r="R3708" i="26"/>
  <c r="Q3708" i="26"/>
  <c r="T3707" i="26"/>
  <c r="U3707" i="26" s="1"/>
  <c r="R3707" i="26"/>
  <c r="Q3707" i="26"/>
  <c r="T3706" i="26"/>
  <c r="U3706" i="26" s="1"/>
  <c r="R3706" i="26"/>
  <c r="Q3706" i="26"/>
  <c r="Q3705" i="26"/>
  <c r="Q3704" i="26"/>
  <c r="T3703" i="26"/>
  <c r="U3703" i="26" s="1"/>
  <c r="R3703" i="26"/>
  <c r="Q3703" i="26"/>
  <c r="T3702" i="26"/>
  <c r="U3702" i="26" s="1"/>
  <c r="R3702" i="26"/>
  <c r="Q3702" i="26"/>
  <c r="T3701" i="26"/>
  <c r="U3701" i="26" s="1"/>
  <c r="R3701" i="26"/>
  <c r="Q3701" i="26"/>
  <c r="T3700" i="26"/>
  <c r="U3700" i="26" s="1"/>
  <c r="R3700" i="26"/>
  <c r="Q3700" i="26"/>
  <c r="T3699" i="26"/>
  <c r="U3699" i="26" s="1"/>
  <c r="R3699" i="26"/>
  <c r="Q3699" i="26"/>
  <c r="T3698" i="26"/>
  <c r="U3698" i="26" s="1"/>
  <c r="R3698" i="26"/>
  <c r="Q3698" i="26"/>
  <c r="T3697" i="26"/>
  <c r="U3697" i="26" s="1"/>
  <c r="R3697" i="26"/>
  <c r="Q3697" i="26"/>
  <c r="T3696" i="26"/>
  <c r="U3696" i="26" s="1"/>
  <c r="R3696" i="26"/>
  <c r="Q3696" i="26"/>
  <c r="T3695" i="26"/>
  <c r="U3695" i="26" s="1"/>
  <c r="R3695" i="26"/>
  <c r="Q3695" i="26"/>
  <c r="T3694" i="26"/>
  <c r="U3694" i="26" s="1"/>
  <c r="R3694" i="26"/>
  <c r="Q3694" i="26"/>
  <c r="T3693" i="26"/>
  <c r="U3693" i="26" s="1"/>
  <c r="R3693" i="26"/>
  <c r="Q3693" i="26"/>
  <c r="T3692" i="26"/>
  <c r="U3692" i="26" s="1"/>
  <c r="R3692" i="26"/>
  <c r="Q3692" i="26"/>
  <c r="T3691" i="26"/>
  <c r="U3691" i="26" s="1"/>
  <c r="R3691" i="26"/>
  <c r="Q3691" i="26"/>
  <c r="T3690" i="26"/>
  <c r="U3690" i="26" s="1"/>
  <c r="R3690" i="26"/>
  <c r="Q3690" i="26"/>
  <c r="T3689" i="26"/>
  <c r="U3689" i="26" s="1"/>
  <c r="R3689" i="26"/>
  <c r="Q3689" i="26"/>
  <c r="T3688" i="26"/>
  <c r="U3688" i="26" s="1"/>
  <c r="R3688" i="26"/>
  <c r="Q3688" i="26"/>
  <c r="T3687" i="26"/>
  <c r="U3687" i="26" s="1"/>
  <c r="R3687" i="26"/>
  <c r="Q3687" i="26"/>
  <c r="T3686" i="26"/>
  <c r="U3686" i="26" s="1"/>
  <c r="R3686" i="26"/>
  <c r="Q3686" i="26"/>
  <c r="T3685" i="26"/>
  <c r="U3685" i="26" s="1"/>
  <c r="R3685" i="26"/>
  <c r="Q3685" i="26"/>
  <c r="T3684" i="26"/>
  <c r="U3684" i="26" s="1"/>
  <c r="R3684" i="26"/>
  <c r="Q3684" i="26"/>
  <c r="T3683" i="26"/>
  <c r="U3683" i="26" s="1"/>
  <c r="R3683" i="26"/>
  <c r="Q3683" i="26"/>
  <c r="T3682" i="26"/>
  <c r="U3682" i="26" s="1"/>
  <c r="R3682" i="26"/>
  <c r="Q3682" i="26"/>
  <c r="T3681" i="26"/>
  <c r="U3681" i="26" s="1"/>
  <c r="R3681" i="26"/>
  <c r="Q3681" i="26"/>
  <c r="T3680" i="26"/>
  <c r="U3680" i="26" s="1"/>
  <c r="R3680" i="26"/>
  <c r="Q3680" i="26"/>
  <c r="T3679" i="26"/>
  <c r="U3679" i="26" s="1"/>
  <c r="R3679" i="26"/>
  <c r="Q3679" i="26"/>
  <c r="T3678" i="26"/>
  <c r="U3678" i="26" s="1"/>
  <c r="R3678" i="26"/>
  <c r="Q3678" i="26"/>
  <c r="T3677" i="26"/>
  <c r="U3677" i="26" s="1"/>
  <c r="R3677" i="26"/>
  <c r="Q3677" i="26"/>
  <c r="T3676" i="26"/>
  <c r="U3676" i="26" s="1"/>
  <c r="R3676" i="26"/>
  <c r="Q3676" i="26"/>
  <c r="T3675" i="26"/>
  <c r="U3675" i="26" s="1"/>
  <c r="R3675" i="26"/>
  <c r="Q3675" i="26"/>
  <c r="T3674" i="26"/>
  <c r="U3674" i="26" s="1"/>
  <c r="R3674" i="26"/>
  <c r="Q3674" i="26"/>
  <c r="T3673" i="26"/>
  <c r="U3673" i="26" s="1"/>
  <c r="R3673" i="26"/>
  <c r="Q3673" i="26"/>
  <c r="T3672" i="26"/>
  <c r="U3672" i="26" s="1"/>
  <c r="R3672" i="26"/>
  <c r="Q3672" i="26"/>
  <c r="T3671" i="26"/>
  <c r="U3671" i="26" s="1"/>
  <c r="R3671" i="26"/>
  <c r="Q3671" i="26"/>
  <c r="T3670" i="26"/>
  <c r="U3670" i="26" s="1"/>
  <c r="R3670" i="26"/>
  <c r="Q3670" i="26"/>
  <c r="T3669" i="26"/>
  <c r="U3669" i="26" s="1"/>
  <c r="R3669" i="26"/>
  <c r="Q3669" i="26"/>
  <c r="T3668" i="26"/>
  <c r="U3668" i="26" s="1"/>
  <c r="R3668" i="26"/>
  <c r="Q3668" i="26"/>
  <c r="T3667" i="26"/>
  <c r="U3667" i="26" s="1"/>
  <c r="R3667" i="26"/>
  <c r="Q3667" i="26"/>
  <c r="T3666" i="26"/>
  <c r="U3666" i="26" s="1"/>
  <c r="R3666" i="26"/>
  <c r="Q3666" i="26"/>
  <c r="T3665" i="26"/>
  <c r="U3665" i="26" s="1"/>
  <c r="R3665" i="26"/>
  <c r="Q3665" i="26"/>
  <c r="T3664" i="26"/>
  <c r="U3664" i="26" s="1"/>
  <c r="R3664" i="26"/>
  <c r="Q3664" i="26"/>
  <c r="T3663" i="26"/>
  <c r="U3663" i="26" s="1"/>
  <c r="R3663" i="26"/>
  <c r="Q3663" i="26"/>
  <c r="T3662" i="26"/>
  <c r="U3662" i="26" s="1"/>
  <c r="R3662" i="26"/>
  <c r="Q3662" i="26"/>
  <c r="T3661" i="26"/>
  <c r="U3661" i="26" s="1"/>
  <c r="R3661" i="26"/>
  <c r="Q3661" i="26"/>
  <c r="T3660" i="26"/>
  <c r="U3660" i="26" s="1"/>
  <c r="R3660" i="26"/>
  <c r="Q3660" i="26"/>
  <c r="T3659" i="26"/>
  <c r="U3659" i="26" s="1"/>
  <c r="R3659" i="26"/>
  <c r="Q3659" i="26"/>
  <c r="T3658" i="26"/>
  <c r="U3658" i="26" s="1"/>
  <c r="R3658" i="26"/>
  <c r="Q3658" i="26"/>
  <c r="T3657" i="26"/>
  <c r="U3657" i="26" s="1"/>
  <c r="R3657" i="26"/>
  <c r="Q3657" i="26"/>
  <c r="T3656" i="26"/>
  <c r="U3656" i="26" s="1"/>
  <c r="R3656" i="26"/>
  <c r="Q3656" i="26"/>
  <c r="T3655" i="26"/>
  <c r="U3655" i="26" s="1"/>
  <c r="R3655" i="26"/>
  <c r="Q3655" i="26"/>
  <c r="T3654" i="26"/>
  <c r="U3654" i="26" s="1"/>
  <c r="R3654" i="26"/>
  <c r="Q3654" i="26"/>
  <c r="T3653" i="26"/>
  <c r="U3653" i="26" s="1"/>
  <c r="R3653" i="26"/>
  <c r="Q3653" i="26"/>
  <c r="T3652" i="26"/>
  <c r="U3652" i="26" s="1"/>
  <c r="R3652" i="26"/>
  <c r="Q3652" i="26"/>
  <c r="T3651" i="26"/>
  <c r="U3651" i="26" s="1"/>
  <c r="R3651" i="26"/>
  <c r="Q3651" i="26"/>
  <c r="T3650" i="26"/>
  <c r="U3650" i="26" s="1"/>
  <c r="R3650" i="26"/>
  <c r="Q3650" i="26"/>
  <c r="T3649" i="26"/>
  <c r="U3649" i="26" s="1"/>
  <c r="R3649" i="26"/>
  <c r="Q3649" i="26"/>
  <c r="T3648" i="26"/>
  <c r="U3648" i="26" s="1"/>
  <c r="R3648" i="26"/>
  <c r="Q3648" i="26"/>
  <c r="S3647" i="26"/>
  <c r="Q3647" i="26"/>
  <c r="P3647" i="26"/>
  <c r="O3647" i="26"/>
  <c r="N3647" i="26"/>
  <c r="M3647" i="26"/>
  <c r="L3647" i="26"/>
  <c r="K3647" i="26"/>
  <c r="I3647" i="26"/>
  <c r="T3646" i="26"/>
  <c r="U3646" i="26" s="1"/>
  <c r="R3646" i="26"/>
  <c r="Q3646" i="26"/>
  <c r="T3645" i="26"/>
  <c r="U3645" i="26" s="1"/>
  <c r="R3645" i="26"/>
  <c r="Q3645" i="26"/>
  <c r="T3644" i="26"/>
  <c r="U3644" i="26" s="1"/>
  <c r="R3644" i="26"/>
  <c r="Q3644" i="26"/>
  <c r="T3643" i="26"/>
  <c r="U3643" i="26" s="1"/>
  <c r="R3643" i="26"/>
  <c r="Q3643" i="26"/>
  <c r="T3642" i="26"/>
  <c r="U3642" i="26" s="1"/>
  <c r="R3642" i="26"/>
  <c r="Q3642" i="26"/>
  <c r="T3641" i="26"/>
  <c r="U3641" i="26" s="1"/>
  <c r="R3641" i="26"/>
  <c r="Q3641" i="26"/>
  <c r="T3640" i="26"/>
  <c r="U3640" i="26" s="1"/>
  <c r="R3640" i="26"/>
  <c r="Q3640" i="26"/>
  <c r="U3639" i="26"/>
  <c r="T3639" i="26"/>
  <c r="R3639" i="26"/>
  <c r="Q3639" i="26"/>
  <c r="T3638" i="26"/>
  <c r="U3638" i="26" s="1"/>
  <c r="R3638" i="26"/>
  <c r="Q3638" i="26"/>
  <c r="T3637" i="26"/>
  <c r="U3637" i="26" s="1"/>
  <c r="R3637" i="26"/>
  <c r="Q3637" i="26"/>
  <c r="T3636" i="26"/>
  <c r="U3636" i="26" s="1"/>
  <c r="R3636" i="26"/>
  <c r="Q3636" i="26"/>
  <c r="T3635" i="26"/>
  <c r="U3635" i="26" s="1"/>
  <c r="R3635" i="26"/>
  <c r="Q3635" i="26"/>
  <c r="T3634" i="26"/>
  <c r="U3634" i="26" s="1"/>
  <c r="R3634" i="26"/>
  <c r="Q3634" i="26"/>
  <c r="T3633" i="26"/>
  <c r="U3633" i="26" s="1"/>
  <c r="R3633" i="26"/>
  <c r="Q3633" i="26"/>
  <c r="T3632" i="26"/>
  <c r="U3632" i="26" s="1"/>
  <c r="R3632" i="26"/>
  <c r="Q3632" i="26"/>
  <c r="T3631" i="26"/>
  <c r="U3631" i="26" s="1"/>
  <c r="R3631" i="26"/>
  <c r="Q3631" i="26"/>
  <c r="T3630" i="26"/>
  <c r="U3630" i="26" s="1"/>
  <c r="R3630" i="26"/>
  <c r="Q3630" i="26"/>
  <c r="U3629" i="26"/>
  <c r="T3629" i="26"/>
  <c r="R3629" i="26"/>
  <c r="Q3629" i="26"/>
  <c r="T3628" i="26"/>
  <c r="U3628" i="26" s="1"/>
  <c r="R3628" i="26"/>
  <c r="Q3628" i="26"/>
  <c r="T3627" i="26"/>
  <c r="U3627" i="26" s="1"/>
  <c r="R3627" i="26"/>
  <c r="Q3627" i="26"/>
  <c r="T3626" i="26"/>
  <c r="U3626" i="26" s="1"/>
  <c r="R3626" i="26"/>
  <c r="Q3626" i="26"/>
  <c r="T3625" i="26"/>
  <c r="U3625" i="26" s="1"/>
  <c r="R3625" i="26"/>
  <c r="Q3625" i="26"/>
  <c r="T3624" i="26"/>
  <c r="U3624" i="26" s="1"/>
  <c r="R3624" i="26"/>
  <c r="Q3624" i="26"/>
  <c r="U3623" i="26"/>
  <c r="T3623" i="26"/>
  <c r="R3623" i="26"/>
  <c r="Q3623" i="26"/>
  <c r="T3622" i="26"/>
  <c r="U3622" i="26" s="1"/>
  <c r="R3622" i="26"/>
  <c r="Q3622" i="26"/>
  <c r="T3621" i="26"/>
  <c r="U3621" i="26" s="1"/>
  <c r="R3621" i="26"/>
  <c r="Q3621" i="26"/>
  <c r="T3620" i="26"/>
  <c r="U3620" i="26" s="1"/>
  <c r="R3620" i="26"/>
  <c r="Q3620" i="26"/>
  <c r="T3619" i="26"/>
  <c r="U3619" i="26" s="1"/>
  <c r="R3619" i="26"/>
  <c r="Q3619" i="26"/>
  <c r="T3618" i="26"/>
  <c r="U3618" i="26" s="1"/>
  <c r="R3618" i="26"/>
  <c r="Q3618" i="26"/>
  <c r="T3617" i="26"/>
  <c r="U3617" i="26" s="1"/>
  <c r="R3617" i="26"/>
  <c r="Q3617" i="26"/>
  <c r="T3616" i="26"/>
  <c r="U3616" i="26" s="1"/>
  <c r="R3616" i="26"/>
  <c r="Q3616" i="26"/>
  <c r="T3615" i="26"/>
  <c r="U3615" i="26" s="1"/>
  <c r="R3615" i="26"/>
  <c r="Q3615" i="26"/>
  <c r="T3614" i="26"/>
  <c r="U3614" i="26" s="1"/>
  <c r="R3614" i="26"/>
  <c r="Q3614" i="26"/>
  <c r="T3613" i="26"/>
  <c r="U3613" i="26" s="1"/>
  <c r="R3613" i="26"/>
  <c r="Q3613" i="26"/>
  <c r="T3612" i="26"/>
  <c r="U3612" i="26" s="1"/>
  <c r="R3612" i="26"/>
  <c r="Q3612" i="26"/>
  <c r="T3611" i="26"/>
  <c r="U3611" i="26" s="1"/>
  <c r="R3611" i="26"/>
  <c r="Q3611" i="26"/>
  <c r="T3610" i="26"/>
  <c r="U3610" i="26" s="1"/>
  <c r="R3610" i="26"/>
  <c r="Q3610" i="26"/>
  <c r="T3609" i="26"/>
  <c r="U3609" i="26" s="1"/>
  <c r="R3609" i="26"/>
  <c r="Q3609" i="26"/>
  <c r="T3608" i="26"/>
  <c r="U3608" i="26" s="1"/>
  <c r="R3608" i="26"/>
  <c r="Q3608" i="26"/>
  <c r="T3607" i="26"/>
  <c r="U3607" i="26" s="1"/>
  <c r="R3607" i="26"/>
  <c r="Q3607" i="26"/>
  <c r="T3606" i="26"/>
  <c r="U3606" i="26" s="1"/>
  <c r="R3606" i="26"/>
  <c r="Q3606" i="26"/>
  <c r="T3605" i="26"/>
  <c r="U3605" i="26" s="1"/>
  <c r="R3605" i="26"/>
  <c r="Q3605" i="26"/>
  <c r="T3604" i="26"/>
  <c r="U3604" i="26" s="1"/>
  <c r="R3604" i="26"/>
  <c r="Q3604" i="26"/>
  <c r="T3603" i="26"/>
  <c r="U3603" i="26" s="1"/>
  <c r="R3603" i="26"/>
  <c r="Q3603" i="26"/>
  <c r="T3602" i="26"/>
  <c r="U3602" i="26" s="1"/>
  <c r="R3602" i="26"/>
  <c r="Q3602" i="26"/>
  <c r="T3601" i="26"/>
  <c r="U3601" i="26" s="1"/>
  <c r="R3601" i="26"/>
  <c r="Q3601" i="26"/>
  <c r="T3600" i="26"/>
  <c r="U3600" i="26" s="1"/>
  <c r="R3600" i="26"/>
  <c r="Q3600" i="26"/>
  <c r="T3599" i="26"/>
  <c r="U3599" i="26" s="1"/>
  <c r="R3599" i="26"/>
  <c r="Q3599" i="26"/>
  <c r="T3598" i="26"/>
  <c r="U3598" i="26" s="1"/>
  <c r="R3598" i="26"/>
  <c r="Q3598" i="26"/>
  <c r="T3597" i="26"/>
  <c r="U3597" i="26" s="1"/>
  <c r="R3597" i="26"/>
  <c r="Q3597" i="26"/>
  <c r="T3596" i="26"/>
  <c r="U3596" i="26" s="1"/>
  <c r="R3596" i="26"/>
  <c r="Q3596" i="26"/>
  <c r="T3595" i="26"/>
  <c r="U3595" i="26" s="1"/>
  <c r="R3595" i="26"/>
  <c r="Q3595" i="26"/>
  <c r="T3594" i="26"/>
  <c r="U3594" i="26" s="1"/>
  <c r="R3594" i="26"/>
  <c r="Q3594" i="26"/>
  <c r="T3593" i="26"/>
  <c r="U3593" i="26" s="1"/>
  <c r="R3593" i="26"/>
  <c r="Q3593" i="26"/>
  <c r="T3592" i="26"/>
  <c r="U3592" i="26" s="1"/>
  <c r="R3592" i="26"/>
  <c r="Q3592" i="26"/>
  <c r="T3591" i="26"/>
  <c r="U3591" i="26" s="1"/>
  <c r="R3591" i="26"/>
  <c r="Q3591" i="26"/>
  <c r="T3590" i="26"/>
  <c r="U3590" i="26" s="1"/>
  <c r="R3590" i="26"/>
  <c r="Q3590" i="26"/>
  <c r="T3589" i="26"/>
  <c r="U3589" i="26" s="1"/>
  <c r="R3589" i="26"/>
  <c r="Q3589" i="26"/>
  <c r="T3588" i="26"/>
  <c r="U3588" i="26" s="1"/>
  <c r="R3588" i="26"/>
  <c r="Q3588" i="26"/>
  <c r="T3587" i="26"/>
  <c r="U3587" i="26" s="1"/>
  <c r="R3587" i="26"/>
  <c r="Q3587" i="26"/>
  <c r="T3586" i="26"/>
  <c r="U3586" i="26" s="1"/>
  <c r="R3586" i="26"/>
  <c r="Q3586" i="26"/>
  <c r="T3585" i="26"/>
  <c r="U3585" i="26" s="1"/>
  <c r="R3585" i="26"/>
  <c r="Q3585" i="26"/>
  <c r="T3584" i="26"/>
  <c r="U3584" i="26" s="1"/>
  <c r="R3584" i="26"/>
  <c r="Q3584" i="26"/>
  <c r="T3583" i="26"/>
  <c r="U3583" i="26" s="1"/>
  <c r="R3583" i="26"/>
  <c r="Q3583" i="26"/>
  <c r="T3582" i="26"/>
  <c r="U3582" i="26" s="1"/>
  <c r="R3582" i="26"/>
  <c r="Q3582" i="26"/>
  <c r="T3581" i="26"/>
  <c r="U3581" i="26" s="1"/>
  <c r="R3581" i="26"/>
  <c r="Q3581" i="26"/>
  <c r="T3580" i="26"/>
  <c r="U3580" i="26" s="1"/>
  <c r="R3580" i="26"/>
  <c r="Q3580" i="26"/>
  <c r="T3579" i="26"/>
  <c r="U3579" i="26" s="1"/>
  <c r="R3579" i="26"/>
  <c r="Q3579" i="26"/>
  <c r="T3578" i="26"/>
  <c r="U3578" i="26" s="1"/>
  <c r="R3578" i="26"/>
  <c r="Q3578" i="26"/>
  <c r="T3577" i="26"/>
  <c r="U3577" i="26" s="1"/>
  <c r="R3577" i="26"/>
  <c r="Q3577" i="26"/>
  <c r="T3576" i="26"/>
  <c r="U3576" i="26" s="1"/>
  <c r="R3576" i="26"/>
  <c r="Q3576" i="26"/>
  <c r="U3575" i="26"/>
  <c r="T3575" i="26"/>
  <c r="R3575" i="26"/>
  <c r="Q3575" i="26"/>
  <c r="T3574" i="26"/>
  <c r="U3574" i="26" s="1"/>
  <c r="R3574" i="26"/>
  <c r="Q3574" i="26"/>
  <c r="T3573" i="26"/>
  <c r="U3573" i="26" s="1"/>
  <c r="R3573" i="26"/>
  <c r="Q3573" i="26"/>
  <c r="T3572" i="26"/>
  <c r="U3572" i="26" s="1"/>
  <c r="R3572" i="26"/>
  <c r="Q3572" i="26"/>
  <c r="U3571" i="26"/>
  <c r="T3571" i="26"/>
  <c r="R3571" i="26"/>
  <c r="Q3571" i="26"/>
  <c r="T3570" i="26"/>
  <c r="U3570" i="26" s="1"/>
  <c r="R3570" i="26"/>
  <c r="Q3570" i="26"/>
  <c r="T3569" i="26"/>
  <c r="U3569" i="26" s="1"/>
  <c r="R3569" i="26"/>
  <c r="Q3569" i="26"/>
  <c r="T3568" i="26"/>
  <c r="U3568" i="26" s="1"/>
  <c r="R3568" i="26"/>
  <c r="Q3568" i="26"/>
  <c r="U3567" i="26"/>
  <c r="T3567" i="26"/>
  <c r="R3567" i="26"/>
  <c r="Q3567" i="26"/>
  <c r="T3566" i="26"/>
  <c r="U3566" i="26" s="1"/>
  <c r="R3566" i="26"/>
  <c r="Q3566" i="26"/>
  <c r="U3565" i="26"/>
  <c r="T3565" i="26"/>
  <c r="R3565" i="26"/>
  <c r="Q3565" i="26"/>
  <c r="T3564" i="26"/>
  <c r="U3564" i="26" s="1"/>
  <c r="R3564" i="26"/>
  <c r="Q3564" i="26"/>
  <c r="T3563" i="26"/>
  <c r="U3563" i="26" s="1"/>
  <c r="R3563" i="26"/>
  <c r="Q3563" i="26"/>
  <c r="T3562" i="26"/>
  <c r="U3562" i="26" s="1"/>
  <c r="R3562" i="26"/>
  <c r="Q3562" i="26"/>
  <c r="T3561" i="26"/>
  <c r="U3561" i="26" s="1"/>
  <c r="R3561" i="26"/>
  <c r="Q3561" i="26"/>
  <c r="T3560" i="26"/>
  <c r="U3560" i="26" s="1"/>
  <c r="R3560" i="26"/>
  <c r="Q3560" i="26"/>
  <c r="T3559" i="26"/>
  <c r="U3559" i="26" s="1"/>
  <c r="R3559" i="26"/>
  <c r="Q3559" i="26"/>
  <c r="T3558" i="26"/>
  <c r="U3558" i="26" s="1"/>
  <c r="R3558" i="26"/>
  <c r="Q3558" i="26"/>
  <c r="T3557" i="26"/>
  <c r="U3557" i="26" s="1"/>
  <c r="R3557" i="26"/>
  <c r="Q3557" i="26"/>
  <c r="T3556" i="26"/>
  <c r="U3556" i="26" s="1"/>
  <c r="R3556" i="26"/>
  <c r="Q3556" i="26"/>
  <c r="T3555" i="26"/>
  <c r="U3555" i="26" s="1"/>
  <c r="R3555" i="26"/>
  <c r="Q3555" i="26"/>
  <c r="T3554" i="26"/>
  <c r="U3554" i="26" s="1"/>
  <c r="R3554" i="26"/>
  <c r="Q3554" i="26"/>
  <c r="T3553" i="26"/>
  <c r="U3553" i="26" s="1"/>
  <c r="R3553" i="26"/>
  <c r="Q3553" i="26"/>
  <c r="T3552" i="26"/>
  <c r="U3552" i="26" s="1"/>
  <c r="R3552" i="26"/>
  <c r="Q3552" i="26"/>
  <c r="T3551" i="26"/>
  <c r="U3551" i="26" s="1"/>
  <c r="R3551" i="26"/>
  <c r="Q3551" i="26"/>
  <c r="T3550" i="26"/>
  <c r="U3550" i="26" s="1"/>
  <c r="R3550" i="26"/>
  <c r="Q3550" i="26"/>
  <c r="T3549" i="26"/>
  <c r="U3549" i="26" s="1"/>
  <c r="R3549" i="26"/>
  <c r="Q3549" i="26"/>
  <c r="T3548" i="26"/>
  <c r="U3548" i="26" s="1"/>
  <c r="R3548" i="26"/>
  <c r="Q3548" i="26"/>
  <c r="T3547" i="26"/>
  <c r="U3547" i="26" s="1"/>
  <c r="R3547" i="26"/>
  <c r="Q3547" i="26"/>
  <c r="T3546" i="26"/>
  <c r="U3546" i="26" s="1"/>
  <c r="R3546" i="26"/>
  <c r="Q3546" i="26"/>
  <c r="T3545" i="26"/>
  <c r="U3545" i="26" s="1"/>
  <c r="R3545" i="26"/>
  <c r="Q3545" i="26"/>
  <c r="T3544" i="26"/>
  <c r="U3544" i="26" s="1"/>
  <c r="R3544" i="26"/>
  <c r="Q3544" i="26"/>
  <c r="U3543" i="26"/>
  <c r="T3543" i="26"/>
  <c r="R3543" i="26"/>
  <c r="Q3543" i="26"/>
  <c r="T3542" i="26"/>
  <c r="U3542" i="26" s="1"/>
  <c r="R3542" i="26"/>
  <c r="Q3542" i="26"/>
  <c r="T3541" i="26"/>
  <c r="U3541" i="26" s="1"/>
  <c r="R3541" i="26"/>
  <c r="Q3541" i="26"/>
  <c r="T3540" i="26"/>
  <c r="U3540" i="26" s="1"/>
  <c r="R3540" i="26"/>
  <c r="Q3540" i="26"/>
  <c r="U3539" i="26"/>
  <c r="T3539" i="26"/>
  <c r="R3539" i="26"/>
  <c r="Q3539" i="26"/>
  <c r="T3538" i="26"/>
  <c r="U3538" i="26" s="1"/>
  <c r="R3538" i="26"/>
  <c r="Q3538" i="26"/>
  <c r="T3537" i="26"/>
  <c r="U3537" i="26" s="1"/>
  <c r="R3537" i="26"/>
  <c r="Q3537" i="26"/>
  <c r="T3536" i="26"/>
  <c r="U3536" i="26" s="1"/>
  <c r="R3536" i="26"/>
  <c r="Q3536" i="26"/>
  <c r="T3535" i="26"/>
  <c r="U3535" i="26" s="1"/>
  <c r="R3535" i="26"/>
  <c r="Q3535" i="26"/>
  <c r="T3534" i="26"/>
  <c r="U3534" i="26" s="1"/>
  <c r="R3534" i="26"/>
  <c r="Q3534" i="26"/>
  <c r="U3533" i="26"/>
  <c r="T3533" i="26"/>
  <c r="R3533" i="26"/>
  <c r="Q3533" i="26"/>
  <c r="T3532" i="26"/>
  <c r="U3532" i="26" s="1"/>
  <c r="R3532" i="26"/>
  <c r="Q3532" i="26"/>
  <c r="U3531" i="26"/>
  <c r="T3531" i="26"/>
  <c r="R3531" i="26"/>
  <c r="Q3531" i="26"/>
  <c r="T3530" i="26"/>
  <c r="U3530" i="26" s="1"/>
  <c r="R3530" i="26"/>
  <c r="Q3530" i="26"/>
  <c r="T3529" i="26"/>
  <c r="U3529" i="26" s="1"/>
  <c r="R3529" i="26"/>
  <c r="Q3529" i="26"/>
  <c r="T3528" i="26"/>
  <c r="U3528" i="26" s="1"/>
  <c r="R3528" i="26"/>
  <c r="Q3528" i="26"/>
  <c r="T3527" i="26"/>
  <c r="U3527" i="26" s="1"/>
  <c r="R3527" i="26"/>
  <c r="Q3527" i="26"/>
  <c r="T3526" i="26"/>
  <c r="U3526" i="26" s="1"/>
  <c r="R3526" i="26"/>
  <c r="Q3526" i="26"/>
  <c r="T3525" i="26"/>
  <c r="U3525" i="26" s="1"/>
  <c r="R3525" i="26"/>
  <c r="Q3525" i="26"/>
  <c r="T3524" i="26"/>
  <c r="U3524" i="26" s="1"/>
  <c r="R3524" i="26"/>
  <c r="Q3524" i="26"/>
  <c r="T3523" i="26"/>
  <c r="U3523" i="26" s="1"/>
  <c r="R3523" i="26"/>
  <c r="Q3523" i="26"/>
  <c r="T3522" i="26"/>
  <c r="U3522" i="26" s="1"/>
  <c r="R3522" i="26"/>
  <c r="Q3522" i="26"/>
  <c r="T3521" i="26"/>
  <c r="U3521" i="26" s="1"/>
  <c r="R3521" i="26"/>
  <c r="Q3521" i="26"/>
  <c r="T3520" i="26"/>
  <c r="U3520" i="26" s="1"/>
  <c r="R3520" i="26"/>
  <c r="Q3520" i="26"/>
  <c r="T3519" i="26"/>
  <c r="U3519" i="26" s="1"/>
  <c r="R3519" i="26"/>
  <c r="Q3519" i="26"/>
  <c r="T3518" i="26"/>
  <c r="U3518" i="26" s="1"/>
  <c r="R3518" i="26"/>
  <c r="Q3518" i="26"/>
  <c r="U3517" i="26"/>
  <c r="T3517" i="26"/>
  <c r="R3517" i="26"/>
  <c r="Q3517" i="26"/>
  <c r="T3516" i="26"/>
  <c r="U3516" i="26" s="1"/>
  <c r="R3516" i="26"/>
  <c r="Q3516" i="26"/>
  <c r="T3515" i="26"/>
  <c r="U3515" i="26" s="1"/>
  <c r="R3515" i="26"/>
  <c r="Q3515" i="26"/>
  <c r="T3514" i="26"/>
  <c r="U3514" i="26" s="1"/>
  <c r="R3514" i="26"/>
  <c r="Q3514" i="26"/>
  <c r="T3513" i="26"/>
  <c r="U3513" i="26" s="1"/>
  <c r="R3513" i="26"/>
  <c r="Q3513" i="26"/>
  <c r="T3512" i="26"/>
  <c r="U3512" i="26" s="1"/>
  <c r="R3512" i="26"/>
  <c r="Q3512" i="26"/>
  <c r="U3511" i="26"/>
  <c r="T3511" i="26"/>
  <c r="R3511" i="26"/>
  <c r="Q3511" i="26"/>
  <c r="T3510" i="26"/>
  <c r="U3510" i="26" s="1"/>
  <c r="R3510" i="26"/>
  <c r="Q3510" i="26"/>
  <c r="T3509" i="26"/>
  <c r="U3509" i="26" s="1"/>
  <c r="R3509" i="26"/>
  <c r="Q3509" i="26"/>
  <c r="T3508" i="26"/>
  <c r="U3508" i="26" s="1"/>
  <c r="R3508" i="26"/>
  <c r="Q3508" i="26"/>
  <c r="T3507" i="26"/>
  <c r="U3507" i="26" s="1"/>
  <c r="R3507" i="26"/>
  <c r="Q3507" i="26"/>
  <c r="Q3506" i="26"/>
  <c r="Q3505" i="26"/>
  <c r="S3504" i="26"/>
  <c r="Q3504" i="26"/>
  <c r="I3504" i="26"/>
  <c r="K3504" i="26" s="1"/>
  <c r="S3503" i="26"/>
  <c r="O3503" i="26" s="1"/>
  <c r="Q3503" i="26"/>
  <c r="P3503" i="26"/>
  <c r="L3503" i="26"/>
  <c r="I3503" i="26"/>
  <c r="K3503" i="26" s="1"/>
  <c r="M3503" i="26" s="1"/>
  <c r="S3502" i="26"/>
  <c r="L3502" i="26" s="1"/>
  <c r="Q3502" i="26"/>
  <c r="M3502" i="26"/>
  <c r="I3502" i="26"/>
  <c r="K3502" i="26" s="1"/>
  <c r="T3501" i="26"/>
  <c r="U3501" i="26" s="1"/>
  <c r="R3501" i="26"/>
  <c r="Q3501" i="26"/>
  <c r="U3500" i="26"/>
  <c r="T3500" i="26"/>
  <c r="R3500" i="26"/>
  <c r="Q3500" i="26"/>
  <c r="T3499" i="26"/>
  <c r="U3499" i="26" s="1"/>
  <c r="R3499" i="26"/>
  <c r="Q3499" i="26"/>
  <c r="T3498" i="26"/>
  <c r="U3498" i="26" s="1"/>
  <c r="R3498" i="26"/>
  <c r="Q3498" i="26"/>
  <c r="T3497" i="26"/>
  <c r="U3497" i="26" s="1"/>
  <c r="R3497" i="26"/>
  <c r="Q3497" i="26"/>
  <c r="T3496" i="26"/>
  <c r="U3496" i="26" s="1"/>
  <c r="R3496" i="26"/>
  <c r="Q3496" i="26"/>
  <c r="T3495" i="26"/>
  <c r="U3495" i="26" s="1"/>
  <c r="R3495" i="26"/>
  <c r="Q3495" i="26"/>
  <c r="U3494" i="26"/>
  <c r="T3494" i="26"/>
  <c r="R3494" i="26"/>
  <c r="Q3494" i="26"/>
  <c r="T3493" i="26"/>
  <c r="U3493" i="26" s="1"/>
  <c r="R3493" i="26"/>
  <c r="Q3493" i="26"/>
  <c r="T3492" i="26"/>
  <c r="U3492" i="26" s="1"/>
  <c r="R3492" i="26"/>
  <c r="Q3492" i="26"/>
  <c r="T3491" i="26"/>
  <c r="U3491" i="26" s="1"/>
  <c r="R3491" i="26"/>
  <c r="Q3491" i="26"/>
  <c r="T3490" i="26"/>
  <c r="U3490" i="26" s="1"/>
  <c r="R3490" i="26"/>
  <c r="Q3490" i="26"/>
  <c r="T3489" i="26"/>
  <c r="U3489" i="26" s="1"/>
  <c r="R3489" i="26"/>
  <c r="Q3489" i="26"/>
  <c r="T3488" i="26"/>
  <c r="U3488" i="26" s="1"/>
  <c r="R3488" i="26"/>
  <c r="Q3488" i="26"/>
  <c r="U3487" i="26"/>
  <c r="T3487" i="26"/>
  <c r="R3487" i="26"/>
  <c r="Q3487" i="26"/>
  <c r="T3486" i="26"/>
  <c r="U3486" i="26" s="1"/>
  <c r="R3486" i="26"/>
  <c r="Q3486" i="26"/>
  <c r="T3485" i="26"/>
  <c r="U3485" i="26" s="1"/>
  <c r="R3485" i="26"/>
  <c r="Q3485" i="26"/>
  <c r="T3484" i="26"/>
  <c r="U3484" i="26" s="1"/>
  <c r="R3484" i="26"/>
  <c r="Q3484" i="26"/>
  <c r="T3483" i="26"/>
  <c r="U3483" i="26" s="1"/>
  <c r="R3483" i="26"/>
  <c r="Q3483" i="26"/>
  <c r="T3482" i="26"/>
  <c r="U3482" i="26" s="1"/>
  <c r="R3482" i="26"/>
  <c r="Q3482" i="26"/>
  <c r="U3481" i="26"/>
  <c r="T3481" i="26"/>
  <c r="R3481" i="26"/>
  <c r="Q3481" i="26"/>
  <c r="T3480" i="26"/>
  <c r="U3480" i="26" s="1"/>
  <c r="R3480" i="26"/>
  <c r="Q3480" i="26"/>
  <c r="T3479" i="26"/>
  <c r="U3479" i="26" s="1"/>
  <c r="R3479" i="26"/>
  <c r="Q3479" i="26"/>
  <c r="T3478" i="26"/>
  <c r="U3478" i="26" s="1"/>
  <c r="R3478" i="26"/>
  <c r="Q3478" i="26"/>
  <c r="T3477" i="26"/>
  <c r="U3477" i="26" s="1"/>
  <c r="R3477" i="26"/>
  <c r="Q3477" i="26"/>
  <c r="T3476" i="26"/>
  <c r="U3476" i="26" s="1"/>
  <c r="R3476" i="26"/>
  <c r="Q3476" i="26"/>
  <c r="T3475" i="26"/>
  <c r="U3475" i="26" s="1"/>
  <c r="R3475" i="26"/>
  <c r="Q3475" i="26"/>
  <c r="U3474" i="26"/>
  <c r="T3474" i="26"/>
  <c r="R3474" i="26"/>
  <c r="Q3474" i="26"/>
  <c r="T3473" i="26"/>
  <c r="U3473" i="26" s="1"/>
  <c r="R3473" i="26"/>
  <c r="Q3473" i="26"/>
  <c r="T3472" i="26"/>
  <c r="U3472" i="26" s="1"/>
  <c r="R3472" i="26"/>
  <c r="Q3472" i="26"/>
  <c r="T3471" i="26"/>
  <c r="U3471" i="26" s="1"/>
  <c r="R3471" i="26"/>
  <c r="Q3471" i="26"/>
  <c r="T3470" i="26"/>
  <c r="U3470" i="26" s="1"/>
  <c r="R3470" i="26"/>
  <c r="Q3470" i="26"/>
  <c r="T3469" i="26"/>
  <c r="U3469" i="26" s="1"/>
  <c r="R3469" i="26"/>
  <c r="Q3469" i="26"/>
  <c r="U3468" i="26"/>
  <c r="T3468" i="26"/>
  <c r="R3468" i="26"/>
  <c r="Q3468" i="26"/>
  <c r="T3467" i="26"/>
  <c r="U3467" i="26" s="1"/>
  <c r="R3467" i="26"/>
  <c r="Q3467" i="26"/>
  <c r="U3466" i="26"/>
  <c r="T3466" i="26"/>
  <c r="R3466" i="26"/>
  <c r="Q3466" i="26"/>
  <c r="T3465" i="26"/>
  <c r="U3465" i="26" s="1"/>
  <c r="R3465" i="26"/>
  <c r="Q3465" i="26"/>
  <c r="U3464" i="26"/>
  <c r="T3464" i="26"/>
  <c r="R3464" i="26"/>
  <c r="Q3464" i="26"/>
  <c r="T3463" i="26"/>
  <c r="U3463" i="26" s="1"/>
  <c r="R3463" i="26"/>
  <c r="Q3463" i="26"/>
  <c r="T3462" i="26"/>
  <c r="U3462" i="26" s="1"/>
  <c r="R3462" i="26"/>
  <c r="Q3462" i="26"/>
  <c r="T3461" i="26"/>
  <c r="U3461" i="26" s="1"/>
  <c r="R3461" i="26"/>
  <c r="Q3461" i="26"/>
  <c r="T3460" i="26"/>
  <c r="U3460" i="26" s="1"/>
  <c r="R3460" i="26"/>
  <c r="Q3460" i="26"/>
  <c r="T3459" i="26"/>
  <c r="U3459" i="26" s="1"/>
  <c r="R3459" i="26"/>
  <c r="Q3459" i="26"/>
  <c r="T3458" i="26"/>
  <c r="U3458" i="26" s="1"/>
  <c r="R3458" i="26"/>
  <c r="Q3458" i="26"/>
  <c r="T3457" i="26"/>
  <c r="U3457" i="26" s="1"/>
  <c r="R3457" i="26"/>
  <c r="Q3457" i="26"/>
  <c r="T3456" i="26"/>
  <c r="U3456" i="26" s="1"/>
  <c r="R3456" i="26"/>
  <c r="Q3456" i="26"/>
  <c r="T3455" i="26"/>
  <c r="U3455" i="26" s="1"/>
  <c r="R3455" i="26"/>
  <c r="Q3455" i="26"/>
  <c r="T3454" i="26"/>
  <c r="U3454" i="26" s="1"/>
  <c r="R3454" i="26"/>
  <c r="Q3454" i="26"/>
  <c r="T3453" i="26"/>
  <c r="U3453" i="26" s="1"/>
  <c r="R3453" i="26"/>
  <c r="Q3453" i="26"/>
  <c r="T3452" i="26"/>
  <c r="U3452" i="26" s="1"/>
  <c r="R3452" i="26"/>
  <c r="Q3452" i="26"/>
  <c r="T3451" i="26"/>
  <c r="U3451" i="26" s="1"/>
  <c r="R3451" i="26"/>
  <c r="Q3451" i="26"/>
  <c r="T3450" i="26"/>
  <c r="U3450" i="26" s="1"/>
  <c r="R3450" i="26"/>
  <c r="Q3450" i="26"/>
  <c r="T3449" i="26"/>
  <c r="U3449" i="26" s="1"/>
  <c r="R3449" i="26"/>
  <c r="Q3449" i="26"/>
  <c r="T3448" i="26"/>
  <c r="U3448" i="26" s="1"/>
  <c r="R3448" i="26"/>
  <c r="Q3448" i="26"/>
  <c r="T3447" i="26"/>
  <c r="U3447" i="26" s="1"/>
  <c r="R3447" i="26"/>
  <c r="Q3447" i="26"/>
  <c r="T3446" i="26"/>
  <c r="U3446" i="26" s="1"/>
  <c r="R3446" i="26"/>
  <c r="Q3446" i="26"/>
  <c r="T3445" i="26"/>
  <c r="U3445" i="26" s="1"/>
  <c r="R3445" i="26"/>
  <c r="Q3445" i="26"/>
  <c r="T3444" i="26"/>
  <c r="U3444" i="26" s="1"/>
  <c r="R3444" i="26"/>
  <c r="Q3444" i="26"/>
  <c r="T3443" i="26"/>
  <c r="U3443" i="26" s="1"/>
  <c r="R3443" i="26"/>
  <c r="Q3443" i="26"/>
  <c r="T3442" i="26"/>
  <c r="U3442" i="26" s="1"/>
  <c r="R3442" i="26"/>
  <c r="Q3442" i="26"/>
  <c r="T3441" i="26"/>
  <c r="U3441" i="26" s="1"/>
  <c r="R3441" i="26"/>
  <c r="Q3441" i="26"/>
  <c r="T3440" i="26"/>
  <c r="U3440" i="26" s="1"/>
  <c r="R3440" i="26"/>
  <c r="Q3440" i="26"/>
  <c r="T3439" i="26"/>
  <c r="U3439" i="26" s="1"/>
  <c r="R3439" i="26"/>
  <c r="Q3439" i="26"/>
  <c r="T3438" i="26"/>
  <c r="U3438" i="26" s="1"/>
  <c r="R3438" i="26"/>
  <c r="Q3438" i="26"/>
  <c r="T3437" i="26"/>
  <c r="U3437" i="26" s="1"/>
  <c r="R3437" i="26"/>
  <c r="Q3437" i="26"/>
  <c r="T3436" i="26"/>
  <c r="U3436" i="26" s="1"/>
  <c r="R3436" i="26"/>
  <c r="Q3436" i="26"/>
  <c r="T3435" i="26"/>
  <c r="U3435" i="26" s="1"/>
  <c r="R3435" i="26"/>
  <c r="Q3435" i="26"/>
  <c r="T3434" i="26"/>
  <c r="U3434" i="26" s="1"/>
  <c r="R3434" i="26"/>
  <c r="Q3434" i="26"/>
  <c r="T3433" i="26"/>
  <c r="U3433" i="26" s="1"/>
  <c r="R3433" i="26"/>
  <c r="Q3433" i="26"/>
  <c r="U3432" i="26"/>
  <c r="T3432" i="26"/>
  <c r="R3432" i="26"/>
  <c r="Q3432" i="26"/>
  <c r="T3431" i="26"/>
  <c r="U3431" i="26" s="1"/>
  <c r="R3431" i="26"/>
  <c r="Q3431" i="26"/>
  <c r="U3430" i="26"/>
  <c r="T3430" i="26"/>
  <c r="R3430" i="26"/>
  <c r="Q3430" i="26"/>
  <c r="T3429" i="26"/>
  <c r="U3429" i="26" s="1"/>
  <c r="R3429" i="26"/>
  <c r="Q3429" i="26"/>
  <c r="T3428" i="26"/>
  <c r="U3428" i="26" s="1"/>
  <c r="R3428" i="26"/>
  <c r="Q3428" i="26"/>
  <c r="T3427" i="26"/>
  <c r="U3427" i="26" s="1"/>
  <c r="R3427" i="26"/>
  <c r="Q3427" i="26"/>
  <c r="T3426" i="26"/>
  <c r="U3426" i="26" s="1"/>
  <c r="R3426" i="26"/>
  <c r="Q3426" i="26"/>
  <c r="T3425" i="26"/>
  <c r="U3425" i="26" s="1"/>
  <c r="R3425" i="26"/>
  <c r="Q3425" i="26"/>
  <c r="T3424" i="26"/>
  <c r="U3424" i="26" s="1"/>
  <c r="R3424" i="26"/>
  <c r="Q3424" i="26"/>
  <c r="T3423" i="26"/>
  <c r="U3423" i="26" s="1"/>
  <c r="R3423" i="26"/>
  <c r="Q3423" i="26"/>
  <c r="T3422" i="26"/>
  <c r="U3422" i="26" s="1"/>
  <c r="R3422" i="26"/>
  <c r="Q3422" i="26"/>
  <c r="T3421" i="26"/>
  <c r="U3421" i="26" s="1"/>
  <c r="R3421" i="26"/>
  <c r="Q3421" i="26"/>
  <c r="T3420" i="26"/>
  <c r="U3420" i="26" s="1"/>
  <c r="R3420" i="26"/>
  <c r="Q3420" i="26"/>
  <c r="T3419" i="26"/>
  <c r="U3419" i="26" s="1"/>
  <c r="R3419" i="26"/>
  <c r="Q3419" i="26"/>
  <c r="T3418" i="26"/>
  <c r="U3418" i="26" s="1"/>
  <c r="R3418" i="26"/>
  <c r="Q3418" i="26"/>
  <c r="T3417" i="26"/>
  <c r="U3417" i="26" s="1"/>
  <c r="R3417" i="26"/>
  <c r="Q3417" i="26"/>
  <c r="T3416" i="26"/>
  <c r="U3416" i="26" s="1"/>
  <c r="R3416" i="26"/>
  <c r="Q3416" i="26"/>
  <c r="T3415" i="26"/>
  <c r="U3415" i="26" s="1"/>
  <c r="R3415" i="26"/>
  <c r="Q3415" i="26"/>
  <c r="T3414" i="26"/>
  <c r="U3414" i="26" s="1"/>
  <c r="R3414" i="26"/>
  <c r="Q3414" i="26"/>
  <c r="T3413" i="26"/>
  <c r="U3413" i="26" s="1"/>
  <c r="R3413" i="26"/>
  <c r="Q3413" i="26"/>
  <c r="T3412" i="26"/>
  <c r="U3412" i="26" s="1"/>
  <c r="R3412" i="26"/>
  <c r="Q3412" i="26"/>
  <c r="T3411" i="26"/>
  <c r="U3411" i="26" s="1"/>
  <c r="R3411" i="26"/>
  <c r="Q3411" i="26"/>
  <c r="T3410" i="26"/>
  <c r="U3410" i="26" s="1"/>
  <c r="R3410" i="26"/>
  <c r="Q3410" i="26"/>
  <c r="T3409" i="26"/>
  <c r="U3409" i="26" s="1"/>
  <c r="R3409" i="26"/>
  <c r="Q3409" i="26"/>
  <c r="T3408" i="26"/>
  <c r="U3408" i="26" s="1"/>
  <c r="R3408" i="26"/>
  <c r="Q3408" i="26"/>
  <c r="T3407" i="26"/>
  <c r="U3407" i="26" s="1"/>
  <c r="R3407" i="26"/>
  <c r="Q3407" i="26"/>
  <c r="T3406" i="26"/>
  <c r="U3406" i="26" s="1"/>
  <c r="R3406" i="26"/>
  <c r="Q3406" i="26"/>
  <c r="T3405" i="26"/>
  <c r="U3405" i="26" s="1"/>
  <c r="R3405" i="26"/>
  <c r="Q3405" i="26"/>
  <c r="T3404" i="26"/>
  <c r="U3404" i="26" s="1"/>
  <c r="R3404" i="26"/>
  <c r="Q3404" i="26"/>
  <c r="T3403" i="26"/>
  <c r="U3403" i="26" s="1"/>
  <c r="R3403" i="26"/>
  <c r="Q3403" i="26"/>
  <c r="T3402" i="26"/>
  <c r="U3402" i="26" s="1"/>
  <c r="R3402" i="26"/>
  <c r="Q3402" i="26"/>
  <c r="T3401" i="26"/>
  <c r="U3401" i="26" s="1"/>
  <c r="R3401" i="26"/>
  <c r="Q3401" i="26"/>
  <c r="T3400" i="26"/>
  <c r="U3400" i="26" s="1"/>
  <c r="R3400" i="26"/>
  <c r="Q3400" i="26"/>
  <c r="T3399" i="26"/>
  <c r="U3399" i="26" s="1"/>
  <c r="R3399" i="26"/>
  <c r="Q3399" i="26"/>
  <c r="T3398" i="26"/>
  <c r="U3398" i="26" s="1"/>
  <c r="R3398" i="26"/>
  <c r="Q3398" i="26"/>
  <c r="T3397" i="26"/>
  <c r="U3397" i="26" s="1"/>
  <c r="R3397" i="26"/>
  <c r="Q3397" i="26"/>
  <c r="T3396" i="26"/>
  <c r="U3396" i="26" s="1"/>
  <c r="R3396" i="26"/>
  <c r="Q3396" i="26"/>
  <c r="T3395" i="26"/>
  <c r="U3395" i="26" s="1"/>
  <c r="R3395" i="26"/>
  <c r="Q3395" i="26"/>
  <c r="T3394" i="26"/>
  <c r="U3394" i="26" s="1"/>
  <c r="R3394" i="26"/>
  <c r="Q3394" i="26"/>
  <c r="T3393" i="26"/>
  <c r="U3393" i="26" s="1"/>
  <c r="R3393" i="26"/>
  <c r="Q3393" i="26"/>
  <c r="T3392" i="26"/>
  <c r="U3392" i="26" s="1"/>
  <c r="R3392" i="26"/>
  <c r="Q3392" i="26"/>
  <c r="T3391" i="26"/>
  <c r="U3391" i="26" s="1"/>
  <c r="R3391" i="26"/>
  <c r="Q3391" i="26"/>
  <c r="T3390" i="26"/>
  <c r="U3390" i="26" s="1"/>
  <c r="R3390" i="26"/>
  <c r="Q3390" i="26"/>
  <c r="T3389" i="26"/>
  <c r="U3389" i="26" s="1"/>
  <c r="R3389" i="26"/>
  <c r="Q3389" i="26"/>
  <c r="T3388" i="26"/>
  <c r="U3388" i="26" s="1"/>
  <c r="R3388" i="26"/>
  <c r="Q3388" i="26"/>
  <c r="T3387" i="26"/>
  <c r="U3387" i="26" s="1"/>
  <c r="R3387" i="26"/>
  <c r="Q3387" i="26"/>
  <c r="T3386" i="26"/>
  <c r="U3386" i="26" s="1"/>
  <c r="R3386" i="26"/>
  <c r="Q3386" i="26"/>
  <c r="T3385" i="26"/>
  <c r="U3385" i="26" s="1"/>
  <c r="R3385" i="26"/>
  <c r="Q3385" i="26"/>
  <c r="T3384" i="26"/>
  <c r="U3384" i="26" s="1"/>
  <c r="R3384" i="26"/>
  <c r="Q3384" i="26"/>
  <c r="T3383" i="26"/>
  <c r="U3383" i="26" s="1"/>
  <c r="R3383" i="26"/>
  <c r="Q3383" i="26"/>
  <c r="T3382" i="26"/>
  <c r="U3382" i="26" s="1"/>
  <c r="R3382" i="26"/>
  <c r="Q3382" i="26"/>
  <c r="T3381" i="26"/>
  <c r="U3381" i="26" s="1"/>
  <c r="R3381" i="26"/>
  <c r="Q3381" i="26"/>
  <c r="T3380" i="26"/>
  <c r="U3380" i="26" s="1"/>
  <c r="R3380" i="26"/>
  <c r="Q3380" i="26"/>
  <c r="T3379" i="26"/>
  <c r="U3379" i="26" s="1"/>
  <c r="R3379" i="26"/>
  <c r="Q3379" i="26"/>
  <c r="T3378" i="26"/>
  <c r="U3378" i="26" s="1"/>
  <c r="R3378" i="26"/>
  <c r="Q3378" i="26"/>
  <c r="T3377" i="26"/>
  <c r="U3377" i="26" s="1"/>
  <c r="R3377" i="26"/>
  <c r="Q3377" i="26"/>
  <c r="T3376" i="26"/>
  <c r="U3376" i="26" s="1"/>
  <c r="R3376" i="26"/>
  <c r="Q3376" i="26"/>
  <c r="T3375" i="26"/>
  <c r="U3375" i="26" s="1"/>
  <c r="R3375" i="26"/>
  <c r="Q3375" i="26"/>
  <c r="T3374" i="26"/>
  <c r="U3374" i="26" s="1"/>
  <c r="R3374" i="26"/>
  <c r="Q3374" i="26"/>
  <c r="T3373" i="26"/>
  <c r="U3373" i="26" s="1"/>
  <c r="R3373" i="26"/>
  <c r="Q3373" i="26"/>
  <c r="T3372" i="26"/>
  <c r="U3372" i="26" s="1"/>
  <c r="R3372" i="26"/>
  <c r="Q3372" i="26"/>
  <c r="T3371" i="26"/>
  <c r="U3371" i="26" s="1"/>
  <c r="R3371" i="26"/>
  <c r="Q3371" i="26"/>
  <c r="T3370" i="26"/>
  <c r="U3370" i="26" s="1"/>
  <c r="R3370" i="26"/>
  <c r="Q3370" i="26"/>
  <c r="T3369" i="26"/>
  <c r="U3369" i="26" s="1"/>
  <c r="R3369" i="26"/>
  <c r="Q3369" i="26"/>
  <c r="T3368" i="26"/>
  <c r="U3368" i="26" s="1"/>
  <c r="R3368" i="26"/>
  <c r="Q3368" i="26"/>
  <c r="T3367" i="26"/>
  <c r="U3367" i="26" s="1"/>
  <c r="R3367" i="26"/>
  <c r="Q3367" i="26"/>
  <c r="T3366" i="26"/>
  <c r="U3366" i="26" s="1"/>
  <c r="R3366" i="26"/>
  <c r="Q3366" i="26"/>
  <c r="T3365" i="26"/>
  <c r="U3365" i="26" s="1"/>
  <c r="R3365" i="26"/>
  <c r="Q3365" i="26"/>
  <c r="T3364" i="26"/>
  <c r="U3364" i="26" s="1"/>
  <c r="R3364" i="26"/>
  <c r="Q3364" i="26"/>
  <c r="T3363" i="26"/>
  <c r="U3363" i="26" s="1"/>
  <c r="R3363" i="26"/>
  <c r="Q3363" i="26"/>
  <c r="T3362" i="26"/>
  <c r="U3362" i="26" s="1"/>
  <c r="R3362" i="26"/>
  <c r="Q3362" i="26"/>
  <c r="T3361" i="26"/>
  <c r="U3361" i="26" s="1"/>
  <c r="R3361" i="26"/>
  <c r="Q3361" i="26"/>
  <c r="T3360" i="26"/>
  <c r="U3360" i="26" s="1"/>
  <c r="R3360" i="26"/>
  <c r="Q3360" i="26"/>
  <c r="T3359" i="26"/>
  <c r="U3359" i="26" s="1"/>
  <c r="R3359" i="26"/>
  <c r="Q3359" i="26"/>
  <c r="T3358" i="26"/>
  <c r="U3358" i="26" s="1"/>
  <c r="R3358" i="26"/>
  <c r="Q3358" i="26"/>
  <c r="T3357" i="26"/>
  <c r="U3357" i="26" s="1"/>
  <c r="R3357" i="26"/>
  <c r="Q3357" i="26"/>
  <c r="T3356" i="26"/>
  <c r="U3356" i="26" s="1"/>
  <c r="R3356" i="26"/>
  <c r="Q3356" i="26"/>
  <c r="T3355" i="26"/>
  <c r="U3355" i="26" s="1"/>
  <c r="R3355" i="26"/>
  <c r="Q3355" i="26"/>
  <c r="T3354" i="26"/>
  <c r="U3354" i="26" s="1"/>
  <c r="R3354" i="26"/>
  <c r="Q3354" i="26"/>
  <c r="T3353" i="26"/>
  <c r="U3353" i="26" s="1"/>
  <c r="R3353" i="26"/>
  <c r="Q3353" i="26"/>
  <c r="S3352" i="26"/>
  <c r="Q3352" i="26"/>
  <c r="I3352" i="26"/>
  <c r="K3352" i="26" s="1"/>
  <c r="T3351" i="26"/>
  <c r="U3351" i="26" s="1"/>
  <c r="R3351" i="26"/>
  <c r="Q3351" i="26"/>
  <c r="U3350" i="26"/>
  <c r="T3350" i="26"/>
  <c r="R3350" i="26"/>
  <c r="Q3350" i="26"/>
  <c r="T3349" i="26"/>
  <c r="U3349" i="26" s="1"/>
  <c r="R3349" i="26"/>
  <c r="Q3349" i="26"/>
  <c r="U3348" i="26"/>
  <c r="T3348" i="26"/>
  <c r="R3348" i="26"/>
  <c r="Q3348" i="26"/>
  <c r="T3347" i="26"/>
  <c r="U3347" i="26" s="1"/>
  <c r="R3347" i="26"/>
  <c r="Q3347" i="26"/>
  <c r="U3346" i="26"/>
  <c r="T3346" i="26"/>
  <c r="R3346" i="26"/>
  <c r="Q3346" i="26"/>
  <c r="T3345" i="26"/>
  <c r="U3345" i="26" s="1"/>
  <c r="R3345" i="26"/>
  <c r="Q3345" i="26"/>
  <c r="U3344" i="26"/>
  <c r="T3344" i="26"/>
  <c r="R3344" i="26"/>
  <c r="Q3344" i="26"/>
  <c r="T3343" i="26"/>
  <c r="U3343" i="26" s="1"/>
  <c r="R3343" i="26"/>
  <c r="Q3343" i="26"/>
  <c r="U3342" i="26"/>
  <c r="T3342" i="26"/>
  <c r="R3342" i="26"/>
  <c r="Q3342" i="26"/>
  <c r="T3341" i="26"/>
  <c r="U3341" i="26" s="1"/>
  <c r="R3341" i="26"/>
  <c r="Q3341" i="26"/>
  <c r="U3340" i="26"/>
  <c r="T3340" i="26"/>
  <c r="R3340" i="26"/>
  <c r="Q3340" i="26"/>
  <c r="T3339" i="26"/>
  <c r="U3339" i="26" s="1"/>
  <c r="R3339" i="26"/>
  <c r="Q3339" i="26"/>
  <c r="U3338" i="26"/>
  <c r="T3338" i="26"/>
  <c r="R3338" i="26"/>
  <c r="Q3338" i="26"/>
  <c r="U3337" i="26"/>
  <c r="T3337" i="26"/>
  <c r="R3337" i="26"/>
  <c r="Q3337" i="26"/>
  <c r="U3336" i="26"/>
  <c r="T3336" i="26"/>
  <c r="R3336" i="26"/>
  <c r="Q3336" i="26"/>
  <c r="U3335" i="26"/>
  <c r="T3335" i="26"/>
  <c r="R3335" i="26"/>
  <c r="Q3335" i="26"/>
  <c r="U3334" i="26"/>
  <c r="T3334" i="26"/>
  <c r="R3334" i="26"/>
  <c r="Q3334" i="26"/>
  <c r="U3333" i="26"/>
  <c r="T3333" i="26"/>
  <c r="R3333" i="26"/>
  <c r="Q3333" i="26"/>
  <c r="U3332" i="26"/>
  <c r="T3332" i="26"/>
  <c r="R3332" i="26"/>
  <c r="Q3332" i="26"/>
  <c r="U3331" i="26"/>
  <c r="T3331" i="26"/>
  <c r="R3331" i="26"/>
  <c r="Q3331" i="26"/>
  <c r="U3330" i="26"/>
  <c r="T3330" i="26"/>
  <c r="R3330" i="26"/>
  <c r="Q3330" i="26"/>
  <c r="T3329" i="26"/>
  <c r="U3329" i="26" s="1"/>
  <c r="R3329" i="26"/>
  <c r="Q3329" i="26"/>
  <c r="S3328" i="26"/>
  <c r="Q3328" i="26"/>
  <c r="K3328" i="26"/>
  <c r="I3328" i="26"/>
  <c r="S3327" i="26"/>
  <c r="Q3327" i="26"/>
  <c r="K3327" i="26"/>
  <c r="I3327" i="26"/>
  <c r="U3326" i="26"/>
  <c r="T3326" i="26"/>
  <c r="R3326" i="26"/>
  <c r="Q3326" i="26"/>
  <c r="T3325" i="26"/>
  <c r="U3325" i="26" s="1"/>
  <c r="R3325" i="26"/>
  <c r="Q3325" i="26"/>
  <c r="U3324" i="26"/>
  <c r="T3324" i="26"/>
  <c r="R3324" i="26"/>
  <c r="Q3324" i="26"/>
  <c r="T3323" i="26"/>
  <c r="U3323" i="26" s="1"/>
  <c r="R3323" i="26"/>
  <c r="Q3323" i="26"/>
  <c r="U3322" i="26"/>
  <c r="T3322" i="26"/>
  <c r="R3322" i="26"/>
  <c r="Q3322" i="26"/>
  <c r="T3321" i="26"/>
  <c r="U3321" i="26" s="1"/>
  <c r="R3321" i="26"/>
  <c r="Q3321" i="26"/>
  <c r="U3320" i="26"/>
  <c r="T3320" i="26"/>
  <c r="R3320" i="26"/>
  <c r="Q3320" i="26"/>
  <c r="T3319" i="26"/>
  <c r="U3319" i="26" s="1"/>
  <c r="R3319" i="26"/>
  <c r="Q3319" i="26"/>
  <c r="U3318" i="26"/>
  <c r="T3318" i="26"/>
  <c r="R3318" i="26"/>
  <c r="Q3318" i="26"/>
  <c r="T3317" i="26"/>
  <c r="U3317" i="26" s="1"/>
  <c r="R3317" i="26"/>
  <c r="Q3317" i="26"/>
  <c r="U3316" i="26"/>
  <c r="T3316" i="26"/>
  <c r="R3316" i="26"/>
  <c r="Q3316" i="26"/>
  <c r="T3315" i="26"/>
  <c r="U3315" i="26" s="1"/>
  <c r="R3315" i="26"/>
  <c r="Q3315" i="26"/>
  <c r="U3314" i="26"/>
  <c r="T3314" i="26"/>
  <c r="R3314" i="26"/>
  <c r="Q3314" i="26"/>
  <c r="T3313" i="26"/>
  <c r="U3313" i="26" s="1"/>
  <c r="R3313" i="26"/>
  <c r="Q3313" i="26"/>
  <c r="U3312" i="26"/>
  <c r="T3312" i="26"/>
  <c r="R3312" i="26"/>
  <c r="Q3312" i="26"/>
  <c r="T3311" i="26"/>
  <c r="U3311" i="26" s="1"/>
  <c r="R3311" i="26"/>
  <c r="Q3311" i="26"/>
  <c r="U3310" i="26"/>
  <c r="T3310" i="26"/>
  <c r="R3310" i="26"/>
  <c r="Q3310" i="26"/>
  <c r="T3309" i="26"/>
  <c r="U3309" i="26" s="1"/>
  <c r="R3309" i="26"/>
  <c r="Q3309" i="26"/>
  <c r="U3308" i="26"/>
  <c r="T3308" i="26"/>
  <c r="R3308" i="26"/>
  <c r="Q3308" i="26"/>
  <c r="T3307" i="26"/>
  <c r="U3307" i="26" s="1"/>
  <c r="R3307" i="26"/>
  <c r="Q3307" i="26"/>
  <c r="U3306" i="26"/>
  <c r="T3306" i="26"/>
  <c r="R3306" i="26"/>
  <c r="Q3306" i="26"/>
  <c r="U3305" i="26"/>
  <c r="T3305" i="26"/>
  <c r="R3305" i="26"/>
  <c r="Q3305" i="26"/>
  <c r="U3304" i="26"/>
  <c r="T3304" i="26"/>
  <c r="R3304" i="26"/>
  <c r="Q3304" i="26"/>
  <c r="U3303" i="26"/>
  <c r="T3303" i="26"/>
  <c r="R3303" i="26"/>
  <c r="Q3303" i="26"/>
  <c r="U3302" i="26"/>
  <c r="T3302" i="26"/>
  <c r="R3302" i="26"/>
  <c r="Q3302" i="26"/>
  <c r="U3301" i="26"/>
  <c r="T3301" i="26"/>
  <c r="R3301" i="26"/>
  <c r="Q3301" i="26"/>
  <c r="U3300" i="26"/>
  <c r="T3300" i="26"/>
  <c r="R3300" i="26"/>
  <c r="Q3300" i="26"/>
  <c r="T3299" i="26"/>
  <c r="U3299" i="26" s="1"/>
  <c r="R3299" i="26"/>
  <c r="Q3299" i="26"/>
  <c r="U3298" i="26"/>
  <c r="T3298" i="26"/>
  <c r="R3298" i="26"/>
  <c r="Q3298" i="26"/>
  <c r="T3297" i="26"/>
  <c r="U3297" i="26" s="1"/>
  <c r="R3297" i="26"/>
  <c r="Q3297" i="26"/>
  <c r="U3296" i="26"/>
  <c r="T3296" i="26"/>
  <c r="R3296" i="26"/>
  <c r="Q3296" i="26"/>
  <c r="T3295" i="26"/>
  <c r="U3295" i="26" s="1"/>
  <c r="R3295" i="26"/>
  <c r="Q3295" i="26"/>
  <c r="U3294" i="26"/>
  <c r="T3294" i="26"/>
  <c r="R3294" i="26"/>
  <c r="Q3294" i="26"/>
  <c r="T3293" i="26"/>
  <c r="U3293" i="26" s="1"/>
  <c r="R3293" i="26"/>
  <c r="Q3293" i="26"/>
  <c r="U3292" i="26"/>
  <c r="T3292" i="26"/>
  <c r="R3292" i="26"/>
  <c r="Q3292" i="26"/>
  <c r="U3291" i="26"/>
  <c r="T3291" i="26"/>
  <c r="R3291" i="26"/>
  <c r="Q3291" i="26"/>
  <c r="U3290" i="26"/>
  <c r="T3290" i="26"/>
  <c r="R3290" i="26"/>
  <c r="Q3290" i="26"/>
  <c r="U3289" i="26"/>
  <c r="T3289" i="26"/>
  <c r="R3289" i="26"/>
  <c r="Q3289" i="26"/>
  <c r="U3288" i="26"/>
  <c r="T3288" i="26"/>
  <c r="R3288" i="26"/>
  <c r="Q3288" i="26"/>
  <c r="U3287" i="26"/>
  <c r="T3287" i="26"/>
  <c r="R3287" i="26"/>
  <c r="Q3287" i="26"/>
  <c r="U3286" i="26"/>
  <c r="T3286" i="26"/>
  <c r="R3286" i="26"/>
  <c r="Q3286" i="26"/>
  <c r="U3285" i="26"/>
  <c r="T3285" i="26"/>
  <c r="R3285" i="26"/>
  <c r="Q3285" i="26"/>
  <c r="U3284" i="26"/>
  <c r="T3284" i="26"/>
  <c r="R3284" i="26"/>
  <c r="Q3284" i="26"/>
  <c r="U3283" i="26"/>
  <c r="T3283" i="26"/>
  <c r="R3283" i="26"/>
  <c r="Q3283" i="26"/>
  <c r="U3282" i="26"/>
  <c r="T3282" i="26"/>
  <c r="R3282" i="26"/>
  <c r="Q3282" i="26"/>
  <c r="U3281" i="26"/>
  <c r="T3281" i="26"/>
  <c r="R3281" i="26"/>
  <c r="Q3281" i="26"/>
  <c r="U3280" i="26"/>
  <c r="T3280" i="26"/>
  <c r="R3280" i="26"/>
  <c r="Q3280" i="26"/>
  <c r="U3279" i="26"/>
  <c r="T3279" i="26"/>
  <c r="R3279" i="26"/>
  <c r="Q3279" i="26"/>
  <c r="U3278" i="26"/>
  <c r="T3278" i="26"/>
  <c r="R3278" i="26"/>
  <c r="Q3278" i="26"/>
  <c r="U3277" i="26"/>
  <c r="T3277" i="26"/>
  <c r="R3277" i="26"/>
  <c r="Q3277" i="26"/>
  <c r="U3276" i="26"/>
  <c r="T3276" i="26"/>
  <c r="R3276" i="26"/>
  <c r="Q3276" i="26"/>
  <c r="U3275" i="26"/>
  <c r="T3275" i="26"/>
  <c r="R3275" i="26"/>
  <c r="Q3275" i="26"/>
  <c r="U3274" i="26"/>
  <c r="T3274" i="26"/>
  <c r="R3274" i="26"/>
  <c r="Q3274" i="26"/>
  <c r="Q3273" i="26"/>
  <c r="S3272" i="26"/>
  <c r="N3272" i="26" s="1"/>
  <c r="Q3272" i="26"/>
  <c r="P3272" i="26"/>
  <c r="O3272" i="26"/>
  <c r="L3272" i="26"/>
  <c r="I3272" i="26"/>
  <c r="K3272" i="26" s="1"/>
  <c r="S3271" i="26"/>
  <c r="N3271" i="26" s="1"/>
  <c r="Q3271" i="26"/>
  <c r="P3271" i="26"/>
  <c r="O3271" i="26"/>
  <c r="L3271" i="26"/>
  <c r="K3271" i="26"/>
  <c r="I3271" i="26"/>
  <c r="T3270" i="26"/>
  <c r="U3270" i="26" s="1"/>
  <c r="R3270" i="26"/>
  <c r="Q3270" i="26"/>
  <c r="S3269" i="26"/>
  <c r="O3269" i="26" s="1"/>
  <c r="Q3269" i="26"/>
  <c r="L3269" i="26"/>
  <c r="I3269" i="26"/>
  <c r="K3269" i="26" s="1"/>
  <c r="S3268" i="26"/>
  <c r="P3268" i="26" s="1"/>
  <c r="Q3268" i="26"/>
  <c r="O3268" i="26"/>
  <c r="I3268" i="26"/>
  <c r="K3268" i="26" s="1"/>
  <c r="U3267" i="26"/>
  <c r="T3267" i="26"/>
  <c r="R3267" i="26"/>
  <c r="Q3267" i="26"/>
  <c r="S3266" i="26"/>
  <c r="Q3266" i="26"/>
  <c r="O3266" i="26"/>
  <c r="N3266" i="26"/>
  <c r="K3266" i="26"/>
  <c r="I3266" i="26"/>
  <c r="S3265" i="26"/>
  <c r="O3265" i="26" s="1"/>
  <c r="Q3265" i="26"/>
  <c r="I3265" i="26"/>
  <c r="K3265" i="26" s="1"/>
  <c r="T3264" i="26"/>
  <c r="U3264" i="26" s="1"/>
  <c r="R3264" i="26"/>
  <c r="Q3264" i="26"/>
  <c r="T3263" i="26"/>
  <c r="U3263" i="26" s="1"/>
  <c r="R3263" i="26"/>
  <c r="Q3263" i="26"/>
  <c r="T3262" i="26"/>
  <c r="U3262" i="26" s="1"/>
  <c r="R3262" i="26"/>
  <c r="Q3262" i="26"/>
  <c r="T3261" i="26"/>
  <c r="U3261" i="26" s="1"/>
  <c r="R3261" i="26"/>
  <c r="Q3261" i="26"/>
  <c r="T3260" i="26"/>
  <c r="U3260" i="26" s="1"/>
  <c r="R3260" i="26"/>
  <c r="Q3260" i="26"/>
  <c r="T3259" i="26"/>
  <c r="U3259" i="26" s="1"/>
  <c r="R3259" i="26"/>
  <c r="Q3259" i="26"/>
  <c r="T3258" i="26"/>
  <c r="U3258" i="26" s="1"/>
  <c r="R3258" i="26"/>
  <c r="Q3258" i="26"/>
  <c r="T3257" i="26"/>
  <c r="U3257" i="26" s="1"/>
  <c r="R3257" i="26"/>
  <c r="Q3257" i="26"/>
  <c r="T3256" i="26"/>
  <c r="U3256" i="26" s="1"/>
  <c r="R3256" i="26"/>
  <c r="Q3256" i="26"/>
  <c r="T3255" i="26"/>
  <c r="U3255" i="26" s="1"/>
  <c r="R3255" i="26"/>
  <c r="Q3255" i="26"/>
  <c r="T3254" i="26"/>
  <c r="U3254" i="26" s="1"/>
  <c r="R3254" i="26"/>
  <c r="Q3254" i="26"/>
  <c r="T3253" i="26"/>
  <c r="U3253" i="26" s="1"/>
  <c r="R3253" i="26"/>
  <c r="Q3253" i="26"/>
  <c r="T3252" i="26"/>
  <c r="U3252" i="26" s="1"/>
  <c r="R3252" i="26"/>
  <c r="Q3252" i="26"/>
  <c r="T3251" i="26"/>
  <c r="U3251" i="26" s="1"/>
  <c r="R3251" i="26"/>
  <c r="Q3251" i="26"/>
  <c r="U3250" i="26"/>
  <c r="T3250" i="26"/>
  <c r="R3250" i="26"/>
  <c r="Q3250" i="26"/>
  <c r="T3249" i="26"/>
  <c r="U3249" i="26" s="1"/>
  <c r="R3249" i="26"/>
  <c r="Q3249" i="26"/>
  <c r="T3248" i="26"/>
  <c r="U3248" i="26" s="1"/>
  <c r="R3248" i="26"/>
  <c r="Q3248" i="26"/>
  <c r="T3247" i="26"/>
  <c r="U3247" i="26" s="1"/>
  <c r="R3247" i="26"/>
  <c r="Q3247" i="26"/>
  <c r="T3246" i="26"/>
  <c r="U3246" i="26" s="1"/>
  <c r="R3246" i="26"/>
  <c r="Q3246" i="26"/>
  <c r="T3245" i="26"/>
  <c r="U3245" i="26" s="1"/>
  <c r="R3245" i="26"/>
  <c r="Q3245" i="26"/>
  <c r="S3244" i="26"/>
  <c r="O3244" i="26" s="1"/>
  <c r="Q3244" i="26"/>
  <c r="I3244" i="26"/>
  <c r="K3244" i="26" s="1"/>
  <c r="T3243" i="26"/>
  <c r="U3243" i="26" s="1"/>
  <c r="R3243" i="26"/>
  <c r="Q3243" i="26"/>
  <c r="T3242" i="26"/>
  <c r="U3242" i="26" s="1"/>
  <c r="R3242" i="26"/>
  <c r="Q3242" i="26"/>
  <c r="T3241" i="26"/>
  <c r="U3241" i="26" s="1"/>
  <c r="R3241" i="26"/>
  <c r="Q3241" i="26"/>
  <c r="T3240" i="26"/>
  <c r="U3240" i="26" s="1"/>
  <c r="R3240" i="26"/>
  <c r="Q3240" i="26"/>
  <c r="T3239" i="26"/>
  <c r="U3239" i="26" s="1"/>
  <c r="R3239" i="26"/>
  <c r="Q3239" i="26"/>
  <c r="T3238" i="26"/>
  <c r="U3238" i="26" s="1"/>
  <c r="R3238" i="26"/>
  <c r="Q3238" i="26"/>
  <c r="U3237" i="26"/>
  <c r="T3237" i="26"/>
  <c r="R3237" i="26"/>
  <c r="Q3237" i="26"/>
  <c r="T3236" i="26"/>
  <c r="U3236" i="26" s="1"/>
  <c r="R3236" i="26"/>
  <c r="Q3236" i="26"/>
  <c r="T3235" i="26"/>
  <c r="U3235" i="26" s="1"/>
  <c r="R3235" i="26"/>
  <c r="Q3235" i="26"/>
  <c r="T3234" i="26"/>
  <c r="U3234" i="26" s="1"/>
  <c r="R3234" i="26"/>
  <c r="Q3234" i="26"/>
  <c r="U3233" i="26"/>
  <c r="T3233" i="26"/>
  <c r="R3233" i="26"/>
  <c r="Q3233" i="26"/>
  <c r="T3232" i="26"/>
  <c r="U3232" i="26" s="1"/>
  <c r="R3232" i="26"/>
  <c r="Q3232" i="26"/>
  <c r="T3231" i="26"/>
  <c r="U3231" i="26" s="1"/>
  <c r="R3231" i="26"/>
  <c r="Q3231" i="26"/>
  <c r="T3230" i="26"/>
  <c r="U3230" i="26" s="1"/>
  <c r="R3230" i="26"/>
  <c r="Q3230" i="26"/>
  <c r="T3229" i="26"/>
  <c r="U3229" i="26" s="1"/>
  <c r="R3229" i="26"/>
  <c r="Q3229" i="26"/>
  <c r="T3228" i="26"/>
  <c r="U3228" i="26" s="1"/>
  <c r="R3228" i="26"/>
  <c r="Q3228" i="26"/>
  <c r="T3227" i="26"/>
  <c r="U3227" i="26" s="1"/>
  <c r="R3227" i="26"/>
  <c r="Q3227" i="26"/>
  <c r="T3226" i="26"/>
  <c r="U3226" i="26" s="1"/>
  <c r="R3226" i="26"/>
  <c r="Q3226" i="26"/>
  <c r="T3225" i="26"/>
  <c r="U3225" i="26" s="1"/>
  <c r="R3225" i="26"/>
  <c r="Q3225" i="26"/>
  <c r="T3224" i="26"/>
  <c r="U3224" i="26" s="1"/>
  <c r="R3224" i="26"/>
  <c r="Q3224" i="26"/>
  <c r="T3223" i="26"/>
  <c r="U3223" i="26" s="1"/>
  <c r="R3223" i="26"/>
  <c r="Q3223" i="26"/>
  <c r="T3222" i="26"/>
  <c r="U3222" i="26" s="1"/>
  <c r="R3222" i="26"/>
  <c r="Q3222" i="26"/>
  <c r="T3221" i="26"/>
  <c r="U3221" i="26" s="1"/>
  <c r="R3221" i="26"/>
  <c r="Q3221" i="26"/>
  <c r="T3220" i="26"/>
  <c r="U3220" i="26" s="1"/>
  <c r="R3220" i="26"/>
  <c r="Q3220" i="26"/>
  <c r="T3219" i="26"/>
  <c r="U3219" i="26" s="1"/>
  <c r="R3219" i="26"/>
  <c r="Q3219" i="26"/>
  <c r="T3218" i="26"/>
  <c r="U3218" i="26" s="1"/>
  <c r="R3218" i="26"/>
  <c r="Q3218" i="26"/>
  <c r="T3217" i="26"/>
  <c r="U3217" i="26" s="1"/>
  <c r="R3217" i="26"/>
  <c r="Q3217" i="26"/>
  <c r="T3216" i="26"/>
  <c r="U3216" i="26" s="1"/>
  <c r="R3216" i="26"/>
  <c r="Q3216" i="26"/>
  <c r="T3215" i="26"/>
  <c r="U3215" i="26" s="1"/>
  <c r="R3215" i="26"/>
  <c r="Q3215" i="26"/>
  <c r="T3214" i="26"/>
  <c r="U3214" i="26" s="1"/>
  <c r="R3214" i="26"/>
  <c r="Q3214" i="26"/>
  <c r="T3213" i="26"/>
  <c r="U3213" i="26" s="1"/>
  <c r="R3213" i="26"/>
  <c r="Q3213" i="26"/>
  <c r="T3212" i="26"/>
  <c r="U3212" i="26" s="1"/>
  <c r="R3212" i="26"/>
  <c r="Q3212" i="26"/>
  <c r="T3211" i="26"/>
  <c r="U3211" i="26" s="1"/>
  <c r="R3211" i="26"/>
  <c r="Q3211" i="26"/>
  <c r="T3210" i="26"/>
  <c r="U3210" i="26" s="1"/>
  <c r="R3210" i="26"/>
  <c r="Q3210" i="26"/>
  <c r="T3209" i="26"/>
  <c r="U3209" i="26" s="1"/>
  <c r="R3209" i="26"/>
  <c r="Q3209" i="26"/>
  <c r="T3208" i="26"/>
  <c r="U3208" i="26" s="1"/>
  <c r="R3208" i="26"/>
  <c r="Q3208" i="26"/>
  <c r="U3207" i="26"/>
  <c r="T3207" i="26"/>
  <c r="R3207" i="26"/>
  <c r="Q3207" i="26"/>
  <c r="T3206" i="26"/>
  <c r="U3206" i="26" s="1"/>
  <c r="R3206" i="26"/>
  <c r="Q3206" i="26"/>
  <c r="U3205" i="26"/>
  <c r="T3205" i="26"/>
  <c r="R3205" i="26"/>
  <c r="Q3205" i="26"/>
  <c r="T3204" i="26"/>
  <c r="U3204" i="26" s="1"/>
  <c r="R3204" i="26"/>
  <c r="Q3204" i="26"/>
  <c r="U3203" i="26"/>
  <c r="T3203" i="26"/>
  <c r="R3203" i="26"/>
  <c r="Q3203" i="26"/>
  <c r="T3202" i="26"/>
  <c r="U3202" i="26" s="1"/>
  <c r="R3202" i="26"/>
  <c r="Q3202" i="26"/>
  <c r="T3201" i="26"/>
  <c r="U3201" i="26" s="1"/>
  <c r="R3201" i="26"/>
  <c r="Q3201" i="26"/>
  <c r="T3200" i="26"/>
  <c r="U3200" i="26" s="1"/>
  <c r="R3200" i="26"/>
  <c r="Q3200" i="26"/>
  <c r="U3199" i="26"/>
  <c r="T3199" i="26"/>
  <c r="R3199" i="26"/>
  <c r="Q3199" i="26"/>
  <c r="T3198" i="26"/>
  <c r="U3198" i="26" s="1"/>
  <c r="R3198" i="26"/>
  <c r="Q3198" i="26"/>
  <c r="T3197" i="26"/>
  <c r="U3197" i="26" s="1"/>
  <c r="R3197" i="26"/>
  <c r="Q3197" i="26"/>
  <c r="T3196" i="26"/>
  <c r="U3196" i="26" s="1"/>
  <c r="R3196" i="26"/>
  <c r="Q3196" i="26"/>
  <c r="T3195" i="26"/>
  <c r="U3195" i="26" s="1"/>
  <c r="R3195" i="26"/>
  <c r="Q3195" i="26"/>
  <c r="T3194" i="26"/>
  <c r="U3194" i="26" s="1"/>
  <c r="R3194" i="26"/>
  <c r="Q3194" i="26"/>
  <c r="T3193" i="26"/>
  <c r="U3193" i="26" s="1"/>
  <c r="R3193" i="26"/>
  <c r="Q3193" i="26"/>
  <c r="T3192" i="26"/>
  <c r="U3192" i="26" s="1"/>
  <c r="R3192" i="26"/>
  <c r="Q3192" i="26"/>
  <c r="T3191" i="26"/>
  <c r="U3191" i="26" s="1"/>
  <c r="R3191" i="26"/>
  <c r="Q3191" i="26"/>
  <c r="T3190" i="26"/>
  <c r="U3190" i="26" s="1"/>
  <c r="R3190" i="26"/>
  <c r="Q3190" i="26"/>
  <c r="U3189" i="26"/>
  <c r="T3189" i="26"/>
  <c r="R3189" i="26"/>
  <c r="Q3189" i="26"/>
  <c r="T3188" i="26"/>
  <c r="U3188" i="26" s="1"/>
  <c r="R3188" i="26"/>
  <c r="Q3188" i="26"/>
  <c r="T3187" i="26"/>
  <c r="U3187" i="26" s="1"/>
  <c r="R3187" i="26"/>
  <c r="Q3187" i="26"/>
  <c r="T3186" i="26"/>
  <c r="U3186" i="26" s="1"/>
  <c r="R3186" i="26"/>
  <c r="Q3186" i="26"/>
  <c r="T3185" i="26"/>
  <c r="U3185" i="26" s="1"/>
  <c r="R3185" i="26"/>
  <c r="Q3185" i="26"/>
  <c r="T3184" i="26"/>
  <c r="U3184" i="26" s="1"/>
  <c r="R3184" i="26"/>
  <c r="Q3184" i="26"/>
  <c r="T3183" i="26"/>
  <c r="U3183" i="26" s="1"/>
  <c r="R3183" i="26"/>
  <c r="Q3183" i="26"/>
  <c r="T3182" i="26"/>
  <c r="U3182" i="26" s="1"/>
  <c r="R3182" i="26"/>
  <c r="Q3182" i="26"/>
  <c r="T3181" i="26"/>
  <c r="U3181" i="26" s="1"/>
  <c r="R3181" i="26"/>
  <c r="Q3181" i="26"/>
  <c r="T3180" i="26"/>
  <c r="U3180" i="26" s="1"/>
  <c r="R3180" i="26"/>
  <c r="Q3180" i="26"/>
  <c r="T3179" i="26"/>
  <c r="U3179" i="26" s="1"/>
  <c r="R3179" i="26"/>
  <c r="Q3179" i="26"/>
  <c r="T3178" i="26"/>
  <c r="U3178" i="26" s="1"/>
  <c r="R3178" i="26"/>
  <c r="Q3178" i="26"/>
  <c r="T3177" i="26"/>
  <c r="U3177" i="26" s="1"/>
  <c r="R3177" i="26"/>
  <c r="Q3177" i="26"/>
  <c r="T3176" i="26"/>
  <c r="U3176" i="26" s="1"/>
  <c r="R3176" i="26"/>
  <c r="Q3176" i="26"/>
  <c r="T3175" i="26"/>
  <c r="U3175" i="26" s="1"/>
  <c r="R3175" i="26"/>
  <c r="Q3175" i="26"/>
  <c r="T3174" i="26"/>
  <c r="U3174" i="26" s="1"/>
  <c r="R3174" i="26"/>
  <c r="Q3174" i="26"/>
  <c r="T3173" i="26"/>
  <c r="U3173" i="26" s="1"/>
  <c r="R3173" i="26"/>
  <c r="Q3173" i="26"/>
  <c r="T3172" i="26"/>
  <c r="U3172" i="26" s="1"/>
  <c r="R3172" i="26"/>
  <c r="Q3172" i="26"/>
  <c r="U3171" i="26"/>
  <c r="T3171" i="26"/>
  <c r="R3171" i="26"/>
  <c r="Q3171" i="26"/>
  <c r="T3170" i="26"/>
  <c r="U3170" i="26" s="1"/>
  <c r="R3170" i="26"/>
  <c r="Q3170" i="26"/>
  <c r="T3169" i="26"/>
  <c r="U3169" i="26" s="1"/>
  <c r="R3169" i="26"/>
  <c r="Q3169" i="26"/>
  <c r="T3168" i="26"/>
  <c r="U3168" i="26" s="1"/>
  <c r="R3168" i="26"/>
  <c r="Q3168" i="26"/>
  <c r="T3167" i="26"/>
  <c r="U3167" i="26" s="1"/>
  <c r="R3167" i="26"/>
  <c r="Q3167" i="26"/>
  <c r="T3166" i="26"/>
  <c r="U3166" i="26" s="1"/>
  <c r="R3166" i="26"/>
  <c r="Q3166" i="26"/>
  <c r="T3165" i="26"/>
  <c r="U3165" i="26" s="1"/>
  <c r="R3165" i="26"/>
  <c r="Q3165" i="26"/>
  <c r="T3164" i="26"/>
  <c r="U3164" i="26" s="1"/>
  <c r="R3164" i="26"/>
  <c r="Q3164" i="26"/>
  <c r="T3163" i="26"/>
  <c r="U3163" i="26" s="1"/>
  <c r="R3163" i="26"/>
  <c r="Q3163" i="26"/>
  <c r="T3162" i="26"/>
  <c r="U3162" i="26" s="1"/>
  <c r="R3162" i="26"/>
  <c r="Q3162" i="26"/>
  <c r="T3161" i="26"/>
  <c r="U3161" i="26" s="1"/>
  <c r="R3161" i="26"/>
  <c r="Q3161" i="26"/>
  <c r="T3160" i="26"/>
  <c r="U3160" i="26" s="1"/>
  <c r="R3160" i="26"/>
  <c r="Q3160" i="26"/>
  <c r="T3159" i="26"/>
  <c r="U3159" i="26" s="1"/>
  <c r="R3159" i="26"/>
  <c r="Q3159" i="26"/>
  <c r="T3158" i="26"/>
  <c r="U3158" i="26" s="1"/>
  <c r="R3158" i="26"/>
  <c r="Q3158" i="26"/>
  <c r="T3157" i="26"/>
  <c r="U3157" i="26" s="1"/>
  <c r="R3157" i="26"/>
  <c r="Q3157" i="26"/>
  <c r="T3156" i="26"/>
  <c r="U3156" i="26" s="1"/>
  <c r="R3156" i="26"/>
  <c r="Q3156" i="26"/>
  <c r="T3155" i="26"/>
  <c r="U3155" i="26" s="1"/>
  <c r="R3155" i="26"/>
  <c r="Q3155" i="26"/>
  <c r="T3154" i="26"/>
  <c r="U3154" i="26" s="1"/>
  <c r="R3154" i="26"/>
  <c r="Q3154" i="26"/>
  <c r="T3153" i="26"/>
  <c r="U3153" i="26" s="1"/>
  <c r="R3153" i="26"/>
  <c r="Q3153" i="26"/>
  <c r="T3152" i="26"/>
  <c r="U3152" i="26" s="1"/>
  <c r="R3152" i="26"/>
  <c r="Q3152" i="26"/>
  <c r="T3151" i="26"/>
  <c r="U3151" i="26" s="1"/>
  <c r="R3151" i="26"/>
  <c r="Q3151" i="26"/>
  <c r="T3150" i="26"/>
  <c r="U3150" i="26" s="1"/>
  <c r="R3150" i="26"/>
  <c r="Q3150" i="26"/>
  <c r="T3149" i="26"/>
  <c r="U3149" i="26" s="1"/>
  <c r="R3149" i="26"/>
  <c r="Q3149" i="26"/>
  <c r="T3148" i="26"/>
  <c r="U3148" i="26" s="1"/>
  <c r="R3148" i="26"/>
  <c r="Q3148" i="26"/>
  <c r="T3147" i="26"/>
  <c r="U3147" i="26" s="1"/>
  <c r="R3147" i="26"/>
  <c r="Q3147" i="26"/>
  <c r="T3146" i="26"/>
  <c r="U3146" i="26" s="1"/>
  <c r="R3146" i="26"/>
  <c r="Q3146" i="26"/>
  <c r="T3145" i="26"/>
  <c r="U3145" i="26" s="1"/>
  <c r="R3145" i="26"/>
  <c r="Q3145" i="26"/>
  <c r="T3144" i="26"/>
  <c r="U3144" i="26" s="1"/>
  <c r="R3144" i="26"/>
  <c r="Q3144" i="26"/>
  <c r="T3143" i="26"/>
  <c r="U3143" i="26" s="1"/>
  <c r="R3143" i="26"/>
  <c r="Q3143" i="26"/>
  <c r="T3142" i="26"/>
  <c r="U3142" i="26" s="1"/>
  <c r="R3142" i="26"/>
  <c r="Q3142" i="26"/>
  <c r="T3141" i="26"/>
  <c r="U3141" i="26" s="1"/>
  <c r="R3141" i="26"/>
  <c r="Q3141" i="26"/>
  <c r="T3140" i="26"/>
  <c r="U3140" i="26" s="1"/>
  <c r="R3140" i="26"/>
  <c r="Q3140" i="26"/>
  <c r="T3139" i="26"/>
  <c r="U3139" i="26" s="1"/>
  <c r="R3139" i="26"/>
  <c r="Q3139" i="26"/>
  <c r="T3138" i="26"/>
  <c r="U3138" i="26" s="1"/>
  <c r="R3138" i="26"/>
  <c r="Q3138" i="26"/>
  <c r="T3137" i="26"/>
  <c r="U3137" i="26" s="1"/>
  <c r="R3137" i="26"/>
  <c r="Q3137" i="26"/>
  <c r="T3136" i="26"/>
  <c r="U3136" i="26" s="1"/>
  <c r="R3136" i="26"/>
  <c r="Q3136" i="26"/>
  <c r="T3135" i="26"/>
  <c r="U3135" i="26" s="1"/>
  <c r="R3135" i="26"/>
  <c r="Q3135" i="26"/>
  <c r="T3134" i="26"/>
  <c r="U3134" i="26" s="1"/>
  <c r="R3134" i="26"/>
  <c r="Q3134" i="26"/>
  <c r="T3133" i="26"/>
  <c r="U3133" i="26" s="1"/>
  <c r="R3133" i="26"/>
  <c r="Q3133" i="26"/>
  <c r="T3132" i="26"/>
  <c r="U3132" i="26" s="1"/>
  <c r="R3132" i="26"/>
  <c r="Q3132" i="26"/>
  <c r="T3131" i="26"/>
  <c r="U3131" i="26" s="1"/>
  <c r="R3131" i="26"/>
  <c r="Q3131" i="26"/>
  <c r="T3130" i="26"/>
  <c r="U3130" i="26" s="1"/>
  <c r="R3130" i="26"/>
  <c r="Q3130" i="26"/>
  <c r="T3129" i="26"/>
  <c r="U3129" i="26" s="1"/>
  <c r="R3129" i="26"/>
  <c r="Q3129" i="26"/>
  <c r="T3128" i="26"/>
  <c r="U3128" i="26" s="1"/>
  <c r="R3128" i="26"/>
  <c r="Q3128" i="26"/>
  <c r="T3127" i="26"/>
  <c r="U3127" i="26" s="1"/>
  <c r="R3127" i="26"/>
  <c r="Q3127" i="26"/>
  <c r="T3126" i="26"/>
  <c r="U3126" i="26" s="1"/>
  <c r="R3126" i="26"/>
  <c r="Q3126" i="26"/>
  <c r="T3125" i="26"/>
  <c r="U3125" i="26" s="1"/>
  <c r="R3125" i="26"/>
  <c r="Q3125" i="26"/>
  <c r="T3124" i="26"/>
  <c r="U3124" i="26" s="1"/>
  <c r="R3124" i="26"/>
  <c r="Q3124" i="26"/>
  <c r="T3123" i="26"/>
  <c r="U3123" i="26" s="1"/>
  <c r="R3123" i="26"/>
  <c r="Q3123" i="26"/>
  <c r="T3122" i="26"/>
  <c r="U3122" i="26" s="1"/>
  <c r="R3122" i="26"/>
  <c r="Q3122" i="26"/>
  <c r="T3121" i="26"/>
  <c r="U3121" i="26" s="1"/>
  <c r="R3121" i="26"/>
  <c r="Q3121" i="26"/>
  <c r="T3120" i="26"/>
  <c r="U3120" i="26" s="1"/>
  <c r="R3120" i="26"/>
  <c r="Q3120" i="26"/>
  <c r="T3119" i="26"/>
  <c r="U3119" i="26" s="1"/>
  <c r="R3119" i="26"/>
  <c r="Q3119" i="26"/>
  <c r="T3118" i="26"/>
  <c r="U3118" i="26" s="1"/>
  <c r="R3118" i="26"/>
  <c r="Q3118" i="26"/>
  <c r="T3117" i="26"/>
  <c r="U3117" i="26" s="1"/>
  <c r="R3117" i="26"/>
  <c r="Q3117" i="26"/>
  <c r="T3116" i="26"/>
  <c r="U3116" i="26" s="1"/>
  <c r="R3116" i="26"/>
  <c r="Q3116" i="26"/>
  <c r="T3115" i="26"/>
  <c r="U3115" i="26" s="1"/>
  <c r="R3115" i="26"/>
  <c r="Q3115" i="26"/>
  <c r="T3114" i="26"/>
  <c r="U3114" i="26" s="1"/>
  <c r="R3114" i="26"/>
  <c r="Q3114" i="26"/>
  <c r="T3113" i="26"/>
  <c r="U3113" i="26" s="1"/>
  <c r="R3113" i="26"/>
  <c r="Q3113" i="26"/>
  <c r="T3112" i="26"/>
  <c r="U3112" i="26" s="1"/>
  <c r="R3112" i="26"/>
  <c r="Q3112" i="26"/>
  <c r="T3111" i="26"/>
  <c r="U3111" i="26" s="1"/>
  <c r="R3111" i="26"/>
  <c r="Q3111" i="26"/>
  <c r="T3110" i="26"/>
  <c r="U3110" i="26" s="1"/>
  <c r="R3110" i="26"/>
  <c r="Q3110" i="26"/>
  <c r="T3109" i="26"/>
  <c r="U3109" i="26" s="1"/>
  <c r="R3109" i="26"/>
  <c r="Q3109" i="26"/>
  <c r="T3108" i="26"/>
  <c r="U3108" i="26" s="1"/>
  <c r="R3108" i="26"/>
  <c r="Q3108" i="26"/>
  <c r="T3107" i="26"/>
  <c r="U3107" i="26" s="1"/>
  <c r="R3107" i="26"/>
  <c r="Q3107" i="26"/>
  <c r="T3106" i="26"/>
  <c r="U3106" i="26" s="1"/>
  <c r="R3106" i="26"/>
  <c r="Q3106" i="26"/>
  <c r="T3105" i="26"/>
  <c r="U3105" i="26" s="1"/>
  <c r="R3105" i="26"/>
  <c r="Q3105" i="26"/>
  <c r="T3104" i="26"/>
  <c r="U3104" i="26" s="1"/>
  <c r="R3104" i="26"/>
  <c r="Q3104" i="26"/>
  <c r="T3103" i="26"/>
  <c r="U3103" i="26" s="1"/>
  <c r="R3103" i="26"/>
  <c r="Q3103" i="26"/>
  <c r="T3102" i="26"/>
  <c r="U3102" i="26" s="1"/>
  <c r="R3102" i="26"/>
  <c r="Q3102" i="26"/>
  <c r="T3101" i="26"/>
  <c r="U3101" i="26" s="1"/>
  <c r="R3101" i="26"/>
  <c r="Q3101" i="26"/>
  <c r="T3100" i="26"/>
  <c r="U3100" i="26" s="1"/>
  <c r="R3100" i="26"/>
  <c r="Q3100" i="26"/>
  <c r="T3099" i="26"/>
  <c r="U3099" i="26" s="1"/>
  <c r="R3099" i="26"/>
  <c r="Q3099" i="26"/>
  <c r="T3098" i="26"/>
  <c r="U3098" i="26" s="1"/>
  <c r="R3098" i="26"/>
  <c r="Q3098" i="26"/>
  <c r="T3097" i="26"/>
  <c r="U3097" i="26" s="1"/>
  <c r="R3097" i="26"/>
  <c r="Q3097" i="26"/>
  <c r="T3096" i="26"/>
  <c r="U3096" i="26" s="1"/>
  <c r="R3096" i="26"/>
  <c r="Q3096" i="26"/>
  <c r="T3095" i="26"/>
  <c r="U3095" i="26" s="1"/>
  <c r="R3095" i="26"/>
  <c r="Q3095" i="26"/>
  <c r="T3094" i="26"/>
  <c r="U3094" i="26" s="1"/>
  <c r="R3094" i="26"/>
  <c r="Q3094" i="26"/>
  <c r="T3093" i="26"/>
  <c r="U3093" i="26" s="1"/>
  <c r="R3093" i="26"/>
  <c r="Q3093" i="26"/>
  <c r="T3092" i="26"/>
  <c r="U3092" i="26" s="1"/>
  <c r="R3092" i="26"/>
  <c r="Q3092" i="26"/>
  <c r="T3091" i="26"/>
  <c r="U3091" i="26" s="1"/>
  <c r="R3091" i="26"/>
  <c r="Q3091" i="26"/>
  <c r="T3090" i="26"/>
  <c r="U3090" i="26" s="1"/>
  <c r="R3090" i="26"/>
  <c r="Q3090" i="26"/>
  <c r="T3089" i="26"/>
  <c r="U3089" i="26" s="1"/>
  <c r="R3089" i="26"/>
  <c r="Q3089" i="26"/>
  <c r="T3088" i="26"/>
  <c r="U3088" i="26" s="1"/>
  <c r="R3088" i="26"/>
  <c r="Q3088" i="26"/>
  <c r="T3087" i="26"/>
  <c r="U3087" i="26" s="1"/>
  <c r="R3087" i="26"/>
  <c r="Q3087" i="26"/>
  <c r="T3086" i="26"/>
  <c r="U3086" i="26" s="1"/>
  <c r="R3086" i="26"/>
  <c r="Q3086" i="26"/>
  <c r="T3085" i="26"/>
  <c r="U3085" i="26" s="1"/>
  <c r="R3085" i="26"/>
  <c r="Q3085" i="26"/>
  <c r="T3084" i="26"/>
  <c r="U3084" i="26" s="1"/>
  <c r="R3084" i="26"/>
  <c r="Q3084" i="26"/>
  <c r="T3083" i="26"/>
  <c r="U3083" i="26" s="1"/>
  <c r="R3083" i="26"/>
  <c r="Q3083" i="26"/>
  <c r="T3082" i="26"/>
  <c r="U3082" i="26" s="1"/>
  <c r="R3082" i="26"/>
  <c r="Q3082" i="26"/>
  <c r="T3081" i="26"/>
  <c r="U3081" i="26" s="1"/>
  <c r="R3081" i="26"/>
  <c r="Q3081" i="26"/>
  <c r="T3080" i="26"/>
  <c r="U3080" i="26" s="1"/>
  <c r="R3080" i="26"/>
  <c r="Q3080" i="26"/>
  <c r="T3079" i="26"/>
  <c r="U3079" i="26" s="1"/>
  <c r="R3079" i="26"/>
  <c r="Q3079" i="26"/>
  <c r="T3078" i="26"/>
  <c r="U3078" i="26" s="1"/>
  <c r="R3078" i="26"/>
  <c r="Q3078" i="26"/>
  <c r="T3077" i="26"/>
  <c r="U3077" i="26" s="1"/>
  <c r="R3077" i="26"/>
  <c r="Q3077" i="26"/>
  <c r="T3076" i="26"/>
  <c r="U3076" i="26" s="1"/>
  <c r="R3076" i="26"/>
  <c r="Q3076" i="26"/>
  <c r="T3075" i="26"/>
  <c r="U3075" i="26" s="1"/>
  <c r="R3075" i="26"/>
  <c r="Q3075" i="26"/>
  <c r="T3074" i="26"/>
  <c r="U3074" i="26" s="1"/>
  <c r="R3074" i="26"/>
  <c r="Q3074" i="26"/>
  <c r="T3073" i="26"/>
  <c r="U3073" i="26" s="1"/>
  <c r="R3073" i="26"/>
  <c r="Q3073" i="26"/>
  <c r="T3072" i="26"/>
  <c r="U3072" i="26" s="1"/>
  <c r="R3072" i="26"/>
  <c r="Q3072" i="26"/>
  <c r="T3071" i="26"/>
  <c r="U3071" i="26" s="1"/>
  <c r="R3071" i="26"/>
  <c r="Q3071" i="26"/>
  <c r="T3070" i="26"/>
  <c r="U3070" i="26" s="1"/>
  <c r="R3070" i="26"/>
  <c r="Q3070" i="26"/>
  <c r="T3069" i="26"/>
  <c r="U3069" i="26" s="1"/>
  <c r="R3069" i="26"/>
  <c r="Q3069" i="26"/>
  <c r="T3068" i="26"/>
  <c r="U3068" i="26" s="1"/>
  <c r="R3068" i="26"/>
  <c r="Q3068" i="26"/>
  <c r="T3067" i="26"/>
  <c r="U3067" i="26" s="1"/>
  <c r="R3067" i="26"/>
  <c r="Q3067" i="26"/>
  <c r="T3066" i="26"/>
  <c r="U3066" i="26" s="1"/>
  <c r="R3066" i="26"/>
  <c r="Q3066" i="26"/>
  <c r="T3065" i="26"/>
  <c r="U3065" i="26" s="1"/>
  <c r="R3065" i="26"/>
  <c r="Q3065" i="26"/>
  <c r="T3064" i="26"/>
  <c r="U3064" i="26" s="1"/>
  <c r="R3064" i="26"/>
  <c r="Q3064" i="26"/>
  <c r="T3063" i="26"/>
  <c r="U3063" i="26" s="1"/>
  <c r="R3063" i="26"/>
  <c r="Q3063" i="26"/>
  <c r="T3062" i="26"/>
  <c r="U3062" i="26" s="1"/>
  <c r="R3062" i="26"/>
  <c r="Q3062" i="26"/>
  <c r="T3061" i="26"/>
  <c r="U3061" i="26" s="1"/>
  <c r="R3061" i="26"/>
  <c r="Q3061" i="26"/>
  <c r="T3060" i="26"/>
  <c r="U3060" i="26" s="1"/>
  <c r="R3060" i="26"/>
  <c r="Q3060" i="26"/>
  <c r="T3059" i="26"/>
  <c r="U3059" i="26" s="1"/>
  <c r="R3059" i="26"/>
  <c r="Q3059" i="26"/>
  <c r="T3058" i="26"/>
  <c r="U3058" i="26" s="1"/>
  <c r="R3058" i="26"/>
  <c r="Q3058" i="26"/>
  <c r="T3057" i="26"/>
  <c r="U3057" i="26" s="1"/>
  <c r="R3057" i="26"/>
  <c r="Q3057" i="26"/>
  <c r="T3056" i="26"/>
  <c r="U3056" i="26" s="1"/>
  <c r="R3056" i="26"/>
  <c r="Q3056" i="26"/>
  <c r="T3055" i="26"/>
  <c r="U3055" i="26" s="1"/>
  <c r="R3055" i="26"/>
  <c r="Q3055" i="26"/>
  <c r="T3054" i="26"/>
  <c r="U3054" i="26" s="1"/>
  <c r="R3054" i="26"/>
  <c r="Q3054" i="26"/>
  <c r="T3053" i="26"/>
  <c r="U3053" i="26" s="1"/>
  <c r="R3053" i="26"/>
  <c r="Q3053" i="26"/>
  <c r="T3052" i="26"/>
  <c r="U3052" i="26" s="1"/>
  <c r="R3052" i="26"/>
  <c r="Q3052" i="26"/>
  <c r="T3051" i="26"/>
  <c r="U3051" i="26" s="1"/>
  <c r="R3051" i="26"/>
  <c r="Q3051" i="26"/>
  <c r="T3050" i="26"/>
  <c r="U3050" i="26" s="1"/>
  <c r="R3050" i="26"/>
  <c r="Q3050" i="26"/>
  <c r="T3049" i="26"/>
  <c r="U3049" i="26" s="1"/>
  <c r="R3049" i="26"/>
  <c r="Q3049" i="26"/>
  <c r="T3048" i="26"/>
  <c r="U3048" i="26" s="1"/>
  <c r="R3048" i="26"/>
  <c r="Q3048" i="26"/>
  <c r="U3047" i="26"/>
  <c r="T3047" i="26"/>
  <c r="R3047" i="26"/>
  <c r="Q3047" i="26"/>
  <c r="T3046" i="26"/>
  <c r="U3046" i="26" s="1"/>
  <c r="R3046" i="26"/>
  <c r="Q3046" i="26"/>
  <c r="T3045" i="26"/>
  <c r="U3045" i="26" s="1"/>
  <c r="R3045" i="26"/>
  <c r="Q3045" i="26"/>
  <c r="T3044" i="26"/>
  <c r="U3044" i="26" s="1"/>
  <c r="R3044" i="26"/>
  <c r="Q3044" i="26"/>
  <c r="T3043" i="26"/>
  <c r="U3043" i="26" s="1"/>
  <c r="R3043" i="26"/>
  <c r="Q3043" i="26"/>
  <c r="T3042" i="26"/>
  <c r="U3042" i="26" s="1"/>
  <c r="R3042" i="26"/>
  <c r="Q3042" i="26"/>
  <c r="U3041" i="26"/>
  <c r="T3041" i="26"/>
  <c r="R3041" i="26"/>
  <c r="Q3041" i="26"/>
  <c r="T3040" i="26"/>
  <c r="U3040" i="26" s="1"/>
  <c r="R3040" i="26"/>
  <c r="Q3040" i="26"/>
  <c r="T3039" i="26"/>
  <c r="U3039" i="26" s="1"/>
  <c r="R3039" i="26"/>
  <c r="Q3039" i="26"/>
  <c r="T3038" i="26"/>
  <c r="U3038" i="26" s="1"/>
  <c r="R3038" i="26"/>
  <c r="Q3038" i="26"/>
  <c r="T3037" i="26"/>
  <c r="U3037" i="26" s="1"/>
  <c r="R3037" i="26"/>
  <c r="Q3037" i="26"/>
  <c r="T3036" i="26"/>
  <c r="U3036" i="26" s="1"/>
  <c r="R3036" i="26"/>
  <c r="Q3036" i="26"/>
  <c r="T3035" i="26"/>
  <c r="U3035" i="26" s="1"/>
  <c r="R3035" i="26"/>
  <c r="Q3035" i="26"/>
  <c r="T3034" i="26"/>
  <c r="U3034" i="26" s="1"/>
  <c r="R3034" i="26"/>
  <c r="Q3034" i="26"/>
  <c r="T3033" i="26"/>
  <c r="U3033" i="26" s="1"/>
  <c r="R3033" i="26"/>
  <c r="Q3033" i="26"/>
  <c r="T3032" i="26"/>
  <c r="U3032" i="26" s="1"/>
  <c r="R3032" i="26"/>
  <c r="Q3032" i="26"/>
  <c r="T3031" i="26"/>
  <c r="U3031" i="26" s="1"/>
  <c r="R3031" i="26"/>
  <c r="Q3031" i="26"/>
  <c r="T3030" i="26"/>
  <c r="U3030" i="26" s="1"/>
  <c r="R3030" i="26"/>
  <c r="Q3030" i="26"/>
  <c r="T3029" i="26"/>
  <c r="U3029" i="26" s="1"/>
  <c r="R3029" i="26"/>
  <c r="Q3029" i="26"/>
  <c r="T3028" i="26"/>
  <c r="U3028" i="26" s="1"/>
  <c r="R3028" i="26"/>
  <c r="Q3028" i="26"/>
  <c r="T3027" i="26"/>
  <c r="U3027" i="26" s="1"/>
  <c r="R3027" i="26"/>
  <c r="Q3027" i="26"/>
  <c r="T3026" i="26"/>
  <c r="U3026" i="26" s="1"/>
  <c r="R3026" i="26"/>
  <c r="Q3026" i="26"/>
  <c r="T3025" i="26"/>
  <c r="U3025" i="26" s="1"/>
  <c r="R3025" i="26"/>
  <c r="Q3025" i="26"/>
  <c r="T3024" i="26"/>
  <c r="U3024" i="26" s="1"/>
  <c r="R3024" i="26"/>
  <c r="Q3024" i="26"/>
  <c r="T3023" i="26"/>
  <c r="U3023" i="26" s="1"/>
  <c r="R3023" i="26"/>
  <c r="Q3023" i="26"/>
  <c r="T3022" i="26"/>
  <c r="U3022" i="26" s="1"/>
  <c r="R3022" i="26"/>
  <c r="Q3022" i="26"/>
  <c r="T3021" i="26"/>
  <c r="U3021" i="26" s="1"/>
  <c r="R3021" i="26"/>
  <c r="Q3021" i="26"/>
  <c r="T3020" i="26"/>
  <c r="U3020" i="26" s="1"/>
  <c r="R3020" i="26"/>
  <c r="Q3020" i="26"/>
  <c r="U3019" i="26"/>
  <c r="T3019" i="26"/>
  <c r="R3019" i="26"/>
  <c r="Q3019" i="26"/>
  <c r="T3018" i="26"/>
  <c r="U3018" i="26" s="1"/>
  <c r="R3018" i="26"/>
  <c r="Q3018" i="26"/>
  <c r="T3017" i="26"/>
  <c r="U3017" i="26" s="1"/>
  <c r="R3017" i="26"/>
  <c r="Q3017" i="26"/>
  <c r="T3016" i="26"/>
  <c r="U3016" i="26" s="1"/>
  <c r="R3016" i="26"/>
  <c r="Q3016" i="26"/>
  <c r="U3015" i="26"/>
  <c r="T3015" i="26"/>
  <c r="R3015" i="26"/>
  <c r="Q3015" i="26"/>
  <c r="T3014" i="26"/>
  <c r="U3014" i="26" s="1"/>
  <c r="R3014" i="26"/>
  <c r="Q3014" i="26"/>
  <c r="T3013" i="26"/>
  <c r="U3013" i="26" s="1"/>
  <c r="R3013" i="26"/>
  <c r="Q3013" i="26"/>
  <c r="T3012" i="26"/>
  <c r="U3012" i="26" s="1"/>
  <c r="R3012" i="26"/>
  <c r="Q3012" i="26"/>
  <c r="U3011" i="26"/>
  <c r="T3011" i="26"/>
  <c r="R3011" i="26"/>
  <c r="Q3011" i="26"/>
  <c r="T3010" i="26"/>
  <c r="U3010" i="26" s="1"/>
  <c r="R3010" i="26"/>
  <c r="Q3010" i="26"/>
  <c r="U3009" i="26"/>
  <c r="T3009" i="26"/>
  <c r="R3009" i="26"/>
  <c r="Q3009" i="26"/>
  <c r="U3008" i="26"/>
  <c r="T3008" i="26"/>
  <c r="R3008" i="26"/>
  <c r="Q3008" i="26"/>
  <c r="U3007" i="26"/>
  <c r="T3007" i="26"/>
  <c r="R3007" i="26"/>
  <c r="Q3007" i="26"/>
  <c r="U3006" i="26"/>
  <c r="T3006" i="26"/>
  <c r="R3006" i="26"/>
  <c r="Q3006" i="26"/>
  <c r="U3005" i="26"/>
  <c r="T3005" i="26"/>
  <c r="R3005" i="26"/>
  <c r="Q3005" i="26"/>
  <c r="U3004" i="26"/>
  <c r="T3004" i="26"/>
  <c r="R3004" i="26"/>
  <c r="Q3004" i="26"/>
  <c r="U3003" i="26"/>
  <c r="T3003" i="26"/>
  <c r="R3003" i="26"/>
  <c r="Q3003" i="26"/>
  <c r="U3002" i="26"/>
  <c r="T3002" i="26"/>
  <c r="R3002" i="26"/>
  <c r="Q3002" i="26"/>
  <c r="U3001" i="26"/>
  <c r="T3001" i="26"/>
  <c r="R3001" i="26"/>
  <c r="Q3001" i="26"/>
  <c r="U3000" i="26"/>
  <c r="T3000" i="26"/>
  <c r="R3000" i="26"/>
  <c r="Q3000" i="26"/>
  <c r="U2999" i="26"/>
  <c r="T2999" i="26"/>
  <c r="R2999" i="26"/>
  <c r="Q2999" i="26"/>
  <c r="U2998" i="26"/>
  <c r="T2998" i="26"/>
  <c r="R2998" i="26"/>
  <c r="Q2998" i="26"/>
  <c r="U2997" i="26"/>
  <c r="T2997" i="26"/>
  <c r="R2997" i="26"/>
  <c r="Q2997" i="26"/>
  <c r="U2996" i="26"/>
  <c r="T2996" i="26"/>
  <c r="R2996" i="26"/>
  <c r="Q2996" i="26"/>
  <c r="U2995" i="26"/>
  <c r="T2995" i="26"/>
  <c r="R2995" i="26"/>
  <c r="Q2995" i="26"/>
  <c r="U2994" i="26"/>
  <c r="T2994" i="26"/>
  <c r="R2994" i="26"/>
  <c r="Q2994" i="26"/>
  <c r="U2993" i="26"/>
  <c r="T2993" i="26"/>
  <c r="R2993" i="26"/>
  <c r="Q2993" i="26"/>
  <c r="U2992" i="26"/>
  <c r="T2992" i="26"/>
  <c r="R2992" i="26"/>
  <c r="Q2992" i="26"/>
  <c r="U2991" i="26"/>
  <c r="T2991" i="26"/>
  <c r="R2991" i="26"/>
  <c r="Q2991" i="26"/>
  <c r="U2990" i="26"/>
  <c r="T2990" i="26"/>
  <c r="R2990" i="26"/>
  <c r="Q2990" i="26"/>
  <c r="U2989" i="26"/>
  <c r="T2989" i="26"/>
  <c r="R2989" i="26"/>
  <c r="Q2989" i="26"/>
  <c r="U2988" i="26"/>
  <c r="T2988" i="26"/>
  <c r="R2988" i="26"/>
  <c r="Q2988" i="26"/>
  <c r="U2987" i="26"/>
  <c r="T2987" i="26"/>
  <c r="R2987" i="26"/>
  <c r="Q2987" i="26"/>
  <c r="U2986" i="26"/>
  <c r="T2986" i="26"/>
  <c r="R2986" i="26"/>
  <c r="Q2986" i="26"/>
  <c r="U2985" i="26"/>
  <c r="T2985" i="26"/>
  <c r="R2985" i="26"/>
  <c r="Q2985" i="26"/>
  <c r="U2984" i="26"/>
  <c r="T2984" i="26"/>
  <c r="R2984" i="26"/>
  <c r="Q2984" i="26"/>
  <c r="Q2983" i="26"/>
  <c r="Q2982" i="26"/>
  <c r="T2981" i="26"/>
  <c r="U2981" i="26" s="1"/>
  <c r="R2981" i="26"/>
  <c r="Q2981" i="26"/>
  <c r="T2980" i="26"/>
  <c r="U2980" i="26" s="1"/>
  <c r="R2980" i="26"/>
  <c r="Q2980" i="26"/>
  <c r="T2979" i="26"/>
  <c r="U2979" i="26" s="1"/>
  <c r="R2979" i="26"/>
  <c r="Q2979" i="26"/>
  <c r="T2978" i="26"/>
  <c r="U2978" i="26" s="1"/>
  <c r="R2978" i="26"/>
  <c r="Q2978" i="26"/>
  <c r="T2977" i="26"/>
  <c r="U2977" i="26" s="1"/>
  <c r="R2977" i="26"/>
  <c r="Q2977" i="26"/>
  <c r="T2976" i="26"/>
  <c r="U2976" i="26" s="1"/>
  <c r="R2976" i="26"/>
  <c r="Q2976" i="26"/>
  <c r="T2975" i="26"/>
  <c r="U2975" i="26" s="1"/>
  <c r="R2975" i="26"/>
  <c r="Q2975" i="26"/>
  <c r="T2974" i="26"/>
  <c r="U2974" i="26" s="1"/>
  <c r="R2974" i="26"/>
  <c r="Q2974" i="26"/>
  <c r="T2973" i="26"/>
  <c r="U2973" i="26" s="1"/>
  <c r="R2973" i="26"/>
  <c r="Q2973" i="26"/>
  <c r="T2972" i="26"/>
  <c r="U2972" i="26" s="1"/>
  <c r="R2972" i="26"/>
  <c r="Q2972" i="26"/>
  <c r="T2971" i="26"/>
  <c r="U2971" i="26" s="1"/>
  <c r="R2971" i="26"/>
  <c r="Q2971" i="26"/>
  <c r="T2970" i="26"/>
  <c r="U2970" i="26" s="1"/>
  <c r="R2970" i="26"/>
  <c r="Q2970" i="26"/>
  <c r="T2969" i="26"/>
  <c r="U2969" i="26" s="1"/>
  <c r="R2969" i="26"/>
  <c r="Q2969" i="26"/>
  <c r="T2968" i="26"/>
  <c r="U2968" i="26" s="1"/>
  <c r="R2968" i="26"/>
  <c r="Q2968" i="26"/>
  <c r="T2967" i="26"/>
  <c r="U2967" i="26" s="1"/>
  <c r="R2967" i="26"/>
  <c r="Q2967" i="26"/>
  <c r="T2966" i="26"/>
  <c r="U2966" i="26" s="1"/>
  <c r="R2966" i="26"/>
  <c r="Q2966" i="26"/>
  <c r="T2965" i="26"/>
  <c r="U2965" i="26" s="1"/>
  <c r="R2965" i="26"/>
  <c r="Q2965" i="26"/>
  <c r="T2964" i="26"/>
  <c r="U2964" i="26" s="1"/>
  <c r="R2964" i="26"/>
  <c r="Q2964" i="26"/>
  <c r="T2963" i="26"/>
  <c r="U2963" i="26" s="1"/>
  <c r="R2963" i="26"/>
  <c r="Q2963" i="26"/>
  <c r="T2962" i="26"/>
  <c r="U2962" i="26" s="1"/>
  <c r="R2962" i="26"/>
  <c r="Q2962" i="26"/>
  <c r="T2961" i="26"/>
  <c r="U2961" i="26" s="1"/>
  <c r="R2961" i="26"/>
  <c r="Q2961" i="26"/>
  <c r="T2960" i="26"/>
  <c r="U2960" i="26" s="1"/>
  <c r="R2960" i="26"/>
  <c r="Q2960" i="26"/>
  <c r="T2959" i="26"/>
  <c r="U2959" i="26" s="1"/>
  <c r="R2959" i="26"/>
  <c r="Q2959" i="26"/>
  <c r="T2958" i="26"/>
  <c r="U2958" i="26" s="1"/>
  <c r="R2958" i="26"/>
  <c r="Q2958" i="26"/>
  <c r="T2957" i="26"/>
  <c r="U2957" i="26" s="1"/>
  <c r="R2957" i="26"/>
  <c r="Q2957" i="26"/>
  <c r="T2956" i="26"/>
  <c r="U2956" i="26" s="1"/>
  <c r="R2956" i="26"/>
  <c r="Q2956" i="26"/>
  <c r="T2955" i="26"/>
  <c r="U2955" i="26" s="1"/>
  <c r="R2955" i="26"/>
  <c r="Q2955" i="26"/>
  <c r="T2954" i="26"/>
  <c r="U2954" i="26" s="1"/>
  <c r="R2954" i="26"/>
  <c r="Q2954" i="26"/>
  <c r="T2953" i="26"/>
  <c r="U2953" i="26" s="1"/>
  <c r="R2953" i="26"/>
  <c r="Q2953" i="26"/>
  <c r="T2952" i="26"/>
  <c r="U2952" i="26" s="1"/>
  <c r="R2952" i="26"/>
  <c r="Q2952" i="26"/>
  <c r="T2951" i="26"/>
  <c r="U2951" i="26" s="1"/>
  <c r="R2951" i="26"/>
  <c r="Q2951" i="26"/>
  <c r="T2950" i="26"/>
  <c r="U2950" i="26" s="1"/>
  <c r="R2950" i="26"/>
  <c r="Q2950" i="26"/>
  <c r="T2949" i="26"/>
  <c r="U2949" i="26" s="1"/>
  <c r="R2949" i="26"/>
  <c r="Q2949" i="26"/>
  <c r="T2948" i="26"/>
  <c r="U2948" i="26" s="1"/>
  <c r="R2948" i="26"/>
  <c r="Q2948" i="26"/>
  <c r="T2947" i="26"/>
  <c r="U2947" i="26" s="1"/>
  <c r="R2947" i="26"/>
  <c r="Q2947" i="26"/>
  <c r="T2946" i="26"/>
  <c r="U2946" i="26" s="1"/>
  <c r="R2946" i="26"/>
  <c r="Q2946" i="26"/>
  <c r="T2945" i="26"/>
  <c r="U2945" i="26" s="1"/>
  <c r="R2945" i="26"/>
  <c r="Q2945" i="26"/>
  <c r="T2944" i="26"/>
  <c r="U2944" i="26" s="1"/>
  <c r="R2944" i="26"/>
  <c r="Q2944" i="26"/>
  <c r="T2943" i="26"/>
  <c r="U2943" i="26" s="1"/>
  <c r="R2943" i="26"/>
  <c r="Q2943" i="26"/>
  <c r="T2942" i="26"/>
  <c r="U2942" i="26" s="1"/>
  <c r="R2942" i="26"/>
  <c r="Q2942" i="26"/>
  <c r="T2941" i="26"/>
  <c r="U2941" i="26" s="1"/>
  <c r="R2941" i="26"/>
  <c r="Q2941" i="26"/>
  <c r="T2940" i="26"/>
  <c r="U2940" i="26" s="1"/>
  <c r="R2940" i="26"/>
  <c r="Q2940" i="26"/>
  <c r="T2939" i="26"/>
  <c r="U2939" i="26" s="1"/>
  <c r="R2939" i="26"/>
  <c r="Q2939" i="26"/>
  <c r="T2938" i="26"/>
  <c r="U2938" i="26" s="1"/>
  <c r="R2938" i="26"/>
  <c r="Q2938" i="26"/>
  <c r="T2937" i="26"/>
  <c r="U2937" i="26" s="1"/>
  <c r="R2937" i="26"/>
  <c r="Q2937" i="26"/>
  <c r="T2936" i="26"/>
  <c r="U2936" i="26" s="1"/>
  <c r="R2936" i="26"/>
  <c r="Q2936" i="26"/>
  <c r="T2935" i="26"/>
  <c r="U2935" i="26" s="1"/>
  <c r="R2935" i="26"/>
  <c r="Q2935" i="26"/>
  <c r="T2934" i="26"/>
  <c r="U2934" i="26" s="1"/>
  <c r="R2934" i="26"/>
  <c r="Q2934" i="26"/>
  <c r="T2933" i="26"/>
  <c r="U2933" i="26" s="1"/>
  <c r="R2933" i="26"/>
  <c r="Q2933" i="26"/>
  <c r="T2932" i="26"/>
  <c r="U2932" i="26" s="1"/>
  <c r="R2932" i="26"/>
  <c r="Q2932" i="26"/>
  <c r="T2931" i="26"/>
  <c r="U2931" i="26" s="1"/>
  <c r="R2931" i="26"/>
  <c r="Q2931" i="26"/>
  <c r="T2930" i="26"/>
  <c r="U2930" i="26" s="1"/>
  <c r="R2930" i="26"/>
  <c r="Q2930" i="26"/>
  <c r="T2929" i="26"/>
  <c r="U2929" i="26" s="1"/>
  <c r="R2929" i="26"/>
  <c r="Q2929" i="26"/>
  <c r="T2928" i="26"/>
  <c r="U2928" i="26" s="1"/>
  <c r="R2928" i="26"/>
  <c r="Q2928" i="26"/>
  <c r="T2927" i="26"/>
  <c r="U2927" i="26" s="1"/>
  <c r="R2927" i="26"/>
  <c r="Q2927" i="26"/>
  <c r="T2926" i="26"/>
  <c r="U2926" i="26" s="1"/>
  <c r="R2926" i="26"/>
  <c r="Q2926" i="26"/>
  <c r="T2925" i="26"/>
  <c r="U2925" i="26" s="1"/>
  <c r="R2925" i="26"/>
  <c r="Q2925" i="26"/>
  <c r="T2924" i="26"/>
  <c r="U2924" i="26" s="1"/>
  <c r="R2924" i="26"/>
  <c r="Q2924" i="26"/>
  <c r="T2923" i="26"/>
  <c r="U2923" i="26" s="1"/>
  <c r="R2923" i="26"/>
  <c r="Q2923" i="26"/>
  <c r="T2922" i="26"/>
  <c r="U2922" i="26" s="1"/>
  <c r="R2922" i="26"/>
  <c r="Q2922" i="26"/>
  <c r="T2921" i="26"/>
  <c r="U2921" i="26" s="1"/>
  <c r="R2921" i="26"/>
  <c r="Q2921" i="26"/>
  <c r="T2920" i="26"/>
  <c r="U2920" i="26" s="1"/>
  <c r="R2920" i="26"/>
  <c r="Q2920" i="26"/>
  <c r="T2919" i="26"/>
  <c r="U2919" i="26" s="1"/>
  <c r="R2919" i="26"/>
  <c r="Q2919" i="26"/>
  <c r="T2918" i="26"/>
  <c r="U2918" i="26" s="1"/>
  <c r="R2918" i="26"/>
  <c r="Q2918" i="26"/>
  <c r="T2917" i="26"/>
  <c r="U2917" i="26" s="1"/>
  <c r="R2917" i="26"/>
  <c r="Q2917" i="26"/>
  <c r="T2916" i="26"/>
  <c r="U2916" i="26" s="1"/>
  <c r="R2916" i="26"/>
  <c r="Q2916" i="26"/>
  <c r="T2915" i="26"/>
  <c r="U2915" i="26" s="1"/>
  <c r="R2915" i="26"/>
  <c r="Q2915" i="26"/>
  <c r="T2914" i="26"/>
  <c r="U2914" i="26" s="1"/>
  <c r="R2914" i="26"/>
  <c r="Q2914" i="26"/>
  <c r="T2913" i="26"/>
  <c r="U2913" i="26" s="1"/>
  <c r="R2913" i="26"/>
  <c r="Q2913" i="26"/>
  <c r="T2912" i="26"/>
  <c r="U2912" i="26" s="1"/>
  <c r="R2912" i="26"/>
  <c r="Q2912" i="26"/>
  <c r="T2911" i="26"/>
  <c r="U2911" i="26" s="1"/>
  <c r="R2911" i="26"/>
  <c r="Q2911" i="26"/>
  <c r="T2910" i="26"/>
  <c r="U2910" i="26" s="1"/>
  <c r="R2910" i="26"/>
  <c r="Q2910" i="26"/>
  <c r="T2909" i="26"/>
  <c r="U2909" i="26" s="1"/>
  <c r="R2909" i="26"/>
  <c r="Q2909" i="26"/>
  <c r="T2908" i="26"/>
  <c r="U2908" i="26" s="1"/>
  <c r="R2908" i="26"/>
  <c r="Q2908" i="26"/>
  <c r="T2907" i="26"/>
  <c r="U2907" i="26" s="1"/>
  <c r="R2907" i="26"/>
  <c r="Q2907" i="26"/>
  <c r="T2906" i="26"/>
  <c r="U2906" i="26" s="1"/>
  <c r="R2906" i="26"/>
  <c r="Q2906" i="26"/>
  <c r="T2905" i="26"/>
  <c r="U2905" i="26" s="1"/>
  <c r="R2905" i="26"/>
  <c r="Q2905" i="26"/>
  <c r="T2904" i="26"/>
  <c r="U2904" i="26" s="1"/>
  <c r="R2904" i="26"/>
  <c r="Q2904" i="26"/>
  <c r="T2903" i="26"/>
  <c r="U2903" i="26" s="1"/>
  <c r="R2903" i="26"/>
  <c r="Q2903" i="26"/>
  <c r="T2902" i="26"/>
  <c r="U2902" i="26" s="1"/>
  <c r="R2902" i="26"/>
  <c r="Q2902" i="26"/>
  <c r="T2901" i="26"/>
  <c r="U2901" i="26" s="1"/>
  <c r="R2901" i="26"/>
  <c r="Q2901" i="26"/>
  <c r="T2900" i="26"/>
  <c r="U2900" i="26" s="1"/>
  <c r="R2900" i="26"/>
  <c r="Q2900" i="26"/>
  <c r="T2899" i="26"/>
  <c r="U2899" i="26" s="1"/>
  <c r="R2899" i="26"/>
  <c r="Q2899" i="26"/>
  <c r="T2898" i="26"/>
  <c r="U2898" i="26" s="1"/>
  <c r="R2898" i="26"/>
  <c r="Q2898" i="26"/>
  <c r="T2897" i="26"/>
  <c r="U2897" i="26" s="1"/>
  <c r="R2897" i="26"/>
  <c r="Q2897" i="26"/>
  <c r="T2896" i="26"/>
  <c r="U2896" i="26" s="1"/>
  <c r="R2896" i="26"/>
  <c r="Q2896" i="26"/>
  <c r="T2895" i="26"/>
  <c r="U2895" i="26" s="1"/>
  <c r="R2895" i="26"/>
  <c r="Q2895" i="26"/>
  <c r="T2894" i="26"/>
  <c r="U2894" i="26" s="1"/>
  <c r="R2894" i="26"/>
  <c r="Q2894" i="26"/>
  <c r="T2893" i="26"/>
  <c r="U2893" i="26" s="1"/>
  <c r="R2893" i="26"/>
  <c r="Q2893" i="26"/>
  <c r="T2892" i="26"/>
  <c r="U2892" i="26" s="1"/>
  <c r="R2892" i="26"/>
  <c r="Q2892" i="26"/>
  <c r="T2891" i="26"/>
  <c r="U2891" i="26" s="1"/>
  <c r="R2891" i="26"/>
  <c r="Q2891" i="26"/>
  <c r="T2890" i="26"/>
  <c r="U2890" i="26" s="1"/>
  <c r="R2890" i="26"/>
  <c r="Q2890" i="26"/>
  <c r="T2889" i="26"/>
  <c r="U2889" i="26" s="1"/>
  <c r="R2889" i="26"/>
  <c r="Q2889" i="26"/>
  <c r="T2888" i="26"/>
  <c r="U2888" i="26" s="1"/>
  <c r="R2888" i="26"/>
  <c r="Q2888" i="26"/>
  <c r="T2887" i="26"/>
  <c r="U2887" i="26" s="1"/>
  <c r="R2887" i="26"/>
  <c r="Q2887" i="26"/>
  <c r="T2886" i="26"/>
  <c r="U2886" i="26" s="1"/>
  <c r="R2886" i="26"/>
  <c r="Q2886" i="26"/>
  <c r="T2885" i="26"/>
  <c r="U2885" i="26" s="1"/>
  <c r="R2885" i="26"/>
  <c r="Q2885" i="26"/>
  <c r="T2884" i="26"/>
  <c r="U2884" i="26" s="1"/>
  <c r="R2884" i="26"/>
  <c r="Q2884" i="26"/>
  <c r="T2883" i="26"/>
  <c r="U2883" i="26" s="1"/>
  <c r="R2883" i="26"/>
  <c r="Q2883" i="26"/>
  <c r="T2882" i="26"/>
  <c r="U2882" i="26" s="1"/>
  <c r="R2882" i="26"/>
  <c r="Q2882" i="26"/>
  <c r="T2881" i="26"/>
  <c r="U2881" i="26" s="1"/>
  <c r="R2881" i="26"/>
  <c r="Q2881" i="26"/>
  <c r="T2880" i="26"/>
  <c r="U2880" i="26" s="1"/>
  <c r="R2880" i="26"/>
  <c r="Q2880" i="26"/>
  <c r="T2879" i="26"/>
  <c r="U2879" i="26" s="1"/>
  <c r="R2879" i="26"/>
  <c r="Q2879" i="26"/>
  <c r="T2878" i="26"/>
  <c r="U2878" i="26" s="1"/>
  <c r="R2878" i="26"/>
  <c r="Q2878" i="26"/>
  <c r="T2877" i="26"/>
  <c r="U2877" i="26" s="1"/>
  <c r="R2877" i="26"/>
  <c r="Q2877" i="26"/>
  <c r="T2876" i="26"/>
  <c r="U2876" i="26" s="1"/>
  <c r="R2876" i="26"/>
  <c r="Q2876" i="26"/>
  <c r="T2875" i="26"/>
  <c r="U2875" i="26" s="1"/>
  <c r="R2875" i="26"/>
  <c r="Q2875" i="26"/>
  <c r="T2874" i="26"/>
  <c r="U2874" i="26" s="1"/>
  <c r="R2874" i="26"/>
  <c r="Q2874" i="26"/>
  <c r="T2873" i="26"/>
  <c r="U2873" i="26" s="1"/>
  <c r="R2873" i="26"/>
  <c r="Q2873" i="26"/>
  <c r="T2872" i="26"/>
  <c r="U2872" i="26" s="1"/>
  <c r="R2872" i="26"/>
  <c r="Q2872" i="26"/>
  <c r="T2871" i="26"/>
  <c r="U2871" i="26" s="1"/>
  <c r="R2871" i="26"/>
  <c r="Q2871" i="26"/>
  <c r="T2870" i="26"/>
  <c r="U2870" i="26" s="1"/>
  <c r="R2870" i="26"/>
  <c r="Q2870" i="26"/>
  <c r="T2869" i="26"/>
  <c r="U2869" i="26" s="1"/>
  <c r="R2869" i="26"/>
  <c r="Q2869" i="26"/>
  <c r="T2868" i="26"/>
  <c r="U2868" i="26" s="1"/>
  <c r="R2868" i="26"/>
  <c r="Q2868" i="26"/>
  <c r="T2867" i="26"/>
  <c r="U2867" i="26" s="1"/>
  <c r="R2867" i="26"/>
  <c r="Q2867" i="26"/>
  <c r="T2866" i="26"/>
  <c r="U2866" i="26" s="1"/>
  <c r="R2866" i="26"/>
  <c r="Q2866" i="26"/>
  <c r="T2865" i="26"/>
  <c r="U2865" i="26" s="1"/>
  <c r="R2865" i="26"/>
  <c r="Q2865" i="26"/>
  <c r="T2864" i="26"/>
  <c r="U2864" i="26" s="1"/>
  <c r="R2864" i="26"/>
  <c r="Q2864" i="26"/>
  <c r="T2863" i="26"/>
  <c r="U2863" i="26" s="1"/>
  <c r="R2863" i="26"/>
  <c r="Q2863" i="26"/>
  <c r="T2862" i="26"/>
  <c r="U2862" i="26" s="1"/>
  <c r="R2862" i="26"/>
  <c r="Q2862" i="26"/>
  <c r="T2861" i="26"/>
  <c r="U2861" i="26" s="1"/>
  <c r="R2861" i="26"/>
  <c r="Q2861" i="26"/>
  <c r="T2860" i="26"/>
  <c r="U2860" i="26" s="1"/>
  <c r="R2860" i="26"/>
  <c r="Q2860" i="26"/>
  <c r="T2859" i="26"/>
  <c r="U2859" i="26" s="1"/>
  <c r="R2859" i="26"/>
  <c r="Q2859" i="26"/>
  <c r="T2858" i="26"/>
  <c r="U2858" i="26" s="1"/>
  <c r="R2858" i="26"/>
  <c r="Q2858" i="26"/>
  <c r="T2857" i="26"/>
  <c r="U2857" i="26" s="1"/>
  <c r="R2857" i="26"/>
  <c r="Q2857" i="26"/>
  <c r="T2856" i="26"/>
  <c r="U2856" i="26" s="1"/>
  <c r="R2856" i="26"/>
  <c r="Q2856" i="26"/>
  <c r="T2855" i="26"/>
  <c r="U2855" i="26" s="1"/>
  <c r="R2855" i="26"/>
  <c r="Q2855" i="26"/>
  <c r="T2854" i="26"/>
  <c r="U2854" i="26" s="1"/>
  <c r="R2854" i="26"/>
  <c r="Q2854" i="26"/>
  <c r="T2853" i="26"/>
  <c r="U2853" i="26" s="1"/>
  <c r="R2853" i="26"/>
  <c r="Q2853" i="26"/>
  <c r="T2852" i="26"/>
  <c r="U2852" i="26" s="1"/>
  <c r="R2852" i="26"/>
  <c r="Q2852" i="26"/>
  <c r="T2851" i="26"/>
  <c r="U2851" i="26" s="1"/>
  <c r="R2851" i="26"/>
  <c r="Q2851" i="26"/>
  <c r="T2850" i="26"/>
  <c r="U2850" i="26" s="1"/>
  <c r="R2850" i="26"/>
  <c r="Q2850" i="26"/>
  <c r="T2849" i="26"/>
  <c r="U2849" i="26" s="1"/>
  <c r="R2849" i="26"/>
  <c r="Q2849" i="26"/>
  <c r="T2848" i="26"/>
  <c r="U2848" i="26" s="1"/>
  <c r="R2848" i="26"/>
  <c r="Q2848" i="26"/>
  <c r="T2847" i="26"/>
  <c r="U2847" i="26" s="1"/>
  <c r="R2847" i="26"/>
  <c r="Q2847" i="26"/>
  <c r="T2846" i="26"/>
  <c r="U2846" i="26" s="1"/>
  <c r="R2846" i="26"/>
  <c r="Q2846" i="26"/>
  <c r="T2845" i="26"/>
  <c r="U2845" i="26" s="1"/>
  <c r="R2845" i="26"/>
  <c r="Q2845" i="26"/>
  <c r="T2844" i="26"/>
  <c r="U2844" i="26" s="1"/>
  <c r="R2844" i="26"/>
  <c r="Q2844" i="26"/>
  <c r="T2843" i="26"/>
  <c r="U2843" i="26" s="1"/>
  <c r="R2843" i="26"/>
  <c r="Q2843" i="26"/>
  <c r="T2842" i="26"/>
  <c r="U2842" i="26" s="1"/>
  <c r="R2842" i="26"/>
  <c r="Q2842" i="26"/>
  <c r="T2841" i="26"/>
  <c r="U2841" i="26" s="1"/>
  <c r="R2841" i="26"/>
  <c r="Q2841" i="26"/>
  <c r="T2840" i="26"/>
  <c r="U2840" i="26" s="1"/>
  <c r="R2840" i="26"/>
  <c r="Q2840" i="26"/>
  <c r="T2839" i="26"/>
  <c r="U2839" i="26" s="1"/>
  <c r="R2839" i="26"/>
  <c r="Q2839" i="26"/>
  <c r="T2838" i="26"/>
  <c r="U2838" i="26" s="1"/>
  <c r="R2838" i="26"/>
  <c r="Q2838" i="26"/>
  <c r="T2837" i="26"/>
  <c r="U2837" i="26" s="1"/>
  <c r="R2837" i="26"/>
  <c r="Q2837" i="26"/>
  <c r="T2836" i="26"/>
  <c r="U2836" i="26" s="1"/>
  <c r="R2836" i="26"/>
  <c r="Q2836" i="26"/>
  <c r="T2835" i="26"/>
  <c r="U2835" i="26" s="1"/>
  <c r="R2835" i="26"/>
  <c r="Q2835" i="26"/>
  <c r="T2834" i="26"/>
  <c r="U2834" i="26" s="1"/>
  <c r="R2834" i="26"/>
  <c r="Q2834" i="26"/>
  <c r="T2833" i="26"/>
  <c r="U2833" i="26" s="1"/>
  <c r="R2833" i="26"/>
  <c r="Q2833" i="26"/>
  <c r="T2832" i="26"/>
  <c r="U2832" i="26" s="1"/>
  <c r="R2832" i="26"/>
  <c r="Q2832" i="26"/>
  <c r="T2831" i="26"/>
  <c r="U2831" i="26" s="1"/>
  <c r="R2831" i="26"/>
  <c r="Q2831" i="26"/>
  <c r="T2830" i="26"/>
  <c r="U2830" i="26" s="1"/>
  <c r="R2830" i="26"/>
  <c r="Q2830" i="26"/>
  <c r="T2829" i="26"/>
  <c r="U2829" i="26" s="1"/>
  <c r="R2829" i="26"/>
  <c r="Q2829" i="26"/>
  <c r="T2828" i="26"/>
  <c r="U2828" i="26" s="1"/>
  <c r="R2828" i="26"/>
  <c r="Q2828" i="26"/>
  <c r="T2827" i="26"/>
  <c r="U2827" i="26" s="1"/>
  <c r="R2827" i="26"/>
  <c r="Q2827" i="26"/>
  <c r="T2826" i="26"/>
  <c r="U2826" i="26" s="1"/>
  <c r="R2826" i="26"/>
  <c r="Q2826" i="26"/>
  <c r="T2825" i="26"/>
  <c r="U2825" i="26" s="1"/>
  <c r="R2825" i="26"/>
  <c r="Q2825" i="26"/>
  <c r="T2824" i="26"/>
  <c r="U2824" i="26" s="1"/>
  <c r="R2824" i="26"/>
  <c r="Q2824" i="26"/>
  <c r="T2823" i="26"/>
  <c r="U2823" i="26" s="1"/>
  <c r="R2823" i="26"/>
  <c r="Q2823" i="26"/>
  <c r="T2822" i="26"/>
  <c r="U2822" i="26" s="1"/>
  <c r="R2822" i="26"/>
  <c r="Q2822" i="26"/>
  <c r="T2821" i="26"/>
  <c r="U2821" i="26" s="1"/>
  <c r="R2821" i="26"/>
  <c r="Q2821" i="26"/>
  <c r="T2820" i="26"/>
  <c r="U2820" i="26" s="1"/>
  <c r="R2820" i="26"/>
  <c r="Q2820" i="26"/>
  <c r="T2819" i="26"/>
  <c r="U2819" i="26" s="1"/>
  <c r="R2819" i="26"/>
  <c r="Q2819" i="26"/>
  <c r="T2818" i="26"/>
  <c r="U2818" i="26" s="1"/>
  <c r="R2818" i="26"/>
  <c r="Q2818" i="26"/>
  <c r="T2817" i="26"/>
  <c r="U2817" i="26" s="1"/>
  <c r="R2817" i="26"/>
  <c r="Q2817" i="26"/>
  <c r="T2816" i="26"/>
  <c r="U2816" i="26" s="1"/>
  <c r="R2816" i="26"/>
  <c r="Q2816" i="26"/>
  <c r="T2815" i="26"/>
  <c r="U2815" i="26" s="1"/>
  <c r="R2815" i="26"/>
  <c r="Q2815" i="26"/>
  <c r="T2814" i="26"/>
  <c r="U2814" i="26" s="1"/>
  <c r="R2814" i="26"/>
  <c r="Q2814" i="26"/>
  <c r="T2813" i="26"/>
  <c r="U2813" i="26" s="1"/>
  <c r="R2813" i="26"/>
  <c r="Q2813" i="26"/>
  <c r="T2812" i="26"/>
  <c r="U2812" i="26" s="1"/>
  <c r="R2812" i="26"/>
  <c r="Q2812" i="26"/>
  <c r="T2811" i="26"/>
  <c r="U2811" i="26" s="1"/>
  <c r="R2811" i="26"/>
  <c r="Q2811" i="26"/>
  <c r="T2810" i="26"/>
  <c r="U2810" i="26" s="1"/>
  <c r="R2810" i="26"/>
  <c r="Q2810" i="26"/>
  <c r="T2809" i="26"/>
  <c r="U2809" i="26" s="1"/>
  <c r="R2809" i="26"/>
  <c r="Q2809" i="26"/>
  <c r="T2808" i="26"/>
  <c r="U2808" i="26" s="1"/>
  <c r="R2808" i="26"/>
  <c r="Q2808" i="26"/>
  <c r="T2807" i="26"/>
  <c r="U2807" i="26" s="1"/>
  <c r="R2807" i="26"/>
  <c r="Q2807" i="26"/>
  <c r="T2806" i="26"/>
  <c r="U2806" i="26" s="1"/>
  <c r="R2806" i="26"/>
  <c r="Q2806" i="26"/>
  <c r="T2805" i="26"/>
  <c r="U2805" i="26" s="1"/>
  <c r="R2805" i="26"/>
  <c r="Q2805" i="26"/>
  <c r="T2804" i="26"/>
  <c r="U2804" i="26" s="1"/>
  <c r="R2804" i="26"/>
  <c r="Q2804" i="26"/>
  <c r="T2803" i="26"/>
  <c r="U2803" i="26" s="1"/>
  <c r="R2803" i="26"/>
  <c r="Q2803" i="26"/>
  <c r="T2802" i="26"/>
  <c r="U2802" i="26" s="1"/>
  <c r="R2802" i="26"/>
  <c r="Q2802" i="26"/>
  <c r="T2801" i="26"/>
  <c r="U2801" i="26" s="1"/>
  <c r="R2801" i="26"/>
  <c r="Q2801" i="26"/>
  <c r="T2800" i="26"/>
  <c r="U2800" i="26" s="1"/>
  <c r="R2800" i="26"/>
  <c r="Q2800" i="26"/>
  <c r="T2799" i="26"/>
  <c r="U2799" i="26" s="1"/>
  <c r="R2799" i="26"/>
  <c r="Q2799" i="26"/>
  <c r="T2798" i="26"/>
  <c r="U2798" i="26" s="1"/>
  <c r="R2798" i="26"/>
  <c r="Q2798" i="26"/>
  <c r="T2797" i="26"/>
  <c r="U2797" i="26" s="1"/>
  <c r="R2797" i="26"/>
  <c r="Q2797" i="26"/>
  <c r="T2796" i="26"/>
  <c r="U2796" i="26" s="1"/>
  <c r="R2796" i="26"/>
  <c r="Q2796" i="26"/>
  <c r="T2795" i="26"/>
  <c r="U2795" i="26" s="1"/>
  <c r="R2795" i="26"/>
  <c r="Q2795" i="26"/>
  <c r="T2794" i="26"/>
  <c r="U2794" i="26" s="1"/>
  <c r="R2794" i="26"/>
  <c r="Q2794" i="26"/>
  <c r="T2793" i="26"/>
  <c r="U2793" i="26" s="1"/>
  <c r="R2793" i="26"/>
  <c r="Q2793" i="26"/>
  <c r="T2792" i="26"/>
  <c r="U2792" i="26" s="1"/>
  <c r="R2792" i="26"/>
  <c r="Q2792" i="26"/>
  <c r="T2791" i="26"/>
  <c r="U2791" i="26" s="1"/>
  <c r="R2791" i="26"/>
  <c r="Q2791" i="26"/>
  <c r="T2790" i="26"/>
  <c r="U2790" i="26" s="1"/>
  <c r="R2790" i="26"/>
  <c r="Q2790" i="26"/>
  <c r="T2789" i="26"/>
  <c r="U2789" i="26" s="1"/>
  <c r="R2789" i="26"/>
  <c r="Q2789" i="26"/>
  <c r="T2788" i="26"/>
  <c r="U2788" i="26" s="1"/>
  <c r="R2788" i="26"/>
  <c r="Q2788" i="26"/>
  <c r="T2787" i="26"/>
  <c r="U2787" i="26" s="1"/>
  <c r="R2787" i="26"/>
  <c r="Q2787" i="26"/>
  <c r="T2786" i="26"/>
  <c r="U2786" i="26" s="1"/>
  <c r="R2786" i="26"/>
  <c r="Q2786" i="26"/>
  <c r="T2785" i="26"/>
  <c r="U2785" i="26" s="1"/>
  <c r="R2785" i="26"/>
  <c r="Q2785" i="26"/>
  <c r="T2784" i="26"/>
  <c r="U2784" i="26" s="1"/>
  <c r="R2784" i="26"/>
  <c r="Q2784" i="26"/>
  <c r="T2783" i="26"/>
  <c r="U2783" i="26" s="1"/>
  <c r="R2783" i="26"/>
  <c r="Q2783" i="26"/>
  <c r="T2782" i="26"/>
  <c r="U2782" i="26" s="1"/>
  <c r="R2782" i="26"/>
  <c r="Q2782" i="26"/>
  <c r="T2781" i="26"/>
  <c r="U2781" i="26" s="1"/>
  <c r="R2781" i="26"/>
  <c r="Q2781" i="26"/>
  <c r="T2780" i="26"/>
  <c r="U2780" i="26" s="1"/>
  <c r="R2780" i="26"/>
  <c r="Q2780" i="26"/>
  <c r="T2779" i="26"/>
  <c r="U2779" i="26" s="1"/>
  <c r="R2779" i="26"/>
  <c r="Q2779" i="26"/>
  <c r="T2778" i="26"/>
  <c r="U2778" i="26" s="1"/>
  <c r="R2778" i="26"/>
  <c r="Q2778" i="26"/>
  <c r="T2777" i="26"/>
  <c r="U2777" i="26" s="1"/>
  <c r="R2777" i="26"/>
  <c r="Q2777" i="26"/>
  <c r="T2776" i="26"/>
  <c r="U2776" i="26" s="1"/>
  <c r="R2776" i="26"/>
  <c r="Q2776" i="26"/>
  <c r="T2775" i="26"/>
  <c r="U2775" i="26" s="1"/>
  <c r="R2775" i="26"/>
  <c r="Q2775" i="26"/>
  <c r="T2774" i="26"/>
  <c r="U2774" i="26" s="1"/>
  <c r="R2774" i="26"/>
  <c r="Q2774" i="26"/>
  <c r="T2773" i="26"/>
  <c r="U2773" i="26" s="1"/>
  <c r="R2773" i="26"/>
  <c r="Q2773" i="26"/>
  <c r="T2772" i="26"/>
  <c r="U2772" i="26" s="1"/>
  <c r="R2772" i="26"/>
  <c r="Q2772" i="26"/>
  <c r="T2771" i="26"/>
  <c r="U2771" i="26" s="1"/>
  <c r="R2771" i="26"/>
  <c r="Q2771" i="26"/>
  <c r="T2770" i="26"/>
  <c r="U2770" i="26" s="1"/>
  <c r="R2770" i="26"/>
  <c r="Q2770" i="26"/>
  <c r="T2769" i="26"/>
  <c r="U2769" i="26" s="1"/>
  <c r="R2769" i="26"/>
  <c r="Q2769" i="26"/>
  <c r="T2768" i="26"/>
  <c r="U2768" i="26" s="1"/>
  <c r="R2768" i="26"/>
  <c r="Q2768" i="26"/>
  <c r="T2767" i="26"/>
  <c r="U2767" i="26" s="1"/>
  <c r="R2767" i="26"/>
  <c r="Q2767" i="26"/>
  <c r="T2766" i="26"/>
  <c r="U2766" i="26" s="1"/>
  <c r="R2766" i="26"/>
  <c r="Q2766" i="26"/>
  <c r="T2765" i="26"/>
  <c r="U2765" i="26" s="1"/>
  <c r="R2765" i="26"/>
  <c r="Q2765" i="26"/>
  <c r="T2764" i="26"/>
  <c r="U2764" i="26" s="1"/>
  <c r="R2764" i="26"/>
  <c r="Q2764" i="26"/>
  <c r="T2763" i="26"/>
  <c r="U2763" i="26" s="1"/>
  <c r="R2763" i="26"/>
  <c r="Q2763" i="26"/>
  <c r="T2762" i="26"/>
  <c r="U2762" i="26" s="1"/>
  <c r="R2762" i="26"/>
  <c r="Q2762" i="26"/>
  <c r="T2761" i="26"/>
  <c r="U2761" i="26" s="1"/>
  <c r="R2761" i="26"/>
  <c r="Q2761" i="26"/>
  <c r="T2760" i="26"/>
  <c r="U2760" i="26" s="1"/>
  <c r="R2760" i="26"/>
  <c r="Q2760" i="26"/>
  <c r="T2759" i="26"/>
  <c r="U2759" i="26" s="1"/>
  <c r="R2759" i="26"/>
  <c r="Q2759" i="26"/>
  <c r="T2758" i="26"/>
  <c r="U2758" i="26" s="1"/>
  <c r="R2758" i="26"/>
  <c r="Q2758" i="26"/>
  <c r="T2757" i="26"/>
  <c r="U2757" i="26" s="1"/>
  <c r="R2757" i="26"/>
  <c r="Q2757" i="26"/>
  <c r="T2756" i="26"/>
  <c r="U2756" i="26" s="1"/>
  <c r="R2756" i="26"/>
  <c r="Q2756" i="26"/>
  <c r="T2755" i="26"/>
  <c r="U2755" i="26" s="1"/>
  <c r="R2755" i="26"/>
  <c r="Q2755" i="26"/>
  <c r="T2754" i="26"/>
  <c r="U2754" i="26" s="1"/>
  <c r="R2754" i="26"/>
  <c r="Q2754" i="26"/>
  <c r="T2753" i="26"/>
  <c r="U2753" i="26" s="1"/>
  <c r="R2753" i="26"/>
  <c r="Q2753" i="26"/>
  <c r="T2752" i="26"/>
  <c r="U2752" i="26" s="1"/>
  <c r="R2752" i="26"/>
  <c r="Q2752" i="26"/>
  <c r="T2751" i="26"/>
  <c r="U2751" i="26" s="1"/>
  <c r="R2751" i="26"/>
  <c r="Q2751" i="26"/>
  <c r="T2750" i="26"/>
  <c r="U2750" i="26" s="1"/>
  <c r="R2750" i="26"/>
  <c r="Q2750" i="26"/>
  <c r="T2749" i="26"/>
  <c r="U2749" i="26" s="1"/>
  <c r="R2749" i="26"/>
  <c r="Q2749" i="26"/>
  <c r="T2748" i="26"/>
  <c r="U2748" i="26" s="1"/>
  <c r="R2748" i="26"/>
  <c r="Q2748" i="26"/>
  <c r="T2747" i="26"/>
  <c r="U2747" i="26" s="1"/>
  <c r="R2747" i="26"/>
  <c r="Q2747" i="26"/>
  <c r="T2746" i="26"/>
  <c r="U2746" i="26" s="1"/>
  <c r="R2746" i="26"/>
  <c r="Q2746" i="26"/>
  <c r="T2745" i="26"/>
  <c r="U2745" i="26" s="1"/>
  <c r="R2745" i="26"/>
  <c r="Q2745" i="26"/>
  <c r="T2744" i="26"/>
  <c r="U2744" i="26" s="1"/>
  <c r="R2744" i="26"/>
  <c r="Q2744" i="26"/>
  <c r="T2743" i="26"/>
  <c r="U2743" i="26" s="1"/>
  <c r="R2743" i="26"/>
  <c r="Q2743" i="26"/>
  <c r="T2742" i="26"/>
  <c r="U2742" i="26" s="1"/>
  <c r="R2742" i="26"/>
  <c r="Q2742" i="26"/>
  <c r="T2741" i="26"/>
  <c r="U2741" i="26" s="1"/>
  <c r="R2741" i="26"/>
  <c r="Q2741" i="26"/>
  <c r="T2740" i="26"/>
  <c r="U2740" i="26" s="1"/>
  <c r="R2740" i="26"/>
  <c r="Q2740" i="26"/>
  <c r="T2739" i="26"/>
  <c r="U2739" i="26" s="1"/>
  <c r="R2739" i="26"/>
  <c r="Q2739" i="26"/>
  <c r="T2738" i="26"/>
  <c r="U2738" i="26" s="1"/>
  <c r="R2738" i="26"/>
  <c r="Q2738" i="26"/>
  <c r="T2737" i="26"/>
  <c r="U2737" i="26" s="1"/>
  <c r="R2737" i="26"/>
  <c r="Q2737" i="26"/>
  <c r="T2736" i="26"/>
  <c r="U2736" i="26" s="1"/>
  <c r="R2736" i="26"/>
  <c r="Q2736" i="26"/>
  <c r="T2735" i="26"/>
  <c r="U2735" i="26" s="1"/>
  <c r="R2735" i="26"/>
  <c r="Q2735" i="26"/>
  <c r="T2734" i="26"/>
  <c r="U2734" i="26" s="1"/>
  <c r="R2734" i="26"/>
  <c r="Q2734" i="26"/>
  <c r="T2733" i="26"/>
  <c r="U2733" i="26" s="1"/>
  <c r="R2733" i="26"/>
  <c r="Q2733" i="26"/>
  <c r="T2732" i="26"/>
  <c r="U2732" i="26" s="1"/>
  <c r="R2732" i="26"/>
  <c r="Q2732" i="26"/>
  <c r="T2731" i="26"/>
  <c r="U2731" i="26" s="1"/>
  <c r="R2731" i="26"/>
  <c r="Q2731" i="26"/>
  <c r="T2730" i="26"/>
  <c r="U2730" i="26" s="1"/>
  <c r="R2730" i="26"/>
  <c r="Q2730" i="26"/>
  <c r="T2729" i="26"/>
  <c r="U2729" i="26" s="1"/>
  <c r="R2729" i="26"/>
  <c r="Q2729" i="26"/>
  <c r="T2728" i="26"/>
  <c r="U2728" i="26" s="1"/>
  <c r="R2728" i="26"/>
  <c r="Q2728" i="26"/>
  <c r="T2727" i="26"/>
  <c r="U2727" i="26" s="1"/>
  <c r="R2727" i="26"/>
  <c r="Q2727" i="26"/>
  <c r="T2726" i="26"/>
  <c r="U2726" i="26" s="1"/>
  <c r="R2726" i="26"/>
  <c r="Q2726" i="26"/>
  <c r="T2725" i="26"/>
  <c r="U2725" i="26" s="1"/>
  <c r="R2725" i="26"/>
  <c r="Q2725" i="26"/>
  <c r="T2724" i="26"/>
  <c r="U2724" i="26" s="1"/>
  <c r="R2724" i="26"/>
  <c r="Q2724" i="26"/>
  <c r="T2723" i="26"/>
  <c r="U2723" i="26" s="1"/>
  <c r="R2723" i="26"/>
  <c r="Q2723" i="26"/>
  <c r="T2722" i="26"/>
  <c r="U2722" i="26" s="1"/>
  <c r="R2722" i="26"/>
  <c r="Q2722" i="26"/>
  <c r="T2721" i="26"/>
  <c r="U2721" i="26" s="1"/>
  <c r="R2721" i="26"/>
  <c r="Q2721" i="26"/>
  <c r="T2720" i="26"/>
  <c r="U2720" i="26" s="1"/>
  <c r="R2720" i="26"/>
  <c r="Q2720" i="26"/>
  <c r="T2719" i="26"/>
  <c r="U2719" i="26" s="1"/>
  <c r="R2719" i="26"/>
  <c r="Q2719" i="26"/>
  <c r="T2718" i="26"/>
  <c r="U2718" i="26" s="1"/>
  <c r="R2718" i="26"/>
  <c r="Q2718" i="26"/>
  <c r="T2717" i="26"/>
  <c r="U2717" i="26" s="1"/>
  <c r="R2717" i="26"/>
  <c r="Q2717" i="26"/>
  <c r="T2716" i="26"/>
  <c r="U2716" i="26" s="1"/>
  <c r="R2716" i="26"/>
  <c r="Q2716" i="26"/>
  <c r="T2715" i="26"/>
  <c r="U2715" i="26" s="1"/>
  <c r="R2715" i="26"/>
  <c r="Q2715" i="26"/>
  <c r="T2714" i="26"/>
  <c r="U2714" i="26" s="1"/>
  <c r="R2714" i="26"/>
  <c r="Q2714" i="26"/>
  <c r="T2713" i="26"/>
  <c r="U2713" i="26" s="1"/>
  <c r="R2713" i="26"/>
  <c r="Q2713" i="26"/>
  <c r="T2712" i="26"/>
  <c r="U2712" i="26" s="1"/>
  <c r="R2712" i="26"/>
  <c r="Q2712" i="26"/>
  <c r="T2711" i="26"/>
  <c r="U2711" i="26" s="1"/>
  <c r="R2711" i="26"/>
  <c r="Q2711" i="26"/>
  <c r="T2710" i="26"/>
  <c r="U2710" i="26" s="1"/>
  <c r="R2710" i="26"/>
  <c r="Q2710" i="26"/>
  <c r="T2709" i="26"/>
  <c r="U2709" i="26" s="1"/>
  <c r="R2709" i="26"/>
  <c r="Q2709" i="26"/>
  <c r="T2708" i="26"/>
  <c r="U2708" i="26" s="1"/>
  <c r="R2708" i="26"/>
  <c r="Q2708" i="26"/>
  <c r="T2707" i="26"/>
  <c r="U2707" i="26" s="1"/>
  <c r="R2707" i="26"/>
  <c r="Q2707" i="26"/>
  <c r="T2706" i="26"/>
  <c r="U2706" i="26" s="1"/>
  <c r="R2706" i="26"/>
  <c r="Q2706" i="26"/>
  <c r="T2705" i="26"/>
  <c r="U2705" i="26" s="1"/>
  <c r="R2705" i="26"/>
  <c r="Q2705" i="26"/>
  <c r="T2704" i="26"/>
  <c r="U2704" i="26" s="1"/>
  <c r="R2704" i="26"/>
  <c r="Q2704" i="26"/>
  <c r="T2703" i="26"/>
  <c r="U2703" i="26" s="1"/>
  <c r="R2703" i="26"/>
  <c r="Q2703" i="26"/>
  <c r="T2702" i="26"/>
  <c r="U2702" i="26" s="1"/>
  <c r="R2702" i="26"/>
  <c r="Q2702" i="26"/>
  <c r="T2701" i="26"/>
  <c r="U2701" i="26" s="1"/>
  <c r="R2701" i="26"/>
  <c r="Q2701" i="26"/>
  <c r="T2700" i="26"/>
  <c r="U2700" i="26" s="1"/>
  <c r="R2700" i="26"/>
  <c r="Q2700" i="26"/>
  <c r="T2699" i="26"/>
  <c r="U2699" i="26" s="1"/>
  <c r="R2699" i="26"/>
  <c r="Q2699" i="26"/>
  <c r="T2698" i="26"/>
  <c r="U2698" i="26" s="1"/>
  <c r="R2698" i="26"/>
  <c r="Q2698" i="26"/>
  <c r="T2697" i="26"/>
  <c r="U2697" i="26" s="1"/>
  <c r="R2697" i="26"/>
  <c r="Q2697" i="26"/>
  <c r="T2696" i="26"/>
  <c r="U2696" i="26" s="1"/>
  <c r="R2696" i="26"/>
  <c r="Q2696" i="26"/>
  <c r="T2695" i="26"/>
  <c r="U2695" i="26" s="1"/>
  <c r="R2695" i="26"/>
  <c r="Q2695" i="26"/>
  <c r="T2694" i="26"/>
  <c r="U2694" i="26" s="1"/>
  <c r="R2694" i="26"/>
  <c r="Q2694" i="26"/>
  <c r="T2693" i="26"/>
  <c r="U2693" i="26" s="1"/>
  <c r="R2693" i="26"/>
  <c r="Q2693" i="26"/>
  <c r="T2692" i="26"/>
  <c r="U2692" i="26" s="1"/>
  <c r="R2692" i="26"/>
  <c r="Q2692" i="26"/>
  <c r="T2691" i="26"/>
  <c r="U2691" i="26" s="1"/>
  <c r="R2691" i="26"/>
  <c r="Q2691" i="26"/>
  <c r="T2690" i="26"/>
  <c r="U2690" i="26" s="1"/>
  <c r="R2690" i="26"/>
  <c r="Q2690" i="26"/>
  <c r="T2689" i="26"/>
  <c r="U2689" i="26" s="1"/>
  <c r="R2689" i="26"/>
  <c r="Q2689" i="26"/>
  <c r="T2688" i="26"/>
  <c r="U2688" i="26" s="1"/>
  <c r="R2688" i="26"/>
  <c r="Q2688" i="26"/>
  <c r="Q2687" i="26"/>
  <c r="Q2686" i="26"/>
  <c r="Q2685" i="26"/>
  <c r="U2684" i="26"/>
  <c r="T2684" i="26"/>
  <c r="R2684" i="26"/>
  <c r="Q2684" i="26"/>
  <c r="S2683" i="26"/>
  <c r="M2683" i="26" s="1"/>
  <c r="Q2683" i="26"/>
  <c r="I2683" i="26"/>
  <c r="K2683" i="26" s="1"/>
  <c r="S2682" i="26"/>
  <c r="Q2682" i="26"/>
  <c r="K2682" i="26"/>
  <c r="I2682" i="26"/>
  <c r="T2681" i="26"/>
  <c r="U2681" i="26" s="1"/>
  <c r="R2681" i="26"/>
  <c r="Q2681" i="26"/>
  <c r="T2680" i="26"/>
  <c r="U2680" i="26" s="1"/>
  <c r="R2680" i="26"/>
  <c r="Q2680" i="26"/>
  <c r="T2679" i="26"/>
  <c r="U2679" i="26" s="1"/>
  <c r="R2679" i="26"/>
  <c r="Q2679" i="26"/>
  <c r="T2678" i="26"/>
  <c r="U2678" i="26" s="1"/>
  <c r="R2678" i="26"/>
  <c r="Q2678" i="26"/>
  <c r="T2677" i="26"/>
  <c r="U2677" i="26" s="1"/>
  <c r="R2677" i="26"/>
  <c r="Q2677" i="26"/>
  <c r="T2676" i="26"/>
  <c r="U2676" i="26" s="1"/>
  <c r="R2676" i="26"/>
  <c r="Q2676" i="26"/>
  <c r="T2675" i="26"/>
  <c r="U2675" i="26" s="1"/>
  <c r="R2675" i="26"/>
  <c r="Q2675" i="26"/>
  <c r="T2674" i="26"/>
  <c r="U2674" i="26" s="1"/>
  <c r="R2674" i="26"/>
  <c r="Q2674" i="26"/>
  <c r="T2673" i="26"/>
  <c r="U2673" i="26" s="1"/>
  <c r="R2673" i="26"/>
  <c r="Q2673" i="26"/>
  <c r="T2672" i="26"/>
  <c r="U2672" i="26" s="1"/>
  <c r="R2672" i="26"/>
  <c r="Q2672" i="26"/>
  <c r="T2671" i="26"/>
  <c r="U2671" i="26" s="1"/>
  <c r="R2671" i="26"/>
  <c r="Q2671" i="26"/>
  <c r="T2670" i="26"/>
  <c r="U2670" i="26" s="1"/>
  <c r="R2670" i="26"/>
  <c r="Q2670" i="26"/>
  <c r="S2669" i="26"/>
  <c r="O2669" i="26" s="1"/>
  <c r="Q2669" i="26"/>
  <c r="I2669" i="26"/>
  <c r="K2669" i="26" s="1"/>
  <c r="T2668" i="26"/>
  <c r="U2668" i="26" s="1"/>
  <c r="R2668" i="26"/>
  <c r="Q2668" i="26"/>
  <c r="S2667" i="26"/>
  <c r="O2667" i="26" s="1"/>
  <c r="Q2667" i="26"/>
  <c r="I2667" i="26"/>
  <c r="K2667" i="26" s="1"/>
  <c r="S2666" i="26"/>
  <c r="M2666" i="26" s="1"/>
  <c r="Q2666" i="26"/>
  <c r="L2666" i="26"/>
  <c r="I2666" i="26"/>
  <c r="K2666" i="26" s="1"/>
  <c r="T2665" i="26"/>
  <c r="U2665" i="26" s="1"/>
  <c r="R2665" i="26"/>
  <c r="Q2665" i="26"/>
  <c r="T2664" i="26"/>
  <c r="U2664" i="26" s="1"/>
  <c r="R2664" i="26"/>
  <c r="Q2664" i="26"/>
  <c r="T2663" i="26"/>
  <c r="U2663" i="26" s="1"/>
  <c r="R2663" i="26"/>
  <c r="Q2663" i="26"/>
  <c r="T2662" i="26"/>
  <c r="U2662" i="26" s="1"/>
  <c r="R2662" i="26"/>
  <c r="Q2662" i="26"/>
  <c r="T2661" i="26"/>
  <c r="U2661" i="26" s="1"/>
  <c r="R2661" i="26"/>
  <c r="Q2661" i="26"/>
  <c r="T2660" i="26"/>
  <c r="U2660" i="26" s="1"/>
  <c r="R2660" i="26"/>
  <c r="Q2660" i="26"/>
  <c r="T2659" i="26"/>
  <c r="U2659" i="26" s="1"/>
  <c r="R2659" i="26"/>
  <c r="Q2659" i="26"/>
  <c r="T2658" i="26"/>
  <c r="U2658" i="26" s="1"/>
  <c r="R2658" i="26"/>
  <c r="Q2658" i="26"/>
  <c r="T2657" i="26"/>
  <c r="U2657" i="26" s="1"/>
  <c r="R2657" i="26"/>
  <c r="Q2657" i="26"/>
  <c r="T2656" i="26"/>
  <c r="U2656" i="26" s="1"/>
  <c r="R2656" i="26"/>
  <c r="Q2656" i="26"/>
  <c r="T2655" i="26"/>
  <c r="U2655" i="26" s="1"/>
  <c r="R2655" i="26"/>
  <c r="Q2655" i="26"/>
  <c r="T2654" i="26"/>
  <c r="U2654" i="26" s="1"/>
  <c r="R2654" i="26"/>
  <c r="Q2654" i="26"/>
  <c r="T2653" i="26"/>
  <c r="U2653" i="26" s="1"/>
  <c r="R2653" i="26"/>
  <c r="Q2653" i="26"/>
  <c r="T2652" i="26"/>
  <c r="U2652" i="26" s="1"/>
  <c r="R2652" i="26"/>
  <c r="Q2652" i="26"/>
  <c r="T2651" i="26"/>
  <c r="U2651" i="26" s="1"/>
  <c r="R2651" i="26"/>
  <c r="Q2651" i="26"/>
  <c r="T2650" i="26"/>
  <c r="U2650" i="26" s="1"/>
  <c r="R2650" i="26"/>
  <c r="Q2650" i="26"/>
  <c r="T2649" i="26"/>
  <c r="U2649" i="26" s="1"/>
  <c r="R2649" i="26"/>
  <c r="Q2649" i="26"/>
  <c r="T2648" i="26"/>
  <c r="U2648" i="26" s="1"/>
  <c r="R2648" i="26"/>
  <c r="Q2648" i="26"/>
  <c r="T2647" i="26"/>
  <c r="U2647" i="26" s="1"/>
  <c r="R2647" i="26"/>
  <c r="Q2647" i="26"/>
  <c r="T2646" i="26"/>
  <c r="U2646" i="26" s="1"/>
  <c r="R2646" i="26"/>
  <c r="Q2646" i="26"/>
  <c r="T2645" i="26"/>
  <c r="U2645" i="26" s="1"/>
  <c r="R2645" i="26"/>
  <c r="Q2645" i="26"/>
  <c r="T2644" i="26"/>
  <c r="U2644" i="26" s="1"/>
  <c r="R2644" i="26"/>
  <c r="Q2644" i="26"/>
  <c r="T2643" i="26"/>
  <c r="U2643" i="26" s="1"/>
  <c r="R2643" i="26"/>
  <c r="Q2643" i="26"/>
  <c r="T2642" i="26"/>
  <c r="U2642" i="26" s="1"/>
  <c r="R2642" i="26"/>
  <c r="Q2642" i="26"/>
  <c r="T2641" i="26"/>
  <c r="U2641" i="26" s="1"/>
  <c r="R2641" i="26"/>
  <c r="Q2641" i="26"/>
  <c r="T2640" i="26"/>
  <c r="U2640" i="26" s="1"/>
  <c r="R2640" i="26"/>
  <c r="Q2640" i="26"/>
  <c r="T2639" i="26"/>
  <c r="U2639" i="26" s="1"/>
  <c r="R2639" i="26"/>
  <c r="Q2639" i="26"/>
  <c r="T2638" i="26"/>
  <c r="U2638" i="26" s="1"/>
  <c r="R2638" i="26"/>
  <c r="Q2638" i="26"/>
  <c r="T2637" i="26"/>
  <c r="U2637" i="26" s="1"/>
  <c r="R2637" i="26"/>
  <c r="Q2637" i="26"/>
  <c r="T2636" i="26"/>
  <c r="U2636" i="26" s="1"/>
  <c r="R2636" i="26"/>
  <c r="Q2636" i="26"/>
  <c r="T2635" i="26"/>
  <c r="U2635" i="26" s="1"/>
  <c r="R2635" i="26"/>
  <c r="Q2635" i="26"/>
  <c r="T2634" i="26"/>
  <c r="U2634" i="26" s="1"/>
  <c r="R2634" i="26"/>
  <c r="Q2634" i="26"/>
  <c r="T2633" i="26"/>
  <c r="U2633" i="26" s="1"/>
  <c r="R2633" i="26"/>
  <c r="Q2633" i="26"/>
  <c r="T2632" i="26"/>
  <c r="U2632" i="26" s="1"/>
  <c r="R2632" i="26"/>
  <c r="Q2632" i="26"/>
  <c r="U2631" i="26"/>
  <c r="T2631" i="26"/>
  <c r="R2631" i="26"/>
  <c r="Q2631" i="26"/>
  <c r="T2630" i="26"/>
  <c r="U2630" i="26" s="1"/>
  <c r="R2630" i="26"/>
  <c r="Q2630" i="26"/>
  <c r="T2629" i="26"/>
  <c r="U2629" i="26" s="1"/>
  <c r="R2629" i="26"/>
  <c r="Q2629" i="26"/>
  <c r="T2628" i="26"/>
  <c r="U2628" i="26" s="1"/>
  <c r="R2628" i="26"/>
  <c r="Q2628" i="26"/>
  <c r="T2627" i="26"/>
  <c r="U2627" i="26" s="1"/>
  <c r="R2627" i="26"/>
  <c r="Q2627" i="26"/>
  <c r="T2626" i="26"/>
  <c r="U2626" i="26" s="1"/>
  <c r="R2626" i="26"/>
  <c r="Q2626" i="26"/>
  <c r="T2625" i="26"/>
  <c r="U2625" i="26" s="1"/>
  <c r="R2625" i="26"/>
  <c r="Q2625" i="26"/>
  <c r="T2624" i="26"/>
  <c r="U2624" i="26" s="1"/>
  <c r="R2624" i="26"/>
  <c r="Q2624" i="26"/>
  <c r="T2623" i="26"/>
  <c r="U2623" i="26" s="1"/>
  <c r="R2623" i="26"/>
  <c r="Q2623" i="26"/>
  <c r="T2622" i="26"/>
  <c r="U2622" i="26" s="1"/>
  <c r="R2622" i="26"/>
  <c r="Q2622" i="26"/>
  <c r="U2621" i="26"/>
  <c r="T2621" i="26"/>
  <c r="R2621" i="26"/>
  <c r="Q2621" i="26"/>
  <c r="T2620" i="26"/>
  <c r="U2620" i="26" s="1"/>
  <c r="R2620" i="26"/>
  <c r="Q2620" i="26"/>
  <c r="T2619" i="26"/>
  <c r="U2619" i="26" s="1"/>
  <c r="R2619" i="26"/>
  <c r="Q2619" i="26"/>
  <c r="T2618" i="26"/>
  <c r="U2618" i="26" s="1"/>
  <c r="R2618" i="26"/>
  <c r="Q2618" i="26"/>
  <c r="T2617" i="26"/>
  <c r="U2617" i="26" s="1"/>
  <c r="R2617" i="26"/>
  <c r="Q2617" i="26"/>
  <c r="T2616" i="26"/>
  <c r="U2616" i="26" s="1"/>
  <c r="R2616" i="26"/>
  <c r="Q2616" i="26"/>
  <c r="T2615" i="26"/>
  <c r="U2615" i="26" s="1"/>
  <c r="R2615" i="26"/>
  <c r="Q2615" i="26"/>
  <c r="T2614" i="26"/>
  <c r="U2614" i="26" s="1"/>
  <c r="R2614" i="26"/>
  <c r="Q2614" i="26"/>
  <c r="T2613" i="26"/>
  <c r="U2613" i="26" s="1"/>
  <c r="R2613" i="26"/>
  <c r="Q2613" i="26"/>
  <c r="T2612" i="26"/>
  <c r="U2612" i="26" s="1"/>
  <c r="R2612" i="26"/>
  <c r="Q2612" i="26"/>
  <c r="T2611" i="26"/>
  <c r="U2611" i="26" s="1"/>
  <c r="R2611" i="26"/>
  <c r="Q2611" i="26"/>
  <c r="T2610" i="26"/>
  <c r="U2610" i="26" s="1"/>
  <c r="R2610" i="26"/>
  <c r="Q2610" i="26"/>
  <c r="T2609" i="26"/>
  <c r="U2609" i="26" s="1"/>
  <c r="R2609" i="26"/>
  <c r="Q2609" i="26"/>
  <c r="T2608" i="26"/>
  <c r="U2608" i="26" s="1"/>
  <c r="R2608" i="26"/>
  <c r="Q2608" i="26"/>
  <c r="U2607" i="26"/>
  <c r="T2607" i="26"/>
  <c r="R2607" i="26"/>
  <c r="Q2607" i="26"/>
  <c r="T2606" i="26"/>
  <c r="U2606" i="26" s="1"/>
  <c r="R2606" i="26"/>
  <c r="Q2606" i="26"/>
  <c r="U2605" i="26"/>
  <c r="T2605" i="26"/>
  <c r="R2605" i="26"/>
  <c r="Q2605" i="26"/>
  <c r="T2604" i="26"/>
  <c r="U2604" i="26" s="1"/>
  <c r="R2604" i="26"/>
  <c r="Q2604" i="26"/>
  <c r="U2603" i="26"/>
  <c r="T2603" i="26"/>
  <c r="R2603" i="26"/>
  <c r="Q2603" i="26"/>
  <c r="T2602" i="26"/>
  <c r="U2602" i="26" s="1"/>
  <c r="R2602" i="26"/>
  <c r="Q2602" i="26"/>
  <c r="T2601" i="26"/>
  <c r="U2601" i="26" s="1"/>
  <c r="R2601" i="26"/>
  <c r="Q2601" i="26"/>
  <c r="T2600" i="26"/>
  <c r="U2600" i="26" s="1"/>
  <c r="R2600" i="26"/>
  <c r="Q2600" i="26"/>
  <c r="U2599" i="26"/>
  <c r="T2599" i="26"/>
  <c r="R2599" i="26"/>
  <c r="Q2599" i="26"/>
  <c r="T2598" i="26"/>
  <c r="U2598" i="26" s="1"/>
  <c r="R2598" i="26"/>
  <c r="Q2598" i="26"/>
  <c r="T2597" i="26"/>
  <c r="U2597" i="26" s="1"/>
  <c r="R2597" i="26"/>
  <c r="Q2597" i="26"/>
  <c r="T2596" i="26"/>
  <c r="U2596" i="26" s="1"/>
  <c r="R2596" i="26"/>
  <c r="Q2596" i="26"/>
  <c r="U2595" i="26"/>
  <c r="T2595" i="26"/>
  <c r="R2595" i="26"/>
  <c r="Q2595" i="26"/>
  <c r="T2594" i="26"/>
  <c r="U2594" i="26" s="1"/>
  <c r="R2594" i="26"/>
  <c r="Q2594" i="26"/>
  <c r="T2593" i="26"/>
  <c r="U2593" i="26" s="1"/>
  <c r="R2593" i="26"/>
  <c r="Q2593" i="26"/>
  <c r="T2592" i="26"/>
  <c r="U2592" i="26" s="1"/>
  <c r="R2592" i="26"/>
  <c r="Q2592" i="26"/>
  <c r="T2591" i="26"/>
  <c r="U2591" i="26" s="1"/>
  <c r="R2591" i="26"/>
  <c r="Q2591" i="26"/>
  <c r="T2590" i="26"/>
  <c r="U2590" i="26" s="1"/>
  <c r="R2590" i="26"/>
  <c r="Q2590" i="26"/>
  <c r="U2589" i="26"/>
  <c r="T2589" i="26"/>
  <c r="R2589" i="26"/>
  <c r="Q2589" i="26"/>
  <c r="T2588" i="26"/>
  <c r="U2588" i="26" s="1"/>
  <c r="R2588" i="26"/>
  <c r="Q2588" i="26"/>
  <c r="U2587" i="26"/>
  <c r="T2587" i="26"/>
  <c r="R2587" i="26"/>
  <c r="Q2587" i="26"/>
  <c r="T2586" i="26"/>
  <c r="U2586" i="26" s="1"/>
  <c r="R2586" i="26"/>
  <c r="Q2586" i="26"/>
  <c r="T2585" i="26"/>
  <c r="U2585" i="26" s="1"/>
  <c r="R2585" i="26"/>
  <c r="Q2585" i="26"/>
  <c r="T2584" i="26"/>
  <c r="U2584" i="26" s="1"/>
  <c r="R2584" i="26"/>
  <c r="Q2584" i="26"/>
  <c r="T2583" i="26"/>
  <c r="U2583" i="26" s="1"/>
  <c r="R2583" i="26"/>
  <c r="Q2583" i="26"/>
  <c r="T2582" i="26"/>
  <c r="U2582" i="26" s="1"/>
  <c r="R2582" i="26"/>
  <c r="Q2582" i="26"/>
  <c r="T2581" i="26"/>
  <c r="U2581" i="26" s="1"/>
  <c r="R2581" i="26"/>
  <c r="Q2581" i="26"/>
  <c r="T2580" i="26"/>
  <c r="U2580" i="26" s="1"/>
  <c r="R2580" i="26"/>
  <c r="Q2580" i="26"/>
  <c r="T2579" i="26"/>
  <c r="U2579" i="26" s="1"/>
  <c r="R2579" i="26"/>
  <c r="Q2579" i="26"/>
  <c r="T2578" i="26"/>
  <c r="U2578" i="26" s="1"/>
  <c r="R2578" i="26"/>
  <c r="Q2578" i="26"/>
  <c r="T2577" i="26"/>
  <c r="U2577" i="26" s="1"/>
  <c r="R2577" i="26"/>
  <c r="Q2577" i="26"/>
  <c r="T2576" i="26"/>
  <c r="U2576" i="26" s="1"/>
  <c r="R2576" i="26"/>
  <c r="Q2576" i="26"/>
  <c r="T2575" i="26"/>
  <c r="U2575" i="26" s="1"/>
  <c r="R2575" i="26"/>
  <c r="Q2575" i="26"/>
  <c r="T2574" i="26"/>
  <c r="U2574" i="26" s="1"/>
  <c r="R2574" i="26"/>
  <c r="Q2574" i="26"/>
  <c r="T2573" i="26"/>
  <c r="U2573" i="26" s="1"/>
  <c r="R2573" i="26"/>
  <c r="Q2573" i="26"/>
  <c r="T2572" i="26"/>
  <c r="U2572" i="26" s="1"/>
  <c r="R2572" i="26"/>
  <c r="Q2572" i="26"/>
  <c r="T2571" i="26"/>
  <c r="U2571" i="26" s="1"/>
  <c r="R2571" i="26"/>
  <c r="Q2571" i="26"/>
  <c r="T2570" i="26"/>
  <c r="U2570" i="26" s="1"/>
  <c r="R2570" i="26"/>
  <c r="Q2570" i="26"/>
  <c r="T2569" i="26"/>
  <c r="U2569" i="26" s="1"/>
  <c r="R2569" i="26"/>
  <c r="Q2569" i="26"/>
  <c r="T2568" i="26"/>
  <c r="U2568" i="26" s="1"/>
  <c r="R2568" i="26"/>
  <c r="Q2568" i="26"/>
  <c r="T2567" i="26"/>
  <c r="U2567" i="26" s="1"/>
  <c r="R2567" i="26"/>
  <c r="Q2567" i="26"/>
  <c r="T2566" i="26"/>
  <c r="U2566" i="26" s="1"/>
  <c r="R2566" i="26"/>
  <c r="Q2566" i="26"/>
  <c r="T2565" i="26"/>
  <c r="U2565" i="26" s="1"/>
  <c r="R2565" i="26"/>
  <c r="Q2565" i="26"/>
  <c r="T2564" i="26"/>
  <c r="U2564" i="26" s="1"/>
  <c r="R2564" i="26"/>
  <c r="Q2564" i="26"/>
  <c r="T2563" i="26"/>
  <c r="U2563" i="26" s="1"/>
  <c r="R2563" i="26"/>
  <c r="Q2563" i="26"/>
  <c r="T2562" i="26"/>
  <c r="U2562" i="26" s="1"/>
  <c r="R2562" i="26"/>
  <c r="Q2562" i="26"/>
  <c r="T2561" i="26"/>
  <c r="U2561" i="26" s="1"/>
  <c r="R2561" i="26"/>
  <c r="Q2561" i="26"/>
  <c r="T2560" i="26"/>
  <c r="U2560" i="26" s="1"/>
  <c r="R2560" i="26"/>
  <c r="Q2560" i="26"/>
  <c r="T2559" i="26"/>
  <c r="U2559" i="26" s="1"/>
  <c r="R2559" i="26"/>
  <c r="Q2559" i="26"/>
  <c r="T2558" i="26"/>
  <c r="U2558" i="26" s="1"/>
  <c r="R2558" i="26"/>
  <c r="Q2558" i="26"/>
  <c r="U2557" i="26"/>
  <c r="T2557" i="26"/>
  <c r="R2557" i="26"/>
  <c r="Q2557" i="26"/>
  <c r="T2556" i="26"/>
  <c r="U2556" i="26" s="1"/>
  <c r="R2556" i="26"/>
  <c r="Q2556" i="26"/>
  <c r="U2555" i="26"/>
  <c r="T2555" i="26"/>
  <c r="R2555" i="26"/>
  <c r="Q2555" i="26"/>
  <c r="T2554" i="26"/>
  <c r="U2554" i="26" s="1"/>
  <c r="R2554" i="26"/>
  <c r="Q2554" i="26"/>
  <c r="T2553" i="26"/>
  <c r="U2553" i="26" s="1"/>
  <c r="R2553" i="26"/>
  <c r="Q2553" i="26"/>
  <c r="T2552" i="26"/>
  <c r="U2552" i="26" s="1"/>
  <c r="R2552" i="26"/>
  <c r="Q2552" i="26"/>
  <c r="T2551" i="26"/>
  <c r="U2551" i="26" s="1"/>
  <c r="R2551" i="26"/>
  <c r="Q2551" i="26"/>
  <c r="T2550" i="26"/>
  <c r="U2550" i="26" s="1"/>
  <c r="R2550" i="26"/>
  <c r="Q2550" i="26"/>
  <c r="T2549" i="26"/>
  <c r="U2549" i="26" s="1"/>
  <c r="R2549" i="26"/>
  <c r="Q2549" i="26"/>
  <c r="T2548" i="26"/>
  <c r="U2548" i="26" s="1"/>
  <c r="R2548" i="26"/>
  <c r="Q2548" i="26"/>
  <c r="T2547" i="26"/>
  <c r="U2547" i="26" s="1"/>
  <c r="R2547" i="26"/>
  <c r="Q2547" i="26"/>
  <c r="T2546" i="26"/>
  <c r="U2546" i="26" s="1"/>
  <c r="R2546" i="26"/>
  <c r="Q2546" i="26"/>
  <c r="U2545" i="26"/>
  <c r="T2545" i="26"/>
  <c r="R2545" i="26"/>
  <c r="Q2545" i="26"/>
  <c r="T2544" i="26"/>
  <c r="U2544" i="26" s="1"/>
  <c r="R2544" i="26"/>
  <c r="Q2544" i="26"/>
  <c r="T2543" i="26"/>
  <c r="U2543" i="26" s="1"/>
  <c r="R2543" i="26"/>
  <c r="Q2543" i="26"/>
  <c r="T2542" i="26"/>
  <c r="U2542" i="26" s="1"/>
  <c r="R2542" i="26"/>
  <c r="Q2542" i="26"/>
  <c r="T2541" i="26"/>
  <c r="U2541" i="26" s="1"/>
  <c r="R2541" i="26"/>
  <c r="Q2541" i="26"/>
  <c r="T2540" i="26"/>
  <c r="U2540" i="26" s="1"/>
  <c r="R2540" i="26"/>
  <c r="Q2540" i="26"/>
  <c r="T2539" i="26"/>
  <c r="U2539" i="26" s="1"/>
  <c r="R2539" i="26"/>
  <c r="Q2539" i="26"/>
  <c r="T2538" i="26"/>
  <c r="U2538" i="26" s="1"/>
  <c r="R2538" i="26"/>
  <c r="Q2538" i="26"/>
  <c r="T2537" i="26"/>
  <c r="U2537" i="26" s="1"/>
  <c r="R2537" i="26"/>
  <c r="Q2537" i="26"/>
  <c r="T2536" i="26"/>
  <c r="U2536" i="26" s="1"/>
  <c r="R2536" i="26"/>
  <c r="Q2536" i="26"/>
  <c r="U2535" i="26"/>
  <c r="T2535" i="26"/>
  <c r="R2535" i="26"/>
  <c r="Q2535" i="26"/>
  <c r="T2534" i="26"/>
  <c r="U2534" i="26" s="1"/>
  <c r="R2534" i="26"/>
  <c r="Q2534" i="26"/>
  <c r="T2533" i="26"/>
  <c r="U2533" i="26" s="1"/>
  <c r="R2533" i="26"/>
  <c r="Q2533" i="26"/>
  <c r="T2532" i="26"/>
  <c r="U2532" i="26" s="1"/>
  <c r="R2532" i="26"/>
  <c r="Q2532" i="26"/>
  <c r="U2531" i="26"/>
  <c r="T2531" i="26"/>
  <c r="R2531" i="26"/>
  <c r="Q2531" i="26"/>
  <c r="T2530" i="26"/>
  <c r="U2530" i="26" s="1"/>
  <c r="R2530" i="26"/>
  <c r="Q2530" i="26"/>
  <c r="T2529" i="26"/>
  <c r="U2529" i="26" s="1"/>
  <c r="R2529" i="26"/>
  <c r="Q2529" i="26"/>
  <c r="T2528" i="26"/>
  <c r="U2528" i="26" s="1"/>
  <c r="R2528" i="26"/>
  <c r="Q2528" i="26"/>
  <c r="T2527" i="26"/>
  <c r="U2527" i="26" s="1"/>
  <c r="R2527" i="26"/>
  <c r="Q2527" i="26"/>
  <c r="T2526" i="26"/>
  <c r="U2526" i="26" s="1"/>
  <c r="R2526" i="26"/>
  <c r="Q2526" i="26"/>
  <c r="U2525" i="26"/>
  <c r="T2525" i="26"/>
  <c r="R2525" i="26"/>
  <c r="Q2525" i="26"/>
  <c r="T2524" i="26"/>
  <c r="U2524" i="26" s="1"/>
  <c r="R2524" i="26"/>
  <c r="Q2524" i="26"/>
  <c r="U2523" i="26"/>
  <c r="T2523" i="26"/>
  <c r="R2523" i="26"/>
  <c r="Q2523" i="26"/>
  <c r="T2522" i="26"/>
  <c r="U2522" i="26" s="1"/>
  <c r="R2522" i="26"/>
  <c r="Q2522" i="26"/>
  <c r="T2521" i="26"/>
  <c r="U2521" i="26" s="1"/>
  <c r="R2521" i="26"/>
  <c r="Q2521" i="26"/>
  <c r="T2520" i="26"/>
  <c r="U2520" i="26" s="1"/>
  <c r="R2520" i="26"/>
  <c r="Q2520" i="26"/>
  <c r="U2519" i="26"/>
  <c r="T2519" i="26"/>
  <c r="R2519" i="26"/>
  <c r="Q2519" i="26"/>
  <c r="T2518" i="26"/>
  <c r="U2518" i="26" s="1"/>
  <c r="R2518" i="26"/>
  <c r="Q2518" i="26"/>
  <c r="T2517" i="26"/>
  <c r="U2517" i="26" s="1"/>
  <c r="R2517" i="26"/>
  <c r="Q2517" i="26"/>
  <c r="T2516" i="26"/>
  <c r="U2516" i="26" s="1"/>
  <c r="R2516" i="26"/>
  <c r="Q2516" i="26"/>
  <c r="U2515" i="26"/>
  <c r="T2515" i="26"/>
  <c r="R2515" i="26"/>
  <c r="Q2515" i="26"/>
  <c r="T2514" i="26"/>
  <c r="U2514" i="26" s="1"/>
  <c r="R2514" i="26"/>
  <c r="Q2514" i="26"/>
  <c r="T2513" i="26"/>
  <c r="U2513" i="26" s="1"/>
  <c r="R2513" i="26"/>
  <c r="Q2513" i="26"/>
  <c r="T2512" i="26"/>
  <c r="U2512" i="26" s="1"/>
  <c r="R2512" i="26"/>
  <c r="Q2512" i="26"/>
  <c r="T2511" i="26"/>
  <c r="U2511" i="26" s="1"/>
  <c r="R2511" i="26"/>
  <c r="Q2511" i="26"/>
  <c r="Q2510" i="26"/>
  <c r="Q2509" i="26"/>
  <c r="T2508" i="26"/>
  <c r="U2508" i="26" s="1"/>
  <c r="R2508" i="26"/>
  <c r="Q2508" i="26"/>
  <c r="T2507" i="26"/>
  <c r="U2507" i="26" s="1"/>
  <c r="R2507" i="26"/>
  <c r="Q2507" i="26"/>
  <c r="S2506" i="26"/>
  <c r="Q2506" i="26"/>
  <c r="M2506" i="26"/>
  <c r="K2506" i="26"/>
  <c r="I2506" i="26"/>
  <c r="S2505" i="26"/>
  <c r="P2505" i="26" s="1"/>
  <c r="Q2505" i="26"/>
  <c r="I2505" i="26"/>
  <c r="K2505" i="26" s="1"/>
  <c r="T2504" i="26"/>
  <c r="U2504" i="26" s="1"/>
  <c r="R2504" i="26"/>
  <c r="Q2504" i="26"/>
  <c r="T2503" i="26"/>
  <c r="U2503" i="26" s="1"/>
  <c r="R2503" i="26"/>
  <c r="Q2503" i="26"/>
  <c r="U2502" i="26"/>
  <c r="T2502" i="26"/>
  <c r="R2502" i="26"/>
  <c r="Q2502" i="26"/>
  <c r="Q2501" i="26"/>
  <c r="U2500" i="26"/>
  <c r="T2500" i="26"/>
  <c r="R2500" i="26"/>
  <c r="Q2500" i="26"/>
  <c r="S2499" i="26"/>
  <c r="O2499" i="26" s="1"/>
  <c r="Q2499" i="26"/>
  <c r="P2499" i="26"/>
  <c r="I2499" i="26"/>
  <c r="K2499" i="26" s="1"/>
  <c r="S2498" i="26"/>
  <c r="Q2498" i="26"/>
  <c r="O2498" i="26"/>
  <c r="I2498" i="26"/>
  <c r="K2498" i="26" s="1"/>
  <c r="T2497" i="26"/>
  <c r="U2497" i="26" s="1"/>
  <c r="R2497" i="26"/>
  <c r="Q2497" i="26"/>
  <c r="U2496" i="26"/>
  <c r="T2496" i="26"/>
  <c r="R2496" i="26"/>
  <c r="Q2496" i="26"/>
  <c r="T2495" i="26"/>
  <c r="U2495" i="26" s="1"/>
  <c r="R2495" i="26"/>
  <c r="Q2495" i="26"/>
  <c r="T2494" i="26"/>
  <c r="U2494" i="26" s="1"/>
  <c r="R2494" i="26"/>
  <c r="Q2494" i="26"/>
  <c r="T2493" i="26"/>
  <c r="U2493" i="26" s="1"/>
  <c r="R2493" i="26"/>
  <c r="Q2493" i="26"/>
  <c r="U2492" i="26"/>
  <c r="T2492" i="26"/>
  <c r="R2492" i="26"/>
  <c r="Q2492" i="26"/>
  <c r="T2491" i="26"/>
  <c r="U2491" i="26" s="1"/>
  <c r="R2491" i="26"/>
  <c r="Q2491" i="26"/>
  <c r="U2490" i="26"/>
  <c r="T2490" i="26"/>
  <c r="R2490" i="26"/>
  <c r="Q2490" i="26"/>
  <c r="T2489" i="26"/>
  <c r="U2489" i="26" s="1"/>
  <c r="R2489" i="26"/>
  <c r="Q2489" i="26"/>
  <c r="T2488" i="26"/>
  <c r="U2488" i="26" s="1"/>
  <c r="R2488" i="26"/>
  <c r="Q2488" i="26"/>
  <c r="T2487" i="26"/>
  <c r="U2487" i="26" s="1"/>
  <c r="R2487" i="26"/>
  <c r="Q2487" i="26"/>
  <c r="T2486" i="26"/>
  <c r="U2486" i="26" s="1"/>
  <c r="R2486" i="26"/>
  <c r="Q2486" i="26"/>
  <c r="T2485" i="26"/>
  <c r="U2485" i="26" s="1"/>
  <c r="R2485" i="26"/>
  <c r="Q2485" i="26"/>
  <c r="T2484" i="26"/>
  <c r="U2484" i="26" s="1"/>
  <c r="R2484" i="26"/>
  <c r="Q2484" i="26"/>
  <c r="T2483" i="26"/>
  <c r="U2483" i="26" s="1"/>
  <c r="R2483" i="26"/>
  <c r="Q2483" i="26"/>
  <c r="T2482" i="26"/>
  <c r="U2482" i="26" s="1"/>
  <c r="R2482" i="26"/>
  <c r="Q2482" i="26"/>
  <c r="T2481" i="26"/>
  <c r="U2481" i="26" s="1"/>
  <c r="R2481" i="26"/>
  <c r="Q2481" i="26"/>
  <c r="T2480" i="26"/>
  <c r="U2480" i="26" s="1"/>
  <c r="R2480" i="26"/>
  <c r="Q2480" i="26"/>
  <c r="T2479" i="26"/>
  <c r="U2479" i="26" s="1"/>
  <c r="R2479" i="26"/>
  <c r="Q2479" i="26"/>
  <c r="T2478" i="26"/>
  <c r="U2478" i="26" s="1"/>
  <c r="R2478" i="26"/>
  <c r="Q2478" i="26"/>
  <c r="T2477" i="26"/>
  <c r="U2477" i="26" s="1"/>
  <c r="R2477" i="26"/>
  <c r="Q2477" i="26"/>
  <c r="T2476" i="26"/>
  <c r="U2476" i="26" s="1"/>
  <c r="R2476" i="26"/>
  <c r="Q2476" i="26"/>
  <c r="T2475" i="26"/>
  <c r="U2475" i="26" s="1"/>
  <c r="R2475" i="26"/>
  <c r="Q2475" i="26"/>
  <c r="T2474" i="26"/>
  <c r="U2474" i="26" s="1"/>
  <c r="R2474" i="26"/>
  <c r="Q2474" i="26"/>
  <c r="T2473" i="26"/>
  <c r="U2473" i="26" s="1"/>
  <c r="R2473" i="26"/>
  <c r="Q2473" i="26"/>
  <c r="T2472" i="26"/>
  <c r="U2472" i="26" s="1"/>
  <c r="R2472" i="26"/>
  <c r="Q2472" i="26"/>
  <c r="T2471" i="26"/>
  <c r="U2471" i="26" s="1"/>
  <c r="R2471" i="26"/>
  <c r="Q2471" i="26"/>
  <c r="T2470" i="26"/>
  <c r="U2470" i="26" s="1"/>
  <c r="R2470" i="26"/>
  <c r="Q2470" i="26"/>
  <c r="T2469" i="26"/>
  <c r="U2469" i="26" s="1"/>
  <c r="R2469" i="26"/>
  <c r="Q2469" i="26"/>
  <c r="T2468" i="26"/>
  <c r="U2468" i="26" s="1"/>
  <c r="R2468" i="26"/>
  <c r="Q2468" i="26"/>
  <c r="T2467" i="26"/>
  <c r="U2467" i="26" s="1"/>
  <c r="R2467" i="26"/>
  <c r="Q2467" i="26"/>
  <c r="T2466" i="26"/>
  <c r="U2466" i="26" s="1"/>
  <c r="R2466" i="26"/>
  <c r="Q2466" i="26"/>
  <c r="T2465" i="26"/>
  <c r="U2465" i="26" s="1"/>
  <c r="R2465" i="26"/>
  <c r="Q2465" i="26"/>
  <c r="T2464" i="26"/>
  <c r="U2464" i="26" s="1"/>
  <c r="R2464" i="26"/>
  <c r="Q2464" i="26"/>
  <c r="T2463" i="26"/>
  <c r="U2463" i="26" s="1"/>
  <c r="R2463" i="26"/>
  <c r="Q2463" i="26"/>
  <c r="T2462" i="26"/>
  <c r="U2462" i="26" s="1"/>
  <c r="R2462" i="26"/>
  <c r="Q2462" i="26"/>
  <c r="T2461" i="26"/>
  <c r="U2461" i="26" s="1"/>
  <c r="R2461" i="26"/>
  <c r="Q2461" i="26"/>
  <c r="T2460" i="26"/>
  <c r="U2460" i="26" s="1"/>
  <c r="R2460" i="26"/>
  <c r="Q2460" i="26"/>
  <c r="T2459" i="26"/>
  <c r="U2459" i="26" s="1"/>
  <c r="R2459" i="26"/>
  <c r="Q2459" i="26"/>
  <c r="T2458" i="26"/>
  <c r="U2458" i="26" s="1"/>
  <c r="R2458" i="26"/>
  <c r="Q2458" i="26"/>
  <c r="T2457" i="26"/>
  <c r="U2457" i="26" s="1"/>
  <c r="R2457" i="26"/>
  <c r="Q2457" i="26"/>
  <c r="T2456" i="26"/>
  <c r="U2456" i="26" s="1"/>
  <c r="R2456" i="26"/>
  <c r="Q2456" i="26"/>
  <c r="T2455" i="26"/>
  <c r="U2455" i="26" s="1"/>
  <c r="R2455" i="26"/>
  <c r="Q2455" i="26"/>
  <c r="T2454" i="26"/>
  <c r="U2454" i="26" s="1"/>
  <c r="R2454" i="26"/>
  <c r="Q2454" i="26"/>
  <c r="T2453" i="26"/>
  <c r="U2453" i="26" s="1"/>
  <c r="R2453" i="26"/>
  <c r="Q2453" i="26"/>
  <c r="T2452" i="26"/>
  <c r="U2452" i="26" s="1"/>
  <c r="R2452" i="26"/>
  <c r="Q2452" i="26"/>
  <c r="T2451" i="26"/>
  <c r="U2451" i="26" s="1"/>
  <c r="R2451" i="26"/>
  <c r="Q2451" i="26"/>
  <c r="T2450" i="26"/>
  <c r="U2450" i="26" s="1"/>
  <c r="R2450" i="26"/>
  <c r="Q2450" i="26"/>
  <c r="T2449" i="26"/>
  <c r="U2449" i="26" s="1"/>
  <c r="R2449" i="26"/>
  <c r="Q2449" i="26"/>
  <c r="T2448" i="26"/>
  <c r="U2448" i="26" s="1"/>
  <c r="R2448" i="26"/>
  <c r="Q2448" i="26"/>
  <c r="T2447" i="26"/>
  <c r="U2447" i="26" s="1"/>
  <c r="R2447" i="26"/>
  <c r="Q2447" i="26"/>
  <c r="T2446" i="26"/>
  <c r="U2446" i="26" s="1"/>
  <c r="R2446" i="26"/>
  <c r="Q2446" i="26"/>
  <c r="T2445" i="26"/>
  <c r="U2445" i="26" s="1"/>
  <c r="R2445" i="26"/>
  <c r="Q2445" i="26"/>
  <c r="T2444" i="26"/>
  <c r="U2444" i="26" s="1"/>
  <c r="R2444" i="26"/>
  <c r="Q2444" i="26"/>
  <c r="T2443" i="26"/>
  <c r="U2443" i="26" s="1"/>
  <c r="R2443" i="26"/>
  <c r="Q2443" i="26"/>
  <c r="T2442" i="26"/>
  <c r="U2442" i="26" s="1"/>
  <c r="R2442" i="26"/>
  <c r="Q2442" i="26"/>
  <c r="T2441" i="26"/>
  <c r="U2441" i="26" s="1"/>
  <c r="R2441" i="26"/>
  <c r="Q2441" i="26"/>
  <c r="T2440" i="26"/>
  <c r="U2440" i="26" s="1"/>
  <c r="R2440" i="26"/>
  <c r="Q2440" i="26"/>
  <c r="T2439" i="26"/>
  <c r="U2439" i="26" s="1"/>
  <c r="R2439" i="26"/>
  <c r="Q2439" i="26"/>
  <c r="T2438" i="26"/>
  <c r="U2438" i="26" s="1"/>
  <c r="R2438" i="26"/>
  <c r="Q2438" i="26"/>
  <c r="T2437" i="26"/>
  <c r="U2437" i="26" s="1"/>
  <c r="R2437" i="26"/>
  <c r="Q2437" i="26"/>
  <c r="T2436" i="26"/>
  <c r="U2436" i="26" s="1"/>
  <c r="R2436" i="26"/>
  <c r="Q2436" i="26"/>
  <c r="T2435" i="26"/>
  <c r="U2435" i="26" s="1"/>
  <c r="R2435" i="26"/>
  <c r="Q2435" i="26"/>
  <c r="T2434" i="26"/>
  <c r="U2434" i="26" s="1"/>
  <c r="R2434" i="26"/>
  <c r="Q2434" i="26"/>
  <c r="T2433" i="26"/>
  <c r="U2433" i="26" s="1"/>
  <c r="R2433" i="26"/>
  <c r="Q2433" i="26"/>
  <c r="T2432" i="26"/>
  <c r="U2432" i="26" s="1"/>
  <c r="R2432" i="26"/>
  <c r="Q2432" i="26"/>
  <c r="T2431" i="26"/>
  <c r="U2431" i="26" s="1"/>
  <c r="R2431" i="26"/>
  <c r="Q2431" i="26"/>
  <c r="T2430" i="26"/>
  <c r="U2430" i="26" s="1"/>
  <c r="R2430" i="26"/>
  <c r="Q2430" i="26"/>
  <c r="T2429" i="26"/>
  <c r="U2429" i="26" s="1"/>
  <c r="R2429" i="26"/>
  <c r="Q2429" i="26"/>
  <c r="T2428" i="26"/>
  <c r="U2428" i="26" s="1"/>
  <c r="R2428" i="26"/>
  <c r="Q2428" i="26"/>
  <c r="T2427" i="26"/>
  <c r="U2427" i="26" s="1"/>
  <c r="R2427" i="26"/>
  <c r="Q2427" i="26"/>
  <c r="T2426" i="26"/>
  <c r="U2426" i="26" s="1"/>
  <c r="R2426" i="26"/>
  <c r="Q2426" i="26"/>
  <c r="T2425" i="26"/>
  <c r="U2425" i="26" s="1"/>
  <c r="R2425" i="26"/>
  <c r="Q2425" i="26"/>
  <c r="T2424" i="26"/>
  <c r="U2424" i="26" s="1"/>
  <c r="R2424" i="26"/>
  <c r="Q2424" i="26"/>
  <c r="T2423" i="26"/>
  <c r="U2423" i="26" s="1"/>
  <c r="R2423" i="26"/>
  <c r="Q2423" i="26"/>
  <c r="T2422" i="26"/>
  <c r="U2422" i="26" s="1"/>
  <c r="R2422" i="26"/>
  <c r="Q2422" i="26"/>
  <c r="T2421" i="26"/>
  <c r="U2421" i="26" s="1"/>
  <c r="R2421" i="26"/>
  <c r="Q2421" i="26"/>
  <c r="T2420" i="26"/>
  <c r="U2420" i="26" s="1"/>
  <c r="R2420" i="26"/>
  <c r="Q2420" i="26"/>
  <c r="T2419" i="26"/>
  <c r="U2419" i="26" s="1"/>
  <c r="R2419" i="26"/>
  <c r="Q2419" i="26"/>
  <c r="T2418" i="26"/>
  <c r="U2418" i="26" s="1"/>
  <c r="R2418" i="26"/>
  <c r="Q2418" i="26"/>
  <c r="T2417" i="26"/>
  <c r="U2417" i="26" s="1"/>
  <c r="R2417" i="26"/>
  <c r="Q2417" i="26"/>
  <c r="T2416" i="26"/>
  <c r="U2416" i="26" s="1"/>
  <c r="R2416" i="26"/>
  <c r="Q2416" i="26"/>
  <c r="T2415" i="26"/>
  <c r="U2415" i="26" s="1"/>
  <c r="R2415" i="26"/>
  <c r="Q2415" i="26"/>
  <c r="T2414" i="26"/>
  <c r="U2414" i="26" s="1"/>
  <c r="R2414" i="26"/>
  <c r="Q2414" i="26"/>
  <c r="T2413" i="26"/>
  <c r="U2413" i="26" s="1"/>
  <c r="R2413" i="26"/>
  <c r="Q2413" i="26"/>
  <c r="T2412" i="26"/>
  <c r="U2412" i="26" s="1"/>
  <c r="R2412" i="26"/>
  <c r="Q2412" i="26"/>
  <c r="T2411" i="26"/>
  <c r="U2411" i="26" s="1"/>
  <c r="R2411" i="26"/>
  <c r="Q2411" i="26"/>
  <c r="T2410" i="26"/>
  <c r="U2410" i="26" s="1"/>
  <c r="R2410" i="26"/>
  <c r="Q2410" i="26"/>
  <c r="T2409" i="26"/>
  <c r="U2409" i="26" s="1"/>
  <c r="R2409" i="26"/>
  <c r="Q2409" i="26"/>
  <c r="T2408" i="26"/>
  <c r="U2408" i="26" s="1"/>
  <c r="R2408" i="26"/>
  <c r="Q2408" i="26"/>
  <c r="T2407" i="26"/>
  <c r="U2407" i="26" s="1"/>
  <c r="R2407" i="26"/>
  <c r="Q2407" i="26"/>
  <c r="T2406" i="26"/>
  <c r="U2406" i="26" s="1"/>
  <c r="R2406" i="26"/>
  <c r="Q2406" i="26"/>
  <c r="T2405" i="26"/>
  <c r="U2405" i="26" s="1"/>
  <c r="R2405" i="26"/>
  <c r="Q2405" i="26"/>
  <c r="T2404" i="26"/>
  <c r="U2404" i="26" s="1"/>
  <c r="R2404" i="26"/>
  <c r="Q2404" i="26"/>
  <c r="T2403" i="26"/>
  <c r="U2403" i="26" s="1"/>
  <c r="R2403" i="26"/>
  <c r="Q2403" i="26"/>
  <c r="T2402" i="26"/>
  <c r="U2402" i="26" s="1"/>
  <c r="R2402" i="26"/>
  <c r="Q2402" i="26"/>
  <c r="T2401" i="26"/>
  <c r="U2401" i="26" s="1"/>
  <c r="R2401" i="26"/>
  <c r="Q2401" i="26"/>
  <c r="T2400" i="26"/>
  <c r="U2400" i="26" s="1"/>
  <c r="R2400" i="26"/>
  <c r="Q2400" i="26"/>
  <c r="T2399" i="26"/>
  <c r="U2399" i="26" s="1"/>
  <c r="R2399" i="26"/>
  <c r="Q2399" i="26"/>
  <c r="T2398" i="26"/>
  <c r="U2398" i="26" s="1"/>
  <c r="R2398" i="26"/>
  <c r="Q2398" i="26"/>
  <c r="T2397" i="26"/>
  <c r="U2397" i="26" s="1"/>
  <c r="R2397" i="26"/>
  <c r="Q2397" i="26"/>
  <c r="T2396" i="26"/>
  <c r="U2396" i="26" s="1"/>
  <c r="R2396" i="26"/>
  <c r="Q2396" i="26"/>
  <c r="T2395" i="26"/>
  <c r="U2395" i="26" s="1"/>
  <c r="R2395" i="26"/>
  <c r="Q2395" i="26"/>
  <c r="T2394" i="26"/>
  <c r="U2394" i="26" s="1"/>
  <c r="R2394" i="26"/>
  <c r="Q2394" i="26"/>
  <c r="T2393" i="26"/>
  <c r="U2393" i="26" s="1"/>
  <c r="R2393" i="26"/>
  <c r="Q2393" i="26"/>
  <c r="T2392" i="26"/>
  <c r="U2392" i="26" s="1"/>
  <c r="R2392" i="26"/>
  <c r="Q2392" i="26"/>
  <c r="T2391" i="26"/>
  <c r="U2391" i="26" s="1"/>
  <c r="R2391" i="26"/>
  <c r="Q2391" i="26"/>
  <c r="T2390" i="26"/>
  <c r="U2390" i="26" s="1"/>
  <c r="R2390" i="26"/>
  <c r="Q2390" i="26"/>
  <c r="T2389" i="26"/>
  <c r="U2389" i="26" s="1"/>
  <c r="R2389" i="26"/>
  <c r="Q2389" i="26"/>
  <c r="T2388" i="26"/>
  <c r="U2388" i="26" s="1"/>
  <c r="R2388" i="26"/>
  <c r="Q2388" i="26"/>
  <c r="T2387" i="26"/>
  <c r="U2387" i="26" s="1"/>
  <c r="R2387" i="26"/>
  <c r="Q2387" i="26"/>
  <c r="T2386" i="26"/>
  <c r="U2386" i="26" s="1"/>
  <c r="R2386" i="26"/>
  <c r="Q2386" i="26"/>
  <c r="T2385" i="26"/>
  <c r="U2385" i="26" s="1"/>
  <c r="R2385" i="26"/>
  <c r="Q2385" i="26"/>
  <c r="T2384" i="26"/>
  <c r="U2384" i="26" s="1"/>
  <c r="R2384" i="26"/>
  <c r="Q2384" i="26"/>
  <c r="T2383" i="26"/>
  <c r="U2383" i="26" s="1"/>
  <c r="R2383" i="26"/>
  <c r="Q2383" i="26"/>
  <c r="T2382" i="26"/>
  <c r="U2382" i="26" s="1"/>
  <c r="R2382" i="26"/>
  <c r="Q2382" i="26"/>
  <c r="T2381" i="26"/>
  <c r="U2381" i="26" s="1"/>
  <c r="R2381" i="26"/>
  <c r="Q2381" i="26"/>
  <c r="T2380" i="26"/>
  <c r="U2380" i="26" s="1"/>
  <c r="R2380" i="26"/>
  <c r="Q2380" i="26"/>
  <c r="T2379" i="26"/>
  <c r="U2379" i="26" s="1"/>
  <c r="R2379" i="26"/>
  <c r="Q2379" i="26"/>
  <c r="T2378" i="26"/>
  <c r="U2378" i="26" s="1"/>
  <c r="R2378" i="26"/>
  <c r="Q2378" i="26"/>
  <c r="T2377" i="26"/>
  <c r="U2377" i="26" s="1"/>
  <c r="R2377" i="26"/>
  <c r="Q2377" i="26"/>
  <c r="T2376" i="26"/>
  <c r="U2376" i="26" s="1"/>
  <c r="R2376" i="26"/>
  <c r="Q2376" i="26"/>
  <c r="T2375" i="26"/>
  <c r="U2375" i="26" s="1"/>
  <c r="R2375" i="26"/>
  <c r="Q2375" i="26"/>
  <c r="T2374" i="26"/>
  <c r="U2374" i="26" s="1"/>
  <c r="R2374" i="26"/>
  <c r="Q2374" i="26"/>
  <c r="T2373" i="26"/>
  <c r="U2373" i="26" s="1"/>
  <c r="R2373" i="26"/>
  <c r="Q2373" i="26"/>
  <c r="T2372" i="26"/>
  <c r="U2372" i="26" s="1"/>
  <c r="R2372" i="26"/>
  <c r="Q2372" i="26"/>
  <c r="T2371" i="26"/>
  <c r="U2371" i="26" s="1"/>
  <c r="R2371" i="26"/>
  <c r="Q2371" i="26"/>
  <c r="T2370" i="26"/>
  <c r="U2370" i="26" s="1"/>
  <c r="R2370" i="26"/>
  <c r="Q2370" i="26"/>
  <c r="T2369" i="26"/>
  <c r="U2369" i="26" s="1"/>
  <c r="R2369" i="26"/>
  <c r="Q2369" i="26"/>
  <c r="T2368" i="26"/>
  <c r="U2368" i="26" s="1"/>
  <c r="R2368" i="26"/>
  <c r="Q2368" i="26"/>
  <c r="T2367" i="26"/>
  <c r="U2367" i="26" s="1"/>
  <c r="R2367" i="26"/>
  <c r="Q2367" i="26"/>
  <c r="T2366" i="26"/>
  <c r="U2366" i="26" s="1"/>
  <c r="R2366" i="26"/>
  <c r="Q2366" i="26"/>
  <c r="T2365" i="26"/>
  <c r="U2365" i="26" s="1"/>
  <c r="R2365" i="26"/>
  <c r="Q2365" i="26"/>
  <c r="T2364" i="26"/>
  <c r="U2364" i="26" s="1"/>
  <c r="R2364" i="26"/>
  <c r="Q2364" i="26"/>
  <c r="T2363" i="26"/>
  <c r="U2363" i="26" s="1"/>
  <c r="R2363" i="26"/>
  <c r="Q2363" i="26"/>
  <c r="T2362" i="26"/>
  <c r="U2362" i="26" s="1"/>
  <c r="R2362" i="26"/>
  <c r="Q2362" i="26"/>
  <c r="T2361" i="26"/>
  <c r="U2361" i="26" s="1"/>
  <c r="R2361" i="26"/>
  <c r="Q2361" i="26"/>
  <c r="T2360" i="26"/>
  <c r="U2360" i="26" s="1"/>
  <c r="R2360" i="26"/>
  <c r="Q2360" i="26"/>
  <c r="T2359" i="26"/>
  <c r="U2359" i="26" s="1"/>
  <c r="R2359" i="26"/>
  <c r="Q2359" i="26"/>
  <c r="T2358" i="26"/>
  <c r="U2358" i="26" s="1"/>
  <c r="R2358" i="26"/>
  <c r="Q2358" i="26"/>
  <c r="T2357" i="26"/>
  <c r="U2357" i="26" s="1"/>
  <c r="R2357" i="26"/>
  <c r="Q2357" i="26"/>
  <c r="T2356" i="26"/>
  <c r="U2356" i="26" s="1"/>
  <c r="R2356" i="26"/>
  <c r="Q2356" i="26"/>
  <c r="T2355" i="26"/>
  <c r="U2355" i="26" s="1"/>
  <c r="R2355" i="26"/>
  <c r="Q2355" i="26"/>
  <c r="T2354" i="26"/>
  <c r="U2354" i="26" s="1"/>
  <c r="R2354" i="26"/>
  <c r="Q2354" i="26"/>
  <c r="T2353" i="26"/>
  <c r="U2353" i="26" s="1"/>
  <c r="R2353" i="26"/>
  <c r="Q2353" i="26"/>
  <c r="T2352" i="26"/>
  <c r="U2352" i="26" s="1"/>
  <c r="R2352" i="26"/>
  <c r="Q2352" i="26"/>
  <c r="T2351" i="26"/>
  <c r="U2351" i="26" s="1"/>
  <c r="R2351" i="26"/>
  <c r="Q2351" i="26"/>
  <c r="T2350" i="26"/>
  <c r="U2350" i="26" s="1"/>
  <c r="R2350" i="26"/>
  <c r="Q2350" i="26"/>
  <c r="T2349" i="26"/>
  <c r="U2349" i="26" s="1"/>
  <c r="R2349" i="26"/>
  <c r="Q2349" i="26"/>
  <c r="T2348" i="26"/>
  <c r="U2348" i="26" s="1"/>
  <c r="R2348" i="26"/>
  <c r="Q2348" i="26"/>
  <c r="U2347" i="26"/>
  <c r="T2347" i="26"/>
  <c r="R2347" i="26"/>
  <c r="Q2347" i="26"/>
  <c r="T2346" i="26"/>
  <c r="U2346" i="26" s="1"/>
  <c r="R2346" i="26"/>
  <c r="Q2346" i="26"/>
  <c r="U2345" i="26"/>
  <c r="T2345" i="26"/>
  <c r="R2345" i="26"/>
  <c r="Q2345" i="26"/>
  <c r="T2344" i="26"/>
  <c r="U2344" i="26" s="1"/>
  <c r="R2344" i="26"/>
  <c r="Q2344" i="26"/>
  <c r="U2343" i="26"/>
  <c r="T2343" i="26"/>
  <c r="R2343" i="26"/>
  <c r="Q2343" i="26"/>
  <c r="T2342" i="26"/>
  <c r="U2342" i="26" s="1"/>
  <c r="R2342" i="26"/>
  <c r="Q2342" i="26"/>
  <c r="U2341" i="26"/>
  <c r="T2341" i="26"/>
  <c r="R2341" i="26"/>
  <c r="Q2341" i="26"/>
  <c r="T2340" i="26"/>
  <c r="U2340" i="26" s="1"/>
  <c r="R2340" i="26"/>
  <c r="Q2340" i="26"/>
  <c r="U2339" i="26"/>
  <c r="T2339" i="26"/>
  <c r="R2339" i="26"/>
  <c r="Q2339" i="26"/>
  <c r="T2338" i="26"/>
  <c r="U2338" i="26" s="1"/>
  <c r="R2338" i="26"/>
  <c r="Q2338" i="26"/>
  <c r="U2337" i="26"/>
  <c r="T2337" i="26"/>
  <c r="R2337" i="26"/>
  <c r="Q2337" i="26"/>
  <c r="U2336" i="26"/>
  <c r="T2336" i="26"/>
  <c r="R2336" i="26"/>
  <c r="Q2336" i="26"/>
  <c r="U2335" i="26"/>
  <c r="T2335" i="26"/>
  <c r="R2335" i="26"/>
  <c r="Q2335" i="26"/>
  <c r="U2334" i="26"/>
  <c r="T2334" i="26"/>
  <c r="R2334" i="26"/>
  <c r="Q2334" i="26"/>
  <c r="U2333" i="26"/>
  <c r="T2333" i="26"/>
  <c r="R2333" i="26"/>
  <c r="Q2333" i="26"/>
  <c r="U2332" i="26"/>
  <c r="T2332" i="26"/>
  <c r="R2332" i="26"/>
  <c r="Q2332" i="26"/>
  <c r="U2331" i="26"/>
  <c r="T2331" i="26"/>
  <c r="R2331" i="26"/>
  <c r="Q2331" i="26"/>
  <c r="U2330" i="26"/>
  <c r="T2330" i="26"/>
  <c r="R2330" i="26"/>
  <c r="Q2330" i="26"/>
  <c r="U2329" i="26"/>
  <c r="T2329" i="26"/>
  <c r="R2329" i="26"/>
  <c r="Q2329" i="26"/>
  <c r="U2328" i="26"/>
  <c r="T2328" i="26"/>
  <c r="R2328" i="26"/>
  <c r="Q2328" i="26"/>
  <c r="U2327" i="26"/>
  <c r="T2327" i="26"/>
  <c r="R2327" i="26"/>
  <c r="Q2327" i="26"/>
  <c r="U2326" i="26"/>
  <c r="T2326" i="26"/>
  <c r="R2326" i="26"/>
  <c r="Q2326" i="26"/>
  <c r="U2325" i="26"/>
  <c r="T2325" i="26"/>
  <c r="R2325" i="26"/>
  <c r="Q2325" i="26"/>
  <c r="U2324" i="26"/>
  <c r="T2324" i="26"/>
  <c r="R2324" i="26"/>
  <c r="Q2324" i="26"/>
  <c r="U2323" i="26"/>
  <c r="T2323" i="26"/>
  <c r="R2323" i="26"/>
  <c r="Q2323" i="26"/>
  <c r="U2322" i="26"/>
  <c r="T2322" i="26"/>
  <c r="R2322" i="26"/>
  <c r="Q2322" i="26"/>
  <c r="U2321" i="26"/>
  <c r="T2321" i="26"/>
  <c r="R2321" i="26"/>
  <c r="Q2321" i="26"/>
  <c r="U2320" i="26"/>
  <c r="T2320" i="26"/>
  <c r="R2320" i="26"/>
  <c r="Q2320" i="26"/>
  <c r="U2319" i="26"/>
  <c r="T2319" i="26"/>
  <c r="R2319" i="26"/>
  <c r="Q2319" i="26"/>
  <c r="U2318" i="26"/>
  <c r="T2318" i="26"/>
  <c r="R2318" i="26"/>
  <c r="Q2318" i="26"/>
  <c r="U2317" i="26"/>
  <c r="T2317" i="26"/>
  <c r="R2317" i="26"/>
  <c r="Q2317" i="26"/>
  <c r="U2316" i="26"/>
  <c r="T2316" i="26"/>
  <c r="R2316" i="26"/>
  <c r="Q2316" i="26"/>
  <c r="U2315" i="26"/>
  <c r="T2315" i="26"/>
  <c r="R2315" i="26"/>
  <c r="Q2315" i="26"/>
  <c r="U2314" i="26"/>
  <c r="T2314" i="26"/>
  <c r="R2314" i="26"/>
  <c r="Q2314" i="26"/>
  <c r="U2313" i="26"/>
  <c r="T2313" i="26"/>
  <c r="R2313" i="26"/>
  <c r="Q2313" i="26"/>
  <c r="U2312" i="26"/>
  <c r="T2312" i="26"/>
  <c r="R2312" i="26"/>
  <c r="Q2312" i="26"/>
  <c r="U2311" i="26"/>
  <c r="T2311" i="26"/>
  <c r="R2311" i="26"/>
  <c r="Q2311" i="26"/>
  <c r="U2310" i="26"/>
  <c r="T2310" i="26"/>
  <c r="R2310" i="26"/>
  <c r="Q2310" i="26"/>
  <c r="U2309" i="26"/>
  <c r="T2309" i="26"/>
  <c r="R2309" i="26"/>
  <c r="Q2309" i="26"/>
  <c r="U2308" i="26"/>
  <c r="T2308" i="26"/>
  <c r="R2308" i="26"/>
  <c r="Q2308" i="26"/>
  <c r="U2307" i="26"/>
  <c r="T2307" i="26"/>
  <c r="R2307" i="26"/>
  <c r="Q2307" i="26"/>
  <c r="U2306" i="26"/>
  <c r="T2306" i="26"/>
  <c r="R2306" i="26"/>
  <c r="Q2306" i="26"/>
  <c r="U2305" i="26"/>
  <c r="T2305" i="26"/>
  <c r="R2305" i="26"/>
  <c r="Q2305" i="26"/>
  <c r="U2304" i="26"/>
  <c r="T2304" i="26"/>
  <c r="R2304" i="26"/>
  <c r="Q2304" i="26"/>
  <c r="U2303" i="26"/>
  <c r="T2303" i="26"/>
  <c r="R2303" i="26"/>
  <c r="Q2303" i="26"/>
  <c r="U2302" i="26"/>
  <c r="T2302" i="26"/>
  <c r="R2302" i="26"/>
  <c r="Q2302" i="26"/>
  <c r="U2301" i="26"/>
  <c r="T2301" i="26"/>
  <c r="R2301" i="26"/>
  <c r="Q2301" i="26"/>
  <c r="U2300" i="26"/>
  <c r="T2300" i="26"/>
  <c r="R2300" i="26"/>
  <c r="Q2300" i="26"/>
  <c r="U2299" i="26"/>
  <c r="T2299" i="26"/>
  <c r="R2299" i="26"/>
  <c r="Q2299" i="26"/>
  <c r="U2298" i="26"/>
  <c r="T2298" i="26"/>
  <c r="R2298" i="26"/>
  <c r="Q2298" i="26"/>
  <c r="U2297" i="26"/>
  <c r="T2297" i="26"/>
  <c r="R2297" i="26"/>
  <c r="Q2297" i="26"/>
  <c r="U2296" i="26"/>
  <c r="T2296" i="26"/>
  <c r="R2296" i="26"/>
  <c r="Q2296" i="26"/>
  <c r="U2295" i="26"/>
  <c r="T2295" i="26"/>
  <c r="R2295" i="26"/>
  <c r="Q2295" i="26"/>
  <c r="U2294" i="26"/>
  <c r="T2294" i="26"/>
  <c r="R2294" i="26"/>
  <c r="Q2294" i="26"/>
  <c r="U2293" i="26"/>
  <c r="T2293" i="26"/>
  <c r="R2293" i="26"/>
  <c r="Q2293" i="26"/>
  <c r="U2292" i="26"/>
  <c r="T2292" i="26"/>
  <c r="R2292" i="26"/>
  <c r="Q2292" i="26"/>
  <c r="U2291" i="26"/>
  <c r="T2291" i="26"/>
  <c r="R2291" i="26"/>
  <c r="Q2291" i="26"/>
  <c r="U2290" i="26"/>
  <c r="T2290" i="26"/>
  <c r="R2290" i="26"/>
  <c r="Q2290" i="26"/>
  <c r="U2289" i="26"/>
  <c r="T2289" i="26"/>
  <c r="R2289" i="26"/>
  <c r="Q2289" i="26"/>
  <c r="U2288" i="26"/>
  <c r="T2288" i="26"/>
  <c r="R2288" i="26"/>
  <c r="Q2288" i="26"/>
  <c r="U2287" i="26"/>
  <c r="T2287" i="26"/>
  <c r="R2287" i="26"/>
  <c r="Q2287" i="26"/>
  <c r="U2286" i="26"/>
  <c r="T2286" i="26"/>
  <c r="R2286" i="26"/>
  <c r="Q2286" i="26"/>
  <c r="U2285" i="26"/>
  <c r="T2285" i="26"/>
  <c r="R2285" i="26"/>
  <c r="Q2285" i="26"/>
  <c r="U2284" i="26"/>
  <c r="T2284" i="26"/>
  <c r="R2284" i="26"/>
  <c r="Q2284" i="26"/>
  <c r="U2283" i="26"/>
  <c r="T2283" i="26"/>
  <c r="R2283" i="26"/>
  <c r="Q2283" i="26"/>
  <c r="U2282" i="26"/>
  <c r="T2282" i="26"/>
  <c r="R2282" i="26"/>
  <c r="Q2282" i="26"/>
  <c r="U2281" i="26"/>
  <c r="T2281" i="26"/>
  <c r="R2281" i="26"/>
  <c r="Q2281" i="26"/>
  <c r="U2280" i="26"/>
  <c r="T2280" i="26"/>
  <c r="R2280" i="26"/>
  <c r="Q2280" i="26"/>
  <c r="U2279" i="26"/>
  <c r="T2279" i="26"/>
  <c r="R2279" i="26"/>
  <c r="Q2279" i="26"/>
  <c r="U2278" i="26"/>
  <c r="T2278" i="26"/>
  <c r="R2278" i="26"/>
  <c r="Q2278" i="26"/>
  <c r="U2277" i="26"/>
  <c r="T2277" i="26"/>
  <c r="R2277" i="26"/>
  <c r="Q2277" i="26"/>
  <c r="U2276" i="26"/>
  <c r="T2276" i="26"/>
  <c r="R2276" i="26"/>
  <c r="Q2276" i="26"/>
  <c r="U2275" i="26"/>
  <c r="T2275" i="26"/>
  <c r="R2275" i="26"/>
  <c r="Q2275" i="26"/>
  <c r="U2274" i="26"/>
  <c r="T2274" i="26"/>
  <c r="R2274" i="26"/>
  <c r="Q2274" i="26"/>
  <c r="U2273" i="26"/>
  <c r="T2273" i="26"/>
  <c r="R2273" i="26"/>
  <c r="Q2273" i="26"/>
  <c r="U2272" i="26"/>
  <c r="T2272" i="26"/>
  <c r="R2272" i="26"/>
  <c r="Q2272" i="26"/>
  <c r="U2271" i="26"/>
  <c r="T2271" i="26"/>
  <c r="R2271" i="26"/>
  <c r="Q2271" i="26"/>
  <c r="U2270" i="26"/>
  <c r="T2270" i="26"/>
  <c r="R2270" i="26"/>
  <c r="Q2270" i="26"/>
  <c r="U2269" i="26"/>
  <c r="T2269" i="26"/>
  <c r="R2269" i="26"/>
  <c r="Q2269" i="26"/>
  <c r="U2268" i="26"/>
  <c r="T2268" i="26"/>
  <c r="R2268" i="26"/>
  <c r="Q2268" i="26"/>
  <c r="U2267" i="26"/>
  <c r="T2267" i="26"/>
  <c r="R2267" i="26"/>
  <c r="Q2267" i="26"/>
  <c r="U2266" i="26"/>
  <c r="T2266" i="26"/>
  <c r="R2266" i="26"/>
  <c r="Q2266" i="26"/>
  <c r="U2265" i="26"/>
  <c r="T2265" i="26"/>
  <c r="R2265" i="26"/>
  <c r="Q2265" i="26"/>
  <c r="U2264" i="26"/>
  <c r="T2264" i="26"/>
  <c r="R2264" i="26"/>
  <c r="Q2264" i="26"/>
  <c r="U2263" i="26"/>
  <c r="T2263" i="26"/>
  <c r="R2263" i="26"/>
  <c r="Q2263" i="26"/>
  <c r="U2262" i="26"/>
  <c r="T2262" i="26"/>
  <c r="R2262" i="26"/>
  <c r="Q2262" i="26"/>
  <c r="U2261" i="26"/>
  <c r="T2261" i="26"/>
  <c r="R2261" i="26"/>
  <c r="Q2261" i="26"/>
  <c r="U2260" i="26"/>
  <c r="T2260" i="26"/>
  <c r="R2260" i="26"/>
  <c r="Q2260" i="26"/>
  <c r="U2259" i="26"/>
  <c r="T2259" i="26"/>
  <c r="R2259" i="26"/>
  <c r="Q2259" i="26"/>
  <c r="U2258" i="26"/>
  <c r="T2258" i="26"/>
  <c r="R2258" i="26"/>
  <c r="Q2258" i="26"/>
  <c r="U2257" i="26"/>
  <c r="T2257" i="26"/>
  <c r="R2257" i="26"/>
  <c r="Q2257" i="26"/>
  <c r="U2256" i="26"/>
  <c r="T2256" i="26"/>
  <c r="R2256" i="26"/>
  <c r="Q2256" i="26"/>
  <c r="U2255" i="26"/>
  <c r="T2255" i="26"/>
  <c r="R2255" i="26"/>
  <c r="Q2255" i="26"/>
  <c r="U2254" i="26"/>
  <c r="T2254" i="26"/>
  <c r="R2254" i="26"/>
  <c r="Q2254" i="26"/>
  <c r="U2253" i="26"/>
  <c r="T2253" i="26"/>
  <c r="R2253" i="26"/>
  <c r="Q2253" i="26"/>
  <c r="U2252" i="26"/>
  <c r="T2252" i="26"/>
  <c r="R2252" i="26"/>
  <c r="Q2252" i="26"/>
  <c r="U2251" i="26"/>
  <c r="T2251" i="26"/>
  <c r="R2251" i="26"/>
  <c r="Q2251" i="26"/>
  <c r="U2250" i="26"/>
  <c r="T2250" i="26"/>
  <c r="R2250" i="26"/>
  <c r="Q2250" i="26"/>
  <c r="U2249" i="26"/>
  <c r="T2249" i="26"/>
  <c r="R2249" i="26"/>
  <c r="Q2249" i="26"/>
  <c r="U2248" i="26"/>
  <c r="T2248" i="26"/>
  <c r="R2248" i="26"/>
  <c r="Q2248" i="26"/>
  <c r="U2247" i="26"/>
  <c r="T2247" i="26"/>
  <c r="R2247" i="26"/>
  <c r="Q2247" i="26"/>
  <c r="S2246" i="26"/>
  <c r="Q2246" i="26"/>
  <c r="I2246" i="26"/>
  <c r="K2246" i="26" s="1"/>
  <c r="S2245" i="26"/>
  <c r="M2245" i="26" s="1"/>
  <c r="Q2245" i="26"/>
  <c r="I2245" i="26"/>
  <c r="K2245" i="26" s="1"/>
  <c r="T2244" i="26"/>
  <c r="U2244" i="26" s="1"/>
  <c r="R2244" i="26"/>
  <c r="Q2244" i="26"/>
  <c r="T2243" i="26"/>
  <c r="U2243" i="26" s="1"/>
  <c r="R2243" i="26"/>
  <c r="Q2243" i="26"/>
  <c r="U2242" i="26"/>
  <c r="T2242" i="26"/>
  <c r="R2242" i="26"/>
  <c r="Q2242" i="26"/>
  <c r="T2241" i="26"/>
  <c r="U2241" i="26" s="1"/>
  <c r="R2241" i="26"/>
  <c r="Q2241" i="26"/>
  <c r="S2240" i="26"/>
  <c r="Q2240" i="26"/>
  <c r="I2240" i="26"/>
  <c r="K2240" i="26" s="1"/>
  <c r="P2240" i="26" s="1"/>
  <c r="T2239" i="26"/>
  <c r="U2239" i="26" s="1"/>
  <c r="R2239" i="26"/>
  <c r="Q2239" i="26"/>
  <c r="S2238" i="26"/>
  <c r="P2238" i="26" s="1"/>
  <c r="Q2238" i="26"/>
  <c r="I2238" i="26"/>
  <c r="K2238" i="26" s="1"/>
  <c r="S2237" i="26"/>
  <c r="Q2237" i="26"/>
  <c r="K2237" i="26"/>
  <c r="I2237" i="26"/>
  <c r="S2236" i="26"/>
  <c r="L2236" i="26" s="1"/>
  <c r="Q2236" i="26"/>
  <c r="I2236" i="26"/>
  <c r="K2236" i="26" s="1"/>
  <c r="T2235" i="26"/>
  <c r="U2235" i="26" s="1"/>
  <c r="R2235" i="26"/>
  <c r="Q2235" i="26"/>
  <c r="T2234" i="26"/>
  <c r="U2234" i="26" s="1"/>
  <c r="R2234" i="26"/>
  <c r="Q2234" i="26"/>
  <c r="T2233" i="26"/>
  <c r="U2233" i="26" s="1"/>
  <c r="R2233" i="26"/>
  <c r="Q2233" i="26"/>
  <c r="T2232" i="26"/>
  <c r="U2232" i="26" s="1"/>
  <c r="R2232" i="26"/>
  <c r="Q2232" i="26"/>
  <c r="U2231" i="26"/>
  <c r="T2231" i="26"/>
  <c r="R2231" i="26"/>
  <c r="Q2231" i="26"/>
  <c r="T2230" i="26"/>
  <c r="U2230" i="26" s="1"/>
  <c r="R2230" i="26"/>
  <c r="Q2230" i="26"/>
  <c r="Q2229" i="26"/>
  <c r="S2228" i="26"/>
  <c r="Q2228" i="26"/>
  <c r="P2228" i="26"/>
  <c r="O2228" i="26"/>
  <c r="N2228" i="26"/>
  <c r="L2228" i="26"/>
  <c r="I2228" i="26"/>
  <c r="K2228" i="26" s="1"/>
  <c r="M2228" i="26" s="1"/>
  <c r="T2227" i="26"/>
  <c r="U2227" i="26" s="1"/>
  <c r="R2227" i="26"/>
  <c r="Q2227" i="26"/>
  <c r="U2226" i="26"/>
  <c r="T2226" i="26"/>
  <c r="R2226" i="26"/>
  <c r="Q2226" i="26"/>
  <c r="T2225" i="26"/>
  <c r="U2225" i="26" s="1"/>
  <c r="R2225" i="26"/>
  <c r="Q2225" i="26"/>
  <c r="T2224" i="26"/>
  <c r="U2224" i="26" s="1"/>
  <c r="R2224" i="26"/>
  <c r="Q2224" i="26"/>
  <c r="T2223" i="26"/>
  <c r="U2223" i="26" s="1"/>
  <c r="R2223" i="26"/>
  <c r="Q2223" i="26"/>
  <c r="U2222" i="26"/>
  <c r="T2222" i="26"/>
  <c r="R2222" i="26"/>
  <c r="Q2222" i="26"/>
  <c r="T2221" i="26"/>
  <c r="U2221" i="26" s="1"/>
  <c r="R2221" i="26"/>
  <c r="Q2221" i="26"/>
  <c r="T2220" i="26"/>
  <c r="U2220" i="26" s="1"/>
  <c r="R2220" i="26"/>
  <c r="Q2220" i="26"/>
  <c r="T2219" i="26"/>
  <c r="U2219" i="26" s="1"/>
  <c r="R2219" i="26"/>
  <c r="Q2219" i="26"/>
  <c r="U2218" i="26"/>
  <c r="T2218" i="26"/>
  <c r="R2218" i="26"/>
  <c r="Q2218" i="26"/>
  <c r="T2217" i="26"/>
  <c r="U2217" i="26" s="1"/>
  <c r="R2217" i="26"/>
  <c r="Q2217" i="26"/>
  <c r="U2216" i="26"/>
  <c r="T2216" i="26"/>
  <c r="R2216" i="26"/>
  <c r="Q2216" i="26"/>
  <c r="T2215" i="26"/>
  <c r="U2215" i="26" s="1"/>
  <c r="R2215" i="26"/>
  <c r="Q2215" i="26"/>
  <c r="U2214" i="26"/>
  <c r="T2214" i="26"/>
  <c r="R2214" i="26"/>
  <c r="Q2214" i="26"/>
  <c r="T2213" i="26"/>
  <c r="U2213" i="26" s="1"/>
  <c r="R2213" i="26"/>
  <c r="Q2213" i="26"/>
  <c r="S2212" i="26"/>
  <c r="N2212" i="26" s="1"/>
  <c r="Q2212" i="26"/>
  <c r="I2212" i="26"/>
  <c r="K2212" i="26" s="1"/>
  <c r="Q2211" i="26"/>
  <c r="Q2210" i="26"/>
  <c r="T2209" i="26"/>
  <c r="U2209" i="26" s="1"/>
  <c r="R2209" i="26"/>
  <c r="Q2209" i="26"/>
  <c r="T2208" i="26"/>
  <c r="U2208" i="26" s="1"/>
  <c r="R2208" i="26"/>
  <c r="Q2208" i="26"/>
  <c r="T2207" i="26"/>
  <c r="U2207" i="26" s="1"/>
  <c r="R2207" i="26"/>
  <c r="Q2207" i="26"/>
  <c r="S2206" i="26"/>
  <c r="Q2206" i="26"/>
  <c r="I2206" i="26"/>
  <c r="K2206" i="26" s="1"/>
  <c r="T2205" i="26"/>
  <c r="U2205" i="26" s="1"/>
  <c r="R2205" i="26"/>
  <c r="Q2205" i="26"/>
  <c r="T2204" i="26"/>
  <c r="U2204" i="26" s="1"/>
  <c r="R2204" i="26"/>
  <c r="Q2204" i="26"/>
  <c r="T2203" i="26"/>
  <c r="U2203" i="26" s="1"/>
  <c r="R2203" i="26"/>
  <c r="Q2203" i="26"/>
  <c r="T2202" i="26"/>
  <c r="U2202" i="26" s="1"/>
  <c r="R2202" i="26"/>
  <c r="Q2202" i="26"/>
  <c r="T2201" i="26"/>
  <c r="U2201" i="26" s="1"/>
  <c r="R2201" i="26"/>
  <c r="Q2201" i="26"/>
  <c r="T2200" i="26"/>
  <c r="U2200" i="26" s="1"/>
  <c r="R2200" i="26"/>
  <c r="Q2200" i="26"/>
  <c r="T2199" i="26"/>
  <c r="U2199" i="26" s="1"/>
  <c r="R2199" i="26"/>
  <c r="Q2199" i="26"/>
  <c r="T2198" i="26"/>
  <c r="U2198" i="26" s="1"/>
  <c r="R2198" i="26"/>
  <c r="Q2198" i="26"/>
  <c r="T2197" i="26"/>
  <c r="U2197" i="26" s="1"/>
  <c r="R2197" i="26"/>
  <c r="Q2197" i="26"/>
  <c r="T2196" i="26"/>
  <c r="U2196" i="26" s="1"/>
  <c r="R2196" i="26"/>
  <c r="Q2196" i="26"/>
  <c r="T2195" i="26"/>
  <c r="U2195" i="26" s="1"/>
  <c r="R2195" i="26"/>
  <c r="Q2195" i="26"/>
  <c r="U2194" i="26"/>
  <c r="T2194" i="26"/>
  <c r="R2194" i="26"/>
  <c r="Q2194" i="26"/>
  <c r="T2193" i="26"/>
  <c r="U2193" i="26" s="1"/>
  <c r="R2193" i="26"/>
  <c r="Q2193" i="26"/>
  <c r="T2192" i="26"/>
  <c r="U2192" i="26" s="1"/>
  <c r="R2192" i="26"/>
  <c r="Q2192" i="26"/>
  <c r="T2191" i="26"/>
  <c r="U2191" i="26" s="1"/>
  <c r="R2191" i="26"/>
  <c r="Q2191" i="26"/>
  <c r="T2190" i="26"/>
  <c r="U2190" i="26" s="1"/>
  <c r="R2190" i="26"/>
  <c r="Q2190" i="26"/>
  <c r="T2189" i="26"/>
  <c r="U2189" i="26" s="1"/>
  <c r="R2189" i="26"/>
  <c r="Q2189" i="26"/>
  <c r="T2188" i="26"/>
  <c r="U2188" i="26" s="1"/>
  <c r="R2188" i="26"/>
  <c r="Q2188" i="26"/>
  <c r="T2187" i="26"/>
  <c r="U2187" i="26" s="1"/>
  <c r="R2187" i="26"/>
  <c r="Q2187" i="26"/>
  <c r="T2186" i="26"/>
  <c r="U2186" i="26" s="1"/>
  <c r="R2186" i="26"/>
  <c r="Q2186" i="26"/>
  <c r="T2185" i="26"/>
  <c r="U2185" i="26" s="1"/>
  <c r="R2185" i="26"/>
  <c r="Q2185" i="26"/>
  <c r="T2184" i="26"/>
  <c r="U2184" i="26" s="1"/>
  <c r="R2184" i="26"/>
  <c r="Q2184" i="26"/>
  <c r="T2183" i="26"/>
  <c r="U2183" i="26" s="1"/>
  <c r="R2183" i="26"/>
  <c r="Q2183" i="26"/>
  <c r="U2182" i="26"/>
  <c r="T2182" i="26"/>
  <c r="R2182" i="26"/>
  <c r="Q2182" i="26"/>
  <c r="T2181" i="26"/>
  <c r="U2181" i="26" s="1"/>
  <c r="R2181" i="26"/>
  <c r="Q2181" i="26"/>
  <c r="T2180" i="26"/>
  <c r="U2180" i="26" s="1"/>
  <c r="R2180" i="26"/>
  <c r="Q2180" i="26"/>
  <c r="T2179" i="26"/>
  <c r="U2179" i="26" s="1"/>
  <c r="R2179" i="26"/>
  <c r="Q2179" i="26"/>
  <c r="T2178" i="26"/>
  <c r="U2178" i="26" s="1"/>
  <c r="R2178" i="26"/>
  <c r="Q2178" i="26"/>
  <c r="T2177" i="26"/>
  <c r="U2177" i="26" s="1"/>
  <c r="R2177" i="26"/>
  <c r="Q2177" i="26"/>
  <c r="U2176" i="26"/>
  <c r="T2176" i="26"/>
  <c r="R2176" i="26"/>
  <c r="Q2176" i="26"/>
  <c r="T2175" i="26"/>
  <c r="U2175" i="26" s="1"/>
  <c r="R2175" i="26"/>
  <c r="Q2175" i="26"/>
  <c r="T2174" i="26"/>
  <c r="U2174" i="26" s="1"/>
  <c r="R2174" i="26"/>
  <c r="Q2174" i="26"/>
  <c r="T2173" i="26"/>
  <c r="U2173" i="26" s="1"/>
  <c r="R2173" i="26"/>
  <c r="Q2173" i="26"/>
  <c r="T2172" i="26"/>
  <c r="U2172" i="26" s="1"/>
  <c r="R2172" i="26"/>
  <c r="Q2172" i="26"/>
  <c r="T2171" i="26"/>
  <c r="U2171" i="26" s="1"/>
  <c r="R2171" i="26"/>
  <c r="Q2171" i="26"/>
  <c r="U2170" i="26"/>
  <c r="T2170" i="26"/>
  <c r="R2170" i="26"/>
  <c r="Q2170" i="26"/>
  <c r="T2169" i="26"/>
  <c r="U2169" i="26" s="1"/>
  <c r="R2169" i="26"/>
  <c r="Q2169" i="26"/>
  <c r="T2168" i="26"/>
  <c r="U2168" i="26" s="1"/>
  <c r="R2168" i="26"/>
  <c r="Q2168" i="26"/>
  <c r="T2167" i="26"/>
  <c r="U2167" i="26" s="1"/>
  <c r="R2167" i="26"/>
  <c r="Q2167" i="26"/>
  <c r="T2166" i="26"/>
  <c r="U2166" i="26" s="1"/>
  <c r="R2166" i="26"/>
  <c r="Q2166" i="26"/>
  <c r="T2165" i="26"/>
  <c r="U2165" i="26" s="1"/>
  <c r="R2165" i="26"/>
  <c r="Q2165" i="26"/>
  <c r="T2164" i="26"/>
  <c r="U2164" i="26" s="1"/>
  <c r="R2164" i="26"/>
  <c r="Q2164" i="26"/>
  <c r="T2163" i="26"/>
  <c r="U2163" i="26" s="1"/>
  <c r="R2163" i="26"/>
  <c r="Q2163" i="26"/>
  <c r="T2162" i="26"/>
  <c r="U2162" i="26" s="1"/>
  <c r="R2162" i="26"/>
  <c r="Q2162" i="26"/>
  <c r="T2161" i="26"/>
  <c r="U2161" i="26" s="1"/>
  <c r="R2161" i="26"/>
  <c r="Q2161" i="26"/>
  <c r="U2160" i="26"/>
  <c r="T2160" i="26"/>
  <c r="R2160" i="26"/>
  <c r="Q2160" i="26"/>
  <c r="T2159" i="26"/>
  <c r="U2159" i="26" s="1"/>
  <c r="R2159" i="26"/>
  <c r="Q2159" i="26"/>
  <c r="U2158" i="26"/>
  <c r="T2158" i="26"/>
  <c r="R2158" i="26"/>
  <c r="Q2158" i="26"/>
  <c r="T2157" i="26"/>
  <c r="U2157" i="26" s="1"/>
  <c r="R2157" i="26"/>
  <c r="Q2157" i="26"/>
  <c r="T2156" i="26"/>
  <c r="U2156" i="26" s="1"/>
  <c r="R2156" i="26"/>
  <c r="Q2156" i="26"/>
  <c r="T2155" i="26"/>
  <c r="U2155" i="26" s="1"/>
  <c r="R2155" i="26"/>
  <c r="Q2155" i="26"/>
  <c r="T2154" i="26"/>
  <c r="U2154" i="26" s="1"/>
  <c r="R2154" i="26"/>
  <c r="Q2154" i="26"/>
  <c r="T2153" i="26"/>
  <c r="U2153" i="26" s="1"/>
  <c r="R2153" i="26"/>
  <c r="Q2153" i="26"/>
  <c r="T2152" i="26"/>
  <c r="U2152" i="26" s="1"/>
  <c r="R2152" i="26"/>
  <c r="Q2152" i="26"/>
  <c r="T2151" i="26"/>
  <c r="U2151" i="26" s="1"/>
  <c r="R2151" i="26"/>
  <c r="Q2151" i="26"/>
  <c r="T2150" i="26"/>
  <c r="U2150" i="26" s="1"/>
  <c r="R2150" i="26"/>
  <c r="Q2150" i="26"/>
  <c r="T2149" i="26"/>
  <c r="U2149" i="26" s="1"/>
  <c r="R2149" i="26"/>
  <c r="Q2149" i="26"/>
  <c r="T2148" i="26"/>
  <c r="U2148" i="26" s="1"/>
  <c r="R2148" i="26"/>
  <c r="Q2148" i="26"/>
  <c r="T2147" i="26"/>
  <c r="U2147" i="26" s="1"/>
  <c r="R2147" i="26"/>
  <c r="Q2147" i="26"/>
  <c r="T2146" i="26"/>
  <c r="U2146" i="26" s="1"/>
  <c r="R2146" i="26"/>
  <c r="Q2146" i="26"/>
  <c r="T2145" i="26"/>
  <c r="U2145" i="26" s="1"/>
  <c r="R2145" i="26"/>
  <c r="Q2145" i="26"/>
  <c r="T2144" i="26"/>
  <c r="U2144" i="26" s="1"/>
  <c r="R2144" i="26"/>
  <c r="Q2144" i="26"/>
  <c r="T2143" i="26"/>
  <c r="U2143" i="26" s="1"/>
  <c r="R2143" i="26"/>
  <c r="Q2143" i="26"/>
  <c r="U2142" i="26"/>
  <c r="T2142" i="26"/>
  <c r="R2142" i="26"/>
  <c r="Q2142" i="26"/>
  <c r="T2141" i="26"/>
  <c r="U2141" i="26" s="1"/>
  <c r="R2141" i="26"/>
  <c r="Q2141" i="26"/>
  <c r="T2140" i="26"/>
  <c r="U2140" i="26" s="1"/>
  <c r="R2140" i="26"/>
  <c r="Q2140" i="26"/>
  <c r="T2139" i="26"/>
  <c r="U2139" i="26" s="1"/>
  <c r="R2139" i="26"/>
  <c r="Q2139" i="26"/>
  <c r="U2138" i="26"/>
  <c r="T2138" i="26"/>
  <c r="R2138" i="26"/>
  <c r="Q2138" i="26"/>
  <c r="T2137" i="26"/>
  <c r="U2137" i="26" s="1"/>
  <c r="R2137" i="26"/>
  <c r="Q2137" i="26"/>
  <c r="T2136" i="26"/>
  <c r="U2136" i="26" s="1"/>
  <c r="R2136" i="26"/>
  <c r="Q2136" i="26"/>
  <c r="T2135" i="26"/>
  <c r="U2135" i="26" s="1"/>
  <c r="R2135" i="26"/>
  <c r="Q2135" i="26"/>
  <c r="U2134" i="26"/>
  <c r="T2134" i="26"/>
  <c r="R2134" i="26"/>
  <c r="Q2134" i="26"/>
  <c r="T2133" i="26"/>
  <c r="U2133" i="26" s="1"/>
  <c r="R2133" i="26"/>
  <c r="Q2133" i="26"/>
  <c r="T2132" i="26"/>
  <c r="U2132" i="26" s="1"/>
  <c r="R2132" i="26"/>
  <c r="Q2132" i="26"/>
  <c r="T2131" i="26"/>
  <c r="U2131" i="26" s="1"/>
  <c r="R2131" i="26"/>
  <c r="Q2131" i="26"/>
  <c r="U2130" i="26"/>
  <c r="T2130" i="26"/>
  <c r="R2130" i="26"/>
  <c r="Q2130" i="26"/>
  <c r="T2129" i="26"/>
  <c r="U2129" i="26" s="1"/>
  <c r="R2129" i="26"/>
  <c r="Q2129" i="26"/>
  <c r="U2128" i="26"/>
  <c r="T2128" i="26"/>
  <c r="R2128" i="26"/>
  <c r="Q2128" i="26"/>
  <c r="T2127" i="26"/>
  <c r="U2127" i="26" s="1"/>
  <c r="R2127" i="26"/>
  <c r="Q2127" i="26"/>
  <c r="U2126" i="26"/>
  <c r="T2126" i="26"/>
  <c r="R2126" i="26"/>
  <c r="Q2126" i="26"/>
  <c r="T2125" i="26"/>
  <c r="U2125" i="26" s="1"/>
  <c r="R2125" i="26"/>
  <c r="Q2125" i="26"/>
  <c r="T2124" i="26"/>
  <c r="U2124" i="26" s="1"/>
  <c r="R2124" i="26"/>
  <c r="Q2124" i="26"/>
  <c r="T2123" i="26"/>
  <c r="U2123" i="26" s="1"/>
  <c r="R2123" i="26"/>
  <c r="Q2123" i="26"/>
  <c r="U2122" i="26"/>
  <c r="T2122" i="26"/>
  <c r="R2122" i="26"/>
  <c r="Q2122" i="26"/>
  <c r="T2121" i="26"/>
  <c r="U2121" i="26" s="1"/>
  <c r="R2121" i="26"/>
  <c r="Q2121" i="26"/>
  <c r="T2120" i="26"/>
  <c r="U2120" i="26" s="1"/>
  <c r="R2120" i="26"/>
  <c r="Q2120" i="26"/>
  <c r="T2119" i="26"/>
  <c r="U2119" i="26" s="1"/>
  <c r="R2119" i="26"/>
  <c r="Q2119" i="26"/>
  <c r="U2118" i="26"/>
  <c r="T2118" i="26"/>
  <c r="R2118" i="26"/>
  <c r="Q2118" i="26"/>
  <c r="T2117" i="26"/>
  <c r="U2117" i="26" s="1"/>
  <c r="R2117" i="26"/>
  <c r="Q2117" i="26"/>
  <c r="T2116" i="26"/>
  <c r="U2116" i="26" s="1"/>
  <c r="R2116" i="26"/>
  <c r="Q2116" i="26"/>
  <c r="T2115" i="26"/>
  <c r="U2115" i="26" s="1"/>
  <c r="R2115" i="26"/>
  <c r="Q2115" i="26"/>
  <c r="U2114" i="26"/>
  <c r="T2114" i="26"/>
  <c r="R2114" i="26"/>
  <c r="Q2114" i="26"/>
  <c r="T2113" i="26"/>
  <c r="U2113" i="26" s="1"/>
  <c r="R2113" i="26"/>
  <c r="Q2113" i="26"/>
  <c r="U2112" i="26"/>
  <c r="T2112" i="26"/>
  <c r="R2112" i="26"/>
  <c r="Q2112" i="26"/>
  <c r="T2111" i="26"/>
  <c r="U2111" i="26" s="1"/>
  <c r="R2111" i="26"/>
  <c r="Q2111" i="26"/>
  <c r="T2110" i="26"/>
  <c r="U2110" i="26" s="1"/>
  <c r="R2110" i="26"/>
  <c r="Q2110" i="26"/>
  <c r="T2109" i="26"/>
  <c r="U2109" i="26" s="1"/>
  <c r="R2109" i="26"/>
  <c r="Q2109" i="26"/>
  <c r="T2108" i="26"/>
  <c r="U2108" i="26" s="1"/>
  <c r="R2108" i="26"/>
  <c r="Q2108" i="26"/>
  <c r="T2107" i="26"/>
  <c r="U2107" i="26" s="1"/>
  <c r="R2107" i="26"/>
  <c r="Q2107" i="26"/>
  <c r="U2106" i="26"/>
  <c r="T2106" i="26"/>
  <c r="R2106" i="26"/>
  <c r="Q2106" i="26"/>
  <c r="T2105" i="26"/>
  <c r="U2105" i="26" s="1"/>
  <c r="R2105" i="26"/>
  <c r="Q2105" i="26"/>
  <c r="T2104" i="26"/>
  <c r="U2104" i="26" s="1"/>
  <c r="R2104" i="26"/>
  <c r="Q2104" i="26"/>
  <c r="T2103" i="26"/>
  <c r="U2103" i="26" s="1"/>
  <c r="R2103" i="26"/>
  <c r="Q2103" i="26"/>
  <c r="U2102" i="26"/>
  <c r="T2102" i="26"/>
  <c r="R2102" i="26"/>
  <c r="Q2102" i="26"/>
  <c r="T2101" i="26"/>
  <c r="U2101" i="26" s="1"/>
  <c r="R2101" i="26"/>
  <c r="Q2101" i="26"/>
  <c r="T2100" i="26"/>
  <c r="U2100" i="26" s="1"/>
  <c r="R2100" i="26"/>
  <c r="Q2100" i="26"/>
  <c r="T2099" i="26"/>
  <c r="U2099" i="26" s="1"/>
  <c r="R2099" i="26"/>
  <c r="Q2099" i="26"/>
  <c r="T2098" i="26"/>
  <c r="U2098" i="26" s="1"/>
  <c r="R2098" i="26"/>
  <c r="Q2098" i="26"/>
  <c r="T2097" i="26"/>
  <c r="U2097" i="26" s="1"/>
  <c r="R2097" i="26"/>
  <c r="Q2097" i="26"/>
  <c r="T2096" i="26"/>
  <c r="U2096" i="26" s="1"/>
  <c r="R2096" i="26"/>
  <c r="Q2096" i="26"/>
  <c r="T2095" i="26"/>
  <c r="U2095" i="26" s="1"/>
  <c r="R2095" i="26"/>
  <c r="Q2095" i="26"/>
  <c r="U2094" i="26"/>
  <c r="T2094" i="26"/>
  <c r="R2094" i="26"/>
  <c r="Q2094" i="26"/>
  <c r="T2093" i="26"/>
  <c r="U2093" i="26" s="1"/>
  <c r="R2093" i="26"/>
  <c r="Q2093" i="26"/>
  <c r="T2092" i="26"/>
  <c r="U2092" i="26" s="1"/>
  <c r="R2092" i="26"/>
  <c r="Q2092" i="26"/>
  <c r="T2091" i="26"/>
  <c r="U2091" i="26" s="1"/>
  <c r="R2091" i="26"/>
  <c r="Q2091" i="26"/>
  <c r="U2090" i="26"/>
  <c r="T2090" i="26"/>
  <c r="R2090" i="26"/>
  <c r="Q2090" i="26"/>
  <c r="T2089" i="26"/>
  <c r="U2089" i="26" s="1"/>
  <c r="R2089" i="26"/>
  <c r="Q2089" i="26"/>
  <c r="T2088" i="26"/>
  <c r="U2088" i="26" s="1"/>
  <c r="R2088" i="26"/>
  <c r="Q2088" i="26"/>
  <c r="T2087" i="26"/>
  <c r="U2087" i="26" s="1"/>
  <c r="R2087" i="26"/>
  <c r="Q2087" i="26"/>
  <c r="T2086" i="26"/>
  <c r="U2086" i="26" s="1"/>
  <c r="R2086" i="26"/>
  <c r="Q2086" i="26"/>
  <c r="T2085" i="26"/>
  <c r="U2085" i="26" s="1"/>
  <c r="R2085" i="26"/>
  <c r="Q2085" i="26"/>
  <c r="T2084" i="26"/>
  <c r="U2084" i="26" s="1"/>
  <c r="R2084" i="26"/>
  <c r="Q2084" i="26"/>
  <c r="T2083" i="26"/>
  <c r="U2083" i="26" s="1"/>
  <c r="R2083" i="26"/>
  <c r="Q2083" i="26"/>
  <c r="T2082" i="26"/>
  <c r="U2082" i="26" s="1"/>
  <c r="R2082" i="26"/>
  <c r="Q2082" i="26"/>
  <c r="T2081" i="26"/>
  <c r="U2081" i="26" s="1"/>
  <c r="R2081" i="26"/>
  <c r="Q2081" i="26"/>
  <c r="T2080" i="26"/>
  <c r="U2080" i="26" s="1"/>
  <c r="R2080" i="26"/>
  <c r="Q2080" i="26"/>
  <c r="T2079" i="26"/>
  <c r="U2079" i="26" s="1"/>
  <c r="R2079" i="26"/>
  <c r="Q2079" i="26"/>
  <c r="U2078" i="26"/>
  <c r="T2078" i="26"/>
  <c r="R2078" i="26"/>
  <c r="Q2078" i="26"/>
  <c r="T2077" i="26"/>
  <c r="U2077" i="26" s="1"/>
  <c r="R2077" i="26"/>
  <c r="Q2077" i="26"/>
  <c r="T2076" i="26"/>
  <c r="U2076" i="26" s="1"/>
  <c r="R2076" i="26"/>
  <c r="Q2076" i="26"/>
  <c r="T2075" i="26"/>
  <c r="U2075" i="26" s="1"/>
  <c r="R2075" i="26"/>
  <c r="Q2075" i="26"/>
  <c r="T2074" i="26"/>
  <c r="U2074" i="26" s="1"/>
  <c r="R2074" i="26"/>
  <c r="Q2074" i="26"/>
  <c r="T2073" i="26"/>
  <c r="U2073" i="26" s="1"/>
  <c r="R2073" i="26"/>
  <c r="Q2073" i="26"/>
  <c r="T2072" i="26"/>
  <c r="U2072" i="26" s="1"/>
  <c r="R2072" i="26"/>
  <c r="Q2072" i="26"/>
  <c r="T2071" i="26"/>
  <c r="U2071" i="26" s="1"/>
  <c r="R2071" i="26"/>
  <c r="Q2071" i="26"/>
  <c r="U2070" i="26"/>
  <c r="T2070" i="26"/>
  <c r="R2070" i="26"/>
  <c r="Q2070" i="26"/>
  <c r="T2069" i="26"/>
  <c r="U2069" i="26" s="1"/>
  <c r="R2069" i="26"/>
  <c r="Q2069" i="26"/>
  <c r="U2068" i="26"/>
  <c r="T2068" i="26"/>
  <c r="R2068" i="26"/>
  <c r="Q2068" i="26"/>
  <c r="T2067" i="26"/>
  <c r="U2067" i="26" s="1"/>
  <c r="R2067" i="26"/>
  <c r="Q2067" i="26"/>
  <c r="U2066" i="26"/>
  <c r="T2066" i="26"/>
  <c r="R2066" i="26"/>
  <c r="Q2066" i="26"/>
  <c r="T2065" i="26"/>
  <c r="U2065" i="26" s="1"/>
  <c r="R2065" i="26"/>
  <c r="Q2065" i="26"/>
  <c r="U2064" i="26"/>
  <c r="T2064" i="26"/>
  <c r="R2064" i="26"/>
  <c r="Q2064" i="26"/>
  <c r="T2063" i="26"/>
  <c r="U2063" i="26" s="1"/>
  <c r="R2063" i="26"/>
  <c r="Q2063" i="26"/>
  <c r="U2062" i="26"/>
  <c r="T2062" i="26"/>
  <c r="R2062" i="26"/>
  <c r="Q2062" i="26"/>
  <c r="T2061" i="26"/>
  <c r="U2061" i="26" s="1"/>
  <c r="R2061" i="26"/>
  <c r="Q2061" i="26"/>
  <c r="T2060" i="26"/>
  <c r="U2060" i="26" s="1"/>
  <c r="R2060" i="26"/>
  <c r="Q2060" i="26"/>
  <c r="T2059" i="26"/>
  <c r="U2059" i="26" s="1"/>
  <c r="R2059" i="26"/>
  <c r="Q2059" i="26"/>
  <c r="U2058" i="26"/>
  <c r="T2058" i="26"/>
  <c r="R2058" i="26"/>
  <c r="Q2058" i="26"/>
  <c r="T2057" i="26"/>
  <c r="U2057" i="26" s="1"/>
  <c r="R2057" i="26"/>
  <c r="Q2057" i="26"/>
  <c r="T2056" i="26"/>
  <c r="U2056" i="26" s="1"/>
  <c r="R2056" i="26"/>
  <c r="Q2056" i="26"/>
  <c r="T2055" i="26"/>
  <c r="U2055" i="26" s="1"/>
  <c r="R2055" i="26"/>
  <c r="Q2055" i="26"/>
  <c r="U2054" i="26"/>
  <c r="T2054" i="26"/>
  <c r="R2054" i="26"/>
  <c r="Q2054" i="26"/>
  <c r="T2053" i="26"/>
  <c r="U2053" i="26" s="1"/>
  <c r="R2053" i="26"/>
  <c r="Q2053" i="26"/>
  <c r="U2052" i="26"/>
  <c r="T2052" i="26"/>
  <c r="R2052" i="26"/>
  <c r="Q2052" i="26"/>
  <c r="T2051" i="26"/>
  <c r="U2051" i="26" s="1"/>
  <c r="R2051" i="26"/>
  <c r="Q2051" i="26"/>
  <c r="U2050" i="26"/>
  <c r="T2050" i="26"/>
  <c r="R2050" i="26"/>
  <c r="Q2050" i="26"/>
  <c r="T2049" i="26"/>
  <c r="U2049" i="26" s="1"/>
  <c r="R2049" i="26"/>
  <c r="Q2049" i="26"/>
  <c r="U2048" i="26"/>
  <c r="T2048" i="26"/>
  <c r="R2048" i="26"/>
  <c r="Q2048" i="26"/>
  <c r="T2047" i="26"/>
  <c r="U2047" i="26" s="1"/>
  <c r="R2047" i="26"/>
  <c r="Q2047" i="26"/>
  <c r="U2046" i="26"/>
  <c r="T2046" i="26"/>
  <c r="R2046" i="26"/>
  <c r="Q2046" i="26"/>
  <c r="T2045" i="26"/>
  <c r="U2045" i="26" s="1"/>
  <c r="R2045" i="26"/>
  <c r="Q2045" i="26"/>
  <c r="T2044" i="26"/>
  <c r="U2044" i="26" s="1"/>
  <c r="R2044" i="26"/>
  <c r="Q2044" i="26"/>
  <c r="T2043" i="26"/>
  <c r="U2043" i="26" s="1"/>
  <c r="R2043" i="26"/>
  <c r="Q2043" i="26"/>
  <c r="U2042" i="26"/>
  <c r="T2042" i="26"/>
  <c r="R2042" i="26"/>
  <c r="Q2042" i="26"/>
  <c r="T2041" i="26"/>
  <c r="U2041" i="26" s="1"/>
  <c r="R2041" i="26"/>
  <c r="Q2041" i="26"/>
  <c r="T2040" i="26"/>
  <c r="U2040" i="26" s="1"/>
  <c r="R2040" i="26"/>
  <c r="Q2040" i="26"/>
  <c r="T2039" i="26"/>
  <c r="U2039" i="26" s="1"/>
  <c r="R2039" i="26"/>
  <c r="Q2039" i="26"/>
  <c r="U2038" i="26"/>
  <c r="T2038" i="26"/>
  <c r="R2038" i="26"/>
  <c r="Q2038" i="26"/>
  <c r="T2037" i="26"/>
  <c r="U2037" i="26" s="1"/>
  <c r="R2037" i="26"/>
  <c r="Q2037" i="26"/>
  <c r="T2036" i="26"/>
  <c r="U2036" i="26" s="1"/>
  <c r="R2036" i="26"/>
  <c r="Q2036" i="26"/>
  <c r="T2035" i="26"/>
  <c r="U2035" i="26" s="1"/>
  <c r="R2035" i="26"/>
  <c r="Q2035" i="26"/>
  <c r="T2034" i="26"/>
  <c r="U2034" i="26" s="1"/>
  <c r="R2034" i="26"/>
  <c r="Q2034" i="26"/>
  <c r="T2033" i="26"/>
  <c r="U2033" i="26" s="1"/>
  <c r="R2033" i="26"/>
  <c r="Q2033" i="26"/>
  <c r="T2032" i="26"/>
  <c r="U2032" i="26" s="1"/>
  <c r="R2032" i="26"/>
  <c r="Q2032" i="26"/>
  <c r="T2031" i="26"/>
  <c r="U2031" i="26" s="1"/>
  <c r="R2031" i="26"/>
  <c r="Q2031" i="26"/>
  <c r="T2030" i="26"/>
  <c r="U2030" i="26" s="1"/>
  <c r="R2030" i="26"/>
  <c r="Q2030" i="26"/>
  <c r="T2029" i="26"/>
  <c r="U2029" i="26" s="1"/>
  <c r="R2029" i="26"/>
  <c r="Q2029" i="26"/>
  <c r="T2028" i="26"/>
  <c r="U2028" i="26" s="1"/>
  <c r="R2028" i="26"/>
  <c r="Q2028" i="26"/>
  <c r="T2027" i="26"/>
  <c r="U2027" i="26" s="1"/>
  <c r="R2027" i="26"/>
  <c r="Q2027" i="26"/>
  <c r="T2026" i="26"/>
  <c r="U2026" i="26" s="1"/>
  <c r="R2026" i="26"/>
  <c r="Q2026" i="26"/>
  <c r="T2025" i="26"/>
  <c r="U2025" i="26" s="1"/>
  <c r="R2025" i="26"/>
  <c r="Q2025" i="26"/>
  <c r="T2024" i="26"/>
  <c r="U2024" i="26" s="1"/>
  <c r="R2024" i="26"/>
  <c r="Q2024" i="26"/>
  <c r="T2023" i="26"/>
  <c r="U2023" i="26" s="1"/>
  <c r="R2023" i="26"/>
  <c r="Q2023" i="26"/>
  <c r="T2022" i="26"/>
  <c r="U2022" i="26" s="1"/>
  <c r="R2022" i="26"/>
  <c r="Q2022" i="26"/>
  <c r="T2021" i="26"/>
  <c r="U2021" i="26" s="1"/>
  <c r="R2021" i="26"/>
  <c r="Q2021" i="26"/>
  <c r="T2020" i="26"/>
  <c r="U2020" i="26" s="1"/>
  <c r="R2020" i="26"/>
  <c r="Q2020" i="26"/>
  <c r="T2019" i="26"/>
  <c r="U2019" i="26" s="1"/>
  <c r="R2019" i="26"/>
  <c r="Q2019" i="26"/>
  <c r="T2018" i="26"/>
  <c r="U2018" i="26" s="1"/>
  <c r="R2018" i="26"/>
  <c r="Q2018" i="26"/>
  <c r="T2017" i="26"/>
  <c r="U2017" i="26" s="1"/>
  <c r="R2017" i="26"/>
  <c r="Q2017" i="26"/>
  <c r="T2016" i="26"/>
  <c r="U2016" i="26" s="1"/>
  <c r="R2016" i="26"/>
  <c r="Q2016" i="26"/>
  <c r="T2015" i="26"/>
  <c r="U2015" i="26" s="1"/>
  <c r="R2015" i="26"/>
  <c r="Q2015" i="26"/>
  <c r="T2014" i="26"/>
  <c r="U2014" i="26" s="1"/>
  <c r="R2014" i="26"/>
  <c r="Q2014" i="26"/>
  <c r="T2013" i="26"/>
  <c r="U2013" i="26" s="1"/>
  <c r="R2013" i="26"/>
  <c r="Q2013" i="26"/>
  <c r="T2012" i="26"/>
  <c r="U2012" i="26" s="1"/>
  <c r="R2012" i="26"/>
  <c r="Q2012" i="26"/>
  <c r="T2011" i="26"/>
  <c r="U2011" i="26" s="1"/>
  <c r="R2011" i="26"/>
  <c r="Q2011" i="26"/>
  <c r="T2010" i="26"/>
  <c r="U2010" i="26" s="1"/>
  <c r="R2010" i="26"/>
  <c r="Q2010" i="26"/>
  <c r="T2009" i="26"/>
  <c r="U2009" i="26" s="1"/>
  <c r="R2009" i="26"/>
  <c r="Q2009" i="26"/>
  <c r="T2008" i="26"/>
  <c r="U2008" i="26" s="1"/>
  <c r="R2008" i="26"/>
  <c r="Q2008" i="26"/>
  <c r="T2007" i="26"/>
  <c r="U2007" i="26" s="1"/>
  <c r="R2007" i="26"/>
  <c r="Q2007" i="26"/>
  <c r="T2006" i="26"/>
  <c r="U2006" i="26" s="1"/>
  <c r="R2006" i="26"/>
  <c r="Q2006" i="26"/>
  <c r="T2005" i="26"/>
  <c r="U2005" i="26" s="1"/>
  <c r="R2005" i="26"/>
  <c r="Q2005" i="26"/>
  <c r="T2004" i="26"/>
  <c r="U2004" i="26" s="1"/>
  <c r="R2004" i="26"/>
  <c r="Q2004" i="26"/>
  <c r="T2003" i="26"/>
  <c r="U2003" i="26" s="1"/>
  <c r="R2003" i="26"/>
  <c r="Q2003" i="26"/>
  <c r="T2002" i="26"/>
  <c r="U2002" i="26" s="1"/>
  <c r="R2002" i="26"/>
  <c r="Q2002" i="26"/>
  <c r="T2001" i="26"/>
  <c r="U2001" i="26" s="1"/>
  <c r="R2001" i="26"/>
  <c r="Q2001" i="26"/>
  <c r="T2000" i="26"/>
  <c r="U2000" i="26" s="1"/>
  <c r="R2000" i="26"/>
  <c r="Q2000" i="26"/>
  <c r="T1999" i="26"/>
  <c r="U1999" i="26" s="1"/>
  <c r="R1999" i="26"/>
  <c r="Q1999" i="26"/>
  <c r="T1998" i="26"/>
  <c r="U1998" i="26" s="1"/>
  <c r="R1998" i="26"/>
  <c r="Q1998" i="26"/>
  <c r="T1997" i="26"/>
  <c r="U1997" i="26" s="1"/>
  <c r="R1997" i="26"/>
  <c r="Q1997" i="26"/>
  <c r="T1996" i="26"/>
  <c r="U1996" i="26" s="1"/>
  <c r="R1996" i="26"/>
  <c r="Q1996" i="26"/>
  <c r="T1995" i="26"/>
  <c r="U1995" i="26" s="1"/>
  <c r="R1995" i="26"/>
  <c r="Q1995" i="26"/>
  <c r="T1994" i="26"/>
  <c r="U1994" i="26" s="1"/>
  <c r="R1994" i="26"/>
  <c r="Q1994" i="26"/>
  <c r="T1993" i="26"/>
  <c r="U1993" i="26" s="1"/>
  <c r="R1993" i="26"/>
  <c r="Q1993" i="26"/>
  <c r="T1992" i="26"/>
  <c r="U1992" i="26" s="1"/>
  <c r="R1992" i="26"/>
  <c r="Q1992" i="26"/>
  <c r="T1991" i="26"/>
  <c r="U1991" i="26" s="1"/>
  <c r="R1991" i="26"/>
  <c r="Q1991" i="26"/>
  <c r="T1990" i="26"/>
  <c r="U1990" i="26" s="1"/>
  <c r="R1990" i="26"/>
  <c r="Q1990" i="26"/>
  <c r="T1989" i="26"/>
  <c r="U1989" i="26" s="1"/>
  <c r="R1989" i="26"/>
  <c r="Q1989" i="26"/>
  <c r="T1988" i="26"/>
  <c r="U1988" i="26" s="1"/>
  <c r="R1988" i="26"/>
  <c r="Q1988" i="26"/>
  <c r="U1987" i="26"/>
  <c r="T1987" i="26"/>
  <c r="R1987" i="26"/>
  <c r="Q1987" i="26"/>
  <c r="T1986" i="26"/>
  <c r="U1986" i="26" s="1"/>
  <c r="R1986" i="26"/>
  <c r="Q1986" i="26"/>
  <c r="T1985" i="26"/>
  <c r="U1985" i="26" s="1"/>
  <c r="R1985" i="26"/>
  <c r="Q1985" i="26"/>
  <c r="T1984" i="26"/>
  <c r="U1984" i="26" s="1"/>
  <c r="R1984" i="26"/>
  <c r="Q1984" i="26"/>
  <c r="U1983" i="26"/>
  <c r="T1983" i="26"/>
  <c r="R1983" i="26"/>
  <c r="Q1983" i="26"/>
  <c r="Q1982" i="26"/>
  <c r="Q1981" i="26"/>
  <c r="T1980" i="26"/>
  <c r="U1980" i="26" s="1"/>
  <c r="R1980" i="26"/>
  <c r="Q1980" i="26"/>
  <c r="T1979" i="26"/>
  <c r="U1979" i="26" s="1"/>
  <c r="R1979" i="26"/>
  <c r="Q1979" i="26"/>
  <c r="T1978" i="26"/>
  <c r="U1978" i="26" s="1"/>
  <c r="R1978" i="26"/>
  <c r="Q1978" i="26"/>
  <c r="S1977" i="26"/>
  <c r="P1977" i="26" s="1"/>
  <c r="Q1977" i="26"/>
  <c r="I1977" i="26"/>
  <c r="K1977" i="26" s="1"/>
  <c r="T1976" i="26"/>
  <c r="U1976" i="26" s="1"/>
  <c r="R1976" i="26"/>
  <c r="Q1976" i="26"/>
  <c r="S1975" i="26"/>
  <c r="L1975" i="26" s="1"/>
  <c r="Q1975" i="26"/>
  <c r="I1975" i="26"/>
  <c r="K1975" i="26" s="1"/>
  <c r="S1974" i="26"/>
  <c r="N1974" i="26" s="1"/>
  <c r="Q1974" i="26"/>
  <c r="O1974" i="26"/>
  <c r="L1974" i="26"/>
  <c r="K1974" i="26"/>
  <c r="I1974" i="26"/>
  <c r="S1973" i="26"/>
  <c r="O1973" i="26" s="1"/>
  <c r="Q1973" i="26"/>
  <c r="I1973" i="26"/>
  <c r="K1973" i="26" s="1"/>
  <c r="P1973" i="26" s="1"/>
  <c r="S1972" i="26"/>
  <c r="Q1972" i="26"/>
  <c r="I1972" i="26"/>
  <c r="K1972" i="26" s="1"/>
  <c r="P1972" i="26" s="1"/>
  <c r="T1971" i="26"/>
  <c r="U1971" i="26" s="1"/>
  <c r="R1971" i="26"/>
  <c r="Q1971" i="26"/>
  <c r="S1970" i="26"/>
  <c r="N1970" i="26" s="1"/>
  <c r="Q1970" i="26"/>
  <c r="I1970" i="26"/>
  <c r="K1970" i="26" s="1"/>
  <c r="U1969" i="26"/>
  <c r="T1969" i="26"/>
  <c r="R1969" i="26"/>
  <c r="Q1969" i="26"/>
  <c r="S1968" i="26"/>
  <c r="L1968" i="26" s="1"/>
  <c r="Q1968" i="26"/>
  <c r="I1968" i="26"/>
  <c r="K1968" i="26" s="1"/>
  <c r="S1967" i="26"/>
  <c r="Q1967" i="26"/>
  <c r="I1967" i="26"/>
  <c r="K1967" i="26" s="1"/>
  <c r="S1966" i="26"/>
  <c r="N1966" i="26" s="1"/>
  <c r="Q1966" i="26"/>
  <c r="O1966" i="26"/>
  <c r="M1966" i="26"/>
  <c r="I1966" i="26"/>
  <c r="K1966" i="26" s="1"/>
  <c r="T1965" i="26"/>
  <c r="U1965" i="26" s="1"/>
  <c r="R1965" i="26"/>
  <c r="Q1965" i="26"/>
  <c r="T1964" i="26"/>
  <c r="U1964" i="26" s="1"/>
  <c r="R1964" i="26"/>
  <c r="Q1964" i="26"/>
  <c r="U1963" i="26"/>
  <c r="T1963" i="26"/>
  <c r="R1963" i="26"/>
  <c r="Q1963" i="26"/>
  <c r="T1962" i="26"/>
  <c r="U1962" i="26" s="1"/>
  <c r="R1962" i="26"/>
  <c r="Q1962" i="26"/>
  <c r="U1961" i="26"/>
  <c r="T1961" i="26"/>
  <c r="R1961" i="26"/>
  <c r="Q1961" i="26"/>
  <c r="T1960" i="26"/>
  <c r="U1960" i="26" s="1"/>
  <c r="R1960" i="26"/>
  <c r="Q1960" i="26"/>
  <c r="U1959" i="26"/>
  <c r="T1959" i="26"/>
  <c r="R1959" i="26"/>
  <c r="Q1959" i="26"/>
  <c r="T1958" i="26"/>
  <c r="U1958" i="26" s="1"/>
  <c r="R1958" i="26"/>
  <c r="Q1958" i="26"/>
  <c r="U1957" i="26"/>
  <c r="T1957" i="26"/>
  <c r="R1957" i="26"/>
  <c r="Q1957" i="26"/>
  <c r="T1956" i="26"/>
  <c r="U1956" i="26" s="1"/>
  <c r="R1956" i="26"/>
  <c r="Q1956" i="26"/>
  <c r="U1955" i="26"/>
  <c r="T1955" i="26"/>
  <c r="R1955" i="26"/>
  <c r="Q1955" i="26"/>
  <c r="T1954" i="26"/>
  <c r="U1954" i="26" s="1"/>
  <c r="R1954" i="26"/>
  <c r="Q1954" i="26"/>
  <c r="U1953" i="26"/>
  <c r="T1953" i="26"/>
  <c r="R1953" i="26"/>
  <c r="Q1953" i="26"/>
  <c r="T1952" i="26"/>
  <c r="U1952" i="26" s="1"/>
  <c r="R1952" i="26"/>
  <c r="Q1952" i="26"/>
  <c r="U1951" i="26"/>
  <c r="T1951" i="26"/>
  <c r="R1951" i="26"/>
  <c r="Q1951" i="26"/>
  <c r="T1950" i="26"/>
  <c r="U1950" i="26" s="1"/>
  <c r="R1950" i="26"/>
  <c r="Q1950" i="26"/>
  <c r="U1949" i="26"/>
  <c r="T1949" i="26"/>
  <c r="R1949" i="26"/>
  <c r="Q1949" i="26"/>
  <c r="T1948" i="26"/>
  <c r="U1948" i="26" s="1"/>
  <c r="R1948" i="26"/>
  <c r="Q1948" i="26"/>
  <c r="U1947" i="26"/>
  <c r="T1947" i="26"/>
  <c r="R1947" i="26"/>
  <c r="Q1947" i="26"/>
  <c r="T1946" i="26"/>
  <c r="U1946" i="26" s="1"/>
  <c r="R1946" i="26"/>
  <c r="Q1946" i="26"/>
  <c r="U1945" i="26"/>
  <c r="T1945" i="26"/>
  <c r="R1945" i="26"/>
  <c r="Q1945" i="26"/>
  <c r="Q1944" i="26"/>
  <c r="Q1943" i="26"/>
  <c r="S1942" i="26"/>
  <c r="Q1942" i="26"/>
  <c r="I1942" i="26"/>
  <c r="K1942" i="26" s="1"/>
  <c r="S1941" i="26"/>
  <c r="N1941" i="26" s="1"/>
  <c r="Q1941" i="26"/>
  <c r="L1941" i="26"/>
  <c r="K1941" i="26"/>
  <c r="P1941" i="26" s="1"/>
  <c r="I1941" i="26"/>
  <c r="T1940" i="26"/>
  <c r="U1940" i="26" s="1"/>
  <c r="R1940" i="26"/>
  <c r="Q1940" i="26"/>
  <c r="T1939" i="26"/>
  <c r="U1939" i="26" s="1"/>
  <c r="R1939" i="26"/>
  <c r="Q1939" i="26"/>
  <c r="T1938" i="26"/>
  <c r="U1938" i="26" s="1"/>
  <c r="R1938" i="26"/>
  <c r="Q1938" i="26"/>
  <c r="T1937" i="26"/>
  <c r="U1937" i="26" s="1"/>
  <c r="R1937" i="26"/>
  <c r="Q1937" i="26"/>
  <c r="T1936" i="26"/>
  <c r="U1936" i="26" s="1"/>
  <c r="R1936" i="26"/>
  <c r="Q1936" i="26"/>
  <c r="T1935" i="26"/>
  <c r="U1935" i="26" s="1"/>
  <c r="R1935" i="26"/>
  <c r="Q1935" i="26"/>
  <c r="T1934" i="26"/>
  <c r="U1934" i="26" s="1"/>
  <c r="R1934" i="26"/>
  <c r="Q1934" i="26"/>
  <c r="T1933" i="26"/>
  <c r="U1933" i="26" s="1"/>
  <c r="R1933" i="26"/>
  <c r="Q1933" i="26"/>
  <c r="T1932" i="26"/>
  <c r="U1932" i="26" s="1"/>
  <c r="R1932" i="26"/>
  <c r="Q1932" i="26"/>
  <c r="T1931" i="26"/>
  <c r="U1931" i="26" s="1"/>
  <c r="R1931" i="26"/>
  <c r="Q1931" i="26"/>
  <c r="T1930" i="26"/>
  <c r="U1930" i="26" s="1"/>
  <c r="R1930" i="26"/>
  <c r="Q1930" i="26"/>
  <c r="T1929" i="26"/>
  <c r="U1929" i="26" s="1"/>
  <c r="R1929" i="26"/>
  <c r="Q1929" i="26"/>
  <c r="S1928" i="26"/>
  <c r="Q1928" i="26"/>
  <c r="P1928" i="26"/>
  <c r="I1928" i="26"/>
  <c r="K1928" i="26" s="1"/>
  <c r="S1927" i="26"/>
  <c r="M1927" i="26" s="1"/>
  <c r="Q1927" i="26"/>
  <c r="I1927" i="26"/>
  <c r="K1927" i="26" s="1"/>
  <c r="T1926" i="26"/>
  <c r="U1926" i="26" s="1"/>
  <c r="R1926" i="26"/>
  <c r="Q1926" i="26"/>
  <c r="T1925" i="26"/>
  <c r="U1925" i="26" s="1"/>
  <c r="R1925" i="26"/>
  <c r="Q1925" i="26"/>
  <c r="T1924" i="26"/>
  <c r="U1924" i="26" s="1"/>
  <c r="R1924" i="26"/>
  <c r="Q1924" i="26"/>
  <c r="T1923" i="26"/>
  <c r="U1923" i="26" s="1"/>
  <c r="R1923" i="26"/>
  <c r="Q1923" i="26"/>
  <c r="T1922" i="26"/>
  <c r="U1922" i="26" s="1"/>
  <c r="R1922" i="26"/>
  <c r="Q1922" i="26"/>
  <c r="T1921" i="26"/>
  <c r="U1921" i="26" s="1"/>
  <c r="R1921" i="26"/>
  <c r="Q1921" i="26"/>
  <c r="T1920" i="26"/>
  <c r="U1920" i="26" s="1"/>
  <c r="R1920" i="26"/>
  <c r="Q1920" i="26"/>
  <c r="T1919" i="26"/>
  <c r="U1919" i="26" s="1"/>
  <c r="R1919" i="26"/>
  <c r="Q1919" i="26"/>
  <c r="T1918" i="26"/>
  <c r="U1918" i="26" s="1"/>
  <c r="R1918" i="26"/>
  <c r="Q1918" i="26"/>
  <c r="T1917" i="26"/>
  <c r="U1917" i="26" s="1"/>
  <c r="R1917" i="26"/>
  <c r="Q1917" i="26"/>
  <c r="T1916" i="26"/>
  <c r="U1916" i="26" s="1"/>
  <c r="R1916" i="26"/>
  <c r="Q1916" i="26"/>
  <c r="T1915" i="26"/>
  <c r="U1915" i="26" s="1"/>
  <c r="R1915" i="26"/>
  <c r="Q1915" i="26"/>
  <c r="U1914" i="26"/>
  <c r="T1914" i="26"/>
  <c r="R1914" i="26"/>
  <c r="Q1914" i="26"/>
  <c r="U1913" i="26"/>
  <c r="T1913" i="26"/>
  <c r="R1913" i="26"/>
  <c r="Q1913" i="26"/>
  <c r="U1912" i="26"/>
  <c r="T1912" i="26"/>
  <c r="R1912" i="26"/>
  <c r="Q1912" i="26"/>
  <c r="U1911" i="26"/>
  <c r="T1911" i="26"/>
  <c r="R1911" i="26"/>
  <c r="Q1911" i="26"/>
  <c r="U1910" i="26"/>
  <c r="T1910" i="26"/>
  <c r="R1910" i="26"/>
  <c r="Q1910" i="26"/>
  <c r="S1909" i="26"/>
  <c r="O1909" i="26" s="1"/>
  <c r="Q1909" i="26"/>
  <c r="I1909" i="26"/>
  <c r="K1909" i="26" s="1"/>
  <c r="T1908" i="26"/>
  <c r="U1908" i="26" s="1"/>
  <c r="R1908" i="26"/>
  <c r="Q1908" i="26"/>
  <c r="T1907" i="26"/>
  <c r="U1907" i="26" s="1"/>
  <c r="R1907" i="26"/>
  <c r="Q1907" i="26"/>
  <c r="T1906" i="26"/>
  <c r="U1906" i="26" s="1"/>
  <c r="R1906" i="26"/>
  <c r="Q1906" i="26"/>
  <c r="T1905" i="26"/>
  <c r="U1905" i="26" s="1"/>
  <c r="R1905" i="26"/>
  <c r="Q1905" i="26"/>
  <c r="U1904" i="26"/>
  <c r="T1904" i="26"/>
  <c r="R1904" i="26"/>
  <c r="Q1904" i="26"/>
  <c r="T1903" i="26"/>
  <c r="U1903" i="26" s="1"/>
  <c r="R1903" i="26"/>
  <c r="Q1903" i="26"/>
  <c r="T1902" i="26"/>
  <c r="U1902" i="26" s="1"/>
  <c r="R1902" i="26"/>
  <c r="Q1902" i="26"/>
  <c r="T1901" i="26"/>
  <c r="U1901" i="26" s="1"/>
  <c r="R1901" i="26"/>
  <c r="Q1901" i="26"/>
  <c r="T1900" i="26"/>
  <c r="U1900" i="26" s="1"/>
  <c r="R1900" i="26"/>
  <c r="Q1900" i="26"/>
  <c r="T1899" i="26"/>
  <c r="U1899" i="26" s="1"/>
  <c r="R1899" i="26"/>
  <c r="Q1899" i="26"/>
  <c r="T1898" i="26"/>
  <c r="U1898" i="26" s="1"/>
  <c r="R1898" i="26"/>
  <c r="Q1898" i="26"/>
  <c r="T1897" i="26"/>
  <c r="U1897" i="26" s="1"/>
  <c r="R1897" i="26"/>
  <c r="Q1897" i="26"/>
  <c r="T1896" i="26"/>
  <c r="U1896" i="26" s="1"/>
  <c r="R1896" i="26"/>
  <c r="Q1896" i="26"/>
  <c r="T1895" i="26"/>
  <c r="U1895" i="26" s="1"/>
  <c r="R1895" i="26"/>
  <c r="Q1895" i="26"/>
  <c r="T1894" i="26"/>
  <c r="U1894" i="26" s="1"/>
  <c r="R1894" i="26"/>
  <c r="Q1894" i="26"/>
  <c r="T1893" i="26"/>
  <c r="U1893" i="26" s="1"/>
  <c r="R1893" i="26"/>
  <c r="Q1893" i="26"/>
  <c r="U1892" i="26"/>
  <c r="T1892" i="26"/>
  <c r="R1892" i="26"/>
  <c r="Q1892" i="26"/>
  <c r="T1891" i="26"/>
  <c r="U1891" i="26" s="1"/>
  <c r="R1891" i="26"/>
  <c r="Q1891" i="26"/>
  <c r="T1890" i="26"/>
  <c r="U1890" i="26" s="1"/>
  <c r="R1890" i="26"/>
  <c r="Q1890" i="26"/>
  <c r="T1889" i="26"/>
  <c r="U1889" i="26" s="1"/>
  <c r="R1889" i="26"/>
  <c r="Q1889" i="26"/>
  <c r="T1888" i="26"/>
  <c r="U1888" i="26" s="1"/>
  <c r="R1888" i="26"/>
  <c r="Q1888" i="26"/>
  <c r="T1887" i="26"/>
  <c r="U1887" i="26" s="1"/>
  <c r="R1887" i="26"/>
  <c r="Q1887" i="26"/>
  <c r="T1886" i="26"/>
  <c r="U1886" i="26" s="1"/>
  <c r="R1886" i="26"/>
  <c r="Q1886" i="26"/>
  <c r="T1885" i="26"/>
  <c r="U1885" i="26" s="1"/>
  <c r="R1885" i="26"/>
  <c r="Q1885" i="26"/>
  <c r="T1884" i="26"/>
  <c r="U1884" i="26" s="1"/>
  <c r="R1884" i="26"/>
  <c r="Q1884" i="26"/>
  <c r="T1883" i="26"/>
  <c r="U1883" i="26" s="1"/>
  <c r="R1883" i="26"/>
  <c r="Q1883" i="26"/>
  <c r="T1882" i="26"/>
  <c r="U1882" i="26" s="1"/>
  <c r="R1882" i="26"/>
  <c r="Q1882" i="26"/>
  <c r="T1881" i="26"/>
  <c r="U1881" i="26" s="1"/>
  <c r="R1881" i="26"/>
  <c r="Q1881" i="26"/>
  <c r="T1880" i="26"/>
  <c r="U1880" i="26" s="1"/>
  <c r="R1880" i="26"/>
  <c r="Q1880" i="26"/>
  <c r="T1879" i="26"/>
  <c r="U1879" i="26" s="1"/>
  <c r="R1879" i="26"/>
  <c r="Q1879" i="26"/>
  <c r="T1878" i="26"/>
  <c r="U1878" i="26" s="1"/>
  <c r="R1878" i="26"/>
  <c r="Q1878" i="26"/>
  <c r="T1877" i="26"/>
  <c r="U1877" i="26" s="1"/>
  <c r="R1877" i="26"/>
  <c r="Q1877" i="26"/>
  <c r="U1876" i="26"/>
  <c r="T1876" i="26"/>
  <c r="R1876" i="26"/>
  <c r="Q1876" i="26"/>
  <c r="T1875" i="26"/>
  <c r="U1875" i="26" s="1"/>
  <c r="R1875" i="26"/>
  <c r="Q1875" i="26"/>
  <c r="T1874" i="26"/>
  <c r="U1874" i="26" s="1"/>
  <c r="R1874" i="26"/>
  <c r="Q1874" i="26"/>
  <c r="T1873" i="26"/>
  <c r="U1873" i="26" s="1"/>
  <c r="R1873" i="26"/>
  <c r="Q1873" i="26"/>
  <c r="U1872" i="26"/>
  <c r="T1872" i="26"/>
  <c r="R1872" i="26"/>
  <c r="Q1872" i="26"/>
  <c r="T1871" i="26"/>
  <c r="U1871" i="26" s="1"/>
  <c r="R1871" i="26"/>
  <c r="Q1871" i="26"/>
  <c r="T1870" i="26"/>
  <c r="U1870" i="26" s="1"/>
  <c r="R1870" i="26"/>
  <c r="Q1870" i="26"/>
  <c r="T1869" i="26"/>
  <c r="U1869" i="26" s="1"/>
  <c r="R1869" i="26"/>
  <c r="Q1869" i="26"/>
  <c r="T1868" i="26"/>
  <c r="U1868" i="26" s="1"/>
  <c r="R1868" i="26"/>
  <c r="Q1868" i="26"/>
  <c r="T1867" i="26"/>
  <c r="U1867" i="26" s="1"/>
  <c r="R1867" i="26"/>
  <c r="Q1867" i="26"/>
  <c r="T1866" i="26"/>
  <c r="U1866" i="26" s="1"/>
  <c r="R1866" i="26"/>
  <c r="Q1866" i="26"/>
  <c r="T1865" i="26"/>
  <c r="U1865" i="26" s="1"/>
  <c r="R1865" i="26"/>
  <c r="Q1865" i="26"/>
  <c r="T1864" i="26"/>
  <c r="U1864" i="26" s="1"/>
  <c r="R1864" i="26"/>
  <c r="Q1864" i="26"/>
  <c r="T1863" i="26"/>
  <c r="U1863" i="26" s="1"/>
  <c r="R1863" i="26"/>
  <c r="Q1863" i="26"/>
  <c r="T1862" i="26"/>
  <c r="U1862" i="26" s="1"/>
  <c r="R1862" i="26"/>
  <c r="Q1862" i="26"/>
  <c r="T1861" i="26"/>
  <c r="U1861" i="26" s="1"/>
  <c r="R1861" i="26"/>
  <c r="Q1861" i="26"/>
  <c r="U1860" i="26"/>
  <c r="T1860" i="26"/>
  <c r="R1860" i="26"/>
  <c r="Q1860" i="26"/>
  <c r="T1859" i="26"/>
  <c r="U1859" i="26" s="1"/>
  <c r="R1859" i="26"/>
  <c r="Q1859" i="26"/>
  <c r="T1858" i="26"/>
  <c r="U1858" i="26" s="1"/>
  <c r="R1858" i="26"/>
  <c r="Q1858" i="26"/>
  <c r="T1857" i="26"/>
  <c r="U1857" i="26" s="1"/>
  <c r="R1857" i="26"/>
  <c r="Q1857" i="26"/>
  <c r="T1856" i="26"/>
  <c r="U1856" i="26" s="1"/>
  <c r="R1856" i="26"/>
  <c r="Q1856" i="26"/>
  <c r="T1855" i="26"/>
  <c r="U1855" i="26" s="1"/>
  <c r="R1855" i="26"/>
  <c r="Q1855" i="26"/>
  <c r="T1854" i="26"/>
  <c r="U1854" i="26" s="1"/>
  <c r="R1854" i="26"/>
  <c r="Q1854" i="26"/>
  <c r="T1853" i="26"/>
  <c r="U1853" i="26" s="1"/>
  <c r="R1853" i="26"/>
  <c r="Q1853" i="26"/>
  <c r="T1852" i="26"/>
  <c r="U1852" i="26" s="1"/>
  <c r="R1852" i="26"/>
  <c r="Q1852" i="26"/>
  <c r="T1851" i="26"/>
  <c r="U1851" i="26" s="1"/>
  <c r="R1851" i="26"/>
  <c r="Q1851" i="26"/>
  <c r="T1850" i="26"/>
  <c r="U1850" i="26" s="1"/>
  <c r="R1850" i="26"/>
  <c r="Q1850" i="26"/>
  <c r="T1849" i="26"/>
  <c r="U1849" i="26" s="1"/>
  <c r="R1849" i="26"/>
  <c r="Q1849" i="26"/>
  <c r="T1848" i="26"/>
  <c r="U1848" i="26" s="1"/>
  <c r="R1848" i="26"/>
  <c r="Q1848" i="26"/>
  <c r="T1847" i="26"/>
  <c r="U1847" i="26" s="1"/>
  <c r="R1847" i="26"/>
  <c r="Q1847" i="26"/>
  <c r="T1846" i="26"/>
  <c r="U1846" i="26" s="1"/>
  <c r="R1846" i="26"/>
  <c r="Q1846" i="26"/>
  <c r="T1845" i="26"/>
  <c r="U1845" i="26" s="1"/>
  <c r="R1845" i="26"/>
  <c r="Q1845" i="26"/>
  <c r="T1844" i="26"/>
  <c r="U1844" i="26" s="1"/>
  <c r="R1844" i="26"/>
  <c r="Q1844" i="26"/>
  <c r="T1843" i="26"/>
  <c r="U1843" i="26" s="1"/>
  <c r="R1843" i="26"/>
  <c r="Q1843" i="26"/>
  <c r="T1842" i="26"/>
  <c r="U1842" i="26" s="1"/>
  <c r="R1842" i="26"/>
  <c r="Q1842" i="26"/>
  <c r="T1841" i="26"/>
  <c r="U1841" i="26" s="1"/>
  <c r="R1841" i="26"/>
  <c r="Q1841" i="26"/>
  <c r="T1840" i="26"/>
  <c r="U1840" i="26" s="1"/>
  <c r="R1840" i="26"/>
  <c r="Q1840" i="26"/>
  <c r="T1839" i="26"/>
  <c r="U1839" i="26" s="1"/>
  <c r="R1839" i="26"/>
  <c r="Q1839" i="26"/>
  <c r="T1838" i="26"/>
  <c r="U1838" i="26" s="1"/>
  <c r="R1838" i="26"/>
  <c r="Q1838" i="26"/>
  <c r="T1837" i="26"/>
  <c r="U1837" i="26" s="1"/>
  <c r="R1837" i="26"/>
  <c r="Q1837" i="26"/>
  <c r="T1836" i="26"/>
  <c r="U1836" i="26" s="1"/>
  <c r="R1836" i="26"/>
  <c r="Q1836" i="26"/>
  <c r="T1835" i="26"/>
  <c r="U1835" i="26" s="1"/>
  <c r="R1835" i="26"/>
  <c r="Q1835" i="26"/>
  <c r="T1834" i="26"/>
  <c r="U1834" i="26" s="1"/>
  <c r="R1834" i="26"/>
  <c r="Q1834" i="26"/>
  <c r="T1833" i="26"/>
  <c r="U1833" i="26" s="1"/>
  <c r="R1833" i="26"/>
  <c r="Q1833" i="26"/>
  <c r="U1832" i="26"/>
  <c r="T1832" i="26"/>
  <c r="R1832" i="26"/>
  <c r="Q1832" i="26"/>
  <c r="T1831" i="26"/>
  <c r="U1831" i="26" s="1"/>
  <c r="R1831" i="26"/>
  <c r="Q1831" i="26"/>
  <c r="U1830" i="26"/>
  <c r="T1830" i="26"/>
  <c r="R1830" i="26"/>
  <c r="Q1830" i="26"/>
  <c r="T1829" i="26"/>
  <c r="U1829" i="26" s="1"/>
  <c r="R1829" i="26"/>
  <c r="Q1829" i="26"/>
  <c r="T1828" i="26"/>
  <c r="U1828" i="26" s="1"/>
  <c r="R1828" i="26"/>
  <c r="Q1828" i="26"/>
  <c r="T1827" i="26"/>
  <c r="U1827" i="26" s="1"/>
  <c r="R1827" i="26"/>
  <c r="Q1827" i="26"/>
  <c r="T1826" i="26"/>
  <c r="U1826" i="26" s="1"/>
  <c r="R1826" i="26"/>
  <c r="Q1826" i="26"/>
  <c r="T1825" i="26"/>
  <c r="U1825" i="26" s="1"/>
  <c r="R1825" i="26"/>
  <c r="Q1825" i="26"/>
  <c r="T1824" i="26"/>
  <c r="U1824" i="26" s="1"/>
  <c r="R1824" i="26"/>
  <c r="Q1824" i="26"/>
  <c r="T1823" i="26"/>
  <c r="U1823" i="26" s="1"/>
  <c r="R1823" i="26"/>
  <c r="Q1823" i="26"/>
  <c r="T1822" i="26"/>
  <c r="U1822" i="26" s="1"/>
  <c r="R1822" i="26"/>
  <c r="Q1822" i="26"/>
  <c r="U1821" i="26"/>
  <c r="T1821" i="26"/>
  <c r="R1821" i="26"/>
  <c r="Q1821" i="26"/>
  <c r="T1820" i="26"/>
  <c r="U1820" i="26" s="1"/>
  <c r="R1820" i="26"/>
  <c r="Q1820" i="26"/>
  <c r="U1819" i="26"/>
  <c r="T1819" i="26"/>
  <c r="R1819" i="26"/>
  <c r="Q1819" i="26"/>
  <c r="T1818" i="26"/>
  <c r="U1818" i="26" s="1"/>
  <c r="R1818" i="26"/>
  <c r="Q1818" i="26"/>
  <c r="U1817" i="26"/>
  <c r="T1817" i="26"/>
  <c r="R1817" i="26"/>
  <c r="Q1817" i="26"/>
  <c r="T1816" i="26"/>
  <c r="U1816" i="26" s="1"/>
  <c r="R1816" i="26"/>
  <c r="Q1816" i="26"/>
  <c r="U1815" i="26"/>
  <c r="T1815" i="26"/>
  <c r="R1815" i="26"/>
  <c r="Q1815" i="26"/>
  <c r="T1814" i="26"/>
  <c r="U1814" i="26" s="1"/>
  <c r="R1814" i="26"/>
  <c r="Q1814" i="26"/>
  <c r="U1813" i="26"/>
  <c r="T1813" i="26"/>
  <c r="R1813" i="26"/>
  <c r="Q1813" i="26"/>
  <c r="T1812" i="26"/>
  <c r="U1812" i="26" s="1"/>
  <c r="R1812" i="26"/>
  <c r="Q1812" i="26"/>
  <c r="T1811" i="26"/>
  <c r="U1811" i="26" s="1"/>
  <c r="R1811" i="26"/>
  <c r="Q1811" i="26"/>
  <c r="T1810" i="26"/>
  <c r="U1810" i="26" s="1"/>
  <c r="R1810" i="26"/>
  <c r="Q1810" i="26"/>
  <c r="U1809" i="26"/>
  <c r="T1809" i="26"/>
  <c r="R1809" i="26"/>
  <c r="Q1809" i="26"/>
  <c r="T1808" i="26"/>
  <c r="U1808" i="26" s="1"/>
  <c r="R1808" i="26"/>
  <c r="Q1808" i="26"/>
  <c r="T1807" i="26"/>
  <c r="U1807" i="26" s="1"/>
  <c r="R1807" i="26"/>
  <c r="Q1807" i="26"/>
  <c r="T1806" i="26"/>
  <c r="U1806" i="26" s="1"/>
  <c r="R1806" i="26"/>
  <c r="Q1806" i="26"/>
  <c r="U1805" i="26"/>
  <c r="T1805" i="26"/>
  <c r="R1805" i="26"/>
  <c r="Q1805" i="26"/>
  <c r="T1804" i="26"/>
  <c r="U1804" i="26" s="1"/>
  <c r="R1804" i="26"/>
  <c r="Q1804" i="26"/>
  <c r="U1803" i="26"/>
  <c r="T1803" i="26"/>
  <c r="R1803" i="26"/>
  <c r="Q1803" i="26"/>
  <c r="T1802" i="26"/>
  <c r="U1802" i="26" s="1"/>
  <c r="R1802" i="26"/>
  <c r="Q1802" i="26"/>
  <c r="T1801" i="26"/>
  <c r="U1801" i="26" s="1"/>
  <c r="R1801" i="26"/>
  <c r="Q1801" i="26"/>
  <c r="T1800" i="26"/>
  <c r="U1800" i="26" s="1"/>
  <c r="R1800" i="26"/>
  <c r="Q1800" i="26"/>
  <c r="T1799" i="26"/>
  <c r="U1799" i="26" s="1"/>
  <c r="R1799" i="26"/>
  <c r="Q1799" i="26"/>
  <c r="T1798" i="26"/>
  <c r="U1798" i="26" s="1"/>
  <c r="R1798" i="26"/>
  <c r="Q1798" i="26"/>
  <c r="T1797" i="26"/>
  <c r="U1797" i="26" s="1"/>
  <c r="R1797" i="26"/>
  <c r="Q1797" i="26"/>
  <c r="T1796" i="26"/>
  <c r="U1796" i="26" s="1"/>
  <c r="R1796" i="26"/>
  <c r="Q1796" i="26"/>
  <c r="T1795" i="26"/>
  <c r="U1795" i="26" s="1"/>
  <c r="R1795" i="26"/>
  <c r="Q1795" i="26"/>
  <c r="T1794" i="26"/>
  <c r="U1794" i="26" s="1"/>
  <c r="R1794" i="26"/>
  <c r="Q1794" i="26"/>
  <c r="T1793" i="26"/>
  <c r="U1793" i="26" s="1"/>
  <c r="R1793" i="26"/>
  <c r="Q1793" i="26"/>
  <c r="T1792" i="26"/>
  <c r="U1792" i="26" s="1"/>
  <c r="R1792" i="26"/>
  <c r="Q1792" i="26"/>
  <c r="U1791" i="26"/>
  <c r="T1791" i="26"/>
  <c r="R1791" i="26"/>
  <c r="Q1791" i="26"/>
  <c r="T1790" i="26"/>
  <c r="U1790" i="26" s="1"/>
  <c r="R1790" i="26"/>
  <c r="Q1790" i="26"/>
  <c r="T1789" i="26"/>
  <c r="U1789" i="26" s="1"/>
  <c r="R1789" i="26"/>
  <c r="Q1789" i="26"/>
  <c r="T1788" i="26"/>
  <c r="U1788" i="26" s="1"/>
  <c r="R1788" i="26"/>
  <c r="Q1788" i="26"/>
  <c r="T1787" i="26"/>
  <c r="U1787" i="26" s="1"/>
  <c r="R1787" i="26"/>
  <c r="Q1787" i="26"/>
  <c r="T1786" i="26"/>
  <c r="U1786" i="26" s="1"/>
  <c r="R1786" i="26"/>
  <c r="Q1786" i="26"/>
  <c r="T1785" i="26"/>
  <c r="U1785" i="26" s="1"/>
  <c r="R1785" i="26"/>
  <c r="Q1785" i="26"/>
  <c r="T1784" i="26"/>
  <c r="U1784" i="26" s="1"/>
  <c r="R1784" i="26"/>
  <c r="Q1784" i="26"/>
  <c r="T1783" i="26"/>
  <c r="U1783" i="26" s="1"/>
  <c r="R1783" i="26"/>
  <c r="Q1783" i="26"/>
  <c r="T1782" i="26"/>
  <c r="U1782" i="26" s="1"/>
  <c r="R1782" i="26"/>
  <c r="Q1782" i="26"/>
  <c r="T1781" i="26"/>
  <c r="U1781" i="26" s="1"/>
  <c r="R1781" i="26"/>
  <c r="Q1781" i="26"/>
  <c r="T1780" i="26"/>
  <c r="U1780" i="26" s="1"/>
  <c r="R1780" i="26"/>
  <c r="Q1780" i="26"/>
  <c r="T1779" i="26"/>
  <c r="U1779" i="26" s="1"/>
  <c r="R1779" i="26"/>
  <c r="Q1779" i="26"/>
  <c r="T1778" i="26"/>
  <c r="U1778" i="26" s="1"/>
  <c r="R1778" i="26"/>
  <c r="Q1778" i="26"/>
  <c r="T1777" i="26"/>
  <c r="U1777" i="26" s="1"/>
  <c r="R1777" i="26"/>
  <c r="Q1777" i="26"/>
  <c r="T1776" i="26"/>
  <c r="U1776" i="26" s="1"/>
  <c r="R1776" i="26"/>
  <c r="Q1776" i="26"/>
  <c r="T1775" i="26"/>
  <c r="U1775" i="26" s="1"/>
  <c r="R1775" i="26"/>
  <c r="Q1775" i="26"/>
  <c r="T1774" i="26"/>
  <c r="U1774" i="26" s="1"/>
  <c r="R1774" i="26"/>
  <c r="Q1774" i="26"/>
  <c r="T1773" i="26"/>
  <c r="U1773" i="26" s="1"/>
  <c r="R1773" i="26"/>
  <c r="Q1773" i="26"/>
  <c r="T1772" i="26"/>
  <c r="U1772" i="26" s="1"/>
  <c r="R1772" i="26"/>
  <c r="Q1772" i="26"/>
  <c r="T1771" i="26"/>
  <c r="U1771" i="26" s="1"/>
  <c r="R1771" i="26"/>
  <c r="Q1771" i="26"/>
  <c r="T1770" i="26"/>
  <c r="U1770" i="26" s="1"/>
  <c r="R1770" i="26"/>
  <c r="Q1770" i="26"/>
  <c r="U1769" i="26"/>
  <c r="T1769" i="26"/>
  <c r="R1769" i="26"/>
  <c r="Q1769" i="26"/>
  <c r="T1768" i="26"/>
  <c r="U1768" i="26" s="1"/>
  <c r="R1768" i="26"/>
  <c r="Q1768" i="26"/>
  <c r="T1767" i="26"/>
  <c r="U1767" i="26" s="1"/>
  <c r="R1767" i="26"/>
  <c r="Q1767" i="26"/>
  <c r="T1766" i="26"/>
  <c r="U1766" i="26" s="1"/>
  <c r="R1766" i="26"/>
  <c r="Q1766" i="26"/>
  <c r="T1765" i="26"/>
  <c r="U1765" i="26" s="1"/>
  <c r="R1765" i="26"/>
  <c r="Q1765" i="26"/>
  <c r="T1764" i="26"/>
  <c r="U1764" i="26" s="1"/>
  <c r="R1764" i="26"/>
  <c r="Q1764" i="26"/>
  <c r="T1763" i="26"/>
  <c r="U1763" i="26" s="1"/>
  <c r="R1763" i="26"/>
  <c r="Q1763" i="26"/>
  <c r="T1762" i="26"/>
  <c r="U1762" i="26" s="1"/>
  <c r="R1762" i="26"/>
  <c r="Q1762" i="26"/>
  <c r="T1761" i="26"/>
  <c r="U1761" i="26" s="1"/>
  <c r="R1761" i="26"/>
  <c r="Q1761" i="26"/>
  <c r="T1760" i="26"/>
  <c r="U1760" i="26" s="1"/>
  <c r="R1760" i="26"/>
  <c r="Q1760" i="26"/>
  <c r="U1759" i="26"/>
  <c r="T1759" i="26"/>
  <c r="R1759" i="26"/>
  <c r="Q1759" i="26"/>
  <c r="T1758" i="26"/>
  <c r="U1758" i="26" s="1"/>
  <c r="R1758" i="26"/>
  <c r="Q1758" i="26"/>
  <c r="T1757" i="26"/>
  <c r="U1757" i="26" s="1"/>
  <c r="R1757" i="26"/>
  <c r="Q1757" i="26"/>
  <c r="T1756" i="26"/>
  <c r="U1756" i="26" s="1"/>
  <c r="R1756" i="26"/>
  <c r="Q1756" i="26"/>
  <c r="T1755" i="26"/>
  <c r="U1755" i="26" s="1"/>
  <c r="R1755" i="26"/>
  <c r="Q1755" i="26"/>
  <c r="T1754" i="26"/>
  <c r="U1754" i="26" s="1"/>
  <c r="R1754" i="26"/>
  <c r="Q1754" i="26"/>
  <c r="T1753" i="26"/>
  <c r="U1753" i="26" s="1"/>
  <c r="R1753" i="26"/>
  <c r="Q1753" i="26"/>
  <c r="T1752" i="26"/>
  <c r="U1752" i="26" s="1"/>
  <c r="R1752" i="26"/>
  <c r="Q1752" i="26"/>
  <c r="T1751" i="26"/>
  <c r="U1751" i="26" s="1"/>
  <c r="R1751" i="26"/>
  <c r="Q1751" i="26"/>
  <c r="T1750" i="26"/>
  <c r="U1750" i="26" s="1"/>
  <c r="R1750" i="26"/>
  <c r="Q1750" i="26"/>
  <c r="U1749" i="26"/>
  <c r="T1749" i="26"/>
  <c r="R1749" i="26"/>
  <c r="Q1749" i="26"/>
  <c r="T1748" i="26"/>
  <c r="U1748" i="26" s="1"/>
  <c r="R1748" i="26"/>
  <c r="Q1748" i="26"/>
  <c r="T1747" i="26"/>
  <c r="U1747" i="26" s="1"/>
  <c r="R1747" i="26"/>
  <c r="Q1747" i="26"/>
  <c r="T1746" i="26"/>
  <c r="U1746" i="26" s="1"/>
  <c r="R1746" i="26"/>
  <c r="Q1746" i="26"/>
  <c r="U1745" i="26"/>
  <c r="T1745" i="26"/>
  <c r="R1745" i="26"/>
  <c r="Q1745" i="26"/>
  <c r="T1744" i="26"/>
  <c r="U1744" i="26" s="1"/>
  <c r="R1744" i="26"/>
  <c r="Q1744" i="26"/>
  <c r="U1743" i="26"/>
  <c r="T1743" i="26"/>
  <c r="R1743" i="26"/>
  <c r="Q1743" i="26"/>
  <c r="T1742" i="26"/>
  <c r="U1742" i="26" s="1"/>
  <c r="R1742" i="26"/>
  <c r="Q1742" i="26"/>
  <c r="T1741" i="26"/>
  <c r="U1741" i="26" s="1"/>
  <c r="R1741" i="26"/>
  <c r="Q1741" i="26"/>
  <c r="T1740" i="26"/>
  <c r="U1740" i="26" s="1"/>
  <c r="R1740" i="26"/>
  <c r="Q1740" i="26"/>
  <c r="U1739" i="26"/>
  <c r="T1739" i="26"/>
  <c r="R1739" i="26"/>
  <c r="Q1739" i="26"/>
  <c r="T1738" i="26"/>
  <c r="U1738" i="26" s="1"/>
  <c r="R1738" i="26"/>
  <c r="Q1738" i="26"/>
  <c r="T1737" i="26"/>
  <c r="U1737" i="26" s="1"/>
  <c r="R1737" i="26"/>
  <c r="Q1737" i="26"/>
  <c r="T1736" i="26"/>
  <c r="U1736" i="26" s="1"/>
  <c r="R1736" i="26"/>
  <c r="Q1736" i="26"/>
  <c r="T1735" i="26"/>
  <c r="U1735" i="26" s="1"/>
  <c r="R1735" i="26"/>
  <c r="Q1735" i="26"/>
  <c r="T1734" i="26"/>
  <c r="U1734" i="26" s="1"/>
  <c r="R1734" i="26"/>
  <c r="Q1734" i="26"/>
  <c r="T1733" i="26"/>
  <c r="U1733" i="26" s="1"/>
  <c r="R1733" i="26"/>
  <c r="Q1733" i="26"/>
  <c r="T1732" i="26"/>
  <c r="U1732" i="26" s="1"/>
  <c r="R1732" i="26"/>
  <c r="Q1732" i="26"/>
  <c r="T1731" i="26"/>
  <c r="U1731" i="26" s="1"/>
  <c r="R1731" i="26"/>
  <c r="Q1731" i="26"/>
  <c r="T1730" i="26"/>
  <c r="U1730" i="26" s="1"/>
  <c r="R1730" i="26"/>
  <c r="Q1730" i="26"/>
  <c r="T1729" i="26"/>
  <c r="U1729" i="26" s="1"/>
  <c r="R1729" i="26"/>
  <c r="Q1729" i="26"/>
  <c r="T1728" i="26"/>
  <c r="U1728" i="26" s="1"/>
  <c r="R1728" i="26"/>
  <c r="Q1728" i="26"/>
  <c r="T1727" i="26"/>
  <c r="U1727" i="26" s="1"/>
  <c r="R1727" i="26"/>
  <c r="Q1727" i="26"/>
  <c r="T1726" i="26"/>
  <c r="U1726" i="26" s="1"/>
  <c r="R1726" i="26"/>
  <c r="Q1726" i="26"/>
  <c r="T1725" i="26"/>
  <c r="U1725" i="26" s="1"/>
  <c r="R1725" i="26"/>
  <c r="Q1725" i="26"/>
  <c r="T1724" i="26"/>
  <c r="U1724" i="26" s="1"/>
  <c r="R1724" i="26"/>
  <c r="Q1724" i="26"/>
  <c r="T1723" i="26"/>
  <c r="U1723" i="26" s="1"/>
  <c r="R1723" i="26"/>
  <c r="Q1723" i="26"/>
  <c r="T1722" i="26"/>
  <c r="U1722" i="26" s="1"/>
  <c r="R1722" i="26"/>
  <c r="Q1722" i="26"/>
  <c r="T1721" i="26"/>
  <c r="U1721" i="26" s="1"/>
  <c r="R1721" i="26"/>
  <c r="Q1721" i="26"/>
  <c r="T1720" i="26"/>
  <c r="U1720" i="26" s="1"/>
  <c r="R1720" i="26"/>
  <c r="Q1720" i="26"/>
  <c r="T1719" i="26"/>
  <c r="U1719" i="26" s="1"/>
  <c r="R1719" i="26"/>
  <c r="Q1719" i="26"/>
  <c r="T1718" i="26"/>
  <c r="U1718" i="26" s="1"/>
  <c r="R1718" i="26"/>
  <c r="Q1718" i="26"/>
  <c r="T1717" i="26"/>
  <c r="U1717" i="26" s="1"/>
  <c r="R1717" i="26"/>
  <c r="Q1717" i="26"/>
  <c r="T1716" i="26"/>
  <c r="U1716" i="26" s="1"/>
  <c r="R1716" i="26"/>
  <c r="Q1716" i="26"/>
  <c r="T1715" i="26"/>
  <c r="U1715" i="26" s="1"/>
  <c r="R1715" i="26"/>
  <c r="Q1715" i="26"/>
  <c r="T1714" i="26"/>
  <c r="U1714" i="26" s="1"/>
  <c r="R1714" i="26"/>
  <c r="Q1714" i="26"/>
  <c r="T1713" i="26"/>
  <c r="U1713" i="26" s="1"/>
  <c r="R1713" i="26"/>
  <c r="Q1713" i="26"/>
  <c r="T1712" i="26"/>
  <c r="U1712" i="26" s="1"/>
  <c r="R1712" i="26"/>
  <c r="Q1712" i="26"/>
  <c r="T1711" i="26"/>
  <c r="U1711" i="26" s="1"/>
  <c r="R1711" i="26"/>
  <c r="Q1711" i="26"/>
  <c r="T1710" i="26"/>
  <c r="U1710" i="26" s="1"/>
  <c r="R1710" i="26"/>
  <c r="Q1710" i="26"/>
  <c r="T1709" i="26"/>
  <c r="U1709" i="26" s="1"/>
  <c r="R1709" i="26"/>
  <c r="Q1709" i="26"/>
  <c r="T1708" i="26"/>
  <c r="U1708" i="26" s="1"/>
  <c r="R1708" i="26"/>
  <c r="Q1708" i="26"/>
  <c r="T1707" i="26"/>
  <c r="U1707" i="26" s="1"/>
  <c r="R1707" i="26"/>
  <c r="Q1707" i="26"/>
  <c r="T1706" i="26"/>
  <c r="U1706" i="26" s="1"/>
  <c r="R1706" i="26"/>
  <c r="Q1706" i="26"/>
  <c r="T1705" i="26"/>
  <c r="U1705" i="26" s="1"/>
  <c r="R1705" i="26"/>
  <c r="Q1705" i="26"/>
  <c r="T1704" i="26"/>
  <c r="U1704" i="26" s="1"/>
  <c r="R1704" i="26"/>
  <c r="Q1704" i="26"/>
  <c r="T1703" i="26"/>
  <c r="U1703" i="26" s="1"/>
  <c r="R1703" i="26"/>
  <c r="Q1703" i="26"/>
  <c r="T1702" i="26"/>
  <c r="U1702" i="26" s="1"/>
  <c r="R1702" i="26"/>
  <c r="Q1702" i="26"/>
  <c r="T1701" i="26"/>
  <c r="U1701" i="26" s="1"/>
  <c r="R1701" i="26"/>
  <c r="Q1701" i="26"/>
  <c r="T1700" i="26"/>
  <c r="U1700" i="26" s="1"/>
  <c r="R1700" i="26"/>
  <c r="Q1700" i="26"/>
  <c r="T1699" i="26"/>
  <c r="U1699" i="26" s="1"/>
  <c r="R1699" i="26"/>
  <c r="Q1699" i="26"/>
  <c r="T1698" i="26"/>
  <c r="U1698" i="26" s="1"/>
  <c r="R1698" i="26"/>
  <c r="Q1698" i="26"/>
  <c r="T1697" i="26"/>
  <c r="U1697" i="26" s="1"/>
  <c r="R1697" i="26"/>
  <c r="Q1697" i="26"/>
  <c r="T1696" i="26"/>
  <c r="U1696" i="26" s="1"/>
  <c r="R1696" i="26"/>
  <c r="Q1696" i="26"/>
  <c r="T1695" i="26"/>
  <c r="U1695" i="26" s="1"/>
  <c r="R1695" i="26"/>
  <c r="Q1695" i="26"/>
  <c r="T1694" i="26"/>
  <c r="U1694" i="26" s="1"/>
  <c r="R1694" i="26"/>
  <c r="Q1694" i="26"/>
  <c r="T1693" i="26"/>
  <c r="U1693" i="26" s="1"/>
  <c r="R1693" i="26"/>
  <c r="Q1693" i="26"/>
  <c r="T1692" i="26"/>
  <c r="U1692" i="26" s="1"/>
  <c r="R1692" i="26"/>
  <c r="Q1692" i="26"/>
  <c r="T1691" i="26"/>
  <c r="U1691" i="26" s="1"/>
  <c r="R1691" i="26"/>
  <c r="Q1691" i="26"/>
  <c r="T1690" i="26"/>
  <c r="U1690" i="26" s="1"/>
  <c r="R1690" i="26"/>
  <c r="Q1690" i="26"/>
  <c r="T1689" i="26"/>
  <c r="U1689" i="26" s="1"/>
  <c r="R1689" i="26"/>
  <c r="Q1689" i="26"/>
  <c r="T1688" i="26"/>
  <c r="U1688" i="26" s="1"/>
  <c r="R1688" i="26"/>
  <c r="Q1688" i="26"/>
  <c r="T1687" i="26"/>
  <c r="U1687" i="26" s="1"/>
  <c r="R1687" i="26"/>
  <c r="Q1687" i="26"/>
  <c r="T1686" i="26"/>
  <c r="U1686" i="26" s="1"/>
  <c r="R1686" i="26"/>
  <c r="Q1686" i="26"/>
  <c r="T1685" i="26"/>
  <c r="U1685" i="26" s="1"/>
  <c r="R1685" i="26"/>
  <c r="Q1685" i="26"/>
  <c r="T1684" i="26"/>
  <c r="U1684" i="26" s="1"/>
  <c r="R1684" i="26"/>
  <c r="Q1684" i="26"/>
  <c r="T1683" i="26"/>
  <c r="U1683" i="26" s="1"/>
  <c r="R1683" i="26"/>
  <c r="Q1683" i="26"/>
  <c r="T1682" i="26"/>
  <c r="U1682" i="26" s="1"/>
  <c r="R1682" i="26"/>
  <c r="Q1682" i="26"/>
  <c r="T1681" i="26"/>
  <c r="U1681" i="26" s="1"/>
  <c r="R1681" i="26"/>
  <c r="Q1681" i="26"/>
  <c r="T1680" i="26"/>
  <c r="U1680" i="26" s="1"/>
  <c r="R1680" i="26"/>
  <c r="Q1680" i="26"/>
  <c r="T1679" i="26"/>
  <c r="U1679" i="26" s="1"/>
  <c r="R1679" i="26"/>
  <c r="Q1679" i="26"/>
  <c r="T1678" i="26"/>
  <c r="U1678" i="26" s="1"/>
  <c r="R1678" i="26"/>
  <c r="Q1678" i="26"/>
  <c r="T1677" i="26"/>
  <c r="U1677" i="26" s="1"/>
  <c r="R1677" i="26"/>
  <c r="Q1677" i="26"/>
  <c r="T1676" i="26"/>
  <c r="U1676" i="26" s="1"/>
  <c r="R1676" i="26"/>
  <c r="Q1676" i="26"/>
  <c r="T1675" i="26"/>
  <c r="U1675" i="26" s="1"/>
  <c r="R1675" i="26"/>
  <c r="Q1675" i="26"/>
  <c r="T1674" i="26"/>
  <c r="U1674" i="26" s="1"/>
  <c r="R1674" i="26"/>
  <c r="Q1674" i="26"/>
  <c r="T1673" i="26"/>
  <c r="U1673" i="26" s="1"/>
  <c r="R1673" i="26"/>
  <c r="Q1673" i="26"/>
  <c r="T1672" i="26"/>
  <c r="U1672" i="26" s="1"/>
  <c r="R1672" i="26"/>
  <c r="Q1672" i="26"/>
  <c r="T1671" i="26"/>
  <c r="U1671" i="26" s="1"/>
  <c r="R1671" i="26"/>
  <c r="Q1671" i="26"/>
  <c r="T1670" i="26"/>
  <c r="U1670" i="26" s="1"/>
  <c r="R1670" i="26"/>
  <c r="Q1670" i="26"/>
  <c r="T1669" i="26"/>
  <c r="U1669" i="26" s="1"/>
  <c r="R1669" i="26"/>
  <c r="Q1669" i="26"/>
  <c r="T1668" i="26"/>
  <c r="U1668" i="26" s="1"/>
  <c r="R1668" i="26"/>
  <c r="Q1668" i="26"/>
  <c r="T1667" i="26"/>
  <c r="U1667" i="26" s="1"/>
  <c r="R1667" i="26"/>
  <c r="Q1667" i="26"/>
  <c r="T1666" i="26"/>
  <c r="U1666" i="26" s="1"/>
  <c r="R1666" i="26"/>
  <c r="Q1666" i="26"/>
  <c r="T1665" i="26"/>
  <c r="U1665" i="26" s="1"/>
  <c r="R1665" i="26"/>
  <c r="Q1665" i="26"/>
  <c r="T1664" i="26"/>
  <c r="U1664" i="26" s="1"/>
  <c r="R1664" i="26"/>
  <c r="Q1664" i="26"/>
  <c r="T1663" i="26"/>
  <c r="U1663" i="26" s="1"/>
  <c r="R1663" i="26"/>
  <c r="Q1663" i="26"/>
  <c r="T1662" i="26"/>
  <c r="U1662" i="26" s="1"/>
  <c r="R1662" i="26"/>
  <c r="Q1662" i="26"/>
  <c r="T1661" i="26"/>
  <c r="U1661" i="26" s="1"/>
  <c r="R1661" i="26"/>
  <c r="Q1661" i="26"/>
  <c r="T1660" i="26"/>
  <c r="U1660" i="26" s="1"/>
  <c r="R1660" i="26"/>
  <c r="Q1660" i="26"/>
  <c r="T1659" i="26"/>
  <c r="U1659" i="26" s="1"/>
  <c r="R1659" i="26"/>
  <c r="Q1659" i="26"/>
  <c r="T1658" i="26"/>
  <c r="U1658" i="26" s="1"/>
  <c r="R1658" i="26"/>
  <c r="Q1658" i="26"/>
  <c r="T1657" i="26"/>
  <c r="U1657" i="26" s="1"/>
  <c r="R1657" i="26"/>
  <c r="Q1657" i="26"/>
  <c r="T1656" i="26"/>
  <c r="U1656" i="26" s="1"/>
  <c r="R1656" i="26"/>
  <c r="Q1656" i="26"/>
  <c r="T1655" i="26"/>
  <c r="U1655" i="26" s="1"/>
  <c r="R1655" i="26"/>
  <c r="Q1655" i="26"/>
  <c r="T1654" i="26"/>
  <c r="U1654" i="26" s="1"/>
  <c r="R1654" i="26"/>
  <c r="Q1654" i="26"/>
  <c r="T1653" i="26"/>
  <c r="U1653" i="26" s="1"/>
  <c r="R1653" i="26"/>
  <c r="Q1653" i="26"/>
  <c r="T1652" i="26"/>
  <c r="U1652" i="26" s="1"/>
  <c r="R1652" i="26"/>
  <c r="Q1652" i="26"/>
  <c r="T1651" i="26"/>
  <c r="U1651" i="26" s="1"/>
  <c r="R1651" i="26"/>
  <c r="Q1651" i="26"/>
  <c r="T1650" i="26"/>
  <c r="U1650" i="26" s="1"/>
  <c r="R1650" i="26"/>
  <c r="Q1650" i="26"/>
  <c r="T1649" i="26"/>
  <c r="U1649" i="26" s="1"/>
  <c r="R1649" i="26"/>
  <c r="Q1649" i="26"/>
  <c r="T1648" i="26"/>
  <c r="U1648" i="26" s="1"/>
  <c r="R1648" i="26"/>
  <c r="Q1648" i="26"/>
  <c r="T1647" i="26"/>
  <c r="U1647" i="26" s="1"/>
  <c r="R1647" i="26"/>
  <c r="Q1647" i="26"/>
  <c r="T1646" i="26"/>
  <c r="U1646" i="26" s="1"/>
  <c r="R1646" i="26"/>
  <c r="Q1646" i="26"/>
  <c r="T1645" i="26"/>
  <c r="U1645" i="26" s="1"/>
  <c r="R1645" i="26"/>
  <c r="Q1645" i="26"/>
  <c r="T1644" i="26"/>
  <c r="U1644" i="26" s="1"/>
  <c r="R1644" i="26"/>
  <c r="Q1644" i="26"/>
  <c r="T1643" i="26"/>
  <c r="U1643" i="26" s="1"/>
  <c r="R1643" i="26"/>
  <c r="Q1643" i="26"/>
  <c r="T1642" i="26"/>
  <c r="U1642" i="26" s="1"/>
  <c r="R1642" i="26"/>
  <c r="Q1642" i="26"/>
  <c r="T1641" i="26"/>
  <c r="U1641" i="26" s="1"/>
  <c r="R1641" i="26"/>
  <c r="Q1641" i="26"/>
  <c r="T1640" i="26"/>
  <c r="U1640" i="26" s="1"/>
  <c r="R1640" i="26"/>
  <c r="Q1640" i="26"/>
  <c r="T1639" i="26"/>
  <c r="U1639" i="26" s="1"/>
  <c r="R1639" i="26"/>
  <c r="Q1639" i="26"/>
  <c r="T1638" i="26"/>
  <c r="U1638" i="26" s="1"/>
  <c r="R1638" i="26"/>
  <c r="Q1638" i="26"/>
  <c r="T1637" i="26"/>
  <c r="U1637" i="26" s="1"/>
  <c r="R1637" i="26"/>
  <c r="Q1637" i="26"/>
  <c r="T1636" i="26"/>
  <c r="U1636" i="26" s="1"/>
  <c r="R1636" i="26"/>
  <c r="Q1636" i="26"/>
  <c r="T1635" i="26"/>
  <c r="U1635" i="26" s="1"/>
  <c r="R1635" i="26"/>
  <c r="Q1635" i="26"/>
  <c r="T1634" i="26"/>
  <c r="U1634" i="26" s="1"/>
  <c r="R1634" i="26"/>
  <c r="Q1634" i="26"/>
  <c r="T1633" i="26"/>
  <c r="U1633" i="26" s="1"/>
  <c r="R1633" i="26"/>
  <c r="Q1633" i="26"/>
  <c r="T1632" i="26"/>
  <c r="U1632" i="26" s="1"/>
  <c r="R1632" i="26"/>
  <c r="Q1632" i="26"/>
  <c r="T1631" i="26"/>
  <c r="U1631" i="26" s="1"/>
  <c r="R1631" i="26"/>
  <c r="Q1631" i="26"/>
  <c r="T1630" i="26"/>
  <c r="U1630" i="26" s="1"/>
  <c r="R1630" i="26"/>
  <c r="Q1630" i="26"/>
  <c r="T1629" i="26"/>
  <c r="U1629" i="26" s="1"/>
  <c r="R1629" i="26"/>
  <c r="Q1629" i="26"/>
  <c r="T1628" i="26"/>
  <c r="U1628" i="26" s="1"/>
  <c r="R1628" i="26"/>
  <c r="Q1628" i="26"/>
  <c r="T1627" i="26"/>
  <c r="U1627" i="26" s="1"/>
  <c r="R1627" i="26"/>
  <c r="Q1627" i="26"/>
  <c r="T1626" i="26"/>
  <c r="U1626" i="26" s="1"/>
  <c r="R1626" i="26"/>
  <c r="Q1626" i="26"/>
  <c r="T1625" i="26"/>
  <c r="U1625" i="26" s="1"/>
  <c r="R1625" i="26"/>
  <c r="Q1625" i="26"/>
  <c r="T1624" i="26"/>
  <c r="U1624" i="26" s="1"/>
  <c r="R1624" i="26"/>
  <c r="Q1624" i="26"/>
  <c r="S1623" i="26"/>
  <c r="O1623" i="26" s="1"/>
  <c r="Q1623" i="26"/>
  <c r="P1623" i="26"/>
  <c r="N1623" i="26"/>
  <c r="M1623" i="26"/>
  <c r="L1623" i="26"/>
  <c r="K1623" i="26"/>
  <c r="I1623" i="26"/>
  <c r="T1622" i="26"/>
  <c r="U1622" i="26" s="1"/>
  <c r="R1622" i="26"/>
  <c r="Q1622" i="26"/>
  <c r="T1621" i="26"/>
  <c r="U1621" i="26" s="1"/>
  <c r="R1621" i="26"/>
  <c r="Q1621" i="26"/>
  <c r="T1620" i="26"/>
  <c r="U1620" i="26" s="1"/>
  <c r="R1620" i="26"/>
  <c r="Q1620" i="26"/>
  <c r="T1619" i="26"/>
  <c r="U1619" i="26" s="1"/>
  <c r="R1619" i="26"/>
  <c r="Q1619" i="26"/>
  <c r="T1618" i="26"/>
  <c r="U1618" i="26" s="1"/>
  <c r="R1618" i="26"/>
  <c r="Q1618" i="26"/>
  <c r="U1617" i="26"/>
  <c r="T1617" i="26"/>
  <c r="R1617" i="26"/>
  <c r="Q1617" i="26"/>
  <c r="T1616" i="26"/>
  <c r="U1616" i="26" s="1"/>
  <c r="R1616" i="26"/>
  <c r="Q1616" i="26"/>
  <c r="U1615" i="26"/>
  <c r="T1615" i="26"/>
  <c r="R1615" i="26"/>
  <c r="Q1615" i="26"/>
  <c r="T1614" i="26"/>
  <c r="U1614" i="26" s="1"/>
  <c r="R1614" i="26"/>
  <c r="Q1614" i="26"/>
  <c r="T1613" i="26"/>
  <c r="U1613" i="26" s="1"/>
  <c r="R1613" i="26"/>
  <c r="Q1613" i="26"/>
  <c r="T1612" i="26"/>
  <c r="U1612" i="26" s="1"/>
  <c r="R1612" i="26"/>
  <c r="Q1612" i="26"/>
  <c r="T1611" i="26"/>
  <c r="U1611" i="26" s="1"/>
  <c r="R1611" i="26"/>
  <c r="Q1611" i="26"/>
  <c r="T1610" i="26"/>
  <c r="U1610" i="26" s="1"/>
  <c r="R1610" i="26"/>
  <c r="Q1610" i="26"/>
  <c r="T1609" i="26"/>
  <c r="U1609" i="26" s="1"/>
  <c r="R1609" i="26"/>
  <c r="Q1609" i="26"/>
  <c r="T1608" i="26"/>
  <c r="U1608" i="26" s="1"/>
  <c r="R1608" i="26"/>
  <c r="Q1608" i="26"/>
  <c r="T1607" i="26"/>
  <c r="U1607" i="26" s="1"/>
  <c r="R1607" i="26"/>
  <c r="Q1607" i="26"/>
  <c r="T1606" i="26"/>
  <c r="U1606" i="26" s="1"/>
  <c r="R1606" i="26"/>
  <c r="Q1606" i="26"/>
  <c r="U1605" i="26"/>
  <c r="T1605" i="26"/>
  <c r="R1605" i="26"/>
  <c r="Q1605" i="26"/>
  <c r="T1604" i="26"/>
  <c r="U1604" i="26" s="1"/>
  <c r="R1604" i="26"/>
  <c r="Q1604" i="26"/>
  <c r="T1603" i="26"/>
  <c r="U1603" i="26" s="1"/>
  <c r="R1603" i="26"/>
  <c r="Q1603" i="26"/>
  <c r="T1602" i="26"/>
  <c r="U1602" i="26" s="1"/>
  <c r="R1602" i="26"/>
  <c r="Q1602" i="26"/>
  <c r="T1601" i="26"/>
  <c r="U1601" i="26" s="1"/>
  <c r="R1601" i="26"/>
  <c r="Q1601" i="26"/>
  <c r="T1600" i="26"/>
  <c r="U1600" i="26" s="1"/>
  <c r="R1600" i="26"/>
  <c r="Q1600" i="26"/>
  <c r="U1599" i="26"/>
  <c r="T1599" i="26"/>
  <c r="R1599" i="26"/>
  <c r="Q1599" i="26"/>
  <c r="T1598" i="26"/>
  <c r="U1598" i="26" s="1"/>
  <c r="R1598" i="26"/>
  <c r="Q1598" i="26"/>
  <c r="T1597" i="26"/>
  <c r="U1597" i="26" s="1"/>
  <c r="R1597" i="26"/>
  <c r="Q1597" i="26"/>
  <c r="T1596" i="26"/>
  <c r="U1596" i="26" s="1"/>
  <c r="R1596" i="26"/>
  <c r="Q1596" i="26"/>
  <c r="T1595" i="26"/>
  <c r="U1595" i="26" s="1"/>
  <c r="R1595" i="26"/>
  <c r="Q1595" i="26"/>
  <c r="T1594" i="26"/>
  <c r="U1594" i="26" s="1"/>
  <c r="R1594" i="26"/>
  <c r="Q1594" i="26"/>
  <c r="T1593" i="26"/>
  <c r="U1593" i="26" s="1"/>
  <c r="R1593" i="26"/>
  <c r="Q1593" i="26"/>
  <c r="T1592" i="26"/>
  <c r="U1592" i="26" s="1"/>
  <c r="R1592" i="26"/>
  <c r="Q1592" i="26"/>
  <c r="T1591" i="26"/>
  <c r="U1591" i="26" s="1"/>
  <c r="R1591" i="26"/>
  <c r="Q1591" i="26"/>
  <c r="T1590" i="26"/>
  <c r="U1590" i="26" s="1"/>
  <c r="R1590" i="26"/>
  <c r="Q1590" i="26"/>
  <c r="T1589" i="26"/>
  <c r="U1589" i="26" s="1"/>
  <c r="R1589" i="26"/>
  <c r="Q1589" i="26"/>
  <c r="T1588" i="26"/>
  <c r="U1588" i="26" s="1"/>
  <c r="R1588" i="26"/>
  <c r="Q1588" i="26"/>
  <c r="T1587" i="26"/>
  <c r="U1587" i="26" s="1"/>
  <c r="R1587" i="26"/>
  <c r="Q1587" i="26"/>
  <c r="T1586" i="26"/>
  <c r="U1586" i="26" s="1"/>
  <c r="R1586" i="26"/>
  <c r="Q1586" i="26"/>
  <c r="U1585" i="26"/>
  <c r="T1585" i="26"/>
  <c r="R1585" i="26"/>
  <c r="Q1585" i="26"/>
  <c r="T1584" i="26"/>
  <c r="U1584" i="26" s="1"/>
  <c r="R1584" i="26"/>
  <c r="Q1584" i="26"/>
  <c r="U1583" i="26"/>
  <c r="T1583" i="26"/>
  <c r="R1583" i="26"/>
  <c r="Q1583" i="26"/>
  <c r="T1582" i="26"/>
  <c r="U1582" i="26" s="1"/>
  <c r="R1582" i="26"/>
  <c r="Q1582" i="26"/>
  <c r="T1581" i="26"/>
  <c r="U1581" i="26" s="1"/>
  <c r="R1581" i="26"/>
  <c r="Q1581" i="26"/>
  <c r="T1580" i="26"/>
  <c r="U1580" i="26" s="1"/>
  <c r="R1580" i="26"/>
  <c r="Q1580" i="26"/>
  <c r="T1579" i="26"/>
  <c r="U1579" i="26" s="1"/>
  <c r="R1579" i="26"/>
  <c r="Q1579" i="26"/>
  <c r="T1578" i="26"/>
  <c r="U1578" i="26" s="1"/>
  <c r="R1578" i="26"/>
  <c r="Q1578" i="26"/>
  <c r="T1577" i="26"/>
  <c r="U1577" i="26" s="1"/>
  <c r="R1577" i="26"/>
  <c r="Q1577" i="26"/>
  <c r="T1576" i="26"/>
  <c r="U1576" i="26" s="1"/>
  <c r="R1576" i="26"/>
  <c r="Q1576" i="26"/>
  <c r="S1575" i="26"/>
  <c r="P1575" i="26" s="1"/>
  <c r="Q1575" i="26"/>
  <c r="K1575" i="26"/>
  <c r="M1575" i="26" s="1"/>
  <c r="I1575" i="26"/>
  <c r="T1574" i="26"/>
  <c r="U1574" i="26" s="1"/>
  <c r="R1574" i="26"/>
  <c r="Q1574" i="26"/>
  <c r="T1573" i="26"/>
  <c r="U1573" i="26" s="1"/>
  <c r="R1573" i="26"/>
  <c r="Q1573" i="26"/>
  <c r="T1572" i="26"/>
  <c r="U1572" i="26" s="1"/>
  <c r="R1572" i="26"/>
  <c r="Q1572" i="26"/>
  <c r="T1571" i="26"/>
  <c r="U1571" i="26" s="1"/>
  <c r="R1571" i="26"/>
  <c r="Q1571" i="26"/>
  <c r="T1570" i="26"/>
  <c r="U1570" i="26" s="1"/>
  <c r="R1570" i="26"/>
  <c r="Q1570" i="26"/>
  <c r="T1569" i="26"/>
  <c r="U1569" i="26" s="1"/>
  <c r="R1569" i="26"/>
  <c r="Q1569" i="26"/>
  <c r="T1568" i="26"/>
  <c r="U1568" i="26" s="1"/>
  <c r="R1568" i="26"/>
  <c r="Q1568" i="26"/>
  <c r="T1567" i="26"/>
  <c r="U1567" i="26" s="1"/>
  <c r="R1567" i="26"/>
  <c r="Q1567" i="26"/>
  <c r="T1566" i="26"/>
  <c r="U1566" i="26" s="1"/>
  <c r="R1566" i="26"/>
  <c r="Q1566" i="26"/>
  <c r="T1565" i="26"/>
  <c r="U1565" i="26" s="1"/>
  <c r="R1565" i="26"/>
  <c r="Q1565" i="26"/>
  <c r="T1564" i="26"/>
  <c r="U1564" i="26" s="1"/>
  <c r="R1564" i="26"/>
  <c r="Q1564" i="26"/>
  <c r="T1563" i="26"/>
  <c r="U1563" i="26" s="1"/>
  <c r="R1563" i="26"/>
  <c r="Q1563" i="26"/>
  <c r="T1562" i="26"/>
  <c r="U1562" i="26" s="1"/>
  <c r="R1562" i="26"/>
  <c r="Q1562" i="26"/>
  <c r="T1561" i="26"/>
  <c r="U1561" i="26" s="1"/>
  <c r="R1561" i="26"/>
  <c r="Q1561" i="26"/>
  <c r="T1560" i="26"/>
  <c r="U1560" i="26" s="1"/>
  <c r="R1560" i="26"/>
  <c r="Q1560" i="26"/>
  <c r="T1559" i="26"/>
  <c r="U1559" i="26" s="1"/>
  <c r="R1559" i="26"/>
  <c r="Q1559" i="26"/>
  <c r="T1558" i="26"/>
  <c r="U1558" i="26" s="1"/>
  <c r="R1558" i="26"/>
  <c r="Q1558" i="26"/>
  <c r="T1557" i="26"/>
  <c r="U1557" i="26" s="1"/>
  <c r="R1557" i="26"/>
  <c r="Q1557" i="26"/>
  <c r="T1556" i="26"/>
  <c r="U1556" i="26" s="1"/>
  <c r="R1556" i="26"/>
  <c r="Q1556" i="26"/>
  <c r="T1555" i="26"/>
  <c r="U1555" i="26" s="1"/>
  <c r="R1555" i="26"/>
  <c r="Q1555" i="26"/>
  <c r="T1554" i="26"/>
  <c r="U1554" i="26" s="1"/>
  <c r="R1554" i="26"/>
  <c r="Q1554" i="26"/>
  <c r="T1553" i="26"/>
  <c r="U1553" i="26" s="1"/>
  <c r="R1553" i="26"/>
  <c r="Q1553" i="26"/>
  <c r="T1552" i="26"/>
  <c r="U1552" i="26" s="1"/>
  <c r="R1552" i="26"/>
  <c r="Q1552" i="26"/>
  <c r="T1551" i="26"/>
  <c r="U1551" i="26" s="1"/>
  <c r="R1551" i="26"/>
  <c r="Q1551" i="26"/>
  <c r="T1550" i="26"/>
  <c r="U1550" i="26" s="1"/>
  <c r="R1550" i="26"/>
  <c r="Q1550" i="26"/>
  <c r="T1549" i="26"/>
  <c r="U1549" i="26" s="1"/>
  <c r="R1549" i="26"/>
  <c r="Q1549" i="26"/>
  <c r="T1548" i="26"/>
  <c r="U1548" i="26" s="1"/>
  <c r="R1548" i="26"/>
  <c r="Q1548" i="26"/>
  <c r="T1547" i="26"/>
  <c r="U1547" i="26" s="1"/>
  <c r="R1547" i="26"/>
  <c r="Q1547" i="26"/>
  <c r="T1546" i="26"/>
  <c r="U1546" i="26" s="1"/>
  <c r="R1546" i="26"/>
  <c r="Q1546" i="26"/>
  <c r="T1545" i="26"/>
  <c r="U1545" i="26" s="1"/>
  <c r="R1545" i="26"/>
  <c r="Q1545" i="26"/>
  <c r="T1544" i="26"/>
  <c r="U1544" i="26" s="1"/>
  <c r="R1544" i="26"/>
  <c r="Q1544" i="26"/>
  <c r="T1543" i="26"/>
  <c r="U1543" i="26" s="1"/>
  <c r="R1543" i="26"/>
  <c r="Q1543" i="26"/>
  <c r="T1542" i="26"/>
  <c r="U1542" i="26" s="1"/>
  <c r="R1542" i="26"/>
  <c r="Q1542" i="26"/>
  <c r="T1541" i="26"/>
  <c r="U1541" i="26" s="1"/>
  <c r="R1541" i="26"/>
  <c r="Q1541" i="26"/>
  <c r="T1540" i="26"/>
  <c r="U1540" i="26" s="1"/>
  <c r="R1540" i="26"/>
  <c r="Q1540" i="26"/>
  <c r="T1539" i="26"/>
  <c r="U1539" i="26" s="1"/>
  <c r="R1539" i="26"/>
  <c r="Q1539" i="26"/>
  <c r="T1538" i="26"/>
  <c r="U1538" i="26" s="1"/>
  <c r="R1538" i="26"/>
  <c r="Q1538" i="26"/>
  <c r="T1537" i="26"/>
  <c r="U1537" i="26" s="1"/>
  <c r="R1537" i="26"/>
  <c r="Q1537" i="26"/>
  <c r="T1536" i="26"/>
  <c r="U1536" i="26" s="1"/>
  <c r="R1536" i="26"/>
  <c r="Q1536" i="26"/>
  <c r="T1535" i="26"/>
  <c r="U1535" i="26" s="1"/>
  <c r="R1535" i="26"/>
  <c r="Q1535" i="26"/>
  <c r="T1534" i="26"/>
  <c r="U1534" i="26" s="1"/>
  <c r="R1534" i="26"/>
  <c r="Q1534" i="26"/>
  <c r="T1533" i="26"/>
  <c r="U1533" i="26" s="1"/>
  <c r="R1533" i="26"/>
  <c r="Q1533" i="26"/>
  <c r="T1532" i="26"/>
  <c r="U1532" i="26" s="1"/>
  <c r="R1532" i="26"/>
  <c r="Q1532" i="26"/>
  <c r="T1531" i="26"/>
  <c r="U1531" i="26" s="1"/>
  <c r="R1531" i="26"/>
  <c r="Q1531" i="26"/>
  <c r="T1530" i="26"/>
  <c r="U1530" i="26" s="1"/>
  <c r="R1530" i="26"/>
  <c r="Q1530" i="26"/>
  <c r="T1529" i="26"/>
  <c r="U1529" i="26" s="1"/>
  <c r="R1529" i="26"/>
  <c r="Q1529" i="26"/>
  <c r="T1528" i="26"/>
  <c r="U1528" i="26" s="1"/>
  <c r="R1528" i="26"/>
  <c r="Q1528" i="26"/>
  <c r="T1527" i="26"/>
  <c r="U1527" i="26" s="1"/>
  <c r="R1527" i="26"/>
  <c r="Q1527" i="26"/>
  <c r="T1526" i="26"/>
  <c r="U1526" i="26" s="1"/>
  <c r="R1526" i="26"/>
  <c r="Q1526" i="26"/>
  <c r="T1525" i="26"/>
  <c r="U1525" i="26" s="1"/>
  <c r="R1525" i="26"/>
  <c r="Q1525" i="26"/>
  <c r="T1524" i="26"/>
  <c r="U1524" i="26" s="1"/>
  <c r="R1524" i="26"/>
  <c r="Q1524" i="26"/>
  <c r="T1523" i="26"/>
  <c r="U1523" i="26" s="1"/>
  <c r="R1523" i="26"/>
  <c r="Q1523" i="26"/>
  <c r="T1522" i="26"/>
  <c r="U1522" i="26" s="1"/>
  <c r="R1522" i="26"/>
  <c r="Q1522" i="26"/>
  <c r="T1521" i="26"/>
  <c r="U1521" i="26" s="1"/>
  <c r="R1521" i="26"/>
  <c r="Q1521" i="26"/>
  <c r="T1520" i="26"/>
  <c r="U1520" i="26" s="1"/>
  <c r="R1520" i="26"/>
  <c r="Q1520" i="26"/>
  <c r="T1519" i="26"/>
  <c r="U1519" i="26" s="1"/>
  <c r="R1519" i="26"/>
  <c r="Q1519" i="26"/>
  <c r="T1518" i="26"/>
  <c r="U1518" i="26" s="1"/>
  <c r="R1518" i="26"/>
  <c r="Q1518" i="26"/>
  <c r="T1517" i="26"/>
  <c r="U1517" i="26" s="1"/>
  <c r="R1517" i="26"/>
  <c r="Q1517" i="26"/>
  <c r="T1516" i="26"/>
  <c r="U1516" i="26" s="1"/>
  <c r="R1516" i="26"/>
  <c r="Q1516" i="26"/>
  <c r="T1515" i="26"/>
  <c r="U1515" i="26" s="1"/>
  <c r="R1515" i="26"/>
  <c r="Q1515" i="26"/>
  <c r="T1514" i="26"/>
  <c r="U1514" i="26" s="1"/>
  <c r="R1514" i="26"/>
  <c r="Q1514" i="26"/>
  <c r="T1513" i="26"/>
  <c r="U1513" i="26" s="1"/>
  <c r="R1513" i="26"/>
  <c r="Q1513" i="26"/>
  <c r="T1512" i="26"/>
  <c r="U1512" i="26" s="1"/>
  <c r="R1512" i="26"/>
  <c r="Q1512" i="26"/>
  <c r="T1511" i="26"/>
  <c r="U1511" i="26" s="1"/>
  <c r="R1511" i="26"/>
  <c r="Q1511" i="26"/>
  <c r="T1510" i="26"/>
  <c r="U1510" i="26" s="1"/>
  <c r="R1510" i="26"/>
  <c r="Q1510" i="26"/>
  <c r="T1509" i="26"/>
  <c r="U1509" i="26" s="1"/>
  <c r="R1509" i="26"/>
  <c r="Q1509" i="26"/>
  <c r="T1508" i="26"/>
  <c r="U1508" i="26" s="1"/>
  <c r="R1508" i="26"/>
  <c r="Q1508" i="26"/>
  <c r="T1507" i="26"/>
  <c r="U1507" i="26" s="1"/>
  <c r="R1507" i="26"/>
  <c r="Q1507" i="26"/>
  <c r="T1506" i="26"/>
  <c r="U1506" i="26" s="1"/>
  <c r="R1506" i="26"/>
  <c r="Q1506" i="26"/>
  <c r="T1505" i="26"/>
  <c r="U1505" i="26" s="1"/>
  <c r="R1505" i="26"/>
  <c r="Q1505" i="26"/>
  <c r="T1504" i="26"/>
  <c r="U1504" i="26" s="1"/>
  <c r="R1504" i="26"/>
  <c r="Q1504" i="26"/>
  <c r="T1503" i="26"/>
  <c r="U1503" i="26" s="1"/>
  <c r="R1503" i="26"/>
  <c r="Q1503" i="26"/>
  <c r="T1502" i="26"/>
  <c r="U1502" i="26" s="1"/>
  <c r="R1502" i="26"/>
  <c r="Q1502" i="26"/>
  <c r="T1501" i="26"/>
  <c r="U1501" i="26" s="1"/>
  <c r="R1501" i="26"/>
  <c r="Q1501" i="26"/>
  <c r="T1500" i="26"/>
  <c r="U1500" i="26" s="1"/>
  <c r="R1500" i="26"/>
  <c r="Q1500" i="26"/>
  <c r="T1499" i="26"/>
  <c r="U1499" i="26" s="1"/>
  <c r="R1499" i="26"/>
  <c r="Q1499" i="26"/>
  <c r="Q1498" i="26"/>
  <c r="Q1497" i="26"/>
  <c r="T1496" i="26"/>
  <c r="U1496" i="26" s="1"/>
  <c r="R1496" i="26"/>
  <c r="Q1496" i="26"/>
  <c r="T1495" i="26"/>
  <c r="U1495" i="26" s="1"/>
  <c r="R1495" i="26"/>
  <c r="Q1495" i="26"/>
  <c r="S1494" i="26"/>
  <c r="L1494" i="26" s="1"/>
  <c r="Q1494" i="26"/>
  <c r="P1494" i="26"/>
  <c r="I1494" i="26"/>
  <c r="K1494" i="26" s="1"/>
  <c r="T1493" i="26"/>
  <c r="U1493" i="26" s="1"/>
  <c r="R1493" i="26"/>
  <c r="Q1493" i="26"/>
  <c r="S1492" i="26"/>
  <c r="Q1492" i="26"/>
  <c r="M1492" i="26"/>
  <c r="L1492" i="26"/>
  <c r="I1492" i="26"/>
  <c r="K1492" i="26" s="1"/>
  <c r="T1491" i="26"/>
  <c r="U1491" i="26" s="1"/>
  <c r="R1491" i="26"/>
  <c r="Q1491" i="26"/>
  <c r="T1490" i="26"/>
  <c r="U1490" i="26" s="1"/>
  <c r="R1490" i="26"/>
  <c r="Q1490" i="26"/>
  <c r="T1489" i="26"/>
  <c r="U1489" i="26" s="1"/>
  <c r="R1489" i="26"/>
  <c r="Q1489" i="26"/>
  <c r="T1488" i="26"/>
  <c r="U1488" i="26" s="1"/>
  <c r="R1488" i="26"/>
  <c r="Q1488" i="26"/>
  <c r="T1487" i="26"/>
  <c r="U1487" i="26" s="1"/>
  <c r="R1487" i="26"/>
  <c r="Q1487" i="26"/>
  <c r="T1486" i="26"/>
  <c r="U1486" i="26" s="1"/>
  <c r="R1486" i="26"/>
  <c r="Q1486" i="26"/>
  <c r="T1485" i="26"/>
  <c r="U1485" i="26" s="1"/>
  <c r="R1485" i="26"/>
  <c r="Q1485" i="26"/>
  <c r="T1484" i="26"/>
  <c r="U1484" i="26" s="1"/>
  <c r="R1484" i="26"/>
  <c r="Q1484" i="26"/>
  <c r="T1483" i="26"/>
  <c r="U1483" i="26" s="1"/>
  <c r="R1483" i="26"/>
  <c r="Q1483" i="26"/>
  <c r="T1482" i="26"/>
  <c r="U1482" i="26" s="1"/>
  <c r="R1482" i="26"/>
  <c r="Q1482" i="26"/>
  <c r="T1481" i="26"/>
  <c r="U1481" i="26" s="1"/>
  <c r="R1481" i="26"/>
  <c r="Q1481" i="26"/>
  <c r="T1480" i="26"/>
  <c r="U1480" i="26" s="1"/>
  <c r="R1480" i="26"/>
  <c r="Q1480" i="26"/>
  <c r="T1479" i="26"/>
  <c r="U1479" i="26" s="1"/>
  <c r="R1479" i="26"/>
  <c r="Q1479" i="26"/>
  <c r="T1478" i="26"/>
  <c r="U1478" i="26" s="1"/>
  <c r="R1478" i="26"/>
  <c r="Q1478" i="26"/>
  <c r="T1477" i="26"/>
  <c r="U1477" i="26" s="1"/>
  <c r="R1477" i="26"/>
  <c r="Q1477" i="26"/>
  <c r="S1476" i="26"/>
  <c r="Q1476" i="26"/>
  <c r="I1476" i="26"/>
  <c r="K1476" i="26" s="1"/>
  <c r="S1475" i="26"/>
  <c r="Q1475" i="26"/>
  <c r="I1475" i="26"/>
  <c r="K1475" i="26" s="1"/>
  <c r="S1474" i="26"/>
  <c r="Q1474" i="26"/>
  <c r="L1474" i="26"/>
  <c r="I1474" i="26"/>
  <c r="K1474" i="26" s="1"/>
  <c r="U1473" i="26"/>
  <c r="T1473" i="26"/>
  <c r="R1473" i="26"/>
  <c r="Q1473" i="26"/>
  <c r="S1472" i="26"/>
  <c r="M1472" i="26" s="1"/>
  <c r="Q1472" i="26"/>
  <c r="P1472" i="26"/>
  <c r="O1472" i="26"/>
  <c r="L1472" i="26"/>
  <c r="I1472" i="26"/>
  <c r="K1472" i="26" s="1"/>
  <c r="N1472" i="26" s="1"/>
  <c r="S1471" i="26"/>
  <c r="P1471" i="26" s="1"/>
  <c r="Q1471" i="26"/>
  <c r="I1471" i="26"/>
  <c r="K1471" i="26" s="1"/>
  <c r="T1470" i="26"/>
  <c r="U1470" i="26" s="1"/>
  <c r="R1470" i="26"/>
  <c r="Q1470" i="26"/>
  <c r="T1469" i="26"/>
  <c r="U1469" i="26" s="1"/>
  <c r="R1469" i="26"/>
  <c r="Q1469" i="26"/>
  <c r="S1468" i="26"/>
  <c r="Q1468" i="26"/>
  <c r="I1468" i="26"/>
  <c r="K1468" i="26" s="1"/>
  <c r="S1467" i="26"/>
  <c r="Q1467" i="26"/>
  <c r="L1467" i="26"/>
  <c r="K1467" i="26"/>
  <c r="I1467" i="26"/>
  <c r="S1466" i="26"/>
  <c r="Q1466" i="26"/>
  <c r="M1466" i="26"/>
  <c r="L1466" i="26"/>
  <c r="I1466" i="26"/>
  <c r="K1466" i="26" s="1"/>
  <c r="T1465" i="26"/>
  <c r="U1465" i="26" s="1"/>
  <c r="R1465" i="26"/>
  <c r="Q1465" i="26"/>
  <c r="T1464" i="26"/>
  <c r="U1464" i="26" s="1"/>
  <c r="R1464" i="26"/>
  <c r="Q1464" i="26"/>
  <c r="T1463" i="26"/>
  <c r="U1463" i="26" s="1"/>
  <c r="R1463" i="26"/>
  <c r="Q1463" i="26"/>
  <c r="T1462" i="26"/>
  <c r="U1462" i="26" s="1"/>
  <c r="R1462" i="26"/>
  <c r="Q1462" i="26"/>
  <c r="T1461" i="26"/>
  <c r="U1461" i="26" s="1"/>
  <c r="R1461" i="26"/>
  <c r="Q1461" i="26"/>
  <c r="T1460" i="26"/>
  <c r="U1460" i="26" s="1"/>
  <c r="R1460" i="26"/>
  <c r="Q1460" i="26"/>
  <c r="T1459" i="26"/>
  <c r="U1459" i="26" s="1"/>
  <c r="R1459" i="26"/>
  <c r="Q1459" i="26"/>
  <c r="T1458" i="26"/>
  <c r="U1458" i="26" s="1"/>
  <c r="R1458" i="26"/>
  <c r="Q1458" i="26"/>
  <c r="T1457" i="26"/>
  <c r="U1457" i="26" s="1"/>
  <c r="R1457" i="26"/>
  <c r="Q1457" i="26"/>
  <c r="T1456" i="26"/>
  <c r="U1456" i="26" s="1"/>
  <c r="R1456" i="26"/>
  <c r="Q1456" i="26"/>
  <c r="T1455" i="26"/>
  <c r="U1455" i="26" s="1"/>
  <c r="R1455" i="26"/>
  <c r="Q1455" i="26"/>
  <c r="T1454" i="26"/>
  <c r="U1454" i="26" s="1"/>
  <c r="R1454" i="26"/>
  <c r="Q1454" i="26"/>
  <c r="T1453" i="26"/>
  <c r="U1453" i="26" s="1"/>
  <c r="R1453" i="26"/>
  <c r="Q1453" i="26"/>
  <c r="T1452" i="26"/>
  <c r="U1452" i="26" s="1"/>
  <c r="R1452" i="26"/>
  <c r="Q1452" i="26"/>
  <c r="T1451" i="26"/>
  <c r="U1451" i="26" s="1"/>
  <c r="R1451" i="26"/>
  <c r="Q1451" i="26"/>
  <c r="T1450" i="26"/>
  <c r="U1450" i="26" s="1"/>
  <c r="R1450" i="26"/>
  <c r="Q1450" i="26"/>
  <c r="T1449" i="26"/>
  <c r="U1449" i="26" s="1"/>
  <c r="R1449" i="26"/>
  <c r="Q1449" i="26"/>
  <c r="S1448" i="26"/>
  <c r="Q1448" i="26"/>
  <c r="I1448" i="26"/>
  <c r="K1448" i="26" s="1"/>
  <c r="T1447" i="26"/>
  <c r="U1447" i="26" s="1"/>
  <c r="R1447" i="26"/>
  <c r="Q1447" i="26"/>
  <c r="T1446" i="26"/>
  <c r="U1446" i="26" s="1"/>
  <c r="R1446" i="26"/>
  <c r="Q1446" i="26"/>
  <c r="T1445" i="26"/>
  <c r="U1445" i="26" s="1"/>
  <c r="R1445" i="26"/>
  <c r="Q1445" i="26"/>
  <c r="T1444" i="26"/>
  <c r="U1444" i="26" s="1"/>
  <c r="R1444" i="26"/>
  <c r="Q1444" i="26"/>
  <c r="T1443" i="26"/>
  <c r="U1443" i="26" s="1"/>
  <c r="R1443" i="26"/>
  <c r="Q1443" i="26"/>
  <c r="T1442" i="26"/>
  <c r="U1442" i="26" s="1"/>
  <c r="R1442" i="26"/>
  <c r="Q1442" i="26"/>
  <c r="U1441" i="26"/>
  <c r="T1441" i="26"/>
  <c r="R1441" i="26"/>
  <c r="Q1441" i="26"/>
  <c r="T1440" i="26"/>
  <c r="U1440" i="26" s="1"/>
  <c r="R1440" i="26"/>
  <c r="Q1440" i="26"/>
  <c r="T1439" i="26"/>
  <c r="U1439" i="26" s="1"/>
  <c r="R1439" i="26"/>
  <c r="Q1439" i="26"/>
  <c r="T1438" i="26"/>
  <c r="U1438" i="26" s="1"/>
  <c r="R1438" i="26"/>
  <c r="Q1438" i="26"/>
  <c r="U1437" i="26"/>
  <c r="T1437" i="26"/>
  <c r="R1437" i="26"/>
  <c r="Q1437" i="26"/>
  <c r="T1436" i="26"/>
  <c r="U1436" i="26" s="1"/>
  <c r="R1436" i="26"/>
  <c r="Q1436" i="26"/>
  <c r="T1435" i="26"/>
  <c r="U1435" i="26" s="1"/>
  <c r="R1435" i="26"/>
  <c r="Q1435" i="26"/>
  <c r="T1434" i="26"/>
  <c r="U1434" i="26" s="1"/>
  <c r="R1434" i="26"/>
  <c r="Q1434" i="26"/>
  <c r="U1433" i="26"/>
  <c r="T1433" i="26"/>
  <c r="R1433" i="26"/>
  <c r="Q1433" i="26"/>
  <c r="T1432" i="26"/>
  <c r="U1432" i="26" s="1"/>
  <c r="R1432" i="26"/>
  <c r="Q1432" i="26"/>
  <c r="T1431" i="26"/>
  <c r="U1431" i="26" s="1"/>
  <c r="R1431" i="26"/>
  <c r="Q1431" i="26"/>
  <c r="T1430" i="26"/>
  <c r="U1430" i="26" s="1"/>
  <c r="R1430" i="26"/>
  <c r="Q1430" i="26"/>
  <c r="T1429" i="26"/>
  <c r="U1429" i="26" s="1"/>
  <c r="R1429" i="26"/>
  <c r="Q1429" i="26"/>
  <c r="T1428" i="26"/>
  <c r="U1428" i="26" s="1"/>
  <c r="R1428" i="26"/>
  <c r="Q1428" i="26"/>
  <c r="T1427" i="26"/>
  <c r="U1427" i="26" s="1"/>
  <c r="R1427" i="26"/>
  <c r="Q1427" i="26"/>
  <c r="T1426" i="26"/>
  <c r="U1426" i="26" s="1"/>
  <c r="R1426" i="26"/>
  <c r="Q1426" i="26"/>
  <c r="U1425" i="26"/>
  <c r="T1425" i="26"/>
  <c r="R1425" i="26"/>
  <c r="Q1425" i="26"/>
  <c r="T1424" i="26"/>
  <c r="U1424" i="26" s="1"/>
  <c r="R1424" i="26"/>
  <c r="Q1424" i="26"/>
  <c r="T1423" i="26"/>
  <c r="U1423" i="26" s="1"/>
  <c r="R1423" i="26"/>
  <c r="Q1423" i="26"/>
  <c r="T1422" i="26"/>
  <c r="U1422" i="26" s="1"/>
  <c r="R1422" i="26"/>
  <c r="Q1422" i="26"/>
  <c r="T1421" i="26"/>
  <c r="U1421" i="26" s="1"/>
  <c r="R1421" i="26"/>
  <c r="Q1421" i="26"/>
  <c r="T1420" i="26"/>
  <c r="U1420" i="26" s="1"/>
  <c r="R1420" i="26"/>
  <c r="Q1420" i="26"/>
  <c r="S1419" i="26"/>
  <c r="Q1419" i="26"/>
  <c r="I1419" i="26"/>
  <c r="K1419" i="26" s="1"/>
  <c r="T1418" i="26"/>
  <c r="U1418" i="26" s="1"/>
  <c r="R1418" i="26"/>
  <c r="Q1418" i="26"/>
  <c r="T1417" i="26"/>
  <c r="U1417" i="26" s="1"/>
  <c r="R1417" i="26"/>
  <c r="Q1417" i="26"/>
  <c r="T1416" i="26"/>
  <c r="U1416" i="26" s="1"/>
  <c r="R1416" i="26"/>
  <c r="Q1416" i="26"/>
  <c r="T1415" i="26"/>
  <c r="U1415" i="26" s="1"/>
  <c r="R1415" i="26"/>
  <c r="Q1415" i="26"/>
  <c r="T1414" i="26"/>
  <c r="U1414" i="26" s="1"/>
  <c r="R1414" i="26"/>
  <c r="Q1414" i="26"/>
  <c r="T1413" i="26"/>
  <c r="U1413" i="26" s="1"/>
  <c r="R1413" i="26"/>
  <c r="Q1413" i="26"/>
  <c r="T1412" i="26"/>
  <c r="U1412" i="26" s="1"/>
  <c r="R1412" i="26"/>
  <c r="Q1412" i="26"/>
  <c r="T1411" i="26"/>
  <c r="U1411" i="26" s="1"/>
  <c r="R1411" i="26"/>
  <c r="Q1411" i="26"/>
  <c r="T1410" i="26"/>
  <c r="U1410" i="26" s="1"/>
  <c r="R1410" i="26"/>
  <c r="Q1410" i="26"/>
  <c r="T1409" i="26"/>
  <c r="U1409" i="26" s="1"/>
  <c r="R1409" i="26"/>
  <c r="Q1409" i="26"/>
  <c r="T1408" i="26"/>
  <c r="U1408" i="26" s="1"/>
  <c r="R1408" i="26"/>
  <c r="Q1408" i="26"/>
  <c r="T1407" i="26"/>
  <c r="U1407" i="26" s="1"/>
  <c r="R1407" i="26"/>
  <c r="Q1407" i="26"/>
  <c r="T1406" i="26"/>
  <c r="U1406" i="26" s="1"/>
  <c r="R1406" i="26"/>
  <c r="Q1406" i="26"/>
  <c r="T1405" i="26"/>
  <c r="U1405" i="26" s="1"/>
  <c r="R1405" i="26"/>
  <c r="Q1405" i="26"/>
  <c r="T1404" i="26"/>
  <c r="U1404" i="26" s="1"/>
  <c r="R1404" i="26"/>
  <c r="Q1404" i="26"/>
  <c r="T1403" i="26"/>
  <c r="U1403" i="26" s="1"/>
  <c r="R1403" i="26"/>
  <c r="Q1403" i="26"/>
  <c r="T1402" i="26"/>
  <c r="U1402" i="26" s="1"/>
  <c r="R1402" i="26"/>
  <c r="Q1402" i="26"/>
  <c r="T1401" i="26"/>
  <c r="U1401" i="26" s="1"/>
  <c r="R1401" i="26"/>
  <c r="Q1401" i="26"/>
  <c r="T1400" i="26"/>
  <c r="U1400" i="26" s="1"/>
  <c r="R1400" i="26"/>
  <c r="Q1400" i="26"/>
  <c r="T1399" i="26"/>
  <c r="U1399" i="26" s="1"/>
  <c r="R1399" i="26"/>
  <c r="Q1399" i="26"/>
  <c r="T1398" i="26"/>
  <c r="U1398" i="26" s="1"/>
  <c r="R1398" i="26"/>
  <c r="Q1398" i="26"/>
  <c r="T1397" i="26"/>
  <c r="U1397" i="26" s="1"/>
  <c r="R1397" i="26"/>
  <c r="Q1397" i="26"/>
  <c r="T1396" i="26"/>
  <c r="U1396" i="26" s="1"/>
  <c r="R1396" i="26"/>
  <c r="Q1396" i="26"/>
  <c r="T1395" i="26"/>
  <c r="U1395" i="26" s="1"/>
  <c r="R1395" i="26"/>
  <c r="Q1395" i="26"/>
  <c r="T1394" i="26"/>
  <c r="U1394" i="26" s="1"/>
  <c r="R1394" i="26"/>
  <c r="Q1394" i="26"/>
  <c r="T1393" i="26"/>
  <c r="U1393" i="26" s="1"/>
  <c r="R1393" i="26"/>
  <c r="Q1393" i="26"/>
  <c r="T1392" i="26"/>
  <c r="U1392" i="26" s="1"/>
  <c r="R1392" i="26"/>
  <c r="Q1392" i="26"/>
  <c r="T1391" i="26"/>
  <c r="U1391" i="26" s="1"/>
  <c r="R1391" i="26"/>
  <c r="Q1391" i="26"/>
  <c r="T1390" i="26"/>
  <c r="U1390" i="26" s="1"/>
  <c r="R1390" i="26"/>
  <c r="Q1390" i="26"/>
  <c r="T1389" i="26"/>
  <c r="U1389" i="26" s="1"/>
  <c r="R1389" i="26"/>
  <c r="Q1389" i="26"/>
  <c r="T1388" i="26"/>
  <c r="U1388" i="26" s="1"/>
  <c r="R1388" i="26"/>
  <c r="Q1388" i="26"/>
  <c r="T1387" i="26"/>
  <c r="U1387" i="26" s="1"/>
  <c r="R1387" i="26"/>
  <c r="Q1387" i="26"/>
  <c r="T1386" i="26"/>
  <c r="U1386" i="26" s="1"/>
  <c r="R1386" i="26"/>
  <c r="Q1386" i="26"/>
  <c r="T1385" i="26"/>
  <c r="U1385" i="26" s="1"/>
  <c r="R1385" i="26"/>
  <c r="Q1385" i="26"/>
  <c r="T1384" i="26"/>
  <c r="U1384" i="26" s="1"/>
  <c r="R1384" i="26"/>
  <c r="Q1384" i="26"/>
  <c r="T1383" i="26"/>
  <c r="U1383" i="26" s="1"/>
  <c r="R1383" i="26"/>
  <c r="Q1383" i="26"/>
  <c r="T1382" i="26"/>
  <c r="U1382" i="26" s="1"/>
  <c r="R1382" i="26"/>
  <c r="Q1382" i="26"/>
  <c r="T1381" i="26"/>
  <c r="U1381" i="26" s="1"/>
  <c r="R1381" i="26"/>
  <c r="Q1381" i="26"/>
  <c r="T1380" i="26"/>
  <c r="U1380" i="26" s="1"/>
  <c r="R1380" i="26"/>
  <c r="Q1380" i="26"/>
  <c r="T1379" i="26"/>
  <c r="U1379" i="26" s="1"/>
  <c r="R1379" i="26"/>
  <c r="Q1379" i="26"/>
  <c r="T1378" i="26"/>
  <c r="U1378" i="26" s="1"/>
  <c r="R1378" i="26"/>
  <c r="Q1378" i="26"/>
  <c r="T1377" i="26"/>
  <c r="U1377" i="26" s="1"/>
  <c r="R1377" i="26"/>
  <c r="Q1377" i="26"/>
  <c r="T1376" i="26"/>
  <c r="U1376" i="26" s="1"/>
  <c r="R1376" i="26"/>
  <c r="Q1376" i="26"/>
  <c r="T1375" i="26"/>
  <c r="U1375" i="26" s="1"/>
  <c r="R1375" i="26"/>
  <c r="Q1375" i="26"/>
  <c r="T1374" i="26"/>
  <c r="U1374" i="26" s="1"/>
  <c r="R1374" i="26"/>
  <c r="Q1374" i="26"/>
  <c r="T1373" i="26"/>
  <c r="U1373" i="26" s="1"/>
  <c r="R1373" i="26"/>
  <c r="Q1373" i="26"/>
  <c r="T1372" i="26"/>
  <c r="U1372" i="26" s="1"/>
  <c r="R1372" i="26"/>
  <c r="Q1372" i="26"/>
  <c r="T1371" i="26"/>
  <c r="U1371" i="26" s="1"/>
  <c r="R1371" i="26"/>
  <c r="Q1371" i="26"/>
  <c r="T1370" i="26"/>
  <c r="U1370" i="26" s="1"/>
  <c r="R1370" i="26"/>
  <c r="Q1370" i="26"/>
  <c r="T1369" i="26"/>
  <c r="U1369" i="26" s="1"/>
  <c r="R1369" i="26"/>
  <c r="Q1369" i="26"/>
  <c r="T1368" i="26"/>
  <c r="U1368" i="26" s="1"/>
  <c r="R1368" i="26"/>
  <c r="Q1368" i="26"/>
  <c r="T1367" i="26"/>
  <c r="U1367" i="26" s="1"/>
  <c r="R1367" i="26"/>
  <c r="Q1367" i="26"/>
  <c r="Q1366" i="26"/>
  <c r="S1365" i="26"/>
  <c r="P1365" i="26" s="1"/>
  <c r="Q1365" i="26"/>
  <c r="M1365" i="26"/>
  <c r="I1365" i="26"/>
  <c r="K1365" i="26" s="1"/>
  <c r="T1364" i="26"/>
  <c r="U1364" i="26" s="1"/>
  <c r="R1364" i="26"/>
  <c r="Q1364" i="26"/>
  <c r="U1363" i="26"/>
  <c r="T1363" i="26"/>
  <c r="R1363" i="26"/>
  <c r="Q1363" i="26"/>
  <c r="T1362" i="26"/>
  <c r="U1362" i="26" s="1"/>
  <c r="R1362" i="26"/>
  <c r="Q1362" i="26"/>
  <c r="T1361" i="26"/>
  <c r="U1361" i="26" s="1"/>
  <c r="R1361" i="26"/>
  <c r="Q1361" i="26"/>
  <c r="T1360" i="26"/>
  <c r="U1360" i="26" s="1"/>
  <c r="R1360" i="26"/>
  <c r="Q1360" i="26"/>
  <c r="T1359" i="26"/>
  <c r="U1359" i="26" s="1"/>
  <c r="R1359" i="26"/>
  <c r="Q1359" i="26"/>
  <c r="T1358" i="26"/>
  <c r="U1358" i="26" s="1"/>
  <c r="R1358" i="26"/>
  <c r="Q1358" i="26"/>
  <c r="T1357" i="26"/>
  <c r="U1357" i="26" s="1"/>
  <c r="R1357" i="26"/>
  <c r="Q1357" i="26"/>
  <c r="T1356" i="26"/>
  <c r="U1356" i="26" s="1"/>
  <c r="R1356" i="26"/>
  <c r="Q1356" i="26"/>
  <c r="T1355" i="26"/>
  <c r="U1355" i="26" s="1"/>
  <c r="R1355" i="26"/>
  <c r="Q1355" i="26"/>
  <c r="T1354" i="26"/>
  <c r="U1354" i="26" s="1"/>
  <c r="R1354" i="26"/>
  <c r="Q1354" i="26"/>
  <c r="T1353" i="26"/>
  <c r="U1353" i="26" s="1"/>
  <c r="R1353" i="26"/>
  <c r="Q1353" i="26"/>
  <c r="S1352" i="26"/>
  <c r="P1352" i="26" s="1"/>
  <c r="Q1352" i="26"/>
  <c r="O1352" i="26"/>
  <c r="L1352" i="26"/>
  <c r="I1352" i="26"/>
  <c r="K1352" i="26" s="1"/>
  <c r="N1352" i="26" s="1"/>
  <c r="T1351" i="26"/>
  <c r="U1351" i="26" s="1"/>
  <c r="R1351" i="26"/>
  <c r="Q1351" i="26"/>
  <c r="T1350" i="26"/>
  <c r="U1350" i="26" s="1"/>
  <c r="R1350" i="26"/>
  <c r="Q1350" i="26"/>
  <c r="U1349" i="26"/>
  <c r="T1349" i="26"/>
  <c r="R1349" i="26"/>
  <c r="Q1349" i="26"/>
  <c r="T1348" i="26"/>
  <c r="U1348" i="26" s="1"/>
  <c r="R1348" i="26"/>
  <c r="Q1348" i="26"/>
  <c r="T1347" i="26"/>
  <c r="U1347" i="26" s="1"/>
  <c r="R1347" i="26"/>
  <c r="Q1347" i="26"/>
  <c r="T1346" i="26"/>
  <c r="U1346" i="26" s="1"/>
  <c r="R1346" i="26"/>
  <c r="Q1346" i="26"/>
  <c r="T1345" i="26"/>
  <c r="U1345" i="26" s="1"/>
  <c r="R1345" i="26"/>
  <c r="Q1345" i="26"/>
  <c r="T1344" i="26"/>
  <c r="U1344" i="26" s="1"/>
  <c r="R1344" i="26"/>
  <c r="Q1344" i="26"/>
  <c r="S1343" i="26"/>
  <c r="P1343" i="26" s="1"/>
  <c r="Q1343" i="26"/>
  <c r="O1343" i="26"/>
  <c r="N1343" i="26"/>
  <c r="L1343" i="26"/>
  <c r="I1343" i="26"/>
  <c r="K1343" i="26" s="1"/>
  <c r="T1342" i="26"/>
  <c r="U1342" i="26" s="1"/>
  <c r="R1342" i="26"/>
  <c r="Q1342" i="26"/>
  <c r="T1341" i="26"/>
  <c r="U1341" i="26" s="1"/>
  <c r="R1341" i="26"/>
  <c r="Q1341" i="26"/>
  <c r="T1340" i="26"/>
  <c r="U1340" i="26" s="1"/>
  <c r="R1340" i="26"/>
  <c r="Q1340" i="26"/>
  <c r="T1339" i="26"/>
  <c r="U1339" i="26" s="1"/>
  <c r="R1339" i="26"/>
  <c r="Q1339" i="26"/>
  <c r="T1338" i="26"/>
  <c r="U1338" i="26" s="1"/>
  <c r="R1338" i="26"/>
  <c r="Q1338" i="26"/>
  <c r="T1337" i="26"/>
  <c r="U1337" i="26" s="1"/>
  <c r="R1337" i="26"/>
  <c r="Q1337" i="26"/>
  <c r="T1336" i="26"/>
  <c r="U1336" i="26" s="1"/>
  <c r="R1336" i="26"/>
  <c r="Q1336" i="26"/>
  <c r="T1335" i="26"/>
  <c r="U1335" i="26" s="1"/>
  <c r="R1335" i="26"/>
  <c r="Q1335" i="26"/>
  <c r="T1334" i="26"/>
  <c r="U1334" i="26" s="1"/>
  <c r="R1334" i="26"/>
  <c r="Q1334" i="26"/>
  <c r="T1333" i="26"/>
  <c r="U1333" i="26" s="1"/>
  <c r="R1333" i="26"/>
  <c r="Q1333" i="26"/>
  <c r="T1332" i="26"/>
  <c r="U1332" i="26" s="1"/>
  <c r="R1332" i="26"/>
  <c r="Q1332" i="26"/>
  <c r="T1331" i="26"/>
  <c r="U1331" i="26" s="1"/>
  <c r="R1331" i="26"/>
  <c r="Q1331" i="26"/>
  <c r="T1330" i="26"/>
  <c r="U1330" i="26" s="1"/>
  <c r="R1330" i="26"/>
  <c r="Q1330" i="26"/>
  <c r="T1329" i="26"/>
  <c r="U1329" i="26" s="1"/>
  <c r="R1329" i="26"/>
  <c r="Q1329" i="26"/>
  <c r="T1328" i="26"/>
  <c r="U1328" i="26" s="1"/>
  <c r="R1328" i="26"/>
  <c r="Q1328" i="26"/>
  <c r="T1327" i="26"/>
  <c r="U1327" i="26" s="1"/>
  <c r="R1327" i="26"/>
  <c r="Q1327" i="26"/>
  <c r="T1326" i="26"/>
  <c r="U1326" i="26" s="1"/>
  <c r="R1326" i="26"/>
  <c r="Q1326" i="26"/>
  <c r="T1325" i="26"/>
  <c r="U1325" i="26" s="1"/>
  <c r="R1325" i="26"/>
  <c r="Q1325" i="26"/>
  <c r="T1324" i="26"/>
  <c r="U1324" i="26" s="1"/>
  <c r="R1324" i="26"/>
  <c r="Q1324" i="26"/>
  <c r="T1323" i="26"/>
  <c r="U1323" i="26" s="1"/>
  <c r="R1323" i="26"/>
  <c r="Q1323" i="26"/>
  <c r="T1322" i="26"/>
  <c r="U1322" i="26" s="1"/>
  <c r="R1322" i="26"/>
  <c r="Q1322" i="26"/>
  <c r="T1321" i="26"/>
  <c r="U1321" i="26" s="1"/>
  <c r="R1321" i="26"/>
  <c r="Q1321" i="26"/>
  <c r="T1320" i="26"/>
  <c r="U1320" i="26" s="1"/>
  <c r="R1320" i="26"/>
  <c r="Q1320" i="26"/>
  <c r="T1319" i="26"/>
  <c r="U1319" i="26" s="1"/>
  <c r="R1319" i="26"/>
  <c r="Q1319" i="26"/>
  <c r="T1318" i="26"/>
  <c r="U1318" i="26" s="1"/>
  <c r="R1318" i="26"/>
  <c r="Q1318" i="26"/>
  <c r="T1317" i="26"/>
  <c r="U1317" i="26" s="1"/>
  <c r="R1317" i="26"/>
  <c r="Q1317" i="26"/>
  <c r="T1316" i="26"/>
  <c r="U1316" i="26" s="1"/>
  <c r="R1316" i="26"/>
  <c r="Q1316" i="26"/>
  <c r="T1315" i="26"/>
  <c r="U1315" i="26" s="1"/>
  <c r="R1315" i="26"/>
  <c r="Q1315" i="26"/>
  <c r="T1314" i="26"/>
  <c r="U1314" i="26" s="1"/>
  <c r="R1314" i="26"/>
  <c r="Q1314" i="26"/>
  <c r="T1313" i="26"/>
  <c r="U1313" i="26" s="1"/>
  <c r="R1313" i="26"/>
  <c r="Q1313" i="26"/>
  <c r="T1312" i="26"/>
  <c r="U1312" i="26" s="1"/>
  <c r="R1312" i="26"/>
  <c r="Q1312" i="26"/>
  <c r="T1311" i="26"/>
  <c r="U1311" i="26" s="1"/>
  <c r="R1311" i="26"/>
  <c r="Q1311" i="26"/>
  <c r="T1310" i="26"/>
  <c r="U1310" i="26" s="1"/>
  <c r="R1310" i="26"/>
  <c r="Q1310" i="26"/>
  <c r="T1309" i="26"/>
  <c r="U1309" i="26" s="1"/>
  <c r="R1309" i="26"/>
  <c r="Q1309" i="26"/>
  <c r="T1308" i="26"/>
  <c r="U1308" i="26" s="1"/>
  <c r="R1308" i="26"/>
  <c r="Q1308" i="26"/>
  <c r="T1307" i="26"/>
  <c r="U1307" i="26" s="1"/>
  <c r="R1307" i="26"/>
  <c r="Q1307" i="26"/>
  <c r="T1306" i="26"/>
  <c r="U1306" i="26" s="1"/>
  <c r="R1306" i="26"/>
  <c r="Q1306" i="26"/>
  <c r="T1305" i="26"/>
  <c r="U1305" i="26" s="1"/>
  <c r="R1305" i="26"/>
  <c r="Q1305" i="26"/>
  <c r="T1304" i="26"/>
  <c r="U1304" i="26" s="1"/>
  <c r="R1304" i="26"/>
  <c r="Q1304" i="26"/>
  <c r="T1303" i="26"/>
  <c r="U1303" i="26" s="1"/>
  <c r="R1303" i="26"/>
  <c r="Q1303" i="26"/>
  <c r="T1302" i="26"/>
  <c r="U1302" i="26" s="1"/>
  <c r="R1302" i="26"/>
  <c r="Q1302" i="26"/>
  <c r="T1301" i="26"/>
  <c r="U1301" i="26" s="1"/>
  <c r="R1301" i="26"/>
  <c r="Q1301" i="26"/>
  <c r="T1300" i="26"/>
  <c r="U1300" i="26" s="1"/>
  <c r="R1300" i="26"/>
  <c r="Q1300" i="26"/>
  <c r="T1299" i="26"/>
  <c r="U1299" i="26" s="1"/>
  <c r="R1299" i="26"/>
  <c r="Q1299" i="26"/>
  <c r="T1298" i="26"/>
  <c r="U1298" i="26" s="1"/>
  <c r="R1298" i="26"/>
  <c r="Q1298" i="26"/>
  <c r="T1297" i="26"/>
  <c r="U1297" i="26" s="1"/>
  <c r="R1297" i="26"/>
  <c r="Q1297" i="26"/>
  <c r="T1296" i="26"/>
  <c r="U1296" i="26" s="1"/>
  <c r="R1296" i="26"/>
  <c r="Q1296" i="26"/>
  <c r="T1295" i="26"/>
  <c r="U1295" i="26" s="1"/>
  <c r="R1295" i="26"/>
  <c r="Q1295" i="26"/>
  <c r="T1294" i="26"/>
  <c r="U1294" i="26" s="1"/>
  <c r="R1294" i="26"/>
  <c r="Q1294" i="26"/>
  <c r="T1293" i="26"/>
  <c r="U1293" i="26" s="1"/>
  <c r="R1293" i="26"/>
  <c r="Q1293" i="26"/>
  <c r="T1292" i="26"/>
  <c r="U1292" i="26" s="1"/>
  <c r="R1292" i="26"/>
  <c r="Q1292" i="26"/>
  <c r="T1291" i="26"/>
  <c r="U1291" i="26" s="1"/>
  <c r="R1291" i="26"/>
  <c r="Q1291" i="26"/>
  <c r="T1290" i="26"/>
  <c r="U1290" i="26" s="1"/>
  <c r="R1290" i="26"/>
  <c r="Q1290" i="26"/>
  <c r="T1289" i="26"/>
  <c r="U1289" i="26" s="1"/>
  <c r="R1289" i="26"/>
  <c r="Q1289" i="26"/>
  <c r="T1288" i="26"/>
  <c r="U1288" i="26" s="1"/>
  <c r="R1288" i="26"/>
  <c r="Q1288" i="26"/>
  <c r="T1287" i="26"/>
  <c r="U1287" i="26" s="1"/>
  <c r="R1287" i="26"/>
  <c r="Q1287" i="26"/>
  <c r="T1286" i="26"/>
  <c r="U1286" i="26" s="1"/>
  <c r="R1286" i="26"/>
  <c r="Q1286" i="26"/>
  <c r="T1285" i="26"/>
  <c r="U1285" i="26" s="1"/>
  <c r="R1285" i="26"/>
  <c r="Q1285" i="26"/>
  <c r="T1284" i="26"/>
  <c r="U1284" i="26" s="1"/>
  <c r="R1284" i="26"/>
  <c r="Q1284" i="26"/>
  <c r="T1283" i="26"/>
  <c r="U1283" i="26" s="1"/>
  <c r="R1283" i="26"/>
  <c r="Q1283" i="26"/>
  <c r="T1282" i="26"/>
  <c r="U1282" i="26" s="1"/>
  <c r="R1282" i="26"/>
  <c r="Q1282" i="26"/>
  <c r="T1281" i="26"/>
  <c r="U1281" i="26" s="1"/>
  <c r="R1281" i="26"/>
  <c r="Q1281" i="26"/>
  <c r="T1280" i="26"/>
  <c r="U1280" i="26" s="1"/>
  <c r="R1280" i="26"/>
  <c r="Q1280" i="26"/>
  <c r="T1279" i="26"/>
  <c r="U1279" i="26" s="1"/>
  <c r="R1279" i="26"/>
  <c r="Q1279" i="26"/>
  <c r="T1278" i="26"/>
  <c r="U1278" i="26" s="1"/>
  <c r="R1278" i="26"/>
  <c r="Q1278" i="26"/>
  <c r="T1277" i="26"/>
  <c r="U1277" i="26" s="1"/>
  <c r="R1277" i="26"/>
  <c r="Q1277" i="26"/>
  <c r="T1276" i="26"/>
  <c r="U1276" i="26" s="1"/>
  <c r="R1276" i="26"/>
  <c r="Q1276" i="26"/>
  <c r="Q1275" i="26"/>
  <c r="T1274" i="26"/>
  <c r="U1274" i="26" s="1"/>
  <c r="R1274" i="26"/>
  <c r="Q1274" i="26"/>
  <c r="T1273" i="26"/>
  <c r="U1273" i="26" s="1"/>
  <c r="R1273" i="26"/>
  <c r="Q1273" i="26"/>
  <c r="T1272" i="26"/>
  <c r="U1272" i="26" s="1"/>
  <c r="R1272" i="26"/>
  <c r="Q1272" i="26"/>
  <c r="T1271" i="26"/>
  <c r="U1271" i="26" s="1"/>
  <c r="R1271" i="26"/>
  <c r="Q1271" i="26"/>
  <c r="T1270" i="26"/>
  <c r="U1270" i="26" s="1"/>
  <c r="R1270" i="26"/>
  <c r="Q1270" i="26"/>
  <c r="T1269" i="26"/>
  <c r="U1269" i="26" s="1"/>
  <c r="R1269" i="26"/>
  <c r="Q1269" i="26"/>
  <c r="T1268" i="26"/>
  <c r="U1268" i="26" s="1"/>
  <c r="R1268" i="26"/>
  <c r="Q1268" i="26"/>
  <c r="S1267" i="26"/>
  <c r="M1267" i="26" s="1"/>
  <c r="Q1267" i="26"/>
  <c r="O1267" i="26"/>
  <c r="I1267" i="26"/>
  <c r="K1267" i="26" s="1"/>
  <c r="T1266" i="26"/>
  <c r="U1266" i="26" s="1"/>
  <c r="R1266" i="26"/>
  <c r="Q1266" i="26"/>
  <c r="T1265" i="26"/>
  <c r="U1265" i="26" s="1"/>
  <c r="R1265" i="26"/>
  <c r="Q1265" i="26"/>
  <c r="T1264" i="26"/>
  <c r="U1264" i="26" s="1"/>
  <c r="R1264" i="26"/>
  <c r="Q1264" i="26"/>
  <c r="T1263" i="26"/>
  <c r="U1263" i="26" s="1"/>
  <c r="R1263" i="26"/>
  <c r="Q1263" i="26"/>
  <c r="T1262" i="26"/>
  <c r="U1262" i="26" s="1"/>
  <c r="R1262" i="26"/>
  <c r="Q1262" i="26"/>
  <c r="T1261" i="26"/>
  <c r="U1261" i="26" s="1"/>
  <c r="R1261" i="26"/>
  <c r="Q1261" i="26"/>
  <c r="T1260" i="26"/>
  <c r="U1260" i="26" s="1"/>
  <c r="R1260" i="26"/>
  <c r="Q1260" i="26"/>
  <c r="T1259" i="26"/>
  <c r="U1259" i="26" s="1"/>
  <c r="R1259" i="26"/>
  <c r="Q1259" i="26"/>
  <c r="U1258" i="26"/>
  <c r="T1258" i="26"/>
  <c r="R1258" i="26"/>
  <c r="Q1258" i="26"/>
  <c r="T1257" i="26"/>
  <c r="U1257" i="26" s="1"/>
  <c r="R1257" i="26"/>
  <c r="Q1257" i="26"/>
  <c r="T1256" i="26"/>
  <c r="U1256" i="26" s="1"/>
  <c r="R1256" i="26"/>
  <c r="Q1256" i="26"/>
  <c r="T1255" i="26"/>
  <c r="U1255" i="26" s="1"/>
  <c r="R1255" i="26"/>
  <c r="Q1255" i="26"/>
  <c r="T1254" i="26"/>
  <c r="U1254" i="26" s="1"/>
  <c r="R1254" i="26"/>
  <c r="Q1254" i="26"/>
  <c r="T1253" i="26"/>
  <c r="U1253" i="26" s="1"/>
  <c r="R1253" i="26"/>
  <c r="Q1253" i="26"/>
  <c r="T1252" i="26"/>
  <c r="U1252" i="26" s="1"/>
  <c r="R1252" i="26"/>
  <c r="Q1252" i="26"/>
  <c r="T1251" i="26"/>
  <c r="U1251" i="26" s="1"/>
  <c r="R1251" i="26"/>
  <c r="Q1251" i="26"/>
  <c r="T1250" i="26"/>
  <c r="U1250" i="26" s="1"/>
  <c r="R1250" i="26"/>
  <c r="Q1250" i="26"/>
  <c r="T1249" i="26"/>
  <c r="U1249" i="26" s="1"/>
  <c r="R1249" i="26"/>
  <c r="Q1249" i="26"/>
  <c r="T1248" i="26"/>
  <c r="U1248" i="26" s="1"/>
  <c r="R1248" i="26"/>
  <c r="Q1248" i="26"/>
  <c r="T1247" i="26"/>
  <c r="U1247" i="26" s="1"/>
  <c r="R1247" i="26"/>
  <c r="Q1247" i="26"/>
  <c r="T1246" i="26"/>
  <c r="U1246" i="26" s="1"/>
  <c r="R1246" i="26"/>
  <c r="Q1246" i="26"/>
  <c r="T1245" i="26"/>
  <c r="U1245" i="26" s="1"/>
  <c r="R1245" i="26"/>
  <c r="Q1245" i="26"/>
  <c r="U1244" i="26"/>
  <c r="T1244" i="26"/>
  <c r="R1244" i="26"/>
  <c r="Q1244" i="26"/>
  <c r="T1243" i="26"/>
  <c r="U1243" i="26" s="1"/>
  <c r="R1243" i="26"/>
  <c r="Q1243" i="26"/>
  <c r="T1242" i="26"/>
  <c r="U1242" i="26" s="1"/>
  <c r="R1242" i="26"/>
  <c r="Q1242" i="26"/>
  <c r="T1241" i="26"/>
  <c r="U1241" i="26" s="1"/>
  <c r="R1241" i="26"/>
  <c r="Q1241" i="26"/>
  <c r="T1240" i="26"/>
  <c r="U1240" i="26" s="1"/>
  <c r="R1240" i="26"/>
  <c r="Q1240" i="26"/>
  <c r="T1239" i="26"/>
  <c r="U1239" i="26" s="1"/>
  <c r="R1239" i="26"/>
  <c r="Q1239" i="26"/>
  <c r="T1238" i="26"/>
  <c r="U1238" i="26" s="1"/>
  <c r="R1238" i="26"/>
  <c r="Q1238" i="26"/>
  <c r="T1237" i="26"/>
  <c r="U1237" i="26" s="1"/>
  <c r="R1237" i="26"/>
  <c r="Q1237" i="26"/>
  <c r="T1236" i="26"/>
  <c r="U1236" i="26" s="1"/>
  <c r="R1236" i="26"/>
  <c r="Q1236" i="26"/>
  <c r="T1235" i="26"/>
  <c r="U1235" i="26" s="1"/>
  <c r="R1235" i="26"/>
  <c r="Q1235" i="26"/>
  <c r="T1234" i="26"/>
  <c r="U1234" i="26" s="1"/>
  <c r="R1234" i="26"/>
  <c r="Q1234" i="26"/>
  <c r="T1233" i="26"/>
  <c r="U1233" i="26" s="1"/>
  <c r="R1233" i="26"/>
  <c r="Q1233" i="26"/>
  <c r="T1232" i="26"/>
  <c r="U1232" i="26" s="1"/>
  <c r="R1232" i="26"/>
  <c r="Q1232" i="26"/>
  <c r="T1231" i="26"/>
  <c r="U1231" i="26" s="1"/>
  <c r="R1231" i="26"/>
  <c r="Q1231" i="26"/>
  <c r="T1230" i="26"/>
  <c r="U1230" i="26" s="1"/>
  <c r="R1230" i="26"/>
  <c r="Q1230" i="26"/>
  <c r="T1229" i="26"/>
  <c r="U1229" i="26" s="1"/>
  <c r="R1229" i="26"/>
  <c r="Q1229" i="26"/>
  <c r="U1228" i="26"/>
  <c r="T1228" i="26"/>
  <c r="R1228" i="26"/>
  <c r="Q1228" i="26"/>
  <c r="T1227" i="26"/>
  <c r="U1227" i="26" s="1"/>
  <c r="R1227" i="26"/>
  <c r="Q1227" i="26"/>
  <c r="T1226" i="26"/>
  <c r="U1226" i="26" s="1"/>
  <c r="R1226" i="26"/>
  <c r="Q1226" i="26"/>
  <c r="T1225" i="26"/>
  <c r="U1225" i="26" s="1"/>
  <c r="R1225" i="26"/>
  <c r="Q1225" i="26"/>
  <c r="U1224" i="26"/>
  <c r="T1224" i="26"/>
  <c r="R1224" i="26"/>
  <c r="Q1224" i="26"/>
  <c r="T1223" i="26"/>
  <c r="U1223" i="26" s="1"/>
  <c r="R1223" i="26"/>
  <c r="Q1223" i="26"/>
  <c r="T1222" i="26"/>
  <c r="U1222" i="26" s="1"/>
  <c r="R1222" i="26"/>
  <c r="Q1222" i="26"/>
  <c r="T1221" i="26"/>
  <c r="U1221" i="26" s="1"/>
  <c r="R1221" i="26"/>
  <c r="Q1221" i="26"/>
  <c r="U1220" i="26"/>
  <c r="T1220" i="26"/>
  <c r="R1220" i="26"/>
  <c r="Q1220" i="26"/>
  <c r="T1219" i="26"/>
  <c r="U1219" i="26" s="1"/>
  <c r="R1219" i="26"/>
  <c r="Q1219" i="26"/>
  <c r="T1218" i="26"/>
  <c r="U1218" i="26" s="1"/>
  <c r="R1218" i="26"/>
  <c r="Q1218" i="26"/>
  <c r="T1217" i="26"/>
  <c r="U1217" i="26" s="1"/>
  <c r="R1217" i="26"/>
  <c r="Q1217" i="26"/>
  <c r="T1216" i="26"/>
  <c r="U1216" i="26" s="1"/>
  <c r="R1216" i="26"/>
  <c r="Q1216" i="26"/>
  <c r="T1215" i="26"/>
  <c r="U1215" i="26" s="1"/>
  <c r="R1215" i="26"/>
  <c r="Q1215" i="26"/>
  <c r="T1214" i="26"/>
  <c r="U1214" i="26" s="1"/>
  <c r="R1214" i="26"/>
  <c r="Q1214" i="26"/>
  <c r="T1213" i="26"/>
  <c r="U1213" i="26" s="1"/>
  <c r="R1213" i="26"/>
  <c r="Q1213" i="26"/>
  <c r="T1212" i="26"/>
  <c r="U1212" i="26" s="1"/>
  <c r="R1212" i="26"/>
  <c r="Q1212" i="26"/>
  <c r="T1211" i="26"/>
  <c r="U1211" i="26" s="1"/>
  <c r="R1211" i="26"/>
  <c r="Q1211" i="26"/>
  <c r="T1210" i="26"/>
  <c r="U1210" i="26" s="1"/>
  <c r="R1210" i="26"/>
  <c r="Q1210" i="26"/>
  <c r="T1209" i="26"/>
  <c r="U1209" i="26" s="1"/>
  <c r="R1209" i="26"/>
  <c r="Q1209" i="26"/>
  <c r="U1208" i="26"/>
  <c r="T1208" i="26"/>
  <c r="R1208" i="26"/>
  <c r="Q1208" i="26"/>
  <c r="T1207" i="26"/>
  <c r="U1207" i="26" s="1"/>
  <c r="R1207" i="26"/>
  <c r="Q1207" i="26"/>
  <c r="T1206" i="26"/>
  <c r="U1206" i="26" s="1"/>
  <c r="R1206" i="26"/>
  <c r="Q1206" i="26"/>
  <c r="T1205" i="26"/>
  <c r="U1205" i="26" s="1"/>
  <c r="R1205" i="26"/>
  <c r="Q1205" i="26"/>
  <c r="U1204" i="26"/>
  <c r="T1204" i="26"/>
  <c r="R1204" i="26"/>
  <c r="Q1204" i="26"/>
  <c r="T1203" i="26"/>
  <c r="U1203" i="26" s="1"/>
  <c r="R1203" i="26"/>
  <c r="Q1203" i="26"/>
  <c r="T1202" i="26"/>
  <c r="U1202" i="26" s="1"/>
  <c r="R1202" i="26"/>
  <c r="Q1202" i="26"/>
  <c r="T1201" i="26"/>
  <c r="U1201" i="26" s="1"/>
  <c r="R1201" i="26"/>
  <c r="Q1201" i="26"/>
  <c r="U1200" i="26"/>
  <c r="T1200" i="26"/>
  <c r="R1200" i="26"/>
  <c r="Q1200" i="26"/>
  <c r="T1199" i="26"/>
  <c r="U1199" i="26" s="1"/>
  <c r="R1199" i="26"/>
  <c r="Q1199" i="26"/>
  <c r="T1198" i="26"/>
  <c r="U1198" i="26" s="1"/>
  <c r="R1198" i="26"/>
  <c r="Q1198" i="26"/>
  <c r="T1197" i="26"/>
  <c r="U1197" i="26" s="1"/>
  <c r="R1197" i="26"/>
  <c r="Q1197" i="26"/>
  <c r="T1196" i="26"/>
  <c r="U1196" i="26" s="1"/>
  <c r="R1196" i="26"/>
  <c r="Q1196" i="26"/>
  <c r="T1195" i="26"/>
  <c r="U1195" i="26" s="1"/>
  <c r="R1195" i="26"/>
  <c r="Q1195" i="26"/>
  <c r="T1194" i="26"/>
  <c r="U1194" i="26" s="1"/>
  <c r="R1194" i="26"/>
  <c r="Q1194" i="26"/>
  <c r="T1193" i="26"/>
  <c r="U1193" i="26" s="1"/>
  <c r="R1193" i="26"/>
  <c r="Q1193" i="26"/>
  <c r="U1192" i="26"/>
  <c r="T1192" i="26"/>
  <c r="R1192" i="26"/>
  <c r="Q1192" i="26"/>
  <c r="T1191" i="26"/>
  <c r="U1191" i="26" s="1"/>
  <c r="R1191" i="26"/>
  <c r="Q1191" i="26"/>
  <c r="T1190" i="26"/>
  <c r="U1190" i="26" s="1"/>
  <c r="R1190" i="26"/>
  <c r="Q1190" i="26"/>
  <c r="T1189" i="26"/>
  <c r="U1189" i="26" s="1"/>
  <c r="R1189" i="26"/>
  <c r="Q1189" i="26"/>
  <c r="U1188" i="26"/>
  <c r="T1188" i="26"/>
  <c r="R1188" i="26"/>
  <c r="Q1188" i="26"/>
  <c r="T1187" i="26"/>
  <c r="U1187" i="26" s="1"/>
  <c r="R1187" i="26"/>
  <c r="Q1187" i="26"/>
  <c r="T1186" i="26"/>
  <c r="U1186" i="26" s="1"/>
  <c r="R1186" i="26"/>
  <c r="Q1186" i="26"/>
  <c r="T1185" i="26"/>
  <c r="U1185" i="26" s="1"/>
  <c r="R1185" i="26"/>
  <c r="Q1185" i="26"/>
  <c r="T1184" i="26"/>
  <c r="U1184" i="26" s="1"/>
  <c r="R1184" i="26"/>
  <c r="Q1184" i="26"/>
  <c r="T1183" i="26"/>
  <c r="U1183" i="26" s="1"/>
  <c r="R1183" i="26"/>
  <c r="Q1183" i="26"/>
  <c r="T1182" i="26"/>
  <c r="U1182" i="26" s="1"/>
  <c r="R1182" i="26"/>
  <c r="Q1182" i="26"/>
  <c r="T1181" i="26"/>
  <c r="U1181" i="26" s="1"/>
  <c r="R1181" i="26"/>
  <c r="Q1181" i="26"/>
  <c r="T1180" i="26"/>
  <c r="U1180" i="26" s="1"/>
  <c r="R1180" i="26"/>
  <c r="Q1180" i="26"/>
  <c r="T1179" i="26"/>
  <c r="U1179" i="26" s="1"/>
  <c r="R1179" i="26"/>
  <c r="Q1179" i="26"/>
  <c r="U1178" i="26"/>
  <c r="T1178" i="26"/>
  <c r="R1178" i="26"/>
  <c r="Q1178" i="26"/>
  <c r="T1177" i="26"/>
  <c r="U1177" i="26" s="1"/>
  <c r="R1177" i="26"/>
  <c r="Q1177" i="26"/>
  <c r="U1176" i="26"/>
  <c r="T1176" i="26"/>
  <c r="R1176" i="26"/>
  <c r="Q1176" i="26"/>
  <c r="T1175" i="26"/>
  <c r="U1175" i="26" s="1"/>
  <c r="R1175" i="26"/>
  <c r="Q1175" i="26"/>
  <c r="T1174" i="26"/>
  <c r="U1174" i="26" s="1"/>
  <c r="R1174" i="26"/>
  <c r="Q1174" i="26"/>
  <c r="T1173" i="26"/>
  <c r="U1173" i="26" s="1"/>
  <c r="R1173" i="26"/>
  <c r="Q1173" i="26"/>
  <c r="T1172" i="26"/>
  <c r="U1172" i="26" s="1"/>
  <c r="R1172" i="26"/>
  <c r="Q1172" i="26"/>
  <c r="T1171" i="26"/>
  <c r="U1171" i="26" s="1"/>
  <c r="R1171" i="26"/>
  <c r="Q1171" i="26"/>
  <c r="T1170" i="26"/>
  <c r="U1170" i="26" s="1"/>
  <c r="R1170" i="26"/>
  <c r="Q1170" i="26"/>
  <c r="T1169" i="26"/>
  <c r="U1169" i="26" s="1"/>
  <c r="R1169" i="26"/>
  <c r="Q1169" i="26"/>
  <c r="T1168" i="26"/>
  <c r="U1168" i="26" s="1"/>
  <c r="R1168" i="26"/>
  <c r="Q1168" i="26"/>
  <c r="T1167" i="26"/>
  <c r="U1167" i="26" s="1"/>
  <c r="R1167" i="26"/>
  <c r="Q1167" i="26"/>
  <c r="T1166" i="26"/>
  <c r="U1166" i="26" s="1"/>
  <c r="R1166" i="26"/>
  <c r="Q1166" i="26"/>
  <c r="T1165" i="26"/>
  <c r="U1165" i="26" s="1"/>
  <c r="R1165" i="26"/>
  <c r="Q1165" i="26"/>
  <c r="T1164" i="26"/>
  <c r="U1164" i="26" s="1"/>
  <c r="R1164" i="26"/>
  <c r="Q1164" i="26"/>
  <c r="T1163" i="26"/>
  <c r="U1163" i="26" s="1"/>
  <c r="R1163" i="26"/>
  <c r="Q1163" i="26"/>
  <c r="T1162" i="26"/>
  <c r="U1162" i="26" s="1"/>
  <c r="R1162" i="26"/>
  <c r="Q1162" i="26"/>
  <c r="T1161" i="26"/>
  <c r="U1161" i="26" s="1"/>
  <c r="R1161" i="26"/>
  <c r="Q1161" i="26"/>
  <c r="T1160" i="26"/>
  <c r="U1160" i="26" s="1"/>
  <c r="R1160" i="26"/>
  <c r="Q1160" i="26"/>
  <c r="T1159" i="26"/>
  <c r="U1159" i="26" s="1"/>
  <c r="R1159" i="26"/>
  <c r="Q1159" i="26"/>
  <c r="T1158" i="26"/>
  <c r="U1158" i="26" s="1"/>
  <c r="R1158" i="26"/>
  <c r="Q1158" i="26"/>
  <c r="T1157" i="26"/>
  <c r="U1157" i="26" s="1"/>
  <c r="R1157" i="26"/>
  <c r="Q1157" i="26"/>
  <c r="T1156" i="26"/>
  <c r="U1156" i="26" s="1"/>
  <c r="R1156" i="26"/>
  <c r="Q1156" i="26"/>
  <c r="T1155" i="26"/>
  <c r="U1155" i="26" s="1"/>
  <c r="R1155" i="26"/>
  <c r="Q1155" i="26"/>
  <c r="T1154" i="26"/>
  <c r="U1154" i="26" s="1"/>
  <c r="R1154" i="26"/>
  <c r="Q1154" i="26"/>
  <c r="T1153" i="26"/>
  <c r="U1153" i="26" s="1"/>
  <c r="R1153" i="26"/>
  <c r="Q1153" i="26"/>
  <c r="T1152" i="26"/>
  <c r="U1152" i="26" s="1"/>
  <c r="R1152" i="26"/>
  <c r="Q1152" i="26"/>
  <c r="T1151" i="26"/>
  <c r="U1151" i="26" s="1"/>
  <c r="R1151" i="26"/>
  <c r="Q1151" i="26"/>
  <c r="T1150" i="26"/>
  <c r="U1150" i="26" s="1"/>
  <c r="R1150" i="26"/>
  <c r="Q1150" i="26"/>
  <c r="T1149" i="26"/>
  <c r="U1149" i="26" s="1"/>
  <c r="R1149" i="26"/>
  <c r="Q1149" i="26"/>
  <c r="T1148" i="26"/>
  <c r="U1148" i="26" s="1"/>
  <c r="R1148" i="26"/>
  <c r="Q1148" i="26"/>
  <c r="T1147" i="26"/>
  <c r="U1147" i="26" s="1"/>
  <c r="R1147" i="26"/>
  <c r="Q1147" i="26"/>
  <c r="T1146" i="26"/>
  <c r="U1146" i="26" s="1"/>
  <c r="R1146" i="26"/>
  <c r="Q1146" i="26"/>
  <c r="T1145" i="26"/>
  <c r="U1145" i="26" s="1"/>
  <c r="R1145" i="26"/>
  <c r="Q1145" i="26"/>
  <c r="T1144" i="26"/>
  <c r="U1144" i="26" s="1"/>
  <c r="R1144" i="26"/>
  <c r="Q1144" i="26"/>
  <c r="T1143" i="26"/>
  <c r="U1143" i="26" s="1"/>
  <c r="R1143" i="26"/>
  <c r="Q1143" i="26"/>
  <c r="T1142" i="26"/>
  <c r="U1142" i="26" s="1"/>
  <c r="R1142" i="26"/>
  <c r="Q1142" i="26"/>
  <c r="T1141" i="26"/>
  <c r="U1141" i="26" s="1"/>
  <c r="R1141" i="26"/>
  <c r="Q1141" i="26"/>
  <c r="T1140" i="26"/>
  <c r="U1140" i="26" s="1"/>
  <c r="R1140" i="26"/>
  <c r="Q1140" i="26"/>
  <c r="T1139" i="26"/>
  <c r="U1139" i="26" s="1"/>
  <c r="R1139" i="26"/>
  <c r="Q1139" i="26"/>
  <c r="T1138" i="26"/>
  <c r="U1138" i="26" s="1"/>
  <c r="R1138" i="26"/>
  <c r="Q1138" i="26"/>
  <c r="T1137" i="26"/>
  <c r="U1137" i="26" s="1"/>
  <c r="R1137" i="26"/>
  <c r="Q1137" i="26"/>
  <c r="T1136" i="26"/>
  <c r="U1136" i="26" s="1"/>
  <c r="R1136" i="26"/>
  <c r="Q1136" i="26"/>
  <c r="T1135" i="26"/>
  <c r="U1135" i="26" s="1"/>
  <c r="R1135" i="26"/>
  <c r="Q1135" i="26"/>
  <c r="T1134" i="26"/>
  <c r="U1134" i="26" s="1"/>
  <c r="R1134" i="26"/>
  <c r="Q1134" i="26"/>
  <c r="T1133" i="26"/>
  <c r="U1133" i="26" s="1"/>
  <c r="R1133" i="26"/>
  <c r="Q1133" i="26"/>
  <c r="T1132" i="26"/>
  <c r="U1132" i="26" s="1"/>
  <c r="R1132" i="26"/>
  <c r="Q1132" i="26"/>
  <c r="T1131" i="26"/>
  <c r="U1131" i="26" s="1"/>
  <c r="R1131" i="26"/>
  <c r="Q1131" i="26"/>
  <c r="T1130" i="26"/>
  <c r="U1130" i="26" s="1"/>
  <c r="R1130" i="26"/>
  <c r="Q1130" i="26"/>
  <c r="T1129" i="26"/>
  <c r="U1129" i="26" s="1"/>
  <c r="R1129" i="26"/>
  <c r="Q1129" i="26"/>
  <c r="U1128" i="26"/>
  <c r="T1128" i="26"/>
  <c r="R1128" i="26"/>
  <c r="Q1128" i="26"/>
  <c r="T1127" i="26"/>
  <c r="U1127" i="26" s="1"/>
  <c r="R1127" i="26"/>
  <c r="Q1127" i="26"/>
  <c r="T1126" i="26"/>
  <c r="U1126" i="26" s="1"/>
  <c r="R1126" i="26"/>
  <c r="Q1126" i="26"/>
  <c r="T1125" i="26"/>
  <c r="U1125" i="26" s="1"/>
  <c r="R1125" i="26"/>
  <c r="Q1125" i="26"/>
  <c r="U1124" i="26"/>
  <c r="T1124" i="26"/>
  <c r="R1124" i="26"/>
  <c r="Q1124" i="26"/>
  <c r="T1123" i="26"/>
  <c r="U1123" i="26" s="1"/>
  <c r="R1123" i="26"/>
  <c r="Q1123" i="26"/>
  <c r="T1122" i="26"/>
  <c r="U1122" i="26" s="1"/>
  <c r="R1122" i="26"/>
  <c r="Q1122" i="26"/>
  <c r="T1121" i="26"/>
  <c r="U1121" i="26" s="1"/>
  <c r="R1121" i="26"/>
  <c r="Q1121" i="26"/>
  <c r="U1120" i="26"/>
  <c r="T1120" i="26"/>
  <c r="R1120" i="26"/>
  <c r="Q1120" i="26"/>
  <c r="T1119" i="26"/>
  <c r="U1119" i="26" s="1"/>
  <c r="R1119" i="26"/>
  <c r="Q1119" i="26"/>
  <c r="T1118" i="26"/>
  <c r="U1118" i="26" s="1"/>
  <c r="R1118" i="26"/>
  <c r="Q1118" i="26"/>
  <c r="T1117" i="26"/>
  <c r="U1117" i="26" s="1"/>
  <c r="R1117" i="26"/>
  <c r="Q1117" i="26"/>
  <c r="U1116" i="26"/>
  <c r="T1116" i="26"/>
  <c r="R1116" i="26"/>
  <c r="Q1116" i="26"/>
  <c r="T1115" i="26"/>
  <c r="U1115" i="26" s="1"/>
  <c r="R1115" i="26"/>
  <c r="Q1115" i="26"/>
  <c r="T1114" i="26"/>
  <c r="U1114" i="26" s="1"/>
  <c r="R1114" i="26"/>
  <c r="Q1114" i="26"/>
  <c r="T1113" i="26"/>
  <c r="U1113" i="26" s="1"/>
  <c r="R1113" i="26"/>
  <c r="Q1113" i="26"/>
  <c r="S1112" i="26"/>
  <c r="N1112" i="26" s="1"/>
  <c r="Q1112" i="26"/>
  <c r="I1112" i="26"/>
  <c r="K1112" i="26" s="1"/>
  <c r="U1111" i="26"/>
  <c r="T1111" i="26"/>
  <c r="R1111" i="26"/>
  <c r="Q1111" i="26"/>
  <c r="T1110" i="26"/>
  <c r="U1110" i="26" s="1"/>
  <c r="R1110" i="26"/>
  <c r="Q1110" i="26"/>
  <c r="T1109" i="26"/>
  <c r="U1109" i="26" s="1"/>
  <c r="R1109" i="26"/>
  <c r="Q1109" i="26"/>
  <c r="T1108" i="26"/>
  <c r="U1108" i="26" s="1"/>
  <c r="R1108" i="26"/>
  <c r="Q1108" i="26"/>
  <c r="T1107" i="26"/>
  <c r="U1107" i="26" s="1"/>
  <c r="R1107" i="26"/>
  <c r="Q1107" i="26"/>
  <c r="S1106" i="26"/>
  <c r="P1106" i="26" s="1"/>
  <c r="Q1106" i="26"/>
  <c r="K1106" i="26"/>
  <c r="I1106" i="26"/>
  <c r="S1105" i="26"/>
  <c r="P1105" i="26" s="1"/>
  <c r="Q1105" i="26"/>
  <c r="I1105" i="26"/>
  <c r="K1105" i="26" s="1"/>
  <c r="T1104" i="26"/>
  <c r="U1104" i="26" s="1"/>
  <c r="R1104" i="26"/>
  <c r="Q1104" i="26"/>
  <c r="Q1103" i="26"/>
  <c r="S1102" i="26"/>
  <c r="Q1102" i="26"/>
  <c r="L1102" i="26"/>
  <c r="I1102" i="26"/>
  <c r="K1102" i="26" s="1"/>
  <c r="Q1101" i="26"/>
  <c r="S1100" i="26"/>
  <c r="P1100" i="26" s="1"/>
  <c r="Q1100" i="26"/>
  <c r="I1100" i="26"/>
  <c r="K1100" i="26" s="1"/>
  <c r="Q1099" i="26"/>
  <c r="Q1098" i="26"/>
  <c r="S1097" i="26"/>
  <c r="O1097" i="26" s="1"/>
  <c r="Q1097" i="26"/>
  <c r="I1097" i="26"/>
  <c r="K1097" i="26" s="1"/>
  <c r="S1096" i="26"/>
  <c r="Q1096" i="26"/>
  <c r="I1096" i="26"/>
  <c r="K1096" i="26" s="1"/>
  <c r="S1095" i="26"/>
  <c r="P1095" i="26" s="1"/>
  <c r="Q1095" i="26"/>
  <c r="I1095" i="26"/>
  <c r="K1095" i="26" s="1"/>
  <c r="S1094" i="26"/>
  <c r="Q1094" i="26"/>
  <c r="I1094" i="26"/>
  <c r="K1094" i="26" s="1"/>
  <c r="S1093" i="26"/>
  <c r="P1093" i="26" s="1"/>
  <c r="Q1093" i="26"/>
  <c r="I1093" i="26"/>
  <c r="K1093" i="26" s="1"/>
  <c r="S1092" i="26"/>
  <c r="Q1092" i="26"/>
  <c r="I1092" i="26"/>
  <c r="K1092" i="26" s="1"/>
  <c r="S1091" i="26"/>
  <c r="P1091" i="26" s="1"/>
  <c r="Q1091" i="26"/>
  <c r="I1091" i="26"/>
  <c r="K1091" i="26" s="1"/>
  <c r="S1090" i="26"/>
  <c r="Q1090" i="26"/>
  <c r="I1090" i="26"/>
  <c r="K1090" i="26" s="1"/>
  <c r="S1089" i="26"/>
  <c r="P1089" i="26" s="1"/>
  <c r="Q1089" i="26"/>
  <c r="I1089" i="26"/>
  <c r="K1089" i="26" s="1"/>
  <c r="S1088" i="26"/>
  <c r="Q1088" i="26"/>
  <c r="I1088" i="26"/>
  <c r="K1088" i="26" s="1"/>
  <c r="T1087" i="26"/>
  <c r="U1087" i="26" s="1"/>
  <c r="R1087" i="26"/>
  <c r="Q1087" i="26"/>
  <c r="T1086" i="26"/>
  <c r="U1086" i="26" s="1"/>
  <c r="R1086" i="26"/>
  <c r="Q1086" i="26"/>
  <c r="S1085" i="26"/>
  <c r="P1085" i="26" s="1"/>
  <c r="Q1085" i="26"/>
  <c r="K1085" i="26"/>
  <c r="I1085" i="26"/>
  <c r="S1084" i="26"/>
  <c r="P1084" i="26" s="1"/>
  <c r="Q1084" i="26"/>
  <c r="L1084" i="26"/>
  <c r="K1084" i="26"/>
  <c r="I1084" i="26"/>
  <c r="S1083" i="26"/>
  <c r="M1083" i="26" s="1"/>
  <c r="Q1083" i="26"/>
  <c r="I1083" i="26"/>
  <c r="K1083" i="26" s="1"/>
  <c r="T1082" i="26"/>
  <c r="U1082" i="26" s="1"/>
  <c r="R1082" i="26"/>
  <c r="Q1082" i="26"/>
  <c r="S1081" i="26"/>
  <c r="O1081" i="26" s="1"/>
  <c r="Q1081" i="26"/>
  <c r="I1081" i="26"/>
  <c r="K1081" i="26" s="1"/>
  <c r="T1080" i="26"/>
  <c r="U1080" i="26" s="1"/>
  <c r="R1080" i="26"/>
  <c r="Q1080" i="26"/>
  <c r="S1079" i="26"/>
  <c r="P1079" i="26" s="1"/>
  <c r="Q1079" i="26"/>
  <c r="I1079" i="26"/>
  <c r="K1079" i="26" s="1"/>
  <c r="S1078" i="26"/>
  <c r="P1078" i="26" s="1"/>
  <c r="Q1078" i="26"/>
  <c r="I1078" i="26"/>
  <c r="K1078" i="26" s="1"/>
  <c r="S1077" i="26"/>
  <c r="M1077" i="26" s="1"/>
  <c r="Q1077" i="26"/>
  <c r="I1077" i="26"/>
  <c r="K1077" i="26" s="1"/>
  <c r="S1076" i="26"/>
  <c r="Q1076" i="26"/>
  <c r="O1076" i="26"/>
  <c r="I1076" i="26"/>
  <c r="K1076" i="26" s="1"/>
  <c r="S1075" i="26"/>
  <c r="P1075" i="26" s="1"/>
  <c r="Q1075" i="26"/>
  <c r="K1075" i="26"/>
  <c r="I1075" i="26"/>
  <c r="S1074" i="26"/>
  <c r="P1074" i="26" s="1"/>
  <c r="Q1074" i="26"/>
  <c r="L1074" i="26"/>
  <c r="I1074" i="26"/>
  <c r="K1074" i="26" s="1"/>
  <c r="T1073" i="26"/>
  <c r="U1073" i="26" s="1"/>
  <c r="R1073" i="26"/>
  <c r="Q1073" i="26"/>
  <c r="T1072" i="26"/>
  <c r="U1072" i="26" s="1"/>
  <c r="R1072" i="26"/>
  <c r="Q1072" i="26"/>
  <c r="U1071" i="26"/>
  <c r="T1071" i="26"/>
  <c r="R1071" i="26"/>
  <c r="Q1071" i="26"/>
  <c r="T1070" i="26"/>
  <c r="U1070" i="26" s="1"/>
  <c r="R1070" i="26"/>
  <c r="Q1070" i="26"/>
  <c r="T1069" i="26"/>
  <c r="U1069" i="26" s="1"/>
  <c r="R1069" i="26"/>
  <c r="Q1069" i="26"/>
  <c r="T1068" i="26"/>
  <c r="U1068" i="26" s="1"/>
  <c r="R1068" i="26"/>
  <c r="Q1068" i="26"/>
  <c r="T1067" i="26"/>
  <c r="U1067" i="26" s="1"/>
  <c r="R1067" i="26"/>
  <c r="Q1067" i="26"/>
  <c r="T1066" i="26"/>
  <c r="U1066" i="26" s="1"/>
  <c r="R1066" i="26"/>
  <c r="Q1066" i="26"/>
  <c r="T1065" i="26"/>
  <c r="U1065" i="26" s="1"/>
  <c r="R1065" i="26"/>
  <c r="Q1065" i="26"/>
  <c r="T1064" i="26"/>
  <c r="U1064" i="26" s="1"/>
  <c r="R1064" i="26"/>
  <c r="Q1064" i="26"/>
  <c r="T1063" i="26"/>
  <c r="U1063" i="26" s="1"/>
  <c r="R1063" i="26"/>
  <c r="Q1063" i="26"/>
  <c r="T1062" i="26"/>
  <c r="U1062" i="26" s="1"/>
  <c r="R1062" i="26"/>
  <c r="Q1062" i="26"/>
  <c r="T1061" i="26"/>
  <c r="U1061" i="26" s="1"/>
  <c r="R1061" i="26"/>
  <c r="Q1061" i="26"/>
  <c r="T1060" i="26"/>
  <c r="U1060" i="26" s="1"/>
  <c r="R1060" i="26"/>
  <c r="Q1060" i="26"/>
  <c r="U1059" i="26"/>
  <c r="T1059" i="26"/>
  <c r="R1059" i="26"/>
  <c r="Q1059" i="26"/>
  <c r="T1058" i="26"/>
  <c r="U1058" i="26" s="1"/>
  <c r="R1058" i="26"/>
  <c r="Q1058" i="26"/>
  <c r="T1057" i="26"/>
  <c r="U1057" i="26" s="1"/>
  <c r="R1057" i="26"/>
  <c r="Q1057" i="26"/>
  <c r="T1056" i="26"/>
  <c r="U1056" i="26" s="1"/>
  <c r="R1056" i="26"/>
  <c r="Q1056" i="26"/>
  <c r="T1055" i="26"/>
  <c r="U1055" i="26" s="1"/>
  <c r="R1055" i="26"/>
  <c r="Q1055" i="26"/>
  <c r="T1054" i="26"/>
  <c r="U1054" i="26" s="1"/>
  <c r="R1054" i="26"/>
  <c r="Q1054" i="26"/>
  <c r="T1053" i="26"/>
  <c r="U1053" i="26" s="1"/>
  <c r="R1053" i="26"/>
  <c r="Q1053" i="26"/>
  <c r="T1052" i="26"/>
  <c r="U1052" i="26" s="1"/>
  <c r="R1052" i="26"/>
  <c r="Q1052" i="26"/>
  <c r="T1051" i="26"/>
  <c r="U1051" i="26" s="1"/>
  <c r="R1051" i="26"/>
  <c r="Q1051" i="26"/>
  <c r="T1050" i="26"/>
  <c r="U1050" i="26" s="1"/>
  <c r="R1050" i="26"/>
  <c r="Q1050" i="26"/>
  <c r="T1049" i="26"/>
  <c r="U1049" i="26" s="1"/>
  <c r="R1049" i="26"/>
  <c r="Q1049" i="26"/>
  <c r="T1048" i="26"/>
  <c r="U1048" i="26" s="1"/>
  <c r="R1048" i="26"/>
  <c r="Q1048" i="26"/>
  <c r="T1047" i="26"/>
  <c r="U1047" i="26" s="1"/>
  <c r="R1047" i="26"/>
  <c r="Q1047" i="26"/>
  <c r="T1046" i="26"/>
  <c r="U1046" i="26" s="1"/>
  <c r="R1046" i="26"/>
  <c r="Q1046" i="26"/>
  <c r="T1045" i="26"/>
  <c r="U1045" i="26" s="1"/>
  <c r="R1045" i="26"/>
  <c r="Q1045" i="26"/>
  <c r="T1044" i="26"/>
  <c r="U1044" i="26" s="1"/>
  <c r="R1044" i="26"/>
  <c r="Q1044" i="26"/>
  <c r="T1043" i="26"/>
  <c r="U1043" i="26" s="1"/>
  <c r="R1043" i="26"/>
  <c r="Q1043" i="26"/>
  <c r="T1042" i="26"/>
  <c r="U1042" i="26" s="1"/>
  <c r="R1042" i="26"/>
  <c r="Q1042" i="26"/>
  <c r="T1041" i="26"/>
  <c r="U1041" i="26" s="1"/>
  <c r="R1041" i="26"/>
  <c r="Q1041" i="26"/>
  <c r="T1040" i="26"/>
  <c r="U1040" i="26" s="1"/>
  <c r="R1040" i="26"/>
  <c r="Q1040" i="26"/>
  <c r="T1039" i="26"/>
  <c r="U1039" i="26" s="1"/>
  <c r="R1039" i="26"/>
  <c r="Q1039" i="26"/>
  <c r="T1038" i="26"/>
  <c r="U1038" i="26" s="1"/>
  <c r="R1038" i="26"/>
  <c r="Q1038" i="26"/>
  <c r="T1037" i="26"/>
  <c r="U1037" i="26" s="1"/>
  <c r="R1037" i="26"/>
  <c r="Q1037" i="26"/>
  <c r="T1036" i="26"/>
  <c r="U1036" i="26" s="1"/>
  <c r="R1036" i="26"/>
  <c r="Q1036" i="26"/>
  <c r="T1035" i="26"/>
  <c r="U1035" i="26" s="1"/>
  <c r="R1035" i="26"/>
  <c r="Q1035" i="26"/>
  <c r="T1034" i="26"/>
  <c r="U1034" i="26" s="1"/>
  <c r="R1034" i="26"/>
  <c r="Q1034" i="26"/>
  <c r="T1033" i="26"/>
  <c r="U1033" i="26" s="1"/>
  <c r="R1033" i="26"/>
  <c r="Q1033" i="26"/>
  <c r="T1032" i="26"/>
  <c r="U1032" i="26" s="1"/>
  <c r="R1032" i="26"/>
  <c r="Q1032" i="26"/>
  <c r="T1031" i="26"/>
  <c r="U1031" i="26" s="1"/>
  <c r="R1031" i="26"/>
  <c r="Q1031" i="26"/>
  <c r="T1030" i="26"/>
  <c r="U1030" i="26" s="1"/>
  <c r="R1030" i="26"/>
  <c r="Q1030" i="26"/>
  <c r="U1029" i="26"/>
  <c r="T1029" i="26"/>
  <c r="R1029" i="26"/>
  <c r="Q1029" i="26"/>
  <c r="T1028" i="26"/>
  <c r="U1028" i="26" s="1"/>
  <c r="R1028" i="26"/>
  <c r="Q1028" i="26"/>
  <c r="U1027" i="26"/>
  <c r="T1027" i="26"/>
  <c r="R1027" i="26"/>
  <c r="Q1027" i="26"/>
  <c r="T1026" i="26"/>
  <c r="U1026" i="26" s="1"/>
  <c r="R1026" i="26"/>
  <c r="Q1026" i="26"/>
  <c r="T1025" i="26"/>
  <c r="U1025" i="26" s="1"/>
  <c r="R1025" i="26"/>
  <c r="Q1025" i="26"/>
  <c r="T1024" i="26"/>
  <c r="U1024" i="26" s="1"/>
  <c r="R1024" i="26"/>
  <c r="Q1024" i="26"/>
  <c r="T1023" i="26"/>
  <c r="U1023" i="26" s="1"/>
  <c r="R1023" i="26"/>
  <c r="Q1023" i="26"/>
  <c r="T1022" i="26"/>
  <c r="U1022" i="26" s="1"/>
  <c r="R1022" i="26"/>
  <c r="Q1022" i="26"/>
  <c r="T1021" i="26"/>
  <c r="U1021" i="26" s="1"/>
  <c r="R1021" i="26"/>
  <c r="Q1021" i="26"/>
  <c r="T1020" i="26"/>
  <c r="U1020" i="26" s="1"/>
  <c r="R1020" i="26"/>
  <c r="Q1020" i="26"/>
  <c r="T1019" i="26"/>
  <c r="U1019" i="26" s="1"/>
  <c r="R1019" i="26"/>
  <c r="Q1019" i="26"/>
  <c r="T1018" i="26"/>
  <c r="U1018" i="26" s="1"/>
  <c r="R1018" i="26"/>
  <c r="Q1018" i="26"/>
  <c r="U1017" i="26"/>
  <c r="T1017" i="26"/>
  <c r="R1017" i="26"/>
  <c r="Q1017" i="26"/>
  <c r="T1016" i="26"/>
  <c r="U1016" i="26" s="1"/>
  <c r="R1016" i="26"/>
  <c r="Q1016" i="26"/>
  <c r="T1015" i="26"/>
  <c r="U1015" i="26" s="1"/>
  <c r="R1015" i="26"/>
  <c r="Q1015" i="26"/>
  <c r="T1014" i="26"/>
  <c r="U1014" i="26" s="1"/>
  <c r="R1014" i="26"/>
  <c r="Q1014" i="26"/>
  <c r="U1013" i="26"/>
  <c r="T1013" i="26"/>
  <c r="R1013" i="26"/>
  <c r="Q1013" i="26"/>
  <c r="T1012" i="26"/>
  <c r="U1012" i="26" s="1"/>
  <c r="R1012" i="26"/>
  <c r="Q1012" i="26"/>
  <c r="T1011" i="26"/>
  <c r="U1011" i="26" s="1"/>
  <c r="R1011" i="26"/>
  <c r="Q1011" i="26"/>
  <c r="T1010" i="26"/>
  <c r="U1010" i="26" s="1"/>
  <c r="R1010" i="26"/>
  <c r="Q1010" i="26"/>
  <c r="T1009" i="26"/>
  <c r="U1009" i="26" s="1"/>
  <c r="R1009" i="26"/>
  <c r="Q1009" i="26"/>
  <c r="T1008" i="26"/>
  <c r="U1008" i="26" s="1"/>
  <c r="R1008" i="26"/>
  <c r="Q1008" i="26"/>
  <c r="T1007" i="26"/>
  <c r="U1007" i="26" s="1"/>
  <c r="R1007" i="26"/>
  <c r="Q1007" i="26"/>
  <c r="T1006" i="26"/>
  <c r="U1006" i="26" s="1"/>
  <c r="R1006" i="26"/>
  <c r="Q1006" i="26"/>
  <c r="T1005" i="26"/>
  <c r="U1005" i="26" s="1"/>
  <c r="R1005" i="26"/>
  <c r="Q1005" i="26"/>
  <c r="T1004" i="26"/>
  <c r="U1004" i="26" s="1"/>
  <c r="R1004" i="26"/>
  <c r="Q1004" i="26"/>
  <c r="T1003" i="26"/>
  <c r="U1003" i="26" s="1"/>
  <c r="R1003" i="26"/>
  <c r="Q1003" i="26"/>
  <c r="T1002" i="26"/>
  <c r="U1002" i="26" s="1"/>
  <c r="R1002" i="26"/>
  <c r="Q1002" i="26"/>
  <c r="U1001" i="26"/>
  <c r="T1001" i="26"/>
  <c r="R1001" i="26"/>
  <c r="Q1001" i="26"/>
  <c r="T1000" i="26"/>
  <c r="U1000" i="26" s="1"/>
  <c r="R1000" i="26"/>
  <c r="Q1000" i="26"/>
  <c r="T999" i="26"/>
  <c r="U999" i="26" s="1"/>
  <c r="R999" i="26"/>
  <c r="Q999" i="26"/>
  <c r="T998" i="26"/>
  <c r="U998" i="26" s="1"/>
  <c r="R998" i="26"/>
  <c r="Q998" i="26"/>
  <c r="U997" i="26"/>
  <c r="T997" i="26"/>
  <c r="R997" i="26"/>
  <c r="Q997" i="26"/>
  <c r="T996" i="26"/>
  <c r="U996" i="26" s="1"/>
  <c r="R996" i="26"/>
  <c r="Q996" i="26"/>
  <c r="T995" i="26"/>
  <c r="U995" i="26" s="1"/>
  <c r="R995" i="26"/>
  <c r="Q995" i="26"/>
  <c r="T994" i="26"/>
  <c r="U994" i="26" s="1"/>
  <c r="R994" i="26"/>
  <c r="Q994" i="26"/>
  <c r="T993" i="26"/>
  <c r="U993" i="26" s="1"/>
  <c r="R993" i="26"/>
  <c r="Q993" i="26"/>
  <c r="T992" i="26"/>
  <c r="U992" i="26" s="1"/>
  <c r="R992" i="26"/>
  <c r="Q992" i="26"/>
  <c r="T991" i="26"/>
  <c r="U991" i="26" s="1"/>
  <c r="R991" i="26"/>
  <c r="Q991" i="26"/>
  <c r="T990" i="26"/>
  <c r="U990" i="26" s="1"/>
  <c r="R990" i="26"/>
  <c r="Q990" i="26"/>
  <c r="T989" i="26"/>
  <c r="U989" i="26" s="1"/>
  <c r="R989" i="26"/>
  <c r="Q989" i="26"/>
  <c r="T988" i="26"/>
  <c r="U988" i="26" s="1"/>
  <c r="R988" i="26"/>
  <c r="Q988" i="26"/>
  <c r="T987" i="26"/>
  <c r="U987" i="26" s="1"/>
  <c r="R987" i="26"/>
  <c r="Q987" i="26"/>
  <c r="T986" i="26"/>
  <c r="U986" i="26" s="1"/>
  <c r="R986" i="26"/>
  <c r="Q986" i="26"/>
  <c r="U985" i="26"/>
  <c r="T985" i="26"/>
  <c r="R985" i="26"/>
  <c r="Q985" i="26"/>
  <c r="T984" i="26"/>
  <c r="U984" i="26" s="1"/>
  <c r="R984" i="26"/>
  <c r="Q984" i="26"/>
  <c r="T983" i="26"/>
  <c r="U983" i="26" s="1"/>
  <c r="R983" i="26"/>
  <c r="Q983" i="26"/>
  <c r="T982" i="26"/>
  <c r="U982" i="26" s="1"/>
  <c r="R982" i="26"/>
  <c r="Q982" i="26"/>
  <c r="T981" i="26"/>
  <c r="U981" i="26" s="1"/>
  <c r="R981" i="26"/>
  <c r="Q981" i="26"/>
  <c r="T980" i="26"/>
  <c r="U980" i="26" s="1"/>
  <c r="R980" i="26"/>
  <c r="Q980" i="26"/>
  <c r="T979" i="26"/>
  <c r="U979" i="26" s="1"/>
  <c r="R979" i="26"/>
  <c r="Q979" i="26"/>
  <c r="T978" i="26"/>
  <c r="U978" i="26" s="1"/>
  <c r="R978" i="26"/>
  <c r="Q978" i="26"/>
  <c r="T977" i="26"/>
  <c r="U977" i="26" s="1"/>
  <c r="R977" i="26"/>
  <c r="Q977" i="26"/>
  <c r="T976" i="26"/>
  <c r="U976" i="26" s="1"/>
  <c r="R976" i="26"/>
  <c r="Q976" i="26"/>
  <c r="T975" i="26"/>
  <c r="U975" i="26" s="1"/>
  <c r="R975" i="26"/>
  <c r="Q975" i="26"/>
  <c r="T974" i="26"/>
  <c r="U974" i="26" s="1"/>
  <c r="R974" i="26"/>
  <c r="Q974" i="26"/>
  <c r="T973" i="26"/>
  <c r="U973" i="26" s="1"/>
  <c r="R973" i="26"/>
  <c r="Q973" i="26"/>
  <c r="T972" i="26"/>
  <c r="U972" i="26" s="1"/>
  <c r="R972" i="26"/>
  <c r="Q972" i="26"/>
  <c r="U971" i="26"/>
  <c r="T971" i="26"/>
  <c r="R971" i="26"/>
  <c r="Q971" i="26"/>
  <c r="T970" i="26"/>
  <c r="U970" i="26" s="1"/>
  <c r="R970" i="26"/>
  <c r="Q970" i="26"/>
  <c r="T969" i="26"/>
  <c r="U969" i="26" s="1"/>
  <c r="R969" i="26"/>
  <c r="Q969" i="26"/>
  <c r="T968" i="26"/>
  <c r="U968" i="26" s="1"/>
  <c r="R968" i="26"/>
  <c r="Q968" i="26"/>
  <c r="T967" i="26"/>
  <c r="U967" i="26" s="1"/>
  <c r="R967" i="26"/>
  <c r="Q967" i="26"/>
  <c r="T966" i="26"/>
  <c r="U966" i="26" s="1"/>
  <c r="R966" i="26"/>
  <c r="Q966" i="26"/>
  <c r="T965" i="26"/>
  <c r="U965" i="26" s="1"/>
  <c r="R965" i="26"/>
  <c r="Q965" i="26"/>
  <c r="T964" i="26"/>
  <c r="U964" i="26" s="1"/>
  <c r="R964" i="26"/>
  <c r="Q964" i="26"/>
  <c r="T963" i="26"/>
  <c r="U963" i="26" s="1"/>
  <c r="R963" i="26"/>
  <c r="Q963" i="26"/>
  <c r="T962" i="26"/>
  <c r="U962" i="26" s="1"/>
  <c r="R962" i="26"/>
  <c r="Q962" i="26"/>
  <c r="T961" i="26"/>
  <c r="U961" i="26" s="1"/>
  <c r="R961" i="26"/>
  <c r="Q961" i="26"/>
  <c r="T960" i="26"/>
  <c r="U960" i="26" s="1"/>
  <c r="R960" i="26"/>
  <c r="Q960" i="26"/>
  <c r="U959" i="26"/>
  <c r="T959" i="26"/>
  <c r="R959" i="26"/>
  <c r="Q959" i="26"/>
  <c r="T958" i="26"/>
  <c r="U958" i="26" s="1"/>
  <c r="R958" i="26"/>
  <c r="Q958" i="26"/>
  <c r="T957" i="26"/>
  <c r="U957" i="26" s="1"/>
  <c r="R957" i="26"/>
  <c r="Q957" i="26"/>
  <c r="T956" i="26"/>
  <c r="U956" i="26" s="1"/>
  <c r="R956" i="26"/>
  <c r="Q956" i="26"/>
  <c r="U955" i="26"/>
  <c r="T955" i="26"/>
  <c r="R955" i="26"/>
  <c r="Q955" i="26"/>
  <c r="T954" i="26"/>
  <c r="U954" i="26" s="1"/>
  <c r="R954" i="26"/>
  <c r="Q954" i="26"/>
  <c r="T953" i="26"/>
  <c r="U953" i="26" s="1"/>
  <c r="R953" i="26"/>
  <c r="Q953" i="26"/>
  <c r="T952" i="26"/>
  <c r="U952" i="26" s="1"/>
  <c r="R952" i="26"/>
  <c r="Q952" i="26"/>
  <c r="T951" i="26"/>
  <c r="U951" i="26" s="1"/>
  <c r="R951" i="26"/>
  <c r="Q951" i="26"/>
  <c r="T950" i="26"/>
  <c r="U950" i="26" s="1"/>
  <c r="R950" i="26"/>
  <c r="Q950" i="26"/>
  <c r="T949" i="26"/>
  <c r="U949" i="26" s="1"/>
  <c r="R949" i="26"/>
  <c r="Q949" i="26"/>
  <c r="T948" i="26"/>
  <c r="U948" i="26" s="1"/>
  <c r="R948" i="26"/>
  <c r="Q948" i="26"/>
  <c r="U947" i="26"/>
  <c r="T947" i="26"/>
  <c r="R947" i="26"/>
  <c r="Q947" i="26"/>
  <c r="T946" i="26"/>
  <c r="U946" i="26" s="1"/>
  <c r="R946" i="26"/>
  <c r="Q946" i="26"/>
  <c r="T945" i="26"/>
  <c r="U945" i="26" s="1"/>
  <c r="R945" i="26"/>
  <c r="Q945" i="26"/>
  <c r="T944" i="26"/>
  <c r="U944" i="26" s="1"/>
  <c r="R944" i="26"/>
  <c r="Q944" i="26"/>
  <c r="U943" i="26"/>
  <c r="T943" i="26"/>
  <c r="R943" i="26"/>
  <c r="Q943" i="26"/>
  <c r="T942" i="26"/>
  <c r="U942" i="26" s="1"/>
  <c r="R942" i="26"/>
  <c r="Q942" i="26"/>
  <c r="T941" i="26"/>
  <c r="U941" i="26" s="1"/>
  <c r="R941" i="26"/>
  <c r="Q941" i="26"/>
  <c r="T940" i="26"/>
  <c r="U940" i="26" s="1"/>
  <c r="R940" i="26"/>
  <c r="Q940" i="26"/>
  <c r="S939" i="26"/>
  <c r="L939" i="26" s="1"/>
  <c r="Q939" i="26"/>
  <c r="I939" i="26"/>
  <c r="K939" i="26" s="1"/>
  <c r="S938" i="26"/>
  <c r="M938" i="26" s="1"/>
  <c r="Q938" i="26"/>
  <c r="O938" i="26"/>
  <c r="N938" i="26"/>
  <c r="I938" i="26"/>
  <c r="K938" i="26" s="1"/>
  <c r="P938" i="26" s="1"/>
  <c r="T937" i="26"/>
  <c r="U937" i="26" s="1"/>
  <c r="R937" i="26"/>
  <c r="Q937" i="26"/>
  <c r="U936" i="26"/>
  <c r="T936" i="26"/>
  <c r="R936" i="26"/>
  <c r="Q936" i="26"/>
  <c r="T935" i="26"/>
  <c r="U935" i="26" s="1"/>
  <c r="R935" i="26"/>
  <c r="Q935" i="26"/>
  <c r="T934" i="26"/>
  <c r="U934" i="26" s="1"/>
  <c r="R934" i="26"/>
  <c r="Q934" i="26"/>
  <c r="T933" i="26"/>
  <c r="U933" i="26" s="1"/>
  <c r="R933" i="26"/>
  <c r="Q933" i="26"/>
  <c r="T932" i="26"/>
  <c r="U932" i="26" s="1"/>
  <c r="R932" i="26"/>
  <c r="Q932" i="26"/>
  <c r="T931" i="26"/>
  <c r="U931" i="26" s="1"/>
  <c r="R931" i="26"/>
  <c r="Q931" i="26"/>
  <c r="T930" i="26"/>
  <c r="U930" i="26" s="1"/>
  <c r="R930" i="26"/>
  <c r="Q930" i="26"/>
  <c r="T929" i="26"/>
  <c r="U929" i="26" s="1"/>
  <c r="R929" i="26"/>
  <c r="Q929" i="26"/>
  <c r="T928" i="26"/>
  <c r="U928" i="26" s="1"/>
  <c r="R928" i="26"/>
  <c r="Q928" i="26"/>
  <c r="T927" i="26"/>
  <c r="U927" i="26" s="1"/>
  <c r="R927" i="26"/>
  <c r="Q927" i="26"/>
  <c r="U926" i="26"/>
  <c r="T926" i="26"/>
  <c r="R926" i="26"/>
  <c r="Q926" i="26"/>
  <c r="T925" i="26"/>
  <c r="U925" i="26" s="1"/>
  <c r="R925" i="26"/>
  <c r="Q925" i="26"/>
  <c r="T924" i="26"/>
  <c r="U924" i="26" s="1"/>
  <c r="R924" i="26"/>
  <c r="Q924" i="26"/>
  <c r="T923" i="26"/>
  <c r="U923" i="26" s="1"/>
  <c r="R923" i="26"/>
  <c r="Q923" i="26"/>
  <c r="T922" i="26"/>
  <c r="U922" i="26" s="1"/>
  <c r="R922" i="26"/>
  <c r="Q922" i="26"/>
  <c r="T921" i="26"/>
  <c r="U921" i="26" s="1"/>
  <c r="R921" i="26"/>
  <c r="Q921" i="26"/>
  <c r="T920" i="26"/>
  <c r="U920" i="26" s="1"/>
  <c r="R920" i="26"/>
  <c r="Q920" i="26"/>
  <c r="T919" i="26"/>
  <c r="U919" i="26" s="1"/>
  <c r="R919" i="26"/>
  <c r="Q919" i="26"/>
  <c r="T918" i="26"/>
  <c r="U918" i="26" s="1"/>
  <c r="R918" i="26"/>
  <c r="Q918" i="26"/>
  <c r="T917" i="26"/>
  <c r="U917" i="26" s="1"/>
  <c r="R917" i="26"/>
  <c r="Q917" i="26"/>
  <c r="T916" i="26"/>
  <c r="U916" i="26" s="1"/>
  <c r="R916" i="26"/>
  <c r="Q916" i="26"/>
  <c r="T915" i="26"/>
  <c r="U915" i="26" s="1"/>
  <c r="R915" i="26"/>
  <c r="Q915" i="26"/>
  <c r="T914" i="26"/>
  <c r="U914" i="26" s="1"/>
  <c r="R914" i="26"/>
  <c r="Q914" i="26"/>
  <c r="T913" i="26"/>
  <c r="U913" i="26" s="1"/>
  <c r="R913" i="26"/>
  <c r="Q913" i="26"/>
  <c r="T912" i="26"/>
  <c r="U912" i="26" s="1"/>
  <c r="R912" i="26"/>
  <c r="Q912" i="26"/>
  <c r="T911" i="26"/>
  <c r="U911" i="26" s="1"/>
  <c r="R911" i="26"/>
  <c r="Q911" i="26"/>
  <c r="U910" i="26"/>
  <c r="T910" i="26"/>
  <c r="R910" i="26"/>
  <c r="Q910" i="26"/>
  <c r="T909" i="26"/>
  <c r="U909" i="26" s="1"/>
  <c r="R909" i="26"/>
  <c r="Q909" i="26"/>
  <c r="T908" i="26"/>
  <c r="U908" i="26" s="1"/>
  <c r="R908" i="26"/>
  <c r="Q908" i="26"/>
  <c r="T907" i="26"/>
  <c r="U907" i="26" s="1"/>
  <c r="R907" i="26"/>
  <c r="Q907" i="26"/>
  <c r="T906" i="26"/>
  <c r="U906" i="26" s="1"/>
  <c r="R906" i="26"/>
  <c r="Q906" i="26"/>
  <c r="T905" i="26"/>
  <c r="U905" i="26" s="1"/>
  <c r="R905" i="26"/>
  <c r="Q905" i="26"/>
  <c r="T904" i="26"/>
  <c r="U904" i="26" s="1"/>
  <c r="R904" i="26"/>
  <c r="Q904" i="26"/>
  <c r="T903" i="26"/>
  <c r="U903" i="26" s="1"/>
  <c r="R903" i="26"/>
  <c r="Q903" i="26"/>
  <c r="T902" i="26"/>
  <c r="U902" i="26" s="1"/>
  <c r="R902" i="26"/>
  <c r="Q902" i="26"/>
  <c r="T901" i="26"/>
  <c r="U901" i="26" s="1"/>
  <c r="R901" i="26"/>
  <c r="Q901" i="26"/>
  <c r="U900" i="26"/>
  <c r="T900" i="26"/>
  <c r="R900" i="26"/>
  <c r="Q900" i="26"/>
  <c r="T899" i="26"/>
  <c r="U899" i="26" s="1"/>
  <c r="R899" i="26"/>
  <c r="Q899" i="26"/>
  <c r="T898" i="26"/>
  <c r="U898" i="26" s="1"/>
  <c r="R898" i="26"/>
  <c r="Q898" i="26"/>
  <c r="T897" i="26"/>
  <c r="U897" i="26" s="1"/>
  <c r="R897" i="26"/>
  <c r="Q897" i="26"/>
  <c r="T896" i="26"/>
  <c r="U896" i="26" s="1"/>
  <c r="R896" i="26"/>
  <c r="Q896" i="26"/>
  <c r="T895" i="26"/>
  <c r="U895" i="26" s="1"/>
  <c r="R895" i="26"/>
  <c r="Q895" i="26"/>
  <c r="U894" i="26"/>
  <c r="T894" i="26"/>
  <c r="R894" i="26"/>
  <c r="Q894" i="26"/>
  <c r="T893" i="26"/>
  <c r="U893" i="26" s="1"/>
  <c r="R893" i="26"/>
  <c r="Q893" i="26"/>
  <c r="T892" i="26"/>
  <c r="U892" i="26" s="1"/>
  <c r="R892" i="26"/>
  <c r="Q892" i="26"/>
  <c r="T891" i="26"/>
  <c r="U891" i="26" s="1"/>
  <c r="R891" i="26"/>
  <c r="Q891" i="26"/>
  <c r="T890" i="26"/>
  <c r="U890" i="26" s="1"/>
  <c r="R890" i="26"/>
  <c r="Q890" i="26"/>
  <c r="T889" i="26"/>
  <c r="U889" i="26" s="1"/>
  <c r="R889" i="26"/>
  <c r="Q889" i="26"/>
  <c r="T888" i="26"/>
  <c r="U888" i="26" s="1"/>
  <c r="R888" i="26"/>
  <c r="Q888" i="26"/>
  <c r="T887" i="26"/>
  <c r="U887" i="26" s="1"/>
  <c r="R887" i="26"/>
  <c r="Q887" i="26"/>
  <c r="T886" i="26"/>
  <c r="U886" i="26" s="1"/>
  <c r="R886" i="26"/>
  <c r="Q886" i="26"/>
  <c r="T885" i="26"/>
  <c r="U885" i="26" s="1"/>
  <c r="R885" i="26"/>
  <c r="Q885" i="26"/>
  <c r="T884" i="26"/>
  <c r="U884" i="26" s="1"/>
  <c r="R884" i="26"/>
  <c r="Q884" i="26"/>
  <c r="T883" i="26"/>
  <c r="U883" i="26" s="1"/>
  <c r="R883" i="26"/>
  <c r="Q883" i="26"/>
  <c r="T882" i="26"/>
  <c r="U882" i="26" s="1"/>
  <c r="R882" i="26"/>
  <c r="Q882" i="26"/>
  <c r="T881" i="26"/>
  <c r="U881" i="26" s="1"/>
  <c r="R881" i="26"/>
  <c r="Q881" i="26"/>
  <c r="T880" i="26"/>
  <c r="U880" i="26" s="1"/>
  <c r="R880" i="26"/>
  <c r="Q880" i="26"/>
  <c r="T879" i="26"/>
  <c r="U879" i="26" s="1"/>
  <c r="R879" i="26"/>
  <c r="Q879" i="26"/>
  <c r="T878" i="26"/>
  <c r="U878" i="26" s="1"/>
  <c r="R878" i="26"/>
  <c r="Q878" i="26"/>
  <c r="T877" i="26"/>
  <c r="U877" i="26" s="1"/>
  <c r="R877" i="26"/>
  <c r="Q877" i="26"/>
  <c r="U876" i="26"/>
  <c r="T876" i="26"/>
  <c r="R876" i="26"/>
  <c r="Q876" i="26"/>
  <c r="T875" i="26"/>
  <c r="U875" i="26" s="1"/>
  <c r="R875" i="26"/>
  <c r="Q875" i="26"/>
  <c r="T874" i="26"/>
  <c r="U874" i="26" s="1"/>
  <c r="R874" i="26"/>
  <c r="Q874" i="26"/>
  <c r="T873" i="26"/>
  <c r="U873" i="26" s="1"/>
  <c r="R873" i="26"/>
  <c r="Q873" i="26"/>
  <c r="T872" i="26"/>
  <c r="U872" i="26" s="1"/>
  <c r="R872" i="26"/>
  <c r="Q872" i="26"/>
  <c r="T871" i="26"/>
  <c r="U871" i="26" s="1"/>
  <c r="R871" i="26"/>
  <c r="Q871" i="26"/>
  <c r="T870" i="26"/>
  <c r="U870" i="26" s="1"/>
  <c r="R870" i="26"/>
  <c r="Q870" i="26"/>
  <c r="T869" i="26"/>
  <c r="U869" i="26" s="1"/>
  <c r="R869" i="26"/>
  <c r="Q869" i="26"/>
  <c r="T868" i="26"/>
  <c r="U868" i="26" s="1"/>
  <c r="R868" i="26"/>
  <c r="Q868" i="26"/>
  <c r="T867" i="26"/>
  <c r="U867" i="26" s="1"/>
  <c r="R867" i="26"/>
  <c r="Q867" i="26"/>
  <c r="T866" i="26"/>
  <c r="U866" i="26" s="1"/>
  <c r="R866" i="26"/>
  <c r="Q866" i="26"/>
  <c r="T865" i="26"/>
  <c r="U865" i="26" s="1"/>
  <c r="R865" i="26"/>
  <c r="Q865" i="26"/>
  <c r="T864" i="26"/>
  <c r="U864" i="26" s="1"/>
  <c r="R864" i="26"/>
  <c r="Q864" i="26"/>
  <c r="T863" i="26"/>
  <c r="U863" i="26" s="1"/>
  <c r="R863" i="26"/>
  <c r="Q863" i="26"/>
  <c r="U862" i="26"/>
  <c r="T862" i="26"/>
  <c r="R862" i="26"/>
  <c r="Q862" i="26"/>
  <c r="T861" i="26"/>
  <c r="U861" i="26" s="1"/>
  <c r="R861" i="26"/>
  <c r="Q861" i="26"/>
  <c r="T860" i="26"/>
  <c r="U860" i="26" s="1"/>
  <c r="R860" i="26"/>
  <c r="Q860" i="26"/>
  <c r="T859" i="26"/>
  <c r="U859" i="26" s="1"/>
  <c r="R859" i="26"/>
  <c r="Q859" i="26"/>
  <c r="T858" i="26"/>
  <c r="U858" i="26" s="1"/>
  <c r="R858" i="26"/>
  <c r="Q858" i="26"/>
  <c r="T857" i="26"/>
  <c r="U857" i="26" s="1"/>
  <c r="R857" i="26"/>
  <c r="Q857" i="26"/>
  <c r="T856" i="26"/>
  <c r="U856" i="26" s="1"/>
  <c r="R856" i="26"/>
  <c r="Q856" i="26"/>
  <c r="T855" i="26"/>
  <c r="U855" i="26" s="1"/>
  <c r="R855" i="26"/>
  <c r="Q855" i="26"/>
  <c r="T854" i="26"/>
  <c r="U854" i="26" s="1"/>
  <c r="R854" i="26"/>
  <c r="Q854" i="26"/>
  <c r="T853" i="26"/>
  <c r="U853" i="26" s="1"/>
  <c r="R853" i="26"/>
  <c r="Q853" i="26"/>
  <c r="T852" i="26"/>
  <c r="U852" i="26" s="1"/>
  <c r="R852" i="26"/>
  <c r="Q852" i="26"/>
  <c r="T851" i="26"/>
  <c r="U851" i="26" s="1"/>
  <c r="R851" i="26"/>
  <c r="Q851" i="26"/>
  <c r="T850" i="26"/>
  <c r="U850" i="26" s="1"/>
  <c r="R850" i="26"/>
  <c r="Q850" i="26"/>
  <c r="T849" i="26"/>
  <c r="U849" i="26" s="1"/>
  <c r="R849" i="26"/>
  <c r="Q849" i="26"/>
  <c r="T848" i="26"/>
  <c r="U848" i="26" s="1"/>
  <c r="R848" i="26"/>
  <c r="Q848" i="26"/>
  <c r="T847" i="26"/>
  <c r="U847" i="26" s="1"/>
  <c r="R847" i="26"/>
  <c r="Q847" i="26"/>
  <c r="T846" i="26"/>
  <c r="U846" i="26" s="1"/>
  <c r="R846" i="26"/>
  <c r="Q846" i="26"/>
  <c r="T845" i="26"/>
  <c r="U845" i="26" s="1"/>
  <c r="R845" i="26"/>
  <c r="Q845" i="26"/>
  <c r="T844" i="26"/>
  <c r="U844" i="26" s="1"/>
  <c r="R844" i="26"/>
  <c r="Q844" i="26"/>
  <c r="T843" i="26"/>
  <c r="U843" i="26" s="1"/>
  <c r="R843" i="26"/>
  <c r="Q843" i="26"/>
  <c r="T842" i="26"/>
  <c r="U842" i="26" s="1"/>
  <c r="R842" i="26"/>
  <c r="Q842" i="26"/>
  <c r="T841" i="26"/>
  <c r="U841" i="26" s="1"/>
  <c r="R841" i="26"/>
  <c r="Q841" i="26"/>
  <c r="T840" i="26"/>
  <c r="U840" i="26" s="1"/>
  <c r="R840" i="26"/>
  <c r="Q840" i="26"/>
  <c r="T839" i="26"/>
  <c r="U839" i="26" s="1"/>
  <c r="R839" i="26"/>
  <c r="Q839" i="26"/>
  <c r="T838" i="26"/>
  <c r="U838" i="26" s="1"/>
  <c r="R838" i="26"/>
  <c r="Q838" i="26"/>
  <c r="T837" i="26"/>
  <c r="U837" i="26" s="1"/>
  <c r="R837" i="26"/>
  <c r="Q837" i="26"/>
  <c r="T836" i="26"/>
  <c r="U836" i="26" s="1"/>
  <c r="R836" i="26"/>
  <c r="Q836" i="26"/>
  <c r="T835" i="26"/>
  <c r="U835" i="26" s="1"/>
  <c r="R835" i="26"/>
  <c r="Q835" i="26"/>
  <c r="T834" i="26"/>
  <c r="U834" i="26" s="1"/>
  <c r="R834" i="26"/>
  <c r="Q834" i="26"/>
  <c r="T833" i="26"/>
  <c r="U833" i="26" s="1"/>
  <c r="R833" i="26"/>
  <c r="Q833" i="26"/>
  <c r="T832" i="26"/>
  <c r="U832" i="26" s="1"/>
  <c r="R832" i="26"/>
  <c r="Q832" i="26"/>
  <c r="T831" i="26"/>
  <c r="U831" i="26" s="1"/>
  <c r="R831" i="26"/>
  <c r="Q831" i="26"/>
  <c r="T830" i="26"/>
  <c r="U830" i="26" s="1"/>
  <c r="R830" i="26"/>
  <c r="Q830" i="26"/>
  <c r="U829" i="26"/>
  <c r="T829" i="26"/>
  <c r="R829" i="26"/>
  <c r="Q829" i="26"/>
  <c r="U828" i="26"/>
  <c r="T828" i="26"/>
  <c r="R828" i="26"/>
  <c r="Q828" i="26"/>
  <c r="U827" i="26"/>
  <c r="T827" i="26"/>
  <c r="R827" i="26"/>
  <c r="Q827" i="26"/>
  <c r="U826" i="26"/>
  <c r="T826" i="26"/>
  <c r="R826" i="26"/>
  <c r="Q826" i="26"/>
  <c r="T825" i="26"/>
  <c r="U825" i="26" s="1"/>
  <c r="R825" i="26"/>
  <c r="Q825" i="26"/>
  <c r="U824" i="26"/>
  <c r="T824" i="26"/>
  <c r="R824" i="26"/>
  <c r="Q824" i="26"/>
  <c r="T823" i="26"/>
  <c r="U823" i="26" s="1"/>
  <c r="R823" i="26"/>
  <c r="Q823" i="26"/>
  <c r="U822" i="26"/>
  <c r="T822" i="26"/>
  <c r="R822" i="26"/>
  <c r="Q822" i="26"/>
  <c r="U821" i="26"/>
  <c r="T821" i="26"/>
  <c r="R821" i="26"/>
  <c r="Q821" i="26"/>
  <c r="U820" i="26"/>
  <c r="T820" i="26"/>
  <c r="R820" i="26"/>
  <c r="Q820" i="26"/>
  <c r="U819" i="26"/>
  <c r="T819" i="26"/>
  <c r="R819" i="26"/>
  <c r="Q819" i="26"/>
  <c r="U818" i="26"/>
  <c r="T818" i="26"/>
  <c r="R818" i="26"/>
  <c r="Q818" i="26"/>
  <c r="U817" i="26"/>
  <c r="T817" i="26"/>
  <c r="R817" i="26"/>
  <c r="Q817" i="26"/>
  <c r="U816" i="26"/>
  <c r="T816" i="26"/>
  <c r="R816" i="26"/>
  <c r="Q816" i="26"/>
  <c r="U815" i="26"/>
  <c r="T815" i="26"/>
  <c r="R815" i="26"/>
  <c r="Q815" i="26"/>
  <c r="U814" i="26"/>
  <c r="T814" i="26"/>
  <c r="R814" i="26"/>
  <c r="Q814" i="26"/>
  <c r="U813" i="26"/>
  <c r="T813" i="26"/>
  <c r="R813" i="26"/>
  <c r="Q813" i="26"/>
  <c r="U812" i="26"/>
  <c r="T812" i="26"/>
  <c r="R812" i="26"/>
  <c r="Q812" i="26"/>
  <c r="U811" i="26"/>
  <c r="T811" i="26"/>
  <c r="R811" i="26"/>
  <c r="Q811" i="26"/>
  <c r="U810" i="26"/>
  <c r="T810" i="26"/>
  <c r="R810" i="26"/>
  <c r="Q810" i="26"/>
  <c r="U809" i="26"/>
  <c r="T809" i="26"/>
  <c r="R809" i="26"/>
  <c r="Q809" i="26"/>
  <c r="U808" i="26"/>
  <c r="T808" i="26"/>
  <c r="R808" i="26"/>
  <c r="Q808" i="26"/>
  <c r="U807" i="26"/>
  <c r="T807" i="26"/>
  <c r="R807" i="26"/>
  <c r="Q807" i="26"/>
  <c r="U806" i="26"/>
  <c r="T806" i="26"/>
  <c r="R806" i="26"/>
  <c r="Q806" i="26"/>
  <c r="U805" i="26"/>
  <c r="T805" i="26"/>
  <c r="R805" i="26"/>
  <c r="Q805" i="26"/>
  <c r="U804" i="26"/>
  <c r="T804" i="26"/>
  <c r="R804" i="26"/>
  <c r="Q804" i="26"/>
  <c r="U803" i="26"/>
  <c r="T803" i="26"/>
  <c r="R803" i="26"/>
  <c r="Q803" i="26"/>
  <c r="U802" i="26"/>
  <c r="T802" i="26"/>
  <c r="R802" i="26"/>
  <c r="Q802" i="26"/>
  <c r="U801" i="26"/>
  <c r="T801" i="26"/>
  <c r="R801" i="26"/>
  <c r="Q801" i="26"/>
  <c r="U800" i="26"/>
  <c r="T800" i="26"/>
  <c r="R800" i="26"/>
  <c r="Q800" i="26"/>
  <c r="U799" i="26"/>
  <c r="T799" i="26"/>
  <c r="R799" i="26"/>
  <c r="Q799" i="26"/>
  <c r="U798" i="26"/>
  <c r="T798" i="26"/>
  <c r="R798" i="26"/>
  <c r="Q798" i="26"/>
  <c r="U797" i="26"/>
  <c r="T797" i="26"/>
  <c r="R797" i="26"/>
  <c r="Q797" i="26"/>
  <c r="U796" i="26"/>
  <c r="T796" i="26"/>
  <c r="R796" i="26"/>
  <c r="Q796" i="26"/>
  <c r="U795" i="26"/>
  <c r="T795" i="26"/>
  <c r="R795" i="26"/>
  <c r="Q795" i="26"/>
  <c r="U794" i="26"/>
  <c r="T794" i="26"/>
  <c r="R794" i="26"/>
  <c r="Q794" i="26"/>
  <c r="U793" i="26"/>
  <c r="T793" i="26"/>
  <c r="R793" i="26"/>
  <c r="Q793" i="26"/>
  <c r="U792" i="26"/>
  <c r="T792" i="26"/>
  <c r="R792" i="26"/>
  <c r="Q792" i="26"/>
  <c r="U791" i="26"/>
  <c r="T791" i="26"/>
  <c r="R791" i="26"/>
  <c r="Q791" i="26"/>
  <c r="U790" i="26"/>
  <c r="T790" i="26"/>
  <c r="R790" i="26"/>
  <c r="Q790" i="26"/>
  <c r="U789" i="26"/>
  <c r="T789" i="26"/>
  <c r="R789" i="26"/>
  <c r="Q789" i="26"/>
  <c r="U788" i="26"/>
  <c r="T788" i="26"/>
  <c r="R788" i="26"/>
  <c r="Q788" i="26"/>
  <c r="U787" i="26"/>
  <c r="T787" i="26"/>
  <c r="R787" i="26"/>
  <c r="Q787" i="26"/>
  <c r="U786" i="26"/>
  <c r="T786" i="26"/>
  <c r="R786" i="26"/>
  <c r="Q786" i="26"/>
  <c r="U785" i="26"/>
  <c r="T785" i="26"/>
  <c r="R785" i="26"/>
  <c r="Q785" i="26"/>
  <c r="U784" i="26"/>
  <c r="T784" i="26"/>
  <c r="R784" i="26"/>
  <c r="Q784" i="26"/>
  <c r="U783" i="26"/>
  <c r="T783" i="26"/>
  <c r="R783" i="26"/>
  <c r="Q783" i="26"/>
  <c r="U782" i="26"/>
  <c r="T782" i="26"/>
  <c r="R782" i="26"/>
  <c r="Q782" i="26"/>
  <c r="U781" i="26"/>
  <c r="T781" i="26"/>
  <c r="R781" i="26"/>
  <c r="Q781" i="26"/>
  <c r="U780" i="26"/>
  <c r="T780" i="26"/>
  <c r="R780" i="26"/>
  <c r="Q780" i="26"/>
  <c r="U779" i="26"/>
  <c r="T779" i="26"/>
  <c r="R779" i="26"/>
  <c r="Q779" i="26"/>
  <c r="U778" i="26"/>
  <c r="T778" i="26"/>
  <c r="R778" i="26"/>
  <c r="Q778" i="26"/>
  <c r="T777" i="26"/>
  <c r="U777" i="26" s="1"/>
  <c r="R777" i="26"/>
  <c r="Q777" i="26"/>
  <c r="U776" i="26"/>
  <c r="T776" i="26"/>
  <c r="R776" i="26"/>
  <c r="Q776" i="26"/>
  <c r="T775" i="26"/>
  <c r="U775" i="26" s="1"/>
  <c r="R775" i="26"/>
  <c r="Q775" i="26"/>
  <c r="U774" i="26"/>
  <c r="T774" i="26"/>
  <c r="R774" i="26"/>
  <c r="Q774" i="26"/>
  <c r="T773" i="26"/>
  <c r="U773" i="26" s="1"/>
  <c r="R773" i="26"/>
  <c r="Q773" i="26"/>
  <c r="U772" i="26"/>
  <c r="T772" i="26"/>
  <c r="R772" i="26"/>
  <c r="Q772" i="26"/>
  <c r="T771" i="26"/>
  <c r="U771" i="26" s="1"/>
  <c r="R771" i="26"/>
  <c r="Q771" i="26"/>
  <c r="U770" i="26"/>
  <c r="T770" i="26"/>
  <c r="R770" i="26"/>
  <c r="Q770" i="26"/>
  <c r="T769" i="26"/>
  <c r="U769" i="26" s="1"/>
  <c r="R769" i="26"/>
  <c r="Q769" i="26"/>
  <c r="U768" i="26"/>
  <c r="T768" i="26"/>
  <c r="R768" i="26"/>
  <c r="Q768" i="26"/>
  <c r="T767" i="26"/>
  <c r="U767" i="26" s="1"/>
  <c r="R767" i="26"/>
  <c r="Q767" i="26"/>
  <c r="U766" i="26"/>
  <c r="T766" i="26"/>
  <c r="R766" i="26"/>
  <c r="Q766" i="26"/>
  <c r="T765" i="26"/>
  <c r="U765" i="26" s="1"/>
  <c r="R765" i="26"/>
  <c r="Q765" i="26"/>
  <c r="U764" i="26"/>
  <c r="T764" i="26"/>
  <c r="R764" i="26"/>
  <c r="Q764" i="26"/>
  <c r="T763" i="26"/>
  <c r="U763" i="26" s="1"/>
  <c r="R763" i="26"/>
  <c r="Q763" i="26"/>
  <c r="U762" i="26"/>
  <c r="T762" i="26"/>
  <c r="R762" i="26"/>
  <c r="Q762" i="26"/>
  <c r="T761" i="26"/>
  <c r="U761" i="26" s="1"/>
  <c r="R761" i="26"/>
  <c r="Q761" i="26"/>
  <c r="U760" i="26"/>
  <c r="T760" i="26"/>
  <c r="R760" i="26"/>
  <c r="Q760" i="26"/>
  <c r="T759" i="26"/>
  <c r="U759" i="26" s="1"/>
  <c r="R759" i="26"/>
  <c r="Q759" i="26"/>
  <c r="U758" i="26"/>
  <c r="T758" i="26"/>
  <c r="R758" i="26"/>
  <c r="Q758" i="26"/>
  <c r="T757" i="26"/>
  <c r="U757" i="26" s="1"/>
  <c r="R757" i="26"/>
  <c r="Q757" i="26"/>
  <c r="U756" i="26"/>
  <c r="T756" i="26"/>
  <c r="R756" i="26"/>
  <c r="Q756" i="26"/>
  <c r="T755" i="26"/>
  <c r="U755" i="26" s="1"/>
  <c r="R755" i="26"/>
  <c r="Q755" i="26"/>
  <c r="U754" i="26"/>
  <c r="T754" i="26"/>
  <c r="R754" i="26"/>
  <c r="Q754" i="26"/>
  <c r="T753" i="26"/>
  <c r="U753" i="26" s="1"/>
  <c r="R753" i="26"/>
  <c r="Q753" i="26"/>
  <c r="U752" i="26"/>
  <c r="T752" i="26"/>
  <c r="R752" i="26"/>
  <c r="Q752" i="26"/>
  <c r="T751" i="26"/>
  <c r="U751" i="26" s="1"/>
  <c r="R751" i="26"/>
  <c r="Q751" i="26"/>
  <c r="U750" i="26"/>
  <c r="T750" i="26"/>
  <c r="R750" i="26"/>
  <c r="Q750" i="26"/>
  <c r="T749" i="26"/>
  <c r="U749" i="26" s="1"/>
  <c r="R749" i="26"/>
  <c r="Q749" i="26"/>
  <c r="U748" i="26"/>
  <c r="T748" i="26"/>
  <c r="R748" i="26"/>
  <c r="Q748" i="26"/>
  <c r="T747" i="26"/>
  <c r="U747" i="26" s="1"/>
  <c r="R747" i="26"/>
  <c r="Q747" i="26"/>
  <c r="U746" i="26"/>
  <c r="T746" i="26"/>
  <c r="R746" i="26"/>
  <c r="Q746" i="26"/>
  <c r="T745" i="26"/>
  <c r="U745" i="26" s="1"/>
  <c r="R745" i="26"/>
  <c r="Q745" i="26"/>
  <c r="U744" i="26"/>
  <c r="T744" i="26"/>
  <c r="R744" i="26"/>
  <c r="Q744" i="26"/>
  <c r="T743" i="26"/>
  <c r="U743" i="26" s="1"/>
  <c r="R743" i="26"/>
  <c r="Q743" i="26"/>
  <c r="U742" i="26"/>
  <c r="T742" i="26"/>
  <c r="R742" i="26"/>
  <c r="Q742" i="26"/>
  <c r="T741" i="26"/>
  <c r="U741" i="26" s="1"/>
  <c r="R741" i="26"/>
  <c r="Q741" i="26"/>
  <c r="U740" i="26"/>
  <c r="T740" i="26"/>
  <c r="R740" i="26"/>
  <c r="Q740" i="26"/>
  <c r="T739" i="26"/>
  <c r="U739" i="26" s="1"/>
  <c r="R739" i="26"/>
  <c r="Q739" i="26"/>
  <c r="U738" i="26"/>
  <c r="T738" i="26"/>
  <c r="R738" i="26"/>
  <c r="Q738" i="26"/>
  <c r="T737" i="26"/>
  <c r="U737" i="26" s="1"/>
  <c r="R737" i="26"/>
  <c r="Q737" i="26"/>
  <c r="U736" i="26"/>
  <c r="T736" i="26"/>
  <c r="R736" i="26"/>
  <c r="Q736" i="26"/>
  <c r="T735" i="26"/>
  <c r="U735" i="26" s="1"/>
  <c r="R735" i="26"/>
  <c r="Q735" i="26"/>
  <c r="U734" i="26"/>
  <c r="T734" i="26"/>
  <c r="R734" i="26"/>
  <c r="Q734" i="26"/>
  <c r="T733" i="26"/>
  <c r="U733" i="26" s="1"/>
  <c r="R733" i="26"/>
  <c r="Q733" i="26"/>
  <c r="U732" i="26"/>
  <c r="T732" i="26"/>
  <c r="R732" i="26"/>
  <c r="Q732" i="26"/>
  <c r="T731" i="26"/>
  <c r="U731" i="26" s="1"/>
  <c r="R731" i="26"/>
  <c r="Q731" i="26"/>
  <c r="U730" i="26"/>
  <c r="T730" i="26"/>
  <c r="R730" i="26"/>
  <c r="Q730" i="26"/>
  <c r="T729" i="26"/>
  <c r="U729" i="26" s="1"/>
  <c r="R729" i="26"/>
  <c r="Q729" i="26"/>
  <c r="U728" i="26"/>
  <c r="T728" i="26"/>
  <c r="R728" i="26"/>
  <c r="Q728" i="26"/>
  <c r="T727" i="26"/>
  <c r="U727" i="26" s="1"/>
  <c r="R727" i="26"/>
  <c r="Q727" i="26"/>
  <c r="U726" i="26"/>
  <c r="T726" i="26"/>
  <c r="R726" i="26"/>
  <c r="Q726" i="26"/>
  <c r="T725" i="26"/>
  <c r="U725" i="26" s="1"/>
  <c r="R725" i="26"/>
  <c r="Q725" i="26"/>
  <c r="U724" i="26"/>
  <c r="T724" i="26"/>
  <c r="R724" i="26"/>
  <c r="Q724" i="26"/>
  <c r="T723" i="26"/>
  <c r="U723" i="26" s="1"/>
  <c r="R723" i="26"/>
  <c r="Q723" i="26"/>
  <c r="U722" i="26"/>
  <c r="T722" i="26"/>
  <c r="R722" i="26"/>
  <c r="Q722" i="26"/>
  <c r="T721" i="26"/>
  <c r="U721" i="26" s="1"/>
  <c r="R721" i="26"/>
  <c r="Q721" i="26"/>
  <c r="U720" i="26"/>
  <c r="T720" i="26"/>
  <c r="R720" i="26"/>
  <c r="Q720" i="26"/>
  <c r="T719" i="26"/>
  <c r="U719" i="26" s="1"/>
  <c r="R719" i="26"/>
  <c r="Q719" i="26"/>
  <c r="U718" i="26"/>
  <c r="T718" i="26"/>
  <c r="R718" i="26"/>
  <c r="Q718" i="26"/>
  <c r="T717" i="26"/>
  <c r="U717" i="26" s="1"/>
  <c r="R717" i="26"/>
  <c r="Q717" i="26"/>
  <c r="U716" i="26"/>
  <c r="T716" i="26"/>
  <c r="R716" i="26"/>
  <c r="Q716" i="26"/>
  <c r="T715" i="26"/>
  <c r="U715" i="26" s="1"/>
  <c r="R715" i="26"/>
  <c r="Q715" i="26"/>
  <c r="U714" i="26"/>
  <c r="T714" i="26"/>
  <c r="R714" i="26"/>
  <c r="Q714" i="26"/>
  <c r="U713" i="26"/>
  <c r="T713" i="26"/>
  <c r="R713" i="26"/>
  <c r="Q713" i="26"/>
  <c r="U712" i="26"/>
  <c r="T712" i="26"/>
  <c r="R712" i="26"/>
  <c r="Q712" i="26"/>
  <c r="U711" i="26"/>
  <c r="T711" i="26"/>
  <c r="R711" i="26"/>
  <c r="Q711" i="26"/>
  <c r="U710" i="26"/>
  <c r="T710" i="26"/>
  <c r="R710" i="26"/>
  <c r="Q710" i="26"/>
  <c r="U709" i="26"/>
  <c r="T709" i="26"/>
  <c r="R709" i="26"/>
  <c r="Q709" i="26"/>
  <c r="U708" i="26"/>
  <c r="T708" i="26"/>
  <c r="R708" i="26"/>
  <c r="Q708" i="26"/>
  <c r="U707" i="26"/>
  <c r="T707" i="26"/>
  <c r="R707" i="26"/>
  <c r="Q707" i="26"/>
  <c r="U706" i="26"/>
  <c r="T706" i="26"/>
  <c r="R706" i="26"/>
  <c r="Q706" i="26"/>
  <c r="U705" i="26"/>
  <c r="T705" i="26"/>
  <c r="R705" i="26"/>
  <c r="Q705" i="26"/>
  <c r="U704" i="26"/>
  <c r="T704" i="26"/>
  <c r="R704" i="26"/>
  <c r="Q704" i="26"/>
  <c r="U703" i="26"/>
  <c r="T703" i="26"/>
  <c r="R703" i="26"/>
  <c r="Q703" i="26"/>
  <c r="U702" i="26"/>
  <c r="T702" i="26"/>
  <c r="R702" i="26"/>
  <c r="Q702" i="26"/>
  <c r="U701" i="26"/>
  <c r="T701" i="26"/>
  <c r="R701" i="26"/>
  <c r="Q701" i="26"/>
  <c r="U700" i="26"/>
  <c r="T700" i="26"/>
  <c r="R700" i="26"/>
  <c r="Q700" i="26"/>
  <c r="U699" i="26"/>
  <c r="T699" i="26"/>
  <c r="R699" i="26"/>
  <c r="Q699" i="26"/>
  <c r="U698" i="26"/>
  <c r="T698" i="26"/>
  <c r="R698" i="26"/>
  <c r="Q698" i="26"/>
  <c r="U697" i="26"/>
  <c r="T697" i="26"/>
  <c r="R697" i="26"/>
  <c r="Q697" i="26"/>
  <c r="U696" i="26"/>
  <c r="T696" i="26"/>
  <c r="R696" i="26"/>
  <c r="Q696" i="26"/>
  <c r="U695" i="26"/>
  <c r="T695" i="26"/>
  <c r="R695" i="26"/>
  <c r="Q695" i="26"/>
  <c r="S694" i="26"/>
  <c r="P694" i="26" s="1"/>
  <c r="Q694" i="26"/>
  <c r="I694" i="26"/>
  <c r="K694" i="26" s="1"/>
  <c r="S693" i="26"/>
  <c r="Q693" i="26"/>
  <c r="I693" i="26"/>
  <c r="K693" i="26" s="1"/>
  <c r="S692" i="26"/>
  <c r="Q692" i="26"/>
  <c r="I692" i="26"/>
  <c r="K692" i="26" s="1"/>
  <c r="S691" i="26"/>
  <c r="N691" i="26" s="1"/>
  <c r="Q691" i="26"/>
  <c r="I691" i="26"/>
  <c r="K691" i="26" s="1"/>
  <c r="S690" i="26"/>
  <c r="Q690" i="26"/>
  <c r="K690" i="26"/>
  <c r="I690" i="26"/>
  <c r="S689" i="26"/>
  <c r="M689" i="26" s="1"/>
  <c r="Q689" i="26"/>
  <c r="L689" i="26"/>
  <c r="K689" i="26"/>
  <c r="I689" i="26"/>
  <c r="T688" i="26"/>
  <c r="U688" i="26" s="1"/>
  <c r="R688" i="26"/>
  <c r="Q688" i="26"/>
  <c r="T687" i="26"/>
  <c r="U687" i="26" s="1"/>
  <c r="R687" i="26"/>
  <c r="Q687" i="26"/>
  <c r="T686" i="26"/>
  <c r="U686" i="26" s="1"/>
  <c r="R686" i="26"/>
  <c r="Q686" i="26"/>
  <c r="S685" i="26"/>
  <c r="O685" i="26" s="1"/>
  <c r="Q685" i="26"/>
  <c r="N685" i="26"/>
  <c r="I685" i="26"/>
  <c r="K685" i="26" s="1"/>
  <c r="T684" i="26"/>
  <c r="U684" i="26" s="1"/>
  <c r="R684" i="26"/>
  <c r="Q684" i="26"/>
  <c r="T683" i="26"/>
  <c r="U683" i="26" s="1"/>
  <c r="R683" i="26"/>
  <c r="Q683" i="26"/>
  <c r="T682" i="26"/>
  <c r="U682" i="26" s="1"/>
  <c r="R682" i="26"/>
  <c r="Q682" i="26"/>
  <c r="T681" i="26"/>
  <c r="U681" i="26" s="1"/>
  <c r="R681" i="26"/>
  <c r="Q681" i="26"/>
  <c r="T680" i="26"/>
  <c r="U680" i="26" s="1"/>
  <c r="R680" i="26"/>
  <c r="Q680" i="26"/>
  <c r="T679" i="26"/>
  <c r="U679" i="26" s="1"/>
  <c r="R679" i="26"/>
  <c r="Q679" i="26"/>
  <c r="T678" i="26"/>
  <c r="U678" i="26" s="1"/>
  <c r="R678" i="26"/>
  <c r="Q678" i="26"/>
  <c r="T677" i="26"/>
  <c r="U677" i="26" s="1"/>
  <c r="R677" i="26"/>
  <c r="Q677" i="26"/>
  <c r="T676" i="26"/>
  <c r="U676" i="26" s="1"/>
  <c r="R676" i="26"/>
  <c r="Q676" i="26"/>
  <c r="T675" i="26"/>
  <c r="U675" i="26" s="1"/>
  <c r="R675" i="26"/>
  <c r="Q675" i="26"/>
  <c r="T674" i="26"/>
  <c r="U674" i="26" s="1"/>
  <c r="R674" i="26"/>
  <c r="Q674" i="26"/>
  <c r="T673" i="26"/>
  <c r="U673" i="26" s="1"/>
  <c r="R673" i="26"/>
  <c r="Q673" i="26"/>
  <c r="U672" i="26"/>
  <c r="T672" i="26"/>
  <c r="R672" i="26"/>
  <c r="Q672" i="26"/>
  <c r="U671" i="26"/>
  <c r="T671" i="26"/>
  <c r="R671" i="26"/>
  <c r="Q671" i="26"/>
  <c r="U670" i="26"/>
  <c r="T670" i="26"/>
  <c r="R670" i="26"/>
  <c r="Q670" i="26"/>
  <c r="T669" i="26"/>
  <c r="U669" i="26" s="1"/>
  <c r="R669" i="26"/>
  <c r="Q669" i="26"/>
  <c r="T668" i="26"/>
  <c r="U668" i="26" s="1"/>
  <c r="R668" i="26"/>
  <c r="Q668" i="26"/>
  <c r="T667" i="26"/>
  <c r="U667" i="26" s="1"/>
  <c r="R667" i="26"/>
  <c r="Q667" i="26"/>
  <c r="T666" i="26"/>
  <c r="U666" i="26" s="1"/>
  <c r="R666" i="26"/>
  <c r="Q666" i="26"/>
  <c r="T665" i="26"/>
  <c r="U665" i="26" s="1"/>
  <c r="R665" i="26"/>
  <c r="Q665" i="26"/>
  <c r="T664" i="26"/>
  <c r="U664" i="26" s="1"/>
  <c r="R664" i="26"/>
  <c r="Q664" i="26"/>
  <c r="T663" i="26"/>
  <c r="U663" i="26" s="1"/>
  <c r="R663" i="26"/>
  <c r="Q663" i="26"/>
  <c r="T662" i="26"/>
  <c r="U662" i="26" s="1"/>
  <c r="R662" i="26"/>
  <c r="Q662" i="26"/>
  <c r="T661" i="26"/>
  <c r="U661" i="26" s="1"/>
  <c r="R661" i="26"/>
  <c r="Q661" i="26"/>
  <c r="T660" i="26"/>
  <c r="U660" i="26" s="1"/>
  <c r="R660" i="26"/>
  <c r="Q660" i="26"/>
  <c r="T659" i="26"/>
  <c r="U659" i="26" s="1"/>
  <c r="R659" i="26"/>
  <c r="Q659" i="26"/>
  <c r="T658" i="26"/>
  <c r="U658" i="26" s="1"/>
  <c r="R658" i="26"/>
  <c r="Q658" i="26"/>
  <c r="T657" i="26"/>
  <c r="U657" i="26" s="1"/>
  <c r="R657" i="26"/>
  <c r="Q657" i="26"/>
  <c r="T656" i="26"/>
  <c r="U656" i="26" s="1"/>
  <c r="R656" i="26"/>
  <c r="Q656" i="26"/>
  <c r="T655" i="26"/>
  <c r="U655" i="26" s="1"/>
  <c r="R655" i="26"/>
  <c r="Q655" i="26"/>
  <c r="T654" i="26"/>
  <c r="U654" i="26" s="1"/>
  <c r="R654" i="26"/>
  <c r="Q654" i="26"/>
  <c r="T653" i="26"/>
  <c r="U653" i="26" s="1"/>
  <c r="R653" i="26"/>
  <c r="Q653" i="26"/>
  <c r="T652" i="26"/>
  <c r="U652" i="26" s="1"/>
  <c r="R652" i="26"/>
  <c r="Q652" i="26"/>
  <c r="T651" i="26"/>
  <c r="U651" i="26" s="1"/>
  <c r="R651" i="26"/>
  <c r="Q651" i="26"/>
  <c r="T650" i="26"/>
  <c r="U650" i="26" s="1"/>
  <c r="R650" i="26"/>
  <c r="Q650" i="26"/>
  <c r="U649" i="26"/>
  <c r="T649" i="26"/>
  <c r="R649" i="26"/>
  <c r="Q649" i="26"/>
  <c r="T648" i="26"/>
  <c r="U648" i="26" s="1"/>
  <c r="R648" i="26"/>
  <c r="Q648" i="26"/>
  <c r="T647" i="26"/>
  <c r="U647" i="26" s="1"/>
  <c r="R647" i="26"/>
  <c r="Q647" i="26"/>
  <c r="T646" i="26"/>
  <c r="U646" i="26" s="1"/>
  <c r="R646" i="26"/>
  <c r="Q646" i="26"/>
  <c r="T645" i="26"/>
  <c r="U645" i="26" s="1"/>
  <c r="R645" i="26"/>
  <c r="Q645" i="26"/>
  <c r="T644" i="26"/>
  <c r="U644" i="26" s="1"/>
  <c r="R644" i="26"/>
  <c r="Q644" i="26"/>
  <c r="U643" i="26"/>
  <c r="T643" i="26"/>
  <c r="R643" i="26"/>
  <c r="Q643" i="26"/>
  <c r="T642" i="26"/>
  <c r="U642" i="26" s="1"/>
  <c r="R642" i="26"/>
  <c r="Q642" i="26"/>
  <c r="T641" i="26"/>
  <c r="U641" i="26" s="1"/>
  <c r="R641" i="26"/>
  <c r="Q641" i="26"/>
  <c r="T640" i="26"/>
  <c r="U640" i="26" s="1"/>
  <c r="R640" i="26"/>
  <c r="Q640" i="26"/>
  <c r="T639" i="26"/>
  <c r="U639" i="26" s="1"/>
  <c r="R639" i="26"/>
  <c r="Q639" i="26"/>
  <c r="T638" i="26"/>
  <c r="U638" i="26" s="1"/>
  <c r="R638" i="26"/>
  <c r="Q638" i="26"/>
  <c r="T637" i="26"/>
  <c r="U637" i="26" s="1"/>
  <c r="R637" i="26"/>
  <c r="Q637" i="26"/>
  <c r="T636" i="26"/>
  <c r="U636" i="26" s="1"/>
  <c r="R636" i="26"/>
  <c r="Q636" i="26"/>
  <c r="T635" i="26"/>
  <c r="U635" i="26" s="1"/>
  <c r="R635" i="26"/>
  <c r="Q635" i="26"/>
  <c r="T634" i="26"/>
  <c r="U634" i="26" s="1"/>
  <c r="R634" i="26"/>
  <c r="Q634" i="26"/>
  <c r="U633" i="26"/>
  <c r="T633" i="26"/>
  <c r="R633" i="26"/>
  <c r="Q633" i="26"/>
  <c r="T632" i="26"/>
  <c r="U632" i="26" s="1"/>
  <c r="R632" i="26"/>
  <c r="Q632" i="26"/>
  <c r="T631" i="26"/>
  <c r="U631" i="26" s="1"/>
  <c r="R631" i="26"/>
  <c r="Q631" i="26"/>
  <c r="U630" i="26"/>
  <c r="T630" i="26"/>
  <c r="R630" i="26"/>
  <c r="Q630" i="26"/>
  <c r="T629" i="26"/>
  <c r="U629" i="26" s="1"/>
  <c r="R629" i="26"/>
  <c r="Q629" i="26"/>
  <c r="T628" i="26"/>
  <c r="U628" i="26" s="1"/>
  <c r="R628" i="26"/>
  <c r="Q628" i="26"/>
  <c r="T627" i="26"/>
  <c r="U627" i="26" s="1"/>
  <c r="R627" i="26"/>
  <c r="Q627" i="26"/>
  <c r="T626" i="26"/>
  <c r="U626" i="26" s="1"/>
  <c r="R626" i="26"/>
  <c r="Q626" i="26"/>
  <c r="T625" i="26"/>
  <c r="U625" i="26" s="1"/>
  <c r="R625" i="26"/>
  <c r="Q625" i="26"/>
  <c r="T624" i="26"/>
  <c r="U624" i="26" s="1"/>
  <c r="R624" i="26"/>
  <c r="Q624" i="26"/>
  <c r="T623" i="26"/>
  <c r="U623" i="26" s="1"/>
  <c r="R623" i="26"/>
  <c r="Q623" i="26"/>
  <c r="U622" i="26"/>
  <c r="T622" i="26"/>
  <c r="R622" i="26"/>
  <c r="Q622" i="26"/>
  <c r="T621" i="26"/>
  <c r="U621" i="26" s="1"/>
  <c r="R621" i="26"/>
  <c r="Q621" i="26"/>
  <c r="T620" i="26"/>
  <c r="U620" i="26" s="1"/>
  <c r="R620" i="26"/>
  <c r="Q620" i="26"/>
  <c r="T619" i="26"/>
  <c r="U619" i="26" s="1"/>
  <c r="R619" i="26"/>
  <c r="Q619" i="26"/>
  <c r="U618" i="26"/>
  <c r="T618" i="26"/>
  <c r="R618" i="26"/>
  <c r="Q618" i="26"/>
  <c r="T617" i="26"/>
  <c r="U617" i="26" s="1"/>
  <c r="R617" i="26"/>
  <c r="Q617" i="26"/>
  <c r="U616" i="26"/>
  <c r="T616" i="26"/>
  <c r="R616" i="26"/>
  <c r="Q616" i="26"/>
  <c r="T615" i="26"/>
  <c r="U615" i="26" s="1"/>
  <c r="R615" i="26"/>
  <c r="Q615" i="26"/>
  <c r="U614" i="26"/>
  <c r="T614" i="26"/>
  <c r="R614" i="26"/>
  <c r="Q614" i="26"/>
  <c r="T613" i="26"/>
  <c r="U613" i="26" s="1"/>
  <c r="R613" i="26"/>
  <c r="Q613" i="26"/>
  <c r="U612" i="26"/>
  <c r="T612" i="26"/>
  <c r="R612" i="26"/>
  <c r="Q612" i="26"/>
  <c r="T611" i="26"/>
  <c r="U611" i="26" s="1"/>
  <c r="R611" i="26"/>
  <c r="Q611" i="26"/>
  <c r="T610" i="26"/>
  <c r="U610" i="26" s="1"/>
  <c r="R610" i="26"/>
  <c r="Q610" i="26"/>
  <c r="T609" i="26"/>
  <c r="U609" i="26" s="1"/>
  <c r="R609" i="26"/>
  <c r="Q609" i="26"/>
  <c r="U608" i="26"/>
  <c r="T608" i="26"/>
  <c r="R608" i="26"/>
  <c r="Q608" i="26"/>
  <c r="T607" i="26"/>
  <c r="U607" i="26" s="1"/>
  <c r="R607" i="26"/>
  <c r="Q607" i="26"/>
  <c r="U606" i="26"/>
  <c r="T606" i="26"/>
  <c r="R606" i="26"/>
  <c r="Q606" i="26"/>
  <c r="T605" i="26"/>
  <c r="U605" i="26" s="1"/>
  <c r="R605" i="26"/>
  <c r="Q605" i="26"/>
  <c r="T604" i="26"/>
  <c r="U604" i="26" s="1"/>
  <c r="R604" i="26"/>
  <c r="Q604" i="26"/>
  <c r="T603" i="26"/>
  <c r="U603" i="26" s="1"/>
  <c r="R603" i="26"/>
  <c r="Q603" i="26"/>
  <c r="S602" i="26"/>
  <c r="P602" i="26" s="1"/>
  <c r="Q602" i="26"/>
  <c r="O602" i="26"/>
  <c r="K602" i="26"/>
  <c r="I602" i="26"/>
  <c r="S601" i="26"/>
  <c r="Q601" i="26"/>
  <c r="I601" i="26"/>
  <c r="K601" i="26" s="1"/>
  <c r="Q600" i="26"/>
  <c r="Q599" i="26"/>
  <c r="S598" i="26"/>
  <c r="Q598" i="26"/>
  <c r="K598" i="26"/>
  <c r="I598" i="26"/>
  <c r="S597" i="26"/>
  <c r="L597" i="26" s="1"/>
  <c r="Q597" i="26"/>
  <c r="O597" i="26"/>
  <c r="M597" i="26"/>
  <c r="I597" i="26"/>
  <c r="K597" i="26" s="1"/>
  <c r="S596" i="26"/>
  <c r="Q596" i="26"/>
  <c r="P596" i="26"/>
  <c r="O596" i="26"/>
  <c r="N596" i="26"/>
  <c r="L596" i="26"/>
  <c r="I596" i="26"/>
  <c r="K596" i="26" s="1"/>
  <c r="M596" i="26" s="1"/>
  <c r="S595" i="26"/>
  <c r="M595" i="26" s="1"/>
  <c r="Q595" i="26"/>
  <c r="P595" i="26"/>
  <c r="O595" i="26"/>
  <c r="N595" i="26"/>
  <c r="K595" i="26"/>
  <c r="I595" i="26"/>
  <c r="S594" i="26"/>
  <c r="O594" i="26" s="1"/>
  <c r="Q594" i="26"/>
  <c r="N594" i="26"/>
  <c r="I594" i="26"/>
  <c r="K594" i="26" s="1"/>
  <c r="S593" i="26"/>
  <c r="Q593" i="26"/>
  <c r="O593" i="26"/>
  <c r="K593" i="26"/>
  <c r="I593" i="26"/>
  <c r="U592" i="26"/>
  <c r="T592" i="26"/>
  <c r="R592" i="26"/>
  <c r="Q592" i="26"/>
  <c r="S591" i="26"/>
  <c r="N591" i="26" s="1"/>
  <c r="Q591" i="26"/>
  <c r="O591" i="26"/>
  <c r="M591" i="26"/>
  <c r="L591" i="26"/>
  <c r="I591" i="26"/>
  <c r="K591" i="26" s="1"/>
  <c r="P591" i="26" s="1"/>
  <c r="S590" i="26"/>
  <c r="N590" i="26" s="1"/>
  <c r="Q590" i="26"/>
  <c r="P590" i="26"/>
  <c r="M590" i="26"/>
  <c r="L590" i="26"/>
  <c r="K590" i="26"/>
  <c r="O590" i="26" s="1"/>
  <c r="I590" i="26"/>
  <c r="S589" i="26"/>
  <c r="O589" i="26" s="1"/>
  <c r="Q589" i="26"/>
  <c r="N589" i="26"/>
  <c r="I589" i="26"/>
  <c r="K589" i="26" s="1"/>
  <c r="S588" i="26"/>
  <c r="Q588" i="26"/>
  <c r="K588" i="26"/>
  <c r="I588" i="26"/>
  <c r="S587" i="26"/>
  <c r="O587" i="26" s="1"/>
  <c r="Q587" i="26"/>
  <c r="L587" i="26"/>
  <c r="K587" i="26"/>
  <c r="I587" i="26"/>
  <c r="S586" i="26"/>
  <c r="P586" i="26" s="1"/>
  <c r="Q586" i="26"/>
  <c r="M586" i="26"/>
  <c r="L586" i="26"/>
  <c r="I586" i="26"/>
  <c r="K586" i="26" s="1"/>
  <c r="S585" i="26"/>
  <c r="Q585" i="26"/>
  <c r="I585" i="26"/>
  <c r="K585" i="26" s="1"/>
  <c r="S584" i="26"/>
  <c r="P584" i="26" s="1"/>
  <c r="Q584" i="26"/>
  <c r="O584" i="26"/>
  <c r="L584" i="26"/>
  <c r="K584" i="26"/>
  <c r="N584" i="26" s="1"/>
  <c r="I584" i="26"/>
  <c r="S583" i="26"/>
  <c r="M583" i="26" s="1"/>
  <c r="Q583" i="26"/>
  <c r="P583" i="26"/>
  <c r="N583" i="26"/>
  <c r="L583" i="26"/>
  <c r="I583" i="26"/>
  <c r="K583" i="26" s="1"/>
  <c r="O583" i="26" s="1"/>
  <c r="S582" i="26"/>
  <c r="P582" i="26" s="1"/>
  <c r="Q582" i="26"/>
  <c r="L582" i="26"/>
  <c r="K582" i="26"/>
  <c r="I582" i="26"/>
  <c r="S581" i="26"/>
  <c r="O581" i="26" s="1"/>
  <c r="Q581" i="26"/>
  <c r="N581" i="26"/>
  <c r="I581" i="26"/>
  <c r="K581" i="26" s="1"/>
  <c r="T580" i="26"/>
  <c r="U580" i="26" s="1"/>
  <c r="R580" i="26"/>
  <c r="Q580" i="26"/>
  <c r="T579" i="26"/>
  <c r="U579" i="26" s="1"/>
  <c r="R579" i="26"/>
  <c r="Q579" i="26"/>
  <c r="U578" i="26"/>
  <c r="T578" i="26"/>
  <c r="R578" i="26"/>
  <c r="Q578" i="26"/>
  <c r="T577" i="26"/>
  <c r="U577" i="26" s="1"/>
  <c r="R577" i="26"/>
  <c r="Q577" i="26"/>
  <c r="U576" i="26"/>
  <c r="T576" i="26"/>
  <c r="R576" i="26"/>
  <c r="Q576" i="26"/>
  <c r="T575" i="26"/>
  <c r="U575" i="26" s="1"/>
  <c r="R575" i="26"/>
  <c r="Q575" i="26"/>
  <c r="T574" i="26"/>
  <c r="U574" i="26" s="1"/>
  <c r="R574" i="26"/>
  <c r="Q574" i="26"/>
  <c r="T573" i="26"/>
  <c r="U573" i="26" s="1"/>
  <c r="R573" i="26"/>
  <c r="Q573" i="26"/>
  <c r="U572" i="26"/>
  <c r="T572" i="26"/>
  <c r="R572" i="26"/>
  <c r="Q572" i="26"/>
  <c r="T571" i="26"/>
  <c r="U571" i="26" s="1"/>
  <c r="R571" i="26"/>
  <c r="Q571" i="26"/>
  <c r="U570" i="26"/>
  <c r="T570" i="26"/>
  <c r="R570" i="26"/>
  <c r="Q570" i="26"/>
  <c r="T569" i="26"/>
  <c r="U569" i="26" s="1"/>
  <c r="R569" i="26"/>
  <c r="Q569" i="26"/>
  <c r="U568" i="26"/>
  <c r="T568" i="26"/>
  <c r="R568" i="26"/>
  <c r="Q568" i="26"/>
  <c r="T567" i="26"/>
  <c r="U567" i="26" s="1"/>
  <c r="R567" i="26"/>
  <c r="Q567" i="26"/>
  <c r="T566" i="26"/>
  <c r="U566" i="26" s="1"/>
  <c r="R566" i="26"/>
  <c r="Q566" i="26"/>
  <c r="T565" i="26"/>
  <c r="U565" i="26" s="1"/>
  <c r="R565" i="26"/>
  <c r="Q565" i="26"/>
  <c r="T564" i="26"/>
  <c r="U564" i="26" s="1"/>
  <c r="R564" i="26"/>
  <c r="Q564" i="26"/>
  <c r="T563" i="26"/>
  <c r="U563" i="26" s="1"/>
  <c r="R563" i="26"/>
  <c r="Q563" i="26"/>
  <c r="T562" i="26"/>
  <c r="U562" i="26" s="1"/>
  <c r="R562" i="26"/>
  <c r="Q562" i="26"/>
  <c r="T561" i="26"/>
  <c r="U561" i="26" s="1"/>
  <c r="R561" i="26"/>
  <c r="Q561" i="26"/>
  <c r="U560" i="26"/>
  <c r="T560" i="26"/>
  <c r="R560" i="26"/>
  <c r="Q560" i="26"/>
  <c r="T559" i="26"/>
  <c r="U559" i="26" s="1"/>
  <c r="R559" i="26"/>
  <c r="Q559" i="26"/>
  <c r="T558" i="26"/>
  <c r="U558" i="26" s="1"/>
  <c r="R558" i="26"/>
  <c r="Q558" i="26"/>
  <c r="T557" i="26"/>
  <c r="U557" i="26" s="1"/>
  <c r="R557" i="26"/>
  <c r="Q557" i="26"/>
  <c r="T556" i="26"/>
  <c r="U556" i="26" s="1"/>
  <c r="R556" i="26"/>
  <c r="Q556" i="26"/>
  <c r="T555" i="26"/>
  <c r="U555" i="26" s="1"/>
  <c r="R555" i="26"/>
  <c r="Q555" i="26"/>
  <c r="T554" i="26"/>
  <c r="U554" i="26" s="1"/>
  <c r="R554" i="26"/>
  <c r="Q554" i="26"/>
  <c r="S553" i="26"/>
  <c r="Q553" i="26"/>
  <c r="O553" i="26"/>
  <c r="N553" i="26"/>
  <c r="M553" i="26"/>
  <c r="L553" i="26"/>
  <c r="I553" i="26"/>
  <c r="K553" i="26" s="1"/>
  <c r="T552" i="26"/>
  <c r="U552" i="26" s="1"/>
  <c r="R552" i="26"/>
  <c r="Q552" i="26"/>
  <c r="T551" i="26"/>
  <c r="U551" i="26" s="1"/>
  <c r="R551" i="26"/>
  <c r="Q551" i="26"/>
  <c r="U550" i="26"/>
  <c r="T550" i="26"/>
  <c r="R550" i="26"/>
  <c r="Q550" i="26"/>
  <c r="T549" i="26"/>
  <c r="U549" i="26" s="1"/>
  <c r="R549" i="26"/>
  <c r="Q549" i="26"/>
  <c r="T548" i="26"/>
  <c r="U548" i="26" s="1"/>
  <c r="R548" i="26"/>
  <c r="Q548" i="26"/>
  <c r="T547" i="26"/>
  <c r="U547" i="26" s="1"/>
  <c r="R547" i="26"/>
  <c r="Q547" i="26"/>
  <c r="T546" i="26"/>
  <c r="U546" i="26" s="1"/>
  <c r="R546" i="26"/>
  <c r="Q546" i="26"/>
  <c r="T545" i="26"/>
  <c r="U545" i="26" s="1"/>
  <c r="R545" i="26"/>
  <c r="Q545" i="26"/>
  <c r="U544" i="26"/>
  <c r="T544" i="26"/>
  <c r="R544" i="26"/>
  <c r="Q544" i="26"/>
  <c r="T543" i="26"/>
  <c r="U543" i="26" s="1"/>
  <c r="R543" i="26"/>
  <c r="Q543" i="26"/>
  <c r="T542" i="26"/>
  <c r="U542" i="26" s="1"/>
  <c r="R542" i="26"/>
  <c r="Q542" i="26"/>
  <c r="T541" i="26"/>
  <c r="U541" i="26" s="1"/>
  <c r="R541" i="26"/>
  <c r="Q541" i="26"/>
  <c r="T540" i="26"/>
  <c r="U540" i="26" s="1"/>
  <c r="R540" i="26"/>
  <c r="Q540" i="26"/>
  <c r="T539" i="26"/>
  <c r="U539" i="26" s="1"/>
  <c r="R539" i="26"/>
  <c r="Q539" i="26"/>
  <c r="U538" i="26"/>
  <c r="T538" i="26"/>
  <c r="R538" i="26"/>
  <c r="Q538" i="26"/>
  <c r="T537" i="26"/>
  <c r="U537" i="26" s="1"/>
  <c r="R537" i="26"/>
  <c r="Q537" i="26"/>
  <c r="T536" i="26"/>
  <c r="U536" i="26" s="1"/>
  <c r="R536" i="26"/>
  <c r="Q536" i="26"/>
  <c r="T535" i="26"/>
  <c r="U535" i="26" s="1"/>
  <c r="R535" i="26"/>
  <c r="Q535" i="26"/>
  <c r="U534" i="26"/>
  <c r="T534" i="26"/>
  <c r="R534" i="26"/>
  <c r="Q534" i="26"/>
  <c r="T533" i="26"/>
  <c r="U533" i="26" s="1"/>
  <c r="R533" i="26"/>
  <c r="Q533" i="26"/>
  <c r="T532" i="26"/>
  <c r="U532" i="26" s="1"/>
  <c r="R532" i="26"/>
  <c r="Q532" i="26"/>
  <c r="T531" i="26"/>
  <c r="U531" i="26" s="1"/>
  <c r="R531" i="26"/>
  <c r="Q531" i="26"/>
  <c r="T530" i="26"/>
  <c r="U530" i="26" s="1"/>
  <c r="R530" i="26"/>
  <c r="Q530" i="26"/>
  <c r="T529" i="26"/>
  <c r="U529" i="26" s="1"/>
  <c r="R529" i="26"/>
  <c r="Q529" i="26"/>
  <c r="U528" i="26"/>
  <c r="T528" i="26"/>
  <c r="R528" i="26"/>
  <c r="Q528" i="26"/>
  <c r="T527" i="26"/>
  <c r="U527" i="26" s="1"/>
  <c r="R527" i="26"/>
  <c r="Q527" i="26"/>
  <c r="T526" i="26"/>
  <c r="U526" i="26" s="1"/>
  <c r="R526" i="26"/>
  <c r="Q526" i="26"/>
  <c r="T525" i="26"/>
  <c r="U525" i="26" s="1"/>
  <c r="R525" i="26"/>
  <c r="Q525" i="26"/>
  <c r="T524" i="26"/>
  <c r="U524" i="26" s="1"/>
  <c r="R524" i="26"/>
  <c r="Q524" i="26"/>
  <c r="T523" i="26"/>
  <c r="U523" i="26" s="1"/>
  <c r="R523" i="26"/>
  <c r="Q523" i="26"/>
  <c r="U522" i="26"/>
  <c r="T522" i="26"/>
  <c r="R522" i="26"/>
  <c r="Q522" i="26"/>
  <c r="T521" i="26"/>
  <c r="U521" i="26" s="1"/>
  <c r="R521" i="26"/>
  <c r="Q521" i="26"/>
  <c r="T520" i="26"/>
  <c r="U520" i="26" s="1"/>
  <c r="R520" i="26"/>
  <c r="Q520" i="26"/>
  <c r="T519" i="26"/>
  <c r="U519" i="26" s="1"/>
  <c r="R519" i="26"/>
  <c r="Q519" i="26"/>
  <c r="U518" i="26"/>
  <c r="T518" i="26"/>
  <c r="R518" i="26"/>
  <c r="Q518" i="26"/>
  <c r="T517" i="26"/>
  <c r="U517" i="26" s="1"/>
  <c r="R517" i="26"/>
  <c r="Q517" i="26"/>
  <c r="T516" i="26"/>
  <c r="U516" i="26" s="1"/>
  <c r="R516" i="26"/>
  <c r="Q516" i="26"/>
  <c r="T515" i="26"/>
  <c r="U515" i="26" s="1"/>
  <c r="R515" i="26"/>
  <c r="Q515" i="26"/>
  <c r="T514" i="26"/>
  <c r="U514" i="26" s="1"/>
  <c r="R514" i="26"/>
  <c r="Q514" i="26"/>
  <c r="T513" i="26"/>
  <c r="U513" i="26" s="1"/>
  <c r="R513" i="26"/>
  <c r="Q513" i="26"/>
  <c r="U512" i="26"/>
  <c r="T512" i="26"/>
  <c r="R512" i="26"/>
  <c r="Q512" i="26"/>
  <c r="T511" i="26"/>
  <c r="U511" i="26" s="1"/>
  <c r="R511" i="26"/>
  <c r="Q511" i="26"/>
  <c r="T510" i="26"/>
  <c r="U510" i="26" s="1"/>
  <c r="R510" i="26"/>
  <c r="Q510" i="26"/>
  <c r="T509" i="26"/>
  <c r="U509" i="26" s="1"/>
  <c r="R509" i="26"/>
  <c r="Q509" i="26"/>
  <c r="T508" i="26"/>
  <c r="U508" i="26" s="1"/>
  <c r="R508" i="26"/>
  <c r="Q508" i="26"/>
  <c r="T507" i="26"/>
  <c r="U507" i="26" s="1"/>
  <c r="R507" i="26"/>
  <c r="Q507" i="26"/>
  <c r="U506" i="26"/>
  <c r="T506" i="26"/>
  <c r="R506" i="26"/>
  <c r="Q506" i="26"/>
  <c r="T505" i="26"/>
  <c r="U505" i="26" s="1"/>
  <c r="R505" i="26"/>
  <c r="Q505" i="26"/>
  <c r="T504" i="26"/>
  <c r="U504" i="26" s="1"/>
  <c r="R504" i="26"/>
  <c r="Q504" i="26"/>
  <c r="T503" i="26"/>
  <c r="U503" i="26" s="1"/>
  <c r="R503" i="26"/>
  <c r="Q503" i="26"/>
  <c r="T502" i="26"/>
  <c r="U502" i="26" s="1"/>
  <c r="R502" i="26"/>
  <c r="Q502" i="26"/>
  <c r="T501" i="26"/>
  <c r="U501" i="26" s="1"/>
  <c r="R501" i="26"/>
  <c r="Q501" i="26"/>
  <c r="T500" i="26"/>
  <c r="U500" i="26" s="1"/>
  <c r="R500" i="26"/>
  <c r="Q500" i="26"/>
  <c r="T499" i="26"/>
  <c r="U499" i="26" s="1"/>
  <c r="R499" i="26"/>
  <c r="Q499" i="26"/>
  <c r="T498" i="26"/>
  <c r="U498" i="26" s="1"/>
  <c r="R498" i="26"/>
  <c r="Q498" i="26"/>
  <c r="T497" i="26"/>
  <c r="U497" i="26" s="1"/>
  <c r="R497" i="26"/>
  <c r="Q497" i="26"/>
  <c r="T496" i="26"/>
  <c r="U496" i="26" s="1"/>
  <c r="R496" i="26"/>
  <c r="Q496" i="26"/>
  <c r="T495" i="26"/>
  <c r="U495" i="26" s="1"/>
  <c r="R495" i="26"/>
  <c r="Q495" i="26"/>
  <c r="T494" i="26"/>
  <c r="U494" i="26" s="1"/>
  <c r="R494" i="26"/>
  <c r="Q494" i="26"/>
  <c r="U493" i="26"/>
  <c r="T493" i="26"/>
  <c r="R493" i="26"/>
  <c r="Q493" i="26"/>
  <c r="T492" i="26"/>
  <c r="U492" i="26" s="1"/>
  <c r="R492" i="26"/>
  <c r="Q492" i="26"/>
  <c r="T491" i="26"/>
  <c r="U491" i="26" s="1"/>
  <c r="R491" i="26"/>
  <c r="Q491" i="26"/>
  <c r="T490" i="26"/>
  <c r="U490" i="26" s="1"/>
  <c r="R490" i="26"/>
  <c r="Q490" i="26"/>
  <c r="U489" i="26"/>
  <c r="T489" i="26"/>
  <c r="R489" i="26"/>
  <c r="Q489" i="26"/>
  <c r="T488" i="26"/>
  <c r="U488" i="26" s="1"/>
  <c r="R488" i="26"/>
  <c r="Q488" i="26"/>
  <c r="T487" i="26"/>
  <c r="U487" i="26" s="1"/>
  <c r="R487" i="26"/>
  <c r="Q487" i="26"/>
  <c r="T486" i="26"/>
  <c r="U486" i="26" s="1"/>
  <c r="R486" i="26"/>
  <c r="Q486" i="26"/>
  <c r="T485" i="26"/>
  <c r="U485" i="26" s="1"/>
  <c r="R485" i="26"/>
  <c r="Q485" i="26"/>
  <c r="T484" i="26"/>
  <c r="U484" i="26" s="1"/>
  <c r="R484" i="26"/>
  <c r="Q484" i="26"/>
  <c r="T483" i="26"/>
  <c r="U483" i="26" s="1"/>
  <c r="R483" i="26"/>
  <c r="Q483" i="26"/>
  <c r="T482" i="26"/>
  <c r="U482" i="26" s="1"/>
  <c r="R482" i="26"/>
  <c r="Q482" i="26"/>
  <c r="T481" i="26"/>
  <c r="U481" i="26" s="1"/>
  <c r="R481" i="26"/>
  <c r="Q481" i="26"/>
  <c r="T480" i="26"/>
  <c r="U480" i="26" s="1"/>
  <c r="R480" i="26"/>
  <c r="Q480" i="26"/>
  <c r="T479" i="26"/>
  <c r="U479" i="26" s="1"/>
  <c r="R479" i="26"/>
  <c r="Q479" i="26"/>
  <c r="T478" i="26"/>
  <c r="U478" i="26" s="1"/>
  <c r="R478" i="26"/>
  <c r="Q478" i="26"/>
  <c r="U477" i="26"/>
  <c r="T477" i="26"/>
  <c r="R477" i="26"/>
  <c r="Q477" i="26"/>
  <c r="T476" i="26"/>
  <c r="U476" i="26" s="1"/>
  <c r="R476" i="26"/>
  <c r="Q476" i="26"/>
  <c r="T475" i="26"/>
  <c r="U475" i="26" s="1"/>
  <c r="R475" i="26"/>
  <c r="Q475" i="26"/>
  <c r="T474" i="26"/>
  <c r="U474" i="26" s="1"/>
  <c r="R474" i="26"/>
  <c r="Q474" i="26"/>
  <c r="U473" i="26"/>
  <c r="T473" i="26"/>
  <c r="R473" i="26"/>
  <c r="Q473" i="26"/>
  <c r="T472" i="26"/>
  <c r="U472" i="26" s="1"/>
  <c r="R472" i="26"/>
  <c r="Q472" i="26"/>
  <c r="T471" i="26"/>
  <c r="U471" i="26" s="1"/>
  <c r="R471" i="26"/>
  <c r="Q471" i="26"/>
  <c r="T470" i="26"/>
  <c r="U470" i="26" s="1"/>
  <c r="R470" i="26"/>
  <c r="Q470" i="26"/>
  <c r="T469" i="26"/>
  <c r="U469" i="26" s="1"/>
  <c r="R469" i="26"/>
  <c r="Q469" i="26"/>
  <c r="T468" i="26"/>
  <c r="U468" i="26" s="1"/>
  <c r="R468" i="26"/>
  <c r="Q468" i="26"/>
  <c r="U467" i="26"/>
  <c r="T467" i="26"/>
  <c r="R467" i="26"/>
  <c r="Q467" i="26"/>
  <c r="T466" i="26"/>
  <c r="U466" i="26" s="1"/>
  <c r="R466" i="26"/>
  <c r="Q466" i="26"/>
  <c r="T465" i="26"/>
  <c r="U465" i="26" s="1"/>
  <c r="R465" i="26"/>
  <c r="Q465" i="26"/>
  <c r="T464" i="26"/>
  <c r="U464" i="26" s="1"/>
  <c r="R464" i="26"/>
  <c r="Q464" i="26"/>
  <c r="U463" i="26"/>
  <c r="T463" i="26"/>
  <c r="R463" i="26"/>
  <c r="Q463" i="26"/>
  <c r="T462" i="26"/>
  <c r="U462" i="26" s="1"/>
  <c r="R462" i="26"/>
  <c r="Q462" i="26"/>
  <c r="U461" i="26"/>
  <c r="T461" i="26"/>
  <c r="R461" i="26"/>
  <c r="Q461" i="26"/>
  <c r="T460" i="26"/>
  <c r="U460" i="26" s="1"/>
  <c r="R460" i="26"/>
  <c r="Q460" i="26"/>
  <c r="T459" i="26"/>
  <c r="U459" i="26" s="1"/>
  <c r="R459" i="26"/>
  <c r="Q459" i="26"/>
  <c r="S458" i="26"/>
  <c r="P458" i="26" s="1"/>
  <c r="Q458" i="26"/>
  <c r="K458" i="26"/>
  <c r="I458" i="26"/>
  <c r="Q457" i="26"/>
  <c r="Q456" i="26"/>
  <c r="Q455" i="26"/>
  <c r="Q454" i="26"/>
  <c r="Q453" i="26"/>
  <c r="Q452" i="26"/>
  <c r="Q451" i="26"/>
  <c r="T450" i="26"/>
  <c r="U450" i="26" s="1"/>
  <c r="R450" i="26"/>
  <c r="Q450" i="26"/>
  <c r="T449" i="26"/>
  <c r="U449" i="26" s="1"/>
  <c r="R449" i="26"/>
  <c r="Q449" i="26"/>
  <c r="T448" i="26"/>
  <c r="U448" i="26" s="1"/>
  <c r="R448" i="26"/>
  <c r="Q448" i="26"/>
  <c r="T447" i="26"/>
  <c r="U447" i="26" s="1"/>
  <c r="R447" i="26"/>
  <c r="Q447" i="26"/>
  <c r="S446" i="26"/>
  <c r="P446" i="26" s="1"/>
  <c r="Q446" i="26"/>
  <c r="O446" i="26"/>
  <c r="M446" i="26"/>
  <c r="L446" i="26"/>
  <c r="K446" i="26"/>
  <c r="N446" i="26" s="1"/>
  <c r="I446" i="26"/>
  <c r="S445" i="26"/>
  <c r="P445" i="26" s="1"/>
  <c r="Q445" i="26"/>
  <c r="N445" i="26"/>
  <c r="M445" i="26"/>
  <c r="L445" i="26"/>
  <c r="I445" i="26"/>
  <c r="K445" i="26" s="1"/>
  <c r="O445" i="26" s="1"/>
  <c r="S444" i="26"/>
  <c r="O444" i="26" s="1"/>
  <c r="Q444" i="26"/>
  <c r="N444" i="26"/>
  <c r="I444" i="26"/>
  <c r="K444" i="26" s="1"/>
  <c r="T443" i="26"/>
  <c r="U443" i="26" s="1"/>
  <c r="R443" i="26"/>
  <c r="Q443" i="26"/>
  <c r="S442" i="26"/>
  <c r="L442" i="26" s="1"/>
  <c r="Q442" i="26"/>
  <c r="O442" i="26"/>
  <c r="N442" i="26"/>
  <c r="I442" i="26"/>
  <c r="K442" i="26" s="1"/>
  <c r="S441" i="26"/>
  <c r="Q441" i="26"/>
  <c r="K441" i="26"/>
  <c r="I441" i="26"/>
  <c r="S440" i="26"/>
  <c r="Q440" i="26"/>
  <c r="I440" i="26"/>
  <c r="K440" i="26" s="1"/>
  <c r="S439" i="26"/>
  <c r="N439" i="26" s="1"/>
  <c r="Q439" i="26"/>
  <c r="I439" i="26"/>
  <c r="K439" i="26" s="1"/>
  <c r="T438" i="26"/>
  <c r="U438" i="26" s="1"/>
  <c r="R438" i="26"/>
  <c r="Q438" i="26"/>
  <c r="T437" i="26"/>
  <c r="U437" i="26" s="1"/>
  <c r="R437" i="26"/>
  <c r="Q437" i="26"/>
  <c r="U436" i="26"/>
  <c r="T436" i="26"/>
  <c r="R436" i="26"/>
  <c r="Q436" i="26"/>
  <c r="T435" i="26"/>
  <c r="U435" i="26" s="1"/>
  <c r="R435" i="26"/>
  <c r="Q435" i="26"/>
  <c r="T434" i="26"/>
  <c r="U434" i="26" s="1"/>
  <c r="R434" i="26"/>
  <c r="Q434" i="26"/>
  <c r="T433" i="26"/>
  <c r="U433" i="26" s="1"/>
  <c r="R433" i="26"/>
  <c r="Q433" i="26"/>
  <c r="T432" i="26"/>
  <c r="U432" i="26" s="1"/>
  <c r="R432" i="26"/>
  <c r="Q432" i="26"/>
  <c r="T431" i="26"/>
  <c r="U431" i="26" s="1"/>
  <c r="R431" i="26"/>
  <c r="Q431" i="26"/>
  <c r="U430" i="26"/>
  <c r="T430" i="26"/>
  <c r="R430" i="26"/>
  <c r="Q430" i="26"/>
  <c r="T429" i="26"/>
  <c r="U429" i="26" s="1"/>
  <c r="R429" i="26"/>
  <c r="Q429" i="26"/>
  <c r="T428" i="26"/>
  <c r="U428" i="26" s="1"/>
  <c r="R428" i="26"/>
  <c r="Q428" i="26"/>
  <c r="T427" i="26"/>
  <c r="U427" i="26" s="1"/>
  <c r="R427" i="26"/>
  <c r="Q427" i="26"/>
  <c r="T426" i="26"/>
  <c r="U426" i="26" s="1"/>
  <c r="R426" i="26"/>
  <c r="Q426" i="26"/>
  <c r="T425" i="26"/>
  <c r="U425" i="26" s="1"/>
  <c r="R425" i="26"/>
  <c r="Q425" i="26"/>
  <c r="U424" i="26"/>
  <c r="T424" i="26"/>
  <c r="R424" i="26"/>
  <c r="Q424" i="26"/>
  <c r="T423" i="26"/>
  <c r="U423" i="26" s="1"/>
  <c r="R423" i="26"/>
  <c r="Q423" i="26"/>
  <c r="T422" i="26"/>
  <c r="U422" i="26" s="1"/>
  <c r="R422" i="26"/>
  <c r="Q422" i="26"/>
  <c r="T421" i="26"/>
  <c r="U421" i="26" s="1"/>
  <c r="R421" i="26"/>
  <c r="Q421" i="26"/>
  <c r="U420" i="26"/>
  <c r="T420" i="26"/>
  <c r="R420" i="26"/>
  <c r="Q420" i="26"/>
  <c r="T419" i="26"/>
  <c r="U419" i="26" s="1"/>
  <c r="R419" i="26"/>
  <c r="Q419" i="26"/>
  <c r="U418" i="26"/>
  <c r="T418" i="26"/>
  <c r="R418" i="26"/>
  <c r="Q418" i="26"/>
  <c r="T417" i="26"/>
  <c r="U417" i="26" s="1"/>
  <c r="R417" i="26"/>
  <c r="Q417" i="26"/>
  <c r="T416" i="26"/>
  <c r="U416" i="26" s="1"/>
  <c r="R416" i="26"/>
  <c r="Q416" i="26"/>
  <c r="T415" i="26"/>
  <c r="U415" i="26" s="1"/>
  <c r="R415" i="26"/>
  <c r="Q415" i="26"/>
  <c r="U414" i="26"/>
  <c r="T414" i="26"/>
  <c r="R414" i="26"/>
  <c r="Q414" i="26"/>
  <c r="T413" i="26"/>
  <c r="U413" i="26" s="1"/>
  <c r="R413" i="26"/>
  <c r="Q413" i="26"/>
  <c r="T412" i="26"/>
  <c r="U412" i="26" s="1"/>
  <c r="R412" i="26"/>
  <c r="Q412" i="26"/>
  <c r="T411" i="26"/>
  <c r="U411" i="26" s="1"/>
  <c r="R411" i="26"/>
  <c r="Q411" i="26"/>
  <c r="T410" i="26"/>
  <c r="U410" i="26" s="1"/>
  <c r="R410" i="26"/>
  <c r="Q410" i="26"/>
  <c r="T409" i="26"/>
  <c r="U409" i="26" s="1"/>
  <c r="R409" i="26"/>
  <c r="Q409" i="26"/>
  <c r="U408" i="26"/>
  <c r="T408" i="26"/>
  <c r="R408" i="26"/>
  <c r="Q408" i="26"/>
  <c r="T407" i="26"/>
  <c r="U407" i="26" s="1"/>
  <c r="R407" i="26"/>
  <c r="Q407" i="26"/>
  <c r="T406" i="26"/>
  <c r="U406" i="26" s="1"/>
  <c r="R406" i="26"/>
  <c r="Q406" i="26"/>
  <c r="T405" i="26"/>
  <c r="U405" i="26" s="1"/>
  <c r="R405" i="26"/>
  <c r="Q405" i="26"/>
  <c r="U404" i="26"/>
  <c r="T404" i="26"/>
  <c r="R404" i="26"/>
  <c r="Q404" i="26"/>
  <c r="T403" i="26"/>
  <c r="U403" i="26" s="1"/>
  <c r="R403" i="26"/>
  <c r="Q403" i="26"/>
  <c r="T402" i="26"/>
  <c r="U402" i="26" s="1"/>
  <c r="R402" i="26"/>
  <c r="Q402" i="26"/>
  <c r="T401" i="26"/>
  <c r="U401" i="26" s="1"/>
  <c r="R401" i="26"/>
  <c r="Q401" i="26"/>
  <c r="U400" i="26"/>
  <c r="T400" i="26"/>
  <c r="R400" i="26"/>
  <c r="Q400" i="26"/>
  <c r="T399" i="26"/>
  <c r="U399" i="26" s="1"/>
  <c r="R399" i="26"/>
  <c r="Q399" i="26"/>
  <c r="T398" i="26"/>
  <c r="U398" i="26" s="1"/>
  <c r="R398" i="26"/>
  <c r="Q398" i="26"/>
  <c r="T397" i="26"/>
  <c r="U397" i="26" s="1"/>
  <c r="R397" i="26"/>
  <c r="Q397" i="26"/>
  <c r="U396" i="26"/>
  <c r="T396" i="26"/>
  <c r="R396" i="26"/>
  <c r="Q396" i="26"/>
  <c r="T395" i="26"/>
  <c r="U395" i="26" s="1"/>
  <c r="R395" i="26"/>
  <c r="Q395" i="26"/>
  <c r="T394" i="26"/>
  <c r="U394" i="26" s="1"/>
  <c r="R394" i="26"/>
  <c r="Q394" i="26"/>
  <c r="Q393" i="26"/>
  <c r="T392" i="26"/>
  <c r="U392" i="26" s="1"/>
  <c r="R392" i="26"/>
  <c r="Q392" i="26"/>
  <c r="T391" i="26"/>
  <c r="U391" i="26" s="1"/>
  <c r="R391" i="26"/>
  <c r="Q391" i="26"/>
  <c r="S390" i="26"/>
  <c r="M390" i="26" s="1"/>
  <c r="Q390" i="26"/>
  <c r="I390" i="26"/>
  <c r="K390" i="26" s="1"/>
  <c r="T389" i="26"/>
  <c r="U389" i="26" s="1"/>
  <c r="R389" i="26"/>
  <c r="Q389" i="26"/>
  <c r="T388" i="26"/>
  <c r="U388" i="26" s="1"/>
  <c r="R388" i="26"/>
  <c r="Q388" i="26"/>
  <c r="T387" i="26"/>
  <c r="U387" i="26" s="1"/>
  <c r="R387" i="26"/>
  <c r="Q387" i="26"/>
  <c r="T386" i="26"/>
  <c r="U386" i="26" s="1"/>
  <c r="R386" i="26"/>
  <c r="Q386" i="26"/>
  <c r="T385" i="26"/>
  <c r="U385" i="26" s="1"/>
  <c r="R385" i="26"/>
  <c r="Q385" i="26"/>
  <c r="T384" i="26"/>
  <c r="U384" i="26" s="1"/>
  <c r="R384" i="26"/>
  <c r="Q384" i="26"/>
  <c r="T383" i="26"/>
  <c r="U383" i="26" s="1"/>
  <c r="R383" i="26"/>
  <c r="Q383" i="26"/>
  <c r="T382" i="26"/>
  <c r="U382" i="26" s="1"/>
  <c r="R382" i="26"/>
  <c r="Q382" i="26"/>
  <c r="T381" i="26"/>
  <c r="U381" i="26" s="1"/>
  <c r="R381" i="26"/>
  <c r="Q381" i="26"/>
  <c r="T380" i="26"/>
  <c r="U380" i="26" s="1"/>
  <c r="R380" i="26"/>
  <c r="Q380" i="26"/>
  <c r="T379" i="26"/>
  <c r="U379" i="26" s="1"/>
  <c r="R379" i="26"/>
  <c r="Q379" i="26"/>
  <c r="T378" i="26"/>
  <c r="U378" i="26" s="1"/>
  <c r="R378" i="26"/>
  <c r="Q378" i="26"/>
  <c r="T377" i="26"/>
  <c r="U377" i="26" s="1"/>
  <c r="R377" i="26"/>
  <c r="Q377" i="26"/>
  <c r="T376" i="26"/>
  <c r="U376" i="26" s="1"/>
  <c r="R376" i="26"/>
  <c r="Q376" i="26"/>
  <c r="S375" i="26"/>
  <c r="Q375" i="26"/>
  <c r="O375" i="26"/>
  <c r="M375" i="26"/>
  <c r="I375" i="26"/>
  <c r="K375" i="26" s="1"/>
  <c r="P375" i="26" s="1"/>
  <c r="S374" i="26"/>
  <c r="N374" i="26" s="1"/>
  <c r="Q374" i="26"/>
  <c r="I374" i="26"/>
  <c r="K374" i="26" s="1"/>
  <c r="S373" i="26"/>
  <c r="Q373" i="26"/>
  <c r="I373" i="26"/>
  <c r="K373" i="26" s="1"/>
  <c r="S372" i="26"/>
  <c r="N372" i="26" s="1"/>
  <c r="Q372" i="26"/>
  <c r="I372" i="26"/>
  <c r="K372" i="26" s="1"/>
  <c r="S371" i="26"/>
  <c r="N371" i="26" s="1"/>
  <c r="Q371" i="26"/>
  <c r="K371" i="26"/>
  <c r="I371" i="26"/>
  <c r="S370" i="26"/>
  <c r="N370" i="26" s="1"/>
  <c r="Q370" i="26"/>
  <c r="I370" i="26"/>
  <c r="K370" i="26" s="1"/>
  <c r="T369" i="26"/>
  <c r="U369" i="26" s="1"/>
  <c r="R369" i="26"/>
  <c r="Q369" i="26"/>
  <c r="T368" i="26"/>
  <c r="U368" i="26" s="1"/>
  <c r="R368" i="26"/>
  <c r="Q368" i="26"/>
  <c r="T367" i="26"/>
  <c r="U367" i="26" s="1"/>
  <c r="R367" i="26"/>
  <c r="Q367" i="26"/>
  <c r="T366" i="26"/>
  <c r="U366" i="26" s="1"/>
  <c r="R366" i="26"/>
  <c r="Q366" i="26"/>
  <c r="T365" i="26"/>
  <c r="U365" i="26" s="1"/>
  <c r="R365" i="26"/>
  <c r="Q365" i="26"/>
  <c r="T364" i="26"/>
  <c r="U364" i="26" s="1"/>
  <c r="R364" i="26"/>
  <c r="Q364" i="26"/>
  <c r="S363" i="26"/>
  <c r="Q363" i="26"/>
  <c r="K363" i="26"/>
  <c r="I363" i="26"/>
  <c r="T362" i="26"/>
  <c r="U362" i="26" s="1"/>
  <c r="R362" i="26"/>
  <c r="Q362" i="26"/>
  <c r="S361" i="26"/>
  <c r="P361" i="26" s="1"/>
  <c r="Q361" i="26"/>
  <c r="I361" i="26"/>
  <c r="K361" i="26" s="1"/>
  <c r="T360" i="26"/>
  <c r="U360" i="26" s="1"/>
  <c r="R360" i="26"/>
  <c r="Q360" i="26"/>
  <c r="T359" i="26"/>
  <c r="U359" i="26" s="1"/>
  <c r="R359" i="26"/>
  <c r="Q359" i="26"/>
  <c r="T358" i="26"/>
  <c r="U358" i="26" s="1"/>
  <c r="R358" i="26"/>
  <c r="Q358" i="26"/>
  <c r="U357" i="26"/>
  <c r="T357" i="26"/>
  <c r="R357" i="26"/>
  <c r="Q357" i="26"/>
  <c r="T356" i="26"/>
  <c r="U356" i="26" s="1"/>
  <c r="R356" i="26"/>
  <c r="Q356" i="26"/>
  <c r="T355" i="26"/>
  <c r="U355" i="26" s="1"/>
  <c r="R355" i="26"/>
  <c r="Q355" i="26"/>
  <c r="T354" i="26"/>
  <c r="U354" i="26" s="1"/>
  <c r="R354" i="26"/>
  <c r="Q354" i="26"/>
  <c r="T353" i="26"/>
  <c r="U353" i="26" s="1"/>
  <c r="R353" i="26"/>
  <c r="Q353" i="26"/>
  <c r="T352" i="26"/>
  <c r="U352" i="26" s="1"/>
  <c r="R352" i="26"/>
  <c r="Q352" i="26"/>
  <c r="T351" i="26"/>
  <c r="U351" i="26" s="1"/>
  <c r="R351" i="26"/>
  <c r="Q351" i="26"/>
  <c r="S350" i="26"/>
  <c r="L350" i="26" s="1"/>
  <c r="Q350" i="26"/>
  <c r="I350" i="26"/>
  <c r="K350" i="26" s="1"/>
  <c r="S349" i="26"/>
  <c r="M349" i="26" s="1"/>
  <c r="Q349" i="26"/>
  <c r="I349" i="26"/>
  <c r="K349" i="26" s="1"/>
  <c r="T348" i="26"/>
  <c r="U348" i="26" s="1"/>
  <c r="R348" i="26"/>
  <c r="Q348" i="26"/>
  <c r="T347" i="26"/>
  <c r="U347" i="26" s="1"/>
  <c r="R347" i="26"/>
  <c r="Q347" i="26"/>
  <c r="T346" i="26"/>
  <c r="U346" i="26" s="1"/>
  <c r="R346" i="26"/>
  <c r="Q346" i="26"/>
  <c r="T345" i="26"/>
  <c r="U345" i="26" s="1"/>
  <c r="R345" i="26"/>
  <c r="Q345" i="26"/>
  <c r="T344" i="26"/>
  <c r="U344" i="26" s="1"/>
  <c r="R344" i="26"/>
  <c r="Q344" i="26"/>
  <c r="T343" i="26"/>
  <c r="U343" i="26" s="1"/>
  <c r="R343" i="26"/>
  <c r="Q343" i="26"/>
  <c r="T342" i="26"/>
  <c r="U342" i="26" s="1"/>
  <c r="R342" i="26"/>
  <c r="Q342" i="26"/>
  <c r="T341" i="26"/>
  <c r="U341" i="26" s="1"/>
  <c r="R341" i="26"/>
  <c r="Q341" i="26"/>
  <c r="T340" i="26"/>
  <c r="U340" i="26" s="1"/>
  <c r="R340" i="26"/>
  <c r="Q340" i="26"/>
  <c r="T339" i="26"/>
  <c r="U339" i="26" s="1"/>
  <c r="R339" i="26"/>
  <c r="Q339" i="26"/>
  <c r="T338" i="26"/>
  <c r="U338" i="26" s="1"/>
  <c r="R338" i="26"/>
  <c r="Q338" i="26"/>
  <c r="T337" i="26"/>
  <c r="U337" i="26" s="1"/>
  <c r="R337" i="26"/>
  <c r="Q337" i="26"/>
  <c r="S336" i="26"/>
  <c r="O336" i="26" s="1"/>
  <c r="Q336" i="26"/>
  <c r="I336" i="26"/>
  <c r="K336" i="26" s="1"/>
  <c r="S335" i="26"/>
  <c r="O335" i="26" s="1"/>
  <c r="Q335" i="26"/>
  <c r="L335" i="26"/>
  <c r="I335" i="26"/>
  <c r="K335" i="26" s="1"/>
  <c r="U334" i="26"/>
  <c r="T334" i="26"/>
  <c r="R334" i="26"/>
  <c r="Q334" i="26"/>
  <c r="T333" i="26"/>
  <c r="U333" i="26" s="1"/>
  <c r="R333" i="26"/>
  <c r="Q333" i="26"/>
  <c r="Q332" i="26"/>
  <c r="U331" i="26"/>
  <c r="T331" i="26"/>
  <c r="R331" i="26"/>
  <c r="Q331" i="26"/>
  <c r="Q330" i="26"/>
  <c r="S329" i="26"/>
  <c r="M329" i="26" s="1"/>
  <c r="Q329" i="26"/>
  <c r="O329" i="26"/>
  <c r="N329" i="26"/>
  <c r="I329" i="26"/>
  <c r="K329" i="26" s="1"/>
  <c r="P329" i="26" s="1"/>
  <c r="S328" i="26"/>
  <c r="O328" i="26" s="1"/>
  <c r="Q328" i="26"/>
  <c r="I328" i="26"/>
  <c r="K328" i="26" s="1"/>
  <c r="S327" i="26"/>
  <c r="Q327" i="26"/>
  <c r="O327" i="26"/>
  <c r="M327" i="26"/>
  <c r="I327" i="26"/>
  <c r="K327" i="26" s="1"/>
  <c r="S326" i="26"/>
  <c r="O326" i="26" s="1"/>
  <c r="Q326" i="26"/>
  <c r="N326" i="26"/>
  <c r="L326" i="26"/>
  <c r="K326" i="26"/>
  <c r="I326" i="26"/>
  <c r="S325" i="26"/>
  <c r="N325" i="26" s="1"/>
  <c r="Q325" i="26"/>
  <c r="I325" i="26"/>
  <c r="K325" i="26" s="1"/>
  <c r="P325" i="26" s="1"/>
  <c r="S324" i="26"/>
  <c r="Q324" i="26"/>
  <c r="I324" i="26"/>
  <c r="K324" i="26" s="1"/>
  <c r="S323" i="26"/>
  <c r="L323" i="26" s="1"/>
  <c r="Q323" i="26"/>
  <c r="M323" i="26"/>
  <c r="I323" i="26"/>
  <c r="K323" i="26" s="1"/>
  <c r="T322" i="26"/>
  <c r="U322" i="26" s="1"/>
  <c r="R322" i="26"/>
  <c r="Q322" i="26"/>
  <c r="S321" i="26"/>
  <c r="O321" i="26" s="1"/>
  <c r="Q321" i="26"/>
  <c r="N321" i="26"/>
  <c r="K321" i="26"/>
  <c r="I321" i="26"/>
  <c r="T320" i="26"/>
  <c r="U320" i="26" s="1"/>
  <c r="R320" i="26"/>
  <c r="Q320" i="26"/>
  <c r="T319" i="26"/>
  <c r="U319" i="26" s="1"/>
  <c r="R319" i="26"/>
  <c r="Q319" i="26"/>
  <c r="T318" i="26"/>
  <c r="U318" i="26" s="1"/>
  <c r="R318" i="26"/>
  <c r="Q318" i="26"/>
  <c r="T317" i="26"/>
  <c r="U317" i="26" s="1"/>
  <c r="R317" i="26"/>
  <c r="Q317" i="26"/>
  <c r="T316" i="26"/>
  <c r="U316" i="26" s="1"/>
  <c r="R316" i="26"/>
  <c r="Q316" i="26"/>
  <c r="T315" i="26"/>
  <c r="U315" i="26" s="1"/>
  <c r="R315" i="26"/>
  <c r="Q315" i="26"/>
  <c r="T314" i="26"/>
  <c r="U314" i="26" s="1"/>
  <c r="R314" i="26"/>
  <c r="Q314" i="26"/>
  <c r="T313" i="26"/>
  <c r="U313" i="26" s="1"/>
  <c r="R313" i="26"/>
  <c r="Q313" i="26"/>
  <c r="T312" i="26"/>
  <c r="U312" i="26" s="1"/>
  <c r="R312" i="26"/>
  <c r="Q312" i="26"/>
  <c r="T311" i="26"/>
  <c r="U311" i="26" s="1"/>
  <c r="R311" i="26"/>
  <c r="Q311" i="26"/>
  <c r="T310" i="26"/>
  <c r="U310" i="26" s="1"/>
  <c r="R310" i="26"/>
  <c r="Q310" i="26"/>
  <c r="T309" i="26"/>
  <c r="U309" i="26" s="1"/>
  <c r="R309" i="26"/>
  <c r="Q309" i="26"/>
  <c r="T308" i="26"/>
  <c r="U308" i="26" s="1"/>
  <c r="R308" i="26"/>
  <c r="Q308" i="26"/>
  <c r="T307" i="26"/>
  <c r="U307" i="26" s="1"/>
  <c r="R307" i="26"/>
  <c r="Q307" i="26"/>
  <c r="T306" i="26"/>
  <c r="U306" i="26" s="1"/>
  <c r="R306" i="26"/>
  <c r="Q306" i="26"/>
  <c r="T305" i="26"/>
  <c r="U305" i="26" s="1"/>
  <c r="R305" i="26"/>
  <c r="Q305" i="26"/>
  <c r="T304" i="26"/>
  <c r="U304" i="26" s="1"/>
  <c r="R304" i="26"/>
  <c r="Q304" i="26"/>
  <c r="T303" i="26"/>
  <c r="U303" i="26" s="1"/>
  <c r="R303" i="26"/>
  <c r="Q303" i="26"/>
  <c r="T302" i="26"/>
  <c r="U302" i="26" s="1"/>
  <c r="R302" i="26"/>
  <c r="Q302" i="26"/>
  <c r="T301" i="26"/>
  <c r="U301" i="26" s="1"/>
  <c r="R301" i="26"/>
  <c r="Q301" i="26"/>
  <c r="T300" i="26"/>
  <c r="U300" i="26" s="1"/>
  <c r="R300" i="26"/>
  <c r="Q300" i="26"/>
  <c r="T299" i="26"/>
  <c r="U299" i="26" s="1"/>
  <c r="R299" i="26"/>
  <c r="Q299" i="26"/>
  <c r="T298" i="26"/>
  <c r="U298" i="26" s="1"/>
  <c r="R298" i="26"/>
  <c r="Q298" i="26"/>
  <c r="T297" i="26"/>
  <c r="U297" i="26" s="1"/>
  <c r="R297" i="26"/>
  <c r="Q297" i="26"/>
  <c r="T296" i="26"/>
  <c r="U296" i="26" s="1"/>
  <c r="R296" i="26"/>
  <c r="Q296" i="26"/>
  <c r="T295" i="26"/>
  <c r="U295" i="26" s="1"/>
  <c r="R295" i="26"/>
  <c r="Q295" i="26"/>
  <c r="T294" i="26"/>
  <c r="U294" i="26" s="1"/>
  <c r="R294" i="26"/>
  <c r="Q294" i="26"/>
  <c r="T293" i="26"/>
  <c r="U293" i="26" s="1"/>
  <c r="R293" i="26"/>
  <c r="Q293" i="26"/>
  <c r="T292" i="26"/>
  <c r="U292" i="26" s="1"/>
  <c r="R292" i="26"/>
  <c r="Q292" i="26"/>
  <c r="T291" i="26"/>
  <c r="U291" i="26" s="1"/>
  <c r="R291" i="26"/>
  <c r="Q291" i="26"/>
  <c r="T290" i="26"/>
  <c r="U290" i="26" s="1"/>
  <c r="R290" i="26"/>
  <c r="Q290" i="26"/>
  <c r="T289" i="26"/>
  <c r="U289" i="26" s="1"/>
  <c r="R289" i="26"/>
  <c r="Q289" i="26"/>
  <c r="T288" i="26"/>
  <c r="U288" i="26" s="1"/>
  <c r="R288" i="26"/>
  <c r="Q288" i="26"/>
  <c r="T287" i="26"/>
  <c r="U287" i="26" s="1"/>
  <c r="R287" i="26"/>
  <c r="Q287" i="26"/>
  <c r="T286" i="26"/>
  <c r="U286" i="26" s="1"/>
  <c r="R286" i="26"/>
  <c r="Q286" i="26"/>
  <c r="T285" i="26"/>
  <c r="U285" i="26" s="1"/>
  <c r="R285" i="26"/>
  <c r="Q285" i="26"/>
  <c r="T284" i="26"/>
  <c r="U284" i="26" s="1"/>
  <c r="R284" i="26"/>
  <c r="Q284" i="26"/>
  <c r="T283" i="26"/>
  <c r="U283" i="26" s="1"/>
  <c r="R283" i="26"/>
  <c r="Q283" i="26"/>
  <c r="T282" i="26"/>
  <c r="U282" i="26" s="1"/>
  <c r="R282" i="26"/>
  <c r="Q282" i="26"/>
  <c r="T281" i="26"/>
  <c r="U281" i="26" s="1"/>
  <c r="R281" i="26"/>
  <c r="Q281" i="26"/>
  <c r="T280" i="26"/>
  <c r="U280" i="26" s="1"/>
  <c r="R280" i="26"/>
  <c r="Q280" i="26"/>
  <c r="T279" i="26"/>
  <c r="U279" i="26" s="1"/>
  <c r="R279" i="26"/>
  <c r="Q279" i="26"/>
  <c r="T278" i="26"/>
  <c r="U278" i="26" s="1"/>
  <c r="R278" i="26"/>
  <c r="Q278" i="26"/>
  <c r="T277" i="26"/>
  <c r="U277" i="26" s="1"/>
  <c r="R277" i="26"/>
  <c r="Q277" i="26"/>
  <c r="T276" i="26"/>
  <c r="U276" i="26" s="1"/>
  <c r="R276" i="26"/>
  <c r="Q276" i="26"/>
  <c r="T275" i="26"/>
  <c r="U275" i="26" s="1"/>
  <c r="R275" i="26"/>
  <c r="Q275" i="26"/>
  <c r="T274" i="26"/>
  <c r="U274" i="26" s="1"/>
  <c r="R274" i="26"/>
  <c r="Q274" i="26"/>
  <c r="T273" i="26"/>
  <c r="U273" i="26" s="1"/>
  <c r="R273" i="26"/>
  <c r="Q273" i="26"/>
  <c r="T272" i="26"/>
  <c r="U272" i="26" s="1"/>
  <c r="R272" i="26"/>
  <c r="Q272" i="26"/>
  <c r="T271" i="26"/>
  <c r="U271" i="26" s="1"/>
  <c r="R271" i="26"/>
  <c r="Q271" i="26"/>
  <c r="T270" i="26"/>
  <c r="U270" i="26" s="1"/>
  <c r="R270" i="26"/>
  <c r="Q270" i="26"/>
  <c r="T269" i="26"/>
  <c r="U269" i="26" s="1"/>
  <c r="R269" i="26"/>
  <c r="Q269" i="26"/>
  <c r="T268" i="26"/>
  <c r="U268" i="26" s="1"/>
  <c r="R268" i="26"/>
  <c r="Q268" i="26"/>
  <c r="T267" i="26"/>
  <c r="U267" i="26" s="1"/>
  <c r="R267" i="26"/>
  <c r="Q267" i="26"/>
  <c r="T266" i="26"/>
  <c r="U266" i="26" s="1"/>
  <c r="R266" i="26"/>
  <c r="Q266" i="26"/>
  <c r="T265" i="26"/>
  <c r="U265" i="26" s="1"/>
  <c r="R265" i="26"/>
  <c r="Q265" i="26"/>
  <c r="T264" i="26"/>
  <c r="U264" i="26" s="1"/>
  <c r="R264" i="26"/>
  <c r="Q264" i="26"/>
  <c r="T263" i="26"/>
  <c r="U263" i="26" s="1"/>
  <c r="R263" i="26"/>
  <c r="Q263" i="26"/>
  <c r="T262" i="26"/>
  <c r="U262" i="26" s="1"/>
  <c r="R262" i="26"/>
  <c r="Q262" i="26"/>
  <c r="T261" i="26"/>
  <c r="U261" i="26" s="1"/>
  <c r="R261" i="26"/>
  <c r="Q261" i="26"/>
  <c r="U260" i="26"/>
  <c r="T260" i="26"/>
  <c r="R260" i="26"/>
  <c r="Q260" i="26"/>
  <c r="T259" i="26"/>
  <c r="U259" i="26" s="1"/>
  <c r="R259" i="26"/>
  <c r="Q259" i="26"/>
  <c r="T258" i="26"/>
  <c r="U258" i="26" s="1"/>
  <c r="R258" i="26"/>
  <c r="Q258" i="26"/>
  <c r="T257" i="26"/>
  <c r="U257" i="26" s="1"/>
  <c r="R257" i="26"/>
  <c r="Q257" i="26"/>
  <c r="T256" i="26"/>
  <c r="U256" i="26" s="1"/>
  <c r="R256" i="26"/>
  <c r="Q256" i="26"/>
  <c r="T255" i="26"/>
  <c r="U255" i="26" s="1"/>
  <c r="R255" i="26"/>
  <c r="Q255" i="26"/>
  <c r="T254" i="26"/>
  <c r="U254" i="26" s="1"/>
  <c r="R254" i="26"/>
  <c r="Q254" i="26"/>
  <c r="T253" i="26"/>
  <c r="U253" i="26" s="1"/>
  <c r="R253" i="26"/>
  <c r="Q253" i="26"/>
  <c r="T252" i="26"/>
  <c r="U252" i="26" s="1"/>
  <c r="R252" i="26"/>
  <c r="Q252" i="26"/>
  <c r="T251" i="26"/>
  <c r="U251" i="26" s="1"/>
  <c r="R251" i="26"/>
  <c r="Q251" i="26"/>
  <c r="T250" i="26"/>
  <c r="U250" i="26" s="1"/>
  <c r="R250" i="26"/>
  <c r="Q250" i="26"/>
  <c r="T249" i="26"/>
  <c r="U249" i="26" s="1"/>
  <c r="R249" i="26"/>
  <c r="Q249" i="26"/>
  <c r="T248" i="26"/>
  <c r="U248" i="26" s="1"/>
  <c r="R248" i="26"/>
  <c r="Q248" i="26"/>
  <c r="T247" i="26"/>
  <c r="U247" i="26" s="1"/>
  <c r="R247" i="26"/>
  <c r="Q247" i="26"/>
  <c r="T246" i="26"/>
  <c r="U246" i="26" s="1"/>
  <c r="R246" i="26"/>
  <c r="Q246" i="26"/>
  <c r="T245" i="26"/>
  <c r="U245" i="26" s="1"/>
  <c r="R245" i="26"/>
  <c r="Q245" i="26"/>
  <c r="T244" i="26"/>
  <c r="U244" i="26" s="1"/>
  <c r="R244" i="26"/>
  <c r="Q244" i="26"/>
  <c r="T243" i="26"/>
  <c r="U243" i="26" s="1"/>
  <c r="R243" i="26"/>
  <c r="Q243" i="26"/>
  <c r="T242" i="26"/>
  <c r="U242" i="26" s="1"/>
  <c r="R242" i="26"/>
  <c r="Q242" i="26"/>
  <c r="T241" i="26"/>
  <c r="U241" i="26" s="1"/>
  <c r="R241" i="26"/>
  <c r="Q241" i="26"/>
  <c r="T240" i="26"/>
  <c r="U240" i="26" s="1"/>
  <c r="R240" i="26"/>
  <c r="Q240" i="26"/>
  <c r="T239" i="26"/>
  <c r="U239" i="26" s="1"/>
  <c r="R239" i="26"/>
  <c r="Q239" i="26"/>
  <c r="T238" i="26"/>
  <c r="U238" i="26" s="1"/>
  <c r="R238" i="26"/>
  <c r="Q238" i="26"/>
  <c r="T237" i="26"/>
  <c r="U237" i="26" s="1"/>
  <c r="R237" i="26"/>
  <c r="Q237" i="26"/>
  <c r="T236" i="26"/>
  <c r="U236" i="26" s="1"/>
  <c r="R236" i="26"/>
  <c r="Q236" i="26"/>
  <c r="T235" i="26"/>
  <c r="U235" i="26" s="1"/>
  <c r="R235" i="26"/>
  <c r="Q235" i="26"/>
  <c r="T234" i="26"/>
  <c r="U234" i="26" s="1"/>
  <c r="R234" i="26"/>
  <c r="Q234" i="26"/>
  <c r="T233" i="26"/>
  <c r="U233" i="26" s="1"/>
  <c r="R233" i="26"/>
  <c r="Q233" i="26"/>
  <c r="T232" i="26"/>
  <c r="U232" i="26" s="1"/>
  <c r="R232" i="26"/>
  <c r="Q232" i="26"/>
  <c r="T231" i="26"/>
  <c r="U231" i="26" s="1"/>
  <c r="R231" i="26"/>
  <c r="Q231" i="26"/>
  <c r="T230" i="26"/>
  <c r="U230" i="26" s="1"/>
  <c r="R230" i="26"/>
  <c r="Q230" i="26"/>
  <c r="T229" i="26"/>
  <c r="U229" i="26" s="1"/>
  <c r="R229" i="26"/>
  <c r="Q229" i="26"/>
  <c r="T228" i="26"/>
  <c r="U228" i="26" s="1"/>
  <c r="R228" i="26"/>
  <c r="Q228" i="26"/>
  <c r="T227" i="26"/>
  <c r="U227" i="26" s="1"/>
  <c r="R227" i="26"/>
  <c r="Q227" i="26"/>
  <c r="T226" i="26"/>
  <c r="U226" i="26" s="1"/>
  <c r="R226" i="26"/>
  <c r="Q226" i="26"/>
  <c r="T225" i="26"/>
  <c r="U225" i="26" s="1"/>
  <c r="R225" i="26"/>
  <c r="Q225" i="26"/>
  <c r="T224" i="26"/>
  <c r="U224" i="26" s="1"/>
  <c r="R224" i="26"/>
  <c r="Q224" i="26"/>
  <c r="T223" i="26"/>
  <c r="U223" i="26" s="1"/>
  <c r="R223" i="26"/>
  <c r="Q223" i="26"/>
  <c r="T222" i="26"/>
  <c r="U222" i="26" s="1"/>
  <c r="R222" i="26"/>
  <c r="Q222" i="26"/>
  <c r="T221" i="26"/>
  <c r="U221" i="26" s="1"/>
  <c r="R221" i="26"/>
  <c r="Q221" i="26"/>
  <c r="U220" i="26"/>
  <c r="T220" i="26"/>
  <c r="R220" i="26"/>
  <c r="Q220" i="26"/>
  <c r="T219" i="26"/>
  <c r="U219" i="26" s="1"/>
  <c r="R219" i="26"/>
  <c r="Q219" i="26"/>
  <c r="T218" i="26"/>
  <c r="U218" i="26" s="1"/>
  <c r="R218" i="26"/>
  <c r="Q218" i="26"/>
  <c r="T217" i="26"/>
  <c r="U217" i="26" s="1"/>
  <c r="R217" i="26"/>
  <c r="Q217" i="26"/>
  <c r="T216" i="26"/>
  <c r="U216" i="26" s="1"/>
  <c r="R216" i="26"/>
  <c r="Q216" i="26"/>
  <c r="T215" i="26"/>
  <c r="U215" i="26" s="1"/>
  <c r="R215" i="26"/>
  <c r="Q215" i="26"/>
  <c r="T214" i="26"/>
  <c r="U214" i="26" s="1"/>
  <c r="R214" i="26"/>
  <c r="Q214" i="26"/>
  <c r="T213" i="26"/>
  <c r="U213" i="26" s="1"/>
  <c r="R213" i="26"/>
  <c r="Q213" i="26"/>
  <c r="T212" i="26"/>
  <c r="U212" i="26" s="1"/>
  <c r="R212" i="26"/>
  <c r="Q212" i="26"/>
  <c r="T211" i="26"/>
  <c r="U211" i="26" s="1"/>
  <c r="R211" i="26"/>
  <c r="Q211" i="26"/>
  <c r="T210" i="26"/>
  <c r="U210" i="26" s="1"/>
  <c r="R210" i="26"/>
  <c r="Q210" i="26"/>
  <c r="T209" i="26"/>
  <c r="U209" i="26" s="1"/>
  <c r="R209" i="26"/>
  <c r="Q209" i="26"/>
  <c r="T208" i="26"/>
  <c r="U208" i="26" s="1"/>
  <c r="R208" i="26"/>
  <c r="Q208" i="26"/>
  <c r="T207" i="26"/>
  <c r="U207" i="26" s="1"/>
  <c r="R207" i="26"/>
  <c r="Q207" i="26"/>
  <c r="T206" i="26"/>
  <c r="U206" i="26" s="1"/>
  <c r="R206" i="26"/>
  <c r="Q206" i="26"/>
  <c r="T205" i="26"/>
  <c r="U205" i="26" s="1"/>
  <c r="R205" i="26"/>
  <c r="Q205" i="26"/>
  <c r="U204" i="26"/>
  <c r="T204" i="26"/>
  <c r="R204" i="26"/>
  <c r="Q204" i="26"/>
  <c r="T203" i="26"/>
  <c r="U203" i="26" s="1"/>
  <c r="R203" i="26"/>
  <c r="Q203" i="26"/>
  <c r="T202" i="26"/>
  <c r="U202" i="26" s="1"/>
  <c r="R202" i="26"/>
  <c r="Q202" i="26"/>
  <c r="T201" i="26"/>
  <c r="U201" i="26" s="1"/>
  <c r="R201" i="26"/>
  <c r="Q201" i="26"/>
  <c r="T200" i="26"/>
  <c r="U200" i="26" s="1"/>
  <c r="R200" i="26"/>
  <c r="Q200" i="26"/>
  <c r="T199" i="26"/>
  <c r="U199" i="26" s="1"/>
  <c r="R199" i="26"/>
  <c r="Q199" i="26"/>
  <c r="T198" i="26"/>
  <c r="U198" i="26" s="1"/>
  <c r="R198" i="26"/>
  <c r="Q198" i="26"/>
  <c r="T197" i="26"/>
  <c r="U197" i="26" s="1"/>
  <c r="R197" i="26"/>
  <c r="Q197" i="26"/>
  <c r="T196" i="26"/>
  <c r="U196" i="26" s="1"/>
  <c r="R196" i="26"/>
  <c r="Q196" i="26"/>
  <c r="T195" i="26"/>
  <c r="U195" i="26" s="1"/>
  <c r="R195" i="26"/>
  <c r="Q195" i="26"/>
  <c r="T194" i="26"/>
  <c r="U194" i="26" s="1"/>
  <c r="R194" i="26"/>
  <c r="Q194" i="26"/>
  <c r="T193" i="26"/>
  <c r="U193" i="26" s="1"/>
  <c r="R193" i="26"/>
  <c r="Q193" i="26"/>
  <c r="T192" i="26"/>
  <c r="U192" i="26" s="1"/>
  <c r="R192" i="26"/>
  <c r="Q192" i="26"/>
  <c r="T191" i="26"/>
  <c r="U191" i="26" s="1"/>
  <c r="R191" i="26"/>
  <c r="Q191" i="26"/>
  <c r="T190" i="26"/>
  <c r="U190" i="26" s="1"/>
  <c r="R190" i="26"/>
  <c r="Q190" i="26"/>
  <c r="T189" i="26"/>
  <c r="U189" i="26" s="1"/>
  <c r="R189" i="26"/>
  <c r="Q189" i="26"/>
  <c r="U188" i="26"/>
  <c r="T188" i="26"/>
  <c r="R188" i="26"/>
  <c r="Q188" i="26"/>
  <c r="T187" i="26"/>
  <c r="U187" i="26" s="1"/>
  <c r="R187" i="26"/>
  <c r="Q187" i="26"/>
  <c r="T186" i="26"/>
  <c r="U186" i="26" s="1"/>
  <c r="R186" i="26"/>
  <c r="Q186" i="26"/>
  <c r="T185" i="26"/>
  <c r="U185" i="26" s="1"/>
  <c r="R185" i="26"/>
  <c r="Q185" i="26"/>
  <c r="U184" i="26"/>
  <c r="T184" i="26"/>
  <c r="R184" i="26"/>
  <c r="Q184" i="26"/>
  <c r="T183" i="26"/>
  <c r="U183" i="26" s="1"/>
  <c r="R183" i="26"/>
  <c r="Q183" i="26"/>
  <c r="T182" i="26"/>
  <c r="U182" i="26" s="1"/>
  <c r="R182" i="26"/>
  <c r="Q182" i="26"/>
  <c r="T181" i="26"/>
  <c r="U181" i="26" s="1"/>
  <c r="R181" i="26"/>
  <c r="Q181" i="26"/>
  <c r="T180" i="26"/>
  <c r="U180" i="26" s="1"/>
  <c r="R180" i="26"/>
  <c r="Q180" i="26"/>
  <c r="T179" i="26"/>
  <c r="U179" i="26" s="1"/>
  <c r="R179" i="26"/>
  <c r="Q179" i="26"/>
  <c r="T178" i="26"/>
  <c r="U178" i="26" s="1"/>
  <c r="R178" i="26"/>
  <c r="Q178" i="26"/>
  <c r="T177" i="26"/>
  <c r="U177" i="26" s="1"/>
  <c r="R177" i="26"/>
  <c r="Q177" i="26"/>
  <c r="T176" i="26"/>
  <c r="U176" i="26" s="1"/>
  <c r="R176" i="26"/>
  <c r="Q176" i="26"/>
  <c r="T175" i="26"/>
  <c r="U175" i="26" s="1"/>
  <c r="R175" i="26"/>
  <c r="Q175" i="26"/>
  <c r="T174" i="26"/>
  <c r="U174" i="26" s="1"/>
  <c r="R174" i="26"/>
  <c r="Q174" i="26"/>
  <c r="T173" i="26"/>
  <c r="U173" i="26" s="1"/>
  <c r="R173" i="26"/>
  <c r="Q173" i="26"/>
  <c r="T172" i="26"/>
  <c r="U172" i="26" s="1"/>
  <c r="R172" i="26"/>
  <c r="Q172" i="26"/>
  <c r="T171" i="26"/>
  <c r="U171" i="26" s="1"/>
  <c r="R171" i="26"/>
  <c r="Q171" i="26"/>
  <c r="T170" i="26"/>
  <c r="U170" i="26" s="1"/>
  <c r="R170" i="26"/>
  <c r="Q170" i="26"/>
  <c r="T169" i="26"/>
  <c r="U169" i="26" s="1"/>
  <c r="R169" i="26"/>
  <c r="Q169" i="26"/>
  <c r="U168" i="26"/>
  <c r="T168" i="26"/>
  <c r="R168" i="26"/>
  <c r="Q168" i="26"/>
  <c r="T167" i="26"/>
  <c r="U167" i="26" s="1"/>
  <c r="R167" i="26"/>
  <c r="Q167" i="26"/>
  <c r="T166" i="26"/>
  <c r="U166" i="26" s="1"/>
  <c r="R166" i="26"/>
  <c r="Q166" i="26"/>
  <c r="T165" i="26"/>
  <c r="U165" i="26" s="1"/>
  <c r="R165" i="26"/>
  <c r="Q165" i="26"/>
  <c r="U164" i="26"/>
  <c r="T164" i="26"/>
  <c r="R164" i="26"/>
  <c r="Q164" i="26"/>
  <c r="T163" i="26"/>
  <c r="U163" i="26" s="1"/>
  <c r="R163" i="26"/>
  <c r="Q163" i="26"/>
  <c r="T162" i="26"/>
  <c r="U162" i="26" s="1"/>
  <c r="R162" i="26"/>
  <c r="Q162" i="26"/>
  <c r="T161" i="26"/>
  <c r="U161" i="26" s="1"/>
  <c r="R161" i="26"/>
  <c r="Q161" i="26"/>
  <c r="T160" i="26"/>
  <c r="U160" i="26" s="1"/>
  <c r="R160" i="26"/>
  <c r="Q160" i="26"/>
  <c r="T159" i="26"/>
  <c r="U159" i="26" s="1"/>
  <c r="R159" i="26"/>
  <c r="Q159" i="26"/>
  <c r="T158" i="26"/>
  <c r="U158" i="26" s="1"/>
  <c r="R158" i="26"/>
  <c r="Q158" i="26"/>
  <c r="T157" i="26"/>
  <c r="U157" i="26" s="1"/>
  <c r="R157" i="26"/>
  <c r="Q157" i="26"/>
  <c r="U156" i="26"/>
  <c r="T156" i="26"/>
  <c r="R156" i="26"/>
  <c r="Q156" i="26"/>
  <c r="T155" i="26"/>
  <c r="U155" i="26" s="1"/>
  <c r="R155" i="26"/>
  <c r="Q155" i="26"/>
  <c r="T154" i="26"/>
  <c r="U154" i="26" s="1"/>
  <c r="R154" i="26"/>
  <c r="Q154" i="26"/>
  <c r="T153" i="26"/>
  <c r="U153" i="26" s="1"/>
  <c r="R153" i="26"/>
  <c r="Q153" i="26"/>
  <c r="U152" i="26"/>
  <c r="T152" i="26"/>
  <c r="R152" i="26"/>
  <c r="Q152" i="26"/>
  <c r="T151" i="26"/>
  <c r="U151" i="26" s="1"/>
  <c r="R151" i="26"/>
  <c r="Q151" i="26"/>
  <c r="T150" i="26"/>
  <c r="U150" i="26" s="1"/>
  <c r="R150" i="26"/>
  <c r="Q150" i="26"/>
  <c r="T149" i="26"/>
  <c r="U149" i="26" s="1"/>
  <c r="R149" i="26"/>
  <c r="Q149" i="26"/>
  <c r="U148" i="26"/>
  <c r="T148" i="26"/>
  <c r="R148" i="26"/>
  <c r="Q148" i="26"/>
  <c r="T147" i="26"/>
  <c r="U147" i="26" s="1"/>
  <c r="R147" i="26"/>
  <c r="Q147" i="26"/>
  <c r="T146" i="26"/>
  <c r="U146" i="26" s="1"/>
  <c r="R146" i="26"/>
  <c r="Q146" i="26"/>
  <c r="T145" i="26"/>
  <c r="U145" i="26" s="1"/>
  <c r="R145" i="26"/>
  <c r="Q145" i="26"/>
  <c r="T144" i="26"/>
  <c r="U144" i="26" s="1"/>
  <c r="R144" i="26"/>
  <c r="Q144" i="26"/>
  <c r="T143" i="26"/>
  <c r="U143" i="26" s="1"/>
  <c r="R143" i="26"/>
  <c r="Q143" i="26"/>
  <c r="T142" i="26"/>
  <c r="U142" i="26" s="1"/>
  <c r="R142" i="26"/>
  <c r="Q142" i="26"/>
  <c r="T141" i="26"/>
  <c r="U141" i="26" s="1"/>
  <c r="R141" i="26"/>
  <c r="Q141" i="26"/>
  <c r="T140" i="26"/>
  <c r="U140" i="26" s="1"/>
  <c r="R140" i="26"/>
  <c r="Q140" i="26"/>
  <c r="T139" i="26"/>
  <c r="U139" i="26" s="1"/>
  <c r="R139" i="26"/>
  <c r="Q139" i="26"/>
  <c r="T138" i="26"/>
  <c r="U138" i="26" s="1"/>
  <c r="R138" i="26"/>
  <c r="Q138" i="26"/>
  <c r="T137" i="26"/>
  <c r="U137" i="26" s="1"/>
  <c r="R137" i="26"/>
  <c r="Q137" i="26"/>
  <c r="U136" i="26"/>
  <c r="T136" i="26"/>
  <c r="R136" i="26"/>
  <c r="Q136" i="26"/>
  <c r="T135" i="26"/>
  <c r="U135" i="26" s="1"/>
  <c r="R135" i="26"/>
  <c r="Q135" i="26"/>
  <c r="T134" i="26"/>
  <c r="U134" i="26" s="1"/>
  <c r="R134" i="26"/>
  <c r="Q134" i="26"/>
  <c r="T133" i="26"/>
  <c r="U133" i="26" s="1"/>
  <c r="R133" i="26"/>
  <c r="Q133" i="26"/>
  <c r="T132" i="26"/>
  <c r="U132" i="26" s="1"/>
  <c r="R132" i="26"/>
  <c r="Q132" i="26"/>
  <c r="T131" i="26"/>
  <c r="U131" i="26" s="1"/>
  <c r="R131" i="26"/>
  <c r="Q131" i="26"/>
  <c r="T130" i="26"/>
  <c r="U130" i="26" s="1"/>
  <c r="R130" i="26"/>
  <c r="Q130" i="26"/>
  <c r="T129" i="26"/>
  <c r="U129" i="26" s="1"/>
  <c r="R129" i="26"/>
  <c r="Q129" i="26"/>
  <c r="T128" i="26"/>
  <c r="U128" i="26" s="1"/>
  <c r="R128" i="26"/>
  <c r="Q128" i="26"/>
  <c r="T127" i="26"/>
  <c r="U127" i="26" s="1"/>
  <c r="R127" i="26"/>
  <c r="Q127" i="26"/>
  <c r="T126" i="26"/>
  <c r="U126" i="26" s="1"/>
  <c r="R126" i="26"/>
  <c r="Q126" i="26"/>
  <c r="T125" i="26"/>
  <c r="U125" i="26" s="1"/>
  <c r="R125" i="26"/>
  <c r="Q125" i="26"/>
  <c r="U124" i="26"/>
  <c r="T124" i="26"/>
  <c r="R124" i="26"/>
  <c r="Q124" i="26"/>
  <c r="T123" i="26"/>
  <c r="U123" i="26" s="1"/>
  <c r="R123" i="26"/>
  <c r="Q123" i="26"/>
  <c r="T122" i="26"/>
  <c r="U122" i="26" s="1"/>
  <c r="R122" i="26"/>
  <c r="Q122" i="26"/>
  <c r="T121" i="26"/>
  <c r="U121" i="26" s="1"/>
  <c r="R121" i="26"/>
  <c r="Q121" i="26"/>
  <c r="T120" i="26"/>
  <c r="U120" i="26" s="1"/>
  <c r="R120" i="26"/>
  <c r="Q120" i="26"/>
  <c r="T119" i="26"/>
  <c r="U119" i="26" s="1"/>
  <c r="R119" i="26"/>
  <c r="Q119" i="26"/>
  <c r="T118" i="26"/>
  <c r="U118" i="26" s="1"/>
  <c r="R118" i="26"/>
  <c r="Q118" i="26"/>
  <c r="T117" i="26"/>
  <c r="U117" i="26" s="1"/>
  <c r="R117" i="26"/>
  <c r="Q117" i="26"/>
  <c r="U116" i="26"/>
  <c r="T116" i="26"/>
  <c r="R116" i="26"/>
  <c r="Q116" i="26"/>
  <c r="T115" i="26"/>
  <c r="U115" i="26" s="1"/>
  <c r="R115" i="26"/>
  <c r="Q115" i="26"/>
  <c r="T114" i="26"/>
  <c r="U114" i="26" s="1"/>
  <c r="R114" i="26"/>
  <c r="Q114" i="26"/>
  <c r="T113" i="26"/>
  <c r="U113" i="26" s="1"/>
  <c r="R113" i="26"/>
  <c r="Q113" i="26"/>
  <c r="T112" i="26"/>
  <c r="U112" i="26" s="1"/>
  <c r="R112" i="26"/>
  <c r="Q112" i="26"/>
  <c r="T111" i="26"/>
  <c r="U111" i="26" s="1"/>
  <c r="R111" i="26"/>
  <c r="Q111" i="26"/>
  <c r="T110" i="26"/>
  <c r="U110" i="26" s="1"/>
  <c r="R110" i="26"/>
  <c r="Q110" i="26"/>
  <c r="T109" i="26"/>
  <c r="U109" i="26" s="1"/>
  <c r="R109" i="26"/>
  <c r="Q109" i="26"/>
  <c r="U108" i="26"/>
  <c r="T108" i="26"/>
  <c r="R108" i="26"/>
  <c r="Q108" i="26"/>
  <c r="T107" i="26"/>
  <c r="U107" i="26" s="1"/>
  <c r="R107" i="26"/>
  <c r="Q107" i="26"/>
  <c r="T106" i="26"/>
  <c r="U106" i="26" s="1"/>
  <c r="R106" i="26"/>
  <c r="Q106" i="26"/>
  <c r="T105" i="26"/>
  <c r="U105" i="26" s="1"/>
  <c r="R105" i="26"/>
  <c r="Q105" i="26"/>
  <c r="U104" i="26"/>
  <c r="T104" i="26"/>
  <c r="R104" i="26"/>
  <c r="Q104" i="26"/>
  <c r="T103" i="26"/>
  <c r="U103" i="26" s="1"/>
  <c r="R103" i="26"/>
  <c r="Q103" i="26"/>
  <c r="T102" i="26"/>
  <c r="U102" i="26" s="1"/>
  <c r="R102" i="26"/>
  <c r="Q102" i="26"/>
  <c r="T101" i="26"/>
  <c r="U101" i="26" s="1"/>
  <c r="R101" i="26"/>
  <c r="Q101" i="26"/>
  <c r="U100" i="26"/>
  <c r="T100" i="26"/>
  <c r="R100" i="26"/>
  <c r="Q100" i="26"/>
  <c r="T99" i="26"/>
  <c r="U99" i="26" s="1"/>
  <c r="R99" i="26"/>
  <c r="Q99" i="26"/>
  <c r="T98" i="26"/>
  <c r="U98" i="26" s="1"/>
  <c r="R98" i="26"/>
  <c r="Q98" i="26"/>
  <c r="T97" i="26"/>
  <c r="U97" i="26" s="1"/>
  <c r="R97" i="26"/>
  <c r="Q97" i="26"/>
  <c r="T96" i="26"/>
  <c r="U96" i="26" s="1"/>
  <c r="R96" i="26"/>
  <c r="Q96" i="26"/>
  <c r="T95" i="26"/>
  <c r="U95" i="26" s="1"/>
  <c r="R95" i="26"/>
  <c r="Q95" i="26"/>
  <c r="T94" i="26"/>
  <c r="U94" i="26" s="1"/>
  <c r="R94" i="26"/>
  <c r="Q94" i="26"/>
  <c r="T93" i="26"/>
  <c r="U93" i="26" s="1"/>
  <c r="R93" i="26"/>
  <c r="Q93" i="26"/>
  <c r="U92" i="26"/>
  <c r="T92" i="26"/>
  <c r="R92" i="26"/>
  <c r="Q92" i="26"/>
  <c r="T91" i="26"/>
  <c r="U91" i="26" s="1"/>
  <c r="R91" i="26"/>
  <c r="Q91" i="26"/>
  <c r="T90" i="26"/>
  <c r="U90" i="26" s="1"/>
  <c r="R90" i="26"/>
  <c r="Q90" i="26"/>
  <c r="T89" i="26"/>
  <c r="U89" i="26" s="1"/>
  <c r="R89" i="26"/>
  <c r="Q89" i="26"/>
  <c r="U88" i="26"/>
  <c r="T88" i="26"/>
  <c r="R88" i="26"/>
  <c r="Q88" i="26"/>
  <c r="T87" i="26"/>
  <c r="U87" i="26" s="1"/>
  <c r="R87" i="26"/>
  <c r="Q87" i="26"/>
  <c r="T86" i="26"/>
  <c r="U86" i="26" s="1"/>
  <c r="R86" i="26"/>
  <c r="Q86" i="26"/>
  <c r="T85" i="26"/>
  <c r="U85" i="26" s="1"/>
  <c r="R85" i="26"/>
  <c r="Q85" i="26"/>
  <c r="U84" i="26"/>
  <c r="T84" i="26"/>
  <c r="R84" i="26"/>
  <c r="Q84" i="26"/>
  <c r="Q83" i="26"/>
  <c r="T82" i="26"/>
  <c r="U82" i="26" s="1"/>
  <c r="R82" i="26"/>
  <c r="Q82" i="26"/>
  <c r="Q81" i="26"/>
  <c r="Q80" i="26"/>
  <c r="Q79" i="26"/>
  <c r="Q78" i="26"/>
  <c r="Q77" i="26"/>
  <c r="Q76" i="26"/>
  <c r="S75" i="26"/>
  <c r="O75" i="26" s="1"/>
  <c r="Q75" i="26"/>
  <c r="K75" i="26"/>
  <c r="I75" i="26"/>
  <c r="S74" i="26"/>
  <c r="O74" i="26" s="1"/>
  <c r="Q74" i="26"/>
  <c r="M74" i="26"/>
  <c r="I74" i="26"/>
  <c r="K74" i="26" s="1"/>
  <c r="S73" i="26"/>
  <c r="P73" i="26" s="1"/>
  <c r="Q73" i="26"/>
  <c r="I73" i="26"/>
  <c r="K73" i="26" s="1"/>
  <c r="N73" i="26" s="1"/>
  <c r="S72" i="26"/>
  <c r="P72" i="26" s="1"/>
  <c r="Q72" i="26"/>
  <c r="I72" i="26"/>
  <c r="K72" i="26" s="1"/>
  <c r="S71" i="26"/>
  <c r="O71" i="26" s="1"/>
  <c r="Q71" i="26"/>
  <c r="K71" i="26"/>
  <c r="P71" i="26" s="1"/>
  <c r="I71" i="26"/>
  <c r="S70" i="26"/>
  <c r="P70" i="26" s="1"/>
  <c r="Q70" i="26"/>
  <c r="O70" i="26"/>
  <c r="M70" i="26"/>
  <c r="L70" i="26"/>
  <c r="I70" i="26"/>
  <c r="K70" i="26" s="1"/>
  <c r="N70" i="26" s="1"/>
  <c r="S69" i="26"/>
  <c r="L69" i="26" s="1"/>
  <c r="Q69" i="26"/>
  <c r="I69" i="26"/>
  <c r="K69" i="26" s="1"/>
  <c r="S68" i="26"/>
  <c r="O68" i="26" s="1"/>
  <c r="Q68" i="26"/>
  <c r="N68" i="26"/>
  <c r="I68" i="26"/>
  <c r="K68" i="26" s="1"/>
  <c r="P68" i="26" s="1"/>
  <c r="S67" i="26"/>
  <c r="M67" i="26" s="1"/>
  <c r="Q67" i="26"/>
  <c r="N67" i="26"/>
  <c r="I67" i="26"/>
  <c r="K67" i="26" s="1"/>
  <c r="S66" i="26"/>
  <c r="N66" i="26" s="1"/>
  <c r="Q66" i="26"/>
  <c r="O66" i="26"/>
  <c r="K66" i="26"/>
  <c r="P66" i="26" s="1"/>
  <c r="I66" i="26"/>
  <c r="S65" i="26"/>
  <c r="Q65" i="26"/>
  <c r="N65" i="26"/>
  <c r="I65" i="26"/>
  <c r="K65" i="26" s="1"/>
  <c r="S64" i="26"/>
  <c r="Q64" i="26"/>
  <c r="I64" i="26"/>
  <c r="K64" i="26" s="1"/>
  <c r="T63" i="26"/>
  <c r="U63" i="26" s="1"/>
  <c r="R63" i="26"/>
  <c r="Q63" i="26"/>
  <c r="S62" i="26"/>
  <c r="M62" i="26" s="1"/>
  <c r="Q62" i="26"/>
  <c r="O62" i="26"/>
  <c r="I62" i="26"/>
  <c r="K62" i="26" s="1"/>
  <c r="S61" i="26"/>
  <c r="N61" i="26" s="1"/>
  <c r="Q61" i="26"/>
  <c r="O61" i="26"/>
  <c r="K61" i="26"/>
  <c r="P61" i="26" s="1"/>
  <c r="I61" i="26"/>
  <c r="T60" i="26"/>
  <c r="U60" i="26" s="1"/>
  <c r="R60" i="26"/>
  <c r="Q60" i="26"/>
  <c r="T59" i="26"/>
  <c r="U59" i="26" s="1"/>
  <c r="R59" i="26"/>
  <c r="Q59" i="26"/>
  <c r="S58" i="26"/>
  <c r="N58" i="26" s="1"/>
  <c r="Q58" i="26"/>
  <c r="I58" i="26"/>
  <c r="K58" i="26" s="1"/>
  <c r="T57" i="26"/>
  <c r="U57" i="26" s="1"/>
  <c r="R57" i="26"/>
  <c r="Q57" i="26"/>
  <c r="T56" i="26"/>
  <c r="U56" i="26" s="1"/>
  <c r="R56" i="26"/>
  <c r="Q56" i="26"/>
  <c r="S55" i="26"/>
  <c r="P55" i="26" s="1"/>
  <c r="Q55" i="26"/>
  <c r="I55" i="26"/>
  <c r="K55" i="26" s="1"/>
  <c r="S54" i="26"/>
  <c r="Q54" i="26"/>
  <c r="P54" i="26"/>
  <c r="L54" i="26"/>
  <c r="I54" i="26"/>
  <c r="K54" i="26" s="1"/>
  <c r="S53" i="26"/>
  <c r="P53" i="26" s="1"/>
  <c r="Q53" i="26"/>
  <c r="M53" i="26"/>
  <c r="K53" i="26"/>
  <c r="I53" i="26"/>
  <c r="T52" i="26"/>
  <c r="U52" i="26" s="1"/>
  <c r="R52" i="26"/>
  <c r="Q52" i="26"/>
  <c r="S51" i="26"/>
  <c r="P51" i="26" s="1"/>
  <c r="Q51" i="26"/>
  <c r="I51" i="26"/>
  <c r="K51" i="26" s="1"/>
  <c r="S50" i="26"/>
  <c r="Q50" i="26"/>
  <c r="I50" i="26"/>
  <c r="K50" i="26" s="1"/>
  <c r="T49" i="26"/>
  <c r="U49" i="26" s="1"/>
  <c r="R49" i="26"/>
  <c r="Q49" i="26"/>
  <c r="T48" i="26"/>
  <c r="U48" i="26" s="1"/>
  <c r="R48" i="26"/>
  <c r="Q48" i="26"/>
  <c r="T47" i="26"/>
  <c r="U47" i="26" s="1"/>
  <c r="R47" i="26"/>
  <c r="Q47" i="26"/>
  <c r="T46" i="26"/>
  <c r="U46" i="26" s="1"/>
  <c r="R46" i="26"/>
  <c r="Q46" i="26"/>
  <c r="T45" i="26"/>
  <c r="U45" i="26" s="1"/>
  <c r="R45" i="26"/>
  <c r="Q45" i="26"/>
  <c r="T44" i="26"/>
  <c r="U44" i="26" s="1"/>
  <c r="R44" i="26"/>
  <c r="Q44" i="26"/>
  <c r="T43" i="26"/>
  <c r="U43" i="26" s="1"/>
  <c r="R43" i="26"/>
  <c r="Q43" i="26"/>
  <c r="T42" i="26"/>
  <c r="U42" i="26" s="1"/>
  <c r="R42" i="26"/>
  <c r="Q42" i="26"/>
  <c r="T41" i="26"/>
  <c r="U41" i="26" s="1"/>
  <c r="R41" i="26"/>
  <c r="Q41" i="26"/>
  <c r="T40" i="26"/>
  <c r="U40" i="26" s="1"/>
  <c r="R40" i="26"/>
  <c r="Q40" i="26"/>
  <c r="T39" i="26"/>
  <c r="U39" i="26" s="1"/>
  <c r="R39" i="26"/>
  <c r="Q39" i="26"/>
  <c r="T38" i="26"/>
  <c r="U38" i="26" s="1"/>
  <c r="R38" i="26"/>
  <c r="Q38" i="26"/>
  <c r="T37" i="26"/>
  <c r="U37" i="26" s="1"/>
  <c r="R37" i="26"/>
  <c r="Q37" i="26"/>
  <c r="T36" i="26"/>
  <c r="U36" i="26" s="1"/>
  <c r="R36" i="26"/>
  <c r="Q36" i="26"/>
  <c r="T35" i="26"/>
  <c r="U35" i="26" s="1"/>
  <c r="R35" i="26"/>
  <c r="Q35" i="26"/>
  <c r="T34" i="26"/>
  <c r="U34" i="26" s="1"/>
  <c r="R34" i="26"/>
  <c r="Q34" i="26"/>
  <c r="T33" i="26"/>
  <c r="U33" i="26" s="1"/>
  <c r="R33" i="26"/>
  <c r="Q33" i="26"/>
  <c r="T32" i="26"/>
  <c r="U32" i="26" s="1"/>
  <c r="R32" i="26"/>
  <c r="Q32" i="26"/>
  <c r="T31" i="26"/>
  <c r="U31" i="26" s="1"/>
  <c r="R31" i="26"/>
  <c r="Q31" i="26"/>
  <c r="T30" i="26"/>
  <c r="U30" i="26" s="1"/>
  <c r="R30" i="26"/>
  <c r="Q30" i="26"/>
  <c r="T29" i="26"/>
  <c r="U29" i="26" s="1"/>
  <c r="R29" i="26"/>
  <c r="Q29" i="26"/>
  <c r="T28" i="26"/>
  <c r="U28" i="26" s="1"/>
  <c r="R28" i="26"/>
  <c r="Q28" i="26"/>
  <c r="T27" i="26"/>
  <c r="U27" i="26" s="1"/>
  <c r="R27" i="26"/>
  <c r="Q27" i="26"/>
  <c r="T26" i="26"/>
  <c r="U26" i="26" s="1"/>
  <c r="R26" i="26"/>
  <c r="Q26" i="26"/>
  <c r="T25" i="26"/>
  <c r="U25" i="26" s="1"/>
  <c r="Q25" i="26"/>
  <c r="I25" i="26"/>
  <c r="T24" i="26"/>
  <c r="U24" i="26" s="1"/>
  <c r="R24" i="26"/>
  <c r="Q24" i="26"/>
  <c r="T23" i="26"/>
  <c r="U23" i="26" s="1"/>
  <c r="R23" i="26"/>
  <c r="Q23" i="26"/>
  <c r="T22" i="26"/>
  <c r="U22" i="26" s="1"/>
  <c r="R22" i="26"/>
  <c r="Q22" i="26"/>
  <c r="T21" i="26"/>
  <c r="U21" i="26" s="1"/>
  <c r="R21" i="26"/>
  <c r="Q21" i="26"/>
  <c r="T20" i="26"/>
  <c r="U20" i="26" s="1"/>
  <c r="R20" i="26"/>
  <c r="Q20" i="26"/>
  <c r="T19" i="26"/>
  <c r="U19" i="26" s="1"/>
  <c r="R19" i="26"/>
  <c r="Q19" i="26"/>
  <c r="T18" i="26"/>
  <c r="U18" i="26" s="1"/>
  <c r="R18" i="26"/>
  <c r="Q18" i="26"/>
  <c r="T17" i="26"/>
  <c r="U17" i="26" s="1"/>
  <c r="R17" i="26"/>
  <c r="Q17" i="26"/>
  <c r="T16" i="26"/>
  <c r="U16" i="26" s="1"/>
  <c r="R16" i="26"/>
  <c r="Q16" i="26"/>
  <c r="T15" i="26"/>
  <c r="U15" i="26" s="1"/>
  <c r="R15" i="26"/>
  <c r="Q15" i="26"/>
  <c r="T14" i="26"/>
  <c r="U14" i="26" s="1"/>
  <c r="R14" i="26"/>
  <c r="Q14" i="26"/>
  <c r="T13" i="26"/>
  <c r="U13" i="26" s="1"/>
  <c r="R13" i="26"/>
  <c r="Q13" i="26"/>
  <c r="T12" i="26"/>
  <c r="U12" i="26" s="1"/>
  <c r="R12" i="26"/>
  <c r="Q12" i="26"/>
  <c r="T11" i="26"/>
  <c r="U11" i="26" s="1"/>
  <c r="R11" i="26"/>
  <c r="Q11" i="26"/>
  <c r="T10" i="26"/>
  <c r="U10" i="26" s="1"/>
  <c r="R10" i="26"/>
  <c r="Q10" i="26"/>
  <c r="T9" i="26"/>
  <c r="U9" i="26" s="1"/>
  <c r="R9" i="26"/>
  <c r="Q9" i="26"/>
  <c r="T8" i="26"/>
  <c r="U8" i="26" s="1"/>
  <c r="R8" i="26"/>
  <c r="Q8" i="26"/>
  <c r="T7" i="26"/>
  <c r="U7" i="26" s="1"/>
  <c r="R7" i="26"/>
  <c r="Q7" i="26"/>
  <c r="T6" i="26"/>
  <c r="U6" i="26" s="1"/>
  <c r="R6" i="26"/>
  <c r="Q6" i="26"/>
  <c r="T5" i="26"/>
  <c r="U5" i="26" s="1"/>
  <c r="R5" i="26"/>
  <c r="Q5" i="26"/>
  <c r="T4" i="26"/>
  <c r="U4" i="26" s="1"/>
  <c r="R4" i="26"/>
  <c r="Q4" i="26"/>
  <c r="T3" i="26"/>
  <c r="U3" i="26" s="1"/>
  <c r="R3" i="26"/>
  <c r="Q3" i="26"/>
  <c r="T2" i="26"/>
  <c r="U2" i="26" s="1"/>
  <c r="R2" i="26"/>
  <c r="Q2" i="26"/>
  <c r="S4194" i="25"/>
  <c r="S4134" i="25"/>
  <c r="S4089" i="25"/>
  <c r="S4088" i="25"/>
  <c r="S4087" i="25"/>
  <c r="S4086" i="25"/>
  <c r="S4085" i="25"/>
  <c r="S4084" i="25"/>
  <c r="S4083" i="25"/>
  <c r="S3996" i="25"/>
  <c r="S3995" i="25"/>
  <c r="S3994" i="25"/>
  <c r="P3994" i="25" s="1"/>
  <c r="S3974" i="25"/>
  <c r="S3780" i="25"/>
  <c r="P3780" i="25" s="1"/>
  <c r="S3580" i="25"/>
  <c r="P3580" i="25" s="1"/>
  <c r="S3578" i="25"/>
  <c r="S3400" i="25"/>
  <c r="S3399" i="25"/>
  <c r="S3342" i="25"/>
  <c r="S3263" i="25"/>
  <c r="S3262" i="25"/>
  <c r="O3262" i="25" s="1"/>
  <c r="S3049" i="25"/>
  <c r="M3049" i="25" s="1"/>
  <c r="S2753" i="25"/>
  <c r="O2753" i="25" s="1"/>
  <c r="S2752" i="25"/>
  <c r="N2752" i="25" s="1"/>
  <c r="S2751" i="25"/>
  <c r="S2731" i="25"/>
  <c r="S2571" i="25"/>
  <c r="S2570" i="25"/>
  <c r="P2570" i="25" s="1"/>
  <c r="S2560" i="25"/>
  <c r="S2559" i="25"/>
  <c r="S2285" i="25"/>
  <c r="O2285" i="25" s="1"/>
  <c r="S2284" i="25"/>
  <c r="S2267" i="25"/>
  <c r="S2266" i="25"/>
  <c r="S2165" i="25"/>
  <c r="S1996" i="25"/>
  <c r="S1863" i="25"/>
  <c r="P1863" i="25" s="1"/>
  <c r="S1633" i="25"/>
  <c r="P1633" i="25" s="1"/>
  <c r="S1632" i="25"/>
  <c r="N1632" i="25" s="1"/>
  <c r="S1546" i="25"/>
  <c r="P1546" i="25" s="1"/>
  <c r="S1545" i="25"/>
  <c r="S1544" i="25"/>
  <c r="S1410" i="25"/>
  <c r="S1319" i="25"/>
  <c r="N1319" i="25" s="1"/>
  <c r="S1318" i="25"/>
  <c r="S1317" i="25"/>
  <c r="P1317" i="25" s="1"/>
  <c r="S1316" i="25"/>
  <c r="P1316" i="25" s="1"/>
  <c r="S1280" i="25"/>
  <c r="P1280" i="25" s="1"/>
  <c r="S1208" i="25"/>
  <c r="S1207" i="25"/>
  <c r="S1206" i="25"/>
  <c r="S1142" i="25"/>
  <c r="S1141" i="25"/>
  <c r="P1141" i="25" s="1"/>
  <c r="S1137" i="25"/>
  <c r="N1137" i="25" s="1"/>
  <c r="S1135" i="25"/>
  <c r="P1135" i="25" s="1"/>
  <c r="S1134" i="25"/>
  <c r="P1134" i="25" s="1"/>
  <c r="S1133" i="25"/>
  <c r="S1132" i="25"/>
  <c r="S1131" i="25"/>
  <c r="S1130" i="25"/>
  <c r="P1130" i="25" s="1"/>
  <c r="S1129" i="25"/>
  <c r="O1129" i="25" s="1"/>
  <c r="S1128" i="25"/>
  <c r="M1128" i="25" s="1"/>
  <c r="S1127" i="25"/>
  <c r="O1127" i="25" s="1"/>
  <c r="S817" i="25"/>
  <c r="N817" i="25" s="1"/>
  <c r="S717" i="25"/>
  <c r="S624" i="25"/>
  <c r="S623" i="25"/>
  <c r="S621" i="25"/>
  <c r="S620" i="25"/>
  <c r="S476" i="25"/>
  <c r="S475" i="25"/>
  <c r="M475" i="25" s="1"/>
  <c r="S474" i="25"/>
  <c r="O474" i="25" s="1"/>
  <c r="S473" i="25"/>
  <c r="S472" i="25"/>
  <c r="S471" i="25"/>
  <c r="S470" i="25"/>
  <c r="S469" i="25"/>
  <c r="P469" i="25" s="1"/>
  <c r="S468" i="25"/>
  <c r="O468" i="25" s="1"/>
  <c r="S467" i="25"/>
  <c r="M467" i="25" s="1"/>
  <c r="S401" i="25"/>
  <c r="P401" i="25" s="1"/>
  <c r="S400" i="25"/>
  <c r="S399" i="25"/>
  <c r="S380" i="25"/>
  <c r="S379" i="25"/>
  <c r="N379" i="25" s="1"/>
  <c r="S377" i="25"/>
  <c r="O377" i="25" s="1"/>
  <c r="S86" i="25"/>
  <c r="N86" i="25" s="1"/>
  <c r="S83" i="25"/>
  <c r="P83" i="25" s="1"/>
  <c r="K4357" i="25"/>
  <c r="S4357" i="25"/>
  <c r="P4357" i="25" s="1"/>
  <c r="Q4357" i="25"/>
  <c r="S4356" i="25"/>
  <c r="Q4356" i="25"/>
  <c r="I4356" i="25"/>
  <c r="K4356" i="25" s="1"/>
  <c r="S4355" i="25"/>
  <c r="N4355" i="25" s="1"/>
  <c r="Q4355" i="25"/>
  <c r="I4355" i="25"/>
  <c r="K4355" i="25" s="1"/>
  <c r="S4354" i="25"/>
  <c r="O4354" i="25" s="1"/>
  <c r="Q4354" i="25"/>
  <c r="I4354" i="25"/>
  <c r="K4354" i="25" s="1"/>
  <c r="T4353" i="25"/>
  <c r="U4353" i="25" s="1"/>
  <c r="R4353" i="25"/>
  <c r="Q4353" i="25"/>
  <c r="T4352" i="25"/>
  <c r="U4352" i="25" s="1"/>
  <c r="R4352" i="25"/>
  <c r="Q4352" i="25"/>
  <c r="T4351" i="25"/>
  <c r="U4351" i="25" s="1"/>
  <c r="R4351" i="25"/>
  <c r="Q4351" i="25"/>
  <c r="T4350" i="25"/>
  <c r="U4350" i="25" s="1"/>
  <c r="R4350" i="25"/>
  <c r="Q4350" i="25"/>
  <c r="T4349" i="25"/>
  <c r="U4349" i="25" s="1"/>
  <c r="R4349" i="25"/>
  <c r="Q4349" i="25"/>
  <c r="T4348" i="25"/>
  <c r="U4348" i="25" s="1"/>
  <c r="R4348" i="25"/>
  <c r="Q4348" i="25"/>
  <c r="T4347" i="25"/>
  <c r="U4347" i="25" s="1"/>
  <c r="R4347" i="25"/>
  <c r="Q4347" i="25"/>
  <c r="T4346" i="25"/>
  <c r="U4346" i="25" s="1"/>
  <c r="R4346" i="25"/>
  <c r="Q4346" i="25"/>
  <c r="T4345" i="25"/>
  <c r="U4345" i="25" s="1"/>
  <c r="R4345" i="25"/>
  <c r="Q4345" i="25"/>
  <c r="T4344" i="25"/>
  <c r="U4344" i="25" s="1"/>
  <c r="R4344" i="25"/>
  <c r="Q4344" i="25"/>
  <c r="T4343" i="25"/>
  <c r="U4343" i="25" s="1"/>
  <c r="R4343" i="25"/>
  <c r="Q4343" i="25"/>
  <c r="T4342" i="25"/>
  <c r="U4342" i="25" s="1"/>
  <c r="R4342" i="25"/>
  <c r="Q4342" i="25"/>
  <c r="T4341" i="25"/>
  <c r="U4341" i="25" s="1"/>
  <c r="R4341" i="25"/>
  <c r="Q4341" i="25"/>
  <c r="T4340" i="25"/>
  <c r="U4340" i="25" s="1"/>
  <c r="R4340" i="25"/>
  <c r="Q4340" i="25"/>
  <c r="T4339" i="25"/>
  <c r="U4339" i="25" s="1"/>
  <c r="R4339" i="25"/>
  <c r="Q4339" i="25"/>
  <c r="T4338" i="25"/>
  <c r="U4338" i="25" s="1"/>
  <c r="R4338" i="25"/>
  <c r="Q4338" i="25"/>
  <c r="T4337" i="25"/>
  <c r="U4337" i="25" s="1"/>
  <c r="R4337" i="25"/>
  <c r="Q4337" i="25"/>
  <c r="T4336" i="25"/>
  <c r="U4336" i="25" s="1"/>
  <c r="R4336" i="25"/>
  <c r="Q4336" i="25"/>
  <c r="T4335" i="25"/>
  <c r="U4335" i="25" s="1"/>
  <c r="R4335" i="25"/>
  <c r="Q4335" i="25"/>
  <c r="T4334" i="25"/>
  <c r="U4334" i="25" s="1"/>
  <c r="R4334" i="25"/>
  <c r="Q4334" i="25"/>
  <c r="T4333" i="25"/>
  <c r="U4333" i="25" s="1"/>
  <c r="R4333" i="25"/>
  <c r="Q4333" i="25"/>
  <c r="T4332" i="25"/>
  <c r="U4332" i="25" s="1"/>
  <c r="R4332" i="25"/>
  <c r="Q4332" i="25"/>
  <c r="T4331" i="25"/>
  <c r="U4331" i="25" s="1"/>
  <c r="R4331" i="25"/>
  <c r="Q4331" i="25"/>
  <c r="T4330" i="25"/>
  <c r="U4330" i="25" s="1"/>
  <c r="R4330" i="25"/>
  <c r="Q4330" i="25"/>
  <c r="T4329" i="25"/>
  <c r="U4329" i="25" s="1"/>
  <c r="R4329" i="25"/>
  <c r="Q4329" i="25"/>
  <c r="T4328" i="25"/>
  <c r="U4328" i="25" s="1"/>
  <c r="R4328" i="25"/>
  <c r="Q4328" i="25"/>
  <c r="T4327" i="25"/>
  <c r="U4327" i="25" s="1"/>
  <c r="R4327" i="25"/>
  <c r="Q4327" i="25"/>
  <c r="T4326" i="25"/>
  <c r="U4326" i="25" s="1"/>
  <c r="R4326" i="25"/>
  <c r="Q4326" i="25"/>
  <c r="T4325" i="25"/>
  <c r="U4325" i="25" s="1"/>
  <c r="R4325" i="25"/>
  <c r="Q4325" i="25"/>
  <c r="T4324" i="25"/>
  <c r="U4324" i="25" s="1"/>
  <c r="R4324" i="25"/>
  <c r="Q4324" i="25"/>
  <c r="T4323" i="25"/>
  <c r="U4323" i="25" s="1"/>
  <c r="R4323" i="25"/>
  <c r="Q4323" i="25"/>
  <c r="T4322" i="25"/>
  <c r="U4322" i="25" s="1"/>
  <c r="R4322" i="25"/>
  <c r="Q4322" i="25"/>
  <c r="T4321" i="25"/>
  <c r="U4321" i="25" s="1"/>
  <c r="R4321" i="25"/>
  <c r="Q4321" i="25"/>
  <c r="T4320" i="25"/>
  <c r="U4320" i="25" s="1"/>
  <c r="R4320" i="25"/>
  <c r="Q4320" i="25"/>
  <c r="T4319" i="25"/>
  <c r="U4319" i="25" s="1"/>
  <c r="R4319" i="25"/>
  <c r="Q4319" i="25"/>
  <c r="T4318" i="25"/>
  <c r="U4318" i="25" s="1"/>
  <c r="R4318" i="25"/>
  <c r="Q4318" i="25"/>
  <c r="T4317" i="25"/>
  <c r="U4317" i="25" s="1"/>
  <c r="R4317" i="25"/>
  <c r="Q4317" i="25"/>
  <c r="T4316" i="25"/>
  <c r="U4316" i="25" s="1"/>
  <c r="R4316" i="25"/>
  <c r="Q4316" i="25"/>
  <c r="T4315" i="25"/>
  <c r="U4315" i="25" s="1"/>
  <c r="R4315" i="25"/>
  <c r="Q4315" i="25"/>
  <c r="T4314" i="25"/>
  <c r="U4314" i="25" s="1"/>
  <c r="R4314" i="25"/>
  <c r="Q4314" i="25"/>
  <c r="T4313" i="25"/>
  <c r="U4313" i="25" s="1"/>
  <c r="R4313" i="25"/>
  <c r="Q4313" i="25"/>
  <c r="T4312" i="25"/>
  <c r="U4312" i="25" s="1"/>
  <c r="R4312" i="25"/>
  <c r="Q4312" i="25"/>
  <c r="T4311" i="25"/>
  <c r="U4311" i="25" s="1"/>
  <c r="R4311" i="25"/>
  <c r="Q4311" i="25"/>
  <c r="T4310" i="25"/>
  <c r="U4310" i="25" s="1"/>
  <c r="R4310" i="25"/>
  <c r="Q4310" i="25"/>
  <c r="T4309" i="25"/>
  <c r="U4309" i="25" s="1"/>
  <c r="R4309" i="25"/>
  <c r="Q4309" i="25"/>
  <c r="T4308" i="25"/>
  <c r="U4308" i="25" s="1"/>
  <c r="R4308" i="25"/>
  <c r="Q4308" i="25"/>
  <c r="T4307" i="25"/>
  <c r="U4307" i="25" s="1"/>
  <c r="R4307" i="25"/>
  <c r="Q4307" i="25"/>
  <c r="T4306" i="25"/>
  <c r="U4306" i="25" s="1"/>
  <c r="R4306" i="25"/>
  <c r="Q4306" i="25"/>
  <c r="T4305" i="25"/>
  <c r="U4305" i="25" s="1"/>
  <c r="R4305" i="25"/>
  <c r="Q4305" i="25"/>
  <c r="T4304" i="25"/>
  <c r="U4304" i="25" s="1"/>
  <c r="R4304" i="25"/>
  <c r="Q4304" i="25"/>
  <c r="T4303" i="25"/>
  <c r="U4303" i="25" s="1"/>
  <c r="R4303" i="25"/>
  <c r="Q4303" i="25"/>
  <c r="T4302" i="25"/>
  <c r="U4302" i="25" s="1"/>
  <c r="R4302" i="25"/>
  <c r="Q4302" i="25"/>
  <c r="T4301" i="25"/>
  <c r="R4301" i="25"/>
  <c r="Q4301" i="25"/>
  <c r="K4301" i="25"/>
  <c r="T4300" i="25"/>
  <c r="R4300" i="25"/>
  <c r="Q4300" i="25"/>
  <c r="K4300" i="25"/>
  <c r="T4299" i="25"/>
  <c r="U4299" i="25" s="1"/>
  <c r="R4299" i="25"/>
  <c r="Q4299" i="25"/>
  <c r="T4298" i="25"/>
  <c r="U4298" i="25" s="1"/>
  <c r="R4298" i="25"/>
  <c r="Q4298" i="25"/>
  <c r="T4297" i="25"/>
  <c r="U4297" i="25" s="1"/>
  <c r="R4297" i="25"/>
  <c r="Q4297" i="25"/>
  <c r="T4296" i="25"/>
  <c r="U4296" i="25" s="1"/>
  <c r="R4296" i="25"/>
  <c r="Q4296" i="25"/>
  <c r="T4295" i="25"/>
  <c r="U4295" i="25" s="1"/>
  <c r="R4295" i="25"/>
  <c r="Q4295" i="25"/>
  <c r="T4294" i="25"/>
  <c r="U4294" i="25" s="1"/>
  <c r="R4294" i="25"/>
  <c r="Q4294" i="25"/>
  <c r="T4293" i="25"/>
  <c r="U4293" i="25" s="1"/>
  <c r="R4293" i="25"/>
  <c r="Q4293" i="25"/>
  <c r="T4292" i="25"/>
  <c r="U4292" i="25" s="1"/>
  <c r="R4292" i="25"/>
  <c r="Q4292" i="25"/>
  <c r="T4291" i="25"/>
  <c r="U4291" i="25" s="1"/>
  <c r="R4291" i="25"/>
  <c r="Q4291" i="25"/>
  <c r="T4290" i="25"/>
  <c r="U4290" i="25" s="1"/>
  <c r="R4290" i="25"/>
  <c r="Q4290" i="25"/>
  <c r="T4289" i="25"/>
  <c r="U4289" i="25" s="1"/>
  <c r="R4289" i="25"/>
  <c r="Q4289" i="25"/>
  <c r="T4288" i="25"/>
  <c r="U4288" i="25" s="1"/>
  <c r="R4288" i="25"/>
  <c r="Q4288" i="25"/>
  <c r="T4287" i="25"/>
  <c r="U4287" i="25" s="1"/>
  <c r="R4287" i="25"/>
  <c r="Q4287" i="25"/>
  <c r="T4286" i="25"/>
  <c r="U4286" i="25" s="1"/>
  <c r="R4286" i="25"/>
  <c r="Q4286" i="25"/>
  <c r="T4285" i="25"/>
  <c r="U4285" i="25" s="1"/>
  <c r="R4285" i="25"/>
  <c r="Q4285" i="25"/>
  <c r="T4284" i="25"/>
  <c r="U4284" i="25" s="1"/>
  <c r="R4284" i="25"/>
  <c r="Q4284" i="25"/>
  <c r="T4283" i="25"/>
  <c r="U4283" i="25" s="1"/>
  <c r="R4283" i="25"/>
  <c r="Q4283" i="25"/>
  <c r="T4282" i="25"/>
  <c r="U4282" i="25" s="1"/>
  <c r="R4282" i="25"/>
  <c r="Q4282" i="25"/>
  <c r="T4281" i="25"/>
  <c r="U4281" i="25" s="1"/>
  <c r="R4281" i="25"/>
  <c r="Q4281" i="25"/>
  <c r="T4280" i="25"/>
  <c r="U4280" i="25" s="1"/>
  <c r="R4280" i="25"/>
  <c r="Q4280" i="25"/>
  <c r="T4279" i="25"/>
  <c r="U4279" i="25" s="1"/>
  <c r="R4279" i="25"/>
  <c r="Q4279" i="25"/>
  <c r="T4278" i="25"/>
  <c r="U4278" i="25" s="1"/>
  <c r="R4278" i="25"/>
  <c r="Q4278" i="25"/>
  <c r="T4277" i="25"/>
  <c r="U4277" i="25" s="1"/>
  <c r="R4277" i="25"/>
  <c r="Q4277" i="25"/>
  <c r="T4276" i="25"/>
  <c r="U4276" i="25" s="1"/>
  <c r="R4276" i="25"/>
  <c r="Q4276" i="25"/>
  <c r="T4275" i="25"/>
  <c r="U4275" i="25" s="1"/>
  <c r="R4275" i="25"/>
  <c r="Q4275" i="25"/>
  <c r="T4274" i="25"/>
  <c r="U4274" i="25" s="1"/>
  <c r="R4274" i="25"/>
  <c r="Q4274" i="25"/>
  <c r="T4273" i="25"/>
  <c r="U4273" i="25" s="1"/>
  <c r="R4273" i="25"/>
  <c r="Q4273" i="25"/>
  <c r="T4272" i="25"/>
  <c r="U4272" i="25" s="1"/>
  <c r="R4272" i="25"/>
  <c r="Q4272" i="25"/>
  <c r="T4271" i="25"/>
  <c r="U4271" i="25" s="1"/>
  <c r="R4271" i="25"/>
  <c r="Q4271" i="25"/>
  <c r="T4270" i="25"/>
  <c r="U4270" i="25" s="1"/>
  <c r="R4270" i="25"/>
  <c r="Q4270" i="25"/>
  <c r="T4269" i="25"/>
  <c r="U4269" i="25" s="1"/>
  <c r="R4269" i="25"/>
  <c r="Q4269" i="25"/>
  <c r="T4268" i="25"/>
  <c r="U4268" i="25" s="1"/>
  <c r="R4268" i="25"/>
  <c r="Q4268" i="25"/>
  <c r="T4267" i="25"/>
  <c r="U4267" i="25" s="1"/>
  <c r="R4267" i="25"/>
  <c r="Q4267" i="25"/>
  <c r="T4266" i="25"/>
  <c r="U4266" i="25" s="1"/>
  <c r="R4266" i="25"/>
  <c r="Q4266" i="25"/>
  <c r="T4265" i="25"/>
  <c r="U4265" i="25" s="1"/>
  <c r="R4265" i="25"/>
  <c r="Q4265" i="25"/>
  <c r="T4264" i="25"/>
  <c r="U4264" i="25" s="1"/>
  <c r="R4264" i="25"/>
  <c r="Q4264" i="25"/>
  <c r="T4263" i="25"/>
  <c r="U4263" i="25" s="1"/>
  <c r="R4263" i="25"/>
  <c r="Q4263" i="25"/>
  <c r="T4262" i="25"/>
  <c r="U4262" i="25" s="1"/>
  <c r="R4262" i="25"/>
  <c r="Q4262" i="25"/>
  <c r="T4261" i="25"/>
  <c r="U4261" i="25" s="1"/>
  <c r="R4261" i="25"/>
  <c r="Q4261" i="25"/>
  <c r="T4260" i="25"/>
  <c r="U4260" i="25" s="1"/>
  <c r="R4260" i="25"/>
  <c r="Q4260" i="25"/>
  <c r="T4259" i="25"/>
  <c r="U4259" i="25" s="1"/>
  <c r="R4259" i="25"/>
  <c r="Q4259" i="25"/>
  <c r="T4258" i="25"/>
  <c r="U4258" i="25" s="1"/>
  <c r="R4258" i="25"/>
  <c r="Q4258" i="25"/>
  <c r="T4257" i="25"/>
  <c r="U4257" i="25" s="1"/>
  <c r="R4257" i="25"/>
  <c r="Q4257" i="25"/>
  <c r="T4256" i="25"/>
  <c r="U4256" i="25" s="1"/>
  <c r="R4256" i="25"/>
  <c r="Q4256" i="25"/>
  <c r="T4255" i="25"/>
  <c r="U4255" i="25" s="1"/>
  <c r="R4255" i="25"/>
  <c r="Q4255" i="25"/>
  <c r="T4254" i="25"/>
  <c r="U4254" i="25" s="1"/>
  <c r="R4254" i="25"/>
  <c r="Q4254" i="25"/>
  <c r="T4253" i="25"/>
  <c r="U4253" i="25" s="1"/>
  <c r="R4253" i="25"/>
  <c r="Q4253" i="25"/>
  <c r="T4252" i="25"/>
  <c r="U4252" i="25" s="1"/>
  <c r="R4252" i="25"/>
  <c r="Q4252" i="25"/>
  <c r="T4251" i="25"/>
  <c r="U4251" i="25" s="1"/>
  <c r="R4251" i="25"/>
  <c r="Q4251" i="25"/>
  <c r="T4250" i="25"/>
  <c r="U4250" i="25" s="1"/>
  <c r="R4250" i="25"/>
  <c r="Q4250" i="25"/>
  <c r="T4249" i="25"/>
  <c r="U4249" i="25" s="1"/>
  <c r="R4249" i="25"/>
  <c r="Q4249" i="25"/>
  <c r="T4248" i="25"/>
  <c r="U4248" i="25" s="1"/>
  <c r="R4248" i="25"/>
  <c r="Q4248" i="25"/>
  <c r="T4247" i="25"/>
  <c r="U4247" i="25" s="1"/>
  <c r="R4247" i="25"/>
  <c r="Q4247" i="25"/>
  <c r="T4246" i="25"/>
  <c r="U4246" i="25" s="1"/>
  <c r="R4246" i="25"/>
  <c r="Q4246" i="25"/>
  <c r="T4245" i="25"/>
  <c r="U4245" i="25" s="1"/>
  <c r="R4245" i="25"/>
  <c r="Q4245" i="25"/>
  <c r="T4244" i="25"/>
  <c r="U4244" i="25" s="1"/>
  <c r="R4244" i="25"/>
  <c r="Q4244" i="25"/>
  <c r="T4243" i="25"/>
  <c r="U4243" i="25" s="1"/>
  <c r="R4243" i="25"/>
  <c r="Q4243" i="25"/>
  <c r="T4242" i="25"/>
  <c r="U4242" i="25" s="1"/>
  <c r="R4242" i="25"/>
  <c r="Q4242" i="25"/>
  <c r="T4241" i="25"/>
  <c r="U4241" i="25" s="1"/>
  <c r="R4241" i="25"/>
  <c r="Q4241" i="25"/>
  <c r="T4240" i="25"/>
  <c r="U4240" i="25" s="1"/>
  <c r="R4240" i="25"/>
  <c r="Q4240" i="25"/>
  <c r="T4239" i="25"/>
  <c r="U4239" i="25" s="1"/>
  <c r="R4239" i="25"/>
  <c r="Q4239" i="25"/>
  <c r="T4238" i="25"/>
  <c r="U4238" i="25" s="1"/>
  <c r="R4238" i="25"/>
  <c r="Q4238" i="25"/>
  <c r="T4237" i="25"/>
  <c r="U4237" i="25" s="1"/>
  <c r="R4237" i="25"/>
  <c r="Q4237" i="25"/>
  <c r="T4236" i="25"/>
  <c r="U4236" i="25" s="1"/>
  <c r="R4236" i="25"/>
  <c r="Q4236" i="25"/>
  <c r="T4235" i="25"/>
  <c r="U4235" i="25" s="1"/>
  <c r="R4235" i="25"/>
  <c r="Q4235" i="25"/>
  <c r="T4234" i="25"/>
  <c r="U4234" i="25" s="1"/>
  <c r="R4234" i="25"/>
  <c r="Q4234" i="25"/>
  <c r="T4233" i="25"/>
  <c r="U4233" i="25" s="1"/>
  <c r="R4233" i="25"/>
  <c r="Q4233" i="25"/>
  <c r="T4232" i="25"/>
  <c r="U4232" i="25" s="1"/>
  <c r="R4232" i="25"/>
  <c r="Q4232" i="25"/>
  <c r="T4231" i="25"/>
  <c r="U4231" i="25" s="1"/>
  <c r="R4231" i="25"/>
  <c r="Q4231" i="25"/>
  <c r="T4230" i="25"/>
  <c r="U4230" i="25" s="1"/>
  <c r="R4230" i="25"/>
  <c r="Q4230" i="25"/>
  <c r="T4229" i="25"/>
  <c r="U4229" i="25" s="1"/>
  <c r="R4229" i="25"/>
  <c r="Q4229" i="25"/>
  <c r="T4228" i="25"/>
  <c r="U4228" i="25" s="1"/>
  <c r="R4228" i="25"/>
  <c r="Q4228" i="25"/>
  <c r="T4227" i="25"/>
  <c r="U4227" i="25" s="1"/>
  <c r="R4227" i="25"/>
  <c r="Q4227" i="25"/>
  <c r="T4226" i="25"/>
  <c r="U4226" i="25" s="1"/>
  <c r="R4226" i="25"/>
  <c r="Q4226" i="25"/>
  <c r="T4225" i="25"/>
  <c r="U4225" i="25" s="1"/>
  <c r="R4225" i="25"/>
  <c r="Q4225" i="25"/>
  <c r="T4224" i="25"/>
  <c r="U4224" i="25" s="1"/>
  <c r="R4224" i="25"/>
  <c r="Q4224" i="25"/>
  <c r="T4223" i="25"/>
  <c r="U4223" i="25" s="1"/>
  <c r="R4223" i="25"/>
  <c r="Q4223" i="25"/>
  <c r="T4222" i="25"/>
  <c r="U4222" i="25" s="1"/>
  <c r="R4222" i="25"/>
  <c r="Q4222" i="25"/>
  <c r="T4221" i="25"/>
  <c r="U4221" i="25" s="1"/>
  <c r="R4221" i="25"/>
  <c r="Q4221" i="25"/>
  <c r="T4220" i="25"/>
  <c r="U4220" i="25" s="1"/>
  <c r="R4220" i="25"/>
  <c r="Q4220" i="25"/>
  <c r="T4219" i="25"/>
  <c r="U4219" i="25" s="1"/>
  <c r="R4219" i="25"/>
  <c r="Q4219" i="25"/>
  <c r="T4218" i="25"/>
  <c r="U4218" i="25" s="1"/>
  <c r="R4218" i="25"/>
  <c r="Q4218" i="25"/>
  <c r="T4217" i="25"/>
  <c r="U4217" i="25" s="1"/>
  <c r="R4217" i="25"/>
  <c r="Q4217" i="25"/>
  <c r="T4216" i="25"/>
  <c r="U4216" i="25" s="1"/>
  <c r="R4216" i="25"/>
  <c r="Q4216" i="25"/>
  <c r="T4215" i="25"/>
  <c r="U4215" i="25" s="1"/>
  <c r="R4215" i="25"/>
  <c r="Q4215" i="25"/>
  <c r="T4214" i="25"/>
  <c r="U4214" i="25" s="1"/>
  <c r="R4214" i="25"/>
  <c r="Q4214" i="25"/>
  <c r="T4213" i="25"/>
  <c r="U4213" i="25" s="1"/>
  <c r="R4213" i="25"/>
  <c r="Q4213" i="25"/>
  <c r="T4212" i="25"/>
  <c r="U4212" i="25" s="1"/>
  <c r="R4212" i="25"/>
  <c r="Q4212" i="25"/>
  <c r="T4211" i="25"/>
  <c r="U4211" i="25" s="1"/>
  <c r="R4211" i="25"/>
  <c r="Q4211" i="25"/>
  <c r="T4210" i="25"/>
  <c r="U4210" i="25" s="1"/>
  <c r="R4210" i="25"/>
  <c r="Q4210" i="25"/>
  <c r="T4209" i="25"/>
  <c r="U4209" i="25" s="1"/>
  <c r="R4209" i="25"/>
  <c r="Q4209" i="25"/>
  <c r="T4208" i="25"/>
  <c r="U4208" i="25" s="1"/>
  <c r="R4208" i="25"/>
  <c r="Q4208" i="25"/>
  <c r="T4207" i="25"/>
  <c r="U4207" i="25" s="1"/>
  <c r="R4207" i="25"/>
  <c r="Q4207" i="25"/>
  <c r="T4206" i="25"/>
  <c r="U4206" i="25" s="1"/>
  <c r="R4206" i="25"/>
  <c r="Q4206" i="25"/>
  <c r="T4205" i="25"/>
  <c r="U4205" i="25" s="1"/>
  <c r="R4205" i="25"/>
  <c r="Q4205" i="25"/>
  <c r="T4204" i="25"/>
  <c r="U4204" i="25" s="1"/>
  <c r="R4204" i="25"/>
  <c r="Q4204" i="25"/>
  <c r="T4203" i="25"/>
  <c r="U4203" i="25" s="1"/>
  <c r="R4203" i="25"/>
  <c r="Q4203" i="25"/>
  <c r="T4202" i="25"/>
  <c r="U4202" i="25" s="1"/>
  <c r="R4202" i="25"/>
  <c r="Q4202" i="25"/>
  <c r="T4201" i="25"/>
  <c r="U4201" i="25" s="1"/>
  <c r="R4201" i="25"/>
  <c r="Q4201" i="25"/>
  <c r="T4200" i="25"/>
  <c r="U4200" i="25" s="1"/>
  <c r="R4200" i="25"/>
  <c r="Q4200" i="25"/>
  <c r="T4199" i="25"/>
  <c r="U4199" i="25" s="1"/>
  <c r="R4199" i="25"/>
  <c r="Q4199" i="25"/>
  <c r="T4198" i="25"/>
  <c r="U4198" i="25" s="1"/>
  <c r="R4198" i="25"/>
  <c r="Q4198" i="25"/>
  <c r="T4197" i="25"/>
  <c r="U4197" i="25" s="1"/>
  <c r="R4197" i="25"/>
  <c r="Q4197" i="25"/>
  <c r="T4196" i="25"/>
  <c r="U4196" i="25" s="1"/>
  <c r="R4196" i="25"/>
  <c r="Q4196" i="25"/>
  <c r="T4195" i="25"/>
  <c r="U4195" i="25" s="1"/>
  <c r="R4195" i="25"/>
  <c r="Q4195" i="25"/>
  <c r="Q4194" i="25"/>
  <c r="P4194" i="25"/>
  <c r="O4194" i="25"/>
  <c r="N4194" i="25"/>
  <c r="M4194" i="25"/>
  <c r="K4194" i="25"/>
  <c r="L4194" i="25" s="1"/>
  <c r="T4193" i="25"/>
  <c r="U4193" i="25" s="1"/>
  <c r="R4193" i="25"/>
  <c r="Q4193" i="25"/>
  <c r="T4192" i="25"/>
  <c r="U4192" i="25" s="1"/>
  <c r="R4192" i="25"/>
  <c r="Q4192" i="25"/>
  <c r="T4191" i="25"/>
  <c r="U4191" i="25" s="1"/>
  <c r="R4191" i="25"/>
  <c r="Q4191" i="25"/>
  <c r="T4190" i="25"/>
  <c r="U4190" i="25" s="1"/>
  <c r="R4190" i="25"/>
  <c r="Q4190" i="25"/>
  <c r="T4189" i="25"/>
  <c r="U4189" i="25" s="1"/>
  <c r="R4189" i="25"/>
  <c r="Q4189" i="25"/>
  <c r="T4188" i="25"/>
  <c r="U4188" i="25" s="1"/>
  <c r="R4188" i="25"/>
  <c r="Q4188" i="25"/>
  <c r="T4187" i="25"/>
  <c r="U4187" i="25" s="1"/>
  <c r="R4187" i="25"/>
  <c r="Q4187" i="25"/>
  <c r="T4186" i="25"/>
  <c r="U4186" i="25" s="1"/>
  <c r="R4186" i="25"/>
  <c r="Q4186" i="25"/>
  <c r="T4185" i="25"/>
  <c r="U4185" i="25" s="1"/>
  <c r="R4185" i="25"/>
  <c r="Q4185" i="25"/>
  <c r="T4184" i="25"/>
  <c r="U4184" i="25" s="1"/>
  <c r="R4184" i="25"/>
  <c r="Q4184" i="25"/>
  <c r="T4183" i="25"/>
  <c r="U4183" i="25" s="1"/>
  <c r="R4183" i="25"/>
  <c r="Q4183" i="25"/>
  <c r="T4182" i="25"/>
  <c r="U4182" i="25" s="1"/>
  <c r="R4182" i="25"/>
  <c r="Q4182" i="25"/>
  <c r="T4181" i="25"/>
  <c r="U4181" i="25" s="1"/>
  <c r="R4181" i="25"/>
  <c r="Q4181" i="25"/>
  <c r="T4180" i="25"/>
  <c r="U4180" i="25" s="1"/>
  <c r="R4180" i="25"/>
  <c r="Q4180" i="25"/>
  <c r="T4179" i="25"/>
  <c r="U4179" i="25" s="1"/>
  <c r="R4179" i="25"/>
  <c r="Q4179" i="25"/>
  <c r="T4178" i="25"/>
  <c r="U4178" i="25" s="1"/>
  <c r="R4178" i="25"/>
  <c r="Q4178" i="25"/>
  <c r="T4177" i="25"/>
  <c r="U4177" i="25" s="1"/>
  <c r="R4177" i="25"/>
  <c r="Q4177" i="25"/>
  <c r="T4176" i="25"/>
  <c r="U4176" i="25" s="1"/>
  <c r="R4176" i="25"/>
  <c r="Q4176" i="25"/>
  <c r="T4175" i="25"/>
  <c r="U4175" i="25" s="1"/>
  <c r="R4175" i="25"/>
  <c r="Q4175" i="25"/>
  <c r="T4174" i="25"/>
  <c r="U4174" i="25" s="1"/>
  <c r="R4174" i="25"/>
  <c r="Q4174" i="25"/>
  <c r="T4173" i="25"/>
  <c r="U4173" i="25" s="1"/>
  <c r="R4173" i="25"/>
  <c r="Q4173" i="25"/>
  <c r="T4172" i="25"/>
  <c r="U4172" i="25" s="1"/>
  <c r="R4172" i="25"/>
  <c r="Q4172" i="25"/>
  <c r="T4171" i="25"/>
  <c r="U4171" i="25" s="1"/>
  <c r="R4171" i="25"/>
  <c r="Q4171" i="25"/>
  <c r="T4170" i="25"/>
  <c r="U4170" i="25" s="1"/>
  <c r="R4170" i="25"/>
  <c r="Q4170" i="25"/>
  <c r="T4169" i="25"/>
  <c r="U4169" i="25" s="1"/>
  <c r="R4169" i="25"/>
  <c r="Q4169" i="25"/>
  <c r="T4168" i="25"/>
  <c r="U4168" i="25" s="1"/>
  <c r="R4168" i="25"/>
  <c r="Q4168" i="25"/>
  <c r="T4167" i="25"/>
  <c r="U4167" i="25" s="1"/>
  <c r="R4167" i="25"/>
  <c r="Q4167" i="25"/>
  <c r="T4166" i="25"/>
  <c r="U4166" i="25" s="1"/>
  <c r="R4166" i="25"/>
  <c r="Q4166" i="25"/>
  <c r="T4165" i="25"/>
  <c r="U4165" i="25" s="1"/>
  <c r="R4165" i="25"/>
  <c r="Q4165" i="25"/>
  <c r="T4164" i="25"/>
  <c r="U4164" i="25" s="1"/>
  <c r="R4164" i="25"/>
  <c r="Q4164" i="25"/>
  <c r="T4163" i="25"/>
  <c r="U4163" i="25" s="1"/>
  <c r="R4163" i="25"/>
  <c r="Q4163" i="25"/>
  <c r="T4162" i="25"/>
  <c r="U4162" i="25" s="1"/>
  <c r="R4162" i="25"/>
  <c r="Q4162" i="25"/>
  <c r="T4161" i="25"/>
  <c r="U4161" i="25" s="1"/>
  <c r="R4161" i="25"/>
  <c r="Q4161" i="25"/>
  <c r="T4160" i="25"/>
  <c r="U4160" i="25" s="1"/>
  <c r="R4160" i="25"/>
  <c r="Q4160" i="25"/>
  <c r="T4159" i="25"/>
  <c r="U4159" i="25" s="1"/>
  <c r="R4159" i="25"/>
  <c r="Q4159" i="25"/>
  <c r="T4158" i="25"/>
  <c r="U4158" i="25" s="1"/>
  <c r="R4158" i="25"/>
  <c r="Q4158" i="25"/>
  <c r="T4157" i="25"/>
  <c r="U4157" i="25" s="1"/>
  <c r="R4157" i="25"/>
  <c r="Q4157" i="25"/>
  <c r="T4156" i="25"/>
  <c r="U4156" i="25" s="1"/>
  <c r="R4156" i="25"/>
  <c r="Q4156" i="25"/>
  <c r="T4155" i="25"/>
  <c r="U4155" i="25" s="1"/>
  <c r="R4155" i="25"/>
  <c r="Q4155" i="25"/>
  <c r="T4154" i="25"/>
  <c r="U4154" i="25" s="1"/>
  <c r="R4154" i="25"/>
  <c r="Q4154" i="25"/>
  <c r="T4153" i="25"/>
  <c r="U4153" i="25" s="1"/>
  <c r="R4153" i="25"/>
  <c r="Q4153" i="25"/>
  <c r="T4152" i="25"/>
  <c r="U4152" i="25" s="1"/>
  <c r="R4152" i="25"/>
  <c r="Q4152" i="25"/>
  <c r="T4151" i="25"/>
  <c r="U4151" i="25" s="1"/>
  <c r="R4151" i="25"/>
  <c r="Q4151" i="25"/>
  <c r="T4150" i="25"/>
  <c r="U4150" i="25" s="1"/>
  <c r="R4150" i="25"/>
  <c r="Q4150" i="25"/>
  <c r="T4149" i="25"/>
  <c r="U4149" i="25" s="1"/>
  <c r="R4149" i="25"/>
  <c r="Q4149" i="25"/>
  <c r="T4148" i="25"/>
  <c r="U4148" i="25" s="1"/>
  <c r="R4148" i="25"/>
  <c r="Q4148" i="25"/>
  <c r="T4147" i="25"/>
  <c r="U4147" i="25" s="1"/>
  <c r="R4147" i="25"/>
  <c r="Q4147" i="25"/>
  <c r="T4146" i="25"/>
  <c r="U4146" i="25" s="1"/>
  <c r="R4146" i="25"/>
  <c r="Q4146" i="25"/>
  <c r="T4145" i="25"/>
  <c r="U4145" i="25" s="1"/>
  <c r="R4145" i="25"/>
  <c r="Q4145" i="25"/>
  <c r="T4144" i="25"/>
  <c r="U4144" i="25" s="1"/>
  <c r="R4144" i="25"/>
  <c r="Q4144" i="25"/>
  <c r="T4143" i="25"/>
  <c r="U4143" i="25" s="1"/>
  <c r="R4143" i="25"/>
  <c r="Q4143" i="25"/>
  <c r="T4142" i="25"/>
  <c r="U4142" i="25" s="1"/>
  <c r="R4142" i="25"/>
  <c r="Q4142" i="25"/>
  <c r="T4141" i="25"/>
  <c r="U4141" i="25" s="1"/>
  <c r="R4141" i="25"/>
  <c r="Q4141" i="25"/>
  <c r="T4140" i="25"/>
  <c r="U4140" i="25" s="1"/>
  <c r="R4140" i="25"/>
  <c r="Q4140" i="25"/>
  <c r="T4139" i="25"/>
  <c r="U4139" i="25" s="1"/>
  <c r="R4139" i="25"/>
  <c r="Q4139" i="25"/>
  <c r="T4138" i="25"/>
  <c r="U4138" i="25" s="1"/>
  <c r="R4138" i="25"/>
  <c r="Q4138" i="25"/>
  <c r="T4137" i="25"/>
  <c r="U4137" i="25" s="1"/>
  <c r="R4137" i="25"/>
  <c r="Q4137" i="25"/>
  <c r="T4136" i="25"/>
  <c r="U4136" i="25" s="1"/>
  <c r="R4136" i="25"/>
  <c r="Q4136" i="25"/>
  <c r="T4135" i="25"/>
  <c r="U4135" i="25" s="1"/>
  <c r="R4135" i="25"/>
  <c r="Q4135" i="25"/>
  <c r="Q4134" i="25"/>
  <c r="P4134" i="25"/>
  <c r="O4134" i="25"/>
  <c r="N4134" i="25"/>
  <c r="M4134" i="25"/>
  <c r="K4134" i="25"/>
  <c r="L4134" i="25" s="1"/>
  <c r="T4133" i="25"/>
  <c r="U4133" i="25" s="1"/>
  <c r="R4133" i="25"/>
  <c r="Q4133" i="25"/>
  <c r="S4132" i="25"/>
  <c r="M4132" i="25" s="1"/>
  <c r="Q4132" i="25"/>
  <c r="I4132" i="25"/>
  <c r="K4132" i="25" s="1"/>
  <c r="T4131" i="25"/>
  <c r="U4131" i="25" s="1"/>
  <c r="R4131" i="25"/>
  <c r="Q4131" i="25"/>
  <c r="T4130" i="25"/>
  <c r="U4130" i="25" s="1"/>
  <c r="R4130" i="25"/>
  <c r="Q4130" i="25"/>
  <c r="T4129" i="25"/>
  <c r="U4129" i="25" s="1"/>
  <c r="R4129" i="25"/>
  <c r="Q4129" i="25"/>
  <c r="S4128" i="25"/>
  <c r="Q4128" i="25"/>
  <c r="I4128" i="25"/>
  <c r="K4128" i="25" s="1"/>
  <c r="S4127" i="25"/>
  <c r="Q4127" i="25"/>
  <c r="I4127" i="25"/>
  <c r="K4127" i="25" s="1"/>
  <c r="T4126" i="25"/>
  <c r="U4126" i="25" s="1"/>
  <c r="R4126" i="25"/>
  <c r="Q4126" i="25"/>
  <c r="T4125" i="25"/>
  <c r="U4125" i="25" s="1"/>
  <c r="R4125" i="25"/>
  <c r="Q4125" i="25"/>
  <c r="T4124" i="25"/>
  <c r="U4124" i="25" s="1"/>
  <c r="R4124" i="25"/>
  <c r="Q4124" i="25"/>
  <c r="T4123" i="25"/>
  <c r="U4123" i="25" s="1"/>
  <c r="R4123" i="25"/>
  <c r="Q4123" i="25"/>
  <c r="T4122" i="25"/>
  <c r="U4122" i="25" s="1"/>
  <c r="R4122" i="25"/>
  <c r="Q4122" i="25"/>
  <c r="T4121" i="25"/>
  <c r="U4121" i="25" s="1"/>
  <c r="R4121" i="25"/>
  <c r="Q4121" i="25"/>
  <c r="T4120" i="25"/>
  <c r="U4120" i="25" s="1"/>
  <c r="R4120" i="25"/>
  <c r="Q4120" i="25"/>
  <c r="T4119" i="25"/>
  <c r="U4119" i="25" s="1"/>
  <c r="R4119" i="25"/>
  <c r="Q4119" i="25"/>
  <c r="T4118" i="25"/>
  <c r="U4118" i="25" s="1"/>
  <c r="R4118" i="25"/>
  <c r="Q4118" i="25"/>
  <c r="T4117" i="25"/>
  <c r="U4117" i="25" s="1"/>
  <c r="R4117" i="25"/>
  <c r="Q4117" i="25"/>
  <c r="T4116" i="25"/>
  <c r="U4116" i="25" s="1"/>
  <c r="R4116" i="25"/>
  <c r="Q4116" i="25"/>
  <c r="T4115" i="25"/>
  <c r="U4115" i="25" s="1"/>
  <c r="R4115" i="25"/>
  <c r="Q4115" i="25"/>
  <c r="T4114" i="25"/>
  <c r="U4114" i="25" s="1"/>
  <c r="R4114" i="25"/>
  <c r="Q4114" i="25"/>
  <c r="T4113" i="25"/>
  <c r="U4113" i="25" s="1"/>
  <c r="R4113" i="25"/>
  <c r="Q4113" i="25"/>
  <c r="T4112" i="25"/>
  <c r="U4112" i="25" s="1"/>
  <c r="R4112" i="25"/>
  <c r="Q4112" i="25"/>
  <c r="T4111" i="25"/>
  <c r="U4111" i="25" s="1"/>
  <c r="R4111" i="25"/>
  <c r="Q4111" i="25"/>
  <c r="T4110" i="25"/>
  <c r="U4110" i="25" s="1"/>
  <c r="R4110" i="25"/>
  <c r="Q4110" i="25"/>
  <c r="T4109" i="25"/>
  <c r="U4109" i="25" s="1"/>
  <c r="R4109" i="25"/>
  <c r="Q4109" i="25"/>
  <c r="T4108" i="25"/>
  <c r="U4108" i="25" s="1"/>
  <c r="R4108" i="25"/>
  <c r="Q4108" i="25"/>
  <c r="T4107" i="25"/>
  <c r="U4107" i="25" s="1"/>
  <c r="R4107" i="25"/>
  <c r="Q4107" i="25"/>
  <c r="T4106" i="25"/>
  <c r="U4106" i="25" s="1"/>
  <c r="R4106" i="25"/>
  <c r="Q4106" i="25"/>
  <c r="T4105" i="25"/>
  <c r="U4105" i="25" s="1"/>
  <c r="R4105" i="25"/>
  <c r="Q4105" i="25"/>
  <c r="T4104" i="25"/>
  <c r="U4104" i="25" s="1"/>
  <c r="R4104" i="25"/>
  <c r="Q4104" i="25"/>
  <c r="T4103" i="25"/>
  <c r="U4103" i="25" s="1"/>
  <c r="R4103" i="25"/>
  <c r="Q4103" i="25"/>
  <c r="T4102" i="25"/>
  <c r="U4102" i="25" s="1"/>
  <c r="R4102" i="25"/>
  <c r="Q4102" i="25"/>
  <c r="T4101" i="25"/>
  <c r="U4101" i="25" s="1"/>
  <c r="R4101" i="25"/>
  <c r="Q4101" i="25"/>
  <c r="T4100" i="25"/>
  <c r="U4100" i="25" s="1"/>
  <c r="R4100" i="25"/>
  <c r="Q4100" i="25"/>
  <c r="T4099" i="25"/>
  <c r="U4099" i="25" s="1"/>
  <c r="R4099" i="25"/>
  <c r="Q4099" i="25"/>
  <c r="T4098" i="25"/>
  <c r="U4098" i="25" s="1"/>
  <c r="R4098" i="25"/>
  <c r="Q4098" i="25"/>
  <c r="T4097" i="25"/>
  <c r="U4097" i="25" s="1"/>
  <c r="R4097" i="25"/>
  <c r="Q4097" i="25"/>
  <c r="T4096" i="25"/>
  <c r="U4096" i="25" s="1"/>
  <c r="R4096" i="25"/>
  <c r="Q4096" i="25"/>
  <c r="T4095" i="25"/>
  <c r="U4095" i="25" s="1"/>
  <c r="R4095" i="25"/>
  <c r="Q4095" i="25"/>
  <c r="T4094" i="25"/>
  <c r="U4094" i="25" s="1"/>
  <c r="R4094" i="25"/>
  <c r="Q4094" i="25"/>
  <c r="T4093" i="25"/>
  <c r="U4093" i="25" s="1"/>
  <c r="R4093" i="25"/>
  <c r="Q4093" i="25"/>
  <c r="T4092" i="25"/>
  <c r="U4092" i="25" s="1"/>
  <c r="R4092" i="25"/>
  <c r="Q4092" i="25"/>
  <c r="T4091" i="25"/>
  <c r="U4091" i="25" s="1"/>
  <c r="R4091" i="25"/>
  <c r="Q4091" i="25"/>
  <c r="T4090" i="25"/>
  <c r="U4090" i="25" s="1"/>
  <c r="R4090" i="25"/>
  <c r="Q4090" i="25"/>
  <c r="T4089" i="25"/>
  <c r="R4089" i="25"/>
  <c r="Q4089" i="25"/>
  <c r="K4089" i="25"/>
  <c r="T4088" i="25"/>
  <c r="R4088" i="25"/>
  <c r="Q4088" i="25"/>
  <c r="K4088" i="25"/>
  <c r="T4087" i="25"/>
  <c r="R4087" i="25"/>
  <c r="Q4087" i="25"/>
  <c r="K4087" i="25"/>
  <c r="U4087" i="25" s="1"/>
  <c r="T4086" i="25"/>
  <c r="R4086" i="25"/>
  <c r="Q4086" i="25"/>
  <c r="K4086" i="25"/>
  <c r="T4085" i="25"/>
  <c r="R4085" i="25"/>
  <c r="Q4085" i="25"/>
  <c r="K4085" i="25"/>
  <c r="U4085" i="25" s="1"/>
  <c r="T4084" i="25"/>
  <c r="R4084" i="25"/>
  <c r="Q4084" i="25"/>
  <c r="K4084" i="25"/>
  <c r="Q4083" i="25"/>
  <c r="P4083" i="25"/>
  <c r="O4083" i="25"/>
  <c r="N4083" i="25"/>
  <c r="M4083" i="25"/>
  <c r="K4083" i="25"/>
  <c r="L4083" i="25" s="1"/>
  <c r="T4082" i="25"/>
  <c r="U4082" i="25" s="1"/>
  <c r="R4082" i="25"/>
  <c r="Q4082" i="25"/>
  <c r="T4081" i="25"/>
  <c r="U4081" i="25" s="1"/>
  <c r="R4081" i="25"/>
  <c r="Q4081" i="25"/>
  <c r="T4080" i="25"/>
  <c r="U4080" i="25" s="1"/>
  <c r="R4080" i="25"/>
  <c r="Q4080" i="25"/>
  <c r="T4079" i="25"/>
  <c r="U4079" i="25" s="1"/>
  <c r="R4079" i="25"/>
  <c r="Q4079" i="25"/>
  <c r="T4078" i="25"/>
  <c r="U4078" i="25" s="1"/>
  <c r="R4078" i="25"/>
  <c r="Q4078" i="25"/>
  <c r="T4077" i="25"/>
  <c r="U4077" i="25" s="1"/>
  <c r="R4077" i="25"/>
  <c r="Q4077" i="25"/>
  <c r="T4076" i="25"/>
  <c r="U4076" i="25" s="1"/>
  <c r="R4076" i="25"/>
  <c r="Q4076" i="25"/>
  <c r="T4075" i="25"/>
  <c r="U4075" i="25" s="1"/>
  <c r="R4075" i="25"/>
  <c r="Q4075" i="25"/>
  <c r="T4074" i="25"/>
  <c r="U4074" i="25" s="1"/>
  <c r="R4074" i="25"/>
  <c r="Q4074" i="25"/>
  <c r="T4073" i="25"/>
  <c r="U4073" i="25" s="1"/>
  <c r="R4073" i="25"/>
  <c r="Q4073" i="25"/>
  <c r="T4072" i="25"/>
  <c r="U4072" i="25" s="1"/>
  <c r="R4072" i="25"/>
  <c r="Q4072" i="25"/>
  <c r="T4071" i="25"/>
  <c r="U4071" i="25" s="1"/>
  <c r="R4071" i="25"/>
  <c r="Q4071" i="25"/>
  <c r="T4070" i="25"/>
  <c r="U4070" i="25" s="1"/>
  <c r="R4070" i="25"/>
  <c r="Q4070" i="25"/>
  <c r="T4069" i="25"/>
  <c r="U4069" i="25" s="1"/>
  <c r="R4069" i="25"/>
  <c r="Q4069" i="25"/>
  <c r="T4068" i="25"/>
  <c r="U4068" i="25" s="1"/>
  <c r="R4068" i="25"/>
  <c r="Q4068" i="25"/>
  <c r="T4067" i="25"/>
  <c r="U4067" i="25" s="1"/>
  <c r="R4067" i="25"/>
  <c r="Q4067" i="25"/>
  <c r="T4066" i="25"/>
  <c r="U4066" i="25" s="1"/>
  <c r="R4066" i="25"/>
  <c r="Q4066" i="25"/>
  <c r="T4065" i="25"/>
  <c r="U4065" i="25" s="1"/>
  <c r="R4065" i="25"/>
  <c r="Q4065" i="25"/>
  <c r="T4064" i="25"/>
  <c r="U4064" i="25" s="1"/>
  <c r="R4064" i="25"/>
  <c r="Q4064" i="25"/>
  <c r="T4063" i="25"/>
  <c r="U4063" i="25" s="1"/>
  <c r="R4063" i="25"/>
  <c r="Q4063" i="25"/>
  <c r="T4062" i="25"/>
  <c r="U4062" i="25" s="1"/>
  <c r="R4062" i="25"/>
  <c r="Q4062" i="25"/>
  <c r="T4061" i="25"/>
  <c r="U4061" i="25" s="1"/>
  <c r="R4061" i="25"/>
  <c r="Q4061" i="25"/>
  <c r="T4060" i="25"/>
  <c r="U4060" i="25" s="1"/>
  <c r="R4060" i="25"/>
  <c r="Q4060" i="25"/>
  <c r="T4059" i="25"/>
  <c r="U4059" i="25" s="1"/>
  <c r="R4059" i="25"/>
  <c r="Q4059" i="25"/>
  <c r="T4058" i="25"/>
  <c r="U4058" i="25" s="1"/>
  <c r="R4058" i="25"/>
  <c r="Q4058" i="25"/>
  <c r="T4057" i="25"/>
  <c r="U4057" i="25" s="1"/>
  <c r="R4057" i="25"/>
  <c r="Q4057" i="25"/>
  <c r="T4056" i="25"/>
  <c r="U4056" i="25" s="1"/>
  <c r="R4056" i="25"/>
  <c r="Q4056" i="25"/>
  <c r="T4055" i="25"/>
  <c r="U4055" i="25" s="1"/>
  <c r="R4055" i="25"/>
  <c r="Q4055" i="25"/>
  <c r="T4054" i="25"/>
  <c r="U4054" i="25" s="1"/>
  <c r="R4054" i="25"/>
  <c r="Q4054" i="25"/>
  <c r="T4053" i="25"/>
  <c r="U4053" i="25" s="1"/>
  <c r="R4053" i="25"/>
  <c r="Q4053" i="25"/>
  <c r="T4052" i="25"/>
  <c r="U4052" i="25" s="1"/>
  <c r="R4052" i="25"/>
  <c r="Q4052" i="25"/>
  <c r="T4051" i="25"/>
  <c r="U4051" i="25" s="1"/>
  <c r="R4051" i="25"/>
  <c r="Q4051" i="25"/>
  <c r="T4050" i="25"/>
  <c r="U4050" i="25" s="1"/>
  <c r="R4050" i="25"/>
  <c r="Q4050" i="25"/>
  <c r="T4049" i="25"/>
  <c r="U4049" i="25" s="1"/>
  <c r="R4049" i="25"/>
  <c r="Q4049" i="25"/>
  <c r="T4048" i="25"/>
  <c r="U4048" i="25" s="1"/>
  <c r="R4048" i="25"/>
  <c r="Q4048" i="25"/>
  <c r="T4047" i="25"/>
  <c r="U4047" i="25" s="1"/>
  <c r="R4047" i="25"/>
  <c r="Q4047" i="25"/>
  <c r="T4046" i="25"/>
  <c r="U4046" i="25" s="1"/>
  <c r="R4046" i="25"/>
  <c r="Q4046" i="25"/>
  <c r="T4045" i="25"/>
  <c r="U4045" i="25" s="1"/>
  <c r="R4045" i="25"/>
  <c r="Q4045" i="25"/>
  <c r="T4044" i="25"/>
  <c r="U4044" i="25" s="1"/>
  <c r="R4044" i="25"/>
  <c r="Q4044" i="25"/>
  <c r="T4043" i="25"/>
  <c r="U4043" i="25" s="1"/>
  <c r="R4043" i="25"/>
  <c r="Q4043" i="25"/>
  <c r="T4042" i="25"/>
  <c r="U4042" i="25" s="1"/>
  <c r="R4042" i="25"/>
  <c r="Q4042" i="25"/>
  <c r="T4041" i="25"/>
  <c r="U4041" i="25" s="1"/>
  <c r="R4041" i="25"/>
  <c r="Q4041" i="25"/>
  <c r="T4040" i="25"/>
  <c r="U4040" i="25" s="1"/>
  <c r="R4040" i="25"/>
  <c r="Q4040" i="25"/>
  <c r="T4039" i="25"/>
  <c r="U4039" i="25" s="1"/>
  <c r="R4039" i="25"/>
  <c r="Q4039" i="25"/>
  <c r="T4038" i="25"/>
  <c r="U4038" i="25" s="1"/>
  <c r="R4038" i="25"/>
  <c r="Q4038" i="25"/>
  <c r="T4037" i="25"/>
  <c r="U4037" i="25" s="1"/>
  <c r="R4037" i="25"/>
  <c r="Q4037" i="25"/>
  <c r="T4036" i="25"/>
  <c r="U4036" i="25" s="1"/>
  <c r="R4036" i="25"/>
  <c r="Q4036" i="25"/>
  <c r="T4035" i="25"/>
  <c r="U4035" i="25" s="1"/>
  <c r="R4035" i="25"/>
  <c r="Q4035" i="25"/>
  <c r="T4034" i="25"/>
  <c r="U4034" i="25" s="1"/>
  <c r="R4034" i="25"/>
  <c r="Q4034" i="25"/>
  <c r="T4033" i="25"/>
  <c r="U4033" i="25" s="1"/>
  <c r="R4033" i="25"/>
  <c r="Q4033" i="25"/>
  <c r="T4032" i="25"/>
  <c r="U4032" i="25" s="1"/>
  <c r="R4032" i="25"/>
  <c r="Q4032" i="25"/>
  <c r="T4031" i="25"/>
  <c r="U4031" i="25" s="1"/>
  <c r="R4031" i="25"/>
  <c r="Q4031" i="25"/>
  <c r="T4030" i="25"/>
  <c r="U4030" i="25" s="1"/>
  <c r="R4030" i="25"/>
  <c r="Q4030" i="25"/>
  <c r="T4029" i="25"/>
  <c r="U4029" i="25" s="1"/>
  <c r="R4029" i="25"/>
  <c r="Q4029" i="25"/>
  <c r="T4028" i="25"/>
  <c r="U4028" i="25" s="1"/>
  <c r="R4028" i="25"/>
  <c r="Q4028" i="25"/>
  <c r="T4027" i="25"/>
  <c r="U4027" i="25" s="1"/>
  <c r="R4027" i="25"/>
  <c r="Q4027" i="25"/>
  <c r="T4026" i="25"/>
  <c r="U4026" i="25" s="1"/>
  <c r="R4026" i="25"/>
  <c r="Q4026" i="25"/>
  <c r="T4025" i="25"/>
  <c r="U4025" i="25" s="1"/>
  <c r="R4025" i="25"/>
  <c r="Q4025" i="25"/>
  <c r="T4024" i="25"/>
  <c r="U4024" i="25" s="1"/>
  <c r="R4024" i="25"/>
  <c r="Q4024" i="25"/>
  <c r="T4023" i="25"/>
  <c r="U4023" i="25" s="1"/>
  <c r="R4023" i="25"/>
  <c r="Q4023" i="25"/>
  <c r="T4022" i="25"/>
  <c r="U4022" i="25" s="1"/>
  <c r="R4022" i="25"/>
  <c r="Q4022" i="25"/>
  <c r="T4021" i="25"/>
  <c r="U4021" i="25" s="1"/>
  <c r="R4021" i="25"/>
  <c r="Q4021" i="25"/>
  <c r="T4020" i="25"/>
  <c r="U4020" i="25" s="1"/>
  <c r="R4020" i="25"/>
  <c r="Q4020" i="25"/>
  <c r="T4019" i="25"/>
  <c r="U4019" i="25" s="1"/>
  <c r="R4019" i="25"/>
  <c r="Q4019" i="25"/>
  <c r="T4018" i="25"/>
  <c r="U4018" i="25" s="1"/>
  <c r="R4018" i="25"/>
  <c r="Q4018" i="25"/>
  <c r="T4017" i="25"/>
  <c r="U4017" i="25" s="1"/>
  <c r="R4017" i="25"/>
  <c r="Q4017" i="25"/>
  <c r="T4016" i="25"/>
  <c r="U4016" i="25" s="1"/>
  <c r="R4016" i="25"/>
  <c r="Q4016" i="25"/>
  <c r="T4015" i="25"/>
  <c r="U4015" i="25" s="1"/>
  <c r="R4015" i="25"/>
  <c r="Q4015" i="25"/>
  <c r="T4014" i="25"/>
  <c r="U4014" i="25" s="1"/>
  <c r="R4014" i="25"/>
  <c r="Q4014" i="25"/>
  <c r="T4013" i="25"/>
  <c r="U4013" i="25" s="1"/>
  <c r="R4013" i="25"/>
  <c r="Q4013" i="25"/>
  <c r="T4012" i="25"/>
  <c r="U4012" i="25" s="1"/>
  <c r="R4012" i="25"/>
  <c r="Q4012" i="25"/>
  <c r="T4011" i="25"/>
  <c r="U4011" i="25" s="1"/>
  <c r="R4011" i="25"/>
  <c r="Q4011" i="25"/>
  <c r="T4010" i="25"/>
  <c r="U4010" i="25" s="1"/>
  <c r="R4010" i="25"/>
  <c r="Q4010" i="25"/>
  <c r="T4009" i="25"/>
  <c r="U4009" i="25" s="1"/>
  <c r="R4009" i="25"/>
  <c r="Q4009" i="25"/>
  <c r="T4008" i="25"/>
  <c r="U4008" i="25" s="1"/>
  <c r="R4008" i="25"/>
  <c r="Q4008" i="25"/>
  <c r="T4007" i="25"/>
  <c r="U4007" i="25" s="1"/>
  <c r="R4007" i="25"/>
  <c r="Q4007" i="25"/>
  <c r="T4006" i="25"/>
  <c r="U4006" i="25" s="1"/>
  <c r="R4006" i="25"/>
  <c r="Q4006" i="25"/>
  <c r="T4005" i="25"/>
  <c r="U4005" i="25" s="1"/>
  <c r="R4005" i="25"/>
  <c r="Q4005" i="25"/>
  <c r="T4004" i="25"/>
  <c r="U4004" i="25" s="1"/>
  <c r="R4004" i="25"/>
  <c r="Q4004" i="25"/>
  <c r="T4003" i="25"/>
  <c r="U4003" i="25" s="1"/>
  <c r="R4003" i="25"/>
  <c r="Q4003" i="25"/>
  <c r="T4002" i="25"/>
  <c r="U4002" i="25" s="1"/>
  <c r="R4002" i="25"/>
  <c r="Q4002" i="25"/>
  <c r="T4001" i="25"/>
  <c r="U4001" i="25" s="1"/>
  <c r="R4001" i="25"/>
  <c r="Q4001" i="25"/>
  <c r="T4000" i="25"/>
  <c r="U4000" i="25" s="1"/>
  <c r="R4000" i="25"/>
  <c r="Q4000" i="25"/>
  <c r="T3999" i="25"/>
  <c r="U3999" i="25" s="1"/>
  <c r="R3999" i="25"/>
  <c r="Q3999" i="25"/>
  <c r="T3998" i="25"/>
  <c r="U3998" i="25" s="1"/>
  <c r="R3998" i="25"/>
  <c r="Q3998" i="25"/>
  <c r="T3997" i="25"/>
  <c r="U3997" i="25" s="1"/>
  <c r="R3997" i="25"/>
  <c r="Q3997" i="25"/>
  <c r="T3996" i="25"/>
  <c r="U3996" i="25" s="1"/>
  <c r="R3996" i="25"/>
  <c r="Q3996" i="25"/>
  <c r="Q3995" i="25"/>
  <c r="P3995" i="25"/>
  <c r="O3995" i="25"/>
  <c r="N3995" i="25"/>
  <c r="M3995" i="25"/>
  <c r="K3995" i="25"/>
  <c r="L3995" i="25" s="1"/>
  <c r="Q3994" i="25"/>
  <c r="M3994" i="25"/>
  <c r="K3994" i="25"/>
  <c r="L3994" i="25" s="1"/>
  <c r="T3993" i="25"/>
  <c r="U3993" i="25" s="1"/>
  <c r="R3993" i="25"/>
  <c r="Q3993" i="25"/>
  <c r="T3992" i="25"/>
  <c r="U3992" i="25" s="1"/>
  <c r="R3992" i="25"/>
  <c r="Q3992" i="25"/>
  <c r="T3991" i="25"/>
  <c r="U3991" i="25" s="1"/>
  <c r="R3991" i="25"/>
  <c r="Q3991" i="25"/>
  <c r="T3990" i="25"/>
  <c r="U3990" i="25" s="1"/>
  <c r="R3990" i="25"/>
  <c r="Q3990" i="25"/>
  <c r="T3989" i="25"/>
  <c r="U3989" i="25" s="1"/>
  <c r="R3989" i="25"/>
  <c r="Q3989" i="25"/>
  <c r="T3988" i="25"/>
  <c r="U3988" i="25" s="1"/>
  <c r="R3988" i="25"/>
  <c r="Q3988" i="25"/>
  <c r="T3987" i="25"/>
  <c r="U3987" i="25" s="1"/>
  <c r="R3987" i="25"/>
  <c r="Q3987" i="25"/>
  <c r="T3986" i="25"/>
  <c r="U3986" i="25" s="1"/>
  <c r="R3986" i="25"/>
  <c r="Q3986" i="25"/>
  <c r="T3985" i="25"/>
  <c r="U3985" i="25" s="1"/>
  <c r="R3985" i="25"/>
  <c r="Q3985" i="25"/>
  <c r="T3984" i="25"/>
  <c r="U3984" i="25" s="1"/>
  <c r="R3984" i="25"/>
  <c r="Q3984" i="25"/>
  <c r="T3983" i="25"/>
  <c r="U3983" i="25" s="1"/>
  <c r="R3983" i="25"/>
  <c r="Q3983" i="25"/>
  <c r="T3982" i="25"/>
  <c r="U3982" i="25" s="1"/>
  <c r="R3982" i="25"/>
  <c r="Q3982" i="25"/>
  <c r="T3981" i="25"/>
  <c r="U3981" i="25" s="1"/>
  <c r="R3981" i="25"/>
  <c r="Q3981" i="25"/>
  <c r="T3980" i="25"/>
  <c r="U3980" i="25" s="1"/>
  <c r="R3980" i="25"/>
  <c r="Q3980" i="25"/>
  <c r="T3979" i="25"/>
  <c r="U3979" i="25" s="1"/>
  <c r="R3979" i="25"/>
  <c r="Q3979" i="25"/>
  <c r="T3978" i="25"/>
  <c r="U3978" i="25" s="1"/>
  <c r="R3978" i="25"/>
  <c r="Q3978" i="25"/>
  <c r="T3977" i="25"/>
  <c r="U3977" i="25" s="1"/>
  <c r="R3977" i="25"/>
  <c r="Q3977" i="25"/>
  <c r="T3976" i="25"/>
  <c r="U3976" i="25" s="1"/>
  <c r="R3976" i="25"/>
  <c r="Q3976" i="25"/>
  <c r="T3975" i="25"/>
  <c r="U3975" i="25" s="1"/>
  <c r="R3975" i="25"/>
  <c r="Q3975" i="25"/>
  <c r="Q3974" i="25"/>
  <c r="P3974" i="25"/>
  <c r="O3974" i="25"/>
  <c r="N3974" i="25"/>
  <c r="M3974" i="25"/>
  <c r="K3974" i="25"/>
  <c r="T3973" i="25"/>
  <c r="U3973" i="25" s="1"/>
  <c r="R3973" i="25"/>
  <c r="Q3973" i="25"/>
  <c r="T3972" i="25"/>
  <c r="U3972" i="25" s="1"/>
  <c r="R3972" i="25"/>
  <c r="Q3972" i="25"/>
  <c r="T3971" i="25"/>
  <c r="U3971" i="25" s="1"/>
  <c r="R3971" i="25"/>
  <c r="Q3971" i="25"/>
  <c r="S3970" i="25"/>
  <c r="Q3970" i="25"/>
  <c r="I3970" i="25"/>
  <c r="K3970" i="25" s="1"/>
  <c r="T3969" i="25"/>
  <c r="U3969" i="25" s="1"/>
  <c r="R3969" i="25"/>
  <c r="Q3969" i="25"/>
  <c r="T3968" i="25"/>
  <c r="U3968" i="25" s="1"/>
  <c r="R3968" i="25"/>
  <c r="Q3968" i="25"/>
  <c r="T3967" i="25"/>
  <c r="U3967" i="25" s="1"/>
  <c r="R3967" i="25"/>
  <c r="Q3967" i="25"/>
  <c r="T3966" i="25"/>
  <c r="U3966" i="25" s="1"/>
  <c r="R3966" i="25"/>
  <c r="Q3966" i="25"/>
  <c r="T3965" i="25"/>
  <c r="U3965" i="25" s="1"/>
  <c r="R3965" i="25"/>
  <c r="Q3965" i="25"/>
  <c r="T3964" i="25"/>
  <c r="U3964" i="25" s="1"/>
  <c r="R3964" i="25"/>
  <c r="Q3964" i="25"/>
  <c r="T3963" i="25"/>
  <c r="U3963" i="25" s="1"/>
  <c r="R3963" i="25"/>
  <c r="Q3963" i="25"/>
  <c r="T3962" i="25"/>
  <c r="U3962" i="25" s="1"/>
  <c r="R3962" i="25"/>
  <c r="Q3962" i="25"/>
  <c r="T3961" i="25"/>
  <c r="U3961" i="25" s="1"/>
  <c r="R3961" i="25"/>
  <c r="Q3961" i="25"/>
  <c r="T3960" i="25"/>
  <c r="U3960" i="25" s="1"/>
  <c r="R3960" i="25"/>
  <c r="Q3960" i="25"/>
  <c r="T3959" i="25"/>
  <c r="U3959" i="25" s="1"/>
  <c r="R3959" i="25"/>
  <c r="Q3959" i="25"/>
  <c r="T3958" i="25"/>
  <c r="U3958" i="25" s="1"/>
  <c r="R3958" i="25"/>
  <c r="Q3958" i="25"/>
  <c r="T3957" i="25"/>
  <c r="U3957" i="25" s="1"/>
  <c r="R3957" i="25"/>
  <c r="Q3957" i="25"/>
  <c r="T3956" i="25"/>
  <c r="U3956" i="25" s="1"/>
  <c r="R3956" i="25"/>
  <c r="Q3956" i="25"/>
  <c r="T3955" i="25"/>
  <c r="U3955" i="25" s="1"/>
  <c r="R3955" i="25"/>
  <c r="Q3955" i="25"/>
  <c r="T3954" i="25"/>
  <c r="U3954" i="25" s="1"/>
  <c r="R3954" i="25"/>
  <c r="Q3954" i="25"/>
  <c r="T3953" i="25"/>
  <c r="U3953" i="25" s="1"/>
  <c r="R3953" i="25"/>
  <c r="Q3953" i="25"/>
  <c r="T3952" i="25"/>
  <c r="U3952" i="25" s="1"/>
  <c r="R3952" i="25"/>
  <c r="Q3952" i="25"/>
  <c r="T3951" i="25"/>
  <c r="U3951" i="25" s="1"/>
  <c r="R3951" i="25"/>
  <c r="Q3951" i="25"/>
  <c r="T3950" i="25"/>
  <c r="U3950" i="25" s="1"/>
  <c r="R3950" i="25"/>
  <c r="Q3950" i="25"/>
  <c r="T3949" i="25"/>
  <c r="U3949" i="25" s="1"/>
  <c r="R3949" i="25"/>
  <c r="Q3949" i="25"/>
  <c r="U3948" i="25"/>
  <c r="T3948" i="25"/>
  <c r="R3948" i="25"/>
  <c r="Q3948" i="25"/>
  <c r="T3947" i="25"/>
  <c r="U3947" i="25" s="1"/>
  <c r="R3947" i="25"/>
  <c r="Q3947" i="25"/>
  <c r="T3946" i="25"/>
  <c r="U3946" i="25" s="1"/>
  <c r="R3946" i="25"/>
  <c r="Q3946" i="25"/>
  <c r="T3945" i="25"/>
  <c r="U3945" i="25" s="1"/>
  <c r="R3945" i="25"/>
  <c r="Q3945" i="25"/>
  <c r="T3944" i="25"/>
  <c r="U3944" i="25" s="1"/>
  <c r="R3944" i="25"/>
  <c r="Q3944" i="25"/>
  <c r="T3943" i="25"/>
  <c r="U3943" i="25" s="1"/>
  <c r="R3943" i="25"/>
  <c r="Q3943" i="25"/>
  <c r="T3942" i="25"/>
  <c r="U3942" i="25" s="1"/>
  <c r="R3942" i="25"/>
  <c r="Q3942" i="25"/>
  <c r="T3941" i="25"/>
  <c r="U3941" i="25" s="1"/>
  <c r="R3941" i="25"/>
  <c r="Q3941" i="25"/>
  <c r="T3940" i="25"/>
  <c r="U3940" i="25" s="1"/>
  <c r="R3940" i="25"/>
  <c r="Q3940" i="25"/>
  <c r="T3939" i="25"/>
  <c r="U3939" i="25" s="1"/>
  <c r="R3939" i="25"/>
  <c r="Q3939" i="25"/>
  <c r="T3938" i="25"/>
  <c r="U3938" i="25" s="1"/>
  <c r="R3938" i="25"/>
  <c r="Q3938" i="25"/>
  <c r="T3937" i="25"/>
  <c r="U3937" i="25" s="1"/>
  <c r="R3937" i="25"/>
  <c r="Q3937" i="25"/>
  <c r="T3936" i="25"/>
  <c r="U3936" i="25" s="1"/>
  <c r="R3936" i="25"/>
  <c r="Q3936" i="25"/>
  <c r="T3935" i="25"/>
  <c r="U3935" i="25" s="1"/>
  <c r="R3935" i="25"/>
  <c r="Q3935" i="25"/>
  <c r="T3934" i="25"/>
  <c r="U3934" i="25" s="1"/>
  <c r="R3934" i="25"/>
  <c r="Q3934" i="25"/>
  <c r="T3933" i="25"/>
  <c r="U3933" i="25" s="1"/>
  <c r="R3933" i="25"/>
  <c r="Q3933" i="25"/>
  <c r="T3932" i="25"/>
  <c r="U3932" i="25" s="1"/>
  <c r="R3932" i="25"/>
  <c r="Q3932" i="25"/>
  <c r="T3931" i="25"/>
  <c r="U3931" i="25" s="1"/>
  <c r="R3931" i="25"/>
  <c r="Q3931" i="25"/>
  <c r="T3930" i="25"/>
  <c r="U3930" i="25" s="1"/>
  <c r="R3930" i="25"/>
  <c r="Q3930" i="25"/>
  <c r="T3929" i="25"/>
  <c r="U3929" i="25" s="1"/>
  <c r="R3929" i="25"/>
  <c r="Q3929" i="25"/>
  <c r="T3928" i="25"/>
  <c r="U3928" i="25" s="1"/>
  <c r="R3928" i="25"/>
  <c r="Q3928" i="25"/>
  <c r="T3927" i="25"/>
  <c r="U3927" i="25" s="1"/>
  <c r="R3927" i="25"/>
  <c r="Q3927" i="25"/>
  <c r="T3926" i="25"/>
  <c r="U3926" i="25" s="1"/>
  <c r="R3926" i="25"/>
  <c r="Q3926" i="25"/>
  <c r="T3925" i="25"/>
  <c r="U3925" i="25" s="1"/>
  <c r="R3925" i="25"/>
  <c r="Q3925" i="25"/>
  <c r="T3924" i="25"/>
  <c r="U3924" i="25" s="1"/>
  <c r="R3924" i="25"/>
  <c r="Q3924" i="25"/>
  <c r="T3923" i="25"/>
  <c r="U3923" i="25" s="1"/>
  <c r="R3923" i="25"/>
  <c r="Q3923" i="25"/>
  <c r="T3922" i="25"/>
  <c r="U3922" i="25" s="1"/>
  <c r="R3922" i="25"/>
  <c r="Q3922" i="25"/>
  <c r="T3921" i="25"/>
  <c r="U3921" i="25" s="1"/>
  <c r="R3921" i="25"/>
  <c r="Q3921" i="25"/>
  <c r="T3920" i="25"/>
  <c r="U3920" i="25" s="1"/>
  <c r="R3920" i="25"/>
  <c r="Q3920" i="25"/>
  <c r="T3919" i="25"/>
  <c r="U3919" i="25" s="1"/>
  <c r="R3919" i="25"/>
  <c r="Q3919" i="25"/>
  <c r="T3918" i="25"/>
  <c r="U3918" i="25" s="1"/>
  <c r="R3918" i="25"/>
  <c r="Q3918" i="25"/>
  <c r="T3917" i="25"/>
  <c r="U3917" i="25" s="1"/>
  <c r="R3917" i="25"/>
  <c r="Q3917" i="25"/>
  <c r="T3916" i="25"/>
  <c r="U3916" i="25" s="1"/>
  <c r="R3916" i="25"/>
  <c r="Q3916" i="25"/>
  <c r="T3915" i="25"/>
  <c r="U3915" i="25" s="1"/>
  <c r="R3915" i="25"/>
  <c r="Q3915" i="25"/>
  <c r="T3914" i="25"/>
  <c r="U3914" i="25" s="1"/>
  <c r="R3914" i="25"/>
  <c r="Q3914" i="25"/>
  <c r="T3913" i="25"/>
  <c r="U3913" i="25" s="1"/>
  <c r="R3913" i="25"/>
  <c r="Q3913" i="25"/>
  <c r="T3912" i="25"/>
  <c r="U3912" i="25" s="1"/>
  <c r="R3912" i="25"/>
  <c r="Q3912" i="25"/>
  <c r="T3911" i="25"/>
  <c r="U3911" i="25" s="1"/>
  <c r="R3911" i="25"/>
  <c r="Q3911" i="25"/>
  <c r="T3910" i="25"/>
  <c r="U3910" i="25" s="1"/>
  <c r="R3910" i="25"/>
  <c r="Q3910" i="25"/>
  <c r="T3909" i="25"/>
  <c r="U3909" i="25" s="1"/>
  <c r="R3909" i="25"/>
  <c r="Q3909" i="25"/>
  <c r="T3908" i="25"/>
  <c r="U3908" i="25" s="1"/>
  <c r="R3908" i="25"/>
  <c r="Q3908" i="25"/>
  <c r="T3907" i="25"/>
  <c r="U3907" i="25" s="1"/>
  <c r="R3907" i="25"/>
  <c r="Q3907" i="25"/>
  <c r="T3906" i="25"/>
  <c r="U3906" i="25" s="1"/>
  <c r="R3906" i="25"/>
  <c r="Q3906" i="25"/>
  <c r="T3905" i="25"/>
  <c r="U3905" i="25" s="1"/>
  <c r="R3905" i="25"/>
  <c r="Q3905" i="25"/>
  <c r="T3904" i="25"/>
  <c r="U3904" i="25" s="1"/>
  <c r="R3904" i="25"/>
  <c r="Q3904" i="25"/>
  <c r="T3903" i="25"/>
  <c r="U3903" i="25" s="1"/>
  <c r="R3903" i="25"/>
  <c r="Q3903" i="25"/>
  <c r="T3902" i="25"/>
  <c r="U3902" i="25" s="1"/>
  <c r="R3902" i="25"/>
  <c r="Q3902" i="25"/>
  <c r="T3901" i="25"/>
  <c r="U3901" i="25" s="1"/>
  <c r="R3901" i="25"/>
  <c r="Q3901" i="25"/>
  <c r="T3900" i="25"/>
  <c r="U3900" i="25" s="1"/>
  <c r="R3900" i="25"/>
  <c r="Q3900" i="25"/>
  <c r="T3899" i="25"/>
  <c r="U3899" i="25" s="1"/>
  <c r="R3899" i="25"/>
  <c r="Q3899" i="25"/>
  <c r="T3898" i="25"/>
  <c r="U3898" i="25" s="1"/>
  <c r="R3898" i="25"/>
  <c r="Q3898" i="25"/>
  <c r="T3897" i="25"/>
  <c r="U3897" i="25" s="1"/>
  <c r="R3897" i="25"/>
  <c r="Q3897" i="25"/>
  <c r="T3896" i="25"/>
  <c r="U3896" i="25" s="1"/>
  <c r="R3896" i="25"/>
  <c r="Q3896" i="25"/>
  <c r="T3895" i="25"/>
  <c r="U3895" i="25" s="1"/>
  <c r="R3895" i="25"/>
  <c r="Q3895" i="25"/>
  <c r="T3894" i="25"/>
  <c r="U3894" i="25" s="1"/>
  <c r="R3894" i="25"/>
  <c r="Q3894" i="25"/>
  <c r="T3893" i="25"/>
  <c r="U3893" i="25" s="1"/>
  <c r="R3893" i="25"/>
  <c r="Q3893" i="25"/>
  <c r="T3892" i="25"/>
  <c r="U3892" i="25" s="1"/>
  <c r="R3892" i="25"/>
  <c r="Q3892" i="25"/>
  <c r="T3891" i="25"/>
  <c r="U3891" i="25" s="1"/>
  <c r="R3891" i="25"/>
  <c r="Q3891" i="25"/>
  <c r="T3890" i="25"/>
  <c r="U3890" i="25" s="1"/>
  <c r="R3890" i="25"/>
  <c r="Q3890" i="25"/>
  <c r="T3889" i="25"/>
  <c r="U3889" i="25" s="1"/>
  <c r="R3889" i="25"/>
  <c r="Q3889" i="25"/>
  <c r="T3888" i="25"/>
  <c r="U3888" i="25" s="1"/>
  <c r="R3888" i="25"/>
  <c r="Q3888" i="25"/>
  <c r="T3887" i="25"/>
  <c r="U3887" i="25" s="1"/>
  <c r="R3887" i="25"/>
  <c r="Q3887" i="25"/>
  <c r="T3886" i="25"/>
  <c r="U3886" i="25" s="1"/>
  <c r="R3886" i="25"/>
  <c r="Q3886" i="25"/>
  <c r="T3885" i="25"/>
  <c r="U3885" i="25" s="1"/>
  <c r="R3885" i="25"/>
  <c r="Q3885" i="25"/>
  <c r="T3884" i="25"/>
  <c r="U3884" i="25" s="1"/>
  <c r="R3884" i="25"/>
  <c r="Q3884" i="25"/>
  <c r="T3883" i="25"/>
  <c r="U3883" i="25" s="1"/>
  <c r="R3883" i="25"/>
  <c r="Q3883" i="25"/>
  <c r="T3882" i="25"/>
  <c r="U3882" i="25" s="1"/>
  <c r="R3882" i="25"/>
  <c r="Q3882" i="25"/>
  <c r="T3881" i="25"/>
  <c r="U3881" i="25" s="1"/>
  <c r="R3881" i="25"/>
  <c r="Q3881" i="25"/>
  <c r="T3880" i="25"/>
  <c r="U3880" i="25" s="1"/>
  <c r="R3880" i="25"/>
  <c r="Q3880" i="25"/>
  <c r="T3879" i="25"/>
  <c r="U3879" i="25" s="1"/>
  <c r="R3879" i="25"/>
  <c r="Q3879" i="25"/>
  <c r="T3878" i="25"/>
  <c r="U3878" i="25" s="1"/>
  <c r="R3878" i="25"/>
  <c r="Q3878" i="25"/>
  <c r="T3877" i="25"/>
  <c r="U3877" i="25" s="1"/>
  <c r="R3877" i="25"/>
  <c r="Q3877" i="25"/>
  <c r="T3876" i="25"/>
  <c r="U3876" i="25" s="1"/>
  <c r="R3876" i="25"/>
  <c r="Q3876" i="25"/>
  <c r="T3875" i="25"/>
  <c r="U3875" i="25" s="1"/>
  <c r="R3875" i="25"/>
  <c r="Q3875" i="25"/>
  <c r="T3874" i="25"/>
  <c r="U3874" i="25" s="1"/>
  <c r="R3874" i="25"/>
  <c r="Q3874" i="25"/>
  <c r="T3873" i="25"/>
  <c r="U3873" i="25" s="1"/>
  <c r="R3873" i="25"/>
  <c r="Q3873" i="25"/>
  <c r="S3872" i="25"/>
  <c r="O3872" i="25" s="1"/>
  <c r="Q3872" i="25"/>
  <c r="I3872" i="25"/>
  <c r="K3872" i="25" s="1"/>
  <c r="T3871" i="25"/>
  <c r="U3871" i="25" s="1"/>
  <c r="R3871" i="25"/>
  <c r="Q3871" i="25"/>
  <c r="S3870" i="25"/>
  <c r="Q3870" i="25"/>
  <c r="I3870" i="25"/>
  <c r="K3870" i="25" s="1"/>
  <c r="S3869" i="25"/>
  <c r="N3869" i="25" s="1"/>
  <c r="Q3869" i="25"/>
  <c r="I3869" i="25"/>
  <c r="K3869" i="25" s="1"/>
  <c r="T3868" i="25"/>
  <c r="U3868" i="25" s="1"/>
  <c r="R3868" i="25"/>
  <c r="Q3868" i="25"/>
  <c r="S3867" i="25"/>
  <c r="Q3867" i="25"/>
  <c r="I3867" i="25"/>
  <c r="K3867" i="25" s="1"/>
  <c r="T3866" i="25"/>
  <c r="U3866" i="25" s="1"/>
  <c r="R3866" i="25"/>
  <c r="Q3866" i="25"/>
  <c r="T3865" i="25"/>
  <c r="U3865" i="25" s="1"/>
  <c r="R3865" i="25"/>
  <c r="Q3865" i="25"/>
  <c r="T3864" i="25"/>
  <c r="U3864" i="25" s="1"/>
  <c r="R3864" i="25"/>
  <c r="Q3864" i="25"/>
  <c r="T3863" i="25"/>
  <c r="U3863" i="25" s="1"/>
  <c r="R3863" i="25"/>
  <c r="Q3863" i="25"/>
  <c r="T3862" i="25"/>
  <c r="U3862" i="25" s="1"/>
  <c r="R3862" i="25"/>
  <c r="Q3862" i="25"/>
  <c r="T3861" i="25"/>
  <c r="U3861" i="25" s="1"/>
  <c r="R3861" i="25"/>
  <c r="Q3861" i="25"/>
  <c r="T3860" i="25"/>
  <c r="U3860" i="25" s="1"/>
  <c r="R3860" i="25"/>
  <c r="Q3860" i="25"/>
  <c r="T3859" i="25"/>
  <c r="U3859" i="25" s="1"/>
  <c r="R3859" i="25"/>
  <c r="Q3859" i="25"/>
  <c r="T3858" i="25"/>
  <c r="U3858" i="25" s="1"/>
  <c r="R3858" i="25"/>
  <c r="Q3858" i="25"/>
  <c r="T3857" i="25"/>
  <c r="U3857" i="25" s="1"/>
  <c r="R3857" i="25"/>
  <c r="Q3857" i="25"/>
  <c r="T3856" i="25"/>
  <c r="U3856" i="25" s="1"/>
  <c r="R3856" i="25"/>
  <c r="Q3856" i="25"/>
  <c r="T3855" i="25"/>
  <c r="U3855" i="25" s="1"/>
  <c r="R3855" i="25"/>
  <c r="Q3855" i="25"/>
  <c r="T3854" i="25"/>
  <c r="U3854" i="25" s="1"/>
  <c r="R3854" i="25"/>
  <c r="Q3854" i="25"/>
  <c r="T3853" i="25"/>
  <c r="U3853" i="25" s="1"/>
  <c r="R3853" i="25"/>
  <c r="Q3853" i="25"/>
  <c r="T3852" i="25"/>
  <c r="U3852" i="25" s="1"/>
  <c r="R3852" i="25"/>
  <c r="Q3852" i="25"/>
  <c r="T3851" i="25"/>
  <c r="U3851" i="25" s="1"/>
  <c r="R3851" i="25"/>
  <c r="Q3851" i="25"/>
  <c r="T3850" i="25"/>
  <c r="U3850" i="25" s="1"/>
  <c r="R3850" i="25"/>
  <c r="Q3850" i="25"/>
  <c r="T3849" i="25"/>
  <c r="U3849" i="25" s="1"/>
  <c r="R3849" i="25"/>
  <c r="Q3849" i="25"/>
  <c r="T3848" i="25"/>
  <c r="U3848" i="25" s="1"/>
  <c r="R3848" i="25"/>
  <c r="Q3848" i="25"/>
  <c r="T3847" i="25"/>
  <c r="U3847" i="25" s="1"/>
  <c r="R3847" i="25"/>
  <c r="Q3847" i="25"/>
  <c r="T3846" i="25"/>
  <c r="U3846" i="25" s="1"/>
  <c r="R3846" i="25"/>
  <c r="Q3846" i="25"/>
  <c r="T3845" i="25"/>
  <c r="U3845" i="25" s="1"/>
  <c r="R3845" i="25"/>
  <c r="Q3845" i="25"/>
  <c r="T3844" i="25"/>
  <c r="U3844" i="25" s="1"/>
  <c r="R3844" i="25"/>
  <c r="Q3844" i="25"/>
  <c r="T3843" i="25"/>
  <c r="U3843" i="25" s="1"/>
  <c r="R3843" i="25"/>
  <c r="Q3843" i="25"/>
  <c r="T3842" i="25"/>
  <c r="U3842" i="25" s="1"/>
  <c r="R3842" i="25"/>
  <c r="Q3842" i="25"/>
  <c r="T3841" i="25"/>
  <c r="U3841" i="25" s="1"/>
  <c r="R3841" i="25"/>
  <c r="Q3841" i="25"/>
  <c r="T3840" i="25"/>
  <c r="U3840" i="25" s="1"/>
  <c r="R3840" i="25"/>
  <c r="Q3840" i="25"/>
  <c r="T3839" i="25"/>
  <c r="U3839" i="25" s="1"/>
  <c r="R3839" i="25"/>
  <c r="Q3839" i="25"/>
  <c r="T3838" i="25"/>
  <c r="U3838" i="25" s="1"/>
  <c r="R3838" i="25"/>
  <c r="Q3838" i="25"/>
  <c r="T3837" i="25"/>
  <c r="U3837" i="25" s="1"/>
  <c r="R3837" i="25"/>
  <c r="Q3837" i="25"/>
  <c r="T3836" i="25"/>
  <c r="U3836" i="25" s="1"/>
  <c r="R3836" i="25"/>
  <c r="Q3836" i="25"/>
  <c r="T3835" i="25"/>
  <c r="U3835" i="25" s="1"/>
  <c r="R3835" i="25"/>
  <c r="Q3835" i="25"/>
  <c r="T3834" i="25"/>
  <c r="U3834" i="25" s="1"/>
  <c r="R3834" i="25"/>
  <c r="Q3834" i="25"/>
  <c r="T3833" i="25"/>
  <c r="U3833" i="25" s="1"/>
  <c r="R3833" i="25"/>
  <c r="Q3833" i="25"/>
  <c r="T3832" i="25"/>
  <c r="U3832" i="25" s="1"/>
  <c r="R3832" i="25"/>
  <c r="Q3832" i="25"/>
  <c r="T3831" i="25"/>
  <c r="U3831" i="25" s="1"/>
  <c r="R3831" i="25"/>
  <c r="Q3831" i="25"/>
  <c r="T3830" i="25"/>
  <c r="U3830" i="25" s="1"/>
  <c r="R3830" i="25"/>
  <c r="Q3830" i="25"/>
  <c r="T3829" i="25"/>
  <c r="U3829" i="25" s="1"/>
  <c r="R3829" i="25"/>
  <c r="Q3829" i="25"/>
  <c r="T3828" i="25"/>
  <c r="U3828" i="25" s="1"/>
  <c r="R3828" i="25"/>
  <c r="Q3828" i="25"/>
  <c r="T3827" i="25"/>
  <c r="U3827" i="25" s="1"/>
  <c r="R3827" i="25"/>
  <c r="Q3827" i="25"/>
  <c r="T3826" i="25"/>
  <c r="U3826" i="25" s="1"/>
  <c r="R3826" i="25"/>
  <c r="Q3826" i="25"/>
  <c r="T3825" i="25"/>
  <c r="U3825" i="25" s="1"/>
  <c r="R3825" i="25"/>
  <c r="Q3825" i="25"/>
  <c r="T3824" i="25"/>
  <c r="U3824" i="25" s="1"/>
  <c r="R3824" i="25"/>
  <c r="Q3824" i="25"/>
  <c r="T3823" i="25"/>
  <c r="U3823" i="25" s="1"/>
  <c r="R3823" i="25"/>
  <c r="Q3823" i="25"/>
  <c r="T3822" i="25"/>
  <c r="U3822" i="25" s="1"/>
  <c r="R3822" i="25"/>
  <c r="Q3822" i="25"/>
  <c r="T3821" i="25"/>
  <c r="U3821" i="25" s="1"/>
  <c r="R3821" i="25"/>
  <c r="Q3821" i="25"/>
  <c r="T3820" i="25"/>
  <c r="U3820" i="25" s="1"/>
  <c r="R3820" i="25"/>
  <c r="Q3820" i="25"/>
  <c r="T3819" i="25"/>
  <c r="U3819" i="25" s="1"/>
  <c r="R3819" i="25"/>
  <c r="Q3819" i="25"/>
  <c r="T3818" i="25"/>
  <c r="U3818" i="25" s="1"/>
  <c r="R3818" i="25"/>
  <c r="Q3818" i="25"/>
  <c r="T3817" i="25"/>
  <c r="U3817" i="25" s="1"/>
  <c r="R3817" i="25"/>
  <c r="Q3817" i="25"/>
  <c r="T3816" i="25"/>
  <c r="U3816" i="25" s="1"/>
  <c r="R3816" i="25"/>
  <c r="Q3816" i="25"/>
  <c r="T3815" i="25"/>
  <c r="U3815" i="25" s="1"/>
  <c r="R3815" i="25"/>
  <c r="Q3815" i="25"/>
  <c r="T3814" i="25"/>
  <c r="U3814" i="25" s="1"/>
  <c r="R3814" i="25"/>
  <c r="Q3814" i="25"/>
  <c r="T3813" i="25"/>
  <c r="U3813" i="25" s="1"/>
  <c r="R3813" i="25"/>
  <c r="Q3813" i="25"/>
  <c r="T3812" i="25"/>
  <c r="U3812" i="25" s="1"/>
  <c r="R3812" i="25"/>
  <c r="Q3812" i="25"/>
  <c r="T3811" i="25"/>
  <c r="U3811" i="25" s="1"/>
  <c r="R3811" i="25"/>
  <c r="Q3811" i="25"/>
  <c r="T3810" i="25"/>
  <c r="U3810" i="25" s="1"/>
  <c r="R3810" i="25"/>
  <c r="Q3810" i="25"/>
  <c r="T3809" i="25"/>
  <c r="U3809" i="25" s="1"/>
  <c r="R3809" i="25"/>
  <c r="Q3809" i="25"/>
  <c r="T3808" i="25"/>
  <c r="U3808" i="25" s="1"/>
  <c r="R3808" i="25"/>
  <c r="Q3808" i="25"/>
  <c r="T3807" i="25"/>
  <c r="U3807" i="25" s="1"/>
  <c r="R3807" i="25"/>
  <c r="Q3807" i="25"/>
  <c r="T3806" i="25"/>
  <c r="U3806" i="25" s="1"/>
  <c r="R3806" i="25"/>
  <c r="Q3806" i="25"/>
  <c r="T3805" i="25"/>
  <c r="U3805" i="25" s="1"/>
  <c r="R3805" i="25"/>
  <c r="Q3805" i="25"/>
  <c r="T3804" i="25"/>
  <c r="U3804" i="25" s="1"/>
  <c r="R3804" i="25"/>
  <c r="Q3804" i="25"/>
  <c r="T3803" i="25"/>
  <c r="U3803" i="25" s="1"/>
  <c r="R3803" i="25"/>
  <c r="Q3803" i="25"/>
  <c r="T3802" i="25"/>
  <c r="U3802" i="25" s="1"/>
  <c r="R3802" i="25"/>
  <c r="Q3802" i="25"/>
  <c r="T3801" i="25"/>
  <c r="U3801" i="25" s="1"/>
  <c r="R3801" i="25"/>
  <c r="Q3801" i="25"/>
  <c r="T3800" i="25"/>
  <c r="U3800" i="25" s="1"/>
  <c r="R3800" i="25"/>
  <c r="Q3800" i="25"/>
  <c r="T3799" i="25"/>
  <c r="U3799" i="25" s="1"/>
  <c r="R3799" i="25"/>
  <c r="Q3799" i="25"/>
  <c r="T3798" i="25"/>
  <c r="U3798" i="25" s="1"/>
  <c r="R3798" i="25"/>
  <c r="Q3798" i="25"/>
  <c r="T3797" i="25"/>
  <c r="U3797" i="25" s="1"/>
  <c r="R3797" i="25"/>
  <c r="Q3797" i="25"/>
  <c r="T3796" i="25"/>
  <c r="U3796" i="25" s="1"/>
  <c r="R3796" i="25"/>
  <c r="Q3796" i="25"/>
  <c r="T3795" i="25"/>
  <c r="U3795" i="25" s="1"/>
  <c r="R3795" i="25"/>
  <c r="Q3795" i="25"/>
  <c r="T3794" i="25"/>
  <c r="U3794" i="25" s="1"/>
  <c r="R3794" i="25"/>
  <c r="Q3794" i="25"/>
  <c r="T3793" i="25"/>
  <c r="U3793" i="25" s="1"/>
  <c r="R3793" i="25"/>
  <c r="Q3793" i="25"/>
  <c r="T3792" i="25"/>
  <c r="U3792" i="25" s="1"/>
  <c r="R3792" i="25"/>
  <c r="Q3792" i="25"/>
  <c r="T3791" i="25"/>
  <c r="U3791" i="25" s="1"/>
  <c r="R3791" i="25"/>
  <c r="Q3791" i="25"/>
  <c r="T3790" i="25"/>
  <c r="U3790" i="25" s="1"/>
  <c r="R3790" i="25"/>
  <c r="Q3790" i="25"/>
  <c r="T3789" i="25"/>
  <c r="U3789" i="25" s="1"/>
  <c r="R3789" i="25"/>
  <c r="Q3789" i="25"/>
  <c r="T3788" i="25"/>
  <c r="U3788" i="25" s="1"/>
  <c r="R3788" i="25"/>
  <c r="Q3788" i="25"/>
  <c r="T3787" i="25"/>
  <c r="U3787" i="25" s="1"/>
  <c r="R3787" i="25"/>
  <c r="Q3787" i="25"/>
  <c r="T3786" i="25"/>
  <c r="U3786" i="25" s="1"/>
  <c r="R3786" i="25"/>
  <c r="Q3786" i="25"/>
  <c r="T3785" i="25"/>
  <c r="U3785" i="25" s="1"/>
  <c r="R3785" i="25"/>
  <c r="Q3785" i="25"/>
  <c r="T3784" i="25"/>
  <c r="U3784" i="25" s="1"/>
  <c r="R3784" i="25"/>
  <c r="Q3784" i="25"/>
  <c r="T3783" i="25"/>
  <c r="U3783" i="25" s="1"/>
  <c r="R3783" i="25"/>
  <c r="Q3783" i="25"/>
  <c r="T3782" i="25"/>
  <c r="U3782" i="25" s="1"/>
  <c r="R3782" i="25"/>
  <c r="Q3782" i="25"/>
  <c r="T3781" i="25"/>
  <c r="U3781" i="25" s="1"/>
  <c r="R3781" i="25"/>
  <c r="Q3781" i="25"/>
  <c r="Q3780" i="25"/>
  <c r="K3780" i="25"/>
  <c r="Q3779" i="25"/>
  <c r="P3779" i="25"/>
  <c r="O3779" i="25"/>
  <c r="N3779" i="25"/>
  <c r="M3779" i="25"/>
  <c r="I3779" i="25"/>
  <c r="K3779" i="25" s="1"/>
  <c r="L3779" i="25" s="1"/>
  <c r="T3778" i="25"/>
  <c r="U3778" i="25" s="1"/>
  <c r="R3778" i="25"/>
  <c r="Q3778" i="25"/>
  <c r="T3777" i="25"/>
  <c r="U3777" i="25" s="1"/>
  <c r="R3777" i="25"/>
  <c r="Q3777" i="25"/>
  <c r="T3776" i="25"/>
  <c r="U3776" i="25" s="1"/>
  <c r="R3776" i="25"/>
  <c r="Q3776" i="25"/>
  <c r="T3775" i="25"/>
  <c r="U3775" i="25" s="1"/>
  <c r="R3775" i="25"/>
  <c r="Q3775" i="25"/>
  <c r="T3774" i="25"/>
  <c r="U3774" i="25" s="1"/>
  <c r="R3774" i="25"/>
  <c r="Q3774" i="25"/>
  <c r="T3773" i="25"/>
  <c r="U3773" i="25" s="1"/>
  <c r="R3773" i="25"/>
  <c r="Q3773" i="25"/>
  <c r="T3772" i="25"/>
  <c r="U3772" i="25" s="1"/>
  <c r="R3772" i="25"/>
  <c r="Q3772" i="25"/>
  <c r="T3771" i="25"/>
  <c r="U3771" i="25" s="1"/>
  <c r="R3771" i="25"/>
  <c r="Q3771" i="25"/>
  <c r="T3770" i="25"/>
  <c r="U3770" i="25" s="1"/>
  <c r="R3770" i="25"/>
  <c r="Q3770" i="25"/>
  <c r="T3769" i="25"/>
  <c r="U3769" i="25" s="1"/>
  <c r="R3769" i="25"/>
  <c r="Q3769" i="25"/>
  <c r="T3768" i="25"/>
  <c r="U3768" i="25" s="1"/>
  <c r="R3768" i="25"/>
  <c r="Q3768" i="25"/>
  <c r="T3767" i="25"/>
  <c r="U3767" i="25" s="1"/>
  <c r="R3767" i="25"/>
  <c r="Q3767" i="25"/>
  <c r="T3766" i="25"/>
  <c r="U3766" i="25" s="1"/>
  <c r="R3766" i="25"/>
  <c r="Q3766" i="25"/>
  <c r="T3765" i="25"/>
  <c r="U3765" i="25" s="1"/>
  <c r="R3765" i="25"/>
  <c r="Q3765" i="25"/>
  <c r="T3764" i="25"/>
  <c r="U3764" i="25" s="1"/>
  <c r="R3764" i="25"/>
  <c r="Q3764" i="25"/>
  <c r="T3763" i="25"/>
  <c r="U3763" i="25" s="1"/>
  <c r="R3763" i="25"/>
  <c r="Q3763" i="25"/>
  <c r="T3762" i="25"/>
  <c r="U3762" i="25" s="1"/>
  <c r="R3762" i="25"/>
  <c r="Q3762" i="25"/>
  <c r="T3761" i="25"/>
  <c r="U3761" i="25" s="1"/>
  <c r="R3761" i="25"/>
  <c r="Q3761" i="25"/>
  <c r="T3760" i="25"/>
  <c r="U3760" i="25" s="1"/>
  <c r="R3760" i="25"/>
  <c r="Q3760" i="25"/>
  <c r="T3759" i="25"/>
  <c r="U3759" i="25" s="1"/>
  <c r="R3759" i="25"/>
  <c r="Q3759" i="25"/>
  <c r="T3758" i="25"/>
  <c r="U3758" i="25" s="1"/>
  <c r="R3758" i="25"/>
  <c r="Q3758" i="25"/>
  <c r="T3757" i="25"/>
  <c r="U3757" i="25" s="1"/>
  <c r="R3757" i="25"/>
  <c r="Q3757" i="25"/>
  <c r="T3756" i="25"/>
  <c r="U3756" i="25" s="1"/>
  <c r="R3756" i="25"/>
  <c r="Q3756" i="25"/>
  <c r="T3755" i="25"/>
  <c r="U3755" i="25" s="1"/>
  <c r="R3755" i="25"/>
  <c r="Q3755" i="25"/>
  <c r="T3754" i="25"/>
  <c r="U3754" i="25" s="1"/>
  <c r="R3754" i="25"/>
  <c r="Q3754" i="25"/>
  <c r="T3753" i="25"/>
  <c r="U3753" i="25" s="1"/>
  <c r="R3753" i="25"/>
  <c r="Q3753" i="25"/>
  <c r="T3752" i="25"/>
  <c r="U3752" i="25" s="1"/>
  <c r="R3752" i="25"/>
  <c r="Q3752" i="25"/>
  <c r="T3751" i="25"/>
  <c r="U3751" i="25" s="1"/>
  <c r="R3751" i="25"/>
  <c r="Q3751" i="25"/>
  <c r="T3750" i="25"/>
  <c r="U3750" i="25" s="1"/>
  <c r="R3750" i="25"/>
  <c r="Q3750" i="25"/>
  <c r="T3749" i="25"/>
  <c r="U3749" i="25" s="1"/>
  <c r="R3749" i="25"/>
  <c r="Q3749" i="25"/>
  <c r="T3748" i="25"/>
  <c r="U3748" i="25" s="1"/>
  <c r="R3748" i="25"/>
  <c r="Q3748" i="25"/>
  <c r="T3747" i="25"/>
  <c r="U3747" i="25" s="1"/>
  <c r="R3747" i="25"/>
  <c r="Q3747" i="25"/>
  <c r="T3746" i="25"/>
  <c r="U3746" i="25" s="1"/>
  <c r="R3746" i="25"/>
  <c r="Q3746" i="25"/>
  <c r="T3745" i="25"/>
  <c r="U3745" i="25" s="1"/>
  <c r="R3745" i="25"/>
  <c r="Q3745" i="25"/>
  <c r="T3744" i="25"/>
  <c r="U3744" i="25" s="1"/>
  <c r="R3744" i="25"/>
  <c r="Q3744" i="25"/>
  <c r="T3743" i="25"/>
  <c r="U3743" i="25" s="1"/>
  <c r="R3743" i="25"/>
  <c r="Q3743" i="25"/>
  <c r="T3742" i="25"/>
  <c r="U3742" i="25" s="1"/>
  <c r="R3742" i="25"/>
  <c r="Q3742" i="25"/>
  <c r="T3741" i="25"/>
  <c r="U3741" i="25" s="1"/>
  <c r="R3741" i="25"/>
  <c r="Q3741" i="25"/>
  <c r="T3740" i="25"/>
  <c r="U3740" i="25" s="1"/>
  <c r="R3740" i="25"/>
  <c r="Q3740" i="25"/>
  <c r="T3739" i="25"/>
  <c r="U3739" i="25" s="1"/>
  <c r="R3739" i="25"/>
  <c r="Q3739" i="25"/>
  <c r="T3738" i="25"/>
  <c r="U3738" i="25" s="1"/>
  <c r="R3738" i="25"/>
  <c r="Q3738" i="25"/>
  <c r="T3737" i="25"/>
  <c r="U3737" i="25" s="1"/>
  <c r="R3737" i="25"/>
  <c r="Q3737" i="25"/>
  <c r="T3736" i="25"/>
  <c r="U3736" i="25" s="1"/>
  <c r="R3736" i="25"/>
  <c r="Q3736" i="25"/>
  <c r="T3735" i="25"/>
  <c r="U3735" i="25" s="1"/>
  <c r="R3735" i="25"/>
  <c r="Q3735" i="25"/>
  <c r="T3734" i="25"/>
  <c r="U3734" i="25" s="1"/>
  <c r="R3734" i="25"/>
  <c r="Q3734" i="25"/>
  <c r="T3733" i="25"/>
  <c r="U3733" i="25" s="1"/>
  <c r="R3733" i="25"/>
  <c r="Q3733" i="25"/>
  <c r="T3732" i="25"/>
  <c r="U3732" i="25" s="1"/>
  <c r="R3732" i="25"/>
  <c r="Q3732" i="25"/>
  <c r="T3731" i="25"/>
  <c r="U3731" i="25" s="1"/>
  <c r="R3731" i="25"/>
  <c r="Q3731" i="25"/>
  <c r="T3730" i="25"/>
  <c r="U3730" i="25" s="1"/>
  <c r="R3730" i="25"/>
  <c r="Q3730" i="25"/>
  <c r="T3729" i="25"/>
  <c r="U3729" i="25" s="1"/>
  <c r="R3729" i="25"/>
  <c r="Q3729" i="25"/>
  <c r="T3728" i="25"/>
  <c r="U3728" i="25" s="1"/>
  <c r="R3728" i="25"/>
  <c r="Q3728" i="25"/>
  <c r="T3727" i="25"/>
  <c r="U3727" i="25" s="1"/>
  <c r="R3727" i="25"/>
  <c r="Q3727" i="25"/>
  <c r="T3726" i="25"/>
  <c r="U3726" i="25" s="1"/>
  <c r="R3726" i="25"/>
  <c r="Q3726" i="25"/>
  <c r="T3725" i="25"/>
  <c r="U3725" i="25" s="1"/>
  <c r="R3725" i="25"/>
  <c r="Q3725" i="25"/>
  <c r="T3724" i="25"/>
  <c r="U3724" i="25" s="1"/>
  <c r="R3724" i="25"/>
  <c r="Q3724" i="25"/>
  <c r="T3723" i="25"/>
  <c r="U3723" i="25" s="1"/>
  <c r="R3723" i="25"/>
  <c r="Q3723" i="25"/>
  <c r="T3722" i="25"/>
  <c r="U3722" i="25" s="1"/>
  <c r="R3722" i="25"/>
  <c r="Q3722" i="25"/>
  <c r="T3721" i="25"/>
  <c r="U3721" i="25" s="1"/>
  <c r="R3721" i="25"/>
  <c r="Q3721" i="25"/>
  <c r="T3720" i="25"/>
  <c r="U3720" i="25" s="1"/>
  <c r="R3720" i="25"/>
  <c r="Q3720" i="25"/>
  <c r="T3719" i="25"/>
  <c r="U3719" i="25" s="1"/>
  <c r="R3719" i="25"/>
  <c r="Q3719" i="25"/>
  <c r="T3718" i="25"/>
  <c r="U3718" i="25" s="1"/>
  <c r="R3718" i="25"/>
  <c r="Q3718" i="25"/>
  <c r="T3717" i="25"/>
  <c r="U3717" i="25" s="1"/>
  <c r="R3717" i="25"/>
  <c r="Q3717" i="25"/>
  <c r="T3716" i="25"/>
  <c r="U3716" i="25" s="1"/>
  <c r="R3716" i="25"/>
  <c r="Q3716" i="25"/>
  <c r="T3715" i="25"/>
  <c r="U3715" i="25" s="1"/>
  <c r="R3715" i="25"/>
  <c r="Q3715" i="25"/>
  <c r="T3714" i="25"/>
  <c r="U3714" i="25" s="1"/>
  <c r="R3714" i="25"/>
  <c r="Q3714" i="25"/>
  <c r="T3713" i="25"/>
  <c r="U3713" i="25" s="1"/>
  <c r="R3713" i="25"/>
  <c r="Q3713" i="25"/>
  <c r="T3712" i="25"/>
  <c r="U3712" i="25" s="1"/>
  <c r="R3712" i="25"/>
  <c r="Q3712" i="25"/>
  <c r="T3711" i="25"/>
  <c r="U3711" i="25" s="1"/>
  <c r="R3711" i="25"/>
  <c r="Q3711" i="25"/>
  <c r="T3710" i="25"/>
  <c r="U3710" i="25" s="1"/>
  <c r="R3710" i="25"/>
  <c r="Q3710" i="25"/>
  <c r="T3709" i="25"/>
  <c r="U3709" i="25" s="1"/>
  <c r="R3709" i="25"/>
  <c r="Q3709" i="25"/>
  <c r="T3708" i="25"/>
  <c r="U3708" i="25" s="1"/>
  <c r="R3708" i="25"/>
  <c r="Q3708" i="25"/>
  <c r="T3707" i="25"/>
  <c r="U3707" i="25" s="1"/>
  <c r="R3707" i="25"/>
  <c r="Q3707" i="25"/>
  <c r="T3706" i="25"/>
  <c r="U3706" i="25" s="1"/>
  <c r="R3706" i="25"/>
  <c r="Q3706" i="25"/>
  <c r="T3705" i="25"/>
  <c r="U3705" i="25" s="1"/>
  <c r="R3705" i="25"/>
  <c r="Q3705" i="25"/>
  <c r="T3704" i="25"/>
  <c r="U3704" i="25" s="1"/>
  <c r="R3704" i="25"/>
  <c r="Q3704" i="25"/>
  <c r="T3703" i="25"/>
  <c r="U3703" i="25" s="1"/>
  <c r="R3703" i="25"/>
  <c r="Q3703" i="25"/>
  <c r="T3702" i="25"/>
  <c r="U3702" i="25" s="1"/>
  <c r="R3702" i="25"/>
  <c r="Q3702" i="25"/>
  <c r="T3701" i="25"/>
  <c r="U3701" i="25" s="1"/>
  <c r="R3701" i="25"/>
  <c r="Q3701" i="25"/>
  <c r="T3700" i="25"/>
  <c r="U3700" i="25" s="1"/>
  <c r="R3700" i="25"/>
  <c r="Q3700" i="25"/>
  <c r="T3699" i="25"/>
  <c r="U3699" i="25" s="1"/>
  <c r="R3699" i="25"/>
  <c r="Q3699" i="25"/>
  <c r="T3698" i="25"/>
  <c r="U3698" i="25" s="1"/>
  <c r="R3698" i="25"/>
  <c r="Q3698" i="25"/>
  <c r="T3697" i="25"/>
  <c r="U3697" i="25" s="1"/>
  <c r="R3697" i="25"/>
  <c r="Q3697" i="25"/>
  <c r="T3696" i="25"/>
  <c r="U3696" i="25" s="1"/>
  <c r="R3696" i="25"/>
  <c r="Q3696" i="25"/>
  <c r="T3695" i="25"/>
  <c r="U3695" i="25" s="1"/>
  <c r="R3695" i="25"/>
  <c r="Q3695" i="25"/>
  <c r="T3694" i="25"/>
  <c r="U3694" i="25" s="1"/>
  <c r="R3694" i="25"/>
  <c r="Q3694" i="25"/>
  <c r="T3693" i="25"/>
  <c r="U3693" i="25" s="1"/>
  <c r="R3693" i="25"/>
  <c r="Q3693" i="25"/>
  <c r="T3692" i="25"/>
  <c r="U3692" i="25" s="1"/>
  <c r="R3692" i="25"/>
  <c r="Q3692" i="25"/>
  <c r="T3691" i="25"/>
  <c r="U3691" i="25" s="1"/>
  <c r="R3691" i="25"/>
  <c r="Q3691" i="25"/>
  <c r="T3690" i="25"/>
  <c r="U3690" i="25" s="1"/>
  <c r="R3690" i="25"/>
  <c r="Q3690" i="25"/>
  <c r="T3689" i="25"/>
  <c r="U3689" i="25" s="1"/>
  <c r="R3689" i="25"/>
  <c r="Q3689" i="25"/>
  <c r="T3688" i="25"/>
  <c r="U3688" i="25" s="1"/>
  <c r="R3688" i="25"/>
  <c r="Q3688" i="25"/>
  <c r="T3687" i="25"/>
  <c r="U3687" i="25" s="1"/>
  <c r="R3687" i="25"/>
  <c r="Q3687" i="25"/>
  <c r="T3686" i="25"/>
  <c r="U3686" i="25" s="1"/>
  <c r="R3686" i="25"/>
  <c r="Q3686" i="25"/>
  <c r="T3685" i="25"/>
  <c r="U3685" i="25" s="1"/>
  <c r="R3685" i="25"/>
  <c r="Q3685" i="25"/>
  <c r="T3684" i="25"/>
  <c r="U3684" i="25" s="1"/>
  <c r="R3684" i="25"/>
  <c r="Q3684" i="25"/>
  <c r="T3683" i="25"/>
  <c r="U3683" i="25" s="1"/>
  <c r="R3683" i="25"/>
  <c r="Q3683" i="25"/>
  <c r="T3682" i="25"/>
  <c r="U3682" i="25" s="1"/>
  <c r="R3682" i="25"/>
  <c r="Q3682" i="25"/>
  <c r="T3681" i="25"/>
  <c r="U3681" i="25" s="1"/>
  <c r="R3681" i="25"/>
  <c r="Q3681" i="25"/>
  <c r="T3680" i="25"/>
  <c r="U3680" i="25" s="1"/>
  <c r="R3680" i="25"/>
  <c r="Q3680" i="25"/>
  <c r="T3679" i="25"/>
  <c r="U3679" i="25" s="1"/>
  <c r="R3679" i="25"/>
  <c r="Q3679" i="25"/>
  <c r="T3678" i="25"/>
  <c r="U3678" i="25" s="1"/>
  <c r="R3678" i="25"/>
  <c r="Q3678" i="25"/>
  <c r="T3677" i="25"/>
  <c r="U3677" i="25" s="1"/>
  <c r="R3677" i="25"/>
  <c r="Q3677" i="25"/>
  <c r="T3676" i="25"/>
  <c r="U3676" i="25" s="1"/>
  <c r="R3676" i="25"/>
  <c r="Q3676" i="25"/>
  <c r="T3675" i="25"/>
  <c r="U3675" i="25" s="1"/>
  <c r="R3675" i="25"/>
  <c r="Q3675" i="25"/>
  <c r="T3674" i="25"/>
  <c r="U3674" i="25" s="1"/>
  <c r="R3674" i="25"/>
  <c r="Q3674" i="25"/>
  <c r="T3673" i="25"/>
  <c r="U3673" i="25" s="1"/>
  <c r="R3673" i="25"/>
  <c r="Q3673" i="25"/>
  <c r="T3672" i="25"/>
  <c r="U3672" i="25" s="1"/>
  <c r="R3672" i="25"/>
  <c r="Q3672" i="25"/>
  <c r="T3671" i="25"/>
  <c r="U3671" i="25" s="1"/>
  <c r="R3671" i="25"/>
  <c r="Q3671" i="25"/>
  <c r="T3670" i="25"/>
  <c r="U3670" i="25" s="1"/>
  <c r="R3670" i="25"/>
  <c r="Q3670" i="25"/>
  <c r="T3669" i="25"/>
  <c r="U3669" i="25" s="1"/>
  <c r="R3669" i="25"/>
  <c r="Q3669" i="25"/>
  <c r="T3668" i="25"/>
  <c r="U3668" i="25" s="1"/>
  <c r="R3668" i="25"/>
  <c r="Q3668" i="25"/>
  <c r="T3667" i="25"/>
  <c r="U3667" i="25" s="1"/>
  <c r="R3667" i="25"/>
  <c r="Q3667" i="25"/>
  <c r="T3666" i="25"/>
  <c r="U3666" i="25" s="1"/>
  <c r="R3666" i="25"/>
  <c r="Q3666" i="25"/>
  <c r="T3665" i="25"/>
  <c r="U3665" i="25" s="1"/>
  <c r="R3665" i="25"/>
  <c r="Q3665" i="25"/>
  <c r="T3664" i="25"/>
  <c r="U3664" i="25" s="1"/>
  <c r="R3664" i="25"/>
  <c r="Q3664" i="25"/>
  <c r="T3663" i="25"/>
  <c r="U3663" i="25" s="1"/>
  <c r="R3663" i="25"/>
  <c r="Q3663" i="25"/>
  <c r="T3662" i="25"/>
  <c r="U3662" i="25" s="1"/>
  <c r="R3662" i="25"/>
  <c r="Q3662" i="25"/>
  <c r="T3661" i="25"/>
  <c r="U3661" i="25" s="1"/>
  <c r="R3661" i="25"/>
  <c r="Q3661" i="25"/>
  <c r="T3660" i="25"/>
  <c r="U3660" i="25" s="1"/>
  <c r="R3660" i="25"/>
  <c r="Q3660" i="25"/>
  <c r="T3659" i="25"/>
  <c r="U3659" i="25" s="1"/>
  <c r="R3659" i="25"/>
  <c r="Q3659" i="25"/>
  <c r="T3658" i="25"/>
  <c r="U3658" i="25" s="1"/>
  <c r="R3658" i="25"/>
  <c r="Q3658" i="25"/>
  <c r="T3657" i="25"/>
  <c r="U3657" i="25" s="1"/>
  <c r="R3657" i="25"/>
  <c r="Q3657" i="25"/>
  <c r="T3656" i="25"/>
  <c r="U3656" i="25" s="1"/>
  <c r="R3656" i="25"/>
  <c r="Q3656" i="25"/>
  <c r="T3655" i="25"/>
  <c r="U3655" i="25" s="1"/>
  <c r="R3655" i="25"/>
  <c r="Q3655" i="25"/>
  <c r="T3654" i="25"/>
  <c r="U3654" i="25" s="1"/>
  <c r="R3654" i="25"/>
  <c r="Q3654" i="25"/>
  <c r="T3653" i="25"/>
  <c r="U3653" i="25" s="1"/>
  <c r="R3653" i="25"/>
  <c r="Q3653" i="25"/>
  <c r="T3652" i="25"/>
  <c r="U3652" i="25" s="1"/>
  <c r="R3652" i="25"/>
  <c r="Q3652" i="25"/>
  <c r="T3651" i="25"/>
  <c r="U3651" i="25" s="1"/>
  <c r="R3651" i="25"/>
  <c r="Q3651" i="25"/>
  <c r="T3650" i="25"/>
  <c r="U3650" i="25" s="1"/>
  <c r="R3650" i="25"/>
  <c r="Q3650" i="25"/>
  <c r="T3649" i="25"/>
  <c r="U3649" i="25" s="1"/>
  <c r="R3649" i="25"/>
  <c r="Q3649" i="25"/>
  <c r="T3648" i="25"/>
  <c r="U3648" i="25" s="1"/>
  <c r="R3648" i="25"/>
  <c r="Q3648" i="25"/>
  <c r="T3647" i="25"/>
  <c r="U3647" i="25" s="1"/>
  <c r="R3647" i="25"/>
  <c r="Q3647" i="25"/>
  <c r="T3646" i="25"/>
  <c r="U3646" i="25" s="1"/>
  <c r="R3646" i="25"/>
  <c r="Q3646" i="25"/>
  <c r="T3645" i="25"/>
  <c r="U3645" i="25" s="1"/>
  <c r="R3645" i="25"/>
  <c r="Q3645" i="25"/>
  <c r="T3644" i="25"/>
  <c r="U3644" i="25" s="1"/>
  <c r="R3644" i="25"/>
  <c r="Q3644" i="25"/>
  <c r="T3643" i="25"/>
  <c r="U3643" i="25" s="1"/>
  <c r="R3643" i="25"/>
  <c r="Q3643" i="25"/>
  <c r="T3642" i="25"/>
  <c r="U3642" i="25" s="1"/>
  <c r="R3642" i="25"/>
  <c r="Q3642" i="25"/>
  <c r="T3641" i="25"/>
  <c r="U3641" i="25" s="1"/>
  <c r="R3641" i="25"/>
  <c r="Q3641" i="25"/>
  <c r="T3640" i="25"/>
  <c r="U3640" i="25" s="1"/>
  <c r="R3640" i="25"/>
  <c r="Q3640" i="25"/>
  <c r="T3639" i="25"/>
  <c r="U3639" i="25" s="1"/>
  <c r="R3639" i="25"/>
  <c r="Q3639" i="25"/>
  <c r="T3638" i="25"/>
  <c r="U3638" i="25" s="1"/>
  <c r="R3638" i="25"/>
  <c r="Q3638" i="25"/>
  <c r="T3637" i="25"/>
  <c r="U3637" i="25" s="1"/>
  <c r="R3637" i="25"/>
  <c r="Q3637" i="25"/>
  <c r="T3636" i="25"/>
  <c r="U3636" i="25" s="1"/>
  <c r="R3636" i="25"/>
  <c r="Q3636" i="25"/>
  <c r="T3635" i="25"/>
  <c r="U3635" i="25" s="1"/>
  <c r="R3635" i="25"/>
  <c r="Q3635" i="25"/>
  <c r="T3634" i="25"/>
  <c r="U3634" i="25" s="1"/>
  <c r="R3634" i="25"/>
  <c r="Q3634" i="25"/>
  <c r="T3633" i="25"/>
  <c r="U3633" i="25" s="1"/>
  <c r="R3633" i="25"/>
  <c r="Q3633" i="25"/>
  <c r="T3632" i="25"/>
  <c r="U3632" i="25" s="1"/>
  <c r="R3632" i="25"/>
  <c r="Q3632" i="25"/>
  <c r="T3631" i="25"/>
  <c r="U3631" i="25" s="1"/>
  <c r="R3631" i="25"/>
  <c r="Q3631" i="25"/>
  <c r="T3630" i="25"/>
  <c r="U3630" i="25" s="1"/>
  <c r="R3630" i="25"/>
  <c r="Q3630" i="25"/>
  <c r="T3629" i="25"/>
  <c r="U3629" i="25" s="1"/>
  <c r="R3629" i="25"/>
  <c r="Q3629" i="25"/>
  <c r="T3628" i="25"/>
  <c r="U3628" i="25" s="1"/>
  <c r="R3628" i="25"/>
  <c r="Q3628" i="25"/>
  <c r="T3627" i="25"/>
  <c r="U3627" i="25" s="1"/>
  <c r="R3627" i="25"/>
  <c r="Q3627" i="25"/>
  <c r="T3626" i="25"/>
  <c r="U3626" i="25" s="1"/>
  <c r="R3626" i="25"/>
  <c r="Q3626" i="25"/>
  <c r="T3625" i="25"/>
  <c r="U3625" i="25" s="1"/>
  <c r="R3625" i="25"/>
  <c r="Q3625" i="25"/>
  <c r="T3624" i="25"/>
  <c r="U3624" i="25" s="1"/>
  <c r="R3624" i="25"/>
  <c r="Q3624" i="25"/>
  <c r="T3623" i="25"/>
  <c r="U3623" i="25" s="1"/>
  <c r="R3623" i="25"/>
  <c r="Q3623" i="25"/>
  <c r="T3622" i="25"/>
  <c r="U3622" i="25" s="1"/>
  <c r="R3622" i="25"/>
  <c r="Q3622" i="25"/>
  <c r="T3621" i="25"/>
  <c r="U3621" i="25" s="1"/>
  <c r="R3621" i="25"/>
  <c r="Q3621" i="25"/>
  <c r="T3620" i="25"/>
  <c r="U3620" i="25" s="1"/>
  <c r="R3620" i="25"/>
  <c r="Q3620" i="25"/>
  <c r="T3619" i="25"/>
  <c r="U3619" i="25" s="1"/>
  <c r="R3619" i="25"/>
  <c r="Q3619" i="25"/>
  <c r="T3618" i="25"/>
  <c r="U3618" i="25" s="1"/>
  <c r="R3618" i="25"/>
  <c r="Q3618" i="25"/>
  <c r="T3617" i="25"/>
  <c r="U3617" i="25" s="1"/>
  <c r="R3617" i="25"/>
  <c r="Q3617" i="25"/>
  <c r="T3616" i="25"/>
  <c r="U3616" i="25" s="1"/>
  <c r="R3616" i="25"/>
  <c r="Q3616" i="25"/>
  <c r="T3615" i="25"/>
  <c r="U3615" i="25" s="1"/>
  <c r="R3615" i="25"/>
  <c r="Q3615" i="25"/>
  <c r="T3614" i="25"/>
  <c r="U3614" i="25" s="1"/>
  <c r="R3614" i="25"/>
  <c r="Q3614" i="25"/>
  <c r="T3613" i="25"/>
  <c r="U3613" i="25" s="1"/>
  <c r="R3613" i="25"/>
  <c r="Q3613" i="25"/>
  <c r="T3612" i="25"/>
  <c r="U3612" i="25" s="1"/>
  <c r="R3612" i="25"/>
  <c r="Q3612" i="25"/>
  <c r="T3611" i="25"/>
  <c r="U3611" i="25" s="1"/>
  <c r="R3611" i="25"/>
  <c r="Q3611" i="25"/>
  <c r="T3610" i="25"/>
  <c r="U3610" i="25" s="1"/>
  <c r="R3610" i="25"/>
  <c r="Q3610" i="25"/>
  <c r="T3609" i="25"/>
  <c r="U3609" i="25" s="1"/>
  <c r="R3609" i="25"/>
  <c r="Q3609" i="25"/>
  <c r="T3608" i="25"/>
  <c r="U3608" i="25" s="1"/>
  <c r="R3608" i="25"/>
  <c r="Q3608" i="25"/>
  <c r="T3607" i="25"/>
  <c r="U3607" i="25" s="1"/>
  <c r="R3607" i="25"/>
  <c r="Q3607" i="25"/>
  <c r="T3606" i="25"/>
  <c r="U3606" i="25" s="1"/>
  <c r="R3606" i="25"/>
  <c r="Q3606" i="25"/>
  <c r="T3605" i="25"/>
  <c r="U3605" i="25" s="1"/>
  <c r="R3605" i="25"/>
  <c r="Q3605" i="25"/>
  <c r="T3604" i="25"/>
  <c r="U3604" i="25" s="1"/>
  <c r="R3604" i="25"/>
  <c r="Q3604" i="25"/>
  <c r="T3603" i="25"/>
  <c r="U3603" i="25" s="1"/>
  <c r="R3603" i="25"/>
  <c r="Q3603" i="25"/>
  <c r="T3602" i="25"/>
  <c r="U3602" i="25" s="1"/>
  <c r="R3602" i="25"/>
  <c r="Q3602" i="25"/>
  <c r="T3601" i="25"/>
  <c r="U3601" i="25" s="1"/>
  <c r="R3601" i="25"/>
  <c r="Q3601" i="25"/>
  <c r="T3600" i="25"/>
  <c r="U3600" i="25" s="1"/>
  <c r="R3600" i="25"/>
  <c r="Q3600" i="25"/>
  <c r="T3599" i="25"/>
  <c r="U3599" i="25" s="1"/>
  <c r="R3599" i="25"/>
  <c r="Q3599" i="25"/>
  <c r="T3598" i="25"/>
  <c r="U3598" i="25" s="1"/>
  <c r="R3598" i="25"/>
  <c r="Q3598" i="25"/>
  <c r="T3597" i="25"/>
  <c r="U3597" i="25" s="1"/>
  <c r="R3597" i="25"/>
  <c r="Q3597" i="25"/>
  <c r="T3596" i="25"/>
  <c r="U3596" i="25" s="1"/>
  <c r="R3596" i="25"/>
  <c r="Q3596" i="25"/>
  <c r="T3595" i="25"/>
  <c r="U3595" i="25" s="1"/>
  <c r="R3595" i="25"/>
  <c r="Q3595" i="25"/>
  <c r="T3594" i="25"/>
  <c r="U3594" i="25" s="1"/>
  <c r="R3594" i="25"/>
  <c r="Q3594" i="25"/>
  <c r="T3593" i="25"/>
  <c r="U3593" i="25" s="1"/>
  <c r="R3593" i="25"/>
  <c r="Q3593" i="25"/>
  <c r="T3592" i="25"/>
  <c r="U3592" i="25" s="1"/>
  <c r="R3592" i="25"/>
  <c r="Q3592" i="25"/>
  <c r="T3591" i="25"/>
  <c r="U3591" i="25" s="1"/>
  <c r="R3591" i="25"/>
  <c r="Q3591" i="25"/>
  <c r="T3590" i="25"/>
  <c r="U3590" i="25" s="1"/>
  <c r="R3590" i="25"/>
  <c r="Q3590" i="25"/>
  <c r="T3589" i="25"/>
  <c r="U3589" i="25" s="1"/>
  <c r="R3589" i="25"/>
  <c r="Q3589" i="25"/>
  <c r="T3588" i="25"/>
  <c r="U3588" i="25" s="1"/>
  <c r="R3588" i="25"/>
  <c r="Q3588" i="25"/>
  <c r="T3587" i="25"/>
  <c r="U3587" i="25" s="1"/>
  <c r="R3587" i="25"/>
  <c r="Q3587" i="25"/>
  <c r="T3586" i="25"/>
  <c r="U3586" i="25" s="1"/>
  <c r="R3586" i="25"/>
  <c r="Q3586" i="25"/>
  <c r="T3585" i="25"/>
  <c r="U3585" i="25" s="1"/>
  <c r="R3585" i="25"/>
  <c r="Q3585" i="25"/>
  <c r="T3584" i="25"/>
  <c r="U3584" i="25" s="1"/>
  <c r="R3584" i="25"/>
  <c r="Q3584" i="25"/>
  <c r="T3583" i="25"/>
  <c r="U3583" i="25" s="1"/>
  <c r="R3583" i="25"/>
  <c r="Q3583" i="25"/>
  <c r="T3582" i="25"/>
  <c r="U3582" i="25" s="1"/>
  <c r="R3582" i="25"/>
  <c r="Q3582" i="25"/>
  <c r="T3581" i="25"/>
  <c r="R3581" i="25"/>
  <c r="Q3581" i="25"/>
  <c r="K3581" i="25"/>
  <c r="Q3580" i="25"/>
  <c r="K3580" i="25"/>
  <c r="T3579" i="25"/>
  <c r="R3579" i="25"/>
  <c r="Q3579" i="25"/>
  <c r="K3579" i="25"/>
  <c r="T3578" i="25"/>
  <c r="R3578" i="25"/>
  <c r="Q3578" i="25"/>
  <c r="K3578" i="25"/>
  <c r="S3577" i="25"/>
  <c r="O3577" i="25" s="1"/>
  <c r="Q3577" i="25"/>
  <c r="I3577" i="25"/>
  <c r="K3577" i="25" s="1"/>
  <c r="S3576" i="25"/>
  <c r="Q3576" i="25"/>
  <c r="I3576" i="25"/>
  <c r="K3576" i="25" s="1"/>
  <c r="S3575" i="25"/>
  <c r="L3575" i="25" s="1"/>
  <c r="Q3575" i="25"/>
  <c r="I3575" i="25"/>
  <c r="K3575" i="25" s="1"/>
  <c r="T3574" i="25"/>
  <c r="U3574" i="25" s="1"/>
  <c r="R3574" i="25"/>
  <c r="Q3574" i="25"/>
  <c r="T3573" i="25"/>
  <c r="U3573" i="25" s="1"/>
  <c r="R3573" i="25"/>
  <c r="Q3573" i="25"/>
  <c r="T3572" i="25"/>
  <c r="U3572" i="25" s="1"/>
  <c r="R3572" i="25"/>
  <c r="Q3572" i="25"/>
  <c r="T3571" i="25"/>
  <c r="U3571" i="25" s="1"/>
  <c r="R3571" i="25"/>
  <c r="Q3571" i="25"/>
  <c r="T3570" i="25"/>
  <c r="U3570" i="25" s="1"/>
  <c r="R3570" i="25"/>
  <c r="Q3570" i="25"/>
  <c r="T3569" i="25"/>
  <c r="U3569" i="25" s="1"/>
  <c r="R3569" i="25"/>
  <c r="Q3569" i="25"/>
  <c r="T3568" i="25"/>
  <c r="U3568" i="25" s="1"/>
  <c r="R3568" i="25"/>
  <c r="Q3568" i="25"/>
  <c r="T3567" i="25"/>
  <c r="U3567" i="25" s="1"/>
  <c r="R3567" i="25"/>
  <c r="Q3567" i="25"/>
  <c r="T3566" i="25"/>
  <c r="U3566" i="25" s="1"/>
  <c r="R3566" i="25"/>
  <c r="Q3566" i="25"/>
  <c r="T3565" i="25"/>
  <c r="U3565" i="25" s="1"/>
  <c r="R3565" i="25"/>
  <c r="Q3565" i="25"/>
  <c r="T3564" i="25"/>
  <c r="U3564" i="25" s="1"/>
  <c r="R3564" i="25"/>
  <c r="Q3564" i="25"/>
  <c r="T3563" i="25"/>
  <c r="U3563" i="25" s="1"/>
  <c r="R3563" i="25"/>
  <c r="Q3563" i="25"/>
  <c r="T3562" i="25"/>
  <c r="U3562" i="25" s="1"/>
  <c r="R3562" i="25"/>
  <c r="Q3562" i="25"/>
  <c r="T3561" i="25"/>
  <c r="U3561" i="25" s="1"/>
  <c r="R3561" i="25"/>
  <c r="Q3561" i="25"/>
  <c r="T3560" i="25"/>
  <c r="U3560" i="25" s="1"/>
  <c r="R3560" i="25"/>
  <c r="Q3560" i="25"/>
  <c r="T3559" i="25"/>
  <c r="U3559" i="25" s="1"/>
  <c r="R3559" i="25"/>
  <c r="Q3559" i="25"/>
  <c r="T3558" i="25"/>
  <c r="U3558" i="25" s="1"/>
  <c r="R3558" i="25"/>
  <c r="Q3558" i="25"/>
  <c r="T3557" i="25"/>
  <c r="U3557" i="25" s="1"/>
  <c r="R3557" i="25"/>
  <c r="Q3557" i="25"/>
  <c r="T3556" i="25"/>
  <c r="U3556" i="25" s="1"/>
  <c r="R3556" i="25"/>
  <c r="Q3556" i="25"/>
  <c r="T3555" i="25"/>
  <c r="U3555" i="25" s="1"/>
  <c r="R3555" i="25"/>
  <c r="Q3555" i="25"/>
  <c r="T3554" i="25"/>
  <c r="U3554" i="25" s="1"/>
  <c r="R3554" i="25"/>
  <c r="Q3554" i="25"/>
  <c r="T3553" i="25"/>
  <c r="U3553" i="25" s="1"/>
  <c r="R3553" i="25"/>
  <c r="Q3553" i="25"/>
  <c r="T3552" i="25"/>
  <c r="U3552" i="25" s="1"/>
  <c r="R3552" i="25"/>
  <c r="Q3552" i="25"/>
  <c r="T3551" i="25"/>
  <c r="U3551" i="25" s="1"/>
  <c r="R3551" i="25"/>
  <c r="Q3551" i="25"/>
  <c r="T3550" i="25"/>
  <c r="U3550" i="25" s="1"/>
  <c r="R3550" i="25"/>
  <c r="Q3550" i="25"/>
  <c r="T3549" i="25"/>
  <c r="U3549" i="25" s="1"/>
  <c r="R3549" i="25"/>
  <c r="Q3549" i="25"/>
  <c r="T3548" i="25"/>
  <c r="U3548" i="25" s="1"/>
  <c r="R3548" i="25"/>
  <c r="Q3548" i="25"/>
  <c r="T3547" i="25"/>
  <c r="U3547" i="25" s="1"/>
  <c r="R3547" i="25"/>
  <c r="Q3547" i="25"/>
  <c r="T3546" i="25"/>
  <c r="U3546" i="25" s="1"/>
  <c r="R3546" i="25"/>
  <c r="Q3546" i="25"/>
  <c r="T3545" i="25"/>
  <c r="U3545" i="25" s="1"/>
  <c r="R3545" i="25"/>
  <c r="Q3545" i="25"/>
  <c r="T3544" i="25"/>
  <c r="U3544" i="25" s="1"/>
  <c r="R3544" i="25"/>
  <c r="Q3544" i="25"/>
  <c r="T3543" i="25"/>
  <c r="U3543" i="25" s="1"/>
  <c r="R3543" i="25"/>
  <c r="Q3543" i="25"/>
  <c r="T3542" i="25"/>
  <c r="U3542" i="25" s="1"/>
  <c r="R3542" i="25"/>
  <c r="Q3542" i="25"/>
  <c r="T3541" i="25"/>
  <c r="U3541" i="25" s="1"/>
  <c r="R3541" i="25"/>
  <c r="Q3541" i="25"/>
  <c r="T3540" i="25"/>
  <c r="U3540" i="25" s="1"/>
  <c r="R3540" i="25"/>
  <c r="Q3540" i="25"/>
  <c r="T3539" i="25"/>
  <c r="U3539" i="25" s="1"/>
  <c r="R3539" i="25"/>
  <c r="Q3539" i="25"/>
  <c r="T3538" i="25"/>
  <c r="U3538" i="25" s="1"/>
  <c r="R3538" i="25"/>
  <c r="Q3538" i="25"/>
  <c r="T3537" i="25"/>
  <c r="U3537" i="25" s="1"/>
  <c r="R3537" i="25"/>
  <c r="Q3537" i="25"/>
  <c r="T3536" i="25"/>
  <c r="U3536" i="25" s="1"/>
  <c r="R3536" i="25"/>
  <c r="Q3536" i="25"/>
  <c r="T3535" i="25"/>
  <c r="U3535" i="25" s="1"/>
  <c r="R3535" i="25"/>
  <c r="Q3535" i="25"/>
  <c r="T3534" i="25"/>
  <c r="U3534" i="25" s="1"/>
  <c r="R3534" i="25"/>
  <c r="Q3534" i="25"/>
  <c r="T3533" i="25"/>
  <c r="U3533" i="25" s="1"/>
  <c r="R3533" i="25"/>
  <c r="Q3533" i="25"/>
  <c r="T3532" i="25"/>
  <c r="U3532" i="25" s="1"/>
  <c r="R3532" i="25"/>
  <c r="Q3532" i="25"/>
  <c r="T3531" i="25"/>
  <c r="U3531" i="25" s="1"/>
  <c r="R3531" i="25"/>
  <c r="Q3531" i="25"/>
  <c r="T3530" i="25"/>
  <c r="U3530" i="25" s="1"/>
  <c r="R3530" i="25"/>
  <c r="Q3530" i="25"/>
  <c r="T3529" i="25"/>
  <c r="U3529" i="25" s="1"/>
  <c r="R3529" i="25"/>
  <c r="Q3529" i="25"/>
  <c r="T3528" i="25"/>
  <c r="U3528" i="25" s="1"/>
  <c r="R3528" i="25"/>
  <c r="Q3528" i="25"/>
  <c r="T3527" i="25"/>
  <c r="U3527" i="25" s="1"/>
  <c r="R3527" i="25"/>
  <c r="Q3527" i="25"/>
  <c r="T3526" i="25"/>
  <c r="U3526" i="25" s="1"/>
  <c r="R3526" i="25"/>
  <c r="Q3526" i="25"/>
  <c r="T3525" i="25"/>
  <c r="U3525" i="25" s="1"/>
  <c r="R3525" i="25"/>
  <c r="Q3525" i="25"/>
  <c r="T3524" i="25"/>
  <c r="U3524" i="25" s="1"/>
  <c r="R3524" i="25"/>
  <c r="Q3524" i="25"/>
  <c r="T3523" i="25"/>
  <c r="U3523" i="25" s="1"/>
  <c r="R3523" i="25"/>
  <c r="Q3523" i="25"/>
  <c r="T3522" i="25"/>
  <c r="U3522" i="25" s="1"/>
  <c r="R3522" i="25"/>
  <c r="Q3522" i="25"/>
  <c r="T3521" i="25"/>
  <c r="U3521" i="25" s="1"/>
  <c r="R3521" i="25"/>
  <c r="Q3521" i="25"/>
  <c r="T3520" i="25"/>
  <c r="U3520" i="25" s="1"/>
  <c r="R3520" i="25"/>
  <c r="Q3520" i="25"/>
  <c r="T3519" i="25"/>
  <c r="U3519" i="25" s="1"/>
  <c r="R3519" i="25"/>
  <c r="Q3519" i="25"/>
  <c r="T3518" i="25"/>
  <c r="U3518" i="25" s="1"/>
  <c r="R3518" i="25"/>
  <c r="Q3518" i="25"/>
  <c r="T3517" i="25"/>
  <c r="U3517" i="25" s="1"/>
  <c r="R3517" i="25"/>
  <c r="Q3517" i="25"/>
  <c r="T3516" i="25"/>
  <c r="U3516" i="25" s="1"/>
  <c r="R3516" i="25"/>
  <c r="Q3516" i="25"/>
  <c r="T3515" i="25"/>
  <c r="U3515" i="25" s="1"/>
  <c r="R3515" i="25"/>
  <c r="Q3515" i="25"/>
  <c r="T3514" i="25"/>
  <c r="U3514" i="25" s="1"/>
  <c r="R3514" i="25"/>
  <c r="Q3514" i="25"/>
  <c r="T3513" i="25"/>
  <c r="U3513" i="25" s="1"/>
  <c r="R3513" i="25"/>
  <c r="Q3513" i="25"/>
  <c r="T3512" i="25"/>
  <c r="U3512" i="25" s="1"/>
  <c r="R3512" i="25"/>
  <c r="Q3512" i="25"/>
  <c r="T3511" i="25"/>
  <c r="U3511" i="25" s="1"/>
  <c r="R3511" i="25"/>
  <c r="Q3511" i="25"/>
  <c r="T3510" i="25"/>
  <c r="U3510" i="25" s="1"/>
  <c r="R3510" i="25"/>
  <c r="Q3510" i="25"/>
  <c r="T3509" i="25"/>
  <c r="U3509" i="25" s="1"/>
  <c r="R3509" i="25"/>
  <c r="Q3509" i="25"/>
  <c r="T3508" i="25"/>
  <c r="U3508" i="25" s="1"/>
  <c r="R3508" i="25"/>
  <c r="Q3508" i="25"/>
  <c r="T3507" i="25"/>
  <c r="U3507" i="25" s="1"/>
  <c r="R3507" i="25"/>
  <c r="Q3507" i="25"/>
  <c r="T3506" i="25"/>
  <c r="U3506" i="25" s="1"/>
  <c r="R3506" i="25"/>
  <c r="Q3506" i="25"/>
  <c r="T3505" i="25"/>
  <c r="U3505" i="25" s="1"/>
  <c r="R3505" i="25"/>
  <c r="Q3505" i="25"/>
  <c r="T3504" i="25"/>
  <c r="U3504" i="25" s="1"/>
  <c r="R3504" i="25"/>
  <c r="Q3504" i="25"/>
  <c r="T3503" i="25"/>
  <c r="U3503" i="25" s="1"/>
  <c r="R3503" i="25"/>
  <c r="Q3503" i="25"/>
  <c r="T3502" i="25"/>
  <c r="U3502" i="25" s="1"/>
  <c r="R3502" i="25"/>
  <c r="Q3502" i="25"/>
  <c r="T3501" i="25"/>
  <c r="U3501" i="25" s="1"/>
  <c r="R3501" i="25"/>
  <c r="Q3501" i="25"/>
  <c r="T3500" i="25"/>
  <c r="U3500" i="25" s="1"/>
  <c r="R3500" i="25"/>
  <c r="Q3500" i="25"/>
  <c r="T3499" i="25"/>
  <c r="U3499" i="25" s="1"/>
  <c r="R3499" i="25"/>
  <c r="Q3499" i="25"/>
  <c r="T3498" i="25"/>
  <c r="U3498" i="25" s="1"/>
  <c r="R3498" i="25"/>
  <c r="Q3498" i="25"/>
  <c r="T3497" i="25"/>
  <c r="U3497" i="25" s="1"/>
  <c r="R3497" i="25"/>
  <c r="Q3497" i="25"/>
  <c r="T3496" i="25"/>
  <c r="U3496" i="25" s="1"/>
  <c r="R3496" i="25"/>
  <c r="Q3496" i="25"/>
  <c r="T3495" i="25"/>
  <c r="U3495" i="25" s="1"/>
  <c r="R3495" i="25"/>
  <c r="Q3495" i="25"/>
  <c r="T3494" i="25"/>
  <c r="U3494" i="25" s="1"/>
  <c r="R3494" i="25"/>
  <c r="Q3494" i="25"/>
  <c r="T3493" i="25"/>
  <c r="U3493" i="25" s="1"/>
  <c r="R3493" i="25"/>
  <c r="Q3493" i="25"/>
  <c r="T3492" i="25"/>
  <c r="U3492" i="25" s="1"/>
  <c r="R3492" i="25"/>
  <c r="Q3492" i="25"/>
  <c r="T3491" i="25"/>
  <c r="U3491" i="25" s="1"/>
  <c r="R3491" i="25"/>
  <c r="Q3491" i="25"/>
  <c r="T3490" i="25"/>
  <c r="U3490" i="25" s="1"/>
  <c r="R3490" i="25"/>
  <c r="Q3490" i="25"/>
  <c r="T3489" i="25"/>
  <c r="U3489" i="25" s="1"/>
  <c r="R3489" i="25"/>
  <c r="Q3489" i="25"/>
  <c r="T3488" i="25"/>
  <c r="U3488" i="25" s="1"/>
  <c r="R3488" i="25"/>
  <c r="Q3488" i="25"/>
  <c r="T3487" i="25"/>
  <c r="U3487" i="25" s="1"/>
  <c r="R3487" i="25"/>
  <c r="Q3487" i="25"/>
  <c r="T3486" i="25"/>
  <c r="U3486" i="25" s="1"/>
  <c r="R3486" i="25"/>
  <c r="Q3486" i="25"/>
  <c r="T3485" i="25"/>
  <c r="U3485" i="25" s="1"/>
  <c r="R3485" i="25"/>
  <c r="Q3485" i="25"/>
  <c r="T3484" i="25"/>
  <c r="U3484" i="25" s="1"/>
  <c r="R3484" i="25"/>
  <c r="Q3484" i="25"/>
  <c r="T3483" i="25"/>
  <c r="U3483" i="25" s="1"/>
  <c r="R3483" i="25"/>
  <c r="Q3483" i="25"/>
  <c r="T3482" i="25"/>
  <c r="U3482" i="25" s="1"/>
  <c r="R3482" i="25"/>
  <c r="Q3482" i="25"/>
  <c r="T3481" i="25"/>
  <c r="U3481" i="25" s="1"/>
  <c r="R3481" i="25"/>
  <c r="Q3481" i="25"/>
  <c r="T3480" i="25"/>
  <c r="U3480" i="25" s="1"/>
  <c r="R3480" i="25"/>
  <c r="Q3480" i="25"/>
  <c r="T3479" i="25"/>
  <c r="U3479" i="25" s="1"/>
  <c r="R3479" i="25"/>
  <c r="Q3479" i="25"/>
  <c r="T3478" i="25"/>
  <c r="U3478" i="25" s="1"/>
  <c r="R3478" i="25"/>
  <c r="Q3478" i="25"/>
  <c r="T3477" i="25"/>
  <c r="U3477" i="25" s="1"/>
  <c r="R3477" i="25"/>
  <c r="Q3477" i="25"/>
  <c r="T3476" i="25"/>
  <c r="U3476" i="25" s="1"/>
  <c r="R3476" i="25"/>
  <c r="Q3476" i="25"/>
  <c r="T3475" i="25"/>
  <c r="U3475" i="25" s="1"/>
  <c r="R3475" i="25"/>
  <c r="Q3475" i="25"/>
  <c r="T3474" i="25"/>
  <c r="U3474" i="25" s="1"/>
  <c r="R3474" i="25"/>
  <c r="Q3474" i="25"/>
  <c r="T3473" i="25"/>
  <c r="U3473" i="25" s="1"/>
  <c r="R3473" i="25"/>
  <c r="Q3473" i="25"/>
  <c r="T3472" i="25"/>
  <c r="U3472" i="25" s="1"/>
  <c r="R3472" i="25"/>
  <c r="Q3472" i="25"/>
  <c r="T3471" i="25"/>
  <c r="U3471" i="25" s="1"/>
  <c r="R3471" i="25"/>
  <c r="Q3471" i="25"/>
  <c r="T3470" i="25"/>
  <c r="U3470" i="25" s="1"/>
  <c r="R3470" i="25"/>
  <c r="Q3470" i="25"/>
  <c r="T3469" i="25"/>
  <c r="U3469" i="25" s="1"/>
  <c r="R3469" i="25"/>
  <c r="Q3469" i="25"/>
  <c r="T3468" i="25"/>
  <c r="U3468" i="25" s="1"/>
  <c r="R3468" i="25"/>
  <c r="Q3468" i="25"/>
  <c r="T3467" i="25"/>
  <c r="U3467" i="25" s="1"/>
  <c r="R3467" i="25"/>
  <c r="Q3467" i="25"/>
  <c r="T3466" i="25"/>
  <c r="U3466" i="25" s="1"/>
  <c r="R3466" i="25"/>
  <c r="Q3466" i="25"/>
  <c r="T3465" i="25"/>
  <c r="U3465" i="25" s="1"/>
  <c r="R3465" i="25"/>
  <c r="Q3465" i="25"/>
  <c r="T3464" i="25"/>
  <c r="U3464" i="25" s="1"/>
  <c r="R3464" i="25"/>
  <c r="Q3464" i="25"/>
  <c r="T3463" i="25"/>
  <c r="U3463" i="25" s="1"/>
  <c r="R3463" i="25"/>
  <c r="Q3463" i="25"/>
  <c r="T3462" i="25"/>
  <c r="U3462" i="25" s="1"/>
  <c r="R3462" i="25"/>
  <c r="Q3462" i="25"/>
  <c r="T3461" i="25"/>
  <c r="U3461" i="25" s="1"/>
  <c r="R3461" i="25"/>
  <c r="Q3461" i="25"/>
  <c r="T3460" i="25"/>
  <c r="U3460" i="25" s="1"/>
  <c r="R3460" i="25"/>
  <c r="Q3460" i="25"/>
  <c r="T3459" i="25"/>
  <c r="U3459" i="25" s="1"/>
  <c r="R3459" i="25"/>
  <c r="Q3459" i="25"/>
  <c r="T3458" i="25"/>
  <c r="U3458" i="25" s="1"/>
  <c r="R3458" i="25"/>
  <c r="Q3458" i="25"/>
  <c r="T3457" i="25"/>
  <c r="U3457" i="25" s="1"/>
  <c r="R3457" i="25"/>
  <c r="Q3457" i="25"/>
  <c r="T3456" i="25"/>
  <c r="U3456" i="25" s="1"/>
  <c r="R3456" i="25"/>
  <c r="Q3456" i="25"/>
  <c r="T3455" i="25"/>
  <c r="U3455" i="25" s="1"/>
  <c r="R3455" i="25"/>
  <c r="Q3455" i="25"/>
  <c r="T3454" i="25"/>
  <c r="U3454" i="25" s="1"/>
  <c r="R3454" i="25"/>
  <c r="Q3454" i="25"/>
  <c r="T3453" i="25"/>
  <c r="U3453" i="25" s="1"/>
  <c r="R3453" i="25"/>
  <c r="Q3453" i="25"/>
  <c r="T3452" i="25"/>
  <c r="U3452" i="25" s="1"/>
  <c r="R3452" i="25"/>
  <c r="Q3452" i="25"/>
  <c r="T3451" i="25"/>
  <c r="U3451" i="25" s="1"/>
  <c r="R3451" i="25"/>
  <c r="Q3451" i="25"/>
  <c r="T3450" i="25"/>
  <c r="U3450" i="25" s="1"/>
  <c r="R3450" i="25"/>
  <c r="Q3450" i="25"/>
  <c r="T3449" i="25"/>
  <c r="U3449" i="25" s="1"/>
  <c r="R3449" i="25"/>
  <c r="Q3449" i="25"/>
  <c r="T3448" i="25"/>
  <c r="U3448" i="25" s="1"/>
  <c r="R3448" i="25"/>
  <c r="Q3448" i="25"/>
  <c r="T3447" i="25"/>
  <c r="U3447" i="25" s="1"/>
  <c r="R3447" i="25"/>
  <c r="Q3447" i="25"/>
  <c r="T3446" i="25"/>
  <c r="U3446" i="25" s="1"/>
  <c r="R3446" i="25"/>
  <c r="Q3446" i="25"/>
  <c r="T3445" i="25"/>
  <c r="U3445" i="25" s="1"/>
  <c r="R3445" i="25"/>
  <c r="Q3445" i="25"/>
  <c r="T3444" i="25"/>
  <c r="U3444" i="25" s="1"/>
  <c r="R3444" i="25"/>
  <c r="Q3444" i="25"/>
  <c r="T3443" i="25"/>
  <c r="U3443" i="25" s="1"/>
  <c r="R3443" i="25"/>
  <c r="Q3443" i="25"/>
  <c r="T3442" i="25"/>
  <c r="U3442" i="25" s="1"/>
  <c r="R3442" i="25"/>
  <c r="Q3442" i="25"/>
  <c r="T3441" i="25"/>
  <c r="U3441" i="25" s="1"/>
  <c r="R3441" i="25"/>
  <c r="Q3441" i="25"/>
  <c r="T3440" i="25"/>
  <c r="U3440" i="25" s="1"/>
  <c r="R3440" i="25"/>
  <c r="Q3440" i="25"/>
  <c r="T3439" i="25"/>
  <c r="U3439" i="25" s="1"/>
  <c r="R3439" i="25"/>
  <c r="Q3439" i="25"/>
  <c r="T3438" i="25"/>
  <c r="U3438" i="25" s="1"/>
  <c r="R3438" i="25"/>
  <c r="Q3438" i="25"/>
  <c r="T3437" i="25"/>
  <c r="U3437" i="25" s="1"/>
  <c r="R3437" i="25"/>
  <c r="Q3437" i="25"/>
  <c r="T3436" i="25"/>
  <c r="U3436" i="25" s="1"/>
  <c r="R3436" i="25"/>
  <c r="Q3436" i="25"/>
  <c r="T3435" i="25"/>
  <c r="U3435" i="25" s="1"/>
  <c r="R3435" i="25"/>
  <c r="Q3435" i="25"/>
  <c r="T3434" i="25"/>
  <c r="U3434" i="25" s="1"/>
  <c r="R3434" i="25"/>
  <c r="Q3434" i="25"/>
  <c r="T3433" i="25"/>
  <c r="U3433" i="25" s="1"/>
  <c r="R3433" i="25"/>
  <c r="Q3433" i="25"/>
  <c r="T3432" i="25"/>
  <c r="U3432" i="25" s="1"/>
  <c r="R3432" i="25"/>
  <c r="Q3432" i="25"/>
  <c r="T3431" i="25"/>
  <c r="U3431" i="25" s="1"/>
  <c r="R3431" i="25"/>
  <c r="Q3431" i="25"/>
  <c r="T3430" i="25"/>
  <c r="U3430" i="25" s="1"/>
  <c r="R3430" i="25"/>
  <c r="Q3430" i="25"/>
  <c r="T3429" i="25"/>
  <c r="U3429" i="25" s="1"/>
  <c r="R3429" i="25"/>
  <c r="Q3429" i="25"/>
  <c r="T3428" i="25"/>
  <c r="U3428" i="25" s="1"/>
  <c r="R3428" i="25"/>
  <c r="Q3428" i="25"/>
  <c r="T3427" i="25"/>
  <c r="U3427" i="25" s="1"/>
  <c r="R3427" i="25"/>
  <c r="Q3427" i="25"/>
  <c r="T3426" i="25"/>
  <c r="U3426" i="25" s="1"/>
  <c r="R3426" i="25"/>
  <c r="Q3426" i="25"/>
  <c r="T3425" i="25"/>
  <c r="U3425" i="25" s="1"/>
  <c r="R3425" i="25"/>
  <c r="Q3425" i="25"/>
  <c r="T3424" i="25"/>
  <c r="U3424" i="25" s="1"/>
  <c r="R3424" i="25"/>
  <c r="Q3424" i="25"/>
  <c r="T3423" i="25"/>
  <c r="U3423" i="25" s="1"/>
  <c r="R3423" i="25"/>
  <c r="Q3423" i="25"/>
  <c r="T3422" i="25"/>
  <c r="U3422" i="25" s="1"/>
  <c r="R3422" i="25"/>
  <c r="Q3422" i="25"/>
  <c r="T3421" i="25"/>
  <c r="U3421" i="25" s="1"/>
  <c r="R3421" i="25"/>
  <c r="Q3421" i="25"/>
  <c r="T3420" i="25"/>
  <c r="U3420" i="25" s="1"/>
  <c r="R3420" i="25"/>
  <c r="Q3420" i="25"/>
  <c r="T3419" i="25"/>
  <c r="U3419" i="25" s="1"/>
  <c r="R3419" i="25"/>
  <c r="Q3419" i="25"/>
  <c r="T3418" i="25"/>
  <c r="U3418" i="25" s="1"/>
  <c r="R3418" i="25"/>
  <c r="Q3418" i="25"/>
  <c r="T3417" i="25"/>
  <c r="U3417" i="25" s="1"/>
  <c r="R3417" i="25"/>
  <c r="Q3417" i="25"/>
  <c r="T3416" i="25"/>
  <c r="U3416" i="25" s="1"/>
  <c r="R3416" i="25"/>
  <c r="Q3416" i="25"/>
  <c r="T3415" i="25"/>
  <c r="U3415" i="25" s="1"/>
  <c r="R3415" i="25"/>
  <c r="Q3415" i="25"/>
  <c r="T3414" i="25"/>
  <c r="U3414" i="25" s="1"/>
  <c r="R3414" i="25"/>
  <c r="Q3414" i="25"/>
  <c r="T3413" i="25"/>
  <c r="U3413" i="25" s="1"/>
  <c r="R3413" i="25"/>
  <c r="Q3413" i="25"/>
  <c r="T3412" i="25"/>
  <c r="U3412" i="25" s="1"/>
  <c r="R3412" i="25"/>
  <c r="Q3412" i="25"/>
  <c r="T3411" i="25"/>
  <c r="U3411" i="25" s="1"/>
  <c r="R3411" i="25"/>
  <c r="Q3411" i="25"/>
  <c r="T3410" i="25"/>
  <c r="U3410" i="25" s="1"/>
  <c r="R3410" i="25"/>
  <c r="Q3410" i="25"/>
  <c r="T3409" i="25"/>
  <c r="U3409" i="25" s="1"/>
  <c r="R3409" i="25"/>
  <c r="Q3409" i="25"/>
  <c r="T3408" i="25"/>
  <c r="U3408" i="25" s="1"/>
  <c r="R3408" i="25"/>
  <c r="Q3408" i="25"/>
  <c r="T3407" i="25"/>
  <c r="U3407" i="25" s="1"/>
  <c r="R3407" i="25"/>
  <c r="Q3407" i="25"/>
  <c r="T3406" i="25"/>
  <c r="U3406" i="25" s="1"/>
  <c r="R3406" i="25"/>
  <c r="Q3406" i="25"/>
  <c r="T3405" i="25"/>
  <c r="U3405" i="25" s="1"/>
  <c r="R3405" i="25"/>
  <c r="Q3405" i="25"/>
  <c r="T3404" i="25"/>
  <c r="U3404" i="25" s="1"/>
  <c r="R3404" i="25"/>
  <c r="Q3404" i="25"/>
  <c r="T3403" i="25"/>
  <c r="U3403" i="25" s="1"/>
  <c r="R3403" i="25"/>
  <c r="Q3403" i="25"/>
  <c r="T3402" i="25"/>
  <c r="U3402" i="25" s="1"/>
  <c r="R3402" i="25"/>
  <c r="Q3402" i="25"/>
  <c r="T3401" i="25"/>
  <c r="U3401" i="25" s="1"/>
  <c r="R3401" i="25"/>
  <c r="Q3401" i="25"/>
  <c r="T3400" i="25"/>
  <c r="R3400" i="25"/>
  <c r="Q3400" i="25"/>
  <c r="K3400" i="25"/>
  <c r="T3399" i="25"/>
  <c r="R3399" i="25"/>
  <c r="Q3399" i="25"/>
  <c r="K3399" i="25"/>
  <c r="S3398" i="25"/>
  <c r="P3398" i="25" s="1"/>
  <c r="Q3398" i="25"/>
  <c r="I3398" i="25"/>
  <c r="K3398" i="25" s="1"/>
  <c r="S3397" i="25"/>
  <c r="Q3397" i="25"/>
  <c r="I3397" i="25"/>
  <c r="K3397" i="25" s="1"/>
  <c r="T3396" i="25"/>
  <c r="U3396" i="25" s="1"/>
  <c r="R3396" i="25"/>
  <c r="Q3396" i="25"/>
  <c r="T3395" i="25"/>
  <c r="U3395" i="25" s="1"/>
  <c r="R3395" i="25"/>
  <c r="Q3395" i="25"/>
  <c r="T3394" i="25"/>
  <c r="U3394" i="25" s="1"/>
  <c r="R3394" i="25"/>
  <c r="Q3394" i="25"/>
  <c r="T3393" i="25"/>
  <c r="U3393" i="25" s="1"/>
  <c r="R3393" i="25"/>
  <c r="Q3393" i="25"/>
  <c r="T3392" i="25"/>
  <c r="U3392" i="25" s="1"/>
  <c r="R3392" i="25"/>
  <c r="Q3392" i="25"/>
  <c r="T3391" i="25"/>
  <c r="U3391" i="25" s="1"/>
  <c r="R3391" i="25"/>
  <c r="Q3391" i="25"/>
  <c r="T3390" i="25"/>
  <c r="U3390" i="25" s="1"/>
  <c r="R3390" i="25"/>
  <c r="Q3390" i="25"/>
  <c r="T3389" i="25"/>
  <c r="U3389" i="25" s="1"/>
  <c r="R3389" i="25"/>
  <c r="Q3389" i="25"/>
  <c r="T3388" i="25"/>
  <c r="U3388" i="25" s="1"/>
  <c r="R3388" i="25"/>
  <c r="Q3388" i="25"/>
  <c r="T3387" i="25"/>
  <c r="U3387" i="25" s="1"/>
  <c r="R3387" i="25"/>
  <c r="Q3387" i="25"/>
  <c r="T3386" i="25"/>
  <c r="U3386" i="25" s="1"/>
  <c r="R3386" i="25"/>
  <c r="Q3386" i="25"/>
  <c r="T3385" i="25"/>
  <c r="U3385" i="25" s="1"/>
  <c r="R3385" i="25"/>
  <c r="Q3385" i="25"/>
  <c r="T3384" i="25"/>
  <c r="U3384" i="25" s="1"/>
  <c r="R3384" i="25"/>
  <c r="Q3384" i="25"/>
  <c r="T3383" i="25"/>
  <c r="U3383" i="25" s="1"/>
  <c r="R3383" i="25"/>
  <c r="Q3383" i="25"/>
  <c r="T3382" i="25"/>
  <c r="U3382" i="25" s="1"/>
  <c r="R3382" i="25"/>
  <c r="Q3382" i="25"/>
  <c r="T3381" i="25"/>
  <c r="U3381" i="25" s="1"/>
  <c r="R3381" i="25"/>
  <c r="Q3381" i="25"/>
  <c r="T3380" i="25"/>
  <c r="U3380" i="25" s="1"/>
  <c r="R3380" i="25"/>
  <c r="Q3380" i="25"/>
  <c r="T3379" i="25"/>
  <c r="U3379" i="25" s="1"/>
  <c r="R3379" i="25"/>
  <c r="Q3379" i="25"/>
  <c r="T3378" i="25"/>
  <c r="U3378" i="25" s="1"/>
  <c r="R3378" i="25"/>
  <c r="Q3378" i="25"/>
  <c r="T3377" i="25"/>
  <c r="U3377" i="25" s="1"/>
  <c r="R3377" i="25"/>
  <c r="Q3377" i="25"/>
  <c r="T3376" i="25"/>
  <c r="U3376" i="25" s="1"/>
  <c r="R3376" i="25"/>
  <c r="Q3376" i="25"/>
  <c r="T3375" i="25"/>
  <c r="U3375" i="25" s="1"/>
  <c r="R3375" i="25"/>
  <c r="Q3375" i="25"/>
  <c r="T3374" i="25"/>
  <c r="U3374" i="25" s="1"/>
  <c r="R3374" i="25"/>
  <c r="Q3374" i="25"/>
  <c r="T3373" i="25"/>
  <c r="U3373" i="25" s="1"/>
  <c r="R3373" i="25"/>
  <c r="Q3373" i="25"/>
  <c r="T3372" i="25"/>
  <c r="U3372" i="25" s="1"/>
  <c r="R3372" i="25"/>
  <c r="Q3372" i="25"/>
  <c r="T3371" i="25"/>
  <c r="U3371" i="25" s="1"/>
  <c r="R3371" i="25"/>
  <c r="Q3371" i="25"/>
  <c r="T3370" i="25"/>
  <c r="U3370" i="25" s="1"/>
  <c r="R3370" i="25"/>
  <c r="Q3370" i="25"/>
  <c r="T3369" i="25"/>
  <c r="U3369" i="25" s="1"/>
  <c r="R3369" i="25"/>
  <c r="Q3369" i="25"/>
  <c r="T3368" i="25"/>
  <c r="U3368" i="25" s="1"/>
  <c r="R3368" i="25"/>
  <c r="Q3368" i="25"/>
  <c r="T3367" i="25"/>
  <c r="U3367" i="25" s="1"/>
  <c r="R3367" i="25"/>
  <c r="Q3367" i="25"/>
  <c r="T3366" i="25"/>
  <c r="U3366" i="25" s="1"/>
  <c r="R3366" i="25"/>
  <c r="Q3366" i="25"/>
  <c r="T3365" i="25"/>
  <c r="U3365" i="25" s="1"/>
  <c r="R3365" i="25"/>
  <c r="Q3365" i="25"/>
  <c r="T3364" i="25"/>
  <c r="U3364" i="25" s="1"/>
  <c r="R3364" i="25"/>
  <c r="Q3364" i="25"/>
  <c r="T3363" i="25"/>
  <c r="U3363" i="25" s="1"/>
  <c r="R3363" i="25"/>
  <c r="Q3363" i="25"/>
  <c r="T3362" i="25"/>
  <c r="U3362" i="25" s="1"/>
  <c r="R3362" i="25"/>
  <c r="Q3362" i="25"/>
  <c r="T3361" i="25"/>
  <c r="U3361" i="25" s="1"/>
  <c r="R3361" i="25"/>
  <c r="Q3361" i="25"/>
  <c r="T3360" i="25"/>
  <c r="U3360" i="25" s="1"/>
  <c r="R3360" i="25"/>
  <c r="Q3360" i="25"/>
  <c r="T3359" i="25"/>
  <c r="U3359" i="25" s="1"/>
  <c r="R3359" i="25"/>
  <c r="Q3359" i="25"/>
  <c r="T3358" i="25"/>
  <c r="U3358" i="25" s="1"/>
  <c r="R3358" i="25"/>
  <c r="Q3358" i="25"/>
  <c r="T3357" i="25"/>
  <c r="U3357" i="25" s="1"/>
  <c r="R3357" i="25"/>
  <c r="Q3357" i="25"/>
  <c r="T3356" i="25"/>
  <c r="U3356" i="25" s="1"/>
  <c r="R3356" i="25"/>
  <c r="Q3356" i="25"/>
  <c r="T3355" i="25"/>
  <c r="U3355" i="25" s="1"/>
  <c r="R3355" i="25"/>
  <c r="Q3355" i="25"/>
  <c r="T3354" i="25"/>
  <c r="U3354" i="25" s="1"/>
  <c r="R3354" i="25"/>
  <c r="Q3354" i="25"/>
  <c r="T3353" i="25"/>
  <c r="U3353" i="25" s="1"/>
  <c r="R3353" i="25"/>
  <c r="Q3353" i="25"/>
  <c r="T3352" i="25"/>
  <c r="U3352" i="25" s="1"/>
  <c r="R3352" i="25"/>
  <c r="Q3352" i="25"/>
  <c r="T3351" i="25"/>
  <c r="U3351" i="25" s="1"/>
  <c r="R3351" i="25"/>
  <c r="Q3351" i="25"/>
  <c r="T3350" i="25"/>
  <c r="U3350" i="25" s="1"/>
  <c r="R3350" i="25"/>
  <c r="Q3350" i="25"/>
  <c r="T3349" i="25"/>
  <c r="U3349" i="25" s="1"/>
  <c r="R3349" i="25"/>
  <c r="Q3349" i="25"/>
  <c r="T3348" i="25"/>
  <c r="U3348" i="25" s="1"/>
  <c r="R3348" i="25"/>
  <c r="Q3348" i="25"/>
  <c r="T3347" i="25"/>
  <c r="U3347" i="25" s="1"/>
  <c r="R3347" i="25"/>
  <c r="Q3347" i="25"/>
  <c r="U3346" i="25"/>
  <c r="T3346" i="25"/>
  <c r="R3346" i="25"/>
  <c r="Q3346" i="25"/>
  <c r="T3345" i="25"/>
  <c r="U3345" i="25" s="1"/>
  <c r="R3345" i="25"/>
  <c r="Q3345" i="25"/>
  <c r="T3344" i="25"/>
  <c r="U3344" i="25" s="1"/>
  <c r="R3344" i="25"/>
  <c r="Q3344" i="25"/>
  <c r="T3343" i="25"/>
  <c r="U3343" i="25" s="1"/>
  <c r="R3343" i="25"/>
  <c r="Q3343" i="25"/>
  <c r="Q3342" i="25"/>
  <c r="P3342" i="25"/>
  <c r="O3342" i="25"/>
  <c r="N3342" i="25"/>
  <c r="M3342" i="25"/>
  <c r="K3342" i="25"/>
  <c r="L3342" i="25" s="1"/>
  <c r="S3341" i="25"/>
  <c r="Q3341" i="25"/>
  <c r="I3341" i="25"/>
  <c r="K3341" i="25" s="1"/>
  <c r="T3340" i="25"/>
  <c r="U3340" i="25" s="1"/>
  <c r="R3340" i="25"/>
  <c r="Q3340" i="25"/>
  <c r="T3339" i="25"/>
  <c r="U3339" i="25" s="1"/>
  <c r="R3339" i="25"/>
  <c r="Q3339" i="25"/>
  <c r="S3338" i="25"/>
  <c r="O3338" i="25" s="1"/>
  <c r="Q3338" i="25"/>
  <c r="I3338" i="25"/>
  <c r="K3338" i="25" s="1"/>
  <c r="T3337" i="25"/>
  <c r="U3337" i="25" s="1"/>
  <c r="R3337" i="25"/>
  <c r="Q3337" i="25"/>
  <c r="T3336" i="25"/>
  <c r="U3336" i="25" s="1"/>
  <c r="R3336" i="25"/>
  <c r="Q3336" i="25"/>
  <c r="S3335" i="25"/>
  <c r="Q3335" i="25"/>
  <c r="I3335" i="25"/>
  <c r="K3335" i="25" s="1"/>
  <c r="S3334" i="25"/>
  <c r="O3334" i="25" s="1"/>
  <c r="Q3334" i="25"/>
  <c r="I3334" i="25"/>
  <c r="K3334" i="25" s="1"/>
  <c r="T3333" i="25"/>
  <c r="U3333" i="25" s="1"/>
  <c r="R3333" i="25"/>
  <c r="Q3333" i="25"/>
  <c r="T3332" i="25"/>
  <c r="U3332" i="25" s="1"/>
  <c r="R3332" i="25"/>
  <c r="Q3332" i="25"/>
  <c r="T3331" i="25"/>
  <c r="U3331" i="25" s="1"/>
  <c r="R3331" i="25"/>
  <c r="Q3331" i="25"/>
  <c r="T3330" i="25"/>
  <c r="U3330" i="25" s="1"/>
  <c r="R3330" i="25"/>
  <c r="Q3330" i="25"/>
  <c r="T3329" i="25"/>
  <c r="U3329" i="25" s="1"/>
  <c r="R3329" i="25"/>
  <c r="Q3329" i="25"/>
  <c r="T3328" i="25"/>
  <c r="U3328" i="25" s="1"/>
  <c r="R3328" i="25"/>
  <c r="Q3328" i="25"/>
  <c r="T3327" i="25"/>
  <c r="U3327" i="25" s="1"/>
  <c r="R3327" i="25"/>
  <c r="Q3327" i="25"/>
  <c r="T3326" i="25"/>
  <c r="U3326" i="25" s="1"/>
  <c r="R3326" i="25"/>
  <c r="Q3326" i="25"/>
  <c r="T3325" i="25"/>
  <c r="U3325" i="25" s="1"/>
  <c r="R3325" i="25"/>
  <c r="Q3325" i="25"/>
  <c r="T3324" i="25"/>
  <c r="U3324" i="25" s="1"/>
  <c r="R3324" i="25"/>
  <c r="Q3324" i="25"/>
  <c r="T3323" i="25"/>
  <c r="U3323" i="25" s="1"/>
  <c r="R3323" i="25"/>
  <c r="Q3323" i="25"/>
  <c r="T3322" i="25"/>
  <c r="U3322" i="25" s="1"/>
  <c r="R3322" i="25"/>
  <c r="Q3322" i="25"/>
  <c r="T3321" i="25"/>
  <c r="U3321" i="25" s="1"/>
  <c r="R3321" i="25"/>
  <c r="Q3321" i="25"/>
  <c r="T3320" i="25"/>
  <c r="U3320" i="25" s="1"/>
  <c r="R3320" i="25"/>
  <c r="Q3320" i="25"/>
  <c r="T3319" i="25"/>
  <c r="U3319" i="25" s="1"/>
  <c r="R3319" i="25"/>
  <c r="Q3319" i="25"/>
  <c r="T3318" i="25"/>
  <c r="U3318" i="25" s="1"/>
  <c r="R3318" i="25"/>
  <c r="Q3318" i="25"/>
  <c r="T3317" i="25"/>
  <c r="U3317" i="25" s="1"/>
  <c r="R3317" i="25"/>
  <c r="Q3317" i="25"/>
  <c r="T3316" i="25"/>
  <c r="U3316" i="25" s="1"/>
  <c r="R3316" i="25"/>
  <c r="Q3316" i="25"/>
  <c r="T3315" i="25"/>
  <c r="U3315" i="25" s="1"/>
  <c r="R3315" i="25"/>
  <c r="Q3315" i="25"/>
  <c r="T3314" i="25"/>
  <c r="U3314" i="25" s="1"/>
  <c r="R3314" i="25"/>
  <c r="Q3314" i="25"/>
  <c r="T3313" i="25"/>
  <c r="U3313" i="25" s="1"/>
  <c r="R3313" i="25"/>
  <c r="Q3313" i="25"/>
  <c r="T3312" i="25"/>
  <c r="U3312" i="25" s="1"/>
  <c r="R3312" i="25"/>
  <c r="Q3312" i="25"/>
  <c r="T3311" i="25"/>
  <c r="U3311" i="25" s="1"/>
  <c r="R3311" i="25"/>
  <c r="Q3311" i="25"/>
  <c r="T3310" i="25"/>
  <c r="U3310" i="25" s="1"/>
  <c r="R3310" i="25"/>
  <c r="Q3310" i="25"/>
  <c r="T3309" i="25"/>
  <c r="U3309" i="25" s="1"/>
  <c r="R3309" i="25"/>
  <c r="Q3309" i="25"/>
  <c r="T3308" i="25"/>
  <c r="U3308" i="25" s="1"/>
  <c r="R3308" i="25"/>
  <c r="Q3308" i="25"/>
  <c r="T3307" i="25"/>
  <c r="U3307" i="25" s="1"/>
  <c r="R3307" i="25"/>
  <c r="Q3307" i="25"/>
  <c r="T3306" i="25"/>
  <c r="U3306" i="25" s="1"/>
  <c r="R3306" i="25"/>
  <c r="Q3306" i="25"/>
  <c r="T3305" i="25"/>
  <c r="U3305" i="25" s="1"/>
  <c r="R3305" i="25"/>
  <c r="Q3305" i="25"/>
  <c r="T3304" i="25"/>
  <c r="U3304" i="25" s="1"/>
  <c r="R3304" i="25"/>
  <c r="Q3304" i="25"/>
  <c r="T3303" i="25"/>
  <c r="U3303" i="25" s="1"/>
  <c r="R3303" i="25"/>
  <c r="Q3303" i="25"/>
  <c r="T3302" i="25"/>
  <c r="U3302" i="25" s="1"/>
  <c r="R3302" i="25"/>
  <c r="Q3302" i="25"/>
  <c r="T3301" i="25"/>
  <c r="U3301" i="25" s="1"/>
  <c r="R3301" i="25"/>
  <c r="Q3301" i="25"/>
  <c r="T3300" i="25"/>
  <c r="U3300" i="25" s="1"/>
  <c r="R3300" i="25"/>
  <c r="Q3300" i="25"/>
  <c r="T3299" i="25"/>
  <c r="U3299" i="25" s="1"/>
  <c r="R3299" i="25"/>
  <c r="Q3299" i="25"/>
  <c r="T3298" i="25"/>
  <c r="U3298" i="25" s="1"/>
  <c r="R3298" i="25"/>
  <c r="Q3298" i="25"/>
  <c r="T3297" i="25"/>
  <c r="U3297" i="25" s="1"/>
  <c r="R3297" i="25"/>
  <c r="Q3297" i="25"/>
  <c r="T3296" i="25"/>
  <c r="U3296" i="25" s="1"/>
  <c r="R3296" i="25"/>
  <c r="Q3296" i="25"/>
  <c r="T3295" i="25"/>
  <c r="U3295" i="25" s="1"/>
  <c r="R3295" i="25"/>
  <c r="Q3295" i="25"/>
  <c r="T3294" i="25"/>
  <c r="U3294" i="25" s="1"/>
  <c r="R3294" i="25"/>
  <c r="Q3294" i="25"/>
  <c r="T3293" i="25"/>
  <c r="U3293" i="25" s="1"/>
  <c r="R3293" i="25"/>
  <c r="Q3293" i="25"/>
  <c r="T3292" i="25"/>
  <c r="U3292" i="25" s="1"/>
  <c r="R3292" i="25"/>
  <c r="Q3292" i="25"/>
  <c r="T3291" i="25"/>
  <c r="U3291" i="25" s="1"/>
  <c r="R3291" i="25"/>
  <c r="Q3291" i="25"/>
  <c r="T3290" i="25"/>
  <c r="U3290" i="25" s="1"/>
  <c r="R3290" i="25"/>
  <c r="Q3290" i="25"/>
  <c r="T3289" i="25"/>
  <c r="U3289" i="25" s="1"/>
  <c r="R3289" i="25"/>
  <c r="Q3289" i="25"/>
  <c r="T3288" i="25"/>
  <c r="U3288" i="25" s="1"/>
  <c r="R3288" i="25"/>
  <c r="Q3288" i="25"/>
  <c r="T3287" i="25"/>
  <c r="U3287" i="25" s="1"/>
  <c r="R3287" i="25"/>
  <c r="Q3287" i="25"/>
  <c r="T3286" i="25"/>
  <c r="U3286" i="25" s="1"/>
  <c r="R3286" i="25"/>
  <c r="Q3286" i="25"/>
  <c r="T3285" i="25"/>
  <c r="U3285" i="25" s="1"/>
  <c r="R3285" i="25"/>
  <c r="Q3285" i="25"/>
  <c r="T3284" i="25"/>
  <c r="U3284" i="25" s="1"/>
  <c r="R3284" i="25"/>
  <c r="Q3284" i="25"/>
  <c r="T3283" i="25"/>
  <c r="U3283" i="25" s="1"/>
  <c r="R3283" i="25"/>
  <c r="Q3283" i="25"/>
  <c r="T3282" i="25"/>
  <c r="U3282" i="25" s="1"/>
  <c r="R3282" i="25"/>
  <c r="Q3282" i="25"/>
  <c r="T3281" i="25"/>
  <c r="U3281" i="25" s="1"/>
  <c r="R3281" i="25"/>
  <c r="Q3281" i="25"/>
  <c r="T3280" i="25"/>
  <c r="U3280" i="25" s="1"/>
  <c r="R3280" i="25"/>
  <c r="Q3280" i="25"/>
  <c r="T3279" i="25"/>
  <c r="U3279" i="25" s="1"/>
  <c r="R3279" i="25"/>
  <c r="Q3279" i="25"/>
  <c r="T3278" i="25"/>
  <c r="U3278" i="25" s="1"/>
  <c r="R3278" i="25"/>
  <c r="Q3278" i="25"/>
  <c r="T3277" i="25"/>
  <c r="U3277" i="25" s="1"/>
  <c r="R3277" i="25"/>
  <c r="Q3277" i="25"/>
  <c r="T3276" i="25"/>
  <c r="U3276" i="25" s="1"/>
  <c r="R3276" i="25"/>
  <c r="Q3276" i="25"/>
  <c r="T3275" i="25"/>
  <c r="U3275" i="25" s="1"/>
  <c r="R3275" i="25"/>
  <c r="Q3275" i="25"/>
  <c r="T3274" i="25"/>
  <c r="U3274" i="25" s="1"/>
  <c r="R3274" i="25"/>
  <c r="Q3274" i="25"/>
  <c r="T3273" i="25"/>
  <c r="U3273" i="25" s="1"/>
  <c r="R3273" i="25"/>
  <c r="Q3273" i="25"/>
  <c r="T3272" i="25"/>
  <c r="U3272" i="25" s="1"/>
  <c r="R3272" i="25"/>
  <c r="Q3272" i="25"/>
  <c r="T3271" i="25"/>
  <c r="U3271" i="25" s="1"/>
  <c r="R3271" i="25"/>
  <c r="Q3271" i="25"/>
  <c r="T3270" i="25"/>
  <c r="U3270" i="25" s="1"/>
  <c r="R3270" i="25"/>
  <c r="Q3270" i="25"/>
  <c r="T3269" i="25"/>
  <c r="U3269" i="25" s="1"/>
  <c r="R3269" i="25"/>
  <c r="Q3269" i="25"/>
  <c r="T3268" i="25"/>
  <c r="U3268" i="25" s="1"/>
  <c r="R3268" i="25"/>
  <c r="Q3268" i="25"/>
  <c r="T3267" i="25"/>
  <c r="U3267" i="25" s="1"/>
  <c r="R3267" i="25"/>
  <c r="Q3267" i="25"/>
  <c r="T3266" i="25"/>
  <c r="U3266" i="25" s="1"/>
  <c r="R3266" i="25"/>
  <c r="Q3266" i="25"/>
  <c r="T3265" i="25"/>
  <c r="U3265" i="25" s="1"/>
  <c r="R3265" i="25"/>
  <c r="Q3265" i="25"/>
  <c r="T3264" i="25"/>
  <c r="U3264" i="25" s="1"/>
  <c r="R3264" i="25"/>
  <c r="Q3264" i="25"/>
  <c r="T3263" i="25"/>
  <c r="R3263" i="25"/>
  <c r="Q3263" i="25"/>
  <c r="K3263" i="25"/>
  <c r="Q3262" i="25"/>
  <c r="N3262" i="25"/>
  <c r="M3262" i="25"/>
  <c r="K3262" i="25"/>
  <c r="L3262" i="25" s="1"/>
  <c r="T3261" i="25"/>
  <c r="U3261" i="25" s="1"/>
  <c r="R3261" i="25"/>
  <c r="Q3261" i="25"/>
  <c r="T3260" i="25"/>
  <c r="U3260" i="25" s="1"/>
  <c r="R3260" i="25"/>
  <c r="Q3260" i="25"/>
  <c r="U3259" i="25"/>
  <c r="T3259" i="25"/>
  <c r="R3259" i="25"/>
  <c r="Q3259" i="25"/>
  <c r="T3258" i="25"/>
  <c r="U3258" i="25" s="1"/>
  <c r="R3258" i="25"/>
  <c r="Q3258" i="25"/>
  <c r="T3257" i="25"/>
  <c r="U3257" i="25" s="1"/>
  <c r="R3257" i="25"/>
  <c r="Q3257" i="25"/>
  <c r="T3256" i="25"/>
  <c r="U3256" i="25" s="1"/>
  <c r="R3256" i="25"/>
  <c r="Q3256" i="25"/>
  <c r="T3255" i="25"/>
  <c r="U3255" i="25" s="1"/>
  <c r="R3255" i="25"/>
  <c r="Q3255" i="25"/>
  <c r="T3254" i="25"/>
  <c r="U3254" i="25" s="1"/>
  <c r="R3254" i="25"/>
  <c r="Q3254" i="25"/>
  <c r="T3253" i="25"/>
  <c r="U3253" i="25" s="1"/>
  <c r="R3253" i="25"/>
  <c r="Q3253" i="25"/>
  <c r="T3252" i="25"/>
  <c r="U3252" i="25" s="1"/>
  <c r="R3252" i="25"/>
  <c r="Q3252" i="25"/>
  <c r="T3251" i="25"/>
  <c r="U3251" i="25" s="1"/>
  <c r="R3251" i="25"/>
  <c r="Q3251" i="25"/>
  <c r="T3250" i="25"/>
  <c r="U3250" i="25" s="1"/>
  <c r="R3250" i="25"/>
  <c r="Q3250" i="25"/>
  <c r="T3249" i="25"/>
  <c r="U3249" i="25" s="1"/>
  <c r="R3249" i="25"/>
  <c r="Q3249" i="25"/>
  <c r="T3248" i="25"/>
  <c r="U3248" i="25" s="1"/>
  <c r="R3248" i="25"/>
  <c r="Q3248" i="25"/>
  <c r="T3247" i="25"/>
  <c r="U3247" i="25" s="1"/>
  <c r="R3247" i="25"/>
  <c r="Q3247" i="25"/>
  <c r="T3246" i="25"/>
  <c r="U3246" i="25" s="1"/>
  <c r="R3246" i="25"/>
  <c r="Q3246" i="25"/>
  <c r="T3245" i="25"/>
  <c r="U3245" i="25" s="1"/>
  <c r="R3245" i="25"/>
  <c r="Q3245" i="25"/>
  <c r="T3244" i="25"/>
  <c r="U3244" i="25" s="1"/>
  <c r="R3244" i="25"/>
  <c r="Q3244" i="25"/>
  <c r="T3243" i="25"/>
  <c r="U3243" i="25" s="1"/>
  <c r="R3243" i="25"/>
  <c r="Q3243" i="25"/>
  <c r="T3242" i="25"/>
  <c r="U3242" i="25" s="1"/>
  <c r="R3242" i="25"/>
  <c r="Q3242" i="25"/>
  <c r="T3241" i="25"/>
  <c r="U3241" i="25" s="1"/>
  <c r="R3241" i="25"/>
  <c r="Q3241" i="25"/>
  <c r="T3240" i="25"/>
  <c r="U3240" i="25" s="1"/>
  <c r="R3240" i="25"/>
  <c r="Q3240" i="25"/>
  <c r="T3239" i="25"/>
  <c r="U3239" i="25" s="1"/>
  <c r="R3239" i="25"/>
  <c r="Q3239" i="25"/>
  <c r="T3238" i="25"/>
  <c r="U3238" i="25" s="1"/>
  <c r="R3238" i="25"/>
  <c r="Q3238" i="25"/>
  <c r="T3237" i="25"/>
  <c r="U3237" i="25" s="1"/>
  <c r="R3237" i="25"/>
  <c r="Q3237" i="25"/>
  <c r="T3236" i="25"/>
  <c r="U3236" i="25" s="1"/>
  <c r="R3236" i="25"/>
  <c r="Q3236" i="25"/>
  <c r="T3235" i="25"/>
  <c r="U3235" i="25" s="1"/>
  <c r="R3235" i="25"/>
  <c r="Q3235" i="25"/>
  <c r="T3234" i="25"/>
  <c r="U3234" i="25" s="1"/>
  <c r="R3234" i="25"/>
  <c r="Q3234" i="25"/>
  <c r="T3233" i="25"/>
  <c r="U3233" i="25" s="1"/>
  <c r="R3233" i="25"/>
  <c r="Q3233" i="25"/>
  <c r="T3232" i="25"/>
  <c r="U3232" i="25" s="1"/>
  <c r="R3232" i="25"/>
  <c r="Q3232" i="25"/>
  <c r="T3231" i="25"/>
  <c r="U3231" i="25" s="1"/>
  <c r="R3231" i="25"/>
  <c r="Q3231" i="25"/>
  <c r="T3230" i="25"/>
  <c r="U3230" i="25" s="1"/>
  <c r="R3230" i="25"/>
  <c r="Q3230" i="25"/>
  <c r="T3229" i="25"/>
  <c r="U3229" i="25" s="1"/>
  <c r="R3229" i="25"/>
  <c r="Q3229" i="25"/>
  <c r="T3228" i="25"/>
  <c r="U3228" i="25" s="1"/>
  <c r="R3228" i="25"/>
  <c r="Q3228" i="25"/>
  <c r="T3227" i="25"/>
  <c r="U3227" i="25" s="1"/>
  <c r="R3227" i="25"/>
  <c r="Q3227" i="25"/>
  <c r="T3226" i="25"/>
  <c r="U3226" i="25" s="1"/>
  <c r="R3226" i="25"/>
  <c r="Q3226" i="25"/>
  <c r="T3225" i="25"/>
  <c r="U3225" i="25" s="1"/>
  <c r="R3225" i="25"/>
  <c r="Q3225" i="25"/>
  <c r="T3224" i="25"/>
  <c r="U3224" i="25" s="1"/>
  <c r="R3224" i="25"/>
  <c r="Q3224" i="25"/>
  <c r="T3223" i="25"/>
  <c r="U3223" i="25" s="1"/>
  <c r="R3223" i="25"/>
  <c r="Q3223" i="25"/>
  <c r="T3222" i="25"/>
  <c r="U3222" i="25" s="1"/>
  <c r="R3222" i="25"/>
  <c r="Q3222" i="25"/>
  <c r="T3221" i="25"/>
  <c r="U3221" i="25" s="1"/>
  <c r="R3221" i="25"/>
  <c r="Q3221" i="25"/>
  <c r="T3220" i="25"/>
  <c r="U3220" i="25" s="1"/>
  <c r="R3220" i="25"/>
  <c r="Q3220" i="25"/>
  <c r="T3219" i="25"/>
  <c r="U3219" i="25" s="1"/>
  <c r="R3219" i="25"/>
  <c r="Q3219" i="25"/>
  <c r="T3218" i="25"/>
  <c r="U3218" i="25" s="1"/>
  <c r="R3218" i="25"/>
  <c r="Q3218" i="25"/>
  <c r="T3217" i="25"/>
  <c r="U3217" i="25" s="1"/>
  <c r="R3217" i="25"/>
  <c r="Q3217" i="25"/>
  <c r="T3216" i="25"/>
  <c r="U3216" i="25" s="1"/>
  <c r="R3216" i="25"/>
  <c r="Q3216" i="25"/>
  <c r="T3215" i="25"/>
  <c r="U3215" i="25" s="1"/>
  <c r="R3215" i="25"/>
  <c r="Q3215" i="25"/>
  <c r="T3214" i="25"/>
  <c r="U3214" i="25" s="1"/>
  <c r="R3214" i="25"/>
  <c r="Q3214" i="25"/>
  <c r="T3213" i="25"/>
  <c r="U3213" i="25" s="1"/>
  <c r="R3213" i="25"/>
  <c r="Q3213" i="25"/>
  <c r="T3212" i="25"/>
  <c r="U3212" i="25" s="1"/>
  <c r="R3212" i="25"/>
  <c r="Q3212" i="25"/>
  <c r="T3211" i="25"/>
  <c r="U3211" i="25" s="1"/>
  <c r="R3211" i="25"/>
  <c r="Q3211" i="25"/>
  <c r="T3210" i="25"/>
  <c r="U3210" i="25" s="1"/>
  <c r="R3210" i="25"/>
  <c r="Q3210" i="25"/>
  <c r="T3209" i="25"/>
  <c r="U3209" i="25" s="1"/>
  <c r="R3209" i="25"/>
  <c r="Q3209" i="25"/>
  <c r="T3208" i="25"/>
  <c r="U3208" i="25" s="1"/>
  <c r="R3208" i="25"/>
  <c r="Q3208" i="25"/>
  <c r="T3207" i="25"/>
  <c r="U3207" i="25" s="1"/>
  <c r="R3207" i="25"/>
  <c r="Q3207" i="25"/>
  <c r="T3206" i="25"/>
  <c r="U3206" i="25" s="1"/>
  <c r="R3206" i="25"/>
  <c r="Q3206" i="25"/>
  <c r="T3205" i="25"/>
  <c r="U3205" i="25" s="1"/>
  <c r="R3205" i="25"/>
  <c r="Q3205" i="25"/>
  <c r="T3204" i="25"/>
  <c r="U3204" i="25" s="1"/>
  <c r="R3204" i="25"/>
  <c r="Q3204" i="25"/>
  <c r="T3203" i="25"/>
  <c r="U3203" i="25" s="1"/>
  <c r="R3203" i="25"/>
  <c r="Q3203" i="25"/>
  <c r="T3202" i="25"/>
  <c r="U3202" i="25" s="1"/>
  <c r="R3202" i="25"/>
  <c r="Q3202" i="25"/>
  <c r="T3201" i="25"/>
  <c r="U3201" i="25" s="1"/>
  <c r="R3201" i="25"/>
  <c r="Q3201" i="25"/>
  <c r="T3200" i="25"/>
  <c r="U3200" i="25" s="1"/>
  <c r="R3200" i="25"/>
  <c r="Q3200" i="25"/>
  <c r="T3199" i="25"/>
  <c r="U3199" i="25" s="1"/>
  <c r="R3199" i="25"/>
  <c r="Q3199" i="25"/>
  <c r="T3198" i="25"/>
  <c r="U3198" i="25" s="1"/>
  <c r="R3198" i="25"/>
  <c r="Q3198" i="25"/>
  <c r="T3197" i="25"/>
  <c r="U3197" i="25" s="1"/>
  <c r="R3197" i="25"/>
  <c r="Q3197" i="25"/>
  <c r="T3196" i="25"/>
  <c r="U3196" i="25" s="1"/>
  <c r="R3196" i="25"/>
  <c r="Q3196" i="25"/>
  <c r="T3195" i="25"/>
  <c r="U3195" i="25" s="1"/>
  <c r="R3195" i="25"/>
  <c r="Q3195" i="25"/>
  <c r="T3194" i="25"/>
  <c r="U3194" i="25" s="1"/>
  <c r="R3194" i="25"/>
  <c r="Q3194" i="25"/>
  <c r="T3193" i="25"/>
  <c r="U3193" i="25" s="1"/>
  <c r="R3193" i="25"/>
  <c r="Q3193" i="25"/>
  <c r="T3192" i="25"/>
  <c r="U3192" i="25" s="1"/>
  <c r="R3192" i="25"/>
  <c r="Q3192" i="25"/>
  <c r="T3191" i="25"/>
  <c r="U3191" i="25" s="1"/>
  <c r="R3191" i="25"/>
  <c r="Q3191" i="25"/>
  <c r="T3190" i="25"/>
  <c r="U3190" i="25" s="1"/>
  <c r="R3190" i="25"/>
  <c r="Q3190" i="25"/>
  <c r="T3189" i="25"/>
  <c r="U3189" i="25" s="1"/>
  <c r="R3189" i="25"/>
  <c r="Q3189" i="25"/>
  <c r="T3188" i="25"/>
  <c r="U3188" i="25" s="1"/>
  <c r="R3188" i="25"/>
  <c r="Q3188" i="25"/>
  <c r="T3187" i="25"/>
  <c r="U3187" i="25" s="1"/>
  <c r="R3187" i="25"/>
  <c r="Q3187" i="25"/>
  <c r="T3186" i="25"/>
  <c r="U3186" i="25" s="1"/>
  <c r="R3186" i="25"/>
  <c r="Q3186" i="25"/>
  <c r="T3185" i="25"/>
  <c r="U3185" i="25" s="1"/>
  <c r="R3185" i="25"/>
  <c r="Q3185" i="25"/>
  <c r="T3184" i="25"/>
  <c r="U3184" i="25" s="1"/>
  <c r="R3184" i="25"/>
  <c r="Q3184" i="25"/>
  <c r="T3183" i="25"/>
  <c r="U3183" i="25" s="1"/>
  <c r="R3183" i="25"/>
  <c r="Q3183" i="25"/>
  <c r="T3182" i="25"/>
  <c r="U3182" i="25" s="1"/>
  <c r="R3182" i="25"/>
  <c r="Q3182" i="25"/>
  <c r="T3181" i="25"/>
  <c r="U3181" i="25" s="1"/>
  <c r="R3181" i="25"/>
  <c r="Q3181" i="25"/>
  <c r="T3180" i="25"/>
  <c r="U3180" i="25" s="1"/>
  <c r="R3180" i="25"/>
  <c r="Q3180" i="25"/>
  <c r="T3179" i="25"/>
  <c r="U3179" i="25" s="1"/>
  <c r="R3179" i="25"/>
  <c r="Q3179" i="25"/>
  <c r="T3178" i="25"/>
  <c r="U3178" i="25" s="1"/>
  <c r="R3178" i="25"/>
  <c r="Q3178" i="25"/>
  <c r="T3177" i="25"/>
  <c r="U3177" i="25" s="1"/>
  <c r="R3177" i="25"/>
  <c r="Q3177" i="25"/>
  <c r="T3176" i="25"/>
  <c r="U3176" i="25" s="1"/>
  <c r="R3176" i="25"/>
  <c r="Q3176" i="25"/>
  <c r="T3175" i="25"/>
  <c r="U3175" i="25" s="1"/>
  <c r="R3175" i="25"/>
  <c r="Q3175" i="25"/>
  <c r="T3174" i="25"/>
  <c r="U3174" i="25" s="1"/>
  <c r="R3174" i="25"/>
  <c r="Q3174" i="25"/>
  <c r="T3173" i="25"/>
  <c r="U3173" i="25" s="1"/>
  <c r="R3173" i="25"/>
  <c r="Q3173" i="25"/>
  <c r="T3172" i="25"/>
  <c r="U3172" i="25" s="1"/>
  <c r="R3172" i="25"/>
  <c r="Q3172" i="25"/>
  <c r="T3171" i="25"/>
  <c r="U3171" i="25" s="1"/>
  <c r="R3171" i="25"/>
  <c r="Q3171" i="25"/>
  <c r="T3170" i="25"/>
  <c r="U3170" i="25" s="1"/>
  <c r="R3170" i="25"/>
  <c r="Q3170" i="25"/>
  <c r="T3169" i="25"/>
  <c r="U3169" i="25" s="1"/>
  <c r="R3169" i="25"/>
  <c r="Q3169" i="25"/>
  <c r="T3168" i="25"/>
  <c r="U3168" i="25" s="1"/>
  <c r="R3168" i="25"/>
  <c r="Q3168" i="25"/>
  <c r="T3167" i="25"/>
  <c r="U3167" i="25" s="1"/>
  <c r="R3167" i="25"/>
  <c r="Q3167" i="25"/>
  <c r="T3166" i="25"/>
  <c r="U3166" i="25" s="1"/>
  <c r="R3166" i="25"/>
  <c r="Q3166" i="25"/>
  <c r="T3165" i="25"/>
  <c r="U3165" i="25" s="1"/>
  <c r="R3165" i="25"/>
  <c r="Q3165" i="25"/>
  <c r="T3164" i="25"/>
  <c r="U3164" i="25" s="1"/>
  <c r="R3164" i="25"/>
  <c r="Q3164" i="25"/>
  <c r="T3163" i="25"/>
  <c r="U3163" i="25" s="1"/>
  <c r="R3163" i="25"/>
  <c r="Q3163" i="25"/>
  <c r="T3162" i="25"/>
  <c r="U3162" i="25" s="1"/>
  <c r="R3162" i="25"/>
  <c r="Q3162" i="25"/>
  <c r="T3161" i="25"/>
  <c r="U3161" i="25" s="1"/>
  <c r="R3161" i="25"/>
  <c r="Q3161" i="25"/>
  <c r="T3160" i="25"/>
  <c r="U3160" i="25" s="1"/>
  <c r="R3160" i="25"/>
  <c r="Q3160" i="25"/>
  <c r="T3159" i="25"/>
  <c r="U3159" i="25" s="1"/>
  <c r="R3159" i="25"/>
  <c r="Q3159" i="25"/>
  <c r="T3158" i="25"/>
  <c r="U3158" i="25" s="1"/>
  <c r="R3158" i="25"/>
  <c r="Q3158" i="25"/>
  <c r="T3157" i="25"/>
  <c r="U3157" i="25" s="1"/>
  <c r="R3157" i="25"/>
  <c r="Q3157" i="25"/>
  <c r="T3156" i="25"/>
  <c r="U3156" i="25" s="1"/>
  <c r="R3156" i="25"/>
  <c r="Q3156" i="25"/>
  <c r="T3155" i="25"/>
  <c r="U3155" i="25" s="1"/>
  <c r="R3155" i="25"/>
  <c r="Q3155" i="25"/>
  <c r="T3154" i="25"/>
  <c r="U3154" i="25" s="1"/>
  <c r="R3154" i="25"/>
  <c r="Q3154" i="25"/>
  <c r="T3153" i="25"/>
  <c r="U3153" i="25" s="1"/>
  <c r="R3153" i="25"/>
  <c r="Q3153" i="25"/>
  <c r="T3152" i="25"/>
  <c r="U3152" i="25" s="1"/>
  <c r="R3152" i="25"/>
  <c r="Q3152" i="25"/>
  <c r="U3151" i="25"/>
  <c r="T3151" i="25"/>
  <c r="R3151" i="25"/>
  <c r="Q3151" i="25"/>
  <c r="T3150" i="25"/>
  <c r="U3150" i="25" s="1"/>
  <c r="R3150" i="25"/>
  <c r="Q3150" i="25"/>
  <c r="T3149" i="25"/>
  <c r="U3149" i="25" s="1"/>
  <c r="R3149" i="25"/>
  <c r="Q3149" i="25"/>
  <c r="T3148" i="25"/>
  <c r="U3148" i="25" s="1"/>
  <c r="R3148" i="25"/>
  <c r="Q3148" i="25"/>
  <c r="T3147" i="25"/>
  <c r="U3147" i="25" s="1"/>
  <c r="R3147" i="25"/>
  <c r="Q3147" i="25"/>
  <c r="T3146" i="25"/>
  <c r="U3146" i="25" s="1"/>
  <c r="R3146" i="25"/>
  <c r="Q3146" i="25"/>
  <c r="T3145" i="25"/>
  <c r="U3145" i="25" s="1"/>
  <c r="R3145" i="25"/>
  <c r="Q3145" i="25"/>
  <c r="T3144" i="25"/>
  <c r="U3144" i="25" s="1"/>
  <c r="R3144" i="25"/>
  <c r="Q3144" i="25"/>
  <c r="T3143" i="25"/>
  <c r="U3143" i="25" s="1"/>
  <c r="R3143" i="25"/>
  <c r="Q3143" i="25"/>
  <c r="T3142" i="25"/>
  <c r="U3142" i="25" s="1"/>
  <c r="R3142" i="25"/>
  <c r="Q3142" i="25"/>
  <c r="T3141" i="25"/>
  <c r="U3141" i="25" s="1"/>
  <c r="R3141" i="25"/>
  <c r="Q3141" i="25"/>
  <c r="T3140" i="25"/>
  <c r="U3140" i="25" s="1"/>
  <c r="R3140" i="25"/>
  <c r="Q3140" i="25"/>
  <c r="T3139" i="25"/>
  <c r="U3139" i="25" s="1"/>
  <c r="R3139" i="25"/>
  <c r="Q3139" i="25"/>
  <c r="T3138" i="25"/>
  <c r="U3138" i="25" s="1"/>
  <c r="R3138" i="25"/>
  <c r="Q3138" i="25"/>
  <c r="T3137" i="25"/>
  <c r="U3137" i="25" s="1"/>
  <c r="R3137" i="25"/>
  <c r="Q3137" i="25"/>
  <c r="T3136" i="25"/>
  <c r="U3136" i="25" s="1"/>
  <c r="R3136" i="25"/>
  <c r="Q3136" i="25"/>
  <c r="T3135" i="25"/>
  <c r="U3135" i="25" s="1"/>
  <c r="R3135" i="25"/>
  <c r="Q3135" i="25"/>
  <c r="T3134" i="25"/>
  <c r="U3134" i="25" s="1"/>
  <c r="R3134" i="25"/>
  <c r="Q3134" i="25"/>
  <c r="T3133" i="25"/>
  <c r="U3133" i="25" s="1"/>
  <c r="R3133" i="25"/>
  <c r="Q3133" i="25"/>
  <c r="T3132" i="25"/>
  <c r="U3132" i="25" s="1"/>
  <c r="R3132" i="25"/>
  <c r="Q3132" i="25"/>
  <c r="T3131" i="25"/>
  <c r="U3131" i="25" s="1"/>
  <c r="R3131" i="25"/>
  <c r="Q3131" i="25"/>
  <c r="T3130" i="25"/>
  <c r="U3130" i="25" s="1"/>
  <c r="R3130" i="25"/>
  <c r="Q3130" i="25"/>
  <c r="T3129" i="25"/>
  <c r="U3129" i="25" s="1"/>
  <c r="R3129" i="25"/>
  <c r="Q3129" i="25"/>
  <c r="T3128" i="25"/>
  <c r="U3128" i="25" s="1"/>
  <c r="R3128" i="25"/>
  <c r="Q3128" i="25"/>
  <c r="T3127" i="25"/>
  <c r="U3127" i="25" s="1"/>
  <c r="R3127" i="25"/>
  <c r="Q3127" i="25"/>
  <c r="T3126" i="25"/>
  <c r="U3126" i="25" s="1"/>
  <c r="R3126" i="25"/>
  <c r="Q3126" i="25"/>
  <c r="T3125" i="25"/>
  <c r="U3125" i="25" s="1"/>
  <c r="R3125" i="25"/>
  <c r="Q3125" i="25"/>
  <c r="T3124" i="25"/>
  <c r="U3124" i="25" s="1"/>
  <c r="R3124" i="25"/>
  <c r="Q3124" i="25"/>
  <c r="T3123" i="25"/>
  <c r="U3123" i="25" s="1"/>
  <c r="R3123" i="25"/>
  <c r="Q3123" i="25"/>
  <c r="T3122" i="25"/>
  <c r="U3122" i="25" s="1"/>
  <c r="R3122" i="25"/>
  <c r="Q3122" i="25"/>
  <c r="T3121" i="25"/>
  <c r="U3121" i="25" s="1"/>
  <c r="R3121" i="25"/>
  <c r="Q3121" i="25"/>
  <c r="T3120" i="25"/>
  <c r="U3120" i="25" s="1"/>
  <c r="R3120" i="25"/>
  <c r="Q3120" i="25"/>
  <c r="T3119" i="25"/>
  <c r="U3119" i="25" s="1"/>
  <c r="R3119" i="25"/>
  <c r="Q3119" i="25"/>
  <c r="T3118" i="25"/>
  <c r="U3118" i="25" s="1"/>
  <c r="R3118" i="25"/>
  <c r="Q3118" i="25"/>
  <c r="T3117" i="25"/>
  <c r="U3117" i="25" s="1"/>
  <c r="R3117" i="25"/>
  <c r="Q3117" i="25"/>
  <c r="T3116" i="25"/>
  <c r="U3116" i="25" s="1"/>
  <c r="R3116" i="25"/>
  <c r="Q3116" i="25"/>
  <c r="T3115" i="25"/>
  <c r="U3115" i="25" s="1"/>
  <c r="R3115" i="25"/>
  <c r="Q3115" i="25"/>
  <c r="T3114" i="25"/>
  <c r="U3114" i="25" s="1"/>
  <c r="R3114" i="25"/>
  <c r="Q3114" i="25"/>
  <c r="T3113" i="25"/>
  <c r="U3113" i="25" s="1"/>
  <c r="R3113" i="25"/>
  <c r="Q3113" i="25"/>
  <c r="T3112" i="25"/>
  <c r="U3112" i="25" s="1"/>
  <c r="R3112" i="25"/>
  <c r="Q3112" i="25"/>
  <c r="T3111" i="25"/>
  <c r="U3111" i="25" s="1"/>
  <c r="R3111" i="25"/>
  <c r="Q3111" i="25"/>
  <c r="T3110" i="25"/>
  <c r="U3110" i="25" s="1"/>
  <c r="R3110" i="25"/>
  <c r="Q3110" i="25"/>
  <c r="T3109" i="25"/>
  <c r="U3109" i="25" s="1"/>
  <c r="R3109" i="25"/>
  <c r="Q3109" i="25"/>
  <c r="T3108" i="25"/>
  <c r="U3108" i="25" s="1"/>
  <c r="R3108" i="25"/>
  <c r="Q3108" i="25"/>
  <c r="T3107" i="25"/>
  <c r="U3107" i="25" s="1"/>
  <c r="R3107" i="25"/>
  <c r="Q3107" i="25"/>
  <c r="T3106" i="25"/>
  <c r="U3106" i="25" s="1"/>
  <c r="R3106" i="25"/>
  <c r="Q3106" i="25"/>
  <c r="T3105" i="25"/>
  <c r="U3105" i="25" s="1"/>
  <c r="R3105" i="25"/>
  <c r="Q3105" i="25"/>
  <c r="T3104" i="25"/>
  <c r="U3104" i="25" s="1"/>
  <c r="R3104" i="25"/>
  <c r="Q3104" i="25"/>
  <c r="T3103" i="25"/>
  <c r="U3103" i="25" s="1"/>
  <c r="R3103" i="25"/>
  <c r="Q3103" i="25"/>
  <c r="T3102" i="25"/>
  <c r="U3102" i="25" s="1"/>
  <c r="R3102" i="25"/>
  <c r="Q3102" i="25"/>
  <c r="T3101" i="25"/>
  <c r="U3101" i="25" s="1"/>
  <c r="R3101" i="25"/>
  <c r="Q3101" i="25"/>
  <c r="T3100" i="25"/>
  <c r="U3100" i="25" s="1"/>
  <c r="R3100" i="25"/>
  <c r="Q3100" i="25"/>
  <c r="T3099" i="25"/>
  <c r="U3099" i="25" s="1"/>
  <c r="R3099" i="25"/>
  <c r="Q3099" i="25"/>
  <c r="T3098" i="25"/>
  <c r="U3098" i="25" s="1"/>
  <c r="R3098" i="25"/>
  <c r="Q3098" i="25"/>
  <c r="T3097" i="25"/>
  <c r="U3097" i="25" s="1"/>
  <c r="R3097" i="25"/>
  <c r="Q3097" i="25"/>
  <c r="T3096" i="25"/>
  <c r="U3096" i="25" s="1"/>
  <c r="R3096" i="25"/>
  <c r="Q3096" i="25"/>
  <c r="T3095" i="25"/>
  <c r="U3095" i="25" s="1"/>
  <c r="R3095" i="25"/>
  <c r="Q3095" i="25"/>
  <c r="T3094" i="25"/>
  <c r="U3094" i="25" s="1"/>
  <c r="R3094" i="25"/>
  <c r="Q3094" i="25"/>
  <c r="T3093" i="25"/>
  <c r="U3093" i="25" s="1"/>
  <c r="R3093" i="25"/>
  <c r="Q3093" i="25"/>
  <c r="T3092" i="25"/>
  <c r="U3092" i="25" s="1"/>
  <c r="R3092" i="25"/>
  <c r="Q3092" i="25"/>
  <c r="T3091" i="25"/>
  <c r="U3091" i="25" s="1"/>
  <c r="R3091" i="25"/>
  <c r="Q3091" i="25"/>
  <c r="T3090" i="25"/>
  <c r="U3090" i="25" s="1"/>
  <c r="R3090" i="25"/>
  <c r="Q3090" i="25"/>
  <c r="T3089" i="25"/>
  <c r="U3089" i="25" s="1"/>
  <c r="R3089" i="25"/>
  <c r="Q3089" i="25"/>
  <c r="T3088" i="25"/>
  <c r="U3088" i="25" s="1"/>
  <c r="R3088" i="25"/>
  <c r="Q3088" i="25"/>
  <c r="T3087" i="25"/>
  <c r="U3087" i="25" s="1"/>
  <c r="R3087" i="25"/>
  <c r="Q3087" i="25"/>
  <c r="T3086" i="25"/>
  <c r="U3086" i="25" s="1"/>
  <c r="R3086" i="25"/>
  <c r="Q3086" i="25"/>
  <c r="T3085" i="25"/>
  <c r="U3085" i="25" s="1"/>
  <c r="R3085" i="25"/>
  <c r="Q3085" i="25"/>
  <c r="T3084" i="25"/>
  <c r="U3084" i="25" s="1"/>
  <c r="R3084" i="25"/>
  <c r="Q3084" i="25"/>
  <c r="T3083" i="25"/>
  <c r="U3083" i="25" s="1"/>
  <c r="R3083" i="25"/>
  <c r="Q3083" i="25"/>
  <c r="T3082" i="25"/>
  <c r="U3082" i="25" s="1"/>
  <c r="R3082" i="25"/>
  <c r="Q3082" i="25"/>
  <c r="T3081" i="25"/>
  <c r="U3081" i="25" s="1"/>
  <c r="R3081" i="25"/>
  <c r="Q3081" i="25"/>
  <c r="T3080" i="25"/>
  <c r="U3080" i="25" s="1"/>
  <c r="R3080" i="25"/>
  <c r="Q3080" i="25"/>
  <c r="T3079" i="25"/>
  <c r="U3079" i="25" s="1"/>
  <c r="R3079" i="25"/>
  <c r="Q3079" i="25"/>
  <c r="T3078" i="25"/>
  <c r="U3078" i="25" s="1"/>
  <c r="R3078" i="25"/>
  <c r="Q3078" i="25"/>
  <c r="T3077" i="25"/>
  <c r="U3077" i="25" s="1"/>
  <c r="R3077" i="25"/>
  <c r="Q3077" i="25"/>
  <c r="T3076" i="25"/>
  <c r="U3076" i="25" s="1"/>
  <c r="R3076" i="25"/>
  <c r="Q3076" i="25"/>
  <c r="T3075" i="25"/>
  <c r="U3075" i="25" s="1"/>
  <c r="R3075" i="25"/>
  <c r="Q3075" i="25"/>
  <c r="T3074" i="25"/>
  <c r="U3074" i="25" s="1"/>
  <c r="R3074" i="25"/>
  <c r="Q3074" i="25"/>
  <c r="T3073" i="25"/>
  <c r="U3073" i="25" s="1"/>
  <c r="R3073" i="25"/>
  <c r="Q3073" i="25"/>
  <c r="T3072" i="25"/>
  <c r="U3072" i="25" s="1"/>
  <c r="R3072" i="25"/>
  <c r="Q3072" i="25"/>
  <c r="T3071" i="25"/>
  <c r="U3071" i="25" s="1"/>
  <c r="R3071" i="25"/>
  <c r="Q3071" i="25"/>
  <c r="T3070" i="25"/>
  <c r="U3070" i="25" s="1"/>
  <c r="R3070" i="25"/>
  <c r="Q3070" i="25"/>
  <c r="T3069" i="25"/>
  <c r="U3069" i="25" s="1"/>
  <c r="R3069" i="25"/>
  <c r="Q3069" i="25"/>
  <c r="T3068" i="25"/>
  <c r="U3068" i="25" s="1"/>
  <c r="R3068" i="25"/>
  <c r="Q3068" i="25"/>
  <c r="T3067" i="25"/>
  <c r="U3067" i="25" s="1"/>
  <c r="R3067" i="25"/>
  <c r="Q3067" i="25"/>
  <c r="T3066" i="25"/>
  <c r="U3066" i="25" s="1"/>
  <c r="R3066" i="25"/>
  <c r="Q3066" i="25"/>
  <c r="T3065" i="25"/>
  <c r="U3065" i="25" s="1"/>
  <c r="R3065" i="25"/>
  <c r="Q3065" i="25"/>
  <c r="T3064" i="25"/>
  <c r="U3064" i="25" s="1"/>
  <c r="R3064" i="25"/>
  <c r="Q3064" i="25"/>
  <c r="T3063" i="25"/>
  <c r="U3063" i="25" s="1"/>
  <c r="R3063" i="25"/>
  <c r="Q3063" i="25"/>
  <c r="T3062" i="25"/>
  <c r="U3062" i="25" s="1"/>
  <c r="R3062" i="25"/>
  <c r="Q3062" i="25"/>
  <c r="T3061" i="25"/>
  <c r="U3061" i="25" s="1"/>
  <c r="R3061" i="25"/>
  <c r="Q3061" i="25"/>
  <c r="T3060" i="25"/>
  <c r="U3060" i="25" s="1"/>
  <c r="R3060" i="25"/>
  <c r="Q3060" i="25"/>
  <c r="T3059" i="25"/>
  <c r="U3059" i="25" s="1"/>
  <c r="R3059" i="25"/>
  <c r="Q3059" i="25"/>
  <c r="T3058" i="25"/>
  <c r="U3058" i="25" s="1"/>
  <c r="R3058" i="25"/>
  <c r="Q3058" i="25"/>
  <c r="T3057" i="25"/>
  <c r="U3057" i="25" s="1"/>
  <c r="R3057" i="25"/>
  <c r="Q3057" i="25"/>
  <c r="T3056" i="25"/>
  <c r="U3056" i="25" s="1"/>
  <c r="R3056" i="25"/>
  <c r="Q3056" i="25"/>
  <c r="T3055" i="25"/>
  <c r="U3055" i="25" s="1"/>
  <c r="R3055" i="25"/>
  <c r="Q3055" i="25"/>
  <c r="T3054" i="25"/>
  <c r="U3054" i="25" s="1"/>
  <c r="R3054" i="25"/>
  <c r="Q3054" i="25"/>
  <c r="T3053" i="25"/>
  <c r="U3053" i="25" s="1"/>
  <c r="R3053" i="25"/>
  <c r="Q3053" i="25"/>
  <c r="T3052" i="25"/>
  <c r="U3052" i="25" s="1"/>
  <c r="R3052" i="25"/>
  <c r="Q3052" i="25"/>
  <c r="T3051" i="25"/>
  <c r="U3051" i="25" s="1"/>
  <c r="R3051" i="25"/>
  <c r="Q3051" i="25"/>
  <c r="T3050" i="25"/>
  <c r="U3050" i="25" s="1"/>
  <c r="R3050" i="25"/>
  <c r="Q3050" i="25"/>
  <c r="Q3049" i="25"/>
  <c r="K3049" i="25"/>
  <c r="L3049" i="25" s="1"/>
  <c r="Q3048" i="25"/>
  <c r="P3048" i="25"/>
  <c r="O3048" i="25"/>
  <c r="N3048" i="25"/>
  <c r="M3048" i="25"/>
  <c r="I3048" i="25"/>
  <c r="K3048" i="25" s="1"/>
  <c r="L3048" i="25" s="1"/>
  <c r="T3047" i="25"/>
  <c r="U3047" i="25" s="1"/>
  <c r="R3047" i="25"/>
  <c r="Q3047" i="25"/>
  <c r="T3046" i="25"/>
  <c r="U3046" i="25" s="1"/>
  <c r="R3046" i="25"/>
  <c r="Q3046" i="25"/>
  <c r="T3045" i="25"/>
  <c r="U3045" i="25" s="1"/>
  <c r="R3045" i="25"/>
  <c r="Q3045" i="25"/>
  <c r="T3044" i="25"/>
  <c r="U3044" i="25" s="1"/>
  <c r="R3044" i="25"/>
  <c r="Q3044" i="25"/>
  <c r="T3043" i="25"/>
  <c r="U3043" i="25" s="1"/>
  <c r="R3043" i="25"/>
  <c r="Q3043" i="25"/>
  <c r="T3042" i="25"/>
  <c r="U3042" i="25" s="1"/>
  <c r="R3042" i="25"/>
  <c r="Q3042" i="25"/>
  <c r="T3041" i="25"/>
  <c r="U3041" i="25" s="1"/>
  <c r="R3041" i="25"/>
  <c r="Q3041" i="25"/>
  <c r="T3040" i="25"/>
  <c r="U3040" i="25" s="1"/>
  <c r="R3040" i="25"/>
  <c r="Q3040" i="25"/>
  <c r="T3039" i="25"/>
  <c r="U3039" i="25" s="1"/>
  <c r="R3039" i="25"/>
  <c r="Q3039" i="25"/>
  <c r="T3038" i="25"/>
  <c r="U3038" i="25" s="1"/>
  <c r="R3038" i="25"/>
  <c r="Q3038" i="25"/>
  <c r="T3037" i="25"/>
  <c r="U3037" i="25" s="1"/>
  <c r="R3037" i="25"/>
  <c r="Q3037" i="25"/>
  <c r="S3036" i="25"/>
  <c r="L3036" i="25" s="1"/>
  <c r="Q3036" i="25"/>
  <c r="I3036" i="25"/>
  <c r="K3036" i="25" s="1"/>
  <c r="T3035" i="25"/>
  <c r="U3035" i="25" s="1"/>
  <c r="R3035" i="25"/>
  <c r="Q3035" i="25"/>
  <c r="T3034" i="25"/>
  <c r="U3034" i="25" s="1"/>
  <c r="R3034" i="25"/>
  <c r="Q3034" i="25"/>
  <c r="T3033" i="25"/>
  <c r="U3033" i="25" s="1"/>
  <c r="R3033" i="25"/>
  <c r="Q3033" i="25"/>
  <c r="T3032" i="25"/>
  <c r="U3032" i="25" s="1"/>
  <c r="R3032" i="25"/>
  <c r="Q3032" i="25"/>
  <c r="T3031" i="25"/>
  <c r="U3031" i="25" s="1"/>
  <c r="R3031" i="25"/>
  <c r="Q3031" i="25"/>
  <c r="T3030" i="25"/>
  <c r="U3030" i="25" s="1"/>
  <c r="R3030" i="25"/>
  <c r="Q3030" i="25"/>
  <c r="T3029" i="25"/>
  <c r="U3029" i="25" s="1"/>
  <c r="R3029" i="25"/>
  <c r="Q3029" i="25"/>
  <c r="T3028" i="25"/>
  <c r="U3028" i="25" s="1"/>
  <c r="R3028" i="25"/>
  <c r="Q3028" i="25"/>
  <c r="T3027" i="25"/>
  <c r="U3027" i="25" s="1"/>
  <c r="R3027" i="25"/>
  <c r="Q3027" i="25"/>
  <c r="T3026" i="25"/>
  <c r="U3026" i="25" s="1"/>
  <c r="R3026" i="25"/>
  <c r="Q3026" i="25"/>
  <c r="T3025" i="25"/>
  <c r="U3025" i="25" s="1"/>
  <c r="R3025" i="25"/>
  <c r="Q3025" i="25"/>
  <c r="T3024" i="25"/>
  <c r="U3024" i="25" s="1"/>
  <c r="R3024" i="25"/>
  <c r="Q3024" i="25"/>
  <c r="T3023" i="25"/>
  <c r="U3023" i="25" s="1"/>
  <c r="R3023" i="25"/>
  <c r="Q3023" i="25"/>
  <c r="T3022" i="25"/>
  <c r="U3022" i="25" s="1"/>
  <c r="R3022" i="25"/>
  <c r="Q3022" i="25"/>
  <c r="T3021" i="25"/>
  <c r="U3021" i="25" s="1"/>
  <c r="R3021" i="25"/>
  <c r="Q3021" i="25"/>
  <c r="T3020" i="25"/>
  <c r="U3020" i="25" s="1"/>
  <c r="R3020" i="25"/>
  <c r="Q3020" i="25"/>
  <c r="T3019" i="25"/>
  <c r="U3019" i="25" s="1"/>
  <c r="R3019" i="25"/>
  <c r="Q3019" i="25"/>
  <c r="T3018" i="25"/>
  <c r="U3018" i="25" s="1"/>
  <c r="R3018" i="25"/>
  <c r="Q3018" i="25"/>
  <c r="T3017" i="25"/>
  <c r="U3017" i="25" s="1"/>
  <c r="R3017" i="25"/>
  <c r="Q3017" i="25"/>
  <c r="T3016" i="25"/>
  <c r="U3016" i="25" s="1"/>
  <c r="R3016" i="25"/>
  <c r="Q3016" i="25"/>
  <c r="T3015" i="25"/>
  <c r="U3015" i="25" s="1"/>
  <c r="R3015" i="25"/>
  <c r="Q3015" i="25"/>
  <c r="T3014" i="25"/>
  <c r="U3014" i="25" s="1"/>
  <c r="R3014" i="25"/>
  <c r="Q3014" i="25"/>
  <c r="T3013" i="25"/>
  <c r="U3013" i="25" s="1"/>
  <c r="R3013" i="25"/>
  <c r="Q3013" i="25"/>
  <c r="T3012" i="25"/>
  <c r="U3012" i="25" s="1"/>
  <c r="R3012" i="25"/>
  <c r="Q3012" i="25"/>
  <c r="T3011" i="25"/>
  <c r="U3011" i="25" s="1"/>
  <c r="R3011" i="25"/>
  <c r="Q3011" i="25"/>
  <c r="T3010" i="25"/>
  <c r="U3010" i="25" s="1"/>
  <c r="R3010" i="25"/>
  <c r="Q3010" i="25"/>
  <c r="T3009" i="25"/>
  <c r="U3009" i="25" s="1"/>
  <c r="R3009" i="25"/>
  <c r="Q3009" i="25"/>
  <c r="T3008" i="25"/>
  <c r="U3008" i="25" s="1"/>
  <c r="R3008" i="25"/>
  <c r="Q3008" i="25"/>
  <c r="T3007" i="25"/>
  <c r="U3007" i="25" s="1"/>
  <c r="R3007" i="25"/>
  <c r="Q3007" i="25"/>
  <c r="T3006" i="25"/>
  <c r="U3006" i="25" s="1"/>
  <c r="R3006" i="25"/>
  <c r="Q3006" i="25"/>
  <c r="T3005" i="25"/>
  <c r="U3005" i="25" s="1"/>
  <c r="R3005" i="25"/>
  <c r="Q3005" i="25"/>
  <c r="T3004" i="25"/>
  <c r="U3004" i="25" s="1"/>
  <c r="R3004" i="25"/>
  <c r="Q3004" i="25"/>
  <c r="T3003" i="25"/>
  <c r="U3003" i="25" s="1"/>
  <c r="R3003" i="25"/>
  <c r="Q3003" i="25"/>
  <c r="T3002" i="25"/>
  <c r="U3002" i="25" s="1"/>
  <c r="R3002" i="25"/>
  <c r="Q3002" i="25"/>
  <c r="T3001" i="25"/>
  <c r="U3001" i="25" s="1"/>
  <c r="R3001" i="25"/>
  <c r="Q3001" i="25"/>
  <c r="T3000" i="25"/>
  <c r="U3000" i="25" s="1"/>
  <c r="R3000" i="25"/>
  <c r="Q3000" i="25"/>
  <c r="T2999" i="25"/>
  <c r="U2999" i="25" s="1"/>
  <c r="R2999" i="25"/>
  <c r="Q2999" i="25"/>
  <c r="T2998" i="25"/>
  <c r="U2998" i="25" s="1"/>
  <c r="R2998" i="25"/>
  <c r="Q2998" i="25"/>
  <c r="T2997" i="25"/>
  <c r="U2997" i="25" s="1"/>
  <c r="R2997" i="25"/>
  <c r="Q2997" i="25"/>
  <c r="T2996" i="25"/>
  <c r="U2996" i="25" s="1"/>
  <c r="R2996" i="25"/>
  <c r="Q2996" i="25"/>
  <c r="T2995" i="25"/>
  <c r="U2995" i="25" s="1"/>
  <c r="R2995" i="25"/>
  <c r="Q2995" i="25"/>
  <c r="T2994" i="25"/>
  <c r="U2994" i="25" s="1"/>
  <c r="R2994" i="25"/>
  <c r="Q2994" i="25"/>
  <c r="T2993" i="25"/>
  <c r="U2993" i="25" s="1"/>
  <c r="R2993" i="25"/>
  <c r="Q2993" i="25"/>
  <c r="T2992" i="25"/>
  <c r="U2992" i="25" s="1"/>
  <c r="R2992" i="25"/>
  <c r="Q2992" i="25"/>
  <c r="T2991" i="25"/>
  <c r="U2991" i="25" s="1"/>
  <c r="R2991" i="25"/>
  <c r="Q2991" i="25"/>
  <c r="T2990" i="25"/>
  <c r="U2990" i="25" s="1"/>
  <c r="R2990" i="25"/>
  <c r="Q2990" i="25"/>
  <c r="T2989" i="25"/>
  <c r="U2989" i="25" s="1"/>
  <c r="R2989" i="25"/>
  <c r="Q2989" i="25"/>
  <c r="T2988" i="25"/>
  <c r="U2988" i="25" s="1"/>
  <c r="R2988" i="25"/>
  <c r="Q2988" i="25"/>
  <c r="T2987" i="25"/>
  <c r="U2987" i="25" s="1"/>
  <c r="R2987" i="25"/>
  <c r="Q2987" i="25"/>
  <c r="T2986" i="25"/>
  <c r="U2986" i="25" s="1"/>
  <c r="R2986" i="25"/>
  <c r="Q2986" i="25"/>
  <c r="T2985" i="25"/>
  <c r="U2985" i="25" s="1"/>
  <c r="R2985" i="25"/>
  <c r="Q2985" i="25"/>
  <c r="T2984" i="25"/>
  <c r="U2984" i="25" s="1"/>
  <c r="R2984" i="25"/>
  <c r="Q2984" i="25"/>
  <c r="T2983" i="25"/>
  <c r="U2983" i="25" s="1"/>
  <c r="R2983" i="25"/>
  <c r="Q2983" i="25"/>
  <c r="T2982" i="25"/>
  <c r="U2982" i="25" s="1"/>
  <c r="R2982" i="25"/>
  <c r="Q2982" i="25"/>
  <c r="T2981" i="25"/>
  <c r="U2981" i="25" s="1"/>
  <c r="R2981" i="25"/>
  <c r="Q2981" i="25"/>
  <c r="T2980" i="25"/>
  <c r="U2980" i="25" s="1"/>
  <c r="R2980" i="25"/>
  <c r="Q2980" i="25"/>
  <c r="T2979" i="25"/>
  <c r="U2979" i="25" s="1"/>
  <c r="R2979" i="25"/>
  <c r="Q2979" i="25"/>
  <c r="T2978" i="25"/>
  <c r="U2978" i="25" s="1"/>
  <c r="R2978" i="25"/>
  <c r="Q2978" i="25"/>
  <c r="T2977" i="25"/>
  <c r="U2977" i="25" s="1"/>
  <c r="R2977" i="25"/>
  <c r="Q2977" i="25"/>
  <c r="T2976" i="25"/>
  <c r="U2976" i="25" s="1"/>
  <c r="R2976" i="25"/>
  <c r="Q2976" i="25"/>
  <c r="T2975" i="25"/>
  <c r="U2975" i="25" s="1"/>
  <c r="R2975" i="25"/>
  <c r="Q2975" i="25"/>
  <c r="T2974" i="25"/>
  <c r="U2974" i="25" s="1"/>
  <c r="R2974" i="25"/>
  <c r="Q2974" i="25"/>
  <c r="T2973" i="25"/>
  <c r="U2973" i="25" s="1"/>
  <c r="R2973" i="25"/>
  <c r="Q2973" i="25"/>
  <c r="T2972" i="25"/>
  <c r="U2972" i="25" s="1"/>
  <c r="R2972" i="25"/>
  <c r="Q2972" i="25"/>
  <c r="T2971" i="25"/>
  <c r="U2971" i="25" s="1"/>
  <c r="R2971" i="25"/>
  <c r="Q2971" i="25"/>
  <c r="T2970" i="25"/>
  <c r="U2970" i="25" s="1"/>
  <c r="R2970" i="25"/>
  <c r="Q2970" i="25"/>
  <c r="T2969" i="25"/>
  <c r="U2969" i="25" s="1"/>
  <c r="R2969" i="25"/>
  <c r="Q2969" i="25"/>
  <c r="T2968" i="25"/>
  <c r="U2968" i="25" s="1"/>
  <c r="R2968" i="25"/>
  <c r="Q2968" i="25"/>
  <c r="T2967" i="25"/>
  <c r="U2967" i="25" s="1"/>
  <c r="R2967" i="25"/>
  <c r="Q2967" i="25"/>
  <c r="T2966" i="25"/>
  <c r="U2966" i="25" s="1"/>
  <c r="R2966" i="25"/>
  <c r="Q2966" i="25"/>
  <c r="T2965" i="25"/>
  <c r="U2965" i="25" s="1"/>
  <c r="R2965" i="25"/>
  <c r="Q2965" i="25"/>
  <c r="T2964" i="25"/>
  <c r="U2964" i="25" s="1"/>
  <c r="R2964" i="25"/>
  <c r="Q2964" i="25"/>
  <c r="T2963" i="25"/>
  <c r="U2963" i="25" s="1"/>
  <c r="R2963" i="25"/>
  <c r="Q2963" i="25"/>
  <c r="T2962" i="25"/>
  <c r="U2962" i="25" s="1"/>
  <c r="R2962" i="25"/>
  <c r="Q2962" i="25"/>
  <c r="T2961" i="25"/>
  <c r="U2961" i="25" s="1"/>
  <c r="R2961" i="25"/>
  <c r="Q2961" i="25"/>
  <c r="T2960" i="25"/>
  <c r="U2960" i="25" s="1"/>
  <c r="R2960" i="25"/>
  <c r="Q2960" i="25"/>
  <c r="T2959" i="25"/>
  <c r="U2959" i="25" s="1"/>
  <c r="R2959" i="25"/>
  <c r="Q2959" i="25"/>
  <c r="T2958" i="25"/>
  <c r="U2958" i="25" s="1"/>
  <c r="R2958" i="25"/>
  <c r="Q2958" i="25"/>
  <c r="T2957" i="25"/>
  <c r="U2957" i="25" s="1"/>
  <c r="R2957" i="25"/>
  <c r="Q2957" i="25"/>
  <c r="T2956" i="25"/>
  <c r="U2956" i="25" s="1"/>
  <c r="R2956" i="25"/>
  <c r="Q2956" i="25"/>
  <c r="T2955" i="25"/>
  <c r="U2955" i="25" s="1"/>
  <c r="R2955" i="25"/>
  <c r="Q2955" i="25"/>
  <c r="T2954" i="25"/>
  <c r="U2954" i="25" s="1"/>
  <c r="R2954" i="25"/>
  <c r="Q2954" i="25"/>
  <c r="T2953" i="25"/>
  <c r="U2953" i="25" s="1"/>
  <c r="R2953" i="25"/>
  <c r="Q2953" i="25"/>
  <c r="T2952" i="25"/>
  <c r="U2952" i="25" s="1"/>
  <c r="R2952" i="25"/>
  <c r="Q2952" i="25"/>
  <c r="T2951" i="25"/>
  <c r="U2951" i="25" s="1"/>
  <c r="R2951" i="25"/>
  <c r="Q2951" i="25"/>
  <c r="T2950" i="25"/>
  <c r="U2950" i="25" s="1"/>
  <c r="R2950" i="25"/>
  <c r="Q2950" i="25"/>
  <c r="T2949" i="25"/>
  <c r="U2949" i="25" s="1"/>
  <c r="R2949" i="25"/>
  <c r="Q2949" i="25"/>
  <c r="T2948" i="25"/>
  <c r="U2948" i="25" s="1"/>
  <c r="R2948" i="25"/>
  <c r="Q2948" i="25"/>
  <c r="T2947" i="25"/>
  <c r="U2947" i="25" s="1"/>
  <c r="R2947" i="25"/>
  <c r="Q2947" i="25"/>
  <c r="T2946" i="25"/>
  <c r="U2946" i="25" s="1"/>
  <c r="R2946" i="25"/>
  <c r="Q2946" i="25"/>
  <c r="T2945" i="25"/>
  <c r="U2945" i="25" s="1"/>
  <c r="R2945" i="25"/>
  <c r="Q2945" i="25"/>
  <c r="T2944" i="25"/>
  <c r="U2944" i="25" s="1"/>
  <c r="R2944" i="25"/>
  <c r="Q2944" i="25"/>
  <c r="T2943" i="25"/>
  <c r="U2943" i="25" s="1"/>
  <c r="R2943" i="25"/>
  <c r="Q2943" i="25"/>
  <c r="T2942" i="25"/>
  <c r="U2942" i="25" s="1"/>
  <c r="R2942" i="25"/>
  <c r="Q2942" i="25"/>
  <c r="T2941" i="25"/>
  <c r="U2941" i="25" s="1"/>
  <c r="R2941" i="25"/>
  <c r="Q2941" i="25"/>
  <c r="T2940" i="25"/>
  <c r="U2940" i="25" s="1"/>
  <c r="R2940" i="25"/>
  <c r="Q2940" i="25"/>
  <c r="T2939" i="25"/>
  <c r="U2939" i="25" s="1"/>
  <c r="R2939" i="25"/>
  <c r="Q2939" i="25"/>
  <c r="T2938" i="25"/>
  <c r="U2938" i="25" s="1"/>
  <c r="R2938" i="25"/>
  <c r="Q2938" i="25"/>
  <c r="T2937" i="25"/>
  <c r="U2937" i="25" s="1"/>
  <c r="R2937" i="25"/>
  <c r="Q2937" i="25"/>
  <c r="T2936" i="25"/>
  <c r="U2936" i="25" s="1"/>
  <c r="R2936" i="25"/>
  <c r="Q2936" i="25"/>
  <c r="T2935" i="25"/>
  <c r="U2935" i="25" s="1"/>
  <c r="R2935" i="25"/>
  <c r="Q2935" i="25"/>
  <c r="T2934" i="25"/>
  <c r="U2934" i="25" s="1"/>
  <c r="R2934" i="25"/>
  <c r="Q2934" i="25"/>
  <c r="T2933" i="25"/>
  <c r="U2933" i="25" s="1"/>
  <c r="R2933" i="25"/>
  <c r="Q2933" i="25"/>
  <c r="T2932" i="25"/>
  <c r="U2932" i="25" s="1"/>
  <c r="R2932" i="25"/>
  <c r="Q2932" i="25"/>
  <c r="T2931" i="25"/>
  <c r="U2931" i="25" s="1"/>
  <c r="R2931" i="25"/>
  <c r="Q2931" i="25"/>
  <c r="T2930" i="25"/>
  <c r="U2930" i="25" s="1"/>
  <c r="R2930" i="25"/>
  <c r="Q2930" i="25"/>
  <c r="T2929" i="25"/>
  <c r="U2929" i="25" s="1"/>
  <c r="R2929" i="25"/>
  <c r="Q2929" i="25"/>
  <c r="T2928" i="25"/>
  <c r="U2928" i="25" s="1"/>
  <c r="R2928" i="25"/>
  <c r="Q2928" i="25"/>
  <c r="T2927" i="25"/>
  <c r="U2927" i="25" s="1"/>
  <c r="R2927" i="25"/>
  <c r="Q2927" i="25"/>
  <c r="T2926" i="25"/>
  <c r="U2926" i="25" s="1"/>
  <c r="R2926" i="25"/>
  <c r="Q2926" i="25"/>
  <c r="T2925" i="25"/>
  <c r="U2925" i="25" s="1"/>
  <c r="R2925" i="25"/>
  <c r="Q2925" i="25"/>
  <c r="T2924" i="25"/>
  <c r="U2924" i="25" s="1"/>
  <c r="R2924" i="25"/>
  <c r="Q2924" i="25"/>
  <c r="T2923" i="25"/>
  <c r="U2923" i="25" s="1"/>
  <c r="R2923" i="25"/>
  <c r="Q2923" i="25"/>
  <c r="T2922" i="25"/>
  <c r="U2922" i="25" s="1"/>
  <c r="R2922" i="25"/>
  <c r="Q2922" i="25"/>
  <c r="T2921" i="25"/>
  <c r="U2921" i="25" s="1"/>
  <c r="R2921" i="25"/>
  <c r="Q2921" i="25"/>
  <c r="T2920" i="25"/>
  <c r="U2920" i="25" s="1"/>
  <c r="R2920" i="25"/>
  <c r="Q2920" i="25"/>
  <c r="T2919" i="25"/>
  <c r="U2919" i="25" s="1"/>
  <c r="R2919" i="25"/>
  <c r="Q2919" i="25"/>
  <c r="T2918" i="25"/>
  <c r="U2918" i="25" s="1"/>
  <c r="R2918" i="25"/>
  <c r="Q2918" i="25"/>
  <c r="T2917" i="25"/>
  <c r="U2917" i="25" s="1"/>
  <c r="R2917" i="25"/>
  <c r="Q2917" i="25"/>
  <c r="T2916" i="25"/>
  <c r="U2916" i="25" s="1"/>
  <c r="R2916" i="25"/>
  <c r="Q2916" i="25"/>
  <c r="T2915" i="25"/>
  <c r="U2915" i="25" s="1"/>
  <c r="R2915" i="25"/>
  <c r="Q2915" i="25"/>
  <c r="T2914" i="25"/>
  <c r="U2914" i="25" s="1"/>
  <c r="R2914" i="25"/>
  <c r="Q2914" i="25"/>
  <c r="T2913" i="25"/>
  <c r="U2913" i="25" s="1"/>
  <c r="R2913" i="25"/>
  <c r="Q2913" i="25"/>
  <c r="T2912" i="25"/>
  <c r="U2912" i="25" s="1"/>
  <c r="R2912" i="25"/>
  <c r="Q2912" i="25"/>
  <c r="T2911" i="25"/>
  <c r="U2911" i="25" s="1"/>
  <c r="R2911" i="25"/>
  <c r="Q2911" i="25"/>
  <c r="T2910" i="25"/>
  <c r="U2910" i="25" s="1"/>
  <c r="R2910" i="25"/>
  <c r="Q2910" i="25"/>
  <c r="T2909" i="25"/>
  <c r="U2909" i="25" s="1"/>
  <c r="R2909" i="25"/>
  <c r="Q2909" i="25"/>
  <c r="T2908" i="25"/>
  <c r="U2908" i="25" s="1"/>
  <c r="R2908" i="25"/>
  <c r="Q2908" i="25"/>
  <c r="T2907" i="25"/>
  <c r="U2907" i="25" s="1"/>
  <c r="R2907" i="25"/>
  <c r="Q2907" i="25"/>
  <c r="T2906" i="25"/>
  <c r="U2906" i="25" s="1"/>
  <c r="R2906" i="25"/>
  <c r="Q2906" i="25"/>
  <c r="T2905" i="25"/>
  <c r="U2905" i="25" s="1"/>
  <c r="R2905" i="25"/>
  <c r="Q2905" i="25"/>
  <c r="T2904" i="25"/>
  <c r="U2904" i="25" s="1"/>
  <c r="R2904" i="25"/>
  <c r="Q2904" i="25"/>
  <c r="T2903" i="25"/>
  <c r="U2903" i="25" s="1"/>
  <c r="R2903" i="25"/>
  <c r="Q2903" i="25"/>
  <c r="T2902" i="25"/>
  <c r="U2902" i="25" s="1"/>
  <c r="R2902" i="25"/>
  <c r="Q2902" i="25"/>
  <c r="T2901" i="25"/>
  <c r="U2901" i="25" s="1"/>
  <c r="R2901" i="25"/>
  <c r="Q2901" i="25"/>
  <c r="T2900" i="25"/>
  <c r="U2900" i="25" s="1"/>
  <c r="R2900" i="25"/>
  <c r="Q2900" i="25"/>
  <c r="T2899" i="25"/>
  <c r="U2899" i="25" s="1"/>
  <c r="R2899" i="25"/>
  <c r="Q2899" i="25"/>
  <c r="T2898" i="25"/>
  <c r="U2898" i="25" s="1"/>
  <c r="R2898" i="25"/>
  <c r="Q2898" i="25"/>
  <c r="T2897" i="25"/>
  <c r="U2897" i="25" s="1"/>
  <c r="R2897" i="25"/>
  <c r="Q2897" i="25"/>
  <c r="T2896" i="25"/>
  <c r="U2896" i="25" s="1"/>
  <c r="R2896" i="25"/>
  <c r="Q2896" i="25"/>
  <c r="T2895" i="25"/>
  <c r="U2895" i="25" s="1"/>
  <c r="R2895" i="25"/>
  <c r="Q2895" i="25"/>
  <c r="T2894" i="25"/>
  <c r="U2894" i="25" s="1"/>
  <c r="R2894" i="25"/>
  <c r="Q2894" i="25"/>
  <c r="T2893" i="25"/>
  <c r="U2893" i="25" s="1"/>
  <c r="R2893" i="25"/>
  <c r="Q2893" i="25"/>
  <c r="T2892" i="25"/>
  <c r="U2892" i="25" s="1"/>
  <c r="R2892" i="25"/>
  <c r="Q2892" i="25"/>
  <c r="T2891" i="25"/>
  <c r="U2891" i="25" s="1"/>
  <c r="R2891" i="25"/>
  <c r="Q2891" i="25"/>
  <c r="T2890" i="25"/>
  <c r="U2890" i="25" s="1"/>
  <c r="R2890" i="25"/>
  <c r="Q2890" i="25"/>
  <c r="T2889" i="25"/>
  <c r="U2889" i="25" s="1"/>
  <c r="R2889" i="25"/>
  <c r="Q2889" i="25"/>
  <c r="T2888" i="25"/>
  <c r="U2888" i="25" s="1"/>
  <c r="R2888" i="25"/>
  <c r="Q2888" i="25"/>
  <c r="T2887" i="25"/>
  <c r="U2887" i="25" s="1"/>
  <c r="R2887" i="25"/>
  <c r="Q2887" i="25"/>
  <c r="T2886" i="25"/>
  <c r="U2886" i="25" s="1"/>
  <c r="R2886" i="25"/>
  <c r="Q2886" i="25"/>
  <c r="T2885" i="25"/>
  <c r="U2885" i="25" s="1"/>
  <c r="R2885" i="25"/>
  <c r="Q2885" i="25"/>
  <c r="T2884" i="25"/>
  <c r="U2884" i="25" s="1"/>
  <c r="R2884" i="25"/>
  <c r="Q2884" i="25"/>
  <c r="T2883" i="25"/>
  <c r="U2883" i="25" s="1"/>
  <c r="R2883" i="25"/>
  <c r="Q2883" i="25"/>
  <c r="T2882" i="25"/>
  <c r="U2882" i="25" s="1"/>
  <c r="R2882" i="25"/>
  <c r="Q2882" i="25"/>
  <c r="T2881" i="25"/>
  <c r="U2881" i="25" s="1"/>
  <c r="R2881" i="25"/>
  <c r="Q2881" i="25"/>
  <c r="T2880" i="25"/>
  <c r="U2880" i="25" s="1"/>
  <c r="R2880" i="25"/>
  <c r="Q2880" i="25"/>
  <c r="T2879" i="25"/>
  <c r="U2879" i="25" s="1"/>
  <c r="R2879" i="25"/>
  <c r="Q2879" i="25"/>
  <c r="T2878" i="25"/>
  <c r="U2878" i="25" s="1"/>
  <c r="R2878" i="25"/>
  <c r="Q2878" i="25"/>
  <c r="T2877" i="25"/>
  <c r="U2877" i="25" s="1"/>
  <c r="R2877" i="25"/>
  <c r="Q2877" i="25"/>
  <c r="T2876" i="25"/>
  <c r="U2876" i="25" s="1"/>
  <c r="R2876" i="25"/>
  <c r="Q2876" i="25"/>
  <c r="T2875" i="25"/>
  <c r="U2875" i="25" s="1"/>
  <c r="R2875" i="25"/>
  <c r="Q2875" i="25"/>
  <c r="T2874" i="25"/>
  <c r="U2874" i="25" s="1"/>
  <c r="R2874" i="25"/>
  <c r="Q2874" i="25"/>
  <c r="T2873" i="25"/>
  <c r="U2873" i="25" s="1"/>
  <c r="R2873" i="25"/>
  <c r="Q2873" i="25"/>
  <c r="T2872" i="25"/>
  <c r="U2872" i="25" s="1"/>
  <c r="R2872" i="25"/>
  <c r="Q2872" i="25"/>
  <c r="T2871" i="25"/>
  <c r="U2871" i="25" s="1"/>
  <c r="R2871" i="25"/>
  <c r="Q2871" i="25"/>
  <c r="T2870" i="25"/>
  <c r="U2870" i="25" s="1"/>
  <c r="R2870" i="25"/>
  <c r="Q2870" i="25"/>
  <c r="T2869" i="25"/>
  <c r="U2869" i="25" s="1"/>
  <c r="R2869" i="25"/>
  <c r="Q2869" i="25"/>
  <c r="T2868" i="25"/>
  <c r="U2868" i="25" s="1"/>
  <c r="R2868" i="25"/>
  <c r="Q2868" i="25"/>
  <c r="T2867" i="25"/>
  <c r="U2867" i="25" s="1"/>
  <c r="R2867" i="25"/>
  <c r="Q2867" i="25"/>
  <c r="T2866" i="25"/>
  <c r="U2866" i="25" s="1"/>
  <c r="R2866" i="25"/>
  <c r="Q2866" i="25"/>
  <c r="T2865" i="25"/>
  <c r="U2865" i="25" s="1"/>
  <c r="R2865" i="25"/>
  <c r="Q2865" i="25"/>
  <c r="T2864" i="25"/>
  <c r="U2864" i="25" s="1"/>
  <c r="R2864" i="25"/>
  <c r="Q2864" i="25"/>
  <c r="T2863" i="25"/>
  <c r="U2863" i="25" s="1"/>
  <c r="R2863" i="25"/>
  <c r="Q2863" i="25"/>
  <c r="T2862" i="25"/>
  <c r="U2862" i="25" s="1"/>
  <c r="R2862" i="25"/>
  <c r="Q2862" i="25"/>
  <c r="T2861" i="25"/>
  <c r="R2861" i="25"/>
  <c r="Q2861" i="25"/>
  <c r="K2861" i="25"/>
  <c r="T2860" i="25"/>
  <c r="R2860" i="25"/>
  <c r="Q2860" i="25"/>
  <c r="K2860" i="25"/>
  <c r="T2859" i="25"/>
  <c r="R2859" i="25"/>
  <c r="Q2859" i="25"/>
  <c r="K2859" i="25"/>
  <c r="T2858" i="25"/>
  <c r="U2858" i="25" s="1"/>
  <c r="R2858" i="25"/>
  <c r="Q2858" i="25"/>
  <c r="T2857" i="25"/>
  <c r="U2857" i="25" s="1"/>
  <c r="R2857" i="25"/>
  <c r="Q2857" i="25"/>
  <c r="T2856" i="25"/>
  <c r="U2856" i="25" s="1"/>
  <c r="R2856" i="25"/>
  <c r="Q2856" i="25"/>
  <c r="T2855" i="25"/>
  <c r="U2855" i="25" s="1"/>
  <c r="R2855" i="25"/>
  <c r="Q2855" i="25"/>
  <c r="T2854" i="25"/>
  <c r="U2854" i="25" s="1"/>
  <c r="R2854" i="25"/>
  <c r="Q2854" i="25"/>
  <c r="T2853" i="25"/>
  <c r="U2853" i="25" s="1"/>
  <c r="R2853" i="25"/>
  <c r="Q2853" i="25"/>
  <c r="T2852" i="25"/>
  <c r="U2852" i="25" s="1"/>
  <c r="R2852" i="25"/>
  <c r="Q2852" i="25"/>
  <c r="T2851" i="25"/>
  <c r="U2851" i="25" s="1"/>
  <c r="R2851" i="25"/>
  <c r="Q2851" i="25"/>
  <c r="T2850" i="25"/>
  <c r="U2850" i="25" s="1"/>
  <c r="R2850" i="25"/>
  <c r="Q2850" i="25"/>
  <c r="T2849" i="25"/>
  <c r="U2849" i="25" s="1"/>
  <c r="R2849" i="25"/>
  <c r="Q2849" i="25"/>
  <c r="T2848" i="25"/>
  <c r="U2848" i="25" s="1"/>
  <c r="R2848" i="25"/>
  <c r="Q2848" i="25"/>
  <c r="T2847" i="25"/>
  <c r="U2847" i="25" s="1"/>
  <c r="R2847" i="25"/>
  <c r="Q2847" i="25"/>
  <c r="T2846" i="25"/>
  <c r="U2846" i="25" s="1"/>
  <c r="R2846" i="25"/>
  <c r="Q2846" i="25"/>
  <c r="T2845" i="25"/>
  <c r="U2845" i="25" s="1"/>
  <c r="R2845" i="25"/>
  <c r="Q2845" i="25"/>
  <c r="T2844" i="25"/>
  <c r="U2844" i="25" s="1"/>
  <c r="R2844" i="25"/>
  <c r="Q2844" i="25"/>
  <c r="T2843" i="25"/>
  <c r="U2843" i="25" s="1"/>
  <c r="R2843" i="25"/>
  <c r="Q2843" i="25"/>
  <c r="T2842" i="25"/>
  <c r="U2842" i="25" s="1"/>
  <c r="R2842" i="25"/>
  <c r="Q2842" i="25"/>
  <c r="T2841" i="25"/>
  <c r="U2841" i="25" s="1"/>
  <c r="R2841" i="25"/>
  <c r="Q2841" i="25"/>
  <c r="T2840" i="25"/>
  <c r="U2840" i="25" s="1"/>
  <c r="R2840" i="25"/>
  <c r="Q2840" i="25"/>
  <c r="T2839" i="25"/>
  <c r="U2839" i="25" s="1"/>
  <c r="R2839" i="25"/>
  <c r="Q2839" i="25"/>
  <c r="T2838" i="25"/>
  <c r="U2838" i="25" s="1"/>
  <c r="R2838" i="25"/>
  <c r="Q2838" i="25"/>
  <c r="T2837" i="25"/>
  <c r="U2837" i="25" s="1"/>
  <c r="R2837" i="25"/>
  <c r="Q2837" i="25"/>
  <c r="T2836" i="25"/>
  <c r="U2836" i="25" s="1"/>
  <c r="R2836" i="25"/>
  <c r="Q2836" i="25"/>
  <c r="T2835" i="25"/>
  <c r="U2835" i="25" s="1"/>
  <c r="R2835" i="25"/>
  <c r="Q2835" i="25"/>
  <c r="T2834" i="25"/>
  <c r="U2834" i="25" s="1"/>
  <c r="R2834" i="25"/>
  <c r="Q2834" i="25"/>
  <c r="T2833" i="25"/>
  <c r="U2833" i="25" s="1"/>
  <c r="R2833" i="25"/>
  <c r="Q2833" i="25"/>
  <c r="T2832" i="25"/>
  <c r="U2832" i="25" s="1"/>
  <c r="R2832" i="25"/>
  <c r="Q2832" i="25"/>
  <c r="T2831" i="25"/>
  <c r="U2831" i="25" s="1"/>
  <c r="R2831" i="25"/>
  <c r="Q2831" i="25"/>
  <c r="T2830" i="25"/>
  <c r="U2830" i="25" s="1"/>
  <c r="R2830" i="25"/>
  <c r="Q2830" i="25"/>
  <c r="T2829" i="25"/>
  <c r="U2829" i="25" s="1"/>
  <c r="R2829" i="25"/>
  <c r="Q2829" i="25"/>
  <c r="T2828" i="25"/>
  <c r="U2828" i="25" s="1"/>
  <c r="R2828" i="25"/>
  <c r="Q2828" i="25"/>
  <c r="T2827" i="25"/>
  <c r="U2827" i="25" s="1"/>
  <c r="R2827" i="25"/>
  <c r="Q2827" i="25"/>
  <c r="T2826" i="25"/>
  <c r="U2826" i="25" s="1"/>
  <c r="R2826" i="25"/>
  <c r="Q2826" i="25"/>
  <c r="T2825" i="25"/>
  <c r="U2825" i="25" s="1"/>
  <c r="R2825" i="25"/>
  <c r="Q2825" i="25"/>
  <c r="T2824" i="25"/>
  <c r="U2824" i="25" s="1"/>
  <c r="R2824" i="25"/>
  <c r="Q2824" i="25"/>
  <c r="T2823" i="25"/>
  <c r="U2823" i="25" s="1"/>
  <c r="R2823" i="25"/>
  <c r="Q2823" i="25"/>
  <c r="T2822" i="25"/>
  <c r="U2822" i="25" s="1"/>
  <c r="R2822" i="25"/>
  <c r="Q2822" i="25"/>
  <c r="T2821" i="25"/>
  <c r="U2821" i="25" s="1"/>
  <c r="R2821" i="25"/>
  <c r="Q2821" i="25"/>
  <c r="T2820" i="25"/>
  <c r="U2820" i="25" s="1"/>
  <c r="R2820" i="25"/>
  <c r="Q2820" i="25"/>
  <c r="T2819" i="25"/>
  <c r="U2819" i="25" s="1"/>
  <c r="R2819" i="25"/>
  <c r="Q2819" i="25"/>
  <c r="T2818" i="25"/>
  <c r="U2818" i="25" s="1"/>
  <c r="R2818" i="25"/>
  <c r="Q2818" i="25"/>
  <c r="T2817" i="25"/>
  <c r="U2817" i="25" s="1"/>
  <c r="R2817" i="25"/>
  <c r="Q2817" i="25"/>
  <c r="T2816" i="25"/>
  <c r="U2816" i="25" s="1"/>
  <c r="R2816" i="25"/>
  <c r="Q2816" i="25"/>
  <c r="T2815" i="25"/>
  <c r="U2815" i="25" s="1"/>
  <c r="R2815" i="25"/>
  <c r="Q2815" i="25"/>
  <c r="T2814" i="25"/>
  <c r="U2814" i="25" s="1"/>
  <c r="R2814" i="25"/>
  <c r="Q2814" i="25"/>
  <c r="T2813" i="25"/>
  <c r="U2813" i="25" s="1"/>
  <c r="R2813" i="25"/>
  <c r="Q2813" i="25"/>
  <c r="T2812" i="25"/>
  <c r="U2812" i="25" s="1"/>
  <c r="R2812" i="25"/>
  <c r="Q2812" i="25"/>
  <c r="T2811" i="25"/>
  <c r="U2811" i="25" s="1"/>
  <c r="R2811" i="25"/>
  <c r="Q2811" i="25"/>
  <c r="T2810" i="25"/>
  <c r="U2810" i="25" s="1"/>
  <c r="R2810" i="25"/>
  <c r="Q2810" i="25"/>
  <c r="T2809" i="25"/>
  <c r="U2809" i="25" s="1"/>
  <c r="R2809" i="25"/>
  <c r="Q2809" i="25"/>
  <c r="T2808" i="25"/>
  <c r="U2808" i="25" s="1"/>
  <c r="R2808" i="25"/>
  <c r="Q2808" i="25"/>
  <c r="T2807" i="25"/>
  <c r="U2807" i="25" s="1"/>
  <c r="R2807" i="25"/>
  <c r="Q2807" i="25"/>
  <c r="T2806" i="25"/>
  <c r="U2806" i="25" s="1"/>
  <c r="R2806" i="25"/>
  <c r="Q2806" i="25"/>
  <c r="T2805" i="25"/>
  <c r="U2805" i="25" s="1"/>
  <c r="R2805" i="25"/>
  <c r="Q2805" i="25"/>
  <c r="T2804" i="25"/>
  <c r="U2804" i="25" s="1"/>
  <c r="R2804" i="25"/>
  <c r="Q2804" i="25"/>
  <c r="T2803" i="25"/>
  <c r="U2803" i="25" s="1"/>
  <c r="R2803" i="25"/>
  <c r="Q2803" i="25"/>
  <c r="T2802" i="25"/>
  <c r="U2802" i="25" s="1"/>
  <c r="R2802" i="25"/>
  <c r="Q2802" i="25"/>
  <c r="T2801" i="25"/>
  <c r="U2801" i="25" s="1"/>
  <c r="R2801" i="25"/>
  <c r="Q2801" i="25"/>
  <c r="T2800" i="25"/>
  <c r="U2800" i="25" s="1"/>
  <c r="R2800" i="25"/>
  <c r="Q2800" i="25"/>
  <c r="T2799" i="25"/>
  <c r="U2799" i="25" s="1"/>
  <c r="R2799" i="25"/>
  <c r="Q2799" i="25"/>
  <c r="T2798" i="25"/>
  <c r="U2798" i="25" s="1"/>
  <c r="R2798" i="25"/>
  <c r="Q2798" i="25"/>
  <c r="T2797" i="25"/>
  <c r="U2797" i="25" s="1"/>
  <c r="R2797" i="25"/>
  <c r="Q2797" i="25"/>
  <c r="T2796" i="25"/>
  <c r="U2796" i="25" s="1"/>
  <c r="R2796" i="25"/>
  <c r="Q2796" i="25"/>
  <c r="T2795" i="25"/>
  <c r="U2795" i="25" s="1"/>
  <c r="R2795" i="25"/>
  <c r="Q2795" i="25"/>
  <c r="T2794" i="25"/>
  <c r="U2794" i="25" s="1"/>
  <c r="R2794" i="25"/>
  <c r="Q2794" i="25"/>
  <c r="T2793" i="25"/>
  <c r="U2793" i="25" s="1"/>
  <c r="R2793" i="25"/>
  <c r="Q2793" i="25"/>
  <c r="T2792" i="25"/>
  <c r="U2792" i="25" s="1"/>
  <c r="R2792" i="25"/>
  <c r="Q2792" i="25"/>
  <c r="T2791" i="25"/>
  <c r="U2791" i="25" s="1"/>
  <c r="R2791" i="25"/>
  <c r="Q2791" i="25"/>
  <c r="T2790" i="25"/>
  <c r="U2790" i="25" s="1"/>
  <c r="R2790" i="25"/>
  <c r="Q2790" i="25"/>
  <c r="T2789" i="25"/>
  <c r="U2789" i="25" s="1"/>
  <c r="R2789" i="25"/>
  <c r="Q2789" i="25"/>
  <c r="T2788" i="25"/>
  <c r="U2788" i="25" s="1"/>
  <c r="R2788" i="25"/>
  <c r="Q2788" i="25"/>
  <c r="T2787" i="25"/>
  <c r="U2787" i="25" s="1"/>
  <c r="R2787" i="25"/>
  <c r="Q2787" i="25"/>
  <c r="T2786" i="25"/>
  <c r="U2786" i="25" s="1"/>
  <c r="R2786" i="25"/>
  <c r="Q2786" i="25"/>
  <c r="T2785" i="25"/>
  <c r="U2785" i="25" s="1"/>
  <c r="R2785" i="25"/>
  <c r="Q2785" i="25"/>
  <c r="T2784" i="25"/>
  <c r="U2784" i="25" s="1"/>
  <c r="R2784" i="25"/>
  <c r="Q2784" i="25"/>
  <c r="T2783" i="25"/>
  <c r="U2783" i="25" s="1"/>
  <c r="R2783" i="25"/>
  <c r="Q2783" i="25"/>
  <c r="T2782" i="25"/>
  <c r="U2782" i="25" s="1"/>
  <c r="R2782" i="25"/>
  <c r="Q2782" i="25"/>
  <c r="T2781" i="25"/>
  <c r="U2781" i="25" s="1"/>
  <c r="R2781" i="25"/>
  <c r="Q2781" i="25"/>
  <c r="T2780" i="25"/>
  <c r="U2780" i="25" s="1"/>
  <c r="R2780" i="25"/>
  <c r="Q2780" i="25"/>
  <c r="T2779" i="25"/>
  <c r="U2779" i="25" s="1"/>
  <c r="R2779" i="25"/>
  <c r="Q2779" i="25"/>
  <c r="T2778" i="25"/>
  <c r="U2778" i="25" s="1"/>
  <c r="R2778" i="25"/>
  <c r="Q2778" i="25"/>
  <c r="T2777" i="25"/>
  <c r="U2777" i="25" s="1"/>
  <c r="R2777" i="25"/>
  <c r="Q2777" i="25"/>
  <c r="T2776" i="25"/>
  <c r="U2776" i="25" s="1"/>
  <c r="R2776" i="25"/>
  <c r="Q2776" i="25"/>
  <c r="T2775" i="25"/>
  <c r="U2775" i="25" s="1"/>
  <c r="R2775" i="25"/>
  <c r="Q2775" i="25"/>
  <c r="T2774" i="25"/>
  <c r="U2774" i="25" s="1"/>
  <c r="R2774" i="25"/>
  <c r="Q2774" i="25"/>
  <c r="T2773" i="25"/>
  <c r="U2773" i="25" s="1"/>
  <c r="R2773" i="25"/>
  <c r="Q2773" i="25"/>
  <c r="T2772" i="25"/>
  <c r="U2772" i="25" s="1"/>
  <c r="R2772" i="25"/>
  <c r="Q2772" i="25"/>
  <c r="T2771" i="25"/>
  <c r="U2771" i="25" s="1"/>
  <c r="R2771" i="25"/>
  <c r="Q2771" i="25"/>
  <c r="T2770" i="25"/>
  <c r="U2770" i="25" s="1"/>
  <c r="R2770" i="25"/>
  <c r="Q2770" i="25"/>
  <c r="T2769" i="25"/>
  <c r="U2769" i="25" s="1"/>
  <c r="R2769" i="25"/>
  <c r="Q2769" i="25"/>
  <c r="T2768" i="25"/>
  <c r="U2768" i="25" s="1"/>
  <c r="R2768" i="25"/>
  <c r="Q2768" i="25"/>
  <c r="T2767" i="25"/>
  <c r="U2767" i="25" s="1"/>
  <c r="R2767" i="25"/>
  <c r="Q2767" i="25"/>
  <c r="T2766" i="25"/>
  <c r="U2766" i="25" s="1"/>
  <c r="R2766" i="25"/>
  <c r="Q2766" i="25"/>
  <c r="T2765" i="25"/>
  <c r="U2765" i="25" s="1"/>
  <c r="R2765" i="25"/>
  <c r="Q2765" i="25"/>
  <c r="T2764" i="25"/>
  <c r="U2764" i="25" s="1"/>
  <c r="R2764" i="25"/>
  <c r="Q2764" i="25"/>
  <c r="T2763" i="25"/>
  <c r="U2763" i="25" s="1"/>
  <c r="R2763" i="25"/>
  <c r="Q2763" i="25"/>
  <c r="T2762" i="25"/>
  <c r="U2762" i="25" s="1"/>
  <c r="R2762" i="25"/>
  <c r="Q2762" i="25"/>
  <c r="T2761" i="25"/>
  <c r="U2761" i="25" s="1"/>
  <c r="R2761" i="25"/>
  <c r="Q2761" i="25"/>
  <c r="T2760" i="25"/>
  <c r="U2760" i="25" s="1"/>
  <c r="R2760" i="25"/>
  <c r="Q2760" i="25"/>
  <c r="T2759" i="25"/>
  <c r="U2759" i="25" s="1"/>
  <c r="R2759" i="25"/>
  <c r="Q2759" i="25"/>
  <c r="T2758" i="25"/>
  <c r="U2758" i="25" s="1"/>
  <c r="R2758" i="25"/>
  <c r="Q2758" i="25"/>
  <c r="T2757" i="25"/>
  <c r="U2757" i="25" s="1"/>
  <c r="R2757" i="25"/>
  <c r="Q2757" i="25"/>
  <c r="T2756" i="25"/>
  <c r="U2756" i="25" s="1"/>
  <c r="R2756" i="25"/>
  <c r="Q2756" i="25"/>
  <c r="T2755" i="25"/>
  <c r="U2755" i="25" s="1"/>
  <c r="R2755" i="25"/>
  <c r="Q2755" i="25"/>
  <c r="T2754" i="25"/>
  <c r="U2754" i="25" s="1"/>
  <c r="R2754" i="25"/>
  <c r="Q2754" i="25"/>
  <c r="Q2753" i="25"/>
  <c r="K2753" i="25"/>
  <c r="Q2752" i="25"/>
  <c r="K2752" i="25"/>
  <c r="Q2751" i="25"/>
  <c r="P2751" i="25"/>
  <c r="O2751" i="25"/>
  <c r="N2751" i="25"/>
  <c r="M2751" i="25"/>
  <c r="K2751" i="25"/>
  <c r="L2751" i="25" s="1"/>
  <c r="T2750" i="25"/>
  <c r="U2750" i="25" s="1"/>
  <c r="R2750" i="25"/>
  <c r="Q2750" i="25"/>
  <c r="T2749" i="25"/>
  <c r="U2749" i="25" s="1"/>
  <c r="R2749" i="25"/>
  <c r="Q2749" i="25"/>
  <c r="T2748" i="25"/>
  <c r="U2748" i="25" s="1"/>
  <c r="R2748" i="25"/>
  <c r="Q2748" i="25"/>
  <c r="T2747" i="25"/>
  <c r="U2747" i="25" s="1"/>
  <c r="R2747" i="25"/>
  <c r="Q2747" i="25"/>
  <c r="T2746" i="25"/>
  <c r="U2746" i="25" s="1"/>
  <c r="R2746" i="25"/>
  <c r="Q2746" i="25"/>
  <c r="T2745" i="25"/>
  <c r="U2745" i="25" s="1"/>
  <c r="R2745" i="25"/>
  <c r="Q2745" i="25"/>
  <c r="T2744" i="25"/>
  <c r="U2744" i="25" s="1"/>
  <c r="R2744" i="25"/>
  <c r="Q2744" i="25"/>
  <c r="T2743" i="25"/>
  <c r="U2743" i="25" s="1"/>
  <c r="R2743" i="25"/>
  <c r="Q2743" i="25"/>
  <c r="T2742" i="25"/>
  <c r="U2742" i="25" s="1"/>
  <c r="R2742" i="25"/>
  <c r="Q2742" i="25"/>
  <c r="T2741" i="25"/>
  <c r="U2741" i="25" s="1"/>
  <c r="R2741" i="25"/>
  <c r="Q2741" i="25"/>
  <c r="T2740" i="25"/>
  <c r="U2740" i="25" s="1"/>
  <c r="R2740" i="25"/>
  <c r="Q2740" i="25"/>
  <c r="T2739" i="25"/>
  <c r="U2739" i="25" s="1"/>
  <c r="R2739" i="25"/>
  <c r="Q2739" i="25"/>
  <c r="T2738" i="25"/>
  <c r="U2738" i="25" s="1"/>
  <c r="R2738" i="25"/>
  <c r="Q2738" i="25"/>
  <c r="T2737" i="25"/>
  <c r="U2737" i="25" s="1"/>
  <c r="R2737" i="25"/>
  <c r="Q2737" i="25"/>
  <c r="T2736" i="25"/>
  <c r="U2736" i="25" s="1"/>
  <c r="R2736" i="25"/>
  <c r="Q2736" i="25"/>
  <c r="T2735" i="25"/>
  <c r="U2735" i="25" s="1"/>
  <c r="R2735" i="25"/>
  <c r="Q2735" i="25"/>
  <c r="T2734" i="25"/>
  <c r="U2734" i="25" s="1"/>
  <c r="R2734" i="25"/>
  <c r="Q2734" i="25"/>
  <c r="T2733" i="25"/>
  <c r="U2733" i="25" s="1"/>
  <c r="R2733" i="25"/>
  <c r="Q2733" i="25"/>
  <c r="T2732" i="25"/>
  <c r="U2732" i="25" s="1"/>
  <c r="R2732" i="25"/>
  <c r="Q2732" i="25"/>
  <c r="Q2731" i="25"/>
  <c r="P2731" i="25"/>
  <c r="O2731" i="25"/>
  <c r="N2731" i="25"/>
  <c r="M2731" i="25"/>
  <c r="K2731" i="25"/>
  <c r="L2731" i="25" s="1"/>
  <c r="T2730" i="25"/>
  <c r="U2730" i="25" s="1"/>
  <c r="R2730" i="25"/>
  <c r="Q2730" i="25"/>
  <c r="S2729" i="25"/>
  <c r="N2729" i="25" s="1"/>
  <c r="Q2729" i="25"/>
  <c r="I2729" i="25"/>
  <c r="K2729" i="25" s="1"/>
  <c r="T2728" i="25"/>
  <c r="U2728" i="25" s="1"/>
  <c r="R2728" i="25"/>
  <c r="Q2728" i="25"/>
  <c r="T2727" i="25"/>
  <c r="U2727" i="25" s="1"/>
  <c r="R2727" i="25"/>
  <c r="Q2727" i="25"/>
  <c r="T2726" i="25"/>
  <c r="U2726" i="25" s="1"/>
  <c r="R2726" i="25"/>
  <c r="Q2726" i="25"/>
  <c r="T2725" i="25"/>
  <c r="U2725" i="25" s="1"/>
  <c r="R2725" i="25"/>
  <c r="Q2725" i="25"/>
  <c r="T2724" i="25"/>
  <c r="U2724" i="25" s="1"/>
  <c r="R2724" i="25"/>
  <c r="Q2724" i="25"/>
  <c r="T2723" i="25"/>
  <c r="U2723" i="25" s="1"/>
  <c r="R2723" i="25"/>
  <c r="Q2723" i="25"/>
  <c r="T2722" i="25"/>
  <c r="U2722" i="25" s="1"/>
  <c r="R2722" i="25"/>
  <c r="Q2722" i="25"/>
  <c r="T2721" i="25"/>
  <c r="U2721" i="25" s="1"/>
  <c r="R2721" i="25"/>
  <c r="Q2721" i="25"/>
  <c r="T2720" i="25"/>
  <c r="U2720" i="25" s="1"/>
  <c r="R2720" i="25"/>
  <c r="Q2720" i="25"/>
  <c r="T2719" i="25"/>
  <c r="U2719" i="25" s="1"/>
  <c r="R2719" i="25"/>
  <c r="Q2719" i="25"/>
  <c r="T2718" i="25"/>
  <c r="U2718" i="25" s="1"/>
  <c r="R2718" i="25"/>
  <c r="Q2718" i="25"/>
  <c r="T2717" i="25"/>
  <c r="U2717" i="25" s="1"/>
  <c r="R2717" i="25"/>
  <c r="Q2717" i="25"/>
  <c r="T2716" i="25"/>
  <c r="U2716" i="25" s="1"/>
  <c r="R2716" i="25"/>
  <c r="Q2716" i="25"/>
  <c r="T2715" i="25"/>
  <c r="U2715" i="25" s="1"/>
  <c r="R2715" i="25"/>
  <c r="Q2715" i="25"/>
  <c r="T2714" i="25"/>
  <c r="U2714" i="25" s="1"/>
  <c r="R2714" i="25"/>
  <c r="Q2714" i="25"/>
  <c r="T2713" i="25"/>
  <c r="U2713" i="25" s="1"/>
  <c r="R2713" i="25"/>
  <c r="Q2713" i="25"/>
  <c r="T2712" i="25"/>
  <c r="U2712" i="25" s="1"/>
  <c r="R2712" i="25"/>
  <c r="Q2712" i="25"/>
  <c r="T2711" i="25"/>
  <c r="U2711" i="25" s="1"/>
  <c r="R2711" i="25"/>
  <c r="Q2711" i="25"/>
  <c r="T2710" i="25"/>
  <c r="U2710" i="25" s="1"/>
  <c r="R2710" i="25"/>
  <c r="Q2710" i="25"/>
  <c r="T2709" i="25"/>
  <c r="U2709" i="25" s="1"/>
  <c r="R2709" i="25"/>
  <c r="Q2709" i="25"/>
  <c r="T2708" i="25"/>
  <c r="U2708" i="25" s="1"/>
  <c r="R2708" i="25"/>
  <c r="Q2708" i="25"/>
  <c r="T2707" i="25"/>
  <c r="U2707" i="25" s="1"/>
  <c r="R2707" i="25"/>
  <c r="Q2707" i="25"/>
  <c r="T2706" i="25"/>
  <c r="U2706" i="25" s="1"/>
  <c r="R2706" i="25"/>
  <c r="Q2706" i="25"/>
  <c r="T2705" i="25"/>
  <c r="U2705" i="25" s="1"/>
  <c r="R2705" i="25"/>
  <c r="Q2705" i="25"/>
  <c r="T2704" i="25"/>
  <c r="U2704" i="25" s="1"/>
  <c r="R2704" i="25"/>
  <c r="Q2704" i="25"/>
  <c r="T2703" i="25"/>
  <c r="U2703" i="25" s="1"/>
  <c r="R2703" i="25"/>
  <c r="Q2703" i="25"/>
  <c r="T2702" i="25"/>
  <c r="U2702" i="25" s="1"/>
  <c r="R2702" i="25"/>
  <c r="Q2702" i="25"/>
  <c r="T2701" i="25"/>
  <c r="U2701" i="25" s="1"/>
  <c r="R2701" i="25"/>
  <c r="Q2701" i="25"/>
  <c r="T2700" i="25"/>
  <c r="U2700" i="25" s="1"/>
  <c r="R2700" i="25"/>
  <c r="Q2700" i="25"/>
  <c r="T2699" i="25"/>
  <c r="U2699" i="25" s="1"/>
  <c r="R2699" i="25"/>
  <c r="Q2699" i="25"/>
  <c r="T2698" i="25"/>
  <c r="U2698" i="25" s="1"/>
  <c r="R2698" i="25"/>
  <c r="Q2698" i="25"/>
  <c r="T2697" i="25"/>
  <c r="U2697" i="25" s="1"/>
  <c r="R2697" i="25"/>
  <c r="Q2697" i="25"/>
  <c r="T2696" i="25"/>
  <c r="U2696" i="25" s="1"/>
  <c r="R2696" i="25"/>
  <c r="Q2696" i="25"/>
  <c r="T2695" i="25"/>
  <c r="U2695" i="25" s="1"/>
  <c r="R2695" i="25"/>
  <c r="Q2695" i="25"/>
  <c r="T2694" i="25"/>
  <c r="U2694" i="25" s="1"/>
  <c r="R2694" i="25"/>
  <c r="Q2694" i="25"/>
  <c r="T2693" i="25"/>
  <c r="U2693" i="25" s="1"/>
  <c r="R2693" i="25"/>
  <c r="Q2693" i="25"/>
  <c r="T2692" i="25"/>
  <c r="U2692" i="25" s="1"/>
  <c r="R2692" i="25"/>
  <c r="Q2692" i="25"/>
  <c r="T2691" i="25"/>
  <c r="U2691" i="25" s="1"/>
  <c r="R2691" i="25"/>
  <c r="Q2691" i="25"/>
  <c r="T2690" i="25"/>
  <c r="U2690" i="25" s="1"/>
  <c r="R2690" i="25"/>
  <c r="Q2690" i="25"/>
  <c r="T2689" i="25"/>
  <c r="U2689" i="25" s="1"/>
  <c r="R2689" i="25"/>
  <c r="Q2689" i="25"/>
  <c r="T2688" i="25"/>
  <c r="U2688" i="25" s="1"/>
  <c r="R2688" i="25"/>
  <c r="Q2688" i="25"/>
  <c r="T2687" i="25"/>
  <c r="U2687" i="25" s="1"/>
  <c r="R2687" i="25"/>
  <c r="Q2687" i="25"/>
  <c r="T2686" i="25"/>
  <c r="U2686" i="25" s="1"/>
  <c r="R2686" i="25"/>
  <c r="Q2686" i="25"/>
  <c r="T2685" i="25"/>
  <c r="U2685" i="25" s="1"/>
  <c r="R2685" i="25"/>
  <c r="Q2685" i="25"/>
  <c r="T2684" i="25"/>
  <c r="U2684" i="25" s="1"/>
  <c r="R2684" i="25"/>
  <c r="Q2684" i="25"/>
  <c r="T2683" i="25"/>
  <c r="U2683" i="25" s="1"/>
  <c r="R2683" i="25"/>
  <c r="Q2683" i="25"/>
  <c r="T2682" i="25"/>
  <c r="U2682" i="25" s="1"/>
  <c r="R2682" i="25"/>
  <c r="Q2682" i="25"/>
  <c r="T2681" i="25"/>
  <c r="U2681" i="25" s="1"/>
  <c r="R2681" i="25"/>
  <c r="Q2681" i="25"/>
  <c r="T2680" i="25"/>
  <c r="U2680" i="25" s="1"/>
  <c r="R2680" i="25"/>
  <c r="Q2680" i="25"/>
  <c r="T2679" i="25"/>
  <c r="U2679" i="25" s="1"/>
  <c r="R2679" i="25"/>
  <c r="Q2679" i="25"/>
  <c r="T2678" i="25"/>
  <c r="U2678" i="25" s="1"/>
  <c r="R2678" i="25"/>
  <c r="Q2678" i="25"/>
  <c r="T2677" i="25"/>
  <c r="U2677" i="25" s="1"/>
  <c r="R2677" i="25"/>
  <c r="Q2677" i="25"/>
  <c r="T2676" i="25"/>
  <c r="U2676" i="25" s="1"/>
  <c r="R2676" i="25"/>
  <c r="Q2676" i="25"/>
  <c r="T2675" i="25"/>
  <c r="U2675" i="25" s="1"/>
  <c r="R2675" i="25"/>
  <c r="Q2675" i="25"/>
  <c r="T2674" i="25"/>
  <c r="U2674" i="25" s="1"/>
  <c r="R2674" i="25"/>
  <c r="Q2674" i="25"/>
  <c r="T2673" i="25"/>
  <c r="U2673" i="25" s="1"/>
  <c r="R2673" i="25"/>
  <c r="Q2673" i="25"/>
  <c r="T2672" i="25"/>
  <c r="U2672" i="25" s="1"/>
  <c r="R2672" i="25"/>
  <c r="Q2672" i="25"/>
  <c r="T2671" i="25"/>
  <c r="U2671" i="25" s="1"/>
  <c r="R2671" i="25"/>
  <c r="Q2671" i="25"/>
  <c r="T2670" i="25"/>
  <c r="U2670" i="25" s="1"/>
  <c r="R2670" i="25"/>
  <c r="Q2670" i="25"/>
  <c r="T2669" i="25"/>
  <c r="U2669" i="25" s="1"/>
  <c r="R2669" i="25"/>
  <c r="Q2669" i="25"/>
  <c r="T2668" i="25"/>
  <c r="U2668" i="25" s="1"/>
  <c r="R2668" i="25"/>
  <c r="Q2668" i="25"/>
  <c r="T2667" i="25"/>
  <c r="U2667" i="25" s="1"/>
  <c r="R2667" i="25"/>
  <c r="Q2667" i="25"/>
  <c r="T2666" i="25"/>
  <c r="U2666" i="25" s="1"/>
  <c r="R2666" i="25"/>
  <c r="Q2666" i="25"/>
  <c r="T2665" i="25"/>
  <c r="U2665" i="25" s="1"/>
  <c r="R2665" i="25"/>
  <c r="Q2665" i="25"/>
  <c r="T2664" i="25"/>
  <c r="U2664" i="25" s="1"/>
  <c r="R2664" i="25"/>
  <c r="Q2664" i="25"/>
  <c r="T2663" i="25"/>
  <c r="U2663" i="25" s="1"/>
  <c r="R2663" i="25"/>
  <c r="Q2663" i="25"/>
  <c r="T2662" i="25"/>
  <c r="U2662" i="25" s="1"/>
  <c r="R2662" i="25"/>
  <c r="Q2662" i="25"/>
  <c r="T2661" i="25"/>
  <c r="U2661" i="25" s="1"/>
  <c r="R2661" i="25"/>
  <c r="Q2661" i="25"/>
  <c r="T2660" i="25"/>
  <c r="U2660" i="25" s="1"/>
  <c r="R2660" i="25"/>
  <c r="Q2660" i="25"/>
  <c r="T2659" i="25"/>
  <c r="U2659" i="25" s="1"/>
  <c r="R2659" i="25"/>
  <c r="Q2659" i="25"/>
  <c r="T2658" i="25"/>
  <c r="U2658" i="25" s="1"/>
  <c r="R2658" i="25"/>
  <c r="Q2658" i="25"/>
  <c r="T2657" i="25"/>
  <c r="U2657" i="25" s="1"/>
  <c r="R2657" i="25"/>
  <c r="Q2657" i="25"/>
  <c r="T2656" i="25"/>
  <c r="U2656" i="25" s="1"/>
  <c r="R2656" i="25"/>
  <c r="Q2656" i="25"/>
  <c r="T2655" i="25"/>
  <c r="U2655" i="25" s="1"/>
  <c r="R2655" i="25"/>
  <c r="Q2655" i="25"/>
  <c r="T2654" i="25"/>
  <c r="U2654" i="25" s="1"/>
  <c r="R2654" i="25"/>
  <c r="Q2654" i="25"/>
  <c r="T2653" i="25"/>
  <c r="U2653" i="25" s="1"/>
  <c r="R2653" i="25"/>
  <c r="Q2653" i="25"/>
  <c r="T2652" i="25"/>
  <c r="U2652" i="25" s="1"/>
  <c r="R2652" i="25"/>
  <c r="Q2652" i="25"/>
  <c r="T2651" i="25"/>
  <c r="U2651" i="25" s="1"/>
  <c r="R2651" i="25"/>
  <c r="Q2651" i="25"/>
  <c r="T2650" i="25"/>
  <c r="U2650" i="25" s="1"/>
  <c r="R2650" i="25"/>
  <c r="Q2650" i="25"/>
  <c r="T2649" i="25"/>
  <c r="U2649" i="25" s="1"/>
  <c r="R2649" i="25"/>
  <c r="Q2649" i="25"/>
  <c r="T2648" i="25"/>
  <c r="U2648" i="25" s="1"/>
  <c r="R2648" i="25"/>
  <c r="Q2648" i="25"/>
  <c r="T2647" i="25"/>
  <c r="U2647" i="25" s="1"/>
  <c r="R2647" i="25"/>
  <c r="Q2647" i="25"/>
  <c r="T2646" i="25"/>
  <c r="U2646" i="25" s="1"/>
  <c r="R2646" i="25"/>
  <c r="Q2646" i="25"/>
  <c r="T2645" i="25"/>
  <c r="U2645" i="25" s="1"/>
  <c r="R2645" i="25"/>
  <c r="Q2645" i="25"/>
  <c r="U2644" i="25"/>
  <c r="T2644" i="25"/>
  <c r="R2644" i="25"/>
  <c r="Q2644" i="25"/>
  <c r="T2643" i="25"/>
  <c r="U2643" i="25" s="1"/>
  <c r="R2643" i="25"/>
  <c r="Q2643" i="25"/>
  <c r="T2642" i="25"/>
  <c r="U2642" i="25" s="1"/>
  <c r="R2642" i="25"/>
  <c r="Q2642" i="25"/>
  <c r="T2641" i="25"/>
  <c r="U2641" i="25" s="1"/>
  <c r="R2641" i="25"/>
  <c r="Q2641" i="25"/>
  <c r="T2640" i="25"/>
  <c r="U2640" i="25" s="1"/>
  <c r="R2640" i="25"/>
  <c r="Q2640" i="25"/>
  <c r="T2639" i="25"/>
  <c r="U2639" i="25" s="1"/>
  <c r="R2639" i="25"/>
  <c r="Q2639" i="25"/>
  <c r="T2638" i="25"/>
  <c r="U2638" i="25" s="1"/>
  <c r="R2638" i="25"/>
  <c r="Q2638" i="25"/>
  <c r="T2637" i="25"/>
  <c r="U2637" i="25" s="1"/>
  <c r="R2637" i="25"/>
  <c r="Q2637" i="25"/>
  <c r="T2636" i="25"/>
  <c r="U2636" i="25" s="1"/>
  <c r="R2636" i="25"/>
  <c r="Q2636" i="25"/>
  <c r="T2635" i="25"/>
  <c r="U2635" i="25" s="1"/>
  <c r="R2635" i="25"/>
  <c r="Q2635" i="25"/>
  <c r="T2634" i="25"/>
  <c r="U2634" i="25" s="1"/>
  <c r="R2634" i="25"/>
  <c r="Q2634" i="25"/>
  <c r="T2633" i="25"/>
  <c r="U2633" i="25" s="1"/>
  <c r="R2633" i="25"/>
  <c r="Q2633" i="25"/>
  <c r="T2632" i="25"/>
  <c r="U2632" i="25" s="1"/>
  <c r="R2632" i="25"/>
  <c r="Q2632" i="25"/>
  <c r="T2631" i="25"/>
  <c r="U2631" i="25" s="1"/>
  <c r="R2631" i="25"/>
  <c r="Q2631" i="25"/>
  <c r="T2630" i="25"/>
  <c r="U2630" i="25" s="1"/>
  <c r="R2630" i="25"/>
  <c r="Q2630" i="25"/>
  <c r="T2629" i="25"/>
  <c r="U2629" i="25" s="1"/>
  <c r="R2629" i="25"/>
  <c r="Q2629" i="25"/>
  <c r="T2628" i="25"/>
  <c r="U2628" i="25" s="1"/>
  <c r="R2628" i="25"/>
  <c r="Q2628" i="25"/>
  <c r="T2627" i="25"/>
  <c r="U2627" i="25" s="1"/>
  <c r="R2627" i="25"/>
  <c r="Q2627" i="25"/>
  <c r="T2626" i="25"/>
  <c r="U2626" i="25" s="1"/>
  <c r="R2626" i="25"/>
  <c r="Q2626" i="25"/>
  <c r="T2625" i="25"/>
  <c r="U2625" i="25" s="1"/>
  <c r="R2625" i="25"/>
  <c r="Q2625" i="25"/>
  <c r="T2624" i="25"/>
  <c r="U2624" i="25" s="1"/>
  <c r="R2624" i="25"/>
  <c r="Q2624" i="25"/>
  <c r="T2623" i="25"/>
  <c r="U2623" i="25" s="1"/>
  <c r="R2623" i="25"/>
  <c r="Q2623" i="25"/>
  <c r="T2622" i="25"/>
  <c r="U2622" i="25" s="1"/>
  <c r="R2622" i="25"/>
  <c r="Q2622" i="25"/>
  <c r="T2621" i="25"/>
  <c r="U2621" i="25" s="1"/>
  <c r="R2621" i="25"/>
  <c r="Q2621" i="25"/>
  <c r="T2620" i="25"/>
  <c r="U2620" i="25" s="1"/>
  <c r="R2620" i="25"/>
  <c r="Q2620" i="25"/>
  <c r="T2619" i="25"/>
  <c r="U2619" i="25" s="1"/>
  <c r="R2619" i="25"/>
  <c r="Q2619" i="25"/>
  <c r="T2618" i="25"/>
  <c r="U2618" i="25" s="1"/>
  <c r="R2618" i="25"/>
  <c r="Q2618" i="25"/>
  <c r="T2617" i="25"/>
  <c r="U2617" i="25" s="1"/>
  <c r="R2617" i="25"/>
  <c r="Q2617" i="25"/>
  <c r="T2616" i="25"/>
  <c r="U2616" i="25" s="1"/>
  <c r="R2616" i="25"/>
  <c r="Q2616" i="25"/>
  <c r="T2615" i="25"/>
  <c r="U2615" i="25" s="1"/>
  <c r="R2615" i="25"/>
  <c r="Q2615" i="25"/>
  <c r="T2614" i="25"/>
  <c r="U2614" i="25" s="1"/>
  <c r="R2614" i="25"/>
  <c r="Q2614" i="25"/>
  <c r="T2613" i="25"/>
  <c r="U2613" i="25" s="1"/>
  <c r="R2613" i="25"/>
  <c r="Q2613" i="25"/>
  <c r="T2612" i="25"/>
  <c r="U2612" i="25" s="1"/>
  <c r="R2612" i="25"/>
  <c r="Q2612" i="25"/>
  <c r="T2611" i="25"/>
  <c r="U2611" i="25" s="1"/>
  <c r="R2611" i="25"/>
  <c r="Q2611" i="25"/>
  <c r="T2610" i="25"/>
  <c r="U2610" i="25" s="1"/>
  <c r="R2610" i="25"/>
  <c r="Q2610" i="25"/>
  <c r="T2609" i="25"/>
  <c r="U2609" i="25" s="1"/>
  <c r="R2609" i="25"/>
  <c r="Q2609" i="25"/>
  <c r="T2608" i="25"/>
  <c r="U2608" i="25" s="1"/>
  <c r="R2608" i="25"/>
  <c r="Q2608" i="25"/>
  <c r="T2607" i="25"/>
  <c r="U2607" i="25" s="1"/>
  <c r="R2607" i="25"/>
  <c r="Q2607" i="25"/>
  <c r="T2606" i="25"/>
  <c r="U2606" i="25" s="1"/>
  <c r="R2606" i="25"/>
  <c r="Q2606" i="25"/>
  <c r="T2605" i="25"/>
  <c r="U2605" i="25" s="1"/>
  <c r="R2605" i="25"/>
  <c r="Q2605" i="25"/>
  <c r="T2604" i="25"/>
  <c r="U2604" i="25" s="1"/>
  <c r="R2604" i="25"/>
  <c r="Q2604" i="25"/>
  <c r="T2603" i="25"/>
  <c r="U2603" i="25" s="1"/>
  <c r="R2603" i="25"/>
  <c r="Q2603" i="25"/>
  <c r="T2602" i="25"/>
  <c r="U2602" i="25" s="1"/>
  <c r="R2602" i="25"/>
  <c r="Q2602" i="25"/>
  <c r="T2601" i="25"/>
  <c r="U2601" i="25" s="1"/>
  <c r="R2601" i="25"/>
  <c r="Q2601" i="25"/>
  <c r="T2600" i="25"/>
  <c r="U2600" i="25" s="1"/>
  <c r="R2600" i="25"/>
  <c r="Q2600" i="25"/>
  <c r="T2599" i="25"/>
  <c r="U2599" i="25" s="1"/>
  <c r="R2599" i="25"/>
  <c r="Q2599" i="25"/>
  <c r="T2598" i="25"/>
  <c r="U2598" i="25" s="1"/>
  <c r="R2598" i="25"/>
  <c r="Q2598" i="25"/>
  <c r="T2597" i="25"/>
  <c r="U2597" i="25" s="1"/>
  <c r="R2597" i="25"/>
  <c r="Q2597" i="25"/>
  <c r="T2596" i="25"/>
  <c r="U2596" i="25" s="1"/>
  <c r="R2596" i="25"/>
  <c r="Q2596" i="25"/>
  <c r="T2595" i="25"/>
  <c r="U2595" i="25" s="1"/>
  <c r="R2595" i="25"/>
  <c r="Q2595" i="25"/>
  <c r="T2594" i="25"/>
  <c r="U2594" i="25" s="1"/>
  <c r="R2594" i="25"/>
  <c r="Q2594" i="25"/>
  <c r="T2593" i="25"/>
  <c r="U2593" i="25" s="1"/>
  <c r="R2593" i="25"/>
  <c r="Q2593" i="25"/>
  <c r="T2592" i="25"/>
  <c r="U2592" i="25" s="1"/>
  <c r="R2592" i="25"/>
  <c r="Q2592" i="25"/>
  <c r="T2591" i="25"/>
  <c r="U2591" i="25" s="1"/>
  <c r="R2591" i="25"/>
  <c r="Q2591" i="25"/>
  <c r="T2590" i="25"/>
  <c r="U2590" i="25" s="1"/>
  <c r="R2590" i="25"/>
  <c r="Q2590" i="25"/>
  <c r="T2589" i="25"/>
  <c r="U2589" i="25" s="1"/>
  <c r="R2589" i="25"/>
  <c r="Q2589" i="25"/>
  <c r="T2588" i="25"/>
  <c r="U2588" i="25" s="1"/>
  <c r="R2588" i="25"/>
  <c r="Q2588" i="25"/>
  <c r="T2587" i="25"/>
  <c r="U2587" i="25" s="1"/>
  <c r="R2587" i="25"/>
  <c r="Q2587" i="25"/>
  <c r="T2586" i="25"/>
  <c r="U2586" i="25" s="1"/>
  <c r="R2586" i="25"/>
  <c r="Q2586" i="25"/>
  <c r="T2585" i="25"/>
  <c r="U2585" i="25" s="1"/>
  <c r="R2585" i="25"/>
  <c r="Q2585" i="25"/>
  <c r="T2584" i="25"/>
  <c r="U2584" i="25" s="1"/>
  <c r="R2584" i="25"/>
  <c r="Q2584" i="25"/>
  <c r="T2583" i="25"/>
  <c r="U2583" i="25" s="1"/>
  <c r="R2583" i="25"/>
  <c r="Q2583" i="25"/>
  <c r="T2582" i="25"/>
  <c r="U2582" i="25" s="1"/>
  <c r="R2582" i="25"/>
  <c r="Q2582" i="25"/>
  <c r="T2581" i="25"/>
  <c r="U2581" i="25" s="1"/>
  <c r="R2581" i="25"/>
  <c r="Q2581" i="25"/>
  <c r="T2580" i="25"/>
  <c r="U2580" i="25" s="1"/>
  <c r="R2580" i="25"/>
  <c r="Q2580" i="25"/>
  <c r="T2579" i="25"/>
  <c r="U2579" i="25" s="1"/>
  <c r="R2579" i="25"/>
  <c r="Q2579" i="25"/>
  <c r="T2578" i="25"/>
  <c r="U2578" i="25" s="1"/>
  <c r="R2578" i="25"/>
  <c r="Q2578" i="25"/>
  <c r="T2577" i="25"/>
  <c r="U2577" i="25" s="1"/>
  <c r="R2577" i="25"/>
  <c r="Q2577" i="25"/>
  <c r="T2576" i="25"/>
  <c r="U2576" i="25" s="1"/>
  <c r="R2576" i="25"/>
  <c r="Q2576" i="25"/>
  <c r="T2575" i="25"/>
  <c r="U2575" i="25" s="1"/>
  <c r="R2575" i="25"/>
  <c r="Q2575" i="25"/>
  <c r="T2574" i="25"/>
  <c r="U2574" i="25" s="1"/>
  <c r="R2574" i="25"/>
  <c r="Q2574" i="25"/>
  <c r="T2573" i="25"/>
  <c r="U2573" i="25" s="1"/>
  <c r="R2573" i="25"/>
  <c r="Q2573" i="25"/>
  <c r="T2572" i="25"/>
  <c r="U2572" i="25" s="1"/>
  <c r="R2572" i="25"/>
  <c r="Q2572" i="25"/>
  <c r="Q2571" i="25"/>
  <c r="P2571" i="25"/>
  <c r="O2571" i="25"/>
  <c r="N2571" i="25"/>
  <c r="M2571" i="25"/>
  <c r="K2571" i="25"/>
  <c r="L2571" i="25" s="1"/>
  <c r="Q2570" i="25"/>
  <c r="N2570" i="25"/>
  <c r="M2570" i="25"/>
  <c r="K2570" i="25"/>
  <c r="L2570" i="25" s="1"/>
  <c r="T2569" i="25"/>
  <c r="U2569" i="25" s="1"/>
  <c r="R2569" i="25"/>
  <c r="Q2569" i="25"/>
  <c r="S2568" i="25"/>
  <c r="Q2568" i="25"/>
  <c r="I2568" i="25"/>
  <c r="K2568" i="25" s="1"/>
  <c r="T2567" i="25"/>
  <c r="U2567" i="25" s="1"/>
  <c r="R2567" i="25"/>
  <c r="Q2567" i="25"/>
  <c r="T2566" i="25"/>
  <c r="U2566" i="25" s="1"/>
  <c r="R2566" i="25"/>
  <c r="Q2566" i="25"/>
  <c r="S2565" i="25"/>
  <c r="P2565" i="25" s="1"/>
  <c r="Q2565" i="25"/>
  <c r="I2565" i="25"/>
  <c r="K2565" i="25" s="1"/>
  <c r="S2564" i="25"/>
  <c r="P2564" i="25" s="1"/>
  <c r="Q2564" i="25"/>
  <c r="I2564" i="25"/>
  <c r="K2564" i="25" s="1"/>
  <c r="T2563" i="25"/>
  <c r="U2563" i="25" s="1"/>
  <c r="R2563" i="25"/>
  <c r="Q2563" i="25"/>
  <c r="T2562" i="25"/>
  <c r="U2562" i="25" s="1"/>
  <c r="R2562" i="25"/>
  <c r="Q2562" i="25"/>
  <c r="T2561" i="25"/>
  <c r="U2561" i="25" s="1"/>
  <c r="R2561" i="25"/>
  <c r="Q2561" i="25"/>
  <c r="Q2560" i="25"/>
  <c r="P2560" i="25"/>
  <c r="O2560" i="25"/>
  <c r="N2560" i="25"/>
  <c r="M2560" i="25"/>
  <c r="K2560" i="25"/>
  <c r="T2559" i="25"/>
  <c r="R2559" i="25"/>
  <c r="Q2559" i="25"/>
  <c r="K2559" i="25"/>
  <c r="S2558" i="25"/>
  <c r="Q2558" i="25"/>
  <c r="I2558" i="25"/>
  <c r="K2558" i="25" s="1"/>
  <c r="S2557" i="25"/>
  <c r="Q2557" i="25"/>
  <c r="I2557" i="25"/>
  <c r="K2557" i="25" s="1"/>
  <c r="T2556" i="25"/>
  <c r="U2556" i="25" s="1"/>
  <c r="R2556" i="25"/>
  <c r="Q2556" i="25"/>
  <c r="T2555" i="25"/>
  <c r="U2555" i="25" s="1"/>
  <c r="R2555" i="25"/>
  <c r="Q2555" i="25"/>
  <c r="T2554" i="25"/>
  <c r="U2554" i="25" s="1"/>
  <c r="R2554" i="25"/>
  <c r="Q2554" i="25"/>
  <c r="T2553" i="25"/>
  <c r="U2553" i="25" s="1"/>
  <c r="R2553" i="25"/>
  <c r="Q2553" i="25"/>
  <c r="T2552" i="25"/>
  <c r="U2552" i="25" s="1"/>
  <c r="R2552" i="25"/>
  <c r="Q2552" i="25"/>
  <c r="T2551" i="25"/>
  <c r="U2551" i="25" s="1"/>
  <c r="R2551" i="25"/>
  <c r="Q2551" i="25"/>
  <c r="T2550" i="25"/>
  <c r="U2550" i="25" s="1"/>
  <c r="R2550" i="25"/>
  <c r="Q2550" i="25"/>
  <c r="T2549" i="25"/>
  <c r="U2549" i="25" s="1"/>
  <c r="R2549" i="25"/>
  <c r="Q2549" i="25"/>
  <c r="T2548" i="25"/>
  <c r="U2548" i="25" s="1"/>
  <c r="R2548" i="25"/>
  <c r="Q2548" i="25"/>
  <c r="T2547" i="25"/>
  <c r="U2547" i="25" s="1"/>
  <c r="R2547" i="25"/>
  <c r="Q2547" i="25"/>
  <c r="T2546" i="25"/>
  <c r="U2546" i="25" s="1"/>
  <c r="R2546" i="25"/>
  <c r="Q2546" i="25"/>
  <c r="T2545" i="25"/>
  <c r="U2545" i="25" s="1"/>
  <c r="R2545" i="25"/>
  <c r="Q2545" i="25"/>
  <c r="T2544" i="25"/>
  <c r="U2544" i="25" s="1"/>
  <c r="R2544" i="25"/>
  <c r="Q2544" i="25"/>
  <c r="T2543" i="25"/>
  <c r="U2543" i="25" s="1"/>
  <c r="R2543" i="25"/>
  <c r="Q2543" i="25"/>
  <c r="T2542" i="25"/>
  <c r="U2542" i="25" s="1"/>
  <c r="R2542" i="25"/>
  <c r="Q2542" i="25"/>
  <c r="T2541" i="25"/>
  <c r="U2541" i="25" s="1"/>
  <c r="R2541" i="25"/>
  <c r="Q2541" i="25"/>
  <c r="T2540" i="25"/>
  <c r="U2540" i="25" s="1"/>
  <c r="R2540" i="25"/>
  <c r="Q2540" i="25"/>
  <c r="T2539" i="25"/>
  <c r="U2539" i="25" s="1"/>
  <c r="R2539" i="25"/>
  <c r="Q2539" i="25"/>
  <c r="T2538" i="25"/>
  <c r="U2538" i="25" s="1"/>
  <c r="R2538" i="25"/>
  <c r="Q2538" i="25"/>
  <c r="T2537" i="25"/>
  <c r="U2537" i="25" s="1"/>
  <c r="R2537" i="25"/>
  <c r="Q2537" i="25"/>
  <c r="T2536" i="25"/>
  <c r="U2536" i="25" s="1"/>
  <c r="R2536" i="25"/>
  <c r="Q2536" i="25"/>
  <c r="T2535" i="25"/>
  <c r="U2535" i="25" s="1"/>
  <c r="R2535" i="25"/>
  <c r="Q2535" i="25"/>
  <c r="T2534" i="25"/>
  <c r="U2534" i="25" s="1"/>
  <c r="R2534" i="25"/>
  <c r="Q2534" i="25"/>
  <c r="T2533" i="25"/>
  <c r="U2533" i="25" s="1"/>
  <c r="R2533" i="25"/>
  <c r="Q2533" i="25"/>
  <c r="T2532" i="25"/>
  <c r="U2532" i="25" s="1"/>
  <c r="R2532" i="25"/>
  <c r="Q2532" i="25"/>
  <c r="T2531" i="25"/>
  <c r="U2531" i="25" s="1"/>
  <c r="R2531" i="25"/>
  <c r="Q2531" i="25"/>
  <c r="T2530" i="25"/>
  <c r="U2530" i="25" s="1"/>
  <c r="R2530" i="25"/>
  <c r="Q2530" i="25"/>
  <c r="T2529" i="25"/>
  <c r="U2529" i="25" s="1"/>
  <c r="R2529" i="25"/>
  <c r="Q2529" i="25"/>
  <c r="T2528" i="25"/>
  <c r="U2528" i="25" s="1"/>
  <c r="R2528" i="25"/>
  <c r="Q2528" i="25"/>
  <c r="T2527" i="25"/>
  <c r="U2527" i="25" s="1"/>
  <c r="R2527" i="25"/>
  <c r="Q2527" i="25"/>
  <c r="T2526" i="25"/>
  <c r="U2526" i="25" s="1"/>
  <c r="R2526" i="25"/>
  <c r="Q2526" i="25"/>
  <c r="T2525" i="25"/>
  <c r="U2525" i="25" s="1"/>
  <c r="R2525" i="25"/>
  <c r="Q2525" i="25"/>
  <c r="T2524" i="25"/>
  <c r="U2524" i="25" s="1"/>
  <c r="R2524" i="25"/>
  <c r="Q2524" i="25"/>
  <c r="T2523" i="25"/>
  <c r="U2523" i="25" s="1"/>
  <c r="R2523" i="25"/>
  <c r="Q2523" i="25"/>
  <c r="T2522" i="25"/>
  <c r="U2522" i="25" s="1"/>
  <c r="R2522" i="25"/>
  <c r="Q2522" i="25"/>
  <c r="T2521" i="25"/>
  <c r="U2521" i="25" s="1"/>
  <c r="R2521" i="25"/>
  <c r="Q2521" i="25"/>
  <c r="T2520" i="25"/>
  <c r="U2520" i="25" s="1"/>
  <c r="R2520" i="25"/>
  <c r="Q2520" i="25"/>
  <c r="T2519" i="25"/>
  <c r="U2519" i="25" s="1"/>
  <c r="R2519" i="25"/>
  <c r="Q2519" i="25"/>
  <c r="T2518" i="25"/>
  <c r="U2518" i="25" s="1"/>
  <c r="R2518" i="25"/>
  <c r="Q2518" i="25"/>
  <c r="T2517" i="25"/>
  <c r="U2517" i="25" s="1"/>
  <c r="R2517" i="25"/>
  <c r="Q2517" i="25"/>
  <c r="T2516" i="25"/>
  <c r="U2516" i="25" s="1"/>
  <c r="R2516" i="25"/>
  <c r="Q2516" i="25"/>
  <c r="T2515" i="25"/>
  <c r="U2515" i="25" s="1"/>
  <c r="R2515" i="25"/>
  <c r="Q2515" i="25"/>
  <c r="T2514" i="25"/>
  <c r="U2514" i="25" s="1"/>
  <c r="R2514" i="25"/>
  <c r="Q2514" i="25"/>
  <c r="T2513" i="25"/>
  <c r="U2513" i="25" s="1"/>
  <c r="R2513" i="25"/>
  <c r="Q2513" i="25"/>
  <c r="T2512" i="25"/>
  <c r="U2512" i="25" s="1"/>
  <c r="R2512" i="25"/>
  <c r="Q2512" i="25"/>
  <c r="T2511" i="25"/>
  <c r="U2511" i="25" s="1"/>
  <c r="R2511" i="25"/>
  <c r="Q2511" i="25"/>
  <c r="T2510" i="25"/>
  <c r="U2510" i="25" s="1"/>
  <c r="R2510" i="25"/>
  <c r="Q2510" i="25"/>
  <c r="T2509" i="25"/>
  <c r="U2509" i="25" s="1"/>
  <c r="R2509" i="25"/>
  <c r="Q2509" i="25"/>
  <c r="T2508" i="25"/>
  <c r="U2508" i="25" s="1"/>
  <c r="R2508" i="25"/>
  <c r="Q2508" i="25"/>
  <c r="T2507" i="25"/>
  <c r="U2507" i="25" s="1"/>
  <c r="R2507" i="25"/>
  <c r="Q2507" i="25"/>
  <c r="T2506" i="25"/>
  <c r="U2506" i="25" s="1"/>
  <c r="R2506" i="25"/>
  <c r="Q2506" i="25"/>
  <c r="T2505" i="25"/>
  <c r="U2505" i="25" s="1"/>
  <c r="R2505" i="25"/>
  <c r="Q2505" i="25"/>
  <c r="T2504" i="25"/>
  <c r="U2504" i="25" s="1"/>
  <c r="R2504" i="25"/>
  <c r="Q2504" i="25"/>
  <c r="T2503" i="25"/>
  <c r="U2503" i="25" s="1"/>
  <c r="R2503" i="25"/>
  <c r="Q2503" i="25"/>
  <c r="T2502" i="25"/>
  <c r="U2502" i="25" s="1"/>
  <c r="R2502" i="25"/>
  <c r="Q2502" i="25"/>
  <c r="T2501" i="25"/>
  <c r="U2501" i="25" s="1"/>
  <c r="R2501" i="25"/>
  <c r="Q2501" i="25"/>
  <c r="T2500" i="25"/>
  <c r="U2500" i="25" s="1"/>
  <c r="R2500" i="25"/>
  <c r="Q2500" i="25"/>
  <c r="T2499" i="25"/>
  <c r="U2499" i="25" s="1"/>
  <c r="R2499" i="25"/>
  <c r="Q2499" i="25"/>
  <c r="T2498" i="25"/>
  <c r="U2498" i="25" s="1"/>
  <c r="R2498" i="25"/>
  <c r="Q2498" i="25"/>
  <c r="T2497" i="25"/>
  <c r="U2497" i="25" s="1"/>
  <c r="R2497" i="25"/>
  <c r="Q2497" i="25"/>
  <c r="T2496" i="25"/>
  <c r="U2496" i="25" s="1"/>
  <c r="R2496" i="25"/>
  <c r="Q2496" i="25"/>
  <c r="T2495" i="25"/>
  <c r="U2495" i="25" s="1"/>
  <c r="R2495" i="25"/>
  <c r="Q2495" i="25"/>
  <c r="T2494" i="25"/>
  <c r="U2494" i="25" s="1"/>
  <c r="R2494" i="25"/>
  <c r="Q2494" i="25"/>
  <c r="T2493" i="25"/>
  <c r="U2493" i="25" s="1"/>
  <c r="R2493" i="25"/>
  <c r="Q2493" i="25"/>
  <c r="T2492" i="25"/>
  <c r="U2492" i="25" s="1"/>
  <c r="R2492" i="25"/>
  <c r="Q2492" i="25"/>
  <c r="T2491" i="25"/>
  <c r="U2491" i="25" s="1"/>
  <c r="R2491" i="25"/>
  <c r="Q2491" i="25"/>
  <c r="T2490" i="25"/>
  <c r="U2490" i="25" s="1"/>
  <c r="R2490" i="25"/>
  <c r="Q2490" i="25"/>
  <c r="T2489" i="25"/>
  <c r="U2489" i="25" s="1"/>
  <c r="R2489" i="25"/>
  <c r="Q2489" i="25"/>
  <c r="T2488" i="25"/>
  <c r="U2488" i="25" s="1"/>
  <c r="R2488" i="25"/>
  <c r="Q2488" i="25"/>
  <c r="T2487" i="25"/>
  <c r="U2487" i="25" s="1"/>
  <c r="R2487" i="25"/>
  <c r="Q2487" i="25"/>
  <c r="T2486" i="25"/>
  <c r="U2486" i="25" s="1"/>
  <c r="R2486" i="25"/>
  <c r="Q2486" i="25"/>
  <c r="T2485" i="25"/>
  <c r="U2485" i="25" s="1"/>
  <c r="R2485" i="25"/>
  <c r="Q2485" i="25"/>
  <c r="T2484" i="25"/>
  <c r="U2484" i="25" s="1"/>
  <c r="R2484" i="25"/>
  <c r="Q2484" i="25"/>
  <c r="T2483" i="25"/>
  <c r="U2483" i="25" s="1"/>
  <c r="R2483" i="25"/>
  <c r="Q2483" i="25"/>
  <c r="T2482" i="25"/>
  <c r="U2482" i="25" s="1"/>
  <c r="R2482" i="25"/>
  <c r="Q2482" i="25"/>
  <c r="T2481" i="25"/>
  <c r="U2481" i="25" s="1"/>
  <c r="R2481" i="25"/>
  <c r="Q2481" i="25"/>
  <c r="T2480" i="25"/>
  <c r="U2480" i="25" s="1"/>
  <c r="R2480" i="25"/>
  <c r="Q2480" i="25"/>
  <c r="T2479" i="25"/>
  <c r="U2479" i="25" s="1"/>
  <c r="R2479" i="25"/>
  <c r="Q2479" i="25"/>
  <c r="T2478" i="25"/>
  <c r="U2478" i="25" s="1"/>
  <c r="R2478" i="25"/>
  <c r="Q2478" i="25"/>
  <c r="T2477" i="25"/>
  <c r="U2477" i="25" s="1"/>
  <c r="R2477" i="25"/>
  <c r="Q2477" i="25"/>
  <c r="T2476" i="25"/>
  <c r="U2476" i="25" s="1"/>
  <c r="R2476" i="25"/>
  <c r="Q2476" i="25"/>
  <c r="T2475" i="25"/>
  <c r="U2475" i="25" s="1"/>
  <c r="R2475" i="25"/>
  <c r="Q2475" i="25"/>
  <c r="T2474" i="25"/>
  <c r="U2474" i="25" s="1"/>
  <c r="R2474" i="25"/>
  <c r="Q2474" i="25"/>
  <c r="T2473" i="25"/>
  <c r="U2473" i="25" s="1"/>
  <c r="R2473" i="25"/>
  <c r="Q2473" i="25"/>
  <c r="T2472" i="25"/>
  <c r="U2472" i="25" s="1"/>
  <c r="R2472" i="25"/>
  <c r="Q2472" i="25"/>
  <c r="T2471" i="25"/>
  <c r="U2471" i="25" s="1"/>
  <c r="R2471" i="25"/>
  <c r="Q2471" i="25"/>
  <c r="T2470" i="25"/>
  <c r="U2470" i="25" s="1"/>
  <c r="R2470" i="25"/>
  <c r="Q2470" i="25"/>
  <c r="T2469" i="25"/>
  <c r="U2469" i="25" s="1"/>
  <c r="R2469" i="25"/>
  <c r="Q2469" i="25"/>
  <c r="T2468" i="25"/>
  <c r="U2468" i="25" s="1"/>
  <c r="R2468" i="25"/>
  <c r="Q2468" i="25"/>
  <c r="T2467" i="25"/>
  <c r="U2467" i="25" s="1"/>
  <c r="R2467" i="25"/>
  <c r="Q2467" i="25"/>
  <c r="T2466" i="25"/>
  <c r="U2466" i="25" s="1"/>
  <c r="R2466" i="25"/>
  <c r="Q2466" i="25"/>
  <c r="T2465" i="25"/>
  <c r="U2465" i="25" s="1"/>
  <c r="R2465" i="25"/>
  <c r="Q2465" i="25"/>
  <c r="T2464" i="25"/>
  <c r="U2464" i="25" s="1"/>
  <c r="R2464" i="25"/>
  <c r="Q2464" i="25"/>
  <c r="T2463" i="25"/>
  <c r="U2463" i="25" s="1"/>
  <c r="R2463" i="25"/>
  <c r="Q2463" i="25"/>
  <c r="T2462" i="25"/>
  <c r="U2462" i="25" s="1"/>
  <c r="R2462" i="25"/>
  <c r="Q2462" i="25"/>
  <c r="T2461" i="25"/>
  <c r="U2461" i="25" s="1"/>
  <c r="R2461" i="25"/>
  <c r="Q2461" i="25"/>
  <c r="T2460" i="25"/>
  <c r="U2460" i="25" s="1"/>
  <c r="R2460" i="25"/>
  <c r="Q2460" i="25"/>
  <c r="T2459" i="25"/>
  <c r="U2459" i="25" s="1"/>
  <c r="R2459" i="25"/>
  <c r="Q2459" i="25"/>
  <c r="T2458" i="25"/>
  <c r="U2458" i="25" s="1"/>
  <c r="R2458" i="25"/>
  <c r="Q2458" i="25"/>
  <c r="T2457" i="25"/>
  <c r="U2457" i="25" s="1"/>
  <c r="R2457" i="25"/>
  <c r="Q2457" i="25"/>
  <c r="T2456" i="25"/>
  <c r="U2456" i="25" s="1"/>
  <c r="R2456" i="25"/>
  <c r="Q2456" i="25"/>
  <c r="T2455" i="25"/>
  <c r="U2455" i="25" s="1"/>
  <c r="R2455" i="25"/>
  <c r="Q2455" i="25"/>
  <c r="T2454" i="25"/>
  <c r="U2454" i="25" s="1"/>
  <c r="R2454" i="25"/>
  <c r="Q2454" i="25"/>
  <c r="T2453" i="25"/>
  <c r="U2453" i="25" s="1"/>
  <c r="R2453" i="25"/>
  <c r="Q2453" i="25"/>
  <c r="T2452" i="25"/>
  <c r="U2452" i="25" s="1"/>
  <c r="R2452" i="25"/>
  <c r="Q2452" i="25"/>
  <c r="T2451" i="25"/>
  <c r="U2451" i="25" s="1"/>
  <c r="R2451" i="25"/>
  <c r="Q2451" i="25"/>
  <c r="T2450" i="25"/>
  <c r="U2450" i="25" s="1"/>
  <c r="R2450" i="25"/>
  <c r="Q2450" i="25"/>
  <c r="T2449" i="25"/>
  <c r="U2449" i="25" s="1"/>
  <c r="R2449" i="25"/>
  <c r="Q2449" i="25"/>
  <c r="T2448" i="25"/>
  <c r="U2448" i="25" s="1"/>
  <c r="R2448" i="25"/>
  <c r="Q2448" i="25"/>
  <c r="T2447" i="25"/>
  <c r="U2447" i="25" s="1"/>
  <c r="R2447" i="25"/>
  <c r="Q2447" i="25"/>
  <c r="T2446" i="25"/>
  <c r="U2446" i="25" s="1"/>
  <c r="R2446" i="25"/>
  <c r="Q2446" i="25"/>
  <c r="T2445" i="25"/>
  <c r="U2445" i="25" s="1"/>
  <c r="R2445" i="25"/>
  <c r="Q2445" i="25"/>
  <c r="T2444" i="25"/>
  <c r="U2444" i="25" s="1"/>
  <c r="R2444" i="25"/>
  <c r="Q2444" i="25"/>
  <c r="T2443" i="25"/>
  <c r="U2443" i="25" s="1"/>
  <c r="R2443" i="25"/>
  <c r="Q2443" i="25"/>
  <c r="T2442" i="25"/>
  <c r="U2442" i="25" s="1"/>
  <c r="R2442" i="25"/>
  <c r="Q2442" i="25"/>
  <c r="T2441" i="25"/>
  <c r="U2441" i="25" s="1"/>
  <c r="R2441" i="25"/>
  <c r="Q2441" i="25"/>
  <c r="T2440" i="25"/>
  <c r="U2440" i="25" s="1"/>
  <c r="R2440" i="25"/>
  <c r="Q2440" i="25"/>
  <c r="T2439" i="25"/>
  <c r="U2439" i="25" s="1"/>
  <c r="R2439" i="25"/>
  <c r="Q2439" i="25"/>
  <c r="T2438" i="25"/>
  <c r="U2438" i="25" s="1"/>
  <c r="R2438" i="25"/>
  <c r="Q2438" i="25"/>
  <c r="T2437" i="25"/>
  <c r="U2437" i="25" s="1"/>
  <c r="R2437" i="25"/>
  <c r="Q2437" i="25"/>
  <c r="T2436" i="25"/>
  <c r="U2436" i="25" s="1"/>
  <c r="R2436" i="25"/>
  <c r="Q2436" i="25"/>
  <c r="T2435" i="25"/>
  <c r="U2435" i="25" s="1"/>
  <c r="R2435" i="25"/>
  <c r="Q2435" i="25"/>
  <c r="T2434" i="25"/>
  <c r="U2434" i="25" s="1"/>
  <c r="R2434" i="25"/>
  <c r="Q2434" i="25"/>
  <c r="T2433" i="25"/>
  <c r="U2433" i="25" s="1"/>
  <c r="R2433" i="25"/>
  <c r="Q2433" i="25"/>
  <c r="T2432" i="25"/>
  <c r="U2432" i="25" s="1"/>
  <c r="R2432" i="25"/>
  <c r="Q2432" i="25"/>
  <c r="T2431" i="25"/>
  <c r="U2431" i="25" s="1"/>
  <c r="R2431" i="25"/>
  <c r="Q2431" i="25"/>
  <c r="T2430" i="25"/>
  <c r="U2430" i="25" s="1"/>
  <c r="R2430" i="25"/>
  <c r="Q2430" i="25"/>
  <c r="T2429" i="25"/>
  <c r="U2429" i="25" s="1"/>
  <c r="R2429" i="25"/>
  <c r="Q2429" i="25"/>
  <c r="T2428" i="25"/>
  <c r="U2428" i="25" s="1"/>
  <c r="R2428" i="25"/>
  <c r="Q2428" i="25"/>
  <c r="T2427" i="25"/>
  <c r="U2427" i="25" s="1"/>
  <c r="R2427" i="25"/>
  <c r="Q2427" i="25"/>
  <c r="T2426" i="25"/>
  <c r="U2426" i="25" s="1"/>
  <c r="R2426" i="25"/>
  <c r="Q2426" i="25"/>
  <c r="T2425" i="25"/>
  <c r="U2425" i="25" s="1"/>
  <c r="R2425" i="25"/>
  <c r="Q2425" i="25"/>
  <c r="T2424" i="25"/>
  <c r="U2424" i="25" s="1"/>
  <c r="R2424" i="25"/>
  <c r="Q2424" i="25"/>
  <c r="T2423" i="25"/>
  <c r="U2423" i="25" s="1"/>
  <c r="R2423" i="25"/>
  <c r="Q2423" i="25"/>
  <c r="T2422" i="25"/>
  <c r="U2422" i="25" s="1"/>
  <c r="R2422" i="25"/>
  <c r="Q2422" i="25"/>
  <c r="T2421" i="25"/>
  <c r="U2421" i="25" s="1"/>
  <c r="R2421" i="25"/>
  <c r="Q2421" i="25"/>
  <c r="T2420" i="25"/>
  <c r="U2420" i="25" s="1"/>
  <c r="R2420" i="25"/>
  <c r="Q2420" i="25"/>
  <c r="T2419" i="25"/>
  <c r="U2419" i="25" s="1"/>
  <c r="R2419" i="25"/>
  <c r="Q2419" i="25"/>
  <c r="T2418" i="25"/>
  <c r="U2418" i="25" s="1"/>
  <c r="R2418" i="25"/>
  <c r="Q2418" i="25"/>
  <c r="T2417" i="25"/>
  <c r="U2417" i="25" s="1"/>
  <c r="R2417" i="25"/>
  <c r="Q2417" i="25"/>
  <c r="T2416" i="25"/>
  <c r="U2416" i="25" s="1"/>
  <c r="R2416" i="25"/>
  <c r="Q2416" i="25"/>
  <c r="T2415" i="25"/>
  <c r="U2415" i="25" s="1"/>
  <c r="R2415" i="25"/>
  <c r="Q2415" i="25"/>
  <c r="T2414" i="25"/>
  <c r="U2414" i="25" s="1"/>
  <c r="R2414" i="25"/>
  <c r="Q2414" i="25"/>
  <c r="T2413" i="25"/>
  <c r="U2413" i="25" s="1"/>
  <c r="R2413" i="25"/>
  <c r="Q2413" i="25"/>
  <c r="T2412" i="25"/>
  <c r="U2412" i="25" s="1"/>
  <c r="R2412" i="25"/>
  <c r="Q2412" i="25"/>
  <c r="T2411" i="25"/>
  <c r="U2411" i="25" s="1"/>
  <c r="R2411" i="25"/>
  <c r="Q2411" i="25"/>
  <c r="T2410" i="25"/>
  <c r="U2410" i="25" s="1"/>
  <c r="R2410" i="25"/>
  <c r="Q2410" i="25"/>
  <c r="T2409" i="25"/>
  <c r="U2409" i="25" s="1"/>
  <c r="R2409" i="25"/>
  <c r="Q2409" i="25"/>
  <c r="T2408" i="25"/>
  <c r="U2408" i="25" s="1"/>
  <c r="R2408" i="25"/>
  <c r="Q2408" i="25"/>
  <c r="T2407" i="25"/>
  <c r="U2407" i="25" s="1"/>
  <c r="R2407" i="25"/>
  <c r="Q2407" i="25"/>
  <c r="T2406" i="25"/>
  <c r="U2406" i="25" s="1"/>
  <c r="R2406" i="25"/>
  <c r="Q2406" i="25"/>
  <c r="T2405" i="25"/>
  <c r="U2405" i="25" s="1"/>
  <c r="R2405" i="25"/>
  <c r="Q2405" i="25"/>
  <c r="T2404" i="25"/>
  <c r="U2404" i="25" s="1"/>
  <c r="R2404" i="25"/>
  <c r="Q2404" i="25"/>
  <c r="T2403" i="25"/>
  <c r="U2403" i="25" s="1"/>
  <c r="R2403" i="25"/>
  <c r="Q2403" i="25"/>
  <c r="T2402" i="25"/>
  <c r="U2402" i="25" s="1"/>
  <c r="R2402" i="25"/>
  <c r="Q2402" i="25"/>
  <c r="T2401" i="25"/>
  <c r="U2401" i="25" s="1"/>
  <c r="R2401" i="25"/>
  <c r="Q2401" i="25"/>
  <c r="T2400" i="25"/>
  <c r="U2400" i="25" s="1"/>
  <c r="R2400" i="25"/>
  <c r="Q2400" i="25"/>
  <c r="T2399" i="25"/>
  <c r="U2399" i="25" s="1"/>
  <c r="R2399" i="25"/>
  <c r="Q2399" i="25"/>
  <c r="T2398" i="25"/>
  <c r="U2398" i="25" s="1"/>
  <c r="R2398" i="25"/>
  <c r="Q2398" i="25"/>
  <c r="T2397" i="25"/>
  <c r="U2397" i="25" s="1"/>
  <c r="R2397" i="25"/>
  <c r="Q2397" i="25"/>
  <c r="T2396" i="25"/>
  <c r="U2396" i="25" s="1"/>
  <c r="R2396" i="25"/>
  <c r="Q2396" i="25"/>
  <c r="T2395" i="25"/>
  <c r="U2395" i="25" s="1"/>
  <c r="R2395" i="25"/>
  <c r="Q2395" i="25"/>
  <c r="T2394" i="25"/>
  <c r="U2394" i="25" s="1"/>
  <c r="R2394" i="25"/>
  <c r="Q2394" i="25"/>
  <c r="T2393" i="25"/>
  <c r="U2393" i="25" s="1"/>
  <c r="R2393" i="25"/>
  <c r="Q2393" i="25"/>
  <c r="T2392" i="25"/>
  <c r="U2392" i="25" s="1"/>
  <c r="R2392" i="25"/>
  <c r="Q2392" i="25"/>
  <c r="T2391" i="25"/>
  <c r="U2391" i="25" s="1"/>
  <c r="R2391" i="25"/>
  <c r="Q2391" i="25"/>
  <c r="T2390" i="25"/>
  <c r="U2390" i="25" s="1"/>
  <c r="R2390" i="25"/>
  <c r="Q2390" i="25"/>
  <c r="T2389" i="25"/>
  <c r="U2389" i="25" s="1"/>
  <c r="R2389" i="25"/>
  <c r="Q2389" i="25"/>
  <c r="T2388" i="25"/>
  <c r="U2388" i="25" s="1"/>
  <c r="R2388" i="25"/>
  <c r="Q2388" i="25"/>
  <c r="T2387" i="25"/>
  <c r="U2387" i="25" s="1"/>
  <c r="R2387" i="25"/>
  <c r="Q2387" i="25"/>
  <c r="T2386" i="25"/>
  <c r="U2386" i="25" s="1"/>
  <c r="R2386" i="25"/>
  <c r="Q2386" i="25"/>
  <c r="T2385" i="25"/>
  <c r="U2385" i="25" s="1"/>
  <c r="R2385" i="25"/>
  <c r="Q2385" i="25"/>
  <c r="T2384" i="25"/>
  <c r="U2384" i="25" s="1"/>
  <c r="R2384" i="25"/>
  <c r="Q2384" i="25"/>
  <c r="T2383" i="25"/>
  <c r="U2383" i="25" s="1"/>
  <c r="R2383" i="25"/>
  <c r="Q2383" i="25"/>
  <c r="T2382" i="25"/>
  <c r="U2382" i="25" s="1"/>
  <c r="R2382" i="25"/>
  <c r="Q2382" i="25"/>
  <c r="T2381" i="25"/>
  <c r="U2381" i="25" s="1"/>
  <c r="R2381" i="25"/>
  <c r="Q2381" i="25"/>
  <c r="T2380" i="25"/>
  <c r="U2380" i="25" s="1"/>
  <c r="R2380" i="25"/>
  <c r="Q2380" i="25"/>
  <c r="T2379" i="25"/>
  <c r="U2379" i="25" s="1"/>
  <c r="R2379" i="25"/>
  <c r="Q2379" i="25"/>
  <c r="T2378" i="25"/>
  <c r="U2378" i="25" s="1"/>
  <c r="R2378" i="25"/>
  <c r="Q2378" i="25"/>
  <c r="T2377" i="25"/>
  <c r="U2377" i="25" s="1"/>
  <c r="R2377" i="25"/>
  <c r="Q2377" i="25"/>
  <c r="T2376" i="25"/>
  <c r="U2376" i="25" s="1"/>
  <c r="R2376" i="25"/>
  <c r="Q2376" i="25"/>
  <c r="T2375" i="25"/>
  <c r="U2375" i="25" s="1"/>
  <c r="R2375" i="25"/>
  <c r="Q2375" i="25"/>
  <c r="T2374" i="25"/>
  <c r="U2374" i="25" s="1"/>
  <c r="R2374" i="25"/>
  <c r="Q2374" i="25"/>
  <c r="T2373" i="25"/>
  <c r="U2373" i="25" s="1"/>
  <c r="R2373" i="25"/>
  <c r="Q2373" i="25"/>
  <c r="T2372" i="25"/>
  <c r="U2372" i="25" s="1"/>
  <c r="R2372" i="25"/>
  <c r="Q2372" i="25"/>
  <c r="T2371" i="25"/>
  <c r="U2371" i="25" s="1"/>
  <c r="R2371" i="25"/>
  <c r="Q2371" i="25"/>
  <c r="T2370" i="25"/>
  <c r="U2370" i="25" s="1"/>
  <c r="R2370" i="25"/>
  <c r="Q2370" i="25"/>
  <c r="T2369" i="25"/>
  <c r="U2369" i="25" s="1"/>
  <c r="R2369" i="25"/>
  <c r="Q2369" i="25"/>
  <c r="T2368" i="25"/>
  <c r="U2368" i="25" s="1"/>
  <c r="R2368" i="25"/>
  <c r="Q2368" i="25"/>
  <c r="T2367" i="25"/>
  <c r="U2367" i="25" s="1"/>
  <c r="R2367" i="25"/>
  <c r="Q2367" i="25"/>
  <c r="T2366" i="25"/>
  <c r="U2366" i="25" s="1"/>
  <c r="R2366" i="25"/>
  <c r="Q2366" i="25"/>
  <c r="T2365" i="25"/>
  <c r="U2365" i="25" s="1"/>
  <c r="R2365" i="25"/>
  <c r="Q2365" i="25"/>
  <c r="T2364" i="25"/>
  <c r="U2364" i="25" s="1"/>
  <c r="R2364" i="25"/>
  <c r="Q2364" i="25"/>
  <c r="T2363" i="25"/>
  <c r="U2363" i="25" s="1"/>
  <c r="R2363" i="25"/>
  <c r="Q2363" i="25"/>
  <c r="T2362" i="25"/>
  <c r="U2362" i="25" s="1"/>
  <c r="R2362" i="25"/>
  <c r="Q2362" i="25"/>
  <c r="T2361" i="25"/>
  <c r="U2361" i="25" s="1"/>
  <c r="R2361" i="25"/>
  <c r="Q2361" i="25"/>
  <c r="T2360" i="25"/>
  <c r="U2360" i="25" s="1"/>
  <c r="R2360" i="25"/>
  <c r="Q2360" i="25"/>
  <c r="T2359" i="25"/>
  <c r="U2359" i="25" s="1"/>
  <c r="R2359" i="25"/>
  <c r="Q2359" i="25"/>
  <c r="T2358" i="25"/>
  <c r="U2358" i="25" s="1"/>
  <c r="R2358" i="25"/>
  <c r="Q2358" i="25"/>
  <c r="T2357" i="25"/>
  <c r="U2357" i="25" s="1"/>
  <c r="R2357" i="25"/>
  <c r="Q2357" i="25"/>
  <c r="T2356" i="25"/>
  <c r="U2356" i="25" s="1"/>
  <c r="R2356" i="25"/>
  <c r="Q2356" i="25"/>
  <c r="T2355" i="25"/>
  <c r="U2355" i="25" s="1"/>
  <c r="R2355" i="25"/>
  <c r="Q2355" i="25"/>
  <c r="T2354" i="25"/>
  <c r="U2354" i="25" s="1"/>
  <c r="R2354" i="25"/>
  <c r="Q2354" i="25"/>
  <c r="T2353" i="25"/>
  <c r="U2353" i="25" s="1"/>
  <c r="R2353" i="25"/>
  <c r="Q2353" i="25"/>
  <c r="T2352" i="25"/>
  <c r="U2352" i="25" s="1"/>
  <c r="R2352" i="25"/>
  <c r="Q2352" i="25"/>
  <c r="T2351" i="25"/>
  <c r="U2351" i="25" s="1"/>
  <c r="R2351" i="25"/>
  <c r="Q2351" i="25"/>
  <c r="T2350" i="25"/>
  <c r="U2350" i="25" s="1"/>
  <c r="R2350" i="25"/>
  <c r="Q2350" i="25"/>
  <c r="T2349" i="25"/>
  <c r="U2349" i="25" s="1"/>
  <c r="R2349" i="25"/>
  <c r="Q2349" i="25"/>
  <c r="T2348" i="25"/>
  <c r="U2348" i="25" s="1"/>
  <c r="R2348" i="25"/>
  <c r="Q2348" i="25"/>
  <c r="T2347" i="25"/>
  <c r="U2347" i="25" s="1"/>
  <c r="R2347" i="25"/>
  <c r="Q2347" i="25"/>
  <c r="T2346" i="25"/>
  <c r="U2346" i="25" s="1"/>
  <c r="R2346" i="25"/>
  <c r="Q2346" i="25"/>
  <c r="T2345" i="25"/>
  <c r="U2345" i="25" s="1"/>
  <c r="R2345" i="25"/>
  <c r="Q2345" i="25"/>
  <c r="T2344" i="25"/>
  <c r="U2344" i="25" s="1"/>
  <c r="R2344" i="25"/>
  <c r="Q2344" i="25"/>
  <c r="T2343" i="25"/>
  <c r="U2343" i="25" s="1"/>
  <c r="R2343" i="25"/>
  <c r="Q2343" i="25"/>
  <c r="T2342" i="25"/>
  <c r="U2342" i="25" s="1"/>
  <c r="R2342" i="25"/>
  <c r="Q2342" i="25"/>
  <c r="T2341" i="25"/>
  <c r="U2341" i="25" s="1"/>
  <c r="R2341" i="25"/>
  <c r="Q2341" i="25"/>
  <c r="T2340" i="25"/>
  <c r="U2340" i="25" s="1"/>
  <c r="R2340" i="25"/>
  <c r="Q2340" i="25"/>
  <c r="T2339" i="25"/>
  <c r="U2339" i="25" s="1"/>
  <c r="R2339" i="25"/>
  <c r="Q2339" i="25"/>
  <c r="T2338" i="25"/>
  <c r="U2338" i="25" s="1"/>
  <c r="R2338" i="25"/>
  <c r="Q2338" i="25"/>
  <c r="T2337" i="25"/>
  <c r="U2337" i="25" s="1"/>
  <c r="R2337" i="25"/>
  <c r="Q2337" i="25"/>
  <c r="T2336" i="25"/>
  <c r="U2336" i="25" s="1"/>
  <c r="R2336" i="25"/>
  <c r="Q2336" i="25"/>
  <c r="T2335" i="25"/>
  <c r="U2335" i="25" s="1"/>
  <c r="R2335" i="25"/>
  <c r="Q2335" i="25"/>
  <c r="T2334" i="25"/>
  <c r="U2334" i="25" s="1"/>
  <c r="R2334" i="25"/>
  <c r="Q2334" i="25"/>
  <c r="T2333" i="25"/>
  <c r="U2333" i="25" s="1"/>
  <c r="R2333" i="25"/>
  <c r="Q2333" i="25"/>
  <c r="T2332" i="25"/>
  <c r="U2332" i="25" s="1"/>
  <c r="R2332" i="25"/>
  <c r="Q2332" i="25"/>
  <c r="T2331" i="25"/>
  <c r="U2331" i="25" s="1"/>
  <c r="R2331" i="25"/>
  <c r="Q2331" i="25"/>
  <c r="T2330" i="25"/>
  <c r="U2330" i="25" s="1"/>
  <c r="R2330" i="25"/>
  <c r="Q2330" i="25"/>
  <c r="T2329" i="25"/>
  <c r="U2329" i="25" s="1"/>
  <c r="R2329" i="25"/>
  <c r="Q2329" i="25"/>
  <c r="T2328" i="25"/>
  <c r="U2328" i="25" s="1"/>
  <c r="R2328" i="25"/>
  <c r="Q2328" i="25"/>
  <c r="T2327" i="25"/>
  <c r="U2327" i="25" s="1"/>
  <c r="R2327" i="25"/>
  <c r="Q2327" i="25"/>
  <c r="T2326" i="25"/>
  <c r="U2326" i="25" s="1"/>
  <c r="R2326" i="25"/>
  <c r="Q2326" i="25"/>
  <c r="T2325" i="25"/>
  <c r="U2325" i="25" s="1"/>
  <c r="R2325" i="25"/>
  <c r="Q2325" i="25"/>
  <c r="T2324" i="25"/>
  <c r="U2324" i="25" s="1"/>
  <c r="R2324" i="25"/>
  <c r="Q2324" i="25"/>
  <c r="T2323" i="25"/>
  <c r="U2323" i="25" s="1"/>
  <c r="R2323" i="25"/>
  <c r="Q2323" i="25"/>
  <c r="T2322" i="25"/>
  <c r="U2322" i="25" s="1"/>
  <c r="R2322" i="25"/>
  <c r="Q2322" i="25"/>
  <c r="T2321" i="25"/>
  <c r="U2321" i="25" s="1"/>
  <c r="R2321" i="25"/>
  <c r="Q2321" i="25"/>
  <c r="T2320" i="25"/>
  <c r="U2320" i="25" s="1"/>
  <c r="R2320" i="25"/>
  <c r="Q2320" i="25"/>
  <c r="T2319" i="25"/>
  <c r="U2319" i="25" s="1"/>
  <c r="R2319" i="25"/>
  <c r="Q2319" i="25"/>
  <c r="T2318" i="25"/>
  <c r="U2318" i="25" s="1"/>
  <c r="R2318" i="25"/>
  <c r="Q2318" i="25"/>
  <c r="T2317" i="25"/>
  <c r="U2317" i="25" s="1"/>
  <c r="R2317" i="25"/>
  <c r="Q2317" i="25"/>
  <c r="T2316" i="25"/>
  <c r="U2316" i="25" s="1"/>
  <c r="R2316" i="25"/>
  <c r="Q2316" i="25"/>
  <c r="T2315" i="25"/>
  <c r="U2315" i="25" s="1"/>
  <c r="R2315" i="25"/>
  <c r="Q2315" i="25"/>
  <c r="T2314" i="25"/>
  <c r="U2314" i="25" s="1"/>
  <c r="R2314" i="25"/>
  <c r="Q2314" i="25"/>
  <c r="T2313" i="25"/>
  <c r="U2313" i="25" s="1"/>
  <c r="R2313" i="25"/>
  <c r="Q2313" i="25"/>
  <c r="T2312" i="25"/>
  <c r="U2312" i="25" s="1"/>
  <c r="R2312" i="25"/>
  <c r="Q2312" i="25"/>
  <c r="T2311" i="25"/>
  <c r="U2311" i="25" s="1"/>
  <c r="R2311" i="25"/>
  <c r="Q2311" i="25"/>
  <c r="T2310" i="25"/>
  <c r="U2310" i="25" s="1"/>
  <c r="R2310" i="25"/>
  <c r="Q2310" i="25"/>
  <c r="T2309" i="25"/>
  <c r="U2309" i="25" s="1"/>
  <c r="R2309" i="25"/>
  <c r="Q2309" i="25"/>
  <c r="T2308" i="25"/>
  <c r="U2308" i="25" s="1"/>
  <c r="R2308" i="25"/>
  <c r="Q2308" i="25"/>
  <c r="T2307" i="25"/>
  <c r="U2307" i="25" s="1"/>
  <c r="R2307" i="25"/>
  <c r="Q2307" i="25"/>
  <c r="T2306" i="25"/>
  <c r="U2306" i="25" s="1"/>
  <c r="R2306" i="25"/>
  <c r="Q2306" i="25"/>
  <c r="T2305" i="25"/>
  <c r="U2305" i="25" s="1"/>
  <c r="R2305" i="25"/>
  <c r="Q2305" i="25"/>
  <c r="T2304" i="25"/>
  <c r="U2304" i="25" s="1"/>
  <c r="R2304" i="25"/>
  <c r="Q2304" i="25"/>
  <c r="S2303" i="25"/>
  <c r="Q2303" i="25"/>
  <c r="I2303" i="25"/>
  <c r="K2303" i="25" s="1"/>
  <c r="S2302" i="25"/>
  <c r="O2302" i="25" s="1"/>
  <c r="Q2302" i="25"/>
  <c r="I2302" i="25"/>
  <c r="K2302" i="25" s="1"/>
  <c r="T2301" i="25"/>
  <c r="U2301" i="25" s="1"/>
  <c r="R2301" i="25"/>
  <c r="Q2301" i="25"/>
  <c r="T2300" i="25"/>
  <c r="U2300" i="25" s="1"/>
  <c r="R2300" i="25"/>
  <c r="Q2300" i="25"/>
  <c r="T2299" i="25"/>
  <c r="U2299" i="25" s="1"/>
  <c r="R2299" i="25"/>
  <c r="Q2299" i="25"/>
  <c r="T2298" i="25"/>
  <c r="U2298" i="25" s="1"/>
  <c r="R2298" i="25"/>
  <c r="Q2298" i="25"/>
  <c r="S2297" i="25"/>
  <c r="O2297" i="25" s="1"/>
  <c r="Q2297" i="25"/>
  <c r="I2297" i="25"/>
  <c r="K2297" i="25" s="1"/>
  <c r="T2296" i="25"/>
  <c r="U2296" i="25" s="1"/>
  <c r="R2296" i="25"/>
  <c r="Q2296" i="25"/>
  <c r="S2295" i="25"/>
  <c r="Q2295" i="25"/>
  <c r="I2295" i="25"/>
  <c r="K2295" i="25" s="1"/>
  <c r="S2294" i="25"/>
  <c r="Q2294" i="25"/>
  <c r="I2294" i="25"/>
  <c r="K2294" i="25" s="1"/>
  <c r="T2293" i="25"/>
  <c r="U2293" i="25" s="1"/>
  <c r="R2293" i="25"/>
  <c r="Q2293" i="25"/>
  <c r="S2292" i="25"/>
  <c r="Q2292" i="25"/>
  <c r="I2292" i="25"/>
  <c r="K2292" i="25" s="1"/>
  <c r="T2291" i="25"/>
  <c r="U2291" i="25" s="1"/>
  <c r="R2291" i="25"/>
  <c r="Q2291" i="25"/>
  <c r="T2290" i="25"/>
  <c r="U2290" i="25" s="1"/>
  <c r="R2290" i="25"/>
  <c r="Q2290" i="25"/>
  <c r="T2289" i="25"/>
  <c r="U2289" i="25" s="1"/>
  <c r="R2289" i="25"/>
  <c r="Q2289" i="25"/>
  <c r="T2288" i="25"/>
  <c r="U2288" i="25" s="1"/>
  <c r="R2288" i="25"/>
  <c r="Q2288" i="25"/>
  <c r="T2287" i="25"/>
  <c r="U2287" i="25" s="1"/>
  <c r="R2287" i="25"/>
  <c r="Q2287" i="25"/>
  <c r="T2286" i="25"/>
  <c r="R2286" i="25"/>
  <c r="Q2286" i="25"/>
  <c r="K2286" i="25"/>
  <c r="Q2285" i="25"/>
  <c r="K2285" i="25"/>
  <c r="T2284" i="25"/>
  <c r="R2284" i="25"/>
  <c r="Q2284" i="25"/>
  <c r="K2284" i="25"/>
  <c r="S2283" i="25"/>
  <c r="P2283" i="25" s="1"/>
  <c r="Q2283" i="25"/>
  <c r="I2283" i="25"/>
  <c r="K2283" i="25" s="1"/>
  <c r="T2282" i="25"/>
  <c r="U2282" i="25" s="1"/>
  <c r="R2282" i="25"/>
  <c r="Q2282" i="25"/>
  <c r="T2281" i="25"/>
  <c r="U2281" i="25" s="1"/>
  <c r="R2281" i="25"/>
  <c r="Q2281" i="25"/>
  <c r="T2280" i="25"/>
  <c r="U2280" i="25" s="1"/>
  <c r="R2280" i="25"/>
  <c r="Q2280" i="25"/>
  <c r="T2279" i="25"/>
  <c r="U2279" i="25" s="1"/>
  <c r="R2279" i="25"/>
  <c r="Q2279" i="25"/>
  <c r="T2278" i="25"/>
  <c r="U2278" i="25" s="1"/>
  <c r="R2278" i="25"/>
  <c r="Q2278" i="25"/>
  <c r="T2277" i="25"/>
  <c r="U2277" i="25" s="1"/>
  <c r="R2277" i="25"/>
  <c r="Q2277" i="25"/>
  <c r="T2276" i="25"/>
  <c r="U2276" i="25" s="1"/>
  <c r="R2276" i="25"/>
  <c r="Q2276" i="25"/>
  <c r="T2275" i="25"/>
  <c r="U2275" i="25" s="1"/>
  <c r="R2275" i="25"/>
  <c r="Q2275" i="25"/>
  <c r="T2274" i="25"/>
  <c r="U2274" i="25" s="1"/>
  <c r="R2274" i="25"/>
  <c r="Q2274" i="25"/>
  <c r="T2273" i="25"/>
  <c r="U2273" i="25" s="1"/>
  <c r="R2273" i="25"/>
  <c r="Q2273" i="25"/>
  <c r="T2272" i="25"/>
  <c r="U2272" i="25" s="1"/>
  <c r="R2272" i="25"/>
  <c r="Q2272" i="25"/>
  <c r="T2271" i="25"/>
  <c r="U2271" i="25" s="1"/>
  <c r="R2271" i="25"/>
  <c r="Q2271" i="25"/>
  <c r="T2270" i="25"/>
  <c r="U2270" i="25" s="1"/>
  <c r="R2270" i="25"/>
  <c r="Q2270" i="25"/>
  <c r="T2269" i="25"/>
  <c r="U2269" i="25" s="1"/>
  <c r="R2269" i="25"/>
  <c r="Q2269" i="25"/>
  <c r="T2268" i="25"/>
  <c r="U2268" i="25" s="1"/>
  <c r="R2268" i="25"/>
  <c r="Q2268" i="25"/>
  <c r="Q2267" i="25"/>
  <c r="P2267" i="25"/>
  <c r="O2267" i="25"/>
  <c r="N2267" i="25"/>
  <c r="M2267" i="25"/>
  <c r="K2267" i="25"/>
  <c r="L2267" i="25" s="1"/>
  <c r="Q2266" i="25"/>
  <c r="P2266" i="25"/>
  <c r="O2266" i="25"/>
  <c r="N2266" i="25"/>
  <c r="M2266" i="25"/>
  <c r="K2266" i="25"/>
  <c r="L2266" i="25" s="1"/>
  <c r="S2265" i="25"/>
  <c r="M2265" i="25" s="1"/>
  <c r="Q2265" i="25"/>
  <c r="I2265" i="25"/>
  <c r="K2265" i="25" s="1"/>
  <c r="T2264" i="25"/>
  <c r="U2264" i="25" s="1"/>
  <c r="R2264" i="25"/>
  <c r="Q2264" i="25"/>
  <c r="T2263" i="25"/>
  <c r="U2263" i="25" s="1"/>
  <c r="R2263" i="25"/>
  <c r="Q2263" i="25"/>
  <c r="T2262" i="25"/>
  <c r="U2262" i="25" s="1"/>
  <c r="R2262" i="25"/>
  <c r="Q2262" i="25"/>
  <c r="S2261" i="25"/>
  <c r="Q2261" i="25"/>
  <c r="I2261" i="25"/>
  <c r="K2261" i="25" s="1"/>
  <c r="T2260" i="25"/>
  <c r="U2260" i="25" s="1"/>
  <c r="R2260" i="25"/>
  <c r="Q2260" i="25"/>
  <c r="T2259" i="25"/>
  <c r="U2259" i="25" s="1"/>
  <c r="R2259" i="25"/>
  <c r="Q2259" i="25"/>
  <c r="T2258" i="25"/>
  <c r="U2258" i="25" s="1"/>
  <c r="R2258" i="25"/>
  <c r="Q2258" i="25"/>
  <c r="T2257" i="25"/>
  <c r="U2257" i="25" s="1"/>
  <c r="R2257" i="25"/>
  <c r="Q2257" i="25"/>
  <c r="T2256" i="25"/>
  <c r="U2256" i="25" s="1"/>
  <c r="R2256" i="25"/>
  <c r="Q2256" i="25"/>
  <c r="T2255" i="25"/>
  <c r="U2255" i="25" s="1"/>
  <c r="R2255" i="25"/>
  <c r="Q2255" i="25"/>
  <c r="T2254" i="25"/>
  <c r="U2254" i="25" s="1"/>
  <c r="R2254" i="25"/>
  <c r="Q2254" i="25"/>
  <c r="T2253" i="25"/>
  <c r="U2253" i="25" s="1"/>
  <c r="R2253" i="25"/>
  <c r="Q2253" i="25"/>
  <c r="T2252" i="25"/>
  <c r="U2252" i="25" s="1"/>
  <c r="R2252" i="25"/>
  <c r="Q2252" i="25"/>
  <c r="T2251" i="25"/>
  <c r="U2251" i="25" s="1"/>
  <c r="R2251" i="25"/>
  <c r="Q2251" i="25"/>
  <c r="T2250" i="25"/>
  <c r="U2250" i="25" s="1"/>
  <c r="R2250" i="25"/>
  <c r="Q2250" i="25"/>
  <c r="T2249" i="25"/>
  <c r="U2249" i="25" s="1"/>
  <c r="R2249" i="25"/>
  <c r="Q2249" i="25"/>
  <c r="T2248" i="25"/>
  <c r="U2248" i="25" s="1"/>
  <c r="R2248" i="25"/>
  <c r="Q2248" i="25"/>
  <c r="T2247" i="25"/>
  <c r="U2247" i="25" s="1"/>
  <c r="R2247" i="25"/>
  <c r="Q2247" i="25"/>
  <c r="T2246" i="25"/>
  <c r="U2246" i="25" s="1"/>
  <c r="R2246" i="25"/>
  <c r="Q2246" i="25"/>
  <c r="T2245" i="25"/>
  <c r="U2245" i="25" s="1"/>
  <c r="R2245" i="25"/>
  <c r="Q2245" i="25"/>
  <c r="T2244" i="25"/>
  <c r="U2244" i="25" s="1"/>
  <c r="R2244" i="25"/>
  <c r="Q2244" i="25"/>
  <c r="T2243" i="25"/>
  <c r="U2243" i="25" s="1"/>
  <c r="R2243" i="25"/>
  <c r="Q2243" i="25"/>
  <c r="T2242" i="25"/>
  <c r="U2242" i="25" s="1"/>
  <c r="R2242" i="25"/>
  <c r="Q2242" i="25"/>
  <c r="T2241" i="25"/>
  <c r="U2241" i="25" s="1"/>
  <c r="R2241" i="25"/>
  <c r="Q2241" i="25"/>
  <c r="T2240" i="25"/>
  <c r="U2240" i="25" s="1"/>
  <c r="R2240" i="25"/>
  <c r="Q2240" i="25"/>
  <c r="T2239" i="25"/>
  <c r="U2239" i="25" s="1"/>
  <c r="R2239" i="25"/>
  <c r="Q2239" i="25"/>
  <c r="T2238" i="25"/>
  <c r="U2238" i="25" s="1"/>
  <c r="R2238" i="25"/>
  <c r="Q2238" i="25"/>
  <c r="T2237" i="25"/>
  <c r="U2237" i="25" s="1"/>
  <c r="R2237" i="25"/>
  <c r="Q2237" i="25"/>
  <c r="T2236" i="25"/>
  <c r="U2236" i="25" s="1"/>
  <c r="R2236" i="25"/>
  <c r="Q2236" i="25"/>
  <c r="T2235" i="25"/>
  <c r="U2235" i="25" s="1"/>
  <c r="R2235" i="25"/>
  <c r="Q2235" i="25"/>
  <c r="T2234" i="25"/>
  <c r="U2234" i="25" s="1"/>
  <c r="R2234" i="25"/>
  <c r="Q2234" i="25"/>
  <c r="T2233" i="25"/>
  <c r="U2233" i="25" s="1"/>
  <c r="R2233" i="25"/>
  <c r="Q2233" i="25"/>
  <c r="T2232" i="25"/>
  <c r="U2232" i="25" s="1"/>
  <c r="R2232" i="25"/>
  <c r="Q2232" i="25"/>
  <c r="T2231" i="25"/>
  <c r="U2231" i="25" s="1"/>
  <c r="R2231" i="25"/>
  <c r="Q2231" i="25"/>
  <c r="T2230" i="25"/>
  <c r="U2230" i="25" s="1"/>
  <c r="R2230" i="25"/>
  <c r="Q2230" i="25"/>
  <c r="T2229" i="25"/>
  <c r="U2229" i="25" s="1"/>
  <c r="R2229" i="25"/>
  <c r="Q2229" i="25"/>
  <c r="T2228" i="25"/>
  <c r="U2228" i="25" s="1"/>
  <c r="R2228" i="25"/>
  <c r="Q2228" i="25"/>
  <c r="T2227" i="25"/>
  <c r="U2227" i="25" s="1"/>
  <c r="R2227" i="25"/>
  <c r="Q2227" i="25"/>
  <c r="T2226" i="25"/>
  <c r="U2226" i="25" s="1"/>
  <c r="R2226" i="25"/>
  <c r="Q2226" i="25"/>
  <c r="T2225" i="25"/>
  <c r="U2225" i="25" s="1"/>
  <c r="R2225" i="25"/>
  <c r="Q2225" i="25"/>
  <c r="T2224" i="25"/>
  <c r="U2224" i="25" s="1"/>
  <c r="R2224" i="25"/>
  <c r="Q2224" i="25"/>
  <c r="T2223" i="25"/>
  <c r="U2223" i="25" s="1"/>
  <c r="R2223" i="25"/>
  <c r="Q2223" i="25"/>
  <c r="T2222" i="25"/>
  <c r="U2222" i="25" s="1"/>
  <c r="R2222" i="25"/>
  <c r="Q2222" i="25"/>
  <c r="T2221" i="25"/>
  <c r="U2221" i="25" s="1"/>
  <c r="R2221" i="25"/>
  <c r="Q2221" i="25"/>
  <c r="T2220" i="25"/>
  <c r="U2220" i="25" s="1"/>
  <c r="R2220" i="25"/>
  <c r="Q2220" i="25"/>
  <c r="T2219" i="25"/>
  <c r="U2219" i="25" s="1"/>
  <c r="R2219" i="25"/>
  <c r="Q2219" i="25"/>
  <c r="T2218" i="25"/>
  <c r="U2218" i="25" s="1"/>
  <c r="R2218" i="25"/>
  <c r="Q2218" i="25"/>
  <c r="T2217" i="25"/>
  <c r="U2217" i="25" s="1"/>
  <c r="R2217" i="25"/>
  <c r="Q2217" i="25"/>
  <c r="T2216" i="25"/>
  <c r="U2216" i="25" s="1"/>
  <c r="R2216" i="25"/>
  <c r="Q2216" i="25"/>
  <c r="T2215" i="25"/>
  <c r="U2215" i="25" s="1"/>
  <c r="R2215" i="25"/>
  <c r="Q2215" i="25"/>
  <c r="T2214" i="25"/>
  <c r="U2214" i="25" s="1"/>
  <c r="R2214" i="25"/>
  <c r="Q2214" i="25"/>
  <c r="T2213" i="25"/>
  <c r="U2213" i="25" s="1"/>
  <c r="R2213" i="25"/>
  <c r="Q2213" i="25"/>
  <c r="T2212" i="25"/>
  <c r="U2212" i="25" s="1"/>
  <c r="R2212" i="25"/>
  <c r="Q2212" i="25"/>
  <c r="T2211" i="25"/>
  <c r="U2211" i="25" s="1"/>
  <c r="R2211" i="25"/>
  <c r="Q2211" i="25"/>
  <c r="T2210" i="25"/>
  <c r="U2210" i="25" s="1"/>
  <c r="R2210" i="25"/>
  <c r="Q2210" i="25"/>
  <c r="T2209" i="25"/>
  <c r="U2209" i="25" s="1"/>
  <c r="R2209" i="25"/>
  <c r="Q2209" i="25"/>
  <c r="T2208" i="25"/>
  <c r="U2208" i="25" s="1"/>
  <c r="R2208" i="25"/>
  <c r="Q2208" i="25"/>
  <c r="T2207" i="25"/>
  <c r="U2207" i="25" s="1"/>
  <c r="R2207" i="25"/>
  <c r="Q2207" i="25"/>
  <c r="T2206" i="25"/>
  <c r="U2206" i="25" s="1"/>
  <c r="R2206" i="25"/>
  <c r="Q2206" i="25"/>
  <c r="T2205" i="25"/>
  <c r="U2205" i="25" s="1"/>
  <c r="R2205" i="25"/>
  <c r="Q2205" i="25"/>
  <c r="T2204" i="25"/>
  <c r="U2204" i="25" s="1"/>
  <c r="R2204" i="25"/>
  <c r="Q2204" i="25"/>
  <c r="T2203" i="25"/>
  <c r="U2203" i="25" s="1"/>
  <c r="R2203" i="25"/>
  <c r="Q2203" i="25"/>
  <c r="T2202" i="25"/>
  <c r="U2202" i="25" s="1"/>
  <c r="R2202" i="25"/>
  <c r="Q2202" i="25"/>
  <c r="T2201" i="25"/>
  <c r="U2201" i="25" s="1"/>
  <c r="R2201" i="25"/>
  <c r="Q2201" i="25"/>
  <c r="T2200" i="25"/>
  <c r="U2200" i="25" s="1"/>
  <c r="R2200" i="25"/>
  <c r="Q2200" i="25"/>
  <c r="T2199" i="25"/>
  <c r="U2199" i="25" s="1"/>
  <c r="R2199" i="25"/>
  <c r="Q2199" i="25"/>
  <c r="T2198" i="25"/>
  <c r="U2198" i="25" s="1"/>
  <c r="R2198" i="25"/>
  <c r="Q2198" i="25"/>
  <c r="T2197" i="25"/>
  <c r="U2197" i="25" s="1"/>
  <c r="R2197" i="25"/>
  <c r="Q2197" i="25"/>
  <c r="T2196" i="25"/>
  <c r="U2196" i="25" s="1"/>
  <c r="R2196" i="25"/>
  <c r="Q2196" i="25"/>
  <c r="T2195" i="25"/>
  <c r="U2195" i="25" s="1"/>
  <c r="R2195" i="25"/>
  <c r="Q2195" i="25"/>
  <c r="T2194" i="25"/>
  <c r="U2194" i="25" s="1"/>
  <c r="R2194" i="25"/>
  <c r="Q2194" i="25"/>
  <c r="T2193" i="25"/>
  <c r="U2193" i="25" s="1"/>
  <c r="R2193" i="25"/>
  <c r="Q2193" i="25"/>
  <c r="T2192" i="25"/>
  <c r="U2192" i="25" s="1"/>
  <c r="R2192" i="25"/>
  <c r="Q2192" i="25"/>
  <c r="T2191" i="25"/>
  <c r="U2191" i="25" s="1"/>
  <c r="R2191" i="25"/>
  <c r="Q2191" i="25"/>
  <c r="T2190" i="25"/>
  <c r="U2190" i="25" s="1"/>
  <c r="R2190" i="25"/>
  <c r="Q2190" i="25"/>
  <c r="T2189" i="25"/>
  <c r="U2189" i="25" s="1"/>
  <c r="R2189" i="25"/>
  <c r="Q2189" i="25"/>
  <c r="T2188" i="25"/>
  <c r="U2188" i="25" s="1"/>
  <c r="R2188" i="25"/>
  <c r="Q2188" i="25"/>
  <c r="T2187" i="25"/>
  <c r="U2187" i="25" s="1"/>
  <c r="R2187" i="25"/>
  <c r="Q2187" i="25"/>
  <c r="T2186" i="25"/>
  <c r="U2186" i="25" s="1"/>
  <c r="R2186" i="25"/>
  <c r="Q2186" i="25"/>
  <c r="T2185" i="25"/>
  <c r="U2185" i="25" s="1"/>
  <c r="R2185" i="25"/>
  <c r="Q2185" i="25"/>
  <c r="T2184" i="25"/>
  <c r="U2184" i="25" s="1"/>
  <c r="R2184" i="25"/>
  <c r="Q2184" i="25"/>
  <c r="T2183" i="25"/>
  <c r="U2183" i="25" s="1"/>
  <c r="R2183" i="25"/>
  <c r="Q2183" i="25"/>
  <c r="T2182" i="25"/>
  <c r="U2182" i="25" s="1"/>
  <c r="R2182" i="25"/>
  <c r="Q2182" i="25"/>
  <c r="T2181" i="25"/>
  <c r="U2181" i="25" s="1"/>
  <c r="R2181" i="25"/>
  <c r="Q2181" i="25"/>
  <c r="T2180" i="25"/>
  <c r="U2180" i="25" s="1"/>
  <c r="R2180" i="25"/>
  <c r="Q2180" i="25"/>
  <c r="T2179" i="25"/>
  <c r="U2179" i="25" s="1"/>
  <c r="R2179" i="25"/>
  <c r="Q2179" i="25"/>
  <c r="T2178" i="25"/>
  <c r="U2178" i="25" s="1"/>
  <c r="R2178" i="25"/>
  <c r="Q2178" i="25"/>
  <c r="T2177" i="25"/>
  <c r="U2177" i="25" s="1"/>
  <c r="R2177" i="25"/>
  <c r="Q2177" i="25"/>
  <c r="T2176" i="25"/>
  <c r="U2176" i="25" s="1"/>
  <c r="R2176" i="25"/>
  <c r="Q2176" i="25"/>
  <c r="T2175" i="25"/>
  <c r="U2175" i="25" s="1"/>
  <c r="R2175" i="25"/>
  <c r="Q2175" i="25"/>
  <c r="T2174" i="25"/>
  <c r="U2174" i="25" s="1"/>
  <c r="R2174" i="25"/>
  <c r="Q2174" i="25"/>
  <c r="T2173" i="25"/>
  <c r="U2173" i="25" s="1"/>
  <c r="R2173" i="25"/>
  <c r="Q2173" i="25"/>
  <c r="T2172" i="25"/>
  <c r="U2172" i="25" s="1"/>
  <c r="R2172" i="25"/>
  <c r="Q2172" i="25"/>
  <c r="T2171" i="25"/>
  <c r="U2171" i="25" s="1"/>
  <c r="R2171" i="25"/>
  <c r="Q2171" i="25"/>
  <c r="T2170" i="25"/>
  <c r="U2170" i="25" s="1"/>
  <c r="R2170" i="25"/>
  <c r="Q2170" i="25"/>
  <c r="T2169" i="25"/>
  <c r="U2169" i="25" s="1"/>
  <c r="R2169" i="25"/>
  <c r="Q2169" i="25"/>
  <c r="T2168" i="25"/>
  <c r="U2168" i="25" s="1"/>
  <c r="R2168" i="25"/>
  <c r="Q2168" i="25"/>
  <c r="T2167" i="25"/>
  <c r="U2167" i="25" s="1"/>
  <c r="R2167" i="25"/>
  <c r="Q2167" i="25"/>
  <c r="T2166" i="25"/>
  <c r="U2166" i="25" s="1"/>
  <c r="R2166" i="25"/>
  <c r="Q2166" i="25"/>
  <c r="T2165" i="25"/>
  <c r="R2165" i="25"/>
  <c r="Q2165" i="25"/>
  <c r="K2165" i="25"/>
  <c r="U2165" i="25" s="1"/>
  <c r="T2164" i="25"/>
  <c r="U2164" i="25" s="1"/>
  <c r="R2164" i="25"/>
  <c r="Q2164" i="25"/>
  <c r="T2163" i="25"/>
  <c r="U2163" i="25" s="1"/>
  <c r="R2163" i="25"/>
  <c r="Q2163" i="25"/>
  <c r="T2162" i="25"/>
  <c r="U2162" i="25" s="1"/>
  <c r="R2162" i="25"/>
  <c r="Q2162" i="25"/>
  <c r="T2161" i="25"/>
  <c r="U2161" i="25" s="1"/>
  <c r="R2161" i="25"/>
  <c r="Q2161" i="25"/>
  <c r="T2160" i="25"/>
  <c r="U2160" i="25" s="1"/>
  <c r="R2160" i="25"/>
  <c r="Q2160" i="25"/>
  <c r="T2159" i="25"/>
  <c r="U2159" i="25" s="1"/>
  <c r="R2159" i="25"/>
  <c r="Q2159" i="25"/>
  <c r="T2158" i="25"/>
  <c r="U2158" i="25" s="1"/>
  <c r="R2158" i="25"/>
  <c r="Q2158" i="25"/>
  <c r="T2157" i="25"/>
  <c r="U2157" i="25" s="1"/>
  <c r="R2157" i="25"/>
  <c r="Q2157" i="25"/>
  <c r="T2156" i="25"/>
  <c r="U2156" i="25" s="1"/>
  <c r="R2156" i="25"/>
  <c r="Q2156" i="25"/>
  <c r="T2155" i="25"/>
  <c r="U2155" i="25" s="1"/>
  <c r="R2155" i="25"/>
  <c r="Q2155" i="25"/>
  <c r="T2154" i="25"/>
  <c r="U2154" i="25" s="1"/>
  <c r="R2154" i="25"/>
  <c r="Q2154" i="25"/>
  <c r="T2153" i="25"/>
  <c r="U2153" i="25" s="1"/>
  <c r="R2153" i="25"/>
  <c r="Q2153" i="25"/>
  <c r="T2152" i="25"/>
  <c r="U2152" i="25" s="1"/>
  <c r="R2152" i="25"/>
  <c r="Q2152" i="25"/>
  <c r="T2151" i="25"/>
  <c r="U2151" i="25" s="1"/>
  <c r="R2151" i="25"/>
  <c r="Q2151" i="25"/>
  <c r="T2150" i="25"/>
  <c r="U2150" i="25" s="1"/>
  <c r="R2150" i="25"/>
  <c r="Q2150" i="25"/>
  <c r="T2149" i="25"/>
  <c r="U2149" i="25" s="1"/>
  <c r="R2149" i="25"/>
  <c r="Q2149" i="25"/>
  <c r="T2148" i="25"/>
  <c r="U2148" i="25" s="1"/>
  <c r="R2148" i="25"/>
  <c r="Q2148" i="25"/>
  <c r="T2147" i="25"/>
  <c r="U2147" i="25" s="1"/>
  <c r="R2147" i="25"/>
  <c r="Q2147" i="25"/>
  <c r="T2146" i="25"/>
  <c r="U2146" i="25" s="1"/>
  <c r="R2146" i="25"/>
  <c r="Q2146" i="25"/>
  <c r="T2145" i="25"/>
  <c r="U2145" i="25" s="1"/>
  <c r="R2145" i="25"/>
  <c r="Q2145" i="25"/>
  <c r="T2144" i="25"/>
  <c r="U2144" i="25" s="1"/>
  <c r="R2144" i="25"/>
  <c r="Q2144" i="25"/>
  <c r="T2143" i="25"/>
  <c r="U2143" i="25" s="1"/>
  <c r="R2143" i="25"/>
  <c r="Q2143" i="25"/>
  <c r="T2142" i="25"/>
  <c r="U2142" i="25" s="1"/>
  <c r="R2142" i="25"/>
  <c r="Q2142" i="25"/>
  <c r="T2141" i="25"/>
  <c r="U2141" i="25" s="1"/>
  <c r="R2141" i="25"/>
  <c r="Q2141" i="25"/>
  <c r="T2140" i="25"/>
  <c r="U2140" i="25" s="1"/>
  <c r="R2140" i="25"/>
  <c r="Q2140" i="25"/>
  <c r="T2139" i="25"/>
  <c r="U2139" i="25" s="1"/>
  <c r="R2139" i="25"/>
  <c r="Q2139" i="25"/>
  <c r="T2138" i="25"/>
  <c r="U2138" i="25" s="1"/>
  <c r="R2138" i="25"/>
  <c r="Q2138" i="25"/>
  <c r="T2137" i="25"/>
  <c r="U2137" i="25" s="1"/>
  <c r="R2137" i="25"/>
  <c r="Q2137" i="25"/>
  <c r="T2136" i="25"/>
  <c r="U2136" i="25" s="1"/>
  <c r="R2136" i="25"/>
  <c r="Q2136" i="25"/>
  <c r="T2135" i="25"/>
  <c r="U2135" i="25" s="1"/>
  <c r="R2135" i="25"/>
  <c r="Q2135" i="25"/>
  <c r="T2134" i="25"/>
  <c r="U2134" i="25" s="1"/>
  <c r="R2134" i="25"/>
  <c r="Q2134" i="25"/>
  <c r="T2133" i="25"/>
  <c r="U2133" i="25" s="1"/>
  <c r="R2133" i="25"/>
  <c r="Q2133" i="25"/>
  <c r="T2132" i="25"/>
  <c r="U2132" i="25" s="1"/>
  <c r="R2132" i="25"/>
  <c r="Q2132" i="25"/>
  <c r="T2131" i="25"/>
  <c r="U2131" i="25" s="1"/>
  <c r="R2131" i="25"/>
  <c r="Q2131" i="25"/>
  <c r="T2130" i="25"/>
  <c r="U2130" i="25" s="1"/>
  <c r="R2130" i="25"/>
  <c r="Q2130" i="25"/>
  <c r="T2129" i="25"/>
  <c r="U2129" i="25" s="1"/>
  <c r="R2129" i="25"/>
  <c r="Q2129" i="25"/>
  <c r="T2128" i="25"/>
  <c r="U2128" i="25" s="1"/>
  <c r="R2128" i="25"/>
  <c r="Q2128" i="25"/>
  <c r="T2127" i="25"/>
  <c r="U2127" i="25" s="1"/>
  <c r="R2127" i="25"/>
  <c r="Q2127" i="25"/>
  <c r="T2126" i="25"/>
  <c r="U2126" i="25" s="1"/>
  <c r="R2126" i="25"/>
  <c r="Q2126" i="25"/>
  <c r="T2125" i="25"/>
  <c r="U2125" i="25" s="1"/>
  <c r="R2125" i="25"/>
  <c r="Q2125" i="25"/>
  <c r="T2124" i="25"/>
  <c r="U2124" i="25" s="1"/>
  <c r="R2124" i="25"/>
  <c r="Q2124" i="25"/>
  <c r="T2123" i="25"/>
  <c r="U2123" i="25" s="1"/>
  <c r="R2123" i="25"/>
  <c r="Q2123" i="25"/>
  <c r="T2122" i="25"/>
  <c r="U2122" i="25" s="1"/>
  <c r="R2122" i="25"/>
  <c r="Q2122" i="25"/>
  <c r="T2121" i="25"/>
  <c r="U2121" i="25" s="1"/>
  <c r="R2121" i="25"/>
  <c r="Q2121" i="25"/>
  <c r="T2120" i="25"/>
  <c r="U2120" i="25" s="1"/>
  <c r="R2120" i="25"/>
  <c r="Q2120" i="25"/>
  <c r="T2119" i="25"/>
  <c r="U2119" i="25" s="1"/>
  <c r="R2119" i="25"/>
  <c r="Q2119" i="25"/>
  <c r="T2118" i="25"/>
  <c r="U2118" i="25" s="1"/>
  <c r="R2118" i="25"/>
  <c r="Q2118" i="25"/>
  <c r="T2117" i="25"/>
  <c r="U2117" i="25" s="1"/>
  <c r="R2117" i="25"/>
  <c r="Q2117" i="25"/>
  <c r="T2116" i="25"/>
  <c r="U2116" i="25" s="1"/>
  <c r="R2116" i="25"/>
  <c r="Q2116" i="25"/>
  <c r="T2115" i="25"/>
  <c r="U2115" i="25" s="1"/>
  <c r="R2115" i="25"/>
  <c r="Q2115" i="25"/>
  <c r="T2114" i="25"/>
  <c r="U2114" i="25" s="1"/>
  <c r="R2114" i="25"/>
  <c r="Q2114" i="25"/>
  <c r="T2113" i="25"/>
  <c r="U2113" i="25" s="1"/>
  <c r="R2113" i="25"/>
  <c r="Q2113" i="25"/>
  <c r="T2112" i="25"/>
  <c r="U2112" i="25" s="1"/>
  <c r="R2112" i="25"/>
  <c r="Q2112" i="25"/>
  <c r="T2111" i="25"/>
  <c r="U2111" i="25" s="1"/>
  <c r="R2111" i="25"/>
  <c r="Q2111" i="25"/>
  <c r="T2110" i="25"/>
  <c r="U2110" i="25" s="1"/>
  <c r="R2110" i="25"/>
  <c r="Q2110" i="25"/>
  <c r="T2109" i="25"/>
  <c r="U2109" i="25" s="1"/>
  <c r="R2109" i="25"/>
  <c r="Q2109" i="25"/>
  <c r="T2108" i="25"/>
  <c r="U2108" i="25" s="1"/>
  <c r="R2108" i="25"/>
  <c r="Q2108" i="25"/>
  <c r="T2107" i="25"/>
  <c r="U2107" i="25" s="1"/>
  <c r="R2107" i="25"/>
  <c r="Q2107" i="25"/>
  <c r="T2106" i="25"/>
  <c r="U2106" i="25" s="1"/>
  <c r="R2106" i="25"/>
  <c r="Q2106" i="25"/>
  <c r="T2105" i="25"/>
  <c r="U2105" i="25" s="1"/>
  <c r="R2105" i="25"/>
  <c r="Q2105" i="25"/>
  <c r="T2104" i="25"/>
  <c r="U2104" i="25" s="1"/>
  <c r="R2104" i="25"/>
  <c r="Q2104" i="25"/>
  <c r="T2103" i="25"/>
  <c r="U2103" i="25" s="1"/>
  <c r="R2103" i="25"/>
  <c r="Q2103" i="25"/>
  <c r="T2102" i="25"/>
  <c r="U2102" i="25" s="1"/>
  <c r="R2102" i="25"/>
  <c r="Q2102" i="25"/>
  <c r="T2101" i="25"/>
  <c r="U2101" i="25" s="1"/>
  <c r="R2101" i="25"/>
  <c r="Q2101" i="25"/>
  <c r="T2100" i="25"/>
  <c r="U2100" i="25" s="1"/>
  <c r="R2100" i="25"/>
  <c r="Q2100" i="25"/>
  <c r="T2099" i="25"/>
  <c r="U2099" i="25" s="1"/>
  <c r="R2099" i="25"/>
  <c r="Q2099" i="25"/>
  <c r="T2098" i="25"/>
  <c r="U2098" i="25" s="1"/>
  <c r="R2098" i="25"/>
  <c r="Q2098" i="25"/>
  <c r="T2097" i="25"/>
  <c r="U2097" i="25" s="1"/>
  <c r="R2097" i="25"/>
  <c r="Q2097" i="25"/>
  <c r="T2096" i="25"/>
  <c r="U2096" i="25" s="1"/>
  <c r="R2096" i="25"/>
  <c r="Q2096" i="25"/>
  <c r="T2095" i="25"/>
  <c r="U2095" i="25" s="1"/>
  <c r="R2095" i="25"/>
  <c r="Q2095" i="25"/>
  <c r="T2094" i="25"/>
  <c r="U2094" i="25" s="1"/>
  <c r="R2094" i="25"/>
  <c r="Q2094" i="25"/>
  <c r="T2093" i="25"/>
  <c r="U2093" i="25" s="1"/>
  <c r="R2093" i="25"/>
  <c r="Q2093" i="25"/>
  <c r="T2092" i="25"/>
  <c r="U2092" i="25" s="1"/>
  <c r="R2092" i="25"/>
  <c r="Q2092" i="25"/>
  <c r="T2091" i="25"/>
  <c r="U2091" i="25" s="1"/>
  <c r="R2091" i="25"/>
  <c r="Q2091" i="25"/>
  <c r="T2090" i="25"/>
  <c r="U2090" i="25" s="1"/>
  <c r="R2090" i="25"/>
  <c r="Q2090" i="25"/>
  <c r="T2089" i="25"/>
  <c r="U2089" i="25" s="1"/>
  <c r="R2089" i="25"/>
  <c r="Q2089" i="25"/>
  <c r="T2088" i="25"/>
  <c r="U2088" i="25" s="1"/>
  <c r="R2088" i="25"/>
  <c r="Q2088" i="25"/>
  <c r="T2087" i="25"/>
  <c r="U2087" i="25" s="1"/>
  <c r="R2087" i="25"/>
  <c r="Q2087" i="25"/>
  <c r="T2086" i="25"/>
  <c r="U2086" i="25" s="1"/>
  <c r="R2086" i="25"/>
  <c r="Q2086" i="25"/>
  <c r="T2085" i="25"/>
  <c r="U2085" i="25" s="1"/>
  <c r="R2085" i="25"/>
  <c r="Q2085" i="25"/>
  <c r="T2084" i="25"/>
  <c r="U2084" i="25" s="1"/>
  <c r="R2084" i="25"/>
  <c r="Q2084" i="25"/>
  <c r="T2083" i="25"/>
  <c r="U2083" i="25" s="1"/>
  <c r="R2083" i="25"/>
  <c r="Q2083" i="25"/>
  <c r="T2082" i="25"/>
  <c r="U2082" i="25" s="1"/>
  <c r="R2082" i="25"/>
  <c r="Q2082" i="25"/>
  <c r="T2081" i="25"/>
  <c r="U2081" i="25" s="1"/>
  <c r="R2081" i="25"/>
  <c r="Q2081" i="25"/>
  <c r="T2080" i="25"/>
  <c r="U2080" i="25" s="1"/>
  <c r="R2080" i="25"/>
  <c r="Q2080" i="25"/>
  <c r="T2079" i="25"/>
  <c r="U2079" i="25" s="1"/>
  <c r="R2079" i="25"/>
  <c r="Q2079" i="25"/>
  <c r="T2078" i="25"/>
  <c r="U2078" i="25" s="1"/>
  <c r="R2078" i="25"/>
  <c r="Q2078" i="25"/>
  <c r="T2077" i="25"/>
  <c r="U2077" i="25" s="1"/>
  <c r="R2077" i="25"/>
  <c r="Q2077" i="25"/>
  <c r="T2076" i="25"/>
  <c r="U2076" i="25" s="1"/>
  <c r="R2076" i="25"/>
  <c r="Q2076" i="25"/>
  <c r="T2075" i="25"/>
  <c r="U2075" i="25" s="1"/>
  <c r="R2075" i="25"/>
  <c r="Q2075" i="25"/>
  <c r="T2074" i="25"/>
  <c r="U2074" i="25" s="1"/>
  <c r="R2074" i="25"/>
  <c r="Q2074" i="25"/>
  <c r="T2073" i="25"/>
  <c r="U2073" i="25" s="1"/>
  <c r="R2073" i="25"/>
  <c r="Q2073" i="25"/>
  <c r="T2072" i="25"/>
  <c r="U2072" i="25" s="1"/>
  <c r="R2072" i="25"/>
  <c r="Q2072" i="25"/>
  <c r="T2071" i="25"/>
  <c r="U2071" i="25" s="1"/>
  <c r="R2071" i="25"/>
  <c r="Q2071" i="25"/>
  <c r="T2070" i="25"/>
  <c r="U2070" i="25" s="1"/>
  <c r="R2070" i="25"/>
  <c r="Q2070" i="25"/>
  <c r="T2069" i="25"/>
  <c r="U2069" i="25" s="1"/>
  <c r="R2069" i="25"/>
  <c r="Q2069" i="25"/>
  <c r="T2068" i="25"/>
  <c r="U2068" i="25" s="1"/>
  <c r="R2068" i="25"/>
  <c r="Q2068" i="25"/>
  <c r="T2067" i="25"/>
  <c r="U2067" i="25" s="1"/>
  <c r="R2067" i="25"/>
  <c r="Q2067" i="25"/>
  <c r="T2066" i="25"/>
  <c r="U2066" i="25" s="1"/>
  <c r="R2066" i="25"/>
  <c r="Q2066" i="25"/>
  <c r="T2065" i="25"/>
  <c r="U2065" i="25" s="1"/>
  <c r="R2065" i="25"/>
  <c r="Q2065" i="25"/>
  <c r="T2064" i="25"/>
  <c r="U2064" i="25" s="1"/>
  <c r="R2064" i="25"/>
  <c r="Q2064" i="25"/>
  <c r="T2063" i="25"/>
  <c r="U2063" i="25" s="1"/>
  <c r="R2063" i="25"/>
  <c r="Q2063" i="25"/>
  <c r="T2062" i="25"/>
  <c r="U2062" i="25" s="1"/>
  <c r="R2062" i="25"/>
  <c r="Q2062" i="25"/>
  <c r="T2061" i="25"/>
  <c r="U2061" i="25" s="1"/>
  <c r="R2061" i="25"/>
  <c r="Q2061" i="25"/>
  <c r="T2060" i="25"/>
  <c r="U2060" i="25" s="1"/>
  <c r="R2060" i="25"/>
  <c r="Q2060" i="25"/>
  <c r="T2059" i="25"/>
  <c r="U2059" i="25" s="1"/>
  <c r="R2059" i="25"/>
  <c r="Q2059" i="25"/>
  <c r="T2058" i="25"/>
  <c r="U2058" i="25" s="1"/>
  <c r="R2058" i="25"/>
  <c r="Q2058" i="25"/>
  <c r="T2057" i="25"/>
  <c r="U2057" i="25" s="1"/>
  <c r="R2057" i="25"/>
  <c r="Q2057" i="25"/>
  <c r="T2056" i="25"/>
  <c r="U2056" i="25" s="1"/>
  <c r="R2056" i="25"/>
  <c r="Q2056" i="25"/>
  <c r="T2055" i="25"/>
  <c r="U2055" i="25" s="1"/>
  <c r="R2055" i="25"/>
  <c r="Q2055" i="25"/>
  <c r="T2054" i="25"/>
  <c r="U2054" i="25" s="1"/>
  <c r="R2054" i="25"/>
  <c r="Q2054" i="25"/>
  <c r="T2053" i="25"/>
  <c r="U2053" i="25" s="1"/>
  <c r="R2053" i="25"/>
  <c r="Q2053" i="25"/>
  <c r="T2052" i="25"/>
  <c r="U2052" i="25" s="1"/>
  <c r="R2052" i="25"/>
  <c r="Q2052" i="25"/>
  <c r="T2051" i="25"/>
  <c r="U2051" i="25" s="1"/>
  <c r="R2051" i="25"/>
  <c r="Q2051" i="25"/>
  <c r="T2050" i="25"/>
  <c r="U2050" i="25" s="1"/>
  <c r="R2050" i="25"/>
  <c r="Q2050" i="25"/>
  <c r="T2049" i="25"/>
  <c r="U2049" i="25" s="1"/>
  <c r="R2049" i="25"/>
  <c r="Q2049" i="25"/>
  <c r="T2048" i="25"/>
  <c r="U2048" i="25" s="1"/>
  <c r="R2048" i="25"/>
  <c r="Q2048" i="25"/>
  <c r="T2047" i="25"/>
  <c r="U2047" i="25" s="1"/>
  <c r="R2047" i="25"/>
  <c r="Q2047" i="25"/>
  <c r="T2046" i="25"/>
  <c r="U2046" i="25" s="1"/>
  <c r="R2046" i="25"/>
  <c r="Q2046" i="25"/>
  <c r="T2045" i="25"/>
  <c r="U2045" i="25" s="1"/>
  <c r="R2045" i="25"/>
  <c r="Q2045" i="25"/>
  <c r="T2044" i="25"/>
  <c r="U2044" i="25" s="1"/>
  <c r="R2044" i="25"/>
  <c r="Q2044" i="25"/>
  <c r="T2043" i="25"/>
  <c r="U2043" i="25" s="1"/>
  <c r="R2043" i="25"/>
  <c r="Q2043" i="25"/>
  <c r="T2042" i="25"/>
  <c r="U2042" i="25" s="1"/>
  <c r="R2042" i="25"/>
  <c r="Q2042" i="25"/>
  <c r="T2041" i="25"/>
  <c r="U2041" i="25" s="1"/>
  <c r="R2041" i="25"/>
  <c r="Q2041" i="25"/>
  <c r="T2040" i="25"/>
  <c r="U2040" i="25" s="1"/>
  <c r="R2040" i="25"/>
  <c r="Q2040" i="25"/>
  <c r="T2039" i="25"/>
  <c r="U2039" i="25" s="1"/>
  <c r="R2039" i="25"/>
  <c r="Q2039" i="25"/>
  <c r="T2038" i="25"/>
  <c r="U2038" i="25" s="1"/>
  <c r="R2038" i="25"/>
  <c r="Q2038" i="25"/>
  <c r="T2037" i="25"/>
  <c r="U2037" i="25" s="1"/>
  <c r="R2037" i="25"/>
  <c r="Q2037" i="25"/>
  <c r="T2036" i="25"/>
  <c r="U2036" i="25" s="1"/>
  <c r="R2036" i="25"/>
  <c r="Q2036" i="25"/>
  <c r="T2035" i="25"/>
  <c r="U2035" i="25" s="1"/>
  <c r="R2035" i="25"/>
  <c r="Q2035" i="25"/>
  <c r="T2034" i="25"/>
  <c r="U2034" i="25" s="1"/>
  <c r="R2034" i="25"/>
  <c r="Q2034" i="25"/>
  <c r="T2033" i="25"/>
  <c r="U2033" i="25" s="1"/>
  <c r="R2033" i="25"/>
  <c r="Q2033" i="25"/>
  <c r="T2032" i="25"/>
  <c r="U2032" i="25" s="1"/>
  <c r="R2032" i="25"/>
  <c r="Q2032" i="25"/>
  <c r="S2031" i="25"/>
  <c r="Q2031" i="25"/>
  <c r="I2031" i="25"/>
  <c r="K2031" i="25" s="1"/>
  <c r="T2030" i="25"/>
  <c r="U2030" i="25" s="1"/>
  <c r="R2030" i="25"/>
  <c r="Q2030" i="25"/>
  <c r="S2029" i="25"/>
  <c r="L2029" i="25" s="1"/>
  <c r="Q2029" i="25"/>
  <c r="I2029" i="25"/>
  <c r="K2029" i="25" s="1"/>
  <c r="S2028" i="25"/>
  <c r="Q2028" i="25"/>
  <c r="I2028" i="25"/>
  <c r="K2028" i="25" s="1"/>
  <c r="S2027" i="25"/>
  <c r="O2027" i="25" s="1"/>
  <c r="Q2027" i="25"/>
  <c r="I2027" i="25"/>
  <c r="K2027" i="25" s="1"/>
  <c r="S2026" i="25"/>
  <c r="O2026" i="25" s="1"/>
  <c r="Q2026" i="25"/>
  <c r="I2026" i="25"/>
  <c r="K2026" i="25" s="1"/>
  <c r="S2025" i="25"/>
  <c r="L2025" i="25" s="1"/>
  <c r="Q2025" i="25"/>
  <c r="I2025" i="25"/>
  <c r="K2025" i="25" s="1"/>
  <c r="T2024" i="25"/>
  <c r="U2024" i="25" s="1"/>
  <c r="R2024" i="25"/>
  <c r="Q2024" i="25"/>
  <c r="T2023" i="25"/>
  <c r="U2023" i="25" s="1"/>
  <c r="R2023" i="25"/>
  <c r="Q2023" i="25"/>
  <c r="S2022" i="25"/>
  <c r="Q2022" i="25"/>
  <c r="I2022" i="25"/>
  <c r="K2022" i="25" s="1"/>
  <c r="S2021" i="25"/>
  <c r="M2021" i="25" s="1"/>
  <c r="Q2021" i="25"/>
  <c r="I2021" i="25"/>
  <c r="K2021" i="25" s="1"/>
  <c r="S2020" i="25"/>
  <c r="Q2020" i="25"/>
  <c r="I2020" i="25"/>
  <c r="K2020" i="25" s="1"/>
  <c r="T2019" i="25"/>
  <c r="U2019" i="25" s="1"/>
  <c r="R2019" i="25"/>
  <c r="Q2019" i="25"/>
  <c r="T2018" i="25"/>
  <c r="U2018" i="25" s="1"/>
  <c r="R2018" i="25"/>
  <c r="Q2018" i="25"/>
  <c r="T2017" i="25"/>
  <c r="U2017" i="25" s="1"/>
  <c r="R2017" i="25"/>
  <c r="Q2017" i="25"/>
  <c r="T2016" i="25"/>
  <c r="U2016" i="25" s="1"/>
  <c r="R2016" i="25"/>
  <c r="Q2016" i="25"/>
  <c r="T2015" i="25"/>
  <c r="U2015" i="25" s="1"/>
  <c r="R2015" i="25"/>
  <c r="Q2015" i="25"/>
  <c r="T2014" i="25"/>
  <c r="U2014" i="25" s="1"/>
  <c r="R2014" i="25"/>
  <c r="Q2014" i="25"/>
  <c r="T2013" i="25"/>
  <c r="U2013" i="25" s="1"/>
  <c r="R2013" i="25"/>
  <c r="Q2013" i="25"/>
  <c r="T2012" i="25"/>
  <c r="U2012" i="25" s="1"/>
  <c r="R2012" i="25"/>
  <c r="Q2012" i="25"/>
  <c r="T2011" i="25"/>
  <c r="U2011" i="25" s="1"/>
  <c r="R2011" i="25"/>
  <c r="Q2011" i="25"/>
  <c r="T2010" i="25"/>
  <c r="U2010" i="25" s="1"/>
  <c r="R2010" i="25"/>
  <c r="Q2010" i="25"/>
  <c r="T2009" i="25"/>
  <c r="U2009" i="25" s="1"/>
  <c r="R2009" i="25"/>
  <c r="Q2009" i="25"/>
  <c r="T2008" i="25"/>
  <c r="U2008" i="25" s="1"/>
  <c r="R2008" i="25"/>
  <c r="Q2008" i="25"/>
  <c r="T2007" i="25"/>
  <c r="U2007" i="25" s="1"/>
  <c r="R2007" i="25"/>
  <c r="Q2007" i="25"/>
  <c r="T2006" i="25"/>
  <c r="U2006" i="25" s="1"/>
  <c r="R2006" i="25"/>
  <c r="Q2006" i="25"/>
  <c r="T2005" i="25"/>
  <c r="U2005" i="25" s="1"/>
  <c r="R2005" i="25"/>
  <c r="Q2005" i="25"/>
  <c r="T2004" i="25"/>
  <c r="U2004" i="25" s="1"/>
  <c r="R2004" i="25"/>
  <c r="Q2004" i="25"/>
  <c r="T2003" i="25"/>
  <c r="U2003" i="25" s="1"/>
  <c r="R2003" i="25"/>
  <c r="Q2003" i="25"/>
  <c r="T2002" i="25"/>
  <c r="U2002" i="25" s="1"/>
  <c r="R2002" i="25"/>
  <c r="Q2002" i="25"/>
  <c r="T2001" i="25"/>
  <c r="U2001" i="25" s="1"/>
  <c r="R2001" i="25"/>
  <c r="Q2001" i="25"/>
  <c r="T2000" i="25"/>
  <c r="U2000" i="25" s="1"/>
  <c r="R2000" i="25"/>
  <c r="Q2000" i="25"/>
  <c r="T1999" i="25"/>
  <c r="U1999" i="25" s="1"/>
  <c r="R1999" i="25"/>
  <c r="Q1999" i="25"/>
  <c r="T1998" i="25"/>
  <c r="U1998" i="25" s="1"/>
  <c r="R1998" i="25"/>
  <c r="Q1998" i="25"/>
  <c r="T1997" i="25"/>
  <c r="U1997" i="25" s="1"/>
  <c r="R1997" i="25"/>
  <c r="Q1997" i="25"/>
  <c r="T1996" i="25"/>
  <c r="R1996" i="25"/>
  <c r="Q1996" i="25"/>
  <c r="K1996" i="25"/>
  <c r="S1995" i="25"/>
  <c r="M1995" i="25" s="1"/>
  <c r="Q1995" i="25"/>
  <c r="I1995" i="25"/>
  <c r="K1995" i="25" s="1"/>
  <c r="T1994" i="25"/>
  <c r="U1994" i="25" s="1"/>
  <c r="R1994" i="25"/>
  <c r="Q1994" i="25"/>
  <c r="T1993" i="25"/>
  <c r="U1993" i="25" s="1"/>
  <c r="R1993" i="25"/>
  <c r="Q1993" i="25"/>
  <c r="T1992" i="25"/>
  <c r="U1992" i="25" s="1"/>
  <c r="R1992" i="25"/>
  <c r="Q1992" i="25"/>
  <c r="T1991" i="25"/>
  <c r="U1991" i="25" s="1"/>
  <c r="R1991" i="25"/>
  <c r="Q1991" i="25"/>
  <c r="T1990" i="25"/>
  <c r="U1990" i="25" s="1"/>
  <c r="R1990" i="25"/>
  <c r="Q1990" i="25"/>
  <c r="T1989" i="25"/>
  <c r="U1989" i="25" s="1"/>
  <c r="R1989" i="25"/>
  <c r="Q1989" i="25"/>
  <c r="T1988" i="25"/>
  <c r="U1988" i="25" s="1"/>
  <c r="R1988" i="25"/>
  <c r="Q1988" i="25"/>
  <c r="T1987" i="25"/>
  <c r="U1987" i="25" s="1"/>
  <c r="R1987" i="25"/>
  <c r="Q1987" i="25"/>
  <c r="T1986" i="25"/>
  <c r="U1986" i="25" s="1"/>
  <c r="R1986" i="25"/>
  <c r="Q1986" i="25"/>
  <c r="T1985" i="25"/>
  <c r="U1985" i="25" s="1"/>
  <c r="R1985" i="25"/>
  <c r="Q1985" i="25"/>
  <c r="T1984" i="25"/>
  <c r="U1984" i="25" s="1"/>
  <c r="R1984" i="25"/>
  <c r="Q1984" i="25"/>
  <c r="T1983" i="25"/>
  <c r="U1983" i="25" s="1"/>
  <c r="R1983" i="25"/>
  <c r="Q1983" i="25"/>
  <c r="T1982" i="25"/>
  <c r="U1982" i="25" s="1"/>
  <c r="R1982" i="25"/>
  <c r="Q1982" i="25"/>
  <c r="S1981" i="25"/>
  <c r="M1981" i="25" s="1"/>
  <c r="Q1981" i="25"/>
  <c r="I1981" i="25"/>
  <c r="K1981" i="25" s="1"/>
  <c r="T1980" i="25"/>
  <c r="U1980" i="25" s="1"/>
  <c r="R1980" i="25"/>
  <c r="Q1980" i="25"/>
  <c r="T1979" i="25"/>
  <c r="U1979" i="25" s="1"/>
  <c r="R1979" i="25"/>
  <c r="Q1979" i="25"/>
  <c r="T1978" i="25"/>
  <c r="U1978" i="25" s="1"/>
  <c r="R1978" i="25"/>
  <c r="Q1978" i="25"/>
  <c r="T1977" i="25"/>
  <c r="U1977" i="25" s="1"/>
  <c r="R1977" i="25"/>
  <c r="Q1977" i="25"/>
  <c r="T1976" i="25"/>
  <c r="U1976" i="25" s="1"/>
  <c r="R1976" i="25"/>
  <c r="Q1976" i="25"/>
  <c r="T1975" i="25"/>
  <c r="U1975" i="25" s="1"/>
  <c r="R1975" i="25"/>
  <c r="Q1975" i="25"/>
  <c r="T1974" i="25"/>
  <c r="U1974" i="25" s="1"/>
  <c r="R1974" i="25"/>
  <c r="Q1974" i="25"/>
  <c r="T1973" i="25"/>
  <c r="U1973" i="25" s="1"/>
  <c r="R1973" i="25"/>
  <c r="Q1973" i="25"/>
  <c r="T1972" i="25"/>
  <c r="U1972" i="25" s="1"/>
  <c r="R1972" i="25"/>
  <c r="Q1972" i="25"/>
  <c r="T1971" i="25"/>
  <c r="U1971" i="25" s="1"/>
  <c r="R1971" i="25"/>
  <c r="Q1971" i="25"/>
  <c r="T1970" i="25"/>
  <c r="U1970" i="25" s="1"/>
  <c r="R1970" i="25"/>
  <c r="Q1970" i="25"/>
  <c r="T1969" i="25"/>
  <c r="U1969" i="25" s="1"/>
  <c r="R1969" i="25"/>
  <c r="Q1969" i="25"/>
  <c r="T1968" i="25"/>
  <c r="U1968" i="25" s="1"/>
  <c r="R1968" i="25"/>
  <c r="Q1968" i="25"/>
  <c r="T1967" i="25"/>
  <c r="U1967" i="25" s="1"/>
  <c r="R1967" i="25"/>
  <c r="Q1967" i="25"/>
  <c r="T1966" i="25"/>
  <c r="U1966" i="25" s="1"/>
  <c r="R1966" i="25"/>
  <c r="Q1966" i="25"/>
  <c r="T1965" i="25"/>
  <c r="U1965" i="25" s="1"/>
  <c r="R1965" i="25"/>
  <c r="Q1965" i="25"/>
  <c r="T1964" i="25"/>
  <c r="U1964" i="25" s="1"/>
  <c r="R1964" i="25"/>
  <c r="Q1964" i="25"/>
  <c r="T1963" i="25"/>
  <c r="U1963" i="25" s="1"/>
  <c r="R1963" i="25"/>
  <c r="Q1963" i="25"/>
  <c r="T1962" i="25"/>
  <c r="U1962" i="25" s="1"/>
  <c r="R1962" i="25"/>
  <c r="Q1962" i="25"/>
  <c r="T1961" i="25"/>
  <c r="U1961" i="25" s="1"/>
  <c r="R1961" i="25"/>
  <c r="Q1961" i="25"/>
  <c r="S1960" i="25"/>
  <c r="Q1960" i="25"/>
  <c r="I1960" i="25"/>
  <c r="K1960" i="25" s="1"/>
  <c r="T1959" i="25"/>
  <c r="U1959" i="25" s="1"/>
  <c r="R1959" i="25"/>
  <c r="Q1959" i="25"/>
  <c r="T1958" i="25"/>
  <c r="U1958" i="25" s="1"/>
  <c r="R1958" i="25"/>
  <c r="Q1958" i="25"/>
  <c r="T1957" i="25"/>
  <c r="U1957" i="25" s="1"/>
  <c r="R1957" i="25"/>
  <c r="Q1957" i="25"/>
  <c r="T1956" i="25"/>
  <c r="U1956" i="25" s="1"/>
  <c r="R1956" i="25"/>
  <c r="Q1956" i="25"/>
  <c r="T1955" i="25"/>
  <c r="U1955" i="25" s="1"/>
  <c r="R1955" i="25"/>
  <c r="Q1955" i="25"/>
  <c r="T1954" i="25"/>
  <c r="U1954" i="25" s="1"/>
  <c r="R1954" i="25"/>
  <c r="Q1954" i="25"/>
  <c r="T1953" i="25"/>
  <c r="U1953" i="25" s="1"/>
  <c r="R1953" i="25"/>
  <c r="Q1953" i="25"/>
  <c r="T1952" i="25"/>
  <c r="U1952" i="25" s="1"/>
  <c r="R1952" i="25"/>
  <c r="Q1952" i="25"/>
  <c r="T1951" i="25"/>
  <c r="U1951" i="25" s="1"/>
  <c r="R1951" i="25"/>
  <c r="Q1951" i="25"/>
  <c r="T1950" i="25"/>
  <c r="U1950" i="25" s="1"/>
  <c r="R1950" i="25"/>
  <c r="Q1950" i="25"/>
  <c r="T1949" i="25"/>
  <c r="U1949" i="25" s="1"/>
  <c r="R1949" i="25"/>
  <c r="Q1949" i="25"/>
  <c r="T1948" i="25"/>
  <c r="U1948" i="25" s="1"/>
  <c r="R1948" i="25"/>
  <c r="Q1948" i="25"/>
  <c r="T1947" i="25"/>
  <c r="U1947" i="25" s="1"/>
  <c r="R1947" i="25"/>
  <c r="Q1947" i="25"/>
  <c r="T1946" i="25"/>
  <c r="U1946" i="25" s="1"/>
  <c r="R1946" i="25"/>
  <c r="Q1946" i="25"/>
  <c r="T1945" i="25"/>
  <c r="U1945" i="25" s="1"/>
  <c r="R1945" i="25"/>
  <c r="Q1945" i="25"/>
  <c r="T1944" i="25"/>
  <c r="U1944" i="25" s="1"/>
  <c r="R1944" i="25"/>
  <c r="Q1944" i="25"/>
  <c r="T1943" i="25"/>
  <c r="U1943" i="25" s="1"/>
  <c r="R1943" i="25"/>
  <c r="Q1943" i="25"/>
  <c r="T1942" i="25"/>
  <c r="U1942" i="25" s="1"/>
  <c r="R1942" i="25"/>
  <c r="Q1942" i="25"/>
  <c r="T1941" i="25"/>
  <c r="U1941" i="25" s="1"/>
  <c r="R1941" i="25"/>
  <c r="Q1941" i="25"/>
  <c r="T1940" i="25"/>
  <c r="U1940" i="25" s="1"/>
  <c r="R1940" i="25"/>
  <c r="Q1940" i="25"/>
  <c r="T1939" i="25"/>
  <c r="U1939" i="25" s="1"/>
  <c r="R1939" i="25"/>
  <c r="Q1939" i="25"/>
  <c r="T1938" i="25"/>
  <c r="U1938" i="25" s="1"/>
  <c r="R1938" i="25"/>
  <c r="Q1938" i="25"/>
  <c r="T1937" i="25"/>
  <c r="U1937" i="25" s="1"/>
  <c r="R1937" i="25"/>
  <c r="Q1937" i="25"/>
  <c r="T1936" i="25"/>
  <c r="U1936" i="25" s="1"/>
  <c r="R1936" i="25"/>
  <c r="Q1936" i="25"/>
  <c r="T1935" i="25"/>
  <c r="U1935" i="25" s="1"/>
  <c r="R1935" i="25"/>
  <c r="Q1935" i="25"/>
  <c r="T1934" i="25"/>
  <c r="U1934" i="25" s="1"/>
  <c r="R1934" i="25"/>
  <c r="Q1934" i="25"/>
  <c r="T1933" i="25"/>
  <c r="U1933" i="25" s="1"/>
  <c r="R1933" i="25"/>
  <c r="Q1933" i="25"/>
  <c r="T1932" i="25"/>
  <c r="U1932" i="25" s="1"/>
  <c r="R1932" i="25"/>
  <c r="Q1932" i="25"/>
  <c r="T1931" i="25"/>
  <c r="U1931" i="25" s="1"/>
  <c r="R1931" i="25"/>
  <c r="Q1931" i="25"/>
  <c r="T1930" i="25"/>
  <c r="U1930" i="25" s="1"/>
  <c r="R1930" i="25"/>
  <c r="Q1930" i="25"/>
  <c r="T1929" i="25"/>
  <c r="U1929" i="25" s="1"/>
  <c r="R1929" i="25"/>
  <c r="Q1929" i="25"/>
  <c r="T1928" i="25"/>
  <c r="U1928" i="25" s="1"/>
  <c r="R1928" i="25"/>
  <c r="Q1928" i="25"/>
  <c r="T1927" i="25"/>
  <c r="U1927" i="25" s="1"/>
  <c r="R1927" i="25"/>
  <c r="Q1927" i="25"/>
  <c r="T1926" i="25"/>
  <c r="U1926" i="25" s="1"/>
  <c r="R1926" i="25"/>
  <c r="Q1926" i="25"/>
  <c r="T1925" i="25"/>
  <c r="U1925" i="25" s="1"/>
  <c r="R1925" i="25"/>
  <c r="Q1925" i="25"/>
  <c r="T1924" i="25"/>
  <c r="U1924" i="25" s="1"/>
  <c r="R1924" i="25"/>
  <c r="Q1924" i="25"/>
  <c r="T1923" i="25"/>
  <c r="U1923" i="25" s="1"/>
  <c r="R1923" i="25"/>
  <c r="Q1923" i="25"/>
  <c r="T1922" i="25"/>
  <c r="U1922" i="25" s="1"/>
  <c r="R1922" i="25"/>
  <c r="Q1922" i="25"/>
  <c r="T1921" i="25"/>
  <c r="U1921" i="25" s="1"/>
  <c r="R1921" i="25"/>
  <c r="Q1921" i="25"/>
  <c r="T1920" i="25"/>
  <c r="U1920" i="25" s="1"/>
  <c r="R1920" i="25"/>
  <c r="Q1920" i="25"/>
  <c r="T1919" i="25"/>
  <c r="U1919" i="25" s="1"/>
  <c r="R1919" i="25"/>
  <c r="Q1919" i="25"/>
  <c r="T1918" i="25"/>
  <c r="U1918" i="25" s="1"/>
  <c r="R1918" i="25"/>
  <c r="Q1918" i="25"/>
  <c r="T1917" i="25"/>
  <c r="U1917" i="25" s="1"/>
  <c r="R1917" i="25"/>
  <c r="Q1917" i="25"/>
  <c r="T1916" i="25"/>
  <c r="U1916" i="25" s="1"/>
  <c r="R1916" i="25"/>
  <c r="Q1916" i="25"/>
  <c r="T1915" i="25"/>
  <c r="U1915" i="25" s="1"/>
  <c r="R1915" i="25"/>
  <c r="Q1915" i="25"/>
  <c r="T1914" i="25"/>
  <c r="U1914" i="25" s="1"/>
  <c r="R1914" i="25"/>
  <c r="Q1914" i="25"/>
  <c r="T1913" i="25"/>
  <c r="U1913" i="25" s="1"/>
  <c r="R1913" i="25"/>
  <c r="Q1913" i="25"/>
  <c r="T1912" i="25"/>
  <c r="U1912" i="25" s="1"/>
  <c r="R1912" i="25"/>
  <c r="Q1912" i="25"/>
  <c r="T1911" i="25"/>
  <c r="U1911" i="25" s="1"/>
  <c r="R1911" i="25"/>
  <c r="Q1911" i="25"/>
  <c r="T1910" i="25"/>
  <c r="U1910" i="25" s="1"/>
  <c r="R1910" i="25"/>
  <c r="Q1910" i="25"/>
  <c r="T1909" i="25"/>
  <c r="U1909" i="25" s="1"/>
  <c r="R1909" i="25"/>
  <c r="Q1909" i="25"/>
  <c r="T1908" i="25"/>
  <c r="U1908" i="25" s="1"/>
  <c r="R1908" i="25"/>
  <c r="Q1908" i="25"/>
  <c r="T1907" i="25"/>
  <c r="U1907" i="25" s="1"/>
  <c r="R1907" i="25"/>
  <c r="Q1907" i="25"/>
  <c r="T1906" i="25"/>
  <c r="U1906" i="25" s="1"/>
  <c r="R1906" i="25"/>
  <c r="Q1906" i="25"/>
  <c r="T1905" i="25"/>
  <c r="U1905" i="25" s="1"/>
  <c r="R1905" i="25"/>
  <c r="Q1905" i="25"/>
  <c r="T1904" i="25"/>
  <c r="U1904" i="25" s="1"/>
  <c r="R1904" i="25"/>
  <c r="Q1904" i="25"/>
  <c r="T1903" i="25"/>
  <c r="U1903" i="25" s="1"/>
  <c r="R1903" i="25"/>
  <c r="Q1903" i="25"/>
  <c r="T1902" i="25"/>
  <c r="U1902" i="25" s="1"/>
  <c r="R1902" i="25"/>
  <c r="Q1902" i="25"/>
  <c r="T1901" i="25"/>
  <c r="U1901" i="25" s="1"/>
  <c r="R1901" i="25"/>
  <c r="Q1901" i="25"/>
  <c r="T1900" i="25"/>
  <c r="U1900" i="25" s="1"/>
  <c r="R1900" i="25"/>
  <c r="Q1900" i="25"/>
  <c r="T1899" i="25"/>
  <c r="U1899" i="25" s="1"/>
  <c r="R1899" i="25"/>
  <c r="Q1899" i="25"/>
  <c r="T1898" i="25"/>
  <c r="U1898" i="25" s="1"/>
  <c r="R1898" i="25"/>
  <c r="Q1898" i="25"/>
  <c r="T1897" i="25"/>
  <c r="U1897" i="25" s="1"/>
  <c r="R1897" i="25"/>
  <c r="Q1897" i="25"/>
  <c r="T1896" i="25"/>
  <c r="U1896" i="25" s="1"/>
  <c r="R1896" i="25"/>
  <c r="Q1896" i="25"/>
  <c r="T1895" i="25"/>
  <c r="U1895" i="25" s="1"/>
  <c r="R1895" i="25"/>
  <c r="Q1895" i="25"/>
  <c r="T1894" i="25"/>
  <c r="U1894" i="25" s="1"/>
  <c r="R1894" i="25"/>
  <c r="Q1894" i="25"/>
  <c r="T1893" i="25"/>
  <c r="U1893" i="25" s="1"/>
  <c r="R1893" i="25"/>
  <c r="Q1893" i="25"/>
  <c r="T1892" i="25"/>
  <c r="U1892" i="25" s="1"/>
  <c r="R1892" i="25"/>
  <c r="Q1892" i="25"/>
  <c r="T1891" i="25"/>
  <c r="U1891" i="25" s="1"/>
  <c r="R1891" i="25"/>
  <c r="Q1891" i="25"/>
  <c r="T1890" i="25"/>
  <c r="U1890" i="25" s="1"/>
  <c r="R1890" i="25"/>
  <c r="Q1890" i="25"/>
  <c r="T1889" i="25"/>
  <c r="U1889" i="25" s="1"/>
  <c r="R1889" i="25"/>
  <c r="Q1889" i="25"/>
  <c r="T1888" i="25"/>
  <c r="U1888" i="25" s="1"/>
  <c r="R1888" i="25"/>
  <c r="Q1888" i="25"/>
  <c r="T1887" i="25"/>
  <c r="U1887" i="25" s="1"/>
  <c r="R1887" i="25"/>
  <c r="Q1887" i="25"/>
  <c r="T1886" i="25"/>
  <c r="U1886" i="25" s="1"/>
  <c r="R1886" i="25"/>
  <c r="Q1886" i="25"/>
  <c r="T1885" i="25"/>
  <c r="U1885" i="25" s="1"/>
  <c r="R1885" i="25"/>
  <c r="Q1885" i="25"/>
  <c r="T1884" i="25"/>
  <c r="U1884" i="25" s="1"/>
  <c r="R1884" i="25"/>
  <c r="Q1884" i="25"/>
  <c r="T1883" i="25"/>
  <c r="U1883" i="25" s="1"/>
  <c r="R1883" i="25"/>
  <c r="Q1883" i="25"/>
  <c r="T1882" i="25"/>
  <c r="U1882" i="25" s="1"/>
  <c r="R1882" i="25"/>
  <c r="Q1882" i="25"/>
  <c r="T1881" i="25"/>
  <c r="U1881" i="25" s="1"/>
  <c r="R1881" i="25"/>
  <c r="Q1881" i="25"/>
  <c r="T1880" i="25"/>
  <c r="U1880" i="25" s="1"/>
  <c r="R1880" i="25"/>
  <c r="Q1880" i="25"/>
  <c r="T1879" i="25"/>
  <c r="U1879" i="25" s="1"/>
  <c r="R1879" i="25"/>
  <c r="Q1879" i="25"/>
  <c r="T1878" i="25"/>
  <c r="U1878" i="25" s="1"/>
  <c r="R1878" i="25"/>
  <c r="Q1878" i="25"/>
  <c r="T1877" i="25"/>
  <c r="U1877" i="25" s="1"/>
  <c r="R1877" i="25"/>
  <c r="Q1877" i="25"/>
  <c r="T1876" i="25"/>
  <c r="U1876" i="25" s="1"/>
  <c r="R1876" i="25"/>
  <c r="Q1876" i="25"/>
  <c r="T1875" i="25"/>
  <c r="U1875" i="25" s="1"/>
  <c r="R1875" i="25"/>
  <c r="Q1875" i="25"/>
  <c r="T1874" i="25"/>
  <c r="U1874" i="25" s="1"/>
  <c r="R1874" i="25"/>
  <c r="Q1874" i="25"/>
  <c r="T1873" i="25"/>
  <c r="U1873" i="25" s="1"/>
  <c r="R1873" i="25"/>
  <c r="Q1873" i="25"/>
  <c r="T1872" i="25"/>
  <c r="U1872" i="25" s="1"/>
  <c r="R1872" i="25"/>
  <c r="Q1872" i="25"/>
  <c r="T1871" i="25"/>
  <c r="U1871" i="25" s="1"/>
  <c r="R1871" i="25"/>
  <c r="Q1871" i="25"/>
  <c r="T1870" i="25"/>
  <c r="U1870" i="25" s="1"/>
  <c r="R1870" i="25"/>
  <c r="Q1870" i="25"/>
  <c r="T1869" i="25"/>
  <c r="U1869" i="25" s="1"/>
  <c r="R1869" i="25"/>
  <c r="Q1869" i="25"/>
  <c r="T1868" i="25"/>
  <c r="U1868" i="25" s="1"/>
  <c r="R1868" i="25"/>
  <c r="Q1868" i="25"/>
  <c r="T1867" i="25"/>
  <c r="U1867" i="25" s="1"/>
  <c r="R1867" i="25"/>
  <c r="Q1867" i="25"/>
  <c r="T1866" i="25"/>
  <c r="U1866" i="25" s="1"/>
  <c r="R1866" i="25"/>
  <c r="Q1866" i="25"/>
  <c r="T1865" i="25"/>
  <c r="U1865" i="25" s="1"/>
  <c r="R1865" i="25"/>
  <c r="Q1865" i="25"/>
  <c r="T1864" i="25"/>
  <c r="U1864" i="25" s="1"/>
  <c r="R1864" i="25"/>
  <c r="Q1864" i="25"/>
  <c r="Q1863" i="25"/>
  <c r="K1863" i="25"/>
  <c r="L1863" i="25" s="1"/>
  <c r="T1862" i="25"/>
  <c r="U1862" i="25" s="1"/>
  <c r="R1862" i="25"/>
  <c r="Q1862" i="25"/>
  <c r="T1861" i="25"/>
  <c r="U1861" i="25" s="1"/>
  <c r="R1861" i="25"/>
  <c r="Q1861" i="25"/>
  <c r="T1860" i="25"/>
  <c r="U1860" i="25" s="1"/>
  <c r="R1860" i="25"/>
  <c r="Q1860" i="25"/>
  <c r="T1859" i="25"/>
  <c r="U1859" i="25" s="1"/>
  <c r="R1859" i="25"/>
  <c r="Q1859" i="25"/>
  <c r="T1858" i="25"/>
  <c r="U1858" i="25" s="1"/>
  <c r="R1858" i="25"/>
  <c r="Q1858" i="25"/>
  <c r="T1857" i="25"/>
  <c r="U1857" i="25" s="1"/>
  <c r="R1857" i="25"/>
  <c r="Q1857" i="25"/>
  <c r="T1856" i="25"/>
  <c r="U1856" i="25" s="1"/>
  <c r="R1856" i="25"/>
  <c r="Q1856" i="25"/>
  <c r="T1855" i="25"/>
  <c r="U1855" i="25" s="1"/>
  <c r="R1855" i="25"/>
  <c r="Q1855" i="25"/>
  <c r="T1854" i="25"/>
  <c r="U1854" i="25" s="1"/>
  <c r="R1854" i="25"/>
  <c r="Q1854" i="25"/>
  <c r="T1853" i="25"/>
  <c r="U1853" i="25" s="1"/>
  <c r="R1853" i="25"/>
  <c r="Q1853" i="25"/>
  <c r="T1852" i="25"/>
  <c r="U1852" i="25" s="1"/>
  <c r="R1852" i="25"/>
  <c r="Q1852" i="25"/>
  <c r="T1851" i="25"/>
  <c r="U1851" i="25" s="1"/>
  <c r="R1851" i="25"/>
  <c r="Q1851" i="25"/>
  <c r="T1850" i="25"/>
  <c r="U1850" i="25" s="1"/>
  <c r="R1850" i="25"/>
  <c r="Q1850" i="25"/>
  <c r="T1849" i="25"/>
  <c r="U1849" i="25" s="1"/>
  <c r="R1849" i="25"/>
  <c r="Q1849" i="25"/>
  <c r="T1848" i="25"/>
  <c r="U1848" i="25" s="1"/>
  <c r="R1848" i="25"/>
  <c r="Q1848" i="25"/>
  <c r="T1847" i="25"/>
  <c r="U1847" i="25" s="1"/>
  <c r="R1847" i="25"/>
  <c r="Q1847" i="25"/>
  <c r="T1846" i="25"/>
  <c r="U1846" i="25" s="1"/>
  <c r="R1846" i="25"/>
  <c r="Q1846" i="25"/>
  <c r="T1845" i="25"/>
  <c r="U1845" i="25" s="1"/>
  <c r="R1845" i="25"/>
  <c r="Q1845" i="25"/>
  <c r="T1844" i="25"/>
  <c r="U1844" i="25" s="1"/>
  <c r="R1844" i="25"/>
  <c r="Q1844" i="25"/>
  <c r="T1843" i="25"/>
  <c r="U1843" i="25" s="1"/>
  <c r="R1843" i="25"/>
  <c r="Q1843" i="25"/>
  <c r="T1842" i="25"/>
  <c r="U1842" i="25" s="1"/>
  <c r="R1842" i="25"/>
  <c r="Q1842" i="25"/>
  <c r="T1841" i="25"/>
  <c r="U1841" i="25" s="1"/>
  <c r="R1841" i="25"/>
  <c r="Q1841" i="25"/>
  <c r="T1840" i="25"/>
  <c r="U1840" i="25" s="1"/>
  <c r="R1840" i="25"/>
  <c r="Q1840" i="25"/>
  <c r="T1839" i="25"/>
  <c r="U1839" i="25" s="1"/>
  <c r="R1839" i="25"/>
  <c r="Q1839" i="25"/>
  <c r="T1838" i="25"/>
  <c r="U1838" i="25" s="1"/>
  <c r="R1838" i="25"/>
  <c r="Q1838" i="25"/>
  <c r="T1837" i="25"/>
  <c r="U1837" i="25" s="1"/>
  <c r="R1837" i="25"/>
  <c r="Q1837" i="25"/>
  <c r="T1836" i="25"/>
  <c r="U1836" i="25" s="1"/>
  <c r="R1836" i="25"/>
  <c r="Q1836" i="25"/>
  <c r="T1835" i="25"/>
  <c r="U1835" i="25" s="1"/>
  <c r="R1835" i="25"/>
  <c r="Q1835" i="25"/>
  <c r="T1834" i="25"/>
  <c r="U1834" i="25" s="1"/>
  <c r="R1834" i="25"/>
  <c r="Q1834" i="25"/>
  <c r="T1833" i="25"/>
  <c r="U1833" i="25" s="1"/>
  <c r="R1833" i="25"/>
  <c r="Q1833" i="25"/>
  <c r="T1832" i="25"/>
  <c r="U1832" i="25" s="1"/>
  <c r="R1832" i="25"/>
  <c r="Q1832" i="25"/>
  <c r="T1831" i="25"/>
  <c r="U1831" i="25" s="1"/>
  <c r="R1831" i="25"/>
  <c r="Q1831" i="25"/>
  <c r="T1830" i="25"/>
  <c r="U1830" i="25" s="1"/>
  <c r="R1830" i="25"/>
  <c r="Q1830" i="25"/>
  <c r="T1829" i="25"/>
  <c r="U1829" i="25" s="1"/>
  <c r="R1829" i="25"/>
  <c r="Q1829" i="25"/>
  <c r="T1828" i="25"/>
  <c r="U1828" i="25" s="1"/>
  <c r="R1828" i="25"/>
  <c r="Q1828" i="25"/>
  <c r="T1827" i="25"/>
  <c r="U1827" i="25" s="1"/>
  <c r="R1827" i="25"/>
  <c r="Q1827" i="25"/>
  <c r="T1826" i="25"/>
  <c r="U1826" i="25" s="1"/>
  <c r="R1826" i="25"/>
  <c r="Q1826" i="25"/>
  <c r="T1825" i="25"/>
  <c r="U1825" i="25" s="1"/>
  <c r="R1825" i="25"/>
  <c r="Q1825" i="25"/>
  <c r="T1824" i="25"/>
  <c r="U1824" i="25" s="1"/>
  <c r="R1824" i="25"/>
  <c r="Q1824" i="25"/>
  <c r="T1823" i="25"/>
  <c r="U1823" i="25" s="1"/>
  <c r="R1823" i="25"/>
  <c r="Q1823" i="25"/>
  <c r="T1822" i="25"/>
  <c r="U1822" i="25" s="1"/>
  <c r="R1822" i="25"/>
  <c r="Q1822" i="25"/>
  <c r="T1821" i="25"/>
  <c r="U1821" i="25" s="1"/>
  <c r="R1821" i="25"/>
  <c r="Q1821" i="25"/>
  <c r="T1820" i="25"/>
  <c r="U1820" i="25" s="1"/>
  <c r="R1820" i="25"/>
  <c r="Q1820" i="25"/>
  <c r="T1819" i="25"/>
  <c r="U1819" i="25" s="1"/>
  <c r="R1819" i="25"/>
  <c r="Q1819" i="25"/>
  <c r="T1818" i="25"/>
  <c r="U1818" i="25" s="1"/>
  <c r="R1818" i="25"/>
  <c r="Q1818" i="25"/>
  <c r="T1817" i="25"/>
  <c r="U1817" i="25" s="1"/>
  <c r="R1817" i="25"/>
  <c r="Q1817" i="25"/>
  <c r="T1816" i="25"/>
  <c r="U1816" i="25" s="1"/>
  <c r="R1816" i="25"/>
  <c r="Q1816" i="25"/>
  <c r="T1815" i="25"/>
  <c r="U1815" i="25" s="1"/>
  <c r="R1815" i="25"/>
  <c r="Q1815" i="25"/>
  <c r="T1814" i="25"/>
  <c r="U1814" i="25" s="1"/>
  <c r="R1814" i="25"/>
  <c r="Q1814" i="25"/>
  <c r="T1813" i="25"/>
  <c r="U1813" i="25" s="1"/>
  <c r="R1813" i="25"/>
  <c r="Q1813" i="25"/>
  <c r="T1812" i="25"/>
  <c r="U1812" i="25" s="1"/>
  <c r="R1812" i="25"/>
  <c r="Q1812" i="25"/>
  <c r="T1811" i="25"/>
  <c r="U1811" i="25" s="1"/>
  <c r="R1811" i="25"/>
  <c r="Q1811" i="25"/>
  <c r="T1810" i="25"/>
  <c r="U1810" i="25" s="1"/>
  <c r="R1810" i="25"/>
  <c r="Q1810" i="25"/>
  <c r="T1809" i="25"/>
  <c r="U1809" i="25" s="1"/>
  <c r="R1809" i="25"/>
  <c r="Q1809" i="25"/>
  <c r="T1808" i="25"/>
  <c r="U1808" i="25" s="1"/>
  <c r="R1808" i="25"/>
  <c r="Q1808" i="25"/>
  <c r="T1807" i="25"/>
  <c r="U1807" i="25" s="1"/>
  <c r="R1807" i="25"/>
  <c r="Q1807" i="25"/>
  <c r="T1806" i="25"/>
  <c r="U1806" i="25" s="1"/>
  <c r="R1806" i="25"/>
  <c r="Q1806" i="25"/>
  <c r="T1805" i="25"/>
  <c r="U1805" i="25" s="1"/>
  <c r="R1805" i="25"/>
  <c r="Q1805" i="25"/>
  <c r="T1804" i="25"/>
  <c r="U1804" i="25" s="1"/>
  <c r="R1804" i="25"/>
  <c r="Q1804" i="25"/>
  <c r="T1803" i="25"/>
  <c r="U1803" i="25" s="1"/>
  <c r="R1803" i="25"/>
  <c r="Q1803" i="25"/>
  <c r="T1802" i="25"/>
  <c r="U1802" i="25" s="1"/>
  <c r="R1802" i="25"/>
  <c r="Q1802" i="25"/>
  <c r="T1801" i="25"/>
  <c r="U1801" i="25" s="1"/>
  <c r="R1801" i="25"/>
  <c r="Q1801" i="25"/>
  <c r="T1800" i="25"/>
  <c r="U1800" i="25" s="1"/>
  <c r="R1800" i="25"/>
  <c r="Q1800" i="25"/>
  <c r="T1799" i="25"/>
  <c r="U1799" i="25" s="1"/>
  <c r="R1799" i="25"/>
  <c r="Q1799" i="25"/>
  <c r="T1798" i="25"/>
  <c r="U1798" i="25" s="1"/>
  <c r="R1798" i="25"/>
  <c r="Q1798" i="25"/>
  <c r="T1797" i="25"/>
  <c r="U1797" i="25" s="1"/>
  <c r="R1797" i="25"/>
  <c r="Q1797" i="25"/>
  <c r="T1796" i="25"/>
  <c r="U1796" i="25" s="1"/>
  <c r="R1796" i="25"/>
  <c r="Q1796" i="25"/>
  <c r="T1795" i="25"/>
  <c r="U1795" i="25" s="1"/>
  <c r="R1795" i="25"/>
  <c r="Q1795" i="25"/>
  <c r="T1794" i="25"/>
  <c r="U1794" i="25" s="1"/>
  <c r="R1794" i="25"/>
  <c r="Q1794" i="25"/>
  <c r="T1793" i="25"/>
  <c r="U1793" i="25" s="1"/>
  <c r="R1793" i="25"/>
  <c r="Q1793" i="25"/>
  <c r="T1792" i="25"/>
  <c r="U1792" i="25" s="1"/>
  <c r="R1792" i="25"/>
  <c r="Q1792" i="25"/>
  <c r="T1791" i="25"/>
  <c r="U1791" i="25" s="1"/>
  <c r="R1791" i="25"/>
  <c r="Q1791" i="25"/>
  <c r="T1790" i="25"/>
  <c r="U1790" i="25" s="1"/>
  <c r="R1790" i="25"/>
  <c r="Q1790" i="25"/>
  <c r="T1789" i="25"/>
  <c r="U1789" i="25" s="1"/>
  <c r="R1789" i="25"/>
  <c r="Q1789" i="25"/>
  <c r="T1788" i="25"/>
  <c r="U1788" i="25" s="1"/>
  <c r="R1788" i="25"/>
  <c r="Q1788" i="25"/>
  <c r="T1787" i="25"/>
  <c r="U1787" i="25" s="1"/>
  <c r="R1787" i="25"/>
  <c r="Q1787" i="25"/>
  <c r="T1786" i="25"/>
  <c r="U1786" i="25" s="1"/>
  <c r="R1786" i="25"/>
  <c r="Q1786" i="25"/>
  <c r="T1785" i="25"/>
  <c r="U1785" i="25" s="1"/>
  <c r="R1785" i="25"/>
  <c r="Q1785" i="25"/>
  <c r="T1784" i="25"/>
  <c r="U1784" i="25" s="1"/>
  <c r="R1784" i="25"/>
  <c r="Q1784" i="25"/>
  <c r="T1783" i="25"/>
  <c r="U1783" i="25" s="1"/>
  <c r="R1783" i="25"/>
  <c r="Q1783" i="25"/>
  <c r="T1782" i="25"/>
  <c r="U1782" i="25" s="1"/>
  <c r="R1782" i="25"/>
  <c r="Q1782" i="25"/>
  <c r="T1781" i="25"/>
  <c r="U1781" i="25" s="1"/>
  <c r="R1781" i="25"/>
  <c r="Q1781" i="25"/>
  <c r="T1780" i="25"/>
  <c r="U1780" i="25" s="1"/>
  <c r="R1780" i="25"/>
  <c r="Q1780" i="25"/>
  <c r="T1779" i="25"/>
  <c r="U1779" i="25" s="1"/>
  <c r="R1779" i="25"/>
  <c r="Q1779" i="25"/>
  <c r="T1778" i="25"/>
  <c r="U1778" i="25" s="1"/>
  <c r="R1778" i="25"/>
  <c r="Q1778" i="25"/>
  <c r="T1777" i="25"/>
  <c r="U1777" i="25" s="1"/>
  <c r="R1777" i="25"/>
  <c r="Q1777" i="25"/>
  <c r="T1776" i="25"/>
  <c r="U1776" i="25" s="1"/>
  <c r="R1776" i="25"/>
  <c r="Q1776" i="25"/>
  <c r="T1775" i="25"/>
  <c r="U1775" i="25" s="1"/>
  <c r="R1775" i="25"/>
  <c r="Q1775" i="25"/>
  <c r="T1774" i="25"/>
  <c r="U1774" i="25" s="1"/>
  <c r="R1774" i="25"/>
  <c r="Q1774" i="25"/>
  <c r="T1773" i="25"/>
  <c r="U1773" i="25" s="1"/>
  <c r="R1773" i="25"/>
  <c r="Q1773" i="25"/>
  <c r="T1772" i="25"/>
  <c r="U1772" i="25" s="1"/>
  <c r="R1772" i="25"/>
  <c r="Q1772" i="25"/>
  <c r="T1771" i="25"/>
  <c r="U1771" i="25" s="1"/>
  <c r="R1771" i="25"/>
  <c r="Q1771" i="25"/>
  <c r="T1770" i="25"/>
  <c r="U1770" i="25" s="1"/>
  <c r="R1770" i="25"/>
  <c r="Q1770" i="25"/>
  <c r="T1769" i="25"/>
  <c r="U1769" i="25" s="1"/>
  <c r="R1769" i="25"/>
  <c r="Q1769" i="25"/>
  <c r="T1768" i="25"/>
  <c r="U1768" i="25" s="1"/>
  <c r="R1768" i="25"/>
  <c r="Q1768" i="25"/>
  <c r="T1767" i="25"/>
  <c r="U1767" i="25" s="1"/>
  <c r="R1767" i="25"/>
  <c r="Q1767" i="25"/>
  <c r="T1766" i="25"/>
  <c r="U1766" i="25" s="1"/>
  <c r="R1766" i="25"/>
  <c r="Q1766" i="25"/>
  <c r="T1765" i="25"/>
  <c r="U1765" i="25" s="1"/>
  <c r="R1765" i="25"/>
  <c r="Q1765" i="25"/>
  <c r="T1764" i="25"/>
  <c r="U1764" i="25" s="1"/>
  <c r="R1764" i="25"/>
  <c r="Q1764" i="25"/>
  <c r="T1763" i="25"/>
  <c r="U1763" i="25" s="1"/>
  <c r="R1763" i="25"/>
  <c r="Q1763" i="25"/>
  <c r="T1762" i="25"/>
  <c r="U1762" i="25" s="1"/>
  <c r="R1762" i="25"/>
  <c r="Q1762" i="25"/>
  <c r="T1761" i="25"/>
  <c r="U1761" i="25" s="1"/>
  <c r="R1761" i="25"/>
  <c r="Q1761" i="25"/>
  <c r="T1760" i="25"/>
  <c r="U1760" i="25" s="1"/>
  <c r="R1760" i="25"/>
  <c r="Q1760" i="25"/>
  <c r="T1759" i="25"/>
  <c r="U1759" i="25" s="1"/>
  <c r="R1759" i="25"/>
  <c r="Q1759" i="25"/>
  <c r="T1758" i="25"/>
  <c r="U1758" i="25" s="1"/>
  <c r="R1758" i="25"/>
  <c r="Q1758" i="25"/>
  <c r="T1757" i="25"/>
  <c r="U1757" i="25" s="1"/>
  <c r="R1757" i="25"/>
  <c r="Q1757" i="25"/>
  <c r="T1756" i="25"/>
  <c r="U1756" i="25" s="1"/>
  <c r="R1756" i="25"/>
  <c r="Q1756" i="25"/>
  <c r="T1755" i="25"/>
  <c r="U1755" i="25" s="1"/>
  <c r="R1755" i="25"/>
  <c r="Q1755" i="25"/>
  <c r="T1754" i="25"/>
  <c r="U1754" i="25" s="1"/>
  <c r="R1754" i="25"/>
  <c r="Q1754" i="25"/>
  <c r="T1753" i="25"/>
  <c r="U1753" i="25" s="1"/>
  <c r="R1753" i="25"/>
  <c r="Q1753" i="25"/>
  <c r="T1752" i="25"/>
  <c r="U1752" i="25" s="1"/>
  <c r="R1752" i="25"/>
  <c r="Q1752" i="25"/>
  <c r="T1751" i="25"/>
  <c r="U1751" i="25" s="1"/>
  <c r="R1751" i="25"/>
  <c r="Q1751" i="25"/>
  <c r="T1750" i="25"/>
  <c r="U1750" i="25" s="1"/>
  <c r="R1750" i="25"/>
  <c r="Q1750" i="25"/>
  <c r="T1749" i="25"/>
  <c r="U1749" i="25" s="1"/>
  <c r="R1749" i="25"/>
  <c r="Q1749" i="25"/>
  <c r="T1748" i="25"/>
  <c r="U1748" i="25" s="1"/>
  <c r="R1748" i="25"/>
  <c r="Q1748" i="25"/>
  <c r="T1747" i="25"/>
  <c r="U1747" i="25" s="1"/>
  <c r="R1747" i="25"/>
  <c r="Q1747" i="25"/>
  <c r="T1746" i="25"/>
  <c r="U1746" i="25" s="1"/>
  <c r="R1746" i="25"/>
  <c r="Q1746" i="25"/>
  <c r="T1745" i="25"/>
  <c r="U1745" i="25" s="1"/>
  <c r="R1745" i="25"/>
  <c r="Q1745" i="25"/>
  <c r="T1744" i="25"/>
  <c r="U1744" i="25" s="1"/>
  <c r="R1744" i="25"/>
  <c r="Q1744" i="25"/>
  <c r="T1743" i="25"/>
  <c r="U1743" i="25" s="1"/>
  <c r="R1743" i="25"/>
  <c r="Q1743" i="25"/>
  <c r="T1742" i="25"/>
  <c r="U1742" i="25" s="1"/>
  <c r="R1742" i="25"/>
  <c r="Q1742" i="25"/>
  <c r="T1741" i="25"/>
  <c r="U1741" i="25" s="1"/>
  <c r="R1741" i="25"/>
  <c r="Q1741" i="25"/>
  <c r="T1740" i="25"/>
  <c r="U1740" i="25" s="1"/>
  <c r="R1740" i="25"/>
  <c r="Q1740" i="25"/>
  <c r="T1739" i="25"/>
  <c r="U1739" i="25" s="1"/>
  <c r="R1739" i="25"/>
  <c r="Q1739" i="25"/>
  <c r="T1738" i="25"/>
  <c r="U1738" i="25" s="1"/>
  <c r="R1738" i="25"/>
  <c r="Q1738" i="25"/>
  <c r="T1737" i="25"/>
  <c r="U1737" i="25" s="1"/>
  <c r="R1737" i="25"/>
  <c r="Q1737" i="25"/>
  <c r="T1736" i="25"/>
  <c r="U1736" i="25" s="1"/>
  <c r="R1736" i="25"/>
  <c r="Q1736" i="25"/>
  <c r="T1735" i="25"/>
  <c r="U1735" i="25" s="1"/>
  <c r="R1735" i="25"/>
  <c r="Q1735" i="25"/>
  <c r="T1734" i="25"/>
  <c r="U1734" i="25" s="1"/>
  <c r="R1734" i="25"/>
  <c r="Q1734" i="25"/>
  <c r="T1733" i="25"/>
  <c r="U1733" i="25" s="1"/>
  <c r="R1733" i="25"/>
  <c r="Q1733" i="25"/>
  <c r="T1732" i="25"/>
  <c r="U1732" i="25" s="1"/>
  <c r="R1732" i="25"/>
  <c r="Q1732" i="25"/>
  <c r="T1731" i="25"/>
  <c r="U1731" i="25" s="1"/>
  <c r="R1731" i="25"/>
  <c r="Q1731" i="25"/>
  <c r="T1730" i="25"/>
  <c r="U1730" i="25" s="1"/>
  <c r="R1730" i="25"/>
  <c r="Q1730" i="25"/>
  <c r="T1729" i="25"/>
  <c r="U1729" i="25" s="1"/>
  <c r="R1729" i="25"/>
  <c r="Q1729" i="25"/>
  <c r="T1728" i="25"/>
  <c r="U1728" i="25" s="1"/>
  <c r="R1728" i="25"/>
  <c r="Q1728" i="25"/>
  <c r="T1727" i="25"/>
  <c r="U1727" i="25" s="1"/>
  <c r="R1727" i="25"/>
  <c r="Q1727" i="25"/>
  <c r="T1726" i="25"/>
  <c r="U1726" i="25" s="1"/>
  <c r="R1726" i="25"/>
  <c r="Q1726" i="25"/>
  <c r="T1725" i="25"/>
  <c r="U1725" i="25" s="1"/>
  <c r="R1725" i="25"/>
  <c r="Q1725" i="25"/>
  <c r="T1724" i="25"/>
  <c r="U1724" i="25" s="1"/>
  <c r="R1724" i="25"/>
  <c r="Q1724" i="25"/>
  <c r="T1723" i="25"/>
  <c r="U1723" i="25" s="1"/>
  <c r="R1723" i="25"/>
  <c r="Q1723" i="25"/>
  <c r="T1722" i="25"/>
  <c r="U1722" i="25" s="1"/>
  <c r="R1722" i="25"/>
  <c r="Q1722" i="25"/>
  <c r="T1721" i="25"/>
  <c r="U1721" i="25" s="1"/>
  <c r="R1721" i="25"/>
  <c r="Q1721" i="25"/>
  <c r="T1720" i="25"/>
  <c r="U1720" i="25" s="1"/>
  <c r="R1720" i="25"/>
  <c r="Q1720" i="25"/>
  <c r="T1719" i="25"/>
  <c r="U1719" i="25" s="1"/>
  <c r="R1719" i="25"/>
  <c r="Q1719" i="25"/>
  <c r="T1718" i="25"/>
  <c r="U1718" i="25" s="1"/>
  <c r="R1718" i="25"/>
  <c r="Q1718" i="25"/>
  <c r="T1717" i="25"/>
  <c r="U1717" i="25" s="1"/>
  <c r="R1717" i="25"/>
  <c r="Q1717" i="25"/>
  <c r="T1716" i="25"/>
  <c r="U1716" i="25" s="1"/>
  <c r="R1716" i="25"/>
  <c r="Q1716" i="25"/>
  <c r="T1715" i="25"/>
  <c r="U1715" i="25" s="1"/>
  <c r="R1715" i="25"/>
  <c r="Q1715" i="25"/>
  <c r="T1714" i="25"/>
  <c r="U1714" i="25" s="1"/>
  <c r="R1714" i="25"/>
  <c r="Q1714" i="25"/>
  <c r="T1713" i="25"/>
  <c r="U1713" i="25" s="1"/>
  <c r="R1713" i="25"/>
  <c r="Q1713" i="25"/>
  <c r="T1712" i="25"/>
  <c r="U1712" i="25" s="1"/>
  <c r="R1712" i="25"/>
  <c r="Q1712" i="25"/>
  <c r="T1711" i="25"/>
  <c r="U1711" i="25" s="1"/>
  <c r="R1711" i="25"/>
  <c r="Q1711" i="25"/>
  <c r="T1710" i="25"/>
  <c r="U1710" i="25" s="1"/>
  <c r="R1710" i="25"/>
  <c r="Q1710" i="25"/>
  <c r="T1709" i="25"/>
  <c r="U1709" i="25" s="1"/>
  <c r="R1709" i="25"/>
  <c r="Q1709" i="25"/>
  <c r="T1708" i="25"/>
  <c r="U1708" i="25" s="1"/>
  <c r="R1708" i="25"/>
  <c r="Q1708" i="25"/>
  <c r="T1707" i="25"/>
  <c r="U1707" i="25" s="1"/>
  <c r="R1707" i="25"/>
  <c r="Q1707" i="25"/>
  <c r="T1706" i="25"/>
  <c r="U1706" i="25" s="1"/>
  <c r="R1706" i="25"/>
  <c r="Q1706" i="25"/>
  <c r="T1705" i="25"/>
  <c r="U1705" i="25" s="1"/>
  <c r="R1705" i="25"/>
  <c r="Q1705" i="25"/>
  <c r="T1704" i="25"/>
  <c r="U1704" i="25" s="1"/>
  <c r="R1704" i="25"/>
  <c r="Q1704" i="25"/>
  <c r="T1703" i="25"/>
  <c r="U1703" i="25" s="1"/>
  <c r="R1703" i="25"/>
  <c r="Q1703" i="25"/>
  <c r="T1702" i="25"/>
  <c r="U1702" i="25" s="1"/>
  <c r="R1702" i="25"/>
  <c r="Q1702" i="25"/>
  <c r="T1701" i="25"/>
  <c r="U1701" i="25" s="1"/>
  <c r="R1701" i="25"/>
  <c r="Q1701" i="25"/>
  <c r="T1700" i="25"/>
  <c r="U1700" i="25" s="1"/>
  <c r="R1700" i="25"/>
  <c r="Q1700" i="25"/>
  <c r="T1699" i="25"/>
  <c r="U1699" i="25" s="1"/>
  <c r="R1699" i="25"/>
  <c r="Q1699" i="25"/>
  <c r="T1698" i="25"/>
  <c r="U1698" i="25" s="1"/>
  <c r="R1698" i="25"/>
  <c r="Q1698" i="25"/>
  <c r="T1697" i="25"/>
  <c r="U1697" i="25" s="1"/>
  <c r="R1697" i="25"/>
  <c r="Q1697" i="25"/>
  <c r="T1696" i="25"/>
  <c r="U1696" i="25" s="1"/>
  <c r="R1696" i="25"/>
  <c r="Q1696" i="25"/>
  <c r="T1695" i="25"/>
  <c r="U1695" i="25" s="1"/>
  <c r="R1695" i="25"/>
  <c r="Q1695" i="25"/>
  <c r="T1694" i="25"/>
  <c r="U1694" i="25" s="1"/>
  <c r="R1694" i="25"/>
  <c r="Q1694" i="25"/>
  <c r="T1693" i="25"/>
  <c r="U1693" i="25" s="1"/>
  <c r="R1693" i="25"/>
  <c r="Q1693" i="25"/>
  <c r="T1692" i="25"/>
  <c r="U1692" i="25" s="1"/>
  <c r="R1692" i="25"/>
  <c r="Q1692" i="25"/>
  <c r="T1691" i="25"/>
  <c r="U1691" i="25" s="1"/>
  <c r="R1691" i="25"/>
  <c r="Q1691" i="25"/>
  <c r="T1690" i="25"/>
  <c r="U1690" i="25" s="1"/>
  <c r="R1690" i="25"/>
  <c r="Q1690" i="25"/>
  <c r="T1689" i="25"/>
  <c r="U1689" i="25" s="1"/>
  <c r="R1689" i="25"/>
  <c r="Q1689" i="25"/>
  <c r="T1688" i="25"/>
  <c r="U1688" i="25" s="1"/>
  <c r="R1688" i="25"/>
  <c r="Q1688" i="25"/>
  <c r="T1687" i="25"/>
  <c r="U1687" i="25" s="1"/>
  <c r="R1687" i="25"/>
  <c r="Q1687" i="25"/>
  <c r="T1686" i="25"/>
  <c r="U1686" i="25" s="1"/>
  <c r="R1686" i="25"/>
  <c r="Q1686" i="25"/>
  <c r="T1685" i="25"/>
  <c r="U1685" i="25" s="1"/>
  <c r="R1685" i="25"/>
  <c r="Q1685" i="25"/>
  <c r="T1684" i="25"/>
  <c r="U1684" i="25" s="1"/>
  <c r="R1684" i="25"/>
  <c r="Q1684" i="25"/>
  <c r="T1683" i="25"/>
  <c r="U1683" i="25" s="1"/>
  <c r="R1683" i="25"/>
  <c r="Q1683" i="25"/>
  <c r="T1682" i="25"/>
  <c r="U1682" i="25" s="1"/>
  <c r="R1682" i="25"/>
  <c r="Q1682" i="25"/>
  <c r="T1681" i="25"/>
  <c r="U1681" i="25" s="1"/>
  <c r="R1681" i="25"/>
  <c r="Q1681" i="25"/>
  <c r="T1680" i="25"/>
  <c r="U1680" i="25" s="1"/>
  <c r="R1680" i="25"/>
  <c r="Q1680" i="25"/>
  <c r="T1679" i="25"/>
  <c r="U1679" i="25" s="1"/>
  <c r="R1679" i="25"/>
  <c r="Q1679" i="25"/>
  <c r="T1678" i="25"/>
  <c r="U1678" i="25" s="1"/>
  <c r="R1678" i="25"/>
  <c r="Q1678" i="25"/>
  <c r="T1677" i="25"/>
  <c r="U1677" i="25" s="1"/>
  <c r="R1677" i="25"/>
  <c r="Q1677" i="25"/>
  <c r="T1676" i="25"/>
  <c r="U1676" i="25" s="1"/>
  <c r="R1676" i="25"/>
  <c r="Q1676" i="25"/>
  <c r="T1675" i="25"/>
  <c r="U1675" i="25" s="1"/>
  <c r="R1675" i="25"/>
  <c r="Q1675" i="25"/>
  <c r="T1674" i="25"/>
  <c r="U1674" i="25" s="1"/>
  <c r="R1674" i="25"/>
  <c r="Q1674" i="25"/>
  <c r="T1673" i="25"/>
  <c r="U1673" i="25" s="1"/>
  <c r="R1673" i="25"/>
  <c r="Q1673" i="25"/>
  <c r="T1672" i="25"/>
  <c r="U1672" i="25" s="1"/>
  <c r="R1672" i="25"/>
  <c r="Q1672" i="25"/>
  <c r="T1671" i="25"/>
  <c r="U1671" i="25" s="1"/>
  <c r="R1671" i="25"/>
  <c r="Q1671" i="25"/>
  <c r="T1670" i="25"/>
  <c r="U1670" i="25" s="1"/>
  <c r="R1670" i="25"/>
  <c r="Q1670" i="25"/>
  <c r="T1669" i="25"/>
  <c r="U1669" i="25" s="1"/>
  <c r="R1669" i="25"/>
  <c r="Q1669" i="25"/>
  <c r="T1668" i="25"/>
  <c r="U1668" i="25" s="1"/>
  <c r="R1668" i="25"/>
  <c r="Q1668" i="25"/>
  <c r="T1667" i="25"/>
  <c r="U1667" i="25" s="1"/>
  <c r="R1667" i="25"/>
  <c r="Q1667" i="25"/>
  <c r="T1666" i="25"/>
  <c r="U1666" i="25" s="1"/>
  <c r="R1666" i="25"/>
  <c r="Q1666" i="25"/>
  <c r="T1665" i="25"/>
  <c r="U1665" i="25" s="1"/>
  <c r="R1665" i="25"/>
  <c r="Q1665" i="25"/>
  <c r="T1664" i="25"/>
  <c r="U1664" i="25" s="1"/>
  <c r="R1664" i="25"/>
  <c r="Q1664" i="25"/>
  <c r="T1663" i="25"/>
  <c r="U1663" i="25" s="1"/>
  <c r="R1663" i="25"/>
  <c r="Q1663" i="25"/>
  <c r="T1662" i="25"/>
  <c r="U1662" i="25" s="1"/>
  <c r="R1662" i="25"/>
  <c r="Q1662" i="25"/>
  <c r="T1661" i="25"/>
  <c r="U1661" i="25" s="1"/>
  <c r="R1661" i="25"/>
  <c r="Q1661" i="25"/>
  <c r="T1660" i="25"/>
  <c r="U1660" i="25" s="1"/>
  <c r="R1660" i="25"/>
  <c r="Q1660" i="25"/>
  <c r="T1659" i="25"/>
  <c r="U1659" i="25" s="1"/>
  <c r="R1659" i="25"/>
  <c r="Q1659" i="25"/>
  <c r="T1658" i="25"/>
  <c r="U1658" i="25" s="1"/>
  <c r="R1658" i="25"/>
  <c r="Q1658" i="25"/>
  <c r="T1657" i="25"/>
  <c r="U1657" i="25" s="1"/>
  <c r="R1657" i="25"/>
  <c r="Q1657" i="25"/>
  <c r="T1656" i="25"/>
  <c r="U1656" i="25" s="1"/>
  <c r="R1656" i="25"/>
  <c r="Q1656" i="25"/>
  <c r="T1655" i="25"/>
  <c r="U1655" i="25" s="1"/>
  <c r="R1655" i="25"/>
  <c r="Q1655" i="25"/>
  <c r="T1654" i="25"/>
  <c r="U1654" i="25" s="1"/>
  <c r="R1654" i="25"/>
  <c r="Q1654" i="25"/>
  <c r="T1653" i="25"/>
  <c r="U1653" i="25" s="1"/>
  <c r="R1653" i="25"/>
  <c r="Q1653" i="25"/>
  <c r="T1652" i="25"/>
  <c r="U1652" i="25" s="1"/>
  <c r="R1652" i="25"/>
  <c r="Q1652" i="25"/>
  <c r="T1651" i="25"/>
  <c r="U1651" i="25" s="1"/>
  <c r="R1651" i="25"/>
  <c r="Q1651" i="25"/>
  <c r="T1650" i="25"/>
  <c r="U1650" i="25" s="1"/>
  <c r="R1650" i="25"/>
  <c r="Q1650" i="25"/>
  <c r="T1649" i="25"/>
  <c r="U1649" i="25" s="1"/>
  <c r="R1649" i="25"/>
  <c r="Q1649" i="25"/>
  <c r="T1648" i="25"/>
  <c r="U1648" i="25" s="1"/>
  <c r="R1648" i="25"/>
  <c r="Q1648" i="25"/>
  <c r="T1647" i="25"/>
  <c r="U1647" i="25" s="1"/>
  <c r="R1647" i="25"/>
  <c r="Q1647" i="25"/>
  <c r="T1646" i="25"/>
  <c r="U1646" i="25" s="1"/>
  <c r="R1646" i="25"/>
  <c r="Q1646" i="25"/>
  <c r="T1645" i="25"/>
  <c r="U1645" i="25" s="1"/>
  <c r="R1645" i="25"/>
  <c r="Q1645" i="25"/>
  <c r="T1644" i="25"/>
  <c r="U1644" i="25" s="1"/>
  <c r="R1644" i="25"/>
  <c r="Q1644" i="25"/>
  <c r="T1643" i="25"/>
  <c r="U1643" i="25" s="1"/>
  <c r="R1643" i="25"/>
  <c r="Q1643" i="25"/>
  <c r="T1642" i="25"/>
  <c r="U1642" i="25" s="1"/>
  <c r="R1642" i="25"/>
  <c r="Q1642" i="25"/>
  <c r="T1641" i="25"/>
  <c r="U1641" i="25" s="1"/>
  <c r="R1641" i="25"/>
  <c r="Q1641" i="25"/>
  <c r="T1640" i="25"/>
  <c r="U1640" i="25" s="1"/>
  <c r="R1640" i="25"/>
  <c r="Q1640" i="25"/>
  <c r="T1639" i="25"/>
  <c r="U1639" i="25" s="1"/>
  <c r="R1639" i="25"/>
  <c r="Q1639" i="25"/>
  <c r="T1638" i="25"/>
  <c r="U1638" i="25" s="1"/>
  <c r="R1638" i="25"/>
  <c r="Q1638" i="25"/>
  <c r="T1637" i="25"/>
  <c r="U1637" i="25" s="1"/>
  <c r="R1637" i="25"/>
  <c r="Q1637" i="25"/>
  <c r="T1636" i="25"/>
  <c r="U1636" i="25" s="1"/>
  <c r="R1636" i="25"/>
  <c r="Q1636" i="25"/>
  <c r="T1635" i="25"/>
  <c r="U1635" i="25" s="1"/>
  <c r="R1635" i="25"/>
  <c r="Q1635" i="25"/>
  <c r="T1634" i="25"/>
  <c r="U1634" i="25" s="1"/>
  <c r="R1634" i="25"/>
  <c r="Q1634" i="25"/>
  <c r="Q1633" i="25"/>
  <c r="O1633" i="25"/>
  <c r="N1633" i="25"/>
  <c r="M1633" i="25"/>
  <c r="K1633" i="25"/>
  <c r="Q1632" i="25"/>
  <c r="K1632" i="25"/>
  <c r="T1631" i="25"/>
  <c r="U1631" i="25" s="1"/>
  <c r="R1631" i="25"/>
  <c r="Q1631" i="25"/>
  <c r="T1630" i="25"/>
  <c r="U1630" i="25" s="1"/>
  <c r="R1630" i="25"/>
  <c r="Q1630" i="25"/>
  <c r="T1629" i="25"/>
  <c r="U1629" i="25" s="1"/>
  <c r="R1629" i="25"/>
  <c r="Q1629" i="25"/>
  <c r="T1628" i="25"/>
  <c r="U1628" i="25" s="1"/>
  <c r="R1628" i="25"/>
  <c r="Q1628" i="25"/>
  <c r="T1627" i="25"/>
  <c r="U1627" i="25" s="1"/>
  <c r="R1627" i="25"/>
  <c r="Q1627" i="25"/>
  <c r="T1626" i="25"/>
  <c r="U1626" i="25" s="1"/>
  <c r="R1626" i="25"/>
  <c r="Q1626" i="25"/>
  <c r="T1625" i="25"/>
  <c r="U1625" i="25" s="1"/>
  <c r="R1625" i="25"/>
  <c r="Q1625" i="25"/>
  <c r="T1624" i="25"/>
  <c r="U1624" i="25" s="1"/>
  <c r="R1624" i="25"/>
  <c r="Q1624" i="25"/>
  <c r="T1623" i="25"/>
  <c r="U1623" i="25" s="1"/>
  <c r="R1623" i="25"/>
  <c r="Q1623" i="25"/>
  <c r="T1622" i="25"/>
  <c r="U1622" i="25" s="1"/>
  <c r="R1622" i="25"/>
  <c r="Q1622" i="25"/>
  <c r="T1621" i="25"/>
  <c r="U1621" i="25" s="1"/>
  <c r="R1621" i="25"/>
  <c r="Q1621" i="25"/>
  <c r="T1620" i="25"/>
  <c r="U1620" i="25" s="1"/>
  <c r="R1620" i="25"/>
  <c r="Q1620" i="25"/>
  <c r="T1619" i="25"/>
  <c r="U1619" i="25" s="1"/>
  <c r="R1619" i="25"/>
  <c r="Q1619" i="25"/>
  <c r="T1618" i="25"/>
  <c r="U1618" i="25" s="1"/>
  <c r="R1618" i="25"/>
  <c r="Q1618" i="25"/>
  <c r="T1617" i="25"/>
  <c r="U1617" i="25" s="1"/>
  <c r="R1617" i="25"/>
  <c r="Q1617" i="25"/>
  <c r="T1616" i="25"/>
  <c r="U1616" i="25" s="1"/>
  <c r="R1616" i="25"/>
  <c r="Q1616" i="25"/>
  <c r="T1615" i="25"/>
  <c r="U1615" i="25" s="1"/>
  <c r="R1615" i="25"/>
  <c r="Q1615" i="25"/>
  <c r="T1614" i="25"/>
  <c r="U1614" i="25" s="1"/>
  <c r="R1614" i="25"/>
  <c r="Q1614" i="25"/>
  <c r="T1613" i="25"/>
  <c r="U1613" i="25" s="1"/>
  <c r="R1613" i="25"/>
  <c r="Q1613" i="25"/>
  <c r="T1612" i="25"/>
  <c r="U1612" i="25" s="1"/>
  <c r="R1612" i="25"/>
  <c r="Q1612" i="25"/>
  <c r="T1611" i="25"/>
  <c r="U1611" i="25" s="1"/>
  <c r="R1611" i="25"/>
  <c r="Q1611" i="25"/>
  <c r="T1610" i="25"/>
  <c r="U1610" i="25" s="1"/>
  <c r="R1610" i="25"/>
  <c r="Q1610" i="25"/>
  <c r="T1609" i="25"/>
  <c r="U1609" i="25" s="1"/>
  <c r="R1609" i="25"/>
  <c r="Q1609" i="25"/>
  <c r="T1608" i="25"/>
  <c r="U1608" i="25" s="1"/>
  <c r="R1608" i="25"/>
  <c r="Q1608" i="25"/>
  <c r="T1607" i="25"/>
  <c r="U1607" i="25" s="1"/>
  <c r="R1607" i="25"/>
  <c r="Q1607" i="25"/>
  <c r="T1606" i="25"/>
  <c r="U1606" i="25" s="1"/>
  <c r="R1606" i="25"/>
  <c r="Q1606" i="25"/>
  <c r="T1605" i="25"/>
  <c r="U1605" i="25" s="1"/>
  <c r="R1605" i="25"/>
  <c r="Q1605" i="25"/>
  <c r="T1604" i="25"/>
  <c r="U1604" i="25" s="1"/>
  <c r="R1604" i="25"/>
  <c r="Q1604" i="25"/>
  <c r="T1603" i="25"/>
  <c r="U1603" i="25" s="1"/>
  <c r="R1603" i="25"/>
  <c r="Q1603" i="25"/>
  <c r="T1602" i="25"/>
  <c r="U1602" i="25" s="1"/>
  <c r="R1602" i="25"/>
  <c r="Q1602" i="25"/>
  <c r="T1601" i="25"/>
  <c r="U1601" i="25" s="1"/>
  <c r="R1601" i="25"/>
  <c r="Q1601" i="25"/>
  <c r="T1600" i="25"/>
  <c r="U1600" i="25" s="1"/>
  <c r="R1600" i="25"/>
  <c r="Q1600" i="25"/>
  <c r="T1599" i="25"/>
  <c r="U1599" i="25" s="1"/>
  <c r="R1599" i="25"/>
  <c r="Q1599" i="25"/>
  <c r="T1598" i="25"/>
  <c r="U1598" i="25" s="1"/>
  <c r="R1598" i="25"/>
  <c r="Q1598" i="25"/>
  <c r="T1597" i="25"/>
  <c r="U1597" i="25" s="1"/>
  <c r="R1597" i="25"/>
  <c r="Q1597" i="25"/>
  <c r="T1596" i="25"/>
  <c r="U1596" i="25" s="1"/>
  <c r="R1596" i="25"/>
  <c r="Q1596" i="25"/>
  <c r="T1595" i="25"/>
  <c r="U1595" i="25" s="1"/>
  <c r="R1595" i="25"/>
  <c r="Q1595" i="25"/>
  <c r="T1594" i="25"/>
  <c r="U1594" i="25" s="1"/>
  <c r="R1594" i="25"/>
  <c r="Q1594" i="25"/>
  <c r="T1593" i="25"/>
  <c r="U1593" i="25" s="1"/>
  <c r="R1593" i="25"/>
  <c r="Q1593" i="25"/>
  <c r="T1592" i="25"/>
  <c r="U1592" i="25" s="1"/>
  <c r="R1592" i="25"/>
  <c r="Q1592" i="25"/>
  <c r="T1591" i="25"/>
  <c r="U1591" i="25" s="1"/>
  <c r="R1591" i="25"/>
  <c r="Q1591" i="25"/>
  <c r="T1590" i="25"/>
  <c r="U1590" i="25" s="1"/>
  <c r="R1590" i="25"/>
  <c r="Q1590" i="25"/>
  <c r="T1589" i="25"/>
  <c r="U1589" i="25" s="1"/>
  <c r="R1589" i="25"/>
  <c r="Q1589" i="25"/>
  <c r="T1588" i="25"/>
  <c r="U1588" i="25" s="1"/>
  <c r="R1588" i="25"/>
  <c r="Q1588" i="25"/>
  <c r="T1587" i="25"/>
  <c r="U1587" i="25" s="1"/>
  <c r="R1587" i="25"/>
  <c r="Q1587" i="25"/>
  <c r="T1586" i="25"/>
  <c r="U1586" i="25" s="1"/>
  <c r="R1586" i="25"/>
  <c r="Q1586" i="25"/>
  <c r="T1585" i="25"/>
  <c r="U1585" i="25" s="1"/>
  <c r="R1585" i="25"/>
  <c r="Q1585" i="25"/>
  <c r="T1584" i="25"/>
  <c r="U1584" i="25" s="1"/>
  <c r="R1584" i="25"/>
  <c r="Q1584" i="25"/>
  <c r="T1583" i="25"/>
  <c r="U1583" i="25" s="1"/>
  <c r="R1583" i="25"/>
  <c r="Q1583" i="25"/>
  <c r="T1582" i="25"/>
  <c r="U1582" i="25" s="1"/>
  <c r="R1582" i="25"/>
  <c r="Q1582" i="25"/>
  <c r="T1581" i="25"/>
  <c r="U1581" i="25" s="1"/>
  <c r="R1581" i="25"/>
  <c r="Q1581" i="25"/>
  <c r="T1580" i="25"/>
  <c r="U1580" i="25" s="1"/>
  <c r="R1580" i="25"/>
  <c r="Q1580" i="25"/>
  <c r="T1579" i="25"/>
  <c r="U1579" i="25" s="1"/>
  <c r="R1579" i="25"/>
  <c r="Q1579" i="25"/>
  <c r="T1578" i="25"/>
  <c r="U1578" i="25" s="1"/>
  <c r="R1578" i="25"/>
  <c r="Q1578" i="25"/>
  <c r="T1577" i="25"/>
  <c r="U1577" i="25" s="1"/>
  <c r="R1577" i="25"/>
  <c r="Q1577" i="25"/>
  <c r="T1576" i="25"/>
  <c r="U1576" i="25" s="1"/>
  <c r="R1576" i="25"/>
  <c r="Q1576" i="25"/>
  <c r="T1575" i="25"/>
  <c r="U1575" i="25" s="1"/>
  <c r="R1575" i="25"/>
  <c r="Q1575" i="25"/>
  <c r="T1574" i="25"/>
  <c r="U1574" i="25" s="1"/>
  <c r="R1574" i="25"/>
  <c r="Q1574" i="25"/>
  <c r="T1573" i="25"/>
  <c r="U1573" i="25" s="1"/>
  <c r="R1573" i="25"/>
  <c r="Q1573" i="25"/>
  <c r="T1572" i="25"/>
  <c r="U1572" i="25" s="1"/>
  <c r="R1572" i="25"/>
  <c r="Q1572" i="25"/>
  <c r="T1571" i="25"/>
  <c r="U1571" i="25" s="1"/>
  <c r="R1571" i="25"/>
  <c r="Q1571" i="25"/>
  <c r="T1570" i="25"/>
  <c r="U1570" i="25" s="1"/>
  <c r="R1570" i="25"/>
  <c r="Q1570" i="25"/>
  <c r="T1569" i="25"/>
  <c r="U1569" i="25" s="1"/>
  <c r="R1569" i="25"/>
  <c r="Q1569" i="25"/>
  <c r="T1568" i="25"/>
  <c r="U1568" i="25" s="1"/>
  <c r="R1568" i="25"/>
  <c r="Q1568" i="25"/>
  <c r="T1567" i="25"/>
  <c r="U1567" i="25" s="1"/>
  <c r="R1567" i="25"/>
  <c r="Q1567" i="25"/>
  <c r="T1566" i="25"/>
  <c r="U1566" i="25" s="1"/>
  <c r="R1566" i="25"/>
  <c r="Q1566" i="25"/>
  <c r="T1565" i="25"/>
  <c r="U1565" i="25" s="1"/>
  <c r="R1565" i="25"/>
  <c r="Q1565" i="25"/>
  <c r="T1564" i="25"/>
  <c r="U1564" i="25" s="1"/>
  <c r="R1564" i="25"/>
  <c r="Q1564" i="25"/>
  <c r="T1563" i="25"/>
  <c r="U1563" i="25" s="1"/>
  <c r="R1563" i="25"/>
  <c r="Q1563" i="25"/>
  <c r="T1562" i="25"/>
  <c r="U1562" i="25" s="1"/>
  <c r="R1562" i="25"/>
  <c r="Q1562" i="25"/>
  <c r="T1561" i="25"/>
  <c r="U1561" i="25" s="1"/>
  <c r="R1561" i="25"/>
  <c r="Q1561" i="25"/>
  <c r="T1560" i="25"/>
  <c r="U1560" i="25" s="1"/>
  <c r="R1560" i="25"/>
  <c r="Q1560" i="25"/>
  <c r="T1559" i="25"/>
  <c r="U1559" i="25" s="1"/>
  <c r="R1559" i="25"/>
  <c r="Q1559" i="25"/>
  <c r="T1558" i="25"/>
  <c r="U1558" i="25" s="1"/>
  <c r="R1558" i="25"/>
  <c r="Q1558" i="25"/>
  <c r="T1557" i="25"/>
  <c r="U1557" i="25" s="1"/>
  <c r="R1557" i="25"/>
  <c r="Q1557" i="25"/>
  <c r="T1556" i="25"/>
  <c r="U1556" i="25" s="1"/>
  <c r="R1556" i="25"/>
  <c r="Q1556" i="25"/>
  <c r="T1555" i="25"/>
  <c r="U1555" i="25" s="1"/>
  <c r="R1555" i="25"/>
  <c r="Q1555" i="25"/>
  <c r="T1554" i="25"/>
  <c r="U1554" i="25" s="1"/>
  <c r="R1554" i="25"/>
  <c r="Q1554" i="25"/>
  <c r="T1553" i="25"/>
  <c r="U1553" i="25" s="1"/>
  <c r="R1553" i="25"/>
  <c r="Q1553" i="25"/>
  <c r="T1552" i="25"/>
  <c r="U1552" i="25" s="1"/>
  <c r="R1552" i="25"/>
  <c r="Q1552" i="25"/>
  <c r="T1551" i="25"/>
  <c r="U1551" i="25" s="1"/>
  <c r="R1551" i="25"/>
  <c r="Q1551" i="25"/>
  <c r="T1550" i="25"/>
  <c r="U1550" i="25" s="1"/>
  <c r="R1550" i="25"/>
  <c r="Q1550" i="25"/>
  <c r="T1549" i="25"/>
  <c r="U1549" i="25" s="1"/>
  <c r="R1549" i="25"/>
  <c r="Q1549" i="25"/>
  <c r="T1548" i="25"/>
  <c r="U1548" i="25" s="1"/>
  <c r="R1548" i="25"/>
  <c r="Q1548" i="25"/>
  <c r="T1547" i="25"/>
  <c r="U1547" i="25" s="1"/>
  <c r="R1547" i="25"/>
  <c r="Q1547" i="25"/>
  <c r="Q1546" i="25"/>
  <c r="K1546" i="25"/>
  <c r="Q1545" i="25"/>
  <c r="P1545" i="25"/>
  <c r="O1545" i="25"/>
  <c r="N1545" i="25"/>
  <c r="M1545" i="25"/>
  <c r="K1545" i="25"/>
  <c r="L1545" i="25" s="1"/>
  <c r="Q1544" i="25"/>
  <c r="P1544" i="25"/>
  <c r="O1544" i="25"/>
  <c r="N1544" i="25"/>
  <c r="M1544" i="25"/>
  <c r="K1544" i="25"/>
  <c r="L1544" i="25" s="1"/>
  <c r="T1543" i="25"/>
  <c r="U1543" i="25" s="1"/>
  <c r="R1543" i="25"/>
  <c r="Q1543" i="25"/>
  <c r="T1542" i="25"/>
  <c r="U1542" i="25" s="1"/>
  <c r="R1542" i="25"/>
  <c r="Q1542" i="25"/>
  <c r="T1541" i="25"/>
  <c r="U1541" i="25" s="1"/>
  <c r="R1541" i="25"/>
  <c r="Q1541" i="25"/>
  <c r="T1540" i="25"/>
  <c r="U1540" i="25" s="1"/>
  <c r="R1540" i="25"/>
  <c r="Q1540" i="25"/>
  <c r="S1539" i="25"/>
  <c r="Q1539" i="25"/>
  <c r="I1539" i="25"/>
  <c r="K1539" i="25" s="1"/>
  <c r="S1538" i="25"/>
  <c r="N1538" i="25" s="1"/>
  <c r="Q1538" i="25"/>
  <c r="I1538" i="25"/>
  <c r="K1538" i="25" s="1"/>
  <c r="T1537" i="25"/>
  <c r="U1537" i="25" s="1"/>
  <c r="R1537" i="25"/>
  <c r="Q1537" i="25"/>
  <c r="S1536" i="25"/>
  <c r="Q1536" i="25"/>
  <c r="I1536" i="25"/>
  <c r="K1536" i="25" s="1"/>
  <c r="T1535" i="25"/>
  <c r="U1535" i="25" s="1"/>
  <c r="R1535" i="25"/>
  <c r="Q1535" i="25"/>
  <c r="T1534" i="25"/>
  <c r="U1534" i="25" s="1"/>
  <c r="R1534" i="25"/>
  <c r="Q1534" i="25"/>
  <c r="T1533" i="25"/>
  <c r="U1533" i="25" s="1"/>
  <c r="R1533" i="25"/>
  <c r="Q1533" i="25"/>
  <c r="T1532" i="25"/>
  <c r="U1532" i="25" s="1"/>
  <c r="R1532" i="25"/>
  <c r="Q1532" i="25"/>
  <c r="T1531" i="25"/>
  <c r="U1531" i="25" s="1"/>
  <c r="R1531" i="25"/>
  <c r="Q1531" i="25"/>
  <c r="T1530" i="25"/>
  <c r="U1530" i="25" s="1"/>
  <c r="R1530" i="25"/>
  <c r="Q1530" i="25"/>
  <c r="T1529" i="25"/>
  <c r="U1529" i="25" s="1"/>
  <c r="R1529" i="25"/>
  <c r="Q1529" i="25"/>
  <c r="T1528" i="25"/>
  <c r="U1528" i="25" s="1"/>
  <c r="R1528" i="25"/>
  <c r="Q1528" i="25"/>
  <c r="T1527" i="25"/>
  <c r="U1527" i="25" s="1"/>
  <c r="R1527" i="25"/>
  <c r="Q1527" i="25"/>
  <c r="T1526" i="25"/>
  <c r="U1526" i="25" s="1"/>
  <c r="R1526" i="25"/>
  <c r="Q1526" i="25"/>
  <c r="T1525" i="25"/>
  <c r="U1525" i="25" s="1"/>
  <c r="R1525" i="25"/>
  <c r="Q1525" i="25"/>
  <c r="T1524" i="25"/>
  <c r="U1524" i="25" s="1"/>
  <c r="R1524" i="25"/>
  <c r="Q1524" i="25"/>
  <c r="T1523" i="25"/>
  <c r="U1523" i="25" s="1"/>
  <c r="R1523" i="25"/>
  <c r="Q1523" i="25"/>
  <c r="T1522" i="25"/>
  <c r="U1522" i="25" s="1"/>
  <c r="R1522" i="25"/>
  <c r="Q1522" i="25"/>
  <c r="S1521" i="25"/>
  <c r="Q1521" i="25"/>
  <c r="I1521" i="25"/>
  <c r="K1521" i="25" s="1"/>
  <c r="S1520" i="25"/>
  <c r="M1520" i="25" s="1"/>
  <c r="Q1520" i="25"/>
  <c r="I1520" i="25"/>
  <c r="K1520" i="25" s="1"/>
  <c r="T1519" i="25"/>
  <c r="U1519" i="25" s="1"/>
  <c r="R1519" i="25"/>
  <c r="Q1519" i="25"/>
  <c r="S1518" i="25"/>
  <c r="P1518" i="25" s="1"/>
  <c r="Q1518" i="25"/>
  <c r="I1518" i="25"/>
  <c r="K1518" i="25" s="1"/>
  <c r="S1517" i="25"/>
  <c r="P1517" i="25" s="1"/>
  <c r="Q1517" i="25"/>
  <c r="I1517" i="25"/>
  <c r="K1517" i="25" s="1"/>
  <c r="S1516" i="25"/>
  <c r="L1516" i="25" s="1"/>
  <c r="Q1516" i="25"/>
  <c r="I1516" i="25"/>
  <c r="K1516" i="25" s="1"/>
  <c r="T1515" i="25"/>
  <c r="U1515" i="25" s="1"/>
  <c r="R1515" i="25"/>
  <c r="Q1515" i="25"/>
  <c r="T1514" i="25"/>
  <c r="U1514" i="25" s="1"/>
  <c r="R1514" i="25"/>
  <c r="Q1514" i="25"/>
  <c r="S1513" i="25"/>
  <c r="Q1513" i="25"/>
  <c r="I1513" i="25"/>
  <c r="K1513" i="25" s="1"/>
  <c r="S1512" i="25"/>
  <c r="L1512" i="25" s="1"/>
  <c r="Q1512" i="25"/>
  <c r="I1512" i="25"/>
  <c r="K1512" i="25" s="1"/>
  <c r="S1511" i="25"/>
  <c r="Q1511" i="25"/>
  <c r="I1511" i="25"/>
  <c r="K1511" i="25" s="1"/>
  <c r="T1510" i="25"/>
  <c r="U1510" i="25" s="1"/>
  <c r="R1510" i="25"/>
  <c r="Q1510" i="25"/>
  <c r="T1509" i="25"/>
  <c r="U1509" i="25" s="1"/>
  <c r="R1509" i="25"/>
  <c r="Q1509" i="25"/>
  <c r="T1508" i="25"/>
  <c r="U1508" i="25" s="1"/>
  <c r="R1508" i="25"/>
  <c r="Q1508" i="25"/>
  <c r="T1507" i="25"/>
  <c r="U1507" i="25" s="1"/>
  <c r="R1507" i="25"/>
  <c r="Q1507" i="25"/>
  <c r="T1506" i="25"/>
  <c r="U1506" i="25" s="1"/>
  <c r="R1506" i="25"/>
  <c r="Q1506" i="25"/>
  <c r="T1505" i="25"/>
  <c r="U1505" i="25" s="1"/>
  <c r="R1505" i="25"/>
  <c r="Q1505" i="25"/>
  <c r="T1504" i="25"/>
  <c r="U1504" i="25" s="1"/>
  <c r="R1504" i="25"/>
  <c r="Q1504" i="25"/>
  <c r="T1503" i="25"/>
  <c r="U1503" i="25" s="1"/>
  <c r="R1503" i="25"/>
  <c r="Q1503" i="25"/>
  <c r="T1502" i="25"/>
  <c r="U1502" i="25" s="1"/>
  <c r="R1502" i="25"/>
  <c r="Q1502" i="25"/>
  <c r="T1501" i="25"/>
  <c r="U1501" i="25" s="1"/>
  <c r="R1501" i="25"/>
  <c r="Q1501" i="25"/>
  <c r="T1500" i="25"/>
  <c r="U1500" i="25" s="1"/>
  <c r="R1500" i="25"/>
  <c r="Q1500" i="25"/>
  <c r="T1499" i="25"/>
  <c r="U1499" i="25" s="1"/>
  <c r="R1499" i="25"/>
  <c r="Q1499" i="25"/>
  <c r="T1498" i="25"/>
  <c r="U1498" i="25" s="1"/>
  <c r="R1498" i="25"/>
  <c r="Q1498" i="25"/>
  <c r="T1497" i="25"/>
  <c r="U1497" i="25" s="1"/>
  <c r="R1497" i="25"/>
  <c r="Q1497" i="25"/>
  <c r="T1496" i="25"/>
  <c r="U1496" i="25" s="1"/>
  <c r="R1496" i="25"/>
  <c r="Q1496" i="25"/>
  <c r="T1495" i="25"/>
  <c r="U1495" i="25" s="1"/>
  <c r="R1495" i="25"/>
  <c r="Q1495" i="25"/>
  <c r="T1494" i="25"/>
  <c r="U1494" i="25" s="1"/>
  <c r="R1494" i="25"/>
  <c r="Q1494" i="25"/>
  <c r="S1493" i="25"/>
  <c r="O1493" i="25" s="1"/>
  <c r="Q1493" i="25"/>
  <c r="I1493" i="25"/>
  <c r="K1493" i="25" s="1"/>
  <c r="T1492" i="25"/>
  <c r="U1492" i="25" s="1"/>
  <c r="R1492" i="25"/>
  <c r="Q1492" i="25"/>
  <c r="T1491" i="25"/>
  <c r="U1491" i="25" s="1"/>
  <c r="R1491" i="25"/>
  <c r="Q1491" i="25"/>
  <c r="T1490" i="25"/>
  <c r="U1490" i="25" s="1"/>
  <c r="R1490" i="25"/>
  <c r="Q1490" i="25"/>
  <c r="T1489" i="25"/>
  <c r="U1489" i="25" s="1"/>
  <c r="R1489" i="25"/>
  <c r="Q1489" i="25"/>
  <c r="T1488" i="25"/>
  <c r="U1488" i="25" s="1"/>
  <c r="R1488" i="25"/>
  <c r="Q1488" i="25"/>
  <c r="T1487" i="25"/>
  <c r="U1487" i="25" s="1"/>
  <c r="R1487" i="25"/>
  <c r="Q1487" i="25"/>
  <c r="T1486" i="25"/>
  <c r="U1486" i="25" s="1"/>
  <c r="R1486" i="25"/>
  <c r="Q1486" i="25"/>
  <c r="T1485" i="25"/>
  <c r="U1485" i="25" s="1"/>
  <c r="R1485" i="25"/>
  <c r="Q1485" i="25"/>
  <c r="T1484" i="25"/>
  <c r="U1484" i="25" s="1"/>
  <c r="R1484" i="25"/>
  <c r="Q1484" i="25"/>
  <c r="T1483" i="25"/>
  <c r="U1483" i="25" s="1"/>
  <c r="R1483" i="25"/>
  <c r="Q1483" i="25"/>
  <c r="T1482" i="25"/>
  <c r="U1482" i="25" s="1"/>
  <c r="R1482" i="25"/>
  <c r="Q1482" i="25"/>
  <c r="T1481" i="25"/>
  <c r="U1481" i="25" s="1"/>
  <c r="R1481" i="25"/>
  <c r="Q1481" i="25"/>
  <c r="T1480" i="25"/>
  <c r="U1480" i="25" s="1"/>
  <c r="R1480" i="25"/>
  <c r="Q1480" i="25"/>
  <c r="T1479" i="25"/>
  <c r="U1479" i="25" s="1"/>
  <c r="R1479" i="25"/>
  <c r="Q1479" i="25"/>
  <c r="T1478" i="25"/>
  <c r="U1478" i="25" s="1"/>
  <c r="R1478" i="25"/>
  <c r="Q1478" i="25"/>
  <c r="T1477" i="25"/>
  <c r="U1477" i="25" s="1"/>
  <c r="R1477" i="25"/>
  <c r="Q1477" i="25"/>
  <c r="T1476" i="25"/>
  <c r="U1476" i="25" s="1"/>
  <c r="R1476" i="25"/>
  <c r="Q1476" i="25"/>
  <c r="T1475" i="25"/>
  <c r="U1475" i="25" s="1"/>
  <c r="R1475" i="25"/>
  <c r="Q1475" i="25"/>
  <c r="T1474" i="25"/>
  <c r="U1474" i="25" s="1"/>
  <c r="R1474" i="25"/>
  <c r="Q1474" i="25"/>
  <c r="T1473" i="25"/>
  <c r="U1473" i="25" s="1"/>
  <c r="R1473" i="25"/>
  <c r="Q1473" i="25"/>
  <c r="T1472" i="25"/>
  <c r="U1472" i="25" s="1"/>
  <c r="R1472" i="25"/>
  <c r="Q1472" i="25"/>
  <c r="T1471" i="25"/>
  <c r="U1471" i="25" s="1"/>
  <c r="R1471" i="25"/>
  <c r="Q1471" i="25"/>
  <c r="T1470" i="25"/>
  <c r="U1470" i="25" s="1"/>
  <c r="R1470" i="25"/>
  <c r="Q1470" i="25"/>
  <c r="T1469" i="25"/>
  <c r="U1469" i="25" s="1"/>
  <c r="R1469" i="25"/>
  <c r="Q1469" i="25"/>
  <c r="T1468" i="25"/>
  <c r="U1468" i="25" s="1"/>
  <c r="R1468" i="25"/>
  <c r="Q1468" i="25"/>
  <c r="T1467" i="25"/>
  <c r="U1467" i="25" s="1"/>
  <c r="R1467" i="25"/>
  <c r="Q1467" i="25"/>
  <c r="T1466" i="25"/>
  <c r="U1466" i="25" s="1"/>
  <c r="R1466" i="25"/>
  <c r="Q1466" i="25"/>
  <c r="T1465" i="25"/>
  <c r="U1465" i="25" s="1"/>
  <c r="R1465" i="25"/>
  <c r="Q1465" i="25"/>
  <c r="S1464" i="25"/>
  <c r="L1464" i="25" s="1"/>
  <c r="Q1464" i="25"/>
  <c r="I1464" i="25"/>
  <c r="K1464" i="25" s="1"/>
  <c r="T1463" i="25"/>
  <c r="U1463" i="25" s="1"/>
  <c r="R1463" i="25"/>
  <c r="Q1463" i="25"/>
  <c r="T1462" i="25"/>
  <c r="U1462" i="25" s="1"/>
  <c r="R1462" i="25"/>
  <c r="Q1462" i="25"/>
  <c r="T1461" i="25"/>
  <c r="U1461" i="25" s="1"/>
  <c r="R1461" i="25"/>
  <c r="Q1461" i="25"/>
  <c r="T1460" i="25"/>
  <c r="U1460" i="25" s="1"/>
  <c r="R1460" i="25"/>
  <c r="Q1460" i="25"/>
  <c r="T1459" i="25"/>
  <c r="U1459" i="25" s="1"/>
  <c r="R1459" i="25"/>
  <c r="Q1459" i="25"/>
  <c r="T1458" i="25"/>
  <c r="U1458" i="25" s="1"/>
  <c r="R1458" i="25"/>
  <c r="Q1458" i="25"/>
  <c r="T1457" i="25"/>
  <c r="U1457" i="25" s="1"/>
  <c r="R1457" i="25"/>
  <c r="Q1457" i="25"/>
  <c r="T1456" i="25"/>
  <c r="U1456" i="25" s="1"/>
  <c r="R1456" i="25"/>
  <c r="Q1456" i="25"/>
  <c r="T1455" i="25"/>
  <c r="U1455" i="25" s="1"/>
  <c r="R1455" i="25"/>
  <c r="Q1455" i="25"/>
  <c r="T1454" i="25"/>
  <c r="U1454" i="25" s="1"/>
  <c r="R1454" i="25"/>
  <c r="Q1454" i="25"/>
  <c r="T1453" i="25"/>
  <c r="U1453" i="25" s="1"/>
  <c r="R1453" i="25"/>
  <c r="Q1453" i="25"/>
  <c r="T1452" i="25"/>
  <c r="U1452" i="25" s="1"/>
  <c r="R1452" i="25"/>
  <c r="Q1452" i="25"/>
  <c r="T1451" i="25"/>
  <c r="U1451" i="25" s="1"/>
  <c r="R1451" i="25"/>
  <c r="Q1451" i="25"/>
  <c r="T1450" i="25"/>
  <c r="U1450" i="25" s="1"/>
  <c r="R1450" i="25"/>
  <c r="Q1450" i="25"/>
  <c r="T1449" i="25"/>
  <c r="U1449" i="25" s="1"/>
  <c r="R1449" i="25"/>
  <c r="Q1449" i="25"/>
  <c r="T1448" i="25"/>
  <c r="U1448" i="25" s="1"/>
  <c r="R1448" i="25"/>
  <c r="Q1448" i="25"/>
  <c r="T1447" i="25"/>
  <c r="U1447" i="25" s="1"/>
  <c r="R1447" i="25"/>
  <c r="Q1447" i="25"/>
  <c r="T1446" i="25"/>
  <c r="U1446" i="25" s="1"/>
  <c r="R1446" i="25"/>
  <c r="Q1446" i="25"/>
  <c r="T1445" i="25"/>
  <c r="U1445" i="25" s="1"/>
  <c r="R1445" i="25"/>
  <c r="Q1445" i="25"/>
  <c r="T1444" i="25"/>
  <c r="U1444" i="25" s="1"/>
  <c r="R1444" i="25"/>
  <c r="Q1444" i="25"/>
  <c r="T1443" i="25"/>
  <c r="U1443" i="25" s="1"/>
  <c r="R1443" i="25"/>
  <c r="Q1443" i="25"/>
  <c r="T1442" i="25"/>
  <c r="U1442" i="25" s="1"/>
  <c r="R1442" i="25"/>
  <c r="Q1442" i="25"/>
  <c r="T1441" i="25"/>
  <c r="U1441" i="25" s="1"/>
  <c r="R1441" i="25"/>
  <c r="Q1441" i="25"/>
  <c r="T1440" i="25"/>
  <c r="U1440" i="25" s="1"/>
  <c r="R1440" i="25"/>
  <c r="Q1440" i="25"/>
  <c r="T1439" i="25"/>
  <c r="U1439" i="25" s="1"/>
  <c r="R1439" i="25"/>
  <c r="Q1439" i="25"/>
  <c r="T1438" i="25"/>
  <c r="U1438" i="25" s="1"/>
  <c r="R1438" i="25"/>
  <c r="Q1438" i="25"/>
  <c r="T1437" i="25"/>
  <c r="U1437" i="25" s="1"/>
  <c r="R1437" i="25"/>
  <c r="Q1437" i="25"/>
  <c r="T1436" i="25"/>
  <c r="U1436" i="25" s="1"/>
  <c r="R1436" i="25"/>
  <c r="Q1436" i="25"/>
  <c r="T1435" i="25"/>
  <c r="U1435" i="25" s="1"/>
  <c r="R1435" i="25"/>
  <c r="Q1435" i="25"/>
  <c r="T1434" i="25"/>
  <c r="U1434" i="25" s="1"/>
  <c r="R1434" i="25"/>
  <c r="Q1434" i="25"/>
  <c r="T1433" i="25"/>
  <c r="U1433" i="25" s="1"/>
  <c r="R1433" i="25"/>
  <c r="Q1433" i="25"/>
  <c r="T1432" i="25"/>
  <c r="U1432" i="25" s="1"/>
  <c r="R1432" i="25"/>
  <c r="Q1432" i="25"/>
  <c r="T1431" i="25"/>
  <c r="U1431" i="25" s="1"/>
  <c r="R1431" i="25"/>
  <c r="Q1431" i="25"/>
  <c r="T1430" i="25"/>
  <c r="U1430" i="25" s="1"/>
  <c r="R1430" i="25"/>
  <c r="Q1430" i="25"/>
  <c r="T1429" i="25"/>
  <c r="U1429" i="25" s="1"/>
  <c r="R1429" i="25"/>
  <c r="Q1429" i="25"/>
  <c r="T1428" i="25"/>
  <c r="U1428" i="25" s="1"/>
  <c r="R1428" i="25"/>
  <c r="Q1428" i="25"/>
  <c r="T1427" i="25"/>
  <c r="U1427" i="25" s="1"/>
  <c r="R1427" i="25"/>
  <c r="Q1427" i="25"/>
  <c r="T1426" i="25"/>
  <c r="U1426" i="25" s="1"/>
  <c r="R1426" i="25"/>
  <c r="Q1426" i="25"/>
  <c r="T1425" i="25"/>
  <c r="U1425" i="25" s="1"/>
  <c r="R1425" i="25"/>
  <c r="Q1425" i="25"/>
  <c r="T1424" i="25"/>
  <c r="U1424" i="25" s="1"/>
  <c r="R1424" i="25"/>
  <c r="Q1424" i="25"/>
  <c r="T1423" i="25"/>
  <c r="U1423" i="25" s="1"/>
  <c r="R1423" i="25"/>
  <c r="Q1423" i="25"/>
  <c r="T1422" i="25"/>
  <c r="U1422" i="25" s="1"/>
  <c r="R1422" i="25"/>
  <c r="Q1422" i="25"/>
  <c r="T1421" i="25"/>
  <c r="U1421" i="25" s="1"/>
  <c r="R1421" i="25"/>
  <c r="Q1421" i="25"/>
  <c r="T1420" i="25"/>
  <c r="U1420" i="25" s="1"/>
  <c r="R1420" i="25"/>
  <c r="Q1420" i="25"/>
  <c r="T1419" i="25"/>
  <c r="U1419" i="25" s="1"/>
  <c r="R1419" i="25"/>
  <c r="Q1419" i="25"/>
  <c r="T1418" i="25"/>
  <c r="U1418" i="25" s="1"/>
  <c r="R1418" i="25"/>
  <c r="Q1418" i="25"/>
  <c r="T1417" i="25"/>
  <c r="U1417" i="25" s="1"/>
  <c r="R1417" i="25"/>
  <c r="Q1417" i="25"/>
  <c r="T1416" i="25"/>
  <c r="U1416" i="25" s="1"/>
  <c r="R1416" i="25"/>
  <c r="Q1416" i="25"/>
  <c r="T1415" i="25"/>
  <c r="U1415" i="25" s="1"/>
  <c r="R1415" i="25"/>
  <c r="Q1415" i="25"/>
  <c r="T1414" i="25"/>
  <c r="U1414" i="25" s="1"/>
  <c r="R1414" i="25"/>
  <c r="Q1414" i="25"/>
  <c r="T1413" i="25"/>
  <c r="U1413" i="25" s="1"/>
  <c r="R1413" i="25"/>
  <c r="Q1413" i="25"/>
  <c r="T1412" i="25"/>
  <c r="U1412" i="25" s="1"/>
  <c r="R1412" i="25"/>
  <c r="Q1412" i="25"/>
  <c r="S1411" i="25"/>
  <c r="Q1411" i="25"/>
  <c r="I1411" i="25"/>
  <c r="K1411" i="25" s="1"/>
  <c r="Q1410" i="25"/>
  <c r="P1410" i="25"/>
  <c r="O1410" i="25"/>
  <c r="N1410" i="25"/>
  <c r="M1410" i="25"/>
  <c r="K1410" i="25"/>
  <c r="L1410" i="25" s="1"/>
  <c r="T1409" i="25"/>
  <c r="U1409" i="25" s="1"/>
  <c r="R1409" i="25"/>
  <c r="Q1409" i="25"/>
  <c r="T1408" i="25"/>
  <c r="U1408" i="25" s="1"/>
  <c r="R1408" i="25"/>
  <c r="Q1408" i="25"/>
  <c r="U1407" i="25"/>
  <c r="T1407" i="25"/>
  <c r="R1407" i="25"/>
  <c r="Q1407" i="25"/>
  <c r="T1406" i="25"/>
  <c r="U1406" i="25" s="1"/>
  <c r="R1406" i="25"/>
  <c r="Q1406" i="25"/>
  <c r="T1405" i="25"/>
  <c r="U1405" i="25" s="1"/>
  <c r="R1405" i="25"/>
  <c r="Q1405" i="25"/>
  <c r="T1404" i="25"/>
  <c r="U1404" i="25" s="1"/>
  <c r="R1404" i="25"/>
  <c r="Q1404" i="25"/>
  <c r="T1403" i="25"/>
  <c r="U1403" i="25" s="1"/>
  <c r="R1403" i="25"/>
  <c r="Q1403" i="25"/>
  <c r="T1402" i="25"/>
  <c r="U1402" i="25" s="1"/>
  <c r="R1402" i="25"/>
  <c r="Q1402" i="25"/>
  <c r="T1401" i="25"/>
  <c r="U1401" i="25" s="1"/>
  <c r="R1401" i="25"/>
  <c r="Q1401" i="25"/>
  <c r="Q1400" i="25"/>
  <c r="P1400" i="25"/>
  <c r="O1400" i="25"/>
  <c r="N1400" i="25"/>
  <c r="M1400" i="25"/>
  <c r="I1400" i="25"/>
  <c r="K1400" i="25" s="1"/>
  <c r="L1400" i="25" s="1"/>
  <c r="T1399" i="25"/>
  <c r="U1399" i="25" s="1"/>
  <c r="R1399" i="25"/>
  <c r="Q1399" i="25"/>
  <c r="T1398" i="25"/>
  <c r="U1398" i="25" s="1"/>
  <c r="R1398" i="25"/>
  <c r="Q1398" i="25"/>
  <c r="T1397" i="25"/>
  <c r="U1397" i="25" s="1"/>
  <c r="R1397" i="25"/>
  <c r="Q1397" i="25"/>
  <c r="T1396" i="25"/>
  <c r="U1396" i="25" s="1"/>
  <c r="R1396" i="25"/>
  <c r="Q1396" i="25"/>
  <c r="S1395" i="25"/>
  <c r="Q1395" i="25"/>
  <c r="I1395" i="25"/>
  <c r="K1395" i="25" s="1"/>
  <c r="T1394" i="25"/>
  <c r="U1394" i="25" s="1"/>
  <c r="R1394" i="25"/>
  <c r="Q1394" i="25"/>
  <c r="T1393" i="25"/>
  <c r="U1393" i="25" s="1"/>
  <c r="R1393" i="25"/>
  <c r="Q1393" i="25"/>
  <c r="T1392" i="25"/>
  <c r="U1392" i="25" s="1"/>
  <c r="R1392" i="25"/>
  <c r="Q1392" i="25"/>
  <c r="T1391" i="25"/>
  <c r="U1391" i="25" s="1"/>
  <c r="R1391" i="25"/>
  <c r="Q1391" i="25"/>
  <c r="T1390" i="25"/>
  <c r="U1390" i="25" s="1"/>
  <c r="R1390" i="25"/>
  <c r="Q1390" i="25"/>
  <c r="T1389" i="25"/>
  <c r="U1389" i="25" s="1"/>
  <c r="R1389" i="25"/>
  <c r="Q1389" i="25"/>
  <c r="T1388" i="25"/>
  <c r="U1388" i="25" s="1"/>
  <c r="R1388" i="25"/>
  <c r="Q1388" i="25"/>
  <c r="S1387" i="25"/>
  <c r="Q1387" i="25"/>
  <c r="I1387" i="25"/>
  <c r="K1387" i="25" s="1"/>
  <c r="U1386" i="25"/>
  <c r="T1386" i="25"/>
  <c r="R1386" i="25"/>
  <c r="Q1386" i="25"/>
  <c r="T1385" i="25"/>
  <c r="U1385" i="25" s="1"/>
  <c r="R1385" i="25"/>
  <c r="Q1385" i="25"/>
  <c r="T1384" i="25"/>
  <c r="U1384" i="25" s="1"/>
  <c r="R1384" i="25"/>
  <c r="Q1384" i="25"/>
  <c r="T1383" i="25"/>
  <c r="U1383" i="25" s="1"/>
  <c r="R1383" i="25"/>
  <c r="Q1383" i="25"/>
  <c r="T1382" i="25"/>
  <c r="U1382" i="25" s="1"/>
  <c r="R1382" i="25"/>
  <c r="Q1382" i="25"/>
  <c r="T1381" i="25"/>
  <c r="U1381" i="25" s="1"/>
  <c r="R1381" i="25"/>
  <c r="Q1381" i="25"/>
  <c r="T1380" i="25"/>
  <c r="U1380" i="25" s="1"/>
  <c r="R1380" i="25"/>
  <c r="Q1380" i="25"/>
  <c r="T1379" i="25"/>
  <c r="U1379" i="25" s="1"/>
  <c r="R1379" i="25"/>
  <c r="Q1379" i="25"/>
  <c r="T1378" i="25"/>
  <c r="U1378" i="25" s="1"/>
  <c r="R1378" i="25"/>
  <c r="Q1378" i="25"/>
  <c r="T1377" i="25"/>
  <c r="U1377" i="25" s="1"/>
  <c r="R1377" i="25"/>
  <c r="Q1377" i="25"/>
  <c r="T1376" i="25"/>
  <c r="U1376" i="25" s="1"/>
  <c r="R1376" i="25"/>
  <c r="Q1376" i="25"/>
  <c r="T1375" i="25"/>
  <c r="U1375" i="25" s="1"/>
  <c r="R1375" i="25"/>
  <c r="Q1375" i="25"/>
  <c r="T1374" i="25"/>
  <c r="U1374" i="25" s="1"/>
  <c r="R1374" i="25"/>
  <c r="Q1374" i="25"/>
  <c r="T1373" i="25"/>
  <c r="U1373" i="25" s="1"/>
  <c r="R1373" i="25"/>
  <c r="Q1373" i="25"/>
  <c r="T1372" i="25"/>
  <c r="U1372" i="25" s="1"/>
  <c r="R1372" i="25"/>
  <c r="Q1372" i="25"/>
  <c r="T1371" i="25"/>
  <c r="U1371" i="25" s="1"/>
  <c r="R1371" i="25"/>
  <c r="Q1371" i="25"/>
  <c r="T1370" i="25"/>
  <c r="U1370" i="25" s="1"/>
  <c r="R1370" i="25"/>
  <c r="Q1370" i="25"/>
  <c r="T1369" i="25"/>
  <c r="U1369" i="25" s="1"/>
  <c r="R1369" i="25"/>
  <c r="Q1369" i="25"/>
  <c r="T1368" i="25"/>
  <c r="U1368" i="25" s="1"/>
  <c r="R1368" i="25"/>
  <c r="Q1368" i="25"/>
  <c r="T1367" i="25"/>
  <c r="U1367" i="25" s="1"/>
  <c r="R1367" i="25"/>
  <c r="Q1367" i="25"/>
  <c r="T1366" i="25"/>
  <c r="U1366" i="25" s="1"/>
  <c r="R1366" i="25"/>
  <c r="Q1366" i="25"/>
  <c r="T1365" i="25"/>
  <c r="U1365" i="25" s="1"/>
  <c r="R1365" i="25"/>
  <c r="Q1365" i="25"/>
  <c r="T1364" i="25"/>
  <c r="U1364" i="25" s="1"/>
  <c r="R1364" i="25"/>
  <c r="Q1364" i="25"/>
  <c r="T1363" i="25"/>
  <c r="U1363" i="25" s="1"/>
  <c r="R1363" i="25"/>
  <c r="Q1363" i="25"/>
  <c r="T1362" i="25"/>
  <c r="U1362" i="25" s="1"/>
  <c r="R1362" i="25"/>
  <c r="Q1362" i="25"/>
  <c r="T1361" i="25"/>
  <c r="U1361" i="25" s="1"/>
  <c r="R1361" i="25"/>
  <c r="Q1361" i="25"/>
  <c r="T1360" i="25"/>
  <c r="U1360" i="25" s="1"/>
  <c r="R1360" i="25"/>
  <c r="Q1360" i="25"/>
  <c r="T1359" i="25"/>
  <c r="U1359" i="25" s="1"/>
  <c r="R1359" i="25"/>
  <c r="Q1359" i="25"/>
  <c r="U1358" i="25"/>
  <c r="T1358" i="25"/>
  <c r="R1358" i="25"/>
  <c r="Q1358" i="25"/>
  <c r="T1357" i="25"/>
  <c r="U1357" i="25" s="1"/>
  <c r="R1357" i="25"/>
  <c r="Q1357" i="25"/>
  <c r="T1356" i="25"/>
  <c r="U1356" i="25" s="1"/>
  <c r="R1356" i="25"/>
  <c r="Q1356" i="25"/>
  <c r="T1355" i="25"/>
  <c r="U1355" i="25" s="1"/>
  <c r="R1355" i="25"/>
  <c r="Q1355" i="25"/>
  <c r="T1354" i="25"/>
  <c r="U1354" i="25" s="1"/>
  <c r="R1354" i="25"/>
  <c r="Q1354" i="25"/>
  <c r="T1353" i="25"/>
  <c r="U1353" i="25" s="1"/>
  <c r="R1353" i="25"/>
  <c r="Q1353" i="25"/>
  <c r="T1352" i="25"/>
  <c r="U1352" i="25" s="1"/>
  <c r="R1352" i="25"/>
  <c r="Q1352" i="25"/>
  <c r="T1351" i="25"/>
  <c r="U1351" i="25" s="1"/>
  <c r="R1351" i="25"/>
  <c r="Q1351" i="25"/>
  <c r="T1350" i="25"/>
  <c r="U1350" i="25" s="1"/>
  <c r="R1350" i="25"/>
  <c r="Q1350" i="25"/>
  <c r="T1349" i="25"/>
  <c r="U1349" i="25" s="1"/>
  <c r="R1349" i="25"/>
  <c r="Q1349" i="25"/>
  <c r="T1348" i="25"/>
  <c r="U1348" i="25" s="1"/>
  <c r="R1348" i="25"/>
  <c r="Q1348" i="25"/>
  <c r="T1347" i="25"/>
  <c r="U1347" i="25" s="1"/>
  <c r="R1347" i="25"/>
  <c r="Q1347" i="25"/>
  <c r="T1346" i="25"/>
  <c r="U1346" i="25" s="1"/>
  <c r="R1346" i="25"/>
  <c r="Q1346" i="25"/>
  <c r="T1345" i="25"/>
  <c r="U1345" i="25" s="1"/>
  <c r="R1345" i="25"/>
  <c r="Q1345" i="25"/>
  <c r="T1344" i="25"/>
  <c r="U1344" i="25" s="1"/>
  <c r="R1344" i="25"/>
  <c r="Q1344" i="25"/>
  <c r="T1343" i="25"/>
  <c r="U1343" i="25" s="1"/>
  <c r="R1343" i="25"/>
  <c r="Q1343" i="25"/>
  <c r="T1342" i="25"/>
  <c r="U1342" i="25" s="1"/>
  <c r="R1342" i="25"/>
  <c r="Q1342" i="25"/>
  <c r="T1341" i="25"/>
  <c r="U1341" i="25" s="1"/>
  <c r="R1341" i="25"/>
  <c r="Q1341" i="25"/>
  <c r="T1340" i="25"/>
  <c r="U1340" i="25" s="1"/>
  <c r="R1340" i="25"/>
  <c r="Q1340" i="25"/>
  <c r="T1339" i="25"/>
  <c r="U1339" i="25" s="1"/>
  <c r="R1339" i="25"/>
  <c r="Q1339" i="25"/>
  <c r="T1338" i="25"/>
  <c r="U1338" i="25" s="1"/>
  <c r="R1338" i="25"/>
  <c r="Q1338" i="25"/>
  <c r="T1337" i="25"/>
  <c r="U1337" i="25" s="1"/>
  <c r="R1337" i="25"/>
  <c r="Q1337" i="25"/>
  <c r="T1336" i="25"/>
  <c r="U1336" i="25" s="1"/>
  <c r="R1336" i="25"/>
  <c r="Q1336" i="25"/>
  <c r="T1335" i="25"/>
  <c r="U1335" i="25" s="1"/>
  <c r="R1335" i="25"/>
  <c r="Q1335" i="25"/>
  <c r="T1334" i="25"/>
  <c r="U1334" i="25" s="1"/>
  <c r="R1334" i="25"/>
  <c r="Q1334" i="25"/>
  <c r="T1333" i="25"/>
  <c r="U1333" i="25" s="1"/>
  <c r="R1333" i="25"/>
  <c r="Q1333" i="25"/>
  <c r="T1332" i="25"/>
  <c r="U1332" i="25" s="1"/>
  <c r="R1332" i="25"/>
  <c r="Q1332" i="25"/>
  <c r="T1331" i="25"/>
  <c r="U1331" i="25" s="1"/>
  <c r="R1331" i="25"/>
  <c r="Q1331" i="25"/>
  <c r="T1330" i="25"/>
  <c r="U1330" i="25" s="1"/>
  <c r="R1330" i="25"/>
  <c r="Q1330" i="25"/>
  <c r="T1329" i="25"/>
  <c r="U1329" i="25" s="1"/>
  <c r="R1329" i="25"/>
  <c r="Q1329" i="25"/>
  <c r="T1328" i="25"/>
  <c r="U1328" i="25" s="1"/>
  <c r="R1328" i="25"/>
  <c r="Q1328" i="25"/>
  <c r="T1327" i="25"/>
  <c r="U1327" i="25" s="1"/>
  <c r="R1327" i="25"/>
  <c r="Q1327" i="25"/>
  <c r="T1326" i="25"/>
  <c r="U1326" i="25" s="1"/>
  <c r="R1326" i="25"/>
  <c r="Q1326" i="25"/>
  <c r="T1325" i="25"/>
  <c r="U1325" i="25" s="1"/>
  <c r="R1325" i="25"/>
  <c r="Q1325" i="25"/>
  <c r="T1324" i="25"/>
  <c r="U1324" i="25" s="1"/>
  <c r="R1324" i="25"/>
  <c r="Q1324" i="25"/>
  <c r="T1323" i="25"/>
  <c r="U1323" i="25" s="1"/>
  <c r="R1323" i="25"/>
  <c r="Q1323" i="25"/>
  <c r="T1322" i="25"/>
  <c r="U1322" i="25" s="1"/>
  <c r="R1322" i="25"/>
  <c r="Q1322" i="25"/>
  <c r="T1321" i="25"/>
  <c r="U1321" i="25" s="1"/>
  <c r="R1321" i="25"/>
  <c r="Q1321" i="25"/>
  <c r="T1320" i="25"/>
  <c r="U1320" i="25" s="1"/>
  <c r="R1320" i="25"/>
  <c r="Q1320" i="25"/>
  <c r="Q1319" i="25"/>
  <c r="P1319" i="25"/>
  <c r="O1319" i="25"/>
  <c r="K1319" i="25"/>
  <c r="Q1318" i="25"/>
  <c r="P1318" i="25"/>
  <c r="O1318" i="25"/>
  <c r="N1318" i="25"/>
  <c r="M1318" i="25"/>
  <c r="K1318" i="25"/>
  <c r="Q1317" i="25"/>
  <c r="M1317" i="25"/>
  <c r="K1317" i="25"/>
  <c r="L1317" i="25" s="1"/>
  <c r="Q1316" i="25"/>
  <c r="K1316" i="25"/>
  <c r="T1315" i="25"/>
  <c r="U1315" i="25" s="1"/>
  <c r="R1315" i="25"/>
  <c r="Q1315" i="25"/>
  <c r="T1314" i="25"/>
  <c r="U1314" i="25" s="1"/>
  <c r="R1314" i="25"/>
  <c r="Q1314" i="25"/>
  <c r="T1313" i="25"/>
  <c r="U1313" i="25" s="1"/>
  <c r="R1313" i="25"/>
  <c r="Q1313" i="25"/>
  <c r="T1312" i="25"/>
  <c r="U1312" i="25" s="1"/>
  <c r="R1312" i="25"/>
  <c r="Q1312" i="25"/>
  <c r="T1311" i="25"/>
  <c r="U1311" i="25" s="1"/>
  <c r="R1311" i="25"/>
  <c r="Q1311" i="25"/>
  <c r="T1310" i="25"/>
  <c r="U1310" i="25" s="1"/>
  <c r="R1310" i="25"/>
  <c r="Q1310" i="25"/>
  <c r="T1309" i="25"/>
  <c r="U1309" i="25" s="1"/>
  <c r="R1309" i="25"/>
  <c r="Q1309" i="25"/>
  <c r="T1308" i="25"/>
  <c r="U1308" i="25" s="1"/>
  <c r="R1308" i="25"/>
  <c r="Q1308" i="25"/>
  <c r="S1307" i="25"/>
  <c r="P1307" i="25" s="1"/>
  <c r="Q1307" i="25"/>
  <c r="I1307" i="25"/>
  <c r="K1307" i="25" s="1"/>
  <c r="T1306" i="25"/>
  <c r="U1306" i="25" s="1"/>
  <c r="R1306" i="25"/>
  <c r="Q1306" i="25"/>
  <c r="T1305" i="25"/>
  <c r="U1305" i="25" s="1"/>
  <c r="R1305" i="25"/>
  <c r="Q1305" i="25"/>
  <c r="T1304" i="25"/>
  <c r="U1304" i="25" s="1"/>
  <c r="R1304" i="25"/>
  <c r="Q1304" i="25"/>
  <c r="T1303" i="25"/>
  <c r="U1303" i="25" s="1"/>
  <c r="R1303" i="25"/>
  <c r="Q1303" i="25"/>
  <c r="T1302" i="25"/>
  <c r="U1302" i="25" s="1"/>
  <c r="R1302" i="25"/>
  <c r="Q1302" i="25"/>
  <c r="T1301" i="25"/>
  <c r="U1301" i="25" s="1"/>
  <c r="R1301" i="25"/>
  <c r="Q1301" i="25"/>
  <c r="T1300" i="25"/>
  <c r="U1300" i="25" s="1"/>
  <c r="R1300" i="25"/>
  <c r="Q1300" i="25"/>
  <c r="T1299" i="25"/>
  <c r="U1299" i="25" s="1"/>
  <c r="R1299" i="25"/>
  <c r="Q1299" i="25"/>
  <c r="T1298" i="25"/>
  <c r="U1298" i="25" s="1"/>
  <c r="R1298" i="25"/>
  <c r="Q1298" i="25"/>
  <c r="T1297" i="25"/>
  <c r="U1297" i="25" s="1"/>
  <c r="R1297" i="25"/>
  <c r="Q1297" i="25"/>
  <c r="T1296" i="25"/>
  <c r="U1296" i="25" s="1"/>
  <c r="R1296" i="25"/>
  <c r="Q1296" i="25"/>
  <c r="T1295" i="25"/>
  <c r="U1295" i="25" s="1"/>
  <c r="R1295" i="25"/>
  <c r="Q1295" i="25"/>
  <c r="T1294" i="25"/>
  <c r="U1294" i="25" s="1"/>
  <c r="R1294" i="25"/>
  <c r="Q1294" i="25"/>
  <c r="T1293" i="25"/>
  <c r="U1293" i="25" s="1"/>
  <c r="R1293" i="25"/>
  <c r="Q1293" i="25"/>
  <c r="T1292" i="25"/>
  <c r="U1292" i="25" s="1"/>
  <c r="R1292" i="25"/>
  <c r="Q1292" i="25"/>
  <c r="T1291" i="25"/>
  <c r="U1291" i="25" s="1"/>
  <c r="R1291" i="25"/>
  <c r="Q1291" i="25"/>
  <c r="T1290" i="25"/>
  <c r="U1290" i="25" s="1"/>
  <c r="R1290" i="25"/>
  <c r="Q1290" i="25"/>
  <c r="T1289" i="25"/>
  <c r="U1289" i="25" s="1"/>
  <c r="R1289" i="25"/>
  <c r="Q1289" i="25"/>
  <c r="T1288" i="25"/>
  <c r="U1288" i="25" s="1"/>
  <c r="R1288" i="25"/>
  <c r="Q1288" i="25"/>
  <c r="T1287" i="25"/>
  <c r="U1287" i="25" s="1"/>
  <c r="R1287" i="25"/>
  <c r="Q1287" i="25"/>
  <c r="T1286" i="25"/>
  <c r="U1286" i="25" s="1"/>
  <c r="R1286" i="25"/>
  <c r="Q1286" i="25"/>
  <c r="T1285" i="25"/>
  <c r="U1285" i="25" s="1"/>
  <c r="R1285" i="25"/>
  <c r="Q1285" i="25"/>
  <c r="T1284" i="25"/>
  <c r="U1284" i="25" s="1"/>
  <c r="R1284" i="25"/>
  <c r="Q1284" i="25"/>
  <c r="T1283" i="25"/>
  <c r="U1283" i="25" s="1"/>
  <c r="R1283" i="25"/>
  <c r="Q1283" i="25"/>
  <c r="T1282" i="25"/>
  <c r="U1282" i="25" s="1"/>
  <c r="R1282" i="25"/>
  <c r="Q1282" i="25"/>
  <c r="T1281" i="25"/>
  <c r="U1281" i="25" s="1"/>
  <c r="R1281" i="25"/>
  <c r="Q1281" i="25"/>
  <c r="Q1280" i="25"/>
  <c r="K1280" i="25"/>
  <c r="T1279" i="25"/>
  <c r="R1279" i="25"/>
  <c r="Q1279" i="25"/>
  <c r="K1279" i="25"/>
  <c r="T1278" i="25"/>
  <c r="U1278" i="25" s="1"/>
  <c r="R1278" i="25"/>
  <c r="Q1278" i="25"/>
  <c r="T1277" i="25"/>
  <c r="U1277" i="25" s="1"/>
  <c r="R1277" i="25"/>
  <c r="Q1277" i="25"/>
  <c r="T1276" i="25"/>
  <c r="U1276" i="25" s="1"/>
  <c r="R1276" i="25"/>
  <c r="Q1276" i="25"/>
  <c r="T1275" i="25"/>
  <c r="U1275" i="25" s="1"/>
  <c r="R1275" i="25"/>
  <c r="Q1275" i="25"/>
  <c r="T1274" i="25"/>
  <c r="U1274" i="25" s="1"/>
  <c r="R1274" i="25"/>
  <c r="Q1274" i="25"/>
  <c r="T1273" i="25"/>
  <c r="U1273" i="25" s="1"/>
  <c r="R1273" i="25"/>
  <c r="Q1273" i="25"/>
  <c r="T1272" i="25"/>
  <c r="U1272" i="25" s="1"/>
  <c r="R1272" i="25"/>
  <c r="Q1272" i="25"/>
  <c r="T1271" i="25"/>
  <c r="U1271" i="25" s="1"/>
  <c r="R1271" i="25"/>
  <c r="Q1271" i="25"/>
  <c r="T1270" i="25"/>
  <c r="U1270" i="25" s="1"/>
  <c r="R1270" i="25"/>
  <c r="Q1270" i="25"/>
  <c r="T1269" i="25"/>
  <c r="U1269" i="25" s="1"/>
  <c r="R1269" i="25"/>
  <c r="Q1269" i="25"/>
  <c r="T1268" i="25"/>
  <c r="U1268" i="25" s="1"/>
  <c r="R1268" i="25"/>
  <c r="Q1268" i="25"/>
  <c r="T1267" i="25"/>
  <c r="U1267" i="25" s="1"/>
  <c r="R1267" i="25"/>
  <c r="Q1267" i="25"/>
  <c r="T1266" i="25"/>
  <c r="U1266" i="25" s="1"/>
  <c r="R1266" i="25"/>
  <c r="Q1266" i="25"/>
  <c r="T1265" i="25"/>
  <c r="U1265" i="25" s="1"/>
  <c r="R1265" i="25"/>
  <c r="Q1265" i="25"/>
  <c r="T1264" i="25"/>
  <c r="U1264" i="25" s="1"/>
  <c r="R1264" i="25"/>
  <c r="Q1264" i="25"/>
  <c r="T1263" i="25"/>
  <c r="U1263" i="25" s="1"/>
  <c r="R1263" i="25"/>
  <c r="Q1263" i="25"/>
  <c r="T1262" i="25"/>
  <c r="U1262" i="25" s="1"/>
  <c r="R1262" i="25"/>
  <c r="Q1262" i="25"/>
  <c r="T1261" i="25"/>
  <c r="U1261" i="25" s="1"/>
  <c r="R1261" i="25"/>
  <c r="Q1261" i="25"/>
  <c r="T1260" i="25"/>
  <c r="U1260" i="25" s="1"/>
  <c r="R1260" i="25"/>
  <c r="Q1260" i="25"/>
  <c r="T1259" i="25"/>
  <c r="U1259" i="25" s="1"/>
  <c r="R1259" i="25"/>
  <c r="Q1259" i="25"/>
  <c r="T1258" i="25"/>
  <c r="U1258" i="25" s="1"/>
  <c r="R1258" i="25"/>
  <c r="Q1258" i="25"/>
  <c r="T1257" i="25"/>
  <c r="U1257" i="25" s="1"/>
  <c r="R1257" i="25"/>
  <c r="Q1257" i="25"/>
  <c r="T1256" i="25"/>
  <c r="U1256" i="25" s="1"/>
  <c r="R1256" i="25"/>
  <c r="Q1256" i="25"/>
  <c r="T1255" i="25"/>
  <c r="U1255" i="25" s="1"/>
  <c r="R1255" i="25"/>
  <c r="Q1255" i="25"/>
  <c r="T1254" i="25"/>
  <c r="U1254" i="25" s="1"/>
  <c r="R1254" i="25"/>
  <c r="Q1254" i="25"/>
  <c r="T1253" i="25"/>
  <c r="U1253" i="25" s="1"/>
  <c r="R1253" i="25"/>
  <c r="Q1253" i="25"/>
  <c r="T1252" i="25"/>
  <c r="U1252" i="25" s="1"/>
  <c r="R1252" i="25"/>
  <c r="Q1252" i="25"/>
  <c r="T1251" i="25"/>
  <c r="U1251" i="25" s="1"/>
  <c r="R1251" i="25"/>
  <c r="Q1251" i="25"/>
  <c r="T1250" i="25"/>
  <c r="U1250" i="25" s="1"/>
  <c r="R1250" i="25"/>
  <c r="Q1250" i="25"/>
  <c r="T1249" i="25"/>
  <c r="U1249" i="25" s="1"/>
  <c r="R1249" i="25"/>
  <c r="Q1249" i="25"/>
  <c r="T1248" i="25"/>
  <c r="U1248" i="25" s="1"/>
  <c r="R1248" i="25"/>
  <c r="Q1248" i="25"/>
  <c r="T1247" i="25"/>
  <c r="U1247" i="25" s="1"/>
  <c r="R1247" i="25"/>
  <c r="Q1247" i="25"/>
  <c r="T1246" i="25"/>
  <c r="U1246" i="25" s="1"/>
  <c r="R1246" i="25"/>
  <c r="Q1246" i="25"/>
  <c r="T1245" i="25"/>
  <c r="U1245" i="25" s="1"/>
  <c r="R1245" i="25"/>
  <c r="Q1245" i="25"/>
  <c r="T1244" i="25"/>
  <c r="U1244" i="25" s="1"/>
  <c r="R1244" i="25"/>
  <c r="Q1244" i="25"/>
  <c r="T1243" i="25"/>
  <c r="U1243" i="25" s="1"/>
  <c r="R1243" i="25"/>
  <c r="Q1243" i="25"/>
  <c r="T1242" i="25"/>
  <c r="U1242" i="25" s="1"/>
  <c r="R1242" i="25"/>
  <c r="Q1242" i="25"/>
  <c r="T1241" i="25"/>
  <c r="U1241" i="25" s="1"/>
  <c r="R1241" i="25"/>
  <c r="Q1241" i="25"/>
  <c r="T1240" i="25"/>
  <c r="U1240" i="25" s="1"/>
  <c r="R1240" i="25"/>
  <c r="Q1240" i="25"/>
  <c r="T1239" i="25"/>
  <c r="U1239" i="25" s="1"/>
  <c r="R1239" i="25"/>
  <c r="Q1239" i="25"/>
  <c r="T1238" i="25"/>
  <c r="U1238" i="25" s="1"/>
  <c r="R1238" i="25"/>
  <c r="Q1238" i="25"/>
  <c r="T1237" i="25"/>
  <c r="U1237" i="25" s="1"/>
  <c r="R1237" i="25"/>
  <c r="Q1237" i="25"/>
  <c r="T1236" i="25"/>
  <c r="U1236" i="25" s="1"/>
  <c r="R1236" i="25"/>
  <c r="Q1236" i="25"/>
  <c r="T1235" i="25"/>
  <c r="U1235" i="25" s="1"/>
  <c r="R1235" i="25"/>
  <c r="Q1235" i="25"/>
  <c r="T1234" i="25"/>
  <c r="U1234" i="25" s="1"/>
  <c r="R1234" i="25"/>
  <c r="Q1234" i="25"/>
  <c r="T1233" i="25"/>
  <c r="U1233" i="25" s="1"/>
  <c r="R1233" i="25"/>
  <c r="Q1233" i="25"/>
  <c r="T1232" i="25"/>
  <c r="U1232" i="25" s="1"/>
  <c r="R1232" i="25"/>
  <c r="Q1232" i="25"/>
  <c r="T1231" i="25"/>
  <c r="U1231" i="25" s="1"/>
  <c r="R1231" i="25"/>
  <c r="Q1231" i="25"/>
  <c r="T1230" i="25"/>
  <c r="U1230" i="25" s="1"/>
  <c r="R1230" i="25"/>
  <c r="Q1230" i="25"/>
  <c r="T1229" i="25"/>
  <c r="U1229" i="25" s="1"/>
  <c r="R1229" i="25"/>
  <c r="Q1229" i="25"/>
  <c r="T1228" i="25"/>
  <c r="U1228" i="25" s="1"/>
  <c r="R1228" i="25"/>
  <c r="Q1228" i="25"/>
  <c r="T1227" i="25"/>
  <c r="U1227" i="25" s="1"/>
  <c r="R1227" i="25"/>
  <c r="Q1227" i="25"/>
  <c r="T1226" i="25"/>
  <c r="U1226" i="25" s="1"/>
  <c r="R1226" i="25"/>
  <c r="Q1226" i="25"/>
  <c r="T1225" i="25"/>
  <c r="U1225" i="25" s="1"/>
  <c r="R1225" i="25"/>
  <c r="Q1225" i="25"/>
  <c r="T1224" i="25"/>
  <c r="U1224" i="25" s="1"/>
  <c r="R1224" i="25"/>
  <c r="Q1224" i="25"/>
  <c r="T1223" i="25"/>
  <c r="U1223" i="25" s="1"/>
  <c r="R1223" i="25"/>
  <c r="Q1223" i="25"/>
  <c r="T1222" i="25"/>
  <c r="U1222" i="25" s="1"/>
  <c r="R1222" i="25"/>
  <c r="Q1222" i="25"/>
  <c r="T1221" i="25"/>
  <c r="U1221" i="25" s="1"/>
  <c r="R1221" i="25"/>
  <c r="Q1221" i="25"/>
  <c r="T1220" i="25"/>
  <c r="U1220" i="25" s="1"/>
  <c r="R1220" i="25"/>
  <c r="Q1220" i="25"/>
  <c r="T1219" i="25"/>
  <c r="U1219" i="25" s="1"/>
  <c r="R1219" i="25"/>
  <c r="Q1219" i="25"/>
  <c r="T1218" i="25"/>
  <c r="U1218" i="25" s="1"/>
  <c r="R1218" i="25"/>
  <c r="Q1218" i="25"/>
  <c r="T1217" i="25"/>
  <c r="U1217" i="25" s="1"/>
  <c r="R1217" i="25"/>
  <c r="Q1217" i="25"/>
  <c r="T1216" i="25"/>
  <c r="U1216" i="25" s="1"/>
  <c r="R1216" i="25"/>
  <c r="Q1216" i="25"/>
  <c r="T1215" i="25"/>
  <c r="U1215" i="25" s="1"/>
  <c r="R1215" i="25"/>
  <c r="Q1215" i="25"/>
  <c r="T1214" i="25"/>
  <c r="U1214" i="25" s="1"/>
  <c r="R1214" i="25"/>
  <c r="Q1214" i="25"/>
  <c r="T1213" i="25"/>
  <c r="U1213" i="25" s="1"/>
  <c r="R1213" i="25"/>
  <c r="Q1213" i="25"/>
  <c r="T1212" i="25"/>
  <c r="U1212" i="25" s="1"/>
  <c r="R1212" i="25"/>
  <c r="Q1212" i="25"/>
  <c r="T1211" i="25"/>
  <c r="U1211" i="25" s="1"/>
  <c r="R1211" i="25"/>
  <c r="Q1211" i="25"/>
  <c r="T1210" i="25"/>
  <c r="U1210" i="25" s="1"/>
  <c r="R1210" i="25"/>
  <c r="Q1210" i="25"/>
  <c r="T1209" i="25"/>
  <c r="U1209" i="25" s="1"/>
  <c r="R1209" i="25"/>
  <c r="Q1209" i="25"/>
  <c r="Q1208" i="25"/>
  <c r="P1208" i="25"/>
  <c r="O1208" i="25"/>
  <c r="N1208" i="25"/>
  <c r="M1208" i="25"/>
  <c r="K1208" i="25"/>
  <c r="L1208" i="25" s="1"/>
  <c r="Q1207" i="25"/>
  <c r="P1207" i="25"/>
  <c r="O1207" i="25"/>
  <c r="N1207" i="25"/>
  <c r="M1207" i="25"/>
  <c r="K1207" i="25"/>
  <c r="L1207" i="25" s="1"/>
  <c r="Q1206" i="25"/>
  <c r="P1206" i="25"/>
  <c r="O1206" i="25"/>
  <c r="N1206" i="25"/>
  <c r="M1206" i="25"/>
  <c r="K1206" i="25"/>
  <c r="L1206" i="25" s="1"/>
  <c r="T1205" i="25"/>
  <c r="U1205" i="25" s="1"/>
  <c r="R1205" i="25"/>
  <c r="Q1205" i="25"/>
  <c r="T1204" i="25"/>
  <c r="U1204" i="25" s="1"/>
  <c r="R1204" i="25"/>
  <c r="Q1204" i="25"/>
  <c r="T1203" i="25"/>
  <c r="U1203" i="25" s="1"/>
  <c r="R1203" i="25"/>
  <c r="Q1203" i="25"/>
  <c r="T1202" i="25"/>
  <c r="U1202" i="25" s="1"/>
  <c r="R1202" i="25"/>
  <c r="Q1202" i="25"/>
  <c r="T1201" i="25"/>
  <c r="U1201" i="25" s="1"/>
  <c r="R1201" i="25"/>
  <c r="Q1201" i="25"/>
  <c r="T1200" i="25"/>
  <c r="U1200" i="25" s="1"/>
  <c r="R1200" i="25"/>
  <c r="Q1200" i="25"/>
  <c r="T1199" i="25"/>
  <c r="U1199" i="25" s="1"/>
  <c r="R1199" i="25"/>
  <c r="Q1199" i="25"/>
  <c r="T1198" i="25"/>
  <c r="U1198" i="25" s="1"/>
  <c r="R1198" i="25"/>
  <c r="Q1198" i="25"/>
  <c r="T1197" i="25"/>
  <c r="U1197" i="25" s="1"/>
  <c r="R1197" i="25"/>
  <c r="Q1197" i="25"/>
  <c r="T1196" i="25"/>
  <c r="U1196" i="25" s="1"/>
  <c r="R1196" i="25"/>
  <c r="Q1196" i="25"/>
  <c r="T1195" i="25"/>
  <c r="U1195" i="25" s="1"/>
  <c r="R1195" i="25"/>
  <c r="Q1195" i="25"/>
  <c r="T1194" i="25"/>
  <c r="U1194" i="25" s="1"/>
  <c r="R1194" i="25"/>
  <c r="Q1194" i="25"/>
  <c r="T1193" i="25"/>
  <c r="U1193" i="25" s="1"/>
  <c r="R1193" i="25"/>
  <c r="Q1193" i="25"/>
  <c r="T1192" i="25"/>
  <c r="U1192" i="25" s="1"/>
  <c r="R1192" i="25"/>
  <c r="Q1192" i="25"/>
  <c r="T1191" i="25"/>
  <c r="U1191" i="25" s="1"/>
  <c r="R1191" i="25"/>
  <c r="Q1191" i="25"/>
  <c r="T1190" i="25"/>
  <c r="U1190" i="25" s="1"/>
  <c r="R1190" i="25"/>
  <c r="Q1190" i="25"/>
  <c r="T1189" i="25"/>
  <c r="U1189" i="25" s="1"/>
  <c r="R1189" i="25"/>
  <c r="Q1189" i="25"/>
  <c r="T1188" i="25"/>
  <c r="U1188" i="25" s="1"/>
  <c r="R1188" i="25"/>
  <c r="Q1188" i="25"/>
  <c r="T1187" i="25"/>
  <c r="U1187" i="25" s="1"/>
  <c r="R1187" i="25"/>
  <c r="Q1187" i="25"/>
  <c r="T1186" i="25"/>
  <c r="U1186" i="25" s="1"/>
  <c r="R1186" i="25"/>
  <c r="Q1186" i="25"/>
  <c r="T1185" i="25"/>
  <c r="U1185" i="25" s="1"/>
  <c r="R1185" i="25"/>
  <c r="Q1185" i="25"/>
  <c r="T1184" i="25"/>
  <c r="U1184" i="25" s="1"/>
  <c r="R1184" i="25"/>
  <c r="Q1184" i="25"/>
  <c r="T1183" i="25"/>
  <c r="U1183" i="25" s="1"/>
  <c r="R1183" i="25"/>
  <c r="Q1183" i="25"/>
  <c r="T1182" i="25"/>
  <c r="U1182" i="25" s="1"/>
  <c r="R1182" i="25"/>
  <c r="Q1182" i="25"/>
  <c r="T1181" i="25"/>
  <c r="U1181" i="25" s="1"/>
  <c r="R1181" i="25"/>
  <c r="Q1181" i="25"/>
  <c r="T1180" i="25"/>
  <c r="U1180" i="25" s="1"/>
  <c r="R1180" i="25"/>
  <c r="Q1180" i="25"/>
  <c r="T1179" i="25"/>
  <c r="U1179" i="25" s="1"/>
  <c r="R1179" i="25"/>
  <c r="Q1179" i="25"/>
  <c r="T1178" i="25"/>
  <c r="U1178" i="25" s="1"/>
  <c r="R1178" i="25"/>
  <c r="Q1178" i="25"/>
  <c r="T1177" i="25"/>
  <c r="U1177" i="25" s="1"/>
  <c r="R1177" i="25"/>
  <c r="Q1177" i="25"/>
  <c r="T1176" i="25"/>
  <c r="U1176" i="25" s="1"/>
  <c r="R1176" i="25"/>
  <c r="Q1176" i="25"/>
  <c r="T1175" i="25"/>
  <c r="U1175" i="25" s="1"/>
  <c r="R1175" i="25"/>
  <c r="Q1175" i="25"/>
  <c r="T1174" i="25"/>
  <c r="U1174" i="25" s="1"/>
  <c r="R1174" i="25"/>
  <c r="Q1174" i="25"/>
  <c r="T1173" i="25"/>
  <c r="U1173" i="25" s="1"/>
  <c r="R1173" i="25"/>
  <c r="Q1173" i="25"/>
  <c r="T1172" i="25"/>
  <c r="U1172" i="25" s="1"/>
  <c r="R1172" i="25"/>
  <c r="Q1172" i="25"/>
  <c r="T1171" i="25"/>
  <c r="U1171" i="25" s="1"/>
  <c r="R1171" i="25"/>
  <c r="Q1171" i="25"/>
  <c r="T1170" i="25"/>
  <c r="U1170" i="25" s="1"/>
  <c r="R1170" i="25"/>
  <c r="Q1170" i="25"/>
  <c r="T1169" i="25"/>
  <c r="U1169" i="25" s="1"/>
  <c r="R1169" i="25"/>
  <c r="Q1169" i="25"/>
  <c r="T1168" i="25"/>
  <c r="U1168" i="25" s="1"/>
  <c r="R1168" i="25"/>
  <c r="Q1168" i="25"/>
  <c r="T1167" i="25"/>
  <c r="U1167" i="25" s="1"/>
  <c r="R1167" i="25"/>
  <c r="Q1167" i="25"/>
  <c r="T1166" i="25"/>
  <c r="U1166" i="25" s="1"/>
  <c r="R1166" i="25"/>
  <c r="Q1166" i="25"/>
  <c r="T1165" i="25"/>
  <c r="U1165" i="25" s="1"/>
  <c r="R1165" i="25"/>
  <c r="Q1165" i="25"/>
  <c r="T1164" i="25"/>
  <c r="U1164" i="25" s="1"/>
  <c r="R1164" i="25"/>
  <c r="Q1164" i="25"/>
  <c r="T1163" i="25"/>
  <c r="U1163" i="25" s="1"/>
  <c r="R1163" i="25"/>
  <c r="Q1163" i="25"/>
  <c r="T1162" i="25"/>
  <c r="U1162" i="25" s="1"/>
  <c r="R1162" i="25"/>
  <c r="Q1162" i="25"/>
  <c r="T1161" i="25"/>
  <c r="U1161" i="25" s="1"/>
  <c r="R1161" i="25"/>
  <c r="Q1161" i="25"/>
  <c r="T1160" i="25"/>
  <c r="U1160" i="25" s="1"/>
  <c r="R1160" i="25"/>
  <c r="Q1160" i="25"/>
  <c r="T1159" i="25"/>
  <c r="U1159" i="25" s="1"/>
  <c r="R1159" i="25"/>
  <c r="Q1159" i="25"/>
  <c r="T1158" i="25"/>
  <c r="U1158" i="25" s="1"/>
  <c r="R1158" i="25"/>
  <c r="Q1158" i="25"/>
  <c r="T1157" i="25"/>
  <c r="U1157" i="25" s="1"/>
  <c r="R1157" i="25"/>
  <c r="Q1157" i="25"/>
  <c r="T1156" i="25"/>
  <c r="U1156" i="25" s="1"/>
  <c r="R1156" i="25"/>
  <c r="Q1156" i="25"/>
  <c r="T1155" i="25"/>
  <c r="U1155" i="25" s="1"/>
  <c r="R1155" i="25"/>
  <c r="Q1155" i="25"/>
  <c r="T1154" i="25"/>
  <c r="U1154" i="25" s="1"/>
  <c r="R1154" i="25"/>
  <c r="Q1154" i="25"/>
  <c r="T1153" i="25"/>
  <c r="U1153" i="25" s="1"/>
  <c r="R1153" i="25"/>
  <c r="Q1153" i="25"/>
  <c r="T1152" i="25"/>
  <c r="U1152" i="25" s="1"/>
  <c r="R1152" i="25"/>
  <c r="Q1152" i="25"/>
  <c r="T1151" i="25"/>
  <c r="U1151" i="25" s="1"/>
  <c r="R1151" i="25"/>
  <c r="Q1151" i="25"/>
  <c r="T1150" i="25"/>
  <c r="U1150" i="25" s="1"/>
  <c r="R1150" i="25"/>
  <c r="Q1150" i="25"/>
  <c r="T1149" i="25"/>
  <c r="U1149" i="25" s="1"/>
  <c r="R1149" i="25"/>
  <c r="Q1149" i="25"/>
  <c r="S1148" i="25"/>
  <c r="M1148" i="25" s="1"/>
  <c r="Q1148" i="25"/>
  <c r="I1148" i="25"/>
  <c r="K1148" i="25" s="1"/>
  <c r="T1147" i="25"/>
  <c r="U1147" i="25" s="1"/>
  <c r="R1147" i="25"/>
  <c r="Q1147" i="25"/>
  <c r="T1146" i="25"/>
  <c r="U1146" i="25" s="1"/>
  <c r="R1146" i="25"/>
  <c r="Q1146" i="25"/>
  <c r="T1145" i="25"/>
  <c r="U1145" i="25" s="1"/>
  <c r="R1145" i="25"/>
  <c r="Q1145" i="25"/>
  <c r="T1144" i="25"/>
  <c r="U1144" i="25" s="1"/>
  <c r="R1144" i="25"/>
  <c r="Q1144" i="25"/>
  <c r="T1143" i="25"/>
  <c r="U1143" i="25" s="1"/>
  <c r="R1143" i="25"/>
  <c r="Q1143" i="25"/>
  <c r="Q1142" i="25"/>
  <c r="P1142" i="25"/>
  <c r="O1142" i="25"/>
  <c r="N1142" i="25"/>
  <c r="M1142" i="25"/>
  <c r="K1142" i="25"/>
  <c r="Q1141" i="25"/>
  <c r="N1141" i="25"/>
  <c r="M1141" i="25"/>
  <c r="K1141" i="25"/>
  <c r="L1141" i="25" s="1"/>
  <c r="T1140" i="25"/>
  <c r="U1140" i="25" s="1"/>
  <c r="R1140" i="25"/>
  <c r="Q1140" i="25"/>
  <c r="S1139" i="25"/>
  <c r="Q1139" i="25"/>
  <c r="I1139" i="25"/>
  <c r="K1139" i="25" s="1"/>
  <c r="T1138" i="25"/>
  <c r="U1138" i="25" s="1"/>
  <c r="R1138" i="25"/>
  <c r="Q1138" i="25"/>
  <c r="Q1137" i="25"/>
  <c r="M1137" i="25"/>
  <c r="K1137" i="25"/>
  <c r="L1137" i="25" s="1"/>
  <c r="S1136" i="25"/>
  <c r="Q1136" i="25"/>
  <c r="I1136" i="25"/>
  <c r="K1136" i="25" s="1"/>
  <c r="Q1135" i="25"/>
  <c r="K1135" i="25"/>
  <c r="Q1134" i="25"/>
  <c r="K1134" i="25"/>
  <c r="Q1133" i="25"/>
  <c r="P1133" i="25"/>
  <c r="O1133" i="25"/>
  <c r="N1133" i="25"/>
  <c r="M1133" i="25"/>
  <c r="K1133" i="25"/>
  <c r="L1133" i="25" s="1"/>
  <c r="Q1132" i="25"/>
  <c r="P1132" i="25"/>
  <c r="O1132" i="25"/>
  <c r="N1132" i="25"/>
  <c r="M1132" i="25"/>
  <c r="K1132" i="25"/>
  <c r="L1132" i="25" s="1"/>
  <c r="Q1131" i="25"/>
  <c r="P1131" i="25"/>
  <c r="O1131" i="25"/>
  <c r="N1131" i="25"/>
  <c r="M1131" i="25"/>
  <c r="K1131" i="25"/>
  <c r="L1131" i="25" s="1"/>
  <c r="Q1130" i="25"/>
  <c r="N1130" i="25"/>
  <c r="M1130" i="25"/>
  <c r="K1130" i="25"/>
  <c r="L1130" i="25" s="1"/>
  <c r="Q1129" i="25"/>
  <c r="P1129" i="25"/>
  <c r="K1129" i="25"/>
  <c r="Q1128" i="25"/>
  <c r="P1128" i="25"/>
  <c r="O1128" i="25"/>
  <c r="N1128" i="25"/>
  <c r="K1128" i="25"/>
  <c r="Q1127" i="25"/>
  <c r="K1127" i="25"/>
  <c r="S1126" i="25"/>
  <c r="O1126" i="25" s="1"/>
  <c r="Q1126" i="25"/>
  <c r="I1126" i="25"/>
  <c r="K1126" i="25" s="1"/>
  <c r="S1125" i="25"/>
  <c r="O1125" i="25" s="1"/>
  <c r="Q1125" i="25"/>
  <c r="I1125" i="25"/>
  <c r="K1125" i="25" s="1"/>
  <c r="S1124" i="25"/>
  <c r="Q1124" i="25"/>
  <c r="I1124" i="25"/>
  <c r="K1124" i="25" s="1"/>
  <c r="S1123" i="25"/>
  <c r="O1123" i="25" s="1"/>
  <c r="Q1123" i="25"/>
  <c r="I1123" i="25"/>
  <c r="K1123" i="25" s="1"/>
  <c r="S1122" i="25"/>
  <c r="O1122" i="25" s="1"/>
  <c r="Q1122" i="25"/>
  <c r="I1122" i="25"/>
  <c r="K1122" i="25" s="1"/>
  <c r="S1121" i="25"/>
  <c r="O1121" i="25" s="1"/>
  <c r="Q1121" i="25"/>
  <c r="I1121" i="25"/>
  <c r="K1121" i="25" s="1"/>
  <c r="S1120" i="25"/>
  <c r="O1120" i="25" s="1"/>
  <c r="Q1120" i="25"/>
  <c r="I1120" i="25"/>
  <c r="K1120" i="25" s="1"/>
  <c r="S1119" i="25"/>
  <c r="Q1119" i="25"/>
  <c r="I1119" i="25"/>
  <c r="K1119" i="25" s="1"/>
  <c r="S1118" i="25"/>
  <c r="O1118" i="25" s="1"/>
  <c r="Q1118" i="25"/>
  <c r="I1118" i="25"/>
  <c r="K1118" i="25" s="1"/>
  <c r="T1117" i="25"/>
  <c r="U1117" i="25" s="1"/>
  <c r="R1117" i="25"/>
  <c r="Q1117" i="25"/>
  <c r="T1116" i="25"/>
  <c r="U1116" i="25" s="1"/>
  <c r="R1116" i="25"/>
  <c r="Q1116" i="25"/>
  <c r="T1115" i="25"/>
  <c r="U1115" i="25" s="1"/>
  <c r="R1115" i="25"/>
  <c r="Q1115" i="25"/>
  <c r="T1114" i="25"/>
  <c r="U1114" i="25" s="1"/>
  <c r="R1114" i="25"/>
  <c r="Q1114" i="25"/>
  <c r="T1113" i="25"/>
  <c r="U1113" i="25" s="1"/>
  <c r="R1113" i="25"/>
  <c r="Q1113" i="25"/>
  <c r="T1112" i="25"/>
  <c r="U1112" i="25" s="1"/>
  <c r="R1112" i="25"/>
  <c r="Q1112" i="25"/>
  <c r="T1111" i="25"/>
  <c r="U1111" i="25" s="1"/>
  <c r="R1111" i="25"/>
  <c r="Q1111" i="25"/>
  <c r="S1110" i="25"/>
  <c r="Q1110" i="25"/>
  <c r="I1110" i="25"/>
  <c r="K1110" i="25" s="1"/>
  <c r="S1109" i="25"/>
  <c r="P1109" i="25" s="1"/>
  <c r="Q1109" i="25"/>
  <c r="I1109" i="25"/>
  <c r="K1109" i="25" s="1"/>
  <c r="T1108" i="25"/>
  <c r="U1108" i="25" s="1"/>
  <c r="R1108" i="25"/>
  <c r="Q1108" i="25"/>
  <c r="T1107" i="25"/>
  <c r="U1107" i="25" s="1"/>
  <c r="R1107" i="25"/>
  <c r="Q1107" i="25"/>
  <c r="S1106" i="25"/>
  <c r="Q1106" i="25"/>
  <c r="I1106" i="25"/>
  <c r="K1106" i="25" s="1"/>
  <c r="S1105" i="25"/>
  <c r="P1105" i="25" s="1"/>
  <c r="Q1105" i="25"/>
  <c r="I1105" i="25"/>
  <c r="K1105" i="25" s="1"/>
  <c r="T1104" i="25"/>
  <c r="U1104" i="25" s="1"/>
  <c r="R1104" i="25"/>
  <c r="Q1104" i="25"/>
  <c r="T1103" i="25"/>
  <c r="U1103" i="25" s="1"/>
  <c r="R1103" i="25"/>
  <c r="Q1103" i="25"/>
  <c r="T1102" i="25"/>
  <c r="U1102" i="25" s="1"/>
  <c r="R1102" i="25"/>
  <c r="Q1102" i="25"/>
  <c r="T1101" i="25"/>
  <c r="U1101" i="25" s="1"/>
  <c r="R1101" i="25"/>
  <c r="Q1101" i="25"/>
  <c r="T1100" i="25"/>
  <c r="U1100" i="25" s="1"/>
  <c r="R1100" i="25"/>
  <c r="Q1100" i="25"/>
  <c r="T1099" i="25"/>
  <c r="U1099" i="25" s="1"/>
  <c r="R1099" i="25"/>
  <c r="Q1099" i="25"/>
  <c r="T1098" i="25"/>
  <c r="U1098" i="25" s="1"/>
  <c r="R1098" i="25"/>
  <c r="Q1098" i="25"/>
  <c r="T1097" i="25"/>
  <c r="U1097" i="25" s="1"/>
  <c r="R1097" i="25"/>
  <c r="Q1097" i="25"/>
  <c r="T1096" i="25"/>
  <c r="U1096" i="25" s="1"/>
  <c r="R1096" i="25"/>
  <c r="Q1096" i="25"/>
  <c r="T1095" i="25"/>
  <c r="U1095" i="25" s="1"/>
  <c r="R1095" i="25"/>
  <c r="Q1095" i="25"/>
  <c r="T1094" i="25"/>
  <c r="U1094" i="25" s="1"/>
  <c r="R1094" i="25"/>
  <c r="Q1094" i="25"/>
  <c r="T1093" i="25"/>
  <c r="U1093" i="25" s="1"/>
  <c r="R1093" i="25"/>
  <c r="Q1093" i="25"/>
  <c r="T1092" i="25"/>
  <c r="U1092" i="25" s="1"/>
  <c r="R1092" i="25"/>
  <c r="Q1092" i="25"/>
  <c r="T1091" i="25"/>
  <c r="U1091" i="25" s="1"/>
  <c r="R1091" i="25"/>
  <c r="Q1091" i="25"/>
  <c r="T1090" i="25"/>
  <c r="U1090" i="25" s="1"/>
  <c r="R1090" i="25"/>
  <c r="Q1090" i="25"/>
  <c r="T1089" i="25"/>
  <c r="U1089" i="25" s="1"/>
  <c r="R1089" i="25"/>
  <c r="Q1089" i="25"/>
  <c r="T1088" i="25"/>
  <c r="U1088" i="25" s="1"/>
  <c r="R1088" i="25"/>
  <c r="Q1088" i="25"/>
  <c r="T1087" i="25"/>
  <c r="U1087" i="25" s="1"/>
  <c r="R1087" i="25"/>
  <c r="Q1087" i="25"/>
  <c r="T1086" i="25"/>
  <c r="U1086" i="25" s="1"/>
  <c r="R1086" i="25"/>
  <c r="Q1086" i="25"/>
  <c r="T1085" i="25"/>
  <c r="U1085" i="25" s="1"/>
  <c r="R1085" i="25"/>
  <c r="Q1085" i="25"/>
  <c r="T1084" i="25"/>
  <c r="U1084" i="25" s="1"/>
  <c r="R1084" i="25"/>
  <c r="Q1084" i="25"/>
  <c r="T1083" i="25"/>
  <c r="U1083" i="25" s="1"/>
  <c r="R1083" i="25"/>
  <c r="Q1083" i="25"/>
  <c r="T1082" i="25"/>
  <c r="U1082" i="25" s="1"/>
  <c r="R1082" i="25"/>
  <c r="Q1082" i="25"/>
  <c r="T1081" i="25"/>
  <c r="U1081" i="25" s="1"/>
  <c r="R1081" i="25"/>
  <c r="Q1081" i="25"/>
  <c r="T1080" i="25"/>
  <c r="U1080" i="25" s="1"/>
  <c r="R1080" i="25"/>
  <c r="Q1080" i="25"/>
  <c r="T1079" i="25"/>
  <c r="U1079" i="25" s="1"/>
  <c r="R1079" i="25"/>
  <c r="Q1079" i="25"/>
  <c r="T1078" i="25"/>
  <c r="U1078" i="25" s="1"/>
  <c r="R1078" i="25"/>
  <c r="Q1078" i="25"/>
  <c r="T1077" i="25"/>
  <c r="U1077" i="25" s="1"/>
  <c r="R1077" i="25"/>
  <c r="Q1077" i="25"/>
  <c r="T1076" i="25"/>
  <c r="U1076" i="25" s="1"/>
  <c r="R1076" i="25"/>
  <c r="Q1076" i="25"/>
  <c r="T1075" i="25"/>
  <c r="U1075" i="25" s="1"/>
  <c r="R1075" i="25"/>
  <c r="Q1075" i="25"/>
  <c r="T1074" i="25"/>
  <c r="U1074" i="25" s="1"/>
  <c r="R1074" i="25"/>
  <c r="Q1074" i="25"/>
  <c r="T1073" i="25"/>
  <c r="U1073" i="25" s="1"/>
  <c r="R1073" i="25"/>
  <c r="Q1073" i="25"/>
  <c r="T1072" i="25"/>
  <c r="U1072" i="25" s="1"/>
  <c r="R1072" i="25"/>
  <c r="Q1072" i="25"/>
  <c r="T1071" i="25"/>
  <c r="U1071" i="25" s="1"/>
  <c r="R1071" i="25"/>
  <c r="Q1071" i="25"/>
  <c r="T1070" i="25"/>
  <c r="U1070" i="25" s="1"/>
  <c r="R1070" i="25"/>
  <c r="Q1070" i="25"/>
  <c r="T1069" i="25"/>
  <c r="U1069" i="25" s="1"/>
  <c r="R1069" i="25"/>
  <c r="Q1069" i="25"/>
  <c r="T1068" i="25"/>
  <c r="U1068" i="25" s="1"/>
  <c r="R1068" i="25"/>
  <c r="Q1068" i="25"/>
  <c r="T1067" i="25"/>
  <c r="U1067" i="25" s="1"/>
  <c r="R1067" i="25"/>
  <c r="Q1067" i="25"/>
  <c r="T1066" i="25"/>
  <c r="U1066" i="25" s="1"/>
  <c r="R1066" i="25"/>
  <c r="Q1066" i="25"/>
  <c r="T1065" i="25"/>
  <c r="U1065" i="25" s="1"/>
  <c r="R1065" i="25"/>
  <c r="Q1065" i="25"/>
  <c r="T1064" i="25"/>
  <c r="U1064" i="25" s="1"/>
  <c r="R1064" i="25"/>
  <c r="Q1064" i="25"/>
  <c r="T1063" i="25"/>
  <c r="U1063" i="25" s="1"/>
  <c r="R1063" i="25"/>
  <c r="Q1063" i="25"/>
  <c r="T1062" i="25"/>
  <c r="U1062" i="25" s="1"/>
  <c r="R1062" i="25"/>
  <c r="Q1062" i="25"/>
  <c r="T1061" i="25"/>
  <c r="U1061" i="25" s="1"/>
  <c r="R1061" i="25"/>
  <c r="Q1061" i="25"/>
  <c r="T1060" i="25"/>
  <c r="U1060" i="25" s="1"/>
  <c r="R1060" i="25"/>
  <c r="Q1060" i="25"/>
  <c r="T1059" i="25"/>
  <c r="U1059" i="25" s="1"/>
  <c r="R1059" i="25"/>
  <c r="Q1059" i="25"/>
  <c r="T1058" i="25"/>
  <c r="U1058" i="25" s="1"/>
  <c r="R1058" i="25"/>
  <c r="Q1058" i="25"/>
  <c r="T1057" i="25"/>
  <c r="U1057" i="25" s="1"/>
  <c r="R1057" i="25"/>
  <c r="Q1057" i="25"/>
  <c r="T1056" i="25"/>
  <c r="U1056" i="25" s="1"/>
  <c r="R1056" i="25"/>
  <c r="Q1056" i="25"/>
  <c r="T1055" i="25"/>
  <c r="U1055" i="25" s="1"/>
  <c r="R1055" i="25"/>
  <c r="Q1055" i="25"/>
  <c r="T1054" i="25"/>
  <c r="U1054" i="25" s="1"/>
  <c r="R1054" i="25"/>
  <c r="Q1054" i="25"/>
  <c r="T1053" i="25"/>
  <c r="U1053" i="25" s="1"/>
  <c r="R1053" i="25"/>
  <c r="Q1053" i="25"/>
  <c r="T1052" i="25"/>
  <c r="U1052" i="25" s="1"/>
  <c r="R1052" i="25"/>
  <c r="Q1052" i="25"/>
  <c r="T1051" i="25"/>
  <c r="U1051" i="25" s="1"/>
  <c r="R1051" i="25"/>
  <c r="Q1051" i="25"/>
  <c r="T1050" i="25"/>
  <c r="U1050" i="25" s="1"/>
  <c r="R1050" i="25"/>
  <c r="Q1050" i="25"/>
  <c r="T1049" i="25"/>
  <c r="U1049" i="25" s="1"/>
  <c r="R1049" i="25"/>
  <c r="Q1049" i="25"/>
  <c r="T1048" i="25"/>
  <c r="U1048" i="25" s="1"/>
  <c r="R1048" i="25"/>
  <c r="Q1048" i="25"/>
  <c r="T1047" i="25"/>
  <c r="U1047" i="25" s="1"/>
  <c r="R1047" i="25"/>
  <c r="Q1047" i="25"/>
  <c r="T1046" i="25"/>
  <c r="U1046" i="25" s="1"/>
  <c r="R1046" i="25"/>
  <c r="Q1046" i="25"/>
  <c r="T1045" i="25"/>
  <c r="U1045" i="25" s="1"/>
  <c r="R1045" i="25"/>
  <c r="Q1045" i="25"/>
  <c r="T1044" i="25"/>
  <c r="U1044" i="25" s="1"/>
  <c r="R1044" i="25"/>
  <c r="Q1044" i="25"/>
  <c r="T1043" i="25"/>
  <c r="U1043" i="25" s="1"/>
  <c r="R1043" i="25"/>
  <c r="Q1043" i="25"/>
  <c r="T1042" i="25"/>
  <c r="U1042" i="25" s="1"/>
  <c r="R1042" i="25"/>
  <c r="Q1042" i="25"/>
  <c r="T1041" i="25"/>
  <c r="U1041" i="25" s="1"/>
  <c r="R1041" i="25"/>
  <c r="Q1041" i="25"/>
  <c r="T1040" i="25"/>
  <c r="U1040" i="25" s="1"/>
  <c r="R1040" i="25"/>
  <c r="Q1040" i="25"/>
  <c r="T1039" i="25"/>
  <c r="U1039" i="25" s="1"/>
  <c r="R1039" i="25"/>
  <c r="Q1039" i="25"/>
  <c r="T1038" i="25"/>
  <c r="U1038" i="25" s="1"/>
  <c r="R1038" i="25"/>
  <c r="Q1038" i="25"/>
  <c r="T1037" i="25"/>
  <c r="U1037" i="25" s="1"/>
  <c r="R1037" i="25"/>
  <c r="Q1037" i="25"/>
  <c r="T1036" i="25"/>
  <c r="U1036" i="25" s="1"/>
  <c r="R1036" i="25"/>
  <c r="Q1036" i="25"/>
  <c r="T1035" i="25"/>
  <c r="U1035" i="25" s="1"/>
  <c r="R1035" i="25"/>
  <c r="Q1035" i="25"/>
  <c r="T1034" i="25"/>
  <c r="U1034" i="25" s="1"/>
  <c r="R1034" i="25"/>
  <c r="Q1034" i="25"/>
  <c r="T1033" i="25"/>
  <c r="U1033" i="25" s="1"/>
  <c r="R1033" i="25"/>
  <c r="Q1033" i="25"/>
  <c r="T1032" i="25"/>
  <c r="U1032" i="25" s="1"/>
  <c r="R1032" i="25"/>
  <c r="Q1032" i="25"/>
  <c r="T1031" i="25"/>
  <c r="U1031" i="25" s="1"/>
  <c r="R1031" i="25"/>
  <c r="Q1031" i="25"/>
  <c r="T1030" i="25"/>
  <c r="U1030" i="25" s="1"/>
  <c r="R1030" i="25"/>
  <c r="Q1030" i="25"/>
  <c r="T1029" i="25"/>
  <c r="U1029" i="25" s="1"/>
  <c r="R1029" i="25"/>
  <c r="Q1029" i="25"/>
  <c r="T1028" i="25"/>
  <c r="U1028" i="25" s="1"/>
  <c r="R1028" i="25"/>
  <c r="Q1028" i="25"/>
  <c r="T1027" i="25"/>
  <c r="U1027" i="25" s="1"/>
  <c r="R1027" i="25"/>
  <c r="Q1027" i="25"/>
  <c r="T1026" i="25"/>
  <c r="U1026" i="25" s="1"/>
  <c r="R1026" i="25"/>
  <c r="Q1026" i="25"/>
  <c r="T1025" i="25"/>
  <c r="U1025" i="25" s="1"/>
  <c r="R1025" i="25"/>
  <c r="Q1025" i="25"/>
  <c r="T1024" i="25"/>
  <c r="U1024" i="25" s="1"/>
  <c r="R1024" i="25"/>
  <c r="Q1024" i="25"/>
  <c r="T1023" i="25"/>
  <c r="U1023" i="25" s="1"/>
  <c r="R1023" i="25"/>
  <c r="Q1023" i="25"/>
  <c r="T1022" i="25"/>
  <c r="U1022" i="25" s="1"/>
  <c r="R1022" i="25"/>
  <c r="Q1022" i="25"/>
  <c r="T1021" i="25"/>
  <c r="U1021" i="25" s="1"/>
  <c r="R1021" i="25"/>
  <c r="Q1021" i="25"/>
  <c r="T1020" i="25"/>
  <c r="U1020" i="25" s="1"/>
  <c r="R1020" i="25"/>
  <c r="Q1020" i="25"/>
  <c r="T1019" i="25"/>
  <c r="U1019" i="25" s="1"/>
  <c r="R1019" i="25"/>
  <c r="Q1019" i="25"/>
  <c r="T1018" i="25"/>
  <c r="U1018" i="25" s="1"/>
  <c r="R1018" i="25"/>
  <c r="Q1018" i="25"/>
  <c r="T1017" i="25"/>
  <c r="U1017" i="25" s="1"/>
  <c r="R1017" i="25"/>
  <c r="Q1017" i="25"/>
  <c r="T1016" i="25"/>
  <c r="U1016" i="25" s="1"/>
  <c r="R1016" i="25"/>
  <c r="Q1016" i="25"/>
  <c r="T1015" i="25"/>
  <c r="U1015" i="25" s="1"/>
  <c r="R1015" i="25"/>
  <c r="Q1015" i="25"/>
  <c r="T1014" i="25"/>
  <c r="U1014" i="25" s="1"/>
  <c r="R1014" i="25"/>
  <c r="Q1014" i="25"/>
  <c r="T1013" i="25"/>
  <c r="U1013" i="25" s="1"/>
  <c r="R1013" i="25"/>
  <c r="Q1013" i="25"/>
  <c r="T1012" i="25"/>
  <c r="U1012" i="25" s="1"/>
  <c r="R1012" i="25"/>
  <c r="Q1012" i="25"/>
  <c r="T1011" i="25"/>
  <c r="U1011" i="25" s="1"/>
  <c r="R1011" i="25"/>
  <c r="Q1011" i="25"/>
  <c r="T1010" i="25"/>
  <c r="U1010" i="25" s="1"/>
  <c r="R1010" i="25"/>
  <c r="Q1010" i="25"/>
  <c r="T1009" i="25"/>
  <c r="U1009" i="25" s="1"/>
  <c r="R1009" i="25"/>
  <c r="Q1009" i="25"/>
  <c r="T1008" i="25"/>
  <c r="U1008" i="25" s="1"/>
  <c r="R1008" i="25"/>
  <c r="Q1008" i="25"/>
  <c r="T1007" i="25"/>
  <c r="U1007" i="25" s="1"/>
  <c r="R1007" i="25"/>
  <c r="Q1007" i="25"/>
  <c r="T1006" i="25"/>
  <c r="U1006" i="25" s="1"/>
  <c r="R1006" i="25"/>
  <c r="Q1006" i="25"/>
  <c r="T1005" i="25"/>
  <c r="U1005" i="25" s="1"/>
  <c r="R1005" i="25"/>
  <c r="Q1005" i="25"/>
  <c r="T1004" i="25"/>
  <c r="U1004" i="25" s="1"/>
  <c r="R1004" i="25"/>
  <c r="Q1004" i="25"/>
  <c r="T1003" i="25"/>
  <c r="U1003" i="25" s="1"/>
  <c r="R1003" i="25"/>
  <c r="Q1003" i="25"/>
  <c r="T1002" i="25"/>
  <c r="U1002" i="25" s="1"/>
  <c r="R1002" i="25"/>
  <c r="Q1002" i="25"/>
  <c r="T1001" i="25"/>
  <c r="U1001" i="25" s="1"/>
  <c r="R1001" i="25"/>
  <c r="Q1001" i="25"/>
  <c r="T1000" i="25"/>
  <c r="U1000" i="25" s="1"/>
  <c r="R1000" i="25"/>
  <c r="Q1000" i="25"/>
  <c r="T999" i="25"/>
  <c r="U999" i="25" s="1"/>
  <c r="R999" i="25"/>
  <c r="Q999" i="25"/>
  <c r="T998" i="25"/>
  <c r="U998" i="25" s="1"/>
  <c r="R998" i="25"/>
  <c r="Q998" i="25"/>
  <c r="T997" i="25"/>
  <c r="U997" i="25" s="1"/>
  <c r="R997" i="25"/>
  <c r="Q997" i="25"/>
  <c r="T996" i="25"/>
  <c r="U996" i="25" s="1"/>
  <c r="R996" i="25"/>
  <c r="Q996" i="25"/>
  <c r="T995" i="25"/>
  <c r="U995" i="25" s="1"/>
  <c r="R995" i="25"/>
  <c r="Q995" i="25"/>
  <c r="T994" i="25"/>
  <c r="U994" i="25" s="1"/>
  <c r="R994" i="25"/>
  <c r="Q994" i="25"/>
  <c r="T993" i="25"/>
  <c r="U993" i="25" s="1"/>
  <c r="R993" i="25"/>
  <c r="Q993" i="25"/>
  <c r="T992" i="25"/>
  <c r="U992" i="25" s="1"/>
  <c r="R992" i="25"/>
  <c r="Q992" i="25"/>
  <c r="T991" i="25"/>
  <c r="U991" i="25" s="1"/>
  <c r="R991" i="25"/>
  <c r="Q991" i="25"/>
  <c r="T990" i="25"/>
  <c r="U990" i="25" s="1"/>
  <c r="R990" i="25"/>
  <c r="Q990" i="25"/>
  <c r="T989" i="25"/>
  <c r="U989" i="25" s="1"/>
  <c r="R989" i="25"/>
  <c r="Q989" i="25"/>
  <c r="T988" i="25"/>
  <c r="U988" i="25" s="1"/>
  <c r="R988" i="25"/>
  <c r="Q988" i="25"/>
  <c r="T987" i="25"/>
  <c r="U987" i="25" s="1"/>
  <c r="R987" i="25"/>
  <c r="Q987" i="25"/>
  <c r="T986" i="25"/>
  <c r="U986" i="25" s="1"/>
  <c r="R986" i="25"/>
  <c r="Q986" i="25"/>
  <c r="T985" i="25"/>
  <c r="U985" i="25" s="1"/>
  <c r="R985" i="25"/>
  <c r="Q985" i="25"/>
  <c r="T984" i="25"/>
  <c r="U984" i="25" s="1"/>
  <c r="R984" i="25"/>
  <c r="Q984" i="25"/>
  <c r="T983" i="25"/>
  <c r="U983" i="25" s="1"/>
  <c r="R983" i="25"/>
  <c r="Q983" i="25"/>
  <c r="T982" i="25"/>
  <c r="U982" i="25" s="1"/>
  <c r="R982" i="25"/>
  <c r="Q982" i="25"/>
  <c r="T981" i="25"/>
  <c r="U981" i="25" s="1"/>
  <c r="R981" i="25"/>
  <c r="Q981" i="25"/>
  <c r="T980" i="25"/>
  <c r="U980" i="25" s="1"/>
  <c r="R980" i="25"/>
  <c r="Q980" i="25"/>
  <c r="T979" i="25"/>
  <c r="U979" i="25" s="1"/>
  <c r="R979" i="25"/>
  <c r="Q979" i="25"/>
  <c r="T978" i="25"/>
  <c r="U978" i="25" s="1"/>
  <c r="R978" i="25"/>
  <c r="Q978" i="25"/>
  <c r="T977" i="25"/>
  <c r="U977" i="25" s="1"/>
  <c r="R977" i="25"/>
  <c r="Q977" i="25"/>
  <c r="T976" i="25"/>
  <c r="U976" i="25" s="1"/>
  <c r="R976" i="25"/>
  <c r="Q976" i="25"/>
  <c r="T975" i="25"/>
  <c r="U975" i="25" s="1"/>
  <c r="R975" i="25"/>
  <c r="Q975" i="25"/>
  <c r="T974" i="25"/>
  <c r="U974" i="25" s="1"/>
  <c r="R974" i="25"/>
  <c r="Q974" i="25"/>
  <c r="T973" i="25"/>
  <c r="U973" i="25" s="1"/>
  <c r="R973" i="25"/>
  <c r="Q973" i="25"/>
  <c r="T972" i="25"/>
  <c r="U972" i="25" s="1"/>
  <c r="R972" i="25"/>
  <c r="Q972" i="25"/>
  <c r="T971" i="25"/>
  <c r="U971" i="25" s="1"/>
  <c r="R971" i="25"/>
  <c r="Q971" i="25"/>
  <c r="T970" i="25"/>
  <c r="U970" i="25" s="1"/>
  <c r="R970" i="25"/>
  <c r="Q970" i="25"/>
  <c r="T969" i="25"/>
  <c r="U969" i="25" s="1"/>
  <c r="R969" i="25"/>
  <c r="Q969" i="25"/>
  <c r="T968" i="25"/>
  <c r="U968" i="25" s="1"/>
  <c r="R968" i="25"/>
  <c r="Q968" i="25"/>
  <c r="T967" i="25"/>
  <c r="U967" i="25" s="1"/>
  <c r="R967" i="25"/>
  <c r="Q967" i="25"/>
  <c r="T966" i="25"/>
  <c r="U966" i="25" s="1"/>
  <c r="R966" i="25"/>
  <c r="Q966" i="25"/>
  <c r="T965" i="25"/>
  <c r="U965" i="25" s="1"/>
  <c r="R965" i="25"/>
  <c r="Q965" i="25"/>
  <c r="T964" i="25"/>
  <c r="U964" i="25" s="1"/>
  <c r="R964" i="25"/>
  <c r="Q964" i="25"/>
  <c r="S963" i="25"/>
  <c r="O963" i="25" s="1"/>
  <c r="Q963" i="25"/>
  <c r="I963" i="25"/>
  <c r="K963" i="25" s="1"/>
  <c r="S962" i="25"/>
  <c r="Q962" i="25"/>
  <c r="I962" i="25"/>
  <c r="K962" i="25" s="1"/>
  <c r="T961" i="25"/>
  <c r="U961" i="25" s="1"/>
  <c r="R961" i="25"/>
  <c r="Q961" i="25"/>
  <c r="T960" i="25"/>
  <c r="U960" i="25" s="1"/>
  <c r="R960" i="25"/>
  <c r="Q960" i="25"/>
  <c r="T959" i="25"/>
  <c r="U959" i="25" s="1"/>
  <c r="R959" i="25"/>
  <c r="Q959" i="25"/>
  <c r="T958" i="25"/>
  <c r="U958" i="25" s="1"/>
  <c r="R958" i="25"/>
  <c r="Q958" i="25"/>
  <c r="T957" i="25"/>
  <c r="U957" i="25" s="1"/>
  <c r="R957" i="25"/>
  <c r="Q957" i="25"/>
  <c r="T956" i="25"/>
  <c r="U956" i="25" s="1"/>
  <c r="R956" i="25"/>
  <c r="Q956" i="25"/>
  <c r="T955" i="25"/>
  <c r="U955" i="25" s="1"/>
  <c r="R955" i="25"/>
  <c r="Q955" i="25"/>
  <c r="T954" i="25"/>
  <c r="U954" i="25" s="1"/>
  <c r="R954" i="25"/>
  <c r="Q954" i="25"/>
  <c r="T953" i="25"/>
  <c r="U953" i="25" s="1"/>
  <c r="R953" i="25"/>
  <c r="Q953" i="25"/>
  <c r="T952" i="25"/>
  <c r="U952" i="25" s="1"/>
  <c r="R952" i="25"/>
  <c r="Q952" i="25"/>
  <c r="T951" i="25"/>
  <c r="U951" i="25" s="1"/>
  <c r="R951" i="25"/>
  <c r="Q951" i="25"/>
  <c r="T950" i="25"/>
  <c r="U950" i="25" s="1"/>
  <c r="R950" i="25"/>
  <c r="Q950" i="25"/>
  <c r="T949" i="25"/>
  <c r="U949" i="25" s="1"/>
  <c r="R949" i="25"/>
  <c r="Q949" i="25"/>
  <c r="T948" i="25"/>
  <c r="U948" i="25" s="1"/>
  <c r="R948" i="25"/>
  <c r="Q948" i="25"/>
  <c r="T947" i="25"/>
  <c r="U947" i="25" s="1"/>
  <c r="R947" i="25"/>
  <c r="Q947" i="25"/>
  <c r="T946" i="25"/>
  <c r="U946" i="25" s="1"/>
  <c r="R946" i="25"/>
  <c r="Q946" i="25"/>
  <c r="T945" i="25"/>
  <c r="U945" i="25" s="1"/>
  <c r="R945" i="25"/>
  <c r="Q945" i="25"/>
  <c r="T944" i="25"/>
  <c r="U944" i="25" s="1"/>
  <c r="R944" i="25"/>
  <c r="Q944" i="25"/>
  <c r="T943" i="25"/>
  <c r="U943" i="25" s="1"/>
  <c r="R943" i="25"/>
  <c r="Q943" i="25"/>
  <c r="T942" i="25"/>
  <c r="U942" i="25" s="1"/>
  <c r="R942" i="25"/>
  <c r="Q942" i="25"/>
  <c r="T941" i="25"/>
  <c r="U941" i="25" s="1"/>
  <c r="R941" i="25"/>
  <c r="Q941" i="25"/>
  <c r="T940" i="25"/>
  <c r="U940" i="25" s="1"/>
  <c r="R940" i="25"/>
  <c r="Q940" i="25"/>
  <c r="T939" i="25"/>
  <c r="U939" i="25" s="1"/>
  <c r="R939" i="25"/>
  <c r="Q939" i="25"/>
  <c r="T938" i="25"/>
  <c r="U938" i="25" s="1"/>
  <c r="R938" i="25"/>
  <c r="Q938" i="25"/>
  <c r="T937" i="25"/>
  <c r="U937" i="25" s="1"/>
  <c r="R937" i="25"/>
  <c r="Q937" i="25"/>
  <c r="T936" i="25"/>
  <c r="U936" i="25" s="1"/>
  <c r="R936" i="25"/>
  <c r="Q936" i="25"/>
  <c r="T935" i="25"/>
  <c r="U935" i="25" s="1"/>
  <c r="R935" i="25"/>
  <c r="Q935" i="25"/>
  <c r="T934" i="25"/>
  <c r="U934" i="25" s="1"/>
  <c r="R934" i="25"/>
  <c r="Q934" i="25"/>
  <c r="T933" i="25"/>
  <c r="U933" i="25" s="1"/>
  <c r="R933" i="25"/>
  <c r="Q933" i="25"/>
  <c r="T932" i="25"/>
  <c r="U932" i="25" s="1"/>
  <c r="R932" i="25"/>
  <c r="Q932" i="25"/>
  <c r="T931" i="25"/>
  <c r="U931" i="25" s="1"/>
  <c r="R931" i="25"/>
  <c r="Q931" i="25"/>
  <c r="T930" i="25"/>
  <c r="U930" i="25" s="1"/>
  <c r="R930" i="25"/>
  <c r="Q930" i="25"/>
  <c r="T929" i="25"/>
  <c r="U929" i="25" s="1"/>
  <c r="R929" i="25"/>
  <c r="Q929" i="25"/>
  <c r="T928" i="25"/>
  <c r="U928" i="25" s="1"/>
  <c r="R928" i="25"/>
  <c r="Q928" i="25"/>
  <c r="T927" i="25"/>
  <c r="U927" i="25" s="1"/>
  <c r="R927" i="25"/>
  <c r="Q927" i="25"/>
  <c r="T926" i="25"/>
  <c r="U926" i="25" s="1"/>
  <c r="R926" i="25"/>
  <c r="Q926" i="25"/>
  <c r="T925" i="25"/>
  <c r="U925" i="25" s="1"/>
  <c r="R925" i="25"/>
  <c r="Q925" i="25"/>
  <c r="T924" i="25"/>
  <c r="U924" i="25" s="1"/>
  <c r="R924" i="25"/>
  <c r="Q924" i="25"/>
  <c r="T923" i="25"/>
  <c r="U923" i="25" s="1"/>
  <c r="R923" i="25"/>
  <c r="Q923" i="25"/>
  <c r="T922" i="25"/>
  <c r="U922" i="25" s="1"/>
  <c r="R922" i="25"/>
  <c r="Q922" i="25"/>
  <c r="T921" i="25"/>
  <c r="U921" i="25" s="1"/>
  <c r="R921" i="25"/>
  <c r="Q921" i="25"/>
  <c r="T920" i="25"/>
  <c r="U920" i="25" s="1"/>
  <c r="R920" i="25"/>
  <c r="Q920" i="25"/>
  <c r="T919" i="25"/>
  <c r="U919" i="25" s="1"/>
  <c r="R919" i="25"/>
  <c r="Q919" i="25"/>
  <c r="T918" i="25"/>
  <c r="U918" i="25" s="1"/>
  <c r="R918" i="25"/>
  <c r="Q918" i="25"/>
  <c r="T917" i="25"/>
  <c r="U917" i="25" s="1"/>
  <c r="R917" i="25"/>
  <c r="Q917" i="25"/>
  <c r="T916" i="25"/>
  <c r="U916" i="25" s="1"/>
  <c r="R916" i="25"/>
  <c r="Q916" i="25"/>
  <c r="T915" i="25"/>
  <c r="U915" i="25" s="1"/>
  <c r="R915" i="25"/>
  <c r="Q915" i="25"/>
  <c r="T914" i="25"/>
  <c r="U914" i="25" s="1"/>
  <c r="R914" i="25"/>
  <c r="Q914" i="25"/>
  <c r="T913" i="25"/>
  <c r="U913" i="25" s="1"/>
  <c r="R913" i="25"/>
  <c r="Q913" i="25"/>
  <c r="T912" i="25"/>
  <c r="U912" i="25" s="1"/>
  <c r="R912" i="25"/>
  <c r="Q912" i="25"/>
  <c r="T911" i="25"/>
  <c r="U911" i="25" s="1"/>
  <c r="R911" i="25"/>
  <c r="Q911" i="25"/>
  <c r="T910" i="25"/>
  <c r="U910" i="25" s="1"/>
  <c r="R910" i="25"/>
  <c r="Q910" i="25"/>
  <c r="T909" i="25"/>
  <c r="U909" i="25" s="1"/>
  <c r="R909" i="25"/>
  <c r="Q909" i="25"/>
  <c r="T908" i="25"/>
  <c r="U908" i="25" s="1"/>
  <c r="R908" i="25"/>
  <c r="Q908" i="25"/>
  <c r="T907" i="25"/>
  <c r="U907" i="25" s="1"/>
  <c r="R907" i="25"/>
  <c r="Q907" i="25"/>
  <c r="T906" i="25"/>
  <c r="U906" i="25" s="1"/>
  <c r="R906" i="25"/>
  <c r="Q906" i="25"/>
  <c r="T905" i="25"/>
  <c r="U905" i="25" s="1"/>
  <c r="R905" i="25"/>
  <c r="Q905" i="25"/>
  <c r="T904" i="25"/>
  <c r="U904" i="25" s="1"/>
  <c r="R904" i="25"/>
  <c r="Q904" i="25"/>
  <c r="T903" i="25"/>
  <c r="U903" i="25" s="1"/>
  <c r="R903" i="25"/>
  <c r="Q903" i="25"/>
  <c r="T902" i="25"/>
  <c r="U902" i="25" s="1"/>
  <c r="R902" i="25"/>
  <c r="Q902" i="25"/>
  <c r="T901" i="25"/>
  <c r="U901" i="25" s="1"/>
  <c r="R901" i="25"/>
  <c r="Q901" i="25"/>
  <c r="T900" i="25"/>
  <c r="U900" i="25" s="1"/>
  <c r="R900" i="25"/>
  <c r="Q900" i="25"/>
  <c r="T899" i="25"/>
  <c r="U899" i="25" s="1"/>
  <c r="R899" i="25"/>
  <c r="Q899" i="25"/>
  <c r="T898" i="25"/>
  <c r="U898" i="25" s="1"/>
  <c r="R898" i="25"/>
  <c r="Q898" i="25"/>
  <c r="T897" i="25"/>
  <c r="U897" i="25" s="1"/>
  <c r="R897" i="25"/>
  <c r="Q897" i="25"/>
  <c r="T896" i="25"/>
  <c r="U896" i="25" s="1"/>
  <c r="R896" i="25"/>
  <c r="Q896" i="25"/>
  <c r="T895" i="25"/>
  <c r="U895" i="25" s="1"/>
  <c r="R895" i="25"/>
  <c r="Q895" i="25"/>
  <c r="T894" i="25"/>
  <c r="U894" i="25" s="1"/>
  <c r="R894" i="25"/>
  <c r="Q894" i="25"/>
  <c r="T893" i="25"/>
  <c r="U893" i="25" s="1"/>
  <c r="R893" i="25"/>
  <c r="Q893" i="25"/>
  <c r="T892" i="25"/>
  <c r="U892" i="25" s="1"/>
  <c r="R892" i="25"/>
  <c r="Q892" i="25"/>
  <c r="T891" i="25"/>
  <c r="U891" i="25" s="1"/>
  <c r="R891" i="25"/>
  <c r="Q891" i="25"/>
  <c r="T890" i="25"/>
  <c r="U890" i="25" s="1"/>
  <c r="R890" i="25"/>
  <c r="Q890" i="25"/>
  <c r="T889" i="25"/>
  <c r="U889" i="25" s="1"/>
  <c r="R889" i="25"/>
  <c r="Q889" i="25"/>
  <c r="T888" i="25"/>
  <c r="U888" i="25" s="1"/>
  <c r="R888" i="25"/>
  <c r="Q888" i="25"/>
  <c r="T887" i="25"/>
  <c r="U887" i="25" s="1"/>
  <c r="R887" i="25"/>
  <c r="Q887" i="25"/>
  <c r="T886" i="25"/>
  <c r="U886" i="25" s="1"/>
  <c r="R886" i="25"/>
  <c r="Q886" i="25"/>
  <c r="T885" i="25"/>
  <c r="U885" i="25" s="1"/>
  <c r="R885" i="25"/>
  <c r="Q885" i="25"/>
  <c r="T884" i="25"/>
  <c r="U884" i="25" s="1"/>
  <c r="R884" i="25"/>
  <c r="Q884" i="25"/>
  <c r="T883" i="25"/>
  <c r="U883" i="25" s="1"/>
  <c r="R883" i="25"/>
  <c r="Q883" i="25"/>
  <c r="T882" i="25"/>
  <c r="U882" i="25" s="1"/>
  <c r="R882" i="25"/>
  <c r="Q882" i="25"/>
  <c r="T881" i="25"/>
  <c r="U881" i="25" s="1"/>
  <c r="R881" i="25"/>
  <c r="Q881" i="25"/>
  <c r="T880" i="25"/>
  <c r="U880" i="25" s="1"/>
  <c r="R880" i="25"/>
  <c r="Q880" i="25"/>
  <c r="T879" i="25"/>
  <c r="U879" i="25" s="1"/>
  <c r="R879" i="25"/>
  <c r="Q879" i="25"/>
  <c r="T878" i="25"/>
  <c r="U878" i="25" s="1"/>
  <c r="R878" i="25"/>
  <c r="Q878" i="25"/>
  <c r="T877" i="25"/>
  <c r="U877" i="25" s="1"/>
  <c r="R877" i="25"/>
  <c r="Q877" i="25"/>
  <c r="T876" i="25"/>
  <c r="U876" i="25" s="1"/>
  <c r="R876" i="25"/>
  <c r="Q876" i="25"/>
  <c r="T875" i="25"/>
  <c r="U875" i="25" s="1"/>
  <c r="R875" i="25"/>
  <c r="Q875" i="25"/>
  <c r="T874" i="25"/>
  <c r="U874" i="25" s="1"/>
  <c r="R874" i="25"/>
  <c r="Q874" i="25"/>
  <c r="T873" i="25"/>
  <c r="U873" i="25" s="1"/>
  <c r="R873" i="25"/>
  <c r="Q873" i="25"/>
  <c r="T872" i="25"/>
  <c r="U872" i="25" s="1"/>
  <c r="R872" i="25"/>
  <c r="Q872" i="25"/>
  <c r="T871" i="25"/>
  <c r="U871" i="25" s="1"/>
  <c r="R871" i="25"/>
  <c r="Q871" i="25"/>
  <c r="T870" i="25"/>
  <c r="U870" i="25" s="1"/>
  <c r="R870" i="25"/>
  <c r="Q870" i="25"/>
  <c r="T869" i="25"/>
  <c r="U869" i="25" s="1"/>
  <c r="R869" i="25"/>
  <c r="Q869" i="25"/>
  <c r="T868" i="25"/>
  <c r="U868" i="25" s="1"/>
  <c r="R868" i="25"/>
  <c r="Q868" i="25"/>
  <c r="T867" i="25"/>
  <c r="U867" i="25" s="1"/>
  <c r="R867" i="25"/>
  <c r="Q867" i="25"/>
  <c r="T866" i="25"/>
  <c r="U866" i="25" s="1"/>
  <c r="R866" i="25"/>
  <c r="Q866" i="25"/>
  <c r="T865" i="25"/>
  <c r="U865" i="25" s="1"/>
  <c r="R865" i="25"/>
  <c r="Q865" i="25"/>
  <c r="T864" i="25"/>
  <c r="U864" i="25" s="1"/>
  <c r="R864" i="25"/>
  <c r="Q864" i="25"/>
  <c r="T863" i="25"/>
  <c r="U863" i="25" s="1"/>
  <c r="R863" i="25"/>
  <c r="Q863" i="25"/>
  <c r="T862" i="25"/>
  <c r="U862" i="25" s="1"/>
  <c r="R862" i="25"/>
  <c r="Q862" i="25"/>
  <c r="T861" i="25"/>
  <c r="U861" i="25" s="1"/>
  <c r="R861" i="25"/>
  <c r="Q861" i="25"/>
  <c r="T860" i="25"/>
  <c r="U860" i="25" s="1"/>
  <c r="R860" i="25"/>
  <c r="Q860" i="25"/>
  <c r="T859" i="25"/>
  <c r="U859" i="25" s="1"/>
  <c r="R859" i="25"/>
  <c r="Q859" i="25"/>
  <c r="T858" i="25"/>
  <c r="U858" i="25" s="1"/>
  <c r="R858" i="25"/>
  <c r="Q858" i="25"/>
  <c r="T857" i="25"/>
  <c r="U857" i="25" s="1"/>
  <c r="R857" i="25"/>
  <c r="Q857" i="25"/>
  <c r="T856" i="25"/>
  <c r="U856" i="25" s="1"/>
  <c r="R856" i="25"/>
  <c r="Q856" i="25"/>
  <c r="T855" i="25"/>
  <c r="U855" i="25" s="1"/>
  <c r="R855" i="25"/>
  <c r="Q855" i="25"/>
  <c r="T854" i="25"/>
  <c r="U854" i="25" s="1"/>
  <c r="R854" i="25"/>
  <c r="Q854" i="25"/>
  <c r="T853" i="25"/>
  <c r="U853" i="25" s="1"/>
  <c r="R853" i="25"/>
  <c r="Q853" i="25"/>
  <c r="T852" i="25"/>
  <c r="U852" i="25" s="1"/>
  <c r="R852" i="25"/>
  <c r="Q852" i="25"/>
  <c r="T851" i="25"/>
  <c r="U851" i="25" s="1"/>
  <c r="R851" i="25"/>
  <c r="Q851" i="25"/>
  <c r="T850" i="25"/>
  <c r="U850" i="25" s="1"/>
  <c r="R850" i="25"/>
  <c r="Q850" i="25"/>
  <c r="T849" i="25"/>
  <c r="U849" i="25" s="1"/>
  <c r="R849" i="25"/>
  <c r="Q849" i="25"/>
  <c r="T848" i="25"/>
  <c r="U848" i="25" s="1"/>
  <c r="R848" i="25"/>
  <c r="Q848" i="25"/>
  <c r="T847" i="25"/>
  <c r="U847" i="25" s="1"/>
  <c r="R847" i="25"/>
  <c r="Q847" i="25"/>
  <c r="T846" i="25"/>
  <c r="U846" i="25" s="1"/>
  <c r="R846" i="25"/>
  <c r="Q846" i="25"/>
  <c r="T845" i="25"/>
  <c r="U845" i="25" s="1"/>
  <c r="R845" i="25"/>
  <c r="Q845" i="25"/>
  <c r="T844" i="25"/>
  <c r="U844" i="25" s="1"/>
  <c r="R844" i="25"/>
  <c r="Q844" i="25"/>
  <c r="T843" i="25"/>
  <c r="U843" i="25" s="1"/>
  <c r="R843" i="25"/>
  <c r="Q843" i="25"/>
  <c r="T842" i="25"/>
  <c r="U842" i="25" s="1"/>
  <c r="R842" i="25"/>
  <c r="Q842" i="25"/>
  <c r="T841" i="25"/>
  <c r="U841" i="25" s="1"/>
  <c r="R841" i="25"/>
  <c r="Q841" i="25"/>
  <c r="T840" i="25"/>
  <c r="U840" i="25" s="1"/>
  <c r="R840" i="25"/>
  <c r="Q840" i="25"/>
  <c r="T839" i="25"/>
  <c r="U839" i="25" s="1"/>
  <c r="R839" i="25"/>
  <c r="Q839" i="25"/>
  <c r="T838" i="25"/>
  <c r="U838" i="25" s="1"/>
  <c r="R838" i="25"/>
  <c r="Q838" i="25"/>
  <c r="T837" i="25"/>
  <c r="U837" i="25" s="1"/>
  <c r="R837" i="25"/>
  <c r="Q837" i="25"/>
  <c r="T836" i="25"/>
  <c r="U836" i="25" s="1"/>
  <c r="R836" i="25"/>
  <c r="Q836" i="25"/>
  <c r="T835" i="25"/>
  <c r="U835" i="25" s="1"/>
  <c r="R835" i="25"/>
  <c r="Q835" i="25"/>
  <c r="T834" i="25"/>
  <c r="U834" i="25" s="1"/>
  <c r="R834" i="25"/>
  <c r="Q834" i="25"/>
  <c r="T833" i="25"/>
  <c r="U833" i="25" s="1"/>
  <c r="R833" i="25"/>
  <c r="Q833" i="25"/>
  <c r="T832" i="25"/>
  <c r="U832" i="25" s="1"/>
  <c r="R832" i="25"/>
  <c r="Q832" i="25"/>
  <c r="T831" i="25"/>
  <c r="U831" i="25" s="1"/>
  <c r="R831" i="25"/>
  <c r="Q831" i="25"/>
  <c r="T830" i="25"/>
  <c r="U830" i="25" s="1"/>
  <c r="R830" i="25"/>
  <c r="Q830" i="25"/>
  <c r="T829" i="25"/>
  <c r="U829" i="25" s="1"/>
  <c r="R829" i="25"/>
  <c r="Q829" i="25"/>
  <c r="T828" i="25"/>
  <c r="U828" i="25" s="1"/>
  <c r="R828" i="25"/>
  <c r="Q828" i="25"/>
  <c r="T827" i="25"/>
  <c r="U827" i="25" s="1"/>
  <c r="R827" i="25"/>
  <c r="Q827" i="25"/>
  <c r="T826" i="25"/>
  <c r="U826" i="25" s="1"/>
  <c r="R826" i="25"/>
  <c r="Q826" i="25"/>
  <c r="T825" i="25"/>
  <c r="U825" i="25" s="1"/>
  <c r="R825" i="25"/>
  <c r="Q825" i="25"/>
  <c r="T824" i="25"/>
  <c r="U824" i="25" s="1"/>
  <c r="R824" i="25"/>
  <c r="Q824" i="25"/>
  <c r="T823" i="25"/>
  <c r="U823" i="25" s="1"/>
  <c r="R823" i="25"/>
  <c r="Q823" i="25"/>
  <c r="T822" i="25"/>
  <c r="U822" i="25" s="1"/>
  <c r="R822" i="25"/>
  <c r="Q822" i="25"/>
  <c r="T821" i="25"/>
  <c r="U821" i="25" s="1"/>
  <c r="R821" i="25"/>
  <c r="Q821" i="25"/>
  <c r="T820" i="25"/>
  <c r="U820" i="25" s="1"/>
  <c r="R820" i="25"/>
  <c r="Q820" i="25"/>
  <c r="T819" i="25"/>
  <c r="U819" i="25" s="1"/>
  <c r="R819" i="25"/>
  <c r="Q819" i="25"/>
  <c r="T818" i="25"/>
  <c r="U818" i="25" s="1"/>
  <c r="R818" i="25"/>
  <c r="Q818" i="25"/>
  <c r="Q817" i="25"/>
  <c r="O817" i="25"/>
  <c r="K817" i="25"/>
  <c r="T816" i="25"/>
  <c r="U816" i="25" s="1"/>
  <c r="R816" i="25"/>
  <c r="Q816" i="25"/>
  <c r="T815" i="25"/>
  <c r="U815" i="25" s="1"/>
  <c r="R815" i="25"/>
  <c r="Q815" i="25"/>
  <c r="T814" i="25"/>
  <c r="U814" i="25" s="1"/>
  <c r="R814" i="25"/>
  <c r="Q814" i="25"/>
  <c r="T813" i="25"/>
  <c r="U813" i="25" s="1"/>
  <c r="R813" i="25"/>
  <c r="Q813" i="25"/>
  <c r="T812" i="25"/>
  <c r="U812" i="25" s="1"/>
  <c r="R812" i="25"/>
  <c r="Q812" i="25"/>
  <c r="T811" i="25"/>
  <c r="U811" i="25" s="1"/>
  <c r="R811" i="25"/>
  <c r="Q811" i="25"/>
  <c r="T810" i="25"/>
  <c r="U810" i="25" s="1"/>
  <c r="R810" i="25"/>
  <c r="Q810" i="25"/>
  <c r="T809" i="25"/>
  <c r="U809" i="25" s="1"/>
  <c r="R809" i="25"/>
  <c r="Q809" i="25"/>
  <c r="T808" i="25"/>
  <c r="U808" i="25" s="1"/>
  <c r="R808" i="25"/>
  <c r="Q808" i="25"/>
  <c r="T807" i="25"/>
  <c r="U807" i="25" s="1"/>
  <c r="R807" i="25"/>
  <c r="Q807" i="25"/>
  <c r="T806" i="25"/>
  <c r="U806" i="25" s="1"/>
  <c r="R806" i="25"/>
  <c r="Q806" i="25"/>
  <c r="T805" i="25"/>
  <c r="U805" i="25" s="1"/>
  <c r="R805" i="25"/>
  <c r="Q805" i="25"/>
  <c r="T804" i="25"/>
  <c r="U804" i="25" s="1"/>
  <c r="R804" i="25"/>
  <c r="Q804" i="25"/>
  <c r="T803" i="25"/>
  <c r="U803" i="25" s="1"/>
  <c r="R803" i="25"/>
  <c r="Q803" i="25"/>
  <c r="T802" i="25"/>
  <c r="U802" i="25" s="1"/>
  <c r="R802" i="25"/>
  <c r="Q802" i="25"/>
  <c r="T801" i="25"/>
  <c r="U801" i="25" s="1"/>
  <c r="R801" i="25"/>
  <c r="Q801" i="25"/>
  <c r="T800" i="25"/>
  <c r="U800" i="25" s="1"/>
  <c r="R800" i="25"/>
  <c r="Q800" i="25"/>
  <c r="T799" i="25"/>
  <c r="U799" i="25" s="1"/>
  <c r="R799" i="25"/>
  <c r="Q799" i="25"/>
  <c r="T798" i="25"/>
  <c r="U798" i="25" s="1"/>
  <c r="R798" i="25"/>
  <c r="Q798" i="25"/>
  <c r="T797" i="25"/>
  <c r="U797" i="25" s="1"/>
  <c r="R797" i="25"/>
  <c r="Q797" i="25"/>
  <c r="T796" i="25"/>
  <c r="U796" i="25" s="1"/>
  <c r="R796" i="25"/>
  <c r="Q796" i="25"/>
  <c r="T795" i="25"/>
  <c r="U795" i="25" s="1"/>
  <c r="R795" i="25"/>
  <c r="Q795" i="25"/>
  <c r="T794" i="25"/>
  <c r="U794" i="25" s="1"/>
  <c r="R794" i="25"/>
  <c r="Q794" i="25"/>
  <c r="T793" i="25"/>
  <c r="U793" i="25" s="1"/>
  <c r="R793" i="25"/>
  <c r="Q793" i="25"/>
  <c r="T792" i="25"/>
  <c r="U792" i="25" s="1"/>
  <c r="R792" i="25"/>
  <c r="Q792" i="25"/>
  <c r="T791" i="25"/>
  <c r="U791" i="25" s="1"/>
  <c r="R791" i="25"/>
  <c r="Q791" i="25"/>
  <c r="T790" i="25"/>
  <c r="U790" i="25" s="1"/>
  <c r="R790" i="25"/>
  <c r="Q790" i="25"/>
  <c r="T789" i="25"/>
  <c r="U789" i="25" s="1"/>
  <c r="R789" i="25"/>
  <c r="Q789" i="25"/>
  <c r="T788" i="25"/>
  <c r="U788" i="25" s="1"/>
  <c r="R788" i="25"/>
  <c r="Q788" i="25"/>
  <c r="T787" i="25"/>
  <c r="U787" i="25" s="1"/>
  <c r="R787" i="25"/>
  <c r="Q787" i="25"/>
  <c r="T786" i="25"/>
  <c r="U786" i="25" s="1"/>
  <c r="R786" i="25"/>
  <c r="Q786" i="25"/>
  <c r="T785" i="25"/>
  <c r="U785" i="25" s="1"/>
  <c r="R785" i="25"/>
  <c r="Q785" i="25"/>
  <c r="T784" i="25"/>
  <c r="U784" i="25" s="1"/>
  <c r="R784" i="25"/>
  <c r="Q784" i="25"/>
  <c r="T783" i="25"/>
  <c r="U783" i="25" s="1"/>
  <c r="R783" i="25"/>
  <c r="Q783" i="25"/>
  <c r="T782" i="25"/>
  <c r="U782" i="25" s="1"/>
  <c r="R782" i="25"/>
  <c r="Q782" i="25"/>
  <c r="T781" i="25"/>
  <c r="U781" i="25" s="1"/>
  <c r="R781" i="25"/>
  <c r="Q781" i="25"/>
  <c r="T780" i="25"/>
  <c r="U780" i="25" s="1"/>
  <c r="R780" i="25"/>
  <c r="Q780" i="25"/>
  <c r="T779" i="25"/>
  <c r="U779" i="25" s="1"/>
  <c r="R779" i="25"/>
  <c r="Q779" i="25"/>
  <c r="T778" i="25"/>
  <c r="U778" i="25" s="1"/>
  <c r="R778" i="25"/>
  <c r="Q778" i="25"/>
  <c r="T777" i="25"/>
  <c r="U777" i="25" s="1"/>
  <c r="R777" i="25"/>
  <c r="Q777" i="25"/>
  <c r="T776" i="25"/>
  <c r="U776" i="25" s="1"/>
  <c r="R776" i="25"/>
  <c r="Q776" i="25"/>
  <c r="T775" i="25"/>
  <c r="U775" i="25" s="1"/>
  <c r="R775" i="25"/>
  <c r="Q775" i="25"/>
  <c r="T774" i="25"/>
  <c r="U774" i="25" s="1"/>
  <c r="R774" i="25"/>
  <c r="Q774" i="25"/>
  <c r="T773" i="25"/>
  <c r="U773" i="25" s="1"/>
  <c r="R773" i="25"/>
  <c r="Q773" i="25"/>
  <c r="T772" i="25"/>
  <c r="U772" i="25" s="1"/>
  <c r="R772" i="25"/>
  <c r="Q772" i="25"/>
  <c r="T771" i="25"/>
  <c r="U771" i="25" s="1"/>
  <c r="R771" i="25"/>
  <c r="Q771" i="25"/>
  <c r="T770" i="25"/>
  <c r="U770" i="25" s="1"/>
  <c r="R770" i="25"/>
  <c r="Q770" i="25"/>
  <c r="T769" i="25"/>
  <c r="U769" i="25" s="1"/>
  <c r="R769" i="25"/>
  <c r="Q769" i="25"/>
  <c r="T768" i="25"/>
  <c r="U768" i="25" s="1"/>
  <c r="R768" i="25"/>
  <c r="Q768" i="25"/>
  <c r="T767" i="25"/>
  <c r="U767" i="25" s="1"/>
  <c r="R767" i="25"/>
  <c r="Q767" i="25"/>
  <c r="T766" i="25"/>
  <c r="U766" i="25" s="1"/>
  <c r="R766" i="25"/>
  <c r="Q766" i="25"/>
  <c r="T765" i="25"/>
  <c r="U765" i="25" s="1"/>
  <c r="R765" i="25"/>
  <c r="Q765" i="25"/>
  <c r="T764" i="25"/>
  <c r="U764" i="25" s="1"/>
  <c r="R764" i="25"/>
  <c r="Q764" i="25"/>
  <c r="U763" i="25"/>
  <c r="T763" i="25"/>
  <c r="R763" i="25"/>
  <c r="Q763" i="25"/>
  <c r="T762" i="25"/>
  <c r="U762" i="25" s="1"/>
  <c r="R762" i="25"/>
  <c r="Q762" i="25"/>
  <c r="T761" i="25"/>
  <c r="U761" i="25" s="1"/>
  <c r="R761" i="25"/>
  <c r="Q761" i="25"/>
  <c r="T760" i="25"/>
  <c r="U760" i="25" s="1"/>
  <c r="R760" i="25"/>
  <c r="Q760" i="25"/>
  <c r="T759" i="25"/>
  <c r="U759" i="25" s="1"/>
  <c r="R759" i="25"/>
  <c r="Q759" i="25"/>
  <c r="T758" i="25"/>
  <c r="U758" i="25" s="1"/>
  <c r="R758" i="25"/>
  <c r="Q758" i="25"/>
  <c r="T757" i="25"/>
  <c r="U757" i="25" s="1"/>
  <c r="R757" i="25"/>
  <c r="Q757" i="25"/>
  <c r="T756" i="25"/>
  <c r="U756" i="25" s="1"/>
  <c r="R756" i="25"/>
  <c r="Q756" i="25"/>
  <c r="T755" i="25"/>
  <c r="U755" i="25" s="1"/>
  <c r="R755" i="25"/>
  <c r="Q755" i="25"/>
  <c r="T754" i="25"/>
  <c r="U754" i="25" s="1"/>
  <c r="R754" i="25"/>
  <c r="Q754" i="25"/>
  <c r="T753" i="25"/>
  <c r="U753" i="25" s="1"/>
  <c r="R753" i="25"/>
  <c r="Q753" i="25"/>
  <c r="T752" i="25"/>
  <c r="U752" i="25" s="1"/>
  <c r="R752" i="25"/>
  <c r="Q752" i="25"/>
  <c r="T751" i="25"/>
  <c r="U751" i="25" s="1"/>
  <c r="R751" i="25"/>
  <c r="Q751" i="25"/>
  <c r="T750" i="25"/>
  <c r="U750" i="25" s="1"/>
  <c r="R750" i="25"/>
  <c r="Q750" i="25"/>
  <c r="T749" i="25"/>
  <c r="U749" i="25" s="1"/>
  <c r="R749" i="25"/>
  <c r="Q749" i="25"/>
  <c r="T748" i="25"/>
  <c r="U748" i="25" s="1"/>
  <c r="R748" i="25"/>
  <c r="Q748" i="25"/>
  <c r="T747" i="25"/>
  <c r="U747" i="25" s="1"/>
  <c r="R747" i="25"/>
  <c r="Q747" i="25"/>
  <c r="T746" i="25"/>
  <c r="U746" i="25" s="1"/>
  <c r="R746" i="25"/>
  <c r="Q746" i="25"/>
  <c r="T745" i="25"/>
  <c r="U745" i="25" s="1"/>
  <c r="R745" i="25"/>
  <c r="Q745" i="25"/>
  <c r="T744" i="25"/>
  <c r="U744" i="25" s="1"/>
  <c r="R744" i="25"/>
  <c r="Q744" i="25"/>
  <c r="T743" i="25"/>
  <c r="U743" i="25" s="1"/>
  <c r="R743" i="25"/>
  <c r="Q743" i="25"/>
  <c r="T742" i="25"/>
  <c r="U742" i="25" s="1"/>
  <c r="R742" i="25"/>
  <c r="Q742" i="25"/>
  <c r="T741" i="25"/>
  <c r="U741" i="25" s="1"/>
  <c r="R741" i="25"/>
  <c r="Q741" i="25"/>
  <c r="T740" i="25"/>
  <c r="U740" i="25" s="1"/>
  <c r="R740" i="25"/>
  <c r="Q740" i="25"/>
  <c r="T739" i="25"/>
  <c r="U739" i="25" s="1"/>
  <c r="R739" i="25"/>
  <c r="Q739" i="25"/>
  <c r="T738" i="25"/>
  <c r="U738" i="25" s="1"/>
  <c r="R738" i="25"/>
  <c r="Q738" i="25"/>
  <c r="T737" i="25"/>
  <c r="U737" i="25" s="1"/>
  <c r="R737" i="25"/>
  <c r="Q737" i="25"/>
  <c r="T736" i="25"/>
  <c r="U736" i="25" s="1"/>
  <c r="R736" i="25"/>
  <c r="Q736" i="25"/>
  <c r="T735" i="25"/>
  <c r="U735" i="25" s="1"/>
  <c r="R735" i="25"/>
  <c r="Q735" i="25"/>
  <c r="T734" i="25"/>
  <c r="U734" i="25" s="1"/>
  <c r="R734" i="25"/>
  <c r="Q734" i="25"/>
  <c r="T733" i="25"/>
  <c r="U733" i="25" s="1"/>
  <c r="R733" i="25"/>
  <c r="Q733" i="25"/>
  <c r="T732" i="25"/>
  <c r="U732" i="25" s="1"/>
  <c r="R732" i="25"/>
  <c r="Q732" i="25"/>
  <c r="T731" i="25"/>
  <c r="U731" i="25" s="1"/>
  <c r="R731" i="25"/>
  <c r="Q731" i="25"/>
  <c r="T730" i="25"/>
  <c r="U730" i="25" s="1"/>
  <c r="R730" i="25"/>
  <c r="Q730" i="25"/>
  <c r="T729" i="25"/>
  <c r="U729" i="25" s="1"/>
  <c r="R729" i="25"/>
  <c r="Q729" i="25"/>
  <c r="T728" i="25"/>
  <c r="U728" i="25" s="1"/>
  <c r="R728" i="25"/>
  <c r="Q728" i="25"/>
  <c r="T727" i="25"/>
  <c r="U727" i="25" s="1"/>
  <c r="R727" i="25"/>
  <c r="Q727" i="25"/>
  <c r="T726" i="25"/>
  <c r="U726" i="25" s="1"/>
  <c r="R726" i="25"/>
  <c r="Q726" i="25"/>
  <c r="T725" i="25"/>
  <c r="U725" i="25" s="1"/>
  <c r="R725" i="25"/>
  <c r="Q725" i="25"/>
  <c r="T724" i="25"/>
  <c r="U724" i="25" s="1"/>
  <c r="R724" i="25"/>
  <c r="Q724" i="25"/>
  <c r="T723" i="25"/>
  <c r="U723" i="25" s="1"/>
  <c r="R723" i="25"/>
  <c r="Q723" i="25"/>
  <c r="T722" i="25"/>
  <c r="U722" i="25" s="1"/>
  <c r="R722" i="25"/>
  <c r="Q722" i="25"/>
  <c r="T721" i="25"/>
  <c r="U721" i="25" s="1"/>
  <c r="R721" i="25"/>
  <c r="Q721" i="25"/>
  <c r="T720" i="25"/>
  <c r="U720" i="25" s="1"/>
  <c r="R720" i="25"/>
  <c r="Q720" i="25"/>
  <c r="T719" i="25"/>
  <c r="U719" i="25" s="1"/>
  <c r="R719" i="25"/>
  <c r="Q719" i="25"/>
  <c r="T718" i="25"/>
  <c r="U718" i="25" s="1"/>
  <c r="R718" i="25"/>
  <c r="Q718" i="25"/>
  <c r="Q717" i="25"/>
  <c r="P717" i="25"/>
  <c r="O717" i="25"/>
  <c r="N717" i="25"/>
  <c r="M717" i="25"/>
  <c r="K717" i="25"/>
  <c r="L717" i="25" s="1"/>
  <c r="S716" i="25"/>
  <c r="Q716" i="25"/>
  <c r="I716" i="25"/>
  <c r="K716" i="25" s="1"/>
  <c r="S715" i="25"/>
  <c r="Q715" i="25"/>
  <c r="I715" i="25"/>
  <c r="K715" i="25" s="1"/>
  <c r="S714" i="25"/>
  <c r="M714" i="25" s="1"/>
  <c r="Q714" i="25"/>
  <c r="I714" i="25"/>
  <c r="K714" i="25" s="1"/>
  <c r="S713" i="25"/>
  <c r="L713" i="25" s="1"/>
  <c r="Q713" i="25"/>
  <c r="I713" i="25"/>
  <c r="K713" i="25" s="1"/>
  <c r="S712" i="25"/>
  <c r="N712" i="25" s="1"/>
  <c r="Q712" i="25"/>
  <c r="K712" i="25"/>
  <c r="I712" i="25"/>
  <c r="T711" i="25"/>
  <c r="U711" i="25" s="1"/>
  <c r="R711" i="25"/>
  <c r="Q711" i="25"/>
  <c r="S710" i="25"/>
  <c r="Q710" i="25"/>
  <c r="I710" i="25"/>
  <c r="K710" i="25" s="1"/>
  <c r="T709" i="25"/>
  <c r="U709" i="25" s="1"/>
  <c r="R709" i="25"/>
  <c r="Q709" i="25"/>
  <c r="T708" i="25"/>
  <c r="U708" i="25" s="1"/>
  <c r="R708" i="25"/>
  <c r="Q708" i="25"/>
  <c r="T707" i="25"/>
  <c r="U707" i="25" s="1"/>
  <c r="R707" i="25"/>
  <c r="Q707" i="25"/>
  <c r="T706" i="25"/>
  <c r="U706" i="25" s="1"/>
  <c r="R706" i="25"/>
  <c r="Q706" i="25"/>
  <c r="T705" i="25"/>
  <c r="U705" i="25" s="1"/>
  <c r="R705" i="25"/>
  <c r="Q705" i="25"/>
  <c r="T704" i="25"/>
  <c r="U704" i="25" s="1"/>
  <c r="R704" i="25"/>
  <c r="Q704" i="25"/>
  <c r="T703" i="25"/>
  <c r="U703" i="25" s="1"/>
  <c r="R703" i="25"/>
  <c r="Q703" i="25"/>
  <c r="T702" i="25"/>
  <c r="U702" i="25" s="1"/>
  <c r="R702" i="25"/>
  <c r="Q702" i="25"/>
  <c r="T701" i="25"/>
  <c r="U701" i="25" s="1"/>
  <c r="R701" i="25"/>
  <c r="Q701" i="25"/>
  <c r="T700" i="25"/>
  <c r="U700" i="25" s="1"/>
  <c r="R700" i="25"/>
  <c r="Q700" i="25"/>
  <c r="T699" i="25"/>
  <c r="U699" i="25" s="1"/>
  <c r="R699" i="25"/>
  <c r="Q699" i="25"/>
  <c r="T698" i="25"/>
  <c r="U698" i="25" s="1"/>
  <c r="R698" i="25"/>
  <c r="Q698" i="25"/>
  <c r="T697" i="25"/>
  <c r="U697" i="25" s="1"/>
  <c r="R697" i="25"/>
  <c r="Q697" i="25"/>
  <c r="T696" i="25"/>
  <c r="U696" i="25" s="1"/>
  <c r="R696" i="25"/>
  <c r="Q696" i="25"/>
  <c r="T695" i="25"/>
  <c r="U695" i="25" s="1"/>
  <c r="R695" i="25"/>
  <c r="Q695" i="25"/>
  <c r="T694" i="25"/>
  <c r="U694" i="25" s="1"/>
  <c r="R694" i="25"/>
  <c r="Q694" i="25"/>
  <c r="T693" i="25"/>
  <c r="U693" i="25" s="1"/>
  <c r="R693" i="25"/>
  <c r="Q693" i="25"/>
  <c r="T692" i="25"/>
  <c r="U692" i="25" s="1"/>
  <c r="R692" i="25"/>
  <c r="Q692" i="25"/>
  <c r="T691" i="25"/>
  <c r="U691" i="25" s="1"/>
  <c r="R691" i="25"/>
  <c r="Q691" i="25"/>
  <c r="T690" i="25"/>
  <c r="U690" i="25" s="1"/>
  <c r="R690" i="25"/>
  <c r="Q690" i="25"/>
  <c r="T689" i="25"/>
  <c r="U689" i="25" s="1"/>
  <c r="R689" i="25"/>
  <c r="Q689" i="25"/>
  <c r="T688" i="25"/>
  <c r="U688" i="25" s="1"/>
  <c r="R688" i="25"/>
  <c r="Q688" i="25"/>
  <c r="T687" i="25"/>
  <c r="U687" i="25" s="1"/>
  <c r="R687" i="25"/>
  <c r="Q687" i="25"/>
  <c r="T686" i="25"/>
  <c r="U686" i="25" s="1"/>
  <c r="R686" i="25"/>
  <c r="Q686" i="25"/>
  <c r="T685" i="25"/>
  <c r="U685" i="25" s="1"/>
  <c r="R685" i="25"/>
  <c r="Q685" i="25"/>
  <c r="T684" i="25"/>
  <c r="U684" i="25" s="1"/>
  <c r="R684" i="25"/>
  <c r="Q684" i="25"/>
  <c r="T683" i="25"/>
  <c r="U683" i="25" s="1"/>
  <c r="R683" i="25"/>
  <c r="Q683" i="25"/>
  <c r="T682" i="25"/>
  <c r="U682" i="25" s="1"/>
  <c r="R682" i="25"/>
  <c r="Q682" i="25"/>
  <c r="T681" i="25"/>
  <c r="U681" i="25" s="1"/>
  <c r="R681" i="25"/>
  <c r="Q681" i="25"/>
  <c r="T680" i="25"/>
  <c r="U680" i="25" s="1"/>
  <c r="R680" i="25"/>
  <c r="Q680" i="25"/>
  <c r="T679" i="25"/>
  <c r="U679" i="25" s="1"/>
  <c r="R679" i="25"/>
  <c r="Q679" i="25"/>
  <c r="T678" i="25"/>
  <c r="U678" i="25" s="1"/>
  <c r="R678" i="25"/>
  <c r="Q678" i="25"/>
  <c r="T677" i="25"/>
  <c r="U677" i="25" s="1"/>
  <c r="R677" i="25"/>
  <c r="Q677" i="25"/>
  <c r="T676" i="25"/>
  <c r="U676" i="25" s="1"/>
  <c r="R676" i="25"/>
  <c r="Q676" i="25"/>
  <c r="T675" i="25"/>
  <c r="U675" i="25" s="1"/>
  <c r="R675" i="25"/>
  <c r="Q675" i="25"/>
  <c r="T674" i="25"/>
  <c r="U674" i="25" s="1"/>
  <c r="R674" i="25"/>
  <c r="Q674" i="25"/>
  <c r="T673" i="25"/>
  <c r="U673" i="25" s="1"/>
  <c r="R673" i="25"/>
  <c r="Q673" i="25"/>
  <c r="T672" i="25"/>
  <c r="U672" i="25" s="1"/>
  <c r="R672" i="25"/>
  <c r="Q672" i="25"/>
  <c r="T671" i="25"/>
  <c r="U671" i="25" s="1"/>
  <c r="R671" i="25"/>
  <c r="Q671" i="25"/>
  <c r="T670" i="25"/>
  <c r="U670" i="25" s="1"/>
  <c r="R670" i="25"/>
  <c r="Q670" i="25"/>
  <c r="T669" i="25"/>
  <c r="U669" i="25" s="1"/>
  <c r="R669" i="25"/>
  <c r="Q669" i="25"/>
  <c r="T668" i="25"/>
  <c r="U668" i="25" s="1"/>
  <c r="R668" i="25"/>
  <c r="Q668" i="25"/>
  <c r="T667" i="25"/>
  <c r="U667" i="25" s="1"/>
  <c r="R667" i="25"/>
  <c r="Q667" i="25"/>
  <c r="T666" i="25"/>
  <c r="U666" i="25" s="1"/>
  <c r="R666" i="25"/>
  <c r="Q666" i="25"/>
  <c r="T665" i="25"/>
  <c r="U665" i="25" s="1"/>
  <c r="R665" i="25"/>
  <c r="Q665" i="25"/>
  <c r="T664" i="25"/>
  <c r="U664" i="25" s="1"/>
  <c r="R664" i="25"/>
  <c r="Q664" i="25"/>
  <c r="T663" i="25"/>
  <c r="U663" i="25" s="1"/>
  <c r="R663" i="25"/>
  <c r="Q663" i="25"/>
  <c r="T662" i="25"/>
  <c r="U662" i="25" s="1"/>
  <c r="R662" i="25"/>
  <c r="Q662" i="25"/>
  <c r="T661" i="25"/>
  <c r="U661" i="25" s="1"/>
  <c r="R661" i="25"/>
  <c r="Q661" i="25"/>
  <c r="T660" i="25"/>
  <c r="U660" i="25" s="1"/>
  <c r="R660" i="25"/>
  <c r="Q660" i="25"/>
  <c r="T659" i="25"/>
  <c r="U659" i="25" s="1"/>
  <c r="R659" i="25"/>
  <c r="Q659" i="25"/>
  <c r="T658" i="25"/>
  <c r="U658" i="25" s="1"/>
  <c r="R658" i="25"/>
  <c r="Q658" i="25"/>
  <c r="T657" i="25"/>
  <c r="U657" i="25" s="1"/>
  <c r="R657" i="25"/>
  <c r="Q657" i="25"/>
  <c r="T656" i="25"/>
  <c r="U656" i="25" s="1"/>
  <c r="R656" i="25"/>
  <c r="Q656" i="25"/>
  <c r="T655" i="25"/>
  <c r="U655" i="25" s="1"/>
  <c r="R655" i="25"/>
  <c r="Q655" i="25"/>
  <c r="T654" i="25"/>
  <c r="U654" i="25" s="1"/>
  <c r="R654" i="25"/>
  <c r="Q654" i="25"/>
  <c r="T653" i="25"/>
  <c r="U653" i="25" s="1"/>
  <c r="R653" i="25"/>
  <c r="Q653" i="25"/>
  <c r="T652" i="25"/>
  <c r="U652" i="25" s="1"/>
  <c r="R652" i="25"/>
  <c r="Q652" i="25"/>
  <c r="T651" i="25"/>
  <c r="U651" i="25" s="1"/>
  <c r="R651" i="25"/>
  <c r="Q651" i="25"/>
  <c r="T650" i="25"/>
  <c r="U650" i="25" s="1"/>
  <c r="R650" i="25"/>
  <c r="Q650" i="25"/>
  <c r="T649" i="25"/>
  <c r="U649" i="25" s="1"/>
  <c r="R649" i="25"/>
  <c r="Q649" i="25"/>
  <c r="T648" i="25"/>
  <c r="U648" i="25" s="1"/>
  <c r="R648" i="25"/>
  <c r="Q648" i="25"/>
  <c r="T647" i="25"/>
  <c r="U647" i="25" s="1"/>
  <c r="R647" i="25"/>
  <c r="Q647" i="25"/>
  <c r="T646" i="25"/>
  <c r="U646" i="25" s="1"/>
  <c r="R646" i="25"/>
  <c r="Q646" i="25"/>
  <c r="T645" i="25"/>
  <c r="U645" i="25" s="1"/>
  <c r="R645" i="25"/>
  <c r="Q645" i="25"/>
  <c r="T644" i="25"/>
  <c r="U644" i="25" s="1"/>
  <c r="R644" i="25"/>
  <c r="Q644" i="25"/>
  <c r="T643" i="25"/>
  <c r="U643" i="25" s="1"/>
  <c r="R643" i="25"/>
  <c r="Q643" i="25"/>
  <c r="T642" i="25"/>
  <c r="U642" i="25" s="1"/>
  <c r="R642" i="25"/>
  <c r="Q642" i="25"/>
  <c r="T641" i="25"/>
  <c r="U641" i="25" s="1"/>
  <c r="R641" i="25"/>
  <c r="Q641" i="25"/>
  <c r="T640" i="25"/>
  <c r="U640" i="25" s="1"/>
  <c r="R640" i="25"/>
  <c r="Q640" i="25"/>
  <c r="T639" i="25"/>
  <c r="U639" i="25" s="1"/>
  <c r="R639" i="25"/>
  <c r="Q639" i="25"/>
  <c r="T638" i="25"/>
  <c r="U638" i="25" s="1"/>
  <c r="R638" i="25"/>
  <c r="Q638" i="25"/>
  <c r="T637" i="25"/>
  <c r="U637" i="25" s="1"/>
  <c r="R637" i="25"/>
  <c r="Q637" i="25"/>
  <c r="T636" i="25"/>
  <c r="U636" i="25" s="1"/>
  <c r="R636" i="25"/>
  <c r="Q636" i="25"/>
  <c r="T635" i="25"/>
  <c r="U635" i="25" s="1"/>
  <c r="R635" i="25"/>
  <c r="Q635" i="25"/>
  <c r="T634" i="25"/>
  <c r="U634" i="25" s="1"/>
  <c r="R634" i="25"/>
  <c r="Q634" i="25"/>
  <c r="T633" i="25"/>
  <c r="U633" i="25" s="1"/>
  <c r="R633" i="25"/>
  <c r="Q633" i="25"/>
  <c r="T632" i="25"/>
  <c r="U632" i="25" s="1"/>
  <c r="R632" i="25"/>
  <c r="Q632" i="25"/>
  <c r="T631" i="25"/>
  <c r="U631" i="25" s="1"/>
  <c r="R631" i="25"/>
  <c r="Q631" i="25"/>
  <c r="T630" i="25"/>
  <c r="U630" i="25" s="1"/>
  <c r="R630" i="25"/>
  <c r="Q630" i="25"/>
  <c r="T629" i="25"/>
  <c r="U629" i="25" s="1"/>
  <c r="R629" i="25"/>
  <c r="Q629" i="25"/>
  <c r="T628" i="25"/>
  <c r="U628" i="25" s="1"/>
  <c r="R628" i="25"/>
  <c r="Q628" i="25"/>
  <c r="T627" i="25"/>
  <c r="U627" i="25" s="1"/>
  <c r="R627" i="25"/>
  <c r="Q627" i="25"/>
  <c r="T626" i="25"/>
  <c r="U626" i="25" s="1"/>
  <c r="R626" i="25"/>
  <c r="Q626" i="25"/>
  <c r="T625" i="25"/>
  <c r="U625" i="25" s="1"/>
  <c r="R625" i="25"/>
  <c r="Q625" i="25"/>
  <c r="Q624" i="25"/>
  <c r="P624" i="25"/>
  <c r="O624" i="25"/>
  <c r="N624" i="25"/>
  <c r="M624" i="25"/>
  <c r="K624" i="25"/>
  <c r="L624" i="25" s="1"/>
  <c r="Q623" i="25"/>
  <c r="P623" i="25"/>
  <c r="O623" i="25"/>
  <c r="N623" i="25"/>
  <c r="M623" i="25"/>
  <c r="K623" i="25"/>
  <c r="L623" i="25" s="1"/>
  <c r="S622" i="25"/>
  <c r="P622" i="25" s="1"/>
  <c r="Q622" i="25"/>
  <c r="I622" i="25"/>
  <c r="K622" i="25" s="1"/>
  <c r="T621" i="25"/>
  <c r="R621" i="25"/>
  <c r="Q621" i="25"/>
  <c r="K621" i="25"/>
  <c r="Q620" i="25"/>
  <c r="P620" i="25"/>
  <c r="O620" i="25"/>
  <c r="N620" i="25"/>
  <c r="M620" i="25"/>
  <c r="K620" i="25"/>
  <c r="S619" i="25"/>
  <c r="O619" i="25" s="1"/>
  <c r="Q619" i="25"/>
  <c r="I619" i="25"/>
  <c r="K619" i="25" s="1"/>
  <c r="S618" i="25"/>
  <c r="Q618" i="25"/>
  <c r="I618" i="25"/>
  <c r="K618" i="25" s="1"/>
  <c r="S617" i="25"/>
  <c r="O617" i="25" s="1"/>
  <c r="Q617" i="25"/>
  <c r="I617" i="25"/>
  <c r="K617" i="25" s="1"/>
  <c r="S616" i="25"/>
  <c r="P616" i="25" s="1"/>
  <c r="Q616" i="25"/>
  <c r="I616" i="25"/>
  <c r="K616" i="25" s="1"/>
  <c r="S615" i="25"/>
  <c r="M615" i="25" s="1"/>
  <c r="Q615" i="25"/>
  <c r="I615" i="25"/>
  <c r="K615" i="25" s="1"/>
  <c r="S614" i="25"/>
  <c r="Q614" i="25"/>
  <c r="I614" i="25"/>
  <c r="K614" i="25" s="1"/>
  <c r="S613" i="25"/>
  <c r="Q613" i="25"/>
  <c r="I613" i="25"/>
  <c r="K613" i="25" s="1"/>
  <c r="S612" i="25"/>
  <c r="Q612" i="25"/>
  <c r="I612" i="25"/>
  <c r="K612" i="25" s="1"/>
  <c r="S611" i="25"/>
  <c r="Q611" i="25"/>
  <c r="I611" i="25"/>
  <c r="K611" i="25" s="1"/>
  <c r="T610" i="25"/>
  <c r="U610" i="25" s="1"/>
  <c r="R610" i="25"/>
  <c r="Q610" i="25"/>
  <c r="S609" i="25"/>
  <c r="Q609" i="25"/>
  <c r="I609" i="25"/>
  <c r="K609" i="25" s="1"/>
  <c r="S608" i="25"/>
  <c r="L608" i="25" s="1"/>
  <c r="Q608" i="25"/>
  <c r="I608" i="25"/>
  <c r="K608" i="25" s="1"/>
  <c r="S607" i="25"/>
  <c r="Q607" i="25"/>
  <c r="I607" i="25"/>
  <c r="K607" i="25" s="1"/>
  <c r="S606" i="25"/>
  <c r="Q606" i="25"/>
  <c r="I606" i="25"/>
  <c r="K606" i="25" s="1"/>
  <c r="S605" i="25"/>
  <c r="N605" i="25" s="1"/>
  <c r="Q605" i="25"/>
  <c r="I605" i="25"/>
  <c r="K605" i="25" s="1"/>
  <c r="S604" i="25"/>
  <c r="Q604" i="25"/>
  <c r="I604" i="25"/>
  <c r="K604" i="25" s="1"/>
  <c r="S603" i="25"/>
  <c r="N603" i="25" s="1"/>
  <c r="Q603" i="25"/>
  <c r="I603" i="25"/>
  <c r="K603" i="25" s="1"/>
  <c r="S602" i="25"/>
  <c r="Q602" i="25"/>
  <c r="I602" i="25"/>
  <c r="K602" i="25" s="1"/>
  <c r="S601" i="25"/>
  <c r="Q601" i="25"/>
  <c r="I601" i="25"/>
  <c r="K601" i="25" s="1"/>
  <c r="S600" i="25"/>
  <c r="Q600" i="25"/>
  <c r="I600" i="25"/>
  <c r="K600" i="25" s="1"/>
  <c r="S599" i="25"/>
  <c r="M599" i="25" s="1"/>
  <c r="Q599" i="25"/>
  <c r="O599" i="25"/>
  <c r="K599" i="25"/>
  <c r="I599" i="25"/>
  <c r="T598" i="25"/>
  <c r="U598" i="25" s="1"/>
  <c r="R598" i="25"/>
  <c r="Q598" i="25"/>
  <c r="T597" i="25"/>
  <c r="U597" i="25" s="1"/>
  <c r="R597" i="25"/>
  <c r="Q597" i="25"/>
  <c r="T596" i="25"/>
  <c r="U596" i="25" s="1"/>
  <c r="R596" i="25"/>
  <c r="Q596" i="25"/>
  <c r="T595" i="25"/>
  <c r="U595" i="25" s="1"/>
  <c r="R595" i="25"/>
  <c r="Q595" i="25"/>
  <c r="T594" i="25"/>
  <c r="U594" i="25" s="1"/>
  <c r="R594" i="25"/>
  <c r="Q594" i="25"/>
  <c r="T593" i="25"/>
  <c r="U593" i="25" s="1"/>
  <c r="R593" i="25"/>
  <c r="Q593" i="25"/>
  <c r="T592" i="25"/>
  <c r="U592" i="25" s="1"/>
  <c r="R592" i="25"/>
  <c r="Q592" i="25"/>
  <c r="T591" i="25"/>
  <c r="U591" i="25" s="1"/>
  <c r="R591" i="25"/>
  <c r="Q591" i="25"/>
  <c r="T590" i="25"/>
  <c r="U590" i="25" s="1"/>
  <c r="R590" i="25"/>
  <c r="Q590" i="25"/>
  <c r="T589" i="25"/>
  <c r="U589" i="25" s="1"/>
  <c r="R589" i="25"/>
  <c r="Q589" i="25"/>
  <c r="T588" i="25"/>
  <c r="U588" i="25" s="1"/>
  <c r="R588" i="25"/>
  <c r="Q588" i="25"/>
  <c r="T587" i="25"/>
  <c r="U587" i="25" s="1"/>
  <c r="R587" i="25"/>
  <c r="Q587" i="25"/>
  <c r="T586" i="25"/>
  <c r="U586" i="25" s="1"/>
  <c r="R586" i="25"/>
  <c r="Q586" i="25"/>
  <c r="T585" i="25"/>
  <c r="U585" i="25" s="1"/>
  <c r="R585" i="25"/>
  <c r="Q585" i="25"/>
  <c r="T584" i="25"/>
  <c r="U584" i="25" s="1"/>
  <c r="R584" i="25"/>
  <c r="Q584" i="25"/>
  <c r="T583" i="25"/>
  <c r="U583" i="25" s="1"/>
  <c r="R583" i="25"/>
  <c r="Q583" i="25"/>
  <c r="T582" i="25"/>
  <c r="U582" i="25" s="1"/>
  <c r="R582" i="25"/>
  <c r="Q582" i="25"/>
  <c r="T581" i="25"/>
  <c r="U581" i="25" s="1"/>
  <c r="R581" i="25"/>
  <c r="Q581" i="25"/>
  <c r="T580" i="25"/>
  <c r="U580" i="25" s="1"/>
  <c r="R580" i="25"/>
  <c r="Q580" i="25"/>
  <c r="T579" i="25"/>
  <c r="U579" i="25" s="1"/>
  <c r="R579" i="25"/>
  <c r="Q579" i="25"/>
  <c r="T578" i="25"/>
  <c r="U578" i="25" s="1"/>
  <c r="R578" i="25"/>
  <c r="Q578" i="25"/>
  <c r="T577" i="25"/>
  <c r="U577" i="25" s="1"/>
  <c r="R577" i="25"/>
  <c r="Q577" i="25"/>
  <c r="T576" i="25"/>
  <c r="U576" i="25" s="1"/>
  <c r="R576" i="25"/>
  <c r="Q576" i="25"/>
  <c r="T575" i="25"/>
  <c r="U575" i="25" s="1"/>
  <c r="R575" i="25"/>
  <c r="Q575" i="25"/>
  <c r="T574" i="25"/>
  <c r="U574" i="25" s="1"/>
  <c r="R574" i="25"/>
  <c r="Q574" i="25"/>
  <c r="T573" i="25"/>
  <c r="U573" i="25" s="1"/>
  <c r="R573" i="25"/>
  <c r="Q573" i="25"/>
  <c r="T572" i="25"/>
  <c r="U572" i="25" s="1"/>
  <c r="R572" i="25"/>
  <c r="Q572" i="25"/>
  <c r="S571" i="25"/>
  <c r="Q571" i="25"/>
  <c r="I571" i="25"/>
  <c r="K571" i="25" s="1"/>
  <c r="T570" i="25"/>
  <c r="U570" i="25" s="1"/>
  <c r="R570" i="25"/>
  <c r="Q570" i="25"/>
  <c r="T569" i="25"/>
  <c r="U569" i="25" s="1"/>
  <c r="R569" i="25"/>
  <c r="Q569" i="25"/>
  <c r="T568" i="25"/>
  <c r="U568" i="25" s="1"/>
  <c r="R568" i="25"/>
  <c r="Q568" i="25"/>
  <c r="T567" i="25"/>
  <c r="U567" i="25" s="1"/>
  <c r="R567" i="25"/>
  <c r="Q567" i="25"/>
  <c r="T566" i="25"/>
  <c r="U566" i="25" s="1"/>
  <c r="R566" i="25"/>
  <c r="Q566" i="25"/>
  <c r="T565" i="25"/>
  <c r="U565" i="25" s="1"/>
  <c r="R565" i="25"/>
  <c r="Q565" i="25"/>
  <c r="T564" i="25"/>
  <c r="U564" i="25" s="1"/>
  <c r="R564" i="25"/>
  <c r="Q564" i="25"/>
  <c r="T563" i="25"/>
  <c r="U563" i="25" s="1"/>
  <c r="R563" i="25"/>
  <c r="Q563" i="25"/>
  <c r="T562" i="25"/>
  <c r="U562" i="25" s="1"/>
  <c r="R562" i="25"/>
  <c r="Q562" i="25"/>
  <c r="T561" i="25"/>
  <c r="U561" i="25" s="1"/>
  <c r="R561" i="25"/>
  <c r="Q561" i="25"/>
  <c r="T560" i="25"/>
  <c r="U560" i="25" s="1"/>
  <c r="R560" i="25"/>
  <c r="Q560" i="25"/>
  <c r="T559" i="25"/>
  <c r="U559" i="25" s="1"/>
  <c r="R559" i="25"/>
  <c r="Q559" i="25"/>
  <c r="T558" i="25"/>
  <c r="U558" i="25" s="1"/>
  <c r="R558" i="25"/>
  <c r="Q558" i="25"/>
  <c r="T557" i="25"/>
  <c r="U557" i="25" s="1"/>
  <c r="R557" i="25"/>
  <c r="Q557" i="25"/>
  <c r="T556" i="25"/>
  <c r="U556" i="25" s="1"/>
  <c r="R556" i="25"/>
  <c r="Q556" i="25"/>
  <c r="T555" i="25"/>
  <c r="U555" i="25" s="1"/>
  <c r="R555" i="25"/>
  <c r="Q555" i="25"/>
  <c r="T554" i="25"/>
  <c r="U554" i="25" s="1"/>
  <c r="R554" i="25"/>
  <c r="Q554" i="25"/>
  <c r="T553" i="25"/>
  <c r="U553" i="25" s="1"/>
  <c r="R553" i="25"/>
  <c r="Q553" i="25"/>
  <c r="T552" i="25"/>
  <c r="U552" i="25" s="1"/>
  <c r="R552" i="25"/>
  <c r="Q552" i="25"/>
  <c r="T551" i="25"/>
  <c r="U551" i="25" s="1"/>
  <c r="R551" i="25"/>
  <c r="Q551" i="25"/>
  <c r="T550" i="25"/>
  <c r="U550" i="25" s="1"/>
  <c r="R550" i="25"/>
  <c r="Q550" i="25"/>
  <c r="T549" i="25"/>
  <c r="U549" i="25" s="1"/>
  <c r="R549" i="25"/>
  <c r="Q549" i="25"/>
  <c r="T548" i="25"/>
  <c r="U548" i="25" s="1"/>
  <c r="R548" i="25"/>
  <c r="Q548" i="25"/>
  <c r="T547" i="25"/>
  <c r="U547" i="25" s="1"/>
  <c r="R547" i="25"/>
  <c r="Q547" i="25"/>
  <c r="T546" i="25"/>
  <c r="U546" i="25" s="1"/>
  <c r="R546" i="25"/>
  <c r="Q546" i="25"/>
  <c r="T545" i="25"/>
  <c r="U545" i="25" s="1"/>
  <c r="R545" i="25"/>
  <c r="Q545" i="25"/>
  <c r="T544" i="25"/>
  <c r="U544" i="25" s="1"/>
  <c r="R544" i="25"/>
  <c r="Q544" i="25"/>
  <c r="T543" i="25"/>
  <c r="U543" i="25" s="1"/>
  <c r="R543" i="25"/>
  <c r="Q543" i="25"/>
  <c r="T542" i="25"/>
  <c r="U542" i="25" s="1"/>
  <c r="R542" i="25"/>
  <c r="Q542" i="25"/>
  <c r="T541" i="25"/>
  <c r="U541" i="25" s="1"/>
  <c r="R541" i="25"/>
  <c r="Q541" i="25"/>
  <c r="T540" i="25"/>
  <c r="U540" i="25" s="1"/>
  <c r="R540" i="25"/>
  <c r="Q540" i="25"/>
  <c r="T539" i="25"/>
  <c r="U539" i="25" s="1"/>
  <c r="R539" i="25"/>
  <c r="Q539" i="25"/>
  <c r="T538" i="25"/>
  <c r="U538" i="25" s="1"/>
  <c r="R538" i="25"/>
  <c r="Q538" i="25"/>
  <c r="T537" i="25"/>
  <c r="U537" i="25" s="1"/>
  <c r="R537" i="25"/>
  <c r="Q537" i="25"/>
  <c r="T536" i="25"/>
  <c r="U536" i="25" s="1"/>
  <c r="R536" i="25"/>
  <c r="Q536" i="25"/>
  <c r="T535" i="25"/>
  <c r="U535" i="25" s="1"/>
  <c r="R535" i="25"/>
  <c r="Q535" i="25"/>
  <c r="T534" i="25"/>
  <c r="U534" i="25" s="1"/>
  <c r="R534" i="25"/>
  <c r="Q534" i="25"/>
  <c r="T533" i="25"/>
  <c r="U533" i="25" s="1"/>
  <c r="R533" i="25"/>
  <c r="Q533" i="25"/>
  <c r="T532" i="25"/>
  <c r="U532" i="25" s="1"/>
  <c r="R532" i="25"/>
  <c r="Q532" i="25"/>
  <c r="T531" i="25"/>
  <c r="U531" i="25" s="1"/>
  <c r="R531" i="25"/>
  <c r="Q531" i="25"/>
  <c r="T530" i="25"/>
  <c r="U530" i="25" s="1"/>
  <c r="R530" i="25"/>
  <c r="Q530" i="25"/>
  <c r="T529" i="25"/>
  <c r="U529" i="25" s="1"/>
  <c r="R529" i="25"/>
  <c r="Q529" i="25"/>
  <c r="T528" i="25"/>
  <c r="U528" i="25" s="1"/>
  <c r="R528" i="25"/>
  <c r="Q528" i="25"/>
  <c r="T527" i="25"/>
  <c r="U527" i="25" s="1"/>
  <c r="R527" i="25"/>
  <c r="Q527" i="25"/>
  <c r="T526" i="25"/>
  <c r="U526" i="25" s="1"/>
  <c r="R526" i="25"/>
  <c r="Q526" i="25"/>
  <c r="T525" i="25"/>
  <c r="U525" i="25" s="1"/>
  <c r="R525" i="25"/>
  <c r="Q525" i="25"/>
  <c r="T524" i="25"/>
  <c r="U524" i="25" s="1"/>
  <c r="R524" i="25"/>
  <c r="Q524" i="25"/>
  <c r="T523" i="25"/>
  <c r="U523" i="25" s="1"/>
  <c r="R523" i="25"/>
  <c r="Q523" i="25"/>
  <c r="T522" i="25"/>
  <c r="U522" i="25" s="1"/>
  <c r="R522" i="25"/>
  <c r="Q522" i="25"/>
  <c r="T521" i="25"/>
  <c r="U521" i="25" s="1"/>
  <c r="R521" i="25"/>
  <c r="Q521" i="25"/>
  <c r="T520" i="25"/>
  <c r="U520" i="25" s="1"/>
  <c r="R520" i="25"/>
  <c r="Q520" i="25"/>
  <c r="T519" i="25"/>
  <c r="U519" i="25" s="1"/>
  <c r="R519" i="25"/>
  <c r="Q519" i="25"/>
  <c r="T518" i="25"/>
  <c r="U518" i="25" s="1"/>
  <c r="R518" i="25"/>
  <c r="Q518" i="25"/>
  <c r="T517" i="25"/>
  <c r="U517" i="25" s="1"/>
  <c r="R517" i="25"/>
  <c r="Q517" i="25"/>
  <c r="T516" i="25"/>
  <c r="U516" i="25" s="1"/>
  <c r="R516" i="25"/>
  <c r="Q516" i="25"/>
  <c r="T515" i="25"/>
  <c r="U515" i="25" s="1"/>
  <c r="R515" i="25"/>
  <c r="Q515" i="25"/>
  <c r="T514" i="25"/>
  <c r="U514" i="25" s="1"/>
  <c r="R514" i="25"/>
  <c r="Q514" i="25"/>
  <c r="T513" i="25"/>
  <c r="U513" i="25" s="1"/>
  <c r="R513" i="25"/>
  <c r="Q513" i="25"/>
  <c r="T512" i="25"/>
  <c r="U512" i="25" s="1"/>
  <c r="R512" i="25"/>
  <c r="Q512" i="25"/>
  <c r="T511" i="25"/>
  <c r="U511" i="25" s="1"/>
  <c r="R511" i="25"/>
  <c r="Q511" i="25"/>
  <c r="T510" i="25"/>
  <c r="U510" i="25" s="1"/>
  <c r="R510" i="25"/>
  <c r="Q510" i="25"/>
  <c r="T509" i="25"/>
  <c r="U509" i="25" s="1"/>
  <c r="R509" i="25"/>
  <c r="Q509" i="25"/>
  <c r="T508" i="25"/>
  <c r="U508" i="25" s="1"/>
  <c r="R508" i="25"/>
  <c r="Q508" i="25"/>
  <c r="T507" i="25"/>
  <c r="U507" i="25" s="1"/>
  <c r="R507" i="25"/>
  <c r="Q507" i="25"/>
  <c r="T506" i="25"/>
  <c r="U506" i="25" s="1"/>
  <c r="R506" i="25"/>
  <c r="Q506" i="25"/>
  <c r="T505" i="25"/>
  <c r="U505" i="25" s="1"/>
  <c r="R505" i="25"/>
  <c r="Q505" i="25"/>
  <c r="T504" i="25"/>
  <c r="U504" i="25" s="1"/>
  <c r="R504" i="25"/>
  <c r="Q504" i="25"/>
  <c r="T503" i="25"/>
  <c r="U503" i="25" s="1"/>
  <c r="R503" i="25"/>
  <c r="Q503" i="25"/>
  <c r="T502" i="25"/>
  <c r="U502" i="25" s="1"/>
  <c r="R502" i="25"/>
  <c r="Q502" i="25"/>
  <c r="T501" i="25"/>
  <c r="U501" i="25" s="1"/>
  <c r="R501" i="25"/>
  <c r="Q501" i="25"/>
  <c r="T500" i="25"/>
  <c r="U500" i="25" s="1"/>
  <c r="R500" i="25"/>
  <c r="Q500" i="25"/>
  <c r="T499" i="25"/>
  <c r="U499" i="25" s="1"/>
  <c r="R499" i="25"/>
  <c r="Q499" i="25"/>
  <c r="T498" i="25"/>
  <c r="U498" i="25" s="1"/>
  <c r="R498" i="25"/>
  <c r="Q498" i="25"/>
  <c r="T497" i="25"/>
  <c r="U497" i="25" s="1"/>
  <c r="R497" i="25"/>
  <c r="Q497" i="25"/>
  <c r="T496" i="25"/>
  <c r="U496" i="25" s="1"/>
  <c r="R496" i="25"/>
  <c r="Q496" i="25"/>
  <c r="T495" i="25"/>
  <c r="U495" i="25" s="1"/>
  <c r="R495" i="25"/>
  <c r="Q495" i="25"/>
  <c r="T494" i="25"/>
  <c r="U494" i="25" s="1"/>
  <c r="R494" i="25"/>
  <c r="Q494" i="25"/>
  <c r="T493" i="25"/>
  <c r="U493" i="25" s="1"/>
  <c r="R493" i="25"/>
  <c r="Q493" i="25"/>
  <c r="T492" i="25"/>
  <c r="U492" i="25" s="1"/>
  <c r="R492" i="25"/>
  <c r="Q492" i="25"/>
  <c r="T491" i="25"/>
  <c r="U491" i="25" s="1"/>
  <c r="R491" i="25"/>
  <c r="Q491" i="25"/>
  <c r="T490" i="25"/>
  <c r="U490" i="25" s="1"/>
  <c r="R490" i="25"/>
  <c r="Q490" i="25"/>
  <c r="T489" i="25"/>
  <c r="U489" i="25" s="1"/>
  <c r="R489" i="25"/>
  <c r="Q489" i="25"/>
  <c r="T488" i="25"/>
  <c r="U488" i="25" s="1"/>
  <c r="R488" i="25"/>
  <c r="Q488" i="25"/>
  <c r="T487" i="25"/>
  <c r="U487" i="25" s="1"/>
  <c r="R487" i="25"/>
  <c r="Q487" i="25"/>
  <c r="T486" i="25"/>
  <c r="U486" i="25" s="1"/>
  <c r="R486" i="25"/>
  <c r="Q486" i="25"/>
  <c r="T485" i="25"/>
  <c r="U485" i="25" s="1"/>
  <c r="R485" i="25"/>
  <c r="Q485" i="25"/>
  <c r="T484" i="25"/>
  <c r="U484" i="25" s="1"/>
  <c r="R484" i="25"/>
  <c r="Q484" i="25"/>
  <c r="T483" i="25"/>
  <c r="U483" i="25" s="1"/>
  <c r="R483" i="25"/>
  <c r="Q483" i="25"/>
  <c r="T482" i="25"/>
  <c r="U482" i="25" s="1"/>
  <c r="R482" i="25"/>
  <c r="Q482" i="25"/>
  <c r="T481" i="25"/>
  <c r="U481" i="25" s="1"/>
  <c r="R481" i="25"/>
  <c r="Q481" i="25"/>
  <c r="T480" i="25"/>
  <c r="U480" i="25" s="1"/>
  <c r="R480" i="25"/>
  <c r="Q480" i="25"/>
  <c r="T479" i="25"/>
  <c r="U479" i="25" s="1"/>
  <c r="R479" i="25"/>
  <c r="Q479" i="25"/>
  <c r="T478" i="25"/>
  <c r="U478" i="25" s="1"/>
  <c r="R478" i="25"/>
  <c r="Q478" i="25"/>
  <c r="T477" i="25"/>
  <c r="U477" i="25" s="1"/>
  <c r="R477" i="25"/>
  <c r="Q477" i="25"/>
  <c r="T476" i="25"/>
  <c r="R476" i="25"/>
  <c r="Q476" i="25"/>
  <c r="K476" i="25"/>
  <c r="Q475" i="25"/>
  <c r="K475" i="25"/>
  <c r="Q474" i="25"/>
  <c r="K474" i="25"/>
  <c r="L474" i="25" s="1"/>
  <c r="Q473" i="25"/>
  <c r="P473" i="25"/>
  <c r="O473" i="25"/>
  <c r="N473" i="25"/>
  <c r="M473" i="25"/>
  <c r="K473" i="25"/>
  <c r="L473" i="25" s="1"/>
  <c r="Q472" i="25"/>
  <c r="P472" i="25"/>
  <c r="O472" i="25"/>
  <c r="N472" i="25"/>
  <c r="M472" i="25"/>
  <c r="K472" i="25"/>
  <c r="L472" i="25" s="1"/>
  <c r="Q471" i="25"/>
  <c r="P471" i="25"/>
  <c r="O471" i="25"/>
  <c r="N471" i="25"/>
  <c r="M471" i="25"/>
  <c r="K471" i="25"/>
  <c r="L471" i="25" s="1"/>
  <c r="Q470" i="25"/>
  <c r="P470" i="25"/>
  <c r="O470" i="25"/>
  <c r="N470" i="25"/>
  <c r="M470" i="25"/>
  <c r="K470" i="25"/>
  <c r="L470" i="25" s="1"/>
  <c r="Q469" i="25"/>
  <c r="M469" i="25"/>
  <c r="K469" i="25"/>
  <c r="L469" i="25" s="1"/>
  <c r="Q468" i="25"/>
  <c r="P468" i="25"/>
  <c r="K468" i="25"/>
  <c r="Q467" i="25"/>
  <c r="K467" i="25"/>
  <c r="T466" i="25"/>
  <c r="U466" i="25" s="1"/>
  <c r="R466" i="25"/>
  <c r="Q466" i="25"/>
  <c r="S465" i="25"/>
  <c r="Q465" i="25"/>
  <c r="I465" i="25"/>
  <c r="K465" i="25" s="1"/>
  <c r="S464" i="25"/>
  <c r="L464" i="25" s="1"/>
  <c r="Q464" i="25"/>
  <c r="I464" i="25"/>
  <c r="K464" i="25" s="1"/>
  <c r="S463" i="25"/>
  <c r="P463" i="25" s="1"/>
  <c r="Q463" i="25"/>
  <c r="K463" i="25"/>
  <c r="I463" i="25"/>
  <c r="S462" i="25"/>
  <c r="O462" i="25" s="1"/>
  <c r="Q462" i="25"/>
  <c r="L462" i="25"/>
  <c r="I462" i="25"/>
  <c r="K462" i="25" s="1"/>
  <c r="T461" i="25"/>
  <c r="U461" i="25" s="1"/>
  <c r="R461" i="25"/>
  <c r="Q461" i="25"/>
  <c r="T460" i="25"/>
  <c r="U460" i="25" s="1"/>
  <c r="R460" i="25"/>
  <c r="Q460" i="25"/>
  <c r="S459" i="25"/>
  <c r="O459" i="25" s="1"/>
  <c r="Q459" i="25"/>
  <c r="I459" i="25"/>
  <c r="K459" i="25" s="1"/>
  <c r="T458" i="25"/>
  <c r="U458" i="25" s="1"/>
  <c r="R458" i="25"/>
  <c r="Q458" i="25"/>
  <c r="T457" i="25"/>
  <c r="U457" i="25" s="1"/>
  <c r="R457" i="25"/>
  <c r="Q457" i="25"/>
  <c r="S456" i="25"/>
  <c r="O456" i="25" s="1"/>
  <c r="Q456" i="25"/>
  <c r="I456" i="25"/>
  <c r="K456" i="25" s="1"/>
  <c r="T455" i="25"/>
  <c r="U455" i="25" s="1"/>
  <c r="R455" i="25"/>
  <c r="Q455" i="25"/>
  <c r="T454" i="25"/>
  <c r="U454" i="25" s="1"/>
  <c r="R454" i="25"/>
  <c r="Q454" i="25"/>
  <c r="T453" i="25"/>
  <c r="U453" i="25" s="1"/>
  <c r="R453" i="25"/>
  <c r="Q453" i="25"/>
  <c r="T452" i="25"/>
  <c r="U452" i="25" s="1"/>
  <c r="R452" i="25"/>
  <c r="Q452" i="25"/>
  <c r="T451" i="25"/>
  <c r="U451" i="25" s="1"/>
  <c r="R451" i="25"/>
  <c r="Q451" i="25"/>
  <c r="T450" i="25"/>
  <c r="U450" i="25" s="1"/>
  <c r="R450" i="25"/>
  <c r="Q450" i="25"/>
  <c r="T449" i="25"/>
  <c r="U449" i="25" s="1"/>
  <c r="R449" i="25"/>
  <c r="Q449" i="25"/>
  <c r="T448" i="25"/>
  <c r="U448" i="25" s="1"/>
  <c r="R448" i="25"/>
  <c r="Q448" i="25"/>
  <c r="T447" i="25"/>
  <c r="U447" i="25" s="1"/>
  <c r="R447" i="25"/>
  <c r="Q447" i="25"/>
  <c r="T446" i="25"/>
  <c r="U446" i="25" s="1"/>
  <c r="R446" i="25"/>
  <c r="Q446" i="25"/>
  <c r="T445" i="25"/>
  <c r="U445" i="25" s="1"/>
  <c r="R445" i="25"/>
  <c r="Q445" i="25"/>
  <c r="T444" i="25"/>
  <c r="U444" i="25" s="1"/>
  <c r="R444" i="25"/>
  <c r="Q444" i="25"/>
  <c r="T443" i="25"/>
  <c r="U443" i="25" s="1"/>
  <c r="R443" i="25"/>
  <c r="Q443" i="25"/>
  <c r="T442" i="25"/>
  <c r="U442" i="25" s="1"/>
  <c r="R442" i="25"/>
  <c r="Q442" i="25"/>
  <c r="T441" i="25"/>
  <c r="U441" i="25" s="1"/>
  <c r="R441" i="25"/>
  <c r="Q441" i="25"/>
  <c r="T440" i="25"/>
  <c r="U440" i="25" s="1"/>
  <c r="R440" i="25"/>
  <c r="Q440" i="25"/>
  <c r="T439" i="25"/>
  <c r="U439" i="25" s="1"/>
  <c r="R439" i="25"/>
  <c r="Q439" i="25"/>
  <c r="T438" i="25"/>
  <c r="U438" i="25" s="1"/>
  <c r="R438" i="25"/>
  <c r="Q438" i="25"/>
  <c r="T437" i="25"/>
  <c r="U437" i="25" s="1"/>
  <c r="R437" i="25"/>
  <c r="Q437" i="25"/>
  <c r="T436" i="25"/>
  <c r="U436" i="25" s="1"/>
  <c r="R436" i="25"/>
  <c r="Q436" i="25"/>
  <c r="T435" i="25"/>
  <c r="U435" i="25" s="1"/>
  <c r="R435" i="25"/>
  <c r="Q435" i="25"/>
  <c r="T434" i="25"/>
  <c r="U434" i="25" s="1"/>
  <c r="R434" i="25"/>
  <c r="Q434" i="25"/>
  <c r="T433" i="25"/>
  <c r="U433" i="25" s="1"/>
  <c r="R433" i="25"/>
  <c r="Q433" i="25"/>
  <c r="T432" i="25"/>
  <c r="U432" i="25" s="1"/>
  <c r="R432" i="25"/>
  <c r="Q432" i="25"/>
  <c r="T431" i="25"/>
  <c r="U431" i="25" s="1"/>
  <c r="R431" i="25"/>
  <c r="Q431" i="25"/>
  <c r="T430" i="25"/>
  <c r="U430" i="25" s="1"/>
  <c r="R430" i="25"/>
  <c r="Q430" i="25"/>
  <c r="T429" i="25"/>
  <c r="U429" i="25" s="1"/>
  <c r="R429" i="25"/>
  <c r="Q429" i="25"/>
  <c r="T428" i="25"/>
  <c r="U428" i="25" s="1"/>
  <c r="R428" i="25"/>
  <c r="Q428" i="25"/>
  <c r="T427" i="25"/>
  <c r="U427" i="25" s="1"/>
  <c r="R427" i="25"/>
  <c r="Q427" i="25"/>
  <c r="T426" i="25"/>
  <c r="U426" i="25" s="1"/>
  <c r="R426" i="25"/>
  <c r="Q426" i="25"/>
  <c r="T425" i="25"/>
  <c r="U425" i="25" s="1"/>
  <c r="R425" i="25"/>
  <c r="Q425" i="25"/>
  <c r="T424" i="25"/>
  <c r="U424" i="25" s="1"/>
  <c r="R424" i="25"/>
  <c r="Q424" i="25"/>
  <c r="T423" i="25"/>
  <c r="U423" i="25" s="1"/>
  <c r="R423" i="25"/>
  <c r="Q423" i="25"/>
  <c r="T422" i="25"/>
  <c r="U422" i="25" s="1"/>
  <c r="R422" i="25"/>
  <c r="Q422" i="25"/>
  <c r="T421" i="25"/>
  <c r="U421" i="25" s="1"/>
  <c r="R421" i="25"/>
  <c r="Q421" i="25"/>
  <c r="T420" i="25"/>
  <c r="U420" i="25" s="1"/>
  <c r="R420" i="25"/>
  <c r="Q420" i="25"/>
  <c r="T419" i="25"/>
  <c r="U419" i="25" s="1"/>
  <c r="R419" i="25"/>
  <c r="Q419" i="25"/>
  <c r="T418" i="25"/>
  <c r="U418" i="25" s="1"/>
  <c r="R418" i="25"/>
  <c r="Q418" i="25"/>
  <c r="T417" i="25"/>
  <c r="U417" i="25" s="1"/>
  <c r="R417" i="25"/>
  <c r="Q417" i="25"/>
  <c r="T416" i="25"/>
  <c r="U416" i="25" s="1"/>
  <c r="R416" i="25"/>
  <c r="Q416" i="25"/>
  <c r="T415" i="25"/>
  <c r="U415" i="25" s="1"/>
  <c r="R415" i="25"/>
  <c r="Q415" i="25"/>
  <c r="T414" i="25"/>
  <c r="U414" i="25" s="1"/>
  <c r="R414" i="25"/>
  <c r="Q414" i="25"/>
  <c r="T413" i="25"/>
  <c r="U413" i="25" s="1"/>
  <c r="R413" i="25"/>
  <c r="Q413" i="25"/>
  <c r="T412" i="25"/>
  <c r="U412" i="25" s="1"/>
  <c r="R412" i="25"/>
  <c r="Q412" i="25"/>
  <c r="T411" i="25"/>
  <c r="U411" i="25" s="1"/>
  <c r="R411" i="25"/>
  <c r="Q411" i="25"/>
  <c r="T410" i="25"/>
  <c r="U410" i="25" s="1"/>
  <c r="R410" i="25"/>
  <c r="Q410" i="25"/>
  <c r="T409" i="25"/>
  <c r="U409" i="25" s="1"/>
  <c r="R409" i="25"/>
  <c r="Q409" i="25"/>
  <c r="T408" i="25"/>
  <c r="U408" i="25" s="1"/>
  <c r="R408" i="25"/>
  <c r="Q408" i="25"/>
  <c r="T407" i="25"/>
  <c r="U407" i="25" s="1"/>
  <c r="R407" i="25"/>
  <c r="Q407" i="25"/>
  <c r="T406" i="25"/>
  <c r="U406" i="25" s="1"/>
  <c r="R406" i="25"/>
  <c r="Q406" i="25"/>
  <c r="T405" i="25"/>
  <c r="U405" i="25" s="1"/>
  <c r="R405" i="25"/>
  <c r="Q405" i="25"/>
  <c r="T404" i="25"/>
  <c r="U404" i="25" s="1"/>
  <c r="R404" i="25"/>
  <c r="Q404" i="25"/>
  <c r="T403" i="25"/>
  <c r="U403" i="25" s="1"/>
  <c r="R403" i="25"/>
  <c r="Q403" i="25"/>
  <c r="T402" i="25"/>
  <c r="U402" i="25" s="1"/>
  <c r="R402" i="25"/>
  <c r="Q402" i="25"/>
  <c r="Q401" i="25"/>
  <c r="K401" i="25"/>
  <c r="T400" i="25"/>
  <c r="R400" i="25"/>
  <c r="Q400" i="25"/>
  <c r="K400" i="25"/>
  <c r="Q399" i="25"/>
  <c r="P399" i="25"/>
  <c r="O399" i="25"/>
  <c r="N399" i="25"/>
  <c r="M399" i="25"/>
  <c r="K399" i="25"/>
  <c r="L399" i="25" s="1"/>
  <c r="T398" i="25"/>
  <c r="U398" i="25" s="1"/>
  <c r="R398" i="25"/>
  <c r="Q398" i="25"/>
  <c r="T397" i="25"/>
  <c r="U397" i="25" s="1"/>
  <c r="R397" i="25"/>
  <c r="Q397" i="25"/>
  <c r="T396" i="25"/>
  <c r="U396" i="25" s="1"/>
  <c r="R396" i="25"/>
  <c r="Q396" i="25"/>
  <c r="T395" i="25"/>
  <c r="U395" i="25" s="1"/>
  <c r="R395" i="25"/>
  <c r="Q395" i="25"/>
  <c r="T394" i="25"/>
  <c r="U394" i="25" s="1"/>
  <c r="R394" i="25"/>
  <c r="Q394" i="25"/>
  <c r="S393" i="25"/>
  <c r="P393" i="25" s="1"/>
  <c r="Q393" i="25"/>
  <c r="I393" i="25"/>
  <c r="K393" i="25" s="1"/>
  <c r="T392" i="25"/>
  <c r="U392" i="25" s="1"/>
  <c r="R392" i="25"/>
  <c r="Q392" i="25"/>
  <c r="T391" i="25"/>
  <c r="U391" i="25" s="1"/>
  <c r="R391" i="25"/>
  <c r="Q391" i="25"/>
  <c r="T390" i="25"/>
  <c r="U390" i="25" s="1"/>
  <c r="R390" i="25"/>
  <c r="Q390" i="25"/>
  <c r="T389" i="25"/>
  <c r="U389" i="25" s="1"/>
  <c r="R389" i="25"/>
  <c r="Q389" i="25"/>
  <c r="T388" i="25"/>
  <c r="U388" i="25" s="1"/>
  <c r="R388" i="25"/>
  <c r="Q388" i="25"/>
  <c r="T387" i="25"/>
  <c r="U387" i="25" s="1"/>
  <c r="R387" i="25"/>
  <c r="Q387" i="25"/>
  <c r="T386" i="25"/>
  <c r="U386" i="25" s="1"/>
  <c r="R386" i="25"/>
  <c r="Q386" i="25"/>
  <c r="T385" i="25"/>
  <c r="U385" i="25" s="1"/>
  <c r="R385" i="25"/>
  <c r="Q385" i="25"/>
  <c r="T384" i="25"/>
  <c r="U384" i="25" s="1"/>
  <c r="R384" i="25"/>
  <c r="Q384" i="25"/>
  <c r="T383" i="25"/>
  <c r="U383" i="25" s="1"/>
  <c r="R383" i="25"/>
  <c r="Q383" i="25"/>
  <c r="T382" i="25"/>
  <c r="U382" i="25" s="1"/>
  <c r="R382" i="25"/>
  <c r="Q382" i="25"/>
  <c r="T381" i="25"/>
  <c r="U381" i="25" s="1"/>
  <c r="R381" i="25"/>
  <c r="Q381" i="25"/>
  <c r="Q380" i="25"/>
  <c r="P380" i="25"/>
  <c r="O380" i="25"/>
  <c r="N380" i="25"/>
  <c r="M380" i="25"/>
  <c r="K380" i="25"/>
  <c r="L380" i="25" s="1"/>
  <c r="Q379" i="25"/>
  <c r="P379" i="25"/>
  <c r="O379" i="25"/>
  <c r="K379" i="25"/>
  <c r="S378" i="25"/>
  <c r="Q378" i="25"/>
  <c r="I378" i="25"/>
  <c r="K378" i="25" s="1"/>
  <c r="Q377" i="25"/>
  <c r="P377" i="25"/>
  <c r="K377" i="25"/>
  <c r="S376" i="25"/>
  <c r="Q376" i="25"/>
  <c r="L376" i="25"/>
  <c r="I376" i="25"/>
  <c r="K376" i="25" s="1"/>
  <c r="S375" i="25"/>
  <c r="L375" i="25" s="1"/>
  <c r="Q375" i="25"/>
  <c r="I375" i="25"/>
  <c r="K375" i="25" s="1"/>
  <c r="S374" i="25"/>
  <c r="Q374" i="25"/>
  <c r="I374" i="25"/>
  <c r="K374" i="25" s="1"/>
  <c r="S373" i="25"/>
  <c r="L373" i="25" s="1"/>
  <c r="Q373" i="25"/>
  <c r="I373" i="25"/>
  <c r="K373" i="25" s="1"/>
  <c r="S372" i="25"/>
  <c r="L372" i="25" s="1"/>
  <c r="Q372" i="25"/>
  <c r="I372" i="25"/>
  <c r="K372" i="25" s="1"/>
  <c r="T371" i="25"/>
  <c r="U371" i="25" s="1"/>
  <c r="R371" i="25"/>
  <c r="Q371" i="25"/>
  <c r="T370" i="25"/>
  <c r="U370" i="25" s="1"/>
  <c r="R370" i="25"/>
  <c r="Q370" i="25"/>
  <c r="T369" i="25"/>
  <c r="U369" i="25" s="1"/>
  <c r="R369" i="25"/>
  <c r="Q369" i="25"/>
  <c r="T368" i="25"/>
  <c r="U368" i="25" s="1"/>
  <c r="R368" i="25"/>
  <c r="Q368" i="25"/>
  <c r="T367" i="25"/>
  <c r="U367" i="25" s="1"/>
  <c r="R367" i="25"/>
  <c r="Q367" i="25"/>
  <c r="T366" i="25"/>
  <c r="U366" i="25" s="1"/>
  <c r="R366" i="25"/>
  <c r="Q366" i="25"/>
  <c r="T365" i="25"/>
  <c r="U365" i="25" s="1"/>
  <c r="R365" i="25"/>
  <c r="Q365" i="25"/>
  <c r="S364" i="25"/>
  <c r="L364" i="25" s="1"/>
  <c r="Q364" i="25"/>
  <c r="I364" i="25"/>
  <c r="K364" i="25" s="1"/>
  <c r="T363" i="25"/>
  <c r="U363" i="25" s="1"/>
  <c r="R363" i="25"/>
  <c r="Q363" i="25"/>
  <c r="T362" i="25"/>
  <c r="U362" i="25" s="1"/>
  <c r="R362" i="25"/>
  <c r="Q362" i="25"/>
  <c r="T361" i="25"/>
  <c r="U361" i="25" s="1"/>
  <c r="R361" i="25"/>
  <c r="Q361" i="25"/>
  <c r="T360" i="25"/>
  <c r="U360" i="25" s="1"/>
  <c r="R360" i="25"/>
  <c r="Q360" i="25"/>
  <c r="T359" i="25"/>
  <c r="U359" i="25" s="1"/>
  <c r="R359" i="25"/>
  <c r="Q359" i="25"/>
  <c r="T358" i="25"/>
  <c r="U358" i="25" s="1"/>
  <c r="R358" i="25"/>
  <c r="Q358" i="25"/>
  <c r="T357" i="25"/>
  <c r="U357" i="25" s="1"/>
  <c r="R357" i="25"/>
  <c r="Q357" i="25"/>
  <c r="T356" i="25"/>
  <c r="U356" i="25" s="1"/>
  <c r="R356" i="25"/>
  <c r="Q356" i="25"/>
  <c r="T355" i="25"/>
  <c r="U355" i="25" s="1"/>
  <c r="R355" i="25"/>
  <c r="Q355" i="25"/>
  <c r="T354" i="25"/>
  <c r="U354" i="25" s="1"/>
  <c r="R354" i="25"/>
  <c r="Q354" i="25"/>
  <c r="S353" i="25"/>
  <c r="Q353" i="25"/>
  <c r="I353" i="25"/>
  <c r="K353" i="25" s="1"/>
  <c r="S352" i="25"/>
  <c r="O352" i="25" s="1"/>
  <c r="Q352" i="25"/>
  <c r="I352" i="25"/>
  <c r="K352" i="25" s="1"/>
  <c r="T351" i="25"/>
  <c r="U351" i="25" s="1"/>
  <c r="R351" i="25"/>
  <c r="Q351" i="25"/>
  <c r="T350" i="25"/>
  <c r="U350" i="25" s="1"/>
  <c r="R350" i="25"/>
  <c r="Q350" i="25"/>
  <c r="T349" i="25"/>
  <c r="U349" i="25" s="1"/>
  <c r="R349" i="25"/>
  <c r="Q349" i="25"/>
  <c r="T348" i="25"/>
  <c r="U348" i="25" s="1"/>
  <c r="R348" i="25"/>
  <c r="Q348" i="25"/>
  <c r="T347" i="25"/>
  <c r="U347" i="25" s="1"/>
  <c r="R347" i="25"/>
  <c r="Q347" i="25"/>
  <c r="T346" i="25"/>
  <c r="U346" i="25" s="1"/>
  <c r="R346" i="25"/>
  <c r="Q346" i="25"/>
  <c r="T345" i="25"/>
  <c r="U345" i="25" s="1"/>
  <c r="R345" i="25"/>
  <c r="Q345" i="25"/>
  <c r="T344" i="25"/>
  <c r="U344" i="25" s="1"/>
  <c r="R344" i="25"/>
  <c r="Q344" i="25"/>
  <c r="T343" i="25"/>
  <c r="U343" i="25" s="1"/>
  <c r="R343" i="25"/>
  <c r="Q343" i="25"/>
  <c r="T342" i="25"/>
  <c r="U342" i="25" s="1"/>
  <c r="R342" i="25"/>
  <c r="Q342" i="25"/>
  <c r="T341" i="25"/>
  <c r="U341" i="25" s="1"/>
  <c r="R341" i="25"/>
  <c r="Q341" i="25"/>
  <c r="T340" i="25"/>
  <c r="U340" i="25" s="1"/>
  <c r="R340" i="25"/>
  <c r="Q340" i="25"/>
  <c r="T339" i="25"/>
  <c r="U339" i="25" s="1"/>
  <c r="R339" i="25"/>
  <c r="Q339" i="25"/>
  <c r="S338" i="25"/>
  <c r="Q338" i="25"/>
  <c r="I338" i="25"/>
  <c r="K338" i="25" s="1"/>
  <c r="S337" i="25"/>
  <c r="Q337" i="25"/>
  <c r="I337" i="25"/>
  <c r="K337" i="25" s="1"/>
  <c r="T336" i="25"/>
  <c r="R336" i="25"/>
  <c r="Q336" i="25"/>
  <c r="K336" i="25"/>
  <c r="T335" i="25"/>
  <c r="R335" i="25"/>
  <c r="Q335" i="25"/>
  <c r="K335" i="25"/>
  <c r="T334" i="25"/>
  <c r="R334" i="25"/>
  <c r="Q334" i="25"/>
  <c r="K334" i="25"/>
  <c r="S333" i="25"/>
  <c r="L333" i="25" s="1"/>
  <c r="Q333" i="25"/>
  <c r="I333" i="25"/>
  <c r="K333" i="25" s="1"/>
  <c r="S332" i="25"/>
  <c r="L332" i="25" s="1"/>
  <c r="Q332" i="25"/>
  <c r="N332" i="25"/>
  <c r="I332" i="25"/>
  <c r="K332" i="25" s="1"/>
  <c r="S331" i="25"/>
  <c r="O331" i="25" s="1"/>
  <c r="Q331" i="25"/>
  <c r="I331" i="25"/>
  <c r="K331" i="25" s="1"/>
  <c r="S330" i="25"/>
  <c r="Q330" i="25"/>
  <c r="I330" i="25"/>
  <c r="K330" i="25" s="1"/>
  <c r="P330" i="25" s="1"/>
  <c r="S329" i="25"/>
  <c r="L329" i="25" s="1"/>
  <c r="Q329" i="25"/>
  <c r="I329" i="25"/>
  <c r="K329" i="25" s="1"/>
  <c r="S328" i="25"/>
  <c r="Q328" i="25"/>
  <c r="I328" i="25"/>
  <c r="K328" i="25" s="1"/>
  <c r="S327" i="25"/>
  <c r="N327" i="25" s="1"/>
  <c r="Q327" i="25"/>
  <c r="I327" i="25"/>
  <c r="K327" i="25" s="1"/>
  <c r="T326" i="25"/>
  <c r="R326" i="25"/>
  <c r="Q326" i="25"/>
  <c r="K326" i="25"/>
  <c r="S325" i="25"/>
  <c r="Q325" i="25"/>
  <c r="I325" i="25"/>
  <c r="K325" i="25" s="1"/>
  <c r="S324" i="25"/>
  <c r="L324" i="25" s="1"/>
  <c r="Q324" i="25"/>
  <c r="I324" i="25"/>
  <c r="K324" i="25" s="1"/>
  <c r="T323" i="25"/>
  <c r="U323" i="25" s="1"/>
  <c r="R323" i="25"/>
  <c r="Q323" i="25"/>
  <c r="T322" i="25"/>
  <c r="U322" i="25" s="1"/>
  <c r="R322" i="25"/>
  <c r="Q322" i="25"/>
  <c r="T321" i="25"/>
  <c r="U321" i="25" s="1"/>
  <c r="R321" i="25"/>
  <c r="Q321" i="25"/>
  <c r="T320" i="25"/>
  <c r="U320" i="25" s="1"/>
  <c r="R320" i="25"/>
  <c r="Q320" i="25"/>
  <c r="T319" i="25"/>
  <c r="U319" i="25" s="1"/>
  <c r="R319" i="25"/>
  <c r="Q319" i="25"/>
  <c r="T318" i="25"/>
  <c r="U318" i="25" s="1"/>
  <c r="R318" i="25"/>
  <c r="Q318" i="25"/>
  <c r="T317" i="25"/>
  <c r="U317" i="25" s="1"/>
  <c r="R317" i="25"/>
  <c r="Q317" i="25"/>
  <c r="T316" i="25"/>
  <c r="U316" i="25" s="1"/>
  <c r="R316" i="25"/>
  <c r="Q316" i="25"/>
  <c r="T315" i="25"/>
  <c r="U315" i="25" s="1"/>
  <c r="R315" i="25"/>
  <c r="Q315" i="25"/>
  <c r="T314" i="25"/>
  <c r="U314" i="25" s="1"/>
  <c r="R314" i="25"/>
  <c r="Q314" i="25"/>
  <c r="T313" i="25"/>
  <c r="U313" i="25" s="1"/>
  <c r="R313" i="25"/>
  <c r="Q313" i="25"/>
  <c r="T312" i="25"/>
  <c r="U312" i="25" s="1"/>
  <c r="R312" i="25"/>
  <c r="Q312" i="25"/>
  <c r="T311" i="25"/>
  <c r="U311" i="25" s="1"/>
  <c r="R311" i="25"/>
  <c r="Q311" i="25"/>
  <c r="T310" i="25"/>
  <c r="U310" i="25" s="1"/>
  <c r="R310" i="25"/>
  <c r="Q310" i="25"/>
  <c r="T309" i="25"/>
  <c r="U309" i="25" s="1"/>
  <c r="R309" i="25"/>
  <c r="Q309" i="25"/>
  <c r="T308" i="25"/>
  <c r="U308" i="25" s="1"/>
  <c r="R308" i="25"/>
  <c r="Q308" i="25"/>
  <c r="T307" i="25"/>
  <c r="U307" i="25" s="1"/>
  <c r="R307" i="25"/>
  <c r="Q307" i="25"/>
  <c r="T306" i="25"/>
  <c r="U306" i="25" s="1"/>
  <c r="R306" i="25"/>
  <c r="Q306" i="25"/>
  <c r="T305" i="25"/>
  <c r="U305" i="25" s="1"/>
  <c r="R305" i="25"/>
  <c r="Q305" i="25"/>
  <c r="T304" i="25"/>
  <c r="U304" i="25" s="1"/>
  <c r="R304" i="25"/>
  <c r="Q304" i="25"/>
  <c r="T303" i="25"/>
  <c r="U303" i="25" s="1"/>
  <c r="R303" i="25"/>
  <c r="Q303" i="25"/>
  <c r="T302" i="25"/>
  <c r="U302" i="25" s="1"/>
  <c r="R302" i="25"/>
  <c r="Q302" i="25"/>
  <c r="T301" i="25"/>
  <c r="U301" i="25" s="1"/>
  <c r="R301" i="25"/>
  <c r="Q301" i="25"/>
  <c r="T300" i="25"/>
  <c r="U300" i="25" s="1"/>
  <c r="R300" i="25"/>
  <c r="Q300" i="25"/>
  <c r="T299" i="25"/>
  <c r="U299" i="25" s="1"/>
  <c r="R299" i="25"/>
  <c r="Q299" i="25"/>
  <c r="T298" i="25"/>
  <c r="U298" i="25" s="1"/>
  <c r="R298" i="25"/>
  <c r="Q298" i="25"/>
  <c r="T297" i="25"/>
  <c r="U297" i="25" s="1"/>
  <c r="R297" i="25"/>
  <c r="Q297" i="25"/>
  <c r="T296" i="25"/>
  <c r="U296" i="25" s="1"/>
  <c r="R296" i="25"/>
  <c r="Q296" i="25"/>
  <c r="T295" i="25"/>
  <c r="U295" i="25" s="1"/>
  <c r="R295" i="25"/>
  <c r="Q295" i="25"/>
  <c r="T294" i="25"/>
  <c r="U294" i="25" s="1"/>
  <c r="R294" i="25"/>
  <c r="Q294" i="25"/>
  <c r="T293" i="25"/>
  <c r="U293" i="25" s="1"/>
  <c r="R293" i="25"/>
  <c r="Q293" i="25"/>
  <c r="T292" i="25"/>
  <c r="U292" i="25" s="1"/>
  <c r="R292" i="25"/>
  <c r="Q292" i="25"/>
  <c r="T291" i="25"/>
  <c r="U291" i="25" s="1"/>
  <c r="R291" i="25"/>
  <c r="Q291" i="25"/>
  <c r="T290" i="25"/>
  <c r="U290" i="25" s="1"/>
  <c r="R290" i="25"/>
  <c r="Q290" i="25"/>
  <c r="T289" i="25"/>
  <c r="U289" i="25" s="1"/>
  <c r="R289" i="25"/>
  <c r="Q289" i="25"/>
  <c r="T288" i="25"/>
  <c r="U288" i="25" s="1"/>
  <c r="R288" i="25"/>
  <c r="Q288" i="25"/>
  <c r="T287" i="25"/>
  <c r="U287" i="25" s="1"/>
  <c r="R287" i="25"/>
  <c r="Q287" i="25"/>
  <c r="T286" i="25"/>
  <c r="U286" i="25" s="1"/>
  <c r="R286" i="25"/>
  <c r="Q286" i="25"/>
  <c r="T285" i="25"/>
  <c r="U285" i="25" s="1"/>
  <c r="R285" i="25"/>
  <c r="Q285" i="25"/>
  <c r="T284" i="25"/>
  <c r="U284" i="25" s="1"/>
  <c r="R284" i="25"/>
  <c r="Q284" i="25"/>
  <c r="T283" i="25"/>
  <c r="U283" i="25" s="1"/>
  <c r="R283" i="25"/>
  <c r="Q283" i="25"/>
  <c r="T282" i="25"/>
  <c r="U282" i="25" s="1"/>
  <c r="R282" i="25"/>
  <c r="Q282" i="25"/>
  <c r="T281" i="25"/>
  <c r="U281" i="25" s="1"/>
  <c r="R281" i="25"/>
  <c r="Q281" i="25"/>
  <c r="T280" i="25"/>
  <c r="U280" i="25" s="1"/>
  <c r="R280" i="25"/>
  <c r="Q280" i="25"/>
  <c r="T279" i="25"/>
  <c r="U279" i="25" s="1"/>
  <c r="R279" i="25"/>
  <c r="Q279" i="25"/>
  <c r="T278" i="25"/>
  <c r="U278" i="25" s="1"/>
  <c r="R278" i="25"/>
  <c r="Q278" i="25"/>
  <c r="T277" i="25"/>
  <c r="U277" i="25" s="1"/>
  <c r="R277" i="25"/>
  <c r="Q277" i="25"/>
  <c r="T276" i="25"/>
  <c r="U276" i="25" s="1"/>
  <c r="R276" i="25"/>
  <c r="Q276" i="25"/>
  <c r="T275" i="25"/>
  <c r="U275" i="25" s="1"/>
  <c r="R275" i="25"/>
  <c r="Q275" i="25"/>
  <c r="T274" i="25"/>
  <c r="U274" i="25" s="1"/>
  <c r="R274" i="25"/>
  <c r="Q274" i="25"/>
  <c r="T273" i="25"/>
  <c r="U273" i="25" s="1"/>
  <c r="R273" i="25"/>
  <c r="Q273" i="25"/>
  <c r="T272" i="25"/>
  <c r="U272" i="25" s="1"/>
  <c r="R272" i="25"/>
  <c r="Q272" i="25"/>
  <c r="T271" i="25"/>
  <c r="U271" i="25" s="1"/>
  <c r="R271" i="25"/>
  <c r="Q271" i="25"/>
  <c r="T270" i="25"/>
  <c r="U270" i="25" s="1"/>
  <c r="R270" i="25"/>
  <c r="Q270" i="25"/>
  <c r="T269" i="25"/>
  <c r="U269" i="25" s="1"/>
  <c r="R269" i="25"/>
  <c r="Q269" i="25"/>
  <c r="T268" i="25"/>
  <c r="U268" i="25" s="1"/>
  <c r="R268" i="25"/>
  <c r="Q268" i="25"/>
  <c r="T267" i="25"/>
  <c r="U267" i="25" s="1"/>
  <c r="R267" i="25"/>
  <c r="Q267" i="25"/>
  <c r="T266" i="25"/>
  <c r="U266" i="25" s="1"/>
  <c r="R266" i="25"/>
  <c r="Q266" i="25"/>
  <c r="T265" i="25"/>
  <c r="U265" i="25" s="1"/>
  <c r="R265" i="25"/>
  <c r="Q265" i="25"/>
  <c r="T264" i="25"/>
  <c r="U264" i="25" s="1"/>
  <c r="R264" i="25"/>
  <c r="Q264" i="25"/>
  <c r="T263" i="25"/>
  <c r="U263" i="25" s="1"/>
  <c r="R263" i="25"/>
  <c r="Q263" i="25"/>
  <c r="T262" i="25"/>
  <c r="U262" i="25" s="1"/>
  <c r="R262" i="25"/>
  <c r="Q262" i="25"/>
  <c r="T261" i="25"/>
  <c r="U261" i="25" s="1"/>
  <c r="R261" i="25"/>
  <c r="Q261" i="25"/>
  <c r="T260" i="25"/>
  <c r="U260" i="25" s="1"/>
  <c r="R260" i="25"/>
  <c r="Q260" i="25"/>
  <c r="T259" i="25"/>
  <c r="U259" i="25" s="1"/>
  <c r="R259" i="25"/>
  <c r="Q259" i="25"/>
  <c r="T258" i="25"/>
  <c r="U258" i="25" s="1"/>
  <c r="R258" i="25"/>
  <c r="Q258" i="25"/>
  <c r="T257" i="25"/>
  <c r="U257" i="25" s="1"/>
  <c r="R257" i="25"/>
  <c r="Q257" i="25"/>
  <c r="T256" i="25"/>
  <c r="U256" i="25" s="1"/>
  <c r="R256" i="25"/>
  <c r="Q256" i="25"/>
  <c r="T255" i="25"/>
  <c r="U255" i="25" s="1"/>
  <c r="R255" i="25"/>
  <c r="Q255" i="25"/>
  <c r="T254" i="25"/>
  <c r="U254" i="25" s="1"/>
  <c r="R254" i="25"/>
  <c r="Q254" i="25"/>
  <c r="T253" i="25"/>
  <c r="U253" i="25" s="1"/>
  <c r="R253" i="25"/>
  <c r="Q253" i="25"/>
  <c r="T252" i="25"/>
  <c r="U252" i="25" s="1"/>
  <c r="R252" i="25"/>
  <c r="Q252" i="25"/>
  <c r="T251" i="25"/>
  <c r="U251" i="25" s="1"/>
  <c r="R251" i="25"/>
  <c r="Q251" i="25"/>
  <c r="T250" i="25"/>
  <c r="U250" i="25" s="1"/>
  <c r="R250" i="25"/>
  <c r="Q250" i="25"/>
  <c r="T249" i="25"/>
  <c r="U249" i="25" s="1"/>
  <c r="R249" i="25"/>
  <c r="Q249" i="25"/>
  <c r="T248" i="25"/>
  <c r="U248" i="25" s="1"/>
  <c r="R248" i="25"/>
  <c r="Q248" i="25"/>
  <c r="T247" i="25"/>
  <c r="U247" i="25" s="1"/>
  <c r="R247" i="25"/>
  <c r="Q247" i="25"/>
  <c r="T246" i="25"/>
  <c r="U246" i="25" s="1"/>
  <c r="R246" i="25"/>
  <c r="Q246" i="25"/>
  <c r="T245" i="25"/>
  <c r="U245" i="25" s="1"/>
  <c r="R245" i="25"/>
  <c r="Q245" i="25"/>
  <c r="T244" i="25"/>
  <c r="U244" i="25" s="1"/>
  <c r="R244" i="25"/>
  <c r="Q244" i="25"/>
  <c r="T243" i="25"/>
  <c r="U243" i="25" s="1"/>
  <c r="R243" i="25"/>
  <c r="Q243" i="25"/>
  <c r="T242" i="25"/>
  <c r="U242" i="25" s="1"/>
  <c r="R242" i="25"/>
  <c r="Q242" i="25"/>
  <c r="T241" i="25"/>
  <c r="U241" i="25" s="1"/>
  <c r="R241" i="25"/>
  <c r="Q241" i="25"/>
  <c r="T240" i="25"/>
  <c r="U240" i="25" s="1"/>
  <c r="R240" i="25"/>
  <c r="Q240" i="25"/>
  <c r="T239" i="25"/>
  <c r="U239" i="25" s="1"/>
  <c r="R239" i="25"/>
  <c r="Q239" i="25"/>
  <c r="T238" i="25"/>
  <c r="U238" i="25" s="1"/>
  <c r="R238" i="25"/>
  <c r="Q238" i="25"/>
  <c r="T237" i="25"/>
  <c r="U237" i="25" s="1"/>
  <c r="R237" i="25"/>
  <c r="Q237" i="25"/>
  <c r="T236" i="25"/>
  <c r="U236" i="25" s="1"/>
  <c r="R236" i="25"/>
  <c r="Q236" i="25"/>
  <c r="T235" i="25"/>
  <c r="U235" i="25" s="1"/>
  <c r="R235" i="25"/>
  <c r="Q235" i="25"/>
  <c r="T234" i="25"/>
  <c r="U234" i="25" s="1"/>
  <c r="R234" i="25"/>
  <c r="Q234" i="25"/>
  <c r="T233" i="25"/>
  <c r="U233" i="25" s="1"/>
  <c r="R233" i="25"/>
  <c r="Q233" i="25"/>
  <c r="T232" i="25"/>
  <c r="U232" i="25" s="1"/>
  <c r="R232" i="25"/>
  <c r="Q232" i="25"/>
  <c r="T231" i="25"/>
  <c r="U231" i="25" s="1"/>
  <c r="R231" i="25"/>
  <c r="Q231" i="25"/>
  <c r="T230" i="25"/>
  <c r="U230" i="25" s="1"/>
  <c r="R230" i="25"/>
  <c r="Q230" i="25"/>
  <c r="T229" i="25"/>
  <c r="U229" i="25" s="1"/>
  <c r="R229" i="25"/>
  <c r="Q229" i="25"/>
  <c r="T228" i="25"/>
  <c r="U228" i="25" s="1"/>
  <c r="R228" i="25"/>
  <c r="Q228" i="25"/>
  <c r="T227" i="25"/>
  <c r="U227" i="25" s="1"/>
  <c r="R227" i="25"/>
  <c r="Q227" i="25"/>
  <c r="T226" i="25"/>
  <c r="U226" i="25" s="1"/>
  <c r="R226" i="25"/>
  <c r="Q226" i="25"/>
  <c r="T225" i="25"/>
  <c r="U225" i="25" s="1"/>
  <c r="R225" i="25"/>
  <c r="Q225" i="25"/>
  <c r="T224" i="25"/>
  <c r="U224" i="25" s="1"/>
  <c r="R224" i="25"/>
  <c r="Q224" i="25"/>
  <c r="T223" i="25"/>
  <c r="U223" i="25" s="1"/>
  <c r="R223" i="25"/>
  <c r="Q223" i="25"/>
  <c r="T222" i="25"/>
  <c r="U222" i="25" s="1"/>
  <c r="R222" i="25"/>
  <c r="Q222" i="25"/>
  <c r="T221" i="25"/>
  <c r="U221" i="25" s="1"/>
  <c r="R221" i="25"/>
  <c r="Q221" i="25"/>
  <c r="T220" i="25"/>
  <c r="U220" i="25" s="1"/>
  <c r="R220" i="25"/>
  <c r="Q220" i="25"/>
  <c r="T219" i="25"/>
  <c r="U219" i="25" s="1"/>
  <c r="R219" i="25"/>
  <c r="Q219" i="25"/>
  <c r="T218" i="25"/>
  <c r="U218" i="25" s="1"/>
  <c r="R218" i="25"/>
  <c r="Q218" i="25"/>
  <c r="T217" i="25"/>
  <c r="U217" i="25" s="1"/>
  <c r="R217" i="25"/>
  <c r="Q217" i="25"/>
  <c r="T216" i="25"/>
  <c r="U216" i="25" s="1"/>
  <c r="R216" i="25"/>
  <c r="Q216" i="25"/>
  <c r="T215" i="25"/>
  <c r="U215" i="25" s="1"/>
  <c r="R215" i="25"/>
  <c r="Q215" i="25"/>
  <c r="T214" i="25"/>
  <c r="U214" i="25" s="1"/>
  <c r="R214" i="25"/>
  <c r="Q214" i="25"/>
  <c r="T213" i="25"/>
  <c r="U213" i="25" s="1"/>
  <c r="R213" i="25"/>
  <c r="Q213" i="25"/>
  <c r="T212" i="25"/>
  <c r="U212" i="25" s="1"/>
  <c r="R212" i="25"/>
  <c r="Q212" i="25"/>
  <c r="T211" i="25"/>
  <c r="U211" i="25" s="1"/>
  <c r="R211" i="25"/>
  <c r="Q211" i="25"/>
  <c r="T210" i="25"/>
  <c r="U210" i="25" s="1"/>
  <c r="R210" i="25"/>
  <c r="Q210" i="25"/>
  <c r="T209" i="25"/>
  <c r="U209" i="25" s="1"/>
  <c r="R209" i="25"/>
  <c r="Q209" i="25"/>
  <c r="T208" i="25"/>
  <c r="U208" i="25" s="1"/>
  <c r="R208" i="25"/>
  <c r="Q208" i="25"/>
  <c r="T207" i="25"/>
  <c r="U207" i="25" s="1"/>
  <c r="R207" i="25"/>
  <c r="Q207" i="25"/>
  <c r="T206" i="25"/>
  <c r="U206" i="25" s="1"/>
  <c r="R206" i="25"/>
  <c r="Q206" i="25"/>
  <c r="T205" i="25"/>
  <c r="U205" i="25" s="1"/>
  <c r="R205" i="25"/>
  <c r="Q205" i="25"/>
  <c r="T204" i="25"/>
  <c r="U204" i="25" s="1"/>
  <c r="R204" i="25"/>
  <c r="Q204" i="25"/>
  <c r="T203" i="25"/>
  <c r="U203" i="25" s="1"/>
  <c r="R203" i="25"/>
  <c r="Q203" i="25"/>
  <c r="T202" i="25"/>
  <c r="U202" i="25" s="1"/>
  <c r="R202" i="25"/>
  <c r="Q202" i="25"/>
  <c r="T201" i="25"/>
  <c r="U201" i="25" s="1"/>
  <c r="R201" i="25"/>
  <c r="Q201" i="25"/>
  <c r="T200" i="25"/>
  <c r="U200" i="25" s="1"/>
  <c r="R200" i="25"/>
  <c r="Q200" i="25"/>
  <c r="T199" i="25"/>
  <c r="U199" i="25" s="1"/>
  <c r="R199" i="25"/>
  <c r="Q199" i="25"/>
  <c r="T198" i="25"/>
  <c r="U198" i="25" s="1"/>
  <c r="R198" i="25"/>
  <c r="Q198" i="25"/>
  <c r="T197" i="25"/>
  <c r="U197" i="25" s="1"/>
  <c r="R197" i="25"/>
  <c r="Q197" i="25"/>
  <c r="T196" i="25"/>
  <c r="U196" i="25" s="1"/>
  <c r="R196" i="25"/>
  <c r="Q196" i="25"/>
  <c r="T195" i="25"/>
  <c r="U195" i="25" s="1"/>
  <c r="R195" i="25"/>
  <c r="Q195" i="25"/>
  <c r="T194" i="25"/>
  <c r="U194" i="25" s="1"/>
  <c r="R194" i="25"/>
  <c r="Q194" i="25"/>
  <c r="T193" i="25"/>
  <c r="U193" i="25" s="1"/>
  <c r="R193" i="25"/>
  <c r="Q193" i="25"/>
  <c r="T192" i="25"/>
  <c r="U192" i="25" s="1"/>
  <c r="R192" i="25"/>
  <c r="Q192" i="25"/>
  <c r="T191" i="25"/>
  <c r="U191" i="25" s="1"/>
  <c r="R191" i="25"/>
  <c r="Q191" i="25"/>
  <c r="T190" i="25"/>
  <c r="U190" i="25" s="1"/>
  <c r="R190" i="25"/>
  <c r="Q190" i="25"/>
  <c r="T189" i="25"/>
  <c r="U189" i="25" s="1"/>
  <c r="R189" i="25"/>
  <c r="Q189" i="25"/>
  <c r="T188" i="25"/>
  <c r="U188" i="25" s="1"/>
  <c r="R188" i="25"/>
  <c r="Q188" i="25"/>
  <c r="T187" i="25"/>
  <c r="U187" i="25" s="1"/>
  <c r="R187" i="25"/>
  <c r="Q187" i="25"/>
  <c r="T186" i="25"/>
  <c r="U186" i="25" s="1"/>
  <c r="R186" i="25"/>
  <c r="Q186" i="25"/>
  <c r="T185" i="25"/>
  <c r="U185" i="25" s="1"/>
  <c r="R185" i="25"/>
  <c r="Q185" i="25"/>
  <c r="T184" i="25"/>
  <c r="U184" i="25" s="1"/>
  <c r="R184" i="25"/>
  <c r="Q184" i="25"/>
  <c r="T183" i="25"/>
  <c r="U183" i="25" s="1"/>
  <c r="R183" i="25"/>
  <c r="Q183" i="25"/>
  <c r="T182" i="25"/>
  <c r="U182" i="25" s="1"/>
  <c r="R182" i="25"/>
  <c r="Q182" i="25"/>
  <c r="T181" i="25"/>
  <c r="U181" i="25" s="1"/>
  <c r="R181" i="25"/>
  <c r="Q181" i="25"/>
  <c r="T180" i="25"/>
  <c r="U180" i="25" s="1"/>
  <c r="R180" i="25"/>
  <c r="Q180" i="25"/>
  <c r="T179" i="25"/>
  <c r="U179" i="25" s="1"/>
  <c r="R179" i="25"/>
  <c r="Q179" i="25"/>
  <c r="T178" i="25"/>
  <c r="U178" i="25" s="1"/>
  <c r="R178" i="25"/>
  <c r="Q178" i="25"/>
  <c r="T177" i="25"/>
  <c r="U177" i="25" s="1"/>
  <c r="R177" i="25"/>
  <c r="Q177" i="25"/>
  <c r="T176" i="25"/>
  <c r="U176" i="25" s="1"/>
  <c r="R176" i="25"/>
  <c r="Q176" i="25"/>
  <c r="T175" i="25"/>
  <c r="U175" i="25" s="1"/>
  <c r="R175" i="25"/>
  <c r="Q175" i="25"/>
  <c r="T174" i="25"/>
  <c r="U174" i="25" s="1"/>
  <c r="R174" i="25"/>
  <c r="Q174" i="25"/>
  <c r="T173" i="25"/>
  <c r="U173" i="25" s="1"/>
  <c r="R173" i="25"/>
  <c r="Q173" i="25"/>
  <c r="T172" i="25"/>
  <c r="U172" i="25" s="1"/>
  <c r="R172" i="25"/>
  <c r="Q172" i="25"/>
  <c r="T171" i="25"/>
  <c r="U171" i="25" s="1"/>
  <c r="R171" i="25"/>
  <c r="Q171" i="25"/>
  <c r="T170" i="25"/>
  <c r="U170" i="25" s="1"/>
  <c r="R170" i="25"/>
  <c r="Q170" i="25"/>
  <c r="T169" i="25"/>
  <c r="U169" i="25" s="1"/>
  <c r="R169" i="25"/>
  <c r="Q169" i="25"/>
  <c r="T168" i="25"/>
  <c r="U168" i="25" s="1"/>
  <c r="R168" i="25"/>
  <c r="Q168" i="25"/>
  <c r="T167" i="25"/>
  <c r="U167" i="25" s="1"/>
  <c r="R167" i="25"/>
  <c r="Q167" i="25"/>
  <c r="T166" i="25"/>
  <c r="U166" i="25" s="1"/>
  <c r="R166" i="25"/>
  <c r="Q166" i="25"/>
  <c r="T165" i="25"/>
  <c r="U165" i="25" s="1"/>
  <c r="R165" i="25"/>
  <c r="Q165" i="25"/>
  <c r="T164" i="25"/>
  <c r="U164" i="25" s="1"/>
  <c r="R164" i="25"/>
  <c r="Q164" i="25"/>
  <c r="T163" i="25"/>
  <c r="U163" i="25" s="1"/>
  <c r="R163" i="25"/>
  <c r="Q163" i="25"/>
  <c r="T162" i="25"/>
  <c r="U162" i="25" s="1"/>
  <c r="R162" i="25"/>
  <c r="Q162" i="25"/>
  <c r="T161" i="25"/>
  <c r="U161" i="25" s="1"/>
  <c r="R161" i="25"/>
  <c r="Q161" i="25"/>
  <c r="T160" i="25"/>
  <c r="U160" i="25" s="1"/>
  <c r="R160" i="25"/>
  <c r="Q160" i="25"/>
  <c r="T159" i="25"/>
  <c r="U159" i="25" s="1"/>
  <c r="R159" i="25"/>
  <c r="Q159" i="25"/>
  <c r="T158" i="25"/>
  <c r="U158" i="25" s="1"/>
  <c r="R158" i="25"/>
  <c r="Q158" i="25"/>
  <c r="T157" i="25"/>
  <c r="U157" i="25" s="1"/>
  <c r="R157" i="25"/>
  <c r="Q157" i="25"/>
  <c r="T156" i="25"/>
  <c r="U156" i="25" s="1"/>
  <c r="R156" i="25"/>
  <c r="Q156" i="25"/>
  <c r="T155" i="25"/>
  <c r="U155" i="25" s="1"/>
  <c r="R155" i="25"/>
  <c r="Q155" i="25"/>
  <c r="T154" i="25"/>
  <c r="U154" i="25" s="1"/>
  <c r="R154" i="25"/>
  <c r="Q154" i="25"/>
  <c r="T153" i="25"/>
  <c r="U153" i="25" s="1"/>
  <c r="R153" i="25"/>
  <c r="Q153" i="25"/>
  <c r="T152" i="25"/>
  <c r="U152" i="25" s="1"/>
  <c r="R152" i="25"/>
  <c r="Q152" i="25"/>
  <c r="T151" i="25"/>
  <c r="U151" i="25" s="1"/>
  <c r="R151" i="25"/>
  <c r="Q151" i="25"/>
  <c r="T150" i="25"/>
  <c r="U150" i="25" s="1"/>
  <c r="R150" i="25"/>
  <c r="Q150" i="25"/>
  <c r="T149" i="25"/>
  <c r="U149" i="25" s="1"/>
  <c r="R149" i="25"/>
  <c r="Q149" i="25"/>
  <c r="T148" i="25"/>
  <c r="U148" i="25" s="1"/>
  <c r="R148" i="25"/>
  <c r="Q148" i="25"/>
  <c r="T147" i="25"/>
  <c r="U147" i="25" s="1"/>
  <c r="R147" i="25"/>
  <c r="Q147" i="25"/>
  <c r="T146" i="25"/>
  <c r="U146" i="25" s="1"/>
  <c r="R146" i="25"/>
  <c r="Q146" i="25"/>
  <c r="T145" i="25"/>
  <c r="U145" i="25" s="1"/>
  <c r="R145" i="25"/>
  <c r="Q145" i="25"/>
  <c r="T144" i="25"/>
  <c r="U144" i="25" s="1"/>
  <c r="R144" i="25"/>
  <c r="Q144" i="25"/>
  <c r="T143" i="25"/>
  <c r="U143" i="25" s="1"/>
  <c r="R143" i="25"/>
  <c r="Q143" i="25"/>
  <c r="T142" i="25"/>
  <c r="U142" i="25" s="1"/>
  <c r="R142" i="25"/>
  <c r="Q142" i="25"/>
  <c r="T141" i="25"/>
  <c r="U141" i="25" s="1"/>
  <c r="R141" i="25"/>
  <c r="Q141" i="25"/>
  <c r="T140" i="25"/>
  <c r="U140" i="25" s="1"/>
  <c r="R140" i="25"/>
  <c r="Q140" i="25"/>
  <c r="T139" i="25"/>
  <c r="U139" i="25" s="1"/>
  <c r="R139" i="25"/>
  <c r="Q139" i="25"/>
  <c r="T138" i="25"/>
  <c r="U138" i="25" s="1"/>
  <c r="R138" i="25"/>
  <c r="Q138" i="25"/>
  <c r="T137" i="25"/>
  <c r="U137" i="25" s="1"/>
  <c r="R137" i="25"/>
  <c r="Q137" i="25"/>
  <c r="T136" i="25"/>
  <c r="U136" i="25" s="1"/>
  <c r="R136" i="25"/>
  <c r="Q136" i="25"/>
  <c r="T135" i="25"/>
  <c r="U135" i="25" s="1"/>
  <c r="R135" i="25"/>
  <c r="Q135" i="25"/>
  <c r="T134" i="25"/>
  <c r="U134" i="25" s="1"/>
  <c r="R134" i="25"/>
  <c r="Q134" i="25"/>
  <c r="T133" i="25"/>
  <c r="U133" i="25" s="1"/>
  <c r="R133" i="25"/>
  <c r="Q133" i="25"/>
  <c r="T132" i="25"/>
  <c r="U132" i="25" s="1"/>
  <c r="R132" i="25"/>
  <c r="Q132" i="25"/>
  <c r="T131" i="25"/>
  <c r="U131" i="25" s="1"/>
  <c r="R131" i="25"/>
  <c r="Q131" i="25"/>
  <c r="T130" i="25"/>
  <c r="U130" i="25" s="1"/>
  <c r="R130" i="25"/>
  <c r="Q130" i="25"/>
  <c r="T129" i="25"/>
  <c r="U129" i="25" s="1"/>
  <c r="R129" i="25"/>
  <c r="Q129" i="25"/>
  <c r="T128" i="25"/>
  <c r="U128" i="25" s="1"/>
  <c r="R128" i="25"/>
  <c r="Q128" i="25"/>
  <c r="T127" i="25"/>
  <c r="U127" i="25" s="1"/>
  <c r="R127" i="25"/>
  <c r="Q127" i="25"/>
  <c r="T126" i="25"/>
  <c r="U126" i="25" s="1"/>
  <c r="R126" i="25"/>
  <c r="Q126" i="25"/>
  <c r="T125" i="25"/>
  <c r="U125" i="25" s="1"/>
  <c r="R125" i="25"/>
  <c r="Q125" i="25"/>
  <c r="T124" i="25"/>
  <c r="U124" i="25" s="1"/>
  <c r="R124" i="25"/>
  <c r="Q124" i="25"/>
  <c r="T123" i="25"/>
  <c r="U123" i="25" s="1"/>
  <c r="R123" i="25"/>
  <c r="Q123" i="25"/>
  <c r="T122" i="25"/>
  <c r="U122" i="25" s="1"/>
  <c r="R122" i="25"/>
  <c r="Q122" i="25"/>
  <c r="T121" i="25"/>
  <c r="U121" i="25" s="1"/>
  <c r="R121" i="25"/>
  <c r="Q121" i="25"/>
  <c r="T120" i="25"/>
  <c r="U120" i="25" s="1"/>
  <c r="R120" i="25"/>
  <c r="Q120" i="25"/>
  <c r="T119" i="25"/>
  <c r="U119" i="25" s="1"/>
  <c r="R119" i="25"/>
  <c r="Q119" i="25"/>
  <c r="T118" i="25"/>
  <c r="U118" i="25" s="1"/>
  <c r="R118" i="25"/>
  <c r="Q118" i="25"/>
  <c r="T117" i="25"/>
  <c r="U117" i="25" s="1"/>
  <c r="R117" i="25"/>
  <c r="Q117" i="25"/>
  <c r="T116" i="25"/>
  <c r="U116" i="25" s="1"/>
  <c r="R116" i="25"/>
  <c r="Q116" i="25"/>
  <c r="T115" i="25"/>
  <c r="U115" i="25" s="1"/>
  <c r="R115" i="25"/>
  <c r="Q115" i="25"/>
  <c r="T114" i="25"/>
  <c r="U114" i="25" s="1"/>
  <c r="R114" i="25"/>
  <c r="Q114" i="25"/>
  <c r="T113" i="25"/>
  <c r="U113" i="25" s="1"/>
  <c r="R113" i="25"/>
  <c r="Q113" i="25"/>
  <c r="T112" i="25"/>
  <c r="U112" i="25" s="1"/>
  <c r="R112" i="25"/>
  <c r="Q112" i="25"/>
  <c r="T111" i="25"/>
  <c r="U111" i="25" s="1"/>
  <c r="R111" i="25"/>
  <c r="Q111" i="25"/>
  <c r="T110" i="25"/>
  <c r="U110" i="25" s="1"/>
  <c r="R110" i="25"/>
  <c r="Q110" i="25"/>
  <c r="T109" i="25"/>
  <c r="U109" i="25" s="1"/>
  <c r="R109" i="25"/>
  <c r="Q109" i="25"/>
  <c r="T108" i="25"/>
  <c r="U108" i="25" s="1"/>
  <c r="R108" i="25"/>
  <c r="Q108" i="25"/>
  <c r="T107" i="25"/>
  <c r="U107" i="25" s="1"/>
  <c r="R107" i="25"/>
  <c r="Q107" i="25"/>
  <c r="T106" i="25"/>
  <c r="U106" i="25" s="1"/>
  <c r="R106" i="25"/>
  <c r="Q106" i="25"/>
  <c r="T105" i="25"/>
  <c r="U105" i="25" s="1"/>
  <c r="R105" i="25"/>
  <c r="Q105" i="25"/>
  <c r="T104" i="25"/>
  <c r="U104" i="25" s="1"/>
  <c r="R104" i="25"/>
  <c r="Q104" i="25"/>
  <c r="T103" i="25"/>
  <c r="U103" i="25" s="1"/>
  <c r="R103" i="25"/>
  <c r="Q103" i="25"/>
  <c r="T102" i="25"/>
  <c r="U102" i="25" s="1"/>
  <c r="R102" i="25"/>
  <c r="Q102" i="25"/>
  <c r="T101" i="25"/>
  <c r="U101" i="25" s="1"/>
  <c r="R101" i="25"/>
  <c r="Q101" i="25"/>
  <c r="T100" i="25"/>
  <c r="U100" i="25" s="1"/>
  <c r="R100" i="25"/>
  <c r="Q100" i="25"/>
  <c r="T99" i="25"/>
  <c r="U99" i="25" s="1"/>
  <c r="R99" i="25"/>
  <c r="Q99" i="25"/>
  <c r="T98" i="25"/>
  <c r="U98" i="25" s="1"/>
  <c r="R98" i="25"/>
  <c r="Q98" i="25"/>
  <c r="T97" i="25"/>
  <c r="U97" i="25" s="1"/>
  <c r="R97" i="25"/>
  <c r="Q97" i="25"/>
  <c r="T96" i="25"/>
  <c r="U96" i="25" s="1"/>
  <c r="R96" i="25"/>
  <c r="Q96" i="25"/>
  <c r="T95" i="25"/>
  <c r="U95" i="25" s="1"/>
  <c r="R95" i="25"/>
  <c r="Q95" i="25"/>
  <c r="T94" i="25"/>
  <c r="U94" i="25" s="1"/>
  <c r="R94" i="25"/>
  <c r="Q94" i="25"/>
  <c r="T93" i="25"/>
  <c r="U93" i="25" s="1"/>
  <c r="R93" i="25"/>
  <c r="Q93" i="25"/>
  <c r="T92" i="25"/>
  <c r="U92" i="25" s="1"/>
  <c r="R92" i="25"/>
  <c r="Q92" i="25"/>
  <c r="T91" i="25"/>
  <c r="U91" i="25" s="1"/>
  <c r="R91" i="25"/>
  <c r="Q91" i="25"/>
  <c r="T90" i="25"/>
  <c r="U90" i="25" s="1"/>
  <c r="R90" i="25"/>
  <c r="Q90" i="25"/>
  <c r="T89" i="25"/>
  <c r="U89" i="25" s="1"/>
  <c r="R89" i="25"/>
  <c r="Q89" i="25"/>
  <c r="T88" i="25"/>
  <c r="U88" i="25" s="1"/>
  <c r="R88" i="25"/>
  <c r="Q88" i="25"/>
  <c r="T87" i="25"/>
  <c r="U87" i="25" s="1"/>
  <c r="R87" i="25"/>
  <c r="Q87" i="25"/>
  <c r="Q86" i="25"/>
  <c r="P86" i="25"/>
  <c r="O86" i="25"/>
  <c r="K86" i="25"/>
  <c r="S85" i="25"/>
  <c r="O85" i="25" s="1"/>
  <c r="Q85" i="25"/>
  <c r="I85" i="25"/>
  <c r="K85" i="25" s="1"/>
  <c r="S84" i="25"/>
  <c r="P84" i="25" s="1"/>
  <c r="Q84" i="25"/>
  <c r="I84" i="25"/>
  <c r="K84" i="25" s="1"/>
  <c r="Q83" i="25"/>
  <c r="K83" i="25"/>
  <c r="T82" i="25"/>
  <c r="R82" i="25"/>
  <c r="Q82" i="25"/>
  <c r="K82" i="25"/>
  <c r="S81" i="25"/>
  <c r="Q81" i="25"/>
  <c r="I81" i="25"/>
  <c r="K81" i="25" s="1"/>
  <c r="S80" i="25"/>
  <c r="M80" i="25" s="1"/>
  <c r="Q80" i="25"/>
  <c r="I80" i="25"/>
  <c r="K80" i="25" s="1"/>
  <c r="S79" i="25"/>
  <c r="P79" i="25" s="1"/>
  <c r="Q79" i="25"/>
  <c r="I79" i="25"/>
  <c r="K79" i="25" s="1"/>
  <c r="S78" i="25"/>
  <c r="P78" i="25" s="1"/>
  <c r="Q78" i="25"/>
  <c r="I78" i="25"/>
  <c r="K78" i="25" s="1"/>
  <c r="S77" i="25"/>
  <c r="Q77" i="25"/>
  <c r="I77" i="25"/>
  <c r="K77" i="25" s="1"/>
  <c r="S76" i="25"/>
  <c r="L76" i="25" s="1"/>
  <c r="Q76" i="25"/>
  <c r="I76" i="25"/>
  <c r="K76" i="25" s="1"/>
  <c r="S75" i="25"/>
  <c r="Q75" i="25"/>
  <c r="I75" i="25"/>
  <c r="K75" i="25" s="1"/>
  <c r="S74" i="25"/>
  <c r="M74" i="25" s="1"/>
  <c r="Q74" i="25"/>
  <c r="N74" i="25"/>
  <c r="I74" i="25"/>
  <c r="K74" i="25" s="1"/>
  <c r="S73" i="25"/>
  <c r="O73" i="25" s="1"/>
  <c r="Q73" i="25"/>
  <c r="L73" i="25"/>
  <c r="I73" i="25"/>
  <c r="K73" i="25" s="1"/>
  <c r="T72" i="25"/>
  <c r="U72" i="25" s="1"/>
  <c r="R72" i="25"/>
  <c r="Q72" i="25"/>
  <c r="T71" i="25"/>
  <c r="U71" i="25" s="1"/>
  <c r="R71" i="25"/>
  <c r="Q71" i="25"/>
  <c r="S70" i="25"/>
  <c r="L70" i="25" s="1"/>
  <c r="Q70" i="25"/>
  <c r="I70" i="25"/>
  <c r="K70" i="25" s="1"/>
  <c r="S69" i="25"/>
  <c r="P69" i="25" s="1"/>
  <c r="Q69" i="25"/>
  <c r="I69" i="25"/>
  <c r="K69" i="25" s="1"/>
  <c r="S68" i="25"/>
  <c r="P68" i="25" s="1"/>
  <c r="Q68" i="25"/>
  <c r="I68" i="25"/>
  <c r="K68" i="25" s="1"/>
  <c r="T67" i="25"/>
  <c r="U67" i="25" s="1"/>
  <c r="R67" i="25"/>
  <c r="Q67" i="25"/>
  <c r="S66" i="25"/>
  <c r="L66" i="25" s="1"/>
  <c r="Q66" i="25"/>
  <c r="I66" i="25"/>
  <c r="K66" i="25" s="1"/>
  <c r="Q65" i="25"/>
  <c r="P65" i="25"/>
  <c r="O65" i="25"/>
  <c r="N65" i="25"/>
  <c r="M65" i="25"/>
  <c r="I65" i="25"/>
  <c r="K65" i="25" s="1"/>
  <c r="L65" i="25" s="1"/>
  <c r="T64" i="25"/>
  <c r="U64" i="25" s="1"/>
  <c r="R64" i="25"/>
  <c r="Q64" i="25"/>
  <c r="S63" i="25"/>
  <c r="Q63" i="25"/>
  <c r="I63" i="25"/>
  <c r="K63" i="25" s="1"/>
  <c r="T62" i="25"/>
  <c r="U62" i="25" s="1"/>
  <c r="R62" i="25"/>
  <c r="Q62" i="25"/>
  <c r="T61" i="25"/>
  <c r="U61" i="25" s="1"/>
  <c r="R61" i="25"/>
  <c r="Q61" i="25"/>
  <c r="S60" i="25"/>
  <c r="L60" i="25" s="1"/>
  <c r="Q60" i="25"/>
  <c r="I60" i="25"/>
  <c r="K60" i="25" s="1"/>
  <c r="S59" i="25"/>
  <c r="N59" i="25" s="1"/>
  <c r="Q59" i="25"/>
  <c r="I59" i="25"/>
  <c r="K59" i="25" s="1"/>
  <c r="T58" i="25"/>
  <c r="U58" i="25" s="1"/>
  <c r="R58" i="25"/>
  <c r="Q58" i="25"/>
  <c r="S57" i="25"/>
  <c r="P57" i="25" s="1"/>
  <c r="Q57" i="25"/>
  <c r="I57" i="25"/>
  <c r="K57" i="25" s="1"/>
  <c r="S56" i="25"/>
  <c r="L56" i="25" s="1"/>
  <c r="Q56" i="25"/>
  <c r="I56" i="25"/>
  <c r="K56" i="25" s="1"/>
  <c r="T55" i="25"/>
  <c r="U55" i="25" s="1"/>
  <c r="R55" i="25"/>
  <c r="Q55" i="25"/>
  <c r="S54" i="25"/>
  <c r="L54" i="25" s="1"/>
  <c r="Q54" i="25"/>
  <c r="I54" i="25"/>
  <c r="K54" i="25" s="1"/>
  <c r="S53" i="25"/>
  <c r="Q53" i="25"/>
  <c r="I53" i="25"/>
  <c r="K53" i="25" s="1"/>
  <c r="S52" i="25"/>
  <c r="Q52" i="25"/>
  <c r="I52" i="25"/>
  <c r="K52" i="25" s="1"/>
  <c r="P52" i="25" s="1"/>
  <c r="T51" i="25"/>
  <c r="U51" i="25" s="1"/>
  <c r="R51" i="25"/>
  <c r="Q51" i="25"/>
  <c r="T50" i="25"/>
  <c r="U50" i="25" s="1"/>
  <c r="R50" i="25"/>
  <c r="Q50" i="25"/>
  <c r="T49" i="25"/>
  <c r="U49" i="25" s="1"/>
  <c r="R49" i="25"/>
  <c r="Q49" i="25"/>
  <c r="T48" i="25"/>
  <c r="U48" i="25" s="1"/>
  <c r="R48" i="25"/>
  <c r="Q48" i="25"/>
  <c r="T47" i="25"/>
  <c r="U47" i="25" s="1"/>
  <c r="R47" i="25"/>
  <c r="Q47" i="25"/>
  <c r="T46" i="25"/>
  <c r="U46" i="25" s="1"/>
  <c r="R46" i="25"/>
  <c r="Q46" i="25"/>
  <c r="T45" i="25"/>
  <c r="U45" i="25" s="1"/>
  <c r="R45" i="25"/>
  <c r="Q45" i="25"/>
  <c r="T44" i="25"/>
  <c r="U44" i="25" s="1"/>
  <c r="R44" i="25"/>
  <c r="Q44" i="25"/>
  <c r="T43" i="25"/>
  <c r="U43" i="25" s="1"/>
  <c r="R43" i="25"/>
  <c r="Q43" i="25"/>
  <c r="T42" i="25"/>
  <c r="U42" i="25" s="1"/>
  <c r="R42" i="25"/>
  <c r="Q42" i="25"/>
  <c r="T41" i="25"/>
  <c r="U41" i="25" s="1"/>
  <c r="R41" i="25"/>
  <c r="Q41" i="25"/>
  <c r="T40" i="25"/>
  <c r="U40" i="25" s="1"/>
  <c r="R40" i="25"/>
  <c r="Q40" i="25"/>
  <c r="T39" i="25"/>
  <c r="U39" i="25" s="1"/>
  <c r="R39" i="25"/>
  <c r="Q39" i="25"/>
  <c r="T38" i="25"/>
  <c r="U38" i="25" s="1"/>
  <c r="R38" i="25"/>
  <c r="Q38" i="25"/>
  <c r="T37" i="25"/>
  <c r="U37" i="25" s="1"/>
  <c r="R37" i="25"/>
  <c r="Q37" i="25"/>
  <c r="T36" i="25"/>
  <c r="U36" i="25" s="1"/>
  <c r="R36" i="25"/>
  <c r="Q36" i="25"/>
  <c r="T35" i="25"/>
  <c r="U35" i="25" s="1"/>
  <c r="R35" i="25"/>
  <c r="Q35" i="25"/>
  <c r="T34" i="25"/>
  <c r="U34" i="25" s="1"/>
  <c r="R34" i="25"/>
  <c r="Q34" i="25"/>
  <c r="T33" i="25"/>
  <c r="U33" i="25" s="1"/>
  <c r="R33" i="25"/>
  <c r="Q33" i="25"/>
  <c r="T32" i="25"/>
  <c r="U32" i="25" s="1"/>
  <c r="R32" i="25"/>
  <c r="Q32" i="25"/>
  <c r="T31" i="25"/>
  <c r="U31" i="25" s="1"/>
  <c r="R31" i="25"/>
  <c r="Q31" i="25"/>
  <c r="T30" i="25"/>
  <c r="U30" i="25" s="1"/>
  <c r="R30" i="25"/>
  <c r="Q30" i="25"/>
  <c r="T29" i="25"/>
  <c r="U29" i="25" s="1"/>
  <c r="R29" i="25"/>
  <c r="Q29" i="25"/>
  <c r="T28" i="25"/>
  <c r="U28" i="25" s="1"/>
  <c r="R28" i="25"/>
  <c r="Q28" i="25"/>
  <c r="T27" i="25"/>
  <c r="U27" i="25" s="1"/>
  <c r="R27" i="25"/>
  <c r="Q27" i="25"/>
  <c r="T26" i="25"/>
  <c r="U26" i="25" s="1"/>
  <c r="R26" i="25"/>
  <c r="Q26" i="25"/>
  <c r="S25" i="25"/>
  <c r="L25" i="25" s="1"/>
  <c r="Q25" i="25"/>
  <c r="I25" i="25"/>
  <c r="K25" i="25" s="1"/>
  <c r="T24" i="25"/>
  <c r="U24" i="25" s="1"/>
  <c r="R24" i="25"/>
  <c r="Q24" i="25"/>
  <c r="T23" i="25"/>
  <c r="U23" i="25" s="1"/>
  <c r="R23" i="25"/>
  <c r="Q23" i="25"/>
  <c r="T22" i="25"/>
  <c r="U22" i="25" s="1"/>
  <c r="R22" i="25"/>
  <c r="Q22" i="25"/>
  <c r="T21" i="25"/>
  <c r="U21" i="25" s="1"/>
  <c r="R21" i="25"/>
  <c r="Q21" i="25"/>
  <c r="T20" i="25"/>
  <c r="U20" i="25" s="1"/>
  <c r="R20" i="25"/>
  <c r="Q20" i="25"/>
  <c r="T19" i="25"/>
  <c r="U19" i="25" s="1"/>
  <c r="R19" i="25"/>
  <c r="Q19" i="25"/>
  <c r="T18" i="25"/>
  <c r="U18" i="25" s="1"/>
  <c r="R18" i="25"/>
  <c r="Q18" i="25"/>
  <c r="T17" i="25"/>
  <c r="U17" i="25" s="1"/>
  <c r="R17" i="25"/>
  <c r="Q17" i="25"/>
  <c r="T16" i="25"/>
  <c r="U16" i="25" s="1"/>
  <c r="R16" i="25"/>
  <c r="Q16" i="25"/>
  <c r="T15" i="25"/>
  <c r="U15" i="25" s="1"/>
  <c r="R15" i="25"/>
  <c r="Q15" i="25"/>
  <c r="T14" i="25"/>
  <c r="U14" i="25" s="1"/>
  <c r="R14" i="25"/>
  <c r="Q14" i="25"/>
  <c r="T13" i="25"/>
  <c r="U13" i="25" s="1"/>
  <c r="R13" i="25"/>
  <c r="Q13" i="25"/>
  <c r="T12" i="25"/>
  <c r="U12" i="25" s="1"/>
  <c r="R12" i="25"/>
  <c r="Q12" i="25"/>
  <c r="T11" i="25"/>
  <c r="U11" i="25" s="1"/>
  <c r="R11" i="25"/>
  <c r="Q11" i="25"/>
  <c r="T10" i="25"/>
  <c r="U10" i="25" s="1"/>
  <c r="R10" i="25"/>
  <c r="Q10" i="25"/>
  <c r="T9" i="25"/>
  <c r="U9" i="25" s="1"/>
  <c r="R9" i="25"/>
  <c r="Q9" i="25"/>
  <c r="T8" i="25"/>
  <c r="U8" i="25" s="1"/>
  <c r="R8" i="25"/>
  <c r="Q8" i="25"/>
  <c r="T7" i="25"/>
  <c r="U7" i="25" s="1"/>
  <c r="R7" i="25"/>
  <c r="Q7" i="25"/>
  <c r="T6" i="25"/>
  <c r="U6" i="25" s="1"/>
  <c r="R6" i="25"/>
  <c r="Q6" i="25"/>
  <c r="T5" i="25"/>
  <c r="U5" i="25" s="1"/>
  <c r="R5" i="25"/>
  <c r="Q5" i="25"/>
  <c r="T4" i="25"/>
  <c r="U4" i="25" s="1"/>
  <c r="R4" i="25"/>
  <c r="Q4" i="25"/>
  <c r="T3" i="25"/>
  <c r="U3" i="25" s="1"/>
  <c r="R3" i="25"/>
  <c r="Q3" i="25"/>
  <c r="T2" i="25"/>
  <c r="U2" i="25" s="1"/>
  <c r="R2" i="25"/>
  <c r="Q2" i="25"/>
  <c r="P57" i="27" l="1"/>
  <c r="O57" i="27"/>
  <c r="M57" i="27"/>
  <c r="L57" i="27"/>
  <c r="L65" i="27"/>
  <c r="O59" i="27"/>
  <c r="N59" i="27"/>
  <c r="M59" i="27"/>
  <c r="P65" i="27"/>
  <c r="O65" i="27"/>
  <c r="M65" i="27"/>
  <c r="O916" i="27"/>
  <c r="N916" i="27"/>
  <c r="M916" i="27"/>
  <c r="L916" i="27"/>
  <c r="P916" i="27"/>
  <c r="M69" i="27"/>
  <c r="L69" i="27"/>
  <c r="O69" i="27"/>
  <c r="N69" i="27"/>
  <c r="M481" i="27"/>
  <c r="P481" i="27"/>
  <c r="O481" i="27"/>
  <c r="N481" i="27"/>
  <c r="L481" i="27"/>
  <c r="P706" i="27"/>
  <c r="M706" i="27"/>
  <c r="O706" i="27"/>
  <c r="N706" i="27"/>
  <c r="L706" i="27"/>
  <c r="N57" i="27"/>
  <c r="P66" i="27"/>
  <c r="O66" i="27"/>
  <c r="N66" i="27"/>
  <c r="L66" i="27"/>
  <c r="M66" i="27"/>
  <c r="N411" i="27"/>
  <c r="P411" i="27"/>
  <c r="O411" i="27"/>
  <c r="M411" i="27"/>
  <c r="L411" i="27"/>
  <c r="L59" i="27"/>
  <c r="P363" i="27"/>
  <c r="O363" i="27"/>
  <c r="N363" i="27"/>
  <c r="M363" i="27"/>
  <c r="O365" i="27"/>
  <c r="N365" i="27"/>
  <c r="M365" i="27"/>
  <c r="L365" i="27"/>
  <c r="N1296" i="27"/>
  <c r="M1296" i="27"/>
  <c r="L1296" i="27"/>
  <c r="O1296" i="27"/>
  <c r="P1364" i="27"/>
  <c r="O1364" i="27"/>
  <c r="L1364" i="27"/>
  <c r="M1364" i="27"/>
  <c r="P1495" i="27"/>
  <c r="O1495" i="27"/>
  <c r="N1495" i="27"/>
  <c r="L1495" i="27"/>
  <c r="M577" i="27"/>
  <c r="L577" i="27"/>
  <c r="N577" i="27"/>
  <c r="O577" i="27"/>
  <c r="N1986" i="27"/>
  <c r="M1986" i="27"/>
  <c r="L1986" i="27"/>
  <c r="P1986" i="27"/>
  <c r="O1986" i="27"/>
  <c r="P364" i="27"/>
  <c r="O364" i="27"/>
  <c r="N364" i="27"/>
  <c r="M364" i="27"/>
  <c r="L364" i="27"/>
  <c r="U54" i="27"/>
  <c r="P58" i="27"/>
  <c r="O58" i="27"/>
  <c r="N58" i="27"/>
  <c r="L58" i="27"/>
  <c r="O67" i="27"/>
  <c r="N67" i="27"/>
  <c r="M67" i="27"/>
  <c r="M61" i="27"/>
  <c r="L61" i="27"/>
  <c r="L363" i="27"/>
  <c r="P365" i="27"/>
  <c r="O406" i="27"/>
  <c r="P406" i="27"/>
  <c r="N406" i="27"/>
  <c r="M406" i="27"/>
  <c r="L406" i="27"/>
  <c r="O619" i="27"/>
  <c r="N619" i="27"/>
  <c r="P619" i="27"/>
  <c r="L619" i="27"/>
  <c r="M619" i="27"/>
  <c r="P1296" i="27"/>
  <c r="N1364" i="27"/>
  <c r="M3391" i="27"/>
  <c r="L3391" i="27"/>
  <c r="N3391" i="27"/>
  <c r="O3391" i="27"/>
  <c r="N1058" i="27"/>
  <c r="M1058" i="27"/>
  <c r="L1058" i="27"/>
  <c r="O1058" i="27"/>
  <c r="M1067" i="27"/>
  <c r="L1067" i="27"/>
  <c r="O1067" i="27"/>
  <c r="L60" i="27"/>
  <c r="L68" i="27"/>
  <c r="L366" i="27"/>
  <c r="L431" i="27"/>
  <c r="P618" i="27"/>
  <c r="O618" i="27"/>
  <c r="M618" i="27"/>
  <c r="M60" i="27"/>
  <c r="M68" i="27"/>
  <c r="M366" i="27"/>
  <c r="L367" i="27"/>
  <c r="P370" i="27"/>
  <c r="M431" i="27"/>
  <c r="P612" i="27"/>
  <c r="O612" i="27"/>
  <c r="L614" i="27"/>
  <c r="P614" i="27"/>
  <c r="N614" i="27"/>
  <c r="M614" i="27"/>
  <c r="P707" i="27"/>
  <c r="O707" i="27"/>
  <c r="M707" i="27"/>
  <c r="N2211" i="27"/>
  <c r="M2211" i="27"/>
  <c r="L2211" i="27"/>
  <c r="P2211" i="27"/>
  <c r="O2211" i="27"/>
  <c r="M608" i="27"/>
  <c r="L608" i="27"/>
  <c r="P608" i="27"/>
  <c r="P617" i="27"/>
  <c r="M617" i="27"/>
  <c r="P915" i="27"/>
  <c r="O915" i="27"/>
  <c r="N915" i="27"/>
  <c r="O1295" i="27"/>
  <c r="N1295" i="27"/>
  <c r="M1295" i="27"/>
  <c r="O1478" i="27"/>
  <c r="N1478" i="27"/>
  <c r="M1478" i="27"/>
  <c r="P1494" i="27"/>
  <c r="O1494" i="27"/>
  <c r="P1953" i="27"/>
  <c r="O1953" i="27"/>
  <c r="M1953" i="27"/>
  <c r="L1953" i="27"/>
  <c r="O2242" i="27"/>
  <c r="N2242" i="27"/>
  <c r="M2242" i="27"/>
  <c r="P1636" i="27"/>
  <c r="O1636" i="27"/>
  <c r="P1984" i="27"/>
  <c r="O1984" i="27"/>
  <c r="N1984" i="27"/>
  <c r="M1984" i="27"/>
  <c r="L1984" i="27"/>
  <c r="M1987" i="27"/>
  <c r="L1987" i="27"/>
  <c r="O1987" i="27"/>
  <c r="N1987" i="27"/>
  <c r="M3767" i="27"/>
  <c r="L3767" i="27"/>
  <c r="P3767" i="27"/>
  <c r="O3767" i="27"/>
  <c r="N3767" i="27"/>
  <c r="P1481" i="27"/>
  <c r="O1481" i="27"/>
  <c r="P1512" i="27"/>
  <c r="P1975" i="27"/>
  <c r="O3310" i="27"/>
  <c r="N3310" i="27"/>
  <c r="M3310" i="27"/>
  <c r="P3310" i="27"/>
  <c r="L3310" i="27"/>
  <c r="P2241" i="27"/>
  <c r="O2241" i="27"/>
  <c r="N2241" i="27"/>
  <c r="O3253" i="27"/>
  <c r="N3253" i="27"/>
  <c r="M3253" i="27"/>
  <c r="L3253" i="27"/>
  <c r="M3255" i="27"/>
  <c r="L3255" i="27"/>
  <c r="P3255" i="27"/>
  <c r="O3255" i="27"/>
  <c r="P1921" i="27"/>
  <c r="O1921" i="27"/>
  <c r="N1921" i="27"/>
  <c r="O1985" i="27"/>
  <c r="N1985" i="27"/>
  <c r="M1985" i="27"/>
  <c r="M2212" i="27"/>
  <c r="L2212" i="27"/>
  <c r="P2245" i="27"/>
  <c r="O2245" i="27"/>
  <c r="P3336" i="27"/>
  <c r="O3336" i="27"/>
  <c r="N3336" i="27"/>
  <c r="L3336" i="27"/>
  <c r="O1975" i="27"/>
  <c r="N1975" i="27"/>
  <c r="M1975" i="27"/>
  <c r="P2230" i="27"/>
  <c r="O2230" i="27"/>
  <c r="U2784" i="27"/>
  <c r="P2662" i="27"/>
  <c r="O2662" i="27"/>
  <c r="N3254" i="27"/>
  <c r="M3254" i="27"/>
  <c r="L3254" i="27"/>
  <c r="O3254" i="27"/>
  <c r="M3677" i="27"/>
  <c r="L3677" i="27"/>
  <c r="P3677" i="27"/>
  <c r="O3677" i="27"/>
  <c r="N3677" i="27"/>
  <c r="P3335" i="27"/>
  <c r="O3335" i="27"/>
  <c r="N3390" i="27"/>
  <c r="M3390" i="27"/>
  <c r="L3390" i="27"/>
  <c r="P3252" i="27"/>
  <c r="O3252" i="27"/>
  <c r="N3252" i="27"/>
  <c r="N3311" i="27"/>
  <c r="M3311" i="27"/>
  <c r="L3311" i="27"/>
  <c r="N3766" i="27"/>
  <c r="M3766" i="27"/>
  <c r="L3766" i="27"/>
  <c r="O3766" i="27"/>
  <c r="U3936" i="27"/>
  <c r="O3389" i="27"/>
  <c r="N3389" i="27"/>
  <c r="M3389" i="27"/>
  <c r="U3928" i="27"/>
  <c r="N3988" i="27"/>
  <c r="L3988" i="27"/>
  <c r="N4204" i="27"/>
  <c r="M4204" i="27"/>
  <c r="L4204" i="27"/>
  <c r="O3985" i="27"/>
  <c r="M3985" i="27"/>
  <c r="N4046" i="27"/>
  <c r="L4046" i="27"/>
  <c r="O4045" i="27"/>
  <c r="M4045" i="27"/>
  <c r="N373" i="26"/>
  <c r="M373" i="26"/>
  <c r="N693" i="26"/>
  <c r="O693" i="26"/>
  <c r="N597" i="26"/>
  <c r="O691" i="26"/>
  <c r="N2245" i="26"/>
  <c r="M370" i="26"/>
  <c r="L4267" i="26"/>
  <c r="L2245" i="26"/>
  <c r="N323" i="26"/>
  <c r="O350" i="26"/>
  <c r="N363" i="26"/>
  <c r="M363" i="26"/>
  <c r="P50" i="26"/>
  <c r="O323" i="26"/>
  <c r="L325" i="26"/>
  <c r="P336" i="26"/>
  <c r="N350" i="26"/>
  <c r="M372" i="26"/>
  <c r="M440" i="26"/>
  <c r="P588" i="26"/>
  <c r="O588" i="26"/>
  <c r="M69" i="26"/>
  <c r="M325" i="26"/>
  <c r="P326" i="26"/>
  <c r="P327" i="26"/>
  <c r="L329" i="26"/>
  <c r="L336" i="26"/>
  <c r="M374" i="26"/>
  <c r="N375" i="26"/>
  <c r="L375" i="26"/>
  <c r="O458" i="26"/>
  <c r="N51" i="26"/>
  <c r="O53" i="26"/>
  <c r="N62" i="26"/>
  <c r="P67" i="26"/>
  <c r="L68" i="26"/>
  <c r="O325" i="26"/>
  <c r="M336" i="26"/>
  <c r="P440" i="26"/>
  <c r="O440" i="26"/>
  <c r="N440" i="26"/>
  <c r="L440" i="26"/>
  <c r="L53" i="26"/>
  <c r="P58" i="26"/>
  <c r="L62" i="26"/>
  <c r="L67" i="26"/>
  <c r="M68" i="26"/>
  <c r="L321" i="26"/>
  <c r="L328" i="26"/>
  <c r="N336" i="26"/>
  <c r="O601" i="26"/>
  <c r="P601" i="26"/>
  <c r="L601" i="26"/>
  <c r="P598" i="26"/>
  <c r="O598" i="26"/>
  <c r="N598" i="26"/>
  <c r="L598" i="26"/>
  <c r="N328" i="26"/>
  <c r="L349" i="26"/>
  <c r="M371" i="26"/>
  <c r="M441" i="26"/>
  <c r="N458" i="26"/>
  <c r="L458" i="26"/>
  <c r="N692" i="26"/>
  <c r="O692" i="26"/>
  <c r="P441" i="26"/>
  <c r="O441" i="26"/>
  <c r="N441" i="26"/>
  <c r="L441" i="26"/>
  <c r="N53" i="26"/>
  <c r="O54" i="26"/>
  <c r="M61" i="26"/>
  <c r="P62" i="26"/>
  <c r="M66" i="26"/>
  <c r="O67" i="26"/>
  <c r="L71" i="26"/>
  <c r="M75" i="26"/>
  <c r="P321" i="26"/>
  <c r="N335" i="26"/>
  <c r="L390" i="26"/>
  <c r="O690" i="26"/>
  <c r="L690" i="26"/>
  <c r="L1267" i="26"/>
  <c r="L1365" i="26"/>
  <c r="P1474" i="26"/>
  <c r="O1494" i="26"/>
  <c r="M582" i="26"/>
  <c r="M584" i="26"/>
  <c r="P587" i="26"/>
  <c r="P1267" i="26"/>
  <c r="M1343" i="26"/>
  <c r="M1352" i="26"/>
  <c r="L1575" i="26"/>
  <c r="M1942" i="26"/>
  <c r="P1942" i="26"/>
  <c r="L1942" i="26"/>
  <c r="N1977" i="26"/>
  <c r="O1977" i="26"/>
  <c r="M1977" i="26"/>
  <c r="L1977" i="26"/>
  <c r="M458" i="26"/>
  <c r="P553" i="26"/>
  <c r="N582" i="26"/>
  <c r="L1078" i="26"/>
  <c r="L1079" i="26"/>
  <c r="N1100" i="26"/>
  <c r="M1105" i="26"/>
  <c r="M1106" i="26"/>
  <c r="O582" i="26"/>
  <c r="M598" i="26"/>
  <c r="P689" i="26"/>
  <c r="N1077" i="26"/>
  <c r="M1078" i="26"/>
  <c r="M1079" i="26"/>
  <c r="L1100" i="26"/>
  <c r="L1105" i="26"/>
  <c r="L1106" i="26"/>
  <c r="L595" i="26"/>
  <c r="O1077" i="26"/>
  <c r="N1078" i="26"/>
  <c r="N1079" i="26"/>
  <c r="M1100" i="26"/>
  <c r="N1105" i="26"/>
  <c r="N1106" i="26"/>
  <c r="P593" i="26"/>
  <c r="P690" i="26"/>
  <c r="L938" i="26"/>
  <c r="P1077" i="26"/>
  <c r="O1078" i="26"/>
  <c r="O1079" i="26"/>
  <c r="L1083" i="26"/>
  <c r="O1100" i="26"/>
  <c r="M1102" i="26"/>
  <c r="O1105" i="26"/>
  <c r="O1106" i="26"/>
  <c r="M1494" i="26"/>
  <c r="O1928" i="26"/>
  <c r="M1928" i="26"/>
  <c r="L1928" i="26"/>
  <c r="P1967" i="26"/>
  <c r="O1967" i="26"/>
  <c r="N1967" i="26"/>
  <c r="N2240" i="26"/>
  <c r="O2240" i="26"/>
  <c r="M2240" i="26"/>
  <c r="L2240" i="26"/>
  <c r="N1267" i="26"/>
  <c r="N1494" i="26"/>
  <c r="O1972" i="26"/>
  <c r="N1972" i="26"/>
  <c r="M1972" i="26"/>
  <c r="L1972" i="26"/>
  <c r="P2206" i="26"/>
  <c r="M2206" i="26"/>
  <c r="N1968" i="26"/>
  <c r="L1973" i="26"/>
  <c r="M2238" i="26"/>
  <c r="O2245" i="26"/>
  <c r="M2667" i="26"/>
  <c r="O1968" i="26"/>
  <c r="M1973" i="26"/>
  <c r="N2667" i="26"/>
  <c r="P2506" i="26"/>
  <c r="N2682" i="26"/>
  <c r="P2682" i="26"/>
  <c r="O2682" i="26"/>
  <c r="M2682" i="26"/>
  <c r="L2682" i="26"/>
  <c r="M3328" i="26"/>
  <c r="P3328" i="26"/>
  <c r="O3328" i="26"/>
  <c r="N3328" i="26"/>
  <c r="L3328" i="26"/>
  <c r="P2498" i="26"/>
  <c r="M4266" i="26"/>
  <c r="L4266" i="26"/>
  <c r="L2505" i="26"/>
  <c r="L2498" i="26"/>
  <c r="L2499" i="26"/>
  <c r="N3327" i="26"/>
  <c r="P3327" i="26"/>
  <c r="O3327" i="26"/>
  <c r="M3327" i="26"/>
  <c r="L3327" i="26"/>
  <c r="M2498" i="26"/>
  <c r="M2499" i="26"/>
  <c r="N2498" i="26"/>
  <c r="N2499" i="26"/>
  <c r="N3244" i="26"/>
  <c r="M3271" i="26"/>
  <c r="M3272" i="26"/>
  <c r="P4042" i="26"/>
  <c r="O3797" i="26"/>
  <c r="N4041" i="26"/>
  <c r="N4042" i="26"/>
  <c r="O4041" i="26"/>
  <c r="O4042" i="26"/>
  <c r="N3502" i="26"/>
  <c r="P4041" i="26"/>
  <c r="L4269" i="26"/>
  <c r="P65" i="26"/>
  <c r="P324" i="26"/>
  <c r="O439" i="26"/>
  <c r="P585" i="26"/>
  <c r="P64" i="26"/>
  <c r="N69" i="26"/>
  <c r="L324" i="26"/>
  <c r="P328" i="26"/>
  <c r="P335" i="26"/>
  <c r="N349" i="26"/>
  <c r="M350" i="26"/>
  <c r="L361" i="26"/>
  <c r="O363" i="26"/>
  <c r="O370" i="26"/>
  <c r="O371" i="26"/>
  <c r="O372" i="26"/>
  <c r="O373" i="26"/>
  <c r="O374" i="26"/>
  <c r="N390" i="26"/>
  <c r="P439" i="26"/>
  <c r="M442" i="26"/>
  <c r="P444" i="26"/>
  <c r="P581" i="26"/>
  <c r="L585" i="26"/>
  <c r="P589" i="26"/>
  <c r="P594" i="26"/>
  <c r="P685" i="26"/>
  <c r="P939" i="26"/>
  <c r="O939" i="26"/>
  <c r="N939" i="26"/>
  <c r="N1088" i="26"/>
  <c r="M1088" i="26"/>
  <c r="L1088" i="26"/>
  <c r="N1090" i="26"/>
  <c r="M1090" i="26"/>
  <c r="L1090" i="26"/>
  <c r="N1092" i="26"/>
  <c r="M1092" i="26"/>
  <c r="L1092" i="26"/>
  <c r="N1094" i="26"/>
  <c r="M1094" i="26"/>
  <c r="L1094" i="26"/>
  <c r="N1096" i="26"/>
  <c r="M1096" i="26"/>
  <c r="L1096" i="26"/>
  <c r="P1419" i="26"/>
  <c r="O1419" i="26"/>
  <c r="N1419" i="26"/>
  <c r="M1419" i="26"/>
  <c r="L1419" i="26"/>
  <c r="P1467" i="26"/>
  <c r="P1475" i="26"/>
  <c r="O1475" i="26"/>
  <c r="N1475" i="26"/>
  <c r="M1475" i="26"/>
  <c r="L1475" i="26"/>
  <c r="L50" i="26"/>
  <c r="M54" i="26"/>
  <c r="L55" i="26"/>
  <c r="L64" i="26"/>
  <c r="O69" i="26"/>
  <c r="M71" i="26"/>
  <c r="L72" i="26"/>
  <c r="M324" i="26"/>
  <c r="O349" i="26"/>
  <c r="M361" i="26"/>
  <c r="O390" i="26"/>
  <c r="M585" i="26"/>
  <c r="M50" i="26"/>
  <c r="L51" i="26"/>
  <c r="N54" i="26"/>
  <c r="M55" i="26"/>
  <c r="L58" i="26"/>
  <c r="M64" i="26"/>
  <c r="L65" i="26"/>
  <c r="P69" i="26"/>
  <c r="N71" i="26"/>
  <c r="M72" i="26"/>
  <c r="L73" i="26"/>
  <c r="N324" i="26"/>
  <c r="P349" i="26"/>
  <c r="N361" i="26"/>
  <c r="P390" i="26"/>
  <c r="N585" i="26"/>
  <c r="P1081" i="26"/>
  <c r="N1081" i="26"/>
  <c r="M1081" i="26"/>
  <c r="L1081" i="26"/>
  <c r="P1083" i="26"/>
  <c r="O1083" i="26"/>
  <c r="N1083" i="26"/>
  <c r="N50" i="26"/>
  <c r="M51" i="26"/>
  <c r="N55" i="26"/>
  <c r="M58" i="26"/>
  <c r="L61" i="26"/>
  <c r="N64" i="26"/>
  <c r="M65" i="26"/>
  <c r="L66" i="26"/>
  <c r="N72" i="26"/>
  <c r="M73" i="26"/>
  <c r="L74" i="26"/>
  <c r="L75" i="26"/>
  <c r="M321" i="26"/>
  <c r="P323" i="26"/>
  <c r="O324" i="26"/>
  <c r="M326" i="26"/>
  <c r="L327" i="26"/>
  <c r="P350" i="26"/>
  <c r="O361" i="26"/>
  <c r="P442" i="26"/>
  <c r="O585" i="26"/>
  <c r="N586" i="26"/>
  <c r="M587" i="26"/>
  <c r="L588" i="26"/>
  <c r="L593" i="26"/>
  <c r="M601" i="26"/>
  <c r="L602" i="26"/>
  <c r="N689" i="26"/>
  <c r="M690" i="26"/>
  <c r="L691" i="26"/>
  <c r="L692" i="26"/>
  <c r="L693" i="26"/>
  <c r="L694" i="26"/>
  <c r="P1076" i="26"/>
  <c r="N1076" i="26"/>
  <c r="M1076" i="26"/>
  <c r="L1076" i="26"/>
  <c r="P1448" i="26"/>
  <c r="P1466" i="26"/>
  <c r="P1468" i="26"/>
  <c r="O1468" i="26"/>
  <c r="N1468" i="26"/>
  <c r="M1468" i="26"/>
  <c r="L1468" i="26"/>
  <c r="P1476" i="26"/>
  <c r="O50" i="26"/>
  <c r="O55" i="26"/>
  <c r="O64" i="26"/>
  <c r="O72" i="26"/>
  <c r="L439" i="26"/>
  <c r="L444" i="26"/>
  <c r="L581" i="26"/>
  <c r="O586" i="26"/>
  <c r="N587" i="26"/>
  <c r="M588" i="26"/>
  <c r="L589" i="26"/>
  <c r="M593" i="26"/>
  <c r="L594" i="26"/>
  <c r="N601" i="26"/>
  <c r="M602" i="26"/>
  <c r="L685" i="26"/>
  <c r="O689" i="26"/>
  <c r="N690" i="26"/>
  <c r="M691" i="26"/>
  <c r="M692" i="26"/>
  <c r="M693" i="26"/>
  <c r="M694" i="26"/>
  <c r="O1085" i="26"/>
  <c r="N1085" i="26"/>
  <c r="M1085" i="26"/>
  <c r="L1085" i="26"/>
  <c r="N1089" i="26"/>
  <c r="M1089" i="26"/>
  <c r="L1089" i="26"/>
  <c r="N1091" i="26"/>
  <c r="M1091" i="26"/>
  <c r="L1091" i="26"/>
  <c r="N1093" i="26"/>
  <c r="M1093" i="26"/>
  <c r="L1093" i="26"/>
  <c r="N1095" i="26"/>
  <c r="M1095" i="26"/>
  <c r="L1095" i="26"/>
  <c r="P1097" i="26"/>
  <c r="N1097" i="26"/>
  <c r="M1097" i="26"/>
  <c r="L1097" i="26"/>
  <c r="P1102" i="26"/>
  <c r="O1102" i="26"/>
  <c r="N1102" i="26"/>
  <c r="O51" i="26"/>
  <c r="O58" i="26"/>
  <c r="O65" i="26"/>
  <c r="O73" i="26"/>
  <c r="N74" i="26"/>
  <c r="N75" i="26"/>
  <c r="N327" i="26"/>
  <c r="M328" i="26"/>
  <c r="M335" i="26"/>
  <c r="L363" i="26"/>
  <c r="L370" i="26"/>
  <c r="L371" i="26"/>
  <c r="L372" i="26"/>
  <c r="L373" i="26"/>
  <c r="L374" i="26"/>
  <c r="M439" i="26"/>
  <c r="M444" i="26"/>
  <c r="M581" i="26"/>
  <c r="N588" i="26"/>
  <c r="M589" i="26"/>
  <c r="N593" i="26"/>
  <c r="M594" i="26"/>
  <c r="N602" i="26"/>
  <c r="M685" i="26"/>
  <c r="N694" i="26"/>
  <c r="P1112" i="26"/>
  <c r="M1112" i="26"/>
  <c r="L1112" i="26"/>
  <c r="P1492" i="26"/>
  <c r="O694" i="26"/>
  <c r="M939" i="26"/>
  <c r="O1088" i="26"/>
  <c r="P1090" i="26"/>
  <c r="P1092" i="26"/>
  <c r="P1094" i="26"/>
  <c r="P1096" i="26"/>
  <c r="O1075" i="26"/>
  <c r="N1075" i="26"/>
  <c r="M1075" i="26"/>
  <c r="L1075" i="26"/>
  <c r="M1074" i="26"/>
  <c r="M1084" i="26"/>
  <c r="N1365" i="26"/>
  <c r="N1466" i="26"/>
  <c r="M1467" i="26"/>
  <c r="M1474" i="26"/>
  <c r="N1492" i="26"/>
  <c r="N1575" i="26"/>
  <c r="P1975" i="26"/>
  <c r="O1975" i="26"/>
  <c r="N1975" i="26"/>
  <c r="M1975" i="26"/>
  <c r="N1074" i="26"/>
  <c r="N1084" i="26"/>
  <c r="O1365" i="26"/>
  <c r="L1448" i="26"/>
  <c r="O1466" i="26"/>
  <c r="N1467" i="26"/>
  <c r="L1471" i="26"/>
  <c r="N1474" i="26"/>
  <c r="L1476" i="26"/>
  <c r="O1492" i="26"/>
  <c r="O1575" i="26"/>
  <c r="O1074" i="26"/>
  <c r="L1077" i="26"/>
  <c r="O1084" i="26"/>
  <c r="M1448" i="26"/>
  <c r="O1467" i="26"/>
  <c r="M1471" i="26"/>
  <c r="O1474" i="26"/>
  <c r="M1476" i="26"/>
  <c r="P1909" i="26"/>
  <c r="N1909" i="26"/>
  <c r="M1909" i="26"/>
  <c r="L1909" i="26"/>
  <c r="L1927" i="26"/>
  <c r="P1927" i="26"/>
  <c r="O1927" i="26"/>
  <c r="N1927" i="26"/>
  <c r="N1448" i="26"/>
  <c r="N1471" i="26"/>
  <c r="N1476" i="26"/>
  <c r="O1448" i="26"/>
  <c r="O1471" i="26"/>
  <c r="O1476" i="26"/>
  <c r="O1970" i="26"/>
  <c r="P1970" i="26"/>
  <c r="M1970" i="26"/>
  <c r="L1970" i="26"/>
  <c r="P2237" i="26"/>
  <c r="O2237" i="26"/>
  <c r="M2237" i="26"/>
  <c r="L2237" i="26"/>
  <c r="N2237" i="26"/>
  <c r="P2246" i="26"/>
  <c r="N2246" i="26"/>
  <c r="M2246" i="26"/>
  <c r="O2246" i="26"/>
  <c r="N1928" i="26"/>
  <c r="M1941" i="26"/>
  <c r="N1942" i="26"/>
  <c r="P1966" i="26"/>
  <c r="P1968" i="26"/>
  <c r="N1973" i="26"/>
  <c r="M1974" i="26"/>
  <c r="O1941" i="26"/>
  <c r="O1942" i="26"/>
  <c r="M1967" i="26"/>
  <c r="P2236" i="26"/>
  <c r="N2236" i="26"/>
  <c r="M2236" i="26"/>
  <c r="O2236" i="26"/>
  <c r="P1974" i="26"/>
  <c r="P2212" i="26"/>
  <c r="O2212" i="26"/>
  <c r="M2212" i="26"/>
  <c r="L2212" i="26"/>
  <c r="L1966" i="26"/>
  <c r="L1967" i="26"/>
  <c r="M1968" i="26"/>
  <c r="L2246" i="26"/>
  <c r="O2238" i="26"/>
  <c r="N2238" i="26"/>
  <c r="L2238" i="26"/>
  <c r="O2206" i="26"/>
  <c r="N2206" i="26"/>
  <c r="L2206" i="26"/>
  <c r="M2505" i="26"/>
  <c r="L2506" i="26"/>
  <c r="N2666" i="26"/>
  <c r="N2505" i="26"/>
  <c r="O2666" i="26"/>
  <c r="L2669" i="26"/>
  <c r="L2683" i="26"/>
  <c r="O2505" i="26"/>
  <c r="N2506" i="26"/>
  <c r="P2666" i="26"/>
  <c r="M2669" i="26"/>
  <c r="N2683" i="26"/>
  <c r="O2506" i="26"/>
  <c r="P2667" i="26"/>
  <c r="L2667" i="26"/>
  <c r="N2669" i="26"/>
  <c r="O2683" i="26"/>
  <c r="P2669" i="26"/>
  <c r="P2683" i="26"/>
  <c r="M3265" i="26"/>
  <c r="M3268" i="26"/>
  <c r="N3269" i="26"/>
  <c r="O3504" i="26"/>
  <c r="N3504" i="26"/>
  <c r="M3504" i="26"/>
  <c r="P3504" i="26"/>
  <c r="L3244" i="26"/>
  <c r="M3266" i="26"/>
  <c r="L3266" i="26"/>
  <c r="P3266" i="26"/>
  <c r="N3268" i="26"/>
  <c r="P3269" i="26"/>
  <c r="P4107" i="26"/>
  <c r="O4107" i="26"/>
  <c r="N4107" i="26"/>
  <c r="M4107" i="26"/>
  <c r="L4107" i="26"/>
  <c r="N3265" i="26"/>
  <c r="L3265" i="26"/>
  <c r="P3265" i="26"/>
  <c r="M3244" i="26"/>
  <c r="P3244" i="26"/>
  <c r="N3352" i="26"/>
  <c r="M3352" i="26"/>
  <c r="L3352" i="26"/>
  <c r="P3352" i="26"/>
  <c r="O3352" i="26"/>
  <c r="L3504" i="26"/>
  <c r="L3268" i="26"/>
  <c r="M3269" i="26"/>
  <c r="O4040" i="26"/>
  <c r="N4040" i="26"/>
  <c r="M4040" i="26"/>
  <c r="L4040" i="26"/>
  <c r="P4040" i="26"/>
  <c r="P4266" i="26"/>
  <c r="P3502" i="26"/>
  <c r="O3502" i="26"/>
  <c r="O4045" i="26"/>
  <c r="N4045" i="26"/>
  <c r="M4045" i="26"/>
  <c r="L4045" i="26"/>
  <c r="P4045" i="26"/>
  <c r="O3791" i="26"/>
  <c r="L4265" i="26"/>
  <c r="N3899" i="26"/>
  <c r="M4106" i="26"/>
  <c r="O4265" i="26"/>
  <c r="N4266" i="26"/>
  <c r="M4267" i="26"/>
  <c r="M4268" i="26"/>
  <c r="M4269" i="26"/>
  <c r="N3503" i="26"/>
  <c r="N4106" i="26"/>
  <c r="O4266" i="26"/>
  <c r="N4267" i="26"/>
  <c r="N4268" i="26"/>
  <c r="N4269" i="26"/>
  <c r="L3791" i="26"/>
  <c r="M3791" i="26"/>
  <c r="L1632" i="25"/>
  <c r="U336" i="25"/>
  <c r="M1127" i="25"/>
  <c r="O475" i="25"/>
  <c r="N83" i="25"/>
  <c r="M83" i="25"/>
  <c r="N333" i="25"/>
  <c r="U4086" i="25"/>
  <c r="U4088" i="25"/>
  <c r="N467" i="25"/>
  <c r="N475" i="25"/>
  <c r="M60" i="25"/>
  <c r="O467" i="25"/>
  <c r="L1127" i="25"/>
  <c r="N3334" i="25"/>
  <c r="P2297" i="25"/>
  <c r="P3334" i="25"/>
  <c r="P66" i="25"/>
  <c r="M73" i="25"/>
  <c r="O605" i="25"/>
  <c r="O1518" i="25"/>
  <c r="L1520" i="25"/>
  <c r="M2297" i="25"/>
  <c r="N73" i="25"/>
  <c r="N2297" i="25"/>
  <c r="L2302" i="25"/>
  <c r="U3579" i="25"/>
  <c r="P3872" i="25"/>
  <c r="P332" i="25"/>
  <c r="L463" i="25"/>
  <c r="N3577" i="25"/>
  <c r="M332" i="25"/>
  <c r="M609" i="25"/>
  <c r="N2026" i="25"/>
  <c r="P617" i="25"/>
  <c r="O712" i="25"/>
  <c r="P963" i="25"/>
  <c r="L1148" i="25"/>
  <c r="M1538" i="25"/>
  <c r="U3581" i="25"/>
  <c r="L2297" i="25"/>
  <c r="O332" i="25"/>
  <c r="N456" i="25"/>
  <c r="M462" i="25"/>
  <c r="N463" i="25"/>
  <c r="N616" i="25"/>
  <c r="L1135" i="25"/>
  <c r="U4301" i="25"/>
  <c r="N462" i="25"/>
  <c r="L615" i="25"/>
  <c r="O1105" i="25"/>
  <c r="M1135" i="25"/>
  <c r="P2285" i="25"/>
  <c r="N3338" i="25"/>
  <c r="M364" i="25"/>
  <c r="N615" i="25"/>
  <c r="L1307" i="25"/>
  <c r="M1512" i="25"/>
  <c r="M2025" i="25"/>
  <c r="O2729" i="25"/>
  <c r="M2753" i="25"/>
  <c r="L4354" i="25"/>
  <c r="L74" i="25"/>
  <c r="N364" i="25"/>
  <c r="L459" i="25"/>
  <c r="O615" i="25"/>
  <c r="L712" i="25"/>
  <c r="O1517" i="25"/>
  <c r="O2025" i="25"/>
  <c r="L2729" i="25"/>
  <c r="N2753" i="25"/>
  <c r="U2859" i="25"/>
  <c r="U2861" i="25"/>
  <c r="P73" i="25"/>
  <c r="P85" i="25"/>
  <c r="O364" i="25"/>
  <c r="P615" i="25"/>
  <c r="M619" i="25"/>
  <c r="M712" i="25"/>
  <c r="P2025" i="25"/>
  <c r="P2729" i="25"/>
  <c r="P817" i="25"/>
  <c r="L2752" i="25"/>
  <c r="O83" i="25"/>
  <c r="P475" i="25"/>
  <c r="L1134" i="25"/>
  <c r="N1135" i="25"/>
  <c r="M1632" i="25"/>
  <c r="M2752" i="25"/>
  <c r="M1134" i="25"/>
  <c r="O1135" i="25"/>
  <c r="L1280" i="25"/>
  <c r="N1317" i="25"/>
  <c r="L1546" i="25"/>
  <c r="P2753" i="25"/>
  <c r="M3580" i="25"/>
  <c r="M401" i="25"/>
  <c r="L468" i="25"/>
  <c r="N1134" i="25"/>
  <c r="O1141" i="25"/>
  <c r="O1317" i="25"/>
  <c r="O1632" i="25"/>
  <c r="M1863" i="25"/>
  <c r="O2752" i="25"/>
  <c r="N3049" i="25"/>
  <c r="M3780" i="25"/>
  <c r="L86" i="25"/>
  <c r="M377" i="25"/>
  <c r="L379" i="25"/>
  <c r="N401" i="25"/>
  <c r="M468" i="25"/>
  <c r="O469" i="25"/>
  <c r="L817" i="25"/>
  <c r="M1129" i="25"/>
  <c r="O1130" i="25"/>
  <c r="O1134" i="25"/>
  <c r="P1137" i="25"/>
  <c r="N1280" i="25"/>
  <c r="N1316" i="25"/>
  <c r="L1319" i="25"/>
  <c r="N1546" i="25"/>
  <c r="P1632" i="25"/>
  <c r="N1863" i="25"/>
  <c r="M2285" i="25"/>
  <c r="O2570" i="25"/>
  <c r="P2752" i="25"/>
  <c r="O3049" i="25"/>
  <c r="P3262" i="25"/>
  <c r="O3580" i="25"/>
  <c r="N3780" i="25"/>
  <c r="N3994" i="25"/>
  <c r="L377" i="25"/>
  <c r="N469" i="25"/>
  <c r="P474" i="25"/>
  <c r="P1127" i="25"/>
  <c r="L1129" i="25"/>
  <c r="O1137" i="25"/>
  <c r="M1280" i="25"/>
  <c r="M1316" i="25"/>
  <c r="M1546" i="25"/>
  <c r="L2285" i="25"/>
  <c r="N3580" i="25"/>
  <c r="M86" i="25"/>
  <c r="N377" i="25"/>
  <c r="M379" i="25"/>
  <c r="O401" i="25"/>
  <c r="L467" i="25"/>
  <c r="N468" i="25"/>
  <c r="L475" i="25"/>
  <c r="M817" i="25"/>
  <c r="L1128" i="25"/>
  <c r="N1129" i="25"/>
  <c r="O1280" i="25"/>
  <c r="O1316" i="25"/>
  <c r="M1319" i="25"/>
  <c r="O1546" i="25"/>
  <c r="O1863" i="25"/>
  <c r="N2285" i="25"/>
  <c r="P3049" i="25"/>
  <c r="O3780" i="25"/>
  <c r="O3994" i="25"/>
  <c r="M474" i="25"/>
  <c r="P467" i="25"/>
  <c r="N474" i="25"/>
  <c r="N1127" i="25"/>
  <c r="L3580" i="25"/>
  <c r="L401" i="25"/>
  <c r="L1316" i="25"/>
  <c r="L3780" i="25"/>
  <c r="L83" i="25"/>
  <c r="L620" i="25"/>
  <c r="L1142" i="25"/>
  <c r="L1318" i="25"/>
  <c r="L1633" i="25"/>
  <c r="L2560" i="25"/>
  <c r="L2753" i="25"/>
  <c r="L3974" i="25"/>
  <c r="O618" i="25"/>
  <c r="N618" i="25"/>
  <c r="M618" i="25"/>
  <c r="L618" i="25"/>
  <c r="O2568" i="25"/>
  <c r="L2568" i="25"/>
  <c r="L616" i="25"/>
  <c r="M616" i="25"/>
  <c r="P333" i="25"/>
  <c r="M2729" i="25"/>
  <c r="U3399" i="25"/>
  <c r="M4354" i="25"/>
  <c r="M333" i="25"/>
  <c r="N2025" i="25"/>
  <c r="P2295" i="25"/>
  <c r="N4354" i="25"/>
  <c r="U4300" i="25"/>
  <c r="U326" i="25"/>
  <c r="O333" i="25"/>
  <c r="U335" i="25"/>
  <c r="N617" i="25"/>
  <c r="N619" i="25"/>
  <c r="O622" i="25"/>
  <c r="N963" i="25"/>
  <c r="P2568" i="25"/>
  <c r="M324" i="25"/>
  <c r="L605" i="25"/>
  <c r="L617" i="25"/>
  <c r="L2027" i="25"/>
  <c r="N2564" i="25"/>
  <c r="U3263" i="25"/>
  <c r="M605" i="25"/>
  <c r="O616" i="25"/>
  <c r="M617" i="25"/>
  <c r="N2027" i="25"/>
  <c r="U2559" i="25"/>
  <c r="O2564" i="25"/>
  <c r="M4355" i="25"/>
  <c r="P338" i="25"/>
  <c r="P353" i="25"/>
  <c r="M463" i="25"/>
  <c r="P712" i="25"/>
  <c r="P1106" i="25"/>
  <c r="P2026" i="25"/>
  <c r="L4132" i="25"/>
  <c r="L4357" i="25"/>
  <c r="M4357" i="25"/>
  <c r="N4357" i="25"/>
  <c r="O4357" i="25"/>
  <c r="O1387" i="25"/>
  <c r="M1387" i="25"/>
  <c r="L1387" i="25"/>
  <c r="N1387" i="25"/>
  <c r="N3576" i="25"/>
  <c r="M3576" i="25"/>
  <c r="P3576" i="25"/>
  <c r="L3576" i="25"/>
  <c r="O3576" i="25"/>
  <c r="U476" i="25"/>
  <c r="M962" i="25"/>
  <c r="L962" i="25"/>
  <c r="P962" i="25"/>
  <c r="O962" i="25"/>
  <c r="N962" i="25"/>
  <c r="O81" i="25"/>
  <c r="N81" i="25"/>
  <c r="L81" i="25"/>
  <c r="O70" i="25"/>
  <c r="N70" i="25"/>
  <c r="P70" i="25"/>
  <c r="M70" i="25"/>
  <c r="M59" i="25"/>
  <c r="L59" i="25"/>
  <c r="M66" i="25"/>
  <c r="M69" i="25"/>
  <c r="O69" i="25"/>
  <c r="N69" i="25"/>
  <c r="L80" i="25"/>
  <c r="O80" i="25"/>
  <c r="N80" i="25"/>
  <c r="P459" i="25"/>
  <c r="N459" i="25"/>
  <c r="M459" i="25"/>
  <c r="O1110" i="25"/>
  <c r="N1110" i="25"/>
  <c r="P1110" i="25"/>
  <c r="M1110" i="25"/>
  <c r="L1110" i="25"/>
  <c r="N2031" i="25"/>
  <c r="M2031" i="25"/>
  <c r="N3867" i="25"/>
  <c r="O3867" i="25"/>
  <c r="P54" i="25"/>
  <c r="N66" i="25"/>
  <c r="O68" i="25"/>
  <c r="P609" i="25"/>
  <c r="O609" i="25"/>
  <c r="O614" i="25"/>
  <c r="M614" i="25"/>
  <c r="M2292" i="25"/>
  <c r="P2292" i="25"/>
  <c r="O2292" i="25"/>
  <c r="N2292" i="25"/>
  <c r="L2292" i="25"/>
  <c r="O337" i="25"/>
  <c r="M337" i="25"/>
  <c r="L337" i="25"/>
  <c r="P337" i="25"/>
  <c r="N337" i="25"/>
  <c r="P613" i="25"/>
  <c r="L613" i="25"/>
  <c r="M716" i="25"/>
  <c r="L716" i="25"/>
  <c r="N54" i="25"/>
  <c r="O54" i="25"/>
  <c r="O66" i="25"/>
  <c r="M81" i="25"/>
  <c r="P327" i="25"/>
  <c r="M327" i="25"/>
  <c r="L327" i="25"/>
  <c r="U334" i="25"/>
  <c r="N338" i="25"/>
  <c r="M338" i="25"/>
  <c r="O338" i="25"/>
  <c r="L338" i="25"/>
  <c r="L353" i="25"/>
  <c r="O353" i="25"/>
  <c r="N353" i="25"/>
  <c r="M353" i="25"/>
  <c r="L603" i="25"/>
  <c r="M603" i="25"/>
  <c r="O603" i="25"/>
  <c r="O2028" i="25"/>
  <c r="M2028" i="25"/>
  <c r="L2028" i="25"/>
  <c r="P2028" i="25"/>
  <c r="N2028" i="25"/>
  <c r="N1511" i="25"/>
  <c r="M1511" i="25"/>
  <c r="L1511" i="25"/>
  <c r="P619" i="25"/>
  <c r="L619" i="25"/>
  <c r="L622" i="25"/>
  <c r="N622" i="25"/>
  <c r="M622" i="25"/>
  <c r="L2565" i="25"/>
  <c r="M2565" i="25"/>
  <c r="O2565" i="25"/>
  <c r="N2565" i="25"/>
  <c r="P77" i="25"/>
  <c r="U82" i="25"/>
  <c r="P614" i="25"/>
  <c r="N713" i="25"/>
  <c r="M713" i="25"/>
  <c r="L1521" i="25"/>
  <c r="P1521" i="25"/>
  <c r="N2022" i="25"/>
  <c r="O2022" i="25"/>
  <c r="M2022" i="25"/>
  <c r="L2022" i="25"/>
  <c r="L3335" i="25"/>
  <c r="N3335" i="25"/>
  <c r="M3335" i="25"/>
  <c r="O3335" i="25"/>
  <c r="P3335" i="25"/>
  <c r="M54" i="25"/>
  <c r="M79" i="25"/>
  <c r="N79" i="25"/>
  <c r="P456" i="25"/>
  <c r="L456" i="25"/>
  <c r="L1109" i="25"/>
  <c r="O1109" i="25"/>
  <c r="N1109" i="25"/>
  <c r="M1109" i="25"/>
  <c r="P1387" i="25"/>
  <c r="M1411" i="25"/>
  <c r="L1411" i="25"/>
  <c r="P2027" i="25"/>
  <c r="M2027" i="25"/>
  <c r="L2283" i="25"/>
  <c r="M2283" i="25"/>
  <c r="O2283" i="25"/>
  <c r="N2283" i="25"/>
  <c r="U1279" i="25"/>
  <c r="N2029" i="25"/>
  <c r="O2029" i="25"/>
  <c r="P2029" i="25"/>
  <c r="M2029" i="25"/>
  <c r="N3341" i="25"/>
  <c r="M3341" i="25"/>
  <c r="L3341" i="25"/>
  <c r="O3575" i="25"/>
  <c r="N3575" i="25"/>
  <c r="P3575" i="25"/>
  <c r="M3575" i="25"/>
  <c r="O79" i="25"/>
  <c r="P352" i="25"/>
  <c r="U400" i="25"/>
  <c r="M456" i="25"/>
  <c r="P603" i="25"/>
  <c r="P2022" i="25"/>
  <c r="P74" i="25"/>
  <c r="U621" i="25"/>
  <c r="M963" i="25"/>
  <c r="L963" i="25"/>
  <c r="O1995" i="25"/>
  <c r="L1995" i="25"/>
  <c r="P1995" i="25"/>
  <c r="N1995" i="25"/>
  <c r="L3334" i="25"/>
  <c r="M3334" i="25"/>
  <c r="P462" i="25"/>
  <c r="P1493" i="25"/>
  <c r="L2026" i="25"/>
  <c r="M2026" i="25"/>
  <c r="U2284" i="25"/>
  <c r="N2302" i="25"/>
  <c r="M2302" i="25"/>
  <c r="M3338" i="25"/>
  <c r="L3338" i="25"/>
  <c r="P3338" i="25"/>
  <c r="P605" i="25"/>
  <c r="P2558" i="25"/>
  <c r="N2568" i="25"/>
  <c r="M2568" i="25"/>
  <c r="P3036" i="25"/>
  <c r="O3036" i="25"/>
  <c r="M2564" i="25"/>
  <c r="P3577" i="25"/>
  <c r="M3577" i="25"/>
  <c r="L3577" i="25"/>
  <c r="U2286" i="25"/>
  <c r="O4356" i="25"/>
  <c r="N4356" i="25"/>
  <c r="M4356" i="25"/>
  <c r="L4356" i="25"/>
  <c r="U4089" i="25"/>
  <c r="O4355" i="25"/>
  <c r="L4355" i="25"/>
  <c r="U2860" i="25"/>
  <c r="U3400" i="25"/>
  <c r="U3578" i="25"/>
  <c r="N3872" i="25"/>
  <c r="M3872" i="25"/>
  <c r="L3872" i="25"/>
  <c r="P325" i="25"/>
  <c r="O325" i="25"/>
  <c r="N325" i="25"/>
  <c r="M325" i="25"/>
  <c r="P328" i="25"/>
  <c r="O328" i="25"/>
  <c r="N328" i="25"/>
  <c r="O600" i="25"/>
  <c r="M600" i="25"/>
  <c r="N600" i="25"/>
  <c r="L600" i="25"/>
  <c r="O1513" i="25"/>
  <c r="N1513" i="25"/>
  <c r="M1513" i="25"/>
  <c r="N1124" i="25"/>
  <c r="M1124" i="25"/>
  <c r="L1124" i="25"/>
  <c r="O1124" i="25"/>
  <c r="P25" i="25"/>
  <c r="O25" i="25"/>
  <c r="N25" i="25"/>
  <c r="M25" i="25"/>
  <c r="O52" i="25"/>
  <c r="N52" i="25"/>
  <c r="M52" i="25"/>
  <c r="L52" i="25"/>
  <c r="M571" i="25"/>
  <c r="P571" i="25"/>
  <c r="O571" i="25"/>
  <c r="N571" i="25"/>
  <c r="L571" i="25"/>
  <c r="P1464" i="25"/>
  <c r="N1536" i="25"/>
  <c r="M1536" i="25"/>
  <c r="L1536" i="25"/>
  <c r="P1536" i="25"/>
  <c r="O1536" i="25"/>
  <c r="O57" i="25"/>
  <c r="N57" i="25"/>
  <c r="M57" i="25"/>
  <c r="L57" i="25"/>
  <c r="P612" i="25"/>
  <c r="N612" i="25"/>
  <c r="O612" i="25"/>
  <c r="M612" i="25"/>
  <c r="L612" i="25"/>
  <c r="N53" i="25"/>
  <c r="M53" i="25"/>
  <c r="L53" i="25"/>
  <c r="M1395" i="25"/>
  <c r="L1395" i="25"/>
  <c r="O1395" i="25"/>
  <c r="N1395" i="25"/>
  <c r="O710" i="25"/>
  <c r="N710" i="25"/>
  <c r="M710" i="25"/>
  <c r="P710" i="25"/>
  <c r="L710" i="25"/>
  <c r="P324" i="25"/>
  <c r="O324" i="25"/>
  <c r="N324" i="25"/>
  <c r="N601" i="25"/>
  <c r="L601" i="25"/>
  <c r="P601" i="25"/>
  <c r="O601" i="25"/>
  <c r="M601" i="25"/>
  <c r="P1139" i="25"/>
  <c r="O1139" i="25"/>
  <c r="N1139" i="25"/>
  <c r="M1139" i="25"/>
  <c r="L1139" i="25"/>
  <c r="P1516" i="25"/>
  <c r="O53" i="25"/>
  <c r="P60" i="25"/>
  <c r="O60" i="25"/>
  <c r="N60" i="25"/>
  <c r="O78" i="25"/>
  <c r="O393" i="25"/>
  <c r="N393" i="25"/>
  <c r="M393" i="25"/>
  <c r="L393" i="25"/>
  <c r="O606" i="25"/>
  <c r="P606" i="25"/>
  <c r="N606" i="25"/>
  <c r="M606" i="25"/>
  <c r="L606" i="25"/>
  <c r="P608" i="25"/>
  <c r="O715" i="25"/>
  <c r="N715" i="25"/>
  <c r="M715" i="25"/>
  <c r="L715" i="25"/>
  <c r="M1106" i="25"/>
  <c r="L1106" i="25"/>
  <c r="O1106" i="25"/>
  <c r="N1106" i="25"/>
  <c r="N1119" i="25"/>
  <c r="M1119" i="25"/>
  <c r="L1119" i="25"/>
  <c r="O1119" i="25"/>
  <c r="N331" i="25"/>
  <c r="M331" i="25"/>
  <c r="L331" i="25"/>
  <c r="P378" i="25"/>
  <c r="O378" i="25"/>
  <c r="N378" i="25"/>
  <c r="M378" i="25"/>
  <c r="P607" i="25"/>
  <c r="N607" i="25"/>
  <c r="O607" i="25"/>
  <c r="M607" i="25"/>
  <c r="L607" i="25"/>
  <c r="N1136" i="25"/>
  <c r="M1136" i="25"/>
  <c r="L1136" i="25"/>
  <c r="P1136" i="25"/>
  <c r="O1136" i="25"/>
  <c r="P2557" i="25"/>
  <c r="O2557" i="25"/>
  <c r="N2557" i="25"/>
  <c r="M2557" i="25"/>
  <c r="P63" i="25"/>
  <c r="O63" i="25"/>
  <c r="N63" i="25"/>
  <c r="M63" i="25"/>
  <c r="P75" i="25"/>
  <c r="O75" i="25"/>
  <c r="N75" i="25"/>
  <c r="O611" i="25"/>
  <c r="P611" i="25"/>
  <c r="N611" i="25"/>
  <c r="M611" i="25"/>
  <c r="L611" i="25"/>
  <c r="M1960" i="25"/>
  <c r="P1960" i="25"/>
  <c r="O1960" i="25"/>
  <c r="N1960" i="25"/>
  <c r="L1960" i="25"/>
  <c r="P604" i="25"/>
  <c r="L604" i="25"/>
  <c r="O604" i="25"/>
  <c r="N604" i="25"/>
  <c r="M604" i="25"/>
  <c r="N2261" i="25"/>
  <c r="M2261" i="25"/>
  <c r="L2261" i="25"/>
  <c r="O2261" i="25"/>
  <c r="P2261" i="25"/>
  <c r="N68" i="25"/>
  <c r="M68" i="25"/>
  <c r="L68" i="25"/>
  <c r="L75" i="25"/>
  <c r="O84" i="25"/>
  <c r="N84" i="25"/>
  <c r="M84" i="25"/>
  <c r="L84" i="25"/>
  <c r="L325" i="25"/>
  <c r="L328" i="25"/>
  <c r="P329" i="25"/>
  <c r="O329" i="25"/>
  <c r="N329" i="25"/>
  <c r="M329" i="25"/>
  <c r="P331" i="25"/>
  <c r="O375" i="25"/>
  <c r="N375" i="25"/>
  <c r="M375" i="25"/>
  <c r="L378" i="25"/>
  <c r="M464" i="25"/>
  <c r="P464" i="25"/>
  <c r="O464" i="25"/>
  <c r="N464" i="25"/>
  <c r="P2020" i="25"/>
  <c r="M2020" i="25"/>
  <c r="O2020" i="25"/>
  <c r="N2020" i="25"/>
  <c r="L2020" i="25"/>
  <c r="P2303" i="25"/>
  <c r="O2303" i="25"/>
  <c r="N2303" i="25"/>
  <c r="L2303" i="25"/>
  <c r="M2303" i="25"/>
  <c r="L2557" i="25"/>
  <c r="N78" i="25"/>
  <c r="M78" i="25"/>
  <c r="L78" i="25"/>
  <c r="O374" i="25"/>
  <c r="N374" i="25"/>
  <c r="M374" i="25"/>
  <c r="P2294" i="25"/>
  <c r="O2294" i="25"/>
  <c r="N2294" i="25"/>
  <c r="M2294" i="25"/>
  <c r="L2294" i="25"/>
  <c r="P465" i="25"/>
  <c r="O465" i="25"/>
  <c r="L465" i="25"/>
  <c r="N465" i="25"/>
  <c r="M465" i="25"/>
  <c r="O714" i="25"/>
  <c r="N714" i="25"/>
  <c r="L714" i="25"/>
  <c r="O77" i="25"/>
  <c r="N77" i="25"/>
  <c r="M77" i="25"/>
  <c r="L77" i="25"/>
  <c r="N85" i="25"/>
  <c r="M85" i="25"/>
  <c r="L85" i="25"/>
  <c r="O330" i="25"/>
  <c r="N330" i="25"/>
  <c r="M330" i="25"/>
  <c r="L330" i="25"/>
  <c r="O376" i="25"/>
  <c r="N376" i="25"/>
  <c r="M376" i="25"/>
  <c r="O373" i="25"/>
  <c r="N373" i="25"/>
  <c r="M373" i="25"/>
  <c r="P53" i="25"/>
  <c r="P76" i="25"/>
  <c r="O76" i="25"/>
  <c r="N76" i="25"/>
  <c r="M76" i="25"/>
  <c r="P56" i="25"/>
  <c r="O56" i="25"/>
  <c r="N56" i="25"/>
  <c r="M56" i="25"/>
  <c r="P59" i="25"/>
  <c r="L63" i="25"/>
  <c r="M75" i="25"/>
  <c r="M328" i="25"/>
  <c r="N352" i="25"/>
  <c r="M352" i="25"/>
  <c r="L352" i="25"/>
  <c r="O372" i="25"/>
  <c r="N372" i="25"/>
  <c r="M372" i="25"/>
  <c r="L374" i="25"/>
  <c r="P600" i="25"/>
  <c r="M602" i="25"/>
  <c r="P602" i="25"/>
  <c r="L602" i="25"/>
  <c r="O602" i="25"/>
  <c r="N602" i="25"/>
  <c r="N1121" i="25"/>
  <c r="M1121" i="25"/>
  <c r="L1121" i="25"/>
  <c r="P1395" i="25"/>
  <c r="L1513" i="25"/>
  <c r="P1539" i="25"/>
  <c r="O1539" i="25"/>
  <c r="N1539" i="25"/>
  <c r="M1539" i="25"/>
  <c r="L1539" i="25"/>
  <c r="P599" i="25"/>
  <c r="N599" i="25"/>
  <c r="P1411" i="25"/>
  <c r="O1411" i="25"/>
  <c r="N1411" i="25"/>
  <c r="L2031" i="25"/>
  <c r="P2031" i="25"/>
  <c r="O2031" i="25"/>
  <c r="P3397" i="25"/>
  <c r="O3397" i="25"/>
  <c r="N3397" i="25"/>
  <c r="L3397" i="25"/>
  <c r="M3397" i="25"/>
  <c r="O59" i="25"/>
  <c r="O74" i="25"/>
  <c r="O327" i="25"/>
  <c r="O463" i="25"/>
  <c r="N608" i="25"/>
  <c r="N613" i="25"/>
  <c r="P713" i="25"/>
  <c r="O713" i="25"/>
  <c r="N1105" i="25"/>
  <c r="M1105" i="25"/>
  <c r="L1105" i="25"/>
  <c r="N1123" i="25"/>
  <c r="M1123" i="25"/>
  <c r="L1123" i="25"/>
  <c r="O1148" i="25"/>
  <c r="N1148" i="25"/>
  <c r="N1118" i="25"/>
  <c r="M1118" i="25"/>
  <c r="L1118" i="25"/>
  <c r="N1126" i="25"/>
  <c r="M1126" i="25"/>
  <c r="L1126" i="25"/>
  <c r="N1120" i="25"/>
  <c r="M1120" i="25"/>
  <c r="L1120" i="25"/>
  <c r="N1493" i="25"/>
  <c r="M1493" i="25"/>
  <c r="L1493" i="25"/>
  <c r="P1512" i="25"/>
  <c r="O1512" i="25"/>
  <c r="N1512" i="25"/>
  <c r="N1517" i="25"/>
  <c r="M1517" i="25"/>
  <c r="L1517" i="25"/>
  <c r="P1520" i="25"/>
  <c r="O1520" i="25"/>
  <c r="N1520" i="25"/>
  <c r="O1307" i="25"/>
  <c r="N1307" i="25"/>
  <c r="M1307" i="25"/>
  <c r="O1521" i="25"/>
  <c r="N1521" i="25"/>
  <c r="M1521" i="25"/>
  <c r="L69" i="25"/>
  <c r="L79" i="25"/>
  <c r="N609" i="25"/>
  <c r="L609" i="25"/>
  <c r="N614" i="25"/>
  <c r="L614" i="25"/>
  <c r="O716" i="25"/>
  <c r="N716" i="25"/>
  <c r="N1125" i="25"/>
  <c r="M1125" i="25"/>
  <c r="L1125" i="25"/>
  <c r="L1981" i="25"/>
  <c r="P1981" i="25"/>
  <c r="O1981" i="25"/>
  <c r="N1981" i="25"/>
  <c r="M1518" i="25"/>
  <c r="L1518" i="25"/>
  <c r="P1538" i="25"/>
  <c r="O1538" i="25"/>
  <c r="L599" i="25"/>
  <c r="O608" i="25"/>
  <c r="M608" i="25"/>
  <c r="O613" i="25"/>
  <c r="M613" i="25"/>
  <c r="N1122" i="25"/>
  <c r="M1122" i="25"/>
  <c r="L1122" i="25"/>
  <c r="O1464" i="25"/>
  <c r="N1464" i="25"/>
  <c r="M1464" i="25"/>
  <c r="P1511" i="25"/>
  <c r="O1511" i="25"/>
  <c r="O1516" i="25"/>
  <c r="N1516" i="25"/>
  <c r="M1516" i="25"/>
  <c r="N1518" i="25"/>
  <c r="L1538" i="25"/>
  <c r="O2021" i="25"/>
  <c r="L2021" i="25"/>
  <c r="P2021" i="25"/>
  <c r="N2021" i="25"/>
  <c r="P2265" i="25"/>
  <c r="O2265" i="25"/>
  <c r="N2265" i="25"/>
  <c r="L2265" i="25"/>
  <c r="O2295" i="25"/>
  <c r="N2295" i="25"/>
  <c r="M2295" i="25"/>
  <c r="L2295" i="25"/>
  <c r="U1996" i="25"/>
  <c r="N4127" i="25"/>
  <c r="M4127" i="25"/>
  <c r="L4127" i="25"/>
  <c r="O4127" i="25"/>
  <c r="P4127" i="25"/>
  <c r="O2558" i="25"/>
  <c r="N2558" i="25"/>
  <c r="M2558" i="25"/>
  <c r="L2558" i="25"/>
  <c r="M3970" i="25"/>
  <c r="L3970" i="25"/>
  <c r="P3970" i="25"/>
  <c r="O3970" i="25"/>
  <c r="N3970" i="25"/>
  <c r="P3867" i="25"/>
  <c r="P3869" i="25"/>
  <c r="O3869" i="25"/>
  <c r="M3869" i="25"/>
  <c r="L3869" i="25"/>
  <c r="L2564" i="25"/>
  <c r="O3398" i="25"/>
  <c r="N3398" i="25"/>
  <c r="M3398" i="25"/>
  <c r="L3398" i="25"/>
  <c r="U4084" i="25"/>
  <c r="N3036" i="25"/>
  <c r="M3036" i="25"/>
  <c r="P3341" i="25"/>
  <c r="O3341" i="25"/>
  <c r="M4128" i="25"/>
  <c r="L4128" i="25"/>
  <c r="P4128" i="25"/>
  <c r="O4128" i="25"/>
  <c r="N4128" i="25"/>
  <c r="P4132" i="25"/>
  <c r="O4132" i="25"/>
  <c r="N4132" i="25"/>
  <c r="O3870" i="25"/>
  <c r="N3870" i="25"/>
  <c r="P3870" i="25"/>
  <c r="M3870" i="25"/>
  <c r="L3870" i="25"/>
  <c r="M3867" i="25"/>
  <c r="L3867" i="25"/>
  <c r="M13" i="24"/>
  <c r="M14" i="24"/>
  <c r="M15" i="24"/>
  <c r="M16" i="24"/>
  <c r="M17" i="24"/>
  <c r="M18" i="24"/>
  <c r="M19" i="24"/>
  <c r="M20" i="24"/>
  <c r="M21" i="24"/>
  <c r="M22" i="24"/>
  <c r="M23" i="24"/>
  <c r="M24" i="24"/>
  <c r="M7" i="24"/>
  <c r="M8" i="24"/>
  <c r="M9" i="24"/>
  <c r="M10" i="24"/>
  <c r="M11" i="24"/>
  <c r="M12" i="24"/>
  <c r="M3" i="24"/>
  <c r="M4" i="24"/>
  <c r="M5" i="24"/>
  <c r="M6" i="24"/>
  <c r="M2" i="24"/>
  <c r="L6" i="24"/>
  <c r="L5" i="24"/>
  <c r="L4" i="24"/>
  <c r="L3" i="24"/>
  <c r="L2" i="24"/>
  <c r="N3" i="24" l="1"/>
  <c r="N4" i="24"/>
  <c r="N6" i="24"/>
  <c r="N2" i="24"/>
  <c r="N5" i="24"/>
  <c r="AM34" i="1" l="1"/>
  <c r="AL34" i="1"/>
  <c r="AK34" i="1"/>
  <c r="AJ34" i="1"/>
  <c r="AI34" i="1"/>
  <c r="AH34" i="1"/>
  <c r="AG34" i="1"/>
  <c r="AF34" i="1"/>
  <c r="AE34" i="1"/>
  <c r="AD34" i="1"/>
  <c r="AC34" i="1"/>
  <c r="AB34" i="1"/>
  <c r="AA34" i="1"/>
  <c r="Z34" i="1"/>
  <c r="Y34" i="1"/>
  <c r="X34" i="1"/>
  <c r="W34" i="1"/>
  <c r="V34" i="1"/>
  <c r="R34" i="1" s="1"/>
  <c r="U34" i="1"/>
  <c r="S34" i="1" s="1"/>
  <c r="T34" i="1"/>
  <c r="Q34" i="1"/>
  <c r="P34" i="1"/>
  <c r="M34" i="1"/>
  <c r="K34" i="1"/>
  <c r="G34" i="1" s="1"/>
  <c r="I34" i="1"/>
  <c r="F34" i="1"/>
  <c r="AM32" i="1"/>
  <c r="AL32" i="1"/>
  <c r="AK32" i="1"/>
  <c r="AJ32" i="1"/>
  <c r="AI32" i="1"/>
  <c r="AH32" i="1"/>
  <c r="AD32" i="1" s="1"/>
  <c r="AG32" i="1"/>
  <c r="AE32" i="1" s="1"/>
  <c r="AF32" i="1"/>
  <c r="AC32" i="1"/>
  <c r="AB32" i="1"/>
  <c r="AA32" i="1"/>
  <c r="Z32" i="1"/>
  <c r="Y32" i="1"/>
  <c r="X32" i="1"/>
  <c r="W32" i="1"/>
  <c r="S32" i="1" s="1"/>
  <c r="V32" i="1"/>
  <c r="R32" i="1" s="1"/>
  <c r="U32" i="1"/>
  <c r="T32" i="1"/>
  <c r="Q32" i="1"/>
  <c r="P32" i="1"/>
  <c r="O31" i="1"/>
  <c r="M32" i="1"/>
  <c r="L32" i="1"/>
  <c r="K32" i="1"/>
  <c r="I32" i="1"/>
  <c r="G32" i="1"/>
  <c r="I3" i="6"/>
  <c r="I2" i="6"/>
  <c r="I4" i="6" s="1"/>
  <c r="E24" i="1"/>
  <c r="E23" i="1"/>
  <c r="E22" i="1"/>
  <c r="E21" i="1"/>
  <c r="E20" i="1"/>
  <c r="E19" i="1"/>
  <c r="E18" i="1"/>
  <c r="E17" i="1"/>
  <c r="E16" i="1"/>
  <c r="E15" i="1"/>
  <c r="E14" i="1"/>
  <c r="E13" i="1"/>
  <c r="E12" i="1"/>
  <c r="E11" i="1"/>
  <c r="E10" i="1"/>
  <c r="E9" i="1"/>
  <c r="E8" i="1"/>
  <c r="E7" i="1"/>
  <c r="E6" i="1"/>
  <c r="E5" i="1"/>
  <c r="E4" i="1"/>
  <c r="E3" i="1"/>
  <c r="AA25" i="1"/>
  <c r="Z25" i="1"/>
  <c r="Y25" i="1"/>
  <c r="X25" i="1"/>
  <c r="V25" i="1"/>
  <c r="T25" i="1"/>
  <c r="R25" i="1"/>
  <c r="P25" i="1"/>
  <c r="AK26" i="1"/>
  <c r="AI26" i="1"/>
  <c r="AG26" i="1"/>
  <c r="AE26" i="1"/>
  <c r="AM31" i="1"/>
  <c r="AM23" i="1"/>
  <c r="AM22" i="1"/>
  <c r="AM19" i="1"/>
  <c r="AM18" i="1"/>
  <c r="AM17" i="1"/>
  <c r="AM16" i="1"/>
  <c r="AM13" i="1"/>
  <c r="AM12" i="1"/>
  <c r="AM11" i="1"/>
  <c r="AM10" i="1"/>
  <c r="AM9" i="1"/>
  <c r="AM8" i="1"/>
  <c r="AM25" i="1" s="1"/>
  <c r="AM6" i="1"/>
  <c r="AM5" i="1"/>
  <c r="AM4" i="1"/>
  <c r="AM3" i="1"/>
  <c r="AM2" i="1"/>
  <c r="AK31" i="1" l="1"/>
  <c r="AK30" i="1"/>
  <c r="AK29" i="1"/>
  <c r="AK28" i="1"/>
  <c r="AK24" i="1"/>
  <c r="AK23" i="1"/>
  <c r="AK22" i="1"/>
  <c r="AK21" i="1"/>
  <c r="AK20" i="1"/>
  <c r="AK19" i="1"/>
  <c r="AK18" i="1"/>
  <c r="AK17" i="1"/>
  <c r="AK16" i="1"/>
  <c r="AK15" i="1"/>
  <c r="AK14" i="1"/>
  <c r="AK13" i="1"/>
  <c r="AK12" i="1"/>
  <c r="AK11" i="1"/>
  <c r="AK10" i="1"/>
  <c r="AK9" i="1"/>
  <c r="AK8" i="1"/>
  <c r="AK7" i="1"/>
  <c r="AK6" i="1"/>
  <c r="AK5" i="1"/>
  <c r="AK4" i="1"/>
  <c r="AK3" i="1"/>
  <c r="AK2" i="1"/>
  <c r="AI24" i="1"/>
  <c r="AI23" i="1"/>
  <c r="AI22" i="1"/>
  <c r="AI21" i="1"/>
  <c r="AI20" i="1"/>
  <c r="AI19" i="1"/>
  <c r="AI18" i="1"/>
  <c r="AI17" i="1"/>
  <c r="AI16" i="1"/>
  <c r="AI15" i="1"/>
  <c r="AI14" i="1"/>
  <c r="AI13" i="1"/>
  <c r="AI12" i="1"/>
  <c r="AI11" i="1"/>
  <c r="AI10" i="1"/>
  <c r="AI9" i="1"/>
  <c r="AI8" i="1"/>
  <c r="AE8" i="1" s="1"/>
  <c r="AI7" i="1"/>
  <c r="AE7" i="1" s="1"/>
  <c r="AI6" i="1"/>
  <c r="AE6" i="1" s="1"/>
  <c r="AI5" i="1"/>
  <c r="AE5" i="1" s="1"/>
  <c r="AI4" i="1"/>
  <c r="AE4" i="1" s="1"/>
  <c r="AI3" i="1"/>
  <c r="AI2" i="1"/>
  <c r="AE2" i="1" s="1"/>
  <c r="AG31" i="1"/>
  <c r="AG30" i="1"/>
  <c r="AG29" i="1"/>
  <c r="AG28" i="1"/>
  <c r="AG24" i="1"/>
  <c r="AG23" i="1"/>
  <c r="AG22" i="1"/>
  <c r="AG21" i="1"/>
  <c r="AG20" i="1"/>
  <c r="AG19" i="1"/>
  <c r="AG18" i="1"/>
  <c r="AG17" i="1"/>
  <c r="AG16" i="1"/>
  <c r="AE16" i="1" s="1"/>
  <c r="AG15" i="1"/>
  <c r="AG14" i="1"/>
  <c r="AG13" i="1"/>
  <c r="AG12" i="1"/>
  <c r="AG11" i="1"/>
  <c r="AG10" i="1"/>
  <c r="AG9" i="1"/>
  <c r="AG8" i="1"/>
  <c r="AG7" i="1"/>
  <c r="AG6" i="1"/>
  <c r="AG5" i="1"/>
  <c r="AG4" i="1"/>
  <c r="AG3" i="1"/>
  <c r="AG2" i="1"/>
  <c r="AC31" i="1"/>
  <c r="AC30" i="1"/>
  <c r="AC29" i="1"/>
  <c r="AC28" i="1"/>
  <c r="AC24" i="1"/>
  <c r="AC23" i="1"/>
  <c r="AC22" i="1"/>
  <c r="AC21" i="1"/>
  <c r="AC20" i="1"/>
  <c r="AC19" i="1"/>
  <c r="AC18" i="1"/>
  <c r="AC17" i="1"/>
  <c r="AC16" i="1"/>
  <c r="AC15" i="1"/>
  <c r="AC14" i="1"/>
  <c r="AC13" i="1"/>
  <c r="AC12" i="1"/>
  <c r="AC11" i="1"/>
  <c r="AC10" i="1"/>
  <c r="AC9" i="1"/>
  <c r="AC8" i="1"/>
  <c r="AC7" i="1"/>
  <c r="AC6" i="1"/>
  <c r="AC5" i="1"/>
  <c r="AC4" i="1"/>
  <c r="AC3" i="1"/>
  <c r="AC2" i="1"/>
  <c r="H10" i="6"/>
  <c r="E51" i="6"/>
  <c r="E48" i="6"/>
  <c r="E46" i="6"/>
  <c r="E43" i="6"/>
  <c r="E39" i="6"/>
  <c r="E36" i="6"/>
  <c r="E33" i="6"/>
  <c r="E30" i="6"/>
  <c r="E27" i="6"/>
  <c r="E24" i="6"/>
  <c r="E21" i="6"/>
  <c r="E18" i="6"/>
  <c r="E15" i="6"/>
  <c r="E12" i="6"/>
  <c r="E9" i="6"/>
  <c r="E6" i="6"/>
  <c r="AE9" i="1" l="1"/>
  <c r="AE11" i="1"/>
  <c r="AE12" i="1"/>
  <c r="AE17" i="1"/>
  <c r="AE18" i="1"/>
  <c r="AE19" i="1"/>
  <c r="W31" i="1" l="1"/>
  <c r="W30" i="1"/>
  <c r="W29" i="1"/>
  <c r="W28" i="1"/>
  <c r="U31" i="1"/>
  <c r="U30" i="1"/>
  <c r="U29" i="1"/>
  <c r="U28" i="1"/>
  <c r="Q31" i="1"/>
  <c r="Q30" i="1"/>
  <c r="Q29" i="1"/>
  <c r="Q28" i="1"/>
  <c r="M31" i="1"/>
  <c r="M30" i="1"/>
  <c r="M29" i="1"/>
  <c r="M28" i="1"/>
  <c r="K31" i="1"/>
  <c r="K30" i="1"/>
  <c r="K29" i="1"/>
  <c r="K28" i="1"/>
  <c r="I31" i="1"/>
  <c r="I30" i="1"/>
  <c r="I29" i="1"/>
  <c r="I28" i="1"/>
  <c r="E31" i="1"/>
  <c r="E30" i="1"/>
  <c r="E29" i="1"/>
  <c r="E28" i="1"/>
  <c r="Z2" i="1"/>
  <c r="Z3" i="1"/>
  <c r="Z4" i="1"/>
  <c r="Z5" i="1"/>
  <c r="Z6" i="1"/>
  <c r="Z8" i="1"/>
  <c r="Z9" i="1"/>
  <c r="Z10" i="1"/>
  <c r="Z11" i="1"/>
  <c r="Z12" i="1"/>
  <c r="Z13" i="1"/>
  <c r="Z16" i="1"/>
  <c r="Z17" i="1"/>
  <c r="Z18" i="1"/>
  <c r="Z19" i="1"/>
  <c r="Z22" i="1"/>
  <c r="Z23" i="1"/>
  <c r="Z31" i="1"/>
  <c r="Y31" i="1"/>
  <c r="Y30" i="1"/>
  <c r="Y29" i="1"/>
  <c r="Y28" i="1"/>
  <c r="Y13" i="1"/>
  <c r="Y9" i="1"/>
  <c r="Y3" i="1"/>
  <c r="Y7" i="1"/>
  <c r="Y8" i="1"/>
  <c r="Y23" i="1"/>
  <c r="Y24" i="1"/>
  <c r="Y2" i="1"/>
  <c r="W3" i="1"/>
  <c r="W4" i="1"/>
  <c r="W5" i="1"/>
  <c r="W6" i="1"/>
  <c r="W7" i="1"/>
  <c r="W8" i="1"/>
  <c r="W9" i="1"/>
  <c r="W10" i="1"/>
  <c r="W11" i="1"/>
  <c r="W12" i="1"/>
  <c r="W13" i="1"/>
  <c r="W14" i="1"/>
  <c r="W15" i="1"/>
  <c r="W16" i="1"/>
  <c r="W17" i="1"/>
  <c r="W18" i="1"/>
  <c r="W19" i="1"/>
  <c r="W20" i="1"/>
  <c r="W21" i="1"/>
  <c r="W22" i="1"/>
  <c r="W23" i="1"/>
  <c r="W24" i="1"/>
  <c r="W2" i="1"/>
  <c r="U3" i="1"/>
  <c r="U4" i="1"/>
  <c r="U5" i="1"/>
  <c r="U6" i="1"/>
  <c r="U7" i="1"/>
  <c r="U8" i="1"/>
  <c r="U9" i="1"/>
  <c r="U10" i="1"/>
  <c r="U11" i="1"/>
  <c r="U12" i="1"/>
  <c r="U13" i="1"/>
  <c r="U14" i="1"/>
  <c r="U15" i="1"/>
  <c r="U16" i="1"/>
  <c r="U17" i="1"/>
  <c r="U18" i="1"/>
  <c r="U19" i="1"/>
  <c r="U20" i="1"/>
  <c r="U21" i="1"/>
  <c r="U22" i="1"/>
  <c r="U23" i="1"/>
  <c r="U24" i="1"/>
  <c r="U2" i="1"/>
  <c r="Q3" i="1"/>
  <c r="Q4" i="1"/>
  <c r="Q5" i="1"/>
  <c r="Q6" i="1"/>
  <c r="Q7" i="1"/>
  <c r="Q8" i="1"/>
  <c r="Q9" i="1"/>
  <c r="Q10" i="1"/>
  <c r="Q11" i="1"/>
  <c r="Q12" i="1"/>
  <c r="Q13" i="1"/>
  <c r="Q14" i="1"/>
  <c r="Q15" i="1"/>
  <c r="Q16" i="1"/>
  <c r="Q17" i="1"/>
  <c r="Q18" i="1"/>
  <c r="Q19" i="1"/>
  <c r="Q20" i="1"/>
  <c r="Q21" i="1"/>
  <c r="Q22" i="1"/>
  <c r="Q23" i="1"/>
  <c r="Q24" i="1"/>
  <c r="Q2" i="1"/>
  <c r="K3" i="1"/>
  <c r="K4" i="1"/>
  <c r="K5" i="1"/>
  <c r="K6" i="1"/>
  <c r="K7" i="1"/>
  <c r="K8" i="1"/>
  <c r="K9" i="1"/>
  <c r="K10" i="1"/>
  <c r="K11" i="1"/>
  <c r="K12" i="1"/>
  <c r="K13" i="1"/>
  <c r="K14" i="1"/>
  <c r="K15" i="1"/>
  <c r="K16" i="1"/>
  <c r="K17" i="1"/>
  <c r="K18" i="1"/>
  <c r="K19" i="1"/>
  <c r="K2" i="1"/>
  <c r="I10" i="1"/>
  <c r="I11" i="1"/>
  <c r="I12" i="1"/>
  <c r="I13" i="1"/>
  <c r="I14" i="1"/>
  <c r="I15" i="1"/>
  <c r="I16" i="1"/>
  <c r="I17" i="1"/>
  <c r="I18" i="1"/>
  <c r="I19" i="1"/>
  <c r="I6" i="1"/>
  <c r="I7" i="1"/>
  <c r="I8" i="1"/>
  <c r="I9" i="1"/>
  <c r="I5" i="1"/>
  <c r="I4" i="1"/>
  <c r="I3" i="1"/>
  <c r="I2" i="1"/>
  <c r="E2" i="1"/>
  <c r="M21" i="1"/>
  <c r="M20" i="1"/>
  <c r="M19" i="1"/>
  <c r="M18" i="1"/>
  <c r="M17" i="1"/>
  <c r="M16" i="1"/>
  <c r="M15" i="1"/>
  <c r="M12" i="1"/>
  <c r="M11" i="1"/>
  <c r="M10" i="1"/>
  <c r="M9" i="1"/>
  <c r="M8" i="1"/>
  <c r="M7" i="1"/>
  <c r="M6" i="1"/>
  <c r="M5" i="1"/>
  <c r="M4" i="1"/>
  <c r="M3" i="1"/>
  <c r="M2" i="1"/>
  <c r="M13" i="1"/>
  <c r="M14" i="1"/>
  <c r="M22" i="1"/>
  <c r="M23" i="1"/>
  <c r="M24" i="1"/>
  <c r="O13" i="1"/>
  <c r="Q25" i="1" l="1"/>
  <c r="U25" i="1"/>
  <c r="W25" i="1"/>
  <c r="S25" i="1" s="1"/>
  <c r="S18" i="1"/>
  <c r="G28" i="1"/>
  <c r="G31" i="1"/>
  <c r="S7" i="1"/>
  <c r="S6" i="1"/>
  <c r="S2" i="1"/>
  <c r="G29" i="1"/>
  <c r="S5" i="1"/>
  <c r="S19" i="1"/>
  <c r="O32" i="1"/>
  <c r="G30" i="1"/>
  <c r="G7" i="1"/>
  <c r="S15" i="1"/>
  <c r="S12" i="1"/>
  <c r="S11" i="1"/>
  <c r="S9" i="1"/>
  <c r="S4" i="1"/>
  <c r="S16" i="1"/>
  <c r="Y6" i="1"/>
  <c r="Y5" i="1"/>
  <c r="Y4" i="1"/>
  <c r="Y22" i="1"/>
  <c r="Y21" i="1"/>
  <c r="Y20" i="1"/>
  <c r="Y19" i="1"/>
  <c r="Y18" i="1"/>
  <c r="Y17" i="1"/>
  <c r="Y16" i="1"/>
  <c r="Y15" i="1"/>
  <c r="Y14" i="1"/>
  <c r="Y12" i="1"/>
  <c r="Y11" i="1"/>
  <c r="Y10" i="1"/>
  <c r="G6" i="1"/>
  <c r="I25" i="1"/>
  <c r="K25" i="1"/>
  <c r="G19" i="1"/>
  <c r="G11" i="1"/>
  <c r="G9" i="1"/>
  <c r="M25" i="1"/>
  <c r="G2" i="1"/>
  <c r="G18" i="1"/>
  <c r="G5" i="1"/>
  <c r="G17" i="1"/>
  <c r="G16" i="1"/>
  <c r="G15" i="1"/>
  <c r="G12" i="1"/>
  <c r="G4" i="1"/>
  <c r="E32" i="1"/>
  <c r="G25" i="1" l="1"/>
  <c r="AL22" i="1"/>
  <c r="AS22" i="1"/>
  <c r="AY22" i="1"/>
  <c r="BE22" i="1"/>
  <c r="BK22" i="1"/>
  <c r="BQ22" i="1"/>
  <c r="BW22" i="1"/>
  <c r="CC22" i="1"/>
  <c r="CI22" i="1"/>
  <c r="CO22" i="1"/>
  <c r="AL23" i="1"/>
  <c r="AS23" i="1"/>
  <c r="AY23" i="1"/>
  <c r="BE23" i="1"/>
  <c r="BK23" i="1"/>
  <c r="BQ23" i="1"/>
  <c r="BW23" i="1"/>
  <c r="CC23" i="1"/>
  <c r="CI23" i="1"/>
  <c r="CO23" i="1"/>
  <c r="AL16" i="1"/>
  <c r="AS16" i="1"/>
  <c r="AY16" i="1"/>
  <c r="BE16" i="1"/>
  <c r="BK16" i="1"/>
  <c r="BQ16" i="1"/>
  <c r="BW16" i="1"/>
  <c r="CC16" i="1"/>
  <c r="CI16" i="1"/>
  <c r="CO16" i="1"/>
  <c r="AL17" i="1"/>
  <c r="AS17" i="1"/>
  <c r="AY17" i="1"/>
  <c r="BE17" i="1"/>
  <c r="BK17" i="1"/>
  <c r="BQ17" i="1"/>
  <c r="BW17" i="1"/>
  <c r="CC17" i="1"/>
  <c r="CI17" i="1"/>
  <c r="CO17" i="1"/>
  <c r="AL18" i="1"/>
  <c r="AS18" i="1"/>
  <c r="AY18" i="1"/>
  <c r="BE18" i="1"/>
  <c r="BK18" i="1"/>
  <c r="BQ18" i="1"/>
  <c r="BW18" i="1"/>
  <c r="CC18" i="1"/>
  <c r="CI18" i="1"/>
  <c r="CO18" i="1"/>
  <c r="AL19" i="1"/>
  <c r="AS19" i="1"/>
  <c r="AY19" i="1"/>
  <c r="BE19" i="1"/>
  <c r="BK19" i="1"/>
  <c r="BQ19" i="1"/>
  <c r="BW19" i="1"/>
  <c r="CC19" i="1"/>
  <c r="CI19" i="1"/>
  <c r="CO19" i="1"/>
  <c r="AL11" i="1"/>
  <c r="AS11" i="1"/>
  <c r="AY11" i="1"/>
  <c r="BE11" i="1"/>
  <c r="BK11" i="1"/>
  <c r="BQ11" i="1"/>
  <c r="BW11" i="1"/>
  <c r="CC11" i="1"/>
  <c r="CI11" i="1"/>
  <c r="CO11" i="1"/>
  <c r="AL12" i="1"/>
  <c r="AS12" i="1"/>
  <c r="AY12" i="1"/>
  <c r="BE12" i="1"/>
  <c r="BK12" i="1"/>
  <c r="BQ12" i="1"/>
  <c r="BW12" i="1"/>
  <c r="CC12" i="1"/>
  <c r="CI12" i="1"/>
  <c r="CO12" i="1"/>
  <c r="AL13" i="1"/>
  <c r="AS13" i="1"/>
  <c r="AY13" i="1"/>
  <c r="BE13" i="1"/>
  <c r="BK13" i="1"/>
  <c r="BQ13" i="1"/>
  <c r="BW13" i="1"/>
  <c r="CC13" i="1"/>
  <c r="CI13" i="1"/>
  <c r="CO13" i="1"/>
  <c r="AL10" i="1"/>
  <c r="AS10" i="1"/>
  <c r="AY10" i="1"/>
  <c r="BE10" i="1"/>
  <c r="BK10" i="1"/>
  <c r="BQ10" i="1"/>
  <c r="BW10" i="1"/>
  <c r="CC10" i="1"/>
  <c r="CI10" i="1"/>
  <c r="CO10" i="1"/>
  <c r="AL8" i="1"/>
  <c r="AS8" i="1"/>
  <c r="AY8" i="1"/>
  <c r="BE8" i="1"/>
  <c r="BK8" i="1"/>
  <c r="BQ8" i="1"/>
  <c r="BW8" i="1"/>
  <c r="CC8" i="1"/>
  <c r="CI8" i="1"/>
  <c r="CO8" i="1"/>
  <c r="AL9" i="1"/>
  <c r="AS9" i="1"/>
  <c r="AY9" i="1"/>
  <c r="BE9" i="1"/>
  <c r="BK9" i="1"/>
  <c r="BQ9" i="1"/>
  <c r="BW9" i="1"/>
  <c r="CC9" i="1"/>
  <c r="CI9" i="1"/>
  <c r="CO9" i="1"/>
  <c r="AL6" i="1"/>
  <c r="AS6" i="1"/>
  <c r="AY6" i="1"/>
  <c r="BE6" i="1"/>
  <c r="BK6" i="1"/>
  <c r="BQ6" i="1"/>
  <c r="BW6" i="1"/>
  <c r="CC6" i="1"/>
  <c r="CI6" i="1"/>
  <c r="CO6" i="1"/>
  <c r="AL5" i="1"/>
  <c r="AS5" i="1"/>
  <c r="AY5" i="1"/>
  <c r="BE5" i="1"/>
  <c r="BK5" i="1"/>
  <c r="BQ5" i="1"/>
  <c r="BW5" i="1"/>
  <c r="CC5" i="1"/>
  <c r="CI5" i="1"/>
  <c r="CO5" i="1"/>
  <c r="AL4" i="1"/>
  <c r="AS4" i="1"/>
  <c r="AY4" i="1"/>
  <c r="BE4" i="1"/>
  <c r="BK4" i="1"/>
  <c r="BQ4" i="1"/>
  <c r="BW4" i="1"/>
  <c r="CC4" i="1"/>
  <c r="CI4" i="1"/>
  <c r="CO4" i="1"/>
  <c r="AL3" i="1"/>
  <c r="AS3" i="1"/>
  <c r="AY3" i="1"/>
  <c r="BE3" i="1"/>
  <c r="BK3" i="1"/>
  <c r="BQ3" i="1"/>
  <c r="BW3" i="1"/>
  <c r="CC3" i="1"/>
  <c r="CI3" i="1"/>
  <c r="CO3" i="1"/>
  <c r="AL31" i="1"/>
  <c r="AS31" i="1"/>
  <c r="AS32" i="1" s="1"/>
  <c r="AY31" i="1"/>
  <c r="AY32" i="1" s="1"/>
  <c r="BE31" i="1"/>
  <c r="BE32" i="1" s="1"/>
  <c r="BK31" i="1"/>
  <c r="BK32" i="1" s="1"/>
  <c r="BQ31" i="1"/>
  <c r="BQ32" i="1" s="1"/>
  <c r="BW31" i="1"/>
  <c r="BW32" i="1" s="1"/>
  <c r="CC31" i="1"/>
  <c r="CC32" i="1" s="1"/>
  <c r="CI31" i="1"/>
  <c r="CI32" i="1" s="1"/>
  <c r="CO31" i="1"/>
  <c r="CO32" i="1" s="1"/>
  <c r="AS2" i="1"/>
  <c r="AY2" i="1"/>
  <c r="BE2" i="1"/>
  <c r="BK2" i="1"/>
  <c r="BQ2" i="1"/>
  <c r="BW2" i="1"/>
  <c r="CC2" i="1"/>
  <c r="CI2" i="1"/>
  <c r="CO2" i="1"/>
  <c r="AL2" i="1"/>
  <c r="N23" i="1"/>
  <c r="N22" i="1"/>
  <c r="N19" i="1"/>
  <c r="N18" i="1"/>
  <c r="N17" i="1"/>
  <c r="N16" i="1"/>
  <c r="N13" i="1"/>
  <c r="N12" i="1"/>
  <c r="N11" i="1"/>
  <c r="N9" i="1"/>
  <c r="N8" i="1"/>
  <c r="N6" i="1"/>
  <c r="N5" i="1"/>
  <c r="N4" i="1"/>
  <c r="N3" i="1"/>
  <c r="N2" i="1"/>
  <c r="N31" i="1"/>
  <c r="N32" i="1" s="1"/>
  <c r="N10" i="1"/>
  <c r="CN32" i="1"/>
  <c r="CM32" i="1"/>
  <c r="CL32" i="1"/>
  <c r="CJ32" i="1"/>
  <c r="CH32" i="1"/>
  <c r="CG32" i="1"/>
  <c r="CF32" i="1"/>
  <c r="CD32" i="1"/>
  <c r="CB32" i="1"/>
  <c r="CA32" i="1"/>
  <c r="BZ32" i="1"/>
  <c r="BX32" i="1"/>
  <c r="BV32" i="1"/>
  <c r="BU32" i="1"/>
  <c r="BT32" i="1"/>
  <c r="BR32" i="1"/>
  <c r="BP32" i="1"/>
  <c r="BO32" i="1"/>
  <c r="BN32" i="1"/>
  <c r="BL32" i="1"/>
  <c r="BJ32" i="1"/>
  <c r="BI32" i="1"/>
  <c r="BH32" i="1"/>
  <c r="BF32" i="1"/>
  <c r="BD32" i="1"/>
  <c r="BC32" i="1"/>
  <c r="BB32" i="1"/>
  <c r="AZ32" i="1"/>
  <c r="AX32" i="1"/>
  <c r="AW32" i="1"/>
  <c r="AV32" i="1"/>
  <c r="AT32" i="1"/>
  <c r="AR32" i="1"/>
  <c r="AQ32" i="1"/>
  <c r="AP32" i="1"/>
  <c r="AN32" i="1"/>
  <c r="J32" i="1"/>
  <c r="H32" i="1"/>
  <c r="D32" i="1"/>
  <c r="AY25" i="1" l="1"/>
  <c r="AY34" i="1" s="1"/>
  <c r="BS32" i="1"/>
  <c r="BE25" i="1"/>
  <c r="BE34" i="1" s="1"/>
  <c r="AS25" i="1"/>
  <c r="AS34" i="1" s="1"/>
  <c r="BQ25" i="1"/>
  <c r="BQ34" i="1" s="1"/>
  <c r="BK25" i="1"/>
  <c r="BW25" i="1"/>
  <c r="BW34" i="1" s="1"/>
  <c r="CO25" i="1"/>
  <c r="CO34" i="1" s="1"/>
  <c r="CI25" i="1"/>
  <c r="CI34" i="1" s="1"/>
  <c r="CC25" i="1"/>
  <c r="CC34" i="1" s="1"/>
  <c r="BK34" i="1"/>
  <c r="AL25" i="1"/>
  <c r="N25" i="1"/>
  <c r="N34" i="1" s="1"/>
  <c r="BG32" i="1"/>
  <c r="CK32" i="1"/>
  <c r="CE32" i="1"/>
  <c r="AU32" i="1"/>
  <c r="F32" i="1"/>
  <c r="BA32" i="1"/>
  <c r="BM32" i="1"/>
  <c r="AO32" i="1"/>
  <c r="BY32" i="1"/>
  <c r="E25" i="1" l="1"/>
  <c r="G52" i="6"/>
  <c r="G37" i="6"/>
  <c r="AA10" i="1"/>
  <c r="O10" i="1"/>
  <c r="O2" i="1"/>
  <c r="R3" i="6"/>
  <c r="Q3" i="6"/>
  <c r="P3" i="6"/>
  <c r="O3" i="6"/>
  <c r="N3" i="6"/>
  <c r="M3" i="6"/>
  <c r="L3" i="6"/>
  <c r="K3" i="6"/>
  <c r="J3" i="6"/>
  <c r="R2" i="6"/>
  <c r="Q2" i="6"/>
  <c r="P2" i="6"/>
  <c r="O2" i="6"/>
  <c r="N2" i="6"/>
  <c r="M2" i="6"/>
  <c r="L2" i="6"/>
  <c r="K2" i="6"/>
  <c r="J2" i="6"/>
  <c r="H2" i="6"/>
  <c r="G2" i="6"/>
  <c r="G34" i="6" l="1"/>
  <c r="O12" i="1"/>
  <c r="H46" i="6"/>
  <c r="AA18" i="1"/>
  <c r="H34" i="6"/>
  <c r="AA12" i="1"/>
  <c r="H49" i="6"/>
  <c r="AA19" i="1"/>
  <c r="AA3" i="1"/>
  <c r="H52" i="6"/>
  <c r="AA31" i="1"/>
  <c r="G25" i="6"/>
  <c r="O9" i="1"/>
  <c r="H25" i="6"/>
  <c r="AA9" i="1"/>
  <c r="H55" i="6"/>
  <c r="AA22" i="1"/>
  <c r="H37" i="6"/>
  <c r="AA13" i="1"/>
  <c r="G10" i="6"/>
  <c r="O3" i="1"/>
  <c r="AC25" i="1" s="1"/>
  <c r="H40" i="6"/>
  <c r="AA16" i="1"/>
  <c r="G13" i="6"/>
  <c r="O4" i="1"/>
  <c r="H13" i="6"/>
  <c r="AA4" i="1"/>
  <c r="G16" i="6"/>
  <c r="O5" i="1"/>
  <c r="G49" i="6"/>
  <c r="O19" i="1"/>
  <c r="G58" i="6"/>
  <c r="O23" i="1"/>
  <c r="H31" i="6"/>
  <c r="AA11" i="1"/>
  <c r="G40" i="6"/>
  <c r="O16" i="1"/>
  <c r="G43" i="6"/>
  <c r="O17" i="1"/>
  <c r="H16" i="6"/>
  <c r="AA5" i="1"/>
  <c r="G19" i="6"/>
  <c r="O6" i="1"/>
  <c r="H19" i="6"/>
  <c r="AA6" i="1"/>
  <c r="H22" i="6"/>
  <c r="AA8" i="1"/>
  <c r="H58" i="6"/>
  <c r="AA23" i="1"/>
  <c r="H7" i="6"/>
  <c r="AA2" i="1"/>
  <c r="H43" i="6"/>
  <c r="AA17" i="1"/>
  <c r="G46" i="6"/>
  <c r="O18" i="1"/>
  <c r="G22" i="6"/>
  <c r="O8" i="1"/>
  <c r="G55" i="6"/>
  <c r="O22" i="1"/>
  <c r="G31" i="6"/>
  <c r="O11" i="1"/>
  <c r="E34" i="1"/>
  <c r="G3" i="6"/>
  <c r="G7" i="6"/>
  <c r="H3" i="6"/>
  <c r="H4" i="6" s="1"/>
  <c r="O25" i="1" l="1"/>
  <c r="O34" i="1" s="1"/>
  <c r="G4" i="6"/>
  <c r="CN25" i="1"/>
  <c r="CM25" i="1"/>
  <c r="CL25" i="1"/>
  <c r="CJ25" i="1"/>
  <c r="CH25" i="1"/>
  <c r="CG25" i="1"/>
  <c r="CF25" i="1"/>
  <c r="CD25" i="1"/>
  <c r="CB25" i="1"/>
  <c r="CA25" i="1"/>
  <c r="BZ25" i="1"/>
  <c r="BX25" i="1"/>
  <c r="BV25" i="1"/>
  <c r="BU25" i="1"/>
  <c r="BT25" i="1"/>
  <c r="BR25" i="1"/>
  <c r="BP25" i="1"/>
  <c r="BO25" i="1"/>
  <c r="BN25" i="1"/>
  <c r="BL25" i="1"/>
  <c r="BJ25" i="1"/>
  <c r="BI25" i="1"/>
  <c r="BH25" i="1"/>
  <c r="BF25" i="1"/>
  <c r="BD25" i="1"/>
  <c r="BC25" i="1"/>
  <c r="BB25" i="1"/>
  <c r="AZ25" i="1"/>
  <c r="AX25" i="1"/>
  <c r="AW25" i="1"/>
  <c r="AV25" i="1"/>
  <c r="AT25" i="1"/>
  <c r="AR25" i="1"/>
  <c r="AQ25" i="1"/>
  <c r="AP25" i="1"/>
  <c r="AN25" i="1"/>
  <c r="AJ25" i="1"/>
  <c r="AH25" i="1"/>
  <c r="AF25" i="1"/>
  <c r="AB25" i="1"/>
  <c r="Y26" i="1"/>
  <c r="W26" i="1"/>
  <c r="U26" i="1"/>
  <c r="Q26" i="1"/>
  <c r="L25" i="1"/>
  <c r="J25" i="1"/>
  <c r="H25" i="1"/>
  <c r="D25" i="1"/>
  <c r="AC26" i="1" l="1"/>
  <c r="D34" i="1"/>
  <c r="E26" i="1"/>
  <c r="L34" i="1"/>
  <c r="M26" i="1"/>
  <c r="H34" i="1"/>
  <c r="I26" i="1"/>
  <c r="J34" i="1"/>
  <c r="K26" i="1"/>
  <c r="AD25" i="1"/>
  <c r="BG25" i="1"/>
  <c r="CE25" i="1"/>
  <c r="BM25" i="1"/>
  <c r="BY25" i="1"/>
  <c r="F25" i="1"/>
  <c r="G26" i="1" s="1"/>
  <c r="BA25" i="1"/>
  <c r="S26" i="1"/>
  <c r="AO25" i="1"/>
  <c r="AU25" i="1"/>
  <c r="BS25" i="1"/>
  <c r="CK25" i="1"/>
</calcChain>
</file>

<file path=xl/sharedStrings.xml><?xml version="1.0" encoding="utf-8"?>
<sst xmlns="http://schemas.openxmlformats.org/spreadsheetml/2006/main" count="68249" uniqueCount="10926">
  <si>
    <t xml:space="preserve">Projects </t>
  </si>
  <si>
    <t>Old Projects</t>
  </si>
  <si>
    <t>TOTAL</t>
  </si>
  <si>
    <t>NYATI EMERALD I</t>
  </si>
  <si>
    <t>EMERALD SHOP</t>
  </si>
  <si>
    <t>AQUAMARINE - (PMC - A1)</t>
  </si>
  <si>
    <t>SAPPHIRE - (PMC - A2)</t>
  </si>
  <si>
    <t>JADE - (PMC - A3)</t>
  </si>
  <si>
    <t>BERYL - (PMC - B1)</t>
  </si>
  <si>
    <t>ONYX - (PMC - B2)</t>
  </si>
  <si>
    <t>PEARL - (PMC - B3)</t>
  </si>
  <si>
    <t>WING - H - COMM</t>
  </si>
  <si>
    <t>NYATI EMERALD II</t>
  </si>
  <si>
    <t>F BUILDING</t>
  </si>
  <si>
    <t>MHADA</t>
  </si>
  <si>
    <t>NYATI EMERALD III</t>
  </si>
  <si>
    <t>OPAL - (PMC NO - C1)</t>
  </si>
  <si>
    <t>RUBY - (PMC NO - C2)</t>
  </si>
  <si>
    <t>TOPAZ - (PMC NO - C3)</t>
  </si>
  <si>
    <t>AGATE - (PMC NO - D1)</t>
  </si>
  <si>
    <t>G WING</t>
  </si>
  <si>
    <t>NYATI EQUINOX I</t>
  </si>
  <si>
    <t>ORION - (PMC NO.1C)</t>
  </si>
  <si>
    <t>PEGASUS - (PMC NO.1D)</t>
  </si>
  <si>
    <t>HERMES - (PMC NO.2E)</t>
  </si>
  <si>
    <t>SIRIUS - (PMC NO.2F)</t>
  </si>
  <si>
    <t>PODIUM - 1</t>
  </si>
  <si>
    <t>VEGA - (PMC NO. 1B)</t>
  </si>
  <si>
    <t>PODIUM - 2</t>
  </si>
  <si>
    <t>PODIUM - 3</t>
  </si>
  <si>
    <t>REGAL - (PMC NO. 1A)</t>
  </si>
  <si>
    <t>PHOENIX - (PMC NO. 2A)</t>
  </si>
  <si>
    <t>GALAXY - (PMC NO. 2B)</t>
  </si>
  <si>
    <t>EROS - (PMC NO. 2C)</t>
  </si>
  <si>
    <t>VESTA - (PMC NO. 2D)</t>
  </si>
  <si>
    <t>NYATI EQUINOX II</t>
  </si>
  <si>
    <t>CERES - (PMC NO A)</t>
  </si>
  <si>
    <t>MIRA (PMC - B)</t>
  </si>
  <si>
    <t>NYATI ERA II</t>
  </si>
  <si>
    <t>T - WING - GROUND FLOOR</t>
  </si>
  <si>
    <t>T - WING - FIRST FLOOR</t>
  </si>
  <si>
    <t>T  WING (PMC NO. T)</t>
  </si>
  <si>
    <t>NYATI ERA III</t>
  </si>
  <si>
    <t>DIVINE - (PMC NO. WING D)</t>
  </si>
  <si>
    <t>ETERNAL - (PMC NO. WING E)</t>
  </si>
  <si>
    <t>FAITH - (PMC NO. WING F)</t>
  </si>
  <si>
    <t>PRIDE - (PMC NO. WING P)</t>
  </si>
  <si>
    <t>QARA - (PMC NO. WING Q)</t>
  </si>
  <si>
    <t>NYATI ERA IV</t>
  </si>
  <si>
    <t>JOY - (PMC NO. WING J)</t>
  </si>
  <si>
    <t>NOBLE - (PMC NO. WING N)</t>
  </si>
  <si>
    <t>ORION - (PMC NO. WING O)</t>
  </si>
  <si>
    <t>NYATI EXUBERANCE IV</t>
  </si>
  <si>
    <t>PERIWINKLE ( PMC NO. C3)</t>
  </si>
  <si>
    <t>PRIMROSE  (PMC NO. C4)</t>
  </si>
  <si>
    <t>CAMELLIA (PMC NO. C5)</t>
  </si>
  <si>
    <t>NYATI ESTEBAN II</t>
  </si>
  <si>
    <t>PEARL (PMC - D1)</t>
  </si>
  <si>
    <t>GARNET (PMC - D2)</t>
  </si>
  <si>
    <t>DIAMOND (PMC - D3)</t>
  </si>
  <si>
    <t>TANZANITE (PMC - D4)</t>
  </si>
  <si>
    <t>ALEXANDRITE (PMC - D5)</t>
  </si>
  <si>
    <t>NYATI PLAZA</t>
  </si>
  <si>
    <t>BLOCK A</t>
  </si>
  <si>
    <t>BLOCK B</t>
  </si>
  <si>
    <t>BLOCK C</t>
  </si>
  <si>
    <t>FOOD COURT 202</t>
  </si>
  <si>
    <t>NYATI ENTHRAL I</t>
  </si>
  <si>
    <t>OFFICE</t>
  </si>
  <si>
    <t>NYATI EMPRESS</t>
  </si>
  <si>
    <t>A WING</t>
  </si>
  <si>
    <t>B WING</t>
  </si>
  <si>
    <t>NYATI EVOQUE</t>
  </si>
  <si>
    <t>LAVENDER - (PMC NO. A1)</t>
  </si>
  <si>
    <t>OLIVE - (PMC NO A2)</t>
  </si>
  <si>
    <t>NYATI EVANIA</t>
  </si>
  <si>
    <t>NYATI EMPORIO</t>
  </si>
  <si>
    <t>NYATI ELENOR</t>
  </si>
  <si>
    <t>COMMERCIAL</t>
  </si>
  <si>
    <t>A TOWER</t>
  </si>
  <si>
    <t>B TOWER</t>
  </si>
  <si>
    <t>NYATI EMBLEM</t>
  </si>
  <si>
    <t>G BUILDING</t>
  </si>
  <si>
    <t>NYATI ELAN COMMERCIAL</t>
  </si>
  <si>
    <t>GROUND LEVEL  OFFICE</t>
  </si>
  <si>
    <t>FIRST FLOOR OFFICE</t>
  </si>
  <si>
    <t>NYATI DEFENCE ENCLAVE III</t>
  </si>
  <si>
    <t>ARJUN ( PMC NO. A)</t>
  </si>
  <si>
    <t>BHISHMA ( PMC NO. B)</t>
  </si>
  <si>
    <t>"G" (MHADA)</t>
  </si>
  <si>
    <t>Building</t>
  </si>
  <si>
    <t>Unit</t>
  </si>
  <si>
    <t>Booking_Date</t>
  </si>
  <si>
    <t>Agg_Value</t>
  </si>
  <si>
    <t xml:space="preserve">BERYL - (PMC - B1)                      </t>
  </si>
  <si>
    <t>BERYL - B1 - 2901</t>
  </si>
  <si>
    <t>BERYL - B1 - 503</t>
  </si>
  <si>
    <t>SHWETA UPADHYAY</t>
  </si>
  <si>
    <t>RAGHUBIR SINGH SALUJA</t>
  </si>
  <si>
    <t>SAPPHIRE - A2 - 101 PREMIUM PNN FLAT</t>
  </si>
  <si>
    <t>VAISHNAVI KULKARNI</t>
  </si>
  <si>
    <t>F BUILDING -314</t>
  </si>
  <si>
    <t>KETAN PRADEEP THAKUR</t>
  </si>
  <si>
    <t>F BUILDING -806</t>
  </si>
  <si>
    <t>PRAMOD YESHWANTRAO DESHPANDE</t>
  </si>
  <si>
    <t>F BUILDING -901</t>
  </si>
  <si>
    <t>SHRIKRUSHANA DATTOPANT MULAVEKAR</t>
  </si>
  <si>
    <t xml:space="preserve">NYATI EMERALD III                                 </t>
  </si>
  <si>
    <t xml:space="preserve">RUBY - (PMC NO - C2)     </t>
  </si>
  <si>
    <t xml:space="preserve">AGATE - (PMC NO - D1)    </t>
  </si>
  <si>
    <t>AGATE - D1 -1401</t>
  </si>
  <si>
    <t>VIKASH KUMAR BERLIA</t>
  </si>
  <si>
    <t>AGATE - D1 -2003</t>
  </si>
  <si>
    <t>SANJAY RAMGONDA PATIL</t>
  </si>
  <si>
    <t>AGATE - D1 -2202</t>
  </si>
  <si>
    <t>NACHIKET SANDEEP LOHKARE</t>
  </si>
  <si>
    <t>OPAL - C1 -1401</t>
  </si>
  <si>
    <t>NAHUSH PRAKASH ZILPILWAR</t>
  </si>
  <si>
    <t>RUBY - C2 -1002</t>
  </si>
  <si>
    <t>AKSHAY ASHOK POTDAR</t>
  </si>
  <si>
    <t>RUBY - C2 -503</t>
  </si>
  <si>
    <t>SHUBHRA NANDKUMAR DEVI</t>
  </si>
  <si>
    <t>RUBY - C2 -702</t>
  </si>
  <si>
    <t>KUNDAN CHOUDHARY</t>
  </si>
  <si>
    <t>RUBY - C2 -802</t>
  </si>
  <si>
    <t>ANAND NARENDRA ABRUK</t>
  </si>
  <si>
    <t>TOPAZ - C3 -2004</t>
  </si>
  <si>
    <t>ASHITA RAINA</t>
  </si>
  <si>
    <t>TOPAZ - C3 -2203</t>
  </si>
  <si>
    <t>POOJA VINAYAK THAKUR</t>
  </si>
  <si>
    <t xml:space="preserve">NYATI EQUINOX I                                   </t>
  </si>
  <si>
    <t xml:space="preserve">REGAL - (PMC NO. 1A)     </t>
  </si>
  <si>
    <t xml:space="preserve">PHOENIX - (PMC NO. 2A)   </t>
  </si>
  <si>
    <t xml:space="preserve">GALAXY - (PMC NO. 2B)    </t>
  </si>
  <si>
    <t xml:space="preserve">EROS - (PMC NO. 2C)      </t>
  </si>
  <si>
    <t>Anubhav Karkar</t>
  </si>
  <si>
    <t>EROS - 2C -603</t>
  </si>
  <si>
    <t>DIVYA SIKHA</t>
  </si>
  <si>
    <t>EROS - 2C -803</t>
  </si>
  <si>
    <t>GALAXY - 2B -1703</t>
  </si>
  <si>
    <t>Mahesh Mane</t>
  </si>
  <si>
    <t>GALAXY - 2B -2203</t>
  </si>
  <si>
    <t>PRAKASH GANESH PHATAK</t>
  </si>
  <si>
    <t>GALAXY - 2B -2204</t>
  </si>
  <si>
    <t>KANCHAN PRAKASH PHATAK</t>
  </si>
  <si>
    <t>GALAXY - 2B -2303</t>
  </si>
  <si>
    <t>NANDAN PATHAK</t>
  </si>
  <si>
    <t>GALAXY - 2B -904</t>
  </si>
  <si>
    <t>SHEELPRIYA GAUTAM</t>
  </si>
  <si>
    <t>PHOENIX - 2A - 2002</t>
  </si>
  <si>
    <t>SHITAL PRATHAMESH ABNAVE</t>
  </si>
  <si>
    <t>PHOENIX - 2A - 2502</t>
  </si>
  <si>
    <t>Sachin Hanmantrao Gaikwad</t>
  </si>
  <si>
    <t>PHOENIX - 2A - 2702</t>
  </si>
  <si>
    <t>Meera Madhav Kamat</t>
  </si>
  <si>
    <t>PHOENIX - 2A - 2703</t>
  </si>
  <si>
    <t>PHOENIX - 2A - 301</t>
  </si>
  <si>
    <t>ANJALI KUMARI</t>
  </si>
  <si>
    <t>P2 - SHOP NO - 130</t>
  </si>
  <si>
    <t>SONALI AJIT PHADKE</t>
  </si>
  <si>
    <t>P3 - SHOP NO - 222</t>
  </si>
  <si>
    <t>ABHAY SURYKANT KULKARNI</t>
  </si>
  <si>
    <t>P3 - SHOP NO - 234</t>
  </si>
  <si>
    <t>ANITA ASHAWATHA MULE</t>
  </si>
  <si>
    <t>REGAL - 1A -1802</t>
  </si>
  <si>
    <t>MANDAR KISHOR HIRALIKAR</t>
  </si>
  <si>
    <t>SIRIUS - 2F - 903</t>
  </si>
  <si>
    <t>VESTA - 2D -2301 PREMIUM PNN FLAT</t>
  </si>
  <si>
    <t>SANTOSHKUMAR GURUDATH ULLAL</t>
  </si>
  <si>
    <t>VESTA - 2D -2701</t>
  </si>
  <si>
    <t>ROHIT SHYAMKANT SHEGOKAR</t>
  </si>
  <si>
    <t xml:space="preserve">CERES - (PMC NO A)       </t>
  </si>
  <si>
    <t xml:space="preserve">MIRA (PMC - B)           </t>
  </si>
  <si>
    <t>SUMAN GEORGE</t>
  </si>
  <si>
    <t>CERES - A -2301</t>
  </si>
  <si>
    <t>NEHA SHIRISHKUMAR SARPOTDAR</t>
  </si>
  <si>
    <t>CERES - A -2601</t>
  </si>
  <si>
    <t>Amruta Rajesh Titade</t>
  </si>
  <si>
    <t>MIRA - B - 1004</t>
  </si>
  <si>
    <t>NUSTE RAM GOKUL</t>
  </si>
  <si>
    <t>MIRA - B - 1505</t>
  </si>
  <si>
    <t>MADAKE MAHENDRA PRAKASH</t>
  </si>
  <si>
    <t>MIRA - B - 1903</t>
  </si>
  <si>
    <t>VINOD SHESHERAO ADATRAO</t>
  </si>
  <si>
    <t>MIRA - B - 2001</t>
  </si>
  <si>
    <t>SOMNATH ASHOK BHOSALE</t>
  </si>
  <si>
    <t>MIRA - B - 2205</t>
  </si>
  <si>
    <t>DINESH ROHIDAS SALVE</t>
  </si>
  <si>
    <t>MIRA - B -2503</t>
  </si>
  <si>
    <t>Manjiree Ankur Kumar Singh</t>
  </si>
  <si>
    <t>MIRA - B -2605</t>
  </si>
  <si>
    <t>ALANKAR ANKUSH PATIL</t>
  </si>
  <si>
    <t xml:space="preserve">T  WING (PMC NO. T)      </t>
  </si>
  <si>
    <t>T WING -1001</t>
  </si>
  <si>
    <t>MAHESH GANPAT PIMPLE</t>
  </si>
  <si>
    <t>T WING -1002</t>
  </si>
  <si>
    <t>VIJAY KALURAM BHOSALE</t>
  </si>
  <si>
    <t>T WING -1005</t>
  </si>
  <si>
    <t>PRASHANT SURESH MAHAJAN</t>
  </si>
  <si>
    <t>T WING -1007</t>
  </si>
  <si>
    <t>DILIP LAXMAN LOKHANDE</t>
  </si>
  <si>
    <t>T WING -1009</t>
  </si>
  <si>
    <t>AMMIT SSUDHIR GANGAWANE</t>
  </si>
  <si>
    <t>T WING -1101</t>
  </si>
  <si>
    <t>KUTE MUKUND MADHUKAR</t>
  </si>
  <si>
    <t>T WING -1103</t>
  </si>
  <si>
    <t>ALAKA KUNDHALIK KADAM</t>
  </si>
  <si>
    <t>T WING -1104</t>
  </si>
  <si>
    <t>KADAM DATTATRAY PRAKASH</t>
  </si>
  <si>
    <t>T WING -1107</t>
  </si>
  <si>
    <t>RAVI PRAKASH LAMTURE</t>
  </si>
  <si>
    <t>T WING -1108</t>
  </si>
  <si>
    <t>ASHWINI BALAJIRAO AARELWAR</t>
  </si>
  <si>
    <t>T WING -1109</t>
  </si>
  <si>
    <t>NAMRATA NANDKUMAR PATIL</t>
  </si>
  <si>
    <t>T WING -202</t>
  </si>
  <si>
    <t>T WING -206</t>
  </si>
  <si>
    <t>SHRIKRISHAN FULCHAND GHUGE</t>
  </si>
  <si>
    <t>T WING -209</t>
  </si>
  <si>
    <t>RANGNATH EKNATH BHARTI</t>
  </si>
  <si>
    <t>T WING -304</t>
  </si>
  <si>
    <t>ASHA MAHESH BHISE</t>
  </si>
  <si>
    <t>T WING -306</t>
  </si>
  <si>
    <t>NITIN ASHOKRAO DIGHE</t>
  </si>
  <si>
    <t>T WING -309</t>
  </si>
  <si>
    <t>SHRUTIKA VILASRAO PUSADKAR</t>
  </si>
  <si>
    <t>T WING -310</t>
  </si>
  <si>
    <t>GAURI SONABA KADAM</t>
  </si>
  <si>
    <t>T WING -402</t>
  </si>
  <si>
    <t>ARATI BABAN KARALE</t>
  </si>
  <si>
    <t>T WING -406</t>
  </si>
  <si>
    <t>VANDANA DEVRAM TITKARE</t>
  </si>
  <si>
    <t>T WING -408</t>
  </si>
  <si>
    <t>SANDIP DAGDU MORE</t>
  </si>
  <si>
    <t>T WING -411</t>
  </si>
  <si>
    <t>AJINKYA GOKUL BANGAR</t>
  </si>
  <si>
    <t>T WING -502</t>
  </si>
  <si>
    <t>ROHINI DATTATRAY KALAMKAR</t>
  </si>
  <si>
    <t>T WING -504</t>
  </si>
  <si>
    <t>GANESH SUNIL BAYAS</t>
  </si>
  <si>
    <t>T WING -509</t>
  </si>
  <si>
    <t>ANILKUMAR EKNATH SASANE</t>
  </si>
  <si>
    <t>T WING -511</t>
  </si>
  <si>
    <t>VAISHALI VINAYAK GAIKWAD</t>
  </si>
  <si>
    <t>T WING -602</t>
  </si>
  <si>
    <t>DEEPAK DASHRATH GAVALI</t>
  </si>
  <si>
    <t>T WING -603</t>
  </si>
  <si>
    <t>MAYUR NARAYAN DHAMANKAR</t>
  </si>
  <si>
    <t>T WING -606</t>
  </si>
  <si>
    <t>KAUSTUBH RAVINDRA NIDHALKAR</t>
  </si>
  <si>
    <t>T WING -610</t>
  </si>
  <si>
    <t>RUSHIKESH SURESH KSHIRSAGAR</t>
  </si>
  <si>
    <t>T WING -702</t>
  </si>
  <si>
    <t>TANAJI CHANDRAKANT MANE</t>
  </si>
  <si>
    <t>T WING -703</t>
  </si>
  <si>
    <t>FIROZ MUBARAK SHAIKH</t>
  </si>
  <si>
    <t>T WING -705</t>
  </si>
  <si>
    <t>ANANT DILIP BANSODE</t>
  </si>
  <si>
    <t>T WING -706</t>
  </si>
  <si>
    <t>SANGITA RAVINDRA JADHAV</t>
  </si>
  <si>
    <t>T WING -707</t>
  </si>
  <si>
    <t>SANTOSH VIRCHAND PORWAL</t>
  </si>
  <si>
    <t>T WING -708</t>
  </si>
  <si>
    <t>MAYA PRATIK KALE</t>
  </si>
  <si>
    <t>T WING -712</t>
  </si>
  <si>
    <t>SANKET ARUN MULE</t>
  </si>
  <si>
    <t>T WING -801</t>
  </si>
  <si>
    <t>SUNIL DATTATRY JADHAV</t>
  </si>
  <si>
    <t>T WING -803</t>
  </si>
  <si>
    <t>CHANDRAKANT EKNATH DHANGURDE</t>
  </si>
  <si>
    <t>T WING -805</t>
  </si>
  <si>
    <t>T WING -807</t>
  </si>
  <si>
    <t>DIPALI DATTARAM BIDYE</t>
  </si>
  <si>
    <t>T WING -808</t>
  </si>
  <si>
    <t>RAVINDRA JANARDHAN PARDHI</t>
  </si>
  <si>
    <t>T WING -811</t>
  </si>
  <si>
    <t>T WING -901</t>
  </si>
  <si>
    <t>SWAPNIL NAGNATH PAWAR</t>
  </si>
  <si>
    <t>T WING -903</t>
  </si>
  <si>
    <t>SANTOSH MARUTI DIVEKAR</t>
  </si>
  <si>
    <t>T WING -904</t>
  </si>
  <si>
    <t>VISHNU UTTAM CHAUDHARI</t>
  </si>
  <si>
    <t>T WING -906</t>
  </si>
  <si>
    <t>HONAJI NIMBA BULE</t>
  </si>
  <si>
    <t>T WING -909</t>
  </si>
  <si>
    <t>PRASAD MAHESH GAIKWAD</t>
  </si>
  <si>
    <t>T WING -911</t>
  </si>
  <si>
    <t>T - WING - SHOP NO. 128</t>
  </si>
  <si>
    <t>TEJ KARAN SINGHI</t>
  </si>
  <si>
    <t>GAURAV SHARMA</t>
  </si>
  <si>
    <t>ASHUTOSH KHANNA</t>
  </si>
  <si>
    <t xml:space="preserve">NYATI ERA IV                                      </t>
  </si>
  <si>
    <t xml:space="preserve">NOBLE - (PMC NO. WING N) </t>
  </si>
  <si>
    <t>JOY - J - 302</t>
  </si>
  <si>
    <t>JOGENDER SINGH</t>
  </si>
  <si>
    <t>JOY - J - 802</t>
  </si>
  <si>
    <t>BHARATBHUSHAN SATPAL GOGIA</t>
  </si>
  <si>
    <t>JOY - J - 901</t>
  </si>
  <si>
    <t>KULAMBIL RAMANUNNI</t>
  </si>
  <si>
    <t>NOBLE - N - 302</t>
  </si>
  <si>
    <t>KHUSBUH SHAIKH</t>
  </si>
  <si>
    <t>NOBLE - N - 401</t>
  </si>
  <si>
    <t>DEEPTI DAS</t>
  </si>
  <si>
    <t>ORION - O - 1002</t>
  </si>
  <si>
    <t>HARSHADA  TOTARAM CHAUDHARI</t>
  </si>
  <si>
    <t>ORION - O - 1003</t>
  </si>
  <si>
    <t>ORION - O - 1201</t>
  </si>
  <si>
    <t>SAMEER SUTRADHAR</t>
  </si>
  <si>
    <t>ORION - O - 1203</t>
  </si>
  <si>
    <t>RANGAM SREENIVASULU</t>
  </si>
  <si>
    <t>ORION - O - 704</t>
  </si>
  <si>
    <t>SHARDA SHIVAJI CHOUDHARI</t>
  </si>
  <si>
    <t>ORION - O - 804</t>
  </si>
  <si>
    <t>VIDYA ANIL SAVALE</t>
  </si>
  <si>
    <t xml:space="preserve">NYATI EXUBERANCE IV                               </t>
  </si>
  <si>
    <t xml:space="preserve">PERIWINKLE ( PMC NO. C3) </t>
  </si>
  <si>
    <t xml:space="preserve">PRIMROSE  (PMC NO. C4)   </t>
  </si>
  <si>
    <t xml:space="preserve">CAMELLIA (PMC NO. C5)    </t>
  </si>
  <si>
    <t>ASHWINI VITTHAL RODAGE</t>
  </si>
  <si>
    <t>CHANDAN KUMAR</t>
  </si>
  <si>
    <t>CAMELLIA - C5 -1001 PREMIUM FLAT</t>
  </si>
  <si>
    <t>AJINKYA WAJURKAR</t>
  </si>
  <si>
    <t>CAMELLIA - C5 -1503</t>
  </si>
  <si>
    <t>ANURADHA BHAU PATIL</t>
  </si>
  <si>
    <t>CAMELLIA - C5 -304</t>
  </si>
  <si>
    <t>SUMIT BHASKER</t>
  </si>
  <si>
    <t>CAMELLIA - C5 -403</t>
  </si>
  <si>
    <t>KHURSHED MEHMOOD BUTT</t>
  </si>
  <si>
    <t>CAMELLIA - C5 -504</t>
  </si>
  <si>
    <t>Geeta Kamthe</t>
  </si>
  <si>
    <t>CAMELLIA - C5 -601</t>
  </si>
  <si>
    <t>SUNEET SINGH</t>
  </si>
  <si>
    <t>CAMELLIA - C5 -602</t>
  </si>
  <si>
    <t>RAVINDER PAL SINGH</t>
  </si>
  <si>
    <t>CAMELLIA - C5 -702</t>
  </si>
  <si>
    <t>CAMELLIA - C5 -703</t>
  </si>
  <si>
    <t>ALLEN MICHAEL BROWN</t>
  </si>
  <si>
    <t>CAMELLIA - C5 -803</t>
  </si>
  <si>
    <t>NIKHIL BAKSHI</t>
  </si>
  <si>
    <t>CAMELLIA - C5 -902</t>
  </si>
  <si>
    <t>PERIWINKLE - C3 -201</t>
  </si>
  <si>
    <t>PRIMROSE - C4 -101</t>
  </si>
  <si>
    <t>MAYUR NARENDRA RAJGURU</t>
  </si>
  <si>
    <t>PRIMROSE - C4 -1404</t>
  </si>
  <si>
    <t>CHAFEKALI RAJESH SONAWANE</t>
  </si>
  <si>
    <t>PRIMROSE - C4 -1803</t>
  </si>
  <si>
    <t>Lata Bhandurge</t>
  </si>
  <si>
    <t>PRIMROSE - C4 -203</t>
  </si>
  <si>
    <t>SUPERNA DEEPAK BHAT</t>
  </si>
  <si>
    <t>PRIMROSE - C4 -204</t>
  </si>
  <si>
    <t>MOKAL SANJAY LAXMAN</t>
  </si>
  <si>
    <t xml:space="preserve">NYATI ESTEBAN II                                  </t>
  </si>
  <si>
    <t xml:space="preserve">PEARL (PMC - D1)                        </t>
  </si>
  <si>
    <t xml:space="preserve">GARNET (PMC - D2)                       </t>
  </si>
  <si>
    <t>SOUMYA SIDHARTHA MOHANTY</t>
  </si>
  <si>
    <t>ALEXANDRITE - D5 - 1302</t>
  </si>
  <si>
    <t>MUSTUFA LOKHANDWALA</t>
  </si>
  <si>
    <t>ALEXANDRITE - D5 - 1402</t>
  </si>
  <si>
    <t>SHABANA HUSSAIN</t>
  </si>
  <si>
    <t>ALEXANDRITE - D5 - 1902</t>
  </si>
  <si>
    <t>Ankita Gaurav Shivani</t>
  </si>
  <si>
    <t>ALEXANDRITE - D5 - 1903</t>
  </si>
  <si>
    <t>Jagjit Oberoi</t>
  </si>
  <si>
    <t>ALEXANDRITE - D5 - 1904</t>
  </si>
  <si>
    <t>AKZSHAT PANDE</t>
  </si>
  <si>
    <t>ALEXANDRITE - D5 - 2103</t>
  </si>
  <si>
    <t>ALEXANDRITE - D5 - 2203</t>
  </si>
  <si>
    <t>ALEXANDRITE - D5 - 2601</t>
  </si>
  <si>
    <t>ANANYA MOHANTY</t>
  </si>
  <si>
    <t>ALEXANDRITE - D5 - 2704</t>
  </si>
  <si>
    <t>Malati Shevate</t>
  </si>
  <si>
    <t>ALEXANDRITE - D5 - 401</t>
  </si>
  <si>
    <t>ALEXANDRITE - D5 - 601</t>
  </si>
  <si>
    <t>VIVEK SINGH PARIHAR</t>
  </si>
  <si>
    <t>ALEXANDRITE - D5 - 902</t>
  </si>
  <si>
    <t>GARNET - D2 - 1401</t>
  </si>
  <si>
    <t>GARNET - D2 - 503</t>
  </si>
  <si>
    <t>SANDEEP RAMBHAU RODE</t>
  </si>
  <si>
    <t>PEARL - D1 - 2702</t>
  </si>
  <si>
    <t>PEARL - D1 - 2803</t>
  </si>
  <si>
    <t>Prashant Chavan</t>
  </si>
  <si>
    <t>TANZANITE - D4 - 2701</t>
  </si>
  <si>
    <t>SHATRUJEET SINGH</t>
  </si>
  <si>
    <t>TANZANITE - D4 - 402</t>
  </si>
  <si>
    <t>MOHAMED FARHAN MOHAMED AEJAZ</t>
  </si>
  <si>
    <t>TANZANITE - D4 - 501</t>
  </si>
  <si>
    <t>CHINMAY TIWARI</t>
  </si>
  <si>
    <t>TANZANITE - D4 - 502</t>
  </si>
  <si>
    <t>RUPA SINGH</t>
  </si>
  <si>
    <t>ADITYA AMRUT DESHPANDE HUF</t>
  </si>
  <si>
    <t xml:space="preserve">FOOD COURT 202           </t>
  </si>
  <si>
    <t xml:space="preserve">NYATI ENTHRAL I                                   </t>
  </si>
  <si>
    <t>OFFICE - 1608</t>
  </si>
  <si>
    <t>RNRCLOUD SOLUTION LLP</t>
  </si>
  <si>
    <t>OFFICE - 1701</t>
  </si>
  <si>
    <t>SHIVTEJ REALITY LLP</t>
  </si>
  <si>
    <t xml:space="preserve">NYATI EMPRESS                                     </t>
  </si>
  <si>
    <t>VIRAG KIRIT VORA</t>
  </si>
  <si>
    <t>SAB INVESTMENTS</t>
  </si>
  <si>
    <t>INDU JAIN</t>
  </si>
  <si>
    <t>AMEER HAQSHENASS</t>
  </si>
  <si>
    <t>A WING - KIOSK - 1ST FLOOR</t>
  </si>
  <si>
    <t>A WING - OFFICE - 503</t>
  </si>
  <si>
    <t>A WING - SHOP - 118</t>
  </si>
  <si>
    <t>TINAZ ARMIN ANKLESARIA</t>
  </si>
  <si>
    <t xml:space="preserve">NYATI EVOQUE                                      </t>
  </si>
  <si>
    <t xml:space="preserve">OLIVE - (PMC NO A2)      </t>
  </si>
  <si>
    <t>LAVENDER - A 1 -1501</t>
  </si>
  <si>
    <t>SMITA HIRAMAN PAWAR</t>
  </si>
  <si>
    <t>LAVENDER - A 1 -1604</t>
  </si>
  <si>
    <t>SHUBHAM SHAH</t>
  </si>
  <si>
    <t>LAVENDER - A 1 -2003</t>
  </si>
  <si>
    <t>VARSHADEVI PRATHVIRAJ DESHMUKH</t>
  </si>
  <si>
    <t>OLIVE - A2 -1501</t>
  </si>
  <si>
    <t>AISHWARYA JEETKUMAR VITHALANI</t>
  </si>
  <si>
    <t>OLIVE - A2 -1704</t>
  </si>
  <si>
    <t>SUTRISHNA SAHA</t>
  </si>
  <si>
    <t>OLIVE - A2 -2401</t>
  </si>
  <si>
    <t>HARSHIT TYAGI</t>
  </si>
  <si>
    <t xml:space="preserve">A WING                   </t>
  </si>
  <si>
    <t xml:space="preserve">B WING                   </t>
  </si>
  <si>
    <t>B -1803</t>
  </si>
  <si>
    <t>TANMAY SHRIKANT JOG</t>
  </si>
  <si>
    <t xml:space="preserve">B TOWER                  </t>
  </si>
  <si>
    <t>A TOWER -1004</t>
  </si>
  <si>
    <t>Bharat Vinod shah</t>
  </si>
  <si>
    <t>A TOWER -1204</t>
  </si>
  <si>
    <t>BHARAT MOHANLAL PAREKH</t>
  </si>
  <si>
    <t>A TOWER -1401</t>
  </si>
  <si>
    <t>Kejal Mehta</t>
  </si>
  <si>
    <t>A TOWER -1601</t>
  </si>
  <si>
    <t>Bharti Shah</t>
  </si>
  <si>
    <t>A TOWER -1602</t>
  </si>
  <si>
    <t>MAHAVEER KOTHARI</t>
  </si>
  <si>
    <t>A TOWER -1901</t>
  </si>
  <si>
    <t>PRADEEP SOLANKI</t>
  </si>
  <si>
    <t>A TOWER -2101</t>
  </si>
  <si>
    <t>UTTAMCHAND KOTHARI</t>
  </si>
  <si>
    <t>A TOWER -2404</t>
  </si>
  <si>
    <t>DINESH PRAVIN PALRECHA</t>
  </si>
  <si>
    <t>A TOWER -2601</t>
  </si>
  <si>
    <t>Trupti Manish Dudhedia</t>
  </si>
  <si>
    <t>A TOWER -3001</t>
  </si>
  <si>
    <t>SAGAR SHAH</t>
  </si>
  <si>
    <t>A TOWER -803</t>
  </si>
  <si>
    <t>B TOWER - 1202</t>
  </si>
  <si>
    <t>Sanjay Babulal Oswal</t>
  </si>
  <si>
    <t>B TOWER - 1203</t>
  </si>
  <si>
    <t>ANSHUMAN NAGESH SETH</t>
  </si>
  <si>
    <t>B TOWER - 1303</t>
  </si>
  <si>
    <t>KAPIL BINAKIYA</t>
  </si>
  <si>
    <t>B TOWER -1703</t>
  </si>
  <si>
    <t>Ritesh Pravin Palrecha</t>
  </si>
  <si>
    <t>B TOWER -2202</t>
  </si>
  <si>
    <t>LALIT OSWAL</t>
  </si>
  <si>
    <t>B TOWER -2302</t>
  </si>
  <si>
    <t>DEEPENDER SINGH RAJPAL</t>
  </si>
  <si>
    <t>B TOWER -2902</t>
  </si>
  <si>
    <t>SMITA MAHINDRA KOTHARI</t>
  </si>
  <si>
    <t>F BUILDING - UNIT NO.2402</t>
  </si>
  <si>
    <t>SHWETA RAVIRAJ LAYGUDE</t>
  </si>
  <si>
    <t>F BUILDING - UNIT NO.702</t>
  </si>
  <si>
    <t>BHAVESH VIJAYKUMAR RAYSONI</t>
  </si>
  <si>
    <t>NYATI PLAZA &amp; NYATI ENTHRAL I</t>
  </si>
  <si>
    <t>Projects</t>
  </si>
  <si>
    <t>Planned</t>
  </si>
  <si>
    <t>Actual</t>
  </si>
  <si>
    <t>Effi. %</t>
  </si>
  <si>
    <t>Nyati Emerald - I</t>
  </si>
  <si>
    <t>Nyati Emerald - II</t>
  </si>
  <si>
    <t>Nyati Emerald - III</t>
  </si>
  <si>
    <t>Nyati Equinox - I</t>
  </si>
  <si>
    <t>Nyati Equinox - II</t>
  </si>
  <si>
    <t>Nyati Era - III</t>
  </si>
  <si>
    <t>Nyati Era - IV</t>
  </si>
  <si>
    <t>Nyati Exuberance-I</t>
  </si>
  <si>
    <t>Nyati Exuberance-IV</t>
  </si>
  <si>
    <t>Nyati Esteban - II</t>
  </si>
  <si>
    <t>Nyati Esteban - III</t>
  </si>
  <si>
    <t>Nyati Evoque</t>
  </si>
  <si>
    <t>Nyati Evania</t>
  </si>
  <si>
    <t>Nyati Elenor</t>
  </si>
  <si>
    <t>Nyati Emblem</t>
  </si>
  <si>
    <t>Nyati Ethos</t>
  </si>
  <si>
    <t>Nyati Quantum Towers</t>
  </si>
  <si>
    <t>Nyati Unitree Extension</t>
  </si>
  <si>
    <t>Apr-26 Units Target</t>
  </si>
  <si>
    <t>Apr-26 Rate Target</t>
  </si>
  <si>
    <t>Apr-26 Area Target</t>
  </si>
  <si>
    <t>Apr-26 Sales Value Target</t>
  </si>
  <si>
    <t>Apr-26 Collection Target</t>
  </si>
  <si>
    <t>May-26 Units Target</t>
  </si>
  <si>
    <t>May-26 Rate Target</t>
  </si>
  <si>
    <t>May-26 Area Target</t>
  </si>
  <si>
    <t>May-26 Sales Value Target</t>
  </si>
  <si>
    <t>May-26 Collection Target</t>
  </si>
  <si>
    <t>Jun-26 Units Target</t>
  </si>
  <si>
    <t>Jun-26 Rate Target</t>
  </si>
  <si>
    <t>Jun-26 Area Target</t>
  </si>
  <si>
    <t>Jun-26 Sales Value Target</t>
  </si>
  <si>
    <t>Jun-26 Collection Target</t>
  </si>
  <si>
    <t>Jul-26 Units Target</t>
  </si>
  <si>
    <t>Jul-26 Rate Target</t>
  </si>
  <si>
    <t>Jul-26 Area Target</t>
  </si>
  <si>
    <t>Jul-26 Sales Value Target</t>
  </si>
  <si>
    <t>Jul-26 Collection Target</t>
  </si>
  <si>
    <t>Aug-26 Units Target</t>
  </si>
  <si>
    <t>Aug-26 Rate Target</t>
  </si>
  <si>
    <t>Aug-26 Area Target</t>
  </si>
  <si>
    <t>Aug-26 Sales Value Target</t>
  </si>
  <si>
    <t>Aug-26 Collection Target</t>
  </si>
  <si>
    <t>Sep-26 Units Target</t>
  </si>
  <si>
    <t>Sep-26 Rate Target</t>
  </si>
  <si>
    <t>Sep-26 Area Target</t>
  </si>
  <si>
    <t>Sep-26 Sales Value Target</t>
  </si>
  <si>
    <t>Sep-26 Collection Target</t>
  </si>
  <si>
    <t>Oct-26 Units Target</t>
  </si>
  <si>
    <t>Oct-26 Rate Target</t>
  </si>
  <si>
    <t>Oct-26 Area Target</t>
  </si>
  <si>
    <t>Oct-26 Sales Value Target</t>
  </si>
  <si>
    <t>Oct-26 Collection Target</t>
  </si>
  <si>
    <t>Nov-26 Units Target</t>
  </si>
  <si>
    <t>Nov-26 Rate Target</t>
  </si>
  <si>
    <t>Nov-26 Area Target</t>
  </si>
  <si>
    <t>Nov-26 Sales Value Target</t>
  </si>
  <si>
    <t>Nov-26 Collection Target</t>
  </si>
  <si>
    <t>Dec-26 Units Target</t>
  </si>
  <si>
    <t>Dec-26 Rate Target</t>
  </si>
  <si>
    <t>Dec-26 Area Target</t>
  </si>
  <si>
    <t>Dec-26 Sales Value Target</t>
  </si>
  <si>
    <t>Dec-26 Collection Target</t>
  </si>
  <si>
    <t>Jan-27 Units Target</t>
  </si>
  <si>
    <t>Jan-27 Rate Target</t>
  </si>
  <si>
    <t>Jan-27 Area Target</t>
  </si>
  <si>
    <t>Jan-27 Sales Value Target</t>
  </si>
  <si>
    <t>Jan-27 Collection Target</t>
  </si>
  <si>
    <t>Feb-27 Units Target</t>
  </si>
  <si>
    <t>Feb-27 Rate Target</t>
  </si>
  <si>
    <t>Feb-27 Area Target</t>
  </si>
  <si>
    <t>Feb-27 Sales Value Target</t>
  </si>
  <si>
    <t>Feb-27 Collection Target</t>
  </si>
  <si>
    <t>Mar-27 Units Target</t>
  </si>
  <si>
    <t>Mar-27 Rate Target</t>
  </si>
  <si>
    <t>Mar-27 Area Target</t>
  </si>
  <si>
    <t>Mar-27 Sales Value Target</t>
  </si>
  <si>
    <t>Mar-27 Collection Target</t>
  </si>
  <si>
    <t>Total</t>
  </si>
  <si>
    <t>Type</t>
  </si>
  <si>
    <t>RESIDENTIAL</t>
  </si>
  <si>
    <t>LUXURY</t>
  </si>
  <si>
    <t>TYPE</t>
  </si>
  <si>
    <t>Apr-26 Units Actual</t>
  </si>
  <si>
    <t>May-26 Units Actual</t>
  </si>
  <si>
    <t>Booking Register</t>
  </si>
  <si>
    <t>Page 1 of 1</t>
  </si>
  <si>
    <t>Company</t>
  </si>
  <si>
    <t>project</t>
  </si>
  <si>
    <t>customer_name</t>
  </si>
  <si>
    <t>Customer_address</t>
  </si>
  <si>
    <t>Customer_Mobile</t>
  </si>
  <si>
    <t>PAN_NO</t>
  </si>
  <si>
    <t>Aggr_Date</t>
  </si>
  <si>
    <t>Area1</t>
  </si>
  <si>
    <t>Claimed_Amt</t>
  </si>
  <si>
    <t>Claimed_GST</t>
  </si>
  <si>
    <t>Amount_Received</t>
  </si>
  <si>
    <t>RelationManager</t>
  </si>
  <si>
    <t>SaleManager</t>
  </si>
  <si>
    <t>Source</t>
  </si>
  <si>
    <t>Subsource</t>
  </si>
  <si>
    <t>Referredbycustomer</t>
  </si>
  <si>
    <t>Sourcing Team/ROM</t>
  </si>
  <si>
    <t>Swabhiman (Defence)</t>
  </si>
  <si>
    <t>International Office</t>
  </si>
  <si>
    <t>Poona Office</t>
  </si>
  <si>
    <t>Reference By</t>
  </si>
  <si>
    <t>Mihir Homes Enterprise LLP</t>
  </si>
  <si>
    <t>C - 803, VIVA HALLMARK, OPP. SURYADATTA COLLEGE, PATIL NAGAR, BAVDHAN, PUNE - 411021 (MAHARASHTRA)</t>
  </si>
  <si>
    <t>9545859655</t>
  </si>
  <si>
    <t>ASDPS1206K</t>
  </si>
  <si>
    <t>Prasad Kamble</t>
  </si>
  <si>
    <t>Swapnil Gavande (Mihir Team)</t>
  </si>
  <si>
    <t>REFERENCE</t>
  </si>
  <si>
    <t>CHANNEL PARTNER</t>
  </si>
  <si>
    <t>FLAT NO. 401, SOLITAIRE 5, BIBWEWADI - KONDHWA ROAD, OPP. KUMAR PARK, PUNE  - 411037 (MAHARASHTRA)</t>
  </si>
  <si>
    <t>744780311</t>
  </si>
  <si>
    <t>ARJPV3198A</t>
  </si>
  <si>
    <t>H.NO. 404 - N, SECTOR - C, OPP. FLOUR MILL, N - 1, CIDCO, CHH. SAMBHAJI NAGAR - 431003 (MAHARASHTRA)</t>
  </si>
  <si>
    <t>9325210305</t>
  </si>
  <si>
    <t>AAVPP3287D</t>
  </si>
  <si>
    <t>YES</t>
  </si>
  <si>
    <t>EEVPP5333A</t>
  </si>
  <si>
    <t>FLAT NO. 408, SERAPH-10, PLOT NO. 21/B, RAMNAGAR COLONY, N D A PASHAN ROAD, BAVDHAN POLICE CHOWKI, PUNE, MAHARASHTRA - 411021</t>
  </si>
  <si>
    <t>9822615860</t>
  </si>
  <si>
    <t>AALPU2364G</t>
  </si>
  <si>
    <t>BK ALPHA HOUSING REALTY LLP</t>
  </si>
  <si>
    <t>VILLAGE - PARA, SUKHIPUR, AZAMGARH, UTTAR PRADESH - 223221</t>
  </si>
  <si>
    <t>7499542733</t>
  </si>
  <si>
    <t>CCGPP8618H</t>
  </si>
  <si>
    <t>Jitendra Reddy</t>
  </si>
  <si>
    <t>EXISTING CLIENT</t>
  </si>
  <si>
    <t>H2-204, ROSE ICON SOCIETY, NEAR KUNJIR CHOWK,  PIMPLE SAUDAGAR, PUNE :411027 (MAHARASHTRA)</t>
  </si>
  <si>
    <t>9552573251</t>
  </si>
  <si>
    <t>ACAPH1452K</t>
  </si>
  <si>
    <t>Shushant Desai (Mihir Team)</t>
  </si>
  <si>
    <t>FLAT NO. 501, SILVER OAK, RIGHT BHUSARI COLONY, NEAR NEW INDIA SCHOOL, KOTHRUD, PUNE - 411038 (MAHARASHTRA)</t>
  </si>
  <si>
    <t>7774096307</t>
  </si>
  <si>
    <t>AIYPK5959N</t>
  </si>
  <si>
    <t>Flat No  18/1 J Daulat Housing Society Near Macdonald Karve Nagar Road Kothrud : 411038</t>
  </si>
  <si>
    <t>77680492674</t>
  </si>
  <si>
    <t>Harshvardhan</t>
  </si>
  <si>
    <t>DIRECT SALES</t>
  </si>
  <si>
    <t>WALK IN</t>
  </si>
  <si>
    <t>FLAT 18/19 DAULAT HOUSING SOCIETY NEAR MC DONALD KARVE ROAD KOTHRUD PUNE :411038</t>
  </si>
  <si>
    <t>9423013444</t>
  </si>
  <si>
    <t>24/25 SHANTI NIKETAN , SECTOR 3 VASHI , NAVI MUMBAI :400703</t>
  </si>
  <si>
    <t>9322278356</t>
  </si>
  <si>
    <t>D4 204, NYATI EQUITORIAL -2 , BAVDHAN PUNE :411021</t>
  </si>
  <si>
    <t>8149467720</t>
  </si>
  <si>
    <t>LANE NO. 49, JANTA VASAHAT, DESAI CLINIC SAMOR, PARVATI PAYATHA, PUNE  411009 (MAHARASHTRA)</t>
  </si>
  <si>
    <t>9970016816</t>
  </si>
  <si>
    <t>CPQPP6817P</t>
  </si>
  <si>
    <t>Anirudh Nair (Mihir Team)</t>
  </si>
  <si>
    <t>56/2 SAISADAN A-13 SANT NAGAR OPPOSITE EDUNEED SHOP ARANESHYWAR PARVATI PUNE : 411009</t>
  </si>
  <si>
    <t>971562853083</t>
  </si>
  <si>
    <t>APWPP9235K</t>
  </si>
  <si>
    <t>F 04 , SHRI SAMARTHVANDAN SOC , DHAYARI GANESH NAGAR PUNE : 411041</t>
  </si>
  <si>
    <t>APPPT8639E</t>
  </si>
  <si>
    <t>ASSET DEALS</t>
  </si>
  <si>
    <t>SAMRUDDHI CO. HSG. SOC. LTD., FLAT NO. 401, D. P. ROAD, KUMBARE PARK, NEAR CITY INT. SCHOOL, KOTHRUD, PUNE - 411038 (MAHARASHTRA)</t>
  </si>
  <si>
    <t>7208774788</t>
  </si>
  <si>
    <t>AMQPS0061F</t>
  </si>
  <si>
    <t>Nyati Builders Pvt Ltd</t>
  </si>
  <si>
    <t>GVK SkY City Flat no 102 Block - B Beside Rajbhavan Somaji Guda Nampally Hyderabad Telangana 500082</t>
  </si>
  <si>
    <t>9849026348</t>
  </si>
  <si>
    <t>Ashish Bhasin</t>
  </si>
  <si>
    <t>Janavhi Chugera</t>
  </si>
  <si>
    <t>THEME PROPERTIES</t>
  </si>
  <si>
    <t>A3 - 801, MARGOSA HEIGHTS, OPP. H V DESAI EYE HOSPITAL, MOHAMMEDWADI, PUNE - 411060</t>
  </si>
  <si>
    <t>16504001755</t>
  </si>
  <si>
    <t>BLTPS6317K</t>
  </si>
  <si>
    <t>Nikita Patil</t>
  </si>
  <si>
    <t>SR NO.77/48/1A, 71, FLAT NO.1204, CYPRUS COURT, WING-7, PARMAR PARK-2, NEAR JAGTAP NAGAR, WANOWRIE, PUNE – 411040, MAHARASHTRA</t>
  </si>
  <si>
    <t>9890509951</t>
  </si>
  <si>
    <t>201 Kumar Padma CTS 1187/2 FP550 Shivaji Nagar, Behind Modern College Pune - 411005</t>
  </si>
  <si>
    <t>9890000056</t>
  </si>
  <si>
    <t>D - 803 Bramha Exhuberance NIMB Road Kondhwa Pune - 411048</t>
  </si>
  <si>
    <t>9881123361</t>
  </si>
  <si>
    <t>801 Siddhi Signet, Near Golden Bakery, Salisbury Park Pune - 411037</t>
  </si>
  <si>
    <t>8390792957</t>
  </si>
  <si>
    <t>1/10 New Prasanna Park Society Shankersheth Road Pune 411037</t>
  </si>
  <si>
    <t>9423012543</t>
  </si>
  <si>
    <t>487, RAJ NIKETAN, GOPAL PURAM, MANDLA ROAD, BILHARI, JABALPOR, BILHARI, PO BILHARI, DIST: JABALPUR, MADHYA PRADESH-482020</t>
  </si>
  <si>
    <t>9623424790</t>
  </si>
  <si>
    <t>AISPU0456G</t>
  </si>
  <si>
    <t>Sanjeev Deshpande</t>
  </si>
  <si>
    <t>Manoj Udawant</t>
  </si>
  <si>
    <t>DEFENCE</t>
  </si>
  <si>
    <t>Harish Shroff</t>
  </si>
  <si>
    <t>PLOT NO.55, ARYA NAGAR, KORADI ROAD, BEHIND CHUNGIKAR NAKA NO.1, MANKAPUR S.O, NAGPUR – 440030, MAHARASHTRA</t>
  </si>
  <si>
    <t>9168945474</t>
  </si>
  <si>
    <t>BGRPL9744G</t>
  </si>
  <si>
    <t>Digant Kumar</t>
  </si>
  <si>
    <t>Channel Partner</t>
  </si>
  <si>
    <t>D-6-9, Jalnidhi Co Op HSG Society, Bangur Nagar, Goregaon West, Near Police Chowky, Mumbai - 400104, Maharashtra.</t>
  </si>
  <si>
    <t>9321484091</t>
  </si>
  <si>
    <t>ACBPP3079M</t>
  </si>
  <si>
    <t>NITIN DHAMANE</t>
  </si>
  <si>
    <t>F-8, B WING, AUDUMBAR PLAZA, AUDUMBAR NAGAR, KUDAL, SINDHUDURG, MAHARASHTRA - 416520</t>
  </si>
  <si>
    <t>7456840216</t>
  </si>
  <si>
    <t>AYBPT4475D</t>
  </si>
  <si>
    <t>Mrunal Wankhade</t>
  </si>
  <si>
    <t>C 1201, MARVEL BOUNTY, HADAPSAR , PUNE – 411028, MAHARASHTRA</t>
  </si>
  <si>
    <t>9818665501</t>
  </si>
  <si>
    <t>BEYPR9348B</t>
  </si>
  <si>
    <t>Sanjay Zaveri</t>
  </si>
  <si>
    <t>AT POST : GANORI , IBRAHIMPUR, AMRAVATI - 444701, MAHARASHTRA</t>
  </si>
  <si>
    <t>8408077361</t>
  </si>
  <si>
    <t>BLCPA7675R</t>
  </si>
  <si>
    <t>SQUARE YARDS</t>
  </si>
  <si>
    <t>Gundoba chauk, WARD NO.  4, Bori (patan), PO : Patanbori, DIST : Yavatmal, Maharashtra - 445305</t>
  </si>
  <si>
    <t>8668726567</t>
  </si>
  <si>
    <t>ABHPZ4232B</t>
  </si>
  <si>
    <t>ATHARVA PARK, WING - B, FLAT NO. 102, AMBEJOGAI ROAD, BELAMBE NAGAR, LATUR - 413512 (MAHARASHTRA)</t>
  </si>
  <si>
    <t>447545357317</t>
  </si>
  <si>
    <t>CNIPD8644L</t>
  </si>
  <si>
    <t>Shivam Shrivas</t>
  </si>
  <si>
    <t>A – 805, AARYA HEIGHTS, OLD VALSAD ROAD, VAPI  - 396191 (GUJARAT)</t>
  </si>
  <si>
    <t>9545126030</t>
  </si>
  <si>
    <t>BYDPM2133G</t>
  </si>
  <si>
    <t>NYATI EXUBERANCE III</t>
  </si>
  <si>
    <t>BLUEBELL (PMC NO. D)</t>
  </si>
  <si>
    <t>BLUEBELL - D-107</t>
  </si>
  <si>
    <t>SURENDRA MAYANLAL CHIKHLONDE</t>
  </si>
  <si>
    <t>MATA MANDIR SAMOR, CHANDNI TOLA, NAGARA, GONDIYA - 441601 (MAHARASHTRA)</t>
  </si>
  <si>
    <t>7875367645</t>
  </si>
  <si>
    <t>AVZPC3395C</t>
  </si>
  <si>
    <t>BLUEBELL - D -507</t>
  </si>
  <si>
    <t>ASHISH RAMLAL POL</t>
  </si>
  <si>
    <t>S/O: RAMLALA POL SR NO.48/1 ICHHA TRUPTI HOUSING SOCIETY GANESH NAGAR NEAR RAHUL VIDEO
CENTAR PUNE - 411014 (MAHARASHTRA)</t>
  </si>
  <si>
    <t>9922346106</t>
  </si>
  <si>
    <t>AUGPP5257L</t>
  </si>
  <si>
    <t>BLUEBELL - D - 803</t>
  </si>
  <si>
    <t>FLAT NO. 601, A-1(AMBER), NYATI ESTEBAN I, UNDRI, PUNE-  411060 (MAHARASHTRA)</t>
  </si>
  <si>
    <t>09833698975</t>
  </si>
  <si>
    <t>ALLPH7886F</t>
  </si>
  <si>
    <t>606 Rasta Peth , Pune City - 411011.</t>
  </si>
  <si>
    <t>9823400564</t>
  </si>
  <si>
    <t>Ganesh Waghmare</t>
  </si>
  <si>
    <t>CSN NO. 2094B/2/1, FLAT NO. B-504, MAHADIK VASAHAT GUR, MARKET YARD, KOLHAPUR - 416005</t>
  </si>
  <si>
    <t>8390395395</t>
  </si>
  <si>
    <t>BAYPR8550F</t>
  </si>
  <si>
    <t>LAXMINAGAR, KOPARGAON, PO : KOPARGAON, DIST :  AHMADNAGAR MAHARASHTRA - 423601</t>
  </si>
  <si>
    <t>9067440822</t>
  </si>
  <si>
    <t>ATOPM3704A</t>
  </si>
  <si>
    <t>Neharkar Swapnil</t>
  </si>
  <si>
    <t>MID TOWN SOCIETY, C-64, FLORENTINE SOCIETY, SOPAN BAUG, GHORPADI, PUNE - 411001, MAHARASHTRA.</t>
  </si>
  <si>
    <t>9823728439</t>
  </si>
  <si>
    <t>DLGPS5581A</t>
  </si>
  <si>
    <t>Pallavi Shendge</t>
  </si>
  <si>
    <t>C-64, Florentine Society, Sopan Baug , Ghorpadi, Pune - 411001.</t>
  </si>
  <si>
    <t>9129433007</t>
  </si>
  <si>
    <t>BKFPS3835R</t>
  </si>
  <si>
    <t>Yashodeep Niwas Narsinha Colony Pangri Road Beed - 431122.</t>
  </si>
  <si>
    <t>9028593693</t>
  </si>
  <si>
    <t>A-2/603, Nyati Epitome, OPP - Corinthians CLUB,  Mohammed Wadi, Pune - 411060, MAHARASHTRA.</t>
  </si>
  <si>
    <t>9790051759</t>
  </si>
  <si>
    <t>CFKPB0983E</t>
  </si>
  <si>
    <t>HOUSE NO – 101, SR. NO – 14, JAI JAWAN NAGAR, NEAR CHANDANI CHOWK, GANPATI MANDIR, YERWADA, PUNE – 411006, MAHARASHTRA</t>
  </si>
  <si>
    <t>7798006327</t>
  </si>
  <si>
    <t>ASZPB1528R</t>
  </si>
  <si>
    <t>48/20, QUATER, S.R.P.F GROUP NO. 2, RAMTEKDI, PUNE - 411022, MAHARASHTRA</t>
  </si>
  <si>
    <t>9373776158</t>
  </si>
  <si>
    <t>Akshay Tagad</t>
  </si>
  <si>
    <t>SKYLINE GROUP</t>
  </si>
  <si>
    <t>Nyati Construction Pvt.Ltd.</t>
  </si>
  <si>
    <t>901 Primerose Near D Mart Katraj Pune - 411046</t>
  </si>
  <si>
    <t>9762815186</t>
  </si>
  <si>
    <t>Girish N</t>
  </si>
  <si>
    <t>Rakesh Pillai</t>
  </si>
  <si>
    <t>Manual</t>
  </si>
  <si>
    <t>walki suger factory road, walki, ahmed nagar, maharashtra - 414006</t>
  </si>
  <si>
    <t>8830522021</t>
  </si>
  <si>
    <t>PVBPS4813Q</t>
  </si>
  <si>
    <t>Anna Saheb Bhosale</t>
  </si>
  <si>
    <t>H NO. 31, VILL : NUNSAR THE LOHARU, DIST : BHIWAI, HARYANA - 127028</t>
  </si>
  <si>
    <t>9728777447</t>
  </si>
  <si>
    <t>DXZPS0497A</t>
  </si>
  <si>
    <t>FLAT NO. C - 301, MAJESTIQUE MANHATTAN (PHASE-1), GAT NO. 569, WAGHOLI, DIST : PUNE, MAHARASHTRA - 412207</t>
  </si>
  <si>
    <t>9404897242</t>
  </si>
  <si>
    <t>Marmik</t>
  </si>
  <si>
    <t>SR. No. 12, FLAT NUMBER B - 703, SUN ORBIT HOUSING SOCIETY, ANANDNAGAR, SINHGAD ROAD, PUNE – 411051 (MAHARASHTRA)</t>
  </si>
  <si>
    <t>8080787896</t>
  </si>
  <si>
    <t>AOGPJ5414F</t>
  </si>
  <si>
    <t>Nyati Realtors LLP</t>
  </si>
  <si>
    <t>FLAT NO. 301, AKSHARGATHA TOWER, SR NO. 17, LANE NO. 3, SUKHSAGR NAGAR, KATRAJ, PUNE – 411046, MAHARASHTRA</t>
  </si>
  <si>
    <t>9921776595</t>
  </si>
  <si>
    <t>BYTPR7693N</t>
  </si>
  <si>
    <t>RAVI PARK HOUSING SOCIETY, FLAT NO. 12, LANE NO. 4, PLOT NO. 31, SAHAKARNAGAR, MIDC, BARAMATI, PUNE - - 413133, MAHARASHTRA</t>
  </si>
  <si>
    <t>8275465059</t>
  </si>
  <si>
    <t>AFUPR2046E</t>
  </si>
  <si>
    <t>VIKAS KHAND, 2/48, GOMTI NAGAR, LUCKNOW – 226010, UTTAR PRADESH</t>
  </si>
  <si>
    <t>6591017190</t>
  </si>
  <si>
    <t>AZJPS9003P</t>
  </si>
  <si>
    <t>Pushkar Shinde</t>
  </si>
  <si>
    <t>A802, SAFFRON HILLSCAPES, KEDARI NAGAR ROAD, VILAS PETROL PUMP, HEAVEN PARK PETROL PUMP, PUNE, MAHARASHTRA – 411060.</t>
  </si>
  <si>
    <t>7331123110</t>
  </si>
  <si>
    <t>BQXPM2074C</t>
  </si>
  <si>
    <t>FLAT NO. F-704, F WING GANGA GLITZ SOCIETY, KAD NAGAR, UNDRI – PUNE – 411060, MAHARASHTRA</t>
  </si>
  <si>
    <t>7798192920</t>
  </si>
  <si>
    <t>BAYPS2305H</t>
  </si>
  <si>
    <t>F-408, GANGA GLITZ, UNDRI, PUNE – 411060, MAHARASHTRA</t>
  </si>
  <si>
    <t>7042527711</t>
  </si>
  <si>
    <t>Sr. No 61/1/2B, Flat No. 403, Shama Heightgs, Ambegaon Khurd, Pune, Maharashtra - 411046</t>
  </si>
  <si>
    <t>9067844944</t>
  </si>
  <si>
    <t>JZAPS2347E</t>
  </si>
  <si>
    <t>D1-602, KUMAR PEBBEL PARK, SURVEY NO. 55, NEAR JSPM COLLEGE, HADAPSAR (N.V.), PUNE - 411028, MAHARASHTRA.</t>
  </si>
  <si>
    <t>9583487712</t>
  </si>
  <si>
    <t>AZCPM6649J</t>
  </si>
  <si>
    <t>165/166, DR. AMBEDKAR NAGAR, MAJREWADI, NEAR PANCHASHIL MARATHI SCHOOL, POST – TIKEKARWADI, SOLAPUR – 413224, MAHARASHTRA</t>
  </si>
  <si>
    <t>8766646995</t>
  </si>
  <si>
    <t>BSBPS9766D</t>
  </si>
  <si>
    <t>Nyshaa Builders LLP</t>
  </si>
  <si>
    <t>D-712, Jalvayu Towers, Sector – 47, Noida, Dist – Gautam Buddha Nagar, Uttar Pradesh - 201301</t>
  </si>
  <si>
    <t>9818332085</t>
  </si>
  <si>
    <t>ACSPJ9530C</t>
  </si>
  <si>
    <t>From Date -01 May 2026 | To Date- 31 May 2026</t>
  </si>
  <si>
    <t>Total Records: 65  Records 1 To 65</t>
  </si>
  <si>
    <t>FLAT NO. 22, B5 BUILDING, SAUDAMINI CO-OP HOUSING SOCIETY, RIGHT BHUSARI COLONY, PAUD ROAD, KOTHRUD, PUNE – 411038 (MAHARASHTRA)</t>
  </si>
  <si>
    <t>8208537012</t>
  </si>
  <si>
    <t>AMBPJ0740M</t>
  </si>
  <si>
    <t>Manoj Digwa (Mihir Team)</t>
  </si>
  <si>
    <t>At post Chachegaon Karad DIST. Satara 415122</t>
  </si>
  <si>
    <t>9175851666</t>
  </si>
  <si>
    <t>HOUSE - A32, ROAD - 2A, MAGISTRATE COLONY, ASHIANA NAGAR, PATNA, BIHAR - 800025</t>
  </si>
  <si>
    <t>7204317004</t>
  </si>
  <si>
    <t>AFXPK3020J</t>
  </si>
  <si>
    <t>B - 119, SANCHAR VIHAR COLONY, I T I TOWNSHIP, MAU,  MANKAPUR, GONDA, UTTAR PRADESH - 271308</t>
  </si>
  <si>
    <t>9764626194</t>
  </si>
  <si>
    <t>DCBPS1896C</t>
  </si>
  <si>
    <t>Flat No,H2-401 Vanraji Heightsmit Collage Road Rambagh Colony  Kothurd Pune : 411038</t>
  </si>
  <si>
    <t>9511680936</t>
  </si>
  <si>
    <t>GH -71 , 6 G SECTOR ,WATER TANK KE PASS , DEENDAYAL NAGAR , MAHARAJAPURA , MADHYA PRADAESH , GWALIOR : 474005</t>
  </si>
  <si>
    <t>18604941392</t>
  </si>
  <si>
    <t>ALPHA HOUSING -PUNE</t>
  </si>
  <si>
    <t>497, PANCHSHEEL NIWAS, TEMBHODE, SAMARTH NAGAR, NEAR MARATHI SCHOOL, TAL- PALGHAR, THANE - 401404 (MAHARASHTRA)</t>
  </si>
  <si>
    <t>8369209965</t>
  </si>
  <si>
    <t>BKFPS5211R</t>
  </si>
  <si>
    <t>G -1</t>
  </si>
  <si>
    <t>PATHAN SAMAD HAMID</t>
  </si>
  <si>
    <t>S/O HAMEED PATHAN, HOUSE NO. 1174, GAVANDI GALLI, VAIRAG, SOLAPUR - 413402 (MAHARASHTRA)</t>
  </si>
  <si>
    <t>9082903966</t>
  </si>
  <si>
    <t>AYPPP3310F</t>
  </si>
  <si>
    <t>9921754040</t>
  </si>
  <si>
    <t>9850007484</t>
  </si>
  <si>
    <t>FLOWER VALLY, LOTUS, FLAT NO.106, MOTHER TERRESA CHOWK, NEAR SACRED HEART TOWN, WANOWARIE, PUNE - 411040 (MAHARASHTRA)</t>
  </si>
  <si>
    <t>9422308211</t>
  </si>
  <si>
    <t>ADVPP2031L</t>
  </si>
  <si>
    <t>FERIN KIRIT VORA HUF</t>
  </si>
  <si>
    <t>9822880369</t>
  </si>
  <si>
    <t>926 Synagogue Street 101 Sagar Apartment Pune 411001</t>
  </si>
  <si>
    <t>982227122</t>
  </si>
  <si>
    <t>348 Center Street Adesh Jewellers Pune 411001</t>
  </si>
  <si>
    <t>9420276663</t>
  </si>
  <si>
    <t>Flat no 410 Wing H1, Gangadham Phase - 2, Survey No - 612 Bibewadi Pune 411037</t>
  </si>
  <si>
    <t>77988955324</t>
  </si>
  <si>
    <t>540 Center Street Camp Pune 411001</t>
  </si>
  <si>
    <t>9822813818</t>
  </si>
  <si>
    <t>A - 7/8 Kumar Castle , Convent Street Camp Pune - 411001</t>
  </si>
  <si>
    <t>9049966433</t>
  </si>
  <si>
    <t>A 7/8 Kuamar Castle Convent Street Camp Pune - 411001</t>
  </si>
  <si>
    <t>9970291011</t>
  </si>
  <si>
    <t>266, B-7 Bhawani Peth Durga Society Neaxt To Mahindra Bank Pune 411042</t>
  </si>
  <si>
    <t>9860408449</t>
  </si>
  <si>
    <t>A25, Prathamesh Nagri, Opp Kausar park, 
Deolai road,Beed by pass, Satara parisar,
Aurangabad PIN code 431002</t>
  </si>
  <si>
    <t>8080253967</t>
  </si>
  <si>
    <t>BNPPB2596B</t>
  </si>
  <si>
    <t>104 – BLOCK, B SILVER LINES APPARTMENT, NEAR GEETA BHAVAN TEMPLE, 20/2 MANORAMAGANJ, INDORE, MADHYA PRADESH – 452001</t>
  </si>
  <si>
    <t>9987898782</t>
  </si>
  <si>
    <t>ALTPC8697B</t>
  </si>
  <si>
    <t>Stanley</t>
  </si>
  <si>
    <t>74 KASBA PETH, SHRI KRUPA APARTMENT/FLAT NO 2, NEAR PHANIALI TALIM, KASBA PETH, PUNE – 411011, MAHARASHTRA.</t>
  </si>
  <si>
    <t>8180072717</t>
  </si>
  <si>
    <t>BKXPD4484R</t>
  </si>
  <si>
    <t>Twin Tower CHS Ltd, Flat No.614 B, B Wing, Pump House, Manish Park, Parsi Colony, Near Raksha Multi Speciality Hospital, Andheri East, Mumbai, Po : Chakala MIDC, Dist : Mumbai Suburban, Maharashtra - 400093</t>
  </si>
  <si>
    <t>9903914388</t>
  </si>
  <si>
    <t>AJHPB7602D</t>
  </si>
  <si>
    <t>Harshil Parikh</t>
  </si>
  <si>
    <t>SR. NO. 14/3, BULDING – A, FLAT NO.103, MAJESTIC TOWERS, KATRAJ, NEAR LAKE TOWN, PUNE, MAHARASHTRA – 411046.</t>
  </si>
  <si>
    <t>9890900809</t>
  </si>
  <si>
    <t>APDPP5705P</t>
  </si>
  <si>
    <t>9545904330</t>
  </si>
  <si>
    <t>Jai Jalaram Bunglow Sr.no 29, Lane no 13 Near Atria Hsg Society Tingrenagar Pune 411015</t>
  </si>
  <si>
    <t>9763350126</t>
  </si>
  <si>
    <t>Ranit Chaudhary</t>
  </si>
  <si>
    <t>PLOT NO. 64, CIDCO DEVGIRIHILLS, NEAR  MORYA MANGAL KARYALAYA,  SHIVAJI NAGAR EAST, GARKHEDA, CHATRAPATI SAMBHAJI NAGAR – 431009 (MAHARASHTRA)</t>
  </si>
  <si>
    <t>9860954878</t>
  </si>
  <si>
    <t>AVBPP7815N</t>
  </si>
  <si>
    <t>B - 301, REVELL ORCHID, PORWAL ROAD, LOHEGAON, PUNE - 411047 (MAHARASHTRA)</t>
  </si>
  <si>
    <t>9175009649</t>
  </si>
  <si>
    <t>BCWPP9140H</t>
  </si>
  <si>
    <t>BLUEBELL - D -401</t>
  </si>
  <si>
    <t>BHANWAR HUKUM SINGH</t>
  </si>
  <si>
    <t>S/O, HUKUM SINGH GAJANAWAS BAWARLI JODHPUR RAJASTHAN – 342001</t>
  </si>
  <si>
    <t>9371201199</t>
  </si>
  <si>
    <t>DAOPS6331H</t>
  </si>
  <si>
    <t>Sr No-110 Ramtekdi Hadapsar ,Pune - 411013.</t>
  </si>
  <si>
    <t>7276288105</t>
  </si>
  <si>
    <t>MISSISSIPPI, FLAT NO. 1105 NYATI ETHOS CO-OP HOUSING SOCIETY, NEAR COUNTRY CLUB, UNDRI, PUNE - 411060, MAHARASHTRA.</t>
  </si>
  <si>
    <t>9769087766</t>
  </si>
  <si>
    <t>AEZPB1577L</t>
  </si>
  <si>
    <t>229, VASUNDHRA, NEAR VANASTHALI SCHOOL, 10 C, VASUNDHRA, HAPUR, UTTAR PRADESH -201012</t>
  </si>
  <si>
    <t>8491936034</t>
  </si>
  <si>
    <t>AKRPB9132H</t>
  </si>
  <si>
    <t>Mid Town Society, C-64, Florentine Society, Sopan Baug, Ghorpadi, Pune - 411001, Maharashtra.</t>
  </si>
  <si>
    <t>PLOT NO. 1, GAT 191, SIDDHI VINAYAK COLONY, JALGAON, MAHARASHTRA - 425001.</t>
  </si>
  <si>
    <t>7588730417</t>
  </si>
  <si>
    <t>IXBPS0756K</t>
  </si>
  <si>
    <t>HOUSE NO. 30, AZAD ALI, NEAR JAIN MANDIR, YERWADA, PUNE - 411006, MAHARASHTRA</t>
  </si>
  <si>
    <t>9881610460</t>
  </si>
  <si>
    <t>NEAR DURGA MANDIR MAIN ROAD A/P- BHIGWAN TAL- INDAPUR DIST. PUNE-413130</t>
  </si>
  <si>
    <t>8793332587</t>
  </si>
  <si>
    <t>S/O PRITHWI RAJ SINGHI, NEAR PUGLIYA
GUEST HOUSE, ADASAR BASS, WARD NO. 22,
DUNGARGARH, BIKANER, RAJASTHAN - 331803</t>
  </si>
  <si>
    <t>7259036890</t>
  </si>
  <si>
    <t>AXKPK3467G</t>
  </si>
  <si>
    <t>C- 103 PARAMOUNT SMART CITY
LOHEGAON PUNE</t>
  </si>
  <si>
    <t>9766354508</t>
  </si>
  <si>
    <t>ARYPC8993P</t>
  </si>
  <si>
    <t>Komal Alhat</t>
  </si>
  <si>
    <t>Flat No.313, 3rd Floor, Lalitha Majestic, KGR Enclave, Ameenapur, PO: Ameenpur, DIST: Sangareddy, Telangana - 502032</t>
  </si>
  <si>
    <t>9952010728</t>
  </si>
  <si>
    <t>CWGPS9709G</t>
  </si>
  <si>
    <t>FLAT NO. A- 301, DEVI ORCHID, BHAU PATIL ROAD,  BOPODI, PUNE - 411020, MAHARASHTRA.</t>
  </si>
  <si>
    <t>8308942980</t>
  </si>
  <si>
    <t>AATPR9756R</t>
  </si>
  <si>
    <t>VYAS NAGAR, NALDURG, OSMANABAD, MAHARASHTRA – 413602.</t>
  </si>
  <si>
    <t>8390347838</t>
  </si>
  <si>
    <t>FLAT NO. 401, SR NO. 298/2D/2/1, NYATI EVITA, CELINA, PO : LOHEGAON, DIST : PUNE, MAHARASHTRA - 411047</t>
  </si>
  <si>
    <t>9850080099</t>
  </si>
  <si>
    <t>AHMPG6857E</t>
  </si>
  <si>
    <t>A B ENTERPRISES</t>
  </si>
  <si>
    <t>C-133, PUNARWAS COLONY, PANCHDEV MANDIR KE PASS, MUKAM/POST PUNARWAS COLONY, SAGWARA, DUNGARPUR, SAGWARA, RAJASTHAN - 314025.</t>
  </si>
  <si>
    <t>9867661477</t>
  </si>
  <si>
    <t>FGOPS4232R</t>
  </si>
  <si>
    <t>PLOT NO – 26, S. NO – 253, LANE NO – 3, KHESE PARK, LOHEGAON ROAD, IN FRONT OF GANESH TEMPLE, PUNE – 411032, MAHARASHTRA</t>
  </si>
  <si>
    <t>8308917396</t>
  </si>
  <si>
    <t>AJWPD1328D</t>
  </si>
  <si>
    <t>Nyati Landmark Projects LLP</t>
  </si>
  <si>
    <t>A 1106, WELLINGTON, PRIDE WORLD CITY, CHARHOLI BK., KHED, PUNE - 412105 (MAHARASHTRA)</t>
  </si>
  <si>
    <t>9566066441</t>
  </si>
  <si>
    <t>ABJFR2945P</t>
  </si>
  <si>
    <t>DOMKHEL WASTI, ZILLA PARISHAD PRIMARY SCHOOL WADJAI, WAGHOLI, AWHALWADI, PUNE - 412207 (MAHARASHTRA)</t>
  </si>
  <si>
    <t>9890001818</t>
  </si>
  <si>
    <t>AFRFS9204E</t>
  </si>
  <si>
    <t>1368, Nai Basti Mehendi Bagh, Jhansi, Uttar Pradesh - 284001.</t>
  </si>
  <si>
    <t>9892500649</t>
  </si>
  <si>
    <t>ARYPV4846Q</t>
  </si>
  <si>
    <t>F-301, Unity Park, Kondhwa, Pune - 411048, maharashtra</t>
  </si>
  <si>
    <t>9234658576</t>
  </si>
  <si>
    <t>ANYPH7138M</t>
  </si>
  <si>
    <t>HOMESFY REALTY LIMITED</t>
  </si>
  <si>
    <t>C - 501, 5TH FLOOR, AERONEST SOCIETY, WADACHIWADI ROAD, UNDRI, PUNE – 411060, MAHARASHTRA.</t>
  </si>
  <si>
    <t>9860338586</t>
  </si>
  <si>
    <t>DPVPS9395B</t>
  </si>
  <si>
    <t>M1/702 Elburz Hills And Dales Nibm Road Near Sanskriti School Undri Pune - 411060</t>
  </si>
  <si>
    <t>9890909649</t>
  </si>
  <si>
    <t>ABOPO7493G</t>
  </si>
  <si>
    <t>RAJANI ESTATE</t>
  </si>
  <si>
    <t>C - 501, 5th Floor, Aeronest Society, Wadachiwadi Road, Undri, Pune – 411060, Maharashtra.</t>
  </si>
  <si>
    <t>FLAT NO. A-902, GAGAN ARENA, SR NO. 12 KAD NAGAR, OPPOSITE MISTY MOORS, UNDRI, PUNE, MAHARASHTRA - 411060.</t>
  </si>
  <si>
    <t>9049257538</t>
  </si>
  <si>
    <t>BRGPP0140L</t>
  </si>
  <si>
    <t>KEY MANSIONS PVT LTD</t>
  </si>
  <si>
    <t>B-801, MARVEL FRIA,LOHEGAON WAGHOLI ROAD, NEAR KAMAL BAUG SOCIETY, WAGHOLI, PUNE, MAHARASHTRA – 412207.</t>
  </si>
  <si>
    <t>9970178007</t>
  </si>
  <si>
    <t>AGJPT6944P</t>
  </si>
  <si>
    <t>Sr.no.49 Shivray Colony, kale borate Nagar. Hadapsar Pune 411028</t>
  </si>
  <si>
    <t>8975976770</t>
  </si>
  <si>
    <t>AFTPC2813F</t>
  </si>
  <si>
    <t>Priyanka Thombare</t>
  </si>
  <si>
    <t>64, KALIMI COLONY, RATLAM, MADHYA PRADESH - 457001.</t>
  </si>
  <si>
    <t>9828618352</t>
  </si>
  <si>
    <t>EQIPM5956F</t>
  </si>
  <si>
    <t>KALPATARU REGENCY PHASE - 1, NORTH AVENUE KALYANI NAGAR, B - 501, YERWADA, PUNE - 411006</t>
  </si>
  <si>
    <t>9822650980</t>
  </si>
  <si>
    <t>AAAPR9272K</t>
  </si>
  <si>
    <t>1001, F P NO. 21, MAGNOLIA, 8TH ROAD, BH SANTACRUZ GYMKHANA, VTC : MUMBAI PO: SANTACRUZ (EAST), MUMBAI - 400055 (MAHARASHTRA)</t>
  </si>
  <si>
    <t>9819610306</t>
  </si>
  <si>
    <t>AWKPK9119L</t>
  </si>
  <si>
    <t>Status</t>
  </si>
  <si>
    <t>On Going</t>
  </si>
  <si>
    <t>Completed</t>
  </si>
  <si>
    <t>NYATI ELARIS</t>
  </si>
  <si>
    <t>NYATI EKATVA</t>
  </si>
  <si>
    <t>REDEV PATRAKARNAGAR</t>
  </si>
  <si>
    <t>NYATI ETHOS</t>
  </si>
  <si>
    <t>Upcoming</t>
  </si>
  <si>
    <t>Apr-26 Construction Target</t>
  </si>
  <si>
    <t>NYATI EXUBERANCE I</t>
  </si>
  <si>
    <t>NYATI ESTEBAN III</t>
  </si>
  <si>
    <t>NYATI QUANTUM TOWERS</t>
  </si>
  <si>
    <t>NYATI UNITREE EXTENSION</t>
  </si>
  <si>
    <t>GRAND TOTAL</t>
  </si>
  <si>
    <t>May-26 Construction Target</t>
  </si>
  <si>
    <t>Jun-26 Construction Target</t>
  </si>
  <si>
    <t>Jul-26 Construction Target</t>
  </si>
  <si>
    <t>Aug-26 Construction Target</t>
  </si>
  <si>
    <t>Sep-26 Construction Target</t>
  </si>
  <si>
    <t>Oct-26 Construction Target</t>
  </si>
  <si>
    <t>Nov-26 Construction Target</t>
  </si>
  <si>
    <t>Dec-26 Construction Target</t>
  </si>
  <si>
    <t>Jan-27 Construction Target</t>
  </si>
  <si>
    <t>Feb-27 Construction Target</t>
  </si>
  <si>
    <t>Mar-27 Construction Target</t>
  </si>
  <si>
    <t>ProjectName</t>
  </si>
  <si>
    <t>UnitNo</t>
  </si>
  <si>
    <t>CustomerName</t>
  </si>
  <si>
    <t>Customer_Address</t>
  </si>
  <si>
    <t>TotalArea</t>
  </si>
  <si>
    <t>Sale_Date</t>
  </si>
  <si>
    <t>TransCan_Remark</t>
  </si>
  <si>
    <t>Cancel_Date</t>
  </si>
  <si>
    <t>Column5</t>
  </si>
  <si>
    <t>Aadhaar_Card_No</t>
  </si>
  <si>
    <t>ReceivedAmount</t>
  </si>
  <si>
    <t>Sale_Status</t>
  </si>
  <si>
    <t>Mrinal Nitin Deshpande</t>
  </si>
  <si>
    <t>166 shivaji Nagar Kanchan Vimals A2 Flat Nagpur: 440010</t>
  </si>
  <si>
    <t>no token amount</t>
  </si>
  <si>
    <t xml:space="preserve">                                                  </t>
  </si>
  <si>
    <t>Cancel</t>
  </si>
  <si>
    <t>REGAL - 1A -2101</t>
  </si>
  <si>
    <t>Shital Abnave</t>
  </si>
  <si>
    <t>Solitaire Bibewadi Near Khushboo Hotel</t>
  </si>
  <si>
    <t>Shifted to 2A 2002</t>
  </si>
  <si>
    <t>A -706</t>
  </si>
  <si>
    <t>Sonal Sumeet Polkam</t>
  </si>
  <si>
    <t>Flat no - 6 1458 Shree Ganesh Niwas Apartment Sadashiv Peth Pune 411030</t>
  </si>
  <si>
    <t>NO TOKEN AMOUNT</t>
  </si>
  <si>
    <t>S/O GEORGE DAVID, ST. PAULS ACADEMY, GAURI SHANKAR COLONY, GAI GHAT, GULZARBAGH, PATNA, BIHAR -800007</t>
  </si>
  <si>
    <t>Financial Reason.</t>
  </si>
  <si>
    <t xml:space="preserve">AVMPG9902E                                        </t>
  </si>
  <si>
    <t>RANJANA TEXTILES, DARJI MUHALLAH, RAJDHANWAR DIST- GIRIDIH, JHARKHAND- 825412</t>
  </si>
  <si>
    <t>Due to Financial Reason</t>
  </si>
  <si>
    <t xml:space="preserve">ATPPK6512M                                        </t>
  </si>
  <si>
    <t>PEARL - D1 - 3002</t>
  </si>
  <si>
    <t>Siddique Inamdar</t>
  </si>
  <si>
    <t>Sr.No 55/16,Lane No.14,Bhagyoday Nagar ,Kondhwa Khurd Near Khan Building , Pune - 411048.</t>
  </si>
  <si>
    <t>Zero Token Amount</t>
  </si>
  <si>
    <t>GARNET - D2 - 2602</t>
  </si>
  <si>
    <t>Harvinder Singh Kapoor</t>
  </si>
  <si>
    <t>701 Serin Nyati Enclave , Mohammadwadi , Pune - 411060</t>
  </si>
  <si>
    <t>Personal Issue</t>
  </si>
  <si>
    <t>B -501</t>
  </si>
  <si>
    <t>VINOD GAJANAN SHAH</t>
  </si>
  <si>
    <t>USHA 21, PHATAK BAUG, NEAT MHATRE BRIDGE, NAVI PETH, PUNE - 411030 (MAHARASHTRA)</t>
  </si>
  <si>
    <t>As per HS</t>
  </si>
  <si>
    <t>SAPPHIRE - A2 - 2901 PREMIUM PNN FLAT</t>
  </si>
  <si>
    <t>SANGITA ANIL SHAH</t>
  </si>
  <si>
    <t>AASHIRWAD, 7 SUJAY GARDEN 12, MUKUND NAGAR PUNE- 411037</t>
  </si>
  <si>
    <t>Shifted to Patrakar Nagar</t>
  </si>
  <si>
    <t xml:space="preserve">ADFPS7327E                                        </t>
  </si>
  <si>
    <t>PHOENIX - 2A - 1204</t>
  </si>
  <si>
    <t>GAUTAM ARVIND KULKARNI</t>
  </si>
  <si>
    <t>501 ANNAPURNA SMRUTI 1234 SHUKRAW AR PETH SUBHASHNAGAR LANE - 5 PUNE 411002.</t>
  </si>
  <si>
    <t>Cancellation Deed - Financial Issue.</t>
  </si>
  <si>
    <t xml:space="preserve">ABQPK4686G                                        </t>
  </si>
  <si>
    <t>PEARL - D1 - 3003</t>
  </si>
  <si>
    <t>RAVI SHANKAR SHETTY</t>
  </si>
  <si>
    <t>FLAT NO. 506, B BUILDING, DORABJEE PARADISE, NEAR VIBGYOR SCHOOL, MOHAMMADWADI, PUNE – 411060, MAHARASHTRA</t>
  </si>
  <si>
    <t>UAE Current Circumstances.</t>
  </si>
  <si>
    <t>913945250733</t>
  </si>
  <si>
    <t xml:space="preserve">AQZPS1842B                                        </t>
  </si>
  <si>
    <t>CERES - A -2704</t>
  </si>
  <si>
    <t>KETKEE SANJAY KOLI</t>
  </si>
  <si>
    <t>A-802, LAKESHIRE, JAMBHULWADI ROAD, AMBEGAON, PUNE - 411046 (MAHARASHTRA)</t>
  </si>
  <si>
    <t>Finance Issue</t>
  </si>
  <si>
    <t xml:space="preserve">APDPJ4850P                                        </t>
  </si>
  <si>
    <t>AGATE - D1 -1003</t>
  </si>
  <si>
    <t>DEBASISH ROY</t>
  </si>
  <si>
    <t>4/6 KABI SUKANTA LANE 1ST FLOOR SANTOSHPUR KOLKATA-700075</t>
  </si>
  <si>
    <t>Financial Reason</t>
  </si>
  <si>
    <t xml:space="preserve">AGGPR8099C                                        </t>
  </si>
  <si>
    <t>Agnisha Singh</t>
  </si>
  <si>
    <t>Old Chalk Bazar Road, Thana Mukh, Ward No.3, Sivasagar, Assam, Sivasagar - 785640.</t>
  </si>
  <si>
    <t>Might go for Esteban II</t>
  </si>
  <si>
    <t>RUBY - C2 -1502</t>
  </si>
  <si>
    <t>BHUSHAN AJAYRAO DHAGE</t>
  </si>
  <si>
    <t>AT/POST - WASHI, TA - SAMUDRAPUR, DIST - WARDHA, MAHARASHTRA - 442305 WARDHA- 442305</t>
  </si>
  <si>
    <t xml:space="preserve">ERNPD1904C                                        </t>
  </si>
  <si>
    <t>SIRIUS - 2F - 603</t>
  </si>
  <si>
    <t>24/25 Shanti Niketan Sector 3 Vashi Navi Mumbai -400703</t>
  </si>
  <si>
    <t>Shifted to 2F 903</t>
  </si>
  <si>
    <t>Sameer Jain</t>
  </si>
  <si>
    <t>A 19 Arihant Housing Society Market Yard Pune - 411037</t>
  </si>
  <si>
    <t>EROS - 2C -2402</t>
  </si>
  <si>
    <t>YOGITA BHIMDAS BAHIRAT</t>
  </si>
  <si>
    <t>D/O BHIMDAS BAHIRAT, F/4, SHIV VILAS SOCIETY, S B ROAD, NEAR MARRIOTE HOTEL, SR. NO. 103, BAHIRATWADI, PUNE - 411016 (MAHARASHTRA)</t>
  </si>
  <si>
    <t>PARKING ISSUE</t>
  </si>
  <si>
    <t xml:space="preserve">AOIPB1449N                                        </t>
  </si>
  <si>
    <t>Memuna Dedhwal</t>
  </si>
  <si>
    <t>BAGEFIRDOSH BALESHWAR PO BALESHWAR SURAT 394617</t>
  </si>
  <si>
    <t>Zero Payment</t>
  </si>
  <si>
    <t>RUBY - C2 -502</t>
  </si>
  <si>
    <t>RANI KUMARI</t>
  </si>
  <si>
    <t>FLAT NO.808, TOWER 42, AMANORA GOLD TOWERS, HADAPSAR, PUNE- 411028</t>
  </si>
  <si>
    <t xml:space="preserve">BBOPP7149B                                        </t>
  </si>
  <si>
    <t>RUBY - C2 -2401</t>
  </si>
  <si>
    <t>SWANAND ANIL DHAWAN</t>
  </si>
  <si>
    <t>C-14, Sai Vihar Residency, Pashan-Sus Road, Near Sai Chowk, Pashan, Pashan, PO: Armament, DIST: Pune, Maharashtra-411021</t>
  </si>
  <si>
    <t>Cancellation Deed</t>
  </si>
  <si>
    <t xml:space="preserve">BQOPD6965J                                        </t>
  </si>
  <si>
    <t>PRAMOD GULUMKAR</t>
  </si>
  <si>
    <t>J- 1504 PRIDE PLATINUM SOCIETY BANER PAN CARD CLUB ROAD  BANER PUNE 411045</t>
  </si>
  <si>
    <t>Due to financial Reason</t>
  </si>
  <si>
    <t xml:space="preserve">AJDPG4850A                                        </t>
  </si>
  <si>
    <t>Apr-26 Area Actual</t>
  </si>
  <si>
    <t>Apr-26 Sales Value Actual</t>
  </si>
  <si>
    <t>Apr-26 Rate Actual</t>
  </si>
  <si>
    <t>Apr-26 Construction Actual</t>
  </si>
  <si>
    <t>Apr-26 Collection Actual</t>
  </si>
  <si>
    <t>Project_Name</t>
  </si>
  <si>
    <t>Building_Name</t>
  </si>
  <si>
    <t>Opening Sales Value</t>
  </si>
  <si>
    <t>Sales Value For The Period</t>
  </si>
  <si>
    <t>Total Sales Value</t>
  </si>
  <si>
    <t>Opening Due</t>
  </si>
  <si>
    <t xml:space="preserve">Due For Period </t>
  </si>
  <si>
    <t>Total Due</t>
  </si>
  <si>
    <t>Opening Collection</t>
  </si>
  <si>
    <t>Collection For Period</t>
  </si>
  <si>
    <t>Total Collection</t>
  </si>
  <si>
    <t>Opening Outstanding</t>
  </si>
  <si>
    <t>Closing Outstanding</t>
  </si>
  <si>
    <t>NIVAAN MEADOWS</t>
  </si>
  <si>
    <t>PLOT</t>
  </si>
  <si>
    <t>NYATI CORPORATE OFFICE</t>
  </si>
  <si>
    <t>SHOWROOM</t>
  </si>
  <si>
    <t>VIKRANT ( PMC NO. D)</t>
  </si>
  <si>
    <t>SUKHOI ( PMC NO. C)</t>
  </si>
  <si>
    <t>CHETAK ( PMC NO. E)</t>
  </si>
  <si>
    <t>BEAS ( PMC NO. F)</t>
  </si>
  <si>
    <t>Nyati Demo Project - 1</t>
  </si>
  <si>
    <t>Demo</t>
  </si>
  <si>
    <t>NYATI ELAN (N - SE)</t>
  </si>
  <si>
    <t>CELESTIAL  ( PMRDA NO. B2)</t>
  </si>
  <si>
    <t>ZIPHYR ( PMRDA NO. B3)</t>
  </si>
  <si>
    <t>ELLICE ( PMRDA NO. B4)</t>
  </si>
  <si>
    <t>EROS ( PMRDA NO. A2 )</t>
  </si>
  <si>
    <t>DIVA ( PMRDA NO. B18)</t>
  </si>
  <si>
    <t>TERRA ( PMRDA NO. C1)</t>
  </si>
  <si>
    <t>FERONIA ( PMRDA NO. F3)</t>
  </si>
  <si>
    <t>ZEUS ( PMRDA NO. A1)</t>
  </si>
  <si>
    <t>BLISS ( PMRDA NO. B1)</t>
  </si>
  <si>
    <t>LUCINA ( PMRDA NO. B17)</t>
  </si>
  <si>
    <t>ANGELIC ( PMRDA NO. E1)</t>
  </si>
  <si>
    <t>NYATI ELAN (WEST)</t>
  </si>
  <si>
    <t>FELICIA (PMRDA NO. F1)</t>
  </si>
  <si>
    <t>ANORA (PMRDA NO. B15)</t>
  </si>
  <si>
    <t>FELINA (PMRDA NO. F2)</t>
  </si>
  <si>
    <t>ASTRA (PMRDA NO B 16)</t>
  </si>
  <si>
    <t>ALEA ( PMRDA NO. A3)</t>
  </si>
  <si>
    <t>SEREN ( PMRDA NO. B6)</t>
  </si>
  <si>
    <t>SEONA (PMRDA NO. B7)</t>
  </si>
  <si>
    <t>EVA (PMRDA NO. G7)</t>
  </si>
  <si>
    <t>ASHER (PMRDA NO. A 4)</t>
  </si>
  <si>
    <t>SEIRRA (PMRDA NO. B9)</t>
  </si>
  <si>
    <t>SILIVIA  (PMRDA NO. B10)</t>
  </si>
  <si>
    <t>ERIN (PMRDA NO. G8)</t>
  </si>
  <si>
    <t>ALICE (PMRDA NO. A5)</t>
  </si>
  <si>
    <t>STELLA (PMRDA NO. B8)</t>
  </si>
  <si>
    <t>NYATI ELAN SOUTH EAST I</t>
  </si>
  <si>
    <t>ELLY  ( PMRDA NO. G9)</t>
  </si>
  <si>
    <t>ESTA ( PMRDA NO. G10)</t>
  </si>
  <si>
    <t>LAURA ( PMRDA NO. H1)</t>
  </si>
  <si>
    <t>LYRIA ( PMRDA NO. H3)</t>
  </si>
  <si>
    <t>LISA ( PMRDA NO. H4)</t>
  </si>
  <si>
    <t>LICIA ( PMRDA NO. H2)</t>
  </si>
  <si>
    <t>MARICA  ( PMRDA NO. G3)</t>
  </si>
  <si>
    <t>MARLEY ( PMRDA NO. G4)</t>
  </si>
  <si>
    <t>MAGNOLIA ( PMRDA NO. G2)</t>
  </si>
  <si>
    <t>MABEL ( PMRDA NO. G1)</t>
  </si>
  <si>
    <t>NYATI ELAN WEST II</t>
  </si>
  <si>
    <t>OPAL (PMRDA NO. B13)</t>
  </si>
  <si>
    <t>ORA (PMRDA NO. B14)</t>
  </si>
  <si>
    <t>NYATI ELAN WEST III</t>
  </si>
  <si>
    <t>GARDENIA ( PMRD NO G5)</t>
  </si>
  <si>
    <t>GENEVA (PMRDA NO. G6)</t>
  </si>
  <si>
    <t>NYATI ELAN-III</t>
  </si>
  <si>
    <t>GARDENIA (PMRD NO. G5)</t>
  </si>
  <si>
    <t>GENEVA (PMRD NO. G6)</t>
  </si>
  <si>
    <t>CHARISMA  - (PMC NO. C)</t>
  </si>
  <si>
    <t>DELUXE  - (PMC NO. D)</t>
  </si>
  <si>
    <t>GLORY - (PMC NO. G)</t>
  </si>
  <si>
    <t>FELICITY - (PMC NO. F)</t>
  </si>
  <si>
    <t>AMBROSIA - (PMC NO. A)</t>
  </si>
  <si>
    <t>EDIFICE - (PMC NO. E)</t>
  </si>
  <si>
    <t>BLAZE - (PMC NO. B)</t>
  </si>
  <si>
    <t>HELIOS ( PMC NO. B1 )</t>
  </si>
  <si>
    <t>HERA ( PMC NO. A2 )</t>
  </si>
  <si>
    <t>ARTEMIS ( PMC NO. C1 )</t>
  </si>
  <si>
    <t>SELENE ( PMC NO B2)</t>
  </si>
  <si>
    <t>NYATI ELYSIA II</t>
  </si>
  <si>
    <t>CRONUS ( PMC NO. C3 )</t>
  </si>
  <si>
    <t>NYATI ELYSIA III</t>
  </si>
  <si>
    <t>EOS ( PMC NO. E1 )</t>
  </si>
  <si>
    <t>NYATI ELYSIA IV</t>
  </si>
  <si>
    <t>APOLLO ( PMC NO. B3 )</t>
  </si>
  <si>
    <t>HEMERA ( PMC NO. A1 )</t>
  </si>
  <si>
    <t>ZEUS ( PMC NO. C4)</t>
  </si>
  <si>
    <t>NYATI EMPORIUS</t>
  </si>
  <si>
    <t>NYATI ENCHANTE I</t>
  </si>
  <si>
    <t>FLORENCE - PMC NO. A2</t>
  </si>
  <si>
    <t>NYATI ENCHANTE-II</t>
  </si>
  <si>
    <t>BLOSSOM- PMC NO. B</t>
  </si>
  <si>
    <t>NYATI ENCHANTE-III</t>
  </si>
  <si>
    <t>CARNATION - PMC NO. A1</t>
  </si>
  <si>
    <t>NYATI EPITOME</t>
  </si>
  <si>
    <t>MAHALE (PMC NO. A-1)</t>
  </si>
  <si>
    <t>MANDARA ( PMC NO. A-2)</t>
  </si>
  <si>
    <t>NYATI EQUATORIAL</t>
  </si>
  <si>
    <t>Caladium (PMRDA NO E1)</t>
  </si>
  <si>
    <t>LUPINE (PMRDA NO D1)</t>
  </si>
  <si>
    <t>ERICA ( PMRDA NO D2 )</t>
  </si>
  <si>
    <t>Jacobina  (PMRDA NO G1)</t>
  </si>
  <si>
    <t>Tritonia (PMRDA NO H1)</t>
  </si>
  <si>
    <t>Sedom (PMRDA NO F1)</t>
  </si>
  <si>
    <t>NYATI EQUATORIAL- II</t>
  </si>
  <si>
    <t>BLUEBELL (PMRDA NO. J1)</t>
  </si>
  <si>
    <t>TULIP (PMRDA NO. D3)</t>
  </si>
  <si>
    <t>DAFFODILS (PMRDA NO. D4)</t>
  </si>
  <si>
    <t>HIBISCUS ( PMRDA NO. I2)</t>
  </si>
  <si>
    <t>MARIGOLD (PMRDA NO. I1)</t>
  </si>
  <si>
    <t>MAGNOLIA (PMRDA NO. J2)</t>
  </si>
  <si>
    <t>RHYTHM - (PMC NO. WING R)</t>
  </si>
  <si>
    <t>INFINITY - (PMC NO. WING I)</t>
  </si>
  <si>
    <t>HARMONY - (PMC NO. WING H)</t>
  </si>
  <si>
    <t>BLISS - (PMC NO. WING B)</t>
  </si>
  <si>
    <t>CELINE - (PMC NO. WING C)</t>
  </si>
  <si>
    <t>GRACE - (PMC NO. WING G)</t>
  </si>
  <si>
    <t>AURA - (PMC NO. WING A)</t>
  </si>
  <si>
    <t>NYATI ERICA</t>
  </si>
  <si>
    <t>CARNEA - (PMC NO. A2)</t>
  </si>
  <si>
    <t>CILIARIS (PMC NO. A1)</t>
  </si>
  <si>
    <t>AQUAMARINE (PMC -A3)</t>
  </si>
  <si>
    <t>CARNELIAN (PMC - C3)</t>
  </si>
  <si>
    <t>AMETHYST (PMC - A2)</t>
  </si>
  <si>
    <t>AMBER (PMC - A1)</t>
  </si>
  <si>
    <t>BERYL (PMC - B)</t>
  </si>
  <si>
    <t>CORAL (PMC - C1)</t>
  </si>
  <si>
    <t>CITRINE (PMC - C2)</t>
  </si>
  <si>
    <t>EVEREST (PMRDA NO. A1)</t>
  </si>
  <si>
    <t>CHESTER (PMRDA NO, B1)</t>
  </si>
  <si>
    <t>GROUND FLOOR SHOP</t>
  </si>
  <si>
    <t>FIRST FLOOR SHOP</t>
  </si>
  <si>
    <t>NYATI ETERNITY COMMERCIAL-II</t>
  </si>
  <si>
    <t>THIRD FLOOR SHOP</t>
  </si>
  <si>
    <t>SECOND FLOOR SHOP</t>
  </si>
  <si>
    <t>ALPS (SANCTIONED D-1)</t>
  </si>
  <si>
    <t>ANDES (SANCTIONED D-2)</t>
  </si>
  <si>
    <t>ATLAS (SANCTIONED D-3)</t>
  </si>
  <si>
    <t>CASCADE (SANCTIONED E)</t>
  </si>
  <si>
    <t>NYATI ETERNITY Ph-II</t>
  </si>
  <si>
    <t>CARNIC (C-1)</t>
  </si>
  <si>
    <t>BROOKS (E-1)</t>
  </si>
  <si>
    <t>AMARO (D1)</t>
  </si>
  <si>
    <t>BEAUFORT (C-2)</t>
  </si>
  <si>
    <t>NYATI EUDORA</t>
  </si>
  <si>
    <t>D-3</t>
  </si>
  <si>
    <t>NYATI EUREKA</t>
  </si>
  <si>
    <t>NAPIER (B3)</t>
  </si>
  <si>
    <t>INDUS (A1)</t>
  </si>
  <si>
    <t>BRISBANE (B1)</t>
  </si>
  <si>
    <t>NEVA (B2)</t>
  </si>
  <si>
    <t>MURRAY ( A2)</t>
  </si>
  <si>
    <t>MURRAY - (A2)</t>
  </si>
  <si>
    <t>INDUS - (A1)</t>
  </si>
  <si>
    <t>NEVA - (B2)</t>
  </si>
  <si>
    <t>NAPIER - (B3)</t>
  </si>
  <si>
    <t>BRISBANE - (B1)</t>
  </si>
  <si>
    <t>VOLGA - (B5)</t>
  </si>
  <si>
    <t>COLUMBIA - (B4)</t>
  </si>
  <si>
    <t>MARIBEL (PMRDA NO. D)</t>
  </si>
  <si>
    <t>ISABEL (PMRDA NO. C)</t>
  </si>
  <si>
    <t>CELINA (PMRDA NO. B2)</t>
  </si>
  <si>
    <t>GRACIA (PMRDA NO. B1)</t>
  </si>
  <si>
    <t>BRISA (PMRDA NO. A)</t>
  </si>
  <si>
    <t>NYATI EVOLVE I</t>
  </si>
  <si>
    <t>TRANQUIL SHOPS (PMC A2)</t>
  </si>
  <si>
    <t>TRANQUIL RES (PMC A2)</t>
  </si>
  <si>
    <t>NYATI EVOLVE II</t>
  </si>
  <si>
    <t>SPLENDOR RES (PMC A1)</t>
  </si>
  <si>
    <t>SPLENDOR SHOP (PMC A1)</t>
  </si>
  <si>
    <t>B</t>
  </si>
  <si>
    <t>HEATHER (PMC NO. C1)</t>
  </si>
  <si>
    <t>BLOSSOM (PMC NO. C2)</t>
  </si>
  <si>
    <t>BLUEBELL (SHOP)</t>
  </si>
  <si>
    <t>NYATI KALEIDOSCOPE</t>
  </si>
  <si>
    <t>TOP FLOOR</t>
  </si>
  <si>
    <t>GROUND FLOOR</t>
  </si>
  <si>
    <t>NYATI MEADOWS Ph-III</t>
  </si>
  <si>
    <t>HIBISCUS - B-8</t>
  </si>
  <si>
    <t>EVA - B-9</t>
  </si>
  <si>
    <t>NYATI VICTORIA</t>
  </si>
  <si>
    <t>OCARINA (PMC NO. D)</t>
  </si>
  <si>
    <t>PRAKRUTI NIRWANA</t>
  </si>
  <si>
    <t>SAMPLE PROJECT</t>
  </si>
  <si>
    <t>Tower - A</t>
  </si>
  <si>
    <t>Dummy Building</t>
  </si>
  <si>
    <t>TEST PROJECT MIS</t>
  </si>
  <si>
    <t>Building A</t>
  </si>
  <si>
    <t>NYATI DEFENCE ENCLAVE I</t>
  </si>
  <si>
    <t>NYATI DEFENCE ENCLAVE II</t>
  </si>
  <si>
    <t>NYATI ELAN CENTRAL I</t>
  </si>
  <si>
    <t>NYATI ELAN CENTRAL II</t>
  </si>
  <si>
    <t>NYATI ELAN CENTRAL III</t>
  </si>
  <si>
    <t>NYATI ELAN SOUTH I</t>
  </si>
  <si>
    <t>NYATI ELAN SOUTH II</t>
  </si>
  <si>
    <t>NYATI ELITE</t>
  </si>
  <si>
    <t>NYATI ELYSIA I</t>
  </si>
  <si>
    <t>NYATI ELYSIA V</t>
  </si>
  <si>
    <t>NYATI ERA I</t>
  </si>
  <si>
    <t>NYATI ESTEBAN-I</t>
  </si>
  <si>
    <t>NYATI ETERNITY PH - IV</t>
  </si>
  <si>
    <t>NYATI ETERNITY COMMERCIAL - I</t>
  </si>
  <si>
    <t>NYATI ETERNITY Ph-I</t>
  </si>
  <si>
    <t>NYATI EVARA ( AVALON GROUP PVT LTD)</t>
  </si>
  <si>
    <t>NYATI EVARA - I</t>
  </si>
  <si>
    <t>NYATI EVARA - II</t>
  </si>
  <si>
    <t>NYATI EVARA - II ( AVALON GROUP PVT LTD)</t>
  </si>
  <si>
    <t>NYATI EVITA PH-1</t>
  </si>
  <si>
    <t>NYATI EVOLVE III</t>
  </si>
  <si>
    <t>NYATI EXUBERANCE II</t>
  </si>
  <si>
    <t>NYATI WINDCHIMES-II</t>
  </si>
  <si>
    <t>test</t>
  </si>
  <si>
    <t>BHAVNA GUPTA</t>
  </si>
  <si>
    <t>B-1503, MANTRA MIRARI, GHORPADI ROAD, MUNDHWA, PUNE – 411036, MAHARASHTRA</t>
  </si>
  <si>
    <t>Financial Issue</t>
  </si>
  <si>
    <t xml:space="preserve">AKSPG0045R                                        </t>
  </si>
  <si>
    <t>TANIYA ZOHEB MIRZA</t>
  </si>
  <si>
    <t>C/1104, Atrium Skywards, Next Undri City Center, Undri, Pune – 411060, Maharashtra</t>
  </si>
  <si>
    <t>FINANCIAL ISSUE</t>
  </si>
  <si>
    <t>917454384779</t>
  </si>
  <si>
    <t xml:space="preserve">CRQPM9559R                                        </t>
  </si>
  <si>
    <t>RUBY - C2 -1804</t>
  </si>
  <si>
    <t>AJAY BHANUDAS JOSHI</t>
  </si>
  <si>
    <t>FLAT NO-504/A, PINNACLE GULMOHAR, DSK RANWARA ROAD, PATIL NAGAR, NEAR SURYADATTA COLLEGE, BAVDHAN, PASHAN, ARMAMENT, PUNE, MAHARASHTRA - 411021</t>
  </si>
  <si>
    <t>Defaulted For Registration.</t>
  </si>
  <si>
    <t xml:space="preserve">AGXPJ7086Q                                        </t>
  </si>
  <si>
    <t>GALAXY - 2B -1303</t>
  </si>
  <si>
    <t>Mangal Tanaji Mane</t>
  </si>
  <si>
    <t>AT POST CHACHEGAON , TAL -KARAD ATST -SATARA :415122</t>
  </si>
  <si>
    <t>FINANCIAL ISSUE.</t>
  </si>
  <si>
    <t>Suraj Vishnu Chaudhari</t>
  </si>
  <si>
    <t>Karmveer Nagar At Post Vadut Tal.Khatav Vadut Dist Satara - 415506</t>
  </si>
  <si>
    <t>Legal Dispute</t>
  </si>
  <si>
    <t>FOOD STALL NO.2</t>
  </si>
  <si>
    <t>FLAT NO.Q 111/2, FOREST COUNTY, KHARADI, OPP EON IT PARK, PUNE CITY, PUNE 411014</t>
  </si>
  <si>
    <t>As per Sales Instruction</t>
  </si>
  <si>
    <t xml:space="preserve">AAXHA8693N                                        </t>
  </si>
  <si>
    <t>OLIVE - A2 -1701 - PREMIUM FLAT</t>
  </si>
  <si>
    <t>28 Somnath Colony Pratap Nagar Chittorgarh 312001 ,</t>
  </si>
  <si>
    <t>Shifted to 2401 A2</t>
  </si>
  <si>
    <t>HERMES - 2E - 104</t>
  </si>
  <si>
    <t>Mallika Razvi</t>
  </si>
  <si>
    <t>R h No 22 Karan Avenue Hsg . Society Pashan Road Bavdhan Khurd Pune : 411021</t>
  </si>
  <si>
    <t>Cancelled Due to Financial</t>
  </si>
  <si>
    <t>cancelled</t>
  </si>
  <si>
    <t>NOBLE - N - 1102</t>
  </si>
  <si>
    <t>USHA DEVI DIXIT</t>
  </si>
  <si>
    <t>K-213, PALLADIUM GRAND, PHASE II, DHANORI, PUNE-411015</t>
  </si>
  <si>
    <t>Job Loss</t>
  </si>
  <si>
    <t>OFFICE - 1201</t>
  </si>
  <si>
    <t>ATUL SATAV AND MAHENDRA GALANDE</t>
  </si>
  <si>
    <t>SHIFTED TO 1701</t>
  </si>
  <si>
    <t>OFFICE - 817</t>
  </si>
  <si>
    <t>SIDHANT JAIN</t>
  </si>
  <si>
    <t>FINSWELL WOODS, FLAT NO. 1002, SAKORE NAGAR, VIMAN NAGAR, PUNE - 411014</t>
  </si>
  <si>
    <t>May-26 Rate Actual</t>
  </si>
  <si>
    <t>May-26 Area Actual</t>
  </si>
  <si>
    <t>May-26 Sales Value Actual</t>
  </si>
  <si>
    <t>May-26 Construction Actual</t>
  </si>
  <si>
    <t>SrNo</t>
  </si>
  <si>
    <t>Project</t>
  </si>
  <si>
    <t>Customer</t>
  </si>
  <si>
    <t>Registration_Date</t>
  </si>
  <si>
    <t>Claimed Value</t>
  </si>
  <si>
    <t>Received</t>
  </si>
  <si>
    <t>Total Outstanding</t>
  </si>
  <si>
    <t>OFFICE - 1001</t>
  </si>
  <si>
    <t>MAJESTIC PRIME REALTORS LLP</t>
  </si>
  <si>
    <t>25 Dec 2020</t>
  </si>
  <si>
    <t>OFFICE - 1108</t>
  </si>
  <si>
    <t>KAWAL PAL SINGH SALUJA</t>
  </si>
  <si>
    <t>04 Jan 2024</t>
  </si>
  <si>
    <t>OFFICE - 1208</t>
  </si>
  <si>
    <t>BRAHMAGIRI VENTURES AND REAL ESTATE PVT LTD</t>
  </si>
  <si>
    <t>02 Feb 2024</t>
  </si>
  <si>
    <t>OFFICE - 1205</t>
  </si>
  <si>
    <t>16 Mar 2023</t>
  </si>
  <si>
    <t>OFFICE - 1206</t>
  </si>
  <si>
    <t>30 Mar 2023</t>
  </si>
  <si>
    <t xml:space="preserve">BLOCK A                                 </t>
  </si>
  <si>
    <t>UNIT NO - 201</t>
  </si>
  <si>
    <t>ANKAB VENTURES LLP</t>
  </si>
  <si>
    <t>17 May 2023</t>
  </si>
  <si>
    <t>OFFICE - 1507</t>
  </si>
  <si>
    <t>OMKAR SANJAYSINH CHAVAN</t>
  </si>
  <si>
    <t>21 Oct 2024</t>
  </si>
  <si>
    <t>OFFICE - 1207</t>
  </si>
  <si>
    <t>RAMANA PROPERTIES PRIVATE LIMITED</t>
  </si>
  <si>
    <t>20 Jun 2024</t>
  </si>
  <si>
    <t>OFFICE - 1203</t>
  </si>
  <si>
    <t>03 Jun 2025</t>
  </si>
  <si>
    <t>OFFICE - 1307</t>
  </si>
  <si>
    <t>VANITA SUDHAKAR KACHKALWAR</t>
  </si>
  <si>
    <t>23 Aug 2024</t>
  </si>
  <si>
    <t>OFFICE - 1107</t>
  </si>
  <si>
    <t>OFFICE - 1406</t>
  </si>
  <si>
    <t>PMNK DIVINE IMPEX LLP</t>
  </si>
  <si>
    <t>20 Dec 2024</t>
  </si>
  <si>
    <t>OFFICE - 1605</t>
  </si>
  <si>
    <t>MITHIL BHARATKUMAR KOTHARI</t>
  </si>
  <si>
    <t>17 Nov 2025</t>
  </si>
  <si>
    <t>OFFICE - 1104</t>
  </si>
  <si>
    <t>BHAGYALAXMI FOODS</t>
  </si>
  <si>
    <t>20 Apr 2024</t>
  </si>
  <si>
    <t>OFFICE - 424</t>
  </si>
  <si>
    <t>OFFICE - 1502</t>
  </si>
  <si>
    <t>HEMANGI MANISH KUTE</t>
  </si>
  <si>
    <t>OFFICE - 1204</t>
  </si>
  <si>
    <t>OFFICE - 1402</t>
  </si>
  <si>
    <t>MONIKA ANIL DEWANI</t>
  </si>
  <si>
    <t>04 Oct 2024</t>
  </si>
  <si>
    <t>OFFICE - 903</t>
  </si>
  <si>
    <t>MAHAVIR FLEET OPERATORS PRIVATE LIMITED</t>
  </si>
  <si>
    <t>07 Oct 2024</t>
  </si>
  <si>
    <t>OFFICE - 1706</t>
  </si>
  <si>
    <t xml:space="preserve">LAVENDER - (PMC NO. A1)  </t>
  </si>
  <si>
    <t>LAVENDER - A 1 -104</t>
  </si>
  <si>
    <t>JOSEPH BARTHOL DSOUZA</t>
  </si>
  <si>
    <t>08 Jan 2026</t>
  </si>
  <si>
    <t>LAVENDER - A 1 -101 PREMIUM PNN FLAT</t>
  </si>
  <si>
    <t>RONALD JOSEPH DSOUZA</t>
  </si>
  <si>
    <t>B WING - OFFICE - 801</t>
  </si>
  <si>
    <t>SNEH YASHODHA ASSOCIATES LLP</t>
  </si>
  <si>
    <t>24 Oct 2025</t>
  </si>
  <si>
    <t>LAVENDER - A 1 -103</t>
  </si>
  <si>
    <t>OLIVE - A2 -1502</t>
  </si>
  <si>
    <t>AARTI AGARWAL</t>
  </si>
  <si>
    <t>10 Mar 2026</t>
  </si>
  <si>
    <t>OFFICE - 535</t>
  </si>
  <si>
    <t>KTM VENTURES</t>
  </si>
  <si>
    <t>OFFICE - 534</t>
  </si>
  <si>
    <t>OLIVE - A2 -1001</t>
  </si>
  <si>
    <t>RONALD ROCKY ALVARES</t>
  </si>
  <si>
    <t>16 Apr 2026</t>
  </si>
  <si>
    <t>OFFICE - 801</t>
  </si>
  <si>
    <t>KAVITA MAHENDRA GALANDE</t>
  </si>
  <si>
    <t>04 Mar 2024</t>
  </si>
  <si>
    <t>LAVENDER - A 1 -2502</t>
  </si>
  <si>
    <t>PANDARINATH SRIKANT PAI FONDEKAR</t>
  </si>
  <si>
    <t>06 Feb 2026</t>
  </si>
  <si>
    <t>RESTAURANT  - 05</t>
  </si>
  <si>
    <t>Arnav Sandip Gadge</t>
  </si>
  <si>
    <t>10 Aug 2020</t>
  </si>
  <si>
    <t xml:space="preserve">NYATI ERA II                                      </t>
  </si>
  <si>
    <t>T - WING - SHOP NO. 005</t>
  </si>
  <si>
    <t>NAMRATA ARORA</t>
  </si>
  <si>
    <t>18 Apr 2026</t>
  </si>
  <si>
    <t xml:space="preserve">NYATI EMERALD I                                   </t>
  </si>
  <si>
    <t xml:space="preserve">ONYX - (PMC - B2)                       </t>
  </si>
  <si>
    <t>ONYX - B2 - 2904 PREMIUM PNN FLAT</t>
  </si>
  <si>
    <t>MEENA KHATRI</t>
  </si>
  <si>
    <t>09 Apr 2026</t>
  </si>
  <si>
    <t>ORION - 1C - 2701</t>
  </si>
  <si>
    <t>MANISHA YADAV</t>
  </si>
  <si>
    <t>13 Jan 2025</t>
  </si>
  <si>
    <t>T - WING - SHOP NO. 006</t>
  </si>
  <si>
    <t>SUSHMA DHAKA</t>
  </si>
  <si>
    <t>31 Mar 2026</t>
  </si>
  <si>
    <t>B WING - OFFICE - 305</t>
  </si>
  <si>
    <t>MAHENDRA SHIVAJIRAO GALANDE</t>
  </si>
  <si>
    <t>30 May 2025</t>
  </si>
  <si>
    <t xml:space="preserve">NYATI ELENOR                                      </t>
  </si>
  <si>
    <t>B TOWER -1901</t>
  </si>
  <si>
    <t>SHIRISH JAWAHARLAL SHAH</t>
  </si>
  <si>
    <t>OFFICE - 536</t>
  </si>
  <si>
    <t>HERMES - 2E - 603 LAND OWNER N BEHEDE</t>
  </si>
  <si>
    <t>ASHWINI SANTOSH SANAP</t>
  </si>
  <si>
    <t>10 Jun 2025</t>
  </si>
  <si>
    <t>OFFICE - 1202</t>
  </si>
  <si>
    <t>DHRUVKUMAR RAJIV AGRAWAL</t>
  </si>
  <si>
    <t>25 Sep 2024</t>
  </si>
  <si>
    <t>OLIVE - A2 -1901</t>
  </si>
  <si>
    <t>MANISHA GERA</t>
  </si>
  <si>
    <t>21 Nov 2025</t>
  </si>
  <si>
    <t xml:space="preserve">TOPAZ - (PMC NO - C3)    </t>
  </si>
  <si>
    <t>TOPAZ - C3 -704</t>
  </si>
  <si>
    <t>DEBIPARNA DE</t>
  </si>
  <si>
    <t>20 Apr 2026</t>
  </si>
  <si>
    <t xml:space="preserve">A TOWER                  </t>
  </si>
  <si>
    <t>A TOWER -1201</t>
  </si>
  <si>
    <t>DINESH CHANDER NAYYAR (Retd.) Vr. C.</t>
  </si>
  <si>
    <t>28 Mar 2026</t>
  </si>
  <si>
    <t>LAVENDER - A 1 -702</t>
  </si>
  <si>
    <t>SAGAR CHINTAMANI SHAH</t>
  </si>
  <si>
    <t>22 Jun 2024</t>
  </si>
  <si>
    <t>OFFICE - 533</t>
  </si>
  <si>
    <t>HERMES - 2E - 002</t>
  </si>
  <si>
    <t>DHANANJAY GORAKHNATH PARDESHI</t>
  </si>
  <si>
    <t>13 Apr 2026</t>
  </si>
  <si>
    <t xml:space="preserve">PEARL - (PMC - B3)                      </t>
  </si>
  <si>
    <t>PEARL - B3 - 2904 PREMIUM PNN FLAT</t>
  </si>
  <si>
    <t>VIJAYANAND KASHAPPANAVAR</t>
  </si>
  <si>
    <t>TOPAZ - C3 -1204</t>
  </si>
  <si>
    <t>AMRUTA DILIP BIDWAI</t>
  </si>
  <si>
    <t>06 Apr 2026</t>
  </si>
  <si>
    <t>AQUAMARINE - A1 - 2901 PREMIUM PNN FLAT</t>
  </si>
  <si>
    <t>PRANJALI GAURAV SALUNKHE</t>
  </si>
  <si>
    <t>AJINKYA MARUTI GALANDE</t>
  </si>
  <si>
    <t>LAVENDER - A 1 -202</t>
  </si>
  <si>
    <t>DHIRESH SHARMA</t>
  </si>
  <si>
    <t>01 Mar 2025</t>
  </si>
  <si>
    <t xml:space="preserve">OPAL - (PMC NO - C1)     </t>
  </si>
  <si>
    <t>OPAL - C1 -2803</t>
  </si>
  <si>
    <t>SUCHI SMITA AGARWAL</t>
  </si>
  <si>
    <t>05 Jan 2026</t>
  </si>
  <si>
    <t>TOPAZ - C3 -2703</t>
  </si>
  <si>
    <t>VARSHA SHIVAKUMAR</t>
  </si>
  <si>
    <t>TOPAZ - C3 -404</t>
  </si>
  <si>
    <t>SHIKALGAR ANIS NIJAMUDDIN</t>
  </si>
  <si>
    <t>27 Mar 2026</t>
  </si>
  <si>
    <t xml:space="preserve">VESTA - (PMC NO. 2D)     </t>
  </si>
  <si>
    <t>VESTA - 2D -1202</t>
  </si>
  <si>
    <t>POOJA SWAPNIL CHAVAN</t>
  </si>
  <si>
    <t>21 Apr 2026</t>
  </si>
  <si>
    <t>B TOWER -2803</t>
  </si>
  <si>
    <t>KRISHNA KUMAR RAJANI</t>
  </si>
  <si>
    <t>22 Feb 2026</t>
  </si>
  <si>
    <t>A TOWER -3104 &amp; 3104A</t>
  </si>
  <si>
    <t>HARISH C. SHROFF</t>
  </si>
  <si>
    <t>AQUAMARINE - A1 - 1303</t>
  </si>
  <si>
    <t>MUKUND PANDURANGSINGH SAVNERKAR</t>
  </si>
  <si>
    <t>25 Feb 2024</t>
  </si>
  <si>
    <t>AQUAMARINE - A1 - 2803</t>
  </si>
  <si>
    <t>CHARUDATTA SHASHIKANT KHANORE</t>
  </si>
  <si>
    <t>A TOWER -1501</t>
  </si>
  <si>
    <t>HARVINDER KAUR AMARJIT SINGH KOCHHER</t>
  </si>
  <si>
    <t>A TOWER -1504</t>
  </si>
  <si>
    <t>AMARJIT SINGH MANSINGH KOCHHER</t>
  </si>
  <si>
    <t>28 Apr 2026</t>
  </si>
  <si>
    <t>HERMES - 2E - 2403</t>
  </si>
  <si>
    <t>DILBAHADUR PADAMSINGH BOGATI</t>
  </si>
  <si>
    <t>10 Jan 2024</t>
  </si>
  <si>
    <t>LAVENDER - A 1 -1002</t>
  </si>
  <si>
    <t>VIJAY MADANLAL ANAND</t>
  </si>
  <si>
    <t>14 Jun 2024</t>
  </si>
  <si>
    <t>LAVENDER - A 1 -1402</t>
  </si>
  <si>
    <t>SNEHAL SANDEEP SHAH</t>
  </si>
  <si>
    <t>A TOWER -2201</t>
  </si>
  <si>
    <t>ASHISH RAMCHANDRA SANKPAL</t>
  </si>
  <si>
    <t>RUBY - C2 -2803</t>
  </si>
  <si>
    <t>KULDEEP KAUR GULSHAN SINGH OBEROI</t>
  </si>
  <si>
    <t>15 Dec 2025</t>
  </si>
  <si>
    <t>HERMES - 2E - 401</t>
  </si>
  <si>
    <t>DEEPAK PRAVIN SANGHVI</t>
  </si>
  <si>
    <t>30 Jan 2024</t>
  </si>
  <si>
    <t>AGATE - D1 -1303</t>
  </si>
  <si>
    <t>SHILPA HARSHAL PALEKAR</t>
  </si>
  <si>
    <t>OPAL - C1 -804</t>
  </si>
  <si>
    <t>SHYAMKARN KUNDLIKRAO PAIKRAO</t>
  </si>
  <si>
    <t>17 Feb 2026</t>
  </si>
  <si>
    <t>TOPAZ - C3 -603</t>
  </si>
  <si>
    <t>VINAY GULABRAO PATANKAR</t>
  </si>
  <si>
    <t>20 Feb 2026</t>
  </si>
  <si>
    <t>A TOWER -1103</t>
  </si>
  <si>
    <t>KUNDAN RATILAL BAFNA</t>
  </si>
  <si>
    <t>18 Dec 2025</t>
  </si>
  <si>
    <t xml:space="preserve">NYATI EMBLEM                                      </t>
  </si>
  <si>
    <t xml:space="preserve">F BUILDING               </t>
  </si>
  <si>
    <t>F BUILDING - UNIT NO.2002</t>
  </si>
  <si>
    <t>NIRMALA CHANDRAKANT RAUT</t>
  </si>
  <si>
    <t>17 Jan 2026</t>
  </si>
  <si>
    <t>A TOWER -2702</t>
  </si>
  <si>
    <t>13 Mar 2026</t>
  </si>
  <si>
    <t>B WING - UNIT - 214</t>
  </si>
  <si>
    <t>MARUTI RAMCHANDRARAO KALYANKAR</t>
  </si>
  <si>
    <t>25 Aug 2022</t>
  </si>
  <si>
    <t>LAVENDER - A 1 -902</t>
  </si>
  <si>
    <t>ANKITA SIDDHARTH MAHAJAN</t>
  </si>
  <si>
    <t>04 Jul 2025</t>
  </si>
  <si>
    <t>SHOP - 125</t>
  </si>
  <si>
    <t>SANJAY DATTATRAY MAGAR</t>
  </si>
  <si>
    <t>24 Sep 2020</t>
  </si>
  <si>
    <t>23 Jun 2025</t>
  </si>
  <si>
    <t>PERIWINKLE - C3 -204</t>
  </si>
  <si>
    <t>ABHISHAIL PRAKASH KHAROTE</t>
  </si>
  <si>
    <t>23 Apr 2026</t>
  </si>
  <si>
    <t>AGATE - D1 -1104</t>
  </si>
  <si>
    <t>PRABHAKAR MAHUNTA</t>
  </si>
  <si>
    <t>TOPAZ - C3 -2901 - PREMIUM FLAT</t>
  </si>
  <si>
    <t>PRATUL BHONSLE</t>
  </si>
  <si>
    <t>PRIMROSE - C4 -202</t>
  </si>
  <si>
    <t>MEGHA GUPTA</t>
  </si>
  <si>
    <t>15 Apr 2026</t>
  </si>
  <si>
    <t>SAPPHIRE - A2 - 2802</t>
  </si>
  <si>
    <t>SUMIT SHARMA</t>
  </si>
  <si>
    <t>26 May 2025</t>
  </si>
  <si>
    <t>LAVENDER - A 1 -402</t>
  </si>
  <si>
    <t>ROOPARAJ DODDANNA SHETTY</t>
  </si>
  <si>
    <t>03 Jul 2024</t>
  </si>
  <si>
    <t xml:space="preserve">NYATI EQUINOX II                                  </t>
  </si>
  <si>
    <t>CERES - A -1104</t>
  </si>
  <si>
    <t>NIRANJAN NARSINGH PATIL</t>
  </si>
  <si>
    <t>26 Feb 2026</t>
  </si>
  <si>
    <t>B TOWER - 903</t>
  </si>
  <si>
    <t>BHARAT SURESH SHROFF</t>
  </si>
  <si>
    <t>A TOWER -2501</t>
  </si>
  <si>
    <t>REKHA RAJESH SHAH</t>
  </si>
  <si>
    <t>28 Jan 2026</t>
  </si>
  <si>
    <t>PEARL - D1 - 2602</t>
  </si>
  <si>
    <t>NEHA SHARMA</t>
  </si>
  <si>
    <t>20 Mar 2026</t>
  </si>
  <si>
    <t>PEARL - B3 - 2901 PREMIUM PNN FLAT</t>
  </si>
  <si>
    <t xml:space="preserve">TANZANITE (PMC - D4)                    </t>
  </si>
  <si>
    <t>TANZANITE - D4 - 1502</t>
  </si>
  <si>
    <t>SHAKTI PRASAD DASH</t>
  </si>
  <si>
    <t>23 Mar 2026</t>
  </si>
  <si>
    <t>OFFICE - 822</t>
  </si>
  <si>
    <t>ARUN KUMAR DUA</t>
  </si>
  <si>
    <t>14 Jun 2021</t>
  </si>
  <si>
    <t>PERIWINKLE - C3 -203</t>
  </si>
  <si>
    <t>UNNATI SUNIL YADAV</t>
  </si>
  <si>
    <t>REGAL - 1A -2401</t>
  </si>
  <si>
    <t>DESAATH MANAGEMENT SERVICES PRIVATE LIMITED</t>
  </si>
  <si>
    <t>REGAL - 1A -2501</t>
  </si>
  <si>
    <t>B TOWER -1904</t>
  </si>
  <si>
    <t>NEETA MITESH KOTHARI</t>
  </si>
  <si>
    <t>04 Mar 2026</t>
  </si>
  <si>
    <t>B TOWER -2004</t>
  </si>
  <si>
    <t>BHAVINI MILAN KOTHARI</t>
  </si>
  <si>
    <t>B TOWER -2104</t>
  </si>
  <si>
    <t>RAJANIKANT CHUNILALJI KOTHARI</t>
  </si>
  <si>
    <t>PRIMROSE - C4 -404</t>
  </si>
  <si>
    <t>MEDHA MADAN PETHKAR</t>
  </si>
  <si>
    <t>14 Mar 2026</t>
  </si>
  <si>
    <t>PERIWINKLE - C3 -604</t>
  </si>
  <si>
    <t>ANITA CHHABRA</t>
  </si>
  <si>
    <t>23 Jan 2026</t>
  </si>
  <si>
    <t>PRIMROSE - C4 -604</t>
  </si>
  <si>
    <t>NAVEEN AGARWAL</t>
  </si>
  <si>
    <t>25 Mar 2026</t>
  </si>
  <si>
    <t>AGATE - D1 -903</t>
  </si>
  <si>
    <t>PAYAL PRABHU KHONDE</t>
  </si>
  <si>
    <t>12 Mar 2026</t>
  </si>
  <si>
    <t>ALEXANDRITE - D5 - 2402</t>
  </si>
  <si>
    <t>KRITI DAS</t>
  </si>
  <si>
    <t>B WING - UNIT - 204</t>
  </si>
  <si>
    <t>SADASHIV SONAJI CHOUNDE</t>
  </si>
  <si>
    <t>02 Nov 2023</t>
  </si>
  <si>
    <t>PRIMROSE - C4 -403</t>
  </si>
  <si>
    <t>KISLAY KISHORE</t>
  </si>
  <si>
    <t>07 Mar 2026</t>
  </si>
  <si>
    <t>OFFICE - 628</t>
  </si>
  <si>
    <t>SAIFUDDIN SHABBIRHUSAIN CHARBIWALA</t>
  </si>
  <si>
    <t>12 Oct 2021</t>
  </si>
  <si>
    <t>OFFICE - 639</t>
  </si>
  <si>
    <t>SONALI NAVNATH HARDE</t>
  </si>
  <si>
    <t>16 Jun 2023</t>
  </si>
  <si>
    <t>TOPAZ - C3 -502</t>
  </si>
  <si>
    <t>ROSHAN VISHWANATHAN NAIR</t>
  </si>
  <si>
    <t>TOPAZ - C3 -1201</t>
  </si>
  <si>
    <t>CHAITANYA KIRAN JUGADE</t>
  </si>
  <si>
    <t>ALEXANDRITE - D5 - 2102</t>
  </si>
  <si>
    <t>KAMAL MAHIPAL</t>
  </si>
  <si>
    <t>ONYX - B2 - 2102</t>
  </si>
  <si>
    <t>RAVIRAJ GANGAPRASAD THANVI</t>
  </si>
  <si>
    <t>26 Jun 2024</t>
  </si>
  <si>
    <t>TOPAZ - C3 -1501</t>
  </si>
  <si>
    <t>NAVNATH NARAYAN BHAGAT</t>
  </si>
  <si>
    <t>TANZANITE - D4 - 902</t>
  </si>
  <si>
    <t>ANKUSH BANSAL</t>
  </si>
  <si>
    <t>OFFICE - 526</t>
  </si>
  <si>
    <t>AJINKYA  PRABHAKAR SHINDE</t>
  </si>
  <si>
    <t>30 Jul 2020</t>
  </si>
  <si>
    <t>ONYX - B2 - 1402</t>
  </si>
  <si>
    <t>MEENU SURI</t>
  </si>
  <si>
    <t>PEARL - B3 - 1603</t>
  </si>
  <si>
    <t>SHIVAM MAROTIRAO DANGE</t>
  </si>
  <si>
    <t>17 Apr 2025</t>
  </si>
  <si>
    <t>TOPAZ - C3 -2701</t>
  </si>
  <si>
    <t>ALAMEEN MERCHANT</t>
  </si>
  <si>
    <t>09 Mar 2026</t>
  </si>
  <si>
    <t>PERIWINKLE - C3 -902</t>
  </si>
  <si>
    <t>ASHWINI AMOL SHITOLE</t>
  </si>
  <si>
    <t>29 Sep 2025</t>
  </si>
  <si>
    <t xml:space="preserve">NYATI EXUBERANCE I                                </t>
  </si>
  <si>
    <t>HEATHER - C1 - 1202</t>
  </si>
  <si>
    <t>AKASH KISHOR MESHRAM</t>
  </si>
  <si>
    <t>27 May 2022</t>
  </si>
  <si>
    <t>RUBY - C2 -1501</t>
  </si>
  <si>
    <t>SHEETAL ASHOK WAGHMARE</t>
  </si>
  <si>
    <t>13 Jan 2026</t>
  </si>
  <si>
    <t>ALEXANDRITE - D5 - 1802</t>
  </si>
  <si>
    <t>ANKUSH PEER</t>
  </si>
  <si>
    <t>26 Mar 2026</t>
  </si>
  <si>
    <t>ALEXANDRITE - D5 - 701</t>
  </si>
  <si>
    <t>NITISH RAI</t>
  </si>
  <si>
    <t>OFFICE - 636</t>
  </si>
  <si>
    <t>INAYAT HUSSAIN</t>
  </si>
  <si>
    <t>02 Jun 2022</t>
  </si>
  <si>
    <t>ALEXANDRITE - D5 - 1202</t>
  </si>
  <si>
    <t>RAVI PRATAP SINGH</t>
  </si>
  <si>
    <t>ALEXANDRITE - D5 - 2701</t>
  </si>
  <si>
    <t>MANSA SANTOSH RANDIVE</t>
  </si>
  <si>
    <t>10 Feb 2026</t>
  </si>
  <si>
    <t>AQUAMARINE - A1 - 302</t>
  </si>
  <si>
    <t>APOORV SHRIVASTAVA</t>
  </si>
  <si>
    <t>24 Jul 2025</t>
  </si>
  <si>
    <t>ALEXANDRITE - D5 - 2202</t>
  </si>
  <si>
    <t>SANJAY SHARAD JAGTAP</t>
  </si>
  <si>
    <t>HERMES - 2E - 2402</t>
  </si>
  <si>
    <t>DILBAHADUR PADAMSINGH BHOGATI</t>
  </si>
  <si>
    <t>ALEXANDRITE - D5 - 501</t>
  </si>
  <si>
    <t>AJEET SINGH</t>
  </si>
  <si>
    <t>OPAL - C1 -2102</t>
  </si>
  <si>
    <t>NIPURNA BHARAT NANAVATI</t>
  </si>
  <si>
    <t>04 May 2025</t>
  </si>
  <si>
    <t>SHOP - 17</t>
  </si>
  <si>
    <t>Sanjay Rangnathrao Patil</t>
  </si>
  <si>
    <t>29 Nov 2020</t>
  </si>
  <si>
    <t>ALEXANDRITE - D5 - 2501</t>
  </si>
  <si>
    <t>SUHAS ASHOK SHINDE</t>
  </si>
  <si>
    <t>10 Apr 2026</t>
  </si>
  <si>
    <t>AGATE - D1 -2302</t>
  </si>
  <si>
    <t>CHINMAY ATUL BHIMANWAR</t>
  </si>
  <si>
    <t>ONYX - B2 - 1501</t>
  </si>
  <si>
    <t>STONEBRIDGE CONSTRUCTIONS REALTY SCR LLP</t>
  </si>
  <si>
    <t>27 Dec 2024</t>
  </si>
  <si>
    <t>REGAL - 1A -601</t>
  </si>
  <si>
    <t>PRASHANT PURUSHOTTAM BHALE</t>
  </si>
  <si>
    <t xml:space="preserve">NYATI EVANIA                                      </t>
  </si>
  <si>
    <t>SHOWROOM NO.07</t>
  </si>
  <si>
    <t>PRIMROSE - C4 -1402</t>
  </si>
  <si>
    <t>LATIF KHAN</t>
  </si>
  <si>
    <t>04 Aug 2025</t>
  </si>
  <si>
    <t>OFFICE - 1403</t>
  </si>
  <si>
    <t>ANKIT GARG</t>
  </si>
  <si>
    <t>24 Jan 2025</t>
  </si>
  <si>
    <t>B TOWER -3104 &amp; 3104 A</t>
  </si>
  <si>
    <t>MUKTA LALIT OSWAL</t>
  </si>
  <si>
    <t>OFFICE - 736</t>
  </si>
  <si>
    <t>RADHIKA RAJANI</t>
  </si>
  <si>
    <t>30 Nov 2022</t>
  </si>
  <si>
    <t>A WING - SHOP - 02</t>
  </si>
  <si>
    <t>AMITKUMAR KHEMCHANDBHAI  PATEL</t>
  </si>
  <si>
    <t>OFFICE - 1401</t>
  </si>
  <si>
    <t>24 Jun 2025</t>
  </si>
  <si>
    <t xml:space="preserve">NYATI ELAN COMMERCIAL                             </t>
  </si>
  <si>
    <t>SHOP -23</t>
  </si>
  <si>
    <t>RITIKA SUDHIR NAIDU</t>
  </si>
  <si>
    <t>PEARL - D1 - 704</t>
  </si>
  <si>
    <t>RANDEEP BHARAT BHUSHAN SHARMA</t>
  </si>
  <si>
    <t>AGATE - D1 -1101</t>
  </si>
  <si>
    <t>ANNAPURNA MAHUNTA</t>
  </si>
  <si>
    <t>P1 - SHOP NO - 04</t>
  </si>
  <si>
    <t>VAISHALI DNYANOBA PAWAR</t>
  </si>
  <si>
    <t>30 Jan 2026</t>
  </si>
  <si>
    <t>SHOP - 43</t>
  </si>
  <si>
    <t>MOHITA KAUR SALUJA</t>
  </si>
  <si>
    <t>30 Dec 2020</t>
  </si>
  <si>
    <t>A TOWER -2703</t>
  </si>
  <si>
    <t>JASPREET KAUR SALUJA</t>
  </si>
  <si>
    <t>OFFICE -707</t>
  </si>
  <si>
    <t>VZ ASSOCIATES LLP</t>
  </si>
  <si>
    <t>06 Jan 2021</t>
  </si>
  <si>
    <t>LAVENDER - A 1 -1602</t>
  </si>
  <si>
    <t>VRUSHALI RAVINDRA BOMBLE</t>
  </si>
  <si>
    <t>19 Aug 2024</t>
  </si>
  <si>
    <t>PHOENIX - 2A - 902</t>
  </si>
  <si>
    <t>GANESH SUBHASH SHILWANT</t>
  </si>
  <si>
    <t>AGATE - D1 -2602</t>
  </si>
  <si>
    <t>NITIN MALHOTRA</t>
  </si>
  <si>
    <t>24 Mar 2026</t>
  </si>
  <si>
    <t>P1 - SHOP NO - 16</t>
  </si>
  <si>
    <t>VRUSHALI PRADEEP DESHPANDE</t>
  </si>
  <si>
    <t>30 Mar 2025</t>
  </si>
  <si>
    <t>RESTAURANT  - 03</t>
  </si>
  <si>
    <t>28 Oct 2020</t>
  </si>
  <si>
    <t>SHOP -18</t>
  </si>
  <si>
    <t>AMIT KUMAR RAUT</t>
  </si>
  <si>
    <t>A -1701</t>
  </si>
  <si>
    <t>A WING - OFFICE - 1003</t>
  </si>
  <si>
    <t>JAI BHAVANI ENTERPRISES</t>
  </si>
  <si>
    <t>29 Apr 2024</t>
  </si>
  <si>
    <t>OFFICE - 1302</t>
  </si>
  <si>
    <t>BHAVIK NARENDRA PANCHMATIA</t>
  </si>
  <si>
    <t>14 Sep 2024</t>
  </si>
  <si>
    <t xml:space="preserve">NYATI EMERALD II                                  </t>
  </si>
  <si>
    <t>SHOP NO 14</t>
  </si>
  <si>
    <t>LAXMIBEN KISHORBHAI PUNJABI</t>
  </si>
  <si>
    <t>AQUAMARINE - A1 - 301</t>
  </si>
  <si>
    <t>RUPALI AGRAWAL</t>
  </si>
  <si>
    <t>23 May 2025</t>
  </si>
  <si>
    <t>A -1602</t>
  </si>
  <si>
    <t>P1 - SHOP NO - 22</t>
  </si>
  <si>
    <t>DEEPAK DATTATRAYA SHINDE</t>
  </si>
  <si>
    <t>24 Aug 2024</t>
  </si>
  <si>
    <t>RUBY - C2 -1204</t>
  </si>
  <si>
    <t>MANAS ANAND KULKARNI</t>
  </si>
  <si>
    <t>14 Jul 2025</t>
  </si>
  <si>
    <t>SAPPHIRE - A2 - 1003</t>
  </si>
  <si>
    <t>NIKHIL RAINA</t>
  </si>
  <si>
    <t>28 Jun 2023</t>
  </si>
  <si>
    <t>BERYL - B1 - 1201</t>
  </si>
  <si>
    <t>REGAL - 1A -1703</t>
  </si>
  <si>
    <t>SOMESH SUNIL JOJARE</t>
  </si>
  <si>
    <t>ALEXANDRITE - D5 - 1204</t>
  </si>
  <si>
    <t>MAHESH DATTATRAY NANDE</t>
  </si>
  <si>
    <t>ALEXANDRITE - D5 - 1001</t>
  </si>
  <si>
    <t>AMANDEEP</t>
  </si>
  <si>
    <t>12 Feb 2026</t>
  </si>
  <si>
    <t>PRIMROSE - C4 -2402</t>
  </si>
  <si>
    <t>AMENA FAKHRUDDIN HOTELWALA</t>
  </si>
  <si>
    <t>28 Feb 2025</t>
  </si>
  <si>
    <t xml:space="preserve">EMERALD SHOP                            </t>
  </si>
  <si>
    <t>SHOP - A3 -23</t>
  </si>
  <si>
    <t>ASHISH ASHOK BHASIN</t>
  </si>
  <si>
    <t>18 Jan 2024</t>
  </si>
  <si>
    <t>SAPPHIRE - A2 - 1104</t>
  </si>
  <si>
    <t>MOHAMMADHANIF YAKUB SHAIKH</t>
  </si>
  <si>
    <t>06 Feb 2025</t>
  </si>
  <si>
    <t>SAPPHIRE - A2 - 1303</t>
  </si>
  <si>
    <t>SUBHASH SANDIPAN CHANDANSHIVE</t>
  </si>
  <si>
    <t>06 Jan 2024</t>
  </si>
  <si>
    <t>ALEXANDRITE - D5 - 2003</t>
  </si>
  <si>
    <t>HEENA DEEPAK NAGDEV</t>
  </si>
  <si>
    <t xml:space="preserve">DIAMOND (PMC - D3)                      </t>
  </si>
  <si>
    <t>DIAMOND - D3 - 1401</t>
  </si>
  <si>
    <t>TANYA BIST</t>
  </si>
  <si>
    <t>18 Jul 2025</t>
  </si>
  <si>
    <t>OFFICE - 820</t>
  </si>
  <si>
    <t>MAANBIR SINGH</t>
  </si>
  <si>
    <t>04 May 2023</t>
  </si>
  <si>
    <t>ORION - 1C - 1801</t>
  </si>
  <si>
    <t>PRATIBHATAI DIGAMBAR SALUNKE</t>
  </si>
  <si>
    <t>27 Jun 2023</t>
  </si>
  <si>
    <t>PRIMROSE - C4 -2104</t>
  </si>
  <si>
    <t>LYDIA LORENE CORREA</t>
  </si>
  <si>
    <t>20 Nov 2025</t>
  </si>
  <si>
    <t>DIAMOND - D3 - 2302</t>
  </si>
  <si>
    <t>SWAPNIL HIRALAL JAGTAP</t>
  </si>
  <si>
    <t>09 Oct 2025</t>
  </si>
  <si>
    <t>RESTAURANT  - 06</t>
  </si>
  <si>
    <t>KAWAL PALSINGH SALUJA</t>
  </si>
  <si>
    <t>B WING - UNIT - 213</t>
  </si>
  <si>
    <t>SAVITA MARUTI KALYANKAR</t>
  </si>
  <si>
    <t>PEGASUS - 1D - 1201</t>
  </si>
  <si>
    <t>ARCHANA PANDIT SALUNKE</t>
  </si>
  <si>
    <t>OFFICE - 507</t>
  </si>
  <si>
    <t>LOGICON INFRACON LLP</t>
  </si>
  <si>
    <t>29 Mar 2024</t>
  </si>
  <si>
    <t>SIRIUS - 2F - 2702</t>
  </si>
  <si>
    <t>SHAM GANPAT SHENDGE</t>
  </si>
  <si>
    <t>25 Feb 2025</t>
  </si>
  <si>
    <t>SHOP -32</t>
  </si>
  <si>
    <t>JANKI RAMKRISHNA</t>
  </si>
  <si>
    <t>09 May 2019</t>
  </si>
  <si>
    <t>SHOP -33</t>
  </si>
  <si>
    <t>AGATE - D1 -501</t>
  </si>
  <si>
    <t>AJIT RAJESH DHONGADE</t>
  </si>
  <si>
    <t>SHOP - 22</t>
  </si>
  <si>
    <t>31 Jan 2022</t>
  </si>
  <si>
    <t>ALEXANDRITE - D5 - 2403</t>
  </si>
  <si>
    <t>PERIWINKLE - C3 -404</t>
  </si>
  <si>
    <t>SHUBHAM JHA</t>
  </si>
  <si>
    <t>23 Feb 2026</t>
  </si>
  <si>
    <t>PERIWINKLE - C3 -504</t>
  </si>
  <si>
    <t>RITIK JHA</t>
  </si>
  <si>
    <t>OFFICE - 525</t>
  </si>
  <si>
    <t>RICHA SANDIP GADGE</t>
  </si>
  <si>
    <t>16 Sep 2020</t>
  </si>
  <si>
    <t>CAMELLIA - C5 -1202</t>
  </si>
  <si>
    <t>HUSSAIN ISMAIL CHHARCHHODAWALA</t>
  </si>
  <si>
    <t>AGATE - D1 -2701</t>
  </si>
  <si>
    <t>PRAKASH SURESH MURKUTE</t>
  </si>
  <si>
    <t>30 Mar 2026</t>
  </si>
  <si>
    <t>LAVENDER - A 1 -1401</t>
  </si>
  <si>
    <t>MALLIKA BHASKAR SHETTY</t>
  </si>
  <si>
    <t>29 May 2025</t>
  </si>
  <si>
    <t>P2 - SHOP NO - 131</t>
  </si>
  <si>
    <t>PARAG DADARAO NIRMAL</t>
  </si>
  <si>
    <t>BERYL - B1 - 2701</t>
  </si>
  <si>
    <t>RISHABH HORA</t>
  </si>
  <si>
    <t>16 Jul 2024</t>
  </si>
  <si>
    <t>PRIMROSE - C4 -1603</t>
  </si>
  <si>
    <t>SAMINA SUJATKHAN PATHAN</t>
  </si>
  <si>
    <t>24 Mar 2025</t>
  </si>
  <si>
    <t>A WING - OFFICE - 303</t>
  </si>
  <si>
    <t>ATUL ASHOK GALANDE</t>
  </si>
  <si>
    <t>23 Jan 2021</t>
  </si>
  <si>
    <t>OFFICE - 803</t>
  </si>
  <si>
    <t>HUSAINA YUSUF KANCHWALA</t>
  </si>
  <si>
    <t>12 Dec 2020</t>
  </si>
  <si>
    <t>P3 - SHOP NO - 213</t>
  </si>
  <si>
    <t>OMKAR SHRIKANT BHAGWAT</t>
  </si>
  <si>
    <t>08 Oct 2025</t>
  </si>
  <si>
    <t>OFFICE - 635</t>
  </si>
  <si>
    <t>MANISH JAIN</t>
  </si>
  <si>
    <t>06 Nov 2020</t>
  </si>
  <si>
    <t>P1 - SHOP NO - 20</t>
  </si>
  <si>
    <t>CHOUDHARY ANIL</t>
  </si>
  <si>
    <t>29 Mar 2025</t>
  </si>
  <si>
    <t>A -1902</t>
  </si>
  <si>
    <t>16 Mar 2026</t>
  </si>
  <si>
    <t>RESTAURANT  - 04</t>
  </si>
  <si>
    <t>MOHANLAL RATANCHAND DUGAD</t>
  </si>
  <si>
    <t>13 Aug 2020</t>
  </si>
  <si>
    <t xml:space="preserve">NYATI ERA III                                     </t>
  </si>
  <si>
    <t xml:space="preserve">FAITH - (PMC NO. WING F)                </t>
  </si>
  <si>
    <t>FAITH - WING F - 101</t>
  </si>
  <si>
    <t>DEEPANSHU JOSHI</t>
  </si>
  <si>
    <t>26 Aug 2024</t>
  </si>
  <si>
    <t>P1 - SHOP NO - 27</t>
  </si>
  <si>
    <t>PRAVEEN</t>
  </si>
  <si>
    <t>22 Jul 2025</t>
  </si>
  <si>
    <t>ALEXANDRITE - D5 - 1601</t>
  </si>
  <si>
    <t>SANTOSH RAMAKRISHNAN</t>
  </si>
  <si>
    <t>24 Dec 2025</t>
  </si>
  <si>
    <t>OFFICE - 420</t>
  </si>
  <si>
    <t>ANIKET PRAKASH BAMANE</t>
  </si>
  <si>
    <t>27 Mar 2021</t>
  </si>
  <si>
    <t>MIRA - B - 2202</t>
  </si>
  <si>
    <t>INDRABHAN JAYSING SURYAWANSHI</t>
  </si>
  <si>
    <t>SHOP - A3 -27</t>
  </si>
  <si>
    <t>KSHITIJ PUNDLIK GHULE</t>
  </si>
  <si>
    <t>26 Mar 2025</t>
  </si>
  <si>
    <t>01 Jan 1900</t>
  </si>
  <si>
    <t>PHOENIX - 2A - 1901</t>
  </si>
  <si>
    <t>PRASAD RAMCHANDRA RAJADHYAKSHA</t>
  </si>
  <si>
    <t>PERIWINKLE - C3 -2402</t>
  </si>
  <si>
    <t>JASWINDER KAUR CHANDHOK</t>
  </si>
  <si>
    <t>07 Nov 2024</t>
  </si>
  <si>
    <t xml:space="preserve">JADE - (PMC - A3)                       </t>
  </si>
  <si>
    <t>JADE  - A3 - 2901 PREMIUM PNN FLAT</t>
  </si>
  <si>
    <t>SWATI RAJESH JADHAV</t>
  </si>
  <si>
    <t>05 Mar 2026</t>
  </si>
  <si>
    <t>CAMELLIA - C5 -1603</t>
  </si>
  <si>
    <t>MONIKA PARAG KACHHI</t>
  </si>
  <si>
    <t>OFFICE -701</t>
  </si>
  <si>
    <t>29 Jan 2021</t>
  </si>
  <si>
    <t>PHOENIX - 2A - 901</t>
  </si>
  <si>
    <t>SONALI PRIYA</t>
  </si>
  <si>
    <t>PHOENIX - 2A - 502</t>
  </si>
  <si>
    <t>SANKET SADASHIV SHINDE</t>
  </si>
  <si>
    <t>PEARL - D1 - 2603</t>
  </si>
  <si>
    <t>GANESH DATTU PALVE</t>
  </si>
  <si>
    <t>P1 - SHOP NO - 02</t>
  </si>
  <si>
    <t>09 Jun 2025</t>
  </si>
  <si>
    <t>PHOENIX - 2A - 2202</t>
  </si>
  <si>
    <t>SAYALI PARAG NIRMAL</t>
  </si>
  <si>
    <t>OFFICE - 603</t>
  </si>
  <si>
    <t>VASHI MANSUKHANI</t>
  </si>
  <si>
    <t>21 Dec 2021</t>
  </si>
  <si>
    <t>TOPAZ - C3 -1901</t>
  </si>
  <si>
    <t>SMITA SANJAY HAVAL</t>
  </si>
  <si>
    <t>BERYL - B1 - 2904</t>
  </si>
  <si>
    <t>DEBASREE MITRA</t>
  </si>
  <si>
    <t>08 Aug 2025</t>
  </si>
  <si>
    <t>SAPPHIRE - A2 - 502</t>
  </si>
  <si>
    <t>VIPIN KUMAR GOEL</t>
  </si>
  <si>
    <t>23 Nov 2023</t>
  </si>
  <si>
    <t>CAMELLIA - C5 -2103</t>
  </si>
  <si>
    <t>SELINA SUSHIL SHIRSATH</t>
  </si>
  <si>
    <t>OFFICE - 606</t>
  </si>
  <si>
    <t>ARCHANA RAI</t>
  </si>
  <si>
    <t>SHOP - 39</t>
  </si>
  <si>
    <t>SHOP NO 15</t>
  </si>
  <si>
    <t>NAGESHWAR WAMANRAO MANKARI</t>
  </si>
  <si>
    <t>10 May 2024</t>
  </si>
  <si>
    <t>CAMELLIA - C5 -901</t>
  </si>
  <si>
    <t>RUKHSANA BAI ABDULLAH BHAI</t>
  </si>
  <si>
    <t>PHOENIX - 2A - 2501</t>
  </si>
  <si>
    <t>TEJAL SHAILENDRA PATEL</t>
  </si>
  <si>
    <t>TANZANITE - D4 - 2503</t>
  </si>
  <si>
    <t>SAGAR RAJKUMAR KSHIRSAGAR</t>
  </si>
  <si>
    <t>25 Aug 2025</t>
  </si>
  <si>
    <t>CAMELLIA - C5 -404</t>
  </si>
  <si>
    <t>VIKRAM V KELKAR</t>
  </si>
  <si>
    <t>A WING  OFFICE - 713</t>
  </si>
  <si>
    <t>DEEPA DILIP GANDHI</t>
  </si>
  <si>
    <t>20 Dec 2020</t>
  </si>
  <si>
    <t>PHOENIX - 2A - 1402</t>
  </si>
  <si>
    <t>BINOD KUMAR AGARWALLA</t>
  </si>
  <si>
    <t>P3 - SHOP NO - 220</t>
  </si>
  <si>
    <t>SURESH BABAN SHINDE</t>
  </si>
  <si>
    <t>P2 - SHOP NO - 118</t>
  </si>
  <si>
    <t>VARDHAMAN ASHOK GUGALE</t>
  </si>
  <si>
    <t>GALAXY - 2B -1704</t>
  </si>
  <si>
    <t>AMAR ASHOK BHAGAT</t>
  </si>
  <si>
    <t>SHOP - A2 - 18</t>
  </si>
  <si>
    <t>ARUN JAISING SHINDE</t>
  </si>
  <si>
    <t>20 Oct 2023</t>
  </si>
  <si>
    <t>EROS - 2C -1703</t>
  </si>
  <si>
    <t>KAMLAKAR BABURAO HARAN</t>
  </si>
  <si>
    <t>P2 - SHOP NO - 121</t>
  </si>
  <si>
    <t>ONYX - B2 - 2804</t>
  </si>
  <si>
    <t>SONAL SRIVASTAVA</t>
  </si>
  <si>
    <t>OFFICE - 313</t>
  </si>
  <si>
    <t>NIKHIL GANESH SHEDGE</t>
  </si>
  <si>
    <t>15 Jul 2021</t>
  </si>
  <si>
    <t>OFFICE NO 601</t>
  </si>
  <si>
    <t>DEEPAK VASANT BHOIR</t>
  </si>
  <si>
    <t>29 Jul 2025</t>
  </si>
  <si>
    <t>PHOENIX - 2A - 2303</t>
  </si>
  <si>
    <t>DNYANESHWARI MAHENDRA GURAV</t>
  </si>
  <si>
    <t>27 Apr 2026</t>
  </si>
  <si>
    <t xml:space="preserve">ETERNAL - (PMC NO. WING E)              </t>
  </si>
  <si>
    <t>ETERNAL - WING E - 903</t>
  </si>
  <si>
    <t>VARUN AGARWAL</t>
  </si>
  <si>
    <t>26 Apr 2023</t>
  </si>
  <si>
    <t>MIRA - B -2305</t>
  </si>
  <si>
    <t>NAMRATA ULHAS MEHTA</t>
  </si>
  <si>
    <t>OFFICE - 527</t>
  </si>
  <si>
    <t>Swati Prabhakar Shinde</t>
  </si>
  <si>
    <t>SHOP - 134</t>
  </si>
  <si>
    <t>SUNITA T ABHANG</t>
  </si>
  <si>
    <t>02 Mar 2023</t>
  </si>
  <si>
    <t>P3 - SHOP NO - 211</t>
  </si>
  <si>
    <t>MANISHA RAHUL BHAGWAT</t>
  </si>
  <si>
    <t>P2 - SHOP NO - 120</t>
  </si>
  <si>
    <t>ROHAN DHANANJAY NAGARKAR</t>
  </si>
  <si>
    <t>28 Apr 2022</t>
  </si>
  <si>
    <t>RUBY - C2 -1503</t>
  </si>
  <si>
    <t>SHRUTI AKASH AGARWAL</t>
  </si>
  <si>
    <t>06 May 2025</t>
  </si>
  <si>
    <t>CAMELLIA - C5 -1204</t>
  </si>
  <si>
    <t>ANJALI AGRAWAL</t>
  </si>
  <si>
    <t>11 Feb 2026</t>
  </si>
  <si>
    <t>GARNET - D2 - 1601</t>
  </si>
  <si>
    <t>MUFADDAL MUSTANSIR CONTRACTOR</t>
  </si>
  <si>
    <t>07 Feb 2025</t>
  </si>
  <si>
    <t>RUBY - C2 -1303</t>
  </si>
  <si>
    <t>AKASH RAVI AGARWAL</t>
  </si>
  <si>
    <t xml:space="preserve">DIVINE - (PMC NO. WING D)               </t>
  </si>
  <si>
    <t>DIVINE - WING D - 404</t>
  </si>
  <si>
    <t>YOGESH RADHESHYAM PATIYE</t>
  </si>
  <si>
    <t>10 Aug 2023</t>
  </si>
  <si>
    <t>RUBY - C2 -2304</t>
  </si>
  <si>
    <t>DINESH JAGANNATH BAKSHI</t>
  </si>
  <si>
    <t>15 May 2025</t>
  </si>
  <si>
    <t>JADE  - A3 - 1101</t>
  </si>
  <si>
    <t>SARITA GOEL</t>
  </si>
  <si>
    <t>OFFICE - 738</t>
  </si>
  <si>
    <t>MANGALA MOHANLAL DUGAD</t>
  </si>
  <si>
    <t>31 Mar 2023</t>
  </si>
  <si>
    <t>SHOP - 14</t>
  </si>
  <si>
    <t>RAJESHWARI SUNIL BHANDARI</t>
  </si>
  <si>
    <t>BERYL - B1 - 704</t>
  </si>
  <si>
    <t>AKSHAY VASANT RAUT</t>
  </si>
  <si>
    <t>20 Jul 2024</t>
  </si>
  <si>
    <t>A TOWER -2901</t>
  </si>
  <si>
    <t>DAAKSH  BHARGAVA</t>
  </si>
  <si>
    <t>22 Mar 2026</t>
  </si>
  <si>
    <t>A TOWER -3103 &amp; 3103A</t>
  </si>
  <si>
    <t>DIVYA SINGH</t>
  </si>
  <si>
    <t>VESTA - 2D -901</t>
  </si>
  <si>
    <t>VISHNU MAHADEVRAO CHATE</t>
  </si>
  <si>
    <t>16 Aug 2024</t>
  </si>
  <si>
    <t xml:space="preserve">ORION - (PMC NO. WING O) </t>
  </si>
  <si>
    <t>ORION - O - 802</t>
  </si>
  <si>
    <t>DEEPALI PANDURANG PATIL</t>
  </si>
  <si>
    <t>SHOP - 207</t>
  </si>
  <si>
    <t>HIMANSHU PARIKH</t>
  </si>
  <si>
    <t>19 Apr 2022</t>
  </si>
  <si>
    <t>PEARL - B3 - 2602</t>
  </si>
  <si>
    <t>MUSTAFA M HAKIM</t>
  </si>
  <si>
    <t>GALAXY - 2B -1204</t>
  </si>
  <si>
    <t>RUCHA ABHAY GHUDE</t>
  </si>
  <si>
    <t>RESTAURANT - 103</t>
  </si>
  <si>
    <t>PALLAVI LANKA</t>
  </si>
  <si>
    <t>25 Mar 2021</t>
  </si>
  <si>
    <t>P1 - SHOP NO - 26</t>
  </si>
  <si>
    <t>JAGDISH CHOUDHARY</t>
  </si>
  <si>
    <t>ORION - 1C - 2502</t>
  </si>
  <si>
    <t>SACHIN VIVEKRAO MANBHEKAR</t>
  </si>
  <si>
    <t>22 Aug 2024</t>
  </si>
  <si>
    <t>PEARL - B3 - 2802</t>
  </si>
  <si>
    <t>RAVINDRA TULSIRAM DOLAS</t>
  </si>
  <si>
    <t>09 Dec 2024</t>
  </si>
  <si>
    <t>NOBLE - N - 1001</t>
  </si>
  <si>
    <t>MAHESH MAHADEV SANKPAL</t>
  </si>
  <si>
    <t>LAVENDER - A 1 -502</t>
  </si>
  <si>
    <t>VARSHA GOKHALE</t>
  </si>
  <si>
    <t>OFFICE - 418</t>
  </si>
  <si>
    <t>FARIDA YUSUF SHAKIR</t>
  </si>
  <si>
    <t>10 Jan 2021</t>
  </si>
  <si>
    <t>DIVINE - WING D - 1103</t>
  </si>
  <si>
    <t>KAVITA PRAVIN DANGAT</t>
  </si>
  <si>
    <t>27 Dec 2023</t>
  </si>
  <si>
    <t>SHOP - 09</t>
  </si>
  <si>
    <t>08 Feb 2021</t>
  </si>
  <si>
    <t>A -2004</t>
  </si>
  <si>
    <t>OFFICE NO 611</t>
  </si>
  <si>
    <t>PRIMROSE - C4 -2301</t>
  </si>
  <si>
    <t>PRASHANT UTTAM PAWAR</t>
  </si>
  <si>
    <t>02 Dec 2024</t>
  </si>
  <si>
    <t>PRIMROSE - C4 -2302</t>
  </si>
  <si>
    <t>ANAND CHANDWADKAR</t>
  </si>
  <si>
    <t>KIOSK - 4A</t>
  </si>
  <si>
    <t>DEEP KANWAR SHEKHAWAT</t>
  </si>
  <si>
    <t>19 Jun 2024</t>
  </si>
  <si>
    <t>PEARL - B3 - 201</t>
  </si>
  <si>
    <t>JEETENDRA RANGANATH GADHAVE</t>
  </si>
  <si>
    <t>30 Oct 2025</t>
  </si>
  <si>
    <t>HERMES - 2E - 601</t>
  </si>
  <si>
    <t>PAYAL PRAVIN SANGHVI</t>
  </si>
  <si>
    <t>09 Nov 2023</t>
  </si>
  <si>
    <t>LAVENDER - A 1 -1904</t>
  </si>
  <si>
    <t>AKANSHA SONI</t>
  </si>
  <si>
    <t>06 Nov 2025</t>
  </si>
  <si>
    <t>PRIMROSE - C4 -2303</t>
  </si>
  <si>
    <t>JAGJIT GULSHAN OBEROI</t>
  </si>
  <si>
    <t>SHOP -39</t>
  </si>
  <si>
    <t>RAJ KUMAR PAL</t>
  </si>
  <si>
    <t>12 Aug 2021</t>
  </si>
  <si>
    <t>TANZANITE - D4 - 1802</t>
  </si>
  <si>
    <t>ROZAT FAKHRUDDIN ARTHUNAWALA</t>
  </si>
  <si>
    <t>T - WING - SHOP NO. 019</t>
  </si>
  <si>
    <t>SONAM SUNIL SINGH</t>
  </si>
  <si>
    <t>03 Jul 2023</t>
  </si>
  <si>
    <t>ALEXANDRITE - D5 - 901</t>
  </si>
  <si>
    <t>SANGEETA RAJESH DEOKAR</t>
  </si>
  <si>
    <t>10 Dec 2025</t>
  </si>
  <si>
    <t>PRIMROSE - C4 -2304</t>
  </si>
  <si>
    <t>IQUBAL SINGH INDERJEET SINGH OBEROI</t>
  </si>
  <si>
    <t xml:space="preserve">NYATI DEFENCE ENCLAVE III                         </t>
  </si>
  <si>
    <t xml:space="preserve">"G" (MHADA)              </t>
  </si>
  <si>
    <t>G -704</t>
  </si>
  <si>
    <t>EKNATH GORAKSHNATH NICHIT</t>
  </si>
  <si>
    <t>02 Apr 2026</t>
  </si>
  <si>
    <t>OFFICE - 1707</t>
  </si>
  <si>
    <t>UNI PROPERTIES</t>
  </si>
  <si>
    <t>PEARL - D1 - 1801</t>
  </si>
  <si>
    <t>ANUPAMA SAHEB BHUTKE</t>
  </si>
  <si>
    <t>PEARL - D1 - 2202</t>
  </si>
  <si>
    <t>SADIQUE RAJJAB SAYYED</t>
  </si>
  <si>
    <t>06 May 2024</t>
  </si>
  <si>
    <t xml:space="preserve">BERYL - B1 - 1804 </t>
  </si>
  <si>
    <t>SANJAY HARSHADRAI ZAVERI</t>
  </si>
  <si>
    <t>24 Feb 2025</t>
  </si>
  <si>
    <t>AQUAMARINE - A1 - 2002</t>
  </si>
  <si>
    <t>ANIL K SHAH- HUF</t>
  </si>
  <si>
    <t>16 Sep 2023</t>
  </si>
  <si>
    <t>NOBLE - N - 1302</t>
  </si>
  <si>
    <t>GURPREET SINGH DALJEET SINGH GARCHA</t>
  </si>
  <si>
    <t>OFFICE - 312</t>
  </si>
  <si>
    <t>VIKRANT DEEPAK SHEDGE</t>
  </si>
  <si>
    <t>OFFICE - 314</t>
  </si>
  <si>
    <t>YASH JAGDISH SHEDGE</t>
  </si>
  <si>
    <t>PEARL - D1 - 1004</t>
  </si>
  <si>
    <t>SUSHIL GURBAXANI</t>
  </si>
  <si>
    <t>03 Sep 2025</t>
  </si>
  <si>
    <t>EROS - 2C -2503</t>
  </si>
  <si>
    <t>YASHWANT KHALIRAM NAGDEVE</t>
  </si>
  <si>
    <t>PHOENIX - 2A - 1804</t>
  </si>
  <si>
    <t>NIVEDITA ANANT TALEKAR</t>
  </si>
  <si>
    <t>OFFICE - 638</t>
  </si>
  <si>
    <t>LAILA HUSSAIN KHANJI</t>
  </si>
  <si>
    <t>02 Nov 2020</t>
  </si>
  <si>
    <t>OFFICE - 807</t>
  </si>
  <si>
    <t>SAVERA DHALIWAL</t>
  </si>
  <si>
    <t>GALAXY - 2B -2503</t>
  </si>
  <si>
    <t>MUGDHA SURYAKANT AYARE</t>
  </si>
  <si>
    <t>T WING -302</t>
  </si>
  <si>
    <t>CHAND USMAN SAYYED</t>
  </si>
  <si>
    <t>GALAXY - 2B -1504</t>
  </si>
  <si>
    <t>VINEET S SAWHNEY</t>
  </si>
  <si>
    <t>TANZANITE - D4 - 2401</t>
  </si>
  <si>
    <t>MUFAZZAL SHABBIR KABULI</t>
  </si>
  <si>
    <t>19 Sep 2025</t>
  </si>
  <si>
    <t>SHOP - A1 - 11</t>
  </si>
  <si>
    <t>EROS - 2C -1303</t>
  </si>
  <si>
    <t>ANUJ RAVINDRA PATEL</t>
  </si>
  <si>
    <t>PERIWINKLE - C3 -2601</t>
  </si>
  <si>
    <t>RAMNATH RAMASWAMY</t>
  </si>
  <si>
    <t>11 Nov 2024</t>
  </si>
  <si>
    <t xml:space="preserve">JOY - (PMC NO. WING J)   </t>
  </si>
  <si>
    <t>JOY - J -1303</t>
  </si>
  <si>
    <t>RITU RAJ</t>
  </si>
  <si>
    <t>16 Feb 2026</t>
  </si>
  <si>
    <t>SHOP NO 16</t>
  </si>
  <si>
    <t>SAROJ SANJAY SOPARKAR</t>
  </si>
  <si>
    <t>23 Mar 2024</t>
  </si>
  <si>
    <t>T WING -609</t>
  </si>
  <si>
    <t>PRATIKSHA PRADIP SHIRODKAR</t>
  </si>
  <si>
    <t>FAITH - WING F - 1203</t>
  </si>
  <si>
    <t>ROHIT MATHUR</t>
  </si>
  <si>
    <t>19 Apr 2023</t>
  </si>
  <si>
    <t>G -404</t>
  </si>
  <si>
    <t>ZAID ABDUL SATTAR MOMIN</t>
  </si>
  <si>
    <t>FAITH - WING F - 202</t>
  </si>
  <si>
    <t>ANSHUL SHARMA</t>
  </si>
  <si>
    <t>17 Apr 2023</t>
  </si>
  <si>
    <t>SHOP - 15</t>
  </si>
  <si>
    <t>SONI ANIL BHANDARI</t>
  </si>
  <si>
    <t>06 Dec 2020</t>
  </si>
  <si>
    <t>GARNET - D2 - 2301</t>
  </si>
  <si>
    <t>SHAMSHER SINGH</t>
  </si>
  <si>
    <t>26 Dec 2024</t>
  </si>
  <si>
    <t>SHOP NO 1</t>
  </si>
  <si>
    <t>MAZAHIR N KHADPAWALA</t>
  </si>
  <si>
    <t>01 Mar 2024</t>
  </si>
  <si>
    <t>DIAMOND - D3 - 2202</t>
  </si>
  <si>
    <t>SUNIL LULLA</t>
  </si>
  <si>
    <t>27 Mar 2025</t>
  </si>
  <si>
    <t>T WING -907</t>
  </si>
  <si>
    <t>VISHAL SHRIMANT MORE</t>
  </si>
  <si>
    <t>T WING -806</t>
  </si>
  <si>
    <t>POOJA UJWAL JADHAV</t>
  </si>
  <si>
    <t>T WING -809</t>
  </si>
  <si>
    <t>MUNDE MININATH SAKHARAM</t>
  </si>
  <si>
    <t>T WING -1006</t>
  </si>
  <si>
    <t>AMIT SHIVKANT MAHAJAN</t>
  </si>
  <si>
    <t>T WING -212</t>
  </si>
  <si>
    <t>DHIRAJ TUKARAM JADHAV</t>
  </si>
  <si>
    <t>07 Apr 2026</t>
  </si>
  <si>
    <t>T WING -303</t>
  </si>
  <si>
    <t>DILIP APPA KHANDEKAR</t>
  </si>
  <si>
    <t>T WING -305</t>
  </si>
  <si>
    <t>ROHIT TUKARAM JANGAM</t>
  </si>
  <si>
    <t>T WING -403</t>
  </si>
  <si>
    <t>MAYA DIPAK KULANGE</t>
  </si>
  <si>
    <t>T WING -412</t>
  </si>
  <si>
    <t>TANUSHREE CHANDRASHEKHAR CHANDEKAR</t>
  </si>
  <si>
    <t>T WING -503</t>
  </si>
  <si>
    <t>ASHOK DNYANU KARANDE</t>
  </si>
  <si>
    <t>T WING -711</t>
  </si>
  <si>
    <t>DINESH DILIP AMBRE</t>
  </si>
  <si>
    <t>29 Mar 2026</t>
  </si>
  <si>
    <t>T WING -608</t>
  </si>
  <si>
    <t>RENUKA SUDHAKAR BHOSLE</t>
  </si>
  <si>
    <t>T WING -908</t>
  </si>
  <si>
    <t>SARJERAO RANBA KHESE</t>
  </si>
  <si>
    <t>T WING -912</t>
  </si>
  <si>
    <t>JAYESH DEVIDAS KERKAR</t>
  </si>
  <si>
    <t>T WING -201</t>
  </si>
  <si>
    <t>MANOJ HANUMANT GAIKWAD</t>
  </si>
  <si>
    <t>T WING -605</t>
  </si>
  <si>
    <t>AKADE AKASH DAYANAND</t>
  </si>
  <si>
    <t>AQUAMARINE - A1 - 504</t>
  </si>
  <si>
    <t>HIMANI TANEJA</t>
  </si>
  <si>
    <t>P2 - SHOP NO - 105</t>
  </si>
  <si>
    <t>RANJANI PARAG SHIDHAYE</t>
  </si>
  <si>
    <t>OFFICE - 724</t>
  </si>
  <si>
    <t>STANEY JOHN FERNANDES</t>
  </si>
  <si>
    <t>BERYL - B1 - 2803</t>
  </si>
  <si>
    <t>MANISHA RAI</t>
  </si>
  <si>
    <t>T - WING - SHOP NO. 001</t>
  </si>
  <si>
    <t>ANITA SANJAY MURKUTE</t>
  </si>
  <si>
    <t>18 Oct 2025</t>
  </si>
  <si>
    <t>FAITH - WING F - 1003</t>
  </si>
  <si>
    <t>MALLAREDDY VENKAT SHRIKANT</t>
  </si>
  <si>
    <t>03 May 2023</t>
  </si>
  <si>
    <t>GARNET - D2 - 1201</t>
  </si>
  <si>
    <t>JYOTSANA MISHRA</t>
  </si>
  <si>
    <t>13 Sep 2024</t>
  </si>
  <si>
    <t>MIRA - B - 904</t>
  </si>
  <si>
    <t>SURAJ RAMCHANDRA GHOLAP</t>
  </si>
  <si>
    <t>11 Apr 2026</t>
  </si>
  <si>
    <t>PRIMROSE - C4 -2204</t>
  </si>
  <si>
    <t>SUNDER MANGHARAM NAVANI</t>
  </si>
  <si>
    <t>08 Nov 2024</t>
  </si>
  <si>
    <t>A WING - OFFICE - 507</t>
  </si>
  <si>
    <t>NAVIN NIHALANI</t>
  </si>
  <si>
    <t>31 Dec 2020</t>
  </si>
  <si>
    <t>T WING -710</t>
  </si>
  <si>
    <t>MOHINI SHRIKRUSHN DABHERAO</t>
  </si>
  <si>
    <t>A WING - OFFICE - 608</t>
  </si>
  <si>
    <t>ANAND SURESH NAVSARIKAR</t>
  </si>
  <si>
    <t>NOBLE - N - 801</t>
  </si>
  <si>
    <t>ANISH GANESH UPALE</t>
  </si>
  <si>
    <t>T WING -804</t>
  </si>
  <si>
    <t>SADHANA SHRIKANT MHASKE</t>
  </si>
  <si>
    <t>ROHIT ROHIRA</t>
  </si>
  <si>
    <t>OFFICE - 1606</t>
  </si>
  <si>
    <t>VERINDER SINGH OBEROI</t>
  </si>
  <si>
    <t>16 Dec 2024</t>
  </si>
  <si>
    <t>T WING -211</t>
  </si>
  <si>
    <t>PARISHWETA KRUSHNARAO GULHANE</t>
  </si>
  <si>
    <t>T WING -604</t>
  </si>
  <si>
    <t>BHUSHAN RAJENDRA JOSHI</t>
  </si>
  <si>
    <t>ORION - O - 901</t>
  </si>
  <si>
    <t>RAI SHIVAM AJAY</t>
  </si>
  <si>
    <t>ORION - O - 902</t>
  </si>
  <si>
    <t>SHIWANI SATYANARAYAN BIRADAR</t>
  </si>
  <si>
    <t>OFFICE - 725</t>
  </si>
  <si>
    <t>20 Nov 2020</t>
  </si>
  <si>
    <t>T WING -506</t>
  </si>
  <si>
    <t>RATAN VISHNU WAKCHAURE</t>
  </si>
  <si>
    <t>SAPPHIRE - A2 - 2401</t>
  </si>
  <si>
    <t>DHEERAJ MANOHARLAL LILANI</t>
  </si>
  <si>
    <t>OFFICE - 732</t>
  </si>
  <si>
    <t>VANITA SINGH</t>
  </si>
  <si>
    <t>19 Oct 2023</t>
  </si>
  <si>
    <t>AGATE - D1 -1903</t>
  </si>
  <si>
    <t>ROOCHA SHIRALKAR</t>
  </si>
  <si>
    <t>09 Feb 2026</t>
  </si>
  <si>
    <t xml:space="preserve">VEGA - (PMC NO. 1B)      </t>
  </si>
  <si>
    <t>VEGA - 1B - 004</t>
  </si>
  <si>
    <t>VIKAS SUDHAKAR DHALE</t>
  </si>
  <si>
    <t>PEARL - D1 - 302</t>
  </si>
  <si>
    <t>NANDITA SRIVASTAVA</t>
  </si>
  <si>
    <t>07 Feb 2024</t>
  </si>
  <si>
    <t>PEARL - D1 - 402</t>
  </si>
  <si>
    <t>PRIYANKA RAI</t>
  </si>
  <si>
    <t>TOPAZ - C3 -901</t>
  </si>
  <si>
    <t>RAJNI BHAT</t>
  </si>
  <si>
    <t>DIAMOND - D3 - 2501</t>
  </si>
  <si>
    <t>AREFA HUSSAIN TAMBAWALA</t>
  </si>
  <si>
    <t>26 Sep 2025</t>
  </si>
  <si>
    <t>PEARL - B3 - 2704</t>
  </si>
  <si>
    <t>ADITYA VIKAS SAKHARE</t>
  </si>
  <si>
    <t>P1 - SHOP NO - 23</t>
  </si>
  <si>
    <t>SWATI SNEHAL NAGAWADE</t>
  </si>
  <si>
    <t>PRIMROSE - C4 -1303</t>
  </si>
  <si>
    <t>BHARAT MAHADEV POPHALE</t>
  </si>
  <si>
    <t>AQUAMARINE - A1 - 2001</t>
  </si>
  <si>
    <t>ADIT AMAR KADAKIA</t>
  </si>
  <si>
    <t>P1 - SHOP NO - 09</t>
  </si>
  <si>
    <t>SAPPHIRE - A2 - 1602</t>
  </si>
  <si>
    <t>SURESH BATRA</t>
  </si>
  <si>
    <t>21 Dec 2024</t>
  </si>
  <si>
    <t xml:space="preserve">MHADA                    </t>
  </si>
  <si>
    <t>F BUILDING -914</t>
  </si>
  <si>
    <t>ASHISH ANAND GHORPADE</t>
  </si>
  <si>
    <t>OFFICE - 1607</t>
  </si>
  <si>
    <t>SWAG ELITE PROPERTIES LLP</t>
  </si>
  <si>
    <t>24 Apr 2025</t>
  </si>
  <si>
    <t>P1 - SHOP NO - 05</t>
  </si>
  <si>
    <t>HARENDRA SINGH</t>
  </si>
  <si>
    <t>21 Jan 2023</t>
  </si>
  <si>
    <t>ETERNAL - WING E - 1103</t>
  </si>
  <si>
    <t>KUMAR ADEESH</t>
  </si>
  <si>
    <t>09 Jun 2023</t>
  </si>
  <si>
    <t>ETERNAL - WING E - 704</t>
  </si>
  <si>
    <t>MEGHNA ABHIRANJAN SINGH</t>
  </si>
  <si>
    <t>28 Apr 2023</t>
  </si>
  <si>
    <t>FAITH - WING F - 1303</t>
  </si>
  <si>
    <t>SNEHAL PRAMOD SAWANT</t>
  </si>
  <si>
    <t>SHOP - 124</t>
  </si>
  <si>
    <t>CHIRAG MAHENDAR HINGORANI</t>
  </si>
  <si>
    <t>17 Dec 2021</t>
  </si>
  <si>
    <t>OFFICE - 519</t>
  </si>
  <si>
    <t>ROHINI RAMKRISHNA SALUNKE</t>
  </si>
  <si>
    <t>24 Mar 2022</t>
  </si>
  <si>
    <t>TANZANITE - D4 - 2302</t>
  </si>
  <si>
    <t>NEETA SINGH</t>
  </si>
  <si>
    <t>SHOP -34</t>
  </si>
  <si>
    <t>RAJENDRA HARIBHAU SHINDE</t>
  </si>
  <si>
    <t>SHOP - 205</t>
  </si>
  <si>
    <t>ZAINAB MURTUZA KANCHWALA</t>
  </si>
  <si>
    <t>DIVINE - WING D - 301</t>
  </si>
  <si>
    <t>PALAK BAGGA</t>
  </si>
  <si>
    <t>23 Mar 2023</t>
  </si>
  <si>
    <t>OFFICE - 315</t>
  </si>
  <si>
    <t>HARSHAD DEEPAK SHEDGE</t>
  </si>
  <si>
    <t>SIRIUS - 2F - 2603</t>
  </si>
  <si>
    <t>VAIBHAVKUMAR BABURAO PATIL</t>
  </si>
  <si>
    <t>12 Nov 2024</t>
  </si>
  <si>
    <t>PEGASUS - 1D - 2502</t>
  </si>
  <si>
    <t>KAILASH RAMAJI  BURDE</t>
  </si>
  <si>
    <t>11 Jul 2024</t>
  </si>
  <si>
    <t>06 Mar 2026</t>
  </si>
  <si>
    <t>27 Feb 2026</t>
  </si>
  <si>
    <t>11 Mar 2026</t>
  </si>
  <si>
    <t>17 Mar 2026</t>
  </si>
  <si>
    <t>B WING - UNIT - 216</t>
  </si>
  <si>
    <t>HIMANSHU B. PARIKH</t>
  </si>
  <si>
    <t>F BUILDING -209</t>
  </si>
  <si>
    <t>CHETANA SAGAR DEOKAR</t>
  </si>
  <si>
    <t>OFFICE - 306</t>
  </si>
  <si>
    <t>MOHAMADI MASTAN DHOLAKAWALA</t>
  </si>
  <si>
    <t>DIVINE - WING D - 701</t>
  </si>
  <si>
    <t>SWATESH KUMAR</t>
  </si>
  <si>
    <t>10 Feb 2023</t>
  </si>
  <si>
    <t>MIRA - B - 1605</t>
  </si>
  <si>
    <t>DINESH UTTAMRAO JADHAV</t>
  </si>
  <si>
    <t>MIRA - B - 1804</t>
  </si>
  <si>
    <t>SANKALP SANJAY VASAVE</t>
  </si>
  <si>
    <t>MIRA - B - 505</t>
  </si>
  <si>
    <t>ALTAMASH SALEH MOHAMMED MOMIN</t>
  </si>
  <si>
    <t>JADE  - A3 - 1503</t>
  </si>
  <si>
    <t>NILISHA NITIN NALAWADE</t>
  </si>
  <si>
    <t>13 Jul 2023</t>
  </si>
  <si>
    <t>F BUILDING -214</t>
  </si>
  <si>
    <t>SHIVAM PRAVIN JAISWAL</t>
  </si>
  <si>
    <t>F BUILDING -304</t>
  </si>
  <si>
    <t>PALLAVI VIJAY SUKHIJA</t>
  </si>
  <si>
    <t>F BUILDING -514</t>
  </si>
  <si>
    <t>MAHENDRA PRAKASH WALUNJ</t>
  </si>
  <si>
    <t>F BUILDING -601</t>
  </si>
  <si>
    <t>SHASHIKANT BALKRISHNA SHINDE</t>
  </si>
  <si>
    <t>F BUILDING -811</t>
  </si>
  <si>
    <t>SANDEEP BHASKAR KALE</t>
  </si>
  <si>
    <t>F BUILDING -905</t>
  </si>
  <si>
    <t>PAWAR NARESH RAMCHANDRA</t>
  </si>
  <si>
    <t>F BUILDING -915</t>
  </si>
  <si>
    <t>RUKMINI BHIMRAO BAGAL</t>
  </si>
  <si>
    <t>VEGA - 1B - 2501</t>
  </si>
  <si>
    <t>SOMANATH SHANKAR YADAV</t>
  </si>
  <si>
    <t>11 Jun 2024</t>
  </si>
  <si>
    <t>HERMES - 2E - 2203</t>
  </si>
  <si>
    <t>DIPAK DATTATRAYA KULKARNI</t>
  </si>
  <si>
    <t>04 Mar 2023</t>
  </si>
  <si>
    <t>PERIWINKLE - C3 -1703</t>
  </si>
  <si>
    <t>SWALEHA BASIT SHAIKH</t>
  </si>
  <si>
    <t>10 Dec 2024</t>
  </si>
  <si>
    <t>FAITH - WING F - 1302</t>
  </si>
  <si>
    <t>GIRIRAJ PAWAR</t>
  </si>
  <si>
    <t>23 May 2023</t>
  </si>
  <si>
    <t>SAPPHIRE - A2 - 504</t>
  </si>
  <si>
    <t>SUMIT RANJAN</t>
  </si>
  <si>
    <t>31 Mar 2024</t>
  </si>
  <si>
    <t>A WING - OFFICE - 817</t>
  </si>
  <si>
    <t>SHELL PACK INDUSTRIES PRIVATE LIMITED</t>
  </si>
  <si>
    <t>28 Nov 2020</t>
  </si>
  <si>
    <t>PEGASUS - 1D - 702</t>
  </si>
  <si>
    <t>VISHWAJIT ANAND DANKE</t>
  </si>
  <si>
    <t>20 Jan 2023</t>
  </si>
  <si>
    <t>ALEXANDRITE - D5 - 2401</t>
  </si>
  <si>
    <t>SHUCHI MISHRA</t>
  </si>
  <si>
    <t>FAITH - WING F - 1301</t>
  </si>
  <si>
    <t>ABHISHEK YASHWANT SAHARE</t>
  </si>
  <si>
    <t>07 Jul 2023</t>
  </si>
  <si>
    <t>PEARL - B3 - 1701</t>
  </si>
  <si>
    <t>MUKUL VARSHNEY</t>
  </si>
  <si>
    <t>14 Dec 2024</t>
  </si>
  <si>
    <t>FAITH - WING F - 1304</t>
  </si>
  <si>
    <t>YASH KUMAR DUBEY</t>
  </si>
  <si>
    <t>21 Aug 2023</t>
  </si>
  <si>
    <t>DIAMOND - D3 - 2404</t>
  </si>
  <si>
    <t>SHABBIR KAPASI</t>
  </si>
  <si>
    <t>25 Jun 2025</t>
  </si>
  <si>
    <t>ALEXANDRITE - D5 - 2303</t>
  </si>
  <si>
    <t>KIRTHI SURESH AHUJA</t>
  </si>
  <si>
    <t>21 Feb 2026</t>
  </si>
  <si>
    <t>SHOP - 25</t>
  </si>
  <si>
    <t>DIVINE - WING D - 1303</t>
  </si>
  <si>
    <t>29 Jan 2024</t>
  </si>
  <si>
    <t>DIAMOND - D3 - 2001</t>
  </si>
  <si>
    <t>ALOK KUMAR BAJPAI</t>
  </si>
  <si>
    <t>17 Oct 2024</t>
  </si>
  <si>
    <t>DIAMOND - D3 - 2002</t>
  </si>
  <si>
    <t>ABHAY BAJPAI</t>
  </si>
  <si>
    <t>RUBY - C2 -1604</t>
  </si>
  <si>
    <t>RAHUL RANJAN SINGH</t>
  </si>
  <si>
    <t>27 May 2025</t>
  </si>
  <si>
    <t>PRIMROSE - C4 -1703</t>
  </si>
  <si>
    <t>AAMIR KHAN</t>
  </si>
  <si>
    <t>23 Sep 2025</t>
  </si>
  <si>
    <t>OFFICE - 833</t>
  </si>
  <si>
    <t>RAJESH VISHNU MIRCHANDANI</t>
  </si>
  <si>
    <t>12 Sep 2023</t>
  </si>
  <si>
    <t>DIVINE - WING D - 702</t>
  </si>
  <si>
    <t>NIMISH UPENDRA ZAVERI</t>
  </si>
  <si>
    <t>05 Jan 2023</t>
  </si>
  <si>
    <t>P1 - SHOP NO - 12</t>
  </si>
  <si>
    <t>NIKHILESH NARENDRA PANT</t>
  </si>
  <si>
    <t>13 Jan 2023</t>
  </si>
  <si>
    <t>ORION - 1C - 703</t>
  </si>
  <si>
    <t>RASHMI SUBHASH GAWANDE</t>
  </si>
  <si>
    <t>PRIMROSE - C4 -501</t>
  </si>
  <si>
    <t>SANJAY BABURAO BHOSALE</t>
  </si>
  <si>
    <t>29 Nov 2024</t>
  </si>
  <si>
    <t>PERIWINKLE - C3 -102</t>
  </si>
  <si>
    <t>SHEELA MANOJ SARSAR</t>
  </si>
  <si>
    <t>21 Feb 2025</t>
  </si>
  <si>
    <t>T WING -505</t>
  </si>
  <si>
    <t>ANGAD SUGRIV TONDE</t>
  </si>
  <si>
    <t>TOPAZ - C3 -2704</t>
  </si>
  <si>
    <t>NITYA MENON</t>
  </si>
  <si>
    <t>24 Jan 2026</t>
  </si>
  <si>
    <t>PRIMROSE - C4 -2601</t>
  </si>
  <si>
    <t>AMAR PARSHURAM SHEDGE</t>
  </si>
  <si>
    <t>31 Jan 2025</t>
  </si>
  <si>
    <t>OFFICE - 522</t>
  </si>
  <si>
    <t>ZULFIKAR SHABBIR GHEEWALA</t>
  </si>
  <si>
    <t>23 Mar 2021</t>
  </si>
  <si>
    <t>OFFICE - 524</t>
  </si>
  <si>
    <t>MOHAMMED SHABBIR GHEEWALA</t>
  </si>
  <si>
    <t>MIRA - B -2505</t>
  </si>
  <si>
    <t>16 Dec 2025</t>
  </si>
  <si>
    <t>OPAL - C1 -1603</t>
  </si>
  <si>
    <t>APURVA RAVINDRA KUMBHARE</t>
  </si>
  <si>
    <t>20 Jan 2025</t>
  </si>
  <si>
    <t>A WING - OFFICE - 422</t>
  </si>
  <si>
    <t>ZOHAIR KAMDAR</t>
  </si>
  <si>
    <t>23 Dec 2019</t>
  </si>
  <si>
    <t>SIRIUS - 2F - 2001</t>
  </si>
  <si>
    <t>KIRAN DNYANOBA KHADE</t>
  </si>
  <si>
    <t>29 Feb 2024</t>
  </si>
  <si>
    <t>OFFICE - 308</t>
  </si>
  <si>
    <t>ANUBHAV SWAPAN MUKHERJEE</t>
  </si>
  <si>
    <t>PRIMROSE - C4 -2403</t>
  </si>
  <si>
    <t>LEO NORONHA</t>
  </si>
  <si>
    <t>28 Apr 2025</t>
  </si>
  <si>
    <t>PRIMROSE - C4 -2404</t>
  </si>
  <si>
    <t>PRIMROSE - C4 -2503</t>
  </si>
  <si>
    <t>PRIMROSE - C4 -2504</t>
  </si>
  <si>
    <t>OPAL - C1 -1303</t>
  </si>
  <si>
    <t>PRIYANKA SANJAY GARG</t>
  </si>
  <si>
    <t>19 Dec 2024</t>
  </si>
  <si>
    <t>SAPPHIRE - A2 - 901</t>
  </si>
  <si>
    <t>JOTIBA YALLAPA PATIL</t>
  </si>
  <si>
    <t>18 Dec 2024</t>
  </si>
  <si>
    <t>B -1503</t>
  </si>
  <si>
    <t>29 Jan 2026</t>
  </si>
  <si>
    <t>PERIWINKLE - C3 -302</t>
  </si>
  <si>
    <t>SWARADA SHEKHAR SURATEKAR</t>
  </si>
  <si>
    <t>28 Nov 2024</t>
  </si>
  <si>
    <t>A WING - OFFICE - 319</t>
  </si>
  <si>
    <t>ANIL AHUJA</t>
  </si>
  <si>
    <t>03 Mar 2020</t>
  </si>
  <si>
    <t>OFFICE - 723</t>
  </si>
  <si>
    <t>JAMAL ASHRAF KHAN</t>
  </si>
  <si>
    <t>OFFICE - 811</t>
  </si>
  <si>
    <t>SHAH MEHTA TRADERS</t>
  </si>
  <si>
    <t>22 Feb 2022</t>
  </si>
  <si>
    <t>VESTA - 2D -1701</t>
  </si>
  <si>
    <t>ARUN TUKARAM KOLEKAR</t>
  </si>
  <si>
    <t>17 Dec 2024</t>
  </si>
  <si>
    <t>PRIMROSE - C4 -302</t>
  </si>
  <si>
    <t>YASMEEN AZMATH RAJPUT</t>
  </si>
  <si>
    <t>29 Apr 2025</t>
  </si>
  <si>
    <t>DIVINE - WING D - 804</t>
  </si>
  <si>
    <t>SATISH GENDLALJI MAHAJAN</t>
  </si>
  <si>
    <t>15 Feb 2023</t>
  </si>
  <si>
    <t>T - WING - SHOP NO. 119</t>
  </si>
  <si>
    <t>VIJAY SINGH PARIHAR</t>
  </si>
  <si>
    <t>24 Nov 2023</t>
  </si>
  <si>
    <t>VEGA - 1B - 2602</t>
  </si>
  <si>
    <t>SNEHAL SANJAY PATIL</t>
  </si>
  <si>
    <t>B -1005</t>
  </si>
  <si>
    <t>02 Sep 2025</t>
  </si>
  <si>
    <t>A -2003</t>
  </si>
  <si>
    <t>GARNET - D2 - 804</t>
  </si>
  <si>
    <t>KARTIKA KAILASRAO THOKNE</t>
  </si>
  <si>
    <t>27 Jun 2025</t>
  </si>
  <si>
    <t>PEARL - B3 - 2702</t>
  </si>
  <si>
    <t>ANUP CHANDRAKANT MULKAWAD</t>
  </si>
  <si>
    <t>01 Dec 2025</t>
  </si>
  <si>
    <t>BERYL - B1 - 1001</t>
  </si>
  <si>
    <t>AKHILESH ARVIND SOLANKE</t>
  </si>
  <si>
    <t>11 Jul 2023</t>
  </si>
  <si>
    <t>BERYL - B1 - 1101</t>
  </si>
  <si>
    <t>PIYUSH SATISHCHANDRA BHATTAD</t>
  </si>
  <si>
    <t>13 Oct 2023</t>
  </si>
  <si>
    <t>ONYX - B2 - 1702</t>
  </si>
  <si>
    <t>KOMAL SANJAY GHARE</t>
  </si>
  <si>
    <t>ONYX - B2 - 1801</t>
  </si>
  <si>
    <t>RITU ASHOK THADHANI</t>
  </si>
  <si>
    <t>16 Oct 2023</t>
  </si>
  <si>
    <t>ONYX - B2 - 2004</t>
  </si>
  <si>
    <t>PRASHANT SURESH BHAGAT</t>
  </si>
  <si>
    <t>REGAL - 1A -1204</t>
  </si>
  <si>
    <t>SHIVAJI DAGDU SHINDE</t>
  </si>
  <si>
    <t>28 Nov 2025</t>
  </si>
  <si>
    <t>OFFICE - 523</t>
  </si>
  <si>
    <t>MUSTAFA SHABBIR GHEEWALA</t>
  </si>
  <si>
    <t>ETERNAL - WING E - 901</t>
  </si>
  <si>
    <t>PREETI KUMARI</t>
  </si>
  <si>
    <t>25 Apr 2023</t>
  </si>
  <si>
    <t>A WING - SHOP - 119</t>
  </si>
  <si>
    <t>SABBIRBHAI JENUDDINBHAI GHEEWALA</t>
  </si>
  <si>
    <t>06 Dec 2021</t>
  </si>
  <si>
    <t>PEARL - B3 - 2701</t>
  </si>
  <si>
    <t>ANIKET PRADIP JOSHI</t>
  </si>
  <si>
    <t>ETERNAL - WING E - 1102</t>
  </si>
  <si>
    <t>ANKUR SINGHAL</t>
  </si>
  <si>
    <t>27 Apr 2023</t>
  </si>
  <si>
    <t>ETERNAL - WING E - 1301</t>
  </si>
  <si>
    <t>MEGHNA JITESH TELISARA</t>
  </si>
  <si>
    <t>ETERNAL - WING E - 1302</t>
  </si>
  <si>
    <t>AMANPREET SINGH</t>
  </si>
  <si>
    <t>REGAL - 1A -703</t>
  </si>
  <si>
    <t>YOGESH VINOD GUGALE</t>
  </si>
  <si>
    <t>19 Oct 2024</t>
  </si>
  <si>
    <t>ORION - 1C - 004</t>
  </si>
  <si>
    <t>PEGASUS - 1D - 004</t>
  </si>
  <si>
    <t>PERIWINKLE - C3 -1104</t>
  </si>
  <si>
    <t>SHRADDHA AJIT PATIL</t>
  </si>
  <si>
    <t>AQUAMARINE - A1 - 2801</t>
  </si>
  <si>
    <t>MANJUSHA SANTOSH JADHAVAR</t>
  </si>
  <si>
    <t>22 May 2025</t>
  </si>
  <si>
    <t>T - WING - SHOP NO. 015</t>
  </si>
  <si>
    <t>ARCHANA SHIVAJI BHOITE</t>
  </si>
  <si>
    <t>25 Jun 2024</t>
  </si>
  <si>
    <t>PERIWINKLE - C3 -1403</t>
  </si>
  <si>
    <t>ASHISH SAMUEL</t>
  </si>
  <si>
    <t>SHOP NO 8</t>
  </si>
  <si>
    <t>23 Apr 2024</t>
  </si>
  <si>
    <t>SHOP NO 9</t>
  </si>
  <si>
    <t>ORION - 1C - 2703</t>
  </si>
  <si>
    <t>MADAN MOHAN NAYAK</t>
  </si>
  <si>
    <t>ORION - 1C - 2704</t>
  </si>
  <si>
    <t>PERIWINKLE - C3 -701</t>
  </si>
  <si>
    <t>RAHUL KUMAR SINGH</t>
  </si>
  <si>
    <t>21 Mar 2025</t>
  </si>
  <si>
    <t>OFFICE - 1304</t>
  </si>
  <si>
    <t>CHANDRAKANT ZILE</t>
  </si>
  <si>
    <t>A TOWER -2304</t>
  </si>
  <si>
    <t>SHARMILA BHARAT BHANDARI</t>
  </si>
  <si>
    <t>31 Jan 2026</t>
  </si>
  <si>
    <t>PEARL - B3 - 1902</t>
  </si>
  <si>
    <t>RASSHMIE RAMESH SALUNKHAY</t>
  </si>
  <si>
    <t>24 Oct 2024</t>
  </si>
  <si>
    <t>PERIWINKLE - C3 -601</t>
  </si>
  <si>
    <t>PRASHANT RATHORE</t>
  </si>
  <si>
    <t>30 Dec 2024</t>
  </si>
  <si>
    <t>GARNET - D2 - 1904</t>
  </si>
  <si>
    <t>ABDUL RAZAK ANWAR HAMDULE</t>
  </si>
  <si>
    <t>ETERNAL - WING E - 504</t>
  </si>
  <si>
    <t>DEEPSHIKHA RAJPUT</t>
  </si>
  <si>
    <t>ETERNAL - WING E - 403</t>
  </si>
  <si>
    <t>ASHISH KUMAR SHARMA</t>
  </si>
  <si>
    <t>01 Jun 2023</t>
  </si>
  <si>
    <t>ETERNAL - WING E - 1104</t>
  </si>
  <si>
    <t>MONICA SAXENA</t>
  </si>
  <si>
    <t>06 May 2023</t>
  </si>
  <si>
    <t>ONYX - B2 - 1301</t>
  </si>
  <si>
    <t>CHANDRAKANT ANANT KULKARNI</t>
  </si>
  <si>
    <t>ONYX - B2 - 1602</t>
  </si>
  <si>
    <t>KHUSHBOO JAIN</t>
  </si>
  <si>
    <t>18 Oct 2023</t>
  </si>
  <si>
    <t>ONYX - B2 - 1802</t>
  </si>
  <si>
    <t>NEELAM BALU TAMBE</t>
  </si>
  <si>
    <t>23 Oct 2023</t>
  </si>
  <si>
    <t>ETERNAL - WING E - 904</t>
  </si>
  <si>
    <t>SAURABH SONI</t>
  </si>
  <si>
    <t>24 Apr 2023</t>
  </si>
  <si>
    <t>PEARL - D1 - 602</t>
  </si>
  <si>
    <t>DHANASHREE BABARAO BHOYAR</t>
  </si>
  <si>
    <t>22 Dec 2023</t>
  </si>
  <si>
    <t>FAITH - WING F - 903</t>
  </si>
  <si>
    <t>TANUSHREE NANDI</t>
  </si>
  <si>
    <t>14 Jun 2023</t>
  </si>
  <si>
    <t>OPAL - C1 -2103</t>
  </si>
  <si>
    <t>ASHOOTOSH MAHADEV PAKALE</t>
  </si>
  <si>
    <t>21 Nov 2024</t>
  </si>
  <si>
    <t>T - WING - SHOP NO. 020</t>
  </si>
  <si>
    <t>VAISHAKHI BHAVIK PANCHMATIA</t>
  </si>
  <si>
    <t>11 Nov 2022</t>
  </si>
  <si>
    <t>FAITH - WING F - 902</t>
  </si>
  <si>
    <t>SUMIT KUMAR PATHAK</t>
  </si>
  <si>
    <t>21 Apr 2023</t>
  </si>
  <si>
    <t>ETERNAL - WING E - 404</t>
  </si>
  <si>
    <t>ROCKY SONI</t>
  </si>
  <si>
    <t>28 Jul 2023</t>
  </si>
  <si>
    <t>PERIWINKLE - C3 -1203</t>
  </si>
  <si>
    <t>BATUL MOHAMMED HUSSAIN PANJWANI</t>
  </si>
  <si>
    <t>FAITH - WING F - 102</t>
  </si>
  <si>
    <t>RENNY MATHEWS</t>
  </si>
  <si>
    <t>FAITH - WING F - 703</t>
  </si>
  <si>
    <t>SATYAM MUKESH BARSAINYA</t>
  </si>
  <si>
    <t>FAITH - WING F - 802</t>
  </si>
  <si>
    <t>PRAGATI MILIND BUJONE</t>
  </si>
  <si>
    <t>FAITH - WING F - 401</t>
  </si>
  <si>
    <t>VAIBHAV SHARMA</t>
  </si>
  <si>
    <t>15 Apr 2023</t>
  </si>
  <si>
    <t>FAITH - WING F - 604</t>
  </si>
  <si>
    <t>13 Apr 2023</t>
  </si>
  <si>
    <t>DIVINE - WING D - 1204</t>
  </si>
  <si>
    <t>ALOK GOPAL KESHRI</t>
  </si>
  <si>
    <t>18 Apr 2023</t>
  </si>
  <si>
    <t>ETERNAL - WING E - 601</t>
  </si>
  <si>
    <t>SHWETA JOSHI</t>
  </si>
  <si>
    <t>FAITH - WING F - 702</t>
  </si>
  <si>
    <t>HARISH SURYAKANT BALLAL</t>
  </si>
  <si>
    <t>B WING - SHOP - 01</t>
  </si>
  <si>
    <t>CHITRA RAKHEJA</t>
  </si>
  <si>
    <t>24 Jan 2023</t>
  </si>
  <si>
    <t>DIVINE - WING D - 904</t>
  </si>
  <si>
    <t>SHANIKUMAR R. VISHWAKARMA</t>
  </si>
  <si>
    <t>FAITH - WING F - 1002</t>
  </si>
  <si>
    <t>NISHU NITESH</t>
  </si>
  <si>
    <t>12 Apr 2023</t>
  </si>
  <si>
    <t>GARNET - D2 - 501</t>
  </si>
  <si>
    <t>PONNAMMA CHACKO T</t>
  </si>
  <si>
    <t>JAWAD AZEEM SHAIKH</t>
  </si>
  <si>
    <t>FAITH - WING F - 201</t>
  </si>
  <si>
    <t>ALOK KUMAR</t>
  </si>
  <si>
    <t>19 Jun 2023</t>
  </si>
  <si>
    <t>VEGA - 1B - 1603</t>
  </si>
  <si>
    <t>HIMANSHU REVANKUMAR KULKARNI</t>
  </si>
  <si>
    <t>06 Oct 2023</t>
  </si>
  <si>
    <t>PEARL - D1 - 2104</t>
  </si>
  <si>
    <t>ALIASGAR FIROZBHAI MAKDA</t>
  </si>
  <si>
    <t>07 Mar 2024</t>
  </si>
  <si>
    <t>SHOP -08</t>
  </si>
  <si>
    <t>KAPIL DEV PANDEY</t>
  </si>
  <si>
    <t>30 Jul 2018</t>
  </si>
  <si>
    <t>DIVINE - WING D - 704</t>
  </si>
  <si>
    <t>SATYARTH MISHRA</t>
  </si>
  <si>
    <t>15 May 2023</t>
  </si>
  <si>
    <t>PRIMROSE - C4 -2501</t>
  </si>
  <si>
    <t>NIKKI KUMARI</t>
  </si>
  <si>
    <t>BERYL - B1 - 1701</t>
  </si>
  <si>
    <t>MAHESH SUBHASH MAHAMUNI</t>
  </si>
  <si>
    <t>DIVINE - WING D - 1001</t>
  </si>
  <si>
    <t>MAHEK ROHIRA</t>
  </si>
  <si>
    <t>23 Feb 2023</t>
  </si>
  <si>
    <t>PERIWINKLE - C3 -1902</t>
  </si>
  <si>
    <t>USHA BHANUDAS SHITOLE</t>
  </si>
  <si>
    <t>31 Mar 2025</t>
  </si>
  <si>
    <t>SHOP NO 4</t>
  </si>
  <si>
    <t>RAHUL RAVINDRA PAWAR</t>
  </si>
  <si>
    <t>28 Mar 2024</t>
  </si>
  <si>
    <t>PRIMROSE - C4 -1103</t>
  </si>
  <si>
    <t>SUSHANT KAKROO</t>
  </si>
  <si>
    <t>20 Aug 2025</t>
  </si>
  <si>
    <t>ONYX - B2 - 2601</t>
  </si>
  <si>
    <t>MUMTAZ DILAWAR SHAIKH</t>
  </si>
  <si>
    <t>07 Jun 2024</t>
  </si>
  <si>
    <t>OFFICE - 821</t>
  </si>
  <si>
    <t>ACEIS SERVICES PVT. LTD.</t>
  </si>
  <si>
    <t>12 Mar 2021</t>
  </si>
  <si>
    <t>BERYL - B1 - 601</t>
  </si>
  <si>
    <t>BHARTI KHANDELWAL</t>
  </si>
  <si>
    <t>28 Nov 2023</t>
  </si>
  <si>
    <t>PEARL - B3 - 1003</t>
  </si>
  <si>
    <t>SURAJ BALASAHEB KARAD</t>
  </si>
  <si>
    <t>05 Oct 2024</t>
  </si>
  <si>
    <t>RUBY - C2 -903</t>
  </si>
  <si>
    <t>ADITYA MAHESH CHOUDHARI</t>
  </si>
  <si>
    <t>21 Apr 2025</t>
  </si>
  <si>
    <t>A TOWER -3102 &amp; 3102A</t>
  </si>
  <si>
    <t>ANKIT GOYAL</t>
  </si>
  <si>
    <t>ORION - 1C - 1703</t>
  </si>
  <si>
    <t>SHARMILA DEVENDRA JAWALKAR</t>
  </si>
  <si>
    <t>TANZANITE - D4 - 2102</t>
  </si>
  <si>
    <t>SUDIP NANDY</t>
  </si>
  <si>
    <t>12 Sep 2025</t>
  </si>
  <si>
    <t>PRIMROSE - C4 -2502</t>
  </si>
  <si>
    <t>MOHAMMAD AAHAD SAMEER SHAIKH</t>
  </si>
  <si>
    <t>PRIMROSE - C4 -1403</t>
  </si>
  <si>
    <t>SHAGUFTA SHARMIL HAROON RASHID MOGAL</t>
  </si>
  <si>
    <t>05 Aug 2025</t>
  </si>
  <si>
    <t>PRIMROSE - C4 -1901</t>
  </si>
  <si>
    <t>SANDEEP SURESH VAISHNAV</t>
  </si>
  <si>
    <t>23 Dec 2024</t>
  </si>
  <si>
    <t>ORION - 1C - 1604</t>
  </si>
  <si>
    <t>RATNADEEP BHAGWAN BONDAR</t>
  </si>
  <si>
    <t>19 Aug 2023</t>
  </si>
  <si>
    <t>VEGA - 1B - 1904</t>
  </si>
  <si>
    <t>AMIT PANDURANG POTE</t>
  </si>
  <si>
    <t>03 Nov 2023</t>
  </si>
  <si>
    <t>ORION - 1C - 1803</t>
  </si>
  <si>
    <t>SUSHIL GOSWAMI</t>
  </si>
  <si>
    <t>21 Oct 2023</t>
  </si>
  <si>
    <t xml:space="preserve">G WING                   </t>
  </si>
  <si>
    <t>G WING SHOP NO. 02</t>
  </si>
  <si>
    <t>SAJID HABIBUR REHMAN DURRANI</t>
  </si>
  <si>
    <t>30 Aug 2024</t>
  </si>
  <si>
    <t>PRIMROSE - C4 -2002</t>
  </si>
  <si>
    <t>KARISHMA NIRMAL CHETWANI</t>
  </si>
  <si>
    <t>07 Mar 2025</t>
  </si>
  <si>
    <t>PEGASUS - 1D - 1803</t>
  </si>
  <si>
    <t>VANDANA ASHOK KHADATRE</t>
  </si>
  <si>
    <t>SIRIUS - 2F - 1402</t>
  </si>
  <si>
    <t>TARA JAIVITTAL MUDALIAR</t>
  </si>
  <si>
    <t>21 Sep 2023</t>
  </si>
  <si>
    <t>PRIMROSE - C4 -1503</t>
  </si>
  <si>
    <t>RAM BHAIYA VYAS</t>
  </si>
  <si>
    <t>PRIMROSE - C4 -1301</t>
  </si>
  <si>
    <t>KEDAR OMPRAKASHJI CHANDAK</t>
  </si>
  <si>
    <t>12 Dec 2024</t>
  </si>
  <si>
    <t>PRIMROSE - C4 -1304</t>
  </si>
  <si>
    <t>AKSHAY SUNIL RAUT</t>
  </si>
  <si>
    <t>28 Mar 2025</t>
  </si>
  <si>
    <t>PRIMROSE - C4 -2202</t>
  </si>
  <si>
    <t>KAIZER ISMAIL PATRAWALA</t>
  </si>
  <si>
    <t>04 Jun 2025</t>
  </si>
  <si>
    <t>PERIWINKLE - C3 -703</t>
  </si>
  <si>
    <t>SUFIYAN MOHAMMED RAFIQUE SHAIKH</t>
  </si>
  <si>
    <t>PRIMROSE - C4 -601</t>
  </si>
  <si>
    <t>MANOHAR TULSIRAM CHOUHAN</t>
  </si>
  <si>
    <t>27 Sep 2025</t>
  </si>
  <si>
    <t>HERMES - 2E - 2201</t>
  </si>
  <si>
    <t>ROHINI SAMADHAN KARANDE</t>
  </si>
  <si>
    <t>27 Mar 2023</t>
  </si>
  <si>
    <t>PRIMROSE - C4 -1903</t>
  </si>
  <si>
    <t>JAISHREE ASHOK IYER</t>
  </si>
  <si>
    <t>OFFICE - 301</t>
  </si>
  <si>
    <t>DEEPA JAIN</t>
  </si>
  <si>
    <t>17 May 2022</t>
  </si>
  <si>
    <t>A TOWER -903</t>
  </si>
  <si>
    <t>SHUBHAM SUBHASH SANKHALA</t>
  </si>
  <si>
    <t>ORION - 1C - 1403</t>
  </si>
  <si>
    <t>APURVA ANIL AURADKAR</t>
  </si>
  <si>
    <t>ORION - 1C - 1603</t>
  </si>
  <si>
    <t>SHRUTI SADASHIV KARDILE</t>
  </si>
  <si>
    <t>ALEXANDRITE - D5 - 2302</t>
  </si>
  <si>
    <t>MANISH SURESH AHUJA</t>
  </si>
  <si>
    <t>PERIWINKLE - C3 -1304</t>
  </si>
  <si>
    <t>BISWAJIT BISWAL</t>
  </si>
  <si>
    <t>10 Feb 2025</t>
  </si>
  <si>
    <t>SHOP NO 12</t>
  </si>
  <si>
    <t>VIVEK SAMADHAN SHEJOLE</t>
  </si>
  <si>
    <t>OFFICE - 805</t>
  </si>
  <si>
    <t>ASHWIN KASHYAP</t>
  </si>
  <si>
    <t>10 Aug 2022</t>
  </si>
  <si>
    <t>PEARL - D1 - 1502</t>
  </si>
  <si>
    <t>PRAGYA SONI</t>
  </si>
  <si>
    <t>PRIMROSE - C4 -1802</t>
  </si>
  <si>
    <t>FAISAL ASKARI</t>
  </si>
  <si>
    <t>B -1406</t>
  </si>
  <si>
    <t>26 Nov 2025</t>
  </si>
  <si>
    <t>DIAMOND - D3 - 801</t>
  </si>
  <si>
    <t>FIROJ HASHAM PATEL</t>
  </si>
  <si>
    <t>26 Aug 2025</t>
  </si>
  <si>
    <t>PRIMROSE - C4 -602</t>
  </si>
  <si>
    <t>POOJA YADAV</t>
  </si>
  <si>
    <t>20 Mar 2025</t>
  </si>
  <si>
    <t>PERIWINKLE - C3 -202</t>
  </si>
  <si>
    <t>LEENA DOMINIC NAYAGAM</t>
  </si>
  <si>
    <t>15 Jun 2024</t>
  </si>
  <si>
    <t>VESTA - 2D -1501</t>
  </si>
  <si>
    <t>SUNIL PANDITRAO DANI</t>
  </si>
  <si>
    <t>22 Jul 2024</t>
  </si>
  <si>
    <t>DIAMOND - D3 - 1003</t>
  </si>
  <si>
    <t>ATIF AHMAD</t>
  </si>
  <si>
    <t>03 Oct 2025</t>
  </si>
  <si>
    <t>PERIWINKLE - C3 -1603</t>
  </si>
  <si>
    <t>SHUBHAM SINHA</t>
  </si>
  <si>
    <t>25 Mar 2025</t>
  </si>
  <si>
    <t>DIAMOND - D3 - 1702</t>
  </si>
  <si>
    <t>KRISH RAJESH LULLA</t>
  </si>
  <si>
    <t>28 Aug 2025</t>
  </si>
  <si>
    <t>DIAMOND - D3 - 2401</t>
  </si>
  <si>
    <t>DINESH KUMAR SINGH</t>
  </si>
  <si>
    <t>11 Dec 2025</t>
  </si>
  <si>
    <t>ONYX - B2 - 1901</t>
  </si>
  <si>
    <t>MARVEL PURI</t>
  </si>
  <si>
    <t>26 Mar 2024</t>
  </si>
  <si>
    <t>OPAL - C1 -1602</t>
  </si>
  <si>
    <t>SHRADHA ANIL SANGVIKAR</t>
  </si>
  <si>
    <t>24 Dec 2024</t>
  </si>
  <si>
    <t>OFFICE - 407</t>
  </si>
  <si>
    <t>MICHAEL LUCAS KEDARI</t>
  </si>
  <si>
    <t>09 Jun 2022</t>
  </si>
  <si>
    <t>NOBLE - N - 803</t>
  </si>
  <si>
    <t>VINAY KAMALKISHOR MUNDADA</t>
  </si>
  <si>
    <t>RUBY - C2 -1702</t>
  </si>
  <si>
    <t>RUCHA SHARAD SARODE</t>
  </si>
  <si>
    <t>14 Jun 2025</t>
  </si>
  <si>
    <t>OFFICE - 804</t>
  </si>
  <si>
    <t>RITIKA KASHYAP</t>
  </si>
  <si>
    <t>OFFICE - 634</t>
  </si>
  <si>
    <t>VINOD DAS</t>
  </si>
  <si>
    <t>OFFICE - 616</t>
  </si>
  <si>
    <t>SANDEEP DHANYKUMAR DURUGKAR</t>
  </si>
  <si>
    <t>03 Dec 2020</t>
  </si>
  <si>
    <t>DIVINE - WING D - 1201</t>
  </si>
  <si>
    <t>PRIYANKA ROHIRA</t>
  </si>
  <si>
    <t>ONYX - B2 - 2501</t>
  </si>
  <si>
    <t>A TOWER -3004</t>
  </si>
  <si>
    <t>SHAMBHAVI SINGH</t>
  </si>
  <si>
    <t>18 Feb 2026</t>
  </si>
  <si>
    <t>RUBY - C2 -2701</t>
  </si>
  <si>
    <t>SMITA VINOD KULKARNI</t>
  </si>
  <si>
    <t>PERIWINKLE - C3 -2103</t>
  </si>
  <si>
    <t>RUPALI SHANKAR SANAS</t>
  </si>
  <si>
    <t>A WING - OFFICE - 801</t>
  </si>
  <si>
    <t>CHARANJIT SAHNI</t>
  </si>
  <si>
    <t>PRIMROSE - C4 -2001</t>
  </si>
  <si>
    <t>ZAINUDDIN BHATTIWALA</t>
  </si>
  <si>
    <t>PEARL - D1 - 2503</t>
  </si>
  <si>
    <t>SHANTANU SABLOK</t>
  </si>
  <si>
    <t>PEGASUS - 1D - 903</t>
  </si>
  <si>
    <t>SATISH MARAPPA SHINDE</t>
  </si>
  <si>
    <t>31 Jul 2023</t>
  </si>
  <si>
    <t>AQUAMARINE - A1 - 2903</t>
  </si>
  <si>
    <t>NANDITA CHAKRABORTY</t>
  </si>
  <si>
    <t>SAPPHIRE - A2 - 303</t>
  </si>
  <si>
    <t>SANDHYA SHRIDHARAN SAINATH</t>
  </si>
  <si>
    <t>13 Feb 2026</t>
  </si>
  <si>
    <t>PERIWINKLE - C3 -2202</t>
  </si>
  <si>
    <t>SUJIT SAMBHAJI KHOPADE</t>
  </si>
  <si>
    <t>22 Jan 2025</t>
  </si>
  <si>
    <t>24 May 2022</t>
  </si>
  <si>
    <t>SAPPHIRE - A2 - 404</t>
  </si>
  <si>
    <t>MANDAR SURESH RAJE</t>
  </si>
  <si>
    <t>17 Oct 2025</t>
  </si>
  <si>
    <t>FAITH - WING F - 803</t>
  </si>
  <si>
    <t>PIYUSH VINOD DAL</t>
  </si>
  <si>
    <t>PEARL - B3 - 2003</t>
  </si>
  <si>
    <t>SHIVAYOGI PANDURANG CHOUGULE</t>
  </si>
  <si>
    <t>OFFICE - 733</t>
  </si>
  <si>
    <t>REKHA MUKUND GHARGE</t>
  </si>
  <si>
    <t>OFFICE - 415</t>
  </si>
  <si>
    <t>30 Jan 2023</t>
  </si>
  <si>
    <t>ORION - 1C - 1102</t>
  </si>
  <si>
    <t>ABHISHEK BASWARAJ BILGUNDE</t>
  </si>
  <si>
    <t>OPAL - C1 -1502</t>
  </si>
  <si>
    <t>AJINKYA DILIP JAISINGKAR</t>
  </si>
  <si>
    <t>13 Dec 2024</t>
  </si>
  <si>
    <t>PERIWINKLE - C3 -1501</t>
  </si>
  <si>
    <t>SARTH AKSHAY BORA</t>
  </si>
  <si>
    <t>15 Feb 2025</t>
  </si>
  <si>
    <t>SIRIUS - 2F - 1303</t>
  </si>
  <si>
    <t>ASHWINI SHAHA</t>
  </si>
  <si>
    <t>18 Jan 2023</t>
  </si>
  <si>
    <t>RUBY - C2 -904</t>
  </si>
  <si>
    <t>ALOK AGGARWAL</t>
  </si>
  <si>
    <t>13 Jun 2025</t>
  </si>
  <si>
    <t>PEGASUS - 1D - 2702</t>
  </si>
  <si>
    <t>SEEMA SATISH PATIL</t>
  </si>
  <si>
    <t>PEARL - B3 - 1903</t>
  </si>
  <si>
    <t>PIYUSH TRIVEDI</t>
  </si>
  <si>
    <t>14 Jan 2025</t>
  </si>
  <si>
    <t>PEARL - B3 - 1403</t>
  </si>
  <si>
    <t>RIKIN BALDEVBHAI PATEL</t>
  </si>
  <si>
    <t>A WING - OFFICE - 802</t>
  </si>
  <si>
    <t>08 Oct 2022</t>
  </si>
  <si>
    <t>A WING - OFFICE - 804</t>
  </si>
  <si>
    <t>MAHESH JAIKISHAN AGARWAL</t>
  </si>
  <si>
    <t>29 Sep 2020</t>
  </si>
  <si>
    <t>OPAL - C1 -1203</t>
  </si>
  <si>
    <t>GAGANKUMAR BABULAL BURDE</t>
  </si>
  <si>
    <t>16 May 2025</t>
  </si>
  <si>
    <t>ONYX - B2 - 904</t>
  </si>
  <si>
    <t>SHWETA AGGARWAL</t>
  </si>
  <si>
    <t>23 Jul 2024</t>
  </si>
  <si>
    <t>SIRIUS - 2F - 2501</t>
  </si>
  <si>
    <t>PRASAD KASHINATH GAIKWAD</t>
  </si>
  <si>
    <t>04 Jan 2025</t>
  </si>
  <si>
    <t>PERIWINKLE - C3 -1301</t>
  </si>
  <si>
    <t>SIRIUS - 2F - 1703</t>
  </si>
  <si>
    <t>THIRUMALAI GOVINDAN</t>
  </si>
  <si>
    <t>A WING - OFFICE - 610</t>
  </si>
  <si>
    <t>NANDKUMAR DATTATRAY GADE</t>
  </si>
  <si>
    <t>VEGA - 1B - 903</t>
  </si>
  <si>
    <t>SUDHIR RAMRAO DESHMUKH</t>
  </si>
  <si>
    <t>30 Apr 2024</t>
  </si>
  <si>
    <t>PEARL - D1 - 902</t>
  </si>
  <si>
    <t>ANIL DEVIPRASAD SHARMA</t>
  </si>
  <si>
    <t>26 Jul 2024</t>
  </si>
  <si>
    <t>ORION - 1C - 1101</t>
  </si>
  <si>
    <t>PRAKASH DINKAR LIDBIDE</t>
  </si>
  <si>
    <t>24 Mar 2023</t>
  </si>
  <si>
    <t>PERIWINKLE - C3 -2001</t>
  </si>
  <si>
    <t>ABHIJIT SUNIL NASHTE</t>
  </si>
  <si>
    <t>ONYX - B2 - 2203</t>
  </si>
  <si>
    <t>NIKHIL BHARAT TOLAMBE</t>
  </si>
  <si>
    <t>21 Mar 2024</t>
  </si>
  <si>
    <t>PERIWINKLE - C3 -2204</t>
  </si>
  <si>
    <t>PRASAD GULAB KUMTHEKAR</t>
  </si>
  <si>
    <t>SAPPHIRE - A2 - 903</t>
  </si>
  <si>
    <t>PARIKSHIT SINGH</t>
  </si>
  <si>
    <t>17 Jul 2023</t>
  </si>
  <si>
    <t>JADE  - A3 - 1903</t>
  </si>
  <si>
    <t>VISHAL BHIKAN PATIL</t>
  </si>
  <si>
    <t>28 Aug 2023</t>
  </si>
  <si>
    <t>SAPPHIRE - A2 - 503</t>
  </si>
  <si>
    <t>PINKI KUMARI</t>
  </si>
  <si>
    <t>05 Feb 2024</t>
  </si>
  <si>
    <t>OPAL - C1 -1003</t>
  </si>
  <si>
    <t>RANJIT MAHERE</t>
  </si>
  <si>
    <t>08 Jul 2025</t>
  </si>
  <si>
    <t>SWARNALATA VENKATRAMAN</t>
  </si>
  <si>
    <t>HERMES - 2E - 2503</t>
  </si>
  <si>
    <t>ASHISH GUPTA</t>
  </si>
  <si>
    <t>BERYL - B1 - 1604</t>
  </si>
  <si>
    <t>NEHA JOSHI</t>
  </si>
  <si>
    <t>26 Feb 2024</t>
  </si>
  <si>
    <t>A WING - OFFICE - 905</t>
  </si>
  <si>
    <t>SAMIR KUMAR PAREY</t>
  </si>
  <si>
    <t>OFFICE - 721</t>
  </si>
  <si>
    <t>KUNDAN C. SULE</t>
  </si>
  <si>
    <t>12 Feb 2021</t>
  </si>
  <si>
    <t>SIRIUS - 2F - 2503</t>
  </si>
  <si>
    <t>PARASHURAM MAHADEO SURYAWANSHI</t>
  </si>
  <si>
    <t>28 May 2024</t>
  </si>
  <si>
    <t>VEGA - 1B - 2502</t>
  </si>
  <si>
    <t>DNYANESHWAR RAM KUMBHAR</t>
  </si>
  <si>
    <t>20 May 2024</t>
  </si>
  <si>
    <t>ONYX - B2 - 1903</t>
  </si>
  <si>
    <t>JAGAR NATH KOUL</t>
  </si>
  <si>
    <t>15 Apr 2024</t>
  </si>
  <si>
    <t>ONYX - B2 - 1603</t>
  </si>
  <si>
    <t>SHILPA NITIN WARAPE</t>
  </si>
  <si>
    <t>14 Feb 2024</t>
  </si>
  <si>
    <t>JADE  - A3 - 2803</t>
  </si>
  <si>
    <t>HITEN PRAFUL SHAH</t>
  </si>
  <si>
    <t>ONYX - B2 - 1904</t>
  </si>
  <si>
    <t>11 Mar 2024</t>
  </si>
  <si>
    <t>VEGA - 1B - 1902</t>
  </si>
  <si>
    <t>RUTUJA SANDEEP DOBLE</t>
  </si>
  <si>
    <t>02 Sep 2023</t>
  </si>
  <si>
    <t>VEGA - 1B - 2402</t>
  </si>
  <si>
    <t>INDRAYANI NITIN KULKARNI</t>
  </si>
  <si>
    <t>01 Jun 2024</t>
  </si>
  <si>
    <t>PEGASUS - 1D - 2001</t>
  </si>
  <si>
    <t>RUPALI SANTOSH RAUT</t>
  </si>
  <si>
    <t>28 Mar 2023</t>
  </si>
  <si>
    <t>OFFICE - 627</t>
  </si>
  <si>
    <t>INSIYAH RAHIM</t>
  </si>
  <si>
    <t>03 Nov 2020</t>
  </si>
  <si>
    <t>SIRIUS - 2F - 1204</t>
  </si>
  <si>
    <t>PRASHANT VIJAYKUMAR SANGAVE</t>
  </si>
  <si>
    <t>22 Mar 2024</t>
  </si>
  <si>
    <t>SAPPHIRE - A2 - 603</t>
  </si>
  <si>
    <t>VASANTI MAHAVIR CHOUGULE</t>
  </si>
  <si>
    <t>HERMES - 2E - 2603</t>
  </si>
  <si>
    <t>RUSHIKESH RAVINDRA BHOOMKAR</t>
  </si>
  <si>
    <t>HERMES - 2E - 2303</t>
  </si>
  <si>
    <t>VIJAYA VITTHAL BAVISKAR</t>
  </si>
  <si>
    <t>28 Dec 2023</t>
  </si>
  <si>
    <t>VEGA - 1B - 1301</t>
  </si>
  <si>
    <t>SALIL INAMDAR</t>
  </si>
  <si>
    <t>13 Sep 2023</t>
  </si>
  <si>
    <t>VEGA - 1B - 402</t>
  </si>
  <si>
    <t>SHWETA UDAY KOKATE</t>
  </si>
  <si>
    <t>SIRIUS - 2F - 904</t>
  </si>
  <si>
    <t>VAIBHAVI VINAYAK SHEVADE</t>
  </si>
  <si>
    <t>12 Feb 2024</t>
  </si>
  <si>
    <t>SIRIUS - 2F - 704</t>
  </si>
  <si>
    <t>VAISHALI SHANKAR GHUGE</t>
  </si>
  <si>
    <t>20 Dec 2023</t>
  </si>
  <si>
    <t>SIRIUS - 2F - 804</t>
  </si>
  <si>
    <t>APARNA PANKAJ DHATRAK</t>
  </si>
  <si>
    <t>ORION - 1C - 1701</t>
  </si>
  <si>
    <t>POOJA DILIP KAKADE</t>
  </si>
  <si>
    <t>27 Jan 2023</t>
  </si>
  <si>
    <t>VEGA - 1B - 2101</t>
  </si>
  <si>
    <t>PRAKASH RAGHAVENDRA DEVALE</t>
  </si>
  <si>
    <t>30 Jun 2023</t>
  </si>
  <si>
    <t>VEGA - 1B - 401</t>
  </si>
  <si>
    <t>PRADIP BANSILAL CHOUDHARI</t>
  </si>
  <si>
    <t>25 Sep 2023</t>
  </si>
  <si>
    <t>VEGA - 1B - 2201</t>
  </si>
  <si>
    <t>MATIN ABDUL SHAIKH</t>
  </si>
  <si>
    <t>20 Jul 2023</t>
  </si>
  <si>
    <t>SAPPHIRE - A2 - 803</t>
  </si>
  <si>
    <t>P S MURTHY KROTHAPALLI</t>
  </si>
  <si>
    <t>24 Jul 2023</t>
  </si>
  <si>
    <t>SAPPHIRE - A2 - 804</t>
  </si>
  <si>
    <t>DHARMRAJ SINGH</t>
  </si>
  <si>
    <t>24 Aug 2023</t>
  </si>
  <si>
    <t>VEGA - 1B - 602</t>
  </si>
  <si>
    <t>RAHUL GANPATRAO NARAWDE</t>
  </si>
  <si>
    <t>ORION - 1C - 301</t>
  </si>
  <si>
    <t>SACHEEN MOHAN RAICHUR</t>
  </si>
  <si>
    <t>AQUAMARINE - A1 - 601</t>
  </si>
  <si>
    <t>PRAKASH SHANKARRAO BARBADE</t>
  </si>
  <si>
    <t>21 Nov 2023</t>
  </si>
  <si>
    <t>OFFICE - 501</t>
  </si>
  <si>
    <t>KHADPAWALA TAYYABI N</t>
  </si>
  <si>
    <t>05 Apr 2021</t>
  </si>
  <si>
    <t>VEGA - 1B - 1901</t>
  </si>
  <si>
    <t>ORION - 1C - 1702</t>
  </si>
  <si>
    <t>RESHMA RAMESHWAR DHUMAL</t>
  </si>
  <si>
    <t>04 Sep 2023</t>
  </si>
  <si>
    <t>VEGA - 1B - 1801</t>
  </si>
  <si>
    <t>MANISH CHAUHAN</t>
  </si>
  <si>
    <t>OFFICE -702</t>
  </si>
  <si>
    <t>AQUAMARINE - A1 - 1804</t>
  </si>
  <si>
    <t>SATISH NARAYAN KHANDADE</t>
  </si>
  <si>
    <t>11 Sep 2023</t>
  </si>
  <si>
    <t>BERYL - B1 - 2401</t>
  </si>
  <si>
    <t>SHALINI SHISHODIYA</t>
  </si>
  <si>
    <t>18 Mar 2024</t>
  </si>
  <si>
    <t>BERYL - B1 - 2501</t>
  </si>
  <si>
    <t>DHEERAJ PALIWAL</t>
  </si>
  <si>
    <t>20 Nov 2023</t>
  </si>
  <si>
    <t>ORION - 1C - 1301</t>
  </si>
  <si>
    <t>GAJENDRA KESHAORAO VIDHALE</t>
  </si>
  <si>
    <t>18 Aug 2023</t>
  </si>
  <si>
    <t>VEGA - 1B - 1601</t>
  </si>
  <si>
    <t>CHAITANYA HEMANT NAGARKAR</t>
  </si>
  <si>
    <t>30 May 2023</t>
  </si>
  <si>
    <t>ORION - 1C - 2402</t>
  </si>
  <si>
    <t>SANJAY MEHTA</t>
  </si>
  <si>
    <t>18 May 2023</t>
  </si>
  <si>
    <t>ORION - 1C - 802</t>
  </si>
  <si>
    <t>PRAVIN KRISHNARAO NAGLE</t>
  </si>
  <si>
    <t>25 Jan 2023</t>
  </si>
  <si>
    <t>ORION - 1C - 2002</t>
  </si>
  <si>
    <t>MONALI POHEKAR</t>
  </si>
  <si>
    <t>HERMES - 2E - 1203</t>
  </si>
  <si>
    <t>ROHIT DEO</t>
  </si>
  <si>
    <t>02 May 2023</t>
  </si>
  <si>
    <t>SIRIUS - 2F - 1004</t>
  </si>
  <si>
    <t>SHAILESH BHALACHANDRA JAMGAONKAR</t>
  </si>
  <si>
    <t>22 Aug 2023</t>
  </si>
  <si>
    <t>FAITH - WING F - 204</t>
  </si>
  <si>
    <t>KIRAN NIVRUTTI LOKHANDE</t>
  </si>
  <si>
    <t>SAPPHIRE - A2 - 301</t>
  </si>
  <si>
    <t>SANDESH DHANOTIYA</t>
  </si>
  <si>
    <t>30 Sep 2025</t>
  </si>
  <si>
    <t>PEGASUS - 1D - 1902</t>
  </si>
  <si>
    <t>AMEY PRAKASH VAIDYA</t>
  </si>
  <si>
    <t>08 May 2023</t>
  </si>
  <si>
    <t>SIRIUS - 2F - 1304</t>
  </si>
  <si>
    <t>CHAITANYA RAVINDRA KULKARNI</t>
  </si>
  <si>
    <t>24 Feb 2023</t>
  </si>
  <si>
    <t>ORION - 1C - 2101</t>
  </si>
  <si>
    <t>RAJAN DIPAK SHAH</t>
  </si>
  <si>
    <t>SIRIUS - 2F - 1704</t>
  </si>
  <si>
    <t>AMEET MORO</t>
  </si>
  <si>
    <t>16 Jan 2023</t>
  </si>
  <si>
    <t>SAPPHIRE - A2 - 1004</t>
  </si>
  <si>
    <t>PRASANNA ASHOK PATIL</t>
  </si>
  <si>
    <t>ORION - 1C - 1602</t>
  </si>
  <si>
    <t>JANHAVI SWANAND PATANKAR</t>
  </si>
  <si>
    <t>09 Sep 2023</t>
  </si>
  <si>
    <t>TOPAZ - C3 -2103</t>
  </si>
  <si>
    <t>GAURAV VINOD VALECHA</t>
  </si>
  <si>
    <t>22 Dec 2025</t>
  </si>
  <si>
    <t>FAITH - WING F - 1204</t>
  </si>
  <si>
    <t>KUSHAGRAH SOM</t>
  </si>
  <si>
    <t>20 Apr 2023</t>
  </si>
  <si>
    <t>FAITH - WING F - 904</t>
  </si>
  <si>
    <t>ROHIT T SONWANE</t>
  </si>
  <si>
    <t>31 Oct 2023</t>
  </si>
  <si>
    <t>PERIWINKLE - C3 -1102</t>
  </si>
  <si>
    <t>ASHWINI VINAYAK PATIL</t>
  </si>
  <si>
    <t>13 Nov 2024</t>
  </si>
  <si>
    <t>BERYL - B1 - 1902</t>
  </si>
  <si>
    <t>SUMEET KUMAR SUHAG</t>
  </si>
  <si>
    <t>HERMES - 2E - 2103</t>
  </si>
  <si>
    <t>SONALI LILAKANT RAHATE</t>
  </si>
  <si>
    <t>29 Apr 2023</t>
  </si>
  <si>
    <t>ORION - 1C - 1902</t>
  </si>
  <si>
    <t>AKHILA PRASAD CHAPALGAONKAR</t>
  </si>
  <si>
    <t>PEGASUS - 1D - 1301</t>
  </si>
  <si>
    <t>DEEPTI PRABHANJAN RAYADURG</t>
  </si>
  <si>
    <t>06 Jan 2023</t>
  </si>
  <si>
    <t>FAITH - WING F - 1004</t>
  </si>
  <si>
    <t>ADITYA SANATAN SHINDE</t>
  </si>
  <si>
    <t>FAITH - WING F - 701</t>
  </si>
  <si>
    <t>MUKESH KUMAR THAKUR</t>
  </si>
  <si>
    <t>05 Jun 2023</t>
  </si>
  <si>
    <t>ORION - 1C - 2001</t>
  </si>
  <si>
    <t>AKSHAY DEEPAK KSHIRSAGAR</t>
  </si>
  <si>
    <t>24 May 2023</t>
  </si>
  <si>
    <t>PEGASUS - 1D - 1702</t>
  </si>
  <si>
    <t>MONALI EKNATH CHIM</t>
  </si>
  <si>
    <t>08 Feb 2023</t>
  </si>
  <si>
    <t>ORION - 1C - 1201</t>
  </si>
  <si>
    <t>VIDYA SUDARSHAN MUNDHE</t>
  </si>
  <si>
    <t>SIRIUS - 2F - 1504</t>
  </si>
  <si>
    <t>KARAN NANASAHEB KATE</t>
  </si>
  <si>
    <t>28 Dec 2022</t>
  </si>
  <si>
    <t>TOPAZ - C3 -804</t>
  </si>
  <si>
    <t>ABHINAV PANDIT INGOLE</t>
  </si>
  <si>
    <t>09 Jan 2026</t>
  </si>
  <si>
    <t>FAITH - WING F - 1001</t>
  </si>
  <si>
    <t>KALPESH KISHOR POPAT</t>
  </si>
  <si>
    <t>FAITH - WING F - 704</t>
  </si>
  <si>
    <t>AKASH KUMAR</t>
  </si>
  <si>
    <t>FAITH - WING F - 801</t>
  </si>
  <si>
    <t>HIRAL MINESH SHAH</t>
  </si>
  <si>
    <t>10 Jul 2023</t>
  </si>
  <si>
    <t>FAITH - WING F - 804</t>
  </si>
  <si>
    <t>SHIVANG SHAILESH DOSHI</t>
  </si>
  <si>
    <t>HERMES - 2E - 1303</t>
  </si>
  <si>
    <t>AMRUTA PARAG KULKARNI</t>
  </si>
  <si>
    <t>07 Jun 2023</t>
  </si>
  <si>
    <t>REGAL - 1A -501</t>
  </si>
  <si>
    <t>PALLAVI GIRISH INDAPWAR</t>
  </si>
  <si>
    <t>ORION - 1C - 1502</t>
  </si>
  <si>
    <t>VAISHALI ANIL DESALE</t>
  </si>
  <si>
    <t>SIRIUS - 2F - 1604</t>
  </si>
  <si>
    <t>SUVARNA MILIND HARTALKAR</t>
  </si>
  <si>
    <t>A WING - SHOP - 17</t>
  </si>
  <si>
    <t>IRENE JOHN PAUL</t>
  </si>
  <si>
    <t>30 Sep 2021</t>
  </si>
  <si>
    <t>TOPAZ - C3 -1604</t>
  </si>
  <si>
    <t>RAVINDER SHRIPATI DESAI</t>
  </si>
  <si>
    <t>SIRIUS - 2F - 1104</t>
  </si>
  <si>
    <t>KAPIL SHRIKRISHNA DAVRAY</t>
  </si>
  <si>
    <t>25 May 2023</t>
  </si>
  <si>
    <t>OFFICE - 624</t>
  </si>
  <si>
    <t>16 Dec 2020</t>
  </si>
  <si>
    <t>TOPAZ - C3 -2304</t>
  </si>
  <si>
    <t>JAYDEEP ASHOK GAIKWAD</t>
  </si>
  <si>
    <t>TOPAZ - C3 -2404</t>
  </si>
  <si>
    <t>SHRIKANT DILIP BHOJ</t>
  </si>
  <si>
    <t>OPAL - C1 -2703</t>
  </si>
  <si>
    <t>SHIVRAJ SUNIL MARATHE</t>
  </si>
  <si>
    <t>01 Aug 2025</t>
  </si>
  <si>
    <t>TOPAZ - C3 -1603</t>
  </si>
  <si>
    <t>NEHA MOHAN HAMBAR</t>
  </si>
  <si>
    <t>DIVINE - WING D - 203</t>
  </si>
  <si>
    <t>AWADHESH SINGH</t>
  </si>
  <si>
    <t>21 Jun 2023</t>
  </si>
  <si>
    <t>OPAL - C1 -1403</t>
  </si>
  <si>
    <t>RAHUL SHIVAJIRAO JAGDALE</t>
  </si>
  <si>
    <t>RUBY - C2 -2503</t>
  </si>
  <si>
    <t>AISHWARYA ASHOK MALU</t>
  </si>
  <si>
    <t>31 Jul 2025</t>
  </si>
  <si>
    <t>TOPAZ - C3 -1303</t>
  </si>
  <si>
    <t>SUSHMA MUKUND KAMBLE</t>
  </si>
  <si>
    <t>19 Jan 2026</t>
  </si>
  <si>
    <t>TOPAZ - C3 -1803</t>
  </si>
  <si>
    <t>POONAM TUSHAR BHUYAR</t>
  </si>
  <si>
    <t>ORION - 1C - 1302</t>
  </si>
  <si>
    <t>RUJUL NAINESH MUNE</t>
  </si>
  <si>
    <t>VEGA - 1B - 2001</t>
  </si>
  <si>
    <t>ASHWINI YOGENDRA SONAWANE</t>
  </si>
  <si>
    <t>09 Jul 2023</t>
  </si>
  <si>
    <t>OPAL - C1 -604</t>
  </si>
  <si>
    <t>SANDESH NIKKAM</t>
  </si>
  <si>
    <t>RUBY - C2 -704</t>
  </si>
  <si>
    <t>HIMANSHU SHARDA</t>
  </si>
  <si>
    <t>01 Nov 2025</t>
  </si>
  <si>
    <t>OPAL - C1 -603</t>
  </si>
  <si>
    <t>AKRITI THAKUR</t>
  </si>
  <si>
    <t>17 Jul 2025</t>
  </si>
  <si>
    <t>SAPPHIRE - A2 - 1103</t>
  </si>
  <si>
    <t>KOLASE VISHAL VASANT</t>
  </si>
  <si>
    <t>27 Mar 2024</t>
  </si>
  <si>
    <t>OPAL - C1 -1604</t>
  </si>
  <si>
    <t>MEGHNA SUYOG GAHERWAR</t>
  </si>
  <si>
    <t>RUBY - C2 -2403</t>
  </si>
  <si>
    <t>KUNAL MOHAN MALI</t>
  </si>
  <si>
    <t>02 Jul 2025</t>
  </si>
  <si>
    <t>OPAL - C1 -1103</t>
  </si>
  <si>
    <t>VISHAL VIVEK SONTAKKE</t>
  </si>
  <si>
    <t>OPAL - C1 -903</t>
  </si>
  <si>
    <t>ANURAG MATHUR</t>
  </si>
  <si>
    <t>03 Dec 2024</t>
  </si>
  <si>
    <t>OPAL - C1 -2203</t>
  </si>
  <si>
    <t>ANKIT SHUKLA</t>
  </si>
  <si>
    <t>FAITH - WING F - 901</t>
  </si>
  <si>
    <t>KASHI NATH PAL</t>
  </si>
  <si>
    <t>B TOWER -3003</t>
  </si>
  <si>
    <t>KAPIL BHARATKUMAR THAKKAR</t>
  </si>
  <si>
    <t>RUBY - C2 -1103</t>
  </si>
  <si>
    <t>SUNITA RANA</t>
  </si>
  <si>
    <t>OPAL - C1 -1503</t>
  </si>
  <si>
    <t>RAJSHEKHAR GANAPA</t>
  </si>
  <si>
    <t>05 Mar 2025</t>
  </si>
  <si>
    <t>AQUAMARINE - A1 - 1702</t>
  </si>
  <si>
    <t>OPAL - C1 -1404</t>
  </si>
  <si>
    <t>RAMAN NAGESH MARKANDE</t>
  </si>
  <si>
    <t>OPAL - C1 -1204</t>
  </si>
  <si>
    <t>ANAND SHRIKANT APHALE</t>
  </si>
  <si>
    <t>OPAL - C1 -2503</t>
  </si>
  <si>
    <t>SAURABH DEVIDAS THAWALI</t>
  </si>
  <si>
    <t>P1 - SHOP NO - 15</t>
  </si>
  <si>
    <t>DHANANJAY SHIVAJI KHARADE</t>
  </si>
  <si>
    <t>06 Feb 2023</t>
  </si>
  <si>
    <t>RUBY - C2 -2203</t>
  </si>
  <si>
    <t>ASHISH UPENDRA TISGAONKAR</t>
  </si>
  <si>
    <t>OPAL - C1 -703</t>
  </si>
  <si>
    <t>RAKESH MOHAN ZOPE</t>
  </si>
  <si>
    <t>OPAL - C1 -1804</t>
  </si>
  <si>
    <t>SARAT KUMAR PANIGRAHI</t>
  </si>
  <si>
    <t>31 Oct 2025</t>
  </si>
  <si>
    <t>RUBY - C2 -804</t>
  </si>
  <si>
    <t>ANJALI LAHANDE</t>
  </si>
  <si>
    <t>OPAL - C1 -1903</t>
  </si>
  <si>
    <t>SUSHANT SHITAL PATIL</t>
  </si>
  <si>
    <t>12 Feb 2025</t>
  </si>
  <si>
    <t>OPAL - C1 -1504</t>
  </si>
  <si>
    <t>ANKITA RANJAN</t>
  </si>
  <si>
    <t>RUBY - C2 -1603</t>
  </si>
  <si>
    <t>PRASAD PRALHAD KULKARNI</t>
  </si>
  <si>
    <t>OFFICE - 621</t>
  </si>
  <si>
    <t>RAHUL ROHIRA</t>
  </si>
  <si>
    <t>OFFICE - 623</t>
  </si>
  <si>
    <t>PEGASUS - 1D - 2701</t>
  </si>
  <si>
    <t>PRIYANKA DHANRAJ DAHAT</t>
  </si>
  <si>
    <t>17 May 2025</t>
  </si>
  <si>
    <t>RUBY - C2 -2103</t>
  </si>
  <si>
    <t>SHISHER MUNDRA</t>
  </si>
  <si>
    <t>20 May 2025</t>
  </si>
  <si>
    <t>RUBY - C2 -1403</t>
  </si>
  <si>
    <t>VIJAY GHODGAONKAR</t>
  </si>
  <si>
    <t>05 May 2025</t>
  </si>
  <si>
    <t>RUBY - C2 -803</t>
  </si>
  <si>
    <t>AMIT SHRIHARI KARVE</t>
  </si>
  <si>
    <t>03 Jul 2025</t>
  </si>
  <si>
    <t>P1 - SHOP NO - 14</t>
  </si>
  <si>
    <t>ANILKUMAR SATYNARAYAN KUSHWAHA</t>
  </si>
  <si>
    <t>11 Nov 2025</t>
  </si>
  <si>
    <t>RUBY - C2 -1904</t>
  </si>
  <si>
    <t>SANJAY KUMAR</t>
  </si>
  <si>
    <t>TOPAZ - C3 -1103</t>
  </si>
  <si>
    <t>AMIT ANIL SALVI</t>
  </si>
  <si>
    <t>29 Dec 2025</t>
  </si>
  <si>
    <t>TOPAZ - C3 -1704</t>
  </si>
  <si>
    <t>ROSHAN KUMAR</t>
  </si>
  <si>
    <t>02 Jan 2026</t>
  </si>
  <si>
    <t>PRIMROSE - C4 -1602</t>
  </si>
  <si>
    <t>SHWETA DHIRAJ ROTE</t>
  </si>
  <si>
    <t>OPAL - C1 -503</t>
  </si>
  <si>
    <t>SEEMANT SHRIPAD JOSHI</t>
  </si>
  <si>
    <t>PRIMROSE - C4 -2203</t>
  </si>
  <si>
    <t>SAMREEN TARJUMAN SAYYED</t>
  </si>
  <si>
    <t>PRIMROSE - C4 -2103</t>
  </si>
  <si>
    <t>SATABDI MANDAL</t>
  </si>
  <si>
    <t>15 Apr 2025</t>
  </si>
  <si>
    <t>GARNET - D2 - 1604</t>
  </si>
  <si>
    <t>ANJALI ANTHONY DCRUZ</t>
  </si>
  <si>
    <t>OPAL - C1 -2403</t>
  </si>
  <si>
    <t>AJINKYA AJAYRAO PATIL (MEHAKARE)</t>
  </si>
  <si>
    <t>RUBY - C2 -604</t>
  </si>
  <si>
    <t>SACHIN MAHADEV ATKARE</t>
  </si>
  <si>
    <t>NOBLE - N - 301</t>
  </si>
  <si>
    <t>MADHUMITA ASHWIN KUMKAR</t>
  </si>
  <si>
    <t>10 Sep 2025</t>
  </si>
  <si>
    <t>GARNET - D2 - 1104</t>
  </si>
  <si>
    <t>KETAKI VINAY DESHPANDE</t>
  </si>
  <si>
    <t>16 Oct 2024</t>
  </si>
  <si>
    <t>VEGA - 1B - 1802</t>
  </si>
  <si>
    <t>SACHIN POPAT AUTE</t>
  </si>
  <si>
    <t>28 May 2025</t>
  </si>
  <si>
    <t>OPAL - C1 -203</t>
  </si>
  <si>
    <t>SANJAY MAROTRAO ANCHALWAR</t>
  </si>
  <si>
    <t>RUBY - C2 -1404</t>
  </si>
  <si>
    <t>YOGESH PRAKASH TARALKAR</t>
  </si>
  <si>
    <t>30 Apr 2025</t>
  </si>
  <si>
    <t>OPAL - C1 -2004</t>
  </si>
  <si>
    <t>DURGESH GOUR</t>
  </si>
  <si>
    <t>10 Jul 2025</t>
  </si>
  <si>
    <t>A WING - OFFICE - 803</t>
  </si>
  <si>
    <t>RUBY - C2 -1004</t>
  </si>
  <si>
    <t>RAVINDRA DHAIRYASHEEL SHELKE</t>
  </si>
  <si>
    <t>09 Jul 2025</t>
  </si>
  <si>
    <t>P1 - SHOP NO - 19</t>
  </si>
  <si>
    <t>MAHENDRA S. GALANDE</t>
  </si>
  <si>
    <t>OPAL - C1 -704</t>
  </si>
  <si>
    <t>AJEEV RAJEEV MATHEWS</t>
  </si>
  <si>
    <t>27 Jan 2026</t>
  </si>
  <si>
    <t>OPAL - C1 -803</t>
  </si>
  <si>
    <t>BHAVANA MENON</t>
  </si>
  <si>
    <t>05 Apr 2025</t>
  </si>
  <si>
    <t>PRIMROSE - C4 -1401</t>
  </si>
  <si>
    <t>PARAMESH CHANDRA MISHRA</t>
  </si>
  <si>
    <t>17 Jan 2025</t>
  </si>
  <si>
    <t>PRIMROSE - C4 -2102</t>
  </si>
  <si>
    <t>COLIN CYRIL COELHO</t>
  </si>
  <si>
    <t>10 Jan 2025</t>
  </si>
  <si>
    <t>MIRA - B - 2005</t>
  </si>
  <si>
    <t>SUSHRUT NETAJI KAMBLE</t>
  </si>
  <si>
    <t>RUBY - C2 -2604</t>
  </si>
  <si>
    <t>ANAND JP</t>
  </si>
  <si>
    <t>07 Nov 2025</t>
  </si>
  <si>
    <t>OFFICE - 625</t>
  </si>
  <si>
    <t>25 Jan 2021</t>
  </si>
  <si>
    <t>SHOP - 38</t>
  </si>
  <si>
    <t>30 Aug 2022</t>
  </si>
  <si>
    <t>21 May 2024</t>
  </si>
  <si>
    <t>DIVINE - WING D - 1203</t>
  </si>
  <si>
    <t>DIPALI</t>
  </si>
  <si>
    <t>P1 - SHOP NO - 13</t>
  </si>
  <si>
    <t>NITIN ARUNRAO KHEDKAR</t>
  </si>
  <si>
    <t>09 Aug 2025</t>
  </si>
  <si>
    <t>OFFICE - 827</t>
  </si>
  <si>
    <t>MARYAM NUARBASHA SHAIKH</t>
  </si>
  <si>
    <t>SHOP - 112</t>
  </si>
  <si>
    <t>SWATI AMOL NAIKWADI</t>
  </si>
  <si>
    <t>28 Jul 2021</t>
  </si>
  <si>
    <t>QARA - WING Q - 1201</t>
  </si>
  <si>
    <t>POONAM SUBODH NARKHEDE</t>
  </si>
  <si>
    <t>12 Mar 2024</t>
  </si>
  <si>
    <t>A WING - OFFICE - 806</t>
  </si>
  <si>
    <t>MADHU SURESH TULSIANI</t>
  </si>
  <si>
    <t>08 Jan 2021</t>
  </si>
  <si>
    <t>PRIMROSE - C4 -1601</t>
  </si>
  <si>
    <t>SUSHMA VINAYAK KARALE</t>
  </si>
  <si>
    <t>A WING - SHOP - 06</t>
  </si>
  <si>
    <t>DIPALI SUNIL KSHIRSAGAR</t>
  </si>
  <si>
    <t>20 Mar 2021</t>
  </si>
  <si>
    <t>OFFICE - 719</t>
  </si>
  <si>
    <t>P2 - SHOP NO - 103</t>
  </si>
  <si>
    <t>ATHVIK SOLUTIONS LLP</t>
  </si>
  <si>
    <t>PERIWINKLE - C3 -1004</t>
  </si>
  <si>
    <t>RAKESH DATTATRAY PATIL</t>
  </si>
  <si>
    <t>27 Nov 2024</t>
  </si>
  <si>
    <t>PRIMROSE - C4 -1504</t>
  </si>
  <si>
    <t>SHIB SANKAR RAY</t>
  </si>
  <si>
    <t>PRIMROSE - C4 -2201</t>
  </si>
  <si>
    <t>CHHOTAN DAS</t>
  </si>
  <si>
    <t>OFFICE - 1508</t>
  </si>
  <si>
    <t>SHASHIKANT MARUTIRAO MORE</t>
  </si>
  <si>
    <t>HERMES - 2E - 2601</t>
  </si>
  <si>
    <t>PEARL - B3 - 2203</t>
  </si>
  <si>
    <t>PRASHANT NAVNATH KALE</t>
  </si>
  <si>
    <t>20 Sep 2024</t>
  </si>
  <si>
    <t>GARNET - D2 - 1304</t>
  </si>
  <si>
    <t>SAROJ KUSHWAHA</t>
  </si>
  <si>
    <t>15 Oct 2024</t>
  </si>
  <si>
    <t>RUBY - C2 -1903</t>
  </si>
  <si>
    <t>JAGDISH PRASAD GUPTA</t>
  </si>
  <si>
    <t>SAPPHIRE - A2 - 202</t>
  </si>
  <si>
    <t>RAUT KAVITA ANIL</t>
  </si>
  <si>
    <t>07 Aug 2025</t>
  </si>
  <si>
    <t>GARNET - D2 - 1502</t>
  </si>
  <si>
    <t>ABHISHEK RANJAN</t>
  </si>
  <si>
    <t>18 Feb 2025</t>
  </si>
  <si>
    <t>TANZANITE - D4 - 2001</t>
  </si>
  <si>
    <t>SAKINA</t>
  </si>
  <si>
    <t>GARNET - D2 - 1402</t>
  </si>
  <si>
    <t>ROHIT TRIPATHI</t>
  </si>
  <si>
    <t>10 Sep 2024</t>
  </si>
  <si>
    <t>GARNET - D2 - 1501</t>
  </si>
  <si>
    <t>SONIKA SINGH</t>
  </si>
  <si>
    <t>DIAMOND - D3 - 1102</t>
  </si>
  <si>
    <t>KOMAL BANSAL</t>
  </si>
  <si>
    <t>PRIMROSE - C4 -902</t>
  </si>
  <si>
    <t>PREMILA MARIO BRITO</t>
  </si>
  <si>
    <t>16 Jul 2025</t>
  </si>
  <si>
    <t>P1 - SHOP NO - 06</t>
  </si>
  <si>
    <t>ARUN PANDURANG KULKARNI</t>
  </si>
  <si>
    <t>04 Sep 2025</t>
  </si>
  <si>
    <t>AQUAMARINE - A1 - 2902</t>
  </si>
  <si>
    <t>DEEPESHKUMAR NARENDRA GUPTA</t>
  </si>
  <si>
    <t xml:space="preserve">PRIDE - (PMC NO. WING P)                </t>
  </si>
  <si>
    <t>PRIDE - WING P - 501</t>
  </si>
  <si>
    <t>AKSHAY AJAY GORE</t>
  </si>
  <si>
    <t>PEARL - D1 - 2301</t>
  </si>
  <si>
    <t>PALAK MAKKER</t>
  </si>
  <si>
    <t>DIAMOND - D3 - 1202</t>
  </si>
  <si>
    <t>PRASHANT PACHKADI GHOSH</t>
  </si>
  <si>
    <t>18 Aug 2025</t>
  </si>
  <si>
    <t>PRIDE - WING P - 602</t>
  </si>
  <si>
    <t>VIPLOV NATH MISHRA</t>
  </si>
  <si>
    <t>GARNET - D2 - 603</t>
  </si>
  <si>
    <t>MADHURI RAMESH SHINDE</t>
  </si>
  <si>
    <t>P1 - SHOP NO - 18</t>
  </si>
  <si>
    <t>OPAL - C1 -1002</t>
  </si>
  <si>
    <t>ISHA BHAN</t>
  </si>
  <si>
    <t>22 Aug 2025</t>
  </si>
  <si>
    <t>PEGASUS - 1D - 2704</t>
  </si>
  <si>
    <t>VINAYAK BALKRISHNA DHIDE</t>
  </si>
  <si>
    <t>PEGASUS - 1D - 1901</t>
  </si>
  <si>
    <t>ANSHUMAN ANSHU</t>
  </si>
  <si>
    <t>GARNET - D2 - 1404</t>
  </si>
  <si>
    <t>SUJEET KUMAR DAKEY</t>
  </si>
  <si>
    <t>07 Aug 2024</t>
  </si>
  <si>
    <t>ORION - 1C - 2604</t>
  </si>
  <si>
    <t>VINEET KUMAR MISHRA</t>
  </si>
  <si>
    <t>25 Jul 2024</t>
  </si>
  <si>
    <t>JADE  - A3 - 201</t>
  </si>
  <si>
    <t>PRABHAKAR KASHINATH PATIL</t>
  </si>
  <si>
    <t>ORION - 1C - 1601</t>
  </si>
  <si>
    <t>NIKHIL PRAKASH INAMDAR</t>
  </si>
  <si>
    <t>16 Feb 2023</t>
  </si>
  <si>
    <t>QARA - WING Q - 402</t>
  </si>
  <si>
    <t>LAWRENCE MANUEL BANSODE</t>
  </si>
  <si>
    <t>AQUAMARINE - A1 - 2802</t>
  </si>
  <si>
    <t>PRITI SUNIL DEO</t>
  </si>
  <si>
    <t>DIVINE - WING D - 504</t>
  </si>
  <si>
    <t>NIRAJ CHANDRAKANT SHINDE</t>
  </si>
  <si>
    <t>14 Jul 2023</t>
  </si>
  <si>
    <t>OFFICE - 622</t>
  </si>
  <si>
    <t>PERIWINKLE - C3 -301</t>
  </si>
  <si>
    <t>SOUMEN DAS PODDAR</t>
  </si>
  <si>
    <t>04 Feb 2025</t>
  </si>
  <si>
    <t>VEGA - 1B - 2004</t>
  </si>
  <si>
    <t>OMPRASAD SANDIP GAWAS</t>
  </si>
  <si>
    <t>SHOP - 16</t>
  </si>
  <si>
    <t>RUSHIKESH MADHAVRAO FULZALKE</t>
  </si>
  <si>
    <t>22 Nov 2020</t>
  </si>
  <si>
    <t>REGAL - 1A -1801</t>
  </si>
  <si>
    <t>AAKASH DEVENDRA KADAM</t>
  </si>
  <si>
    <t>14 Oct 2024</t>
  </si>
  <si>
    <t>ONYX - B2 - 902</t>
  </si>
  <si>
    <t>ARCHANA AMIT POL</t>
  </si>
  <si>
    <t>GARNET - D2 - 1503</t>
  </si>
  <si>
    <t>MANOJ KUMAR PANDA</t>
  </si>
  <si>
    <t>30 May 2024</t>
  </si>
  <si>
    <t>PEARL - B3 - 2601</t>
  </si>
  <si>
    <t>SUMIT KAILAS SHINDE</t>
  </si>
  <si>
    <t>SAPPHIRE - A2 - 2602</t>
  </si>
  <si>
    <t>YOGESH GOGIA</t>
  </si>
  <si>
    <t>03 Aug 2023</t>
  </si>
  <si>
    <t>ETERNAL - WING E - 703</t>
  </si>
  <si>
    <t>RAVI RAMGOPAL SINGH</t>
  </si>
  <si>
    <t>REGAL - 1A -1404</t>
  </si>
  <si>
    <t>SHUBHANGI KIRAN DABHADE</t>
  </si>
  <si>
    <t>19 May 2025</t>
  </si>
  <si>
    <t>ETERNAL - WING E - 103</t>
  </si>
  <si>
    <t>RAKHEE AMIT AGARWAL</t>
  </si>
  <si>
    <t>F BUILDING -408</t>
  </si>
  <si>
    <t>SONALI VINOD DEORE</t>
  </si>
  <si>
    <t>13 Mar 2025</t>
  </si>
  <si>
    <t>PEARL - B3 - 2002</t>
  </si>
  <si>
    <t>DHIRAJ RAMESH NIKAM</t>
  </si>
  <si>
    <t>SIRIUS - 2F - 2601</t>
  </si>
  <si>
    <t>SANKET SANJAY THORE</t>
  </si>
  <si>
    <t>03 Apr 2025</t>
  </si>
  <si>
    <t>PEARL - B3 - 102</t>
  </si>
  <si>
    <t>KETAN KIRAN KULKARNI</t>
  </si>
  <si>
    <t>PEARL - B3 - 2402</t>
  </si>
  <si>
    <t>NAVNEET KUMAR</t>
  </si>
  <si>
    <t>PERIWINKLE - C3 -1502</t>
  </si>
  <si>
    <t>SHIVAM RASTOGI</t>
  </si>
  <si>
    <t>22 Nov 2024</t>
  </si>
  <si>
    <t>DIVINE - WING D - 401</t>
  </si>
  <si>
    <t>MANOJ BHOSALE</t>
  </si>
  <si>
    <t>FAITH - WING F - 402</t>
  </si>
  <si>
    <t>VIDYA ANAND KOTHAWLE</t>
  </si>
  <si>
    <t>19 Jul 2023</t>
  </si>
  <si>
    <t>FAITH - WING F - 403</t>
  </si>
  <si>
    <t>ASHWINI ATUL SHUKLA</t>
  </si>
  <si>
    <t>FAITH - WING F - 602</t>
  </si>
  <si>
    <t>JAGADEESH BASAVARAJ MADIWALAR</t>
  </si>
  <si>
    <t>FAITH - WING F - 103</t>
  </si>
  <si>
    <t>GURPREET SINGH MAINI</t>
  </si>
  <si>
    <t>30 Sep 2023</t>
  </si>
  <si>
    <t>SIRIUS - 2F - 202</t>
  </si>
  <si>
    <t>ARCHANA YOGESH KULKARNI</t>
  </si>
  <si>
    <t>DIVINE - WING D - 604</t>
  </si>
  <si>
    <t>SITAL MOHANTY</t>
  </si>
  <si>
    <t>DIVINE - WING D - 1101</t>
  </si>
  <si>
    <t>MEGHA AMIT AHER</t>
  </si>
  <si>
    <t>DIVINE - WING D - 901</t>
  </si>
  <si>
    <t>POOJA LALWANI</t>
  </si>
  <si>
    <t>FAITH - WING F - 302</t>
  </si>
  <si>
    <t>MANOJ RAMKRISHNA GAIKWAD</t>
  </si>
  <si>
    <t>FAITH - WING F - 303</t>
  </si>
  <si>
    <t>SHANTI JOSHI</t>
  </si>
  <si>
    <t>FAITH - WING F - 603</t>
  </si>
  <si>
    <t>SUPARAS SINGHI</t>
  </si>
  <si>
    <t>SAPPHIRE - A2 - 402</t>
  </si>
  <si>
    <t>NEELAM KUMARI</t>
  </si>
  <si>
    <t>22 Apr 2024</t>
  </si>
  <si>
    <t>SIRIUS - 2F - 2201</t>
  </si>
  <si>
    <t>ASHWINI SUNIL DESHMANE</t>
  </si>
  <si>
    <t>DIVINE - WING D - 1004</t>
  </si>
  <si>
    <t>SALIL KRISHNA</t>
  </si>
  <si>
    <t>DIVINE - WING D - 501</t>
  </si>
  <si>
    <t>MAKRAND MILIND PATWARDHAN</t>
  </si>
  <si>
    <t>10 Mar 2023</t>
  </si>
  <si>
    <t>DIVINE - WING D - 601</t>
  </si>
  <si>
    <t>MUKUND DATTATRAYA GADAVE</t>
  </si>
  <si>
    <t>17 Mar 2023</t>
  </si>
  <si>
    <t>SAPPHIRE - A2 - 802</t>
  </si>
  <si>
    <t>APOORVA PRAMOD KOKATE</t>
  </si>
  <si>
    <t>HERMES - 2E - 2702</t>
  </si>
  <si>
    <t>SHRADDHA UMESH PETKAR</t>
  </si>
  <si>
    <t>29 Aug 2024</t>
  </si>
  <si>
    <t>ORION - 1C - 2603</t>
  </si>
  <si>
    <t>SAVITA ANANT MURMURE</t>
  </si>
  <si>
    <t>PEGASUS - 1D - 2204</t>
  </si>
  <si>
    <t>VIJAY BABURAO DESAI</t>
  </si>
  <si>
    <t>VEGA - 1B - 2403</t>
  </si>
  <si>
    <t>MADHURA PRAKASH DESHPANDE</t>
  </si>
  <si>
    <t>18 May 2024</t>
  </si>
  <si>
    <t>VEGA - 1B - 2503</t>
  </si>
  <si>
    <t>MAYURESH CHANDRAHAS  MANJREKAR</t>
  </si>
  <si>
    <t>09 Aug 2024</t>
  </si>
  <si>
    <t>VEGA - 1B - 2604</t>
  </si>
  <si>
    <t>PRASHANT PREMCHAND LALWANI</t>
  </si>
  <si>
    <t>24 Jul 2024</t>
  </si>
  <si>
    <t>VEGA - 1B - 2603</t>
  </si>
  <si>
    <t>SAGAR SUNIL DESHMUKH</t>
  </si>
  <si>
    <t>13 Jun 2024</t>
  </si>
  <si>
    <t>DIVINE - WING D - 1304</t>
  </si>
  <si>
    <t>PRAGATI MILIND UKEY</t>
  </si>
  <si>
    <t>FAITH - WING F - 1102</t>
  </si>
  <si>
    <t>MANISH RAI</t>
  </si>
  <si>
    <t>20 Jun 2023</t>
  </si>
  <si>
    <t>ORION - 1C - 2204</t>
  </si>
  <si>
    <t>SACHIN RAGHUNATH POL</t>
  </si>
  <si>
    <t>DIVINE - WING D - 304</t>
  </si>
  <si>
    <t>BALDEV SINGH</t>
  </si>
  <si>
    <t>02 Aug 2023</t>
  </si>
  <si>
    <t>FAITH - WING F - 502</t>
  </si>
  <si>
    <t>ANAND MOHAN TRIPATHY</t>
  </si>
  <si>
    <t>29 May 2023</t>
  </si>
  <si>
    <t>DIVINE - WING D - 1104</t>
  </si>
  <si>
    <t>KARAN SOOD</t>
  </si>
  <si>
    <t>HERMES - 2E - 1604</t>
  </si>
  <si>
    <t>VINOD LAXMANRAO RAUT</t>
  </si>
  <si>
    <t>HERMES - 2E - 2501</t>
  </si>
  <si>
    <t>JAYAMALA BALKRISHNA BHOIR</t>
  </si>
  <si>
    <t>SIRIUS - 2F - 1301</t>
  </si>
  <si>
    <t>SUSHANT  PRAKASH KHOT</t>
  </si>
  <si>
    <t>JADE  - A3 - 2802</t>
  </si>
  <si>
    <t>VIDYA BHAT</t>
  </si>
  <si>
    <t>18 Sep 2023</t>
  </si>
  <si>
    <t>ONYX - B2 - 701</t>
  </si>
  <si>
    <t>PALLAVI RAMCHANDRA ARBAD</t>
  </si>
  <si>
    <t>02 Jan 2024</t>
  </si>
  <si>
    <t>ONYX - B2 - 2101</t>
  </si>
  <si>
    <t>ASHUTOSH POTE</t>
  </si>
  <si>
    <t>16 Mar 2024</t>
  </si>
  <si>
    <t>HERMES - 2E - 1602</t>
  </si>
  <si>
    <t>PRAJAKTA AJAY PATIL</t>
  </si>
  <si>
    <t>SIRIUS - 2F - 1901</t>
  </si>
  <si>
    <t>GAURAO VASANTRAO BHAGWAT</t>
  </si>
  <si>
    <t>27 Apr 2024</t>
  </si>
  <si>
    <t>VEGA - 1B - 2304</t>
  </si>
  <si>
    <t>AKASH SINGHAI</t>
  </si>
  <si>
    <t>01 Dec 2023</t>
  </si>
  <si>
    <t>P3 - SHOP NO - 219</t>
  </si>
  <si>
    <t>CHARUSHILA SUHAS GOLAM</t>
  </si>
  <si>
    <t>ONYX - B2 - 1002</t>
  </si>
  <si>
    <t>PRAVEEN CHANDRAKANT HEDAOO</t>
  </si>
  <si>
    <t>27 Sep 2023</t>
  </si>
  <si>
    <t>SAPPHIRE - A2 - 801</t>
  </si>
  <si>
    <t>RAM CHANDRA SINDHI</t>
  </si>
  <si>
    <t>FAITH - WING F - 203</t>
  </si>
  <si>
    <t>AMLESH KUMAR JHA</t>
  </si>
  <si>
    <t>SIRIUS - 2F - 1801</t>
  </si>
  <si>
    <t>LALITKUMAR AVINASH PATEL</t>
  </si>
  <si>
    <t>TOPAZ - C3 -1804</t>
  </si>
  <si>
    <t>RAJAN KUMAR</t>
  </si>
  <si>
    <t>ORION - 1C - 303</t>
  </si>
  <si>
    <t>AKSHATA ANIL TORVI</t>
  </si>
  <si>
    <t>30 Mar 2024</t>
  </si>
  <si>
    <t>SIRIUS - 2F - 2101</t>
  </si>
  <si>
    <t>SHRADDHA VIJAY KANITKAR</t>
  </si>
  <si>
    <t>04 Apr 2024</t>
  </si>
  <si>
    <t>VEGA - 1B - 2204</t>
  </si>
  <si>
    <t>AKSHAY VINOD BIBEKAR</t>
  </si>
  <si>
    <t>30 Dec 2023</t>
  </si>
  <si>
    <t>HERMES - 2E - 2602</t>
  </si>
  <si>
    <t>VARSHA VILAS KALE</t>
  </si>
  <si>
    <t>JADE  - A3 - 2201</t>
  </si>
  <si>
    <t>ATUL PRASHANT GAIKWAD</t>
  </si>
  <si>
    <t>JADE  - A3 - 2602</t>
  </si>
  <si>
    <t>NEETI TIWARI</t>
  </si>
  <si>
    <t>01 Sep 2023</t>
  </si>
  <si>
    <t>VEGA - 1B - 1703</t>
  </si>
  <si>
    <t>SANDIP SHANKAR SALVE</t>
  </si>
  <si>
    <t>ORION - 1C - 1903</t>
  </si>
  <si>
    <t>KALYANI SANTOSH DHARADE</t>
  </si>
  <si>
    <t>PEARL - B3 - 402</t>
  </si>
  <si>
    <t>HARSHIT KUMAR</t>
  </si>
  <si>
    <t>PRIMROSE - C4 -1904</t>
  </si>
  <si>
    <t>SAVITA RAMCHANDRA NESUR</t>
  </si>
  <si>
    <t>SIRIUS - 2F - 1701</t>
  </si>
  <si>
    <t>ASAVARI SHEKHAR KULKARNI</t>
  </si>
  <si>
    <t>08 Nov 2023</t>
  </si>
  <si>
    <t>VEGA - 1B - 2504</t>
  </si>
  <si>
    <t>AKSHAY JIVANRAO DESHMUKH</t>
  </si>
  <si>
    <t>04 May 2024</t>
  </si>
  <si>
    <t>HERMES - 2E - 1701</t>
  </si>
  <si>
    <t>AARYA SAURABH KULKARNI</t>
  </si>
  <si>
    <t>PEGASUS - 1D - 1003</t>
  </si>
  <si>
    <t>AMOL ABASAHEB TAHAKIK</t>
  </si>
  <si>
    <t>31 Jan 2023</t>
  </si>
  <si>
    <t>VEGA - 1B - 1403</t>
  </si>
  <si>
    <t>KANCHAN PRAMOD THAKRE</t>
  </si>
  <si>
    <t>26 Oct 2023</t>
  </si>
  <si>
    <t>JADE  - A3 - 504</t>
  </si>
  <si>
    <t>ASHOK KUMAR GULATI</t>
  </si>
  <si>
    <t>26 Sep 2024</t>
  </si>
  <si>
    <t>AQUAMARINE - A1 - 2102</t>
  </si>
  <si>
    <t>RAM KRISHAN RAYAR</t>
  </si>
  <si>
    <t>SAPPHIRE - A2 - 701</t>
  </si>
  <si>
    <t>AMIT KUMAR DALAL</t>
  </si>
  <si>
    <t>ORION - 1C - 2303</t>
  </si>
  <si>
    <t>MAHENDRA PRAKASHCHANDRA JADHAV</t>
  </si>
  <si>
    <t>22 Feb 2024</t>
  </si>
  <si>
    <t>PEGASUS - 1D - 803</t>
  </si>
  <si>
    <t>SHOURYASHEEL RAMDAS RANANAWARE</t>
  </si>
  <si>
    <t>31 Jan 2024</t>
  </si>
  <si>
    <t>VEGA - 1B - 2104</t>
  </si>
  <si>
    <t>. SHRUTIKA RAMESH MANTHANWAR</t>
  </si>
  <si>
    <t>SAPPHIRE - A2 - 902</t>
  </si>
  <si>
    <t>SHWETA ANUP MISHRA</t>
  </si>
  <si>
    <t>SIRIUS - 2F - 1601</t>
  </si>
  <si>
    <t>AJAY SHANKAR KANDHARE</t>
  </si>
  <si>
    <t>05 Mar 2024</t>
  </si>
  <si>
    <t>REGAL - 1A -1903</t>
  </si>
  <si>
    <t>PRATIK RAM MACHE</t>
  </si>
  <si>
    <t>PEGASUS - 1D - 1203</t>
  </si>
  <si>
    <t>CHAITANYA SHASHIKANT POWAR</t>
  </si>
  <si>
    <t>PEGASUS - 1D - 1704</t>
  </si>
  <si>
    <t>KAUSTUBH VAZE</t>
  </si>
  <si>
    <t>VEGA - 1B - 1303</t>
  </si>
  <si>
    <t>PRANJALI VISHAL KALE</t>
  </si>
  <si>
    <t>VEGA - 1B - 904</t>
  </si>
  <si>
    <t>VANITA VILAS JADHAV</t>
  </si>
  <si>
    <t>ORION - 1C - 1303</t>
  </si>
  <si>
    <t>ONKAR ANIL NAGRAS</t>
  </si>
  <si>
    <t>19 Dec 2023</t>
  </si>
  <si>
    <t>A WING - OFFICE - 805</t>
  </si>
  <si>
    <t>ORION - 1C - 803</t>
  </si>
  <si>
    <t>SONALI RAJKUMAR KHODAKE</t>
  </si>
  <si>
    <t>SHOP - 137</t>
  </si>
  <si>
    <t>MANOJ BAKSHI</t>
  </si>
  <si>
    <t>10 Mar 2021</t>
  </si>
  <si>
    <t>SAPPHIRE - A2 - 1202</t>
  </si>
  <si>
    <t>ARPIT BHASKARWAR</t>
  </si>
  <si>
    <t>JADE  - A3 - 2301</t>
  </si>
  <si>
    <t>MANGESH MULEVA</t>
  </si>
  <si>
    <t>A WING - OFFICE - 923</t>
  </si>
  <si>
    <t>ALIASGAR NURUDDIN WAJEEHI</t>
  </si>
  <si>
    <t>17 Nov 2021</t>
  </si>
  <si>
    <t>DIAMOND - D3 - 1801</t>
  </si>
  <si>
    <t>SHAFEEN ASLAM BAGAWAN</t>
  </si>
  <si>
    <t>PEGASUS - 1D - 1804</t>
  </si>
  <si>
    <t>ROHIT SANJAY DALVI</t>
  </si>
  <si>
    <t>DIAMOND - D3 - 1802</t>
  </si>
  <si>
    <t>SHILA VILASRAO BORE</t>
  </si>
  <si>
    <t>DIAMOND - D3 - 902</t>
  </si>
  <si>
    <t>ABHIRAM KARMAKAR</t>
  </si>
  <si>
    <t>13 May 2025</t>
  </si>
  <si>
    <t>PEGASUS - 1D - 1304</t>
  </si>
  <si>
    <t>KOMAL SUBHASH AVHAD</t>
  </si>
  <si>
    <t>TOPAZ - C3 -2401</t>
  </si>
  <si>
    <t>ANSHU SRIVASTAVA</t>
  </si>
  <si>
    <t>27 Nov 2025</t>
  </si>
  <si>
    <t>ORION - 1C - 2004</t>
  </si>
  <si>
    <t>VIKY CHANDU BANSOD</t>
  </si>
  <si>
    <t>ORION - 1C - 2103</t>
  </si>
  <si>
    <t>SHIVANI PANWAR</t>
  </si>
  <si>
    <t>VEGA - 1B - 2103</t>
  </si>
  <si>
    <t>GANESH SURESH KANADE</t>
  </si>
  <si>
    <t>VEGA - 1B - 2203</t>
  </si>
  <si>
    <t>SONALIKA KISHAN</t>
  </si>
  <si>
    <t>06 Sep 2023</t>
  </si>
  <si>
    <t>TOPAZ - C3 -703</t>
  </si>
  <si>
    <t>MADHURA RAVINDRA KULKARNI</t>
  </si>
  <si>
    <t>30 Dec 2025</t>
  </si>
  <si>
    <t>SAPPHIRE - A2 - 1001</t>
  </si>
  <si>
    <t>PRATIK VIJAYKUMAR MANE</t>
  </si>
  <si>
    <t>PEGASUS - 1D - 1703</t>
  </si>
  <si>
    <t>OMKAR VIJAY PATHAK</t>
  </si>
  <si>
    <t>TOPAZ - C3 -2601</t>
  </si>
  <si>
    <t>SHEETAL VITTHAL RAJEBHOSALE</t>
  </si>
  <si>
    <t>HERMES - 2E - 801</t>
  </si>
  <si>
    <t>NEHA ABHINANDAN SATPUTE</t>
  </si>
  <si>
    <t>VEGA - 1B - 804</t>
  </si>
  <si>
    <t>SUNIL GANGARAM ANGRE</t>
  </si>
  <si>
    <t>HERMES - 2E - 2502</t>
  </si>
  <si>
    <t>HANUMANT AJINATH LOKHANDE</t>
  </si>
  <si>
    <t>PEGASUS - 1D - 1403</t>
  </si>
  <si>
    <t>SANIKA MILIND PHATAK</t>
  </si>
  <si>
    <t>VEGA - 1B - 1803</t>
  </si>
  <si>
    <t>MRUNAL NIKHIL MARATHE</t>
  </si>
  <si>
    <t>12 Jul 2023</t>
  </si>
  <si>
    <t>VEGA - 1B - 604</t>
  </si>
  <si>
    <t>ASHOK BHASKAR MANDEKAR</t>
  </si>
  <si>
    <t>HERMES - 2E - 301</t>
  </si>
  <si>
    <t>ADITYA VIJAY KURKURE</t>
  </si>
  <si>
    <t>13 Mar 2023</t>
  </si>
  <si>
    <t>DIAMOND - D3 - 1101</t>
  </si>
  <si>
    <t>BINU P ABRAHAM NJUZHUVELIL</t>
  </si>
  <si>
    <t>19 Aug 2025</t>
  </si>
  <si>
    <t>SAPPHIRE - A2 - 1002</t>
  </si>
  <si>
    <t>DIPESH GAUTAM BHANANI</t>
  </si>
  <si>
    <t>HERMES - 2E - 1201</t>
  </si>
  <si>
    <t>PANKAJ ASHOK PATIL</t>
  </si>
  <si>
    <t>ORION - 1C - 2403</t>
  </si>
  <si>
    <t>13 Jun 2023</t>
  </si>
  <si>
    <t>PEGASUS - 1D - 1103</t>
  </si>
  <si>
    <t>CHANDRAKANT PURUSHOTTAM BHUSARI</t>
  </si>
  <si>
    <t>VEGA - 1B - 1304</t>
  </si>
  <si>
    <t>SUPARNA ASHOK KHEDKAR</t>
  </si>
  <si>
    <t>VEGA - 1B - 1503</t>
  </si>
  <si>
    <t>BHASKARJYOTI SAIKIA</t>
  </si>
  <si>
    <t>VEGA - 1B - 1804</t>
  </si>
  <si>
    <t>ATISH MAHADEO THORAT</t>
  </si>
  <si>
    <t>VEGA - 1B - 704</t>
  </si>
  <si>
    <t>PURUSHOTTAM VITTHAL KULAWADE</t>
  </si>
  <si>
    <t>12 Aug 2024</t>
  </si>
  <si>
    <t>ORION - 1C - 1704</t>
  </si>
  <si>
    <t>TEJAS ACHYUT RASANE</t>
  </si>
  <si>
    <t>OPAL - C1 -2304</t>
  </si>
  <si>
    <t>KADAM RAJENDRA VITTHAL</t>
  </si>
  <si>
    <t>TANZANITE - D4 - 1201</t>
  </si>
  <si>
    <t>PAVAN CHOUKSEY</t>
  </si>
  <si>
    <t>28 Oct 2025</t>
  </si>
  <si>
    <t>TOPAZ - C3 -1001</t>
  </si>
  <si>
    <t>NAYAN NAVGALE</t>
  </si>
  <si>
    <t>HERMES - 2E - 201</t>
  </si>
  <si>
    <t>ATUL DHANAJI CHAUDHARI</t>
  </si>
  <si>
    <t>HERMES - 2E - 2301</t>
  </si>
  <si>
    <t>SAMRUDHI AMOL KULKARNI</t>
  </si>
  <si>
    <t>HERMES - 2E - 2401</t>
  </si>
  <si>
    <t>RISHIRAJ GHANASHYAM SURYAWANSHI</t>
  </si>
  <si>
    <t>HERMES - 2E - 1901</t>
  </si>
  <si>
    <t>SUSHMA RAMSINGH THAKUR</t>
  </si>
  <si>
    <t>15 Jun 2023</t>
  </si>
  <si>
    <t>DIAMOND - D3 - 1501</t>
  </si>
  <si>
    <t>PRASAD PRAKASH PATIL</t>
  </si>
  <si>
    <t>TOPAZ - C3 -2301</t>
  </si>
  <si>
    <t>VINITA PRAKASH DHOTARKAR</t>
  </si>
  <si>
    <t>23 Dec 2025</t>
  </si>
  <si>
    <t>AQUAMARINE - A1 - 2602</t>
  </si>
  <si>
    <t>CHANDRA SEKHAR THARWANI</t>
  </si>
  <si>
    <t>26 Aug 2023</t>
  </si>
  <si>
    <t>BERYL - B1 - 604</t>
  </si>
  <si>
    <t>KISHOR KUMAR MOHANDAS PUNJABI</t>
  </si>
  <si>
    <t>HERMES - 2E - 1401</t>
  </si>
  <si>
    <t>MOHIDDIN BABU HAWALDAR</t>
  </si>
  <si>
    <t>09 Jan 2023</t>
  </si>
  <si>
    <t>ORION - 1C - 304</t>
  </si>
  <si>
    <t>PRABHJYOT BALJINDER REEHAL</t>
  </si>
  <si>
    <t>DIAMOND - D3 - 1302</t>
  </si>
  <si>
    <t>JASMIN KAILASHCHANDRA PANDYA</t>
  </si>
  <si>
    <t>SIRIUS - 2F - 901</t>
  </si>
  <si>
    <t>PARESH RAMESH GADRE</t>
  </si>
  <si>
    <t>16 Feb 2024</t>
  </si>
  <si>
    <t>TANZANITE - D4 - 2502</t>
  </si>
  <si>
    <t>MANISH  MEHRA</t>
  </si>
  <si>
    <t>16 Oct 2025</t>
  </si>
  <si>
    <t>DIAMOND - D3 - 2301</t>
  </si>
  <si>
    <t>TERENCE RICHARD RODRIGUES</t>
  </si>
  <si>
    <t>DIAMOND - D3 - 2201</t>
  </si>
  <si>
    <t>SUSHMA PANDRANGI</t>
  </si>
  <si>
    <t>TANZANITE - D4 - 2202</t>
  </si>
  <si>
    <t>VIPPASANA PRAMOD JAWALE</t>
  </si>
  <si>
    <t>RUBY - C2 -2802</t>
  </si>
  <si>
    <t>VARTIKA CHANDRA</t>
  </si>
  <si>
    <t>17 Dec 2025</t>
  </si>
  <si>
    <t>HERMES - 2E - 1501</t>
  </si>
  <si>
    <t>PRASAD RAJENDRA GUJAR</t>
  </si>
  <si>
    <t>18 Mar 2023</t>
  </si>
  <si>
    <t>HERMES - 2E - 901</t>
  </si>
  <si>
    <t>AMIT BHAGWAT FARTODE</t>
  </si>
  <si>
    <t>PEGASUS - 1D - 1503</t>
  </si>
  <si>
    <t>ANURADHA LAXMAN PAWAR</t>
  </si>
  <si>
    <t>27 Feb 2023</t>
  </si>
  <si>
    <t>SIRIUS - 2F - 402</t>
  </si>
  <si>
    <t>SAYALI SANJAY BHAGWAT</t>
  </si>
  <si>
    <t>SIRIUS - 2F - 502</t>
  </si>
  <si>
    <t>ROHIT SHARMA</t>
  </si>
  <si>
    <t>26 May 2023</t>
  </si>
  <si>
    <t>SAPPHIRE - A2 - 1101</t>
  </si>
  <si>
    <t>DEEPAK CHAUHAN</t>
  </si>
  <si>
    <t>10 Mar 2024</t>
  </si>
  <si>
    <t>HERMES - 2E - 2302</t>
  </si>
  <si>
    <t>SWAPNIL DILIP DESHMUKH</t>
  </si>
  <si>
    <t>HERMES - 2E - 1101</t>
  </si>
  <si>
    <t>BHARAT BHAUSAHEB GAIKWAD</t>
  </si>
  <si>
    <t>HERMES - 2E - 1301</t>
  </si>
  <si>
    <t>SAGAR GAJANAN KULKARNI</t>
  </si>
  <si>
    <t>HERMES - 2E - 1402</t>
  </si>
  <si>
    <t>MAYUR DILIP HURNE</t>
  </si>
  <si>
    <t>HERMES - 2E - 1601</t>
  </si>
  <si>
    <t>SHANKAR YADAVRAO DARJE</t>
  </si>
  <si>
    <t>ORION - 1C - 1503</t>
  </si>
  <si>
    <t>NILESH ASHOKRAO ZENDE</t>
  </si>
  <si>
    <t>12 May 2023</t>
  </si>
  <si>
    <t>PEGASUS - 1D - 1303</t>
  </si>
  <si>
    <t>SAYALI KAUSHIK MOTE</t>
  </si>
  <si>
    <t>30 Dec 2022</t>
  </si>
  <si>
    <t>PEGASUS - 1D - 703</t>
  </si>
  <si>
    <t>AMBALAL SANGARAMJI SUTHAR</t>
  </si>
  <si>
    <t>SIRIUS - 2F - 1201</t>
  </si>
  <si>
    <t>AYUSHI MAHAJAN</t>
  </si>
  <si>
    <t>HERMES - 2E - 1801</t>
  </si>
  <si>
    <t>AKANKSHA VAIBHAV YAWALE</t>
  </si>
  <si>
    <t>DIVINE - WING D - 201</t>
  </si>
  <si>
    <t>ARCHANA GANESH SATHE</t>
  </si>
  <si>
    <t>TOPAZ - C3 -2502</t>
  </si>
  <si>
    <t>RAMESH KUMAR</t>
  </si>
  <si>
    <t>HERMES - 2E - 2001</t>
  </si>
  <si>
    <t>SHITAL DILIP AGARWAL</t>
  </si>
  <si>
    <t>08 Mar 2023</t>
  </si>
  <si>
    <t>HERMES - 2E - 2002</t>
  </si>
  <si>
    <t>HIMANSHU DILIPKUMAR AGRAWAL</t>
  </si>
  <si>
    <t>DIAMOND - D3 - 1002</t>
  </si>
  <si>
    <t>RAHUL BUDKI</t>
  </si>
  <si>
    <t>DIAMOND - D3 - 1402</t>
  </si>
  <si>
    <t>PUJA KUMARI</t>
  </si>
  <si>
    <t>12 Mar 2025</t>
  </si>
  <si>
    <t>DIAMOND - D3 - 802</t>
  </si>
  <si>
    <t>ASHUTOSH SURESH SURYAWANSHI</t>
  </si>
  <si>
    <t>17 Mar 2025</t>
  </si>
  <si>
    <t>HERMES - 2E - 2101</t>
  </si>
  <si>
    <t>SHWETA DHANANJAY BHOSALE</t>
  </si>
  <si>
    <t>ALEXANDRITE - D5 - 1701</t>
  </si>
  <si>
    <t>LAKSHYA CHAMARIA</t>
  </si>
  <si>
    <t>DIAMOND - D3 - 1602</t>
  </si>
  <si>
    <t>ROHIDAS HANUMANT RAUT</t>
  </si>
  <si>
    <t>22 Jul 2022</t>
  </si>
  <si>
    <t>HERMES - 2E - 501</t>
  </si>
  <si>
    <t>MILIND SUNIL GARGOTE</t>
  </si>
  <si>
    <t>DIAMOND - D3 - 1901</t>
  </si>
  <si>
    <t>SANTOSH ANGAD TALEKAR</t>
  </si>
  <si>
    <t>17 Jun 2025</t>
  </si>
  <si>
    <t>HERMES - 2E - 2102</t>
  </si>
  <si>
    <t>SACHIN VITTHALRAO REDDY</t>
  </si>
  <si>
    <t>HERMES - 2E - 2202</t>
  </si>
  <si>
    <t>POONAM SHAILENDRA PANGULE</t>
  </si>
  <si>
    <t>14 Feb 2023</t>
  </si>
  <si>
    <t>RUBY - C2 -1802</t>
  </si>
  <si>
    <t>ARPIT NITINKUMAR DONGRE</t>
  </si>
  <si>
    <t>DIAMOND - D3 - 2102</t>
  </si>
  <si>
    <t>MOHAMMED SHABBIR JHANJHARYA</t>
  </si>
  <si>
    <t>DIAMOND - D3 - 2402</t>
  </si>
  <si>
    <t>ZOEB SHABBIR JHANJHARYA</t>
  </si>
  <si>
    <t>DIAMOND - D3 - 901</t>
  </si>
  <si>
    <t>JERWAN BATTIWALA</t>
  </si>
  <si>
    <t>RUBY - C2 -1601</t>
  </si>
  <si>
    <t>SANKET SARJERAO PATIL</t>
  </si>
  <si>
    <t>13 Nov 2025</t>
  </si>
  <si>
    <t>OPAL - C1 -902</t>
  </si>
  <si>
    <t>SUMIT VINODRAO TEMBHARE</t>
  </si>
  <si>
    <t>DIAMOND - D3 - 1701</t>
  </si>
  <si>
    <t>SWEETY ANKIT JOHAR</t>
  </si>
  <si>
    <t>DIAMOND - D3 - 2502</t>
  </si>
  <si>
    <t>PRITI ASHOK CHUGH</t>
  </si>
  <si>
    <t>OPAL - C1 -1801</t>
  </si>
  <si>
    <t>ABHINANDAN MAHAVEER PATIL</t>
  </si>
  <si>
    <t>OPAL - C1 -2001</t>
  </si>
  <si>
    <t>NEERAJ MANOJ VITHALANI</t>
  </si>
  <si>
    <t>OPAL - C1 -2902</t>
  </si>
  <si>
    <t>SUPRIYA PRAMOD PANDIT</t>
  </si>
  <si>
    <t>RUBY - C2 -1202</t>
  </si>
  <si>
    <t>AKSHAY VIDYADHAR PATIL</t>
  </si>
  <si>
    <t>TOPAZ - C3 -2702</t>
  </si>
  <si>
    <t>DHIRAJKUMAR RAMRAO DESHMUKH</t>
  </si>
  <si>
    <t>DIAMOND - D3 - 1201</t>
  </si>
  <si>
    <t>RAVI  PATNEY</t>
  </si>
  <si>
    <t>DIAMOND - D3 - 1502</t>
  </si>
  <si>
    <t>ANURADHA HANTAL</t>
  </si>
  <si>
    <t>HERMES - 2E - 1001</t>
  </si>
  <si>
    <t>MONICA DILIPKUMAR AGARWAL</t>
  </si>
  <si>
    <t>OPAL - C1 -2402</t>
  </si>
  <si>
    <t>ANUSHA VINEET DAHAKE</t>
  </si>
  <si>
    <t>09 May 2025</t>
  </si>
  <si>
    <t>RUBY - C2 -2801</t>
  </si>
  <si>
    <t>ROHIT VASANT MORE</t>
  </si>
  <si>
    <t>12 Aug 2025</t>
  </si>
  <si>
    <t>OPAL - C1 -2201</t>
  </si>
  <si>
    <t>VAISHALI KESHAV BUYRE</t>
  </si>
  <si>
    <t>OPAL - C1 -2702</t>
  </si>
  <si>
    <t>NUTAN BHAIRAVNATH AKHADE</t>
  </si>
  <si>
    <t>RUBY - C2 -801</t>
  </si>
  <si>
    <t>RINKU SUBHASH PATIL</t>
  </si>
  <si>
    <t>RUBY - C2 -2301</t>
  </si>
  <si>
    <t>PARAG GAJANAN GAWANDE</t>
  </si>
  <si>
    <t>18 Jun 2025</t>
  </si>
  <si>
    <t>DIAMOND - D3 - 1601</t>
  </si>
  <si>
    <t>AKSHI</t>
  </si>
  <si>
    <t>VEGA - 1B - 2303</t>
  </si>
  <si>
    <t>SHRUTI RAMESH HULGERI</t>
  </si>
  <si>
    <t>17 Jun 2023</t>
  </si>
  <si>
    <t>PEARL - B3 - 101</t>
  </si>
  <si>
    <t>SNEHA SANJAY JOSHI</t>
  </si>
  <si>
    <t>RUBY - C2 -2402</t>
  </si>
  <si>
    <t>POOJA NEERAJ PAGNIS</t>
  </si>
  <si>
    <t>TOPAZ - C3 -1302</t>
  </si>
  <si>
    <t>PRERANA SHRIKANT SARAF</t>
  </si>
  <si>
    <t>OPAL - C1 -202</t>
  </si>
  <si>
    <t>ARUN RAGHUNATH BIRDAWADE</t>
  </si>
  <si>
    <t>06 Aug 2025</t>
  </si>
  <si>
    <t>TOPAZ - C3 -1502</t>
  </si>
  <si>
    <t>SUBODH YASHWANT MOHARIL</t>
  </si>
  <si>
    <t>RUBY - C2 -2601</t>
  </si>
  <si>
    <t>PANISH BALDEORAO PAWADE</t>
  </si>
  <si>
    <t>12 Jun 2025</t>
  </si>
  <si>
    <t>OPAL - C1 -1702</t>
  </si>
  <si>
    <t>SULABHA ARUN AURADKAR</t>
  </si>
  <si>
    <t>P3 - SHOP NO - 205</t>
  </si>
  <si>
    <t>VISHNU ARJUN MARAL</t>
  </si>
  <si>
    <t>RUBY - C2 -2602</t>
  </si>
  <si>
    <t>AKASH VINODRAO LAHANE</t>
  </si>
  <si>
    <t>26 Jun 2025</t>
  </si>
  <si>
    <t>TOPAZ - C3 -1402</t>
  </si>
  <si>
    <t>SWAPNIL SANTOSH WAGH</t>
  </si>
  <si>
    <t>OPAL - C1 -1202</t>
  </si>
  <si>
    <t>ANUJ ROY</t>
  </si>
  <si>
    <t>15 Jan 2025</t>
  </si>
  <si>
    <t>RUBY - C2 -1001</t>
  </si>
  <si>
    <t>JAYESH ANANT PAWAR</t>
  </si>
  <si>
    <t>RUBY - C2 -1602</t>
  </si>
  <si>
    <t>SHOBHA SHARAD SARODE</t>
  </si>
  <si>
    <t>RUBY - C2 -2502</t>
  </si>
  <si>
    <t>POONAM SARANG DHOMSE</t>
  </si>
  <si>
    <t>OPAL - C1 -2401</t>
  </si>
  <si>
    <t>ONKAR SANJAY VERULE</t>
  </si>
  <si>
    <t>02 Jun 2025</t>
  </si>
  <si>
    <t>RUBY - C2 -902</t>
  </si>
  <si>
    <t>PRASHANT KUMAR SACHAN</t>
  </si>
  <si>
    <t>RUBY - C2 -1102</t>
  </si>
  <si>
    <t>ROSHAN PRALHADRAO SINKAR</t>
  </si>
  <si>
    <t>OPAL - C1 -801</t>
  </si>
  <si>
    <t>NARESH SUNIL SHINDE</t>
  </si>
  <si>
    <t>21 Jun 2025</t>
  </si>
  <si>
    <t>OPAL - C1 -901</t>
  </si>
  <si>
    <t>MANISH PRATAPSINGH GIRASE</t>
  </si>
  <si>
    <t>ORION - 1C - 903</t>
  </si>
  <si>
    <t>BADRINATH BHIWASEN AJABE</t>
  </si>
  <si>
    <t>OPAL - C1 -1501</t>
  </si>
  <si>
    <t>MAHESH ASHOKRAO SHINDE</t>
  </si>
  <si>
    <t>25 Nov 2024</t>
  </si>
  <si>
    <t>RUBY - C2 -2102</t>
  </si>
  <si>
    <t>PAWAN NAMDEV</t>
  </si>
  <si>
    <t>RUBY - C2 -2501</t>
  </si>
  <si>
    <t>AMRAPALI SANDEEP INGOLE</t>
  </si>
  <si>
    <t>TOPAZ - C3 -1802</t>
  </si>
  <si>
    <t>RAKESH KUMAR SINGH</t>
  </si>
  <si>
    <t>06 Dec 2025</t>
  </si>
  <si>
    <t>OPAL - C1 -802</t>
  </si>
  <si>
    <t>NIKHIL APPASAHEB SHETE</t>
  </si>
  <si>
    <t>OPAL - C1 -2002</t>
  </si>
  <si>
    <t>LAVINA PATEL</t>
  </si>
  <si>
    <t>11 Feb 2025</t>
  </si>
  <si>
    <t>OPAL - C1 -402</t>
  </si>
  <si>
    <t>PRIYANKA DHAIRYASHEEL KALE</t>
  </si>
  <si>
    <t>OPAL - C1 -2701</t>
  </si>
  <si>
    <t>NAVPREET GOTHRA</t>
  </si>
  <si>
    <t>RUBY - C2 -1901</t>
  </si>
  <si>
    <t>MADHAVI RAVINDRA YADAV</t>
  </si>
  <si>
    <t xml:space="preserve">BLOCK B                                 </t>
  </si>
  <si>
    <t>UNIT 102</t>
  </si>
  <si>
    <t>HUSSAIN TAMBAWALA</t>
  </si>
  <si>
    <t>14 Aug 2024</t>
  </si>
  <si>
    <t>RUBY - C2 -2302</t>
  </si>
  <si>
    <t>PRIYANKA SETH</t>
  </si>
  <si>
    <t>06 Oct 2025</t>
  </si>
  <si>
    <t>OPAL - C1 -1402</t>
  </si>
  <si>
    <t>SANGAMANATHA ANKAMANAL VEERANNA</t>
  </si>
  <si>
    <t>OPAL - C1 -2501</t>
  </si>
  <si>
    <t>RANDHIR KUMAR SINGH</t>
  </si>
  <si>
    <t>OPAL - C1 -2601</t>
  </si>
  <si>
    <t>OPAL - C1 -702</t>
  </si>
  <si>
    <t>SURESH CHANDRAKANT GOUDGAON</t>
  </si>
  <si>
    <t>17 Feb 2025</t>
  </si>
  <si>
    <t>B WING - UNIT - 206</t>
  </si>
  <si>
    <t>KIRIT MEGHJI VORA</t>
  </si>
  <si>
    <t>25 Jan 2022</t>
  </si>
  <si>
    <t>RUBY - C2 -2201</t>
  </si>
  <si>
    <t>RAY RIJITEVAN DEBABRATA</t>
  </si>
  <si>
    <t>05 Jun 2025</t>
  </si>
  <si>
    <t>OPAL - C1 -1601</t>
  </si>
  <si>
    <t>MEDHAVI VARUN CHOUHAN</t>
  </si>
  <si>
    <t>OPAL - C1 -1101</t>
  </si>
  <si>
    <t>RUTUJA DIGVIJAY PATIL</t>
  </si>
  <si>
    <t>B WING - UNIT - 215</t>
  </si>
  <si>
    <t>P1 - SHOP NO - 17</t>
  </si>
  <si>
    <t>VIJAY JAISWAL</t>
  </si>
  <si>
    <t>ORION - 1C - 204</t>
  </si>
  <si>
    <t>BISHANT KUMAR</t>
  </si>
  <si>
    <t>21 Sep 2024</t>
  </si>
  <si>
    <t>OFFICE - 1603</t>
  </si>
  <si>
    <t>OFFICE - 720</t>
  </si>
  <si>
    <t>DIPTI K. SULE</t>
  </si>
  <si>
    <t>B WING - UNIT - 212</t>
  </si>
  <si>
    <t>FERIN  KIRIT VORA</t>
  </si>
  <si>
    <t>13 Jan 2022</t>
  </si>
  <si>
    <t>AQUAMARINE - A1 - 2402</t>
  </si>
  <si>
    <t>SETPAL PROPERTIES PVT LTD</t>
  </si>
  <si>
    <t>ORION - 1C - 1802 LAND OWNER N BEHEDE</t>
  </si>
  <si>
    <t>ABHISHEK NARESHKUMAR WAGH</t>
  </si>
  <si>
    <t>BLOSSOM - C2 - 2104</t>
  </si>
  <si>
    <t>YASH PRAVIN BOHARA</t>
  </si>
  <si>
    <t>02 Nov 2022</t>
  </si>
  <si>
    <t>GARNET - D2 - 1403</t>
  </si>
  <si>
    <t>KUMAR AMIT</t>
  </si>
  <si>
    <t>14 May 2024</t>
  </si>
  <si>
    <t>PRIMROSE - C4 -901</t>
  </si>
  <si>
    <t>ALTON JOYSTER MARTIS</t>
  </si>
  <si>
    <t>16 Jan 2025</t>
  </si>
  <si>
    <t>P3 - SHOP NO - 206</t>
  </si>
  <si>
    <t>SUMIT SUNIL GHANEKAR</t>
  </si>
  <si>
    <t>24 Feb 2026</t>
  </si>
  <si>
    <t>B WING - UNIT - 211</t>
  </si>
  <si>
    <t>JADE  - A3 - 2403</t>
  </si>
  <si>
    <t>SHRINATH PRADIPKUMAR CHEDE</t>
  </si>
  <si>
    <t>P3 - SHOP NO - 214</t>
  </si>
  <si>
    <t>RAJESH SHARAD PILE</t>
  </si>
  <si>
    <t>04 Feb 2026</t>
  </si>
  <si>
    <t>PRIDE - WING P - 704</t>
  </si>
  <si>
    <t>VINAY KUMAR PANDEY</t>
  </si>
  <si>
    <t>07 Dec 2023</t>
  </si>
  <si>
    <t>OFFICE - 826</t>
  </si>
  <si>
    <t>DIPTI UMESH SHAH</t>
  </si>
  <si>
    <t>A WING - SHOP - 08</t>
  </si>
  <si>
    <t>01 Nov 2021</t>
  </si>
  <si>
    <t>GARNET - D2 - 1504</t>
  </si>
  <si>
    <t>AJEET KUMAR</t>
  </si>
  <si>
    <t>QARA - WING Q - 203</t>
  </si>
  <si>
    <t>JITENDRA KUMAR NAGRAJ</t>
  </si>
  <si>
    <t>PERIWINKLE - C3 -1404</t>
  </si>
  <si>
    <t>CHAMAN LAL BHAT</t>
  </si>
  <si>
    <t>PERIWINKLE - C3 -1302</t>
  </si>
  <si>
    <t>MAHESH SAMBHAJI KUNJIR</t>
  </si>
  <si>
    <t>QARA - WING Q - 503</t>
  </si>
  <si>
    <t>SURENDRA KRISHNADEV MANDAL</t>
  </si>
  <si>
    <t>MIRA - B - 502</t>
  </si>
  <si>
    <t>DEV DATTRAO KAWDE</t>
  </si>
  <si>
    <t>15 Mar 2025</t>
  </si>
  <si>
    <t>CAMELLIA - C5 -801</t>
  </si>
  <si>
    <t>SAPNA AGARWAL</t>
  </si>
  <si>
    <t>CAMELLIA - C5 -802</t>
  </si>
  <si>
    <t>ETERNAL - WING E - 102</t>
  </si>
  <si>
    <t>RAJIV KUMAR</t>
  </si>
  <si>
    <t>06 Mar 2023</t>
  </si>
  <si>
    <t>PERIWINKLE - C3 -1202</t>
  </si>
  <si>
    <t>SANDHYARANI DNYANDEV GHANWAT</t>
  </si>
  <si>
    <t>MIRA - B - 501</t>
  </si>
  <si>
    <t>KISHOR ASHOK DESHMUKH</t>
  </si>
  <si>
    <t>PRIDE - WING P - 504</t>
  </si>
  <si>
    <t>CHAMPALAL KAPOORJI MALI</t>
  </si>
  <si>
    <t>OFFICE - 1404</t>
  </si>
  <si>
    <t>CHARKAMAL TECHNOLOGIES AND SERVICES LLP</t>
  </si>
  <si>
    <t>ONYX - B2 - 2002</t>
  </si>
  <si>
    <t>NAVNEET SETHIA</t>
  </si>
  <si>
    <t>06 Feb 2024</t>
  </si>
  <si>
    <t>A WING - OFFICE - 611</t>
  </si>
  <si>
    <t>JEETENDRA SURESH KAUSHIK</t>
  </si>
  <si>
    <t>OFFICE - 835</t>
  </si>
  <si>
    <t>MANISHA SANJAYKUMAR PATIL</t>
  </si>
  <si>
    <t>08 Dec 2020</t>
  </si>
  <si>
    <t>RUBY - C2 -2902</t>
  </si>
  <si>
    <t>PRAJAKTA VIVEK KANADE</t>
  </si>
  <si>
    <t>OPAL - C1 -2802</t>
  </si>
  <si>
    <t>SAIPRASAD KAILAS PAGAR</t>
  </si>
  <si>
    <t>DIAMOND - D3 - 702</t>
  </si>
  <si>
    <t>MANOJ KUMAR VERMA</t>
  </si>
  <si>
    <t>21 Jul 2025</t>
  </si>
  <si>
    <t>TOPAZ - C3 -2201</t>
  </si>
  <si>
    <t>SIDDHI RATNAKAR BAJARE</t>
  </si>
  <si>
    <t>TANZANITE - D4 - 2101</t>
  </si>
  <si>
    <t>ASAD TOFIK GIGANI</t>
  </si>
  <si>
    <t>24 Nov 2025</t>
  </si>
  <si>
    <t>FAITH - WING F - 404</t>
  </si>
  <si>
    <t>ASHUTOSH SATISHCHANDRA THAKUR</t>
  </si>
  <si>
    <t>FAITH - WING F - 301</t>
  </si>
  <si>
    <t>ARCH BISHOP MAR THEOPHILUS MEMORIAL EDUCATIONAL AND MEDICAL FOUNDATION</t>
  </si>
  <si>
    <t>DIVINE - WING D - 303</t>
  </si>
  <si>
    <t>PARAG AJIT DOSHI</t>
  </si>
  <si>
    <t>FAITH - WING F - 304</t>
  </si>
  <si>
    <t>ANKUR PATNI</t>
  </si>
  <si>
    <t>06 Jul 2023</t>
  </si>
  <si>
    <t>FAITH - WING F - 1201</t>
  </si>
  <si>
    <t>OSHIN</t>
  </si>
  <si>
    <t>03 Jun 2023</t>
  </si>
  <si>
    <t>DIVINE - WING D - 1302</t>
  </si>
  <si>
    <t>JAGDEV SINGH RAJU</t>
  </si>
  <si>
    <t>FAITH - WING F - 104</t>
  </si>
  <si>
    <t>HEMANT BAPU KALE</t>
  </si>
  <si>
    <t>DIVINE - WING D - 903</t>
  </si>
  <si>
    <t>KUMAR DEEPAK</t>
  </si>
  <si>
    <t>06 Apr 2023</t>
  </si>
  <si>
    <t>DIVINE - WING D - 1202</t>
  </si>
  <si>
    <t>ALKA PREM SINGH</t>
  </si>
  <si>
    <t>29 Mar 2023</t>
  </si>
  <si>
    <t>DIVINE - WING D - 202</t>
  </si>
  <si>
    <t>USHA SINGHAL</t>
  </si>
  <si>
    <t>DIVINE - WING D - 603</t>
  </si>
  <si>
    <t>YOGESH BABURAO NATKAR</t>
  </si>
  <si>
    <t>09 Feb 2023</t>
  </si>
  <si>
    <t>DIVINE - WING D - 502</t>
  </si>
  <si>
    <t>VINEET DESAI</t>
  </si>
  <si>
    <t>19 Mar 2023</t>
  </si>
  <si>
    <t>DIVINE - WING D - 803</t>
  </si>
  <si>
    <t>STEPHEN MICHAEL SUSAE</t>
  </si>
  <si>
    <t>09 Mar 2023</t>
  </si>
  <si>
    <t>DIVINE - WING D - 902</t>
  </si>
  <si>
    <t>PRERIT KHATOR</t>
  </si>
  <si>
    <t>FAITH - WING F - 1101</t>
  </si>
  <si>
    <t>GUNJAN KOLHE</t>
  </si>
  <si>
    <t>FAITH - WING F - 501</t>
  </si>
  <si>
    <t>DIVINE - WING D - 403</t>
  </si>
  <si>
    <t>SUDHAKAR BHIKANRAO LAKHPATI</t>
  </si>
  <si>
    <t>17 Feb 2023</t>
  </si>
  <si>
    <t>DIVINE - WING D - 503</t>
  </si>
  <si>
    <t>SANJAY MANOHARRAO LAKHPATI</t>
  </si>
  <si>
    <t>DIVINE - WING D - 703</t>
  </si>
  <si>
    <t>KALYANI WAGHMARE</t>
  </si>
  <si>
    <t>DIVINE - WING D - 1102</t>
  </si>
  <si>
    <t>THANARAM RATHOD</t>
  </si>
  <si>
    <t>TOPAZ - C3 -902</t>
  </si>
  <si>
    <t>ARCHANA SAHU</t>
  </si>
  <si>
    <t>21 Jan 2026</t>
  </si>
  <si>
    <t>OPAL - C1 -2204</t>
  </si>
  <si>
    <t>DEEPAK DAMLE</t>
  </si>
  <si>
    <t>TOPAZ - C3 -1902</t>
  </si>
  <si>
    <t>SWAPNIL RAJENDRA SANAGAR</t>
  </si>
  <si>
    <t>TOPAZ - C3 -2801</t>
  </si>
  <si>
    <t>SHIVI VIVEK MALHOTRA</t>
  </si>
  <si>
    <t>DIVINE - WING D - 402</t>
  </si>
  <si>
    <t>PRABHAT CHANDRA GHOSH</t>
  </si>
  <si>
    <t>A -1506</t>
  </si>
  <si>
    <t>FAITH - WING F - 601</t>
  </si>
  <si>
    <t>YOGENDER SINGH</t>
  </si>
  <si>
    <t>B WING - UNIT - 207</t>
  </si>
  <si>
    <t>DISHA FERIN VORA</t>
  </si>
  <si>
    <t>B WING - UNIT - 208</t>
  </si>
  <si>
    <t>PRIYA VIRAG VORA</t>
  </si>
  <si>
    <t>BERYL - B1 - 1501</t>
  </si>
  <si>
    <t>RAHUL NARAYAN NERKAR</t>
  </si>
  <si>
    <t>15 Jul 2023</t>
  </si>
  <si>
    <t>DIAMOND - D3 - 2403</t>
  </si>
  <si>
    <t>KASHIF HASAN</t>
  </si>
  <si>
    <t>PRIMROSE - C4 -1202</t>
  </si>
  <si>
    <t>PINKU RAJBONGSHI</t>
  </si>
  <si>
    <t>18 Sep 2025</t>
  </si>
  <si>
    <t>DIAMOND - D3 - 1504</t>
  </si>
  <si>
    <t>JOANNE SANTY</t>
  </si>
  <si>
    <t>10 Oct 2025</t>
  </si>
  <si>
    <t>PERIWINKLE - C3 -1904</t>
  </si>
  <si>
    <t>SANDEEP DAMODAR SHAH</t>
  </si>
  <si>
    <t>16 Nov 2024</t>
  </si>
  <si>
    <t>DIAMOND - D3 - 1503</t>
  </si>
  <si>
    <t>VIVEK RATHOD</t>
  </si>
  <si>
    <t>DIAMOND - D3 - 2504</t>
  </si>
  <si>
    <t>ABDUL  QADIR SAIFEE</t>
  </si>
  <si>
    <t>DIAMOND - D3 - 2004</t>
  </si>
  <si>
    <t>SWAPNIL TIWARI</t>
  </si>
  <si>
    <t>DIAMOND - D3 - 2003</t>
  </si>
  <si>
    <t>SAIRAJ AJIT SALKAR</t>
  </si>
  <si>
    <t>21 Jan 2025</t>
  </si>
  <si>
    <t>PERIWINKLE - C3 -401</t>
  </si>
  <si>
    <t>AKSHAY RAJENDRASINGH PARDESHI</t>
  </si>
  <si>
    <t>11 Aug 2025</t>
  </si>
  <si>
    <t>DIAMOND - D3 - 1904</t>
  </si>
  <si>
    <t>PRITI TEJAS SHINDE</t>
  </si>
  <si>
    <t>PRIMROSE - C4 -1104</t>
  </si>
  <si>
    <t>NISHID VILAS KALOKHE</t>
  </si>
  <si>
    <t>DIAMOND - D3 - 1704</t>
  </si>
  <si>
    <t>BISMILLAH SHAHABUDDIN SUTAR</t>
  </si>
  <si>
    <t>25 Nov 2025</t>
  </si>
  <si>
    <t>DIAMOND - D3 - 2503</t>
  </si>
  <si>
    <t>DIAMOND - D3 - 2303</t>
  </si>
  <si>
    <t>BRENDON DESOUZA</t>
  </si>
  <si>
    <t>DIAMOND - D3 - 1603</t>
  </si>
  <si>
    <t>REETA KAR</t>
  </si>
  <si>
    <t>28 Jul 2025</t>
  </si>
  <si>
    <t>DIAMOND - D3 - 1803</t>
  </si>
  <si>
    <t>MERAJ ANJUM</t>
  </si>
  <si>
    <t>13 Aug 2025</t>
  </si>
  <si>
    <t>OPAL - C1 -1301</t>
  </si>
  <si>
    <t>MONALI KIRAN KHALKAR</t>
  </si>
  <si>
    <t>02 Aug 2025</t>
  </si>
  <si>
    <t>PRIMROSE - C4 -1001</t>
  </si>
  <si>
    <t>VISHAL SINGH</t>
  </si>
  <si>
    <t>PRIMROSE - C4 -1502</t>
  </si>
  <si>
    <t>GHANSHAM NAVNATH ANBHULE</t>
  </si>
  <si>
    <t>11 Jun 2025</t>
  </si>
  <si>
    <t>PERIWINKLE - C3 -1701</t>
  </si>
  <si>
    <t>ANKITA GUHA PATRA</t>
  </si>
  <si>
    <t>DIAMOND - D3 - 1103</t>
  </si>
  <si>
    <t>KESARI CHAND</t>
  </si>
  <si>
    <t>PRIMROSE - C4 -1804</t>
  </si>
  <si>
    <t>NIDHI KAPOOR</t>
  </si>
  <si>
    <t>20 Feb 2025</t>
  </si>
  <si>
    <t>SHOP - 13</t>
  </si>
  <si>
    <t>POORNIMA MARUTI BHANDARI</t>
  </si>
  <si>
    <t>DIAMOND - D3 - 1203</t>
  </si>
  <si>
    <t>ABHIJIT RAVINDRA KSHIRSAGAR</t>
  </si>
  <si>
    <t>B WING - UNIT- 202</t>
  </si>
  <si>
    <t>PRIMROSE - C4 -1003</t>
  </si>
  <si>
    <t>RAM BRIKSH YADAV</t>
  </si>
  <si>
    <t>19 Jun 2025</t>
  </si>
  <si>
    <t>PRIMROSE - C4 -1203</t>
  </si>
  <si>
    <t>VIPEEN THAPA</t>
  </si>
  <si>
    <t>PRIMROSE - C4 -1204</t>
  </si>
  <si>
    <t>AJAY NATH RAI</t>
  </si>
  <si>
    <t>OFFICE - 1103</t>
  </si>
  <si>
    <t>NILIMA SUNIL DANI</t>
  </si>
  <si>
    <t>OPAL - C1 -1902</t>
  </si>
  <si>
    <t>PRATIK MANTESH HONNAKORE</t>
  </si>
  <si>
    <t>DIVINE - WING D - 302</t>
  </si>
  <si>
    <t>BHAVESH TUKARAM PARBATE</t>
  </si>
  <si>
    <t>DIAMOND - D3 - 2203</t>
  </si>
  <si>
    <t>AMAAL ABDUL WAHID SHAIKH</t>
  </si>
  <si>
    <t>ORION - 1C - 2503</t>
  </si>
  <si>
    <t>MANJUSHA KONDIBA MANGULKAR</t>
  </si>
  <si>
    <t>08 Apr 2025</t>
  </si>
  <si>
    <t>B WING - UNIT- 201</t>
  </si>
  <si>
    <t>FERIN KIRIT VORA</t>
  </si>
  <si>
    <t>PERIWINKLE - C3 -502</t>
  </si>
  <si>
    <t>SURESH MANIKRAO DHARMADHIKARI</t>
  </si>
  <si>
    <t>30 Jan 2025</t>
  </si>
  <si>
    <t>PRIMROSE - C4 -502</t>
  </si>
  <si>
    <t>DOLLY KAILASH JINDAL</t>
  </si>
  <si>
    <t>HERMES - 2E - 701</t>
  </si>
  <si>
    <t>PRIYA GANESH BHAYGUDE</t>
  </si>
  <si>
    <t>OFFICE - 1003</t>
  </si>
  <si>
    <t>BHAGWATI DEVI BALDWA</t>
  </si>
  <si>
    <t>OPAL - C1 -2202</t>
  </si>
  <si>
    <t>VISHAL LILADHAR MOWADE</t>
  </si>
  <si>
    <t>GARNET - D2 - 1001</t>
  </si>
  <si>
    <t>SAMINA RASHID USTAD</t>
  </si>
  <si>
    <t>PERIWINKLE - C3 -702</t>
  </si>
  <si>
    <t>VIDYA RAHUL GARUD</t>
  </si>
  <si>
    <t>MIRA - B - 1602</t>
  </si>
  <si>
    <t>OMKAR ARJUN CHAVAN</t>
  </si>
  <si>
    <t>DIAMOND - D3 - 1604</t>
  </si>
  <si>
    <t>GLEN RICHARD GOMES</t>
  </si>
  <si>
    <t>PERIWINKLE - C3 -2602</t>
  </si>
  <si>
    <t>KUNAL SUNIL KESKAR</t>
  </si>
  <si>
    <t>ORION - 1C - 103</t>
  </si>
  <si>
    <t>YUVRAJ HARI TAWADE</t>
  </si>
  <si>
    <t>OFFICE - 505</t>
  </si>
  <si>
    <t>RAJAT VIJAYKUMAR HANDA</t>
  </si>
  <si>
    <t>PEGASUS - 1D - 2703</t>
  </si>
  <si>
    <t>TEJAS SHAM NAGARE</t>
  </si>
  <si>
    <t>GARNET - D2 - 903</t>
  </si>
  <si>
    <t>P3 - SHOP NO - 221</t>
  </si>
  <si>
    <t>DEEPALI RAJ LOKHANDE</t>
  </si>
  <si>
    <t>08 Apr 2026</t>
  </si>
  <si>
    <t>ORION - 1C - 302</t>
  </si>
  <si>
    <t>CHINMAY BALKRISHNA KHOLE</t>
  </si>
  <si>
    <t>23 Jun 2023</t>
  </si>
  <si>
    <t>F BUILDING -106</t>
  </si>
  <si>
    <t>DIPAK EKNATH KADAM</t>
  </si>
  <si>
    <t>PRIMROSE - C4 -1302</t>
  </si>
  <si>
    <t>ATUL SINGH</t>
  </si>
  <si>
    <t>TANZANITE - D4 - 2104</t>
  </si>
  <si>
    <t>TOFIK OSMANBHAI GIGANI</t>
  </si>
  <si>
    <t>NOBLE - N - 502</t>
  </si>
  <si>
    <t>DHARMENDRA KUMAR YADAV</t>
  </si>
  <si>
    <t>OFFICE - 831</t>
  </si>
  <si>
    <t>MITHUN BOSE</t>
  </si>
  <si>
    <t>25 Jul 2023</t>
  </si>
  <si>
    <t>07 Jan 2021</t>
  </si>
  <si>
    <t>PEARL - D1 - 1602</t>
  </si>
  <si>
    <t>PANKAJ SHARMA</t>
  </si>
  <si>
    <t>PEARL - D1 - 1201</t>
  </si>
  <si>
    <t>SANJIB KUMAR PANDA</t>
  </si>
  <si>
    <t>PEARL - D1 - 1702</t>
  </si>
  <si>
    <t>MUSTAFA KOTHAWALA</t>
  </si>
  <si>
    <t>09 Feb 2024</t>
  </si>
  <si>
    <t>GARNET - D2 - 1301</t>
  </si>
  <si>
    <t>ARPIT SHANKAR</t>
  </si>
  <si>
    <t>ETERNAL - WING E - 304</t>
  </si>
  <si>
    <t>YASH NANDKISHOR SONCHHATRA</t>
  </si>
  <si>
    <t>MIRA - B - 1002</t>
  </si>
  <si>
    <t>YOGESH DEVRAO SUROSE</t>
  </si>
  <si>
    <t>MIRA - B - 202</t>
  </si>
  <si>
    <t>SWAPNIL SHRIKANT BHANDARI</t>
  </si>
  <si>
    <t>10 Mar 2025</t>
  </si>
  <si>
    <t>MIRA - B - 302</t>
  </si>
  <si>
    <t>SWATI AVINASH SHENKAR</t>
  </si>
  <si>
    <t>18 Mar 2025</t>
  </si>
  <si>
    <t>MIRA - B - 402</t>
  </si>
  <si>
    <t>AKSHAY BHAGWAN PUJARI</t>
  </si>
  <si>
    <t>MIRA - B - 602</t>
  </si>
  <si>
    <t>NITISH TATYASAHEB BORKAR</t>
  </si>
  <si>
    <t>06 Mar 2025</t>
  </si>
  <si>
    <t>MIRA - B - 802</t>
  </si>
  <si>
    <t>SHITAL ADITYA BHANDAKKAR</t>
  </si>
  <si>
    <t>08 Mar 2025</t>
  </si>
  <si>
    <t>MIRA - B - 902</t>
  </si>
  <si>
    <t>ABHISHEK SUBIRAJ BORKAR</t>
  </si>
  <si>
    <t>GARNET - D2 - 2202</t>
  </si>
  <si>
    <t>MARY MOSES DOLARE</t>
  </si>
  <si>
    <t>15 Sep 2025</t>
  </si>
  <si>
    <t>GARNET - D2 - 401</t>
  </si>
  <si>
    <t>NISHA MASHAHARY</t>
  </si>
  <si>
    <t>PERIWINKLE - C3 -1002</t>
  </si>
  <si>
    <t>MANISHA PANKAJ GHANWAT</t>
  </si>
  <si>
    <t>MIRA - B - 1001</t>
  </si>
  <si>
    <t>SAGAR SURESH PAWAR</t>
  </si>
  <si>
    <t>MIRA - B - 1005</t>
  </si>
  <si>
    <t>SNEHA GANESH GAIKWAD</t>
  </si>
  <si>
    <t>MIRA - B - 204</t>
  </si>
  <si>
    <t>VIJAY SHIVRAM WAKCHAURE</t>
  </si>
  <si>
    <t>MIRA - B - 205</t>
  </si>
  <si>
    <t>SOMNATH BABU KAMBLE</t>
  </si>
  <si>
    <t>MIRA - B - 304</t>
  </si>
  <si>
    <t>NARESH GOVARDHAN SAPKAL</t>
  </si>
  <si>
    <t>MIRA - B - 305</t>
  </si>
  <si>
    <t>SUVARNA DATTATRAY SARJERAO</t>
  </si>
  <si>
    <t>MIRA - B - 401</t>
  </si>
  <si>
    <t>RUSHIKESH SHALIGRAM PATIL</t>
  </si>
  <si>
    <t>MIRA - B - 404</t>
  </si>
  <si>
    <t>ANIL MADHAVRAO SANGALE</t>
  </si>
  <si>
    <t>MIRA - B - 405</t>
  </si>
  <si>
    <t>PRANAY RAMCHANDRA THATE</t>
  </si>
  <si>
    <t>11 Mar 2025</t>
  </si>
  <si>
    <t>MIRA - B - 601</t>
  </si>
  <si>
    <t>PRADIP NANDKUMAR BEDKE</t>
  </si>
  <si>
    <t>MIRA - B - 605</t>
  </si>
  <si>
    <t>PREM KRUSHNAT KARANDE</t>
  </si>
  <si>
    <t>MIRA - B - 701</t>
  </si>
  <si>
    <t>SHITAL ANIKET RASKAR</t>
  </si>
  <si>
    <t>MIRA - B - 801</t>
  </si>
  <si>
    <t>SAKET ANIL KUMAR MANGALE</t>
  </si>
  <si>
    <t>MIRA - B - 901</t>
  </si>
  <si>
    <t>NILESHSINGH MOHANSING HOLARIA</t>
  </si>
  <si>
    <t>MIRA - B - 804</t>
  </si>
  <si>
    <t>OMPRAKASH DEVRAM GORE</t>
  </si>
  <si>
    <t>A WING - OFFICE - 1019</t>
  </si>
  <si>
    <t>ADAANKO INFRATECH LLP</t>
  </si>
  <si>
    <t>GARNET - D2 - 2102</t>
  </si>
  <si>
    <t>YOGESH RAJENDRA JADHAV</t>
  </si>
  <si>
    <t>26 Apr 2025</t>
  </si>
  <si>
    <t>OFFICE - 824</t>
  </si>
  <si>
    <t>SHABBIR</t>
  </si>
  <si>
    <t>23 Dec 2020</t>
  </si>
  <si>
    <t>PEARL - D1 - 2102</t>
  </si>
  <si>
    <t>SHER BAHADUR YADAV</t>
  </si>
  <si>
    <t>16 Jan 2024</t>
  </si>
  <si>
    <t>ONYX - B2 - 202</t>
  </si>
  <si>
    <t>ANIL CHHAGANMAL LALWANI</t>
  </si>
  <si>
    <t>PRIMROSE - C4 -703</t>
  </si>
  <si>
    <t>DHANASHREE SUBHASH VISHWASRAO</t>
  </si>
  <si>
    <t>TOPAZ - C3 -1104</t>
  </si>
  <si>
    <t>VILAS MARUTI JAGTAP</t>
  </si>
  <si>
    <t>ORION - 1C - 503</t>
  </si>
  <si>
    <t>SAMBHAJI LAXMANRAO PAWAL</t>
  </si>
  <si>
    <t>A -603</t>
  </si>
  <si>
    <t>22 Nov 2025</t>
  </si>
  <si>
    <t>SHOP - A3 -24</t>
  </si>
  <si>
    <t>GAJENDRAN RAVINDRAN</t>
  </si>
  <si>
    <t>SHOP - A1 - 8</t>
  </si>
  <si>
    <t>RUTUJA RAMGOPAL URKUDE</t>
  </si>
  <si>
    <t>14 Sep 2023</t>
  </si>
  <si>
    <t>B WING - UNIT - 219</t>
  </si>
  <si>
    <t>SANJAY SOPARKAR (HUF)</t>
  </si>
  <si>
    <t>16 Dec 2021</t>
  </si>
  <si>
    <t>MIRA - B - 805</t>
  </si>
  <si>
    <t>SAGAR PRALHAD DANDGE</t>
  </si>
  <si>
    <t>VEGA - 1B - 301</t>
  </si>
  <si>
    <t>KALPESH RAJESH MOPKAR</t>
  </si>
  <si>
    <t>25 Jan 2024</t>
  </si>
  <si>
    <t>VESTA - 2D -2501</t>
  </si>
  <si>
    <t>JOJEN KOCHERY</t>
  </si>
  <si>
    <t>PERIWINKLE - C3 -1101</t>
  </si>
  <si>
    <t>AKSHAYKUMAR VILASRAO JADHAV</t>
  </si>
  <si>
    <t>PERIWINKLE - C3 -303</t>
  </si>
  <si>
    <t>VARUNI JALALI</t>
  </si>
  <si>
    <t>A WING - OFFICE - 1024</t>
  </si>
  <si>
    <t>DIPPAK WANI</t>
  </si>
  <si>
    <t>A TOWER -2202</t>
  </si>
  <si>
    <t>KAAVYA GAURAV TRILOKCHANDANI</t>
  </si>
  <si>
    <t>24 Apr 2026</t>
  </si>
  <si>
    <t>A WING - OFFICE - 1023</t>
  </si>
  <si>
    <t>OFFICE NO. 416</t>
  </si>
  <si>
    <t>ONYX - B2 - 1504</t>
  </si>
  <si>
    <t>SUNIL BABARAO AMBADWAD</t>
  </si>
  <si>
    <t>12 Apr 2024</t>
  </si>
  <si>
    <t>MIRA - B -2603</t>
  </si>
  <si>
    <t>ASHISH KUMAR PANDE</t>
  </si>
  <si>
    <t>TANZANITE - D4 - 1604</t>
  </si>
  <si>
    <t>SHIKHA GUPTA</t>
  </si>
  <si>
    <t>29 Aug 2025</t>
  </si>
  <si>
    <t>OFFICE - 511</t>
  </si>
  <si>
    <t>MONALISA BOSE</t>
  </si>
  <si>
    <t>12 Sep 2022</t>
  </si>
  <si>
    <t>T - WING - SHOP NO. 018</t>
  </si>
  <si>
    <t>FERIN KIRIT VORA (HUF)</t>
  </si>
  <si>
    <t>PHOENIX - 2A - 801</t>
  </si>
  <si>
    <t>SUMIT SINHA</t>
  </si>
  <si>
    <t>PEARL - D1 - 203</t>
  </si>
  <si>
    <t>PRASHANT PRAKASH PAWAR</t>
  </si>
  <si>
    <t>PERIWINKLE - C3 -304</t>
  </si>
  <si>
    <t>RAHUL KUMAR AGARWAL</t>
  </si>
  <si>
    <t>GARNET - D2 - 1804</t>
  </si>
  <si>
    <t>MOHMMEDALI SALIM SOMJI</t>
  </si>
  <si>
    <t>PEARL - D1 - 1803</t>
  </si>
  <si>
    <t>SHEETALKUMAR ANIL SHINGADE</t>
  </si>
  <si>
    <t>PERIWINKLE - C3 -2404</t>
  </si>
  <si>
    <t>NILESH VILAS KULKARNI</t>
  </si>
  <si>
    <t>GARNET - D2 - 1004</t>
  </si>
  <si>
    <t>ATIK SHAMSUDDIN INAMDAR</t>
  </si>
  <si>
    <t>PRIMROSE - C4 -2602</t>
  </si>
  <si>
    <t>ROHIT SATYANARAYAN OZA</t>
  </si>
  <si>
    <t>04 Nov 2025</t>
  </si>
  <si>
    <t>MIRA - B - 301</t>
  </si>
  <si>
    <t>BHAUSAHEB DHONDIRAM MUNGASE</t>
  </si>
  <si>
    <t>PRIMROSE - C4 -1704</t>
  </si>
  <si>
    <t>JULIE RAJ</t>
  </si>
  <si>
    <t>RUBY - C2 -2704</t>
  </si>
  <si>
    <t>CALLFLEX CORPORATION PRIVATE LIMITED</t>
  </si>
  <si>
    <t>SIRIUS - 2F - 604</t>
  </si>
  <si>
    <t>RITESH THAKAR</t>
  </si>
  <si>
    <t>CAMELLIA - C5 -2004</t>
  </si>
  <si>
    <t>SAMPREETA RAJENDRA DESAI</t>
  </si>
  <si>
    <t>PERIWINKLE - C3 -1702</t>
  </si>
  <si>
    <t>ARCHANA SACHIN GHANWAT</t>
  </si>
  <si>
    <t>CAMELLIA - C5 -2402</t>
  </si>
  <si>
    <t>RENU SINGH</t>
  </si>
  <si>
    <t>03 Dec 2025</t>
  </si>
  <si>
    <t>VEGA - 1B - 403</t>
  </si>
  <si>
    <t>SHIVANI AJIT GHATGE</t>
  </si>
  <si>
    <t>06 Sep 2024</t>
  </si>
  <si>
    <t>F BUILDING -109</t>
  </si>
  <si>
    <t>SHRISHAIL SADANAND PARIT</t>
  </si>
  <si>
    <t>F BUILDING -609</t>
  </si>
  <si>
    <t>DADASO RAGHUNATH KACHARE</t>
  </si>
  <si>
    <t>F BUILDING -709</t>
  </si>
  <si>
    <t>SHIVAJI SHRIRAM CHAVAN</t>
  </si>
  <si>
    <t>F BUILDING -809</t>
  </si>
  <si>
    <t>ANKITA KAILASHCHANDRA DUDHANI</t>
  </si>
  <si>
    <t>16 Mar 2025</t>
  </si>
  <si>
    <t>CAMELLIA - C5 -1704</t>
  </si>
  <si>
    <t>DEEPAK BABANRAO LUKDE</t>
  </si>
  <si>
    <t>F BUILDING -805</t>
  </si>
  <si>
    <t>SHUBHAM GUNWANT TALELE</t>
  </si>
  <si>
    <t>09 Mar 2025</t>
  </si>
  <si>
    <t>F BUILDING -210</t>
  </si>
  <si>
    <t>TUSHAR DEVIDAS JADHAV</t>
  </si>
  <si>
    <t>F BUILDING -1001</t>
  </si>
  <si>
    <t>BARATHE AKASH BALASAHEB</t>
  </si>
  <si>
    <t>22 Mar 2025</t>
  </si>
  <si>
    <t>F BUILDING -1002</t>
  </si>
  <si>
    <t>PRANAY PRAKASH MOHITE</t>
  </si>
  <si>
    <t>F BUILDING -1003</t>
  </si>
  <si>
    <t>AMITA DEVIDAS JADHAV</t>
  </si>
  <si>
    <t>F BUILDING -1004</t>
  </si>
  <si>
    <t>VIMALBAI TOTARAM PATIL</t>
  </si>
  <si>
    <t>F BUILDING -1005</t>
  </si>
  <si>
    <t>VIKAS GOVIND BANDGAR</t>
  </si>
  <si>
    <t>F BUILDING -1006</t>
  </si>
  <si>
    <t>DIPAK NETAJI DESHMUKH</t>
  </si>
  <si>
    <t>F BUILDING -1007</t>
  </si>
  <si>
    <t>RAHUL SIDDHARTH JAGTAP</t>
  </si>
  <si>
    <t>F BUILDING -101</t>
  </si>
  <si>
    <t>MAHENDRASING LALSING PATIL</t>
  </si>
  <si>
    <t>F BUILDING -1011</t>
  </si>
  <si>
    <t>USHA VISHNU KUMBHAR</t>
  </si>
  <si>
    <t>F BUILDING -1014</t>
  </si>
  <si>
    <t>NILESH VITTHAL UGALMUGALE</t>
  </si>
  <si>
    <t>F BUILDING -102</t>
  </si>
  <si>
    <t>AKASH BHIMRAO AVALKONDE</t>
  </si>
  <si>
    <t>F BUILDING -103</t>
  </si>
  <si>
    <t>SHARAD NAMDEVRAO SARJE</t>
  </si>
  <si>
    <t>F BUILDING -104</t>
  </si>
  <si>
    <t>ROHIT RAMCHANDRA KUMBHAR</t>
  </si>
  <si>
    <t>F BUILDING -105</t>
  </si>
  <si>
    <t>PRRATIIMA JADHAV</t>
  </si>
  <si>
    <t>F BUILDING -107</t>
  </si>
  <si>
    <t>SAMARTH UTTAMRAO KADUPATIL</t>
  </si>
  <si>
    <t>F BUILDING -110</t>
  </si>
  <si>
    <t>VANDNA SUKHADEV KEDAR</t>
  </si>
  <si>
    <t>F BUILDING -111</t>
  </si>
  <si>
    <t>VIKAS SANTOSH SHENDE</t>
  </si>
  <si>
    <t>F BUILDING -112</t>
  </si>
  <si>
    <t>SHRUTI NITIN AMBEKAR</t>
  </si>
  <si>
    <t>F BUILDING -113</t>
  </si>
  <si>
    <t>KIRTI HINDURAO DHAYAGUDE</t>
  </si>
  <si>
    <t>F BUILDING -114</t>
  </si>
  <si>
    <t>RAMCHANDRA NARAYAN GAIKWAD</t>
  </si>
  <si>
    <t>F BUILDING -115</t>
  </si>
  <si>
    <t>RAHUL JANARDAN KACHI</t>
  </si>
  <si>
    <t>F BUILDING -202</t>
  </si>
  <si>
    <t>VIJAY BHIVA MANJARE</t>
  </si>
  <si>
    <t>F BUILDING -203</t>
  </si>
  <si>
    <t>SUNIL RAMDAS SARODE</t>
  </si>
  <si>
    <t>F BUILDING -204</t>
  </si>
  <si>
    <t>ASHOK BABAN JARE</t>
  </si>
  <si>
    <t>F BUILDING -205</t>
  </si>
  <si>
    <t>SUNIL SHANKAR CHAVAN</t>
  </si>
  <si>
    <t>F BUILDING -206</t>
  </si>
  <si>
    <t>VIPUL PRAMOD SABALE</t>
  </si>
  <si>
    <t>F BUILDING -207</t>
  </si>
  <si>
    <t>PANDIT SHANKAR PATIL</t>
  </si>
  <si>
    <t>F BUILDING -211</t>
  </si>
  <si>
    <t>DHAYAGUDE RAMESH SHIVAJI</t>
  </si>
  <si>
    <t>F BUILDING -212</t>
  </si>
  <si>
    <t>MAYUR VILAS MANE</t>
  </si>
  <si>
    <t>F BUILDING -213</t>
  </si>
  <si>
    <t>RAJENDRA PANDURANG DETH</t>
  </si>
  <si>
    <t>F BUILDING -215</t>
  </si>
  <si>
    <t>AMOL SOMNATH CHAUDHARI</t>
  </si>
  <si>
    <t>F BUILDING -301</t>
  </si>
  <si>
    <t>POURNIMA VITTHAL SHINDE</t>
  </si>
  <si>
    <t>F BUILDING -302</t>
  </si>
  <si>
    <t>OMKAR NANDKUMAR DHENGE</t>
  </si>
  <si>
    <t>F BUILDING -303</t>
  </si>
  <si>
    <t>PRASHANT DILIP GODSE</t>
  </si>
  <si>
    <t>F BUILDING -305</t>
  </si>
  <si>
    <t>AKSHAY NANDKUMAR PATIL</t>
  </si>
  <si>
    <t>14 May 2025</t>
  </si>
  <si>
    <t>F BUILDING -306</t>
  </si>
  <si>
    <t>AKSHAY CHANDRAKANT SHENDE</t>
  </si>
  <si>
    <t>F BUILDING -307</t>
  </si>
  <si>
    <t>NISHANT SHIVAJI BHOPALE</t>
  </si>
  <si>
    <t>F BUILDING -310</t>
  </si>
  <si>
    <t>ROHINI NARSAPPA RATHOD</t>
  </si>
  <si>
    <t>F BUILDING -311</t>
  </si>
  <si>
    <t>PANDURANG DHARMRAJ MULE</t>
  </si>
  <si>
    <t>F BUILDING -312</t>
  </si>
  <si>
    <t>SANJAY DATTATRAY BHUTKAR</t>
  </si>
  <si>
    <t>F BUILDING -313</t>
  </si>
  <si>
    <t>ROHIT DADASAHEB CHOTHE</t>
  </si>
  <si>
    <t>F BUILDING -315</t>
  </si>
  <si>
    <t>SUSHILKUMAR ANANDA JADHAV</t>
  </si>
  <si>
    <t>F BUILDING -401</t>
  </si>
  <si>
    <t>BHAUSAHEB BADRINATH DHANGE</t>
  </si>
  <si>
    <t>F BUILDING -402</t>
  </si>
  <si>
    <t>ASHWINI SACHIN TATE</t>
  </si>
  <si>
    <t>F BUILDING -403</t>
  </si>
  <si>
    <t>VIDYA BHAUSAHEB JADHAV</t>
  </si>
  <si>
    <t>F BUILDING -405</t>
  </si>
  <si>
    <t>RUTUJA VISHVANATH PICHAD</t>
  </si>
  <si>
    <t>F BUILDING -406</t>
  </si>
  <si>
    <t>OMKAR NAMDEV KHEDEKAR</t>
  </si>
  <si>
    <t>F BUILDING -407</t>
  </si>
  <si>
    <t>SUJATA VISHAL RUDRAWAR</t>
  </si>
  <si>
    <t>F BUILDING -410</t>
  </si>
  <si>
    <t>UMA KESHAV PAHARE</t>
  </si>
  <si>
    <t>F BUILDING -411</t>
  </si>
  <si>
    <t>SHITAL AMOL DAKE</t>
  </si>
  <si>
    <t>F BUILDING -412</t>
  </si>
  <si>
    <t>OMKAR DILIP MAHANT</t>
  </si>
  <si>
    <t>F BUILDING -413</t>
  </si>
  <si>
    <t>DEEPA SWAPNIL PATE</t>
  </si>
  <si>
    <t>F BUILDING -414</t>
  </si>
  <si>
    <t>SHARAD PRAKASH JADHAV</t>
  </si>
  <si>
    <t>F BUILDING -501</t>
  </si>
  <si>
    <t>AJIT DAMODHAR DIVATE</t>
  </si>
  <si>
    <t>F BUILDING -502</t>
  </si>
  <si>
    <t>VITTHAL JALINDAR KADAM</t>
  </si>
  <si>
    <t>F BUILDING -503</t>
  </si>
  <si>
    <t>VISHWAJIT DEODATTA SHELKE</t>
  </si>
  <si>
    <t>F BUILDING -505</t>
  </si>
  <si>
    <t>UMAKANT UTTAMRAO SONAWANE</t>
  </si>
  <si>
    <t>25 Apr 2025</t>
  </si>
  <si>
    <t>F BUILDING -506</t>
  </si>
  <si>
    <t>RAHUL MARUTI CHAVAN</t>
  </si>
  <si>
    <t>F BUILDING -507</t>
  </si>
  <si>
    <t>AMRUTA ASHOK PAWAR</t>
  </si>
  <si>
    <t>F BUILDING -510</t>
  </si>
  <si>
    <t>TEJAS DNYANDEV BURUD</t>
  </si>
  <si>
    <t>F BUILDING -511</t>
  </si>
  <si>
    <t>JOTSNA PRAVESH BAIKAR</t>
  </si>
  <si>
    <t>F BUILDING -512</t>
  </si>
  <si>
    <t>PUNDLIK RAVSO PATIL</t>
  </si>
  <si>
    <t>F BUILDING -515</t>
  </si>
  <si>
    <t>PAYAL KESHAV GADE</t>
  </si>
  <si>
    <t>F BUILDING -602</t>
  </si>
  <si>
    <t>SHRIKANT SANJAYRAO PAWAR</t>
  </si>
  <si>
    <t>F BUILDING -603</t>
  </si>
  <si>
    <t>RENUKA PANCHAPPA HIRAVADE</t>
  </si>
  <si>
    <t>F BUILDING -606</t>
  </si>
  <si>
    <t>CHINMAY RAJENDRA INAMDAR</t>
  </si>
  <si>
    <t>F BUILDING -607</t>
  </si>
  <si>
    <t>SURAJ HANMANT KHANDEKAR</t>
  </si>
  <si>
    <t>F BUILDING -610</t>
  </si>
  <si>
    <t>UDITA RAJESH SATDIVE</t>
  </si>
  <si>
    <t>F BUILDING -611</t>
  </si>
  <si>
    <t>AKSHAY BALU KALE</t>
  </si>
  <si>
    <t>F BUILDING -612</t>
  </si>
  <si>
    <t>RANJEET DATTATRAY JAGTAP</t>
  </si>
  <si>
    <t>F BUILDING -613</t>
  </si>
  <si>
    <t>SINDHU PRABHAKAR PATIL</t>
  </si>
  <si>
    <t>F BUILDING -615</t>
  </si>
  <si>
    <t>WAMAN ZUNGAJI WALKOLI</t>
  </si>
  <si>
    <t>F BUILDING -701</t>
  </si>
  <si>
    <t>DHANASHREE DATTATRAY BATWAL</t>
  </si>
  <si>
    <t>F BUILDING -702</t>
  </si>
  <si>
    <t>NIVRUTTI NAMDEV SHITOLE</t>
  </si>
  <si>
    <t>F BUILDING -703</t>
  </si>
  <si>
    <t>PRATHAMESH UMESH CHAUDHARI</t>
  </si>
  <si>
    <t>F BUILDING -705</t>
  </si>
  <si>
    <t>RAJU SHRIRANG KAMBLE</t>
  </si>
  <si>
    <t>F BUILDING -706</t>
  </si>
  <si>
    <t>VINOD RAMESH BHOSALE</t>
  </si>
  <si>
    <t>F BUILDING -707</t>
  </si>
  <si>
    <t>JANVI KALYAN PATIL</t>
  </si>
  <si>
    <t>F BUILDING -711</t>
  </si>
  <si>
    <t>SANJEEVANI SADASHIV MANE</t>
  </si>
  <si>
    <t>F BUILDING -714</t>
  </si>
  <si>
    <t>DILIPSING SHANKARSING RAJPUT</t>
  </si>
  <si>
    <t>F BUILDING -715</t>
  </si>
  <si>
    <t>MANODAYA VIJAY PATIL</t>
  </si>
  <si>
    <t>F BUILDING -802</t>
  </si>
  <si>
    <t>DHANRAJ RAMRAO KALE</t>
  </si>
  <si>
    <t>F BUILDING -803</t>
  </si>
  <si>
    <t>POOJA HARISH TRIVEDI</t>
  </si>
  <si>
    <t>F BUILDING -804</t>
  </si>
  <si>
    <t>ANKUSH KISANRAO AWAGHAD</t>
  </si>
  <si>
    <t>F BUILDING -807</t>
  </si>
  <si>
    <t>MAYUR DATTATREYA NILAWAD</t>
  </si>
  <si>
    <t>F BUILDING -810</t>
  </si>
  <si>
    <t>PATIL JAKOJI GHANSHYAMRO</t>
  </si>
  <si>
    <t>F BUILDING -812</t>
  </si>
  <si>
    <t>NITIN VISHWANATH TAYDE</t>
  </si>
  <si>
    <t>F BUILDING -813</t>
  </si>
  <si>
    <t>RASHMI NICHIT</t>
  </si>
  <si>
    <t>F BUILDING -814</t>
  </si>
  <si>
    <t>KISHAN GANESH MORE</t>
  </si>
  <si>
    <t>F BUILDING -815</t>
  </si>
  <si>
    <t>RAVINDRA POPAT GHARGE</t>
  </si>
  <si>
    <t>F BUILDING -902</t>
  </si>
  <si>
    <t>KAJAL GAUTAM ZODAGE</t>
  </si>
  <si>
    <t>F BUILDING -903</t>
  </si>
  <si>
    <t>VINOD RAJARAM KASALKAR</t>
  </si>
  <si>
    <t>F BUILDING -904</t>
  </si>
  <si>
    <t>DHANANJAY DATTATRAY JADHAV</t>
  </si>
  <si>
    <t>F BUILDING -906</t>
  </si>
  <si>
    <t>SHAMRAO DEVRAO UBALE</t>
  </si>
  <si>
    <t>F BUILDING -907</t>
  </si>
  <si>
    <t>ANIRUDHA ANIL KAMBLE</t>
  </si>
  <si>
    <t>F BUILDING -910</t>
  </si>
  <si>
    <t>MAYUR BARKU BHAMARE</t>
  </si>
  <si>
    <t>19 Mar 2025</t>
  </si>
  <si>
    <t>F BUILDING -911</t>
  </si>
  <si>
    <t>DNYANESHWAR SAHEBRAO SALUNKE</t>
  </si>
  <si>
    <t>F BUILDING -912</t>
  </si>
  <si>
    <t>MAYURI NANDKUMAR SHETAKE</t>
  </si>
  <si>
    <t>F BUILDING -913</t>
  </si>
  <si>
    <t>KALE SHAMAL KASTUR</t>
  </si>
  <si>
    <t>F BUILDING -1008</t>
  </si>
  <si>
    <t>PRASHANT VAMAN KUMBHAR</t>
  </si>
  <si>
    <t>F BUILDING -108</t>
  </si>
  <si>
    <t>PRASAD PANDIT NANNAJKAR</t>
  </si>
  <si>
    <t>F BUILDING -208</t>
  </si>
  <si>
    <t>VINAYAK PONDURANG DESHMUKH</t>
  </si>
  <si>
    <t>F BUILDING -308</t>
  </si>
  <si>
    <t>DIVYA KRUNAL SAUPURE</t>
  </si>
  <si>
    <t>F BUILDING -508</t>
  </si>
  <si>
    <t>RAJAT GAJANAN KADUSKAR</t>
  </si>
  <si>
    <t>F BUILDING -608</t>
  </si>
  <si>
    <t>SANDEEP BHARAT OHOL</t>
  </si>
  <si>
    <t>F BUILDING -708</t>
  </si>
  <si>
    <t>GANESH RANGNATH MORE</t>
  </si>
  <si>
    <t>F BUILDING -808</t>
  </si>
  <si>
    <t>NILESH SHAMKANT PAWAR</t>
  </si>
  <si>
    <t>F BUILDING -409</t>
  </si>
  <si>
    <t>RAJENDRA VISHWANATH BHOSALE</t>
  </si>
  <si>
    <t>SIRIUS - 2F - 501</t>
  </si>
  <si>
    <t>SHIVAM NILESH KARLE</t>
  </si>
  <si>
    <t>05 Dec 2023</t>
  </si>
  <si>
    <t>HERMES - 2E - 802</t>
  </si>
  <si>
    <t>PATALE VIJAYKUMAR BHARAT</t>
  </si>
  <si>
    <t>MIRA - B - 1003</t>
  </si>
  <si>
    <t>ROHIT BHAGAVAN MORE</t>
  </si>
  <si>
    <t>MIRA - B - 1303</t>
  </si>
  <si>
    <t>SACHIN SURYAKANT SHEWALE</t>
  </si>
  <si>
    <t>MIRA - B - 1403</t>
  </si>
  <si>
    <t>SANTOSH DHONDIBA BAVDHANE</t>
  </si>
  <si>
    <t>MIRA - B - 1703</t>
  </si>
  <si>
    <t>SHRINIVAS PRADIPRAO DESHMUKH</t>
  </si>
  <si>
    <t>MIRA - B - 1803</t>
  </si>
  <si>
    <t>BHIMRAV LAXMAN GALANDE</t>
  </si>
  <si>
    <t>MIRA - B - 203</t>
  </si>
  <si>
    <t>DIPAK EKANATH NAGPURE</t>
  </si>
  <si>
    <t>MIRA - B - 2103</t>
  </si>
  <si>
    <t>GANGARDE MANESH KISHAN</t>
  </si>
  <si>
    <t>MIRA - B - 303</t>
  </si>
  <si>
    <t>MUKESH PARASHURAM PAWAR</t>
  </si>
  <si>
    <t>MIRA - B - 503</t>
  </si>
  <si>
    <t>PRATIBHA BALASAHEB LOHOTE</t>
  </si>
  <si>
    <t>MIRA - B - 703</t>
  </si>
  <si>
    <t>ROHIT SUBHASH KARVAR</t>
  </si>
  <si>
    <t>MIRA - B - 803</t>
  </si>
  <si>
    <t>RUPALI ASHOK GUND</t>
  </si>
  <si>
    <t>MIRA - B - 903</t>
  </si>
  <si>
    <t>SUNIL SURVE</t>
  </si>
  <si>
    <t>MIRA - B - 2003</t>
  </si>
  <si>
    <t>PISAL AJIT SHANKAR</t>
  </si>
  <si>
    <t>MIRA - B - 1102</t>
  </si>
  <si>
    <t>SHANTA HARI KAMBLE</t>
  </si>
  <si>
    <t>MIRA - B - 1302</t>
  </si>
  <si>
    <t>CHHAYA AVINASH GALANDE</t>
  </si>
  <si>
    <t>MIRA - B - 1502</t>
  </si>
  <si>
    <t>ALFIYA ABDUL AZIZ SHAIKH</t>
  </si>
  <si>
    <t>MIRA - B - 1702</t>
  </si>
  <si>
    <t>VAIBHAV BHARAT SALAVE</t>
  </si>
  <si>
    <t>MIRA - B - 1802</t>
  </si>
  <si>
    <t>SUJIT SHIVAJI DHUMAL</t>
  </si>
  <si>
    <t>MIRA - B - 1902</t>
  </si>
  <si>
    <t>PATIL PRADEEP BAPUSAHEB</t>
  </si>
  <si>
    <t>MIRA - B - 2002</t>
  </si>
  <si>
    <t>ROHINI AVDHUT SHINDE</t>
  </si>
  <si>
    <t>MIRA - B - 1101</t>
  </si>
  <si>
    <t>RAMCHANDRA SHANKAR SONWALKAR</t>
  </si>
  <si>
    <t>MIRA - B - 1104</t>
  </si>
  <si>
    <t>MALLIKARJUN SHANTAPPA PATIL</t>
  </si>
  <si>
    <t>MIRA - B - 1201</t>
  </si>
  <si>
    <t>AKASH SITARAM DHOTRE</t>
  </si>
  <si>
    <t>MIRA - B - 1204</t>
  </si>
  <si>
    <t>ADITYA POPAT KADAM</t>
  </si>
  <si>
    <t>MIRA - B - 1205</t>
  </si>
  <si>
    <t>ULHAS BALARAM NAGOTHKAR</t>
  </si>
  <si>
    <t>MIRA - B - 1301</t>
  </si>
  <si>
    <t>MADHURI RAJARAM MAHARNAWAR</t>
  </si>
  <si>
    <t>MIRA - B - 1304</t>
  </si>
  <si>
    <t>SNEHAL MANOJ MAZIRE</t>
  </si>
  <si>
    <t>MIRA - B - 1404</t>
  </si>
  <si>
    <t>SUDESH PRAKASH MITKAR</t>
  </si>
  <si>
    <t>MIRA - B - 1405</t>
  </si>
  <si>
    <t>HEMANT ARJUN KAMBLE</t>
  </si>
  <si>
    <t>MIRA - B - 1501</t>
  </si>
  <si>
    <t>OMPRAKASH VYANKET NANDE</t>
  </si>
  <si>
    <t>MIRA - B - 1601</t>
  </si>
  <si>
    <t>ROSHANI SUBHASH PRAJAPATI</t>
  </si>
  <si>
    <t>MIRA - B - 1701</t>
  </si>
  <si>
    <t>RAJESH PRABHAKAR DHAMALE</t>
  </si>
  <si>
    <t>MIRA - B - 1704</t>
  </si>
  <si>
    <t>MARUTI APPAJI PATIL</t>
  </si>
  <si>
    <t>MIRA - B - 1705</t>
  </si>
  <si>
    <t>SAVITA KAMLAKAR MANE</t>
  </si>
  <si>
    <t>MIRA - B - 1801</t>
  </si>
  <si>
    <t>AAKASH NAVALKISHOR PARDESHI</t>
  </si>
  <si>
    <t>MIRA - B - 1805</t>
  </si>
  <si>
    <t>PUSHPAK SURYAKANT GAVALI</t>
  </si>
  <si>
    <t>MIRA - B - 1901</t>
  </si>
  <si>
    <t>NILESH CHABAN SHEDGE</t>
  </si>
  <si>
    <t>MIRA - B - 1904</t>
  </si>
  <si>
    <t>AMOL NAGANE</t>
  </si>
  <si>
    <t>MIRA - B - 2101</t>
  </si>
  <si>
    <t>RAMDAS JAGANATH SAWANT</t>
  </si>
  <si>
    <t>MIRA - B - 2102</t>
  </si>
  <si>
    <t>MADHURI VASANT MAGDUM</t>
  </si>
  <si>
    <t>MIRA - B - 504</t>
  </si>
  <si>
    <t>SHENDE NILESH JAYWANT</t>
  </si>
  <si>
    <t>MIRA - B -1905</t>
  </si>
  <si>
    <t>ATMARAM SURESH JADHAV</t>
  </si>
  <si>
    <t>MIRA - B - 2004</t>
  </si>
  <si>
    <t>CHIDANAND VITTHAL KHOBAN</t>
  </si>
  <si>
    <t>F BUILDING -309</t>
  </si>
  <si>
    <t>PRABHAVATI GANESH DUDHANDE</t>
  </si>
  <si>
    <t>MIRA - B - 2104</t>
  </si>
  <si>
    <t>AJIT SHASHIKANT PATIL</t>
  </si>
  <si>
    <t>B WING - UNIT - 210</t>
  </si>
  <si>
    <t>RAJESH SATYANARAYAN BOLLI</t>
  </si>
  <si>
    <t>27 Jan 2022</t>
  </si>
  <si>
    <t>PRIMROSE - C4 -702</t>
  </si>
  <si>
    <t>BHAGYASHREE SUBHASH VISHWASRAO</t>
  </si>
  <si>
    <t>MIRA - B - 403</t>
  </si>
  <si>
    <t>YUVRAJ GORAKSHA TATTU</t>
  </si>
  <si>
    <t>P3 - SHOP NO - 216</t>
  </si>
  <si>
    <t>SHASHANK SHARAD RINKE</t>
  </si>
  <si>
    <t>CAMELLIA - C5 -2503</t>
  </si>
  <si>
    <t>SWIKRUTI DHAL</t>
  </si>
  <si>
    <t>CAMELLIA - C5 -2403</t>
  </si>
  <si>
    <t>RADHIKA CHIMNANI</t>
  </si>
  <si>
    <t>24 Mar 2021</t>
  </si>
  <si>
    <t>PHOENIX - 2A - 1704</t>
  </si>
  <si>
    <t>20 Feb 2021</t>
  </si>
  <si>
    <t>JADE  - A3 - 2203</t>
  </si>
  <si>
    <t>PRASHANT KUMAR CHOUHAN</t>
  </si>
  <si>
    <t>PEGASUS - 1D - 2501</t>
  </si>
  <si>
    <t>NUPUR ANIL KULKARNI</t>
  </si>
  <si>
    <t>RUBY - C2 -2804</t>
  </si>
  <si>
    <t>PHOENIX - 2A - 2601</t>
  </si>
  <si>
    <t>ALKA BHAU MARGALE</t>
  </si>
  <si>
    <t>BERYL - B1 - 2101</t>
  </si>
  <si>
    <t>RAMKRISHNA PANDHARINATH SALUNKE</t>
  </si>
  <si>
    <t>18 Jul 2024</t>
  </si>
  <si>
    <t>T - WING - SHOP NO.002</t>
  </si>
  <si>
    <t>SAKARAM LACHETA</t>
  </si>
  <si>
    <t>ONYX - B2 - 702</t>
  </si>
  <si>
    <t>ABHISHEK YASHWANT SONAWANE</t>
  </si>
  <si>
    <t>11 Oct 2024</t>
  </si>
  <si>
    <t>MIRA - B - 1305</t>
  </si>
  <si>
    <t>SANKET PADMAKAR SHINGAWA</t>
  </si>
  <si>
    <t>JOY - J - 402</t>
  </si>
  <si>
    <t>VIKRAM MAHADEV PAWAR</t>
  </si>
  <si>
    <t>30 Jun 2021</t>
  </si>
  <si>
    <t>T WING -307</t>
  </si>
  <si>
    <t>GAURI GIRISH GANGAJALIWALE</t>
  </si>
  <si>
    <t>T WING -311</t>
  </si>
  <si>
    <t>SANKET SHIVSHANKAR JAWALGI</t>
  </si>
  <si>
    <t>T WING -407</t>
  </si>
  <si>
    <t>VAIJAYANTI JAGANNATH NIWATE</t>
  </si>
  <si>
    <t>T WING -612</t>
  </si>
  <si>
    <t>SUKANYA CHINTAMAN MIRASE</t>
  </si>
  <si>
    <t>NOBLE - N - 601</t>
  </si>
  <si>
    <t>ABHIJEET RAMESH BODKE</t>
  </si>
  <si>
    <t>MIRA - B - 1203</t>
  </si>
  <si>
    <t>SACHIN GANPAT BHAPKAR</t>
  </si>
  <si>
    <t>SIRIUS - 2F - 1101</t>
  </si>
  <si>
    <t>PRADNYA DINESH SHINDE</t>
  </si>
  <si>
    <t>PEARL - D1 - 2101</t>
  </si>
  <si>
    <t>DEEPIKA MAHAPATRA</t>
  </si>
  <si>
    <t>B -306</t>
  </si>
  <si>
    <t>MARGARET BENHUR FERNANDES</t>
  </si>
  <si>
    <t>SHOP - 101</t>
  </si>
  <si>
    <t>SWETA MEHUL UPADHYAY</t>
  </si>
  <si>
    <t>SHOP - A2 - 16</t>
  </si>
  <si>
    <t>YASEEN HAJI BHAI VOHRA</t>
  </si>
  <si>
    <t>28 Jun 2024</t>
  </si>
  <si>
    <t>PERIWINKLE - C3 -801</t>
  </si>
  <si>
    <t>DISHA MANISH GABHANE</t>
  </si>
  <si>
    <t>OFFICE - 1702</t>
  </si>
  <si>
    <t>AMBIKA VIJAY JILLAWAR</t>
  </si>
  <si>
    <t>23 Jul 2025</t>
  </si>
  <si>
    <t>19 Dec 2020</t>
  </si>
  <si>
    <t>RUBY - C2 -2003</t>
  </si>
  <si>
    <t>SARITA SACHDEV</t>
  </si>
  <si>
    <t>PHOENIX - 2A - 701</t>
  </si>
  <si>
    <t>BRAHMA RANJAN THAKUR</t>
  </si>
  <si>
    <t>ONYX - B2 - 1701</t>
  </si>
  <si>
    <t>KOMAL MADANLAL BOKARIYA</t>
  </si>
  <si>
    <t>NOBLE - N - 701</t>
  </si>
  <si>
    <t>RICHA SHARMA</t>
  </si>
  <si>
    <t>OFFICE -705</t>
  </si>
  <si>
    <t>KISHOR NANWANI</t>
  </si>
  <si>
    <t>05 Nov 2020</t>
  </si>
  <si>
    <t>04 Nov 2020</t>
  </si>
  <si>
    <t>29 Mar 2022</t>
  </si>
  <si>
    <t>26 Oct 2020</t>
  </si>
  <si>
    <t>A WING - OFFICE - 624</t>
  </si>
  <si>
    <t>ASHISH SUBHASH MADAN</t>
  </si>
  <si>
    <t>BERYL - B1 - 2903 PREMIUM PNN FLAT</t>
  </si>
  <si>
    <t>SALONI PALIWAL</t>
  </si>
  <si>
    <t>25 Feb 2026</t>
  </si>
  <si>
    <t>HERMES - 2E - 1603</t>
  </si>
  <si>
    <t>SONALI DINKAR</t>
  </si>
  <si>
    <t>JADE  - A3 - 2103</t>
  </si>
  <si>
    <t>KETAN VILAS YEOTIKAR</t>
  </si>
  <si>
    <t>23 Aug 2023</t>
  </si>
  <si>
    <t>P3 - SHOP NO - 215</t>
  </si>
  <si>
    <t>AMOL RAMRAO JADHAV</t>
  </si>
  <si>
    <t>JOY - J - 1001</t>
  </si>
  <si>
    <t>RAJAT SRIVASTAVA</t>
  </si>
  <si>
    <t>JADE  - A3 - 701</t>
  </si>
  <si>
    <t>ASHA KUNTAL</t>
  </si>
  <si>
    <t>PRIDE - WING P - 1003</t>
  </si>
  <si>
    <t>SHAILA PATIL</t>
  </si>
  <si>
    <t>17 Nov 2023</t>
  </si>
  <si>
    <t>PRIDE - WING P - 803</t>
  </si>
  <si>
    <t>SUCHITA PRADHAN</t>
  </si>
  <si>
    <t>PEARL - B3 - 1801</t>
  </si>
  <si>
    <t>SANJAY GANESH NALAWADE</t>
  </si>
  <si>
    <t>HERMES - 2E - 1504</t>
  </si>
  <si>
    <t>RAHUL CHANDRAKANT DESHMUKH</t>
  </si>
  <si>
    <t>08 Sep 2023</t>
  </si>
  <si>
    <t>REGAL - 1A -1104</t>
  </si>
  <si>
    <t>NEELKANTH KEDAR PANDIT</t>
  </si>
  <si>
    <t>AQUAMARINE - A1 - 1102</t>
  </si>
  <si>
    <t>KUNAL GHANSHAM KHADSE</t>
  </si>
  <si>
    <t>25 Aug 2023</t>
  </si>
  <si>
    <t>BERYL - B1 - 1402</t>
  </si>
  <si>
    <t>VINAYAK LAXMAN CHIRME</t>
  </si>
  <si>
    <t>27 May 2024</t>
  </si>
  <si>
    <t>PEARL - B3 - 1104</t>
  </si>
  <si>
    <t>PHOOL CHAND BANWASI GAUTAM</t>
  </si>
  <si>
    <t>23 Apr 2025</t>
  </si>
  <si>
    <t>QARA - WING Q - 1203</t>
  </si>
  <si>
    <t>MAHESH DAVE</t>
  </si>
  <si>
    <t>QARA - WING Q - 1204</t>
  </si>
  <si>
    <t>BHOOPENDRA SHUKLA</t>
  </si>
  <si>
    <t>RITA SINGH</t>
  </si>
  <si>
    <t>PHOENIX - 2A - 2104</t>
  </si>
  <si>
    <t>BINESH CHANDRAN</t>
  </si>
  <si>
    <t>REGAL - 1A -1504</t>
  </si>
  <si>
    <t>PRASHANT MARUTI JARALI</t>
  </si>
  <si>
    <t>AQUAMARINE - A1 - 2601</t>
  </si>
  <si>
    <t>SAMIR VIKAS JOSHI</t>
  </si>
  <si>
    <t>BERYL - B1 - 1502</t>
  </si>
  <si>
    <t>DURGESH NARENDRA KOLI</t>
  </si>
  <si>
    <t>26 Sep 2023</t>
  </si>
  <si>
    <t>ONYX - B2 - 2001</t>
  </si>
  <si>
    <t>NILESH SADASHIV PATIL</t>
  </si>
  <si>
    <t>23 Feb 2024</t>
  </si>
  <si>
    <t>ONYX - B2 - 201</t>
  </si>
  <si>
    <t>DIPTI KIRAN DODIA</t>
  </si>
  <si>
    <t>DIVINE - WING D - 602</t>
  </si>
  <si>
    <t>ADYANATH NATH</t>
  </si>
  <si>
    <t>QARA - WING Q - 101</t>
  </si>
  <si>
    <t>PRIYANKA KUNAL KASARE</t>
  </si>
  <si>
    <t>SIRIUS - 2F - 1002</t>
  </si>
  <si>
    <t>ABHISHEK RAVINDRA PADE</t>
  </si>
  <si>
    <t>01 Mar 2023</t>
  </si>
  <si>
    <t>AQUAMARINE - A1 - 901</t>
  </si>
  <si>
    <t>NISHA ASHISH KARDILE</t>
  </si>
  <si>
    <t>JADE  - A3 - 902</t>
  </si>
  <si>
    <t>GANESH PRAKASH MANE</t>
  </si>
  <si>
    <t>ONYX - B2 - 703</t>
  </si>
  <si>
    <t>VICKY CHIKHALEKAR</t>
  </si>
  <si>
    <t>PEARL - B3 - 2902</t>
  </si>
  <si>
    <t>SUMEET GAYATHRI MOGHE</t>
  </si>
  <si>
    <t>EROS - 2C -1903</t>
  </si>
  <si>
    <t>KALPANA METHAJI BHALADHARE</t>
  </si>
  <si>
    <t>25 Jul 2025</t>
  </si>
  <si>
    <t>HERMES - 2E - 1103</t>
  </si>
  <si>
    <t>KAUSTUBH RAMESH PATHARE</t>
  </si>
  <si>
    <t>FAITH - WING F - 504</t>
  </si>
  <si>
    <t>KUNAL SHESHRAO DAMEDHAR</t>
  </si>
  <si>
    <t>QARA - WING Q - 301</t>
  </si>
  <si>
    <t>ALLWYN JOSEPH</t>
  </si>
  <si>
    <t>QARA - WING Q - 701</t>
  </si>
  <si>
    <t>NIKUNJ JAIN</t>
  </si>
  <si>
    <t>09 Aug 2023</t>
  </si>
  <si>
    <t>NIDHI GUPTA</t>
  </si>
  <si>
    <t>BERYL - B1 - 304</t>
  </si>
  <si>
    <t>YASHSHRI KHANWALKAR</t>
  </si>
  <si>
    <t>ETERNAL - WING E - 604</t>
  </si>
  <si>
    <t>SHEETAL SACHIN GAIKWAD</t>
  </si>
  <si>
    <t>AQUAMARINE - A1 - 503</t>
  </si>
  <si>
    <t>KESAR SANJAY MILANI</t>
  </si>
  <si>
    <t>PHOENIX - 2A - 2003</t>
  </si>
  <si>
    <t>SHUBHAM SUPADU KHADE</t>
  </si>
  <si>
    <t>PEARL - D1 - 1304</t>
  </si>
  <si>
    <t>PRAVIN DEEPAK SONAWANE</t>
  </si>
  <si>
    <t>TOPAZ - C3 -2102</t>
  </si>
  <si>
    <t>AMEYA DILIP KHODEGAONKAR</t>
  </si>
  <si>
    <t>22 Jan 2026</t>
  </si>
  <si>
    <t>AQUAMARINE - A1 - 2203</t>
  </si>
  <si>
    <t>AJIT PHARNE</t>
  </si>
  <si>
    <t>PEARL - B3 - 1502</t>
  </si>
  <si>
    <t>AKANKSHA NARAIN</t>
  </si>
  <si>
    <t>04 Apr 2025</t>
  </si>
  <si>
    <t>22 Sep 2020</t>
  </si>
  <si>
    <t>ORION - 1C - 201</t>
  </si>
  <si>
    <t>SANDEEP DHUMMI</t>
  </si>
  <si>
    <t>KWAI PING HAQSHENASS</t>
  </si>
  <si>
    <t>VISHAL VYAS</t>
  </si>
  <si>
    <t>04 Dec 2023</t>
  </si>
  <si>
    <t>10 Oct 2024</t>
  </si>
  <si>
    <t>03 Mar 2023</t>
  </si>
  <si>
    <t>25 Oct 2023</t>
  </si>
  <si>
    <t>14 Aug 2023</t>
  </si>
  <si>
    <t>04 Jul 2023</t>
  </si>
  <si>
    <t>13 Dec 2023</t>
  </si>
  <si>
    <t>20 Jan 2024</t>
  </si>
  <si>
    <t>10 Apr 2023</t>
  </si>
  <si>
    <t>21 Dec 2023</t>
  </si>
  <si>
    <t>TUSHAR KUMAR</t>
  </si>
  <si>
    <t>G -101</t>
  </si>
  <si>
    <t>GAJANAN VISHVNATH DIGOLE</t>
  </si>
  <si>
    <t>G -102</t>
  </si>
  <si>
    <t>SHAILESH SHARAD NALAWADE</t>
  </si>
  <si>
    <t>G -103</t>
  </si>
  <si>
    <t>PATIL DATTATRAY LAXMAN</t>
  </si>
  <si>
    <t>G -104</t>
  </si>
  <si>
    <t>SAHEBRAO MARIBA WAGHMARE</t>
  </si>
  <si>
    <t>G -201</t>
  </si>
  <si>
    <t>GAURAV BABLU MIRPAGAR</t>
  </si>
  <si>
    <t>G -202</t>
  </si>
  <si>
    <t>SUNIL DATTA KHISE</t>
  </si>
  <si>
    <t>G -203</t>
  </si>
  <si>
    <t>ANIRUDDHA MAHESH LANKE</t>
  </si>
  <si>
    <t>G -204</t>
  </si>
  <si>
    <t>ARYAN PRASAD JATKAR</t>
  </si>
  <si>
    <t>G -302</t>
  </si>
  <si>
    <t>ARCHANA SURESH DHENGALE</t>
  </si>
  <si>
    <t>G -303</t>
  </si>
  <si>
    <t>VISHAL KANTILAL PARKALE</t>
  </si>
  <si>
    <t>G -304</t>
  </si>
  <si>
    <t>POONAM VISHNUPRASAD KORIAL</t>
  </si>
  <si>
    <t>G -401</t>
  </si>
  <si>
    <t>SEEMA SHIVAJIRAO NAIK</t>
  </si>
  <si>
    <t>G -403</t>
  </si>
  <si>
    <t>DHIRAJ DAMODAR LANDAGE</t>
  </si>
  <si>
    <t>G -501</t>
  </si>
  <si>
    <t>VIKAS SURESH RANPISE</t>
  </si>
  <si>
    <t>G -502</t>
  </si>
  <si>
    <t>ANAND NARAYAN KSHIRSAGAR</t>
  </si>
  <si>
    <t>G -504</t>
  </si>
  <si>
    <t>DNYANOBA LAXMAN PAHAREKARI</t>
  </si>
  <si>
    <t>G -601</t>
  </si>
  <si>
    <t>DARSHAN RAMESH MORE</t>
  </si>
  <si>
    <t>G -602</t>
  </si>
  <si>
    <t>SANDIP MALHARI NALAWADE</t>
  </si>
  <si>
    <t>G -603</t>
  </si>
  <si>
    <t>AUTI BHASKAR NANABHAU</t>
  </si>
  <si>
    <t>G -701</t>
  </si>
  <si>
    <t>SANTOSH NIVRUTTI GAIKWAD</t>
  </si>
  <si>
    <t>G -703</t>
  </si>
  <si>
    <t>SAMADHAN LAXMAN SONAWANE</t>
  </si>
  <si>
    <t>ARJUN - A - 101</t>
  </si>
  <si>
    <t>ARJUN - A - 102</t>
  </si>
  <si>
    <t>SUSHMITA DEY</t>
  </si>
  <si>
    <t>19 Apr 2024</t>
  </si>
  <si>
    <t>ARJUN - A - 201</t>
  </si>
  <si>
    <t>MEGHA</t>
  </si>
  <si>
    <t>14 Mar 2024</t>
  </si>
  <si>
    <t>ARJUN - A - 202</t>
  </si>
  <si>
    <t>ABHA JYOTI SINGH</t>
  </si>
  <si>
    <t>ARJUN - A - 301</t>
  </si>
  <si>
    <t>MADUPU ARJUN RANGAN</t>
  </si>
  <si>
    <t>03 May 2024</t>
  </si>
  <si>
    <t>ARJUN - A - 302</t>
  </si>
  <si>
    <t>VANDANA AASHISH BHUYAN</t>
  </si>
  <si>
    <t>ARJUN - A - 401</t>
  </si>
  <si>
    <t>B V N RAO</t>
  </si>
  <si>
    <t>24 Dec 2023</t>
  </si>
  <si>
    <t>ARJUN - A - 402</t>
  </si>
  <si>
    <t>SHYAM SUNDER SARATHY</t>
  </si>
  <si>
    <t>21 Feb 2024</t>
  </si>
  <si>
    <t>ARJUN - A - 501</t>
  </si>
  <si>
    <t>UTTAM DIXIT</t>
  </si>
  <si>
    <t>ARJUN - A - 502</t>
  </si>
  <si>
    <t>HARSHINDER THAKUR</t>
  </si>
  <si>
    <t>17 Aug 2023</t>
  </si>
  <si>
    <t>ARJUN - A - 601</t>
  </si>
  <si>
    <t>RAHUL SINGH</t>
  </si>
  <si>
    <t>ARJUN - A - 602</t>
  </si>
  <si>
    <t>SANJAY KUMAR MAURYA</t>
  </si>
  <si>
    <t>ARJUN - A - 701</t>
  </si>
  <si>
    <t>VISHAL VIKRAM SINGH</t>
  </si>
  <si>
    <t>ARJUN - A - 702</t>
  </si>
  <si>
    <t>ROSALINE ALEX</t>
  </si>
  <si>
    <t>BHISHMA - B - 101</t>
  </si>
  <si>
    <t>MAHENDRA KUMAR GUPTA</t>
  </si>
  <si>
    <t>BHISHMA - B - 102</t>
  </si>
  <si>
    <t>AMAR MAHADEV BHOSALE</t>
  </si>
  <si>
    <t>BHISHMA - B - 201</t>
  </si>
  <si>
    <t>ANSHU KHANWALKER</t>
  </si>
  <si>
    <t>BHISHMA - B - 202</t>
  </si>
  <si>
    <t>AMIT JAIN</t>
  </si>
  <si>
    <t>21 Jun 2024</t>
  </si>
  <si>
    <t>BHISHMA - B - 301</t>
  </si>
  <si>
    <t>ATUL ARVIND AMRITE</t>
  </si>
  <si>
    <t>31 May 2023</t>
  </si>
  <si>
    <t>BHISHMA - B - 302</t>
  </si>
  <si>
    <t>SATISH KAMTIKAR</t>
  </si>
  <si>
    <t>06 Nov 2023</t>
  </si>
  <si>
    <t>BHISHMA - B - 401</t>
  </si>
  <si>
    <t>MITA DUTT</t>
  </si>
  <si>
    <t>BHISHMA - B - 402</t>
  </si>
  <si>
    <t>ADARSH NAYAK</t>
  </si>
  <si>
    <t>BHISHMA - B - 501</t>
  </si>
  <si>
    <t>PRASHANT SHARAD WADODKAR</t>
  </si>
  <si>
    <t>BHISHMA - B - 502</t>
  </si>
  <si>
    <t>NISHA GOKULDASAN NAIR</t>
  </si>
  <si>
    <t>BHISHMA - B - 601 - DND CLIENT</t>
  </si>
  <si>
    <t>KALPANA CHAUDHARI</t>
  </si>
  <si>
    <t>BHISHMA - B - 602</t>
  </si>
  <si>
    <t>JAYANT MOHAN SINGH NEGI</t>
  </si>
  <si>
    <t>BHISHMA - B - 701</t>
  </si>
  <si>
    <t>SAMEER KUMAR SINGH CHAUHAN</t>
  </si>
  <si>
    <t>BHISHMA - B - 702</t>
  </si>
  <si>
    <t>NEELESH KUMAR JHA</t>
  </si>
  <si>
    <t>26 Dec 2023</t>
  </si>
  <si>
    <t>POOJA JAIN</t>
  </si>
  <si>
    <t>MADHUSMITA SAHOO</t>
  </si>
  <si>
    <t>10 Jul 2020</t>
  </si>
  <si>
    <t>GAURAV KUMAR</t>
  </si>
  <si>
    <t>SAMEER SHARMA</t>
  </si>
  <si>
    <t>MAGICBRICKS REALTY SERVICES LIMITED</t>
  </si>
  <si>
    <t>06 Jun 2018</t>
  </si>
  <si>
    <t>27 Jun 2018</t>
  </si>
  <si>
    <t>SANJEEV KUMAR GUPTA</t>
  </si>
  <si>
    <t>ANIL KUMAR SAH</t>
  </si>
  <si>
    <t>Umesh Chandra Sharma</t>
  </si>
  <si>
    <t>06 Aug 2021</t>
  </si>
  <si>
    <t>23 Aug 2021</t>
  </si>
  <si>
    <t>21 Mar 2022</t>
  </si>
  <si>
    <t>14 Sep 2021</t>
  </si>
  <si>
    <t>PANKAJ KUMAR</t>
  </si>
  <si>
    <t>27 Jun 2022</t>
  </si>
  <si>
    <t>28 Jun 2022</t>
  </si>
  <si>
    <t>AARTI GUPTA</t>
  </si>
  <si>
    <t>21 Apr 2022</t>
  </si>
  <si>
    <t>HEMANT KUMAR</t>
  </si>
  <si>
    <t>25 Mar 2022</t>
  </si>
  <si>
    <t>30 Dec 2021</t>
  </si>
  <si>
    <t>30 Nov 2023</t>
  </si>
  <si>
    <t>23 Jul 2021</t>
  </si>
  <si>
    <t>16 Mar 2022</t>
  </si>
  <si>
    <t>SANJEEV RANJAN</t>
  </si>
  <si>
    <t>24 Aug 2022</t>
  </si>
  <si>
    <t>26 Apr 2022</t>
  </si>
  <si>
    <t>ADITYA GUPTA</t>
  </si>
  <si>
    <t>13 Oct 2021</t>
  </si>
  <si>
    <t>23 Mar 2022</t>
  </si>
  <si>
    <t>01 Nov 2023</t>
  </si>
  <si>
    <t>19 Jan 2023</t>
  </si>
  <si>
    <t>03 Jun 2022</t>
  </si>
  <si>
    <t>06 Jul 2024</t>
  </si>
  <si>
    <t>23 Jun 2022</t>
  </si>
  <si>
    <t>30 Jun 2022</t>
  </si>
  <si>
    <t>04 Jul 2022</t>
  </si>
  <si>
    <t>04 May 2022</t>
  </si>
  <si>
    <t>01 Jul 2022</t>
  </si>
  <si>
    <t>31 Oct 2022</t>
  </si>
  <si>
    <t>10 Nov 2022</t>
  </si>
  <si>
    <t>29 Sep 2022</t>
  </si>
  <si>
    <t>29 Aug 2022</t>
  </si>
  <si>
    <t>19 Oct 2022</t>
  </si>
  <si>
    <t>20 Oct 2022</t>
  </si>
  <si>
    <t>06 Oct 2022</t>
  </si>
  <si>
    <t>22 Dec 2022</t>
  </si>
  <si>
    <t>06 Dec 2022</t>
  </si>
  <si>
    <t>21 Oct 2022</t>
  </si>
  <si>
    <t>KIRAN KUMAR GANJI</t>
  </si>
  <si>
    <t>17 Feb 2022</t>
  </si>
  <si>
    <t>05 Aug 2022</t>
  </si>
  <si>
    <t>23 Jan 2023</t>
  </si>
  <si>
    <t>08 Sep 2022</t>
  </si>
  <si>
    <t>29 Apr 2022</t>
  </si>
  <si>
    <t>04 Mar 2022</t>
  </si>
  <si>
    <t>05 Jul 2023</t>
  </si>
  <si>
    <t>03 Oct 2022</t>
  </si>
  <si>
    <t>22 Feb 2023</t>
  </si>
  <si>
    <t>08 Aug 2022</t>
  </si>
  <si>
    <t>17 Mar 2022</t>
  </si>
  <si>
    <t>04 Feb 2022</t>
  </si>
  <si>
    <t>28 Feb 2023</t>
  </si>
  <si>
    <t>10 Oct 2022</t>
  </si>
  <si>
    <t>18 Mar 2022</t>
  </si>
  <si>
    <t>11 Oct 2022</t>
  </si>
  <si>
    <t>24 Nov 2022</t>
  </si>
  <si>
    <t>11 Mar 2022</t>
  </si>
  <si>
    <t>07 Apr 2022</t>
  </si>
  <si>
    <t>31 Mar 2022</t>
  </si>
  <si>
    <t>22 Aug 2022</t>
  </si>
  <si>
    <t>SANJEEV KUMAR</t>
  </si>
  <si>
    <t>26 Aug 2022</t>
  </si>
  <si>
    <t>07 Feb 2023</t>
  </si>
  <si>
    <t>12 Dec 2023</t>
  </si>
  <si>
    <t>20 Mar 2023</t>
  </si>
  <si>
    <t>02 Feb 2023</t>
  </si>
  <si>
    <t>ANSHUL AGARWAL</t>
  </si>
  <si>
    <t>17 Jan 2023</t>
  </si>
  <si>
    <t>21 Mar 2023</t>
  </si>
  <si>
    <t>21 Jul 2023</t>
  </si>
  <si>
    <t>18 Jan 2022</t>
  </si>
  <si>
    <t>05 Aug 2023</t>
  </si>
  <si>
    <t>22 Jun 2023</t>
  </si>
  <si>
    <t>21 Jul 2022</t>
  </si>
  <si>
    <t>09 Oct 2023</t>
  </si>
  <si>
    <t>27 Oct 2023</t>
  </si>
  <si>
    <t>13 Apr 2022</t>
  </si>
  <si>
    <t>23 Jan 2024</t>
  </si>
  <si>
    <t>06 Jun 2022</t>
  </si>
  <si>
    <t>15 Jul 2022</t>
  </si>
  <si>
    <t>23 Nov 2022</t>
  </si>
  <si>
    <t>22 Nov 2022</t>
  </si>
  <si>
    <t>05 Sep 2023</t>
  </si>
  <si>
    <t>04 Nov 2022</t>
  </si>
  <si>
    <t>02 Jan 2023</t>
  </si>
  <si>
    <t>24 Jan 2024</t>
  </si>
  <si>
    <t>ASHISH JAIN</t>
  </si>
  <si>
    <t>13 Jul 2022</t>
  </si>
  <si>
    <t>16 Nov 2023</t>
  </si>
  <si>
    <t>04 Aug 2022</t>
  </si>
  <si>
    <t>17 Aug 2022</t>
  </si>
  <si>
    <t>15 Nov 2022</t>
  </si>
  <si>
    <t>14 Jul 2022</t>
  </si>
  <si>
    <t>27 Jul 2023</t>
  </si>
  <si>
    <t>12 Aug 2022</t>
  </si>
  <si>
    <t>25 Nov 2022</t>
  </si>
  <si>
    <t>22 May 2023</t>
  </si>
  <si>
    <t>19 May 2023</t>
  </si>
  <si>
    <t>07 Aug 2023</t>
  </si>
  <si>
    <t>17 Oct 2023</t>
  </si>
  <si>
    <t>08 Jan 2024</t>
  </si>
  <si>
    <t>29 Oct 2022</t>
  </si>
  <si>
    <t>AMIT KUMAR</t>
  </si>
  <si>
    <t>SHOP  -115</t>
  </si>
  <si>
    <t>VISHNU PRIYA</t>
  </si>
  <si>
    <t>SHOP - 102</t>
  </si>
  <si>
    <t>MRITYUNJAY DUDHNATH TIWARI</t>
  </si>
  <si>
    <t>09 Oct 2020</t>
  </si>
  <si>
    <t>SHOP - 103</t>
  </si>
  <si>
    <t>NUTAN KISHANCHAND SONAR</t>
  </si>
  <si>
    <t>08 Sep 2021</t>
  </si>
  <si>
    <t>SHOP - 104</t>
  </si>
  <si>
    <t>JYOTI KISHANCHAND DHARMANI</t>
  </si>
  <si>
    <t>SHOP - 105</t>
  </si>
  <si>
    <t>SHOP - 106</t>
  </si>
  <si>
    <t>Rajesh Satyanarayan Bolli</t>
  </si>
  <si>
    <t>SHOP - 107</t>
  </si>
  <si>
    <t>SATHEESH KUMAR SURESH</t>
  </si>
  <si>
    <t>15 Nov 2021</t>
  </si>
  <si>
    <t>SHOP - 108</t>
  </si>
  <si>
    <t>CHINNIAH DHARMALINGAM</t>
  </si>
  <si>
    <t>SHOP - 109</t>
  </si>
  <si>
    <t>GORAKH ANNASAHEB MANAL</t>
  </si>
  <si>
    <t>02 Aug 2021</t>
  </si>
  <si>
    <t>SHOP - 110</t>
  </si>
  <si>
    <t>SHOP - 111</t>
  </si>
  <si>
    <t>SULAKSHANA RAMDAS SHINGADE</t>
  </si>
  <si>
    <t>RAMDAS SOPAN SHINGADE</t>
  </si>
  <si>
    <t>23 May 2022</t>
  </si>
  <si>
    <t>SHOP - 113</t>
  </si>
  <si>
    <t>SHOP - 114</t>
  </si>
  <si>
    <t>SHOP - 116</t>
  </si>
  <si>
    <t>SANTOSH BAPURAO JADHAVAR</t>
  </si>
  <si>
    <t>SHOP - 117</t>
  </si>
  <si>
    <t>RAHUL RAMKRISHNA KODRE</t>
  </si>
  <si>
    <t>09 Jun 2018</t>
  </si>
  <si>
    <t>SHOP - 118</t>
  </si>
  <si>
    <t>LAXMAN PRABHAKAR OVALE</t>
  </si>
  <si>
    <t>SHOP - 119</t>
  </si>
  <si>
    <t>RAJENDRA BALASAHEB PATAIT</t>
  </si>
  <si>
    <t>22 Mar 2022</t>
  </si>
  <si>
    <t>SHOP - 120</t>
  </si>
  <si>
    <t>SWAPNIL  SATISH PHARANDE</t>
  </si>
  <si>
    <t>SHOP - 121</t>
  </si>
  <si>
    <t>DAFIYA MALIK CHINCHANIKAR</t>
  </si>
  <si>
    <t>SHOP - 122</t>
  </si>
  <si>
    <t>RANI BALKRUSHNA GHODKE</t>
  </si>
  <si>
    <t>SHOP - 123</t>
  </si>
  <si>
    <t>PREETI SHRIVAS</t>
  </si>
  <si>
    <t>29 Dec 2022</t>
  </si>
  <si>
    <t>MAHENDRA VISHWASRAO NIKAM</t>
  </si>
  <si>
    <t>GAYATRI ASHISH PATIL</t>
  </si>
  <si>
    <t>SHOP - 126</t>
  </si>
  <si>
    <t>MADHURI KISHOR BHAVSAR</t>
  </si>
  <si>
    <t>SHOP - 127</t>
  </si>
  <si>
    <t>ROOPAVATHY K. S.</t>
  </si>
  <si>
    <t>SHOP - 128</t>
  </si>
  <si>
    <t>SWATI NIRANJAN KARVEKAR</t>
  </si>
  <si>
    <t>SHOP - 129</t>
  </si>
  <si>
    <t>RITIKA SINGH</t>
  </si>
  <si>
    <t>SHOP - 130</t>
  </si>
  <si>
    <t>SNEHAL RAJESH THORAT</t>
  </si>
  <si>
    <t>SHOP - 131</t>
  </si>
  <si>
    <t>KETANKUMAR NATWARLAL DANGI</t>
  </si>
  <si>
    <t>SHOP - 132</t>
  </si>
  <si>
    <t>DARANDALE SURAJ DATTATRAYA</t>
  </si>
  <si>
    <t>11 Jul 2019</t>
  </si>
  <si>
    <t>SHOP - 133</t>
  </si>
  <si>
    <t>RAJWANT TAPAN WASNIK</t>
  </si>
  <si>
    <t>SARIKA RAJENDRA  SHINDE</t>
  </si>
  <si>
    <t>SHOP - 135</t>
  </si>
  <si>
    <t>ASMA PATHAN</t>
  </si>
  <si>
    <t>15 Mar 2019</t>
  </si>
  <si>
    <t>SHOP - 136</t>
  </si>
  <si>
    <t>AKSHAY KISHOR SHRISHRIMAL</t>
  </si>
  <si>
    <t>17 Jan 2020</t>
  </si>
  <si>
    <t>AMAR MAHESH KADAKIA (HUF)</t>
  </si>
  <si>
    <t>27 Jul 2018</t>
  </si>
  <si>
    <t>SHOP - 138</t>
  </si>
  <si>
    <t>ANIL K SHAH - (HUF)</t>
  </si>
  <si>
    <t>SHOP - 139</t>
  </si>
  <si>
    <t>DEEPAK P PATKAR (HUF)</t>
  </si>
  <si>
    <t>SHOP - 140</t>
  </si>
  <si>
    <t>ASHISH PRAKASH DHAWAD</t>
  </si>
  <si>
    <t>SHOP - 141</t>
  </si>
  <si>
    <t>SHOP - 142</t>
  </si>
  <si>
    <t>PREETI ASHISH DHAWAD</t>
  </si>
  <si>
    <t>SHOP - 03</t>
  </si>
  <si>
    <t>ANJALI RAMDAS UDMALE</t>
  </si>
  <si>
    <t>14 Jan 2021</t>
  </si>
  <si>
    <t>SHOP - 04</t>
  </si>
  <si>
    <t>BANDANA MRITYUNJAY TIWARI</t>
  </si>
  <si>
    <t>SHOP -01</t>
  </si>
  <si>
    <t>VIJAYSINH SITARAM DESAI</t>
  </si>
  <si>
    <t>08 Jun 2020</t>
  </si>
  <si>
    <t>SHOP -02</t>
  </si>
  <si>
    <t>SHRAVAN SURYABHAN GADEKAR</t>
  </si>
  <si>
    <t>SHOP -05</t>
  </si>
  <si>
    <t>ROSHANARA GOOFRAN REZVI</t>
  </si>
  <si>
    <t>28 Oct 2022</t>
  </si>
  <si>
    <t>SHOP -06</t>
  </si>
  <si>
    <t>SHOP -10</t>
  </si>
  <si>
    <t>TUSHAR SOPAN JADHAV</t>
  </si>
  <si>
    <t>03 Mar 2025</t>
  </si>
  <si>
    <t>SHOP -11</t>
  </si>
  <si>
    <t>27 Sep 2021</t>
  </si>
  <si>
    <t>SHOP -12</t>
  </si>
  <si>
    <t>SHOP -13</t>
  </si>
  <si>
    <t>SHOP -15</t>
  </si>
  <si>
    <t>VIDYA BHANARAM CHOUDHARY</t>
  </si>
  <si>
    <t xml:space="preserve">SHOP -16 </t>
  </si>
  <si>
    <t>VIMAL PANDHARINATH PATHARE</t>
  </si>
  <si>
    <t>SHOP -17</t>
  </si>
  <si>
    <t>PRAKASH KUMAR MALVIYA</t>
  </si>
  <si>
    <t xml:space="preserve">SHOP -20 </t>
  </si>
  <si>
    <t>PAYAL JESSANI</t>
  </si>
  <si>
    <t>SHOP -21</t>
  </si>
  <si>
    <t>Naishad Purohit</t>
  </si>
  <si>
    <t>27 Apr 2018</t>
  </si>
  <si>
    <t>SHOP -22</t>
  </si>
  <si>
    <t>GARIMA SHARMA</t>
  </si>
  <si>
    <t>02 May 2025</t>
  </si>
  <si>
    <t xml:space="preserve">SHOP -24 </t>
  </si>
  <si>
    <t>SHOP -25</t>
  </si>
  <si>
    <t>NIKITA VIVEK ROY</t>
  </si>
  <si>
    <t>SHOP -27</t>
  </si>
  <si>
    <t>04 Oct 2025</t>
  </si>
  <si>
    <t xml:space="preserve">SHOP -28 </t>
  </si>
  <si>
    <t>SHOP -30</t>
  </si>
  <si>
    <t>JYOTI BHAGWAN PAWAR</t>
  </si>
  <si>
    <t>SHOP -35</t>
  </si>
  <si>
    <t>AVINASH DEVIDAS KADAM</t>
  </si>
  <si>
    <t>SHOP -36</t>
  </si>
  <si>
    <t>SUSHMITA GUPTA</t>
  </si>
  <si>
    <t>SHOP -38</t>
  </si>
  <si>
    <t>TINA BHASKAR BORKUTE</t>
  </si>
  <si>
    <t>29 Jun 2022</t>
  </si>
  <si>
    <t>SHOP -40</t>
  </si>
  <si>
    <t>MANISH  MISRA</t>
  </si>
  <si>
    <t>02 Jan 2020</t>
  </si>
  <si>
    <t>SHOP-07</t>
  </si>
  <si>
    <t>SHOP-14</t>
  </si>
  <si>
    <t>RANGALATA BEHERA</t>
  </si>
  <si>
    <t>SHOP-19</t>
  </si>
  <si>
    <t>SNEHA BALJEET GILL</t>
  </si>
  <si>
    <t>SHOP-29</t>
  </si>
  <si>
    <t>02 Jun 2018</t>
  </si>
  <si>
    <t>SHOP-37</t>
  </si>
  <si>
    <t>JYOTI AVINASH MAGDUM</t>
  </si>
  <si>
    <t>SHOP-41</t>
  </si>
  <si>
    <t>10 Dec 2020</t>
  </si>
  <si>
    <t>SHOP-42</t>
  </si>
  <si>
    <t>ADITYA SUBHASH DOKE</t>
  </si>
  <si>
    <t>17 Aug 2020</t>
  </si>
  <si>
    <t>25 Nov 2020</t>
  </si>
  <si>
    <t>20 Oct 2020</t>
  </si>
  <si>
    <t>18 Aug 2020</t>
  </si>
  <si>
    <t>19 Oct 2020</t>
  </si>
  <si>
    <t>29 Jun 2020</t>
  </si>
  <si>
    <t>18 Jun 2020</t>
  </si>
  <si>
    <t>22 Oct 2020</t>
  </si>
  <si>
    <t>16 Oct 2020</t>
  </si>
  <si>
    <t>07 Nov 2020</t>
  </si>
  <si>
    <t>02 Jul 2020</t>
  </si>
  <si>
    <t>SUBHASH ANANDA BHANDIGARE</t>
  </si>
  <si>
    <t>23 Jun 2020</t>
  </si>
  <si>
    <t>13 Nov 2019</t>
  </si>
  <si>
    <t>26 Jun 2020</t>
  </si>
  <si>
    <t>21 Oct 2020</t>
  </si>
  <si>
    <t>SANTOSH SIDRAM LIGADE</t>
  </si>
  <si>
    <t>17 Nov 2020</t>
  </si>
  <si>
    <t>09 Dec 2020</t>
  </si>
  <si>
    <t>29 Aug 2023</t>
  </si>
  <si>
    <t>08 Aug 2023</t>
  </si>
  <si>
    <t>10 Apr 2024</t>
  </si>
  <si>
    <t>05 Sep 2022</t>
  </si>
  <si>
    <t>29 Oct 2021</t>
  </si>
  <si>
    <t>28 Jul 2022</t>
  </si>
  <si>
    <t>31 Aug 2023</t>
  </si>
  <si>
    <t>28 Mar 2022</t>
  </si>
  <si>
    <t>18 Aug 2022</t>
  </si>
  <si>
    <t>18 Oct 2021</t>
  </si>
  <si>
    <t>18 Nov 2022</t>
  </si>
  <si>
    <t>20 Feb 2023</t>
  </si>
  <si>
    <t>20 Jun 2022</t>
  </si>
  <si>
    <t>03 Feb 2024</t>
  </si>
  <si>
    <t>22 May 2024</t>
  </si>
  <si>
    <t>ABHISHEK KUMAR</t>
  </si>
  <si>
    <t>03 Oct 2023</t>
  </si>
  <si>
    <t>27 Feb 2024</t>
  </si>
  <si>
    <t>19 Mar 2024</t>
  </si>
  <si>
    <t>13 Mar 2024</t>
  </si>
  <si>
    <t>04 Nov 2023</t>
  </si>
  <si>
    <t>11 Jan 2024</t>
  </si>
  <si>
    <t>07 Sep 2023</t>
  </si>
  <si>
    <t>25 Apr 2024</t>
  </si>
  <si>
    <t>04 Oct 2023</t>
  </si>
  <si>
    <t>17 Feb 2024</t>
  </si>
  <si>
    <t>11 Dec 2023</t>
  </si>
  <si>
    <t>12 Jan 2024</t>
  </si>
  <si>
    <t>31 Jul 2024</t>
  </si>
  <si>
    <t>12 Jun 2023</t>
  </si>
  <si>
    <t>16 May 2023</t>
  </si>
  <si>
    <t>04 Aug 2023</t>
  </si>
  <si>
    <t>03 Feb 2023</t>
  </si>
  <si>
    <t>20 Sep 2023</t>
  </si>
  <si>
    <t>20 Feb 2024</t>
  </si>
  <si>
    <t>JITENDRA KUMAR</t>
  </si>
  <si>
    <t>ANIL KUMAR</t>
  </si>
  <si>
    <t>09 May 2023</t>
  </si>
  <si>
    <t>ARUN KUMAR</t>
  </si>
  <si>
    <t>17 Dec 2020</t>
  </si>
  <si>
    <t>10 Feb 2021</t>
  </si>
  <si>
    <t>20 Jan 2021</t>
  </si>
  <si>
    <t>23 Feb 2021</t>
  </si>
  <si>
    <t>04 Dec 2020</t>
  </si>
  <si>
    <t>14 May 2021</t>
  </si>
  <si>
    <t>26 Feb 2021</t>
  </si>
  <si>
    <t>18 Dec 2020</t>
  </si>
  <si>
    <t>360IRESEARCH LLP</t>
  </si>
  <si>
    <t>16 Jun 2021</t>
  </si>
  <si>
    <t>SURAJ DATTATRAY DARANDALE</t>
  </si>
  <si>
    <t>06 Mar 2021</t>
  </si>
  <si>
    <t>18 Nov 2021</t>
  </si>
  <si>
    <t>21 Oct 2021</t>
  </si>
  <si>
    <t>19 Mar 2021</t>
  </si>
  <si>
    <t>01 Apr 2021</t>
  </si>
  <si>
    <t>25 Jun 2021</t>
  </si>
  <si>
    <t>30 Jan 2021</t>
  </si>
  <si>
    <t>29 Dec 2020</t>
  </si>
  <si>
    <t>16 Jan 2021</t>
  </si>
  <si>
    <t>A TOWER -1603</t>
  </si>
  <si>
    <t>KISHOR CHHAGANLAL BALDOTA</t>
  </si>
  <si>
    <t>05 Feb 2026</t>
  </si>
  <si>
    <t>A TOWER -1802</t>
  </si>
  <si>
    <t>PRANAV PRADEEP SHAH</t>
  </si>
  <si>
    <t>20 Jan 2026</t>
  </si>
  <si>
    <t>A TOWER -3002</t>
  </si>
  <si>
    <t>SUSHAMLATA MAHAPATRA</t>
  </si>
  <si>
    <t>B TOWER -2103</t>
  </si>
  <si>
    <t>VIDYA VINOD SATAV</t>
  </si>
  <si>
    <t>15 Mar 2024</t>
  </si>
  <si>
    <t>19 Jul 2024</t>
  </si>
  <si>
    <t>06 Jun 2025</t>
  </si>
  <si>
    <t>03 Feb 2025</t>
  </si>
  <si>
    <t>09 Jan 2025</t>
  </si>
  <si>
    <t>08 Aug 2024</t>
  </si>
  <si>
    <t>23 Jan 2025</t>
  </si>
  <si>
    <t>25 Oct 2024</t>
  </si>
  <si>
    <t>24 May 2024</t>
  </si>
  <si>
    <t>19 Sep 2024</t>
  </si>
  <si>
    <t>27 Jun 2024</t>
  </si>
  <si>
    <t>01 Dec 2022</t>
  </si>
  <si>
    <t>18 Oct 2024</t>
  </si>
  <si>
    <t>SAURABH SINGH</t>
  </si>
  <si>
    <t>15 Feb 2020</t>
  </si>
  <si>
    <t>ABHIJEET GHOSH</t>
  </si>
  <si>
    <t>07 Sep 2021</t>
  </si>
  <si>
    <t>16 Jan 2020</t>
  </si>
  <si>
    <t>20 Apr 2021</t>
  </si>
  <si>
    <t>29 Sep 2021</t>
  </si>
  <si>
    <t>21 Dec 2019</t>
  </si>
  <si>
    <t>DEEPTI TRIPATHI</t>
  </si>
  <si>
    <t>11 Dec 2019</t>
  </si>
  <si>
    <t>JIGAR SHAH</t>
  </si>
  <si>
    <t>PRASHANT KUMAR</t>
  </si>
  <si>
    <t>18 Sep 2020</t>
  </si>
  <si>
    <t>29 Apr 2021</t>
  </si>
  <si>
    <t>06 Apr 2021</t>
  </si>
  <si>
    <t>22 Mar 2021</t>
  </si>
  <si>
    <t>SAGAR MOTILAL CHUGH</t>
  </si>
  <si>
    <t>SWARAN SINGH MOR</t>
  </si>
  <si>
    <t>DEEPAK KUMAR</t>
  </si>
  <si>
    <t>ANUPAM AGARWAL</t>
  </si>
  <si>
    <t>16 Feb 2021</t>
  </si>
  <si>
    <t>12 Dec 2019</t>
  </si>
  <si>
    <t>04 Dec 2019</t>
  </si>
  <si>
    <t>UPASANA JHA</t>
  </si>
  <si>
    <t>28 Feb 2020</t>
  </si>
  <si>
    <t>24 Dec 2021</t>
  </si>
  <si>
    <t>18 Dec 2019</t>
  </si>
  <si>
    <t>20 Dec 2019</t>
  </si>
  <si>
    <t>30 Dec 2019</t>
  </si>
  <si>
    <t>28 Jan 2021</t>
  </si>
  <si>
    <t>GURPREET SINGH BHASIN</t>
  </si>
  <si>
    <t>GANESH SAHEBRAO SATRAS</t>
  </si>
  <si>
    <t>AITHA VENKAT RAMANA</t>
  </si>
  <si>
    <t>29 May 2020</t>
  </si>
  <si>
    <t>RIYA SHAH</t>
  </si>
  <si>
    <t>21 Jan 2021</t>
  </si>
  <si>
    <t>12 Feb 2020</t>
  </si>
  <si>
    <t>POOJA SHARMA</t>
  </si>
  <si>
    <t>29 Dec 2023</t>
  </si>
  <si>
    <t>11 Oct 2023</t>
  </si>
  <si>
    <t>05 Jan 2024</t>
  </si>
  <si>
    <t>12 Oct 2023</t>
  </si>
  <si>
    <t>07 Nov 2023</t>
  </si>
  <si>
    <t>30 Oct 2023</t>
  </si>
  <si>
    <t>26 Mar 2021</t>
  </si>
  <si>
    <t>09 Jan 2020</t>
  </si>
  <si>
    <t>28 Sep 2020</t>
  </si>
  <si>
    <t>25 Feb 2021</t>
  </si>
  <si>
    <t>DINESH BABANRAO DOHE</t>
  </si>
  <si>
    <t>10 Dec 2021</t>
  </si>
  <si>
    <t>15 Feb 2022</t>
  </si>
  <si>
    <t>30 Nov 2019</t>
  </si>
  <si>
    <t>20 Feb 2020</t>
  </si>
  <si>
    <t>18 May 2021</t>
  </si>
  <si>
    <t>17 Mar 2021</t>
  </si>
  <si>
    <t>18 Mar 2021</t>
  </si>
  <si>
    <t>24 Dec 2019</t>
  </si>
  <si>
    <t>02 Nov 2019</t>
  </si>
  <si>
    <t>06 Nov 2024</t>
  </si>
  <si>
    <t>04 Mar 2021</t>
  </si>
  <si>
    <t>26 Dec 2020</t>
  </si>
  <si>
    <t>15 Mar 2021</t>
  </si>
  <si>
    <t>13 Aug 2021</t>
  </si>
  <si>
    <t>05 Dec 2020</t>
  </si>
  <si>
    <t>07 Oct 2022</t>
  </si>
  <si>
    <t>07 Jan 2022</t>
  </si>
  <si>
    <t>14 Jan 2022</t>
  </si>
  <si>
    <t>ABHANI RASHMIN MUKESHBHAI</t>
  </si>
  <si>
    <t>03 Mar 2022</t>
  </si>
  <si>
    <t>29 Dec 2021</t>
  </si>
  <si>
    <t>BIRENDRA SINGH</t>
  </si>
  <si>
    <t>27 Dec 2021</t>
  </si>
  <si>
    <t>07 Jul 2022</t>
  </si>
  <si>
    <t>F BUILDING - UNIT NO.1202</t>
  </si>
  <si>
    <t>RAJENDRA RAMKRISHNA KULKARNI</t>
  </si>
  <si>
    <t>F BUILDING - UNIT NO.1402</t>
  </si>
  <si>
    <t>VAIBHAV SUBHASH MITHARE</t>
  </si>
  <si>
    <t>22 Apr 2025</t>
  </si>
  <si>
    <t>F BUILDING - UNIT NO.1502</t>
  </si>
  <si>
    <t>SHIVRAJ SUBHASH MITHARE</t>
  </si>
  <si>
    <t>F BUILDING - UNIT NO.802</t>
  </si>
  <si>
    <t>CHARUDATTA RAMKRISHNA KULKARNI</t>
  </si>
  <si>
    <t>F BUILDING - UNIT NO.901</t>
  </si>
  <si>
    <t>PRANAV VINAY MUNDI</t>
  </si>
  <si>
    <t>AQUAMARINE - A1 - 1002</t>
  </si>
  <si>
    <t>NIKHIL MORESHWAR KATEKHAYE</t>
  </si>
  <si>
    <t>AQUAMARINE - A1 - 1003</t>
  </si>
  <si>
    <t>VISHWAMBHAR PRABHAKAR PATIL</t>
  </si>
  <si>
    <t>AQUAMARINE - A1 - 1101</t>
  </si>
  <si>
    <t>RASHMI KUMARI</t>
  </si>
  <si>
    <t>AQUAMARINE - A1 - 1104</t>
  </si>
  <si>
    <t>SOMESH KUMAR</t>
  </si>
  <si>
    <t>AQUAMARINE - A1 - 1201</t>
  </si>
  <si>
    <t>AMRUTA PATIDAR</t>
  </si>
  <si>
    <t>AQUAMARINE - A1 - 1203</t>
  </si>
  <si>
    <t>PRASHANT SATISH GHAM</t>
  </si>
  <si>
    <t>AQUAMARINE - A1 - 1204</t>
  </si>
  <si>
    <t>DEEPA NAGDEV</t>
  </si>
  <si>
    <t>AQUAMARINE - A1 - 1301</t>
  </si>
  <si>
    <t>NILKANTH BHAGWAN LAHANE</t>
  </si>
  <si>
    <t>21 Aug 2024</t>
  </si>
  <si>
    <t>AQUAMARINE - A1 - 1302</t>
  </si>
  <si>
    <t>AJAY PRAMOD BHAGAT</t>
  </si>
  <si>
    <t>AQUAMARINE - A1 - 1304</t>
  </si>
  <si>
    <t>KUNAL ANAND TALOKAR</t>
  </si>
  <si>
    <t>AQUAMARINE - A1 - 1401</t>
  </si>
  <si>
    <t>NITIN TRIVEDI</t>
  </si>
  <si>
    <t>29 May 2024</t>
  </si>
  <si>
    <t>AQUAMARINE - A1 - 1402</t>
  </si>
  <si>
    <t>PURVI NIMISH ZAVERI</t>
  </si>
  <si>
    <t>AQUAMARINE - A1 - 1403</t>
  </si>
  <si>
    <t>KAVERI MANOJ PARLIKAR</t>
  </si>
  <si>
    <t>AQUAMARINE - A1 - 1501</t>
  </si>
  <si>
    <t>AQUAMARINE - A1 - 1503</t>
  </si>
  <si>
    <t>SURAJ SUNIL SHINDE</t>
  </si>
  <si>
    <t>AQUAMARINE - A1 - 1504</t>
  </si>
  <si>
    <t>MEHUL PANKAJKUMAR BHAVSAR</t>
  </si>
  <si>
    <t>AQUAMARINE - A1 - 1601</t>
  </si>
  <si>
    <t>SUNANDA SUBHASHRAO MIRKAR</t>
  </si>
  <si>
    <t>AQUAMARINE - A1 - 1602</t>
  </si>
  <si>
    <t>RAJIV JHA</t>
  </si>
  <si>
    <t>AQUAMARINE - A1 - 1604</t>
  </si>
  <si>
    <t>LT COL KAMAL RAWAT</t>
  </si>
  <si>
    <t>AQUAMARINE - A1 - 1703</t>
  </si>
  <si>
    <t>SAWAN VIJAYVERGIYA</t>
  </si>
  <si>
    <t>AQUAMARINE - A1 - 1704</t>
  </si>
  <si>
    <t>PRIYANKA AGRAWAL</t>
  </si>
  <si>
    <t>AQUAMARINE - A1 - 1801</t>
  </si>
  <si>
    <t>ASHIRWAD SUBHASH MITKARI</t>
  </si>
  <si>
    <t>AQUAMARINE - A1 - 1802</t>
  </si>
  <si>
    <t>NITIN VINAY NAHAR</t>
  </si>
  <si>
    <t>AQUAMARINE - A1 - 1803</t>
  </si>
  <si>
    <t>AMOL LILADHAR GARSE</t>
  </si>
  <si>
    <t>AQUAMARINE - A1 - 1903</t>
  </si>
  <si>
    <t>DURGESH NARLA</t>
  </si>
  <si>
    <t>AQUAMARINE - A1 - 1904</t>
  </si>
  <si>
    <t>NEHAL RAJENDRA BOROLE</t>
  </si>
  <si>
    <t>22 Nov 2023</t>
  </si>
  <si>
    <t>AQUAMARINE - A1 - 2003</t>
  </si>
  <si>
    <t>PRIYANKA DAS SAHA</t>
  </si>
  <si>
    <t>AQUAMARINE - A1 - 2004</t>
  </si>
  <si>
    <t>YOGESH ANIL KOKADWAR</t>
  </si>
  <si>
    <t>AQUAMARINE - A1 - 201</t>
  </si>
  <si>
    <t>ABHILASH MANIYAR</t>
  </si>
  <si>
    <t>AQUAMARINE - A1 - 202</t>
  </si>
  <si>
    <t>MEGHANA ARUN KANNUR</t>
  </si>
  <si>
    <t>AQUAMARINE - A1 - 2103</t>
  </si>
  <si>
    <t>ASHISH RAGHUVANSHI</t>
  </si>
  <si>
    <t>AQUAMARINE - A1 - 2104</t>
  </si>
  <si>
    <t>APURVA SHASHISHEKHAR KULKARNI</t>
  </si>
  <si>
    <t>AQUAMARINE - A1 - 2201</t>
  </si>
  <si>
    <t>GAURAV CHANDRA</t>
  </si>
  <si>
    <t>AQUAMARINE - A1 - 2202</t>
  </si>
  <si>
    <t>MAHESH SATISH KULKARNI</t>
  </si>
  <si>
    <t>AQUAMARINE - A1 - 2204</t>
  </si>
  <si>
    <t>PRATAPRAO JAYSINGRAO CHAVAN</t>
  </si>
  <si>
    <t>AQUAMARINE - A1 - 2301</t>
  </si>
  <si>
    <t>PRATIK BABAN JADHAV</t>
  </si>
  <si>
    <t>20 Aug 2024</t>
  </si>
  <si>
    <t>AQUAMARINE - A1 - 2302</t>
  </si>
  <si>
    <t>JASODA N PARMAR</t>
  </si>
  <si>
    <t>AQUAMARINE - A1 - 2303</t>
  </si>
  <si>
    <t>ASHISH CHORARIA</t>
  </si>
  <si>
    <t>AQUAMARINE - A1 - 2304</t>
  </si>
  <si>
    <t>RAHUL VIJAY GHUGRE</t>
  </si>
  <si>
    <t>AQUAMARINE - A1 - 2401</t>
  </si>
  <si>
    <t>PRAJAKTA RAMAKANT INGALE</t>
  </si>
  <si>
    <t>AQUAMARINE - A1 - 2403</t>
  </si>
  <si>
    <t>RITA BALASUBRAMANIAN</t>
  </si>
  <si>
    <t>AQUAMARINE - A1 - 2404</t>
  </si>
  <si>
    <t>VIBHUTI PAJNOO</t>
  </si>
  <si>
    <t>AQUAMARINE - A1 - 2501</t>
  </si>
  <si>
    <t>RASHMI HEBALKAR</t>
  </si>
  <si>
    <t>18 Nov 2023</t>
  </si>
  <si>
    <t>AQUAMARINE - A1 - 2504</t>
  </si>
  <si>
    <t>PREETI PANKAJ GHUMATKAR</t>
  </si>
  <si>
    <t xml:space="preserve">AQUAMARINE - A1 - 2604 </t>
  </si>
  <si>
    <t>JANHAVI JALNIDHI MITRA</t>
  </si>
  <si>
    <t>AQUAMARINE - A1 - 2701</t>
  </si>
  <si>
    <t>ANITA MUKESH TAHILRAMANI</t>
  </si>
  <si>
    <t>AQUAMARINE - A1 - 2702</t>
  </si>
  <si>
    <t>PRABHAT KUMAR</t>
  </si>
  <si>
    <t>11 Apr 2025</t>
  </si>
  <si>
    <t>AQUAMARINE - A1 - 2703</t>
  </si>
  <si>
    <t>ROHIT MUKUND JAMKHANDI</t>
  </si>
  <si>
    <t>AQUAMARINE - A1 - 2804</t>
  </si>
  <si>
    <t>ABHAYSINH UDAYSINH PATIL</t>
  </si>
  <si>
    <t>AQUAMARINE - A1 - 2904</t>
  </si>
  <si>
    <t>SANDEEP TUPKARI</t>
  </si>
  <si>
    <t>AQUAMARINE - A1 - 303</t>
  </si>
  <si>
    <t>PRIYANKA SONI</t>
  </si>
  <si>
    <t>AQUAMARINE - A1 - 304</t>
  </si>
  <si>
    <t>RAJENDRA NAGESH MANDKE</t>
  </si>
  <si>
    <t>AQUAMARINE - A1 - 401</t>
  </si>
  <si>
    <t>AVINASH SURESH PAIGUDE</t>
  </si>
  <si>
    <t>AQUAMARINE - A1 - 402</t>
  </si>
  <si>
    <t>PAWAN KUMAR</t>
  </si>
  <si>
    <t>AQUAMARINE - A1 - 403</t>
  </si>
  <si>
    <t>VRISHALI CHINTAMANI ARADHYE</t>
  </si>
  <si>
    <t>AQUAMARINE - A1 - 404</t>
  </si>
  <si>
    <t>SUSMITA KUMARI</t>
  </si>
  <si>
    <t>AQUAMARINE - A1 - 501</t>
  </si>
  <si>
    <t>PRIYANKA SWAPNIL DESHMUKH</t>
  </si>
  <si>
    <t>20 Mar 2024</t>
  </si>
  <si>
    <t>AQUAMARINE - A1 - 502</t>
  </si>
  <si>
    <t>SUREKHA PRABHAKAR PILKHANE</t>
  </si>
  <si>
    <t>AQUAMARINE - A1 - 602</t>
  </si>
  <si>
    <t>AVINASH SINGH</t>
  </si>
  <si>
    <t>03 Jun 2024</t>
  </si>
  <si>
    <t>AQUAMARINE - A1 - 603</t>
  </si>
  <si>
    <t>POOJA SURESH BAHETI</t>
  </si>
  <si>
    <t>AQUAMARINE - A1 - 604</t>
  </si>
  <si>
    <t>PANKAJ PRAKASH RAKHONDE</t>
  </si>
  <si>
    <t>AQUAMARINE - A1 - 701</t>
  </si>
  <si>
    <t>RITESH HANJURA</t>
  </si>
  <si>
    <t>AQUAMARINE - A1 - 702</t>
  </si>
  <si>
    <t>PRAKHAR KUMAR</t>
  </si>
  <si>
    <t>AQUAMARINE - A1 - 801</t>
  </si>
  <si>
    <t>NAYANKUMAR MOHANBHAI RATHOD</t>
  </si>
  <si>
    <t>AQUAMARINE - A1 - 802</t>
  </si>
  <si>
    <t>UDAY RAGHUNATH BHOSALE</t>
  </si>
  <si>
    <t>AQUAMARINE - A1 - 803</t>
  </si>
  <si>
    <t>ROOP KRISHAN RAINA</t>
  </si>
  <si>
    <t>AQUAMARINE - A1 - 804</t>
  </si>
  <si>
    <t>AQUAMARINE - A1 - 902</t>
  </si>
  <si>
    <t>VINAY CHANDMAL NAHAR</t>
  </si>
  <si>
    <t>AQUAMARINE - A1 - 903</t>
  </si>
  <si>
    <t>AQUAMARINE - A1 - 904</t>
  </si>
  <si>
    <t>SHOBHIT JAIN</t>
  </si>
  <si>
    <t>BERYL - B1 - 1002</t>
  </si>
  <si>
    <t>RASIKA DEEPAK CHINCHANE</t>
  </si>
  <si>
    <t>28 Feb 2024</t>
  </si>
  <si>
    <t>BERYL - B1 - 1003</t>
  </si>
  <si>
    <t>PRAMODKUMAR DHANESHWAR DESHBHRATAR</t>
  </si>
  <si>
    <t>BERYL - B1 - 1004</t>
  </si>
  <si>
    <t>PRAJAKTA SHASHIKANT PARANJAPE</t>
  </si>
  <si>
    <t>BERYL - B1 - 101</t>
  </si>
  <si>
    <t>MAHENDRA KISHORE</t>
  </si>
  <si>
    <t>BERYL - B1 - 1102</t>
  </si>
  <si>
    <t>SANDESHKUMAR SUBHASHCHANDRA DESHMANE</t>
  </si>
  <si>
    <t>BERYL - B1 - 1103</t>
  </si>
  <si>
    <t>VARSHA RIJHWANI</t>
  </si>
  <si>
    <t>15 May 2024</t>
  </si>
  <si>
    <t>BERYL - B1 - 1202</t>
  </si>
  <si>
    <t>BERYL - B1 - 1203</t>
  </si>
  <si>
    <t>PANKAJ SAHASRABUDDHE</t>
  </si>
  <si>
    <t>BERYL - B1 - 1204</t>
  </si>
  <si>
    <t>KUSHA KUMAR</t>
  </si>
  <si>
    <t>BERYL - B1 - 1301</t>
  </si>
  <si>
    <t>NAVNATH VITTHAL KOKARE</t>
  </si>
  <si>
    <t>BERYL - B1 - 1302</t>
  </si>
  <si>
    <t>YOGESH RAJENDRA ASALKAR</t>
  </si>
  <si>
    <t>BERYL - B1 - 1401</t>
  </si>
  <si>
    <t>CULTURE HOLIDAYS INDIA PRIVATE LIMITED</t>
  </si>
  <si>
    <t>BERYL - B1 - 1403</t>
  </si>
  <si>
    <t>ALAN BASTIAN</t>
  </si>
  <si>
    <t>BERYL - B1 - 1404</t>
  </si>
  <si>
    <t>AMRUTA RAM CHANDANKHEDE</t>
  </si>
  <si>
    <t>BERYL - B1 - 1503</t>
  </si>
  <si>
    <t>SAURABH SHRIDHAR VAITEE</t>
  </si>
  <si>
    <t>BERYL - B1 - 1504</t>
  </si>
  <si>
    <t>SHARWARI RAVINDRA KULKARNI</t>
  </si>
  <si>
    <t>BERYL - B1 - 1601</t>
  </si>
  <si>
    <t>PRATIK VIJAY PAWAR</t>
  </si>
  <si>
    <t>BERYL - B1 - 1602</t>
  </si>
  <si>
    <t>PALLAVI DASGUPTA</t>
  </si>
  <si>
    <t>12 Jul 2024</t>
  </si>
  <si>
    <t>BERYL - B1 - 1603</t>
  </si>
  <si>
    <t>AMAN SRIVASTAVA</t>
  </si>
  <si>
    <t>29 Nov 2023</t>
  </si>
  <si>
    <t>BERYL - B1 - 1703</t>
  </si>
  <si>
    <t>NISHIGANDHA DATTATRAYA KALE</t>
  </si>
  <si>
    <t>BERYL - B1 - 1801</t>
  </si>
  <si>
    <t>ANAL RAVAL</t>
  </si>
  <si>
    <t>BERYL - B1 - 1802</t>
  </si>
  <si>
    <t>NEERAJ SUBHASHCHANDRA PRADHAN</t>
  </si>
  <si>
    <t>BERYL - B1 - 1901</t>
  </si>
  <si>
    <t>SHUBHAM PIPANIYA</t>
  </si>
  <si>
    <t>BERYL - B1 - 1903</t>
  </si>
  <si>
    <t>SASWATI BHOWMIK</t>
  </si>
  <si>
    <t>15 Dec 2023</t>
  </si>
  <si>
    <t>BERYL - B1 - 2001</t>
  </si>
  <si>
    <t>AMOL BALKRUSHNA BIRAR</t>
  </si>
  <si>
    <t>BERYL - B1 - 2002</t>
  </si>
  <si>
    <t>NIKHIL SHIVKUMAR TUNK</t>
  </si>
  <si>
    <t>BERYL - B1 - 2003</t>
  </si>
  <si>
    <t>CHANDRASHEKHAR BABAN GAIKWAD</t>
  </si>
  <si>
    <t>BERYL - B1 - 2004</t>
  </si>
  <si>
    <t>KAMRAJ UTTAMRAO MISAL</t>
  </si>
  <si>
    <t>BERYL - B1 - 201</t>
  </si>
  <si>
    <t>SUNNY AMARLAL MANJANI</t>
  </si>
  <si>
    <t>BERYL - B1 - 202</t>
  </si>
  <si>
    <t>KAILASH NATH TRIPATHI</t>
  </si>
  <si>
    <t>BERYL - B1 - 2102</t>
  </si>
  <si>
    <t>SAGAR SURESH CHAVAN</t>
  </si>
  <si>
    <t>BERYL - B1 - 2103</t>
  </si>
  <si>
    <t>NITIN BANSAL</t>
  </si>
  <si>
    <t>26 Apr 2024</t>
  </si>
  <si>
    <t>BERYL - B1 - 2104</t>
  </si>
  <si>
    <t>NAGESH DEVRAJ UMARJIKAR</t>
  </si>
  <si>
    <t>BERYL - B1 - 2201</t>
  </si>
  <si>
    <t>TUSHAR SUNIL WANGAJE</t>
  </si>
  <si>
    <t>BERYL - B1 - 2202</t>
  </si>
  <si>
    <t>VISHAL KUNGWANI</t>
  </si>
  <si>
    <t>BERYL - B1 - 2203</t>
  </si>
  <si>
    <t>MANOJ KUMAR SHRIVASTAVA</t>
  </si>
  <si>
    <t>BERYL - B1 - 2204</t>
  </si>
  <si>
    <t>ABHILASHA JANORIA</t>
  </si>
  <si>
    <t>BERYL - B1 - 2301</t>
  </si>
  <si>
    <t>NIKHIL HANUMANT PARADE</t>
  </si>
  <si>
    <t>BERYL - B1 - 2302</t>
  </si>
  <si>
    <t>ISHA KUMARI</t>
  </si>
  <si>
    <t>BERYL - B1 - 2402</t>
  </si>
  <si>
    <t>SHARAD RAOSAHEB JADHAV</t>
  </si>
  <si>
    <t>BERYL - B1 - 2403</t>
  </si>
  <si>
    <t>SWAPNEEL ASHOK PATIL</t>
  </si>
  <si>
    <t>BERYL - B1 - 2404</t>
  </si>
  <si>
    <t>ANUSHREE RANJEET KOLHATKAR</t>
  </si>
  <si>
    <t>BERYL - B1 - 2502</t>
  </si>
  <si>
    <t>VANDANA PURUSHOTTAM CHARUDE</t>
  </si>
  <si>
    <t>BERYL - B1 - 2601</t>
  </si>
  <si>
    <t>RACHITA HORA</t>
  </si>
  <si>
    <t>BERYL - B1 - 2602</t>
  </si>
  <si>
    <t>CHETAN SAXENA</t>
  </si>
  <si>
    <t>BERYL - B1 - 2603</t>
  </si>
  <si>
    <t>SUHAS KASHINATH SONAWANE</t>
  </si>
  <si>
    <t>BERYL - B1 - 2604</t>
  </si>
  <si>
    <t>PIYUSH SINGH</t>
  </si>
  <si>
    <t>BERYL - B1 - 2702</t>
  </si>
  <si>
    <t>AKANSH GARG</t>
  </si>
  <si>
    <t>09 Jul 2024</t>
  </si>
  <si>
    <t>BERYL - B1 - 2703</t>
  </si>
  <si>
    <t>ANIRUDHA KULKARNI</t>
  </si>
  <si>
    <t>BERYL - B1 - 2704</t>
  </si>
  <si>
    <t>SHRUTI KRISHNAKUMAR BAKSHI</t>
  </si>
  <si>
    <t>BERYL - B1 - 2801</t>
  </si>
  <si>
    <t>RAJESH KUMAR SHARMA</t>
  </si>
  <si>
    <t>BERYL - B1 - 2802</t>
  </si>
  <si>
    <t>SHANTANU RAJENDRA NIKAM</t>
  </si>
  <si>
    <t>BERYL - B1 - 2804</t>
  </si>
  <si>
    <t>SHEKHAR AMLEKAR</t>
  </si>
  <si>
    <t>BERYL - B1 - 301</t>
  </si>
  <si>
    <t>HARSHAL SHAILESH BIRLA</t>
  </si>
  <si>
    <t>BERYL - B1 - 302</t>
  </si>
  <si>
    <t>ASHUTOSH GODBOLE</t>
  </si>
  <si>
    <t>BERYL - B1 - 303</t>
  </si>
  <si>
    <t>AMITA HRISHIKESH MULAY</t>
  </si>
  <si>
    <t>BERYL - B1 - 401</t>
  </si>
  <si>
    <t>ABHISHEK DEEPAK KAOTEKWAR</t>
  </si>
  <si>
    <t>BERYL - B1 - 402</t>
  </si>
  <si>
    <t>SWAPNIL AJAY VAIDYA</t>
  </si>
  <si>
    <t>BERYL - B1 - 404</t>
  </si>
  <si>
    <t>SACHIN LOONKER</t>
  </si>
  <si>
    <t>BERYL - B1 - 501</t>
  </si>
  <si>
    <t>TANAJI KRISHNA BHOSALE</t>
  </si>
  <si>
    <t>BERYL - B1 - 502</t>
  </si>
  <si>
    <t>SUPRIYA AKASH KADAM</t>
  </si>
  <si>
    <t>BERYL - B1 - 504</t>
  </si>
  <si>
    <t>ARPIT GUPTA</t>
  </si>
  <si>
    <t>BERYL - B1 - 602</t>
  </si>
  <si>
    <t>RAVI RAJ</t>
  </si>
  <si>
    <t>BERYL - B1 - 603</t>
  </si>
  <si>
    <t>BALESHWAR DAYAL BHARDWAJ</t>
  </si>
  <si>
    <t>BERYL - B1 - 701</t>
  </si>
  <si>
    <t>RAJSHRI BALASO PATIL</t>
  </si>
  <si>
    <t>BERYL - B1 - 702</t>
  </si>
  <si>
    <t>UJJWAL KUMAR SRIWASTWA</t>
  </si>
  <si>
    <t>BERYL - B1 - 703</t>
  </si>
  <si>
    <t>SUKRUT SANJAY REVALKAR</t>
  </si>
  <si>
    <t>BERYL - B1 - 801</t>
  </si>
  <si>
    <t>UJWALA SANJAY YEOLA</t>
  </si>
  <si>
    <t>BERYL - B1 - 802</t>
  </si>
  <si>
    <t>PRATIK BHALCHANDRA WAGHMARE</t>
  </si>
  <si>
    <t>BERYL - B1 - 803</t>
  </si>
  <si>
    <t>KEDAR VILAS DIXIT</t>
  </si>
  <si>
    <t>02 Jan 2025</t>
  </si>
  <si>
    <t>BERYL - B1 - 804</t>
  </si>
  <si>
    <t>MAYANK PRAKASH PATEL</t>
  </si>
  <si>
    <t>17 May 2024</t>
  </si>
  <si>
    <t>BERYL - B1 - 901</t>
  </si>
  <si>
    <t>UJWAL SHEKHAR DHOTE</t>
  </si>
  <si>
    <t>BERYL - B1 - 902</t>
  </si>
  <si>
    <t>SHRADDHA ANKUSH GOCHKE</t>
  </si>
  <si>
    <t>BERYL - B1 - 903</t>
  </si>
  <si>
    <t>ANIL TIKU</t>
  </si>
  <si>
    <t>02 Sep 2024</t>
  </si>
  <si>
    <t>BERYL - B1 - 904</t>
  </si>
  <si>
    <t>YUVARAJ UTTAM JAMDADE</t>
  </si>
  <si>
    <t>SHOP - A1 - 4</t>
  </si>
  <si>
    <t>JAYESH KEVALCHAND SANCHETI</t>
  </si>
  <si>
    <t>SHOP - A2 - 19</t>
  </si>
  <si>
    <t>JYOTI NITIN WANKHEDE</t>
  </si>
  <si>
    <t>JADE  - A3 - 1002</t>
  </si>
  <si>
    <t>NIKHIL SANJAY VAIDYA</t>
  </si>
  <si>
    <t>JADE  - A3 - 1004</t>
  </si>
  <si>
    <t>AKASH RAJENDRA DHANDE</t>
  </si>
  <si>
    <t>JADE  - A3 - 1103</t>
  </si>
  <si>
    <t>RAMESH DATTATRAYA MISAL</t>
  </si>
  <si>
    <t>JADE  - A3 - 1104</t>
  </si>
  <si>
    <t>NEHAL SANKLECHA</t>
  </si>
  <si>
    <t>JADE  - A3 - 1201</t>
  </si>
  <si>
    <t>BINIWALE MANDAR SHASHIKANT</t>
  </si>
  <si>
    <t>JADE  - A3 - 1202</t>
  </si>
  <si>
    <t>HARSHIT RAJENDRA GANDHI</t>
  </si>
  <si>
    <t>JADE  - A3 - 1203</t>
  </si>
  <si>
    <t>JADE  - A3 - 1204</t>
  </si>
  <si>
    <t>VAISHALI SHARMA</t>
  </si>
  <si>
    <t>JADE  - A3 - 1301</t>
  </si>
  <si>
    <t>MURALIDHAR RAMDAS GAIKWAD</t>
  </si>
  <si>
    <t>JADE  - A3 - 1302</t>
  </si>
  <si>
    <t>PRACHI SUYOG LAD</t>
  </si>
  <si>
    <t>JADE  - A3 - 1303</t>
  </si>
  <si>
    <t>AMIT RATHORE</t>
  </si>
  <si>
    <t>JADE  - A3 - 1304</t>
  </si>
  <si>
    <t>TUSHAR PRADEEP LALGE</t>
  </si>
  <si>
    <t>JADE  - A3 - 1402</t>
  </si>
  <si>
    <t>SAKSHI BANSAL</t>
  </si>
  <si>
    <t>JADE  - A3 - 1403</t>
  </si>
  <si>
    <t>ARUNKUMAR KULKARNI</t>
  </si>
  <si>
    <t>JADE  - A3 - 1404</t>
  </si>
  <si>
    <t>PRADEEP SHASHIKANTRAO KINIKAR</t>
  </si>
  <si>
    <t>JADE  - A3 - 1501</t>
  </si>
  <si>
    <t>AISHWARYA MANOJ DIGHE</t>
  </si>
  <si>
    <t>JADE  - A3 - 1502</t>
  </si>
  <si>
    <t>SUJATA NANDKUMAR PAGAR</t>
  </si>
  <si>
    <t>JADE  - A3 - 1504</t>
  </si>
  <si>
    <t>ROOPALI TURKAR</t>
  </si>
  <si>
    <t>JADE  - A3 - 1601</t>
  </si>
  <si>
    <t>VIJAY BAJIRAO DESHMUKH</t>
  </si>
  <si>
    <t>JADE  - A3 - 1602</t>
  </si>
  <si>
    <t>ANIKET PRAMODRAO PAWAR</t>
  </si>
  <si>
    <t>JADE  - A3 - 1603</t>
  </si>
  <si>
    <t>NEETIKA ANAND</t>
  </si>
  <si>
    <t>JADE  - A3 - 1701</t>
  </si>
  <si>
    <t>CHETAN KRISHNARAO JADHAV</t>
  </si>
  <si>
    <t>JADE  - A3 - 1702</t>
  </si>
  <si>
    <t>HEMANT PRAKASH MANDHYANI</t>
  </si>
  <si>
    <t>26 Jul 2023</t>
  </si>
  <si>
    <t>JADE  - A3 - 1703</t>
  </si>
  <si>
    <t>DIPTI SANJIV KUMBHOJKAR</t>
  </si>
  <si>
    <t>JADE  - A3 - 1801</t>
  </si>
  <si>
    <t>TAHIR MUBARAK PATHAN</t>
  </si>
  <si>
    <t>JADE  - A3 - 1802</t>
  </si>
  <si>
    <t>PIYUSH UDAY NAVARKAR</t>
  </si>
  <si>
    <t>JADE  - A3 - 1803</t>
  </si>
  <si>
    <t>PALLAV KULSHRESTHA</t>
  </si>
  <si>
    <t>JADE  - A3 - 1804</t>
  </si>
  <si>
    <t>SAHIL KALRA</t>
  </si>
  <si>
    <t>JADE  - A3 - 1901</t>
  </si>
  <si>
    <t>PRACHI GANGARAM KATKAR</t>
  </si>
  <si>
    <t>JADE  - A3 - 1902</t>
  </si>
  <si>
    <t>ROHIT VIJAY PARATE</t>
  </si>
  <si>
    <t>JADE  - A3 - 2001</t>
  </si>
  <si>
    <t>AMIT ARUN GARDE</t>
  </si>
  <si>
    <t>JADE  - A3 - 2002</t>
  </si>
  <si>
    <t>PRASHUBH SINGH PANWAR</t>
  </si>
  <si>
    <t>JADE  - A3 - 2003</t>
  </si>
  <si>
    <t>KUNDAN DIPCHAND SHIMPI</t>
  </si>
  <si>
    <t>JADE  - A3 - 202</t>
  </si>
  <si>
    <t>SWARALI KISHOR KULKARNI</t>
  </si>
  <si>
    <t>JADE  - A3 - 2101</t>
  </si>
  <si>
    <t>NAVPREET SINGH</t>
  </si>
  <si>
    <t>JADE  - A3 - 2102</t>
  </si>
  <si>
    <t>PRATIK PATIL</t>
  </si>
  <si>
    <t>JADE  - A3 - 2104</t>
  </si>
  <si>
    <t>BHARGAV BHASKAR DESHPANDE</t>
  </si>
  <si>
    <t>JADE  - A3 - 2302</t>
  </si>
  <si>
    <t>PRATEEK JAIN</t>
  </si>
  <si>
    <t>JADE  - A3 - 2303</t>
  </si>
  <si>
    <t>VINEET KUMAR RAWAT</t>
  </si>
  <si>
    <t>JADE  - A3 - 2402</t>
  </si>
  <si>
    <t>KRISHNA PRAKASH AGRAWAL</t>
  </si>
  <si>
    <t>JADE  - A3 - 2501</t>
  </si>
  <si>
    <t>VIVEK LALASO GAIKWAD</t>
  </si>
  <si>
    <t>JADE  - A3 - 2502</t>
  </si>
  <si>
    <t>LAXMAN DATTA TAKMOGE</t>
  </si>
  <si>
    <t>JADE  - A3 - 2503</t>
  </si>
  <si>
    <t>NITESH SHARMA</t>
  </si>
  <si>
    <t>JADE  - A3 - 2504</t>
  </si>
  <si>
    <t>GULSHANKUMAR SHRAWANKUMAR ARORA</t>
  </si>
  <si>
    <t>JADE  - A3 - 2601</t>
  </si>
  <si>
    <t>SHETH HIMANI CHANDRAKANT</t>
  </si>
  <si>
    <t>JADE  - A3 - 2701</t>
  </si>
  <si>
    <t>AMOL KISHAN HANWATE</t>
  </si>
  <si>
    <t>JADE  - A3 - 2703</t>
  </si>
  <si>
    <t>VIJAY SHRIKRISHNA AGASHE</t>
  </si>
  <si>
    <t>JADE  - A3 - 2704</t>
  </si>
  <si>
    <t>PIYUSH KESHAV SHINDE</t>
  </si>
  <si>
    <t>JADE  - A3 - 2801</t>
  </si>
  <si>
    <t>SANGITA SUNIL THOSAR</t>
  </si>
  <si>
    <t>JADE  - A3 - 2804</t>
  </si>
  <si>
    <t>BHARGAV VIJAYKUMAR RAJE</t>
  </si>
  <si>
    <t>JADE  - A3 - 2902</t>
  </si>
  <si>
    <t>NITIN KUMAR GAUTAM</t>
  </si>
  <si>
    <t>JADE  - A3 - 2904</t>
  </si>
  <si>
    <t>SHUBHANGI PARMAR</t>
  </si>
  <si>
    <t>JADE  - A3 - 301</t>
  </si>
  <si>
    <t>VISHWAJEET DILIP DESHMUKH</t>
  </si>
  <si>
    <t>JADE  - A3 - 302</t>
  </si>
  <si>
    <t>SULABHA SHRIKANT PATIL</t>
  </si>
  <si>
    <t>JADE  - A3 - 401</t>
  </si>
  <si>
    <t>SANDEEP SHANKAR GHOSH</t>
  </si>
  <si>
    <t>JADE  - A3 - 402</t>
  </si>
  <si>
    <t>KRISHAN LAL TANEJA</t>
  </si>
  <si>
    <t>JADE  - A3 - 403</t>
  </si>
  <si>
    <t>SAURABH SHIRISH MANATHKAR</t>
  </si>
  <si>
    <t>JADE  - A3 - 404</t>
  </si>
  <si>
    <t>AKSHAY WALVEKAR</t>
  </si>
  <si>
    <t>JADE  - A3 - 501</t>
  </si>
  <si>
    <t>SHILPA PRASHANT PATANKAR</t>
  </si>
  <si>
    <t>JADE  - A3 - 502</t>
  </si>
  <si>
    <t>SOLLETI VENKATA RAMANA CHARY</t>
  </si>
  <si>
    <t>JADE  - A3 - 503</t>
  </si>
  <si>
    <t>MOHINI SUHAS LANDGE</t>
  </si>
  <si>
    <t>JADE  - A3 - 602</t>
  </si>
  <si>
    <t>SHUBHAM KUMAR</t>
  </si>
  <si>
    <t>JADE  - A3 - 603</t>
  </si>
  <si>
    <t>HARIBHAU MARKALE</t>
  </si>
  <si>
    <t>JADE  - A3 - 801</t>
  </si>
  <si>
    <t>ANKITA MISHRA</t>
  </si>
  <si>
    <t>JADE  - A3 - 802</t>
  </si>
  <si>
    <t>NIKHIL G. BOKADE</t>
  </si>
  <si>
    <t xml:space="preserve">JADE  - A3 - 803 </t>
  </si>
  <si>
    <t>JADE  - A3 - 903</t>
  </si>
  <si>
    <t>TANMAY DESHPANDE</t>
  </si>
  <si>
    <t>JADE  - A3 - 904</t>
  </si>
  <si>
    <t>NEETA MANISH KARGATHRA</t>
  </si>
  <si>
    <t>02 Apr 2024</t>
  </si>
  <si>
    <t>ONYX - B2 - 1001</t>
  </si>
  <si>
    <t>GAURAV SANJAY PATIL</t>
  </si>
  <si>
    <t>ONYX - B2 - 1003</t>
  </si>
  <si>
    <t>ANUGRAHA NARAYANA DAS</t>
  </si>
  <si>
    <t>ONYX - B2 - 1004</t>
  </si>
  <si>
    <t>TOSHA PRADEEP CHITRE</t>
  </si>
  <si>
    <t>ONYX - B2 - 101</t>
  </si>
  <si>
    <t>KALYANI VENKATESH KASHELIKAR</t>
  </si>
  <si>
    <t>18 Nov 2025</t>
  </si>
  <si>
    <t>ONYX - B2 - 102</t>
  </si>
  <si>
    <t>AMIT ANIL THETE</t>
  </si>
  <si>
    <t>ONYX - B2 - 1101</t>
  </si>
  <si>
    <t>SAURABH SANJAY PATIL</t>
  </si>
  <si>
    <t>ONYX - B2 - 1102</t>
  </si>
  <si>
    <t>ASHISH DINESH ATTARDE</t>
  </si>
  <si>
    <t>ONYX - B2 - 1103</t>
  </si>
  <si>
    <t>ROHAN MISHRA</t>
  </si>
  <si>
    <t>ONYX - B2 - 1104</t>
  </si>
  <si>
    <t>SACHIN RAJARAM PATIL</t>
  </si>
  <si>
    <t>ONYX - B2 - 1201</t>
  </si>
  <si>
    <t>SAGAR ABHIMANYU NIKAM</t>
  </si>
  <si>
    <t>ONYX - B2 - 1202</t>
  </si>
  <si>
    <t>YAMINI SINGH</t>
  </si>
  <si>
    <t>ONYX - B2 - 1203</t>
  </si>
  <si>
    <t>ASHISH NAMDEO DONGARE</t>
  </si>
  <si>
    <t>ONYX - B2 - 1204</t>
  </si>
  <si>
    <t>SANTOSH BABARAO AMBADWAR</t>
  </si>
  <si>
    <t>06 Mar 2024</t>
  </si>
  <si>
    <t>ONYX - B2 - 1302</t>
  </si>
  <si>
    <t>RAJU SHIVAJI SABLE</t>
  </si>
  <si>
    <t>ONYX - B2 - 1403</t>
  </si>
  <si>
    <t>ONYX - B2 - 1404</t>
  </si>
  <si>
    <t>MANOJ DATTATRAY DESHPANDE</t>
  </si>
  <si>
    <t>ONYX - B2 - 1502</t>
  </si>
  <si>
    <t>VISHAKHA RATHI</t>
  </si>
  <si>
    <t>15 Feb 2024</t>
  </si>
  <si>
    <t>ONYX - B2 - 1503</t>
  </si>
  <si>
    <t>VIRANG KAMLESHBHAI VORA</t>
  </si>
  <si>
    <t>ONYX - B2 - 1604</t>
  </si>
  <si>
    <t>AKHIL KAPOOR</t>
  </si>
  <si>
    <t>ONYX - B2 - 1703</t>
  </si>
  <si>
    <t>MANISH NIMBAJI PATIL</t>
  </si>
  <si>
    <t>ONYX - B2 - 1704</t>
  </si>
  <si>
    <t>VENKATARAMANA RUNKANA</t>
  </si>
  <si>
    <t>ONYX - B2 - 2003</t>
  </si>
  <si>
    <t>ABHISHEK RAMCHANDRA PATIL</t>
  </si>
  <si>
    <t>ONYX - B2 - 2103</t>
  </si>
  <si>
    <t>SHILPA RAMLING GUJARE</t>
  </si>
  <si>
    <t>ONYX - B2 - 2104</t>
  </si>
  <si>
    <t>VIBHU NARAIN  KHANNA</t>
  </si>
  <si>
    <t>ONYX - B2 - 2202</t>
  </si>
  <si>
    <t>SHYAM NILKANTHRAO HEDAOO</t>
  </si>
  <si>
    <t>ONYX - B2 - 2204</t>
  </si>
  <si>
    <t>JHALAK DEEPAK PARMAR</t>
  </si>
  <si>
    <t>ONYX - B2 - 2301</t>
  </si>
  <si>
    <t>ANKIT PRAVIN KAPSE</t>
  </si>
  <si>
    <t>ONYX - B2 - 2401</t>
  </si>
  <si>
    <t>POOJA SANJIVAN ANANDE</t>
  </si>
  <si>
    <t>27 Jan 2024</t>
  </si>
  <si>
    <t>ONYX - B2 - 2403</t>
  </si>
  <si>
    <t>NIKUNJ  BHARAT TOLAMBE</t>
  </si>
  <si>
    <t>ONYX - B2 - 2404</t>
  </si>
  <si>
    <t>PRAVIN HARISHCHANDRA KULKARNI</t>
  </si>
  <si>
    <t>ONYX - B2 - 2502</t>
  </si>
  <si>
    <t>SAURABH KHANDELWAL</t>
  </si>
  <si>
    <t>ONYX - B2 - 2602</t>
  </si>
  <si>
    <t>PRASAD RAMCHANDRA KHARE</t>
  </si>
  <si>
    <t>ONYX - B2 - 2603</t>
  </si>
  <si>
    <t>PRATIBHA NILESH GHARGE</t>
  </si>
  <si>
    <t>ONYX - B2 - 2604</t>
  </si>
  <si>
    <t>RAJASHREE SUDESH BANE</t>
  </si>
  <si>
    <t>ONYX - B2 - 2701</t>
  </si>
  <si>
    <t>CHINMAY MUKUND SUMANT</t>
  </si>
  <si>
    <t>ONYX - B2 - 2704</t>
  </si>
  <si>
    <t>AMAN KAILASH CHOUDHARY</t>
  </si>
  <si>
    <t>ONYX - B2 - 2802</t>
  </si>
  <si>
    <t>SUMEET NAYYAR</t>
  </si>
  <si>
    <t>ONYX - B2 - 2803</t>
  </si>
  <si>
    <t>JITENDRA PATIDAR</t>
  </si>
  <si>
    <t>ONYX - B2 - 2901</t>
  </si>
  <si>
    <t>PRATIK PRASHANT TEKE</t>
  </si>
  <si>
    <t>ONYX - B2 - 301</t>
  </si>
  <si>
    <t>PREETI DILIP DIMBLE</t>
  </si>
  <si>
    <t>ONYX - B2 - 302</t>
  </si>
  <si>
    <t>GOPALKRISHNA MARUTI YADAV</t>
  </si>
  <si>
    <t>16 Apr 2024</t>
  </si>
  <si>
    <t>ONYX - B2 - 401</t>
  </si>
  <si>
    <t>TRUPTI VINOD GOREWAR</t>
  </si>
  <si>
    <t>09 Oct 2024</t>
  </si>
  <si>
    <t>ONYX - B2 - 501</t>
  </si>
  <si>
    <t>PRASAD RAVINDRA TAJANE</t>
  </si>
  <si>
    <t>ONYX - B2 - 502</t>
  </si>
  <si>
    <t>CHANDAN NAMDEO CHAVHAN</t>
  </si>
  <si>
    <t>ONYX - B2 - 601</t>
  </si>
  <si>
    <t>MANOJ UTTAM PATIL</t>
  </si>
  <si>
    <t>ONYX - B2 - 602</t>
  </si>
  <si>
    <t>PRANAV SUDHIR NANDURKAR</t>
  </si>
  <si>
    <t>09 Sep 2024</t>
  </si>
  <si>
    <t>ONYX - B2 - 704</t>
  </si>
  <si>
    <t>SANDEEP SAMIRKUMAR CHATTERJEE</t>
  </si>
  <si>
    <t>01 Aug 2024</t>
  </si>
  <si>
    <t>ONYX - B2 - 801</t>
  </si>
  <si>
    <t>SONAL GIRIDHAR KULKARNI</t>
  </si>
  <si>
    <t>ONYX - B2 - 903</t>
  </si>
  <si>
    <t>PRIYA PANKAJ BAGH</t>
  </si>
  <si>
    <t>PEARL - B3 - 1002</t>
  </si>
  <si>
    <t>SHASHANK RAMESH NAVALE</t>
  </si>
  <si>
    <t>03 Oct 2024</t>
  </si>
  <si>
    <t>PEARL - B3 - 1101</t>
  </si>
  <si>
    <t>TEJRAO CHUKALWAR</t>
  </si>
  <si>
    <t>PEARL - B3 - 1102</t>
  </si>
  <si>
    <t>GAJANAN MALLESHI BIRAJDAR</t>
  </si>
  <si>
    <t>PEARL - B3 - 1201</t>
  </si>
  <si>
    <t>ONKAR GANESH KONDHALKAR</t>
  </si>
  <si>
    <t>PEARL - B3 - 1202</t>
  </si>
  <si>
    <t>SHRUTI PRATEEK PHADTARE</t>
  </si>
  <si>
    <t>PEARL - B3 - 1203</t>
  </si>
  <si>
    <t>08 Oct 2024</t>
  </si>
  <si>
    <t>PEARL - B3 - 1204</t>
  </si>
  <si>
    <t>ADITYA SURESH ISASARE</t>
  </si>
  <si>
    <t>PEARL - B3 - 1301</t>
  </si>
  <si>
    <t>MOHIT AJAY SHENDE</t>
  </si>
  <si>
    <t>25 Jan 2025</t>
  </si>
  <si>
    <t>PEARL - B3 - 1302</t>
  </si>
  <si>
    <t>SACHIN BHAUSAHEB MUTTHE</t>
  </si>
  <si>
    <t>14 Feb 2025</t>
  </si>
  <si>
    <t>PEARL - B3 - 1402</t>
  </si>
  <si>
    <t>PRATHMESH PRALHAD WAWRE</t>
  </si>
  <si>
    <t>22 Oct 2024</t>
  </si>
  <si>
    <t>PEARL - B3 - 1404</t>
  </si>
  <si>
    <t>BHAKTI GANESH NAIDU</t>
  </si>
  <si>
    <t>PEARL - B3 - 1501</t>
  </si>
  <si>
    <t>AKSHAY BAJARANG CHABUKSWAR</t>
  </si>
  <si>
    <t>PEARL - B3 - 1504</t>
  </si>
  <si>
    <t>GAURAV PAL</t>
  </si>
  <si>
    <t>PEARL - B3 - 1602</t>
  </si>
  <si>
    <t>TANMAY RAJENDRA DESHMUKH</t>
  </si>
  <si>
    <t>PEARL - B3 - 1604</t>
  </si>
  <si>
    <t>SANU SREENIVASAN</t>
  </si>
  <si>
    <t>06 Jan 2025</t>
  </si>
  <si>
    <t>PEARL - B3 - 1702</t>
  </si>
  <si>
    <t>NIKITA HANSRAJ MANIYAR</t>
  </si>
  <si>
    <t>PEARL - B3 - 1703</t>
  </si>
  <si>
    <t>VAIBHAV RAJ SAXENA</t>
  </si>
  <si>
    <t>PEARL - B3 - 1704</t>
  </si>
  <si>
    <t>RAMJEE CHAUDHARY</t>
  </si>
  <si>
    <t>PEARL - B3 - 1802</t>
  </si>
  <si>
    <t>PRANAV PRASHANT PHATING</t>
  </si>
  <si>
    <t>PEARL - B3 - 1901</t>
  </si>
  <si>
    <t>SWAPNIL RAJENDRA DASHPUTE</t>
  </si>
  <si>
    <t>PEARL - B3 - 1904</t>
  </si>
  <si>
    <t>MAYURSINGH MOHANSINGH SOLANKI</t>
  </si>
  <si>
    <t>PEARL - B3 - 2001</t>
  </si>
  <si>
    <t>DINESH SHRIPATRAO DAPHAL</t>
  </si>
  <si>
    <t>PEARL - B3 - 2004</t>
  </si>
  <si>
    <t>AMIT PRAKASHRAO THAKRE</t>
  </si>
  <si>
    <t>PEARL - B3 - 202</t>
  </si>
  <si>
    <t>MANGESH RAJENDRA CHOUDHARI</t>
  </si>
  <si>
    <t>PEARL - B3 - 2101</t>
  </si>
  <si>
    <t>MANOJ RAMESH SONAWANE</t>
  </si>
  <si>
    <t>PEARL - B3 - 2102</t>
  </si>
  <si>
    <t>VIKAS ASHOK MIRGANE</t>
  </si>
  <si>
    <t>PEARL - B3 - 2103</t>
  </si>
  <si>
    <t>SIDDHARTH PUROHIT</t>
  </si>
  <si>
    <t>PEARL - B3 - 2104</t>
  </si>
  <si>
    <t>SHRI SUMANBHAI MEHTA</t>
  </si>
  <si>
    <t>PEARL - B3 - 2201</t>
  </si>
  <si>
    <t>JAYANT SURESH DESHMUKH</t>
  </si>
  <si>
    <t>PEARL - B3 - 2202</t>
  </si>
  <si>
    <t>DUSHYANT  YADAV</t>
  </si>
  <si>
    <t>PEARL - B3 - 2204</t>
  </si>
  <si>
    <t>VIVEK SHARMA</t>
  </si>
  <si>
    <t>PEARL - B3 - 2301</t>
  </si>
  <si>
    <t>GARUD SUNITA BABURAO</t>
  </si>
  <si>
    <t>PEARL - B3 - 2302</t>
  </si>
  <si>
    <t>NANDKUMAR DARIBA GHUTUKADE</t>
  </si>
  <si>
    <t>PEARL - B3 - 2401</t>
  </si>
  <si>
    <t>VITTHAL BANSI SHINDE</t>
  </si>
  <si>
    <t>PEARL - B3 - 2403</t>
  </si>
  <si>
    <t>SHREYA RAJENDRA TEKADE</t>
  </si>
  <si>
    <t>PEARL - B3 - 2404</t>
  </si>
  <si>
    <t>ASHUTOSH VIJAY JOSHI</t>
  </si>
  <si>
    <t>PEARL - B3 - 2501</t>
  </si>
  <si>
    <t>RAJESH BALAJI NINAWE</t>
  </si>
  <si>
    <t>PEARL - B3 - 2502</t>
  </si>
  <si>
    <t>CHAITALI VINOD KULKARNI</t>
  </si>
  <si>
    <t>PEARL - B3 - 2603</t>
  </si>
  <si>
    <t>ANIRUDHA CHOUDHARY</t>
  </si>
  <si>
    <t>PEARL - B3 - 2604</t>
  </si>
  <si>
    <t>PRAVEENKUMAR JAWAHARLAL BOHRA</t>
  </si>
  <si>
    <t>PEARL - B3 - 2801</t>
  </si>
  <si>
    <t>NIKHIL SATISH DESHPANDE</t>
  </si>
  <si>
    <t>PEARL - B3 - 2803</t>
  </si>
  <si>
    <t>SWAPNESH BANSAL</t>
  </si>
  <si>
    <t>PEARL - B3 - 2804</t>
  </si>
  <si>
    <t>RAHUL SAHI</t>
  </si>
  <si>
    <t>PEARL - B3 - 2903</t>
  </si>
  <si>
    <t>GAYATHRI SUMEET MOGHE</t>
  </si>
  <si>
    <t>PEARL - B3 - 302</t>
  </si>
  <si>
    <t>RAM DAYAL GAUR</t>
  </si>
  <si>
    <t>18 Nov 2024</t>
  </si>
  <si>
    <t>PEARL - B3 - 401</t>
  </si>
  <si>
    <t>SHRUTIKA BADAL GALANE</t>
  </si>
  <si>
    <t>PEARL - B3 - 501</t>
  </si>
  <si>
    <t>ANURAG PRIYADARSHI</t>
  </si>
  <si>
    <t>PEARL - B3 - 502</t>
  </si>
  <si>
    <t>AKSHAY JANBA TEMBHURNE</t>
  </si>
  <si>
    <t>PEARL - B3 - 601</t>
  </si>
  <si>
    <t>AMAN KUMAR</t>
  </si>
  <si>
    <t>PEARL - B3 - 602</t>
  </si>
  <si>
    <t>RAHUL SHARAD KHALIPE</t>
  </si>
  <si>
    <t>PEARL - B3 - 603</t>
  </si>
  <si>
    <t>ACHAL JAIN</t>
  </si>
  <si>
    <t>PEARL - B3 - 701</t>
  </si>
  <si>
    <t>OMKAR ASHOK DANGE</t>
  </si>
  <si>
    <t>PEARL - B3 - 702</t>
  </si>
  <si>
    <t>SANKET BHAGWAT GAWALI</t>
  </si>
  <si>
    <t>PEARL - B3 - 703</t>
  </si>
  <si>
    <t>AKSHAY KUMAR</t>
  </si>
  <si>
    <t>PEARL - B3 - 704</t>
  </si>
  <si>
    <t>JYOTI RAVIKANT SHAHAPURKAR</t>
  </si>
  <si>
    <t>PEARL - B3 - 801</t>
  </si>
  <si>
    <t>MAYANK TIWARI</t>
  </si>
  <si>
    <t>PEARL - B3 - 803</t>
  </si>
  <si>
    <t>ATISH BALKISAN AGARWAL</t>
  </si>
  <si>
    <t>PEARL - B3 - 804</t>
  </si>
  <si>
    <t>PREMKISHOR RADHAVALLABH CHANDAK</t>
  </si>
  <si>
    <t>PEARL - B3 - 901</t>
  </si>
  <si>
    <t>UMANG CHIMALWAR</t>
  </si>
  <si>
    <t>PEARL - B3 - 902</t>
  </si>
  <si>
    <t>MADHAVI VIJAY BHOSALE</t>
  </si>
  <si>
    <t>PEARL - B3 - 904</t>
  </si>
  <si>
    <t>MINAKSHI PRASAD</t>
  </si>
  <si>
    <t>05 Nov 2024</t>
  </si>
  <si>
    <t>SAPPHIRE - A2 - 1301</t>
  </si>
  <si>
    <t>BHUPESH RAGHUNATH KAPGATE</t>
  </si>
  <si>
    <t>SAPPHIRE - A2 - 1302</t>
  </si>
  <si>
    <t>SHALINI KESHAORAO PANDE</t>
  </si>
  <si>
    <t>SAPPHIRE - A2 - 1304</t>
  </si>
  <si>
    <t>MANGALA SUDHAKAR WAGH</t>
  </si>
  <si>
    <t>SAPPHIRE - A2 - 1401</t>
  </si>
  <si>
    <t>GANESH BALASAHEB NEVASE</t>
  </si>
  <si>
    <t>SAPPHIRE - A2 - 1402</t>
  </si>
  <si>
    <t>ROSHAN VISHWAMBHAR KANKAL</t>
  </si>
  <si>
    <t>SAPPHIRE - A2 - 1403</t>
  </si>
  <si>
    <t>SAURABH DEVIDAS BHAVSAR</t>
  </si>
  <si>
    <t>SAPPHIRE - A2 - 1404</t>
  </si>
  <si>
    <t>SANGAM BHARADIY</t>
  </si>
  <si>
    <t>SAPPHIRE - A2 - 1501</t>
  </si>
  <si>
    <t>RAMANDEEP KAUR</t>
  </si>
  <si>
    <t>SAPPHIRE - A2 - 1502</t>
  </si>
  <si>
    <t>NAMRATA AJIT GHULE</t>
  </si>
  <si>
    <t>21 Jul 2024</t>
  </si>
  <si>
    <t>SAPPHIRE - A2 - 1503</t>
  </si>
  <si>
    <t>SHWETA SONI</t>
  </si>
  <si>
    <t>SAPPHIRE - A2 - 1504</t>
  </si>
  <si>
    <t>SAPPHIRE - A2 - 1601</t>
  </si>
  <si>
    <t>RITESH RAVINDRA KAPSE</t>
  </si>
  <si>
    <t>SAPPHIRE - A2 - 1603</t>
  </si>
  <si>
    <t>PRADNYA PRAMOD SHIDHAYE</t>
  </si>
  <si>
    <t>SAPPHIRE - A2 - 1604</t>
  </si>
  <si>
    <t>SNEHAL ARUN METKAR</t>
  </si>
  <si>
    <t>SAPPHIRE - A2 - 1701</t>
  </si>
  <si>
    <t>SAPPHIRE - A2 - 1702</t>
  </si>
  <si>
    <t>JYOTI BABURAO SAWALE</t>
  </si>
  <si>
    <t>SAPPHIRE - A2 - 1703</t>
  </si>
  <si>
    <t>ANJALI TRIPATHI</t>
  </si>
  <si>
    <t>SAPPHIRE - A2 - 1801</t>
  </si>
  <si>
    <t>NISHAD NARENDRA PANT</t>
  </si>
  <si>
    <t>SAPPHIRE - A2 - 1803</t>
  </si>
  <si>
    <t>NEHA AMBADAS SHIRADKAR</t>
  </si>
  <si>
    <t>SAPPHIRE - A2 - 1901</t>
  </si>
  <si>
    <t>AMOL NARENDRA PANT</t>
  </si>
  <si>
    <t>SAPPHIRE - A2 - 1902</t>
  </si>
  <si>
    <t>PRAVIN NARENDRA PANT</t>
  </si>
  <si>
    <t>SAPPHIRE - A2 - 1903</t>
  </si>
  <si>
    <t>SHALMALI SUNIL WANDHEKAR</t>
  </si>
  <si>
    <t>SAPPHIRE - A2 - 1904</t>
  </si>
  <si>
    <t>PRATIK GOVIND RAUT</t>
  </si>
  <si>
    <t>SAPPHIRE - A2 - 2002</t>
  </si>
  <si>
    <t>SHUBHAM DNYANESHWAR KAMBLE</t>
  </si>
  <si>
    <t>27 Jan 2025</t>
  </si>
  <si>
    <t>SAPPHIRE - A2 - 2003</t>
  </si>
  <si>
    <t>APURVA MUSALE SHARA</t>
  </si>
  <si>
    <t>SAPPHIRE - A2 - 2101</t>
  </si>
  <si>
    <t>NAMRATA SHUKLA</t>
  </si>
  <si>
    <t>SAPPHIRE - A2 - 2103</t>
  </si>
  <si>
    <t>SWANAND SHAMRAO INGAWALE</t>
  </si>
  <si>
    <t>SAPPHIRE - A2 - 2201</t>
  </si>
  <si>
    <t>ABHINABA GHOSH</t>
  </si>
  <si>
    <t>SAPPHIRE - A2 - 2203</t>
  </si>
  <si>
    <t>VAISHNAVI  MOTGHARE</t>
  </si>
  <si>
    <t>SAPPHIRE - A2 - 2204</t>
  </si>
  <si>
    <t>RADHESHYAM SUTHAR</t>
  </si>
  <si>
    <t>SAPPHIRE - A2 - 2303</t>
  </si>
  <si>
    <t>SAMEER MADHUSUDAN BAWANKULE</t>
  </si>
  <si>
    <t>SAPPHIRE - A2 - 2402</t>
  </si>
  <si>
    <t>GIRISH M. UTTAMCHANDANI</t>
  </si>
  <si>
    <t>SAPPHIRE - A2 - 2403</t>
  </si>
  <si>
    <t>AMEYA SURENDRA KINALEKAR</t>
  </si>
  <si>
    <t>SAPPHIRE - A2 - 2404</t>
  </si>
  <si>
    <t>POONAM GANESH AGRAWAL</t>
  </si>
  <si>
    <t>SAPPHIRE - A2 - 2501</t>
  </si>
  <si>
    <t>PARINITA NAYYAR</t>
  </si>
  <si>
    <t>SAPPHIRE - A2 - 2502</t>
  </si>
  <si>
    <t>SACHIN JAYKUMAR PACHORE</t>
  </si>
  <si>
    <t>SAPPHIRE - A2 - 2503</t>
  </si>
  <si>
    <t>GAURAV SHARAD KHADSE</t>
  </si>
  <si>
    <t>SAPPHIRE - A2 - 2504</t>
  </si>
  <si>
    <t>PRAKASH PANDURANG GAVADE</t>
  </si>
  <si>
    <t>01 Feb 2024</t>
  </si>
  <si>
    <t>SAPPHIRE - A2 - 2601</t>
  </si>
  <si>
    <t>KAIVALYA SURESH GAIKWAD</t>
  </si>
  <si>
    <t>SAPPHIRE - A2 - 2603</t>
  </si>
  <si>
    <t>JYOTISHA VIJAYVARGIYA</t>
  </si>
  <si>
    <t>SAPPHIRE - A2 - 2701</t>
  </si>
  <si>
    <t>SHWETA PRASAD BABREKAR</t>
  </si>
  <si>
    <t>SAPPHIRE - A2 - 2702</t>
  </si>
  <si>
    <t>SEEMA PRAMOD BABREKAR</t>
  </si>
  <si>
    <t>SAPPHIRE - A2 - 2704</t>
  </si>
  <si>
    <t>ANAND DUSANE</t>
  </si>
  <si>
    <t>SAPPHIRE - A2 - 2804</t>
  </si>
  <si>
    <t>ANUP VISHWANATH PURANIK</t>
  </si>
  <si>
    <t>SAPPHIRE - A2 - 2904</t>
  </si>
  <si>
    <t>SOUMEE PHATAK</t>
  </si>
  <si>
    <t>SAPPHIRE - A2 - 302</t>
  </si>
  <si>
    <t>AMIT KUMAR PANDEY</t>
  </si>
  <si>
    <t>SAPPHIRE - A2 - 401</t>
  </si>
  <si>
    <t>PAWANKUMAR ARVIND PATIL</t>
  </si>
  <si>
    <t>SAPPHIRE - A2 - 403</t>
  </si>
  <si>
    <t>ANAND ARUN NISAL</t>
  </si>
  <si>
    <t>SAPPHIRE - A2 - 602</t>
  </si>
  <si>
    <t>HARIKRISHNAN VEERAMANI</t>
  </si>
  <si>
    <t>SAPPHIRE - A2 - 604</t>
  </si>
  <si>
    <t>GIRISH N LAKHMAPURE</t>
  </si>
  <si>
    <t>F BUILDING -801</t>
  </si>
  <si>
    <t>SUBHASH SITARAM CHAUGULE</t>
  </si>
  <si>
    <t>AGATE - D1 -1803</t>
  </si>
  <si>
    <t>SHREENAD SUDHIR BHINGARDE</t>
  </si>
  <si>
    <t>AGATE - D1 -2102</t>
  </si>
  <si>
    <t>SATYENMITRA MOTWANI</t>
  </si>
  <si>
    <t>RUBY - C2 -2702</t>
  </si>
  <si>
    <t>SONIA ANAND</t>
  </si>
  <si>
    <t>TOPAZ - C3 -1003</t>
  </si>
  <si>
    <t>MADHURI NIKHIL JANBANDHU</t>
  </si>
  <si>
    <t>10 Jan 2026</t>
  </si>
  <si>
    <t>TOPAZ - C3 -1004</t>
  </si>
  <si>
    <t>SHITAL KIRAN THORAT</t>
  </si>
  <si>
    <t>TOPAZ - C3 -1404</t>
  </si>
  <si>
    <t>MRUNALI MUKUND JOSHI</t>
  </si>
  <si>
    <t>TOPAZ - C3 -1801</t>
  </si>
  <si>
    <t>VAISHALI PUROHIT</t>
  </si>
  <si>
    <t>TOPAZ - C3 -2002</t>
  </si>
  <si>
    <t>PALKAR ANURAG RAVINDRA</t>
  </si>
  <si>
    <t>TOPAZ - C3 -2202</t>
  </si>
  <si>
    <t>DEEPAK DILIP MADANE</t>
  </si>
  <si>
    <t>TOPAZ - C3 -2402</t>
  </si>
  <si>
    <t>PRIYANKA SAGAR BORHADE</t>
  </si>
  <si>
    <t>TOPAZ - C3 -2501</t>
  </si>
  <si>
    <t>YASH ISHWARDAS SHEKAPURE</t>
  </si>
  <si>
    <t>TOPAZ - C3 -2602</t>
  </si>
  <si>
    <t>SUNANDA NATHULAL PATIL</t>
  </si>
  <si>
    <t>TOPAZ - C3 -2603</t>
  </si>
  <si>
    <t>NEHA SAXENA</t>
  </si>
  <si>
    <t>TOPAZ - C3 -903</t>
  </si>
  <si>
    <t>PRANAV ASHOK GANDHE</t>
  </si>
  <si>
    <t>TOPAZ - C3 -904</t>
  </si>
  <si>
    <t>SEEMA RANI SHARMA</t>
  </si>
  <si>
    <t>RAJESH BALARAM</t>
  </si>
  <si>
    <t>A WING  OFFICE - 701</t>
  </si>
  <si>
    <t>DHANRAJ BHAGWANDAS CHUGH</t>
  </si>
  <si>
    <t>A WING  OFFICE - 702</t>
  </si>
  <si>
    <t>REENU SHARMA</t>
  </si>
  <si>
    <t>A WING  OFFICE - 703</t>
  </si>
  <si>
    <t>A WING  OFFICE - 704</t>
  </si>
  <si>
    <t>SHREYA PANDARINATH PAI FONDEKAR</t>
  </si>
  <si>
    <t>A WING  OFFICE - 705</t>
  </si>
  <si>
    <t>A WING  OFFICE - 707</t>
  </si>
  <si>
    <t>MURTAZA NURUDDIN SHAKIR</t>
  </si>
  <si>
    <t>A WING  OFFICE - 708</t>
  </si>
  <si>
    <t>ASHOK SRIVASTAVA</t>
  </si>
  <si>
    <t>13 Dec 2020</t>
  </si>
  <si>
    <t>A WING  OFFICE - 709</t>
  </si>
  <si>
    <t>GIRISH DINKAR CHANDORKAR</t>
  </si>
  <si>
    <t>A WING  OFFICE - 710</t>
  </si>
  <si>
    <t>DEEPALI PUSHKARAJ RANE</t>
  </si>
  <si>
    <t>23 Apr 2021</t>
  </si>
  <si>
    <t>A WING  OFFICE - 711</t>
  </si>
  <si>
    <t>ROHIT GUPTA</t>
  </si>
  <si>
    <t>A WING  OFFICE - 712</t>
  </si>
  <si>
    <t>RAJESH GUPTA</t>
  </si>
  <si>
    <t>A WING  OFFICE - 714</t>
  </si>
  <si>
    <t>A WING  OFFICE - 715</t>
  </si>
  <si>
    <t>JENNIFER ALVARES</t>
  </si>
  <si>
    <t>A WING  OFFICE - 716</t>
  </si>
  <si>
    <t>SUDHANSHU  GUPTA</t>
  </si>
  <si>
    <t>A WING  OFFICE - 717</t>
  </si>
  <si>
    <t>A WING  OFFICE - 718</t>
  </si>
  <si>
    <t>ANJU SHYAMBABU PRASAD</t>
  </si>
  <si>
    <t>A WING  OFFICE - 719</t>
  </si>
  <si>
    <t>PAWAN BHARGAVA</t>
  </si>
  <si>
    <t>A WING  OFFICE - 720</t>
  </si>
  <si>
    <t>09 Jun 2021</t>
  </si>
  <si>
    <t>A WING  OFFICE - 721</t>
  </si>
  <si>
    <t>A WING  OFFICE - 722</t>
  </si>
  <si>
    <t>A WING  OFFICE - 723</t>
  </si>
  <si>
    <t>CIZMAK TECHNOLOGIES PVT. LTD.</t>
  </si>
  <si>
    <t>A WING - CORNER KIOSK</t>
  </si>
  <si>
    <t>MARC BUILDERS LLP</t>
  </si>
  <si>
    <t>A WING - KIOSK 2ND FLOOR</t>
  </si>
  <si>
    <t>QUADRON ISOLUTIONS PVT LTD</t>
  </si>
  <si>
    <t>A WING - OFFICE - 1001</t>
  </si>
  <si>
    <t>KHADPAWALA TAYYABI</t>
  </si>
  <si>
    <t>A WING - OFFICE - 1002</t>
  </si>
  <si>
    <t>A WING - OFFICE - 1004</t>
  </si>
  <si>
    <t>21 Aug 2022</t>
  </si>
  <si>
    <t>A WING - OFFICE - 1005</t>
  </si>
  <si>
    <t>MOIZ SALEH SAEED</t>
  </si>
  <si>
    <t>A WING - OFFICE - 1006</t>
  </si>
  <si>
    <t>A WING - OFFICE - 1007</t>
  </si>
  <si>
    <t>VINAY AMARLAL MANJANI</t>
  </si>
  <si>
    <t>A WING - OFFICE - 1008</t>
  </si>
  <si>
    <t>SRIRAM SETHURAMAN</t>
  </si>
  <si>
    <t>A WING - OFFICE - 1009</t>
  </si>
  <si>
    <t>ANJU VIKAS SHARMA</t>
  </si>
  <si>
    <t>A WING - OFFICE - 1010</t>
  </si>
  <si>
    <t>HITESHI P. SHROFF</t>
  </si>
  <si>
    <t>A WING - OFFICE - 1011</t>
  </si>
  <si>
    <t>A WING - OFFICE - 1012</t>
  </si>
  <si>
    <t>AMMAR BAAKIR BAKER</t>
  </si>
  <si>
    <t>A WING - OFFICE - 1013</t>
  </si>
  <si>
    <t>SUMITRA SANTOSH HIRMUKHE</t>
  </si>
  <si>
    <t>A WING - OFFICE - 1014</t>
  </si>
  <si>
    <t>KUMAR SHEETAL SINGH</t>
  </si>
  <si>
    <t>A WING - OFFICE - 1015</t>
  </si>
  <si>
    <t>KANCHI SUNEEL BHAMBANI  “ADMINISTRATOR” OF THE ESTATE OF THE LATE SHRI.SUNEEL K.BHAMBHANI</t>
  </si>
  <si>
    <t>A WING - OFFICE - 1016</t>
  </si>
  <si>
    <t>NVM CAPITAL PVT LTD (NEW) P &amp; M Consultants Pvt Ltd (OLD)</t>
  </si>
  <si>
    <t>A WING - OFFICE - 1017</t>
  </si>
  <si>
    <t>NVM CAPITAL PVT LTD (NEW) P &amp; M Consultants Pvt Ltd (Old)</t>
  </si>
  <si>
    <t>A WING - OFFICE - 1018</t>
  </si>
  <si>
    <t>A WING - OFFICE - 1020</t>
  </si>
  <si>
    <t>A WING - OFFICE - 1021</t>
  </si>
  <si>
    <t>A WING - OFFICE - 1022</t>
  </si>
  <si>
    <t>KARAN JAGDISH HOTE</t>
  </si>
  <si>
    <t>A WING - OFFICE - 301</t>
  </si>
  <si>
    <t>MURTAZA KHANJI</t>
  </si>
  <si>
    <t>A WING - OFFICE - 302</t>
  </si>
  <si>
    <t>J P CONSTRUCTION</t>
  </si>
  <si>
    <t>A WING - OFFICE - 304</t>
  </si>
  <si>
    <t>A WING - OFFICE - 305</t>
  </si>
  <si>
    <t>AMIT ASHOK GALANDE</t>
  </si>
  <si>
    <t>A WING - OFFICE - 306</t>
  </si>
  <si>
    <t>RANJANA DILIP SALI</t>
  </si>
  <si>
    <t>A WING - OFFICE - 307</t>
  </si>
  <si>
    <t>SOHANSINGH BHAVARSINGH RAJPUROHIT</t>
  </si>
  <si>
    <t>A WING - OFFICE - 317</t>
  </si>
  <si>
    <t>A WING - OFFICE - 318</t>
  </si>
  <si>
    <t>AVINASH TRIVEDI</t>
  </si>
  <si>
    <t>A WING - OFFICE - 320</t>
  </si>
  <si>
    <t>VISHWAYON SOFTWARE PRIVATE LIMITED</t>
  </si>
  <si>
    <t>A WING - OFFICE - 321</t>
  </si>
  <si>
    <t>A WING - OFFICE - 322</t>
  </si>
  <si>
    <t>VISHAL SRICHAND RAJANI</t>
  </si>
  <si>
    <t>A WING - OFFICE - 323</t>
  </si>
  <si>
    <t>Manish Jain</t>
  </si>
  <si>
    <t>04 Aug 2020</t>
  </si>
  <si>
    <t>A WING - OFFICE - 324</t>
  </si>
  <si>
    <t>A WING - OFFICE - 325</t>
  </si>
  <si>
    <t>A WING - OFFICE - 401</t>
  </si>
  <si>
    <t>RAHUL RAMESH PATIL</t>
  </si>
  <si>
    <t>29 Jul 2021</t>
  </si>
  <si>
    <t>A WING - OFFICE - 402</t>
  </si>
  <si>
    <t>PAWAR SURATSINGH HILALSINGH</t>
  </si>
  <si>
    <t>A WING - OFFICE - 403</t>
  </si>
  <si>
    <t>ABHISHEK ZANWAR</t>
  </si>
  <si>
    <t>A WING - OFFICE - 404</t>
  </si>
  <si>
    <t>DHANWANT KAUR JANDOO</t>
  </si>
  <si>
    <t>A WING - OFFICE - 405</t>
  </si>
  <si>
    <t>VICKY SHEWARAM PUNJABI</t>
  </si>
  <si>
    <t>A WING - OFFICE - 406</t>
  </si>
  <si>
    <t>NIRMALA MADHUKAR DHERANGE</t>
  </si>
  <si>
    <t>A WING - OFFICE - 407</t>
  </si>
  <si>
    <t>YOGESH MADHUKAR DHERANGE</t>
  </si>
  <si>
    <t>A WING - OFFICE - 408</t>
  </si>
  <si>
    <t>JASWANT KAUR GURCHARAN SINGH AHUJA</t>
  </si>
  <si>
    <t>A WING - OFFICE - 409</t>
  </si>
  <si>
    <t>SAGAR MILIND MOHARIR</t>
  </si>
  <si>
    <t>A WING - OFFICE - 410</t>
  </si>
  <si>
    <t>LANDGE ARCHANA ANIL</t>
  </si>
  <si>
    <t>A WING - OFFICE - 411</t>
  </si>
  <si>
    <t>RAJENDRA PRAKASH MAHAJAN</t>
  </si>
  <si>
    <t>A WING - OFFICE - 412</t>
  </si>
  <si>
    <t>A WING - OFFICE - 413</t>
  </si>
  <si>
    <t>A WING - OFFICE - 414</t>
  </si>
  <si>
    <t>ABDULHUSAIN GULAMALI BOXWALLA</t>
  </si>
  <si>
    <t>24 Jan 2020</t>
  </si>
  <si>
    <t>A WING - OFFICE - 415</t>
  </si>
  <si>
    <t>A WING - OFFICE - 416</t>
  </si>
  <si>
    <t>ALIHUSAIN HATIMBHAI TAMBAWALA</t>
  </si>
  <si>
    <t>A WING - OFFICE - 417</t>
  </si>
  <si>
    <t>HAKIMUDDIN H TAMBAWALA</t>
  </si>
  <si>
    <t>A WING - OFFICE - 418</t>
  </si>
  <si>
    <t>SAKINA HAKIMUDDIN TAMBAWALA</t>
  </si>
  <si>
    <t>A WING - OFFICE - 419</t>
  </si>
  <si>
    <t>KARISHMA MURTUZA TAMBAWALA</t>
  </si>
  <si>
    <t>A WING - OFFICE - 420</t>
  </si>
  <si>
    <t>ASHOK TRILOKCHAND BHIMANI</t>
  </si>
  <si>
    <t>A WING - OFFICE - 421</t>
  </si>
  <si>
    <t>ANJANA ASHOK BHIMANI</t>
  </si>
  <si>
    <t>A WING - OFFICE - 423</t>
  </si>
  <si>
    <t>ANSHUL JITENDRA MANGAL</t>
  </si>
  <si>
    <t>A WING - OFFICE - 424</t>
  </si>
  <si>
    <t>SUDEEP POLYMERS PRIVATE LIMITED</t>
  </si>
  <si>
    <t>A WING - OFFICE - 501</t>
  </si>
  <si>
    <t>SAKAL MEDIA PVT LTD</t>
  </si>
  <si>
    <t>A WING - OFFICE - 502</t>
  </si>
  <si>
    <t>SWATI ANIRUDDHA WAGIRE</t>
  </si>
  <si>
    <t>A WING - OFFICE - 504</t>
  </si>
  <si>
    <t>A WING - OFFICE - 505</t>
  </si>
  <si>
    <t>A WING - OFFICE - 506</t>
  </si>
  <si>
    <t>A WING - OFFICE - 508</t>
  </si>
  <si>
    <t>MAHESH NIHALANI</t>
  </si>
  <si>
    <t>A WING - OFFICE - 509</t>
  </si>
  <si>
    <t>Jyoti Shivaji Gaware</t>
  </si>
  <si>
    <t>A WING - OFFICE - 510</t>
  </si>
  <si>
    <t>Geetashri Sharad Bendre</t>
  </si>
  <si>
    <t>A WING - OFFICE - 511</t>
  </si>
  <si>
    <t>SATISH VASANT GILBILE</t>
  </si>
  <si>
    <t>A WING - OFFICE - 512</t>
  </si>
  <si>
    <t>SAMEER NAZIR KHAN</t>
  </si>
  <si>
    <t>13 Dec 2019</t>
  </si>
  <si>
    <t>A WING - OFFICE - 513</t>
  </si>
  <si>
    <t>VISHVAMOHAN SHARMA</t>
  </si>
  <si>
    <t>A WING - OFFICE - 514</t>
  </si>
  <si>
    <t>ADITYA AJEET GHATGE</t>
  </si>
  <si>
    <t>A WING - OFFICE - 515</t>
  </si>
  <si>
    <t>AMOL RAVINDRARAO HOTE</t>
  </si>
  <si>
    <t>A WING - OFFICE - 516</t>
  </si>
  <si>
    <t>JAGDISH HOTE</t>
  </si>
  <si>
    <t>A WING - OFFICE - 517</t>
  </si>
  <si>
    <t>AMIT ASHOK SHINDE</t>
  </si>
  <si>
    <t>A WING - OFFICE - 518</t>
  </si>
  <si>
    <t>A WING - OFFICE - 519</t>
  </si>
  <si>
    <t>A WING - OFFICE - 520</t>
  </si>
  <si>
    <t>TEJAS DHANSUKH MORABIA</t>
  </si>
  <si>
    <t>A WING - OFFICE - 521</t>
  </si>
  <si>
    <t>INDER RAJ BHALLA</t>
  </si>
  <si>
    <t>A WING - OFFICE - 522</t>
  </si>
  <si>
    <t>RAJNISH INDERLAL SHARMA</t>
  </si>
  <si>
    <t>A WING - OFFICE - 523</t>
  </si>
  <si>
    <t>360 IRESEARCH LLP</t>
  </si>
  <si>
    <t>26 May 2022</t>
  </si>
  <si>
    <t>A WING - OFFICE - 524</t>
  </si>
  <si>
    <t>A WING - OFFICE - 601</t>
  </si>
  <si>
    <t>NABDE KASHINATH REWAPPA</t>
  </si>
  <si>
    <t>A WING - OFFICE - 602</t>
  </si>
  <si>
    <t>KUMAR GAURAV BUBNA</t>
  </si>
  <si>
    <t>A WING - OFFICE - 603</t>
  </si>
  <si>
    <t>RAISONI VENTURES PVT. LTD.</t>
  </si>
  <si>
    <t>A WING - OFFICE - 604</t>
  </si>
  <si>
    <t>SAURABH KAPOOR</t>
  </si>
  <si>
    <t>A WING - OFFICE - 605</t>
  </si>
  <si>
    <t>FARHEEN PARVEZ SHAIKH</t>
  </si>
  <si>
    <t>A WING - OFFICE - 606</t>
  </si>
  <si>
    <t>ZENOBIA AZHER MERCHANT</t>
  </si>
  <si>
    <t>A WING - OFFICE - 607</t>
  </si>
  <si>
    <t>CHARUDATTA SURESH SADGUNE</t>
  </si>
  <si>
    <t>04 Mar 2020</t>
  </si>
  <si>
    <t>A WING - OFFICE - 609</t>
  </si>
  <si>
    <t>RAJAN DAMODAR PANHALE</t>
  </si>
  <si>
    <t>28 Dec 2019</t>
  </si>
  <si>
    <t>A WING - OFFICE - 612</t>
  </si>
  <si>
    <t>MANOJ DHAKE</t>
  </si>
  <si>
    <t>27 Dec 2019</t>
  </si>
  <si>
    <t>A WING - OFFICE - 613</t>
  </si>
  <si>
    <t>SNEHAL BHUSHAN PATIL</t>
  </si>
  <si>
    <t>A WING - OFFICE - 614</t>
  </si>
  <si>
    <t>AMMEY SHIVAJI KESARKAR</t>
  </si>
  <si>
    <t>A WING - OFFICE - 615</t>
  </si>
  <si>
    <t>SUSHILA NIVRUTTIRAO CHAVAN</t>
  </si>
  <si>
    <t>A WING - OFFICE - 616</t>
  </si>
  <si>
    <t>A WING - OFFICE - 617</t>
  </si>
  <si>
    <t>SUMAIYYA NISAR SHAIKH</t>
  </si>
  <si>
    <t>30 Sep 2020</t>
  </si>
  <si>
    <t>A WING - OFFICE - 618</t>
  </si>
  <si>
    <t>PRANAY PRAVIN PHULPHAGAR</t>
  </si>
  <si>
    <t>A WING - OFFICE - 619</t>
  </si>
  <si>
    <t>TASNEEM M PATANWALA</t>
  </si>
  <si>
    <t>A WING - OFFICE - 620</t>
  </si>
  <si>
    <t>A WING - OFFICE - 621</t>
  </si>
  <si>
    <t>HARISH SHROFF</t>
  </si>
  <si>
    <t>A WING - OFFICE - 622</t>
  </si>
  <si>
    <t>ASHOK KUMAR SINGH</t>
  </si>
  <si>
    <t>A WING - OFFICE - 623</t>
  </si>
  <si>
    <t>MAHALE ALKA GANESH</t>
  </si>
  <si>
    <t>A WING - OFFICE - 807</t>
  </si>
  <si>
    <t>NEXT GEN SECURITY SOLUTIONS PRIVATE LIMITED</t>
  </si>
  <si>
    <t>A WING - OFFICE - 808</t>
  </si>
  <si>
    <t>LALITKUMAR RAMKRISHNA PATIL</t>
  </si>
  <si>
    <t>A WING - OFFICE - 809</t>
  </si>
  <si>
    <t>ASHLEY SEBASTIAN COLACO</t>
  </si>
  <si>
    <t>A WING - OFFICE - 810</t>
  </si>
  <si>
    <t>ADRIAN GEORGE</t>
  </si>
  <si>
    <t>A WING - OFFICE - 811</t>
  </si>
  <si>
    <t>CHICKY MATHUR</t>
  </si>
  <si>
    <t>A WING - OFFICE - 812</t>
  </si>
  <si>
    <t>HARDIK NANAVATI (HUF)</t>
  </si>
  <si>
    <t>29 Jul 2020</t>
  </si>
  <si>
    <t>A WING - OFFICE - 813</t>
  </si>
  <si>
    <t>VIJAY KRISHIN ADVANI</t>
  </si>
  <si>
    <t>18 Feb 2021</t>
  </si>
  <si>
    <t>A WING - OFFICE - 814</t>
  </si>
  <si>
    <t>ROSHAN LAL PANJWANI</t>
  </si>
  <si>
    <t>A WING - OFFICE - 815</t>
  </si>
  <si>
    <t>MAHBOOB USMAN BAIG</t>
  </si>
  <si>
    <t>A WING - OFFICE - 816</t>
  </si>
  <si>
    <t>KISHAN JALADHARA SHETTY</t>
  </si>
  <si>
    <t>A WING - OFFICE - 818</t>
  </si>
  <si>
    <t>A WING - OFFICE - 819</t>
  </si>
  <si>
    <t>SANKET RAM KURHE</t>
  </si>
  <si>
    <t>A WING - OFFICE - 820</t>
  </si>
  <si>
    <t>A WING - OFFICE - 821</t>
  </si>
  <si>
    <t>KRISHNA BOSE</t>
  </si>
  <si>
    <t>19 Jun 2020</t>
  </si>
  <si>
    <t>A WING - OFFICE - 822</t>
  </si>
  <si>
    <t>LIGHT BULB COMMUNICATION PVT. LTD.</t>
  </si>
  <si>
    <t>A WING - OFFICE - 823</t>
  </si>
  <si>
    <t>MRUDULA RAMAN WATTAMWAR</t>
  </si>
  <si>
    <t>19 Dec 2022</t>
  </si>
  <si>
    <t>A WING - OFFICE - 824</t>
  </si>
  <si>
    <t>SAMIR MADHUKAR GAIKWAD</t>
  </si>
  <si>
    <t>A WING - OFFICE - 901</t>
  </si>
  <si>
    <t>A WING - OFFICE - 902</t>
  </si>
  <si>
    <t>RAVISHANKAR BHALCHANDRA DESHPANDE</t>
  </si>
  <si>
    <t>A WING - OFFICE - 903</t>
  </si>
  <si>
    <t>PRATIMA PRASANNA MUTHA</t>
  </si>
  <si>
    <t>A WING - OFFICE - 904</t>
  </si>
  <si>
    <t>A WING - OFFICE - 906</t>
  </si>
  <si>
    <t>RAVINDRANATH WARRIER</t>
  </si>
  <si>
    <t>A WING - OFFICE - 907</t>
  </si>
  <si>
    <t>A WING - OFFICE - 908</t>
  </si>
  <si>
    <t>A WING - OFFICE - 909</t>
  </si>
  <si>
    <t>A WING - OFFICE - 910</t>
  </si>
  <si>
    <t>A WING - OFFICE - 911</t>
  </si>
  <si>
    <t>GAYATRI RAHUL PAWAR</t>
  </si>
  <si>
    <t>06 Sep 2020</t>
  </si>
  <si>
    <t>A WING - OFFICE - 912</t>
  </si>
  <si>
    <t>RAKHI NIKHILESH PANT</t>
  </si>
  <si>
    <t>A WING - OFFICE - 913</t>
  </si>
  <si>
    <t>ABHAY MANGESH PANGAM</t>
  </si>
  <si>
    <t>A WING - OFFICE - 914</t>
  </si>
  <si>
    <t>NITIN MADHAV DHAMANE</t>
  </si>
  <si>
    <t>25 Sep 2020</t>
  </si>
  <si>
    <t>A WING - OFFICE - 915</t>
  </si>
  <si>
    <t>CALYPSO ESTATE PVT LTD</t>
  </si>
  <si>
    <t>A WING - OFFICE - 916</t>
  </si>
  <si>
    <t>DINESH HARI SHROFF</t>
  </si>
  <si>
    <t>A WING - OFFICE - 917</t>
  </si>
  <si>
    <t>A WING - OFFICE - 918</t>
  </si>
  <si>
    <t>A WING - OFFICE - 919</t>
  </si>
  <si>
    <t>ASHOK RAJENDRAPRASAD AGARWAL</t>
  </si>
  <si>
    <t>A WING - OFFICE - 920</t>
  </si>
  <si>
    <t>A WING - OFFICE - 921</t>
  </si>
  <si>
    <t>A WING - OFFICE - 922</t>
  </si>
  <si>
    <t>CHETAN PRADEEP SHROFF</t>
  </si>
  <si>
    <t>A WING - OFFICE - 924</t>
  </si>
  <si>
    <t>NAVAGRAHA ENTERPRISES</t>
  </si>
  <si>
    <t>A WING - SHOP - 01</t>
  </si>
  <si>
    <t>A WING - SHOP - 03</t>
  </si>
  <si>
    <t>A WING - SHOP - 04</t>
  </si>
  <si>
    <t>SATISH SHIVLAL KOKATE</t>
  </si>
  <si>
    <t>A WING - SHOP - 05</t>
  </si>
  <si>
    <t>A WING - SHOP - 07</t>
  </si>
  <si>
    <t>TUSHAR DATTATRAY ABHANG</t>
  </si>
  <si>
    <t>A WING - SHOP - 09</t>
  </si>
  <si>
    <t>MURTUZA KURBAN HUSSAIN MAKDA</t>
  </si>
  <si>
    <t>A WING - SHOP - 10</t>
  </si>
  <si>
    <t>SUBHASH WAMANRAO CHARHATE</t>
  </si>
  <si>
    <t>A WING - SHOP - 101</t>
  </si>
  <si>
    <t>A WING - SHOP - 102</t>
  </si>
  <si>
    <t>A WING - SHOP - 103</t>
  </si>
  <si>
    <t>YASMIN SADARUDIN PARBATANI</t>
  </si>
  <si>
    <t>A WING - SHOP - 104</t>
  </si>
  <si>
    <t>A WING - SHOP - 105</t>
  </si>
  <si>
    <t>Kalpesh Sudhir Potghante</t>
  </si>
  <si>
    <t>A WING - SHOP - 106</t>
  </si>
  <si>
    <t>VEENA VIJAY PAIGUDE</t>
  </si>
  <si>
    <t>21 Dec 2022</t>
  </si>
  <si>
    <t>A WING - SHOP - 107</t>
  </si>
  <si>
    <t>ATUL ARJUNRAO MANDAVKAR</t>
  </si>
  <si>
    <t>A WING - SHOP - 108</t>
  </si>
  <si>
    <t>A WING - SHOP - 109</t>
  </si>
  <si>
    <t>Khadija Moiz Channiwala</t>
  </si>
  <si>
    <t>A WING - SHOP - 11</t>
  </si>
  <si>
    <t>A WING - SHOP - 110</t>
  </si>
  <si>
    <t>LALIT SAHANI</t>
  </si>
  <si>
    <t>A WING - SHOP - 111</t>
  </si>
  <si>
    <t>ANUJ JAGMOHAN DHODY</t>
  </si>
  <si>
    <t>A WING - SHOP - 112</t>
  </si>
  <si>
    <t>A WING - SHOP - 114</t>
  </si>
  <si>
    <t>MEHBOOB KURBANHUSEIN LOKHANDWALA</t>
  </si>
  <si>
    <t>14 Jan 2020</t>
  </si>
  <si>
    <t>A WING - SHOP - 115</t>
  </si>
  <si>
    <t>BHUPINDER SINGH</t>
  </si>
  <si>
    <t>12 Jan 2021</t>
  </si>
  <si>
    <t>A WING - SHOP - 116</t>
  </si>
  <si>
    <t>MANISHA VIVEK PATIL</t>
  </si>
  <si>
    <t>A WING - SHOP - 117</t>
  </si>
  <si>
    <t>27 Aug 2024</t>
  </si>
  <si>
    <t>A WING - SHOP - 12</t>
  </si>
  <si>
    <t>A WING - SHOP - 13</t>
  </si>
  <si>
    <t>SUNIL HARISHCHANDRA RAJPUT</t>
  </si>
  <si>
    <t>01 Jul 2021</t>
  </si>
  <si>
    <t>A WING - SHOP - 16</t>
  </si>
  <si>
    <t>RAMESH SAMPATRAO DHAVALE</t>
  </si>
  <si>
    <t>A WING - SHOP - 18</t>
  </si>
  <si>
    <t>A WING - SHOP - 19</t>
  </si>
  <si>
    <t>NEELAM R. GANDHI</t>
  </si>
  <si>
    <t>A WING - SHOP - 20</t>
  </si>
  <si>
    <t>VIJAY ANAND</t>
  </si>
  <si>
    <t>A WING - SHOP - 201</t>
  </si>
  <si>
    <t>NEHA SAGAR PATHAK</t>
  </si>
  <si>
    <t>A WING - SHOP - 202</t>
  </si>
  <si>
    <t>A WING - SHOP - 203</t>
  </si>
  <si>
    <t>SHREYA RAJESH SACHDEV</t>
  </si>
  <si>
    <t>A WING - SHOP - 204</t>
  </si>
  <si>
    <t>A WING - SHOP - 205</t>
  </si>
  <si>
    <t>13 Dec 2022</t>
  </si>
  <si>
    <t>A WING - SHOP - 207</t>
  </si>
  <si>
    <t>KUMUDINI KUMAR</t>
  </si>
  <si>
    <t>A WING - SHOP - 208</t>
  </si>
  <si>
    <t>A WING - SHOP - 209</t>
  </si>
  <si>
    <t>ANAMIKA AMIT MISHRA</t>
  </si>
  <si>
    <t>A WING - SHOP - 21</t>
  </si>
  <si>
    <t>A WING - SHOP - 210</t>
  </si>
  <si>
    <t>A WING - SHOP - 213</t>
  </si>
  <si>
    <t>A WING - SHOP - 214</t>
  </si>
  <si>
    <t>A WING - SHOP - 215</t>
  </si>
  <si>
    <t>A WING - SHOP - 216</t>
  </si>
  <si>
    <t>RAJESH RAHEJA</t>
  </si>
  <si>
    <t>A WING - SHOP - 217</t>
  </si>
  <si>
    <t>A WING - SHOP - 219</t>
  </si>
  <si>
    <t>ALIASGAR LOKHANDWALA</t>
  </si>
  <si>
    <t>A WING OFFICE - 724</t>
  </si>
  <si>
    <t>B WING - OFFICE - 1001</t>
  </si>
  <si>
    <t>NISHIGANDH INFRA LLP</t>
  </si>
  <si>
    <t>B WING - OFFICE - 1002</t>
  </si>
  <si>
    <t>SNOWFINCH INFRA LLP</t>
  </si>
  <si>
    <t>B WING - OFFICE - 220</t>
  </si>
  <si>
    <t>B WING - OFFICE - 221</t>
  </si>
  <si>
    <t>B WING - OFFICE - 222</t>
  </si>
  <si>
    <t>SSPD VISION LLP</t>
  </si>
  <si>
    <t>B WING - OFFICE - 223</t>
  </si>
  <si>
    <t>B WING - OFFICE - 301</t>
  </si>
  <si>
    <t>31 Jul 2020</t>
  </si>
  <si>
    <t>B WING - OFFICE - 302</t>
  </si>
  <si>
    <t>B WING - OFFICE - 303</t>
  </si>
  <si>
    <t>B WING - OFFICE - 304</t>
  </si>
  <si>
    <t>B WING - OFFICE - 306</t>
  </si>
  <si>
    <t>ABISHAL SAHANI</t>
  </si>
  <si>
    <t>B WING - OFFICE - 308</t>
  </si>
  <si>
    <t>B WING - OFFICE - 309</t>
  </si>
  <si>
    <t>JEETKUMAR HARISHKUMAR VITHALANI</t>
  </si>
  <si>
    <t>B WING - OFFICE - 401</t>
  </si>
  <si>
    <t>ASGAR ALI JAORAWALA</t>
  </si>
  <si>
    <t>24 Feb 2022</t>
  </si>
  <si>
    <t>B WING - OFFICE - 402</t>
  </si>
  <si>
    <t>SEJAL VIJAY SHAH</t>
  </si>
  <si>
    <t>B WING - OFFICE - 403</t>
  </si>
  <si>
    <t>ITYX INDIA PRIVATE LIMITED</t>
  </si>
  <si>
    <t>B WING - OFFICE - 404</t>
  </si>
  <si>
    <t>B WING - OFFICE - 405</t>
  </si>
  <si>
    <t>ANKUR BALMUKUND PARIKH</t>
  </si>
  <si>
    <t>B WING - OFFICE - 406</t>
  </si>
  <si>
    <t>RITESHKUMAR RAMESH ARORA</t>
  </si>
  <si>
    <t>B WING - OFFICE - 407</t>
  </si>
  <si>
    <t>YOGESH DATTATRAY DESAI</t>
  </si>
  <si>
    <t>B WING - OFFICE - 408</t>
  </si>
  <si>
    <t>MILINDKUMAR PRAKASHRAO SOMVANSHI (HUF)</t>
  </si>
  <si>
    <t>B WING - OFFICE - 409</t>
  </si>
  <si>
    <t>B WING - OFFICE - 501</t>
  </si>
  <si>
    <t>MANISH MURLI JETHMALANI</t>
  </si>
  <si>
    <t>B WING - OFFICE - 502</t>
  </si>
  <si>
    <t>RASHMI AGARWAL RATHI</t>
  </si>
  <si>
    <t>B WING - OFFICE - 503</t>
  </si>
  <si>
    <t>BHUPENDRA RAMBHAU HANDE</t>
  </si>
  <si>
    <t>B WING - OFFICE - 504</t>
  </si>
  <si>
    <t>ANAND KISAN PIMPALKAR</t>
  </si>
  <si>
    <t>B WING - OFFICE - 505</t>
  </si>
  <si>
    <t>B WING - OFFICE - 506</t>
  </si>
  <si>
    <t>INTERJAS LOGISTICS PRIVATE LIMITED</t>
  </si>
  <si>
    <t>B WING - OFFICE - 507</t>
  </si>
  <si>
    <t>ALKA TANMAY SAVANT</t>
  </si>
  <si>
    <t>13 Sep 2022</t>
  </si>
  <si>
    <t>B WING - OFFICE - 508</t>
  </si>
  <si>
    <t>B WING - OFFICE - 509</t>
  </si>
  <si>
    <t>EKATPURE HARSHAL RAJAN</t>
  </si>
  <si>
    <t>B WING - OFFICE - 601</t>
  </si>
  <si>
    <t>SANKET RAVINDRA SETHIYA</t>
  </si>
  <si>
    <t>08 Feb 2022</t>
  </si>
  <si>
    <t>B WING - OFFICE - 602</t>
  </si>
  <si>
    <t>SHEETAL GALANDE</t>
  </si>
  <si>
    <t>B WING - OFFICE - 603</t>
  </si>
  <si>
    <t>SANDEEP SOHANRAJ BAFNA</t>
  </si>
  <si>
    <t>B WING - OFFICE - 604</t>
  </si>
  <si>
    <t>MAHESH PRAKASH KOLAMKAR</t>
  </si>
  <si>
    <t>B WING - OFFICE - 605</t>
  </si>
  <si>
    <t>08 Dec 2022</t>
  </si>
  <si>
    <t>B WING - OFFICE - 606</t>
  </si>
  <si>
    <t>PRATIK HEMANT GADIYA</t>
  </si>
  <si>
    <t>B WING - OFFICE - 607</t>
  </si>
  <si>
    <t>DIPAK JAYSING BHIVARE</t>
  </si>
  <si>
    <t>B WING - OFFICE - 608</t>
  </si>
  <si>
    <t>MAYA RAJESH RAJPUT</t>
  </si>
  <si>
    <t>B WING - OFFICE - 609</t>
  </si>
  <si>
    <t>SANJIVANI SUDHIR SHINDE</t>
  </si>
  <si>
    <t>B WING - OFFICE - 701</t>
  </si>
  <si>
    <t>ODDN ASSET MART PROPERTIES LLP</t>
  </si>
  <si>
    <t>30 Jun 2025</t>
  </si>
  <si>
    <t>B WING - OFFICE - 702</t>
  </si>
  <si>
    <t>YSP OFFICE THRIVE PARTNERS LLP</t>
  </si>
  <si>
    <t>20 Jun 2025</t>
  </si>
  <si>
    <t>B WING - OFFICE - 703</t>
  </si>
  <si>
    <t>B WING - OFFICE - 901</t>
  </si>
  <si>
    <t>PUNE LANDMARK</t>
  </si>
  <si>
    <t>B WING - OFFICE - 902</t>
  </si>
  <si>
    <t>B WING - SHOP - 101</t>
  </si>
  <si>
    <t>B WING - UNIT - 203</t>
  </si>
  <si>
    <t>B WING - UNIT - 205</t>
  </si>
  <si>
    <t>B WING - UNIT - 209</t>
  </si>
  <si>
    <t>SAVITA SADASHIV CHOUNDE</t>
  </si>
  <si>
    <t>B WING - UNIT- 224 FOOD COURT</t>
  </si>
  <si>
    <t>PRABHAKAR MAHIPATI SHINDE</t>
  </si>
  <si>
    <t>PRADNYA PRASAD KAMBLE</t>
  </si>
  <si>
    <t>07 Mar 2021</t>
  </si>
  <si>
    <t>08 Jul 2024</t>
  </si>
  <si>
    <t>21 Jun 2021</t>
  </si>
  <si>
    <t>OFFICE - 1002</t>
  </si>
  <si>
    <t>OFFICE - 1102</t>
  </si>
  <si>
    <t>VAIBHAV GUPTA</t>
  </si>
  <si>
    <t>OFFICE - 1105</t>
  </si>
  <si>
    <t>AIT GLOBAL INDIA PVT LTD</t>
  </si>
  <si>
    <t>OFFICE - 1106</t>
  </si>
  <si>
    <t>PINKY MISHRA</t>
  </si>
  <si>
    <t>OFFICE - 1303</t>
  </si>
  <si>
    <t>CHARKAMAL 2 ESTATES LLP</t>
  </si>
  <si>
    <t>OFFICE - 1306</t>
  </si>
  <si>
    <t>GAURAV BHATTACHARYA</t>
  </si>
  <si>
    <t>28 Jan 2025</t>
  </si>
  <si>
    <t>OFFICE - 1405</t>
  </si>
  <si>
    <t>SPRINGSTONE HILLS LLP</t>
  </si>
  <si>
    <t>OFFICE - 1407</t>
  </si>
  <si>
    <t>HAKIM MOHISINBHAI KARMALAWALA</t>
  </si>
  <si>
    <t>OFFICE - 1501</t>
  </si>
  <si>
    <t>OFFICE - 1503</t>
  </si>
  <si>
    <t>OFFICE - 1504</t>
  </si>
  <si>
    <t>ANISH SANJAY BOTHRA</t>
  </si>
  <si>
    <t>OFFICE - 1505</t>
  </si>
  <si>
    <t>OMS CREATION LLP</t>
  </si>
  <si>
    <t>OFFICE - 1506</t>
  </si>
  <si>
    <t>FUTOPS TECHNOLOGIES INDIA PRIVATE LIMITED</t>
  </si>
  <si>
    <t>OFFICE - 1602</t>
  </si>
  <si>
    <t>GIRISONS CLOTHING INDUSTRY</t>
  </si>
  <si>
    <t>12 Sep 2024</t>
  </si>
  <si>
    <t>OFFICE - 1604</t>
  </si>
  <si>
    <t>NANDINI ARORA</t>
  </si>
  <si>
    <t>OFFICE - 1703</t>
  </si>
  <si>
    <t>OFFICE - 1708</t>
  </si>
  <si>
    <t>OFFICE - 202</t>
  </si>
  <si>
    <t>OFFICE - 302</t>
  </si>
  <si>
    <t>VINAY BHANUSHALI</t>
  </si>
  <si>
    <t>OFFICE - 303</t>
  </si>
  <si>
    <t>ROHINI RAHUL PATIL</t>
  </si>
  <si>
    <t>OFFICE - 304</t>
  </si>
  <si>
    <t>OFFICE - 305</t>
  </si>
  <si>
    <t>ASHISH MODI</t>
  </si>
  <si>
    <t>OFFICE - 307</t>
  </si>
  <si>
    <t>LALITKUMAR PATIL</t>
  </si>
  <si>
    <t>OFFICE - 309</t>
  </si>
  <si>
    <t>Sushant Vijay Shinde</t>
  </si>
  <si>
    <t>OFFICE - 311</t>
  </si>
  <si>
    <t>OFFICE - 316</t>
  </si>
  <si>
    <t>OFFICE - 317</t>
  </si>
  <si>
    <t>VEDATRAYE DEVDUTT DESHMUKH</t>
  </si>
  <si>
    <t>OFFICE - 318</t>
  </si>
  <si>
    <t>SATISH RANGNATH VARPE</t>
  </si>
  <si>
    <t>OFFICE - 319</t>
  </si>
  <si>
    <t>AMAR DILIP PANCHAL</t>
  </si>
  <si>
    <t>05 Jan 2021</t>
  </si>
  <si>
    <t>OFFICE - 320</t>
  </si>
  <si>
    <t>AJAYSINGH PREMSINGH RAJPUT</t>
  </si>
  <si>
    <t>OFFICE - 321</t>
  </si>
  <si>
    <t>SURENDRASINGH JALAMSINGH DEORE</t>
  </si>
  <si>
    <t>OFFICE - 322</t>
  </si>
  <si>
    <t>OM SAI MANPOWER SERVICES PVT LTD</t>
  </si>
  <si>
    <t>OFFICE - 323</t>
  </si>
  <si>
    <t>PRADNYA PRITESH BAFNA</t>
  </si>
  <si>
    <t>OFFICE - 324</t>
  </si>
  <si>
    <t>NAMITA PATRA</t>
  </si>
  <si>
    <t>OFFICE - 401</t>
  </si>
  <si>
    <t>SHASHIKANT VAISHNAV</t>
  </si>
  <si>
    <t>OFFICE - 402</t>
  </si>
  <si>
    <t>ATUL DAWDA</t>
  </si>
  <si>
    <t>OFFICE - 403</t>
  </si>
  <si>
    <t>SUMEET CHAWLA</t>
  </si>
  <si>
    <t>OFFICE - 404</t>
  </si>
  <si>
    <t>SOLITAIRE TRADE LINK PVT LTD</t>
  </si>
  <si>
    <t>OFFICE - 405</t>
  </si>
  <si>
    <t>VARSHA JHUNJHUNWALA</t>
  </si>
  <si>
    <t>27 Dec 2020</t>
  </si>
  <si>
    <t>OFFICE - 406</t>
  </si>
  <si>
    <t>SHILPA SHAILESH NAIK</t>
  </si>
  <si>
    <t>OFFICE - 408</t>
  </si>
  <si>
    <t>VINITA PUNTAMBEKAR</t>
  </si>
  <si>
    <t>13 Jun 2022</t>
  </si>
  <si>
    <t>OFFICE - 409</t>
  </si>
  <si>
    <t>TANAY DIMPLE SHAH</t>
  </si>
  <si>
    <t>OFFICE - 410</t>
  </si>
  <si>
    <t>HETAL HARDIK NANAVATI</t>
  </si>
  <si>
    <t>OFFICE - 411</t>
  </si>
  <si>
    <t>VAIBHAV VASANTRAO BHUJBAL</t>
  </si>
  <si>
    <t>OFFICE - 412</t>
  </si>
  <si>
    <t>GAURANG DWARKADAS VORA</t>
  </si>
  <si>
    <t>OFFICE - 413</t>
  </si>
  <si>
    <t>OFFICE - 414</t>
  </si>
  <si>
    <t>KWAI JEN SINGH</t>
  </si>
  <si>
    <t>OFFICE - 416</t>
  </si>
  <si>
    <t>SAGAR DHANSUKH MORABIA</t>
  </si>
  <si>
    <t>23 Jun 2021</t>
  </si>
  <si>
    <t>OFFICE - 417</t>
  </si>
  <si>
    <t>SUMATI GITESH TANEJA</t>
  </si>
  <si>
    <t>OFFICE - 419</t>
  </si>
  <si>
    <t>OFFICE - 421</t>
  </si>
  <si>
    <t>BHARAT CHANDANMAL CHHAJED</t>
  </si>
  <si>
    <t>OFFICE - 422</t>
  </si>
  <si>
    <t>NAVNATH NANA HARDE</t>
  </si>
  <si>
    <t>OFFICE - 423</t>
  </si>
  <si>
    <t>Yogita Vinay Theng</t>
  </si>
  <si>
    <t>OFFICE - 502</t>
  </si>
  <si>
    <t>SANJAY VEDUJI KHAIRNAR</t>
  </si>
  <si>
    <t>OFFICE - 503</t>
  </si>
  <si>
    <t>MAZAHIR KHADPAWALA</t>
  </si>
  <si>
    <t>OFFICE - 504</t>
  </si>
  <si>
    <t>DODDA VENKATA LAKSHMI SAILAJA</t>
  </si>
  <si>
    <t>OFFICE - 506</t>
  </si>
  <si>
    <t>OFFICE - 508</t>
  </si>
  <si>
    <t>JAMSHED GOVEKAR</t>
  </si>
  <si>
    <t>11 Jun 2021</t>
  </si>
  <si>
    <t>OFFICE - 509</t>
  </si>
  <si>
    <t>MANJINDER SINGH</t>
  </si>
  <si>
    <t>OFFICE - 510</t>
  </si>
  <si>
    <t>BHARGAV MAHETA</t>
  </si>
  <si>
    <t>OFFICE - 512</t>
  </si>
  <si>
    <t>RADHIKA SUDHIR</t>
  </si>
  <si>
    <t>OFFICE - 513</t>
  </si>
  <si>
    <t>AADITI ABHIJIT SHAH</t>
  </si>
  <si>
    <t>04 Sep 2024</t>
  </si>
  <si>
    <t>OFFICE - 514</t>
  </si>
  <si>
    <t>SUHAIL DASTAGIR CHOHAN</t>
  </si>
  <si>
    <t>OFFICE - 515</t>
  </si>
  <si>
    <t>DASTAGIR SIKANDER CHOHAN</t>
  </si>
  <si>
    <t>OFFICE - 516</t>
  </si>
  <si>
    <t>SNEHA RAMESH HULGERI</t>
  </si>
  <si>
    <t>OFFICE - 517</t>
  </si>
  <si>
    <t>PRAMODKUMAR AMBADAS MUNTODE</t>
  </si>
  <si>
    <t>OFFICE - 518</t>
  </si>
  <si>
    <t>DEEPTI VINOD AGARWAL</t>
  </si>
  <si>
    <t>OFFICE - 520</t>
  </si>
  <si>
    <t>HIMANSHU ASHOK GADKARI</t>
  </si>
  <si>
    <t>OFFICE - 521</t>
  </si>
  <si>
    <t>APARNA VAIBHAV RANADIVE</t>
  </si>
  <si>
    <t>OFFICE - 528</t>
  </si>
  <si>
    <t>OFFICE - 529</t>
  </si>
  <si>
    <t>SHARAN SEETHARAM SHETTY</t>
  </si>
  <si>
    <t>OFFICE - 530</t>
  </si>
  <si>
    <t>POOJA SEETHARAM SHETTY</t>
  </si>
  <si>
    <t>OFFICE - 531</t>
  </si>
  <si>
    <t>KHUSHROO M COOPER</t>
  </si>
  <si>
    <t>OFFICE - 532</t>
  </si>
  <si>
    <t>OFFICE - 601</t>
  </si>
  <si>
    <t>SANJIV KUMAR BHARGAVA</t>
  </si>
  <si>
    <t>OFFICE - 602</t>
  </si>
  <si>
    <t>KANCHI SUNEEL BHAMBHANI</t>
  </si>
  <si>
    <t>OFFICE - 604</t>
  </si>
  <si>
    <t>SALEEM ZAKIUDDIN MERCHANT</t>
  </si>
  <si>
    <t>OFFICE - 605</t>
  </si>
  <si>
    <t>ZAKIUDDIN ABDULKADAR MERCHANT</t>
  </si>
  <si>
    <t>OFFICE - 607</t>
  </si>
  <si>
    <t>SHANKAR RAI</t>
  </si>
  <si>
    <t>22 Jan 2021</t>
  </si>
  <si>
    <t>OFFICE - 608</t>
  </si>
  <si>
    <t>ARUN DATTATRAY PRABHUDESAI</t>
  </si>
  <si>
    <t>OFFICE - 609</t>
  </si>
  <si>
    <t>OFFICE - 610</t>
  </si>
  <si>
    <t>ROOPALI PRASHANT BELGAUMKAR</t>
  </si>
  <si>
    <t>OFFICE - 611</t>
  </si>
  <si>
    <t>MEDIATORS AND AJANTHA SECURITIES PVT LTD</t>
  </si>
  <si>
    <t>OFFICE - 612</t>
  </si>
  <si>
    <t>SURENDRA KUMAR AGARWAL</t>
  </si>
  <si>
    <t>22 Jun 2021</t>
  </si>
  <si>
    <t>OFFICE - 613</t>
  </si>
  <si>
    <t>PRADEEP KUMAR BOSE</t>
  </si>
  <si>
    <t>OFFICE - 614</t>
  </si>
  <si>
    <t>RAJENDRA KUMAR</t>
  </si>
  <si>
    <t>OFFICE - 615</t>
  </si>
  <si>
    <t>NIRMAL KUMAR CHHABRA</t>
  </si>
  <si>
    <t>OFFICE - 617</t>
  </si>
  <si>
    <t>AMIT J. KALAKE</t>
  </si>
  <si>
    <t>OFFICE - 618</t>
  </si>
  <si>
    <t>22 Apr 2021</t>
  </si>
  <si>
    <t>OFFICE - 619</t>
  </si>
  <si>
    <t>RAJESH SUREKA</t>
  </si>
  <si>
    <t>OFFICE - 620</t>
  </si>
  <si>
    <t>SHRIKANT SUREKA</t>
  </si>
  <si>
    <t>OFFICE - 626</t>
  </si>
  <si>
    <t>18 Jan 2021</t>
  </si>
  <si>
    <t>OFFICE - 629</t>
  </si>
  <si>
    <t>RAJIV NANDKUMAR LADE</t>
  </si>
  <si>
    <t>OFFICE - 630</t>
  </si>
  <si>
    <t>BHUSHAN SURESH NAGSHETIA</t>
  </si>
  <si>
    <t>OFFICE - 631</t>
  </si>
  <si>
    <t>SACHIN CHAMPALAL DESARDA</t>
  </si>
  <si>
    <t>OFFICE - 632</t>
  </si>
  <si>
    <t>MONIKA MANOJ DHAKE</t>
  </si>
  <si>
    <t>OFFICE - 633</t>
  </si>
  <si>
    <t>NUZHAT PARVIN APPASAHEB RUKADIKAR</t>
  </si>
  <si>
    <t>OFFICE - 637</t>
  </si>
  <si>
    <t>VENKATRAMAN DORAISWAMY</t>
  </si>
  <si>
    <t>OFFICE - 711</t>
  </si>
  <si>
    <t>SAROJA RAJENDRA PATIL</t>
  </si>
  <si>
    <t>OFFICE - 712</t>
  </si>
  <si>
    <t>DHARA NIMISH SHAH</t>
  </si>
  <si>
    <t>OFFICE - 713</t>
  </si>
  <si>
    <t>PARMINDER PAL SINGH BHATIA (HUF)</t>
  </si>
  <si>
    <t>OFFICE - 714</t>
  </si>
  <si>
    <t>BHUSHAN SURESH MAHAJAN</t>
  </si>
  <si>
    <t>OFFICE - 715</t>
  </si>
  <si>
    <t>SHRAMIKA SHRIMANT MADIWAL</t>
  </si>
  <si>
    <t>OFFICE - 716</t>
  </si>
  <si>
    <t>SWAPNIL DILIP SALI</t>
  </si>
  <si>
    <t>OFFICE - 717</t>
  </si>
  <si>
    <t>HARISH LAXMANDAS AJWANI</t>
  </si>
  <si>
    <t>OFFICE - 718</t>
  </si>
  <si>
    <t>DINESH LAXMANDAS AJWANI</t>
  </si>
  <si>
    <t>OFFICE - 722</t>
  </si>
  <si>
    <t>HUZEFA NAJMUDDIN DUDHWALA</t>
  </si>
  <si>
    <t>OFFICE - 726</t>
  </si>
  <si>
    <t>OFFICE - 727</t>
  </si>
  <si>
    <t>03 Jun 2021</t>
  </si>
  <si>
    <t>OFFICE - 728</t>
  </si>
  <si>
    <t>OFFICE - 729</t>
  </si>
  <si>
    <t>DEVESH JAIN AND SONS (HUF)</t>
  </si>
  <si>
    <t>13 Dec 2021</t>
  </si>
  <si>
    <t>OFFICE - 730</t>
  </si>
  <si>
    <t>OFFICE - 731</t>
  </si>
  <si>
    <t>VIJAYKUMAR RAMAJI PATIL</t>
  </si>
  <si>
    <t>OFFICE - 734</t>
  </si>
  <si>
    <t>PARMAR OIL MILLS PRIVATE LIMITED</t>
  </si>
  <si>
    <t>OFFICE - 735</t>
  </si>
  <si>
    <t>OFFICE - 737</t>
  </si>
  <si>
    <t>OFFICE - 739</t>
  </si>
  <si>
    <t>KAPIL UTTURE</t>
  </si>
  <si>
    <t>OFFICE - 802</t>
  </si>
  <si>
    <t>KETAKI CHARUDATTA HANDE</t>
  </si>
  <si>
    <t>OFFICE - 806</t>
  </si>
  <si>
    <t>LOVE RASTOGI</t>
  </si>
  <si>
    <t>OFFICE - 808</t>
  </si>
  <si>
    <t>OFFICE - 809</t>
  </si>
  <si>
    <t>TAAYNAM TRADING AND CONSULTANCY LLP</t>
  </si>
  <si>
    <t>05 Dec 2024</t>
  </si>
  <si>
    <t>OFFICE - 810</t>
  </si>
  <si>
    <t>ABHINAM VENTURES LLP</t>
  </si>
  <si>
    <t>OFFICE - 812</t>
  </si>
  <si>
    <t>RAJENDRA MISHRA</t>
  </si>
  <si>
    <t>OFFICE - 813</t>
  </si>
  <si>
    <t>OFFICE - 814</t>
  </si>
  <si>
    <t>OFFICE - 815</t>
  </si>
  <si>
    <t>PRASHANT BABURAO SASATTE</t>
  </si>
  <si>
    <t>OFFICE - 816</t>
  </si>
  <si>
    <t>SATHYANARAYANA RAM PRASAD</t>
  </si>
  <si>
    <t>OFFICE - 818</t>
  </si>
  <si>
    <t>ATUL KUMAR AGRAWAL</t>
  </si>
  <si>
    <t>OFFICE - 819</t>
  </si>
  <si>
    <t>RAGHUNATH RAGHAVAN NAIR</t>
  </si>
  <si>
    <t>OFFICE - 823</t>
  </si>
  <si>
    <t>YASH KAMDAR</t>
  </si>
  <si>
    <t>OFFICE - 825</t>
  </si>
  <si>
    <t>RAJENDRA VYANKATESH WALLAKATI</t>
  </si>
  <si>
    <t>OFFICE - 828</t>
  </si>
  <si>
    <t>OFFICE - 829</t>
  </si>
  <si>
    <t>NAINA ANAND</t>
  </si>
  <si>
    <t>OFFICE - 830</t>
  </si>
  <si>
    <t>KALPANA RAJENDRA PARHAD</t>
  </si>
  <si>
    <t>OFFICE - 832</t>
  </si>
  <si>
    <t>LALIT SHARMA</t>
  </si>
  <si>
    <t>OFFICE - 834</t>
  </si>
  <si>
    <t>MANOJ KUMAR PANDEY</t>
  </si>
  <si>
    <t>OFFICE - 836</t>
  </si>
  <si>
    <t>VIDYA BALAJI PATIL</t>
  </si>
  <si>
    <t>OFFICE - 837</t>
  </si>
  <si>
    <t>OFFICE - 838</t>
  </si>
  <si>
    <t>OFFICE - 839</t>
  </si>
  <si>
    <t>OFFICE -703</t>
  </si>
  <si>
    <t>MANOHAR BHARWANI</t>
  </si>
  <si>
    <t>OFFICE -704</t>
  </si>
  <si>
    <t>GEETA PURSNANI</t>
  </si>
  <si>
    <t>OFFICE -706</t>
  </si>
  <si>
    <t>OFFICE -708</t>
  </si>
  <si>
    <t>ACCELIGIZE BUSINESS SERVICES PVT LTD</t>
  </si>
  <si>
    <t>01 Feb 2021</t>
  </si>
  <si>
    <t>OFFICE -709</t>
  </si>
  <si>
    <t>SUBHASH CHANDER SHARMA</t>
  </si>
  <si>
    <t>OFFICE -710</t>
  </si>
  <si>
    <t>CHIRAAG JAYKUMAR SHAH</t>
  </si>
  <si>
    <t>OFFICE -901</t>
  </si>
  <si>
    <t>SLK SOFTWARE PVT. LTD.</t>
  </si>
  <si>
    <t>OFFICE -902</t>
  </si>
  <si>
    <t>SUSHIL SINGH LUTHRA</t>
  </si>
  <si>
    <t>ANJALI HARESH CHANDLEKAR</t>
  </si>
  <si>
    <t>HRISHIKESH GULABRAO GHULE</t>
  </si>
  <si>
    <t>EROS - 2C -1103</t>
  </si>
  <si>
    <t>ASHISH SHANKARRAO DESHPANDE</t>
  </si>
  <si>
    <t>EROS - 2C -1203</t>
  </si>
  <si>
    <t>NIKHIL NARAYANRAO KATORE</t>
  </si>
  <si>
    <t>EROS - 2C -1804</t>
  </si>
  <si>
    <t>AKSHAY SHAM KHAIRE</t>
  </si>
  <si>
    <t>EROS - 2C -2103</t>
  </si>
  <si>
    <t>GIRISH SHARAD KULKARNI</t>
  </si>
  <si>
    <t>EROS - 2C -2202</t>
  </si>
  <si>
    <t>SACHIN CHANDRASHEKHAR BHURE</t>
  </si>
  <si>
    <t>EROS - 2C -2204</t>
  </si>
  <si>
    <t>JAYESH RAJESH GAWALI</t>
  </si>
  <si>
    <t>15 Nov 2025</t>
  </si>
  <si>
    <t>EROS - 2C -2303</t>
  </si>
  <si>
    <t>SHAISTA KHATOON</t>
  </si>
  <si>
    <t>EROS - 2C -2603</t>
  </si>
  <si>
    <t>AZIMUNNISA SHAIKH</t>
  </si>
  <si>
    <t>20 Sep 2025</t>
  </si>
  <si>
    <t>EROS - 2C -2703</t>
  </si>
  <si>
    <t>AJIT WAGHMODE</t>
  </si>
  <si>
    <t>EROS - 2C -503</t>
  </si>
  <si>
    <t>MADHAVI VASANT MULAY</t>
  </si>
  <si>
    <t>GALAXY - 2B -1302</t>
  </si>
  <si>
    <t>SMITA SANJEEV SHIRAS</t>
  </si>
  <si>
    <t>GALAXY - 2B -1402</t>
  </si>
  <si>
    <t>ADITYA SANJEEV SHIRAS</t>
  </si>
  <si>
    <t>GALAXY - 2B -1802</t>
  </si>
  <si>
    <t>DEEPTI SHANKAR TULPULE</t>
  </si>
  <si>
    <t>GALAXY - 2B -1904</t>
  </si>
  <si>
    <t>SHARMILA HIRAMAN SATHE</t>
  </si>
  <si>
    <t>GALAXY - 2B -2003</t>
  </si>
  <si>
    <t>ROHIT GOVIND KHERDEKAR</t>
  </si>
  <si>
    <t>HERMES - 2E - 1002</t>
  </si>
  <si>
    <t>TRUPTI ONKAR NAIK</t>
  </si>
  <si>
    <t>HERMES - 2E - 1003</t>
  </si>
  <si>
    <t>HARSHAL M ZADE</t>
  </si>
  <si>
    <t>HERMES - 2E - 1004</t>
  </si>
  <si>
    <t>ABHINAV SRIVASTAVA</t>
  </si>
  <si>
    <t>HERMES - 2E - 102</t>
  </si>
  <si>
    <t>TRUPTI PRADEEP MISAL</t>
  </si>
  <si>
    <t>HERMES - 2E - 1102</t>
  </si>
  <si>
    <t>TEJAS JAYRAM BHOR</t>
  </si>
  <si>
    <t>HERMES - 2E - 1104</t>
  </si>
  <si>
    <t>MULASINGH GULABSINGH RAJPUROHIT</t>
  </si>
  <si>
    <t>HERMES - 2E - 1204</t>
  </si>
  <si>
    <t>NILESH KHUSHAL BHARATI</t>
  </si>
  <si>
    <t>HERMES - 2E - 1302</t>
  </si>
  <si>
    <t>CHINMAY KIRAN PATKE</t>
  </si>
  <si>
    <t>HERMES - 2E - 1304</t>
  </si>
  <si>
    <t>ABHISHEK AGGARWAL</t>
  </si>
  <si>
    <t>HERMES - 2E - 1403</t>
  </si>
  <si>
    <t>VIVEK MANOHAR DHONDARKAR</t>
  </si>
  <si>
    <t>HERMES - 2E - 1404</t>
  </si>
  <si>
    <t>SUNEETA SHARMA</t>
  </si>
  <si>
    <t>HERMES - 2E - 1503</t>
  </si>
  <si>
    <t>AMBARISH MANIKRAO NIGADE</t>
  </si>
  <si>
    <t>HERMES - 2E - 1702</t>
  </si>
  <si>
    <t>RAKESH SAMBHAJI PATIL</t>
  </si>
  <si>
    <t>HERMES - 2E - 1703</t>
  </si>
  <si>
    <t>TARIKA JAISINGHANI CHOUDHARY</t>
  </si>
  <si>
    <t>HERMES - 2E - 1704</t>
  </si>
  <si>
    <t>ROHIT SHARANGPANI</t>
  </si>
  <si>
    <t>HERMES - 2E - 1802</t>
  </si>
  <si>
    <t>ABHIJIT RAMCHANDRA HEGADE</t>
  </si>
  <si>
    <t>HERMES - 2E - 1803</t>
  </si>
  <si>
    <t>ANUJ AJIT PATIL</t>
  </si>
  <si>
    <t>HERMES - 2E - 1804</t>
  </si>
  <si>
    <t>PRAMOD ASHOK KULKARNI</t>
  </si>
  <si>
    <t>HERMES - 2E - 1902</t>
  </si>
  <si>
    <t>SAYALI RATIKANT GUJAR</t>
  </si>
  <si>
    <t>HERMES - 2E - 1903</t>
  </si>
  <si>
    <t>AMEYA CHAVAN</t>
  </si>
  <si>
    <t>HERMES - 2E - 1904</t>
  </si>
  <si>
    <t>DEEPA UMESH BOPARDIKAR</t>
  </si>
  <si>
    <t>HERMES - 2E - 2003</t>
  </si>
  <si>
    <t>ADITYA DATTATRAYA TAMBEKAR</t>
  </si>
  <si>
    <t>HERMES - 2E - 2004</t>
  </si>
  <si>
    <t>VISHAKHA SATISH GORWADE</t>
  </si>
  <si>
    <t>HERMES - 2E - 204</t>
  </si>
  <si>
    <t>GAURAV GUPTA</t>
  </si>
  <si>
    <t>HERMES - 2E - 2104</t>
  </si>
  <si>
    <t>ABHIJIT S TAMHANKAR</t>
  </si>
  <si>
    <t>HERMES - 2E - 2204</t>
  </si>
  <si>
    <t>UMESH GOPAL PALEKAR</t>
  </si>
  <si>
    <t>HERMES - 2E - 2304</t>
  </si>
  <si>
    <t>NANDKUMAR BABURAO HONRAO</t>
  </si>
  <si>
    <t>HERMES - 2E - 2404</t>
  </si>
  <si>
    <t>SNEHA SUNIL JARE</t>
  </si>
  <si>
    <t>HERMES - 2E - 2504</t>
  </si>
  <si>
    <t>MOHAMMAD IMRAN</t>
  </si>
  <si>
    <t>18 Sep 2024</t>
  </si>
  <si>
    <t>HERMES - 2E - 2701</t>
  </si>
  <si>
    <t>OMKAR ANIL  SHINDE</t>
  </si>
  <si>
    <t>HERMES - 2E - 2703</t>
  </si>
  <si>
    <t>ROXANNE BERCHMAN DPENHA</t>
  </si>
  <si>
    <t>HERMES - 2E - 302</t>
  </si>
  <si>
    <t>ASHWINI SACHIN  WAGH</t>
  </si>
  <si>
    <t>HERMES - 2E - 303</t>
  </si>
  <si>
    <t>ARPITA SHOME</t>
  </si>
  <si>
    <t>HERMES - 2E - 402</t>
  </si>
  <si>
    <t>MEENA KHANWALKAR</t>
  </si>
  <si>
    <t>HERMES - 2E - 403</t>
  </si>
  <si>
    <t>ANKITA SANJAY KURDUKAR</t>
  </si>
  <si>
    <t>HERMES - 2E - 404</t>
  </si>
  <si>
    <t>SMITA PRADEEP KALE</t>
  </si>
  <si>
    <t>HERMES - 2E - 502</t>
  </si>
  <si>
    <t>PRADEEP NAGNATHRAO MULEY</t>
  </si>
  <si>
    <t>HERMES - 2E - 503</t>
  </si>
  <si>
    <t>ROHIT SANJAYKUMAR BELSARE</t>
  </si>
  <si>
    <t>HERMES - 2E - 504</t>
  </si>
  <si>
    <t>HIMANSHU SURESH NHAVKAR</t>
  </si>
  <si>
    <t>HERMES - 2E - 602</t>
  </si>
  <si>
    <t>PRIYA AKSHAY SUDAME</t>
  </si>
  <si>
    <t>HERMES - 2E - 604</t>
  </si>
  <si>
    <t>SUMIT ARJUN RAUT</t>
  </si>
  <si>
    <t>27 Sep 2024</t>
  </si>
  <si>
    <t>HERMES - 2E - 702</t>
  </si>
  <si>
    <t>MANISHA HIRPURKAR</t>
  </si>
  <si>
    <t>HERMES - 2E - 703</t>
  </si>
  <si>
    <t>MANGAL VIJAY SAMEL</t>
  </si>
  <si>
    <t>HERMES - 2E - 704</t>
  </si>
  <si>
    <t>ANJU JAIN</t>
  </si>
  <si>
    <t>04 Nov 2024</t>
  </si>
  <si>
    <t>HERMES - 2E - 804</t>
  </si>
  <si>
    <t>ANURADHA CHETAN PHADKE</t>
  </si>
  <si>
    <t>HERMES - 2E - 902</t>
  </si>
  <si>
    <t>SOMNATH RANOJIRAO SURWASE</t>
  </si>
  <si>
    <t>HERMES - 2E - 903</t>
  </si>
  <si>
    <t>VANDANA SANJEEV PALSHIKAR</t>
  </si>
  <si>
    <t>HERMES - 2E - 904</t>
  </si>
  <si>
    <t>MUGDHA ARUN BONDRE</t>
  </si>
  <si>
    <t>ORION - 1C - 1001</t>
  </si>
  <si>
    <t>TUSHAR SEVAKRAM LAHANE</t>
  </si>
  <si>
    <t>ORION - 1C - 1002</t>
  </si>
  <si>
    <t>SOURAV AGARWALLA</t>
  </si>
  <si>
    <t>ORION - 1C - 1004</t>
  </si>
  <si>
    <t>PRADNYA PRAVIN MANDHARE</t>
  </si>
  <si>
    <t>ORION - 1C - 101</t>
  </si>
  <si>
    <t>MANISH ARUN AMBEWADIKAR</t>
  </si>
  <si>
    <t>06 Apr 2024</t>
  </si>
  <si>
    <t>ORION - 1C - 102</t>
  </si>
  <si>
    <t>ROHAN SATISH TAYADE</t>
  </si>
  <si>
    <t>ORION - 1C - 104</t>
  </si>
  <si>
    <t>NITIN BHIMRAO AMBULKAR</t>
  </si>
  <si>
    <t>ORION - 1C - 1103</t>
  </si>
  <si>
    <t>PRIYA NAGESH NIMBALKAR</t>
  </si>
  <si>
    <t>ORION - 1C - 1104</t>
  </si>
  <si>
    <t>SANGMESH VEERBHADRA MALGE</t>
  </si>
  <si>
    <t>ORION - 1C - 1202</t>
  </si>
  <si>
    <t>POONAM NANDANWAR</t>
  </si>
  <si>
    <t>ORION - 1C - 1204</t>
  </si>
  <si>
    <t>AJEY KUMAR</t>
  </si>
  <si>
    <t>ORION - 1C - 1304</t>
  </si>
  <si>
    <t>SHUBHADA SARANG WADEKAR</t>
  </si>
  <si>
    <t>ORION - 1C - 1401</t>
  </si>
  <si>
    <t>KIRAN CHANDRAKANT ALPE</t>
  </si>
  <si>
    <t>ORION - 1C - 1402</t>
  </si>
  <si>
    <t>GURUPRASAD RAMESH PARAB</t>
  </si>
  <si>
    <t>ORION - 1C - 1404</t>
  </si>
  <si>
    <t>JAYESH PRABHAKAR MAHALE</t>
  </si>
  <si>
    <t>ORION - 1C - 1501</t>
  </si>
  <si>
    <t>SHALMALI OMPRAKASH KALE</t>
  </si>
  <si>
    <t>ORION - 1C - 1504</t>
  </si>
  <si>
    <t>VISHWAS SAMBHAJI PHAND</t>
  </si>
  <si>
    <t>ORION - 1C - 1804</t>
  </si>
  <si>
    <t>SAYALI ROHIT AWALE</t>
  </si>
  <si>
    <t>ORION - 1C - 1901</t>
  </si>
  <si>
    <t>ROHIT KUMAR TAYAL</t>
  </si>
  <si>
    <t>ORION - 1C - 1904</t>
  </si>
  <si>
    <t>SANDHYA GIRISH BARJE</t>
  </si>
  <si>
    <t>ORION - 1C - 2003</t>
  </si>
  <si>
    <t>NITIN SHRIVASTAVA</t>
  </si>
  <si>
    <t>ORION - 1C - 202</t>
  </si>
  <si>
    <t>OMM HARIDAAS</t>
  </si>
  <si>
    <t>24 Feb 2024</t>
  </si>
  <si>
    <t>ORION - 1C - 203</t>
  </si>
  <si>
    <t>SHEELA RAMESH MAHIPATI</t>
  </si>
  <si>
    <t>ORION - 1C - 2102</t>
  </si>
  <si>
    <t>ASHOK BALASAHEB KADAM</t>
  </si>
  <si>
    <t>ORION - 1C - 2104</t>
  </si>
  <si>
    <t>PAWAN SATHE</t>
  </si>
  <si>
    <t>ORION - 1C - 2202</t>
  </si>
  <si>
    <t>SUMEET PRADEEP KALE</t>
  </si>
  <si>
    <t>ORION - 1C - 2203</t>
  </si>
  <si>
    <t>MAYUR MURLIDHAR KAUDGAONKAR</t>
  </si>
  <si>
    <t xml:space="preserve">ORION - 1C - 2301 </t>
  </si>
  <si>
    <t>RAJESH ANIRUDDHA SASNE</t>
  </si>
  <si>
    <t>29 Jun 2024</t>
  </si>
  <si>
    <t xml:space="preserve">ORION - 1C - 2302 </t>
  </si>
  <si>
    <t>SNEHA ASHISH MOTE</t>
  </si>
  <si>
    <t>ORION - 1C - 2304</t>
  </si>
  <si>
    <t>SAVITA DASHRATH AVHAD</t>
  </si>
  <si>
    <t>ORION - 1C - 2404</t>
  </si>
  <si>
    <t>KULDEEP KUMAR YADAV</t>
  </si>
  <si>
    <t>ORION - 1C - 2501</t>
  </si>
  <si>
    <t>HEMANT BHALCHANDRA PANDE</t>
  </si>
  <si>
    <t>ORION - 1C - 2504</t>
  </si>
  <si>
    <t>PREETHI K</t>
  </si>
  <si>
    <t>ORION - 1C - 2702</t>
  </si>
  <si>
    <t>SANDIP BANSI BOMBE</t>
  </si>
  <si>
    <t>ORION - 1C - 401</t>
  </si>
  <si>
    <t>ORION - 1C - 402</t>
  </si>
  <si>
    <t>SACHIN SADHU DALVI</t>
  </si>
  <si>
    <t>ORION - 1C - 403</t>
  </si>
  <si>
    <t>KIRAN SITARAM MORE</t>
  </si>
  <si>
    <t>ORION - 1C - 501</t>
  </si>
  <si>
    <t>MUKESH MISHRA</t>
  </si>
  <si>
    <t>11 Feb 2023</t>
  </si>
  <si>
    <t>ORION - 1C - 502</t>
  </si>
  <si>
    <t>SUNITA NITIN ASHTEKAR</t>
  </si>
  <si>
    <t>ORION - 1C - 504</t>
  </si>
  <si>
    <t>RAHUL ALIAS PRANAV PRATHAMKUMAR KATTI</t>
  </si>
  <si>
    <t>ORION - 1C - 601</t>
  </si>
  <si>
    <t>KEDAR SHAMRAO DESHPANDE</t>
  </si>
  <si>
    <t>ORION - 1C - 602</t>
  </si>
  <si>
    <t>GAURAV JINDAL</t>
  </si>
  <si>
    <t>ORION - 1C - 604</t>
  </si>
  <si>
    <t>SHUBHANKAR GAURKAR</t>
  </si>
  <si>
    <t>05 Aug 2024</t>
  </si>
  <si>
    <t>ORION - 1C - 701</t>
  </si>
  <si>
    <t>PRANJALI PRADIP PANDHARKAR</t>
  </si>
  <si>
    <t>ORION - 1C - 702</t>
  </si>
  <si>
    <t>PRADIP VISHNUPANT GADEKAR</t>
  </si>
  <si>
    <t>ORION - 1C - 704</t>
  </si>
  <si>
    <t>DANNURE SURESH BASAVANAPPA</t>
  </si>
  <si>
    <t>ORION - 1C - 801</t>
  </si>
  <si>
    <t>VIDYA ANAND KASHIKAR</t>
  </si>
  <si>
    <t>ORION - 1C - 901</t>
  </si>
  <si>
    <t>KUMAR INDRAJEET</t>
  </si>
  <si>
    <t>ORION - 1C - 902</t>
  </si>
  <si>
    <t>DARSHANA SALIL CHITNIS</t>
  </si>
  <si>
    <t>ORION - 1C - 904</t>
  </si>
  <si>
    <t>CHIRANJIT MAITY</t>
  </si>
  <si>
    <t>PEGASUS - 1D - 003</t>
  </si>
  <si>
    <t>SHWETA TANMAY JAGDALE</t>
  </si>
  <si>
    <t>PEGASUS - 1D - 1002</t>
  </si>
  <si>
    <t>SOMYA SHILESH RASTOGI</t>
  </si>
  <si>
    <t>PEGASUS - 1D - 101</t>
  </si>
  <si>
    <t>AKASH GANESHRAO PURKAR</t>
  </si>
  <si>
    <t>PEGASUS - 1D - 103</t>
  </si>
  <si>
    <t>DHAIRYASHIL BALWANTRAO DESHMUKH</t>
  </si>
  <si>
    <t>PEGASUS - 1D - 104</t>
  </si>
  <si>
    <t>MINAL SADANAND LADSAVANGIKAR</t>
  </si>
  <si>
    <t>PEGASUS - 1D - 1101</t>
  </si>
  <si>
    <t>SACHIN SUBHASH KABADGE</t>
  </si>
  <si>
    <t>PEGASUS - 1D - 1102</t>
  </si>
  <si>
    <t>PALLAVI PRABHAKAR PANCHAL</t>
  </si>
  <si>
    <t>PEGASUS - 1D - 1202</t>
  </si>
  <si>
    <t>PARESH ASHOK DIXIT</t>
  </si>
  <si>
    <t>PEGASUS - 1D - 1204</t>
  </si>
  <si>
    <t>MANDAR MOHAN MULEY</t>
  </si>
  <si>
    <t>PEGASUS - 1D - 1302</t>
  </si>
  <si>
    <t>KAVYA RAJEEV</t>
  </si>
  <si>
    <t>PEGASUS - 1D - 1401</t>
  </si>
  <si>
    <t>SONAL KALBANDE</t>
  </si>
  <si>
    <t>PEGASUS - 1D - 1402</t>
  </si>
  <si>
    <t>MAHESHKUMAR SHANKAR JADHAV</t>
  </si>
  <si>
    <t>PEGASUS - 1D - 1501</t>
  </si>
  <si>
    <t>DADABHAU LOTAN DESALE</t>
  </si>
  <si>
    <t>PEGASUS - 1D - 1502</t>
  </si>
  <si>
    <t>YOGESH RAVINDRA JADHAV</t>
  </si>
  <si>
    <t>PEGASUS - 1D - 1601</t>
  </si>
  <si>
    <t>MAYUR RAJENDRA GIRI</t>
  </si>
  <si>
    <t>PEGASUS - 1D - 1603</t>
  </si>
  <si>
    <t>MITHUN SADANAND ADSARE</t>
  </si>
  <si>
    <t>PEGASUS - 1D - 1604</t>
  </si>
  <si>
    <t>SARIKA YEOLEKAR</t>
  </si>
  <si>
    <t>PEGASUS - 1D - 1701</t>
  </si>
  <si>
    <t>ONKAR HANUMANT JAGTAP</t>
  </si>
  <si>
    <t>PEGASUS - 1D - 1801</t>
  </si>
  <si>
    <t>PRIYANKA TUSHAR AGRAWAL</t>
  </si>
  <si>
    <t>PEGASUS - 1D - 1802</t>
  </si>
  <si>
    <t>DEVANAND DASHARATH GARUD</t>
  </si>
  <si>
    <t>PEGASUS - 1D - 1903</t>
  </si>
  <si>
    <t>PEGASUS - 1D - 1904</t>
  </si>
  <si>
    <t>POURNIMA CHANDRAKANT MOTE</t>
  </si>
  <si>
    <t>PEGASUS - 1D - 2002</t>
  </si>
  <si>
    <t>AKANSHA MISHRA</t>
  </si>
  <si>
    <t>PEGASUS - 1D - 2003</t>
  </si>
  <si>
    <t>VIKAS GUPTA</t>
  </si>
  <si>
    <t>PEGASUS - 1D - 2004</t>
  </si>
  <si>
    <t>ABHISHEK SHUKLA</t>
  </si>
  <si>
    <t>PEGASUS - 1D - 201</t>
  </si>
  <si>
    <t>MONISHA PAL</t>
  </si>
  <si>
    <t>PEGASUS - 1D - 202</t>
  </si>
  <si>
    <t>PRASHANT PRABHAKAR GUNJAL</t>
  </si>
  <si>
    <t>PEGASUS - 1D - 203</t>
  </si>
  <si>
    <t>ASHVIN SHARADRAO APARAJIT</t>
  </si>
  <si>
    <t>PEGASUS - 1D - 2101</t>
  </si>
  <si>
    <t>CHANDRA MOULESHWAR JHA</t>
  </si>
  <si>
    <t>PEGASUS - 1D - 2102</t>
  </si>
  <si>
    <t>SONAL TOSHNIWAL</t>
  </si>
  <si>
    <t>PEGASUS - 1D - 2103</t>
  </si>
  <si>
    <t>SUYASH SHASHIKANT SHINDE</t>
  </si>
  <si>
    <t>PEGASUS - 1D - 2104</t>
  </si>
  <si>
    <t>SACHIN KUMAR</t>
  </si>
  <si>
    <t>PEGASUS - 1D - 2201</t>
  </si>
  <si>
    <t>VRUSHALI AMOL PATIL</t>
  </si>
  <si>
    <t>PEGASUS - 1D - 2202</t>
  </si>
  <si>
    <t>GOURISH MARUTIRAO KARANDE</t>
  </si>
  <si>
    <t>PEGASUS - 1D - 2203</t>
  </si>
  <si>
    <t>VIPUL MADANLAL SHRIMALI</t>
  </si>
  <si>
    <t>PEGASUS - 1D - 2301</t>
  </si>
  <si>
    <t>AMRUTA R. DHAWAD</t>
  </si>
  <si>
    <t>PEGASUS - 1D - 2302</t>
  </si>
  <si>
    <t>ARUNA KAMLESH AGRAWAL</t>
  </si>
  <si>
    <t>PEGASUS - 1D - 2303</t>
  </si>
  <si>
    <t>VINOD JASHWANTLAL SHAH</t>
  </si>
  <si>
    <t>PEGASUS - 1D - 2304</t>
  </si>
  <si>
    <t>OMKAR AVINASH TULJAPURKAR</t>
  </si>
  <si>
    <t>PEGASUS - 1D - 2401</t>
  </si>
  <si>
    <t>KAUSTUBH SHAHANE</t>
  </si>
  <si>
    <t>PEGASUS - 1D - 2402</t>
  </si>
  <si>
    <t>VIKAS GOVARDHAN GHORPADE</t>
  </si>
  <si>
    <t>PEGASUS - 1D - 2404</t>
  </si>
  <si>
    <t>MUGDHA SACHIN SAKPAL</t>
  </si>
  <si>
    <t>PEGASUS - 1D - 2503</t>
  </si>
  <si>
    <t>SURAJ MURLIDHAR SUPEKAR</t>
  </si>
  <si>
    <t>PEGASUS - 1D - 2601</t>
  </si>
  <si>
    <t>KASHYAP RAVINDRA KALBURGI</t>
  </si>
  <si>
    <t>PEGASUS - 1D - 2602</t>
  </si>
  <si>
    <t>SHIVKISHOR OMPRAKASH SARDA</t>
  </si>
  <si>
    <t>PEGASUS - 1D - 2604</t>
  </si>
  <si>
    <t>RAHUL SHRIKANT KULKARNI</t>
  </si>
  <si>
    <t>PEGASUS - 1D - 301</t>
  </si>
  <si>
    <t>NANDKUMAR DEORAM KADAM</t>
  </si>
  <si>
    <t>PEGASUS - 1D - 302</t>
  </si>
  <si>
    <t>ASHUTOSH RAI</t>
  </si>
  <si>
    <t>PEGASUS - 1D - 303</t>
  </si>
  <si>
    <t>RAHUL LAXMAN JADHAV</t>
  </si>
  <si>
    <t>PEGASUS - 1D - 304</t>
  </si>
  <si>
    <t>RAHUL KISHOR KASHIKAR</t>
  </si>
  <si>
    <t>PEGASUS - 1D - 401</t>
  </si>
  <si>
    <t>NITIN VIJAY PENDSE</t>
  </si>
  <si>
    <t>PEGASUS - 1D - 402</t>
  </si>
  <si>
    <t>UMESH MURLIDHAR KULKARNI</t>
  </si>
  <si>
    <t>PEGASUS - 1D - 403</t>
  </si>
  <si>
    <t>NEHA SHRIJEET POLKE</t>
  </si>
  <si>
    <t>PEGASUS - 1D - 404</t>
  </si>
  <si>
    <t>AJIT ASHOK DONGRE</t>
  </si>
  <si>
    <t>PEGASUS - 1D - 501</t>
  </si>
  <si>
    <t>SUNIL VASANTRAO NIMJE</t>
  </si>
  <si>
    <t>PEGASUS - 1D - 503</t>
  </si>
  <si>
    <t>ADITYA KHANDALE</t>
  </si>
  <si>
    <t>PEGASUS - 1D - 601</t>
  </si>
  <si>
    <t>MONALI VITTHAL MADAVI</t>
  </si>
  <si>
    <t>PEGASUS - 1D - 602</t>
  </si>
  <si>
    <t>SUPRIYA MANIKRAO JAYGUDE</t>
  </si>
  <si>
    <t>PEGASUS - 1D - 603</t>
  </si>
  <si>
    <t>NEHA SOMSHEKHAR KHASNIS</t>
  </si>
  <si>
    <t>PEGASUS - 1D - 604</t>
  </si>
  <si>
    <t>NIKITA SUBHASH DHAMAL</t>
  </si>
  <si>
    <t>PEGASUS - 1D - 701</t>
  </si>
  <si>
    <t>REKHA VIKAS MAHAJAN</t>
  </si>
  <si>
    <t>PEGASUS - 1D - 801</t>
  </si>
  <si>
    <t>VIDYA NILESH KADU</t>
  </si>
  <si>
    <t>PEGASUS - 1D - 802</t>
  </si>
  <si>
    <t>RANJEET HANUMANT THORAT</t>
  </si>
  <si>
    <t>PEGASUS - 1D - 804</t>
  </si>
  <si>
    <t>TUSHAR VINODRAO SONTAKKE</t>
  </si>
  <si>
    <t>PEGASUS - 1D - 902</t>
  </si>
  <si>
    <t>BABAN PRABHAKAR SAHANE</t>
  </si>
  <si>
    <t>PEGASUS - 1D - 904</t>
  </si>
  <si>
    <t>ROHAN DNYANDEO YADAV</t>
  </si>
  <si>
    <t>PHOENIX - 2A - 1004</t>
  </si>
  <si>
    <t>SHARMILA BALKRUSHNA YEWALE</t>
  </si>
  <si>
    <t>PHOENIX - 2A - 1202</t>
  </si>
  <si>
    <t>MILIND MADHAVRAO MAJUMDAR</t>
  </si>
  <si>
    <t>PHOENIX - 2A - 1203</t>
  </si>
  <si>
    <t>DATTAJIRAO SADASHIV DESAI</t>
  </si>
  <si>
    <t>PHOENIX - 2A - 1301</t>
  </si>
  <si>
    <t>ULHASRAO BHAGWAN HUMBE</t>
  </si>
  <si>
    <t>PHOENIX - 2A - 1304</t>
  </si>
  <si>
    <t>ABHISHEKE SADASHIV KHAROSEKAR</t>
  </si>
  <si>
    <t>07 Jul 2025</t>
  </si>
  <si>
    <t>PHOENIX - 2A - 1403</t>
  </si>
  <si>
    <t>SWATI ASHISH DESHMUKH</t>
  </si>
  <si>
    <t>PHOENIX - 2A - 1601</t>
  </si>
  <si>
    <t>KARTIKEYA NACHIKET VAIRAGARE</t>
  </si>
  <si>
    <t>14 Oct 2025</t>
  </si>
  <si>
    <t>PHOENIX - 2A - 1703</t>
  </si>
  <si>
    <t>ROHIT RAVINDRA KHAIRATKAR</t>
  </si>
  <si>
    <t>PHOENIX - 2A - 1802</t>
  </si>
  <si>
    <t>SUJATA ARUN MAHALE</t>
  </si>
  <si>
    <t>PHOENIX - 2A - 1803</t>
  </si>
  <si>
    <t>MEENA SHANKAR TULPULE</t>
  </si>
  <si>
    <t>PHOENIX - 2A - 2101</t>
  </si>
  <si>
    <t>JIGNA JAYESH PARMAR</t>
  </si>
  <si>
    <t>02 Feb 2026</t>
  </si>
  <si>
    <t>PHOENIX - 2A - 2201</t>
  </si>
  <si>
    <t>NEHA GOVARDHAN BAND</t>
  </si>
  <si>
    <t>PHOENIX - 2A - 2204</t>
  </si>
  <si>
    <t>PARESH BALASAHEB PARLIKAR</t>
  </si>
  <si>
    <t>PHOENIX - 2A - 2504</t>
  </si>
  <si>
    <t>ALPA ABHAY KULKARNI</t>
  </si>
  <si>
    <t>PHOENIX - 2A - 2604</t>
  </si>
  <si>
    <t>PANKAJ KUMAR SINGH</t>
  </si>
  <si>
    <t>PHOENIX - 2A - 504</t>
  </si>
  <si>
    <t>KETKI PANDHARPURE</t>
  </si>
  <si>
    <t>PHOENIX - 2A - 604</t>
  </si>
  <si>
    <t>PRANOTI GIRISH BENDRE</t>
  </si>
  <si>
    <t>PHOENIX - 2A - 704</t>
  </si>
  <si>
    <t>AASHISH MAHADEV ARDHAPURE</t>
  </si>
  <si>
    <t>14 Aug 2025</t>
  </si>
  <si>
    <t>PHOENIX - 2A - 804</t>
  </si>
  <si>
    <t>VAISHALI VINAY HINGE</t>
  </si>
  <si>
    <t>P1 - SHOP NO - 08</t>
  </si>
  <si>
    <t>PIYUSH RAVINDRA SHAH</t>
  </si>
  <si>
    <t>P1 - SHOP NO - 11</t>
  </si>
  <si>
    <t>P1 - SHOP NO - 21</t>
  </si>
  <si>
    <t>PRAJAKTA SAMEER GADEWAR</t>
  </si>
  <si>
    <t>P1 - SHOP NO - 28</t>
  </si>
  <si>
    <t>P1 - SHOP NO - 29</t>
  </si>
  <si>
    <t>SATISH DATTATRAYA VAIDYA</t>
  </si>
  <si>
    <t>P2 - SHOP NO - 106</t>
  </si>
  <si>
    <t>SATISH KUMAR SINHA</t>
  </si>
  <si>
    <t>27 Oct 2025</t>
  </si>
  <si>
    <t>P2 - SHOP NO - 108</t>
  </si>
  <si>
    <t>SUMEET MADANLAL SOMANI</t>
  </si>
  <si>
    <t>P2 - SHOP NO - 109</t>
  </si>
  <si>
    <t>03 Nov 2025</t>
  </si>
  <si>
    <t>P2 - SHOP NO - 110</t>
  </si>
  <si>
    <t>P2 - SHOP NO - 112</t>
  </si>
  <si>
    <t>SACHIN BHARAT DISA</t>
  </si>
  <si>
    <t>P2 - SHOP NO - 113</t>
  </si>
  <si>
    <t>SHILPA DESHMUKH</t>
  </si>
  <si>
    <t>P2 - SHOP NO - 114</t>
  </si>
  <si>
    <t>UDAY WADNERKAR</t>
  </si>
  <si>
    <t>P2 - SHOP NO - 115</t>
  </si>
  <si>
    <t>MADHUSUDAN JAYANT KASHELIKAR</t>
  </si>
  <si>
    <t>P2 - SHOP NO - 116</t>
  </si>
  <si>
    <t>RUCHI SUBHASH RAJE</t>
  </si>
  <si>
    <t>P2 - SHOP NO - 119</t>
  </si>
  <si>
    <t>P2 - SHOP NO - 122</t>
  </si>
  <si>
    <t>JANAKI IYER</t>
  </si>
  <si>
    <t>P2 - SHOP NO - 123</t>
  </si>
  <si>
    <t>IRAVATEE SIDDHARTH BADAMIKAR</t>
  </si>
  <si>
    <t>10 Nov 2025</t>
  </si>
  <si>
    <t>P2 - SHOP NO - 124</t>
  </si>
  <si>
    <t>P2 - SHOP NO - 127</t>
  </si>
  <si>
    <t>SWATI SHAM POTGHAN</t>
  </si>
  <si>
    <t>29 Oct 2025</t>
  </si>
  <si>
    <t>P2 - SHOP NO - 129</t>
  </si>
  <si>
    <t>SRINIVAS ARUNKIRAN REGA</t>
  </si>
  <si>
    <t>P3 - SHOP NO - 207</t>
  </si>
  <si>
    <t>ANUJA AVINASH PURANIK</t>
  </si>
  <si>
    <t>P3 - SHOP NO - 208</t>
  </si>
  <si>
    <t>SASMITA BALASAHEB MOHANTY</t>
  </si>
  <si>
    <t>P3 - SHOP NO - 212</t>
  </si>
  <si>
    <t>GOVIND KALURAM TIKHE</t>
  </si>
  <si>
    <t>P3 - SHOP NO - 218</t>
  </si>
  <si>
    <t>CHANDRAKANT BABURAO KARANJAWANE</t>
  </si>
  <si>
    <t>P3 - SHOP NO - 225</t>
  </si>
  <si>
    <t>AJAY CHANDRASHEKHAR PHADKE</t>
  </si>
  <si>
    <t>P3 - SHOP NO - 226</t>
  </si>
  <si>
    <t>P3 - SHOP NO - 227</t>
  </si>
  <si>
    <t>AMIT ARUN BOTHE</t>
  </si>
  <si>
    <t>14 Feb 2026</t>
  </si>
  <si>
    <t>P3 - SHOP NO - 228</t>
  </si>
  <si>
    <t>MEGHA BHARATESH KATTE</t>
  </si>
  <si>
    <t>P3 - SHOP NO - 229</t>
  </si>
  <si>
    <t>SHILPA DHANANJAY SANJEKAR</t>
  </si>
  <si>
    <t>02 Dec 2025</t>
  </si>
  <si>
    <t>P3 - SHOP NO - 230</t>
  </si>
  <si>
    <t>RICHA JAISWAL</t>
  </si>
  <si>
    <t>REGAL - 1A - 003</t>
  </si>
  <si>
    <t>ABHISHEK DILIP DAMLE</t>
  </si>
  <si>
    <t>REGAL - 1A - 004</t>
  </si>
  <si>
    <t>REGAL - 1A -1001</t>
  </si>
  <si>
    <t>RAMANUJ HARSHAWARDHAN SHASTRI</t>
  </si>
  <si>
    <t>28 Aug 2024</t>
  </si>
  <si>
    <t>REGAL - 1A -1002</t>
  </si>
  <si>
    <t>SAYALEE VINOD KULKARNI</t>
  </si>
  <si>
    <t>REGAL - 1A -1003</t>
  </si>
  <si>
    <t>MADHURA BHALERAO</t>
  </si>
  <si>
    <t>31 Aug 2024</t>
  </si>
  <si>
    <t>REGAL - 1A -1004</t>
  </si>
  <si>
    <t>BHIMRAO BHAGWAN GAIKWAD</t>
  </si>
  <si>
    <t>02 Aug 2024</t>
  </si>
  <si>
    <t>REGAL - 1A -1101</t>
  </si>
  <si>
    <t>OM PRAKASH GUPTA</t>
  </si>
  <si>
    <t>REGAL - 1A -1102</t>
  </si>
  <si>
    <t>MUKESH KUMAR BIGHANE</t>
  </si>
  <si>
    <t>30 Jul 2024</t>
  </si>
  <si>
    <t>REGAL - 1A -1103</t>
  </si>
  <si>
    <t>VIKAS KOLAMBKAR</t>
  </si>
  <si>
    <t>12 Jan 2026</t>
  </si>
  <si>
    <t>REGAL - 1A -1203</t>
  </si>
  <si>
    <t>SAGAR RAMDAS HIRE</t>
  </si>
  <si>
    <t>REGAL - 1A -1301</t>
  </si>
  <si>
    <t>PRANJALI VIVEK PANDE</t>
  </si>
  <si>
    <t>REGAL - 1A -1302</t>
  </si>
  <si>
    <t>SWAPNA PRASHANT LAHANE</t>
  </si>
  <si>
    <t>REGAL - 1A -1303</t>
  </si>
  <si>
    <t>SAYALI VIDYADHAR LATKAR</t>
  </si>
  <si>
    <t>REGAL - 1A -1304</t>
  </si>
  <si>
    <t>NITA GANESH DONGRE</t>
  </si>
  <si>
    <t>REGAL - 1A -1401</t>
  </si>
  <si>
    <t>MEGHA PRASHANT PATIL</t>
  </si>
  <si>
    <t>REGAL - 1A -1402</t>
  </si>
  <si>
    <t>VIJAY DATTATRAYA KULKARNI</t>
  </si>
  <si>
    <t>REGAL - 1A -1403</t>
  </si>
  <si>
    <t>AVDHOOT SHRIKANT KULKARNI</t>
  </si>
  <si>
    <t>REGAL - 1A -1501</t>
  </si>
  <si>
    <t>SANGITA SANDIP SHENDGE</t>
  </si>
  <si>
    <t>REGAL - 1A -1502</t>
  </si>
  <si>
    <t>PRASAD DEVIDAS BHALKIKAR</t>
  </si>
  <si>
    <t>REGAL - 1A -1503</t>
  </si>
  <si>
    <t>DEVDATTA RAJENDRA MUDPE</t>
  </si>
  <si>
    <t>REGAL - 1A -1601</t>
  </si>
  <si>
    <t>DHANESH SUBHASH JORI</t>
  </si>
  <si>
    <t>REGAL - 1A -1602</t>
  </si>
  <si>
    <t>SUMUKH SURESH SATAVLEKAR</t>
  </si>
  <si>
    <t>REGAL - 1A -1603</t>
  </si>
  <si>
    <t>BHOOSHAN HEMANT DESHPANDE</t>
  </si>
  <si>
    <t>REGAL - 1A -1604</t>
  </si>
  <si>
    <t>SWATI DEORAM PATOLE</t>
  </si>
  <si>
    <t>REGAL - 1A -1701</t>
  </si>
  <si>
    <t>SAAHIL JITENDRA SINGH</t>
  </si>
  <si>
    <t>REGAL - 1A -1702</t>
  </si>
  <si>
    <t>RAJENDRA KESHAORAO WANKHEDE</t>
  </si>
  <si>
    <t>REGAL - 1A -1704</t>
  </si>
  <si>
    <t>SHEETAL VIVEK WADKAR</t>
  </si>
  <si>
    <t>05 Jul 2025</t>
  </si>
  <si>
    <t>REGAL - 1A -1803</t>
  </si>
  <si>
    <t>SATISH SITARAM NIVALKAR</t>
  </si>
  <si>
    <t>07 Apr 2025</t>
  </si>
  <si>
    <t>REGAL - 1A -1804</t>
  </si>
  <si>
    <t>SWALIHA NOORMAHAMAD MALGAVE</t>
  </si>
  <si>
    <t>REGAL - 1A -1901</t>
  </si>
  <si>
    <t>PAYAL ABHAY SINGH</t>
  </si>
  <si>
    <t>REGAL - 1A -1902</t>
  </si>
  <si>
    <t>SUCHITRA RAJENDRA NIKAM</t>
  </si>
  <si>
    <t>06 Aug 2024</t>
  </si>
  <si>
    <t>REGAL - 1A -1904</t>
  </si>
  <si>
    <t>AVINASH VILAS SALVE</t>
  </si>
  <si>
    <t>REGAL - 1A -2001</t>
  </si>
  <si>
    <t>VINAYAK DAGADU DEO</t>
  </si>
  <si>
    <t>REGAL - 1A -2002</t>
  </si>
  <si>
    <t>PRAVIN LAXMAN MOHOL</t>
  </si>
  <si>
    <t>REGAL - 1A -2003</t>
  </si>
  <si>
    <t>ANIKET VIJAY THAKRE</t>
  </si>
  <si>
    <t>REGAL - 1A -2004</t>
  </si>
  <si>
    <t>SANTOSH R TULSHIBAGWALE</t>
  </si>
  <si>
    <t xml:space="preserve">REGAL - 1A -2102 </t>
  </si>
  <si>
    <t>SUHAS VISHWAS BHOSALE</t>
  </si>
  <si>
    <t>REGAL - 1A -2103</t>
  </si>
  <si>
    <t>VISHAL BHARAT SHINDE</t>
  </si>
  <si>
    <t>REGAL - 1A -2201</t>
  </si>
  <si>
    <t>RAHUL BALWANT SURVE</t>
  </si>
  <si>
    <t>REGAL - 1A -2303</t>
  </si>
  <si>
    <t>RUCHA SHANKAR  JAMALE</t>
  </si>
  <si>
    <t>REGAL - 1A -2304</t>
  </si>
  <si>
    <t>VISHWAJEETSINH PRABHAKAR CHAVAN</t>
  </si>
  <si>
    <t>REGAL - 1A -2403</t>
  </si>
  <si>
    <t>SIDDHI  BHUSHAN SHINDE</t>
  </si>
  <si>
    <t>REGAL - 1A -2404</t>
  </si>
  <si>
    <t>DIPTI MILIND SHIRKE</t>
  </si>
  <si>
    <t>02 Apr 2025</t>
  </si>
  <si>
    <t>REGAL - 1A -2503</t>
  </si>
  <si>
    <t>SHRIDHAR GANGADHAR KARANDIKAR</t>
  </si>
  <si>
    <t>REGAL - 1A -2504</t>
  </si>
  <si>
    <t>REGAL - 1A -2602</t>
  </si>
  <si>
    <t>NIRANJAN SATISH DHAMAL</t>
  </si>
  <si>
    <t>REGAL - 1A -2603</t>
  </si>
  <si>
    <t>KETAN ANANT RANE</t>
  </si>
  <si>
    <t>30 Oct 2024</t>
  </si>
  <si>
    <t>REGAL - 1A -2604</t>
  </si>
  <si>
    <t>REGAL - 1A -2702</t>
  </si>
  <si>
    <t>MANVENDRA ATUL NADGAUDA</t>
  </si>
  <si>
    <t>REGAL - 1A -2703</t>
  </si>
  <si>
    <t>GANESH MARUTIRAO KARANDE</t>
  </si>
  <si>
    <t>REGAL - 1A -303</t>
  </si>
  <si>
    <t>SNEHAL APURV KADAM</t>
  </si>
  <si>
    <t>REGAL - 1A -402</t>
  </si>
  <si>
    <t>SUNITA MEHARWAL</t>
  </si>
  <si>
    <t>REGAL - 1A -403</t>
  </si>
  <si>
    <t>SANANDAN DATTATRAY KHAIRNAR</t>
  </si>
  <si>
    <t>REGAL - 1A -502</t>
  </si>
  <si>
    <t>ROHAN NANDKUMAR AURADKAR</t>
  </si>
  <si>
    <t>REGAL - 1A -503</t>
  </si>
  <si>
    <t>ANJALI  NANDKUMAR SONSALE</t>
  </si>
  <si>
    <t>REGAL - 1A -504</t>
  </si>
  <si>
    <t>ONKAR ASHOK SOLSHE</t>
  </si>
  <si>
    <t>REGAL - 1A -602</t>
  </si>
  <si>
    <t>ASHISH MUKUND DESHPANDE</t>
  </si>
  <si>
    <t>REGAL - 1A -603</t>
  </si>
  <si>
    <t>ANKUSH ANANTRAO NANDEDKAR</t>
  </si>
  <si>
    <t>REGAL - 1A -604</t>
  </si>
  <si>
    <t>ANUP VILAS THORAT</t>
  </si>
  <si>
    <t>REGAL - 1A -701</t>
  </si>
  <si>
    <t>SUMANT SHRIPAD KURUMBHATTE</t>
  </si>
  <si>
    <t>REGAL - 1A -702</t>
  </si>
  <si>
    <t>NIKHIL PANDURANG BAKSHI</t>
  </si>
  <si>
    <t>REGAL - 1A -704</t>
  </si>
  <si>
    <t>HRISHIKESH HARIBHAU SATPUTE</t>
  </si>
  <si>
    <t>REGAL - 1A -801</t>
  </si>
  <si>
    <t>DHIRAJ PANJABRAO ADHAU</t>
  </si>
  <si>
    <t>REGAL - 1A -802</t>
  </si>
  <si>
    <t>TUSHAR PURUSHOTTAM DHAMANDE</t>
  </si>
  <si>
    <t>REGAL - 1A -803</t>
  </si>
  <si>
    <t>ANJALI ANANTRAO NANDEDKAR</t>
  </si>
  <si>
    <t>REGAL - 1A -804</t>
  </si>
  <si>
    <t>SWAPNIL CHANDRASHEKHAR TIKAR</t>
  </si>
  <si>
    <t>REGAL - 1A -901</t>
  </si>
  <si>
    <t>SHRIYANS SHRIKANT ATHALYE</t>
  </si>
  <si>
    <t>REGAL - 1A -902</t>
  </si>
  <si>
    <t>DASHARATH GANGARAM GHODEKAR</t>
  </si>
  <si>
    <t>REGAL - 1A -903</t>
  </si>
  <si>
    <t>PREMRAJ MURLIDHAR HADKE</t>
  </si>
  <si>
    <t>REGAL - 1A -904</t>
  </si>
  <si>
    <t>HANUMANT NIVARATIRAO SANAP</t>
  </si>
  <si>
    <t>SIRIUS - 2F - 1001</t>
  </si>
  <si>
    <t>DURGA VIKAS SHINDE</t>
  </si>
  <si>
    <t>SIRIUS - 2F - 1003</t>
  </si>
  <si>
    <t>TUSHAR MODI</t>
  </si>
  <si>
    <t>SIRIUS - 2F - 101</t>
  </si>
  <si>
    <t>TEJASWINI KRISHNA CHILE</t>
  </si>
  <si>
    <t>SIRIUS - 2F - 102</t>
  </si>
  <si>
    <t>PRAVIN SHAMRAO GHOLAP</t>
  </si>
  <si>
    <t>SIRIUS - 2F - 104</t>
  </si>
  <si>
    <t>05 Feb 2025</t>
  </si>
  <si>
    <t>SIRIUS - 2F - 1102</t>
  </si>
  <si>
    <t>SAURABH MILIND BORATE</t>
  </si>
  <si>
    <t>SIRIUS - 2F - 1103</t>
  </si>
  <si>
    <t>GAURI PATHAK</t>
  </si>
  <si>
    <t>SIRIUS - 2F - 1202</t>
  </si>
  <si>
    <t>ANIKET NITIN PIRALKAR</t>
  </si>
  <si>
    <t>SIRIUS - 2F - 1203</t>
  </si>
  <si>
    <t>MANASI DILIP MAHAJAN</t>
  </si>
  <si>
    <t>SIRIUS - 2F - 1302</t>
  </si>
  <si>
    <t>KAIVALYA MADAN BARVE</t>
  </si>
  <si>
    <t>SIRIUS - 2F - 1401</t>
  </si>
  <si>
    <t>POURNIMA AVINASH PANDIT</t>
  </si>
  <si>
    <t>SIRIUS - 2F - 1403</t>
  </si>
  <si>
    <t>SWAPNA ARUN KULKARNI</t>
  </si>
  <si>
    <t>31 May 2024</t>
  </si>
  <si>
    <t>SIRIUS - 2F - 1501</t>
  </si>
  <si>
    <t>GAGAN BALMUKUND SHARMA</t>
  </si>
  <si>
    <t>SIRIUS - 2F - 1502</t>
  </si>
  <si>
    <t>SHIVANISHTHA ALLAYYA HIREMATH</t>
  </si>
  <si>
    <t>SIRIUS - 2F - 1503</t>
  </si>
  <si>
    <t>ROHAN UDAY ASODEKAR</t>
  </si>
  <si>
    <t>SIRIUS - 2F - 1602</t>
  </si>
  <si>
    <t>MANGESH ULHASRAO SAMBARE</t>
  </si>
  <si>
    <t>SIRIUS - 2F - 1603</t>
  </si>
  <si>
    <t>JAYESH KASAT</t>
  </si>
  <si>
    <t>30 Nov 2024</t>
  </si>
  <si>
    <t>SIRIUS - 2F - 1702</t>
  </si>
  <si>
    <t>TEJAS ANKUSH MORE</t>
  </si>
  <si>
    <t>SIRIUS - 2F - 1802</t>
  </si>
  <si>
    <t>NANDKUMAR P. BHUVAD</t>
  </si>
  <si>
    <t>SIRIUS - 2F - 1804</t>
  </si>
  <si>
    <t>SAGAR KISANRAO HADAWALE</t>
  </si>
  <si>
    <t>SIRIUS - 2F - 1902</t>
  </si>
  <si>
    <t>KAILAS SATU KHARADE</t>
  </si>
  <si>
    <t>SIRIUS - 2F - 1903</t>
  </si>
  <si>
    <t>HEMLATA NILESH DESHMUKH</t>
  </si>
  <si>
    <t>SIRIUS - 2F - 1904</t>
  </si>
  <si>
    <t>SACHIN PRABHAKAR MUDHOLKAR</t>
  </si>
  <si>
    <t>SIRIUS - 2F - 2002</t>
  </si>
  <si>
    <t>MUKTESHWAR KULKARNI</t>
  </si>
  <si>
    <t>SIRIUS - 2F - 2003</t>
  </si>
  <si>
    <t>MONIKA PANDHARINATH BALLARI</t>
  </si>
  <si>
    <t>SIRIUS - 2F - 2004</t>
  </si>
  <si>
    <t>SWAPNIL NAGRE</t>
  </si>
  <si>
    <t>SIRIUS - 2F - 201</t>
  </si>
  <si>
    <t>ANUJA SHRIDHAR KINIKAR</t>
  </si>
  <si>
    <t>SIRIUS - 2F - 204</t>
  </si>
  <si>
    <t>NIKHIL SHITAL MORCHE</t>
  </si>
  <si>
    <t>SIRIUS - 2F - 2102</t>
  </si>
  <si>
    <t>CHANDRAKANT RAYKHERE</t>
  </si>
  <si>
    <t>SIRIUS - 2F - 2103</t>
  </si>
  <si>
    <t>BHALODIYA JAY DILIPBHAI</t>
  </si>
  <si>
    <t>SIRIUS - 2F - 2104</t>
  </si>
  <si>
    <t>VANMALA LALIT PATIL</t>
  </si>
  <si>
    <t>SIRIUS - 2F - 2202</t>
  </si>
  <si>
    <t>NARESH DURGARAM CHOUDHARY</t>
  </si>
  <si>
    <t>SIRIUS - 2F - 2203</t>
  </si>
  <si>
    <t>SANGMESHWAR DAGDU KORE</t>
  </si>
  <si>
    <t>SIRIUS - 2F - 2204</t>
  </si>
  <si>
    <t>ANANTPRASAD BADRINARAYAN BADDAR</t>
  </si>
  <si>
    <t>SIRIUS - 2F - 2302</t>
  </si>
  <si>
    <t>BHUSHAN BHASKAR JAGTAP</t>
  </si>
  <si>
    <t>SIRIUS - 2F - 2303</t>
  </si>
  <si>
    <t>SHEETAL SURAJ DESAI</t>
  </si>
  <si>
    <t>08 Feb 2025</t>
  </si>
  <si>
    <t>SIRIUS - 2F - 2304</t>
  </si>
  <si>
    <t>GAURAV VIRMANI</t>
  </si>
  <si>
    <t>SIRIUS - 2F - 2401</t>
  </si>
  <si>
    <t>SONALI ATMARAM RANE</t>
  </si>
  <si>
    <t>SIRIUS - 2F - 2402</t>
  </si>
  <si>
    <t>SUREKHA SURESH PATIL</t>
  </si>
  <si>
    <t>SIRIUS - 2F - 2403</t>
  </si>
  <si>
    <t>ESHANI SUNIL DESHPANDE</t>
  </si>
  <si>
    <t>SIRIUS - 2F - 2502</t>
  </si>
  <si>
    <t>MANJIRI  DEVENDRA SADHALE</t>
  </si>
  <si>
    <t>SIRIUS - 2F - 2504</t>
  </si>
  <si>
    <t>WAISHALI BHAT</t>
  </si>
  <si>
    <t>SIRIUS - 2F - 2602</t>
  </si>
  <si>
    <t>ROHIT RAMCHANDRA DESALE</t>
  </si>
  <si>
    <t>06 Oct 2024</t>
  </si>
  <si>
    <t>SIRIUS - 2F - 2604</t>
  </si>
  <si>
    <t>SATISHKUMAR NIVRUTTI KUMATHEKAR</t>
  </si>
  <si>
    <t>SIRIUS - 2F - 2701</t>
  </si>
  <si>
    <t>ULHAS MAHDEO KULINGE</t>
  </si>
  <si>
    <t>SIRIUS - 2F - 2703</t>
  </si>
  <si>
    <t>SUHAS VASANTRAO JOSHI</t>
  </si>
  <si>
    <t>SIRIUS - 2F - 301</t>
  </si>
  <si>
    <t>RHUSHIDA GAJANAN KASHALKAR</t>
  </si>
  <si>
    <t>SIRIUS - 2F - 401</t>
  </si>
  <si>
    <t>AKASH SHANKAR KANDHARE</t>
  </si>
  <si>
    <t>SIRIUS - 2F - 404</t>
  </si>
  <si>
    <t>KEDAR SHAMKANT KULKARNI</t>
  </si>
  <si>
    <t>SIRIUS - 2F - 503</t>
  </si>
  <si>
    <t>AKANKSHA  SRIVASTAVA</t>
  </si>
  <si>
    <t>SIRIUS - 2F - 504</t>
  </si>
  <si>
    <t>SIDHU KUMAR MEHARWAL</t>
  </si>
  <si>
    <t>SIRIUS - 2F - 601</t>
  </si>
  <si>
    <t>ASHWINI ASHOK DEORE</t>
  </si>
  <si>
    <t>SIRIUS - 2F - 602</t>
  </si>
  <si>
    <t>ASHWANI KUMAR</t>
  </si>
  <si>
    <t>SIRIUS - 2F - 701</t>
  </si>
  <si>
    <t>PRAVIN PANDURANG ABHANG</t>
  </si>
  <si>
    <t>SIRIUS - 2F - 702</t>
  </si>
  <si>
    <t>ABHIJEET VIDHATE</t>
  </si>
  <si>
    <t>SIRIUS - 2F - 703</t>
  </si>
  <si>
    <t>AKSHAY DILIP GODSE</t>
  </si>
  <si>
    <t>SIRIUS - 2F - 801</t>
  </si>
  <si>
    <t>SUVINDER PAL SINGH</t>
  </si>
  <si>
    <t>SIRIUS - 2F - 802</t>
  </si>
  <si>
    <t>SUFIYAN SALEEM BAGWAN</t>
  </si>
  <si>
    <t>SIRIUS - 2F - 803</t>
  </si>
  <si>
    <t>SRIDEEPIKA SIVAKUMAR</t>
  </si>
  <si>
    <t>07 Feb 2026</t>
  </si>
  <si>
    <t>SIRIUS - 2F - 902</t>
  </si>
  <si>
    <t>CHOUDHARI SHRIKANT ANNASAHEB</t>
  </si>
  <si>
    <t>VEGA - 1B - 1001</t>
  </si>
  <si>
    <t>SHRIRANG SHARAD KANADE</t>
  </si>
  <si>
    <t>VEGA - 1B - 1002</t>
  </si>
  <si>
    <t>PRANITA DESHPANDE</t>
  </si>
  <si>
    <t>VEGA - 1B - 1003</t>
  </si>
  <si>
    <t>RIMJHIM FOGLA</t>
  </si>
  <si>
    <t>VEGA - 1B - 101</t>
  </si>
  <si>
    <t>DILIP DHONDU SHELAR</t>
  </si>
  <si>
    <t>VEGA - 1B - 102</t>
  </si>
  <si>
    <t>NIKET KAMLAKAR KALGAONKAR</t>
  </si>
  <si>
    <t>VEGA - 1B - 103</t>
  </si>
  <si>
    <t>YOGITA VIJAY VIDOLKAR</t>
  </si>
  <si>
    <t>25 Sep 2025</t>
  </si>
  <si>
    <t>VEGA - 1B - 104</t>
  </si>
  <si>
    <t>JYOTI RAVINDRA KULKARNI</t>
  </si>
  <si>
    <t>VEGA - 1B - 1102</t>
  </si>
  <si>
    <t>PRADNYA TUSHAR DHAMDHERE</t>
  </si>
  <si>
    <t>VEGA - 1B - 1103</t>
  </si>
  <si>
    <t>ADITI AVINASH NALAWADE</t>
  </si>
  <si>
    <t>VEGA - 1B - 1201</t>
  </si>
  <si>
    <t>AKSHATA SHAH</t>
  </si>
  <si>
    <t>VEGA - 1B - 1202</t>
  </si>
  <si>
    <t>VIKRANT RAMESHRAO PATIL</t>
  </si>
  <si>
    <t>VEGA - 1B - 1203</t>
  </si>
  <si>
    <t>RUSHIKESH RAMESHRAO PATIL</t>
  </si>
  <si>
    <t>VEGA - 1B - 1204</t>
  </si>
  <si>
    <t>SUSHIL SHASHIKANT DOIPHODE</t>
  </si>
  <si>
    <t>VEGA - 1B - 1302</t>
  </si>
  <si>
    <t>PALLAVI VINAYAK YADAV</t>
  </si>
  <si>
    <t>VEGA - 1B - 1401</t>
  </si>
  <si>
    <t>ANKIT SHIRISH KARANDIKAR</t>
  </si>
  <si>
    <t>VEGA - 1B - 1402</t>
  </si>
  <si>
    <t>MAHESH MANSING LAD</t>
  </si>
  <si>
    <t>VEGA - 1B - 1404</t>
  </si>
  <si>
    <t>SUMIT KAILAS MASKE</t>
  </si>
  <si>
    <t>VEGA - 1B - 1501</t>
  </si>
  <si>
    <t>SANDEEP B. DHOTE</t>
  </si>
  <si>
    <t>VEGA - 1B - 1502</t>
  </si>
  <si>
    <t>SUNITA SUNIL PADALKAR</t>
  </si>
  <si>
    <t>VEGA - 1B - 1504</t>
  </si>
  <si>
    <t>PRERANA OMPRAKASH KALE</t>
  </si>
  <si>
    <t>VEGA - 1B - 1602</t>
  </si>
  <si>
    <t>JITENDRA DNYANDEO PAWAR</t>
  </si>
  <si>
    <t>VEGA - 1B - 1604</t>
  </si>
  <si>
    <t>ASHISH ANIL JADHAV</t>
  </si>
  <si>
    <t>VEGA - 1B - 1701</t>
  </si>
  <si>
    <t>SWAPNIL ASHOK KHOPKAR</t>
  </si>
  <si>
    <t>VEGA - 1B - 1702</t>
  </si>
  <si>
    <t>PRANIT PRAMOD MASUTAGE</t>
  </si>
  <si>
    <t>VEGA - 1B - 1704</t>
  </si>
  <si>
    <t>ANAND KARWA</t>
  </si>
  <si>
    <t>VEGA - 1B - 1903</t>
  </si>
  <si>
    <t>ANAND RAM SURYAVANSHI</t>
  </si>
  <si>
    <t>VEGA - 1B - 2002</t>
  </si>
  <si>
    <t>CHETAN GURURAJ KUKNOR</t>
  </si>
  <si>
    <t>VEGA - 1B - 2003</t>
  </si>
  <si>
    <t>AMOL PRAKASH JADHAV</t>
  </si>
  <si>
    <t>VEGA - 1B - 201</t>
  </si>
  <si>
    <t>ANURADHA VENKATESWARAN</t>
  </si>
  <si>
    <t>VEGA - 1B - 202</t>
  </si>
  <si>
    <t>ARVIND BAPUSAHEB YEGAONKAR</t>
  </si>
  <si>
    <t>VEGA - 1B - 203</t>
  </si>
  <si>
    <t>GORAKH TRIMBAK SANGALE</t>
  </si>
  <si>
    <t>VEGA - 1B - 204</t>
  </si>
  <si>
    <t>AMIT RAJAN SHEVALE</t>
  </si>
  <si>
    <t>VEGA - 1B - 2102</t>
  </si>
  <si>
    <t>MAYUR MAHARUDRAAPPA POPADE</t>
  </si>
  <si>
    <t>VEGA - 1B - 2202</t>
  </si>
  <si>
    <t>SHIVANI SHRISHAILYA PHATAK</t>
  </si>
  <si>
    <t>VEGA - 1B - 2301</t>
  </si>
  <si>
    <t>SUSHIL DILIPRAO DESHMUKH</t>
  </si>
  <si>
    <t>VEGA - 1B - 2401</t>
  </si>
  <si>
    <t>SANJOKTA ASHISH GIRI</t>
  </si>
  <si>
    <t>VEGA - 1B - 2404</t>
  </si>
  <si>
    <t>AKALPITA SHASHANK JOSHI</t>
  </si>
  <si>
    <t>VEGA - 1B - 2703</t>
  </si>
  <si>
    <t>VAISHNAVI SNEHIL NAGLE</t>
  </si>
  <si>
    <t>VEGA - 1B - 302</t>
  </si>
  <si>
    <t>AMIT CHANDRAKANT PIMPARKAR</t>
  </si>
  <si>
    <t>VEGA - 1B - 303</t>
  </si>
  <si>
    <t>GAJENDRA MADHUKAR BANGALE</t>
  </si>
  <si>
    <t>VEGA - 1B - 304</t>
  </si>
  <si>
    <t>JITENDRA RAJKUMAR KADAM</t>
  </si>
  <si>
    <t>VEGA - 1B - 404</t>
  </si>
  <si>
    <t>NAVENDRA RAJPUT</t>
  </si>
  <si>
    <t>VEGA - 1B - 501</t>
  </si>
  <si>
    <t>HIMANSHU DEELIP SARDESHPANDE</t>
  </si>
  <si>
    <t>VEGA - 1B - 502</t>
  </si>
  <si>
    <t>GAURISHANKAR KSHIRSAGAR</t>
  </si>
  <si>
    <t>VEGA - 1B - 503</t>
  </si>
  <si>
    <t>MANGESH DATTATRAY WAKODE</t>
  </si>
  <si>
    <t>VEGA - 1B - 504</t>
  </si>
  <si>
    <t>KAUSHIK DILIP SARDESHPANDE</t>
  </si>
  <si>
    <t>VEGA - 1B - 601</t>
  </si>
  <si>
    <t>MADHAVI HARSHAL JOSHI</t>
  </si>
  <si>
    <t>VEGA - 1B - 603</t>
  </si>
  <si>
    <t>ANAND HANUMANTHRAO KULKARNI</t>
  </si>
  <si>
    <t>VEGA - 1B - 701</t>
  </si>
  <si>
    <t>VEENA  ANAND WADIKAR</t>
  </si>
  <si>
    <t>VEGA - 1B - 702</t>
  </si>
  <si>
    <t>BHAVI PANDYA</t>
  </si>
  <si>
    <t>VEGA - 1B - 703</t>
  </si>
  <si>
    <t>OMKAR ANANT UMRANI</t>
  </si>
  <si>
    <t>VEGA - 1B - 801</t>
  </si>
  <si>
    <t>ABHISHEK TAYADE</t>
  </si>
  <si>
    <t>VEGA - 1B - 802</t>
  </si>
  <si>
    <t>VEGA - 1B - 803</t>
  </si>
  <si>
    <t>JAYDEEP CHANDRAKANT SHINDE</t>
  </si>
  <si>
    <t>VEGA - 1B - 901</t>
  </si>
  <si>
    <t>ANJALI SHRIRANG DANI</t>
  </si>
  <si>
    <t>VEGA - 1B - 902</t>
  </si>
  <si>
    <t>SAGAR SHRINIVAS SAWANT</t>
  </si>
  <si>
    <t>VESTA - 2D -1001</t>
  </si>
  <si>
    <t>NEETI SHREENIWAS KARANJKAR</t>
  </si>
  <si>
    <t>VESTA - 2D -1002</t>
  </si>
  <si>
    <t>AKSHAY UMAKANT RANADE</t>
  </si>
  <si>
    <t>VESTA - 2D -101</t>
  </si>
  <si>
    <t>PARVEZ FAROOKH DHAMANI</t>
  </si>
  <si>
    <t>VESTA - 2D -102</t>
  </si>
  <si>
    <t>ASHWINI SHAW</t>
  </si>
  <si>
    <t>VESTA - 2D -1102</t>
  </si>
  <si>
    <t>ANJALI ULHAS KAVATHEKAR</t>
  </si>
  <si>
    <t>VESTA - 2D -1201</t>
  </si>
  <si>
    <t>DEEPA DILIPRAO DESHMUKH</t>
  </si>
  <si>
    <t>VESTA - 2D -1301</t>
  </si>
  <si>
    <t>NAVEEN NELEHONNI DODDAPPA</t>
  </si>
  <si>
    <t>VESTA - 2D -1302</t>
  </si>
  <si>
    <t>BHASKAR PRABHAKARRAO NEB</t>
  </si>
  <si>
    <t>VESTA - 2D -1401</t>
  </si>
  <si>
    <t>SHEETAL MARWAL</t>
  </si>
  <si>
    <t>VESTA - 2D -1402</t>
  </si>
  <si>
    <t>HRISHIKESH SHASHANK ATHALYE</t>
  </si>
  <si>
    <t>VESTA - 2D -1502</t>
  </si>
  <si>
    <t>SIMARANJEET KAUR</t>
  </si>
  <si>
    <t>VESTA - 2D -1601</t>
  </si>
  <si>
    <t>SUNIL DURGAPRASAD AGRAWAL</t>
  </si>
  <si>
    <t>VESTA - 2D -1602</t>
  </si>
  <si>
    <t>MANISHA RAMAKANT ALAT</t>
  </si>
  <si>
    <t>VESTA - 2D -1702</t>
  </si>
  <si>
    <t>SMITA RAJIV BINWADE</t>
  </si>
  <si>
    <t>VESTA - 2D -1801</t>
  </si>
  <si>
    <t>CHAITRALI KALPAK JOSHI</t>
  </si>
  <si>
    <t>VESTA - 2D -1802</t>
  </si>
  <si>
    <t>UDDHAV BHILA NIKAM</t>
  </si>
  <si>
    <t>VESTA - 2D -1901</t>
  </si>
  <si>
    <t>VESTA - 2D -1902</t>
  </si>
  <si>
    <t>ROHINI MANOJ PARDESHI</t>
  </si>
  <si>
    <t>VESTA - 2D -2001</t>
  </si>
  <si>
    <t>AMIT NIRANJAN MAGIKAR</t>
  </si>
  <si>
    <t>VESTA - 2D -2002</t>
  </si>
  <si>
    <t>Dr. NILAM PRADEEP SHAH</t>
  </si>
  <si>
    <t>VESTA - 2D -2101</t>
  </si>
  <si>
    <t>PRADEEP RAMAKANT DESHPANDE</t>
  </si>
  <si>
    <t>VESTA - 2D -2102</t>
  </si>
  <si>
    <t>ATISH JAYANT KULKARNI</t>
  </si>
  <si>
    <t>VESTA - 2D -2201</t>
  </si>
  <si>
    <t>RICHA RAGHAVENDRA MISHRA</t>
  </si>
  <si>
    <t>VESTA - 2D -2302</t>
  </si>
  <si>
    <t>PARAM SACHIN JOSHI</t>
  </si>
  <si>
    <t>VESTA - 2D -2401</t>
  </si>
  <si>
    <t>DHIRAJ CHHAGANLAL BHANUSHALI</t>
  </si>
  <si>
    <t>VESTA - 2D -2402</t>
  </si>
  <si>
    <t>RISHI PARMAR</t>
  </si>
  <si>
    <t>VESTA - 2D -2502</t>
  </si>
  <si>
    <t>ASMITA PRASANNA CHOUDHARI</t>
  </si>
  <si>
    <t>VESTA - 2D -2601</t>
  </si>
  <si>
    <t>AKHILESH LALCHAND VISHWAKARMA</t>
  </si>
  <si>
    <t>VESTA - 2D -2602</t>
  </si>
  <si>
    <t>RAVINDRA TARACHAND SHAH</t>
  </si>
  <si>
    <t>05 Sep 2024</t>
  </si>
  <si>
    <t>VESTA - 2D -2702</t>
  </si>
  <si>
    <t>VESTA - 2D -301</t>
  </si>
  <si>
    <t>RUJUTA RAJESH KULKARNI</t>
  </si>
  <si>
    <t>VESTA - 2D -302</t>
  </si>
  <si>
    <t>SNEHAL MILIND PATIL</t>
  </si>
  <si>
    <t>VESTA - 2D -401</t>
  </si>
  <si>
    <t>MAYANK GUPTA</t>
  </si>
  <si>
    <t>VESTA - 2D -402</t>
  </si>
  <si>
    <t>SOURABH SUBHASH CHANDORKAR</t>
  </si>
  <si>
    <t>VESTA - 2D -501</t>
  </si>
  <si>
    <t>AJITA NEELESH HALBE</t>
  </si>
  <si>
    <t>VESTA - 2D -502</t>
  </si>
  <si>
    <t>OM PRAKASH SHUKLA</t>
  </si>
  <si>
    <t>VESTA - 2D -602</t>
  </si>
  <si>
    <t>HARSHAD MADHUKAR KULKARNI</t>
  </si>
  <si>
    <t>VESTA - 2D -701</t>
  </si>
  <si>
    <t>SHWETA VIKAS KULKARNI</t>
  </si>
  <si>
    <t>VESTA - 2D -702</t>
  </si>
  <si>
    <t>VIKRAM  SHRIRANG PANDIT</t>
  </si>
  <si>
    <t>VESTA - 2D -801</t>
  </si>
  <si>
    <t>GAYATRI SHRIKANT ITAGI</t>
  </si>
  <si>
    <t>VESTA - 2D -802</t>
  </si>
  <si>
    <t>DIPALI SANTOSH KONDE</t>
  </si>
  <si>
    <t>VESTA - 2D -902</t>
  </si>
  <si>
    <t>PARAG NARSINHA DAITHANKAR</t>
  </si>
  <si>
    <t>MIRA - B - 1402</t>
  </si>
  <si>
    <t>AKASH RAMESH PHALKE</t>
  </si>
  <si>
    <t>MIRA - B - 1503</t>
  </si>
  <si>
    <t>KISHOR BHIMRAO KADAM</t>
  </si>
  <si>
    <t>MIRA - B - 1603</t>
  </si>
  <si>
    <t>MANOHAR RAMBHAU SATHE</t>
  </si>
  <si>
    <t>MIRA - B - 603</t>
  </si>
  <si>
    <t>NIKHIL VAIJNATH MHETRE</t>
  </si>
  <si>
    <t>MIRA - B -2405</t>
  </si>
  <si>
    <t>RUCHI SATISH RAUT</t>
  </si>
  <si>
    <t>SEKHAR SANAPALA</t>
  </si>
  <si>
    <t>08 Apr 2022</t>
  </si>
  <si>
    <t>RAHUL SARKAR</t>
  </si>
  <si>
    <t>T - WING - SHOP NO. 004</t>
  </si>
  <si>
    <t>18 Oct 2022</t>
  </si>
  <si>
    <t>T - WING - SHOP NO. 007</t>
  </si>
  <si>
    <t>MUKHTAR ATEEQUE SAYED</t>
  </si>
  <si>
    <t>05 Dec 2025</t>
  </si>
  <si>
    <t>T - WING - SHOP NO. 008</t>
  </si>
  <si>
    <t>ASMITA RAHUL MALPURE</t>
  </si>
  <si>
    <t>T - WING - SHOP NO. 009</t>
  </si>
  <si>
    <t>DISHA DINESH REDKAR</t>
  </si>
  <si>
    <t>T - WING - SHOP NO. 016</t>
  </si>
  <si>
    <t>SANDESH PARASHURAM NARKE</t>
  </si>
  <si>
    <t>T - WING - SHOP NO. 017</t>
  </si>
  <si>
    <t>RAKESHPURI BABUPURI GOSWAMI</t>
  </si>
  <si>
    <t>T - WING - SHOP NO. 021</t>
  </si>
  <si>
    <t>AAKASH KUMAR</t>
  </si>
  <si>
    <t>T - WING - SHOP NO. 023</t>
  </si>
  <si>
    <t>VANITA SURESH AGARWAL</t>
  </si>
  <si>
    <t>T - WING - SHOP NO. 025</t>
  </si>
  <si>
    <t>DIVINE - WING D - 1002</t>
  </si>
  <si>
    <t>PIYUSH LALWANI</t>
  </si>
  <si>
    <t>DIVINE - WING D - 102</t>
  </si>
  <si>
    <t>JITENDRA MOHARANA</t>
  </si>
  <si>
    <t>DIVINE - WING D - 103</t>
  </si>
  <si>
    <t>UBED IRFAN SAYYAD</t>
  </si>
  <si>
    <t>DIVINE - WING D - 204</t>
  </si>
  <si>
    <t>ASHABAI JAIKANT AGRAWAL</t>
  </si>
  <si>
    <t>DIVINE - WING D - 801</t>
  </si>
  <si>
    <t>NEELIMA RAI</t>
  </si>
  <si>
    <t>DIVINE - WING D - 802</t>
  </si>
  <si>
    <t>NITIN POPAT SAWANT</t>
  </si>
  <si>
    <t>ETERNAL - WING E - 1001</t>
  </si>
  <si>
    <t>POOJA VISHANDAS PAWANI</t>
  </si>
  <si>
    <t>ETERNAL - WING E - 1003</t>
  </si>
  <si>
    <t>ABHAY RAMDAS SORTE</t>
  </si>
  <si>
    <t>ETERNAL - WING E - 1004</t>
  </si>
  <si>
    <t>KUNAL CHATTOPADHYAY</t>
  </si>
  <si>
    <t>ETERNAL - WING E - 101</t>
  </si>
  <si>
    <t>ABHINAVA ASHOK</t>
  </si>
  <si>
    <t>ETERNAL - WING E - 104</t>
  </si>
  <si>
    <t>SAMMOGITA VIRESH PARDESHI</t>
  </si>
  <si>
    <t>ETERNAL - WING E - 1101</t>
  </si>
  <si>
    <t>SADHANA CHAUHAN</t>
  </si>
  <si>
    <t>ETERNAL - WING E - 1202</t>
  </si>
  <si>
    <t>ETERNAL - WING E - 1203</t>
  </si>
  <si>
    <t>SWATI KABRA</t>
  </si>
  <si>
    <t>ETERNAL - WING E - 1204</t>
  </si>
  <si>
    <t>AMUL JAISWAL</t>
  </si>
  <si>
    <t>ETERNAL - WING E - 1303</t>
  </si>
  <si>
    <t>SURAJ RADHESHYAM MISHRA</t>
  </si>
  <si>
    <t>ETERNAL - WING E - 201</t>
  </si>
  <si>
    <t>MANISH DUBEY</t>
  </si>
  <si>
    <t>ETERNAL - WING E - 203</t>
  </si>
  <si>
    <t>AKSHAY VINOD MATHANE</t>
  </si>
  <si>
    <t>ETERNAL - WING E - 204</t>
  </si>
  <si>
    <t>ETERNAL - WING E - 301</t>
  </si>
  <si>
    <t>AMIT KUMAR MAHEY</t>
  </si>
  <si>
    <t>ETERNAL - WING E - 302</t>
  </si>
  <si>
    <t>POOJA LAXMAN NIRANJANE</t>
  </si>
  <si>
    <t>ETERNAL - WING E - 303</t>
  </si>
  <si>
    <t>NUPUR ANAND</t>
  </si>
  <si>
    <t>ETERNAL - WING E - 401</t>
  </si>
  <si>
    <t>KAMINI KANCHAN SINGH</t>
  </si>
  <si>
    <t>ETERNAL - WING E - 402</t>
  </si>
  <si>
    <t>VISHWA ARUN RATHOD</t>
  </si>
  <si>
    <t>ETERNAL - WING E - 501</t>
  </si>
  <si>
    <t>SURESH NARAYAN BOTRE</t>
  </si>
  <si>
    <t>ETERNAL - WING E - 502</t>
  </si>
  <si>
    <t>SANTOSH NARAYAN BOTRE</t>
  </si>
  <si>
    <t>ETERNAL - WING E - 503</t>
  </si>
  <si>
    <t>DATTATRAY TANAJI RANANAWARE</t>
  </si>
  <si>
    <t>ETERNAL - WING E - 602</t>
  </si>
  <si>
    <t>NIKHIL BHOSALE</t>
  </si>
  <si>
    <t>ETERNAL - WING E - 603</t>
  </si>
  <si>
    <t>MAYUR RADHAKRUSHNA GADEKAR</t>
  </si>
  <si>
    <t>ETERNAL - WING E - 701</t>
  </si>
  <si>
    <t>SOUPTIK BHADURI</t>
  </si>
  <si>
    <t>ETERNAL - WING E - 801</t>
  </si>
  <si>
    <t>VIKAS CHHETRI</t>
  </si>
  <si>
    <t>ETERNAL - WING E - 802</t>
  </si>
  <si>
    <t>SHILPI GAUR</t>
  </si>
  <si>
    <t>ETERNAL - WING E - 804</t>
  </si>
  <si>
    <t>ELAINE ANDRADE</t>
  </si>
  <si>
    <t>ETERNAL - WING E - 902</t>
  </si>
  <si>
    <t>ARNAB BANERJEE</t>
  </si>
  <si>
    <t>FAITH - WING F - 1202</t>
  </si>
  <si>
    <t>PRIYANKA NARESH DHOKE</t>
  </si>
  <si>
    <t>PRIDE - WING P - 1001</t>
  </si>
  <si>
    <t>VISHAL JETHLIYA</t>
  </si>
  <si>
    <t>PRIDE - WING P - 1002</t>
  </si>
  <si>
    <t>DEEPIKA GRANDHI</t>
  </si>
  <si>
    <t>PRIDE - WING P - 101</t>
  </si>
  <si>
    <t>ARUN SAHA</t>
  </si>
  <si>
    <t>PRIDE - WING P - 102</t>
  </si>
  <si>
    <t>MITALI MADHUSMITA</t>
  </si>
  <si>
    <t>PRIDE - WING P - 103</t>
  </si>
  <si>
    <t>PRAVESH SINGH</t>
  </si>
  <si>
    <t>PRIDE - WING P - 104</t>
  </si>
  <si>
    <t>NITYA NAND SINGH</t>
  </si>
  <si>
    <t>PRIDE - WING P - 1101</t>
  </si>
  <si>
    <t>ASHWANI KUMAR GUPTA</t>
  </si>
  <si>
    <t>PRIDE - WING P - 1102</t>
  </si>
  <si>
    <t>ANIL BALASAHEB UGALE</t>
  </si>
  <si>
    <t>PRIDE - WING P - 1103</t>
  </si>
  <si>
    <t>SWETA PATEL</t>
  </si>
  <si>
    <t>PRIDE - WING P - 1104</t>
  </si>
  <si>
    <t>SACHIN SHANKAR PATIL</t>
  </si>
  <si>
    <t>06 Dec 2023</t>
  </si>
  <si>
    <t>PRIDE - WING P - 1201</t>
  </si>
  <si>
    <t>ASHISH NARESH SHARMA</t>
  </si>
  <si>
    <t>PRIDE - WING P - 1202</t>
  </si>
  <si>
    <t>CHANDER KANTA KANTROO</t>
  </si>
  <si>
    <t>07 May 2025</t>
  </si>
  <si>
    <t>PRIDE - WING P - 1203</t>
  </si>
  <si>
    <t>PARMITA SARKAR</t>
  </si>
  <si>
    <t>PRIDE - WING P - 1302</t>
  </si>
  <si>
    <t>ANUJA ANIL JADHAV</t>
  </si>
  <si>
    <t>PRIDE - WING P - 201</t>
  </si>
  <si>
    <t>SULAGNA ROY</t>
  </si>
  <si>
    <t>PRIDE - WING P - 202</t>
  </si>
  <si>
    <t>DEVASHREE CHINCHOLKAR</t>
  </si>
  <si>
    <t>17 Jan 2024</t>
  </si>
  <si>
    <t>PRIDE - WING P - 203</t>
  </si>
  <si>
    <t>PANDURANG DATTATRAY GURBE</t>
  </si>
  <si>
    <t>PRIDE - WING P - 204</t>
  </si>
  <si>
    <t>PRAKASH SAHEBRAO PATIL</t>
  </si>
  <si>
    <t>PRIDE - WING P - 302</t>
  </si>
  <si>
    <t>ADITYA  MAHESH DHATRAK</t>
  </si>
  <si>
    <t>PRIDE - WING P - 303</t>
  </si>
  <si>
    <t>PRANJALI SURENDRA GHORPADE</t>
  </si>
  <si>
    <t>23 Oct 2024</t>
  </si>
  <si>
    <t>PRIDE - WING P - 402</t>
  </si>
  <si>
    <t>ANKIT TANDON</t>
  </si>
  <si>
    <t>PRIDE - WING P - 403</t>
  </si>
  <si>
    <t>PUNAM MISHRA</t>
  </si>
  <si>
    <t>PRIDE - WING P - 404</t>
  </si>
  <si>
    <t>SHARDA THAKUR</t>
  </si>
  <si>
    <t>07 May 2024</t>
  </si>
  <si>
    <t>PRIDE - WING P - 502</t>
  </si>
  <si>
    <t>ARATI BHUSHAN KURANJEKAR</t>
  </si>
  <si>
    <t>PRIDE - WING P - 503</t>
  </si>
  <si>
    <t>BRIJVEER SINGH</t>
  </si>
  <si>
    <t>PRIDE - WING P - 601</t>
  </si>
  <si>
    <t>RAJEESH KUNHI PURAYIL</t>
  </si>
  <si>
    <t>PRIDE - WING P - 603</t>
  </si>
  <si>
    <t>DHANRAJ VISHWAKARMA</t>
  </si>
  <si>
    <t>PRIDE - WING P - 604</t>
  </si>
  <si>
    <t>RAMESH GIRIDHAR TUWAR</t>
  </si>
  <si>
    <t>PRIDE - WING P - 701</t>
  </si>
  <si>
    <t>PANKAJ MANGAL</t>
  </si>
  <si>
    <t>PRIDE - WING P - 702</t>
  </si>
  <si>
    <t>PRASHANT KUMAR VERMA</t>
  </si>
  <si>
    <t>PRIDE - WING P - 703</t>
  </si>
  <si>
    <t>ABHISHEK KUMAR NIRALA</t>
  </si>
  <si>
    <t>PRIDE - WING P - 802</t>
  </si>
  <si>
    <t>VINOD MAHADEO MALI</t>
  </si>
  <si>
    <t>PRIDE - WING P - 901</t>
  </si>
  <si>
    <t>VRUSHALI PRASHANT BADGUJAR</t>
  </si>
  <si>
    <t>PRIDE - WING P - 902</t>
  </si>
  <si>
    <t>DICKSHA PANDEY</t>
  </si>
  <si>
    <t>PRIDE - WING P - 903</t>
  </si>
  <si>
    <t>PRERANA TARWEKAR</t>
  </si>
  <si>
    <t>PRIDE - WING P - 904</t>
  </si>
  <si>
    <t>PANKAJ KOTHARI</t>
  </si>
  <si>
    <t>QARA - WING Q - 1001</t>
  </si>
  <si>
    <t>RAJESH P R</t>
  </si>
  <si>
    <t>QARA - WING Q - 1002</t>
  </si>
  <si>
    <t>NIKHIL ARUNRAO PAGE</t>
  </si>
  <si>
    <t>QARA - WING Q - 1003</t>
  </si>
  <si>
    <t>MOHAMMAD TOHSIF ABDUL RAZZAQ BHURA</t>
  </si>
  <si>
    <t>QARA - WING Q - 1004</t>
  </si>
  <si>
    <t>BHARAT NARENDRA  KAPSE</t>
  </si>
  <si>
    <t>QARA - WING Q - 102</t>
  </si>
  <si>
    <t>SANDEEP KUMAR MAHASUAR</t>
  </si>
  <si>
    <t>QARA - WING Q - 103</t>
  </si>
  <si>
    <t>MEGHA VINESH GHADGE</t>
  </si>
  <si>
    <t>QARA - WING Q - 104</t>
  </si>
  <si>
    <t>QARA - WING Q - 1101</t>
  </si>
  <si>
    <t>AKASH GAURAVBHAI ACHARYA</t>
  </si>
  <si>
    <t>QARA - WING Q - 1102</t>
  </si>
  <si>
    <t>SHIBU KARAVIL SHIVADAS</t>
  </si>
  <si>
    <t>QARA - WING Q - 1103</t>
  </si>
  <si>
    <t>NAYANKUMAR HARIRAMSINGH SOLANKI</t>
  </si>
  <si>
    <t>QARA - WING Q - 1202</t>
  </si>
  <si>
    <t>ABHISHEK TEWARI</t>
  </si>
  <si>
    <t>QARA - WING Q - 1301</t>
  </si>
  <si>
    <t>DATTATRAY VITTHALRAO KOTHAWALE</t>
  </si>
  <si>
    <t>QARA - WING Q - 1302</t>
  </si>
  <si>
    <t>SHEELKUMAR BABAN JAGTAP</t>
  </si>
  <si>
    <t>QARA - WING Q - 1304</t>
  </si>
  <si>
    <t>ABHAYRAJ RAMLAKHAN YADAV</t>
  </si>
  <si>
    <t>01 Oct 2025</t>
  </si>
  <si>
    <t>QARA - WING Q - 201</t>
  </si>
  <si>
    <t>MILIND SHRAWAN GAJBHIYE</t>
  </si>
  <si>
    <t>QARA - WING Q - 202</t>
  </si>
  <si>
    <t>SANTOSH KUMAR SHUKLA</t>
  </si>
  <si>
    <t>QARA - WING Q - 204</t>
  </si>
  <si>
    <t>SAKHARAM MAROTI KHALSE</t>
  </si>
  <si>
    <t>QARA - WING Q - 302</t>
  </si>
  <si>
    <t>DHARMAKANNAN SUBRAMANIAN</t>
  </si>
  <si>
    <t>QARA - WING Q - 303</t>
  </si>
  <si>
    <t>NITIN ASHOK PAWAR</t>
  </si>
  <si>
    <t>QARA - WING Q - 304</t>
  </si>
  <si>
    <t>RAJU NARENDRA YADAV</t>
  </si>
  <si>
    <t>QARA - WING Q - 401</t>
  </si>
  <si>
    <t>GAURAV SRIVASTAVA</t>
  </si>
  <si>
    <t>QARA - WING Q - 403</t>
  </si>
  <si>
    <t>DEVENDRA PRASAD TRIPATHI</t>
  </si>
  <si>
    <t>30 Aug 2023</t>
  </si>
  <si>
    <t>QARA - WING Q - 404</t>
  </si>
  <si>
    <t>SWATI PRIYA</t>
  </si>
  <si>
    <t>QARA - WING Q - 501</t>
  </si>
  <si>
    <t>VISHAL ARJUN GAIKWAD</t>
  </si>
  <si>
    <t>QARA - WING Q - 502</t>
  </si>
  <si>
    <t>QARA - WING Q - 504</t>
  </si>
  <si>
    <t>PREETI PANDEY</t>
  </si>
  <si>
    <t>QARA - WING Q - 601</t>
  </si>
  <si>
    <t>SAMIR CHAUHAN</t>
  </si>
  <si>
    <t>QARA - WING Q - 602</t>
  </si>
  <si>
    <t>MANTAVYA CHAWLA</t>
  </si>
  <si>
    <t>QARA - WING Q - 603</t>
  </si>
  <si>
    <t>GANESH SUDAM SHINDE</t>
  </si>
  <si>
    <t>QARA - WING Q - 604</t>
  </si>
  <si>
    <t>GAUTAM SURESH POWAR</t>
  </si>
  <si>
    <t>QARA - WING Q - 702</t>
  </si>
  <si>
    <t>KAUSTUBH ARUNRAO HIWAREKAR</t>
  </si>
  <si>
    <t>QARA - WING Q - 704</t>
  </si>
  <si>
    <t>MUKUL NARAYANRAO PALNITKAR</t>
  </si>
  <si>
    <t>QARA - WING Q - 801</t>
  </si>
  <si>
    <t>MINAL SIDDHANT SONTAKKE</t>
  </si>
  <si>
    <t>QARA - WING Q - 802</t>
  </si>
  <si>
    <t>AVINASH KUMAR VERMA</t>
  </si>
  <si>
    <t>QARA - WING Q - 803</t>
  </si>
  <si>
    <t>SACHIN MAHAJAN</t>
  </si>
  <si>
    <t>QARA - WING Q - 804</t>
  </si>
  <si>
    <t>SHYAM DEO SHARMA</t>
  </si>
  <si>
    <t>QARA - WING Q - 901</t>
  </si>
  <si>
    <t>SHANTANU SHEKHAR MADANE</t>
  </si>
  <si>
    <t>QARA - WING Q - 902</t>
  </si>
  <si>
    <t>MINAL KHANDERAO PATIL</t>
  </si>
  <si>
    <t>QARA - WING Q - 903</t>
  </si>
  <si>
    <t>GIRISH BHAGWANBHAI KHATWANI</t>
  </si>
  <si>
    <t>QARA - WING Q - 904</t>
  </si>
  <si>
    <t>SOURABH SHARAN</t>
  </si>
  <si>
    <t>QURA - WING Q - 1303</t>
  </si>
  <si>
    <t>ARUN JASROTIA</t>
  </si>
  <si>
    <t>JOY - J - 1101</t>
  </si>
  <si>
    <t>PRINCE KUMAR</t>
  </si>
  <si>
    <t>17 Sep 2025</t>
  </si>
  <si>
    <t>JOY - J - 1102</t>
  </si>
  <si>
    <t>VAIBHAV SURESHAPANT BHENDE</t>
  </si>
  <si>
    <t>JOY - J - 1103</t>
  </si>
  <si>
    <t>GANDHARVA JADHAV</t>
  </si>
  <si>
    <t>JOY - J - 1203</t>
  </si>
  <si>
    <t>ARUNA SHANTARAM GUNJAL</t>
  </si>
  <si>
    <t>JOY - J - 503</t>
  </si>
  <si>
    <t>NUPUR KARVE</t>
  </si>
  <si>
    <t>JOY - J - 601</t>
  </si>
  <si>
    <t>VINAY KHOLA</t>
  </si>
  <si>
    <t>JOY - J - 701</t>
  </si>
  <si>
    <t>BHADORIYA YUVRAJSINH SHIVRATANSINH</t>
  </si>
  <si>
    <t>JOY - J - 702</t>
  </si>
  <si>
    <t>VIKAS SINGH</t>
  </si>
  <si>
    <t>JOY - J - 902</t>
  </si>
  <si>
    <t>CHETAN OGADMAL LOHAR</t>
  </si>
  <si>
    <t>JOY - J -1302</t>
  </si>
  <si>
    <t>ABHIJEET HEMANT JOSHI</t>
  </si>
  <si>
    <t>JOY - J -201</t>
  </si>
  <si>
    <t>DIVYA SHARMA</t>
  </si>
  <si>
    <t>NOBLE - N - 603</t>
  </si>
  <si>
    <t>PANKAJ ASHOK JAJODIA</t>
  </si>
  <si>
    <t>NOBLE - N - 702</t>
  </si>
  <si>
    <t>SNEHA SUNIL ZADE</t>
  </si>
  <si>
    <t>NOBLE - N - 903</t>
  </si>
  <si>
    <t>POOJA ASHOK PATIL</t>
  </si>
  <si>
    <t>ORION - O - 1104</t>
  </si>
  <si>
    <t>NISHA RAMESH PAWAR</t>
  </si>
  <si>
    <t>ORION - O - 202</t>
  </si>
  <si>
    <t>AARTI KISHOR PAWAR</t>
  </si>
  <si>
    <t>ORION - O - 304</t>
  </si>
  <si>
    <t>CHETAN ASHOK DEVKAR</t>
  </si>
  <si>
    <t>ORION - O - 501</t>
  </si>
  <si>
    <t>MONIKA SAVALARAM RANDIVE</t>
  </si>
  <si>
    <t>ORION - O - 502</t>
  </si>
  <si>
    <t>SANTOSH SHANTARAM PARAB</t>
  </si>
  <si>
    <t>29 Nov 2025</t>
  </si>
  <si>
    <t>ORION - O - 701</t>
  </si>
  <si>
    <t>ANIL KUMAR PANDEY</t>
  </si>
  <si>
    <t>21 Aug 2020</t>
  </si>
  <si>
    <t>14 Aug 2020</t>
  </si>
  <si>
    <t>ALEXANDRITE - D5 - 1102</t>
  </si>
  <si>
    <t>ANIMESH BOURI</t>
  </si>
  <si>
    <t>ALEXANDRITE - D5 - 1201</t>
  </si>
  <si>
    <t>PRADEEP PRAKASH LOKARE</t>
  </si>
  <si>
    <t>ALEXANDRITE - D5 - 1304</t>
  </si>
  <si>
    <t>KRUNAL MODI</t>
  </si>
  <si>
    <t>03 Feb 2026</t>
  </si>
  <si>
    <t>ALEXANDRITE - D5 - 1404</t>
  </si>
  <si>
    <t>MANASI SAISH SINAI CUNCOLIENCAR</t>
  </si>
  <si>
    <t>ALEXANDRITE - D5 - 1501</t>
  </si>
  <si>
    <t>RUTUJA SANKET GANDHI</t>
  </si>
  <si>
    <t>ALEXANDRITE - D5 - 1602</t>
  </si>
  <si>
    <t>NARWANE SWAPNALI ANANT</t>
  </si>
  <si>
    <t>ALEXANDRITE - D5 - 1704</t>
  </si>
  <si>
    <t>VISHALSINGH RAMANSINGH TOMAR</t>
  </si>
  <si>
    <t>ALEXANDRITE - D5 - 2104</t>
  </si>
  <si>
    <t>SAGAR ARUN PARTE</t>
  </si>
  <si>
    <t>ALEXANDRITE - D5 - 2201</t>
  </si>
  <si>
    <t>NITISHA NIGAM</t>
  </si>
  <si>
    <t>ALEXANDRITE - D5 - 2301</t>
  </si>
  <si>
    <t>AMIT KUMAR PARIJA</t>
  </si>
  <si>
    <t>ALEXANDRITE - D5 - 2304</t>
  </si>
  <si>
    <t>ALEXANDRITE - D5 - 2404</t>
  </si>
  <si>
    <t>ASHWANI DHAR</t>
  </si>
  <si>
    <t>ALEXANDRITE - D5 - 2502</t>
  </si>
  <si>
    <t>MAMTA VIKAS BHOSALE</t>
  </si>
  <si>
    <t>ALEXANDRITE - D5 - 2503</t>
  </si>
  <si>
    <t>PRAMOD KUMAR TIWARI</t>
  </si>
  <si>
    <t>ALEXANDRITE - D5 - 2504</t>
  </si>
  <si>
    <t>ZOHEB IQBAL SHAIKH</t>
  </si>
  <si>
    <t>DIAMOND - D3 - 2204</t>
  </si>
  <si>
    <t>SANIYA IMTIAZ MANKAR</t>
  </si>
  <si>
    <t>GARNET - D2 - 1003</t>
  </si>
  <si>
    <t>ABHISHEK RAY</t>
  </si>
  <si>
    <t>GARNET - D2 - 102</t>
  </si>
  <si>
    <t>ADITYA SATISH MISHRA</t>
  </si>
  <si>
    <t>GARNET - D2 - 1101</t>
  </si>
  <si>
    <t>HARJINDER SINGH SODHI</t>
  </si>
  <si>
    <t>GARNET - D2 - 1202</t>
  </si>
  <si>
    <t>HUBERT OSCAR DMELLO</t>
  </si>
  <si>
    <t>GARNET - D2 - 1203</t>
  </si>
  <si>
    <t>SMITA SINGH</t>
  </si>
  <si>
    <t>GARNET - D2 - 1302</t>
  </si>
  <si>
    <t>NIKHIL KUMAR SINHA</t>
  </si>
  <si>
    <t>GARNET - D2 - 1303</t>
  </si>
  <si>
    <t>DEEPA NANDKISHORE NADNOOR</t>
  </si>
  <si>
    <t>GARNET - D2 - 1602</t>
  </si>
  <si>
    <t>LIZY BINU VARUGHESE</t>
  </si>
  <si>
    <t>27 Feb 2025</t>
  </si>
  <si>
    <t>GARNET - D2 - 1603</t>
  </si>
  <si>
    <t>SUJATA BHAUSAHEB GHOLAP</t>
  </si>
  <si>
    <t>GARNET - D2 - 1701</t>
  </si>
  <si>
    <t>NAVIN KUMAR JAISWAL</t>
  </si>
  <si>
    <t>GARNET - D2 - 1703</t>
  </si>
  <si>
    <t>PANKAJ RAVINDRA DHENDE</t>
  </si>
  <si>
    <t>GARNET - D2 - 1704</t>
  </si>
  <si>
    <t>SUSHMA P</t>
  </si>
  <si>
    <t>GARNET - D2 - 1801</t>
  </si>
  <si>
    <t>PREETI DUBEY</t>
  </si>
  <si>
    <t>GARNET - D2 - 1802</t>
  </si>
  <si>
    <t>YASIR AHMAD KHAN</t>
  </si>
  <si>
    <t>GARNET - D2 - 1803</t>
  </si>
  <si>
    <t>AMIT ANANDRAO DHEBE</t>
  </si>
  <si>
    <t>GARNET - D2 - 1901</t>
  </si>
  <si>
    <t>RAJESH KUMAR AGARWAL</t>
  </si>
  <si>
    <t>GARNET - D2 - 1902</t>
  </si>
  <si>
    <t>ARTI SANDEEP PATIL</t>
  </si>
  <si>
    <t>GARNET - D2 - 1903</t>
  </si>
  <si>
    <t>ROBIN</t>
  </si>
  <si>
    <t>GARNET - D2 - 2001</t>
  </si>
  <si>
    <t>RUPALI ATUL YADAV</t>
  </si>
  <si>
    <t>GARNET - D2 - 2002</t>
  </si>
  <si>
    <t>PADMARATNA SHIVDAS KAMBLE</t>
  </si>
  <si>
    <t>GARNET - D2 - 2003</t>
  </si>
  <si>
    <t>PALLAVI GAUTAM DHIWAR</t>
  </si>
  <si>
    <t>GARNET - D2 - 2004</t>
  </si>
  <si>
    <t>DINESH KUMAR BARI</t>
  </si>
  <si>
    <t>GARNET - D2 - 2101</t>
  </si>
  <si>
    <t>MAMTA KUMARI</t>
  </si>
  <si>
    <t>GARNET - D2 - 2103</t>
  </si>
  <si>
    <t>RIYA PARAG GAIKWAD</t>
  </si>
  <si>
    <t>GARNET - D2 - 2104</t>
  </si>
  <si>
    <t>UDAIPAL SINGH</t>
  </si>
  <si>
    <t>GARNET - D2 - 2201</t>
  </si>
  <si>
    <t>RUTUJA KAILAS VYAVAHARE</t>
  </si>
  <si>
    <t>GARNET - D2 - 2203</t>
  </si>
  <si>
    <t>FATEMA MANSUR NAGARWALA</t>
  </si>
  <si>
    <t>GARNET - D2 - 2204</t>
  </si>
  <si>
    <t>SHABBIR MUSTAFA MADRASWALA</t>
  </si>
  <si>
    <t>GARNET - D2 - 2302</t>
  </si>
  <si>
    <t>VINAY KUMAR BAMBHANI</t>
  </si>
  <si>
    <t>GARNET - D2 - 2303</t>
  </si>
  <si>
    <t>GHULAM ALI REYHANI</t>
  </si>
  <si>
    <t>GARNET - D2 - 2304</t>
  </si>
  <si>
    <t>SHIVDEEP PRAKASH PATIL BODKHE</t>
  </si>
  <si>
    <t>GARNET - D2 - 2401</t>
  </si>
  <si>
    <t>NIRAV UPADHYAY</t>
  </si>
  <si>
    <t>GARNET - D2 - 2402</t>
  </si>
  <si>
    <t>ANKIT TIWARI</t>
  </si>
  <si>
    <t>GARNET - D2 - 2404</t>
  </si>
  <si>
    <t>WAYNE ASDA</t>
  </si>
  <si>
    <t>GARNET - D2 - 2501</t>
  </si>
  <si>
    <t>SHWETA VIVEK SACHDEV</t>
  </si>
  <si>
    <t>GARNET - D2 - 2502</t>
  </si>
  <si>
    <t>PRIYANKA VIJAYKUMAR BORA</t>
  </si>
  <si>
    <t>GARNET - D2 - 2503</t>
  </si>
  <si>
    <t>GAJENDRA SHARMA</t>
  </si>
  <si>
    <t>GARNET - D2 - 2504</t>
  </si>
  <si>
    <t>PRATIVA JOSHI</t>
  </si>
  <si>
    <t>GARNET - D2 - 403</t>
  </si>
  <si>
    <t>ASHISH UPADHYAY</t>
  </si>
  <si>
    <t>GARNET - D2 - 601</t>
  </si>
  <si>
    <t>HRUSHIKESH SHRIKANT NIKHADE</t>
  </si>
  <si>
    <t>GARNET - D2 - 604</t>
  </si>
  <si>
    <t>PARESH VINOD PARMAR</t>
  </si>
  <si>
    <t>GARNET - D2 - 701</t>
  </si>
  <si>
    <t>PRANAV RAJENDRA JADHAV</t>
  </si>
  <si>
    <t>GARNET - D2 - 702</t>
  </si>
  <si>
    <t>PRATEEK  KALE</t>
  </si>
  <si>
    <t>GARNET - D2 - 703</t>
  </si>
  <si>
    <t>POOJA CHAUDHARY</t>
  </si>
  <si>
    <t>GARNET - D2 - 801</t>
  </si>
  <si>
    <t>VISHWAJEET JADHAV</t>
  </si>
  <si>
    <t>GARNET - D2 - 802</t>
  </si>
  <si>
    <t>YASHWANSHI PRADEEP BHUJBAL</t>
  </si>
  <si>
    <t>GARNET - D2 - 803</t>
  </si>
  <si>
    <t>ARZAN MEHERNOSH MEHTA</t>
  </si>
  <si>
    <t>30 Jul 2025</t>
  </si>
  <si>
    <t>GARNET - D2 - 901</t>
  </si>
  <si>
    <t>SHAHAB AHAMAD SIDDIQUI</t>
  </si>
  <si>
    <t>GARNET - D2 - 902</t>
  </si>
  <si>
    <t>AKSHAY RAJARAM KOLEKAR</t>
  </si>
  <si>
    <t>PEARL - D1 - 1001</t>
  </si>
  <si>
    <t>JAINA OJHA</t>
  </si>
  <si>
    <t>PEARL - D1 - 1002</t>
  </si>
  <si>
    <t>VIBHA DIPIKA JAMES</t>
  </si>
  <si>
    <t>PEARL - D1 - 1102</t>
  </si>
  <si>
    <t>DEEPAK JOSHI</t>
  </si>
  <si>
    <t>PEARL - D1 - 1103</t>
  </si>
  <si>
    <t>GAJANAN ASHOKRAO GHARDE</t>
  </si>
  <si>
    <t>PEARL - D1 - 1202</t>
  </si>
  <si>
    <t>VAIBHAV SAMUEL RAGHAVA</t>
  </si>
  <si>
    <t>PEARL - D1 - 1203</t>
  </si>
  <si>
    <t>NIKHIL SHAM JADHAV</t>
  </si>
  <si>
    <t>PEARL - D1 - 1301</t>
  </si>
  <si>
    <t>NRUPESH NITIN SOMAIYA</t>
  </si>
  <si>
    <t>PEARL - D1 - 1303</t>
  </si>
  <si>
    <t>POOJA KUMARI</t>
  </si>
  <si>
    <t>PEARL - D1 - 1401</t>
  </si>
  <si>
    <t>ABDUL SAMAD HASANMIYA PARKAR</t>
  </si>
  <si>
    <t>PEARL - D1 - 1402</t>
  </si>
  <si>
    <t>RAVINDRA JAIN</t>
  </si>
  <si>
    <t>PEARL - D1 - 1403</t>
  </si>
  <si>
    <t>SNEHAL ABHIJIT PAWAR</t>
  </si>
  <si>
    <t>PEARL - D1 - 1501</t>
  </si>
  <si>
    <t>ANIRUDHA VYANKATESH POTEY</t>
  </si>
  <si>
    <t>PEARL - D1 - 1503</t>
  </si>
  <si>
    <t>PRIYANK RAJ SHAH</t>
  </si>
  <si>
    <t>PEARL - D1 - 1504</t>
  </si>
  <si>
    <t>ANIRUDHA  VYANKATESH POTEY</t>
  </si>
  <si>
    <t>PEARL - D1 - 1603</t>
  </si>
  <si>
    <t>MOHAMED FAROOQUE ABDUL QAYYUM</t>
  </si>
  <si>
    <t>PEARL - D1 - 1604</t>
  </si>
  <si>
    <t>KHANDERAO NAGNATH TATTAPURE</t>
  </si>
  <si>
    <t>PEARL - D1 - 1701</t>
  </si>
  <si>
    <t>SANKET SHRIVASTAVA</t>
  </si>
  <si>
    <t>PEARL - D1 - 1703</t>
  </si>
  <si>
    <t>MUEEZ BASHIR AHMED SHEDAM</t>
  </si>
  <si>
    <t>PEARL - D1 - 1704</t>
  </si>
  <si>
    <t>PRAJAKTA GAUTAM DHIWAR</t>
  </si>
  <si>
    <t>PEARL - D1 - 1802</t>
  </si>
  <si>
    <t>SUHAS RAMDAS BURANDE</t>
  </si>
  <si>
    <t>PEARL - D1 - 1804</t>
  </si>
  <si>
    <t>KAUSHIK BANDYOPADHYAY</t>
  </si>
  <si>
    <t>PEARL - D1 - 1901</t>
  </si>
  <si>
    <t>PRAJNA MADHAVA KUDVA</t>
  </si>
  <si>
    <t>PEARL - D1 - 1903</t>
  </si>
  <si>
    <t>DEBDEEP BHATTACHARJEE</t>
  </si>
  <si>
    <t>PEARL - D1 - 1904</t>
  </si>
  <si>
    <t>SHILPI MALIK</t>
  </si>
  <si>
    <t>PEARL - D1 - 2001</t>
  </si>
  <si>
    <t>PRITI KUMARI</t>
  </si>
  <si>
    <t>PEARL - D1 - 2002</t>
  </si>
  <si>
    <t>AMEET KUMAR YADAV</t>
  </si>
  <si>
    <t>18 Apr 2024</t>
  </si>
  <si>
    <t>PEARL - D1 - 2003</t>
  </si>
  <si>
    <t>VINOD NANDLAL PRASAD</t>
  </si>
  <si>
    <t>PEARL - D1 - 2004</t>
  </si>
  <si>
    <t>BAISHALI SEN</t>
  </si>
  <si>
    <t>PEARL - D1 - 202</t>
  </si>
  <si>
    <t>JITESH SHRIVASTAVA</t>
  </si>
  <si>
    <t>PEARL - D1 - 2103</t>
  </si>
  <si>
    <t>BHARAT KANTILAL JOSHI</t>
  </si>
  <si>
    <t>PEARL - D1 - 2201</t>
  </si>
  <si>
    <t>ASIF AFTAB</t>
  </si>
  <si>
    <t>PEARL - D1 - 2203</t>
  </si>
  <si>
    <t>SANJANA KUMARI</t>
  </si>
  <si>
    <t>PEARL - D1 - 2204</t>
  </si>
  <si>
    <t>NAMITA NAZARETH</t>
  </si>
  <si>
    <t>PEARL - D1 - 2303</t>
  </si>
  <si>
    <t>PEARL - D1 - 2304</t>
  </si>
  <si>
    <t>VINAY OMPRAKASH TAWANI</t>
  </si>
  <si>
    <t>PEARL - D1 - 2401</t>
  </si>
  <si>
    <t>VIKAS SOPAN BHAME</t>
  </si>
  <si>
    <t>PEARL - D1 - 2402</t>
  </si>
  <si>
    <t>SHIV PAL</t>
  </si>
  <si>
    <t>PEARL - D1 - 2403</t>
  </si>
  <si>
    <t>GURMAIL SINGH</t>
  </si>
  <si>
    <t>PEARL - D1 - 2404</t>
  </si>
  <si>
    <t>HRITHIK HARYANI</t>
  </si>
  <si>
    <t>PEARL - D1 - 2501</t>
  </si>
  <si>
    <t>RAHULKUMAR KASHYAP</t>
  </si>
  <si>
    <t>PEARL - D1 - 2502</t>
  </si>
  <si>
    <t>MAYANK SATISH GUPTA</t>
  </si>
  <si>
    <t>PEARL - D1 - 2504</t>
  </si>
  <si>
    <t>AMIT ASHOK VITHALDAS</t>
  </si>
  <si>
    <t>PEARL - D1 - 303</t>
  </si>
  <si>
    <t>DEEPAK KHANDU JADHAV</t>
  </si>
  <si>
    <t>PEARL - D1 - 403</t>
  </si>
  <si>
    <t>DIPTI MITRA</t>
  </si>
  <si>
    <t>PEARL - D1 - 502</t>
  </si>
  <si>
    <t>ANJU ANDREWS</t>
  </si>
  <si>
    <t>24 Apr 2024</t>
  </si>
  <si>
    <t>PEARL - D1 - 503</t>
  </si>
  <si>
    <t>JOSIAH MARK ALMEIDA</t>
  </si>
  <si>
    <t>PEARL - D1 - 504</t>
  </si>
  <si>
    <t>DIVYA NARENDRA SINGH CHUDASAMA</t>
  </si>
  <si>
    <t>PEARL - D1 - 603</t>
  </si>
  <si>
    <t>ARUN KUMAR TIWARI</t>
  </si>
  <si>
    <t>PEARL - D1 - 604</t>
  </si>
  <si>
    <t>VINAY PRAKASH TIWARI</t>
  </si>
  <si>
    <t>15 Jul 2024</t>
  </si>
  <si>
    <t>PEARL - D1 - 701</t>
  </si>
  <si>
    <t>KETAN MAHENDRA PATEL</t>
  </si>
  <si>
    <t>PEARL - D1 - 702</t>
  </si>
  <si>
    <t>KARUNA CHHUTANI</t>
  </si>
  <si>
    <t>PEARL - D1 - 801</t>
  </si>
  <si>
    <t>SWAPNIL SHIVAJI BOKADE</t>
  </si>
  <si>
    <t>PEARL - D1 - 802</t>
  </si>
  <si>
    <t>AMIT TRIPATHI</t>
  </si>
  <si>
    <t>PEARL - D1 - 803</t>
  </si>
  <si>
    <t>MEHUL PAL</t>
  </si>
  <si>
    <t>PEARL - D1 - 901</t>
  </si>
  <si>
    <t>SANJIB DEY</t>
  </si>
  <si>
    <t>PEARL - D1 - 903</t>
  </si>
  <si>
    <t>SACHIN MALHARI JAGADALE</t>
  </si>
  <si>
    <t>TANZANITE - D4 - 1001</t>
  </si>
  <si>
    <t>ANUSHA BARSAINYA</t>
  </si>
  <si>
    <t>TANZANITE - D4 - 1102</t>
  </si>
  <si>
    <t>PRAKASH KUMAWAT</t>
  </si>
  <si>
    <t>TANZANITE - D4 - 1301</t>
  </si>
  <si>
    <t>SWAPNIL AVINASH GHORPADE</t>
  </si>
  <si>
    <t>TANZANITE - D4 - 1302</t>
  </si>
  <si>
    <t>PARIMAL KUMAR</t>
  </si>
  <si>
    <t>TANZANITE - D4 - 1401</t>
  </si>
  <si>
    <t>SWATI SANDEEP SHIVASHARAN</t>
  </si>
  <si>
    <t>TANZANITE - D4 - 1402</t>
  </si>
  <si>
    <t>SWEETY SYRIAN CHRISTIAN</t>
  </si>
  <si>
    <t>TANZANITE - D4 - 1602</t>
  </si>
  <si>
    <t>SATYAJEET PRIYADARSHI</t>
  </si>
  <si>
    <t>TANZANITE - D4 - 1701</t>
  </si>
  <si>
    <t>ASHISH PANDIT</t>
  </si>
  <si>
    <t>08 Sep 2025</t>
  </si>
  <si>
    <t>TANZANITE - D4 - 1702</t>
  </si>
  <si>
    <t>HARISH DARYANANI</t>
  </si>
  <si>
    <t>TANZANITE - D4 - 1801</t>
  </si>
  <si>
    <t>ANKIT RAVI HIREMATH</t>
  </si>
  <si>
    <t>TANZANITE - D4 - 1901</t>
  </si>
  <si>
    <t>BALMUKUND DEVADATTARAO RANE</t>
  </si>
  <si>
    <t>TANZANITE - D4 - 1902</t>
  </si>
  <si>
    <t>HEMA SOMNATH JALMORU</t>
  </si>
  <si>
    <t>TANZANITE - D4 - 1903</t>
  </si>
  <si>
    <t>MURTAZA HUSENI SADIKOT</t>
  </si>
  <si>
    <t>TANZANITE - D4 - 2201</t>
  </si>
  <si>
    <t>NIKHIL SURESH KSHIRSAGAR</t>
  </si>
  <si>
    <t>TANZANITE - D4 - 2301</t>
  </si>
  <si>
    <t>VINEET VAISHNAVI</t>
  </si>
  <si>
    <t>TANZANITE - D4 - 2402</t>
  </si>
  <si>
    <t>KHADIJA KAPADIA</t>
  </si>
  <si>
    <t>TANZANITE - D4 - 2504</t>
  </si>
  <si>
    <t>MANISH CHANDRA SAXENA</t>
  </si>
  <si>
    <t>TANZANITE - D4 - 702</t>
  </si>
  <si>
    <t>RAHUL PRALHAD BHOSALE</t>
  </si>
  <si>
    <t>09 Sep 2021</t>
  </si>
  <si>
    <t>19 Apr 2021</t>
  </si>
  <si>
    <t>09 Feb 2021</t>
  </si>
  <si>
    <t>24 Jun 2021</t>
  </si>
  <si>
    <t>03 Apr 2021</t>
  </si>
  <si>
    <t>10 Nov 2021</t>
  </si>
  <si>
    <t>13 Jul 2020</t>
  </si>
  <si>
    <t>PALLAB SAIKIA</t>
  </si>
  <si>
    <t>08 Jul 2020</t>
  </si>
  <si>
    <t>SURESH KUMAR CHOUDHARY</t>
  </si>
  <si>
    <t>MOIZ ABDULHUSAIN CHANNIWALA</t>
  </si>
  <si>
    <t>A -1406</t>
  </si>
  <si>
    <t>A -1503</t>
  </si>
  <si>
    <t>A -2105</t>
  </si>
  <si>
    <t>A -2303</t>
  </si>
  <si>
    <t>A -2304</t>
  </si>
  <si>
    <t>A -803</t>
  </si>
  <si>
    <t>B -1003</t>
  </si>
  <si>
    <t>B -1004</t>
  </si>
  <si>
    <t>B -1101</t>
  </si>
  <si>
    <t>B -1401</t>
  </si>
  <si>
    <t>B -1506</t>
  </si>
  <si>
    <t>B -1806</t>
  </si>
  <si>
    <t>B -904</t>
  </si>
  <si>
    <t>OFFICE NO. 314</t>
  </si>
  <si>
    <t>OFFICE NO. 413</t>
  </si>
  <si>
    <t>08 Dec 2025</t>
  </si>
  <si>
    <t>28 Dec 2020</t>
  </si>
  <si>
    <t>DEVEBBROTO SUSHIL DEY</t>
  </si>
  <si>
    <t>ABHISHEK PANDEY</t>
  </si>
  <si>
    <t>RALPH ROHIT SHAW</t>
  </si>
  <si>
    <t>NARESH KUMAR</t>
  </si>
  <si>
    <t>SAURABH MITTAL</t>
  </si>
  <si>
    <t>PRAVIN ATMARAM DANGAT</t>
  </si>
  <si>
    <t>ADITYA KUMAR</t>
  </si>
  <si>
    <t>SHOP - 10</t>
  </si>
  <si>
    <t>SHOP - 11</t>
  </si>
  <si>
    <t>SHOP - 12</t>
  </si>
  <si>
    <t>LAVENDER -  A 1 -1802</t>
  </si>
  <si>
    <t>PRADYUMNA SANDEEP KULKARNI</t>
  </si>
  <si>
    <t>04 Dec 2025</t>
  </si>
  <si>
    <t>LAVENDER - A 1 -2102</t>
  </si>
  <si>
    <t>ROHINI VIRDHAWAL KARANJE</t>
  </si>
  <si>
    <t>BLOSSOM - C2 - 1001</t>
  </si>
  <si>
    <t>LAVINA DSOUZA</t>
  </si>
  <si>
    <t>BLOSSOM - C2 - 1002</t>
  </si>
  <si>
    <t>CHANDRA BHOOSHAN NARSINGH YADAV</t>
  </si>
  <si>
    <t>BLOSSOM - C2 - 1003</t>
  </si>
  <si>
    <t>RAEESAA RAFIQUE METKARI</t>
  </si>
  <si>
    <t>BLOSSOM - C2 - 1004</t>
  </si>
  <si>
    <t>GAYATRI SUMIT NAGPURE</t>
  </si>
  <si>
    <t>BLOSSOM - C2 - 101</t>
  </si>
  <si>
    <t>RITU JAYASWAL</t>
  </si>
  <si>
    <t>BLOSSOM - C2 - 102</t>
  </si>
  <si>
    <t>R P SINGH</t>
  </si>
  <si>
    <t>BLOSSOM - C2 - 103</t>
  </si>
  <si>
    <t>ROHIT SAYAJI JADHAV</t>
  </si>
  <si>
    <t>BLOSSOM - C2 - 104</t>
  </si>
  <si>
    <t>SACHIN SURESH JAYBHAY</t>
  </si>
  <si>
    <t>BLOSSOM - C2 - 1101</t>
  </si>
  <si>
    <t>PALLAVI MAHESH SHENDGE</t>
  </si>
  <si>
    <t>07 Apr 2021</t>
  </si>
  <si>
    <t>BLOSSOM - C2 - 1102</t>
  </si>
  <si>
    <t>CYRIL FRANCIS</t>
  </si>
  <si>
    <t>BLOSSOM - C2 - 1103</t>
  </si>
  <si>
    <t>VIKRAM VIJAY SHETE</t>
  </si>
  <si>
    <t>BLOSSOM - C2 - 1104</t>
  </si>
  <si>
    <t>SHREYAS ANIL YADAV</t>
  </si>
  <si>
    <t>BLOSSOM - C2 - 1201</t>
  </si>
  <si>
    <t>ANSHUL SAHU</t>
  </si>
  <si>
    <t>BLOSSOM - C2 - 1202</t>
  </si>
  <si>
    <t>RUPESH SHRINIWAS RACHALWAR</t>
  </si>
  <si>
    <t>BLOSSOM - C2 - 1203</t>
  </si>
  <si>
    <t>SEEMA SAGAR SHEWALE</t>
  </si>
  <si>
    <t>BLOSSOM - C2 - 1204</t>
  </si>
  <si>
    <t>TRUPTI MAHADEV MAHAMUNI</t>
  </si>
  <si>
    <t>BLOSSOM - C2 - 1301</t>
  </si>
  <si>
    <t>NISHANK SAHIL RANGRA</t>
  </si>
  <si>
    <t>BLOSSOM - C2 - 1302</t>
  </si>
  <si>
    <t>VIRESH RAMCHANDRA DALVI</t>
  </si>
  <si>
    <t>BLOSSOM - C2 - 1303</t>
  </si>
  <si>
    <t>BLOSSOM - C2 - 1304</t>
  </si>
  <si>
    <t>GURPAARAS SINGH</t>
  </si>
  <si>
    <t>BLOSSOM - C2 - 1401</t>
  </si>
  <si>
    <t>HARSHALA SIDDHESHWAR MANGUTKAR</t>
  </si>
  <si>
    <t>BLOSSOM - C2 - 1402</t>
  </si>
  <si>
    <t>ALI ASGAR MILLWALA</t>
  </si>
  <si>
    <t>BLOSSOM - C2 - 1403</t>
  </si>
  <si>
    <t>MOHD MUDASSIR</t>
  </si>
  <si>
    <t>BLOSSOM - C2 - 1404</t>
  </si>
  <si>
    <t>NILESH BHIVAJI INGALE</t>
  </si>
  <si>
    <t>BLOSSOM - C2 - 1501</t>
  </si>
  <si>
    <t>KHOZEM JOYAB SODAWALA</t>
  </si>
  <si>
    <t>BLOSSOM - C2 - 1502</t>
  </si>
  <si>
    <t>REKHA ARUN KAMBLE</t>
  </si>
  <si>
    <t>BLOSSOM - C2 - 1503</t>
  </si>
  <si>
    <t>SIDDHARTHA CHAKRABORTY</t>
  </si>
  <si>
    <t>BLOSSOM - C2 - 1504</t>
  </si>
  <si>
    <t>SURAJ SANJAY GAIKWAD</t>
  </si>
  <si>
    <t>BLOSSOM - C2 - 1601</t>
  </si>
  <si>
    <t>NEELMANI MOURYA</t>
  </si>
  <si>
    <t>BLOSSOM - C2 - 1602</t>
  </si>
  <si>
    <t>RESHMA SOMNATH SONAWANE</t>
  </si>
  <si>
    <t>BLOSSOM - C2 - 1603</t>
  </si>
  <si>
    <t>DEEPAK DEVIPRASAD CHOUBEY</t>
  </si>
  <si>
    <t>BLOSSOM - C2 - 1604</t>
  </si>
  <si>
    <t>DEEPAK DHANDA</t>
  </si>
  <si>
    <t>BLOSSOM - C2 - 1701</t>
  </si>
  <si>
    <t>ZUBIN P WADIA</t>
  </si>
  <si>
    <t>BLOSSOM - C2 - 1702</t>
  </si>
  <si>
    <t>ABDUL HAKEEM</t>
  </si>
  <si>
    <t>BLOSSOM - C2 - 1703</t>
  </si>
  <si>
    <t>LILY RAY</t>
  </si>
  <si>
    <t>BLOSSOM - C2 - 1704</t>
  </si>
  <si>
    <t>MOHAMMED FARHAN ABDUL RAZAK MEMON</t>
  </si>
  <si>
    <t>BLOSSOM - C2 - 1801</t>
  </si>
  <si>
    <t>KETKI  DHANANJAY WANNERE</t>
  </si>
  <si>
    <t>BLOSSOM - C2 - 1802</t>
  </si>
  <si>
    <t>SALMA SHABBIR BOHRA</t>
  </si>
  <si>
    <t>BLOSSOM - C2 - 1803</t>
  </si>
  <si>
    <t>AKSHAY DORA</t>
  </si>
  <si>
    <t>BLOSSOM - C2 - 1804</t>
  </si>
  <si>
    <t>SARLEEN KAUR DHODY</t>
  </si>
  <si>
    <t>BLOSSOM - C2 - 1901</t>
  </si>
  <si>
    <t>NAFISA MOAZZAM FIDVI</t>
  </si>
  <si>
    <t>BLOSSOM - C2 - 1902</t>
  </si>
  <si>
    <t>ARWA TAHER RANGWALA</t>
  </si>
  <si>
    <t>BLOSSOM - C2 - 1903</t>
  </si>
  <si>
    <t>BIKESH VERMA</t>
  </si>
  <si>
    <t>BLOSSOM - C2 - 1904</t>
  </si>
  <si>
    <t>MANORAMA PRATHAMESH PATIL</t>
  </si>
  <si>
    <t>BLOSSOM - C2 - 2001</t>
  </si>
  <si>
    <t>FIROZ</t>
  </si>
  <si>
    <t>BLOSSOM - C2 - 2002</t>
  </si>
  <si>
    <t>BURHANUDDIN HAKIMUDDIN KANCHWALA</t>
  </si>
  <si>
    <t>BLOSSOM - C2 - 2003</t>
  </si>
  <si>
    <t>SUVIGYA BALANI</t>
  </si>
  <si>
    <t>BLOSSOM - C2 - 2004</t>
  </si>
  <si>
    <t>RADHIKESH VIVEK UTTARWAR</t>
  </si>
  <si>
    <t>BLOSSOM - C2 - 201</t>
  </si>
  <si>
    <t>AKASH CHAUHAN</t>
  </si>
  <si>
    <t>BLOSSOM - C2 - 202</t>
  </si>
  <si>
    <t>SANDHYA ONKAR AHIRE</t>
  </si>
  <si>
    <t>BLOSSOM - C2 - 203</t>
  </si>
  <si>
    <t>BERNADINE MARY SALE</t>
  </si>
  <si>
    <t>BLOSSOM - C2 - 204</t>
  </si>
  <si>
    <t>SHRINIVAS SHIVRAJ CHIKRALE</t>
  </si>
  <si>
    <t>BLOSSOM - C2 - 2101</t>
  </si>
  <si>
    <t>PRASHANT KUMAR SHUKLA</t>
  </si>
  <si>
    <t>BLOSSOM - C2 - 2102</t>
  </si>
  <si>
    <t>VANITA ROHIRA</t>
  </si>
  <si>
    <t>BLOSSOM - C2 - 2103</t>
  </si>
  <si>
    <t>HABIBA KANCHWALA</t>
  </si>
  <si>
    <t>BLOSSOM - C2 - 301</t>
  </si>
  <si>
    <t>DEEPTHY MENON</t>
  </si>
  <si>
    <t>BLOSSOM - C2 - 302</t>
  </si>
  <si>
    <t>BLOSSOM - C2 - 303</t>
  </si>
  <si>
    <t>SIDDHANT RAJESH KARANJKAR</t>
  </si>
  <si>
    <t>BLOSSOM - C2 - 304</t>
  </si>
  <si>
    <t>SUDIP KUMAR BHOWMIK</t>
  </si>
  <si>
    <t>BLOSSOM - C2 - 401</t>
  </si>
  <si>
    <t>GAGAN SINGH</t>
  </si>
  <si>
    <t>BLOSSOM - C2 - 402</t>
  </si>
  <si>
    <t>RUBINA SAMI</t>
  </si>
  <si>
    <t>BLOSSOM - C2 - 403</t>
  </si>
  <si>
    <t>SUCHITRA KARAN</t>
  </si>
  <si>
    <t>BLOSSOM - C2 - 404</t>
  </si>
  <si>
    <t>SURAJIT DE</t>
  </si>
  <si>
    <t>BLOSSOM - C2 - 501</t>
  </si>
  <si>
    <t>APURBA PRASAD</t>
  </si>
  <si>
    <t>BLOSSOM - C2 - 502</t>
  </si>
  <si>
    <t>BURHANUDDIN ZAINUDDIN GULZAR</t>
  </si>
  <si>
    <t>BLOSSOM - C2 - 503</t>
  </si>
  <si>
    <t>BLOSSOM - C2 - 504</t>
  </si>
  <si>
    <t>AMIT PANDURANG UDALE</t>
  </si>
  <si>
    <t>BLOSSOM - C2 - 601</t>
  </si>
  <si>
    <t>NABIL KHALIL CHIKTE</t>
  </si>
  <si>
    <t>BLOSSOM - C2 - 602</t>
  </si>
  <si>
    <t>Lalmalsawmi</t>
  </si>
  <si>
    <t>BLOSSOM - C2 - 603</t>
  </si>
  <si>
    <t>SAHIL GHAI</t>
  </si>
  <si>
    <t>BLOSSOM - C2 - 604</t>
  </si>
  <si>
    <t>ANITA SUBHASH SASTE</t>
  </si>
  <si>
    <t>BLOSSOM - C2 - 701</t>
  </si>
  <si>
    <t>SAYYAD JIYA SAYYADNOOR</t>
  </si>
  <si>
    <t>02 Sep 2021</t>
  </si>
  <si>
    <t>BLOSSOM - C2 - 702</t>
  </si>
  <si>
    <t>LATIF SHAMSHUDDIN MANIYAR</t>
  </si>
  <si>
    <t>BLOSSOM - C2 - 703</t>
  </si>
  <si>
    <t>AFNAN SHIREEN SAAD INAMDAR</t>
  </si>
  <si>
    <t>BLOSSOM - C2 - 704</t>
  </si>
  <si>
    <t>MANGALA DADASAHEB SALUNKE</t>
  </si>
  <si>
    <t>BLOSSOM - C2 - 801</t>
  </si>
  <si>
    <t>SUJIT KUMAR</t>
  </si>
  <si>
    <t>BLOSSOM - C2 - 802</t>
  </si>
  <si>
    <t>APARNA PANKAJ KONDHALKAR</t>
  </si>
  <si>
    <t>BLOSSOM - C2 - 803</t>
  </si>
  <si>
    <t>AMIT KUMAR CHOUDHARY</t>
  </si>
  <si>
    <t>BLOSSOM - C2 - 804</t>
  </si>
  <si>
    <t>SHAHZAD AHMAD</t>
  </si>
  <si>
    <t>BLOSSOM - C2 - 901</t>
  </si>
  <si>
    <t>VIKRAM CHANDRAKANT SHINDE</t>
  </si>
  <si>
    <t>BLOSSOM - C2 - 902</t>
  </si>
  <si>
    <t>MAHESH RAMDAS KANTODE</t>
  </si>
  <si>
    <t>BLOSSOM - C2 - 903</t>
  </si>
  <si>
    <t>AMEY DHARMENDRA KODE</t>
  </si>
  <si>
    <t>BLOSSOM - C2 - 904</t>
  </si>
  <si>
    <t>HEATHER - C1 - 1001</t>
  </si>
  <si>
    <t>BIPIN KIRAN KASEGAONKAR</t>
  </si>
  <si>
    <t>HEATHER - C1 - 1002</t>
  </si>
  <si>
    <t>SAIFEE MANSOOR VIRPURWALA</t>
  </si>
  <si>
    <t>HEATHER - C1 - 1003</t>
  </si>
  <si>
    <t>HEATHER - C1 - 1004</t>
  </si>
  <si>
    <t>SURAJ MANARAM CHOUDHARY</t>
  </si>
  <si>
    <t>HEATHER - C1 - 101</t>
  </si>
  <si>
    <t>SHUBHAM PARMESHWAR PAWAR</t>
  </si>
  <si>
    <t>HEATHER - C1 - 102</t>
  </si>
  <si>
    <t>GUNJAN MOHAN</t>
  </si>
  <si>
    <t>HEATHER - C1 - 103</t>
  </si>
  <si>
    <t>HEATHER - C1 - 104</t>
  </si>
  <si>
    <t>A ADITYA CHUTKE</t>
  </si>
  <si>
    <t>HEATHER - C1 - 1101</t>
  </si>
  <si>
    <t>ASHWATI PODUVAL</t>
  </si>
  <si>
    <t>HEATHER - C1 - 1102</t>
  </si>
  <si>
    <t>ROYCY FERNANDES</t>
  </si>
  <si>
    <t>HEATHER - C1 - 1103</t>
  </si>
  <si>
    <t>SHARYL ANSLEM PEREIRA</t>
  </si>
  <si>
    <t>HEATHER - C1 - 1104</t>
  </si>
  <si>
    <t>SAYONI MITRA</t>
  </si>
  <si>
    <t>HEATHER - C1 - 1201</t>
  </si>
  <si>
    <t>HEATHER - C1 - 1203</t>
  </si>
  <si>
    <t>ACHAL SINGH</t>
  </si>
  <si>
    <t>HEATHER - C1 - 1204</t>
  </si>
  <si>
    <t>REETU BHATT</t>
  </si>
  <si>
    <t>HEATHER - C1 - 1301</t>
  </si>
  <si>
    <t>PRAVIN SHANKAR BORCHATE</t>
  </si>
  <si>
    <t>HEATHER - C1 - 1302</t>
  </si>
  <si>
    <t>KAPIL AHUJA</t>
  </si>
  <si>
    <t>HEATHER - C1 - 1303</t>
  </si>
  <si>
    <t>VISHAL VIJAY RAUT</t>
  </si>
  <si>
    <t>HEATHER - C1 - 1304</t>
  </si>
  <si>
    <t>RATNADEEP DATTATRAYA BIRAJDAR</t>
  </si>
  <si>
    <t>09 May 2024</t>
  </si>
  <si>
    <t>HEATHER - C1 - 1401</t>
  </si>
  <si>
    <t>HARESH OMPRAKASH ROHIRA</t>
  </si>
  <si>
    <t>HEATHER - C1 - 1402</t>
  </si>
  <si>
    <t>NASRIN FEREYDOUN BAHMANY</t>
  </si>
  <si>
    <t>HEATHER - C1 - 1403</t>
  </si>
  <si>
    <t>SILVESTER JOHN FERNANDES</t>
  </si>
  <si>
    <t>HEATHER - C1 - 1404</t>
  </si>
  <si>
    <t>VIJAYALAXMI DURYODHAN ROHANE</t>
  </si>
  <si>
    <t>HEATHER - C1 - 1501</t>
  </si>
  <si>
    <t>OMPRAKASH MOHANLAL ROHIRA</t>
  </si>
  <si>
    <t>HEATHER - C1 - 1502</t>
  </si>
  <si>
    <t>PRASHANT SARJERAO MANE</t>
  </si>
  <si>
    <t>HEATHER - C1 - 1503</t>
  </si>
  <si>
    <t>SAMEER KESHAV CHARI</t>
  </si>
  <si>
    <t>HEATHER - C1 - 1504</t>
  </si>
  <si>
    <t>HEATHER - C1 - 1601</t>
  </si>
  <si>
    <t>MOHAMMED SHOEB SHAIKH</t>
  </si>
  <si>
    <t>HEATHER - C1 - 1602</t>
  </si>
  <si>
    <t>LAKHVINDER JOSHI</t>
  </si>
  <si>
    <t>HEATHER - C1 - 1603</t>
  </si>
  <si>
    <t>KURBAN ABBAS TINWALA</t>
  </si>
  <si>
    <t>HEATHER - C1 - 1604</t>
  </si>
  <si>
    <t>ARKA GHOSH</t>
  </si>
  <si>
    <t>25 Nov 2023</t>
  </si>
  <si>
    <t>HEATHER - C1 - 1701</t>
  </si>
  <si>
    <t>SAVENDU SHANKAR SONAWANE</t>
  </si>
  <si>
    <t>HEATHER - C1 - 1702</t>
  </si>
  <si>
    <t>RAEES KHAN</t>
  </si>
  <si>
    <t>HEATHER - C1 - 1703</t>
  </si>
  <si>
    <t>OWEN CONRAD WRIGHT</t>
  </si>
  <si>
    <t>HEATHER - C1 - 1704</t>
  </si>
  <si>
    <t>ZAHEER ABBAS F VIRJI</t>
  </si>
  <si>
    <t>HEATHER - C1 - 1801</t>
  </si>
  <si>
    <t>SUNIL HARDAYAL RAJANI</t>
  </si>
  <si>
    <t>HEATHER - C1 - 1802</t>
  </si>
  <si>
    <t>UMME SALMA MOHAMAD HANIF SHAIKH</t>
  </si>
  <si>
    <t>HEATHER - C1 - 1803</t>
  </si>
  <si>
    <t>VINIT ASHVINBHAI DESAI</t>
  </si>
  <si>
    <t>HEATHER - C1 - 1804</t>
  </si>
  <si>
    <t>VINAY VISHWANATH KANADE</t>
  </si>
  <si>
    <t>HEATHER - C1 - 1901</t>
  </si>
  <si>
    <t>YOGESH JALAN</t>
  </si>
  <si>
    <t>HEATHER - C1 - 1902</t>
  </si>
  <si>
    <t>PRANJAL PRAVIN RANKA</t>
  </si>
  <si>
    <t>04 Jun 2021</t>
  </si>
  <si>
    <t>HEATHER - C1 - 1903</t>
  </si>
  <si>
    <t>ANMOL VICKRAM SINGH</t>
  </si>
  <si>
    <t>HEATHER - C1 - 1904</t>
  </si>
  <si>
    <t>KINGSHUK RAY</t>
  </si>
  <si>
    <t>HEATHER - C1 - 2001</t>
  </si>
  <si>
    <t>MAYURESH ARUN PISE</t>
  </si>
  <si>
    <t>HEATHER - C1 - 2002</t>
  </si>
  <si>
    <t>HUSAIN SHAIKH SAIFUDDIN BARWANIWALA</t>
  </si>
  <si>
    <t>HEATHER - C1 - 2003</t>
  </si>
  <si>
    <t>HEATHER - C1 - 2004</t>
  </si>
  <si>
    <t>SHAILJA SHARMA</t>
  </si>
  <si>
    <t>HEATHER - C1 - 201</t>
  </si>
  <si>
    <t>KAPIL AGGARWAL</t>
  </si>
  <si>
    <t>HEATHER - C1 - 202</t>
  </si>
  <si>
    <t>MOHD SUBOOR ALI HASHMI</t>
  </si>
  <si>
    <t>HEATHER - C1 - 203</t>
  </si>
  <si>
    <t>SANGITA SURESH POPSHETWAR</t>
  </si>
  <si>
    <t>HEATHER - C1 - 204</t>
  </si>
  <si>
    <t>HEATHER - C1 - 2101</t>
  </si>
  <si>
    <t>HEATHER - C1 - 2102</t>
  </si>
  <si>
    <t>RAHUL DAS GUPTA</t>
  </si>
  <si>
    <t>HEATHER - C1 - 2103</t>
  </si>
  <si>
    <t>HEATHER - C1 - 2104</t>
  </si>
  <si>
    <t>PARVESH</t>
  </si>
  <si>
    <t>HEATHER - C1 - 301</t>
  </si>
  <si>
    <t>GITE RAHUL ROHIDAS</t>
  </si>
  <si>
    <t>HEATHER - C1 - 302</t>
  </si>
  <si>
    <t>SAMREEN ABDUL HAMEED SHAIKH</t>
  </si>
  <si>
    <t>13 Jan 2024</t>
  </si>
  <si>
    <t>HEATHER - C1 - 303</t>
  </si>
  <si>
    <t>VRISHALI ASHOK JADHAV</t>
  </si>
  <si>
    <t>HEATHER - C1 - 304</t>
  </si>
  <si>
    <t>ASHISH KUMAR MISHRA</t>
  </si>
  <si>
    <t>HEATHER - C1 - 401</t>
  </si>
  <si>
    <t>SNEHAL TUSHAR DHUMAL</t>
  </si>
  <si>
    <t>HEATHER - C1 - 402</t>
  </si>
  <si>
    <t>RAVIKANT SINHA</t>
  </si>
  <si>
    <t>HEATHER - C1 - 403</t>
  </si>
  <si>
    <t>SHARAD VERMA</t>
  </si>
  <si>
    <t>HEATHER - C1 - 404</t>
  </si>
  <si>
    <t>SOURAV SANJAYKUMAR MALL</t>
  </si>
  <si>
    <t>HEATHER - C1 - 501</t>
  </si>
  <si>
    <t>PAVANKUMAR MADHAVPRASAD AGRAWAL</t>
  </si>
  <si>
    <t>HEATHER - C1 - 502</t>
  </si>
  <si>
    <t>BHUSHAN HEMANT BHADANGE</t>
  </si>
  <si>
    <t>HEATHER - C1 - 503</t>
  </si>
  <si>
    <t>ANINDITA KALITA</t>
  </si>
  <si>
    <t>HEATHER - C1 - 504</t>
  </si>
  <si>
    <t>SHARON DSOUZA</t>
  </si>
  <si>
    <t>HEATHER - C1 - 601</t>
  </si>
  <si>
    <t>ANJALI GOSWAMI TEWARI</t>
  </si>
  <si>
    <t>HEATHER - C1 - 602</t>
  </si>
  <si>
    <t>RAKESH RAJENDRA DEORE</t>
  </si>
  <si>
    <t>HEATHER - C1 - 603</t>
  </si>
  <si>
    <t>PIYALI BAGCHI</t>
  </si>
  <si>
    <t>HEATHER - C1 - 604</t>
  </si>
  <si>
    <t>ROSHNI RAMESH ALAMCHANDANI</t>
  </si>
  <si>
    <t>HEATHER - C1 - 701</t>
  </si>
  <si>
    <t>CHANDA RAMESH ANANDANI</t>
  </si>
  <si>
    <t>HEATHER - C1 - 702</t>
  </si>
  <si>
    <t>MISBAH RIDWAN TISEKAR</t>
  </si>
  <si>
    <t>HEATHER - C1 - 703</t>
  </si>
  <si>
    <t>CHANELL MOLLY LOBO</t>
  </si>
  <si>
    <t>HEATHER - C1 - 704</t>
  </si>
  <si>
    <t>SHANTANU BIT</t>
  </si>
  <si>
    <t>HEATHER - C1 - 801</t>
  </si>
  <si>
    <t>HEATHER - C1 - 802</t>
  </si>
  <si>
    <t>HEATHER - C1 - 803</t>
  </si>
  <si>
    <t>NIKITA CHAUDHARY</t>
  </si>
  <si>
    <t>HEATHER - C1 - 804</t>
  </si>
  <si>
    <t>CALEB CHALLIENSANG HRANGCHAL</t>
  </si>
  <si>
    <t>HEATHER - C1 - 901</t>
  </si>
  <si>
    <t>VIVEK BADVE</t>
  </si>
  <si>
    <t>HEATHER - C1 - 902</t>
  </si>
  <si>
    <t>MILIND BABURAO MORE</t>
  </si>
  <si>
    <t>HEATHER - C1 - 903</t>
  </si>
  <si>
    <t>HIMMATMAL CHOUDHARY</t>
  </si>
  <si>
    <t>HEATHER - C1 - 904</t>
  </si>
  <si>
    <t>BABULAL PAKARAM SIRVI</t>
  </si>
  <si>
    <t>12 Dec 2025</t>
  </si>
  <si>
    <t>SHOP - 18</t>
  </si>
  <si>
    <t>21 Aug 2025</t>
  </si>
  <si>
    <t>CAMELLIA - C5 -1104</t>
  </si>
  <si>
    <t>RAVINDRA SUNIL DANDE</t>
  </si>
  <si>
    <t>CAMELLIA - C5 -1301</t>
  </si>
  <si>
    <t>RAKHI GIRIDHARI DHARMAVAT</t>
  </si>
  <si>
    <t>CAMELLIA - C5 -1302</t>
  </si>
  <si>
    <t>KESHAVRAJ RAMESHWAR DHARMAVAT</t>
  </si>
  <si>
    <t>CAMELLIA - C5 -1401</t>
  </si>
  <si>
    <t>HEMANTKUMAR RAMCHANDRA YADAV</t>
  </si>
  <si>
    <t>CAMELLIA - C5 -1501</t>
  </si>
  <si>
    <t>AKSHATA ASHOK SHETTY</t>
  </si>
  <si>
    <t>CAMELLIA - C5 -1502</t>
  </si>
  <si>
    <t>LAKSHMAN MISHRA</t>
  </si>
  <si>
    <t>CAMELLIA - C5 -1504</t>
  </si>
  <si>
    <t>SARVDEEP SINGH DHODY</t>
  </si>
  <si>
    <t>CAMELLIA - C5 -1602</t>
  </si>
  <si>
    <t>MANSI DATTA VERLEKAR</t>
  </si>
  <si>
    <t>CAMELLIA - C5 -1604</t>
  </si>
  <si>
    <t>NAMITA KEWAT</t>
  </si>
  <si>
    <t>CAMELLIA - C5 -1701</t>
  </si>
  <si>
    <t>SHREYAS NAIR</t>
  </si>
  <si>
    <t>CAMELLIA - C5 -1702</t>
  </si>
  <si>
    <t>JAISHREE SHRINIWAS DESHPANDE</t>
  </si>
  <si>
    <t>CAMELLIA - C5 -1703</t>
  </si>
  <si>
    <t>LOKANATH SAHOO</t>
  </si>
  <si>
    <t>15 Oct 2025</t>
  </si>
  <si>
    <t>CAMELLIA - C5 -1801</t>
  </si>
  <si>
    <t>ALPHIYA ISAK TAMBOLI</t>
  </si>
  <si>
    <t>CAMELLIA - C5 -1802</t>
  </si>
  <si>
    <t>MAAZ ABDULMAJID SANDARWALE</t>
  </si>
  <si>
    <t>CAMELLIA - C5 -1901</t>
  </si>
  <si>
    <t>MALLIKA SOMESHWAR KAUSHIK</t>
  </si>
  <si>
    <t>CAMELLIA - C5 -1902</t>
  </si>
  <si>
    <t>CAMELLIA - C5 -1903</t>
  </si>
  <si>
    <t>VIJAYA RAJ</t>
  </si>
  <si>
    <t>CAMELLIA - C5 -1904</t>
  </si>
  <si>
    <t>SAGAR CHANDRA SARKAR</t>
  </si>
  <si>
    <t>CAMELLIA - C5 -2001</t>
  </si>
  <si>
    <t>YUGANDHAR BHAGATSINGH CHANDELE</t>
  </si>
  <si>
    <t>CAMELLIA - C5 -2101</t>
  </si>
  <si>
    <t>GOPAL SUBHASH VHATKAR</t>
  </si>
  <si>
    <t>CAMELLIA - C5 -2102</t>
  </si>
  <si>
    <t>PRASHANT SUBHASH VHATKAR</t>
  </si>
  <si>
    <t>CAMELLIA - C5 -2104</t>
  </si>
  <si>
    <t>HAR SINGH</t>
  </si>
  <si>
    <t>CAMELLIA - C5 -2202</t>
  </si>
  <si>
    <t>CAMELLIA - C5 -2203</t>
  </si>
  <si>
    <t>VISHAL MELWANI</t>
  </si>
  <si>
    <t>CAMELLIA - C5 -2204</t>
  </si>
  <si>
    <t>CAMELLIA - C5 -2301</t>
  </si>
  <si>
    <t>MANPREET SRIVASTAVA</t>
  </si>
  <si>
    <t>CAMELLIA - C5 -2302</t>
  </si>
  <si>
    <t>GAGANDEEP SINGH BHATIA</t>
  </si>
  <si>
    <t>CAMELLIA - C5 -2303</t>
  </si>
  <si>
    <t>RUPANSHOO SAXENA</t>
  </si>
  <si>
    <t>CAMELLIA - C5 -2401</t>
  </si>
  <si>
    <t>MANOJ DHYANESHWAR BABAR</t>
  </si>
  <si>
    <t>13 Oct 2025</t>
  </si>
  <si>
    <t>CAMELLIA - C5 -2404</t>
  </si>
  <si>
    <t>PRATIKSHA BAHUGUNA</t>
  </si>
  <si>
    <t>08 May 2025</t>
  </si>
  <si>
    <t>CAMELLIA - C5 -2502</t>
  </si>
  <si>
    <t>MUSTAFA SAIFEE</t>
  </si>
  <si>
    <t>CAMELLIA - C5 -2504</t>
  </si>
  <si>
    <t>JINESHWAR BHARAT PANCHAL</t>
  </si>
  <si>
    <t>CAMELLIA - C5 -704</t>
  </si>
  <si>
    <t>RAJAT RANJAN KERON</t>
  </si>
  <si>
    <t>26 Dec 2025</t>
  </si>
  <si>
    <t>PERIWINKLE - C3 -1001</t>
  </si>
  <si>
    <t>HUNED ALI MOTAGAMWALA</t>
  </si>
  <si>
    <t>PERIWINKLE - C3 -1003</t>
  </si>
  <si>
    <t>SHRADDHA NITIN SONAWANE</t>
  </si>
  <si>
    <t>PERIWINKLE - C3 -101</t>
  </si>
  <si>
    <t>AJAY HINDURAO AMBILDHOK</t>
  </si>
  <si>
    <t>PERIWINKLE - C3 -1103</t>
  </si>
  <si>
    <t>JERRY JOSEPH</t>
  </si>
  <si>
    <t>PERIWINKLE - C3 -1201</t>
  </si>
  <si>
    <t>BHUPENDRA HARIHAR DHAKATE</t>
  </si>
  <si>
    <t>PERIWINKLE - C3 -1204</t>
  </si>
  <si>
    <t>AMRITA CHAKRABORTY</t>
  </si>
  <si>
    <t>PERIWINKLE - C3 -1303</t>
  </si>
  <si>
    <t>SANDESH HARICHANDRA BORATE</t>
  </si>
  <si>
    <t>PERIWINKLE - C3 -1401</t>
  </si>
  <si>
    <t>OMKAR MAHESH BHAGAT</t>
  </si>
  <si>
    <t>14 Nov 2024</t>
  </si>
  <si>
    <t>PERIWINKLE - C3 -1402</t>
  </si>
  <si>
    <t>POOJA  RITESH RATHI</t>
  </si>
  <si>
    <t>30 Aug 2025</t>
  </si>
  <si>
    <t>PERIWINKLE - C3 -1503</t>
  </si>
  <si>
    <t>ASIFA DARAKHSHAN JAMAL</t>
  </si>
  <si>
    <t>PERIWINKLE - C3 -1504</t>
  </si>
  <si>
    <t>MANISH  CHIMNANI</t>
  </si>
  <si>
    <t>PERIWINKLE - C3 -1601</t>
  </si>
  <si>
    <t>MAHESH ISHWARLAL MANDLECHA</t>
  </si>
  <si>
    <t>PERIWINKLE - C3 -1602</t>
  </si>
  <si>
    <t>PUSHPA SHUKLA</t>
  </si>
  <si>
    <t>PERIWINKLE - C3 -1604</t>
  </si>
  <si>
    <t>DEVENDRA KUMAR SINGH</t>
  </si>
  <si>
    <t>PERIWINKLE - C3 -1704</t>
  </si>
  <si>
    <t>ABHINAV ANAND</t>
  </si>
  <si>
    <t>PERIWINKLE - C3 -1801</t>
  </si>
  <si>
    <t>BHAGYASHREE SHIVAJI KHARAT</t>
  </si>
  <si>
    <t>PERIWINKLE - C3 -1802</t>
  </si>
  <si>
    <t>VENU P K</t>
  </si>
  <si>
    <t>PERIWINKLE - C3 -1803</t>
  </si>
  <si>
    <t>SONALI GHOSH</t>
  </si>
  <si>
    <t>PERIWINKLE - C3 -1804</t>
  </si>
  <si>
    <t>ROHINI SAGAR JADHAV</t>
  </si>
  <si>
    <t>PERIWINKLE - C3 -1901</t>
  </si>
  <si>
    <t>JASMINE NASIR AHMED SHAIKH</t>
  </si>
  <si>
    <t>PERIWINKLE - C3 -1903</t>
  </si>
  <si>
    <t>SONI SHEKHAR SANGAVE</t>
  </si>
  <si>
    <t>PERIWINKLE - C3 -2002</t>
  </si>
  <si>
    <t>TARIQHUSSAIN GULAMHUSSAIN LAKHAMSEY</t>
  </si>
  <si>
    <t>PERIWINKLE - C3 -2003</t>
  </si>
  <si>
    <t>SIDDIKA IRFAN BAWA</t>
  </si>
  <si>
    <t>PERIWINKLE - C3 -2004</t>
  </si>
  <si>
    <t>BHARTI ASHOK KATHURIA</t>
  </si>
  <si>
    <t>PERIWINKLE - C3 -2101</t>
  </si>
  <si>
    <t>AVINASH MADHAV SAWANT</t>
  </si>
  <si>
    <t>PERIWINKLE - C3 -2102</t>
  </si>
  <si>
    <t>SUNIL YALLOJI HUNKERI</t>
  </si>
  <si>
    <t>PERIWINKLE - C3 -2104</t>
  </si>
  <si>
    <t>HEMLATA SANJAY NAIDU</t>
  </si>
  <si>
    <t>PERIWINKLE - C3 -2201</t>
  </si>
  <si>
    <t>KUMAR ASHISH</t>
  </si>
  <si>
    <t>PERIWINKLE - C3 -2203</t>
  </si>
  <si>
    <t>PREM RAJENDRA YEVALE</t>
  </si>
  <si>
    <t>PERIWINKLE - C3 -2301</t>
  </si>
  <si>
    <t>NEHA CHOUDHARY</t>
  </si>
  <si>
    <t>PERIWINKLE - C3 -2302</t>
  </si>
  <si>
    <t>SHABANA MADAR SHAIKH</t>
  </si>
  <si>
    <t>PERIWINKLE - C3 -2303</t>
  </si>
  <si>
    <t>SARAH CHINIKAMWALA</t>
  </si>
  <si>
    <t>PERIWINKLE - C3 -2304</t>
  </si>
  <si>
    <t>IMRAN IQBAL SHAIKH</t>
  </si>
  <si>
    <t>PERIWINKLE - C3 -2401</t>
  </si>
  <si>
    <t>POOJA RITESH THAKUR</t>
  </si>
  <si>
    <t>PERIWINKLE - C3 -2403</t>
  </si>
  <si>
    <t>MANOJ MANHAR TOLANI</t>
  </si>
  <si>
    <t>PERIWINKLE - C3 -2501</t>
  </si>
  <si>
    <t>SWAPNIL RAGHUNATH JANUGADE</t>
  </si>
  <si>
    <t>PERIWINKLE - C3 -2502</t>
  </si>
  <si>
    <t>MANDAR SUBHASH KUMTHEKAR</t>
  </si>
  <si>
    <t>PERIWINKLE - C3 -2503</t>
  </si>
  <si>
    <t>KALPANA SANTOSH CHORIDIYA</t>
  </si>
  <si>
    <t>PERIWINKLE - C3 -2504</t>
  </si>
  <si>
    <t>DILSHAD KERMAN MARFATIA</t>
  </si>
  <si>
    <t>PERIWINKLE - C3 -2603</t>
  </si>
  <si>
    <t>RENUKA MULEMWAR</t>
  </si>
  <si>
    <t>PERIWINKLE - C3 -2604</t>
  </si>
  <si>
    <t>HANOZ HOSHIE DEBOO</t>
  </si>
  <si>
    <t>PERIWINKLE - C3 -402</t>
  </si>
  <si>
    <t>PERIWINKLE - C3 -403</t>
  </si>
  <si>
    <t>KIRAN SANJAY LALGE</t>
  </si>
  <si>
    <t>PERIWINKLE - C3 -501</t>
  </si>
  <si>
    <t>NILESH YASHWANT ZANJALE</t>
  </si>
  <si>
    <t>PERIWINKLE - C3 -503</t>
  </si>
  <si>
    <t>ANUPRITA MAHENDRA AHIRE</t>
  </si>
  <si>
    <t>PERIWINKLE - C3 -602</t>
  </si>
  <si>
    <t>VENKATA NAGA VARUN ANUMALASETTY</t>
  </si>
  <si>
    <t>PERIWINKLE - C3 -603</t>
  </si>
  <si>
    <t>ABHAY KUMAR</t>
  </si>
  <si>
    <t>PERIWINKLE - C3 -704</t>
  </si>
  <si>
    <t>SUVARNA SACHIN SALUNKHE</t>
  </si>
  <si>
    <t>PERIWINKLE - C3 -802</t>
  </si>
  <si>
    <t>SAMEER SIKANDAR SHAIKH</t>
  </si>
  <si>
    <t>PERIWINKLE - C3 -803</t>
  </si>
  <si>
    <t>VIRAJ BHARAT PATIL</t>
  </si>
  <si>
    <t>PERIWINKLE - C3 -804</t>
  </si>
  <si>
    <t>TEJASWINI SADASHIV NIMBALKAR</t>
  </si>
  <si>
    <t>PERIWINKLE - C3 -901</t>
  </si>
  <si>
    <t>AMIT SUDHAKAR BHOSALE</t>
  </si>
  <si>
    <t>PERIWINKLE - C3 -903</t>
  </si>
  <si>
    <t>RITESH HARIDAS SONTAKKE</t>
  </si>
  <si>
    <t>PERIWINKLE - C3 -904</t>
  </si>
  <si>
    <t>NIKHIL RAVINDRA GAIKWAD</t>
  </si>
  <si>
    <t>PRIMROSE - C4 -1002</t>
  </si>
  <si>
    <t>DOMINIC SAVIO DMELLO</t>
  </si>
  <si>
    <t>PRIMROSE - C4 -1004</t>
  </si>
  <si>
    <t>ATHARV PRAKASHRAO YEOLEKAR</t>
  </si>
  <si>
    <t>PRIMROSE - C4 -1101</t>
  </si>
  <si>
    <t>SHEETAL RAMCHANDANI</t>
  </si>
  <si>
    <t>PRIMROSE - C4 -1102</t>
  </si>
  <si>
    <t>VISHWAJEET GAURAV</t>
  </si>
  <si>
    <t>PRIMROSE - C4 -1201</t>
  </si>
  <si>
    <t>GURUCHARAN GURMUKH SINGH</t>
  </si>
  <si>
    <t>PRIMROSE - C4 -1501</t>
  </si>
  <si>
    <t>KARAN YOGESH SHIRKE</t>
  </si>
  <si>
    <t>PRIMROSE - C4 -1604</t>
  </si>
  <si>
    <t>PRABHAKAR TRIPATHI</t>
  </si>
  <si>
    <t>PRIMROSE - C4 -1701</t>
  </si>
  <si>
    <t>MOHAMMED ELIYAS NIAZ AHMED SHAIKH</t>
  </si>
  <si>
    <t>PRIMROSE - C4 -1702</t>
  </si>
  <si>
    <t>SAMADHAN GINYANDEV BARGAJE</t>
  </si>
  <si>
    <t>PRIMROSE - C4 -1801</t>
  </si>
  <si>
    <t>JISHNU SATHEESHKUMAR NAIR</t>
  </si>
  <si>
    <t>PRIMROSE - C4 -1902</t>
  </si>
  <si>
    <t>ASHISHKUMAR UMESHBHAI PATEL</t>
  </si>
  <si>
    <t>PRIMROSE - C4 -2003</t>
  </si>
  <si>
    <t>MANJUSHA PRAVEEN</t>
  </si>
  <si>
    <t>PRIMROSE - C4 -2004</t>
  </si>
  <si>
    <t>PRIMROSE - C4 -201</t>
  </si>
  <si>
    <t>ROHIT TANAJI CHILE</t>
  </si>
  <si>
    <t>PRIMROSE - C4 -2101</t>
  </si>
  <si>
    <t>RAJKUMAR SUBHASH VHATKAR</t>
  </si>
  <si>
    <t>PRIMROSE - C4 -2401</t>
  </si>
  <si>
    <t>JYOTI RAJU CHAVAN</t>
  </si>
  <si>
    <t>PRIMROSE - C4 -2603</t>
  </si>
  <si>
    <t>AJISH YADAV</t>
  </si>
  <si>
    <t>PRIMROSE - C4 -2604</t>
  </si>
  <si>
    <t>PRASHANT GAUTAM</t>
  </si>
  <si>
    <t>PRIMROSE - C4 -301</t>
  </si>
  <si>
    <t>MANSURALIKHAN MAHABOOBKHAN PATHAN</t>
  </si>
  <si>
    <t>PRIMROSE - C4 -401</t>
  </si>
  <si>
    <t>PRAMILA YESURATHAM HUSPETLA</t>
  </si>
  <si>
    <t>PRIMROSE - C4 -402</t>
  </si>
  <si>
    <t>ZAHEER AHMED MUSHTAQUE AHMED PERAMPALLI</t>
  </si>
  <si>
    <t>PRIMROSE - C4 -701</t>
  </si>
  <si>
    <t>PRIMROSE - C4 -704</t>
  </si>
  <si>
    <t>ANUJA SHIRISH DHALPE</t>
  </si>
  <si>
    <t>02 Mar 2026</t>
  </si>
  <si>
    <t>PRIMROSE - C4 -801</t>
  </si>
  <si>
    <t>SHANTANU SHARAD KAMBLE</t>
  </si>
  <si>
    <t>PRIMROSE - C4 -802</t>
  </si>
  <si>
    <t>VINAMRA GEDAM</t>
  </si>
  <si>
    <t>PRIMROSE - C4 -803</t>
  </si>
  <si>
    <t>DEEPAK KISHINCHAND MOHINANI</t>
  </si>
  <si>
    <t>PRIMROSE - C4 -903</t>
  </si>
  <si>
    <t>DHAIRYASHIL PANJABRAO PATIL</t>
  </si>
  <si>
    <t>PRIMROSE - C4 -904</t>
  </si>
  <si>
    <t>SAI DHAIRYASHIL PATIL</t>
  </si>
  <si>
    <t>KIOSK - 1A</t>
  </si>
  <si>
    <t>ASHOK PRALHAD KULKARNI</t>
  </si>
  <si>
    <t>KIOSK - 1B</t>
  </si>
  <si>
    <t>PSQR SERVICES PRIVATE LIMITED</t>
  </si>
  <si>
    <t>KIOSK - 1C</t>
  </si>
  <si>
    <t>KIOSK - 1D</t>
  </si>
  <si>
    <t>SANGITA MAROTI DANGE</t>
  </si>
  <si>
    <t>KIOSK - 4B</t>
  </si>
  <si>
    <t>18 Jun 2024</t>
  </si>
  <si>
    <t>KIOSK - 4C</t>
  </si>
  <si>
    <t>PUNEET NARANG</t>
  </si>
  <si>
    <t>KIOSK - 4D</t>
  </si>
  <si>
    <t>PURVI JEEGAR MARU</t>
  </si>
  <si>
    <t>KIOSK - 5A</t>
  </si>
  <si>
    <t>MANJUSHA  SUBHASH MENKUDALE</t>
  </si>
  <si>
    <t>KIOSK - 5B</t>
  </si>
  <si>
    <t>KIOSK - 5C</t>
  </si>
  <si>
    <t>SAMARJEET SINGH HARBANS SINGH GANDHI</t>
  </si>
  <si>
    <t>KIOSK - 5D</t>
  </si>
  <si>
    <t>KAVITA LALITKUMAR CHOUDHARY</t>
  </si>
  <si>
    <t>KIOSK - 5E</t>
  </si>
  <si>
    <t>LALITKUMAR CHAJJARAM  CHOUDHARY</t>
  </si>
  <si>
    <t>KIOSK - 5F</t>
  </si>
  <si>
    <t>ANIL GUNDAPPA BIRAJDAR</t>
  </si>
  <si>
    <t>SURAJ R DABERAO</t>
  </si>
  <si>
    <t>ACHYUT CONSULTING LLP</t>
  </si>
  <si>
    <t>DILIP KODWANI</t>
  </si>
  <si>
    <t>PRAVIN MAHADEO BANGAR</t>
  </si>
  <si>
    <t>ATMARAM DATTATRAY SAMANT</t>
  </si>
  <si>
    <t>SHOP - 115</t>
  </si>
  <si>
    <t>TEJAS KISHORE MOTWANI</t>
  </si>
  <si>
    <t>SHRIDHAR S SHETTY</t>
  </si>
  <si>
    <t>DATTATRAYA SHRIDHAR UNDRE</t>
  </si>
  <si>
    <t>TUSHAR GAJANAN BARBHAI</t>
  </si>
  <si>
    <t>SHRIKANT AGRE</t>
  </si>
  <si>
    <t>28 Aug 2020</t>
  </si>
  <si>
    <t>RATNESH AWASTHI</t>
  </si>
  <si>
    <t>RAJENDRA AMRUTRAO SATAV</t>
  </si>
  <si>
    <t>05 Jan 2025</t>
  </si>
  <si>
    <t>AVINASH KAUL</t>
  </si>
  <si>
    <t>SAMIR RAMESH PATIL</t>
  </si>
  <si>
    <t>SHOP - 19</t>
  </si>
  <si>
    <t>SAJIDA YASEEN VOHRA</t>
  </si>
  <si>
    <t>SHOP - 20</t>
  </si>
  <si>
    <t>SANJIV KUMAR DWIVEDI</t>
  </si>
  <si>
    <t>24 Oct 2020</t>
  </si>
  <si>
    <t>SHOP - 201</t>
  </si>
  <si>
    <t>MADHURI BURANDE LAHA</t>
  </si>
  <si>
    <t>SHOP - 202</t>
  </si>
  <si>
    <t>TEKCHAND GAGANDAS KUKREJA</t>
  </si>
  <si>
    <t>04 Apr 2022</t>
  </si>
  <si>
    <t>SHOP - 203</t>
  </si>
  <si>
    <t>GAUTAM ASHOK KULKARNI</t>
  </si>
  <si>
    <t>SHOP - 204</t>
  </si>
  <si>
    <t>SHOP - 206</t>
  </si>
  <si>
    <t>TARANNUM M. SAYED</t>
  </si>
  <si>
    <t>SHOP - 208</t>
  </si>
  <si>
    <t>SHOP - 209</t>
  </si>
  <si>
    <t>SAHIL RAJESH PUNJABI</t>
  </si>
  <si>
    <t>SHOP - 21</t>
  </si>
  <si>
    <t>SHOP - 210</t>
  </si>
  <si>
    <t>MAHENDRA WAMAN KADAM</t>
  </si>
  <si>
    <t>SHOP - 211</t>
  </si>
  <si>
    <t>SWAPNIL YASHWANT DAREKAR</t>
  </si>
  <si>
    <t>SHOP - 212</t>
  </si>
  <si>
    <t>ANAND DILIP KAWDE</t>
  </si>
  <si>
    <t>SHOP - 213</t>
  </si>
  <si>
    <t>JAIRAJ SITARAM SHETTY</t>
  </si>
  <si>
    <t>SHOP - 214</t>
  </si>
  <si>
    <t>RAVINDRA K SETHIYA</t>
  </si>
  <si>
    <t>SHOP - 215</t>
  </si>
  <si>
    <t>ROHINI VIVEK AHER</t>
  </si>
  <si>
    <t>SHOP - 216</t>
  </si>
  <si>
    <t>M/S. VAAYU SPACES</t>
  </si>
  <si>
    <t>SHOP - 23</t>
  </si>
  <si>
    <t>VAISHALI SUHAS LONDHE</t>
  </si>
  <si>
    <t>SHOP - 24</t>
  </si>
  <si>
    <t>LALITKUMAR CHAJJARAM CHOUDHARY</t>
  </si>
  <si>
    <t>UNIT - 01 &amp; 01A</t>
  </si>
  <si>
    <t>ADITYA SHREEKANT KELKAR</t>
  </si>
  <si>
    <t>SHOP - 01</t>
  </si>
  <si>
    <t>MILAN RAJNIKANT KOTHARI</t>
  </si>
  <si>
    <t>SHOP - 02</t>
  </si>
  <si>
    <t>NILESH SOHANLAL DUGAD</t>
  </si>
  <si>
    <t>SONALBAHEN AMIT PATEL</t>
  </si>
  <si>
    <t>MANGESH ASHOK JAGTAP</t>
  </si>
  <si>
    <t>SHOP - 05</t>
  </si>
  <si>
    <t>CHANDA S DUGAD</t>
  </si>
  <si>
    <t>SHOP - 06</t>
  </si>
  <si>
    <t>SNEHAL SUNIL TIJARE</t>
  </si>
  <si>
    <t>SHOP - 07</t>
  </si>
  <si>
    <t>BHARATI VIJAYKUMAR SHINDE</t>
  </si>
  <si>
    <t>SHOP - 08</t>
  </si>
  <si>
    <t>VIJAYKUMAR RAMDAS SHINDE</t>
  </si>
  <si>
    <t>INDRAJEET SHRIKANT RAHANE</t>
  </si>
  <si>
    <t>Pankaj Ramkrushnapant Kharosekar</t>
  </si>
  <si>
    <t>ANUSHA GAJENDRAN</t>
  </si>
  <si>
    <t>APNESH SINGHAL</t>
  </si>
  <si>
    <t>UNIT 101</t>
  </si>
  <si>
    <t>UNIT 104</t>
  </si>
  <si>
    <t>BHAGWANRAO BABURAO SALUNKHE</t>
  </si>
  <si>
    <t>RESTAURANT  - 07</t>
  </si>
  <si>
    <t>RESTAURANT - 101</t>
  </si>
  <si>
    <t>SANJAY VISHANDAS BUTANEY</t>
  </si>
  <si>
    <t>RESTAURANT - 102</t>
  </si>
  <si>
    <t>RESTAURANT - 104</t>
  </si>
  <si>
    <t>RESTAURANT - 105</t>
  </si>
  <si>
    <t>RIYAZ SAIFUDDIN SHERGARWALA</t>
  </si>
  <si>
    <t>SHITAL SURYAKANT JAGTAP</t>
  </si>
  <si>
    <t>SHAILARANI GYANRAJ BHOSALE</t>
  </si>
  <si>
    <t>31 May 2021</t>
  </si>
  <si>
    <t>MARIYAM ERSHAD PETTIWALA</t>
  </si>
  <si>
    <t>MOHAMMAD HAMID MEMON</t>
  </si>
  <si>
    <t>SHRIKANT NARAYANRAO KULKARNI</t>
  </si>
  <si>
    <t>HARSHAD V JAGTAP</t>
  </si>
  <si>
    <t>SHOP - 134 A</t>
  </si>
  <si>
    <t>PANKAJ DIKSHIT</t>
  </si>
  <si>
    <t>MANOHAR LALWANI</t>
  </si>
  <si>
    <t>HARPREETKAUR GANDHI</t>
  </si>
  <si>
    <t>SHAHAJIRAO SHANKARRAO SHINDE</t>
  </si>
  <si>
    <t>SHOP - 26</t>
  </si>
  <si>
    <t>DR. SANTOSH DIXIT</t>
  </si>
  <si>
    <t>SHOP - 27</t>
  </si>
  <si>
    <t>SHOP - 28</t>
  </si>
  <si>
    <t>DR. ARCHANA DIXIT</t>
  </si>
  <si>
    <t>SHOP - 29</t>
  </si>
  <si>
    <t>SHOP - 30</t>
  </si>
  <si>
    <t>SANJAY SOPARKAR HUF</t>
  </si>
  <si>
    <t>SHOP - 31</t>
  </si>
  <si>
    <t>NAYAN SUBHASHCHAND DUGAD</t>
  </si>
  <si>
    <t>SHOP - 32</t>
  </si>
  <si>
    <t>SHIRISH VISHNUPANT BADHE</t>
  </si>
  <si>
    <t>SHOP - 33</t>
  </si>
  <si>
    <t>SHOP - 34</t>
  </si>
  <si>
    <t>SHOP - 34 A</t>
  </si>
  <si>
    <t>SUREKHA GANESH JOSHI</t>
  </si>
  <si>
    <t>SHOP - 35</t>
  </si>
  <si>
    <t>KUMUDINI CHETAN KUNJIR</t>
  </si>
  <si>
    <t>SHOP - 36</t>
  </si>
  <si>
    <t>SHOP - 37</t>
  </si>
  <si>
    <t>RAVINDRA CHHABRIA</t>
  </si>
  <si>
    <t>SHOP - 37 A</t>
  </si>
  <si>
    <t>SHOP - 40</t>
  </si>
  <si>
    <t>SOFTKOASH SOLUTIONS PRIVATE LIMITED</t>
  </si>
  <si>
    <t>27 Nov 2020</t>
  </si>
  <si>
    <t>SHOP - 41</t>
  </si>
  <si>
    <t>SHOP - 42</t>
  </si>
  <si>
    <t>FOOD STALL NO.3</t>
  </si>
  <si>
    <t>SHAILESH PATIRAJ GUPTA</t>
  </si>
  <si>
    <t>FOOD STALL NO.4</t>
  </si>
  <si>
    <t>PRADIP DATTATRAY BHUJBAL</t>
  </si>
  <si>
    <t>02 Mar 2024</t>
  </si>
  <si>
    <t>FOOD STALL NO.5</t>
  </si>
  <si>
    <t>GANESH DNYANDEO DEVKHILE</t>
  </si>
  <si>
    <t>FOOD STALL NO.6</t>
  </si>
  <si>
    <t>FOOD STALL NO.7</t>
  </si>
  <si>
    <t>JIVAN DATTATRAYA PURI</t>
  </si>
  <si>
    <t>PEGASUS - 1D - 502</t>
  </si>
  <si>
    <t>PRASHANT ANIL NYAYADHISH</t>
  </si>
  <si>
    <t>PEARL - B3 - 1001</t>
  </si>
  <si>
    <t>MANJUSHREE MAHADEV SHINDE</t>
  </si>
  <si>
    <t>JADE  - A3 - 604</t>
  </si>
  <si>
    <t>PRAVIN EKNATH SHINDE</t>
  </si>
  <si>
    <t>ORION - 1C - 2201</t>
  </si>
  <si>
    <t>SAMIT MANIKRAO DESHMUKH</t>
  </si>
  <si>
    <t>PHOENIX - 2A - 802</t>
  </si>
  <si>
    <t>KAUSTUBH SUBHASH CHATURBHUJ</t>
  </si>
  <si>
    <t>REGAL - 1A -2204</t>
  </si>
  <si>
    <t>VAIBHAV DADARAO DESHMUKH</t>
  </si>
  <si>
    <t>JADE  - A3 - 2903</t>
  </si>
  <si>
    <t>AMOL PRABHAKAR JOSHI</t>
  </si>
  <si>
    <t>PEGASUS - 1D - 504</t>
  </si>
  <si>
    <t>VARADA VIJAY</t>
  </si>
  <si>
    <t>REGAL - 1A -1202</t>
  </si>
  <si>
    <t>VINOD TRIMBAK SHINGATE</t>
  </si>
  <si>
    <t>PEGASUS - 1D - 1404</t>
  </si>
  <si>
    <t>AJAYKUMAR VASANTRAO TAKALE</t>
  </si>
  <si>
    <t>JADE  - A3 - 303</t>
  </si>
  <si>
    <t>SNEHAL SAURABH CHAVAN</t>
  </si>
  <si>
    <t>JADE  - A3 - 804</t>
  </si>
  <si>
    <t>SHREYAS MILIND WASMATKAR</t>
  </si>
  <si>
    <t>SAPPHIRE - A2 - 1802</t>
  </si>
  <si>
    <t>QARA - WING Q - 1104</t>
  </si>
  <si>
    <t>PANKAJ HARINARAYAN PANDEY</t>
  </si>
  <si>
    <t>JOY - J - 801</t>
  </si>
  <si>
    <t>MANOJ KUMAR</t>
  </si>
  <si>
    <t>P2 - SHOP NO - 128</t>
  </si>
  <si>
    <t>TUSHAR PRAKASH GADEWAR</t>
  </si>
  <si>
    <t>EROS - 2C -1502</t>
  </si>
  <si>
    <t>SANJAY PRALHAD PATHAK</t>
  </si>
  <si>
    <t>EROS - 2C -2403</t>
  </si>
  <si>
    <t>TVISHA HAPPY HOMES LLP</t>
  </si>
  <si>
    <t>PEGASUS - 1D - 204</t>
  </si>
  <si>
    <t>VINAY VASANTRAO KULKARNI</t>
  </si>
  <si>
    <t>PHOENIX - 2A - 2404</t>
  </si>
  <si>
    <t>NILESH MARUTI GHADSHI</t>
  </si>
  <si>
    <t>18 Jan 2025</t>
  </si>
  <si>
    <t>PHOENIX - 2A - 2503</t>
  </si>
  <si>
    <t>VINITA NITIN RAHUJADE</t>
  </si>
  <si>
    <t>T WING -204</t>
  </si>
  <si>
    <t>MAYURESH PRAMOD KADAM</t>
  </si>
  <si>
    <t>GARNET - D2 - 502</t>
  </si>
  <si>
    <t>SUDHIR KUMAR NAGAR</t>
  </si>
  <si>
    <t>P2 - SHOP NO - 117</t>
  </si>
  <si>
    <t>SANKET ASHOK WAGHCHAURE</t>
  </si>
  <si>
    <t>11 Jul 2025</t>
  </si>
  <si>
    <t>PRIDE - WING P - 1004</t>
  </si>
  <si>
    <t>GUNJAN KUMAR</t>
  </si>
  <si>
    <t>PEARL - B3 - 1103</t>
  </si>
  <si>
    <t>ADINATH KRISHNA BHOSALE</t>
  </si>
  <si>
    <t>P2 - SHOP NO - 107</t>
  </si>
  <si>
    <t>SACHIN DADASAHEB KAULAVKAR</t>
  </si>
  <si>
    <t>19 Apr 2025</t>
  </si>
  <si>
    <t>A TOWER -2502</t>
  </si>
  <si>
    <t>BHARAT KHEMANI</t>
  </si>
  <si>
    <t>PRIDE - WING P - 804</t>
  </si>
  <si>
    <t>MANISHA SANTOSH MOHITE</t>
  </si>
  <si>
    <t>SAPPHIRE - A2 - 102</t>
  </si>
  <si>
    <t>VIDYA RANGASWAMY</t>
  </si>
  <si>
    <t>JOY - J - 903</t>
  </si>
  <si>
    <t>ANJALI RATHORE</t>
  </si>
  <si>
    <t>AQUAMARINE - A1 - 1202</t>
  </si>
  <si>
    <t>ARCHANA PRAFULLA DESHMUKH</t>
  </si>
  <si>
    <t>GARNET - D2 - 1102</t>
  </si>
  <si>
    <t>DEEPALI BHATNAGAR</t>
  </si>
  <si>
    <t>VEGA - 1B - 2704</t>
  </si>
  <si>
    <t>ANITA SUDAM SHINDE</t>
  </si>
  <si>
    <t>CAMELLIA - C5 -2602</t>
  </si>
  <si>
    <t>PANKAJ PRAMOD ACHAREKAR</t>
  </si>
  <si>
    <t>PEARL - B3 - 903</t>
  </si>
  <si>
    <t>RAVINDER KUMAR RAINA</t>
  </si>
  <si>
    <t>FAITH - WING F - 503</t>
  </si>
  <si>
    <t>JOY KUTTAPPAN</t>
  </si>
  <si>
    <t>GARNET - D2 - 2403</t>
  </si>
  <si>
    <t>ANAND KIRANRAO DESHPANDE</t>
  </si>
  <si>
    <t>EROS - 2C -504</t>
  </si>
  <si>
    <t>NARENDRA ANAND ALKUTKAR</t>
  </si>
  <si>
    <t>B -1805</t>
  </si>
  <si>
    <t>PRIDE - WING P - 1204</t>
  </si>
  <si>
    <t>SURAJ WASUDEVRAO KASTURKAR</t>
  </si>
  <si>
    <t>PEARL - B3 - 1503</t>
  </si>
  <si>
    <t>RIGVED BHALCHANDRA GORE</t>
  </si>
  <si>
    <t>CAMELLIA - C5 -2601</t>
  </si>
  <si>
    <t>MURALI NAIR</t>
  </si>
  <si>
    <t>06 Jan 2026</t>
  </si>
  <si>
    <t>ONYX - B2 - 504</t>
  </si>
  <si>
    <t>PRAJAKTA SUBHASH BIRNALE</t>
  </si>
  <si>
    <t>SAPPHIRE - A2 - 2801</t>
  </si>
  <si>
    <t>PEARL - B3 - 301</t>
  </si>
  <si>
    <t>ABHILASH RAMAKANT REDDY</t>
  </si>
  <si>
    <t>ORION - 1C - 1003</t>
  </si>
  <si>
    <t>ABHIJIT DESAI</t>
  </si>
  <si>
    <t>ORION - 1C - 1203</t>
  </si>
  <si>
    <t>SUSHILKUMAR SIMARATMAL BORA</t>
  </si>
  <si>
    <t>DIVINE - WING D - 1003</t>
  </si>
  <si>
    <t>PADMAKAR VALLABH</t>
  </si>
  <si>
    <t>ALEXANDRITE - D5 - 804</t>
  </si>
  <si>
    <t>YUSRA SHABBIR PARKAR</t>
  </si>
  <si>
    <t>MIRA - B - 1401</t>
  </si>
  <si>
    <t>ANIKET SHIVAJIRAO GHORPADE</t>
  </si>
  <si>
    <t>ALEXANDRITE - D5 - 1101</t>
  </si>
  <si>
    <t>ANAMIKA</t>
  </si>
  <si>
    <t>14 Jan 2026</t>
  </si>
  <si>
    <t>TANZANITE - D4 - 1504</t>
  </si>
  <si>
    <t>DEEPAK LALWANI</t>
  </si>
  <si>
    <t>JADE  - A3 - 1102</t>
  </si>
  <si>
    <t>ARCHANA NITIN DHAMANE</t>
  </si>
  <si>
    <t>ORION - O - 302</t>
  </si>
  <si>
    <t>RAMESHWAR DASHRATH NAVALE</t>
  </si>
  <si>
    <t>JOY - J - 101</t>
  </si>
  <si>
    <t>CAMELLIA - C5 -804</t>
  </si>
  <si>
    <t>BAYAS DATTUSINH SUNDARSINH</t>
  </si>
  <si>
    <t>PRIDE - WING P - 1304</t>
  </si>
  <si>
    <t>MAZHAR MANSOOR ZAKIR</t>
  </si>
  <si>
    <t>G WING SHOP NO. 01</t>
  </si>
  <si>
    <t>CAMELLIA - C5 -2201</t>
  </si>
  <si>
    <t>DEEPTI ROHIT NERLIKAR</t>
  </si>
  <si>
    <t>TANZANITE - D4 - 1501</t>
  </si>
  <si>
    <t>SHOP NO 7</t>
  </si>
  <si>
    <t>ETERNAL - WING E - 202</t>
  </si>
  <si>
    <t>SUTIRTH CHAKRAVARTY</t>
  </si>
  <si>
    <t>NOBLE - N - 501</t>
  </si>
  <si>
    <t>SACHIN RAM BHOSALE</t>
  </si>
  <si>
    <t>P2 - SHOP NO - 111</t>
  </si>
  <si>
    <t>USHA SURESHCHANDRA GUPTA</t>
  </si>
  <si>
    <t>PRIDE - WING P - 1303</t>
  </si>
  <si>
    <t>PRASAD BHIMRAO GAIKWAD</t>
  </si>
  <si>
    <t>ORION - O - 602</t>
  </si>
  <si>
    <t>RAMA PRABHA KANNAN</t>
  </si>
  <si>
    <t>13 Sep 2025</t>
  </si>
  <si>
    <t>ORION - O - 404</t>
  </si>
  <si>
    <t>SUSHIL CHANGDEO KAWADE</t>
  </si>
  <si>
    <t>HERMES - 2E - 1502</t>
  </si>
  <si>
    <t>SUKANYA N KALE</t>
  </si>
  <si>
    <t>PEGASUS - 1D - 1004</t>
  </si>
  <si>
    <t>RAGHUNATH KASHINATH OKA</t>
  </si>
  <si>
    <t>ONYX - B2 - 402</t>
  </si>
  <si>
    <t>VARSHA NIRMAL BHANDARI</t>
  </si>
  <si>
    <t>PEGASUS - 1D - 704</t>
  </si>
  <si>
    <t>PRAMOD PANDURANG KOLHAPURE</t>
  </si>
  <si>
    <t>PHOENIX - 2A - 1404</t>
  </si>
  <si>
    <t>ROHINI GAJANAN MENE</t>
  </si>
  <si>
    <t>PHOENIX - 2A - 2103</t>
  </si>
  <si>
    <t>KANCHAN LATA YADAV</t>
  </si>
  <si>
    <t>EROS - 2C -703</t>
  </si>
  <si>
    <t>SANDEEP SAHEBRAO JAGTAP</t>
  </si>
  <si>
    <t>PHOENIX - 2A - 2704</t>
  </si>
  <si>
    <t>ANAND SHAMRAO GAIKWAD</t>
  </si>
  <si>
    <t>EROS - 2C -903</t>
  </si>
  <si>
    <t>SNEHA PRAVIN TELSHINGE</t>
  </si>
  <si>
    <t>24 Sep 2025</t>
  </si>
  <si>
    <t>PHOENIX - 2A - 904</t>
  </si>
  <si>
    <t>DURGESH VISHWAS JOSHI</t>
  </si>
  <si>
    <t>PHOENIX - 2A - 1503</t>
  </si>
  <si>
    <t>SWAPNIL ARJUNRAO MUNDHE</t>
  </si>
  <si>
    <t>EROS - 2C -1403</t>
  </si>
  <si>
    <t>SNEHAL PANDHARINATH TALE</t>
  </si>
  <si>
    <t>NOBLE - N - 602</t>
  </si>
  <si>
    <t>BHUSHAN NARAYAN CHAUDHARI</t>
  </si>
  <si>
    <t>GALAXY - 2B -1203</t>
  </si>
  <si>
    <t>NINAD TAVSE</t>
  </si>
  <si>
    <t>EROS - 2C -2203</t>
  </si>
  <si>
    <t>GANESH BAPURAO GAIKWAD</t>
  </si>
  <si>
    <t>PHOENIX - 2A - 1103</t>
  </si>
  <si>
    <t>SHRIYA PADHY PATHAK</t>
  </si>
  <si>
    <t>NOBLE - N - 402</t>
  </si>
  <si>
    <t>VIKRAM VARHADKAR</t>
  </si>
  <si>
    <t>PHOENIX - 2A - 1504</t>
  </si>
  <si>
    <t>VIJAY SHANKAR DESHPANDE</t>
  </si>
  <si>
    <t>PHOENIX - 2A - 2304</t>
  </si>
  <si>
    <t>PRAJAKTA ASHISH PARASNIS</t>
  </si>
  <si>
    <t>EROS - 2C -1503</t>
  </si>
  <si>
    <t>NIKHIL ARJUN KOKATE</t>
  </si>
  <si>
    <t>PHOENIX - 2A - 304</t>
  </si>
  <si>
    <t>VIKRAM RAMCHANDRA KADAM</t>
  </si>
  <si>
    <t>REGAL - 1A -2704</t>
  </si>
  <si>
    <t>CHAITRALI AVINASH PUROHIT</t>
  </si>
  <si>
    <t>EROS - 2C -2004</t>
  </si>
  <si>
    <t>SAMIKSHA MADHAO DESHPANDE</t>
  </si>
  <si>
    <t>PHOENIX - 2A - 1603</t>
  </si>
  <si>
    <t>RAHUL PRAKASH  MURADE</t>
  </si>
  <si>
    <t>PHOENIX - 2A - 2004</t>
  </si>
  <si>
    <t>ABHAY ASHOK DARE</t>
  </si>
  <si>
    <t>13 Feb 2025</t>
  </si>
  <si>
    <t>CAMELLIA - C5 -2304</t>
  </si>
  <si>
    <t>PURABI BANERJEE</t>
  </si>
  <si>
    <t>PHOENIX - 2A - 903</t>
  </si>
  <si>
    <t>RIDDHI CHANDRAKANT DHUMAL</t>
  </si>
  <si>
    <t>03 Jun 2026</t>
  </si>
  <si>
    <t>PHOENIX - 2A - 1104</t>
  </si>
  <si>
    <t>VINOD RANGRAO JAGTAP</t>
  </si>
  <si>
    <t>GALAXY - 2B -2004</t>
  </si>
  <si>
    <t>GAYKE ATUL SHAHADEV</t>
  </si>
  <si>
    <t>PHOENIX - 2A - 1604</t>
  </si>
  <si>
    <t>JIGNESH GOVIND SHAH</t>
  </si>
  <si>
    <t>PHOENIX - 2A - 1904</t>
  </si>
  <si>
    <t>PIYUSH PUNDLIK GEDEKAR</t>
  </si>
  <si>
    <t>SAPPHIRE - A2 - 702</t>
  </si>
  <si>
    <t>AGATE - D1 -401</t>
  </si>
  <si>
    <t>APARNA PANDEY</t>
  </si>
  <si>
    <t>PRIDE - WING P - 1301</t>
  </si>
  <si>
    <t>BASAVRAJ PARGONDA PATIL</t>
  </si>
  <si>
    <t>OPAL - C1 -2502</t>
  </si>
  <si>
    <t>SUPRIYA JITENDRA REDDY</t>
  </si>
  <si>
    <t>JADE  - A3 - 1003</t>
  </si>
  <si>
    <t>VISHWESHWAR KRISHNA DIXIT</t>
  </si>
  <si>
    <t>AGATE - D1 -1202</t>
  </si>
  <si>
    <t>SHIVANI DINESH MONDE</t>
  </si>
  <si>
    <t>GARNET - D2 - 1002</t>
  </si>
  <si>
    <t>YASH NAGESH SONAVANE</t>
  </si>
  <si>
    <t>JADE  - A3 - 1604</t>
  </si>
  <si>
    <t>SHOP - A3 -20</t>
  </si>
  <si>
    <t>SHOP -31</t>
  </si>
  <si>
    <t>RAMAKANT KONDJI SHINDE</t>
  </si>
  <si>
    <t>25 Jun 2026</t>
  </si>
  <si>
    <t>ONYX - B2 - 2903 PREMIUM PNN FLAT</t>
  </si>
  <si>
    <t>SWANAND DHAWAN</t>
  </si>
  <si>
    <t>RUBY - C2 -1504</t>
  </si>
  <si>
    <t>EROS - 2C -1404</t>
  </si>
  <si>
    <t>DNYANESHWAR BHAGVAN RAUT</t>
  </si>
  <si>
    <t>05 May 2026</t>
  </si>
  <si>
    <t>EROS - 2C -2502</t>
  </si>
  <si>
    <t>PRATIK DIGAMBAR JOSHI</t>
  </si>
  <si>
    <t>13 May 2026</t>
  </si>
  <si>
    <t>GALAXY - 2B -802</t>
  </si>
  <si>
    <t>SEEMA CHAWLA</t>
  </si>
  <si>
    <t>MIRA - B -2504</t>
  </si>
  <si>
    <t>Kaira Utpal Shah</t>
  </si>
  <si>
    <t>JOY - J - 1104</t>
  </si>
  <si>
    <t>GAURAV GULATI</t>
  </si>
  <si>
    <t>ALEXANDRITE - D5 - 1002</t>
  </si>
  <si>
    <t>BRAJESH SHARMA</t>
  </si>
  <si>
    <t>10 Jun 2026</t>
  </si>
  <si>
    <t>ALEXANDRITE - D5 - 1004</t>
  </si>
  <si>
    <t>RAHUL BHATNAGAR</t>
  </si>
  <si>
    <t>ALEXANDRITE - D5 - 1401</t>
  </si>
  <si>
    <t>HABIB GANI SHAIKH</t>
  </si>
  <si>
    <t>14 May 2026</t>
  </si>
  <si>
    <t>ALEXANDRITE - D5 - 1502</t>
  </si>
  <si>
    <t>PRAJAKTA RAMESH SUKHADEVE</t>
  </si>
  <si>
    <t>30 Apr 2026</t>
  </si>
  <si>
    <t>ALEXANDRITE - D5 - 1703</t>
  </si>
  <si>
    <t>JHARNA RASTOGI</t>
  </si>
  <si>
    <t>ALEXANDRITE - D5 - 1804</t>
  </si>
  <si>
    <t>AMIT VIJAYRAO KAWALE</t>
  </si>
  <si>
    <t>ALEXANDRITE - D5 - 1901</t>
  </si>
  <si>
    <t>SWATI MISHRA</t>
  </si>
  <si>
    <t>ALEXANDRITE - D5 - 2004</t>
  </si>
  <si>
    <t>ANISH KUMAR</t>
  </si>
  <si>
    <t>22 May 2026</t>
  </si>
  <si>
    <t>ALEXANDRITE - D5 - 404</t>
  </si>
  <si>
    <t>HEMANT PANDEY</t>
  </si>
  <si>
    <t>ALEXANDRITE - D5 - 904</t>
  </si>
  <si>
    <t>ROHINI RAVINDRA SHINDE</t>
  </si>
  <si>
    <t>PEARL - D1 - 2703</t>
  </si>
  <si>
    <t>SAYRA BANO</t>
  </si>
  <si>
    <t>29 Apr 2026</t>
  </si>
  <si>
    <t>PEARL - D1 - 2802</t>
  </si>
  <si>
    <t>TANZANITE - D4 - 1101</t>
  </si>
  <si>
    <t>ANJALA LAL</t>
  </si>
  <si>
    <t>11 May 2026</t>
  </si>
  <si>
    <t>A -1103</t>
  </si>
  <si>
    <t>A -1804</t>
  </si>
  <si>
    <t>OFFICE NO. 409</t>
  </si>
  <si>
    <t>CAMELLIA - C5 -1002</t>
  </si>
  <si>
    <t>HITESH SHANTARAM SONAR</t>
  </si>
  <si>
    <t>CAMELLIA - C5 -1304 PREMIUM PNN FLAT</t>
  </si>
  <si>
    <t>SHIVANI AGRAWAL</t>
  </si>
  <si>
    <t>CAMELLIA - C5 -1803</t>
  </si>
  <si>
    <t>09 Jun 2026</t>
  </si>
  <si>
    <t>CAMELLIA - C5 -1804 PREMIUM PNN FLAT</t>
  </si>
  <si>
    <t>YOGESH SHRIKANT SHINDE</t>
  </si>
  <si>
    <t>18 Jun 2026</t>
  </si>
  <si>
    <t>CAMELLIA - C5 -904</t>
  </si>
  <si>
    <t>SHAVIN SATISH SHETTY</t>
  </si>
  <si>
    <t>05 Jun 2026</t>
  </si>
  <si>
    <t>PERIWINKLE - C3 -103</t>
  </si>
  <si>
    <t>ZOYA JAMADAR</t>
  </si>
  <si>
    <t>16 May 2026</t>
  </si>
  <si>
    <t>SAPPHIRE - A2 - 2202</t>
  </si>
  <si>
    <t>PARTH SHUKLA</t>
  </si>
  <si>
    <t>AGATE - D1 -2702</t>
  </si>
  <si>
    <t>VAISHALI RAHUL SURADKAR</t>
  </si>
  <si>
    <t>21 May 2026</t>
  </si>
  <si>
    <t>CAMELLIA - C5 -701</t>
  </si>
  <si>
    <t>SANDIP PARMAR</t>
  </si>
  <si>
    <t>ALEXANDRITE - D5 - 602</t>
  </si>
  <si>
    <t>SNEHAL TEJAS KADAM</t>
  </si>
  <si>
    <t>PEARL - D1 - 2902</t>
  </si>
  <si>
    <t>SHUBHAM AUDUMBAR KUMBHAR</t>
  </si>
  <si>
    <t>JOY - J - 603</t>
  </si>
  <si>
    <t>JOY - J - 1202</t>
  </si>
  <si>
    <t>SONALI SANDEEP PATOLE</t>
  </si>
  <si>
    <t>JOY - J - 202</t>
  </si>
  <si>
    <t>GUNA NAND SHUKLA</t>
  </si>
  <si>
    <t>JOY - J - 401</t>
  </si>
  <si>
    <t>GARIMA KHANDELWAL</t>
  </si>
  <si>
    <t>A TOWER -2503</t>
  </si>
  <si>
    <t>CHHAYA MANOJ PALRECHA</t>
  </si>
  <si>
    <t>PEARL - B3 - 1004</t>
  </si>
  <si>
    <t>SHWETA SWAPNIL SUBHEDAR</t>
  </si>
  <si>
    <t>JOY - J -1301</t>
  </si>
  <si>
    <t>JOY - J - 501</t>
  </si>
  <si>
    <t>SHAILESH PANICKAR</t>
  </si>
  <si>
    <t>JOY - J - 1002</t>
  </si>
  <si>
    <t>SAGAR AGARWAL</t>
  </si>
  <si>
    <t>JOY - J - 301</t>
  </si>
  <si>
    <t>SANJEEV WAZIR</t>
  </si>
  <si>
    <t>JOY - J - 502</t>
  </si>
  <si>
    <t>PREKSHI ARYA</t>
  </si>
  <si>
    <t>JOY - J - 602</t>
  </si>
  <si>
    <t>REKHA KUMARI</t>
  </si>
  <si>
    <t>PEGASUS - 1D - 1001</t>
  </si>
  <si>
    <t>UMESH RAGHUNATH OKA</t>
  </si>
  <si>
    <t>JOY - J - 1201</t>
  </si>
  <si>
    <t>SUDHANSHU KAUSHAL</t>
  </si>
  <si>
    <t>JOY - J -1304</t>
  </si>
  <si>
    <t>RAJNI RAJ</t>
  </si>
  <si>
    <t>B TOWER -1702</t>
  </si>
  <si>
    <t>DEEPA MALPANI</t>
  </si>
  <si>
    <t>F BUILDING - UNIT NO.1101</t>
  </si>
  <si>
    <t>SHEETAL MAHESH PATIL</t>
  </si>
  <si>
    <t>A -2103</t>
  </si>
  <si>
    <t>SIRIUS - 2F - 1803</t>
  </si>
  <si>
    <t>SHAHURAJ GANGARAM PATIL</t>
  </si>
  <si>
    <t>PHOENIX - 2A - 2001</t>
  </si>
  <si>
    <t>SHRADDHA KANE</t>
  </si>
  <si>
    <t>EROS - 2C -1002</t>
  </si>
  <si>
    <t>NITISH SHARMA</t>
  </si>
  <si>
    <t>BERYL - B1 - 1104</t>
  </si>
  <si>
    <t>SAGAR GORAKHNATH YADAV</t>
  </si>
  <si>
    <t>PHOENIX - 2A - 1201</t>
  </si>
  <si>
    <t>AMOGH PRAMOD LALE</t>
  </si>
  <si>
    <t>22 Feb 2025</t>
  </si>
  <si>
    <t>PHOENIX - 2A - 1501</t>
  </si>
  <si>
    <t>TEJAS NITIN NADKAR</t>
  </si>
  <si>
    <t>EROS - 2C -2102</t>
  </si>
  <si>
    <t>AMIT ASHOK GULWADE</t>
  </si>
  <si>
    <t>PHOENIX - 2A - 1701</t>
  </si>
  <si>
    <t>MANISHA RAMESH CHIKATE</t>
  </si>
  <si>
    <t>PHOENIX - 2A - 2102</t>
  </si>
  <si>
    <t>AMIT NARAYAN PATIL</t>
  </si>
  <si>
    <t>OPAL - C1 -2603</t>
  </si>
  <si>
    <t>ANIKET RAVINDRA KALAMKAR</t>
  </si>
  <si>
    <t>PHOENIX - 2A - 702</t>
  </si>
  <si>
    <t>VINU KUMAR</t>
  </si>
  <si>
    <t>EROS - 2C -1602</t>
  </si>
  <si>
    <t>SOMNATH SUBHASH KASTURE</t>
  </si>
  <si>
    <t>PHOENIX - 2A - 2701</t>
  </si>
  <si>
    <t>SAGAR ANAND GAIKWAD</t>
  </si>
  <si>
    <t>EROS - 2C -1402</t>
  </si>
  <si>
    <t>GAURAV PANDHARINATH TALE</t>
  </si>
  <si>
    <t>PHOENIX - 2A - 1401</t>
  </si>
  <si>
    <t>YOGESH GIRISH AGNIHOTRI</t>
  </si>
  <si>
    <t>PHOENIX - 2A - 1102</t>
  </si>
  <si>
    <t>PRATYANCHA ROHAN THAKARE</t>
  </si>
  <si>
    <t>PHOENIX - 2A - 1101</t>
  </si>
  <si>
    <t>APURV VIJAY THAKARE</t>
  </si>
  <si>
    <t>EROS - 2C -1702</t>
  </si>
  <si>
    <t>HARSHADA GAJANAN PAWAR</t>
  </si>
  <si>
    <t>A -1006</t>
  </si>
  <si>
    <t>PHOENIX - 2A - 1001</t>
  </si>
  <si>
    <t>REKHA BISHT</t>
  </si>
  <si>
    <t>EROS - 2C -1802</t>
  </si>
  <si>
    <t>SAGAR SUBHASH KARALE</t>
  </si>
  <si>
    <t>PHOENIX - 2A - 1902</t>
  </si>
  <si>
    <t>AJAY SUDHIR CHITRE</t>
  </si>
  <si>
    <t>PHOENIX - 2A - 1801</t>
  </si>
  <si>
    <t>AKSHAY ARUN MAHALE</t>
  </si>
  <si>
    <t>PHOENIX - 2A - 2401</t>
  </si>
  <si>
    <t>SAMEER KRISHNANAND HEBLEKAR</t>
  </si>
  <si>
    <t>B TOWER -3002</t>
  </si>
  <si>
    <t>RUPESH SHRIKANT HIREMATH</t>
  </si>
  <si>
    <t>SAPPHIRE - A2 - 2903 PREMIUM PNN FLAT</t>
  </si>
  <si>
    <t>KALYANI RAJESH PHURSULE</t>
  </si>
  <si>
    <t>HERMES - 2E - 2604</t>
  </si>
  <si>
    <t>DARSHIN UMESH VYAS</t>
  </si>
  <si>
    <t>P3 - SHOP NO - 231</t>
  </si>
  <si>
    <t>MANISH KUMAR KANOJIYA</t>
  </si>
  <si>
    <t>OPAL - C1 -2104</t>
  </si>
  <si>
    <t>VINAY SADASHIV KULKARNI</t>
  </si>
  <si>
    <t>A -806</t>
  </si>
  <si>
    <t>P2 - SHOP NO - 126</t>
  </si>
  <si>
    <t>ABHIJIT SAMBHAJI SHEWALE</t>
  </si>
  <si>
    <t>A -1206</t>
  </si>
  <si>
    <t>ONYX - B2 - 901</t>
  </si>
  <si>
    <t>SAURABH RAJENDRA MUNDHADA</t>
  </si>
  <si>
    <t>A -804</t>
  </si>
  <si>
    <t>T WING -812</t>
  </si>
  <si>
    <t>RAVINDRA PRABHU BANDAL</t>
  </si>
  <si>
    <t>T WING -207</t>
  </si>
  <si>
    <t>VITTHAL RAJARAM JAGTAP</t>
  </si>
  <si>
    <t>GALAXY - 2B -1404</t>
  </si>
  <si>
    <t>HARISH RAJENDRA KULKARNI</t>
  </si>
  <si>
    <t>B -902</t>
  </si>
  <si>
    <t>BERYL - B1 - 2902 PREMIUM PNN FLAT</t>
  </si>
  <si>
    <t>RUSHIKESH SAWANT</t>
  </si>
  <si>
    <t>SAPPHIRE - A2 - 201 PREMIUM PNN FLAT</t>
  </si>
  <si>
    <t>AGATE - D1 -2502</t>
  </si>
  <si>
    <t>VIJAY SHARMA</t>
  </si>
  <si>
    <t>07 May 2026</t>
  </si>
  <si>
    <t>OPAL - C1 -1901</t>
  </si>
  <si>
    <t>ADITYA SHRIKANT AWARE</t>
  </si>
  <si>
    <t>RUBY - C2 -2002</t>
  </si>
  <si>
    <t>ABHIJIT AJAYRAO DHAGE</t>
  </si>
  <si>
    <t>TOPAZ - C3 -1304</t>
  </si>
  <si>
    <t>BIPINCHANDRA SOPANDEO PATIL</t>
  </si>
  <si>
    <t>20 Jun 2026</t>
  </si>
  <si>
    <t>EROS - 2C -2304</t>
  </si>
  <si>
    <t>ADITYA RATHORE</t>
  </si>
  <si>
    <t>PHOENIX - 2A - 1903</t>
  </si>
  <si>
    <t>SAHIL SHEKHAR SARANGDHAR</t>
  </si>
  <si>
    <t>P1 - SHOP NO - 31</t>
  </si>
  <si>
    <t>PRASHANT PREMCHAND JAIN</t>
  </si>
  <si>
    <t>P1 - SHOP NO - 32</t>
  </si>
  <si>
    <t>REGAL - 1A -2301</t>
  </si>
  <si>
    <t>RANJIT SHASHIKANT BHISE</t>
  </si>
  <si>
    <t>VEGA - 1B - 2601</t>
  </si>
  <si>
    <t>RADHIKA SAURABH DESHPANDE</t>
  </si>
  <si>
    <t>JOY - J - 1004</t>
  </si>
  <si>
    <t>Mallareddy Venkat shrikant</t>
  </si>
  <si>
    <t>ORION - O - 401</t>
  </si>
  <si>
    <t>SUNNY SHANKAR GAIKWAD</t>
  </si>
  <si>
    <t>08 Jun 2026</t>
  </si>
  <si>
    <t>ORION - O - 601</t>
  </si>
  <si>
    <t>NITIRAJ TARACHAND DESHMUKH</t>
  </si>
  <si>
    <t>19 Jun 2026</t>
  </si>
  <si>
    <t>ALEXANDRITE - D5 - 2604</t>
  </si>
  <si>
    <t>DEVI SARANG SATARKAR</t>
  </si>
  <si>
    <t>ALEXANDRITE - D5 - 801</t>
  </si>
  <si>
    <t>MRINAL VINAYAK GHARPURE</t>
  </si>
  <si>
    <t>TANZANITE - D4 - 2002</t>
  </si>
  <si>
    <t>Bharat Jain</t>
  </si>
  <si>
    <t>TANZANITE - D4 - 2003</t>
  </si>
  <si>
    <t>A -1105</t>
  </si>
  <si>
    <t>19 Dec 2025</t>
  </si>
  <si>
    <t>P3 - SHOP NO - 210</t>
  </si>
  <si>
    <t>SANTOSH MADHUKARRAO PATANKAR</t>
  </si>
  <si>
    <t>MIRA - B - 1103</t>
  </si>
  <si>
    <t>SHILPA SAMBHAJI SOLANKE</t>
  </si>
  <si>
    <t>JADE  - A3 - 601</t>
  </si>
  <si>
    <t>SHANTANU PRASHANT DHAMANE</t>
  </si>
  <si>
    <t>EROS - 2C -1003</t>
  </si>
  <si>
    <t>ROSHAN AJABRAO KHAMANKAR</t>
  </si>
  <si>
    <t>VESTA - 2D -601</t>
  </si>
  <si>
    <t>INDAC PARKING SYSTEMS PRIVATE LIMITED</t>
  </si>
  <si>
    <t>VESTA - 2D -201</t>
  </si>
  <si>
    <t>PALLAVI VISHWAJIT DANKE</t>
  </si>
  <si>
    <t>B -1302</t>
  </si>
  <si>
    <t>RESTAURANT  - 01</t>
  </si>
  <si>
    <t>PRIDE - WING P - 304</t>
  </si>
  <si>
    <t>GANESH MADHUKAR TALOKAR</t>
  </si>
  <si>
    <t>OPAL - C1 -2602</t>
  </si>
  <si>
    <t>LAVENDER - A 1 -2203</t>
  </si>
  <si>
    <t>ATISH ANANT SHINDE</t>
  </si>
  <si>
    <t>PEGASUS - 1D - 102</t>
  </si>
  <si>
    <t>SHREEKANTH G. P. RAO</t>
  </si>
  <si>
    <t>PEARL - B3 - 1401</t>
  </si>
  <si>
    <t>MALA RAMRAO PATIL</t>
  </si>
  <si>
    <t>PEGASUS - 1D - 2603</t>
  </si>
  <si>
    <t>AMOL BHARAT KADAM</t>
  </si>
  <si>
    <t>PHOENIX - 2A - 501</t>
  </si>
  <si>
    <t>AJITA GUPTA</t>
  </si>
  <si>
    <t>OFFICE NO. 415</t>
  </si>
  <si>
    <t>PEARL - D1 - 1101</t>
  </si>
  <si>
    <t>BAIBHAV SEN</t>
  </si>
  <si>
    <t>LAVENDER - A 1 -1404</t>
  </si>
  <si>
    <t>GOWRI SINGH</t>
  </si>
  <si>
    <t>LAVENDER - A 1 -1504</t>
  </si>
  <si>
    <t>SUDEEKSHNA PRATAP SINGH</t>
  </si>
  <si>
    <t>SHOP NO 5</t>
  </si>
  <si>
    <t>PUSHPA JAIN</t>
  </si>
  <si>
    <t>MIRA - B -2403</t>
  </si>
  <si>
    <t>29 May 2026</t>
  </si>
  <si>
    <t>B -1001</t>
  </si>
  <si>
    <t>PRIDE - WING P - 301</t>
  </si>
  <si>
    <t>KRISHNA BANG</t>
  </si>
  <si>
    <t>PHOENIX - 2A - 2302</t>
  </si>
  <si>
    <t>ABHISHEK VILAS NAGARE</t>
  </si>
  <si>
    <t>PHOENIX - 2A - 1502</t>
  </si>
  <si>
    <t>Rekha Madhavrao Patil</t>
  </si>
  <si>
    <t>PHOENIX - 2A - 401</t>
  </si>
  <si>
    <t>HARSHALI BHUSHAN PHALKE</t>
  </si>
  <si>
    <t>SIRIUS - 2F - 304</t>
  </si>
  <si>
    <t>SHIRISH KULKARNI</t>
  </si>
  <si>
    <t>PEARL - D1 - 703</t>
  </si>
  <si>
    <t>ANURADHA VAIBHAV NANGARE</t>
  </si>
  <si>
    <t>GARNET - D2 - 1204</t>
  </si>
  <si>
    <t>PARMEET KAUR</t>
  </si>
  <si>
    <t>CAMELLIA - C5 -1402</t>
  </si>
  <si>
    <t>ANITA KUMARI MISHRA</t>
  </si>
  <si>
    <t>DIVINE - WING D - 1301</t>
  </si>
  <si>
    <t>SAPPHIRE - A2 - 2001</t>
  </si>
  <si>
    <t>SHOP NO 2</t>
  </si>
  <si>
    <t>RAHUL PRASAD</t>
  </si>
  <si>
    <t>PEARL - B3 - 802</t>
  </si>
  <si>
    <t>SHWETA GAJANAN NARKHEDKAR</t>
  </si>
  <si>
    <t>SHOP - A2 - 12</t>
  </si>
  <si>
    <t>RITA KAPOOR</t>
  </si>
  <si>
    <t>GALAXY - 2B -2304</t>
  </si>
  <si>
    <t>UTKARSHA SHRIDHAR ANKALKHOPE</t>
  </si>
  <si>
    <t>ONYX - B2 - 2201</t>
  </si>
  <si>
    <t>MADHURIMA VYAS</t>
  </si>
  <si>
    <t>F BUILDING - UNIT NO.1902</t>
  </si>
  <si>
    <t>PRANAY NARAYANDAS SHAH</t>
  </si>
  <si>
    <t>SHOP NO 10</t>
  </si>
  <si>
    <t>BABITA BALAJI SHEWALE</t>
  </si>
  <si>
    <t>HERMES - 2E - 101</t>
  </si>
  <si>
    <t>HASAN ALI RAZVI</t>
  </si>
  <si>
    <t>PEGASUS - 1D - 1104</t>
  </si>
  <si>
    <t>VIGHNESH NITIN CHAVAN</t>
  </si>
  <si>
    <t>P2 - SHOP NO - 125</t>
  </si>
  <si>
    <t>Payal Changediya</t>
  </si>
  <si>
    <t>PEGASUS - 1D - 1504</t>
  </si>
  <si>
    <t>VISHAL TEJKANT PATIL</t>
  </si>
  <si>
    <t>PEARL - D1 - 1902</t>
  </si>
  <si>
    <t>HERMES - 2E - 202</t>
  </si>
  <si>
    <t>VIJAYSINGH RAMSINGH SOLANKE</t>
  </si>
  <si>
    <t>P3 - SHOP NO - 232</t>
  </si>
  <si>
    <t>MEGHA RAJENDRA GAWADE</t>
  </si>
  <si>
    <t>PEGASUS - 1D - 2504</t>
  </si>
  <si>
    <t>RADHA SAMIR PHADKE</t>
  </si>
  <si>
    <t>ORION - 1C - 404</t>
  </si>
  <si>
    <t>DAIVKUMAR VAIJANATH DHYADE</t>
  </si>
  <si>
    <t>ONYX - B2 - 802</t>
  </si>
  <si>
    <t>VIJAY HANMANTRAO JALKOTE</t>
  </si>
  <si>
    <t>ONYX - B2 - 2402</t>
  </si>
  <si>
    <t>MALA SHYAM HEDAOO</t>
  </si>
  <si>
    <t>MIRA - B -2303</t>
  </si>
  <si>
    <t>PAVANKUMAR GHANSHYAM TAPADIYA</t>
  </si>
  <si>
    <t>18 May 2026</t>
  </si>
  <si>
    <t>TOPAZ - C3 -2504</t>
  </si>
  <si>
    <t>19 May 2026</t>
  </si>
  <si>
    <t>ETERNAL - WING E - 803</t>
  </si>
  <si>
    <t>SUBROTO KUMAR SAHU</t>
  </si>
  <si>
    <t>ETERNAL - WING E - 1304</t>
  </si>
  <si>
    <t>SAKET VIJAY HIRE</t>
  </si>
  <si>
    <t>PHOENIX - 2A - 1303</t>
  </si>
  <si>
    <t>SADHANA KAILAS GUDHEKAR</t>
  </si>
  <si>
    <t>ETERNAL - WING E - 1002</t>
  </si>
  <si>
    <t>NEHA CHOUHAN</t>
  </si>
  <si>
    <t>SAPPHIRE - A2 - 2102</t>
  </si>
  <si>
    <t>ETERNAL - WING E - 1201</t>
  </si>
  <si>
    <t>PAVAN MADHUSUDAN KHADE</t>
  </si>
  <si>
    <t>PRIDE - WING P - 801</t>
  </si>
  <si>
    <t>PRITI INDRAJEET DHANJODE</t>
  </si>
  <si>
    <t>SHOP NO 6</t>
  </si>
  <si>
    <t>RASHMI PRASAD</t>
  </si>
  <si>
    <t>ALEXANDRITE - D5 - 1504</t>
  </si>
  <si>
    <t>Kunal Rajeev Vaidya</t>
  </si>
  <si>
    <t>ALEXANDRITE - D5 - 1801</t>
  </si>
  <si>
    <t>RAMYAA VENKAT IYER</t>
  </si>
  <si>
    <t>04 Jun 2026</t>
  </si>
  <si>
    <t>A TOWER -2504</t>
  </si>
  <si>
    <t>B -2402</t>
  </si>
  <si>
    <t>OFFICE NO. 310</t>
  </si>
  <si>
    <t>LAVENDER - A 1 -1704</t>
  </si>
  <si>
    <t>ASHOK CHANDAK</t>
  </si>
  <si>
    <t>LAVENDER - A 1 -901</t>
  </si>
  <si>
    <t>SAVITA M KALYANKAR</t>
  </si>
  <si>
    <t>A TOWER -2603</t>
  </si>
  <si>
    <t>Subhash Mehta</t>
  </si>
  <si>
    <t>PEARL - D1 - 1104</t>
  </si>
  <si>
    <t>ANJU MISHRA</t>
  </si>
  <si>
    <t>ETERNAL - WING E - 702</t>
  </si>
  <si>
    <t>T.G. VIJAYKUMAR NAIR</t>
  </si>
  <si>
    <t>SHOP NO 3</t>
  </si>
  <si>
    <t>AKHILESH KHAJANSINGH SHARMA</t>
  </si>
  <si>
    <t>P3 - SHOP NO - 217</t>
  </si>
  <si>
    <t>MEGHALI SHARAD RINKE</t>
  </si>
  <si>
    <t>REGAL - 1A -2203</t>
  </si>
  <si>
    <t>SAGAR CHANDRAKANT GOPALE</t>
  </si>
  <si>
    <t>ORION - 1C - 804</t>
  </si>
  <si>
    <t>AVINASH BABAN SATHE</t>
  </si>
  <si>
    <t>PEGASUS - 1D - 1602</t>
  </si>
  <si>
    <t>DIAMOND - D3 - 1903</t>
  </si>
  <si>
    <t>JYOTI SAWLANI</t>
  </si>
  <si>
    <t>QARA - WING Q - 703</t>
  </si>
  <si>
    <t>ARCHANA BHAUSAHEB DANGE</t>
  </si>
  <si>
    <t>PEARL - D1 - 1601</t>
  </si>
  <si>
    <t>NISHREEN MUSTAFA PINDARMA WALA</t>
  </si>
  <si>
    <t>PEARL - D1 - 1404</t>
  </si>
  <si>
    <t>PRATIKSHA NARAYAN MAHANAVAR</t>
  </si>
  <si>
    <t>SIRIUS - 2F - 2704</t>
  </si>
  <si>
    <t>KAUMUDI CHARUDATTA SANE</t>
  </si>
  <si>
    <t>ORION - O - 204</t>
  </si>
  <si>
    <t>KARAN JAGDISH THAKUR</t>
  </si>
  <si>
    <t>SHOP -09</t>
  </si>
  <si>
    <t>Harish Kurani</t>
  </si>
  <si>
    <t>07 Jun 2018</t>
  </si>
  <si>
    <t>CAMELLIA - C5 -1101</t>
  </si>
  <si>
    <t>NAFISA KUTBUDDIN HUSNA</t>
  </si>
  <si>
    <t>ONYX - B2 - 2801</t>
  </si>
  <si>
    <t>AJIT LATIF MULANI</t>
  </si>
  <si>
    <t>FAITH - WING F - 1104</t>
  </si>
  <si>
    <t>F BUILDING - UNIT NO.2702</t>
  </si>
  <si>
    <t>VIKRANT VILAS WAYAL</t>
  </si>
  <si>
    <t>P2 - SHOP NO - 132</t>
  </si>
  <si>
    <t>Sunil Madan Rajput</t>
  </si>
  <si>
    <t>ONYX - B2 - 1401</t>
  </si>
  <si>
    <t>YOGITA PRITESH BHUTADA</t>
  </si>
  <si>
    <t>P1 - SHOP NO - 25</t>
  </si>
  <si>
    <t>P3 - SHOP NO - 209</t>
  </si>
  <si>
    <t>SACHIN SHANKAR CHITNIS</t>
  </si>
  <si>
    <t>ALEXANDRITE - D5 - 1104</t>
  </si>
  <si>
    <t>SHWETA KUNDU</t>
  </si>
  <si>
    <t>GALAXY - 2B -1803</t>
  </si>
  <si>
    <t>GARNET - D2 - 704</t>
  </si>
  <si>
    <t>HUSSAIN DOCTOR</t>
  </si>
  <si>
    <t>SIRIUS - 2F - 302</t>
  </si>
  <si>
    <t>KEDAR VINAYAK GOKHALE</t>
  </si>
  <si>
    <t>GARNET - D2 - 1702</t>
  </si>
  <si>
    <t>YUSUPH SHABBIR PATEL</t>
  </si>
  <si>
    <t>SHOP - A2 - 15</t>
  </si>
  <si>
    <t>HARISH GOVINDA GOWDAR</t>
  </si>
  <si>
    <t>RUBY - C2 -2603</t>
  </si>
  <si>
    <t>RAJANI KUMARI</t>
  </si>
  <si>
    <t>DIVINE - WING D - 104</t>
  </si>
  <si>
    <t>JINCY SAJIT</t>
  </si>
  <si>
    <t>DIAMOND - D3 - 1902</t>
  </si>
  <si>
    <t>SHOP - A2 - 13</t>
  </si>
  <si>
    <t>GEETA BHAGWANDAS PURSNANI</t>
  </si>
  <si>
    <t>TOPAZ - C3 -1401</t>
  </si>
  <si>
    <t>RAVINDRA RAMESHCHANDRA KALAMKAR</t>
  </si>
  <si>
    <t>PRIDE - WING P - 401</t>
  </si>
  <si>
    <t>SEEMA VIJAY CHANDAK</t>
  </si>
  <si>
    <t>DIVINE - WING D - 101</t>
  </si>
  <si>
    <t>JANHAVI AGARKAR</t>
  </si>
  <si>
    <t>SHOP - A1 - 5</t>
  </si>
  <si>
    <t>RADHIKA KAPOOR</t>
  </si>
  <si>
    <t>SHOP - A2 - 14</t>
  </si>
  <si>
    <t>B -2303</t>
  </si>
  <si>
    <t>NOBLE - N - 802</t>
  </si>
  <si>
    <t>SAROJ KUMARI</t>
  </si>
  <si>
    <t>SHOP NO 11</t>
  </si>
  <si>
    <t>NEELU MAHARAJ PADORA</t>
  </si>
  <si>
    <t>GARNET - D2 - 904</t>
  </si>
  <si>
    <t>MOHAMMED MOHTASIB NAJEEB MOHAMMED</t>
  </si>
  <si>
    <t>SAPPHIRE - A2 - 2803</t>
  </si>
  <si>
    <t>SKILPAN FINVEST PRIVATE LIMITED</t>
  </si>
  <si>
    <t>ALEXANDRITE - D5 - 2002</t>
  </si>
  <si>
    <t>ASHUMATI MILIND SALUNKE</t>
  </si>
  <si>
    <t>JADE  - A3 - 704</t>
  </si>
  <si>
    <t>GEETA ENTERPRISES</t>
  </si>
  <si>
    <t>A TOWER -1202</t>
  </si>
  <si>
    <t>SHWETA MADAN SOLANKI</t>
  </si>
  <si>
    <t>A TOWER -2802</t>
  </si>
  <si>
    <t>ATUL GAUTAM MANDLECHA</t>
  </si>
  <si>
    <t>25 Apr 2026</t>
  </si>
  <si>
    <t>FOOD STALL NO.1</t>
  </si>
  <si>
    <t>FOOD STALL NO.8</t>
  </si>
  <si>
    <t>AJAY LABADE AND GANESH DEVKHILE</t>
  </si>
  <si>
    <t>B -1604</t>
  </si>
  <si>
    <t>SHOP - A1 - 10</t>
  </si>
  <si>
    <t>RAVINDRA SETHIYA</t>
  </si>
  <si>
    <t>LAVENDER - A 1 -2302</t>
  </si>
  <si>
    <t>SAIRE BANU KOSER</t>
  </si>
  <si>
    <t>GARNET - D2 - 1103</t>
  </si>
  <si>
    <t>MANSI TANDON</t>
  </si>
  <si>
    <t>JADE  - A3 - 2702</t>
  </si>
  <si>
    <t>YASHOMATI VIJAY AGASHE</t>
  </si>
  <si>
    <t>JADE  - A3 - 2202</t>
  </si>
  <si>
    <t>MUNTAZIR ASGAR TINWALA</t>
  </si>
  <si>
    <t>A TOWER -2102</t>
  </si>
  <si>
    <t>VARUN INDER SOLANKI</t>
  </si>
  <si>
    <t>A TOWER -2604</t>
  </si>
  <si>
    <t>TRUPTI MANISH DUDHEDIA</t>
  </si>
  <si>
    <t>B TOWER - 1502</t>
  </si>
  <si>
    <t>VEENA JAIN</t>
  </si>
  <si>
    <t>B TOWER - 1603</t>
  </si>
  <si>
    <t>VIJAY GANESHIRAM DALIA</t>
  </si>
  <si>
    <t>B TOWER -2203</t>
  </si>
  <si>
    <t>INDAR SOLANKI</t>
  </si>
  <si>
    <t>B TOWER -2304</t>
  </si>
  <si>
    <t>VIJAY ADVANI</t>
  </si>
  <si>
    <t>B TOWER -2403</t>
  </si>
  <si>
    <t>SANGITA DILIP OSWAL</t>
  </si>
  <si>
    <t>F BUILDING - UNIT NO.2202</t>
  </si>
  <si>
    <t>Amol Choudhary</t>
  </si>
  <si>
    <t>PHOENIX - 2A - 601</t>
  </si>
  <si>
    <t>NIKHIL SUDHAKAR CHAVAN</t>
  </si>
  <si>
    <t>LAVENDER - A 1 -2504</t>
  </si>
  <si>
    <t>PARAMJEET SINGH GHALAY</t>
  </si>
  <si>
    <t>24 Jun 2026</t>
  </si>
  <si>
    <t>HERMES - 2E - 001</t>
  </si>
  <si>
    <t>PIYUSH CHAVAN</t>
  </si>
  <si>
    <t>FAITH - WING F - 1103</t>
  </si>
  <si>
    <t>P1 - SHOP NO - 10</t>
  </si>
  <si>
    <t>SHWETA SACHIN MANBHEKAR</t>
  </si>
  <si>
    <t>SIRIUS - 2F - 1404</t>
  </si>
  <si>
    <t>RAMANUJULA PRAKASHRAO</t>
  </si>
  <si>
    <t>F BUILDING - UNIT NO.1501</t>
  </si>
  <si>
    <t>CHANDRIKA MAHESH PAREKH</t>
  </si>
  <si>
    <t>PEGASUS - 1D - 2403 LAND OWNER N BEHEDE</t>
  </si>
  <si>
    <t>LAVENDER - A 1 -1801</t>
  </si>
  <si>
    <t>MUSTAFA MANSOOR HAKIM</t>
  </si>
  <si>
    <t>SHOP - A1 - 7</t>
  </si>
  <si>
    <t>TOPAZ - C3 -1903</t>
  </si>
  <si>
    <t>MANASI RAMESH JAGTAP</t>
  </si>
  <si>
    <t>F BUILDING - UNIT NO.1002</t>
  </si>
  <si>
    <t>PREMLATA ARUN SHINGAVI</t>
  </si>
  <si>
    <t>P1 - SHOP NO - 07</t>
  </si>
  <si>
    <t>MAHARAJ KISHAN PADORA</t>
  </si>
  <si>
    <t>DIAMOND - D3 - 2101</t>
  </si>
  <si>
    <t>ANITA SUBHASH SHAH</t>
  </si>
  <si>
    <t>B TOWER -1803</t>
  </si>
  <si>
    <t>SUMIT LUNAWAT</t>
  </si>
  <si>
    <t>SHOP NO 13</t>
  </si>
  <si>
    <t>ONYX - B2 - 2702</t>
  </si>
  <si>
    <t>A -1704</t>
  </si>
  <si>
    <t>F BUILDING - UNIT NO.1001</t>
  </si>
  <si>
    <t>ARUN ANANDRAM SHINGAVI</t>
  </si>
  <si>
    <t>VEGA - 1B - 2302</t>
  </si>
  <si>
    <t>SEEMA RAGHUNATH KANHERKAR</t>
  </si>
  <si>
    <t>CAMELLIA - C5 -2002</t>
  </si>
  <si>
    <t>RAJDHOOT VISHWAMITRA ABHANE</t>
  </si>
  <si>
    <t>SHOP - A1 - 6</t>
  </si>
  <si>
    <t>NIKITA KAPOOR</t>
  </si>
  <si>
    <t xml:space="preserve">COMMERCIAL               </t>
  </si>
  <si>
    <t>SHOP NO -5</t>
  </si>
  <si>
    <t>MANISH JAGDISH JAIN</t>
  </si>
  <si>
    <t>VEGA - 1B - 1101</t>
  </si>
  <si>
    <t>ARPIT SACHIN SAVARKAR</t>
  </si>
  <si>
    <t>JADE  - A3 - 2603</t>
  </si>
  <si>
    <t>SHUCHITA KRISHNANI</t>
  </si>
  <si>
    <t>T WING -902</t>
  </si>
  <si>
    <t>GOVINDA MUKUNDA PATIL</t>
  </si>
  <si>
    <t>P1 - SHOP NO - 24</t>
  </si>
  <si>
    <t>SUCHITRA ARVINDKUMAR SHARMA</t>
  </si>
  <si>
    <t>ONYX - B2 - 2302</t>
  </si>
  <si>
    <t>PRADEEP KISHANDAS SHROFF</t>
  </si>
  <si>
    <t>PEARL - D1 - 1003</t>
  </si>
  <si>
    <t>HIRACHAND C JAIN</t>
  </si>
  <si>
    <t>F BUILDING - UNIT NO.1801</t>
  </si>
  <si>
    <t>MAHESH MANUBHAI PAREKH</t>
  </si>
  <si>
    <t>OLIVE - A2 -1602</t>
  </si>
  <si>
    <t>VIBHUTI KUMAR DUBEY</t>
  </si>
  <si>
    <t>HERMES - 2E - 2704</t>
  </si>
  <si>
    <t>NITIN BALKRISHNA BABAR</t>
  </si>
  <si>
    <t>A -2005</t>
  </si>
  <si>
    <t>OFFICE NO 609</t>
  </si>
  <si>
    <t>LAVENDER - A 1 -2001</t>
  </si>
  <si>
    <t>NEHA BANSAL</t>
  </si>
  <si>
    <t>A TOWER -2104</t>
  </si>
  <si>
    <t>PUNIT KEWAL PARMAR OSWAL</t>
  </si>
  <si>
    <t>OFFICE NO. 315</t>
  </si>
  <si>
    <t>BERYL - B1 - 1904</t>
  </si>
  <si>
    <t>MANISHA SIDDHARTH LOKHANDE</t>
  </si>
  <si>
    <t>A -1604</t>
  </si>
  <si>
    <t>OFFICE NO. 408</t>
  </si>
  <si>
    <t>PHOENIX - 2A - 1602</t>
  </si>
  <si>
    <t>FALGUNI AMRISH BERA</t>
  </si>
  <si>
    <t>G WING SHOP NO. 08</t>
  </si>
  <si>
    <t>MINAKSHI DHANANJAY LENGARE</t>
  </si>
  <si>
    <t>DIAMOND - D3 - 2103</t>
  </si>
  <si>
    <t>BILKISH KHALID SHAIKH</t>
  </si>
  <si>
    <t>VESTA - 2D -202</t>
  </si>
  <si>
    <t>NIKHIL DILIP ABHINKAR</t>
  </si>
  <si>
    <t>A -2402</t>
  </si>
  <si>
    <t>PEGASUS - 1D - 901</t>
  </si>
  <si>
    <t>HARSHADA SAMEER WAD</t>
  </si>
  <si>
    <t>DIAMOND - D3 - 1703</t>
  </si>
  <si>
    <t>ZOEB ABBAS POONAWALA</t>
  </si>
  <si>
    <t>A -1703</t>
  </si>
  <si>
    <t>B TOWER -1802</t>
  </si>
  <si>
    <t>BHARAT JAIN</t>
  </si>
  <si>
    <t>B TOWER -1902</t>
  </si>
  <si>
    <t>LAVENDER - A 1 -1901</t>
  </si>
  <si>
    <t>TANZANITE - D4 - 1601</t>
  </si>
  <si>
    <t>SIRISHA SWAPNIL KHARE</t>
  </si>
  <si>
    <t>A -303</t>
  </si>
  <si>
    <t>PEARL - D1 - 1302</t>
  </si>
  <si>
    <t>PEARL - D1 - 2302</t>
  </si>
  <si>
    <t>SYED MOHAMMAD SHAMIM</t>
  </si>
  <si>
    <t>B TOWER -2704</t>
  </si>
  <si>
    <t>Rakesh Bamboli</t>
  </si>
  <si>
    <t>OPAL - C1 -2801</t>
  </si>
  <si>
    <t>SHWETA DASH</t>
  </si>
  <si>
    <t>OPAL - C1 -2901</t>
  </si>
  <si>
    <t>Sagar Dash</t>
  </si>
  <si>
    <t>A TOWER -1503</t>
  </si>
  <si>
    <t>B TOWER -2002</t>
  </si>
  <si>
    <t>AMITA MISHRA</t>
  </si>
  <si>
    <t>OFFICE NO. 308</t>
  </si>
  <si>
    <t>A WING - SHOP - 218</t>
  </si>
  <si>
    <t>Gaurav Kaushik</t>
  </si>
  <si>
    <t>A TOWER -703</t>
  </si>
  <si>
    <t>ASHOK SHANTILAL KURANI</t>
  </si>
  <si>
    <t>TANZANITE - D4 - 1803</t>
  </si>
  <si>
    <t>FAKHRUDDIN TAIYABALI ARTHUNAWALA</t>
  </si>
  <si>
    <t>A -1104</t>
  </si>
  <si>
    <t>A -1204</t>
  </si>
  <si>
    <t>A -1404</t>
  </si>
  <si>
    <t>B -406</t>
  </si>
  <si>
    <t>CAMELLIA - C5 -501</t>
  </si>
  <si>
    <t>Deepak Hingorani</t>
  </si>
  <si>
    <t>A -903</t>
  </si>
  <si>
    <t>LAVENDER - A 1 -1603</t>
  </si>
  <si>
    <t>RITESH PRAKASH KALYANI</t>
  </si>
  <si>
    <t>OLIVE - A2 -2103</t>
  </si>
  <si>
    <t>MEENAL PRASHANT PATIL</t>
  </si>
  <si>
    <t>B TOWER -1801</t>
  </si>
  <si>
    <t>MAHESH AGARWAL</t>
  </si>
  <si>
    <t>TANZANITE - D4 - 1202</t>
  </si>
  <si>
    <t>ANIL BHATNAGAR</t>
  </si>
  <si>
    <t>A TOWER -1904</t>
  </si>
  <si>
    <t>PUSHPA AJAY RANKA</t>
  </si>
  <si>
    <t>AQUAMARINE - A1 - 1502</t>
  </si>
  <si>
    <t>VIPIN KUMAR GOEL AND SARITA GOEL</t>
  </si>
  <si>
    <t>SAPPHIRE - A2 - 501</t>
  </si>
  <si>
    <t>A -606</t>
  </si>
  <si>
    <t>A -1203</t>
  </si>
  <si>
    <t>A -1403</t>
  </si>
  <si>
    <t>GALAXY - 2B -903</t>
  </si>
  <si>
    <t>MAHESH LAXMAN DUDHALKAR</t>
  </si>
  <si>
    <t>A TOWER -2301</t>
  </si>
  <si>
    <t>HEERU ASHOK GANGWANI</t>
  </si>
  <si>
    <t>F BUILDING - UNIT NO.2502</t>
  </si>
  <si>
    <t>HARSHAD GAUTAM MANDLECHA</t>
  </si>
  <si>
    <t>CAMELLIA - C5 -1003</t>
  </si>
  <si>
    <t>Aeroflex Neu Limited</t>
  </si>
  <si>
    <t>CAMELLIA - C5 -1103</t>
  </si>
  <si>
    <t>CAMELLIA - C5 -1203</t>
  </si>
  <si>
    <t>CAMELLIA - C5 -1303</t>
  </si>
  <si>
    <t>CAMELLIA - C5 -1403</t>
  </si>
  <si>
    <t>CAMELLIA - C5 -603</t>
  </si>
  <si>
    <t>CAMELLIA - C5 -604</t>
  </si>
  <si>
    <t>CAMELLIA - C5 -903</t>
  </si>
  <si>
    <t>PRIMROSE - C4 -503</t>
  </si>
  <si>
    <t>PRIMROSE - C4 -603</t>
  </si>
  <si>
    <t>JADE  - A3 - 702</t>
  </si>
  <si>
    <t>A TOWER -2302</t>
  </si>
  <si>
    <t>VISHAL ASHOK GANGWANI</t>
  </si>
  <si>
    <t>B TOWER - 1103</t>
  </si>
  <si>
    <t>VIVEKKA DADU</t>
  </si>
  <si>
    <t>LAVENDER - A 1 -1302</t>
  </si>
  <si>
    <t>PRAKASH KISWANI</t>
  </si>
  <si>
    <t>B -1801</t>
  </si>
  <si>
    <t>B -1901</t>
  </si>
  <si>
    <t>A TOWER -1302</t>
  </si>
  <si>
    <t>Paramjit Singh Narang</t>
  </si>
  <si>
    <t>A -1106</t>
  </si>
  <si>
    <t>LAVENDER - A 1 -2702</t>
  </si>
  <si>
    <t>Atish Shinde</t>
  </si>
  <si>
    <t>OFFICE NO. 411</t>
  </si>
  <si>
    <t>A TOWER -2003</t>
  </si>
  <si>
    <t>Utpal Shah</t>
  </si>
  <si>
    <t>A TOWER -704</t>
  </si>
  <si>
    <t>KOMAL ANIL TALREJA</t>
  </si>
  <si>
    <t>A TOWER -901</t>
  </si>
  <si>
    <t>KANCHAN SUNIL TALREJA</t>
  </si>
  <si>
    <t>F BUILDING - UNIT NO.1601</t>
  </si>
  <si>
    <t>SHRIKANT SHANKAR BUTALA</t>
  </si>
  <si>
    <t>B -2103</t>
  </si>
  <si>
    <t>F BUILDING - UNIT NO.1802</t>
  </si>
  <si>
    <t>SINDHU BHIMRAO DAUND</t>
  </si>
  <si>
    <t>LAVENDER - A 1 -2201</t>
  </si>
  <si>
    <t>PRASHANT RAJENDRAKUMAR SHAH</t>
  </si>
  <si>
    <t>B -1403</t>
  </si>
  <si>
    <t>B -1703</t>
  </si>
  <si>
    <t>A -1306</t>
  </si>
  <si>
    <t>B TOWER -3102</t>
  </si>
  <si>
    <t>Nikesh Tathe</t>
  </si>
  <si>
    <t>A TOWER -1703</t>
  </si>
  <si>
    <t>Avi Kadakia</t>
  </si>
  <si>
    <t>A TOWER -2103</t>
  </si>
  <si>
    <t>KALTAR ASOODO MAL ROHERA</t>
  </si>
  <si>
    <t>SHOP NO -6</t>
  </si>
  <si>
    <t>ANIL BABULAL SHAH</t>
  </si>
  <si>
    <t>A TOWER -2704</t>
  </si>
  <si>
    <t>SHOP NO -4</t>
  </si>
  <si>
    <t>RAJVEER SINGH HARMINDER SINGH GHAI</t>
  </si>
  <si>
    <t>A -906</t>
  </si>
  <si>
    <t>OLIVE - A2 -2202</t>
  </si>
  <si>
    <t>SANGRAM HANAMANT KARANDE</t>
  </si>
  <si>
    <t>A -1003</t>
  </si>
  <si>
    <t>B TOWER -2003</t>
  </si>
  <si>
    <t>UMA SURI</t>
  </si>
  <si>
    <t>ALEXANDRITE - D5 - 1702</t>
  </si>
  <si>
    <t>SADHANA RASTOGI</t>
  </si>
  <si>
    <t>F BUILDING - UNIT NO.1702</t>
  </si>
  <si>
    <t>ASHISH KAILASH KHANDELWAL</t>
  </si>
  <si>
    <t>A TOWER -2203</t>
  </si>
  <si>
    <t>SUMIT GANESH JAIN</t>
  </si>
  <si>
    <t>LAVENDER - A 1 -1601</t>
  </si>
  <si>
    <t>Vaishali Sunil Patil</t>
  </si>
  <si>
    <t>GALAXY - 2B -902</t>
  </si>
  <si>
    <t>F BUILDING - UNIT NO.902</t>
  </si>
  <si>
    <t>NACHIKET RAMESH ABHYANKAR</t>
  </si>
  <si>
    <t>SHOP NO -1</t>
  </si>
  <si>
    <t>MEENA SATISH SHAH</t>
  </si>
  <si>
    <t>LAVENDER - A 1 -2202</t>
  </si>
  <si>
    <t>AZIZ DAWOODBHAI TALWARI</t>
  </si>
  <si>
    <t>A TOWER -1604</t>
  </si>
  <si>
    <t>JAGDISH KAUR GADHOKE</t>
  </si>
  <si>
    <t>A TOWER -1701</t>
  </si>
  <si>
    <t>A TOWER -1803</t>
  </si>
  <si>
    <t>Deokaran Gupta</t>
  </si>
  <si>
    <t>A TOWER -2001</t>
  </si>
  <si>
    <t>JASMEET JUNEJA</t>
  </si>
  <si>
    <t>A TOWER -2701</t>
  </si>
  <si>
    <t>B TOWER -2603</t>
  </si>
  <si>
    <t>LAVENDER - A 1 -2601</t>
  </si>
  <si>
    <t>DEEPAK BAGATI</t>
  </si>
  <si>
    <t>SHOP NO -2</t>
  </si>
  <si>
    <t>F BUILDING - UNIT NO.2302</t>
  </si>
  <si>
    <t>YOGESH ACHYUT PHATAK</t>
  </si>
  <si>
    <t>RESTAURANT - 201</t>
  </si>
  <si>
    <t>SMITA KISHORE SAKARIA</t>
  </si>
  <si>
    <t>SHOP NO -3</t>
  </si>
  <si>
    <t>LAVENDER - A 1 -2401</t>
  </si>
  <si>
    <t>NEEL NAWANI</t>
  </si>
  <si>
    <t xml:space="preserve">WING - H - COMM                         </t>
  </si>
  <si>
    <t>SHOP - H - 02</t>
  </si>
  <si>
    <t>F BUILDING - UNIT NO.1302</t>
  </si>
  <si>
    <t>KEDAR SHASHIKANT GOKHALE</t>
  </si>
  <si>
    <t>SHOP - H - 03</t>
  </si>
  <si>
    <t>RITESH AMRUT MEHTA</t>
  </si>
  <si>
    <t>SHOP - H - 01</t>
  </si>
  <si>
    <t>OFFICE NO. 401</t>
  </si>
  <si>
    <t>A TOWER -1801</t>
  </si>
  <si>
    <t>Ronak Gupta</t>
  </si>
  <si>
    <t>A TOWER -1804</t>
  </si>
  <si>
    <t>Swati Gupta</t>
  </si>
  <si>
    <t>B TOWER - 1403</t>
  </si>
  <si>
    <t>HITESH MADHUSUDAN MUNDHADA</t>
  </si>
  <si>
    <t>B TOWER -2802</t>
  </si>
  <si>
    <t>OFFICE - 1308</t>
  </si>
  <si>
    <t>AAKAR SONS SHOPEE LLP</t>
  </si>
  <si>
    <t xml:space="preserve">G BUILDING               </t>
  </si>
  <si>
    <t>G BUILDING UNIT NO 1802</t>
  </si>
  <si>
    <t>SAMIR D SHELAR</t>
  </si>
  <si>
    <t>OFFICE - 1101</t>
  </si>
  <si>
    <t>SHANKAR KISAN NIMBALKAR</t>
  </si>
  <si>
    <t>A TOWER -1303</t>
  </si>
  <si>
    <t>MUKESH OSWAL</t>
  </si>
  <si>
    <t>15 May 2026</t>
  </si>
  <si>
    <t>B TOWER - 902</t>
  </si>
  <si>
    <t>VINITA NITIN BAFANA</t>
  </si>
  <si>
    <t>B TOWER -2303</t>
  </si>
  <si>
    <t>VINESH OSWAL</t>
  </si>
  <si>
    <t>F BUILDING - UNIT NO.1401</t>
  </si>
  <si>
    <t>VINAY ZUMBERLAL BALDOTA</t>
  </si>
  <si>
    <t>VARUN SINGLA</t>
  </si>
  <si>
    <t>SHOP - A2 - 17 Landowner Satyam D</t>
  </si>
  <si>
    <t>KRISHNA BABURAO KATKAR</t>
  </si>
  <si>
    <t>23 Dec 2023</t>
  </si>
  <si>
    <t>SHOP - A3 -28</t>
  </si>
  <si>
    <t>F BUILDING -404</t>
  </si>
  <si>
    <t>BALAJI VISHWANATH KAKDE</t>
  </si>
  <si>
    <t>26 May 2026</t>
  </si>
  <si>
    <t>AGATE - D1 -1001</t>
  </si>
  <si>
    <t>OM PRASHANT ZILPILWAR</t>
  </si>
  <si>
    <t>AGATE - D1 -1102</t>
  </si>
  <si>
    <t>HARSHAD KAMALAKAR GORE</t>
  </si>
  <si>
    <t>G WING SHOP NO. 03</t>
  </si>
  <si>
    <t>VRINDA SHEKHAWAT</t>
  </si>
  <si>
    <t>G WING SHOP NO. 04</t>
  </si>
  <si>
    <t>PUNAM BEDMUTHA JAIN</t>
  </si>
  <si>
    <t>G WING SHOP NO. 05</t>
  </si>
  <si>
    <t>G WING SHOP NO. 06</t>
  </si>
  <si>
    <t>Shirish Shah</t>
  </si>
  <si>
    <t>G WING SHOP NO. 07</t>
  </si>
  <si>
    <t>27 May 2026</t>
  </si>
  <si>
    <t>A WING - OFFICE - 308</t>
  </si>
  <si>
    <t>ANAND BUILDCON</t>
  </si>
  <si>
    <t>22 Oct 2019</t>
  </si>
  <si>
    <t>A WING - OFFICE - 309</t>
  </si>
  <si>
    <t>A WING - OFFICE - 310</t>
  </si>
  <si>
    <t>A WING - OFFICE - 311</t>
  </si>
  <si>
    <t>A WING - OFFICE - 312</t>
  </si>
  <si>
    <t>A WING - OFFICE - 313</t>
  </si>
  <si>
    <t>A WING - OFFICE - 314</t>
  </si>
  <si>
    <t>A WING - OFFICE - 315</t>
  </si>
  <si>
    <t>01 Jun 2026</t>
  </si>
  <si>
    <t>A WING - SHOP - 113</t>
  </si>
  <si>
    <t>A WING - SHOP - 14</t>
  </si>
  <si>
    <t>A WING - SHOP - 15</t>
  </si>
  <si>
    <t>A WING - SHOP - 211</t>
  </si>
  <si>
    <t>A WING - SHOP - 212</t>
  </si>
  <si>
    <t>OFFICE - 1305</t>
  </si>
  <si>
    <t>FINE SPACE REALTY LLP</t>
  </si>
  <si>
    <t>EROS - 2C -1603</t>
  </si>
  <si>
    <t>Rajendra Balwant Bokil</t>
  </si>
  <si>
    <t>EROS - 2C -1704</t>
  </si>
  <si>
    <t>Giridhar Gajananrao Badkhal</t>
  </si>
  <si>
    <t>EROS - 2C -2003</t>
  </si>
  <si>
    <t>Chinmay Sunil Kulkarni</t>
  </si>
  <si>
    <t>GALAXY - 2B -2103</t>
  </si>
  <si>
    <t>Priyanka Nitin Bhakte</t>
  </si>
  <si>
    <t>GALAXY - 2B -2704</t>
  </si>
  <si>
    <t>Manju .G Joshi</t>
  </si>
  <si>
    <t>ORION - 1C - 603 LAND OWNER S PATIL</t>
  </si>
  <si>
    <t>VEDE SACHIN DATTATRYA</t>
  </si>
  <si>
    <t>19 Apr 2026</t>
  </si>
  <si>
    <t>15 Jun 2026</t>
  </si>
  <si>
    <t>P2 - SHOP NO - 102</t>
  </si>
  <si>
    <t>NUPUR NARENDRA DESHMUKH</t>
  </si>
  <si>
    <t>P2 - SHOP NO - 133</t>
  </si>
  <si>
    <t>25 May 2026</t>
  </si>
  <si>
    <t>SIRIUS - 2F - 002</t>
  </si>
  <si>
    <t>MEHAK HARESH SETPAL</t>
  </si>
  <si>
    <t>CERES - A -1801</t>
  </si>
  <si>
    <t>Dhanshree Kadukar</t>
  </si>
  <si>
    <t>MIRA - B - 2105</t>
  </si>
  <si>
    <t>Rosy Kaleem Ahmad</t>
  </si>
  <si>
    <t>T WING -1004</t>
  </si>
  <si>
    <t>T WING -1010</t>
  </si>
  <si>
    <t>T WING -1106</t>
  </si>
  <si>
    <t>PARTE SAGAR ISWARA</t>
  </si>
  <si>
    <t>08 May 2026</t>
  </si>
  <si>
    <t>T WING -1110</t>
  </si>
  <si>
    <t>22 Jun 2026</t>
  </si>
  <si>
    <t>T WING -203</t>
  </si>
  <si>
    <t>T WING -208</t>
  </si>
  <si>
    <t>LATPATE KISHOR BABASAHEB</t>
  </si>
  <si>
    <t>06 May 2026</t>
  </si>
  <si>
    <t>T WING -404</t>
  </si>
  <si>
    <t>T WING -507</t>
  </si>
  <si>
    <t>09 May 2026</t>
  </si>
  <si>
    <t>T WING -512</t>
  </si>
  <si>
    <t>CHANDRAKANT VISHWANATH SOLANKAR</t>
  </si>
  <si>
    <t>T WING -601</t>
  </si>
  <si>
    <t>04 May 2026</t>
  </si>
  <si>
    <t>T WING -611</t>
  </si>
  <si>
    <t>SURWASE AVINASH VIKAS</t>
  </si>
  <si>
    <t>12 May 2026</t>
  </si>
  <si>
    <t>T WING -704</t>
  </si>
  <si>
    <t>PRABHAKAR MAHADLING MATHAPATI</t>
  </si>
  <si>
    <t>17 Apr 2026</t>
  </si>
  <si>
    <t>T WING -810</t>
  </si>
  <si>
    <t>JOY - J - 804</t>
  </si>
  <si>
    <t>ANUJ VERMA</t>
  </si>
  <si>
    <t>JOY - J - 904</t>
  </si>
  <si>
    <t>VANDANA SANJAY POL</t>
  </si>
  <si>
    <t>NOBLE - N - 1002</t>
  </si>
  <si>
    <t>16 Jun 2026</t>
  </si>
  <si>
    <t>NOBLE - N - 1003</t>
  </si>
  <si>
    <t>NIDHI PARIHAR MATHUR</t>
  </si>
  <si>
    <t>ORION - O - 1101</t>
  </si>
  <si>
    <t>VANITA MANKEKAR</t>
  </si>
  <si>
    <t>ORION - O - 1102</t>
  </si>
  <si>
    <t>ORION - O - 604</t>
  </si>
  <si>
    <t>Chinmayee Rout</t>
  </si>
  <si>
    <t>ALEXANDRITE - D5 - 2101</t>
  </si>
  <si>
    <t>ALEXANDRITE - D5 - 2204</t>
  </si>
  <si>
    <t>Ranjit Mudhol</t>
  </si>
  <si>
    <t>ALEXANDRITE - D5 - 402</t>
  </si>
  <si>
    <t>Inder K singh</t>
  </si>
  <si>
    <t>ALEXANDRITE - D5 - 604</t>
  </si>
  <si>
    <t>NANDITA MENON</t>
  </si>
  <si>
    <t>SAKINA AQUIL KOTHARI</t>
  </si>
  <si>
    <t>DIAMOND - D3 - 2104</t>
  </si>
  <si>
    <t>Esha Gupta</t>
  </si>
  <si>
    <t>GARNET - D2 - 303</t>
  </si>
  <si>
    <t>Ganesh Muslaya Singar</t>
  </si>
  <si>
    <t>A -1502</t>
  </si>
  <si>
    <t>A -1803</t>
  </si>
  <si>
    <t>OFFICE NO 608</t>
  </si>
  <si>
    <t>OFFICE NO 610</t>
  </si>
  <si>
    <t>11 Jun 2026</t>
  </si>
  <si>
    <t>LAVENDER - A 1 -2103</t>
  </si>
  <si>
    <t>SULMIZA PHILO RODRIGUES</t>
  </si>
  <si>
    <t>OLIVE - A2 -1603</t>
  </si>
  <si>
    <t>Maroti Tukaram Andhale</t>
  </si>
  <si>
    <t>OLIVE - A2 -2002</t>
  </si>
  <si>
    <t>ASHWIN KASHYAPAND RITIKA KASHYAP</t>
  </si>
  <si>
    <t>OLIVE - A2 -2503</t>
  </si>
  <si>
    <t>SHILPA ABBI</t>
  </si>
  <si>
    <t>CAMELLIA - C5 -204</t>
  </si>
  <si>
    <t>CAMELLIA - C5 -2603</t>
  </si>
  <si>
    <t>Chetan</t>
  </si>
  <si>
    <t>CAMELLIA - C5 -401</t>
  </si>
  <si>
    <t>Sahadev Ganpati Khandare</t>
  </si>
  <si>
    <t>CAMELLIA - C5 -402</t>
  </si>
  <si>
    <t>Subodhini Balasaheb Takwale</t>
  </si>
  <si>
    <t>CAMELLIA - C5 -502</t>
  </si>
  <si>
    <t>Hrushikesh Dnyaneshwar Dahale</t>
  </si>
  <si>
    <t>CAMELLIA - C5 -503</t>
  </si>
  <si>
    <t>Dr.Jyoti Waghmare</t>
  </si>
  <si>
    <t>Shanofatema Shaukatali Mukhi</t>
  </si>
  <si>
    <t>06 Jun 2026</t>
  </si>
  <si>
    <t>SUJIT MARUTI PILANE</t>
  </si>
  <si>
    <t>PRIMROSE - C4 -103</t>
  </si>
  <si>
    <t>FAIZAN PARVEZ SHAIKH</t>
  </si>
  <si>
    <t>PRIMROSE - C4 -303</t>
  </si>
  <si>
    <t>ANUJ MINOCHA</t>
  </si>
  <si>
    <t>PRIMROSE - C4 -304</t>
  </si>
  <si>
    <t>PRIMROSE - C4 -504</t>
  </si>
  <si>
    <t>UMA HARISH SADALAPURKAR</t>
  </si>
  <si>
    <t>PRIMROSE - C4 -804</t>
  </si>
  <si>
    <t>New</t>
  </si>
  <si>
    <t>Near Completion</t>
  </si>
  <si>
    <t>0-30 Days</t>
  </si>
  <si>
    <t>31-60 Days</t>
  </si>
  <si>
    <t>61-90 Days</t>
  </si>
  <si>
    <t>91-120 Days</t>
  </si>
  <si>
    <t>&gt; 120 Days</t>
  </si>
  <si>
    <t>Regis Status</t>
  </si>
  <si>
    <t>Baseline Estimated Cost (Cr.)</t>
  </si>
  <si>
    <t>Actual Progress Upto Date (Cr.)</t>
  </si>
  <si>
    <t>Actual Progress Upto Date (%)</t>
  </si>
  <si>
    <t>Ongoing</t>
  </si>
  <si>
    <t>Nearing Compleiton</t>
  </si>
  <si>
    <t>Newly Started</t>
  </si>
  <si>
    <t>STATUS</t>
  </si>
  <si>
    <t>The Malegaon Sugar Factory Shivnagar Malegaon BK Tal Baramati .Dist Pune: 413116</t>
  </si>
  <si>
    <t>9423534682</t>
  </si>
  <si>
    <t>JOIPK6668R</t>
  </si>
  <si>
    <t>PRE SALES</t>
  </si>
  <si>
    <t>Aditya Garden City Buildin Vrsinia Flat No 205 Warje  Pune 411058</t>
  </si>
  <si>
    <t>9923335262</t>
  </si>
  <si>
    <t>B5 Green Park 1 Shrirampur Pusad Dist Yavatmal 445215</t>
  </si>
  <si>
    <t>9674189303</t>
  </si>
  <si>
    <t>ABKPJ7436N</t>
  </si>
  <si>
    <t>D – 103, KAPIL ABHIJAT, DAHANUKAR COLONY, NEAR CUMMINS INDIA LTD, KOTHRUD, PUNE : 411038, MAHARASHTRA</t>
  </si>
  <si>
    <t>9604025370</t>
  </si>
  <si>
    <t>AINPG9350N</t>
  </si>
  <si>
    <t>FLAT NO. 504, NYATI EQUATORIAL 2, BLUEBELL BUILDING J1, SR NO. 235, PUNE - BANGALORE HIGHWAY, BAVDHAN BK, PASHAN, PUNE - 411021, MAHARASHTRA</t>
  </si>
  <si>
    <t>8237816704</t>
  </si>
  <si>
    <t>BDYPD2471C</t>
  </si>
  <si>
    <t>RAHEJA RESERVE T7/2001, NIBM , PUNE: 411060</t>
  </si>
  <si>
    <t>+919371026043</t>
  </si>
  <si>
    <t>Bldg F Flat No 404 Saptasur CO OP HSG Soc Ltd Dsk Vishwa Sinhgad Rd  Dhayari .pune-411041</t>
  </si>
  <si>
    <t>9819614233</t>
  </si>
  <si>
    <t>AAYPB6587H</t>
  </si>
  <si>
    <t>WEBSITE</t>
  </si>
  <si>
    <t>S/o Gajananrao Badkhal Sushila Residensy Near Umashankar APPT Akashwani Raod Civil Line Chandrapur -442401</t>
  </si>
  <si>
    <t>9850784250</t>
  </si>
  <si>
    <t>AHXPB9093J</t>
  </si>
  <si>
    <t>EROS - 2C -2404</t>
  </si>
  <si>
    <t>YOGESH SUBHASH PATHAK</t>
  </si>
  <si>
    <t>NEAR DATT MANDIR, SWAMI VIVEKANAND CHOWK, SHEGAON, BULDHANA - 444203 (MAHARASHTRA)</t>
  </si>
  <si>
    <t>7768099799</t>
  </si>
  <si>
    <t>AIQPP4166N</t>
  </si>
  <si>
    <t>GALAXY - 2B -2104</t>
  </si>
  <si>
    <t>Prachi Pramey Joshi</t>
  </si>
  <si>
    <t>Flat No. 05 Rahul Kothrud Pune -411038</t>
  </si>
  <si>
    <t>8459774150</t>
  </si>
  <si>
    <t>BKJPJ3756N</t>
  </si>
  <si>
    <t>PHOENIX - 2A - 1302</t>
  </si>
  <si>
    <t>Amith Kumar Raul</t>
  </si>
  <si>
    <t>9834313540</t>
  </si>
  <si>
    <t>CBSPK1380A</t>
  </si>
  <si>
    <t>+919890846195</t>
  </si>
  <si>
    <t>CCOPR6950E</t>
  </si>
  <si>
    <t>971505682755</t>
  </si>
  <si>
    <t>MIRA - B -2705</t>
  </si>
  <si>
    <t>Santosh Vijay Kokitkar</t>
  </si>
  <si>
    <t>AP- Umbarwadi Post Mahagaon T -Gadhinglaj D- Kolhapur . -416503</t>
  </si>
  <si>
    <t>8411939120</t>
  </si>
  <si>
    <t>ENQPK0643L</t>
  </si>
  <si>
    <t>9850507058</t>
  </si>
  <si>
    <t>REFERRAL</t>
  </si>
  <si>
    <t>TRISHALA, 321/A3, SHANKARSHETH ROAD, OPP. MEERA SOCIETY, MAHATMA PHULE PETH, PUNE - 411042 (MAHARASHTRA)</t>
  </si>
  <si>
    <t>9730070070</t>
  </si>
  <si>
    <t>ANFPB2150G</t>
  </si>
  <si>
    <t>8055177770</t>
  </si>
  <si>
    <t>8308303088</t>
  </si>
  <si>
    <t>B TOWER - 1604</t>
  </si>
  <si>
    <t>KANTA SURESHKUMAR JAIN</t>
  </si>
  <si>
    <t>383, BUILDING C2, FLAT NO. 10, PADAMJEE PARADISE SOCIETY, BHAWANI PETH, PUNE - 411042 (MAHARASHTRA)</t>
  </si>
  <si>
    <t>9970758075</t>
  </si>
  <si>
    <t>ANHPJ1897J</t>
  </si>
  <si>
    <t>B TOWER -2402</t>
  </si>
  <si>
    <t>Pallavi Rohan Lunawat</t>
  </si>
  <si>
    <t>E- 101, Lake Town Society, Bibewadi Pune 411037</t>
  </si>
  <si>
    <t>8888033299</t>
  </si>
  <si>
    <t>A TOWER -702</t>
  </si>
  <si>
    <t>ASHOK KURANI</t>
  </si>
  <si>
    <t>57-Madhuram Gangadham Phase - 1 Bibewadi Lullanagar Road Market Yard Pune 411037</t>
  </si>
  <si>
    <t>NOBROKER TECHNOLOGIES SOLUTIONS PVT LTD</t>
  </si>
  <si>
    <t>SGRO</t>
  </si>
  <si>
    <t>B-1102, SHAPORJI JOYVILLE SOCIETY, MAAN, MAN, PO : INFOTECH PARK (HINJAWADI), DIST PUNE, MAHARASHTRA - 411057</t>
  </si>
  <si>
    <t>9888907479</t>
  </si>
  <si>
    <t>FOKPS8543M</t>
  </si>
  <si>
    <t>FLAT NO.102, B- BLOCK,
GVK SKY CITY, BESIDE RAJBHAVAN SOMAJIGUDA
HYDERABAD, TELANGANA
HYDERABAD- 500082</t>
  </si>
  <si>
    <t>SHUBH LABH REAL ESTATE CONSULTANTS</t>
  </si>
  <si>
    <t>A 401, MEDINOVA CGHS, PLOT GH 50, NEAR HUDA MARKET, SECTOR 56, GURGAON - 122011, HARYANA.</t>
  </si>
  <si>
    <t>9999394629</t>
  </si>
  <si>
    <t>ACKPG6102H</t>
  </si>
  <si>
    <t>VYANKATESH APARTMENT, SHASTRI NAGAR, PANDHARKAWADA, KELAPUR, YAVATMAL, MAHARASHTRA - 445302.</t>
  </si>
  <si>
    <t>9325517186</t>
  </si>
  <si>
    <t>ADIPZ3532D</t>
  </si>
  <si>
    <t>TOPAZ - C3 -2802</t>
  </si>
  <si>
    <t>CHANDAN LATHI</t>
  </si>
  <si>
    <t>132 GANDHI NAGAR 
NATRAJ THEATER ROAD
JALGAON 425001</t>
  </si>
  <si>
    <t>9270504914</t>
  </si>
  <si>
    <t>AIZPL0727A</t>
  </si>
  <si>
    <t>ZIRCON - (PMC NO - D2)</t>
  </si>
  <si>
    <t>ZIRCON - D2 -1704</t>
  </si>
  <si>
    <t>AJINKYA ARUN DALVI</t>
  </si>
  <si>
    <t>KARISHMA HERITAGE, A/11, MORWADI ROAD, PIMPRI, PUNE – 411018, MAHARASHTRA</t>
  </si>
  <si>
    <t>919923165323</t>
  </si>
  <si>
    <t>CFRPD0588J</t>
  </si>
  <si>
    <t>AGATE - D1 -2601</t>
  </si>
  <si>
    <t>ROHAN MUSALE</t>
  </si>
  <si>
    <t>KRUSHNARPAN GANESH NAGAR
BULDANA 443001</t>
  </si>
  <si>
    <t>9860798757</t>
  </si>
  <si>
    <t>BEVPM1504F</t>
  </si>
  <si>
    <t>A1/202, SILVER OAK SOCIETY, KALYANI NAGAR, PUNE - 411006 (MAHARASHTRA)</t>
  </si>
  <si>
    <t>9711171766</t>
  </si>
  <si>
    <t>AOYPA3890G</t>
  </si>
  <si>
    <t>Bldg R Flat 12 Konark Campus Viman Nagar Pune - 411014</t>
  </si>
  <si>
    <t>9175699799</t>
  </si>
  <si>
    <t>PIMPLA RUI WADWANI BID 431122</t>
  </si>
  <si>
    <t>9761518469</t>
  </si>
  <si>
    <t>PUNE PROPERTY INVESTER</t>
  </si>
  <si>
    <t>E 260-261 MEWAR INDUSTRIAL AREA MADRI UDAIPUR RAJASTHAN 313003</t>
  </si>
  <si>
    <t>28, KAHUN ROAD, NIRMAN VIHAR, NEAR SOUTHERN COMMAND, CAMP, PUNE – 411001, MAHARASHTRA</t>
  </si>
  <si>
    <t>8983684050</t>
  </si>
  <si>
    <t>FORPS3306K</t>
  </si>
  <si>
    <t>At Post Mohi, Taluka Khanapur, District- Sangli - 415307.</t>
  </si>
  <si>
    <t>8554002061</t>
  </si>
  <si>
    <t>EHYPK2544G</t>
  </si>
  <si>
    <t>Prime Rose Society, Flat No.52, Katraj Kondhwa Road, Near Nana Nani Park, Near Balaji Food, Pune - 411048.</t>
  </si>
  <si>
    <t>8600560445</t>
  </si>
  <si>
    <t>AHKPT4657M</t>
  </si>
  <si>
    <t>72/1, Koushik Residency, Flat No.FF2, 3rd A Main, OMBR Layout, Chikka Banaswadi, Bengaluru -560043.</t>
  </si>
  <si>
    <t>9538082205</t>
  </si>
  <si>
    <t>Rushishwar Banglow Behind Big Bazar Guruganga Apartment Davkhar Wadi Nashik Road Nashik - 422101</t>
  </si>
  <si>
    <t>8329279043</t>
  </si>
  <si>
    <t>Ghar No 865E, Veer Mandaki Road, Near Shrinath Vasti, Tal – Purndar, Laptalewadi, Veer, Pune, Maharashtra - 412312</t>
  </si>
  <si>
    <t>7666080251</t>
  </si>
  <si>
    <t>BVJPP5271P</t>
  </si>
  <si>
    <t>0</t>
  </si>
  <si>
    <t>N6-502, Hills and Dales, Phase - 3, Undri, Pune - 411060.</t>
  </si>
  <si>
    <t>8433783747</t>
  </si>
  <si>
    <t>ARGPM9174Q</t>
  </si>
  <si>
    <t>F2-201, Raheja Vistas, Phase - III, NIBM Annexe, Mohamadwadi, Pune - 411048.</t>
  </si>
  <si>
    <t>9928378297</t>
  </si>
  <si>
    <t>CAMELLIA - C5 -1004 PREMIUM FLAT</t>
  </si>
  <si>
    <t>VAISHNAVI RUKKAPPA</t>
  </si>
  <si>
    <t>427, NEAR HANUMAN TEMPLE, PO : TADOLA, DIST : BIDAR, KARNATAKA  - 585331.</t>
  </si>
  <si>
    <t>918660681931</t>
  </si>
  <si>
    <t>BPIPV1215A</t>
  </si>
  <si>
    <t>PERIWINKLE - C3 -104</t>
  </si>
  <si>
    <t>Vrushali Haribhau Mandhare</t>
  </si>
  <si>
    <t>B-3/32/02, Ashtvinayak Apt, Near Maratha Bhavn, Sector 15, Navi Mumbai, Vashi - 400703.</t>
  </si>
  <si>
    <t>8655165145</t>
  </si>
  <si>
    <t>CAMELLIA - C5 -201</t>
  </si>
  <si>
    <t>Rahul Bhimrao Vhayaskar</t>
  </si>
  <si>
    <t>Ward No.3, Handewadi, H.No.1175/15, Sr.No.18/1, Flat No.302, Manasvi Mayur Park, Uruli-Dewachi, PO-Urulidewachi, Pune - 412308.</t>
  </si>
  <si>
    <t>7507828337</t>
  </si>
  <si>
    <t>BKHPV3526N</t>
  </si>
  <si>
    <t>CAMELLIA - C5 -1102</t>
  </si>
  <si>
    <t>AKASH JAYASAWAL</t>
  </si>
  <si>
    <t>HANUMAN GADHI, BHATPAR RANI, DIST : DEORIA, UTTAR PRADESH - 274702</t>
  </si>
  <si>
    <t>9899682784</t>
  </si>
  <si>
    <t>ANEPJ2401M</t>
  </si>
  <si>
    <t>FLAT NO.203 C WING THE LEGEND LAKETOWN ROAD CHAITRABAN SR.NO.662/1+2/665 BIBWEWADI  PUNE.</t>
  </si>
  <si>
    <t>9822172072</t>
  </si>
  <si>
    <t>T - WING - SHOP NO. 024</t>
  </si>
  <si>
    <t>SANA KAZI</t>
  </si>
  <si>
    <t>FLAT NO 3 SHANDAR APARTMENTS ALANDI ROAD
NEAR DARSHAN ASHRAM 
VISHRANTWADIN PUNE 411006</t>
  </si>
  <si>
    <t>9766962113</t>
  </si>
  <si>
    <t>T - WING - SHOP NO.003</t>
  </si>
  <si>
    <t>NAINA VIJAY ANAND</t>
  </si>
  <si>
    <t>B/ 2 GOKUL GARDENS 
VINAM NAGAR 
PUNE 411014</t>
  </si>
  <si>
    <t>9764833114</t>
  </si>
  <si>
    <t>BNIPA5889D</t>
  </si>
  <si>
    <t>Siddhant Bhosale</t>
  </si>
  <si>
    <t>FLAT NO – 101, DEVKI NANDAN APARTMENT, JAGRITI NAGAR, NEAR MAGISTRATE COLONY, KHAJPURA, PATNA , BIHAR - 800014</t>
  </si>
  <si>
    <t>+2349095754311</t>
  </si>
  <si>
    <t>AWMPS3290G</t>
  </si>
  <si>
    <t>FLAT NO 4 WOMAN SMRUTI
DECCAN COLLAGE ROAD YERWADA 
PUNE 411003</t>
  </si>
  <si>
    <t>9226120603</t>
  </si>
  <si>
    <t>ABHPM7231R</t>
  </si>
  <si>
    <t>421-K, Shaktipuram, Subhash Road, Kanpur,
Uttar Pradesh – 208007.</t>
  </si>
  <si>
    <t>9532977122</t>
  </si>
  <si>
    <t>APIPV7068J</t>
  </si>
  <si>
    <t>1201 HARMONY, NYATI ERA SOCIETY, 7TH HEAVEN ROAD, LOHEGAON, PO : DHANORI, DIST : PUNE, MAHARASHTRA – 411015.</t>
  </si>
  <si>
    <t>9828128764</t>
  </si>
  <si>
    <t>ARGPP5060N</t>
  </si>
  <si>
    <t>AT POST KORAPUT  DST KORAPUT
STATE ODISHA 764020</t>
  </si>
  <si>
    <t>8280484260</t>
  </si>
  <si>
    <t>BMBPR5803C</t>
  </si>
  <si>
    <t>Rahul Hadambar</t>
  </si>
  <si>
    <t>SURESH VITHAL ABHANG</t>
  </si>
  <si>
    <t>BUILDING. A 1 - 2, INDRANAGARI, MAHAVIR PRATISHTHAN, SALISBURY PARK, MARKET YARD PUNE - 411037 (MAHARASHTRA)</t>
  </si>
  <si>
    <t>9763794066</t>
  </si>
  <si>
    <t>AFOPA7192Q</t>
  </si>
  <si>
    <t>A -503</t>
  </si>
  <si>
    <t>Parag Dudhgaonkar</t>
  </si>
  <si>
    <t>Flat No 49 Durga Building Mahalaxminagar  Chaitraban Bibwewadi Pune 411037</t>
  </si>
  <si>
    <t>9923948855</t>
  </si>
  <si>
    <t>S.NO. 66/1 (P), KHARADI, MARVEL ZYPHER, WING Q, FLAT NO. 1001, VARDAONSHERI, PUNE - 411014</t>
  </si>
  <si>
    <t>9730931577</t>
  </si>
  <si>
    <t>SHUBHAM SURENDRAKUMAR NAWALE</t>
  </si>
  <si>
    <t>GAVTHAN, NEAR KARESHVAR TEMPLE, KAREGAON, PUNE - 412220 (MAHARASHTRA)</t>
  </si>
  <si>
    <t>7972269651</t>
  </si>
  <si>
    <t>ATQPN3780M</t>
  </si>
  <si>
    <t>DARSHANA BHANSALI</t>
  </si>
  <si>
    <t>HERMES HOUSE, FLAT NO. E/11, 5TH FLOOR, 1989 CONVENT STREET, CAMP, PUNE - 411001, MAHARASHTRA</t>
  </si>
  <si>
    <t>9890515242</t>
  </si>
  <si>
    <t>AYWPK3026G</t>
  </si>
  <si>
    <t>MARIYA LIGHTWALA</t>
  </si>
  <si>
    <t>FLAT NO. BERLY-B-502, NYATI ESTEBAN, PO: MOHAMADWADI, DIST: PUNE, MAHARASHTRA - 411060</t>
  </si>
  <si>
    <t>971507083512</t>
  </si>
  <si>
    <t>BZFPB4901G</t>
  </si>
  <si>
    <t>14 B B-Block , Madhu Vihar ,Uttam Nagar , New Delhi - 110059.</t>
  </si>
  <si>
    <t>8879406418</t>
  </si>
  <si>
    <t>BBVPS3824B</t>
  </si>
  <si>
    <t>At.Belmandal Post. Yehalegaon Tu, Yehelegaon Tukaram , Yelegaon(t), Hingoli ,Kalamnuri , Maharashtra ,431702.</t>
  </si>
  <si>
    <t>919960984667</t>
  </si>
  <si>
    <t>BEKPM6228K</t>
  </si>
  <si>
    <t>Sr No.54/10, Lane No.02, Shanti Nagar, Wanwadi, Pune - 411040.</t>
  </si>
  <si>
    <t>7057150864</t>
  </si>
  <si>
    <t>252/42, Loha Bazar, Nehru Cross, Chauraha, Rakaganj, Kadeem, Lucknow - 226003.</t>
  </si>
  <si>
    <t>7007628885</t>
  </si>
  <si>
    <t>BTQPG6862C</t>
  </si>
  <si>
    <t>ALEXANDRITE - D5 - 2801</t>
  </si>
  <si>
    <t>Apoorv Shrivastav</t>
  </si>
  <si>
    <t>C/o Sudhir Kumar Shrivastava, Flat No.A-401, Ira Mantra Majestique, Katraj Saswad Road, Opp. Great Biryani House, Undri, Pune - 411060.</t>
  </si>
  <si>
    <t>7507419333</t>
  </si>
  <si>
    <t>DYMPS6233Q</t>
  </si>
  <si>
    <t>ALEXANDRITE - D5 - 504</t>
  </si>
  <si>
    <t>Chetan Chandrakant Patil</t>
  </si>
  <si>
    <t>73, Udhav Nagar, Saiful Vijapur Road, Solapur - 413004.</t>
  </si>
  <si>
    <t>9890369639</t>
  </si>
  <si>
    <t>CGRPP8332H</t>
  </si>
  <si>
    <t>DIAMOND - D3 - 2603</t>
  </si>
  <si>
    <t>Kiran M. Nair</t>
  </si>
  <si>
    <t>D-703, Ajmera Greenfinity, Bhakti Park, Wadala East, Carnival Cinemas Imax, Wadala, Mumbai - 400037.</t>
  </si>
  <si>
    <t>8097564110</t>
  </si>
  <si>
    <t>AYYPN6890R</t>
  </si>
  <si>
    <t>ALEXANDRITE - D5 - 1803</t>
  </si>
  <si>
    <t>Shraddha Santosh Bekellu</t>
  </si>
  <si>
    <t>Sr.No.7, Neco Beaumont, B-401, Ahead Delhi Public School, Mohamadwadi, Pune - 411060.</t>
  </si>
  <si>
    <t>9850824868</t>
  </si>
  <si>
    <t>FBFPB6452Q</t>
  </si>
  <si>
    <t>Rizwana Amjad Khan</t>
  </si>
  <si>
    <t>Arv Imperia Society, E-Wing, Flat No.1501, Pisoli, Pune - 411065.</t>
  </si>
  <si>
    <t>9822275149</t>
  </si>
  <si>
    <t>AXAPK3400D</t>
  </si>
  <si>
    <t>ALEXANDRITE - D5 - 301</t>
  </si>
  <si>
    <t>Muni Kunj Pandya</t>
  </si>
  <si>
    <t>D-378/379, Yogi Nagar Township, A Nagar  Gotri Road Vadodara - 390021</t>
  </si>
  <si>
    <t>9619059838</t>
  </si>
  <si>
    <t>AHWPP8166H</t>
  </si>
  <si>
    <t>DIAMOND - D3 - 502</t>
  </si>
  <si>
    <t>Akshay Nagraj Meharwade</t>
  </si>
  <si>
    <t>Sutlej-401, Nyati Ethos, Undri, Pune - 411060.</t>
  </si>
  <si>
    <t>7887873707</t>
  </si>
  <si>
    <t>AOSPM9515Q</t>
  </si>
  <si>
    <t>Smriti Singh</t>
  </si>
  <si>
    <t>B-408, Sai Ganga Society, Undri, Pune - 411060.</t>
  </si>
  <si>
    <t>9324804601</t>
  </si>
  <si>
    <t>DBSPS3043D</t>
  </si>
  <si>
    <t>ALEXANDRITE - D5 - 802</t>
  </si>
  <si>
    <t>Imroz Qureshi</t>
  </si>
  <si>
    <t>A-36, A1 Block, 2nd Floor, Flat No.4, Chhartarpur Ext, Near Tivoli Garden, Birla Farm, South Delhi, Delhi - 110074.</t>
  </si>
  <si>
    <t>8447750582</t>
  </si>
  <si>
    <t>ALEXANDRITE - D5 - 2603</t>
  </si>
  <si>
    <t>YUVRAJ MURLIDHAR KADAM</t>
  </si>
  <si>
    <t>Dar Bangla Road, Opp. Of Vasant Club, Najeevan Colony, Vaijapur, Aurangabad - 423701.</t>
  </si>
  <si>
    <t>16822487523</t>
  </si>
  <si>
    <t>CGAPK4686C</t>
  </si>
  <si>
    <t>TANZANITE - D4 - 701</t>
  </si>
  <si>
    <t>Margaret Rajesh Patole</t>
  </si>
  <si>
    <t>B-904, Gemni Park Avenue, NIBM, Mohammadwadi, Opp. Ganga Kingston, Pune - 411060.</t>
  </si>
  <si>
    <t>971551852213</t>
  </si>
  <si>
    <t>AAJPF2335C</t>
  </si>
  <si>
    <t>From Date -01 Jun 2026 | To Date- 30 Jun 2026</t>
  </si>
  <si>
    <t>Total Records: 84  Records 1 To 84</t>
  </si>
  <si>
    <t>B -1504</t>
  </si>
  <si>
    <t>Sheetal Shinde</t>
  </si>
  <si>
    <t>8007155001</t>
  </si>
  <si>
    <t>Jun-26 Units Actual</t>
  </si>
  <si>
    <t>PLOT NO 43 PAWDEWADI ROAD  SUNDER VILLA NAGARI NADED 431302</t>
  </si>
  <si>
    <t>Financial Issue.</t>
  </si>
  <si>
    <t xml:space="preserve">HVTPS2830H                                        </t>
  </si>
  <si>
    <t>C- 103 PARAMOUNT SMART CITY LOHEGAON PUNE</t>
  </si>
  <si>
    <t>Medical Issue.</t>
  </si>
  <si>
    <t xml:space="preserve">ARYPC8993P                                        </t>
  </si>
  <si>
    <t>103 SUTLEJ, NYATI ETHOS I,  UNDRI PUNE 411060</t>
  </si>
  <si>
    <t>Defaulter</t>
  </si>
  <si>
    <t xml:space="preserve">ASMPK7100P                                        </t>
  </si>
  <si>
    <t>LV-A 504, HOUSE OF HIRANANDANI AKSHAY NAGAR, BEGUR BENGALURU KARNATAKA- 560068</t>
  </si>
  <si>
    <t>As per Client's email.</t>
  </si>
  <si>
    <t xml:space="preserve">AQUPD2996G                                        </t>
  </si>
  <si>
    <t>A 804 BLOSSOM AND SPRINGS BANER PASHAN LINK ROAD  PUNE 411021</t>
  </si>
  <si>
    <t>FLAT NO.102, ELISA NYATI ESPLANDE, UTTAMNAGAR, NEAR CRYSTAL HONDA SHOWROOM, NEW BAVDHAN, PUNE - 411021, MAHARASHTRA</t>
  </si>
  <si>
    <t>Client Shifted to Emerald</t>
  </si>
  <si>
    <t xml:space="preserve">ACXPJ9263H                                        </t>
  </si>
  <si>
    <t>Sai  Sadan Near Bharat Gas Agency Laxmi Colony   PIN -</t>
  </si>
  <si>
    <t xml:space="preserve">ALPPP5688P                                        </t>
  </si>
  <si>
    <t>Cancelled</t>
  </si>
  <si>
    <t xml:space="preserve">AAFCS6813H                                        </t>
  </si>
  <si>
    <t>VRUNDAVAN COLONY, CHANDUR BAZAR, AMRAVATI – 444704, MAHARASHTRA</t>
  </si>
  <si>
    <t xml:space="preserve">ASXPA5568L                                        </t>
  </si>
  <si>
    <t>Due to Medical Issue.</t>
  </si>
  <si>
    <t>Client booked in Emerald.</t>
  </si>
  <si>
    <t xml:space="preserve">ANBPB0109M                                        </t>
  </si>
  <si>
    <t>Ganesh Singar</t>
  </si>
  <si>
    <t>Rate Approval Required.</t>
  </si>
  <si>
    <t>G BUILDING UNIT NO3 A</t>
  </si>
  <si>
    <t>AMARJEET SINGH RAJPAL</t>
  </si>
  <si>
    <t>A-502 OXFORD HALL MARTK SOCIETY KOREGAON PARK, LANE 7 PUNE-411001</t>
  </si>
  <si>
    <t>Wrongly Logged</t>
  </si>
  <si>
    <t xml:space="preserve">ADVPR0961J                                        </t>
  </si>
  <si>
    <t>6/1681 Sankirtana 1st Floor Parambath Road West Hill PO,Kozhikode-673005</t>
  </si>
  <si>
    <t>Lost Job</t>
  </si>
  <si>
    <t>RUBY - C2 -303 - Res - Shweta Narkhedkar</t>
  </si>
  <si>
    <t>SHWETA NARKEDKAR</t>
  </si>
  <si>
    <t>306 C, CALISTA, BELLA CASA, NEAR BITWISE BANER, PUNE- 411021</t>
  </si>
  <si>
    <t>Temporary Cancelled on Harish sir' instruction. Deal is in negotiation with Srinivas sir and Nyati sir. As there is no payment made towards the units we are cancelling this unit on the system. The inventory is considered as Reserved in Client's name only.</t>
  </si>
  <si>
    <t xml:space="preserve">AMGPN3857L                                        </t>
  </si>
  <si>
    <t>AGATE - D1 -1501</t>
  </si>
  <si>
    <t>KUBRA ZAINAB NOORANI</t>
  </si>
  <si>
    <t>FLAT NO. B 701, ORCHID SERENITY, S NO. 52/1 52/2/2/1,, SUS ROAD, BANER, PUNE, MAHARASHTRA - 411045</t>
  </si>
  <si>
    <t>Personal Emergency</t>
  </si>
  <si>
    <t xml:space="preserve">AEBPN3563Q                                        </t>
  </si>
  <si>
    <t>Jun-26 Rate Actual</t>
  </si>
  <si>
    <t>Jun-26 Area Actual</t>
  </si>
  <si>
    <t>May-26 Collection Actual</t>
  </si>
  <si>
    <t>Jun-26 Collection Actual</t>
  </si>
  <si>
    <t>Jun-26 Sales Value Actual</t>
  </si>
  <si>
    <t>VESTA - 2D -2301</t>
  </si>
  <si>
    <t>VIJAY SADASHIV DARADE</t>
  </si>
  <si>
    <t>APARNA SACHIN KULKARNI</t>
  </si>
  <si>
    <t>PRAMOD RAMCHANDRA KHARE</t>
  </si>
  <si>
    <t>VIKRAM PRAKASH DESHPANDE</t>
  </si>
  <si>
    <t>RUCHA SAKET DOSHI</t>
  </si>
  <si>
    <t>ARJUN RAVINDRA PATHAK</t>
  </si>
  <si>
    <t>PALLAVI ROHIT PURANDARE</t>
  </si>
  <si>
    <t>ANJALI ANIRUDDHA JOGLEKAR</t>
  </si>
  <si>
    <t>AJINKYA BALASAHEB MORE</t>
  </si>
  <si>
    <t>MOHAMMED HAQSHENASS</t>
  </si>
  <si>
    <t>ANAMICA R. PARWANEY</t>
  </si>
  <si>
    <t>SANTOSH BALAJIRAO BAMPALWAR</t>
  </si>
  <si>
    <t>NIKITA YOGESH MEHTA</t>
  </si>
  <si>
    <t>ROOPALI NILESH SHAH</t>
  </si>
  <si>
    <t>ADITYA PRAKASH DESHPANDE</t>
  </si>
  <si>
    <t>ANJALI SANTPUR</t>
  </si>
  <si>
    <t>KAJAL JASU SOLANKI</t>
  </si>
  <si>
    <t>BENHUR FRANCIS FERNANDES</t>
  </si>
  <si>
    <t>DEEPESH JOSHI</t>
  </si>
  <si>
    <t>27 Jun 2026</t>
  </si>
  <si>
    <t>MANOJ GOPALRAO TELKAR</t>
  </si>
  <si>
    <t>KETAN SURESH SALUNKE</t>
  </si>
  <si>
    <t>DEEPAK NARAYAN KARGAL</t>
  </si>
  <si>
    <t>MANASI VIKRAM GHADGE</t>
  </si>
  <si>
    <t>REVATI NITIN CHAVAN</t>
  </si>
  <si>
    <t>DIPALI RAM DUDHANE</t>
  </si>
  <si>
    <t>VIVEKANAND VILAS FASALE</t>
  </si>
  <si>
    <t>AMOL CHANDRAKANT BHADGAONKAR</t>
  </si>
  <si>
    <t>VAISHALI FULCHAND CHATE</t>
  </si>
  <si>
    <t>30 Jun 2026</t>
  </si>
  <si>
    <t>29 Jun 2026</t>
  </si>
  <si>
    <t>MALATI MAHESH SHEVATE</t>
  </si>
  <si>
    <t>Farzana Shaikh</t>
  </si>
  <si>
    <t>Sandeep Balasaheb Labade</t>
  </si>
  <si>
    <t>Shripad Mathurakant Dhekane</t>
  </si>
  <si>
    <t>ANANDSING NARASING MURGOD</t>
  </si>
  <si>
    <t>SHARDUL VIDYADHAR DATE</t>
  </si>
  <si>
    <t>23 Jun 2026</t>
  </si>
  <si>
    <t>ARCHANA VIVEK KOTA</t>
  </si>
  <si>
    <t>SHREYAS RAJENDRA JOSHI</t>
  </si>
  <si>
    <t>DHANANJAY RAJARAM PATASKAR</t>
  </si>
  <si>
    <t>VAISHNAVI PRASAD KULKARNI</t>
  </si>
  <si>
    <t>ARTI NILESH POTDAR</t>
  </si>
  <si>
    <t>ROHAN SURENDRA TAKAWALE</t>
  </si>
  <si>
    <t>MANJIREE ANKUR KUMAR SINGH</t>
  </si>
  <si>
    <t>PATIL BIOTECH PVT. LTD.</t>
  </si>
  <si>
    <t>Geeta Prashant Chaudhari</t>
  </si>
  <si>
    <t>BHUSHAN SATISH KARNAWAT</t>
  </si>
  <si>
    <t>Saurabh Sunil Shinde</t>
  </si>
  <si>
    <t>ARUNODAYA REALITY INFRA LLP</t>
  </si>
  <si>
    <t>Mustafa Saifuddin Patanwala</t>
  </si>
  <si>
    <t>JYOTSNA SUSHANT HANDE</t>
  </si>
  <si>
    <t>Prasanna Shetty</t>
  </si>
  <si>
    <t>SHAURABH GUPTA</t>
  </si>
  <si>
    <t>JITENDRA SHAMBHU ATRE</t>
  </si>
  <si>
    <t>ABHIJIT RAVINDRA SAVALKAR</t>
  </si>
  <si>
    <t>DIWAKAR KUMAR</t>
  </si>
  <si>
    <t>SHRIMANT MADIWAL</t>
  </si>
  <si>
    <t>Dattatray Sambhaji Dhangekar</t>
  </si>
  <si>
    <t>Dattatray Dhangekar</t>
  </si>
  <si>
    <t>Shweta Lalwani</t>
  </si>
  <si>
    <t>NAJMUDDIN ABDUL KADER MERCHANT</t>
  </si>
  <si>
    <t>Devang Shah</t>
  </si>
  <si>
    <t>Sapna Viresh Desare</t>
  </si>
  <si>
    <t>Kowshila Jodhani</t>
  </si>
  <si>
    <t>Sagar Mahamuni</t>
  </si>
  <si>
    <t>Dhiresh Sharma</t>
  </si>
  <si>
    <t>BHARAT VINOD SHAH</t>
  </si>
  <si>
    <t>TEJAS AVDOOT NITYANAND</t>
  </si>
  <si>
    <t>DARSHAN D VEDANT</t>
  </si>
  <si>
    <t xml:space="preserve">ZIRCON - (PMC NO - D2)   </t>
  </si>
  <si>
    <t>GIRIDHAR GAJANANRAO BADKHAL</t>
  </si>
  <si>
    <t xml:space="preserve">ORION - 1C - 2601 </t>
  </si>
  <si>
    <t>HEMANT PANDURANG PIMPLE</t>
  </si>
  <si>
    <t>16 May 2024</t>
  </si>
  <si>
    <t xml:space="preserve">ORION - 1C - 2602 </t>
  </si>
  <si>
    <t xml:space="preserve">VEGA - 1B - 2701 </t>
  </si>
  <si>
    <t>RAJENDRA PANDURANG PIMPLE</t>
  </si>
  <si>
    <t xml:space="preserve">VEGA - 1B - 2702 </t>
  </si>
  <si>
    <t>CERES - A -1401</t>
  </si>
  <si>
    <t>Gayatri Vilas Lakule</t>
  </si>
  <si>
    <t>Meenu Suri</t>
  </si>
  <si>
    <t>A -506 PREMIUM FLAT</t>
  </si>
  <si>
    <t>Vimal Pandidhar</t>
  </si>
  <si>
    <t>Zeenat Zoeb Pedhiwala</t>
  </si>
  <si>
    <t>CAMELLIA - C5 -1404 PREMIUM PNN FLAT</t>
  </si>
  <si>
    <t>Santosh Shivram Shinde</t>
  </si>
  <si>
    <t>NISHRIT PANDITA</t>
  </si>
  <si>
    <t>% Complete</t>
  </si>
  <si>
    <t>Ageing Days</t>
  </si>
  <si>
    <t>Project Configuration</t>
  </si>
  <si>
    <t>Building Names</t>
  </si>
  <si>
    <t>Saleable Area (Sft)</t>
  </si>
  <si>
    <t>Total Units (Nos.)</t>
  </si>
  <si>
    <t>Project Start Date</t>
  </si>
  <si>
    <t>Project Finish Date</t>
  </si>
  <si>
    <t>RERA Completion Date</t>
  </si>
  <si>
    <t>Balance Months</t>
  </si>
  <si>
    <t>2 BHK &amp; 3 BHK / Commercial</t>
  </si>
  <si>
    <t>A1,A2,A3,B1,B2,B3 / Shop &amp; H</t>
  </si>
  <si>
    <t>10/07/2023</t>
  </si>
  <si>
    <t>31/08/2026</t>
  </si>
  <si>
    <t>31/05/2027</t>
  </si>
  <si>
    <t>MHADA / Commercial</t>
  </si>
  <si>
    <t>MHADA / F</t>
  </si>
  <si>
    <t>01/10/2023</t>
  </si>
  <si>
    <t>28/02/2027</t>
  </si>
  <si>
    <t>C1,C2,C3,D1,D2,D3 / G</t>
  </si>
  <si>
    <t>01/04/2025</t>
  </si>
  <si>
    <t>31/03/2028</t>
  </si>
  <si>
    <t>31/08/2028</t>
  </si>
  <si>
    <t>1A-2F / Commercial</t>
  </si>
  <si>
    <t>Nov 2022; Apr 2025</t>
  </si>
  <si>
    <t>May-26</t>
  </si>
  <si>
    <t>31/08/2026;30/09/2028</t>
  </si>
  <si>
    <t>4;30</t>
  </si>
  <si>
    <t>MHADA / 1BHK / Commercial</t>
  </si>
  <si>
    <t>B / A&amp;B / Comm</t>
  </si>
  <si>
    <t>Oct-23</t>
  </si>
  <si>
    <t>Jan-27</t>
  </si>
  <si>
    <t>May-27</t>
  </si>
  <si>
    <t>Land Owner Units</t>
  </si>
  <si>
    <t>Premium Units</t>
  </si>
  <si>
    <t>Net Units for Sales</t>
  </si>
  <si>
    <t>Sold Upto Date</t>
  </si>
  <si>
    <t>Unsold Units</t>
  </si>
  <si>
    <t>Total Registered Units</t>
  </si>
  <si>
    <t>Total Unregistered Units</t>
  </si>
  <si>
    <t>RAJHANS RAVINDRA BOKEPHODE</t>
  </si>
  <si>
    <t>KOMAL RAJU JADHAV</t>
  </si>
  <si>
    <t>VISHAKA SANJAY KAMBLE</t>
  </si>
  <si>
    <t>SANGALE SANTOSH BABASAHEB</t>
  </si>
  <si>
    <t>SAMEENA SAMEER TAMBOLI</t>
  </si>
  <si>
    <t>DAYANAND RAMCHANDRA KAMBLE</t>
  </si>
  <si>
    <t>ANUSAYA BAPURAO IGAVE</t>
  </si>
  <si>
    <t>SURESH DAGADU JADHAV</t>
  </si>
  <si>
    <t>VISHWANATH MADHAVRAO TARTE</t>
  </si>
  <si>
    <t>AADIL NAZIR SAYYED</t>
  </si>
  <si>
    <t>SHAILESH ANANDA SHINGAN</t>
  </si>
  <si>
    <t>BABALU BABAN KHANJODE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</si>
</sst>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dd/mmm/yyyy"/>
    <numFmt numFmtId="165" formatCode="dd\-mmm\-yyyy"/>
    <numFmt numFmtId="166" formatCode="_ * #,##0_ ;_ * \-#,##0_ ;_ * &quot;-&quot;??_ ;_ @_ "/>
  </numFmts>
  <fonts count="26" x14ac:knownFonts="1">
    <font>
      <sz val="11"/>
      <color theme="1"/>
      <name val="Calibri"/>
      <family val="2"/>
      <scheme val="minor"/>
    </font>
    <font>
      <sz val="11"/>
      <color theme="1"/>
      <name val="Calibri"/>
      <family val="2"/>
      <scheme val="minor"/>
    </font>
    <font>
      <b/>
      <sz val="15"/>
      <color theme="1"/>
      <name val="Calibri"/>
      <family val="2"/>
      <scheme val="minor"/>
    </font>
    <font>
      <sz val="15"/>
      <color theme="1"/>
      <name val="Calibri"/>
      <family val="2"/>
      <scheme val="minor"/>
    </font>
    <font>
      <b/>
      <sz val="15"/>
      <color rgb="FF00B050"/>
      <name val="Calibri"/>
      <family val="2"/>
      <scheme val="minor"/>
    </font>
    <font>
      <sz val="15"/>
      <color rgb="FF00B050"/>
      <name val="Calibri"/>
      <family val="2"/>
      <scheme val="minor"/>
    </font>
    <font>
      <sz val="11"/>
      <name val="Calibri"/>
      <family val="2"/>
    </font>
    <font>
      <b/>
      <sz val="11"/>
      <color rgb="FF0070C0"/>
      <name val="Calibri"/>
      <family val="2"/>
      <scheme val="minor"/>
    </font>
    <font>
      <sz val="11"/>
      <name val="Calibri"/>
      <family val="2"/>
    </font>
    <font>
      <b/>
      <sz val="12"/>
      <name val="Calibri"/>
      <family val="2"/>
    </font>
    <font>
      <sz val="12"/>
      <color theme="1"/>
      <name val="Calibri"/>
      <family val="2"/>
      <scheme val="minor"/>
    </font>
    <font>
      <b/>
      <sz val="11"/>
      <name val="Calibri"/>
      <family val="2"/>
      <scheme val="minor"/>
    </font>
    <font>
      <b/>
      <sz val="11"/>
      <name val="Calibri"/>
      <family val="2"/>
    </font>
    <font>
      <b/>
      <sz val="15"/>
      <color rgb="FF0070C0"/>
      <name val="Calibri"/>
      <family val="2"/>
      <scheme val="minor"/>
    </font>
    <font>
      <sz val="15"/>
      <color rgb="FF0070C0"/>
      <name val="Calibri"/>
      <family val="2"/>
      <scheme val="minor"/>
    </font>
    <font>
      <sz val="12"/>
      <color rgb="FF0070C0"/>
      <name val="Calibri"/>
      <family val="2"/>
      <scheme val="minor"/>
    </font>
    <font>
      <b/>
      <sz val="11"/>
      <color rgb="FF00B050"/>
      <name val="Calibri"/>
      <family val="2"/>
    </font>
    <font>
      <sz val="11"/>
      <color rgb="FF00B050"/>
      <name val="Calibri"/>
      <family val="2"/>
    </font>
    <font>
      <b/>
      <sz val="12"/>
      <color theme="1"/>
      <name val="Calibri"/>
      <family val="2"/>
      <scheme val="minor"/>
    </font>
    <font>
      <sz val="11"/>
      <name val="Calibri"/>
      <family val="2"/>
    </font>
    <font>
      <b/>
      <sz val="11"/>
      <name val="Calibri"/>
      <family val="2"/>
    </font>
    <font>
      <sz val="11"/>
      <color rgb="FFFF0000"/>
      <name val="Calibri"/>
      <family val="2"/>
    </font>
    <font>
      <sz val="11"/>
      <color rgb="FFFF0000"/>
      <name val="Calibri"/>
      <family val="2"/>
      <scheme val="minor"/>
    </font>
    <font>
      <b/>
      <sz val="12"/>
      <color rgb="FFFF0000"/>
      <name val="Calibri"/>
      <family val="2"/>
    </font>
    <font>
      <sz val="11"/>
      <name val="Calibri"/>
      <family val="2"/>
      <scheme val="minor"/>
    </font>
    <font>
      <sz val="11"/>
      <color rgb="FF00B050"/>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8" tint="0.59999389629810485"/>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4">
    <xf numFmtId="0" fontId="0"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 fillId="0" borderId="0"/>
    <xf numFmtId="0" fontId="8" fillId="0" borderId="0"/>
    <xf numFmtId="0" fontId="10" fillId="0" borderId="0"/>
    <xf numFmtId="9" fontId="10" fillId="0" borderId="0" applyFont="0" applyFill="0" applyBorder="0" applyAlignment="0" applyProtection="0"/>
    <xf numFmtId="43" fontId="10" fillId="0" borderId="0" applyFont="0" applyFill="0" applyBorder="0" applyAlignment="0" applyProtection="0"/>
    <xf numFmtId="9" fontId="1" fillId="0" borderId="0" applyFont="0" applyFill="0" applyBorder="0" applyAlignment="0" applyProtection="0"/>
    <xf numFmtId="0" fontId="19" fillId="0" borderId="0"/>
    <xf numFmtId="9" fontId="6" fillId="0" borderId="0" applyFont="0" applyFill="0" applyBorder="0" applyAlignment="0" applyProtection="0"/>
    <xf numFmtId="0" fontId="6" fillId="0" borderId="0"/>
    <xf numFmtId="43" fontId="6" fillId="0" borderId="0" applyFont="0" applyFill="0" applyBorder="0" applyAlignment="0" applyProtection="0"/>
  </cellStyleXfs>
  <cellXfs count="12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2" fillId="2" borderId="2" xfId="1" applyNumberFormat="1" applyFont="1" applyFill="1" applyBorder="1" applyAlignment="1">
      <alignment horizontal="center" vertical="center" wrapText="1"/>
    </xf>
    <xf numFmtId="0" fontId="4" fillId="0" borderId="0" xfId="0" applyFont="1" applyAlignment="1">
      <alignment horizontal="center" vertical="center"/>
    </xf>
    <xf numFmtId="0" fontId="5" fillId="3" borderId="3" xfId="0" applyFont="1" applyFill="1" applyBorder="1" applyAlignment="1">
      <alignment horizontal="center" vertical="center"/>
    </xf>
    <xf numFmtId="0" fontId="4" fillId="3" borderId="0" xfId="0" applyFont="1" applyFill="1" applyAlignment="1">
      <alignment horizontal="center" vertical="center"/>
    </xf>
    <xf numFmtId="0" fontId="2" fillId="3" borderId="0" xfId="0" applyFont="1" applyFill="1" applyAlignment="1">
      <alignment horizontal="center" vertical="center"/>
    </xf>
    <xf numFmtId="0" fontId="2" fillId="4" borderId="3" xfId="0" applyFont="1" applyFill="1" applyBorder="1" applyAlignment="1">
      <alignment horizontal="center" vertical="center" wrapText="1"/>
    </xf>
    <xf numFmtId="1" fontId="2" fillId="4" borderId="3" xfId="0" applyNumberFormat="1" applyFont="1" applyFill="1" applyBorder="1" applyAlignment="1">
      <alignment horizontal="center" vertical="center"/>
    </xf>
    <xf numFmtId="1" fontId="3" fillId="0" borderId="0" xfId="1" applyNumberFormat="1" applyFont="1" applyFill="1" applyAlignment="1">
      <alignment horizontal="center" vertical="center"/>
    </xf>
    <xf numFmtId="0" fontId="3" fillId="0" borderId="0" xfId="1" applyNumberFormat="1" applyFont="1" applyFill="1" applyAlignment="1">
      <alignment horizontal="center" vertical="center"/>
    </xf>
    <xf numFmtId="4" fontId="3" fillId="0" borderId="0" xfId="1" applyNumberFormat="1" applyFont="1" applyFill="1" applyAlignment="1">
      <alignment horizontal="center" vertical="center"/>
    </xf>
    <xf numFmtId="0" fontId="6" fillId="0" borderId="3" xfId="4" applyBorder="1"/>
    <xf numFmtId="0" fontId="9" fillId="0" borderId="3" xfId="4" applyFont="1" applyBorder="1" applyAlignment="1">
      <alignment horizontal="left" vertical="center"/>
    </xf>
    <xf numFmtId="164" fontId="6" fillId="0" borderId="3" xfId="4" applyNumberFormat="1" applyBorder="1"/>
    <xf numFmtId="2" fontId="6" fillId="0" borderId="3" xfId="4" applyNumberFormat="1" applyBorder="1" applyAlignment="1">
      <alignment horizontal="right"/>
    </xf>
    <xf numFmtId="1" fontId="2" fillId="4" borderId="3" xfId="1" applyNumberFormat="1" applyFont="1" applyFill="1" applyBorder="1" applyAlignment="1">
      <alignment horizontal="center" vertical="center"/>
    </xf>
    <xf numFmtId="0" fontId="10" fillId="0" borderId="0" xfId="6"/>
    <xf numFmtId="0" fontId="11" fillId="0" borderId="0" xfId="6" applyFont="1" applyAlignment="1">
      <alignment horizontal="center" wrapText="1"/>
    </xf>
    <xf numFmtId="2" fontId="11" fillId="0" borderId="3" xfId="6" applyNumberFormat="1" applyFont="1" applyBorder="1" applyAlignment="1">
      <alignment horizontal="center" shrinkToFit="1"/>
    </xf>
    <xf numFmtId="9" fontId="11" fillId="0" borderId="3" xfId="7" applyFont="1" applyFill="1" applyBorder="1" applyAlignment="1">
      <alignment horizontal="center"/>
    </xf>
    <xf numFmtId="9" fontId="11" fillId="0" borderId="3" xfId="7" applyFont="1" applyFill="1" applyBorder="1" applyAlignment="1">
      <alignment horizontal="center" shrinkToFit="1"/>
    </xf>
    <xf numFmtId="0" fontId="12" fillId="0" borderId="0" xfId="4" applyFont="1"/>
    <xf numFmtId="0" fontId="6" fillId="0" borderId="0" xfId="4"/>
    <xf numFmtId="0" fontId="12" fillId="0" borderId="3" xfId="4" applyFont="1" applyBorder="1"/>
    <xf numFmtId="165" fontId="12" fillId="0" borderId="3" xfId="4" applyNumberFormat="1" applyFont="1" applyBorder="1"/>
    <xf numFmtId="2" fontId="12" fillId="0" borderId="3" xfId="4" applyNumberFormat="1" applyFont="1" applyBorder="1" applyAlignment="1">
      <alignment horizontal="right"/>
    </xf>
    <xf numFmtId="165" fontId="6" fillId="0" borderId="3" xfId="4" applyNumberFormat="1" applyBorder="1"/>
    <xf numFmtId="0" fontId="2" fillId="0" borderId="0" xfId="1" applyNumberFormat="1" applyFont="1" applyFill="1" applyAlignment="1">
      <alignment horizontal="center" vertical="center"/>
    </xf>
    <xf numFmtId="0" fontId="14" fillId="0" borderId="0" xfId="1" applyNumberFormat="1" applyFont="1" applyFill="1" applyAlignment="1">
      <alignment horizontal="center" vertical="center"/>
    </xf>
    <xf numFmtId="1" fontId="4" fillId="0" borderId="3" xfId="2" applyNumberFormat="1" applyFont="1" applyFill="1" applyBorder="1" applyAlignment="1">
      <alignment horizontal="center" vertical="center"/>
    </xf>
    <xf numFmtId="1" fontId="13" fillId="0" borderId="3" xfId="2" applyNumberFormat="1" applyFont="1" applyFill="1" applyBorder="1" applyAlignment="1">
      <alignment horizontal="center" vertical="center"/>
    </xf>
    <xf numFmtId="0" fontId="4" fillId="0" borderId="3" xfId="0" applyFont="1" applyBorder="1" applyAlignment="1">
      <alignment horizontal="left" vertical="center" wrapText="1"/>
    </xf>
    <xf numFmtId="1" fontId="13" fillId="0" borderId="3" xfId="0" applyNumberFormat="1" applyFont="1" applyBorder="1" applyAlignment="1">
      <alignment horizontal="center" vertical="center"/>
    </xf>
    <xf numFmtId="0" fontId="15" fillId="0" borderId="0" xfId="6" applyFont="1"/>
    <xf numFmtId="2" fontId="7" fillId="0" borderId="3" xfId="6" applyNumberFormat="1" applyFont="1" applyBorder="1" applyAlignment="1">
      <alignment horizontal="center" shrinkToFit="1"/>
    </xf>
    <xf numFmtId="43" fontId="7" fillId="0" borderId="3" xfId="8" applyFont="1" applyFill="1" applyBorder="1" applyAlignment="1">
      <alignment horizontal="center" shrinkToFit="1"/>
    </xf>
    <xf numFmtId="1" fontId="13" fillId="0" borderId="3" xfId="1" applyNumberFormat="1" applyFont="1" applyFill="1" applyBorder="1" applyAlignment="1">
      <alignment horizontal="center" vertical="center"/>
    </xf>
    <xf numFmtId="1" fontId="13" fillId="0" borderId="3" xfId="3" applyNumberFormat="1" applyFont="1" applyFill="1" applyBorder="1" applyAlignment="1">
      <alignment horizontal="center" vertical="center"/>
    </xf>
    <xf numFmtId="0" fontId="4" fillId="2" borderId="2" xfId="1" applyNumberFormat="1" applyFont="1" applyFill="1" applyBorder="1" applyAlignment="1">
      <alignment horizontal="center" vertical="center" wrapText="1"/>
    </xf>
    <xf numFmtId="1" fontId="4" fillId="0" borderId="3" xfId="0" applyNumberFormat="1" applyFont="1" applyBorder="1" applyAlignment="1">
      <alignment horizontal="center" vertical="center"/>
    </xf>
    <xf numFmtId="0" fontId="16" fillId="0" borderId="3" xfId="4" applyFont="1" applyBorder="1"/>
    <xf numFmtId="2" fontId="17" fillId="0" borderId="3" xfId="4" applyNumberFormat="1" applyFont="1" applyBorder="1" applyAlignment="1">
      <alignment horizontal="right"/>
    </xf>
    <xf numFmtId="0" fontId="17" fillId="0" borderId="0" xfId="4" applyFont="1"/>
    <xf numFmtId="9" fontId="3" fillId="0" borderId="0" xfId="9" applyFont="1" applyFill="1" applyAlignment="1">
      <alignment horizontal="center" vertical="center"/>
    </xf>
    <xf numFmtId="0" fontId="2" fillId="2" borderId="4" xfId="0" applyFont="1" applyFill="1" applyBorder="1" applyAlignment="1">
      <alignment horizontal="center" vertical="center" wrapText="1"/>
    </xf>
    <xf numFmtId="0" fontId="9" fillId="0" borderId="5" xfId="4" applyFont="1" applyBorder="1" applyAlignment="1">
      <alignment horizontal="left" vertical="center"/>
    </xf>
    <xf numFmtId="0" fontId="2" fillId="4" borderId="5" xfId="0" applyFont="1" applyFill="1" applyBorder="1" applyAlignment="1">
      <alignment horizontal="center" vertical="center" wrapText="1"/>
    </xf>
    <xf numFmtId="1" fontId="13" fillId="0" borderId="6" xfId="2" applyNumberFormat="1" applyFont="1" applyFill="1" applyBorder="1" applyAlignment="1">
      <alignment horizontal="center" vertical="center"/>
    </xf>
    <xf numFmtId="1" fontId="13" fillId="0" borderId="6" xfId="0" applyNumberFormat="1" applyFont="1" applyBorder="1" applyAlignment="1">
      <alignment horizontal="center" vertical="center"/>
    </xf>
    <xf numFmtId="1" fontId="2" fillId="4" borderId="6" xfId="0" applyNumberFormat="1" applyFont="1" applyFill="1" applyBorder="1" applyAlignment="1">
      <alignment horizontal="center" vertical="center"/>
    </xf>
    <xf numFmtId="0" fontId="2" fillId="2" borderId="7" xfId="1" applyNumberFormat="1" applyFont="1" applyFill="1" applyBorder="1" applyAlignment="1">
      <alignment horizontal="center" vertical="center" wrapText="1"/>
    </xf>
    <xf numFmtId="0" fontId="4" fillId="2" borderId="8" xfId="1" applyNumberFormat="1" applyFont="1" applyFill="1" applyBorder="1" applyAlignment="1">
      <alignment horizontal="center" vertical="center" wrapText="1"/>
    </xf>
    <xf numFmtId="1" fontId="13" fillId="0" borderId="9" xfId="2" applyNumberFormat="1" applyFont="1" applyFill="1" applyBorder="1" applyAlignment="1">
      <alignment horizontal="center" vertical="center"/>
    </xf>
    <xf numFmtId="1" fontId="4" fillId="0" borderId="10" xfId="1" applyNumberFormat="1" applyFont="1" applyFill="1" applyBorder="1" applyAlignment="1">
      <alignment horizontal="center" vertical="center"/>
    </xf>
    <xf numFmtId="1" fontId="4" fillId="0" borderId="10" xfId="2" applyNumberFormat="1" applyFont="1" applyFill="1" applyBorder="1" applyAlignment="1">
      <alignment horizontal="center" vertical="center"/>
    </xf>
    <xf numFmtId="1" fontId="13" fillId="0" borderId="9" xfId="0" applyNumberFormat="1" applyFont="1" applyBorder="1" applyAlignment="1">
      <alignment horizontal="center" vertical="center"/>
    </xf>
    <xf numFmtId="1" fontId="4" fillId="0" borderId="10" xfId="0" applyNumberFormat="1" applyFont="1" applyBorder="1" applyAlignment="1">
      <alignment horizontal="center" vertical="center"/>
    </xf>
    <xf numFmtId="1" fontId="2" fillId="4" borderId="9" xfId="0" applyNumberFormat="1" applyFont="1" applyFill="1" applyBorder="1" applyAlignment="1">
      <alignment horizontal="center" vertical="center"/>
    </xf>
    <xf numFmtId="1" fontId="2" fillId="4" borderId="10" xfId="0" applyNumberFormat="1" applyFont="1" applyFill="1" applyBorder="1" applyAlignment="1">
      <alignment horizontal="center" vertical="center"/>
    </xf>
    <xf numFmtId="0" fontId="11" fillId="0" borderId="3" xfId="6" applyFont="1" applyBorder="1" applyAlignment="1">
      <alignment horizontal="center" wrapText="1"/>
    </xf>
    <xf numFmtId="2" fontId="11" fillId="0" borderId="3" xfId="0" applyNumberFormat="1" applyFont="1" applyBorder="1" applyAlignment="1">
      <alignment horizontal="left" vertical="center" shrinkToFit="1"/>
    </xf>
    <xf numFmtId="2" fontId="11" fillId="0" borderId="3" xfId="0" applyNumberFormat="1" applyFont="1" applyBorder="1" applyAlignment="1">
      <alignment horizontal="right" vertical="center" shrinkToFit="1"/>
    </xf>
    <xf numFmtId="10" fontId="11" fillId="0" borderId="3" xfId="9" applyNumberFormat="1" applyFont="1" applyFill="1" applyBorder="1" applyAlignment="1">
      <alignment horizontal="right" vertical="center" shrinkToFit="1"/>
    </xf>
    <xf numFmtId="0" fontId="11" fillId="0" borderId="0" xfId="6" applyFont="1" applyAlignment="1">
      <alignment horizontal="center" vertical="center" wrapText="1"/>
    </xf>
    <xf numFmtId="2" fontId="11" fillId="0" borderId="3" xfId="6" applyNumberFormat="1" applyFont="1" applyBorder="1" applyAlignment="1">
      <alignment horizontal="right" shrinkToFit="1"/>
    </xf>
    <xf numFmtId="2" fontId="7" fillId="0" borderId="3" xfId="6" applyNumberFormat="1" applyFont="1" applyBorder="1" applyAlignment="1">
      <alignment horizontal="right" shrinkToFit="1"/>
    </xf>
    <xf numFmtId="0" fontId="10" fillId="0" borderId="0" xfId="6" applyAlignment="1">
      <alignment horizontal="right"/>
    </xf>
    <xf numFmtId="0" fontId="10" fillId="0" borderId="0" xfId="6" applyAlignment="1">
      <alignment horizontal="left" vertical="center"/>
    </xf>
    <xf numFmtId="2" fontId="11" fillId="0" borderId="12" xfId="6" applyNumberFormat="1" applyFont="1" applyBorder="1" applyAlignment="1">
      <alignment horizontal="right" shrinkToFit="1"/>
    </xf>
    <xf numFmtId="2" fontId="11" fillId="0" borderId="12" xfId="6" applyNumberFormat="1" applyFont="1" applyBorder="1" applyAlignment="1">
      <alignment horizontal="center" shrinkToFit="1"/>
    </xf>
    <xf numFmtId="0" fontId="18" fillId="0" borderId="3" xfId="6" applyFont="1" applyBorder="1"/>
    <xf numFmtId="0" fontId="11" fillId="0" borderId="3" xfId="6" applyFont="1" applyBorder="1" applyAlignment="1">
      <alignment horizontal="center" vertical="center" wrapText="1"/>
    </xf>
    <xf numFmtId="0" fontId="11" fillId="0" borderId="3" xfId="6" applyFont="1" applyBorder="1" applyAlignment="1">
      <alignment horizontal="right" wrapText="1"/>
    </xf>
    <xf numFmtId="17" fontId="11" fillId="0" borderId="3" xfId="6" applyNumberFormat="1" applyFont="1" applyBorder="1" applyAlignment="1">
      <alignment horizontal="center" wrapText="1"/>
    </xf>
    <xf numFmtId="0" fontId="20" fillId="0" borderId="0" xfId="10" applyFont="1"/>
    <xf numFmtId="0" fontId="19" fillId="0" borderId="0" xfId="10"/>
    <xf numFmtId="0" fontId="20" fillId="0" borderId="3" xfId="10" applyFont="1" applyBorder="1"/>
    <xf numFmtId="165" fontId="20" fillId="0" borderId="3" xfId="10" applyNumberFormat="1" applyFont="1" applyBorder="1"/>
    <xf numFmtId="2" fontId="20" fillId="0" borderId="3" xfId="10" applyNumberFormat="1" applyFont="1" applyBorder="1" applyAlignment="1">
      <alignment horizontal="right"/>
    </xf>
    <xf numFmtId="0" fontId="19" fillId="0" borderId="3" xfId="10" applyBorder="1"/>
    <xf numFmtId="165" fontId="19" fillId="0" borderId="3" xfId="10" applyNumberFormat="1" applyBorder="1"/>
    <xf numFmtId="2" fontId="19" fillId="0" borderId="3" xfId="10" applyNumberFormat="1" applyBorder="1" applyAlignment="1">
      <alignment horizontal="right"/>
    </xf>
    <xf numFmtId="164" fontId="19" fillId="0" borderId="3" xfId="10" applyNumberFormat="1" applyBorder="1"/>
    <xf numFmtId="1" fontId="4" fillId="4" borderId="3" xfId="1" applyNumberFormat="1" applyFont="1" applyFill="1" applyBorder="1" applyAlignment="1">
      <alignment horizontal="center" vertical="center"/>
    </xf>
    <xf numFmtId="9" fontId="5" fillId="0" borderId="0" xfId="9" applyFont="1" applyFill="1" applyAlignment="1">
      <alignment horizontal="center" vertical="center"/>
    </xf>
    <xf numFmtId="0" fontId="5" fillId="0" borderId="0" xfId="1" applyNumberFormat="1" applyFont="1" applyFill="1" applyAlignment="1">
      <alignment horizontal="center" vertical="center"/>
    </xf>
    <xf numFmtId="1" fontId="5" fillId="0" borderId="0" xfId="1" applyNumberFormat="1" applyFont="1" applyFill="1" applyAlignment="1">
      <alignment horizontal="center" vertical="center"/>
    </xf>
    <xf numFmtId="1" fontId="4" fillId="0" borderId="3" xfId="1" applyNumberFormat="1" applyFont="1" applyFill="1" applyBorder="1" applyAlignment="1">
      <alignment horizontal="center" vertical="center"/>
    </xf>
    <xf numFmtId="9" fontId="12" fillId="0" borderId="0" xfId="11" applyFont="1"/>
    <xf numFmtId="9" fontId="0" fillId="0" borderId="0" xfId="11" applyFont="1"/>
    <xf numFmtId="2" fontId="21" fillId="0" borderId="0" xfId="12" applyNumberFormat="1" applyFont="1"/>
    <xf numFmtId="2" fontId="21" fillId="0" borderId="3" xfId="4" applyNumberFormat="1" applyFont="1" applyBorder="1" applyAlignment="1">
      <alignment horizontal="right"/>
    </xf>
    <xf numFmtId="2" fontId="21" fillId="0" borderId="11" xfId="12" applyNumberFormat="1" applyFont="1" applyBorder="1" applyAlignment="1">
      <alignment horizontal="right"/>
    </xf>
    <xf numFmtId="2" fontId="21" fillId="0" borderId="11" xfId="12" applyNumberFormat="1" applyFont="1" applyBorder="1"/>
    <xf numFmtId="0" fontId="21" fillId="0" borderId="3" xfId="4" applyFont="1" applyBorder="1"/>
    <xf numFmtId="164" fontId="21" fillId="0" borderId="3" xfId="4" applyNumberFormat="1" applyFont="1" applyBorder="1"/>
    <xf numFmtId="0" fontId="21" fillId="0" borderId="0" xfId="4" applyFont="1"/>
    <xf numFmtId="9" fontId="21" fillId="0" borderId="0" xfId="11" applyFont="1"/>
    <xf numFmtId="166" fontId="13" fillId="0" borderId="3" xfId="1" applyNumberFormat="1" applyFont="1" applyFill="1" applyBorder="1" applyAlignment="1">
      <alignment horizontal="center" vertical="center"/>
    </xf>
    <xf numFmtId="0" fontId="9" fillId="0" borderId="5" xfId="4" applyFont="1" applyBorder="1" applyAlignment="1">
      <alignment horizontal="center" vertical="center" wrapText="1"/>
    </xf>
    <xf numFmtId="0" fontId="0" fillId="0" borderId="0" xfId="0" applyAlignment="1">
      <alignment horizontal="center" wrapText="1"/>
    </xf>
    <xf numFmtId="166" fontId="0" fillId="0" borderId="0" xfId="1" applyNumberFormat="1" applyFont="1"/>
    <xf numFmtId="0" fontId="22" fillId="0" borderId="0" xfId="0" applyFont="1"/>
    <xf numFmtId="0" fontId="23" fillId="0" borderId="5" xfId="4" applyFont="1" applyBorder="1" applyAlignment="1">
      <alignment horizontal="left" vertical="center"/>
    </xf>
    <xf numFmtId="0" fontId="24" fillId="0" borderId="0" xfId="0" applyFont="1"/>
    <xf numFmtId="0" fontId="25" fillId="0" borderId="0" xfId="0" applyFont="1"/>
    <xf numFmtId="0" fontId="9" fillId="0" borderId="0" xfId="4" applyFont="1" applyBorder="1" applyAlignment="1">
      <alignment horizontal="center" vertical="center" wrapText="1"/>
    </xf>
    <xf numFmtId="0" fontId="11" fillId="0" borderId="3" xfId="6" applyFont="1" applyBorder="1" applyAlignment="1">
      <alignment horizontal="left" vertical="center" wrapText="1"/>
    </xf>
    <xf numFmtId="0" fontId="11" fillId="0" borderId="3" xfId="0" applyFont="1" applyBorder="1" applyAlignment="1">
      <alignment horizontal="left" vertical="center" wrapText="1"/>
    </xf>
    <xf numFmtId="0" fontId="6" fillId="0" borderId="3" xfId="4" applyFont="1" applyBorder="1"/>
    <xf numFmtId="164" fontId="6" fillId="0" borderId="3" xfId="4" applyNumberFormat="1" applyFont="1" applyBorder="1"/>
    <xf numFmtId="2" fontId="6" fillId="0" borderId="3" xfId="4" applyNumberFormat="1" applyFont="1" applyBorder="1" applyAlignment="1">
      <alignment horizontal="right"/>
    </xf>
    <xf numFmtId="2" fontId="6" fillId="0" borderId="0" xfId="4" applyNumberFormat="1" applyFont="1"/>
    <xf numFmtId="0" fontId="6" fillId="0" borderId="0" xfId="4" applyFont="1"/>
    <xf numFmtId="10" fontId="12" fillId="0" borderId="0" xfId="11" applyNumberFormat="1" applyFont="1"/>
    <xf numFmtId="2" fontId="6" fillId="0" borderId="3" xfId="4" applyNumberFormat="1" applyFont="1" applyBorder="1"/>
    <xf numFmtId="10" fontId="0" fillId="0" borderId="0" xfId="11" applyNumberFormat="1" applyFont="1"/>
    <xf numFmtId="2" fontId="21" fillId="0" borderId="3" xfId="4" applyNumberFormat="1" applyFont="1" applyBorder="1"/>
    <xf numFmtId="10" fontId="21" fillId="0" borderId="0" xfId="11" applyNumberFormat="1" applyFont="1"/>
    <xf numFmtId="2" fontId="21" fillId="0" borderId="0" xfId="4" applyNumberFormat="1" applyFont="1"/>
    <xf numFmtId="0" fontId="12" fillId="5" borderId="3" xfId="4" applyFont="1" applyFill="1" applyBorder="1"/>
  </cellXfs>
  <cellStyles count="14">
    <cellStyle name="Comma" xfId="1" builtinId="3"/>
    <cellStyle name="Comma 10 2 2 7" xfId="2" xr:uid="{00000000-0005-0000-0000-000001000000}"/>
    <cellStyle name="Comma 13 6" xfId="3" xr:uid="{00000000-0005-0000-0000-000002000000}"/>
    <cellStyle name="Comma 2" xfId="8" xr:uid="{00000000-0005-0000-0000-000003000000}"/>
    <cellStyle name="Comma 3" xfId="13" xr:uid="{8C650D50-70CF-4E02-A167-1A99ABDD27A1}"/>
    <cellStyle name="Normal" xfId="0" builtinId="0"/>
    <cellStyle name="Normal 2" xfId="4" xr:uid="{00000000-0005-0000-0000-000005000000}"/>
    <cellStyle name="Normal 3" xfId="5" xr:uid="{00000000-0005-0000-0000-000006000000}"/>
    <cellStyle name="Normal 3 2" xfId="12" xr:uid="{9FBFF7BB-B0BC-4349-BA57-B4E461A72090}"/>
    <cellStyle name="Normal 4" xfId="6" xr:uid="{00000000-0005-0000-0000-000007000000}"/>
    <cellStyle name="Normal 5" xfId="10" xr:uid="{40BCD624-7839-4248-8AC7-824A2066298F}"/>
    <cellStyle name="Percent" xfId="9" builtinId="5"/>
    <cellStyle name="Percent 2" xfId="7" xr:uid="{00000000-0005-0000-0000-000009000000}"/>
    <cellStyle name="Percent 3" xfId="11" xr:uid="{78F91894-C808-4B5B-9E0B-D9C0D6851D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O34"/>
  <sheetViews>
    <sheetView zoomScale="55" zoomScaleNormal="55" workbookViewId="0">
      <pane xSplit="3" ySplit="1" topLeftCell="D2" activePane="bottomRight" state="frozen"/>
      <selection pane="topRight" activeCell="C1" sqref="C1"/>
      <selection pane="bottomLeft" activeCell="A7" sqref="A7"/>
      <selection pane="bottomRight" activeCell="C7" sqref="C7:P9"/>
    </sheetView>
  </sheetViews>
  <sheetFormatPr defaultColWidth="9.109375" defaultRowHeight="35.25" customHeight="1" x14ac:dyDescent="0.4"/>
  <cols>
    <col min="1" max="1" width="26.88671875" style="3" customWidth="1"/>
    <col min="2" max="2" width="22.6640625" style="3" customWidth="1"/>
    <col min="3" max="3" width="56" style="3" customWidth="1"/>
    <col min="4" max="4" width="18.33203125" style="14" customWidth="1"/>
    <col min="5" max="5" width="18.33203125" style="33" customWidth="1"/>
    <col min="6" max="7" width="18.33203125" style="32" customWidth="1"/>
    <col min="8" max="9" width="18.33203125" style="14" customWidth="1"/>
    <col min="10" max="10" width="26" style="14" bestFit="1" customWidth="1"/>
    <col min="11" max="11" width="26" style="14" customWidth="1"/>
    <col min="12" max="15" width="21" style="14" customWidth="1"/>
    <col min="16" max="16" width="18.33203125" style="14" customWidth="1"/>
    <col min="17" max="17" width="18.33203125" style="33" customWidth="1"/>
    <col min="18" max="18" width="18.33203125" style="14" customWidth="1"/>
    <col min="19" max="19" width="18.33203125" style="33" customWidth="1"/>
    <col min="20" max="24" width="18.33203125" style="14" customWidth="1"/>
    <col min="25" max="25" width="18.33203125" style="90" customWidth="1"/>
    <col min="26" max="27" width="21" style="14" customWidth="1"/>
    <col min="28" max="28" width="18.33203125" style="14" customWidth="1"/>
    <col min="29" max="29" width="18.33203125" style="33" customWidth="1"/>
    <col min="30" max="32" width="18.33203125" style="14" customWidth="1"/>
    <col min="33" max="33" width="18.33203125" style="90" customWidth="1"/>
    <col min="34" max="34" width="18.33203125" style="14" customWidth="1"/>
    <col min="35" max="35" width="18.33203125" style="90" customWidth="1"/>
    <col min="36" max="37" width="22.33203125" style="15" customWidth="1"/>
    <col min="38" max="38" width="21" style="14" customWidth="1"/>
    <col min="39" max="39" width="21" style="90" customWidth="1"/>
    <col min="40" max="40" width="15" style="14" customWidth="1"/>
    <col min="41" max="41" width="11.44140625" style="14" customWidth="1"/>
    <col min="42" max="42" width="14.88671875" style="14" customWidth="1"/>
    <col min="43" max="44" width="19" style="14" customWidth="1"/>
    <col min="45" max="45" width="21" style="14" customWidth="1"/>
    <col min="46" max="46" width="10.6640625" style="14" customWidth="1"/>
    <col min="47" max="47" width="11.44140625" style="14" customWidth="1"/>
    <col min="48" max="48" width="16.44140625" style="14" customWidth="1"/>
    <col min="49" max="50" width="19" style="14" customWidth="1"/>
    <col min="51" max="51" width="21" style="14" customWidth="1"/>
    <col min="52" max="53" width="11.44140625" style="14" customWidth="1"/>
    <col min="54" max="54" width="14.88671875" style="14" customWidth="1"/>
    <col min="55" max="56" width="16.88671875" style="14" customWidth="1"/>
    <col min="57" max="57" width="21" style="14" customWidth="1"/>
    <col min="58" max="58" width="10.109375" style="14" customWidth="1"/>
    <col min="59" max="59" width="11.44140625" style="14" customWidth="1"/>
    <col min="60" max="60" width="15.109375" style="14" customWidth="1"/>
    <col min="61" max="62" width="19" style="14" customWidth="1"/>
    <col min="63" max="63" width="21" style="14" customWidth="1"/>
    <col min="64" max="64" width="10.6640625" style="14" customWidth="1"/>
    <col min="65" max="65" width="11.44140625" style="14" customWidth="1"/>
    <col min="66" max="66" width="15.109375" style="14" customWidth="1"/>
    <col min="67" max="68" width="19" style="14" customWidth="1"/>
    <col min="69" max="69" width="21" style="14" customWidth="1"/>
    <col min="70" max="70" width="10.44140625" style="14" customWidth="1"/>
    <col min="71" max="71" width="11.44140625" style="14" customWidth="1"/>
    <col min="72" max="72" width="15.109375" style="14" customWidth="1"/>
    <col min="73" max="73" width="22.109375" style="14" customWidth="1"/>
    <col min="74" max="74" width="22.33203125" style="14" customWidth="1"/>
    <col min="75" max="75" width="21" style="14" customWidth="1"/>
    <col min="76" max="76" width="10.33203125" style="14" bestFit="1" customWidth="1"/>
    <col min="77" max="77" width="12.6640625" style="14" bestFit="1" customWidth="1"/>
    <col min="78" max="78" width="16.5546875" style="14" bestFit="1" customWidth="1"/>
    <col min="79" max="79" width="20.88671875" style="14" bestFit="1" customWidth="1"/>
    <col min="80" max="80" width="19" style="14" customWidth="1"/>
    <col min="81" max="81" width="21" style="14" customWidth="1"/>
    <col min="82" max="82" width="10.88671875" style="14" bestFit="1" customWidth="1"/>
    <col min="83" max="83" width="12.6640625" style="14" bestFit="1" customWidth="1"/>
    <col min="84" max="84" width="16.5546875" style="14" bestFit="1" customWidth="1"/>
    <col min="85" max="85" width="20.88671875" style="14" bestFit="1" customWidth="1"/>
    <col min="86" max="86" width="19" style="14" customWidth="1"/>
    <col min="87" max="87" width="21" style="14" customWidth="1"/>
    <col min="88" max="88" width="12.109375" style="14" bestFit="1" customWidth="1"/>
    <col min="89" max="91" width="20.33203125" style="14" customWidth="1"/>
    <col min="92" max="92" width="21.109375" style="14" bestFit="1" customWidth="1"/>
    <col min="93" max="93" width="21" style="14" customWidth="1"/>
    <col min="94" max="16384" width="9.109375" style="2"/>
  </cols>
  <sheetData>
    <row r="1" spans="1:93" s="5" customFormat="1" ht="60" thickBot="1" x14ac:dyDescent="0.35">
      <c r="A1" s="4" t="s">
        <v>949</v>
      </c>
      <c r="B1" s="4" t="s">
        <v>547</v>
      </c>
      <c r="C1" s="49" t="s">
        <v>0</v>
      </c>
      <c r="D1" s="55" t="s">
        <v>486</v>
      </c>
      <c r="E1" s="43" t="s">
        <v>551</v>
      </c>
      <c r="F1" s="6" t="s">
        <v>487</v>
      </c>
      <c r="G1" s="43" t="s">
        <v>1078</v>
      </c>
      <c r="H1" s="6" t="s">
        <v>488</v>
      </c>
      <c r="I1" s="43" t="s">
        <v>1076</v>
      </c>
      <c r="J1" s="6" t="s">
        <v>489</v>
      </c>
      <c r="K1" s="43" t="s">
        <v>1077</v>
      </c>
      <c r="L1" s="6" t="s">
        <v>490</v>
      </c>
      <c r="M1" s="43" t="s">
        <v>1080</v>
      </c>
      <c r="N1" s="6" t="s">
        <v>957</v>
      </c>
      <c r="O1" s="56" t="s">
        <v>1079</v>
      </c>
      <c r="P1" s="6" t="s">
        <v>491</v>
      </c>
      <c r="Q1" s="43" t="s">
        <v>552</v>
      </c>
      <c r="R1" s="6" t="s">
        <v>492</v>
      </c>
      <c r="S1" s="43" t="s">
        <v>1338</v>
      </c>
      <c r="T1" s="6" t="s">
        <v>493</v>
      </c>
      <c r="U1" s="43" t="s">
        <v>1339</v>
      </c>
      <c r="V1" s="6" t="s">
        <v>494</v>
      </c>
      <c r="W1" s="43" t="s">
        <v>1340</v>
      </c>
      <c r="X1" s="6" t="s">
        <v>495</v>
      </c>
      <c r="Y1" s="43" t="s">
        <v>10782</v>
      </c>
      <c r="Z1" s="6" t="s">
        <v>963</v>
      </c>
      <c r="AA1" s="43" t="s">
        <v>1341</v>
      </c>
      <c r="AB1" s="6" t="s">
        <v>496</v>
      </c>
      <c r="AC1" s="43" t="s">
        <v>10735</v>
      </c>
      <c r="AD1" s="6" t="s">
        <v>497</v>
      </c>
      <c r="AE1" s="43" t="s">
        <v>10780</v>
      </c>
      <c r="AF1" s="6" t="s">
        <v>498</v>
      </c>
      <c r="AG1" s="43" t="s">
        <v>10781</v>
      </c>
      <c r="AH1" s="6" t="s">
        <v>499</v>
      </c>
      <c r="AI1" s="43" t="s">
        <v>10784</v>
      </c>
      <c r="AJ1" s="6" t="s">
        <v>500</v>
      </c>
      <c r="AK1" s="43" t="s">
        <v>10783</v>
      </c>
      <c r="AL1" s="6" t="s">
        <v>964</v>
      </c>
      <c r="AM1" s="43" t="s">
        <v>1341</v>
      </c>
      <c r="AN1" s="6" t="s">
        <v>501</v>
      </c>
      <c r="AO1" s="6" t="s">
        <v>502</v>
      </c>
      <c r="AP1" s="6" t="s">
        <v>503</v>
      </c>
      <c r="AQ1" s="6" t="s">
        <v>504</v>
      </c>
      <c r="AR1" s="6" t="s">
        <v>505</v>
      </c>
      <c r="AS1" s="6" t="s">
        <v>965</v>
      </c>
      <c r="AT1" s="6" t="s">
        <v>506</v>
      </c>
      <c r="AU1" s="6" t="s">
        <v>507</v>
      </c>
      <c r="AV1" s="6" t="s">
        <v>508</v>
      </c>
      <c r="AW1" s="6" t="s">
        <v>509</v>
      </c>
      <c r="AX1" s="6" t="s">
        <v>510</v>
      </c>
      <c r="AY1" s="6" t="s">
        <v>966</v>
      </c>
      <c r="AZ1" s="6" t="s">
        <v>511</v>
      </c>
      <c r="BA1" s="6" t="s">
        <v>512</v>
      </c>
      <c r="BB1" s="6" t="s">
        <v>513</v>
      </c>
      <c r="BC1" s="6" t="s">
        <v>514</v>
      </c>
      <c r="BD1" s="6" t="s">
        <v>515</v>
      </c>
      <c r="BE1" s="6" t="s">
        <v>967</v>
      </c>
      <c r="BF1" s="6" t="s">
        <v>516</v>
      </c>
      <c r="BG1" s="6" t="s">
        <v>517</v>
      </c>
      <c r="BH1" s="6" t="s">
        <v>518</v>
      </c>
      <c r="BI1" s="6" t="s">
        <v>519</v>
      </c>
      <c r="BJ1" s="6" t="s">
        <v>520</v>
      </c>
      <c r="BK1" s="6" t="s">
        <v>968</v>
      </c>
      <c r="BL1" s="6" t="s">
        <v>521</v>
      </c>
      <c r="BM1" s="6" t="s">
        <v>522</v>
      </c>
      <c r="BN1" s="6" t="s">
        <v>523</v>
      </c>
      <c r="BO1" s="6" t="s">
        <v>524</v>
      </c>
      <c r="BP1" s="6" t="s">
        <v>525</v>
      </c>
      <c r="BQ1" s="6" t="s">
        <v>969</v>
      </c>
      <c r="BR1" s="6" t="s">
        <v>526</v>
      </c>
      <c r="BS1" s="6" t="s">
        <v>527</v>
      </c>
      <c r="BT1" s="6" t="s">
        <v>528</v>
      </c>
      <c r="BU1" s="6" t="s">
        <v>529</v>
      </c>
      <c r="BV1" s="6" t="s">
        <v>530</v>
      </c>
      <c r="BW1" s="6" t="s">
        <v>970</v>
      </c>
      <c r="BX1" s="6" t="s">
        <v>531</v>
      </c>
      <c r="BY1" s="6" t="s">
        <v>532</v>
      </c>
      <c r="BZ1" s="6" t="s">
        <v>533</v>
      </c>
      <c r="CA1" s="6" t="s">
        <v>534</v>
      </c>
      <c r="CB1" s="6" t="s">
        <v>535</v>
      </c>
      <c r="CC1" s="6" t="s">
        <v>971</v>
      </c>
      <c r="CD1" s="6" t="s">
        <v>536</v>
      </c>
      <c r="CE1" s="6" t="s">
        <v>537</v>
      </c>
      <c r="CF1" s="6" t="s">
        <v>538</v>
      </c>
      <c r="CG1" s="6" t="s">
        <v>539</v>
      </c>
      <c r="CH1" s="6" t="s">
        <v>540</v>
      </c>
      <c r="CI1" s="6" t="s">
        <v>972</v>
      </c>
      <c r="CJ1" s="6" t="s">
        <v>541</v>
      </c>
      <c r="CK1" s="6" t="s">
        <v>542</v>
      </c>
      <c r="CL1" s="6" t="s">
        <v>543</v>
      </c>
      <c r="CM1" s="6" t="s">
        <v>544</v>
      </c>
      <c r="CN1" s="6" t="s">
        <v>545</v>
      </c>
      <c r="CO1" s="6" t="s">
        <v>973</v>
      </c>
    </row>
    <row r="2" spans="1:93" s="8" customFormat="1" ht="40.5" customHeight="1" x14ac:dyDescent="0.3">
      <c r="A2" s="17" t="s">
        <v>950</v>
      </c>
      <c r="B2" s="17" t="s">
        <v>548</v>
      </c>
      <c r="C2" s="50" t="s">
        <v>3</v>
      </c>
      <c r="D2" s="57">
        <v>5</v>
      </c>
      <c r="E2" s="34">
        <f>COUNTIF('Booking Apr'!B:B,'FY Target Sheet'!C2)-COUNTIF('Cancel Apr'!A:A,'FY Target Sheet'!C2)</f>
        <v>-1</v>
      </c>
      <c r="F2" s="37">
        <v>8249.1106290672451</v>
      </c>
      <c r="G2" s="44">
        <f>(K2/I2)</f>
        <v>8641.7037037037044</v>
      </c>
      <c r="H2" s="35">
        <v>6915</v>
      </c>
      <c r="I2" s="34">
        <f>SUMIF('Booking Apr'!B:B,'FY Target Sheet'!C2,'Booking Apr'!K:K)-SUMIF('Cancel Apr'!A:A,'FY Target Sheet'!C2,'Cancel Apr'!F:F)</f>
        <v>-648</v>
      </c>
      <c r="J2" s="35">
        <v>57042600</v>
      </c>
      <c r="K2" s="34">
        <f>SUMIF('Booking Apr'!B:B,C2,'Booking Apr'!L:L)-SUMIF('Cancel Apr'!A:A,'FY Target Sheet'!C2,'Cancel Apr'!G:G)</f>
        <v>-5599824</v>
      </c>
      <c r="L2" s="35">
        <v>86722919.999999985</v>
      </c>
      <c r="M2" s="34">
        <f>SUMIF('Coll Apr'!A:A,C2,'Coll Apr'!J:J)*100000</f>
        <v>57110000</v>
      </c>
      <c r="N2" s="41">
        <f>'Construction Budget'!G5*10000000</f>
        <v>82975269.012319669</v>
      </c>
      <c r="O2" s="58">
        <f>'Construction Budget'!G6*10000000</f>
        <v>28323535.439996999</v>
      </c>
      <c r="P2" s="52">
        <v>3</v>
      </c>
      <c r="Q2" s="34">
        <f>COUNTIF('Booking May'!B:B,'FY Target Sheet'!C2)-COUNTIF('Cancel May'!A:A,'FY Target Sheet'!C2)</f>
        <v>1</v>
      </c>
      <c r="R2" s="37">
        <v>8274.3269862114248</v>
      </c>
      <c r="S2" s="44">
        <f>(W2/U2)</f>
        <v>8450</v>
      </c>
      <c r="T2" s="35">
        <v>4569</v>
      </c>
      <c r="U2" s="34">
        <f>SUMIF('Booking May'!B:B,'FY Target Sheet'!C2,'Booking May'!K:K)-SUMIF('Cancel May'!A:A,'FY Target Sheet'!C2,'Cancel May'!F:F)</f>
        <v>1173</v>
      </c>
      <c r="V2" s="35">
        <v>37805400</v>
      </c>
      <c r="W2" s="34">
        <f>SUMIF('Booking May'!B:B,C2,'Booking May'!L:L)-SUMIF('Cancel May'!A:A,'FY Target Sheet'!C2,'Cancel May'!G:G)</f>
        <v>9911850</v>
      </c>
      <c r="X2" s="103">
        <v>87309514.583333328</v>
      </c>
      <c r="Y2" s="34">
        <f>SUMIF('Coll May'!A:A,C2,'Coll May'!J:J)*100000</f>
        <v>38666999.999999993</v>
      </c>
      <c r="Z2" s="41">
        <f>'Construction Budget'!H5*10000000</f>
        <v>85868029.860174403</v>
      </c>
      <c r="AA2" s="58">
        <f>'Construction Budget'!H6*10000000</f>
        <v>40911773.410963006</v>
      </c>
      <c r="AB2" s="35">
        <v>5</v>
      </c>
      <c r="AC2" s="34">
        <f>COUNTIF('Booking Jun'!B:B,C2)-COUNTIF('Cancel Jun'!A:A,C2)</f>
        <v>2</v>
      </c>
      <c r="AD2" s="37">
        <v>8268.467741935483</v>
      </c>
      <c r="AE2" s="44">
        <f>(AI2/AG2)</f>
        <v>9516.340838776212</v>
      </c>
      <c r="AF2" s="35">
        <v>7440</v>
      </c>
      <c r="AG2" s="34">
        <f>SUMIF('Booking Jun'!B:B,'FY Target Sheet'!C2,'Booking Jun'!K:K)-SUMIF('Cancel Jun'!A:A,'FY Target Sheet'!C2,'Cancel Jun'!F:F)</f>
        <v>5818</v>
      </c>
      <c r="AH2" s="35">
        <v>61517400</v>
      </c>
      <c r="AI2" s="34">
        <f>SUMIF('Booking Jun'!B:B,C2,'Booking Jun'!L:L)-SUMIF('Cancel Jun'!A:A,'FY Target Sheet'!C2,'Cancel Jun'!G:G)</f>
        <v>55366071</v>
      </c>
      <c r="AJ2" s="35">
        <v>77332449.166666657</v>
      </c>
      <c r="AK2" s="34">
        <f>SUMIF('Coll Jun'!A:A,C2,'Coll Jun'!J:J)*100000</f>
        <v>27677000</v>
      </c>
      <c r="AL2" s="41">
        <f>'Construction Budget'!I5*10000000</f>
        <v>93591907.214336693</v>
      </c>
      <c r="AM2" s="58">
        <f>'Construction Budget'!I6*10000000</f>
        <v>81823546.830116019</v>
      </c>
      <c r="AN2" s="35">
        <v>5</v>
      </c>
      <c r="AO2" s="37">
        <v>8400</v>
      </c>
      <c r="AP2" s="35">
        <v>8490</v>
      </c>
      <c r="AQ2" s="35">
        <v>71316000</v>
      </c>
      <c r="AR2" s="35">
        <v>83974119.166666657</v>
      </c>
      <c r="AS2" s="41">
        <f>'Construction Budget'!J5*10000000</f>
        <v>121273705.95819837</v>
      </c>
      <c r="AT2" s="35">
        <v>5</v>
      </c>
      <c r="AU2" s="37">
        <v>8400</v>
      </c>
      <c r="AV2" s="35">
        <v>8490</v>
      </c>
      <c r="AW2" s="35">
        <v>71316000</v>
      </c>
      <c r="AX2" s="35">
        <v>91105719.166666642</v>
      </c>
      <c r="AY2" s="41">
        <f>'Construction Budget'!K5*10000000</f>
        <v>120610468.1345229</v>
      </c>
      <c r="AZ2" s="35">
        <v>7</v>
      </c>
      <c r="BA2" s="37">
        <v>8389.6752046474776</v>
      </c>
      <c r="BB2" s="35">
        <v>11361</v>
      </c>
      <c r="BC2" s="35">
        <v>95315100</v>
      </c>
      <c r="BD2" s="35">
        <v>103003074.16666664</v>
      </c>
      <c r="BE2" s="41">
        <f>'Construction Budget'!L5*10000000</f>
        <v>129213132.41553761</v>
      </c>
      <c r="BF2" s="35">
        <v>7</v>
      </c>
      <c r="BG2" s="35">
        <v>8810.461586362575</v>
      </c>
      <c r="BH2" s="35">
        <v>12847</v>
      </c>
      <c r="BI2" s="35">
        <v>113188000</v>
      </c>
      <c r="BJ2" s="35">
        <v>119523484.16666664</v>
      </c>
      <c r="BK2" s="41">
        <f>'Construction Budget'!M5*10000000</f>
        <v>122104358.29343748</v>
      </c>
      <c r="BL2" s="35">
        <v>7</v>
      </c>
      <c r="BM2" s="35">
        <v>8810.461586362575</v>
      </c>
      <c r="BN2" s="35">
        <v>12847</v>
      </c>
      <c r="BO2" s="35">
        <v>113188000</v>
      </c>
      <c r="BP2" s="35">
        <v>130083754.16666666</v>
      </c>
      <c r="BQ2" s="41">
        <f>'Construction Budget'!N5*10000000</f>
        <v>130267933.49648078</v>
      </c>
      <c r="BR2" s="35">
        <v>11</v>
      </c>
      <c r="BS2" s="35">
        <v>8891.5168119551672</v>
      </c>
      <c r="BT2" s="35">
        <v>20075</v>
      </c>
      <c r="BU2" s="35">
        <v>178497200</v>
      </c>
      <c r="BV2" s="35">
        <v>190923174.16666666</v>
      </c>
      <c r="BW2" s="41">
        <f>'Construction Budget'!O5*10000000</f>
        <v>121302124.30846386</v>
      </c>
      <c r="BX2" s="35">
        <v>0</v>
      </c>
      <c r="BY2" s="35">
        <v>0</v>
      </c>
      <c r="BZ2" s="35">
        <v>0</v>
      </c>
      <c r="CA2" s="35">
        <v>0</v>
      </c>
      <c r="CB2" s="35">
        <v>225553124.16666666</v>
      </c>
      <c r="CC2" s="41">
        <f>'Construction Budget'!P5*10000000</f>
        <v>108117110.79667433</v>
      </c>
      <c r="CD2" s="35">
        <v>0</v>
      </c>
      <c r="CE2" s="35">
        <v>0</v>
      </c>
      <c r="CF2" s="35">
        <v>0</v>
      </c>
      <c r="CG2" s="35">
        <v>0</v>
      </c>
      <c r="CH2" s="35">
        <v>250787369.16666666</v>
      </c>
      <c r="CI2" s="41">
        <f>'Construction Budget'!Q5*10000000</f>
        <v>121302124.30846386</v>
      </c>
      <c r="CJ2" s="35">
        <v>0</v>
      </c>
      <c r="CK2" s="35">
        <v>0</v>
      </c>
      <c r="CL2" s="35">
        <v>0</v>
      </c>
      <c r="CM2" s="35">
        <v>0</v>
      </c>
      <c r="CN2" s="42">
        <v>294583819.16666669</v>
      </c>
      <c r="CO2" s="41">
        <f>'Construction Budget'!R5*10000000</f>
        <v>113391116.20139013</v>
      </c>
    </row>
    <row r="3" spans="1:93" s="8" customFormat="1" ht="40.5" customHeight="1" x14ac:dyDescent="0.3">
      <c r="A3" s="17" t="s">
        <v>950</v>
      </c>
      <c r="B3" s="17" t="s">
        <v>548</v>
      </c>
      <c r="C3" s="50" t="s">
        <v>12</v>
      </c>
      <c r="D3" s="57"/>
      <c r="E3" s="34">
        <f>COUNTIF('Booking Apr'!B:B,'FY Target Sheet'!C3)-COUNTIF('Cancel Apr'!A:A,'FY Target Sheet'!C3)</f>
        <v>0</v>
      </c>
      <c r="F3" s="37"/>
      <c r="G3" s="37"/>
      <c r="H3" s="35"/>
      <c r="I3" s="34">
        <f>SUMIF('Booking Apr'!B:B,'FY Target Sheet'!C3,'Booking Apr'!K:K)-SUMIF('Cancel Apr'!A:A,'FY Target Sheet'!C3,'Cancel Apr'!F:F)</f>
        <v>0</v>
      </c>
      <c r="J3" s="35"/>
      <c r="K3" s="34">
        <f>SUMIF('Booking Apr'!B:B,C3,'Booking Apr'!L:L)-SUMIF('Cancel Apr'!A:A,'FY Target Sheet'!C3,'Cancel Apr'!G:G)</f>
        <v>0</v>
      </c>
      <c r="L3" s="35">
        <v>4185500.0000000005</v>
      </c>
      <c r="M3" s="34">
        <f>SUMIF('Coll Apr'!A:A,C3,'Coll Apr'!J:J)*100000</f>
        <v>6545999.9999999991</v>
      </c>
      <c r="N3" s="35">
        <f>'Construction Budget'!G8*10000000</f>
        <v>15625200</v>
      </c>
      <c r="O3" s="59">
        <f>'Construction Budget'!G9*10000000</f>
        <v>2412749.8695500004</v>
      </c>
      <c r="P3" s="52"/>
      <c r="Q3" s="34">
        <f>COUNTIF('Booking May'!B:B,'FY Target Sheet'!C3)-COUNTIF('Cancel May'!A:A,'FY Target Sheet'!C3)</f>
        <v>0</v>
      </c>
      <c r="R3" s="37"/>
      <c r="S3" s="44"/>
      <c r="T3" s="35"/>
      <c r="U3" s="34">
        <f>SUMIF('Booking May'!B:B,'FY Target Sheet'!C3,'Booking May'!K:K)-SUMIF('Cancel May'!A:A,'FY Target Sheet'!C3,'Cancel May'!F:F)</f>
        <v>0</v>
      </c>
      <c r="V3" s="35"/>
      <c r="W3" s="34">
        <f>SUMIF('Booking May'!B:B,C3,'Booking May'!L:L)-SUMIF('Cancel May'!A:A,'FY Target Sheet'!C3,'Cancel May'!G:G)</f>
        <v>0</v>
      </c>
      <c r="X3" s="35">
        <v>18985372.727272727</v>
      </c>
      <c r="Y3" s="34">
        <f>SUMIF('Coll May'!A:A,C3,'Coll May'!J:J)*100000</f>
        <v>19258000</v>
      </c>
      <c r="Z3" s="35">
        <f>'Construction Budget'!H8*10000000</f>
        <v>24271144.000000004</v>
      </c>
      <c r="AA3" s="58">
        <f>'Construction Budget'!H9*10000000</f>
        <v>6273149.6596600004</v>
      </c>
      <c r="AB3" s="35"/>
      <c r="AC3" s="34">
        <f>COUNTIF('Booking Jun'!B:B,C3)-COUNTIF('Cancel Jun'!A:A,C3)</f>
        <v>0</v>
      </c>
      <c r="AD3" s="37"/>
      <c r="AE3" s="44"/>
      <c r="AF3" s="35"/>
      <c r="AG3" s="34">
        <f>SUMIF('Booking Jun'!B:B,'FY Target Sheet'!C3,'Booking Jun'!K:K)-SUMIF('Cancel Jun'!A:A,'FY Target Sheet'!C3,'Cancel Jun'!F:F)</f>
        <v>0</v>
      </c>
      <c r="AH3" s="35"/>
      <c r="AI3" s="34">
        <f>SUMIF('Booking Jun'!B:B,C3,'Booking Jun'!L:L)-SUMIF('Cancel Jun'!A:A,'FY Target Sheet'!C3,'Cancel Jun'!G:G)</f>
        <v>0</v>
      </c>
      <c r="AJ3" s="35">
        <v>16040410.909090908</v>
      </c>
      <c r="AK3" s="34">
        <f>SUMIF('Coll Jun'!A:A,C3,'Coll Jun'!J:J)*100000</f>
        <v>18610000</v>
      </c>
      <c r="AL3" s="35">
        <f>'Construction Budget'!I8*10000000</f>
        <v>22916960.000000004</v>
      </c>
      <c r="AM3" s="58">
        <f>'Construction Budget'!I8*10000000</f>
        <v>22916960.000000004</v>
      </c>
      <c r="AN3" s="35"/>
      <c r="AO3" s="37"/>
      <c r="AP3" s="35"/>
      <c r="AQ3" s="35"/>
      <c r="AR3" s="35">
        <v>16040410.909090908</v>
      </c>
      <c r="AS3" s="35">
        <f>'Construction Budget'!J8*10000000</f>
        <v>21875280</v>
      </c>
      <c r="AT3" s="35"/>
      <c r="AU3" s="37"/>
      <c r="AV3" s="35"/>
      <c r="AW3" s="35"/>
      <c r="AX3" s="35">
        <v>16040410.909090908</v>
      </c>
      <c r="AY3" s="35">
        <f>'Construction Budget'!K8*10000000</f>
        <v>23021128</v>
      </c>
      <c r="AZ3" s="35"/>
      <c r="BA3" s="37"/>
      <c r="BB3" s="35"/>
      <c r="BC3" s="35"/>
      <c r="BD3" s="35">
        <v>16040410.909090908</v>
      </c>
      <c r="BE3" s="35">
        <f>'Construction Budget'!L8*10000000</f>
        <v>18750240</v>
      </c>
      <c r="BF3" s="35"/>
      <c r="BG3" s="35"/>
      <c r="BH3" s="35"/>
      <c r="BI3" s="35"/>
      <c r="BJ3" s="35">
        <v>16040410.909090908</v>
      </c>
      <c r="BK3" s="35">
        <f>'Construction Budget'!M8*10000000</f>
        <v>21666944</v>
      </c>
      <c r="BL3" s="35"/>
      <c r="BM3" s="35"/>
      <c r="BN3" s="35"/>
      <c r="BO3" s="35"/>
      <c r="BP3" s="35">
        <v>16040410.909090908</v>
      </c>
      <c r="BQ3" s="35">
        <f>'Construction Budget'!N8*10000000</f>
        <v>17708560</v>
      </c>
      <c r="BR3" s="35"/>
      <c r="BS3" s="35"/>
      <c r="BT3" s="35"/>
      <c r="BU3" s="35"/>
      <c r="BV3" s="35">
        <v>16040410.909090908</v>
      </c>
      <c r="BW3" s="35">
        <f>'Construction Budget'!O8*10000000</f>
        <v>16041872.000000002</v>
      </c>
      <c r="BX3" s="35"/>
      <c r="BY3" s="35"/>
      <c r="BZ3" s="35"/>
      <c r="CA3" s="35"/>
      <c r="CB3" s="35">
        <v>16040410.909090908</v>
      </c>
      <c r="CC3" s="35">
        <f>'Construction Budget'!P8*10000000</f>
        <v>19791920</v>
      </c>
      <c r="CD3" s="35"/>
      <c r="CE3" s="35"/>
      <c r="CF3" s="35"/>
      <c r="CG3" s="35"/>
      <c r="CH3" s="35">
        <v>16040410.909090908</v>
      </c>
      <c r="CI3" s="35">
        <f>'Construction Budget'!Q8*10000000</f>
        <v>21979447.999999996</v>
      </c>
      <c r="CJ3" s="35"/>
      <c r="CK3" s="35"/>
      <c r="CL3" s="35"/>
      <c r="CM3" s="35"/>
      <c r="CN3" s="42">
        <v>16040410.909090908</v>
      </c>
      <c r="CO3" s="35">
        <f>'Construction Budget'!R8*10000000</f>
        <v>26354504</v>
      </c>
    </row>
    <row r="4" spans="1:93" s="8" customFormat="1" ht="40.5" customHeight="1" x14ac:dyDescent="0.3">
      <c r="A4" s="17" t="s">
        <v>950</v>
      </c>
      <c r="B4" s="17" t="s">
        <v>548</v>
      </c>
      <c r="C4" s="50" t="s">
        <v>15</v>
      </c>
      <c r="D4" s="57">
        <v>19</v>
      </c>
      <c r="E4" s="34">
        <f>COUNTIF('Booking Apr'!B:B,'FY Target Sheet'!C4)-COUNTIF('Cancel Apr'!A:A,'FY Target Sheet'!C4)</f>
        <v>1</v>
      </c>
      <c r="F4" s="37">
        <v>8388.7220517316964</v>
      </c>
      <c r="G4" s="44">
        <f t="shared" ref="G4:G7" si="0">(K4/I4)</f>
        <v>8803.5834457939727</v>
      </c>
      <c r="H4" s="35">
        <v>27372</v>
      </c>
      <c r="I4" s="34">
        <f>SUMIF('Booking Apr'!B:B,'FY Target Sheet'!C4,'Booking Apr'!K:K)-SUMIF('Cancel Apr'!A:A,'FY Target Sheet'!C4,'Cancel Apr'!F:F)</f>
        <v>2223</v>
      </c>
      <c r="J4" s="35">
        <v>229616100</v>
      </c>
      <c r="K4" s="34">
        <f>SUMIF('Booking Apr'!B:B,C4,'Booking Apr'!L:L)-SUMIF('Cancel Apr'!A:A,'FY Target Sheet'!C4,'Cancel Apr'!G:G)</f>
        <v>19570366</v>
      </c>
      <c r="L4" s="35">
        <v>107424104.99999999</v>
      </c>
      <c r="M4" s="34">
        <f>SUMIF('Coll Apr'!A:A,C4,'Coll Apr'!J:J)*100000</f>
        <v>117679000</v>
      </c>
      <c r="N4" s="35">
        <f>'Construction Budget'!G11*10000000</f>
        <v>55858996.367056936</v>
      </c>
      <c r="O4" s="59">
        <f>'Construction Budget'!G12*10000000</f>
        <v>24366195.803718999</v>
      </c>
      <c r="P4" s="52">
        <v>17</v>
      </c>
      <c r="Q4" s="34">
        <f>COUNTIF('Booking May'!B:B,'FY Target Sheet'!C4)-COUNTIF('Cancel May'!A:A,'FY Target Sheet'!C4)</f>
        <v>4</v>
      </c>
      <c r="R4" s="37">
        <v>8287.2957850024504</v>
      </c>
      <c r="S4" s="44">
        <f>(W4/U4)</f>
        <v>8356.5142802376849</v>
      </c>
      <c r="T4" s="35">
        <v>24484</v>
      </c>
      <c r="U4" s="34">
        <f>SUMIF('Booking May'!B:B,'FY Target Sheet'!C4,'Booking May'!K:K)-SUMIF('Cancel May'!A:A,'FY Target Sheet'!C4,'Cancel May'!F:F)</f>
        <v>5217</v>
      </c>
      <c r="V4" s="35">
        <v>202906150</v>
      </c>
      <c r="W4" s="34">
        <f>SUMIF('Booking May'!B:B,C4,'Booking May'!L:L)-SUMIF('Cancel May'!A:A,'FY Target Sheet'!C4,'Cancel May'!G:G)</f>
        <v>43595935</v>
      </c>
      <c r="X4" s="35">
        <v>107791127.5</v>
      </c>
      <c r="Y4" s="34">
        <f>SUMIF('Coll May'!A:A,C4,'Coll May'!J:J)*100000</f>
        <v>75792000</v>
      </c>
      <c r="Z4" s="35">
        <f>'Construction Budget'!H11*10000000</f>
        <v>60158221.747851722</v>
      </c>
      <c r="AA4" s="58">
        <f>'Construction Budget'!H12*10000000</f>
        <v>19303090.181922998</v>
      </c>
      <c r="AB4" s="35">
        <v>15</v>
      </c>
      <c r="AC4" s="34">
        <f>COUNTIF('Booking Jun'!B:B,C4)-COUNTIF('Cancel Jun'!A:A,C4)</f>
        <v>5</v>
      </c>
      <c r="AD4" s="37">
        <v>8205.8815232722136</v>
      </c>
      <c r="AE4" s="44">
        <f t="shared" ref="AE4:AE9" si="1">(AI4/AG4)</f>
        <v>8078.1286384976529</v>
      </c>
      <c r="AF4" s="35">
        <v>21270</v>
      </c>
      <c r="AG4" s="34">
        <f>SUMIF('Booking Jun'!B:B,'FY Target Sheet'!C4,'Booking Jun'!K:K)-SUMIF('Cancel Jun'!A:A,'FY Target Sheet'!C4,'Cancel Jun'!F:F)</f>
        <v>6390</v>
      </c>
      <c r="AH4" s="35">
        <v>174539100</v>
      </c>
      <c r="AI4" s="34">
        <f>SUMIF('Booking Jun'!B:B,C4,'Booking Jun'!L:L)-SUMIF('Cancel Jun'!A:A,'FY Target Sheet'!C4,'Cancel Jun'!G:G)</f>
        <v>51619242</v>
      </c>
      <c r="AJ4" s="35">
        <v>101465380</v>
      </c>
      <c r="AK4" s="34">
        <f>SUMIF('Coll Jun'!A:A,C4,'Coll Jun'!J:J)*100000</f>
        <v>71062000</v>
      </c>
      <c r="AL4" s="35">
        <f>'Construction Budget'!I11*10000000</f>
        <v>81148014.736112177</v>
      </c>
      <c r="AM4" s="34">
        <f>'Construction Budget'!I12*10000000</f>
        <v>50631056.231039993</v>
      </c>
      <c r="AN4" s="35">
        <v>13</v>
      </c>
      <c r="AO4" s="37">
        <v>8312.809131261889</v>
      </c>
      <c r="AP4" s="35">
        <v>18924</v>
      </c>
      <c r="AQ4" s="35">
        <v>157311600</v>
      </c>
      <c r="AR4" s="35">
        <v>118057915</v>
      </c>
      <c r="AS4" s="35">
        <f>'Construction Budget'!J11*10000000</f>
        <v>66208722.097571604</v>
      </c>
      <c r="AT4" s="35">
        <v>13</v>
      </c>
      <c r="AU4" s="37">
        <v>8305.3725745964457</v>
      </c>
      <c r="AV4" s="35">
        <v>18399</v>
      </c>
      <c r="AW4" s="35">
        <v>152810550</v>
      </c>
      <c r="AX4" s="35">
        <v>122083217.5</v>
      </c>
      <c r="AY4" s="35">
        <f>'Construction Budget'!K11*10000000</f>
        <v>88355539.639209285</v>
      </c>
      <c r="AZ4" s="35">
        <v>10</v>
      </c>
      <c r="BA4" s="37">
        <v>8309.1431556948792</v>
      </c>
      <c r="BB4" s="35">
        <v>14355</v>
      </c>
      <c r="BC4" s="35">
        <v>119277750</v>
      </c>
      <c r="BD4" s="35">
        <v>125542325</v>
      </c>
      <c r="BE4" s="35">
        <f>'Construction Budget'!L11*10000000</f>
        <v>88960643.943625614</v>
      </c>
      <c r="BF4" s="35">
        <v>13</v>
      </c>
      <c r="BG4" s="35">
        <v>8405.3725745964457</v>
      </c>
      <c r="BH4" s="35">
        <v>18399</v>
      </c>
      <c r="BI4" s="35">
        <v>154650450</v>
      </c>
      <c r="BJ4" s="35">
        <v>130511780</v>
      </c>
      <c r="BK4" s="35">
        <f>'Construction Budget'!M11*10000000</f>
        <v>94609007.710769251</v>
      </c>
      <c r="BL4" s="35">
        <v>15</v>
      </c>
      <c r="BM4" s="35">
        <v>8399.1106290672451</v>
      </c>
      <c r="BN4" s="35">
        <v>20745</v>
      </c>
      <c r="BO4" s="35">
        <v>174239550</v>
      </c>
      <c r="BP4" s="35">
        <v>154688802.50000003</v>
      </c>
      <c r="BQ4" s="35">
        <f>'Construction Budget'!N11*10000000</f>
        <v>91003888.523112163</v>
      </c>
      <c r="BR4" s="35">
        <v>12</v>
      </c>
      <c r="BS4" s="35">
        <v>8400.8352793245922</v>
      </c>
      <c r="BT4" s="35">
        <v>16701</v>
      </c>
      <c r="BU4" s="35">
        <v>140302350</v>
      </c>
      <c r="BV4" s="35">
        <v>161296928.75</v>
      </c>
      <c r="BW4" s="35">
        <f>'Construction Budget'!O11*10000000</f>
        <v>70125890.590196759</v>
      </c>
      <c r="BX4" s="35">
        <v>21</v>
      </c>
      <c r="BY4" s="35">
        <v>8515.8713994762875</v>
      </c>
      <c r="BZ4" s="35">
        <v>30933</v>
      </c>
      <c r="CA4" s="35">
        <v>263421450</v>
      </c>
      <c r="CB4" s="35">
        <v>190531928.74999997</v>
      </c>
      <c r="CC4" s="35">
        <f>'Construction Budget'!P11*10000000</f>
        <v>52994112.400228411</v>
      </c>
      <c r="CD4" s="35">
        <v>20</v>
      </c>
      <c r="CE4" s="35">
        <v>8504.2203299627454</v>
      </c>
      <c r="CF4" s="35">
        <v>28185</v>
      </c>
      <c r="CG4" s="35">
        <v>239691450</v>
      </c>
      <c r="CH4" s="35">
        <v>208536681.25000003</v>
      </c>
      <c r="CI4" s="35">
        <f>'Construction Budget'!Q11*10000000</f>
        <v>96758077.706723228</v>
      </c>
      <c r="CJ4" s="35">
        <v>23</v>
      </c>
      <c r="CK4" s="35">
        <v>8519.2475749366422</v>
      </c>
      <c r="CL4" s="35">
        <v>34329</v>
      </c>
      <c r="CM4" s="35">
        <v>292457250</v>
      </c>
      <c r="CN4" s="42">
        <v>259549986.24999997</v>
      </c>
      <c r="CO4" s="35">
        <f>'Construction Budget'!R11*10000000</f>
        <v>53830404.537542827</v>
      </c>
    </row>
    <row r="5" spans="1:93" s="8" customFormat="1" ht="40.5" customHeight="1" x14ac:dyDescent="0.3">
      <c r="A5" s="17" t="s">
        <v>10459</v>
      </c>
      <c r="B5" s="17" t="s">
        <v>548</v>
      </c>
      <c r="C5" s="50" t="s">
        <v>21</v>
      </c>
      <c r="D5" s="57">
        <v>10</v>
      </c>
      <c r="E5" s="34">
        <f>COUNTIF('Booking Apr'!B:B,'FY Target Sheet'!C5)-COUNTIF('Cancel Apr'!A:A,'FY Target Sheet'!C5)</f>
        <v>7</v>
      </c>
      <c r="F5" s="37">
        <v>8057.5033766972347</v>
      </c>
      <c r="G5" s="44">
        <f t="shared" si="0"/>
        <v>8428.2704302868588</v>
      </c>
      <c r="H5" s="35">
        <v>14067</v>
      </c>
      <c r="I5" s="34">
        <f>SUMIF('Booking Apr'!B:B,'FY Target Sheet'!C5,'Booking Apr'!K:K)-SUMIF('Cancel Apr'!A:A,'FY Target Sheet'!C5,'Cancel Apr'!F:F)</f>
        <v>11992</v>
      </c>
      <c r="J5" s="35">
        <v>113344900</v>
      </c>
      <c r="K5" s="34">
        <f>SUMIF('Booking Apr'!B:B,C5,'Booking Apr'!L:L)-SUMIF('Cancel Apr'!A:A,'FY Target Sheet'!C5,'Cancel Apr'!G:G)</f>
        <v>101071819</v>
      </c>
      <c r="L5" s="35">
        <v>157687814.99999997</v>
      </c>
      <c r="M5" s="34">
        <f>SUMIF('Coll Apr'!A:A,C5,'Coll Apr'!J:J)*100000</f>
        <v>106054000</v>
      </c>
      <c r="N5" s="35">
        <f>'Construction Budget'!G14*10000000</f>
        <v>56000716.800000004</v>
      </c>
      <c r="O5" s="59">
        <f>'Construction Budget'!G15*10000000</f>
        <v>37146926.673882</v>
      </c>
      <c r="P5" s="52">
        <v>13</v>
      </c>
      <c r="Q5" s="34">
        <f>COUNTIF('Booking May'!B:B,'FY Target Sheet'!C5)-COUNTIF('Cancel May'!A:A,'FY Target Sheet'!C5)</f>
        <v>6</v>
      </c>
      <c r="R5" s="37">
        <v>8091.6436081903712</v>
      </c>
      <c r="S5" s="44">
        <f t="shared" ref="S5:S19" si="2">(W5/U5)</f>
        <v>8544.5626276913408</v>
      </c>
      <c r="T5" s="35">
        <v>19877</v>
      </c>
      <c r="U5" s="34">
        <f>SUMIF('Booking May'!B:B,'FY Target Sheet'!C5,'Booking May'!K:K)-SUMIF('Cancel May'!A:A,'FY Target Sheet'!C5,'Cancel May'!F:F)</f>
        <v>6363</v>
      </c>
      <c r="V5" s="35">
        <v>160837600</v>
      </c>
      <c r="W5" s="34">
        <f>SUMIF('Booking May'!B:B,C5,'Booking May'!L:L)-SUMIF('Cancel May'!A:A,'FY Target Sheet'!C5,'Cancel May'!G:G)</f>
        <v>54369052</v>
      </c>
      <c r="X5" s="35">
        <v>176304002.66666666</v>
      </c>
      <c r="Y5" s="34">
        <f>SUMIF('Coll May'!A:A,C5,'Coll May'!J:J)*100000</f>
        <v>129128000.00000001</v>
      </c>
      <c r="Z5" s="35">
        <f>'Construction Budget'!H14*10000000</f>
        <v>66500851.200000003</v>
      </c>
      <c r="AA5" s="58">
        <f>'Construction Budget'!H15*10000000</f>
        <v>72783815.645558998</v>
      </c>
      <c r="AB5" s="35">
        <v>14</v>
      </c>
      <c r="AC5" s="34">
        <f>COUNTIF('Booking Jun'!B:B,C5)-COUNTIF('Cancel Jun'!A:A,C5)</f>
        <v>12</v>
      </c>
      <c r="AD5" s="37">
        <v>8070.7491314772224</v>
      </c>
      <c r="AE5" s="44">
        <f t="shared" si="1"/>
        <v>8288.3515062556799</v>
      </c>
      <c r="AF5" s="35">
        <v>20437</v>
      </c>
      <c r="AG5" s="34">
        <f>SUMIF('Booking Jun'!B:B,'FY Target Sheet'!C5,'Booking Jun'!K:K)-SUMIF('Cancel Jun'!A:A,'FY Target Sheet'!C5,'Cancel Jun'!F:F)</f>
        <v>14307</v>
      </c>
      <c r="AH5" s="35">
        <v>164941900</v>
      </c>
      <c r="AI5" s="34">
        <f>SUMIF('Booking Jun'!B:B,C5,'Booking Jun'!L:L)-SUMIF('Cancel Jun'!A:A,'FY Target Sheet'!C5,'Cancel Jun'!G:G)</f>
        <v>118581445</v>
      </c>
      <c r="AJ5" s="35">
        <v>148319228.33333334</v>
      </c>
      <c r="AK5" s="34">
        <f>SUMIF('Coll Jun'!A:A,C5,'Coll Jun'!J:J)*100000</f>
        <v>106736000.00000001</v>
      </c>
      <c r="AL5" s="35">
        <f>'Construction Budget'!I14*10000000</f>
        <v>80501030.400000021</v>
      </c>
      <c r="AM5" s="34">
        <f>'Construction Budget'!I15*10000000</f>
        <v>95132373.144480005</v>
      </c>
      <c r="AN5" s="35">
        <v>22</v>
      </c>
      <c r="AO5" s="37">
        <v>8991.4061974860524</v>
      </c>
      <c r="AP5" s="35">
        <v>29754</v>
      </c>
      <c r="AQ5" s="35">
        <v>267530300</v>
      </c>
      <c r="AR5" s="35">
        <v>172866015.83333334</v>
      </c>
      <c r="AS5" s="35">
        <f>'Construction Budget'!J14*10000000</f>
        <v>84001075.200000003</v>
      </c>
      <c r="AT5" s="35">
        <v>20</v>
      </c>
      <c r="AU5" s="37">
        <v>8846.3966600335552</v>
      </c>
      <c r="AV5" s="35">
        <v>25629</v>
      </c>
      <c r="AW5" s="35">
        <v>226724300</v>
      </c>
      <c r="AX5" s="35">
        <v>195119893.33333334</v>
      </c>
      <c r="AY5" s="35">
        <f>'Construction Budget'!K14*10000000</f>
        <v>91001164.800000012</v>
      </c>
      <c r="AZ5" s="35">
        <v>12</v>
      </c>
      <c r="BA5" s="37">
        <v>8617.7435289468485</v>
      </c>
      <c r="BB5" s="35">
        <v>15183</v>
      </c>
      <c r="BC5" s="35">
        <v>130843200</v>
      </c>
      <c r="BD5" s="35">
        <v>217568865.83333334</v>
      </c>
      <c r="BE5" s="35">
        <f>'Construction Budget'!L14*10000000</f>
        <v>77000985.600000009</v>
      </c>
      <c r="BF5" s="35">
        <v>10</v>
      </c>
      <c r="BG5" s="35">
        <v>8269.1194209891437</v>
      </c>
      <c r="BH5" s="35">
        <v>14922</v>
      </c>
      <c r="BI5" s="35">
        <v>123391800</v>
      </c>
      <c r="BJ5" s="35">
        <v>217568063.33333334</v>
      </c>
      <c r="BK5" s="35">
        <f>'Construction Budget'!M14*10000000</f>
        <v>87501120</v>
      </c>
      <c r="BL5" s="35">
        <v>15</v>
      </c>
      <c r="BM5" s="35">
        <v>8297.5304451139309</v>
      </c>
      <c r="BN5" s="35">
        <v>23567</v>
      </c>
      <c r="BO5" s="35">
        <v>195547900</v>
      </c>
      <c r="BP5" s="35">
        <v>254525848.33333334</v>
      </c>
      <c r="BQ5" s="35">
        <f>'Construction Budget'!N14*10000000</f>
        <v>84001075.200000003</v>
      </c>
      <c r="BR5" s="35">
        <v>16</v>
      </c>
      <c r="BS5" s="35">
        <v>8253.716351948573</v>
      </c>
      <c r="BT5" s="35">
        <v>22401</v>
      </c>
      <c r="BU5" s="35">
        <v>184891500</v>
      </c>
      <c r="BV5" s="35">
        <v>322371563.33333331</v>
      </c>
      <c r="BW5" s="35">
        <f>'Construction Budget'!O14*10000000</f>
        <v>73500940.799999997</v>
      </c>
      <c r="BX5" s="35">
        <v>16</v>
      </c>
      <c r="BY5" s="35">
        <v>8353.716351948573</v>
      </c>
      <c r="BZ5" s="35">
        <v>22401</v>
      </c>
      <c r="CA5" s="35">
        <v>187131600</v>
      </c>
      <c r="CB5" s="35">
        <v>351678704</v>
      </c>
      <c r="CC5" s="35">
        <f>'Construction Budget'!P14*10000000</f>
        <v>0</v>
      </c>
      <c r="CD5" s="35">
        <v>17</v>
      </c>
      <c r="CE5" s="35">
        <v>8314.8794679966759</v>
      </c>
      <c r="CF5" s="35">
        <v>10827</v>
      </c>
      <c r="CG5" s="35">
        <v>90025200</v>
      </c>
      <c r="CH5" s="35">
        <v>362982674.0000003</v>
      </c>
      <c r="CI5" s="35">
        <f>'Construction Budget'!Q14*10000000</f>
        <v>0</v>
      </c>
      <c r="CJ5" s="35">
        <v>16</v>
      </c>
      <c r="CK5" s="35">
        <v>8365.7361376673034</v>
      </c>
      <c r="CL5" s="35">
        <v>23535</v>
      </c>
      <c r="CM5" s="35">
        <v>196887600</v>
      </c>
      <c r="CN5" s="42">
        <v>239880364</v>
      </c>
      <c r="CO5" s="35">
        <f>'Construction Budget'!R14*10000000</f>
        <v>0</v>
      </c>
    </row>
    <row r="6" spans="1:93" s="8" customFormat="1" ht="40.5" customHeight="1" x14ac:dyDescent="0.3">
      <c r="A6" s="17" t="s">
        <v>950</v>
      </c>
      <c r="B6" s="17" t="s">
        <v>548</v>
      </c>
      <c r="C6" s="50" t="s">
        <v>35</v>
      </c>
      <c r="D6" s="57">
        <v>5</v>
      </c>
      <c r="E6" s="34">
        <f>COUNTIF('Booking Apr'!B:B,'FY Target Sheet'!C6)-COUNTIF('Cancel Apr'!A:A,'FY Target Sheet'!C6)</f>
        <v>2</v>
      </c>
      <c r="F6" s="37">
        <v>6629.1161455009569</v>
      </c>
      <c r="G6" s="44">
        <f t="shared" si="0"/>
        <v>6754.1419865935404</v>
      </c>
      <c r="H6" s="35">
        <v>6268</v>
      </c>
      <c r="I6" s="34">
        <f>SUMIF('Booking Apr'!B:B,'FY Target Sheet'!C6,'Booking Apr'!K:K)-SUMIF('Cancel Apr'!A:A,'FY Target Sheet'!C6,'Cancel Apr'!F:F)</f>
        <v>1641</v>
      </c>
      <c r="J6" s="35">
        <v>41551300</v>
      </c>
      <c r="K6" s="34">
        <f>SUMIF('Booking Apr'!B:B,C6,'Booking Apr'!L:L)-SUMIF('Cancel Apr'!A:A,'FY Target Sheet'!C6,'Cancel Apr'!G:G)</f>
        <v>11083547</v>
      </c>
      <c r="L6" s="35">
        <v>18423402.5</v>
      </c>
      <c r="M6" s="34">
        <f>SUMIF('Coll Apr'!A:A,C6,'Coll Apr'!J:J)*100000</f>
        <v>18198000</v>
      </c>
      <c r="N6" s="35">
        <f>'Construction Budget'!G17*10000000</f>
        <v>19343367.67481637</v>
      </c>
      <c r="O6" s="59">
        <f>'Construction Budget'!G18*10000000</f>
        <v>6718658.4465880003</v>
      </c>
      <c r="P6" s="52">
        <v>6</v>
      </c>
      <c r="Q6" s="34">
        <f>COUNTIF('Booking May'!B:B,'FY Target Sheet'!C6)-COUNTIF('Cancel May'!A:A,'FY Target Sheet'!C6)</f>
        <v>1</v>
      </c>
      <c r="R6" s="37">
        <v>6624.3365782104283</v>
      </c>
      <c r="S6" s="44">
        <f t="shared" si="2"/>
        <v>6907</v>
      </c>
      <c r="T6" s="35">
        <v>7499</v>
      </c>
      <c r="U6" s="34">
        <f>SUMIF('Booking May'!B:B,'FY Target Sheet'!C6,'Booking May'!K:K)-SUMIF('Cancel May'!A:A,'FY Target Sheet'!C6,'Cancel May'!F:F)</f>
        <v>733</v>
      </c>
      <c r="V6" s="35">
        <v>49675900</v>
      </c>
      <c r="W6" s="34">
        <f>SUMIF('Booking May'!B:B,C6,'Booking May'!L:L)-SUMIF('Cancel May'!A:A,'FY Target Sheet'!C6,'Cancel May'!G:G)</f>
        <v>5062831</v>
      </c>
      <c r="X6" s="35">
        <v>22984762.5</v>
      </c>
      <c r="Y6" s="34">
        <f>SUMIF('Coll May'!A:A,C6,'Coll May'!J:J)*100000</f>
        <v>9039000</v>
      </c>
      <c r="Z6" s="35">
        <f>'Construction Budget'!H17*10000000</f>
        <v>14646423.593041999</v>
      </c>
      <c r="AA6" s="58">
        <f>'Construction Budget'!H18*10000000</f>
        <v>11757652.247614002</v>
      </c>
      <c r="AB6" s="35">
        <v>7</v>
      </c>
      <c r="AC6" s="34">
        <f>COUNTIF('Booking Jun'!B:B,C6)-COUNTIF('Cancel Jun'!A:A,C6)</f>
        <v>2</v>
      </c>
      <c r="AD6" s="37">
        <v>6644.3553287155182</v>
      </c>
      <c r="AE6" s="44">
        <f t="shared" si="1"/>
        <v>6559.6725784447472</v>
      </c>
      <c r="AF6" s="35">
        <v>8229</v>
      </c>
      <c r="AG6" s="34">
        <f>SUMIF('Booking Jun'!B:B,'FY Target Sheet'!C6,'Booking Jun'!K:K)-SUMIF('Cancel Jun'!A:A,'FY Target Sheet'!C6,'Cancel Jun'!F:F)</f>
        <v>1466</v>
      </c>
      <c r="AH6" s="35">
        <v>54676400</v>
      </c>
      <c r="AI6" s="34">
        <f>SUMIF('Booking Jun'!B:B,C6,'Booking Jun'!L:L)-SUMIF('Cancel Jun'!A:A,'FY Target Sheet'!C6,'Cancel Jun'!G:G)</f>
        <v>9616480</v>
      </c>
      <c r="AJ6" s="35">
        <v>22339377.5</v>
      </c>
      <c r="AK6" s="34">
        <f>SUMIF('Coll Jun'!A:A,C6,'Coll Jun'!J:J)*100000</f>
        <v>13207000</v>
      </c>
      <c r="AL6" s="35">
        <f>'Construction Budget'!I17*10000000</f>
        <v>9540521.4489752036</v>
      </c>
      <c r="AM6" s="34">
        <f>'Construction Budget'!I18*10000000</f>
        <v>16796845.567259997</v>
      </c>
      <c r="AN6" s="35">
        <v>9</v>
      </c>
      <c r="AO6" s="37">
        <v>6708.1878523367886</v>
      </c>
      <c r="AP6" s="35">
        <v>10998</v>
      </c>
      <c r="AQ6" s="35">
        <v>73776650</v>
      </c>
      <c r="AR6" s="35">
        <v>28762030.000000004</v>
      </c>
      <c r="AS6" s="35">
        <f>'Construction Budget'!J17*10000000</f>
        <v>34801442.550839886</v>
      </c>
      <c r="AT6" s="35">
        <v>9</v>
      </c>
      <c r="AU6" s="37">
        <v>6708.1878523367886</v>
      </c>
      <c r="AV6" s="35">
        <v>10998</v>
      </c>
      <c r="AW6" s="35">
        <v>73776650</v>
      </c>
      <c r="AX6" s="35">
        <v>36945328.75</v>
      </c>
      <c r="AY6" s="35">
        <f>'Construction Budget'!K17*10000000</f>
        <v>35715187.132265538</v>
      </c>
      <c r="AZ6" s="35">
        <v>7</v>
      </c>
      <c r="BA6" s="37">
        <v>6695.1947548965363</v>
      </c>
      <c r="BB6" s="35">
        <v>9037</v>
      </c>
      <c r="BC6" s="35">
        <v>60504475</v>
      </c>
      <c r="BD6" s="35">
        <v>45503801.25</v>
      </c>
      <c r="BE6" s="35">
        <f>'Construction Budget'!L17*10000000</f>
        <v>36746355.315735541</v>
      </c>
      <c r="BF6" s="35">
        <v>8</v>
      </c>
      <c r="BG6" s="35">
        <v>6787.3707382000612</v>
      </c>
      <c r="BH6" s="35">
        <v>9767</v>
      </c>
      <c r="BI6" s="35">
        <v>66292250</v>
      </c>
      <c r="BJ6" s="35">
        <v>53024445</v>
      </c>
      <c r="BK6" s="35">
        <f>'Construction Budget'!M17*10000000</f>
        <v>39796669.575738437</v>
      </c>
      <c r="BL6" s="35">
        <v>11</v>
      </c>
      <c r="BM6" s="35">
        <v>6776.5126752378874</v>
      </c>
      <c r="BN6" s="35">
        <v>13767</v>
      </c>
      <c r="BO6" s="35">
        <v>93292250</v>
      </c>
      <c r="BP6" s="35">
        <v>65975588.750000007</v>
      </c>
      <c r="BQ6" s="35">
        <f>'Construction Budget'!N17*10000000</f>
        <v>36560996.986071646</v>
      </c>
      <c r="BR6" s="35">
        <v>12</v>
      </c>
      <c r="BS6" s="35">
        <v>7235.7868368677509</v>
      </c>
      <c r="BT6" s="35">
        <v>14571</v>
      </c>
      <c r="BU6" s="35">
        <v>105432650</v>
      </c>
      <c r="BV6" s="35">
        <v>82486549.375</v>
      </c>
      <c r="BW6" s="35">
        <f>'Construction Budget'!O17*10000000</f>
        <v>39768325.947658762</v>
      </c>
      <c r="BX6" s="35">
        <v>13</v>
      </c>
      <c r="BY6" s="35">
        <v>7269.1273256549803</v>
      </c>
      <c r="BZ6" s="35">
        <v>15802</v>
      </c>
      <c r="CA6" s="35">
        <v>114866750</v>
      </c>
      <c r="CB6" s="35">
        <v>107659110.625</v>
      </c>
      <c r="CC6" s="35">
        <f>'Construction Budget'!P17*10000000</f>
        <v>46787647.936532684</v>
      </c>
      <c r="CD6" s="35">
        <v>14</v>
      </c>
      <c r="CE6" s="35">
        <v>7229.7347174163779</v>
      </c>
      <c r="CF6" s="35">
        <v>17340</v>
      </c>
      <c r="CG6" s="35">
        <v>125363600</v>
      </c>
      <c r="CH6" s="35">
        <v>125531690.62500001</v>
      </c>
      <c r="CI6" s="35">
        <f>'Construction Budget'!Q17*10000000</f>
        <v>57529433.079870306</v>
      </c>
      <c r="CJ6" s="35">
        <v>14</v>
      </c>
      <c r="CK6" s="35">
        <v>7229.7347174163779</v>
      </c>
      <c r="CL6" s="35">
        <v>17340</v>
      </c>
      <c r="CM6" s="35">
        <v>125363600</v>
      </c>
      <c r="CN6" s="42">
        <v>110532881.875</v>
      </c>
      <c r="CO6" s="35">
        <f>'Construction Budget'!R17*10000000</f>
        <v>28768748.75845363</v>
      </c>
    </row>
    <row r="7" spans="1:93" s="8" customFormat="1" ht="40.5" customHeight="1" x14ac:dyDescent="0.3">
      <c r="A7" s="17" t="s">
        <v>951</v>
      </c>
      <c r="B7" s="17" t="s">
        <v>548</v>
      </c>
      <c r="C7" s="50" t="s">
        <v>38</v>
      </c>
      <c r="D7" s="57">
        <v>3</v>
      </c>
      <c r="E7" s="34">
        <f>COUNTIF('Booking Apr'!B:B,'FY Target Sheet'!C7)-COUNTIF('Cancel Apr'!A:A,'FY Target Sheet'!C7)</f>
        <v>-1</v>
      </c>
      <c r="F7" s="37">
        <v>9318.7588152327226</v>
      </c>
      <c r="G7" s="44">
        <f t="shared" si="0"/>
        <v>3145.6445993031357</v>
      </c>
      <c r="H7" s="35">
        <v>1418</v>
      </c>
      <c r="I7" s="34">
        <f>SUMIF('Booking Apr'!B:B,'FY Target Sheet'!C7,'Booking Apr'!K:K)-SUMIF('Cancel Apr'!A:A,'FY Target Sheet'!C7,'Cancel Apr'!F:F)</f>
        <v>-574</v>
      </c>
      <c r="J7" s="35">
        <v>13214000</v>
      </c>
      <c r="K7" s="34">
        <f>SUMIF('Booking Apr'!B:B,C7,'Booking Apr'!L:L)-SUMIF('Cancel Apr'!A:A,'FY Target Sheet'!C7,'Cancel Apr'!G:G)</f>
        <v>-1805600</v>
      </c>
      <c r="L7" s="35">
        <v>36161600</v>
      </c>
      <c r="M7" s="34">
        <f>SUMIF('Coll Apr'!A:A,C7,'Coll Apr'!J:J)*100000</f>
        <v>48702000</v>
      </c>
      <c r="N7" s="35"/>
      <c r="O7" s="59"/>
      <c r="P7" s="52">
        <v>3</v>
      </c>
      <c r="Q7" s="34">
        <f>COUNTIF('Booking May'!B:B,'FY Target Sheet'!C7)-COUNTIF('Cancel May'!A:A,'FY Target Sheet'!C7)</f>
        <v>1</v>
      </c>
      <c r="R7" s="37">
        <v>9318.7588152327226</v>
      </c>
      <c r="S7" s="44">
        <f t="shared" si="2"/>
        <v>11682.241935483871</v>
      </c>
      <c r="T7" s="35">
        <v>1418</v>
      </c>
      <c r="U7" s="34">
        <f>SUMIF('Booking May'!B:B,'FY Target Sheet'!C7,'Booking May'!K:K)-SUMIF('Cancel May'!A:A,'FY Target Sheet'!C7,'Cancel May'!F:F)</f>
        <v>248</v>
      </c>
      <c r="V7" s="35">
        <v>13214000</v>
      </c>
      <c r="W7" s="34">
        <f>SUMIF('Booking May'!B:B,C7,'Booking May'!L:L)-SUMIF('Cancel May'!A:A,'FY Target Sheet'!C7,'Cancel May'!G:G)</f>
        <v>2897196</v>
      </c>
      <c r="X7" s="35">
        <v>37247500</v>
      </c>
      <c r="Y7" s="34">
        <f>SUMIF('Coll May'!A:A,C7,'Coll May'!J:J)*100000</f>
        <v>56647000</v>
      </c>
      <c r="Z7" s="41"/>
      <c r="AA7" s="35"/>
      <c r="AB7" s="35">
        <v>3</v>
      </c>
      <c r="AC7" s="34">
        <f>COUNTIF('Booking Jun'!B:B,C7)-COUNTIF('Cancel Jun'!A:A,C7)</f>
        <v>2</v>
      </c>
      <c r="AD7" s="37">
        <v>9318.7588152327226</v>
      </c>
      <c r="AE7" s="44">
        <f t="shared" si="1"/>
        <v>8814.7389969293763</v>
      </c>
      <c r="AF7" s="35">
        <v>1418</v>
      </c>
      <c r="AG7" s="34">
        <f>SUMIF('Booking Jun'!B:B,'FY Target Sheet'!C7,'Booking Jun'!K:K)-SUMIF('Cancel Jun'!A:A,'FY Target Sheet'!C7,'Cancel Jun'!F:F)</f>
        <v>977</v>
      </c>
      <c r="AH7" s="35">
        <v>13214000</v>
      </c>
      <c r="AI7" s="34">
        <f>SUMIF('Booking Jun'!B:B,C7,'Booking Jun'!L:L)-SUMIF('Cancel Jun'!A:A,'FY Target Sheet'!C7,'Cancel Jun'!G:G)</f>
        <v>8612000</v>
      </c>
      <c r="AJ7" s="35">
        <v>40551000</v>
      </c>
      <c r="AK7" s="34">
        <f>SUMIF('Coll Jun'!A:A,C7,'Coll Jun'!J:J)*100000</f>
        <v>37301000</v>
      </c>
      <c r="AL7" s="41"/>
      <c r="AM7" s="92"/>
      <c r="AN7" s="35">
        <v>3</v>
      </c>
      <c r="AO7" s="37">
        <v>9318.7588152327226</v>
      </c>
      <c r="AP7" s="35">
        <v>1418</v>
      </c>
      <c r="AQ7" s="35">
        <v>13214000</v>
      </c>
      <c r="AR7" s="35">
        <v>36859166.666666672</v>
      </c>
      <c r="AS7" s="41"/>
      <c r="AT7" s="35">
        <v>5</v>
      </c>
      <c r="AU7" s="37">
        <v>9384.190395240119</v>
      </c>
      <c r="AV7" s="35">
        <v>2353</v>
      </c>
      <c r="AW7" s="35">
        <v>22081000</v>
      </c>
      <c r="AX7" s="35">
        <v>38189216.666666664</v>
      </c>
      <c r="AY7" s="41"/>
      <c r="AZ7" s="35">
        <v>5</v>
      </c>
      <c r="BA7" s="37">
        <v>9384.190395240119</v>
      </c>
      <c r="BB7" s="35">
        <v>2353</v>
      </c>
      <c r="BC7" s="35">
        <v>22081000</v>
      </c>
      <c r="BD7" s="35">
        <v>41292666.666666664</v>
      </c>
      <c r="BE7" s="41"/>
      <c r="BF7" s="35">
        <v>4</v>
      </c>
      <c r="BG7" s="35">
        <v>9237.7695949500267</v>
      </c>
      <c r="BH7" s="35">
        <v>1901</v>
      </c>
      <c r="BI7" s="35">
        <v>17561000</v>
      </c>
      <c r="BJ7" s="35">
        <v>19186250</v>
      </c>
      <c r="BK7" s="41"/>
      <c r="BL7" s="35">
        <v>4</v>
      </c>
      <c r="BM7" s="35">
        <v>9237.7695949500267</v>
      </c>
      <c r="BN7" s="35">
        <v>1901</v>
      </c>
      <c r="BO7" s="35">
        <v>17561000</v>
      </c>
      <c r="BP7" s="35">
        <v>19821000</v>
      </c>
      <c r="BQ7" s="41"/>
      <c r="BR7" s="35">
        <v>4</v>
      </c>
      <c r="BS7" s="35">
        <v>9237.7695949500267</v>
      </c>
      <c r="BT7" s="35">
        <v>1901</v>
      </c>
      <c r="BU7" s="35">
        <v>17561000</v>
      </c>
      <c r="BV7" s="35">
        <v>18691000</v>
      </c>
      <c r="BW7" s="41"/>
      <c r="BX7" s="35">
        <v>2</v>
      </c>
      <c r="BY7" s="35">
        <v>9000</v>
      </c>
      <c r="BZ7" s="35">
        <v>966</v>
      </c>
      <c r="CA7" s="35">
        <v>8694000</v>
      </c>
      <c r="CB7" s="35">
        <v>16230950.000000002</v>
      </c>
      <c r="CC7" s="41"/>
      <c r="CD7" s="35">
        <v>2</v>
      </c>
      <c r="CE7" s="35">
        <v>9000</v>
      </c>
      <c r="CF7" s="35">
        <v>966</v>
      </c>
      <c r="CG7" s="35">
        <v>8694000</v>
      </c>
      <c r="CH7" s="35">
        <v>14866300.000000002</v>
      </c>
      <c r="CI7" s="41"/>
      <c r="CJ7" s="35">
        <v>2</v>
      </c>
      <c r="CK7" s="35">
        <v>9000</v>
      </c>
      <c r="CL7" s="35">
        <v>966</v>
      </c>
      <c r="CM7" s="35">
        <v>8694000</v>
      </c>
      <c r="CN7" s="42">
        <v>10910750.000000002</v>
      </c>
      <c r="CO7" s="41"/>
    </row>
    <row r="8" spans="1:93" s="8" customFormat="1" ht="40.5" customHeight="1" x14ac:dyDescent="0.3">
      <c r="A8" s="17" t="s">
        <v>10459</v>
      </c>
      <c r="B8" s="17" t="s">
        <v>548</v>
      </c>
      <c r="C8" s="50" t="s">
        <v>42</v>
      </c>
      <c r="D8" s="57"/>
      <c r="E8" s="34">
        <f>COUNTIF('Booking Apr'!B:B,'FY Target Sheet'!C8)-COUNTIF('Cancel Apr'!A:A,'FY Target Sheet'!C8)</f>
        <v>0</v>
      </c>
      <c r="F8" s="37"/>
      <c r="G8" s="37"/>
      <c r="H8" s="35"/>
      <c r="I8" s="34">
        <f>SUMIF('Booking Apr'!B:B,'FY Target Sheet'!C8,'Booking Apr'!K:K)-SUMIF('Cancel Apr'!A:A,'FY Target Sheet'!C8,'Cancel Apr'!F:F)</f>
        <v>0</v>
      </c>
      <c r="J8" s="35"/>
      <c r="K8" s="34">
        <f>SUMIF('Booking Apr'!B:B,C8,'Booking Apr'!L:L)-SUMIF('Cancel Apr'!A:A,'FY Target Sheet'!C8,'Cancel Apr'!G:G)</f>
        <v>0</v>
      </c>
      <c r="L8" s="35">
        <v>46511600.000000007</v>
      </c>
      <c r="M8" s="34">
        <f>SUMIF('Coll Apr'!A:A,C8,'Coll Apr'!J:J)*100000</f>
        <v>43478000</v>
      </c>
      <c r="N8" s="35">
        <f>'Construction Budget'!G20*10000000</f>
        <v>22000281.600000001</v>
      </c>
      <c r="O8" s="59">
        <f>'Construction Budget'!G21*10000000</f>
        <v>30152850.062995002</v>
      </c>
      <c r="P8" s="52"/>
      <c r="Q8" s="34">
        <f>COUNTIF('Booking May'!B:B,'FY Target Sheet'!C8)-COUNTIF('Cancel May'!A:A,'FY Target Sheet'!C8)</f>
        <v>0</v>
      </c>
      <c r="R8" s="37"/>
      <c r="S8" s="44"/>
      <c r="T8" s="35"/>
      <c r="U8" s="34">
        <f>SUMIF('Booking May'!B:B,'FY Target Sheet'!C8,'Booking May'!K:K)-SUMIF('Cancel May'!A:A,'FY Target Sheet'!C8,'Cancel May'!F:F)</f>
        <v>0</v>
      </c>
      <c r="V8" s="35"/>
      <c r="W8" s="34">
        <f>SUMIF('Booking May'!B:B,C8,'Booking May'!L:L)-SUMIF('Cancel May'!A:A,'FY Target Sheet'!C8,'Cancel May'!G:G)</f>
        <v>0</v>
      </c>
      <c r="X8" s="35">
        <v>35272800.000000015</v>
      </c>
      <c r="Y8" s="34">
        <f>SUMIF('Coll May'!A:A,C8,'Coll May'!J:J)*100000</f>
        <v>61047000</v>
      </c>
      <c r="Z8" s="35">
        <f>'Construction Budget'!H20*10000000</f>
        <v>30000383.999999996</v>
      </c>
      <c r="AA8" s="58">
        <f>'Construction Budget'!H21*10000000</f>
        <v>25144411.707120001</v>
      </c>
      <c r="AB8" s="35"/>
      <c r="AC8" s="34">
        <f>COUNTIF('Booking Jun'!B:B,C8)-COUNTIF('Cancel Jun'!A:A,C8)</f>
        <v>0</v>
      </c>
      <c r="AD8" s="37"/>
      <c r="AE8" s="44" t="e">
        <f t="shared" si="1"/>
        <v>#DIV/0!</v>
      </c>
      <c r="AF8" s="35"/>
      <c r="AG8" s="34">
        <f>SUMIF('Booking Jun'!B:B,'FY Target Sheet'!C8,'Booking Jun'!K:K)-SUMIF('Cancel Jun'!A:A,'FY Target Sheet'!C8,'Cancel Jun'!F:F)</f>
        <v>0</v>
      </c>
      <c r="AH8" s="35"/>
      <c r="AI8" s="34">
        <f>SUMIF('Booking Jun'!B:B,C8,'Booking Jun'!L:L)-SUMIF('Cancel Jun'!A:A,'FY Target Sheet'!C8,'Cancel Jun'!G:G)</f>
        <v>0</v>
      </c>
      <c r="AJ8" s="35">
        <v>21446000.000000019</v>
      </c>
      <c r="AK8" s="34">
        <f>SUMIF('Coll Jun'!A:A,C8,'Coll Jun'!J:J)*100000</f>
        <v>40389000</v>
      </c>
      <c r="AL8" s="35">
        <f>'Construction Budget'!I20*10000000</f>
        <v>36000460.799999997</v>
      </c>
      <c r="AM8" s="34">
        <f>'Construction Budget'!I21*10000000</f>
        <v>43951614.426579997</v>
      </c>
      <c r="AN8" s="35"/>
      <c r="AO8" s="37"/>
      <c r="AP8" s="35"/>
      <c r="AQ8" s="35"/>
      <c r="AR8" s="35">
        <v>23590600.000000019</v>
      </c>
      <c r="AS8" s="35">
        <f>'Construction Budget'!J20*10000000</f>
        <v>34000435.200000003</v>
      </c>
      <c r="AT8" s="35"/>
      <c r="AU8" s="37"/>
      <c r="AV8" s="35"/>
      <c r="AW8" s="35"/>
      <c r="AX8" s="35">
        <v>25735200.000000019</v>
      </c>
      <c r="AY8" s="35">
        <f>'Construction Budget'!K20*10000000</f>
        <v>46000588.800000004</v>
      </c>
      <c r="AZ8" s="35"/>
      <c r="BA8" s="37"/>
      <c r="BB8" s="35"/>
      <c r="BC8" s="35"/>
      <c r="BD8" s="35">
        <v>64338000.00000006</v>
      </c>
      <c r="BE8" s="35">
        <f>'Construction Budget'!L20*10000000</f>
        <v>32000409.599999998</v>
      </c>
      <c r="BF8" s="35"/>
      <c r="BG8" s="35"/>
      <c r="BH8" s="35"/>
      <c r="BI8" s="35"/>
      <c r="BJ8" s="35">
        <v>135109800.00000009</v>
      </c>
      <c r="BK8" s="35">
        <f>'Construction Budget'!M20*10000000</f>
        <v>0</v>
      </c>
      <c r="BL8" s="35"/>
      <c r="BM8" s="35"/>
      <c r="BN8" s="35"/>
      <c r="BO8" s="35"/>
      <c r="BP8" s="35">
        <v>0</v>
      </c>
      <c r="BQ8" s="35">
        <f>'Construction Budget'!N20*10000000</f>
        <v>0</v>
      </c>
      <c r="BR8" s="35"/>
      <c r="BS8" s="35"/>
      <c r="BT8" s="35"/>
      <c r="BU8" s="35"/>
      <c r="BV8" s="35">
        <v>0</v>
      </c>
      <c r="BW8" s="35">
        <f>'Construction Budget'!O20*10000000</f>
        <v>0</v>
      </c>
      <c r="BX8" s="35"/>
      <c r="BY8" s="35"/>
      <c r="BZ8" s="35"/>
      <c r="CA8" s="35"/>
      <c r="CB8" s="35">
        <v>0</v>
      </c>
      <c r="CC8" s="35">
        <f>'Construction Budget'!P20*10000000</f>
        <v>0</v>
      </c>
      <c r="CD8" s="35"/>
      <c r="CE8" s="35"/>
      <c r="CF8" s="35"/>
      <c r="CG8" s="35"/>
      <c r="CH8" s="35">
        <v>0</v>
      </c>
      <c r="CI8" s="35">
        <f>'Construction Budget'!Q20*10000000</f>
        <v>0</v>
      </c>
      <c r="CJ8" s="35"/>
      <c r="CK8" s="35"/>
      <c r="CL8" s="35"/>
      <c r="CM8" s="35"/>
      <c r="CN8" s="42">
        <v>0</v>
      </c>
      <c r="CO8" s="35">
        <f>'Construction Budget'!R20*10000000</f>
        <v>0</v>
      </c>
    </row>
    <row r="9" spans="1:93" s="8" customFormat="1" ht="40.5" customHeight="1" x14ac:dyDescent="0.3">
      <c r="A9" s="17" t="s">
        <v>950</v>
      </c>
      <c r="B9" s="17" t="s">
        <v>548</v>
      </c>
      <c r="C9" s="50" t="s">
        <v>48</v>
      </c>
      <c r="D9" s="57">
        <v>4</v>
      </c>
      <c r="E9" s="34">
        <f>COUNTIF('Booking Apr'!B:B,'FY Target Sheet'!C9)-COUNTIF('Cancel Apr'!A:A,'FY Target Sheet'!C9)</f>
        <v>3</v>
      </c>
      <c r="F9" s="37">
        <v>6930.7027992852891</v>
      </c>
      <c r="G9" s="44">
        <f>(K9/I9)</f>
        <v>6766.7550065019504</v>
      </c>
      <c r="H9" s="35">
        <v>5037</v>
      </c>
      <c r="I9" s="34">
        <f>SUMIF('Booking Apr'!B:B,'FY Target Sheet'!C9,'Booking Apr'!K:K)-SUMIF('Cancel Apr'!A:A,'FY Target Sheet'!C9,'Cancel Apr'!F:F)</f>
        <v>3845</v>
      </c>
      <c r="J9" s="35">
        <v>34909950</v>
      </c>
      <c r="K9" s="34">
        <f>SUMIF('Booking Apr'!B:B,C9,'Booking Apr'!L:L)-SUMIF('Cancel Apr'!A:A,'FY Target Sheet'!C9,'Cancel Apr'!G:G)</f>
        <v>26018173</v>
      </c>
      <c r="L9" s="35">
        <v>16961620.000000004</v>
      </c>
      <c r="M9" s="34">
        <f>SUMIF('Coll Apr'!A:A,C9,'Coll Apr'!J:J)*100000</f>
        <v>14163000</v>
      </c>
      <c r="N9" s="35">
        <f>'Construction Budget'!G23*10000000</f>
        <v>21507854.158131909</v>
      </c>
      <c r="O9" s="59">
        <f>'Construction Budget'!G24*10000000</f>
        <v>9451000</v>
      </c>
      <c r="P9" s="52">
        <v>5</v>
      </c>
      <c r="Q9" s="34">
        <f>COUNTIF('Booking May'!B:B,'FY Target Sheet'!C9)-COUNTIF('Cancel May'!A:A,'FY Target Sheet'!C9)</f>
        <v>8</v>
      </c>
      <c r="R9" s="37">
        <v>6972.0171094101752</v>
      </c>
      <c r="S9" s="44">
        <f t="shared" si="2"/>
        <v>6844.9636327503977</v>
      </c>
      <c r="T9" s="35">
        <v>6663</v>
      </c>
      <c r="U9" s="34">
        <f>SUMIF('Booking May'!B:B,'FY Target Sheet'!C9,'Booking May'!K:K)-SUMIF('Cancel May'!A:A,'FY Target Sheet'!C9,'Cancel May'!F:F)</f>
        <v>10064</v>
      </c>
      <c r="V9" s="35">
        <v>46454550</v>
      </c>
      <c r="W9" s="34">
        <f>SUMIF('Booking May'!B:B,C9,'Booking May'!L:L)-SUMIF('Cancel May'!A:A,'FY Target Sheet'!C9,'Cancel May'!G:G)</f>
        <v>68887714</v>
      </c>
      <c r="X9" s="35">
        <v>28976593.333333336</v>
      </c>
      <c r="Y9" s="34">
        <f>SUMIF('Coll May'!A:A,C9,'Coll May'!J:J)*100000</f>
        <v>8577000</v>
      </c>
      <c r="Z9" s="35">
        <f>'Construction Budget'!H23*10000000</f>
        <v>32261781.237197872</v>
      </c>
      <c r="AA9" s="58">
        <f>'Construction Budget'!H24*10000000</f>
        <v>3799999.9999999902</v>
      </c>
      <c r="AB9" s="35">
        <v>6</v>
      </c>
      <c r="AC9" s="34">
        <f>COUNTIF('Booking Jun'!B:B,C9)-COUNTIF('Cancel Jun'!A:A,C9)</f>
        <v>6</v>
      </c>
      <c r="AD9" s="37">
        <v>6997.1226927252983</v>
      </c>
      <c r="AE9" s="44">
        <f t="shared" si="1"/>
        <v>6831.1111701421169</v>
      </c>
      <c r="AF9" s="35">
        <v>8289</v>
      </c>
      <c r="AG9" s="34">
        <f>SUMIF('Booking Jun'!B:B,'FY Target Sheet'!C9,'Booking Jun'!K:K)-SUMIF('Cancel Jun'!A:A,'FY Target Sheet'!C9,'Cancel Jun'!F:F)</f>
        <v>7529</v>
      </c>
      <c r="AH9" s="35">
        <v>57999150</v>
      </c>
      <c r="AI9" s="34">
        <f>SUMIF('Booking Jun'!B:B,C9,'Booking Jun'!L:L)-SUMIF('Cancel Jun'!A:A,'FY Target Sheet'!C9,'Cancel Jun'!G:G)</f>
        <v>51431436</v>
      </c>
      <c r="AJ9" s="35">
        <v>30319144.583333336</v>
      </c>
      <c r="AK9" s="34">
        <f>SUMIF('Coll Jun'!A:A,C9,'Coll Jun'!J:J)*100000</f>
        <v>15983000.000000002</v>
      </c>
      <c r="AL9" s="35">
        <f>'Construction Budget'!I23*10000000</f>
        <v>33460075.968865223</v>
      </c>
      <c r="AM9" s="34">
        <f>'Construction Budget'!I24*10000000</f>
        <v>13798044.111809999</v>
      </c>
      <c r="AN9" s="35">
        <v>6</v>
      </c>
      <c r="AO9" s="37">
        <v>6975.0769230769229</v>
      </c>
      <c r="AP9" s="35">
        <v>7800</v>
      </c>
      <c r="AQ9" s="35">
        <v>54405600</v>
      </c>
      <c r="AR9" s="35">
        <v>35066633.333333336</v>
      </c>
      <c r="AS9" s="35">
        <f>'Construction Budget'!J23*10000000</f>
        <v>47132926.112249084</v>
      </c>
      <c r="AT9" s="35">
        <v>6</v>
      </c>
      <c r="AU9" s="37">
        <v>7070.0033771661347</v>
      </c>
      <c r="AV9" s="35">
        <v>8527.86</v>
      </c>
      <c r="AW9" s="35">
        <v>60291999</v>
      </c>
      <c r="AX9" s="35">
        <v>38100332.033333339</v>
      </c>
      <c r="AY9" s="35">
        <f>'Construction Budget'!K23*10000000</f>
        <v>52141183.580499791</v>
      </c>
      <c r="AZ9" s="35">
        <v>8</v>
      </c>
      <c r="BA9" s="37">
        <v>7020.0306538665973</v>
      </c>
      <c r="BB9" s="35">
        <v>10497.86</v>
      </c>
      <c r="BC9" s="35">
        <v>73695299</v>
      </c>
      <c r="BD9" s="35">
        <v>43586716.908333339</v>
      </c>
      <c r="BE9" s="35">
        <f>'Construction Budget'!L23*10000000</f>
        <v>55428812.716099955</v>
      </c>
      <c r="BF9" s="35">
        <v>13</v>
      </c>
      <c r="BG9" s="35">
        <v>7039.2532139512623</v>
      </c>
      <c r="BH9" s="35">
        <v>16252.58</v>
      </c>
      <c r="BI9" s="35">
        <v>114406026</v>
      </c>
      <c r="BJ9" s="35">
        <v>57539866.983333334</v>
      </c>
      <c r="BK9" s="35">
        <f>'Construction Budget'!M23*10000000</f>
        <v>55613165.751741089</v>
      </c>
      <c r="BL9" s="35">
        <v>9</v>
      </c>
      <c r="BM9" s="35">
        <v>7106.6327686956183</v>
      </c>
      <c r="BN9" s="35">
        <v>12177.72</v>
      </c>
      <c r="BO9" s="35">
        <v>86542584</v>
      </c>
      <c r="BP9" s="35">
        <v>65761914.808333337</v>
      </c>
      <c r="BQ9" s="35">
        <f>'Construction Budget'!N23*10000000</f>
        <v>55797518.787382238</v>
      </c>
      <c r="BR9" s="35">
        <v>8</v>
      </c>
      <c r="BS9" s="35">
        <v>7094.2128768142911</v>
      </c>
      <c r="BT9" s="35">
        <v>10748</v>
      </c>
      <c r="BU9" s="35">
        <v>76248600</v>
      </c>
      <c r="BV9" s="35">
        <v>71330048.75833334</v>
      </c>
      <c r="BW9" s="35">
        <f>'Construction Budget'!O23*10000000</f>
        <v>43200061.351904958</v>
      </c>
      <c r="BX9" s="35">
        <v>7</v>
      </c>
      <c r="BY9" s="35">
        <v>7159.4237534414196</v>
      </c>
      <c r="BZ9" s="35">
        <v>9414.7199999999993</v>
      </c>
      <c r="CA9" s="35">
        <v>67403970</v>
      </c>
      <c r="CB9" s="35">
        <v>75970713.683333322</v>
      </c>
      <c r="CC9" s="35">
        <f>'Construction Budget'!P23*10000000</f>
        <v>25625071.954117168</v>
      </c>
      <c r="CD9" s="35">
        <v>6</v>
      </c>
      <c r="CE9" s="35">
        <v>7099.4011809490512</v>
      </c>
      <c r="CF9" s="35">
        <v>7549.86</v>
      </c>
      <c r="CG9" s="35">
        <v>53599485</v>
      </c>
      <c r="CH9" s="35">
        <v>84700860.683333322</v>
      </c>
      <c r="CI9" s="35">
        <f>'Construction Budget'!Q23*10000000</f>
        <v>18681107.611634575</v>
      </c>
      <c r="CJ9" s="35">
        <v>9</v>
      </c>
      <c r="CK9" s="35">
        <v>7101.0462136654942</v>
      </c>
      <c r="CL9" s="35">
        <v>11449.86</v>
      </c>
      <c r="CM9" s="35">
        <v>81305985</v>
      </c>
      <c r="CN9" s="42">
        <v>97188189.908333346</v>
      </c>
      <c r="CO9" s="35">
        <f>'Construction Budget'!R23*10000000</f>
        <v>59156840.770176172</v>
      </c>
    </row>
    <row r="10" spans="1:93" s="8" customFormat="1" ht="40.5" customHeight="1" x14ac:dyDescent="0.3">
      <c r="A10" s="17" t="s">
        <v>950</v>
      </c>
      <c r="B10" s="17" t="s">
        <v>548</v>
      </c>
      <c r="C10" s="50" t="s">
        <v>958</v>
      </c>
      <c r="D10" s="57"/>
      <c r="E10" s="34">
        <f>COUNTIF('Booking Apr'!B:B,'FY Target Sheet'!C10)-COUNTIF('Cancel Apr'!A:A,'FY Target Sheet'!C10)</f>
        <v>0</v>
      </c>
      <c r="F10" s="37"/>
      <c r="G10" s="37"/>
      <c r="H10" s="35"/>
      <c r="I10" s="34">
        <f>SUMIF('Booking Apr'!B:B,'FY Target Sheet'!C10,'Booking Apr'!K:K)-SUMIF('Cancel Apr'!A:A,'FY Target Sheet'!C10,'Cancel Apr'!F:F)</f>
        <v>0</v>
      </c>
      <c r="J10" s="35"/>
      <c r="K10" s="34">
        <f>SUMIF('Booking Apr'!B:B,C10,'Booking Apr'!L:L)-SUMIF('Cancel Apr'!A:A,'FY Target Sheet'!C10,'Cancel Apr'!G:G)</f>
        <v>0</v>
      </c>
      <c r="L10" s="35"/>
      <c r="M10" s="34">
        <f>SUMIF('Coll Apr'!A:A,C10,'Coll Apr'!J:J)*100000</f>
        <v>0</v>
      </c>
      <c r="N10" s="35">
        <f>'Construction Budget'!G26*10000000</f>
        <v>0</v>
      </c>
      <c r="O10" s="59">
        <f>'Construction Budget'!G27*10000000</f>
        <v>2635577.4419999998</v>
      </c>
      <c r="P10" s="52"/>
      <c r="Q10" s="34">
        <f>COUNTIF('Booking May'!B:B,'FY Target Sheet'!C10)-COUNTIF('Cancel May'!A:A,'FY Target Sheet'!C10)</f>
        <v>0</v>
      </c>
      <c r="R10" s="37"/>
      <c r="S10" s="44"/>
      <c r="T10" s="35"/>
      <c r="U10" s="34">
        <f>SUMIF('Booking May'!B:B,'FY Target Sheet'!C10,'Booking May'!K:K)-SUMIF('Cancel May'!A:A,'FY Target Sheet'!C10,'Cancel May'!F:F)</f>
        <v>0</v>
      </c>
      <c r="V10" s="35"/>
      <c r="W10" s="34">
        <f>SUMIF('Booking May'!B:B,C10,'Booking May'!L:L)-SUMIF('Cancel May'!A:A,'FY Target Sheet'!C10,'Cancel May'!G:G)</f>
        <v>0</v>
      </c>
      <c r="X10" s="35"/>
      <c r="Y10" s="34">
        <f>SUMIF('Coll May'!A:A,C10,'Coll May'!J:J)*100000</f>
        <v>0</v>
      </c>
      <c r="Z10" s="35">
        <f>'Construction Budget'!H26*10000000</f>
        <v>0</v>
      </c>
      <c r="AA10" s="58">
        <f>'Construction Budget'!H27*10000000</f>
        <v>658894.36049999995</v>
      </c>
      <c r="AB10" s="35"/>
      <c r="AC10" s="34">
        <f>COUNTIF('Booking Jun'!B:B,C10)-COUNTIF('Cancel Jun'!A:A,C10)</f>
        <v>0</v>
      </c>
      <c r="AD10" s="37"/>
      <c r="AE10" s="44"/>
      <c r="AF10" s="35"/>
      <c r="AG10" s="34">
        <f>SUMIF('Booking Jun'!B:B,'FY Target Sheet'!C10,'Booking Jun'!K:K)-SUMIF('Cancel Jun'!A:A,'FY Target Sheet'!C10,'Cancel Jun'!F:F)</f>
        <v>0</v>
      </c>
      <c r="AH10" s="35"/>
      <c r="AI10" s="34">
        <f>SUMIF('Booking Jun'!B:B,C10,'Booking Jun'!L:L)-SUMIF('Cancel Jun'!A:A,'FY Target Sheet'!C10,'Cancel Jun'!G:G)</f>
        <v>0</v>
      </c>
      <c r="AJ10" s="35"/>
      <c r="AK10" s="34">
        <f>SUMIF('Coll Jun'!A:A,C10,'Coll Jun'!J:J)*100000</f>
        <v>330000</v>
      </c>
      <c r="AL10" s="35">
        <f>'Construction Budget'!I26*10000000</f>
        <v>0</v>
      </c>
      <c r="AM10" s="34">
        <f>'Construction Budget'!I27*10000000</f>
        <v>732104.76459999988</v>
      </c>
      <c r="AN10" s="35"/>
      <c r="AO10" s="37"/>
      <c r="AP10" s="35"/>
      <c r="AQ10" s="35"/>
      <c r="AR10" s="35"/>
      <c r="AS10" s="35">
        <f>'Construction Budget'!J26*10000000</f>
        <v>0</v>
      </c>
      <c r="AT10" s="35"/>
      <c r="AU10" s="37"/>
      <c r="AV10" s="35"/>
      <c r="AW10" s="35"/>
      <c r="AX10" s="35"/>
      <c r="AY10" s="35">
        <f>'Construction Budget'!K26*10000000</f>
        <v>2200028.1599999997</v>
      </c>
      <c r="AZ10" s="35"/>
      <c r="BA10" s="37"/>
      <c r="BB10" s="35"/>
      <c r="BC10" s="35"/>
      <c r="BD10" s="35"/>
      <c r="BE10" s="35">
        <f>'Construction Budget'!L26*10000000</f>
        <v>2800035.8400000003</v>
      </c>
      <c r="BF10" s="35"/>
      <c r="BG10" s="35"/>
      <c r="BH10" s="35"/>
      <c r="BI10" s="35"/>
      <c r="BJ10" s="35"/>
      <c r="BK10" s="35">
        <f>'Construction Budget'!M26*10000000</f>
        <v>3200040.96</v>
      </c>
      <c r="BL10" s="35"/>
      <c r="BM10" s="35"/>
      <c r="BN10" s="35"/>
      <c r="BO10" s="35"/>
      <c r="BP10" s="35"/>
      <c r="BQ10" s="35">
        <f>'Construction Budget'!N26*10000000</f>
        <v>1800023.0399999998</v>
      </c>
      <c r="BR10" s="35"/>
      <c r="BS10" s="35"/>
      <c r="BT10" s="35"/>
      <c r="BU10" s="35"/>
      <c r="BV10" s="35"/>
      <c r="BW10" s="35">
        <f>'Construction Budget'!O26*10000000</f>
        <v>3000038.3999999994</v>
      </c>
      <c r="BX10" s="35"/>
      <c r="BY10" s="35"/>
      <c r="BZ10" s="35"/>
      <c r="CA10" s="35"/>
      <c r="CB10" s="35"/>
      <c r="CC10" s="35">
        <f>'Construction Budget'!P26*10000000</f>
        <v>2600033.2800000003</v>
      </c>
      <c r="CD10" s="35"/>
      <c r="CE10" s="35"/>
      <c r="CF10" s="35"/>
      <c r="CG10" s="35"/>
      <c r="CH10" s="35"/>
      <c r="CI10" s="35">
        <f>'Construction Budget'!Q26*10000000</f>
        <v>2400030.7199999997</v>
      </c>
      <c r="CJ10" s="35"/>
      <c r="CK10" s="35"/>
      <c r="CL10" s="35"/>
      <c r="CM10" s="35"/>
      <c r="CN10" s="42"/>
      <c r="CO10" s="35">
        <f>'Construction Budget'!R26*10000000</f>
        <v>2000025.5999999999</v>
      </c>
    </row>
    <row r="11" spans="1:93" s="8" customFormat="1" ht="40.5" customHeight="1" x14ac:dyDescent="0.3">
      <c r="A11" s="17" t="s">
        <v>950</v>
      </c>
      <c r="B11" s="17" t="s">
        <v>548</v>
      </c>
      <c r="C11" s="50" t="s">
        <v>52</v>
      </c>
      <c r="D11" s="57">
        <v>8</v>
      </c>
      <c r="E11" s="34">
        <f>COUNTIF('Booking Apr'!B:B,'FY Target Sheet'!C11)-COUNTIF('Cancel Apr'!A:A,'FY Target Sheet'!C11)</f>
        <v>7</v>
      </c>
      <c r="F11" s="37">
        <v>5812.5</v>
      </c>
      <c r="G11" s="44">
        <f t="shared" ref="G11:G12" si="3">(K11/I11)</f>
        <v>5790.9594417793287</v>
      </c>
      <c r="H11" s="35">
        <v>7864</v>
      </c>
      <c r="I11" s="34">
        <f>SUMIF('Booking Apr'!B:B,'FY Target Sheet'!C11,'Booking Apr'!K:K)-SUMIF('Cancel Apr'!A:A,'FY Target Sheet'!C11,'Cancel Apr'!F:F)</f>
        <v>6879</v>
      </c>
      <c r="J11" s="35">
        <v>45709500</v>
      </c>
      <c r="K11" s="34">
        <f>SUMIF('Booking Apr'!B:B,C11,'Booking Apr'!L:L)-SUMIF('Cancel Apr'!A:A,'FY Target Sheet'!C11,'Cancel Apr'!G:G)</f>
        <v>39836010</v>
      </c>
      <c r="L11" s="35">
        <v>45789116.666666664</v>
      </c>
      <c r="M11" s="34">
        <f>SUMIF('Coll Apr'!A:A,C11,'Coll Apr'!J:J)*100000</f>
        <v>90754000.000000015</v>
      </c>
      <c r="N11" s="35">
        <f>'Construction Budget'!G29*10000000</f>
        <v>10977574.445498852</v>
      </c>
      <c r="O11" s="59">
        <f>'Construction Budget'!G30*10000000</f>
        <v>16909780.913312003</v>
      </c>
      <c r="P11" s="52">
        <v>6</v>
      </c>
      <c r="Q11" s="34">
        <f>COUNTIF('Booking May'!B:B,'FY Target Sheet'!C11)-COUNTIF('Cancel May'!A:A,'FY Target Sheet'!C11)</f>
        <v>6</v>
      </c>
      <c r="R11" s="37">
        <v>5900</v>
      </c>
      <c r="S11" s="44">
        <f t="shared" si="2"/>
        <v>5759.961316593146</v>
      </c>
      <c r="T11" s="35">
        <v>5898</v>
      </c>
      <c r="U11" s="34">
        <f>SUMIF('Booking May'!B:B,'FY Target Sheet'!C11,'Booking May'!K:K)-SUMIF('Cancel May'!A:A,'FY Target Sheet'!C11,'Cancel May'!F:F)</f>
        <v>5894</v>
      </c>
      <c r="V11" s="35">
        <v>34798200</v>
      </c>
      <c r="W11" s="34">
        <f>SUMIF('Booking May'!B:B,C11,'Booking May'!L:L)-SUMIF('Cancel May'!A:A,'FY Target Sheet'!C11,'Cancel May'!G:G)</f>
        <v>33949212</v>
      </c>
      <c r="X11" s="35">
        <v>53412176.666666664</v>
      </c>
      <c r="Y11" s="34">
        <f>SUMIF('Coll May'!A:A,C11,'Coll May'!J:J)*100000</f>
        <v>52939000</v>
      </c>
      <c r="Z11" s="35">
        <f>'Construction Budget'!H29*10000000</f>
        <v>11246585.33575668</v>
      </c>
      <c r="AA11" s="58">
        <f>'Construction Budget'!H30*10000000</f>
        <v>13814687.090918999</v>
      </c>
      <c r="AB11" s="35">
        <v>5</v>
      </c>
      <c r="AC11" s="34">
        <f>COUNTIF('Booking Jun'!B:B,C11)-COUNTIF('Cancel Jun'!A:A,C11)</f>
        <v>12</v>
      </c>
      <c r="AD11" s="37">
        <v>6000</v>
      </c>
      <c r="AE11" s="44">
        <f>(AI11/AG11)</f>
        <v>5774.8220338983047</v>
      </c>
      <c r="AF11" s="35">
        <v>4915</v>
      </c>
      <c r="AG11" s="34">
        <f>SUMIF('Booking Jun'!B:B,'FY Target Sheet'!C11,'Booking Jun'!K:K)-SUMIF('Cancel Jun'!A:A,'FY Target Sheet'!C11,'Cancel Jun'!F:F)</f>
        <v>11800</v>
      </c>
      <c r="AH11" s="35">
        <v>29490000</v>
      </c>
      <c r="AI11" s="34">
        <f>SUMIF('Booking Jun'!B:B,C11,'Booking Jun'!L:L)-SUMIF('Cancel Jun'!A:A,'FY Target Sheet'!C11,'Cancel Jun'!G:G)</f>
        <v>68142900</v>
      </c>
      <c r="AJ11" s="35">
        <v>56017126.666666672</v>
      </c>
      <c r="AK11" s="34">
        <f>SUMIF('Coll Jun'!A:A,C11,'Coll Jun'!J:J)*100000</f>
        <v>50007000.000000007</v>
      </c>
      <c r="AL11" s="35">
        <f>'Construction Budget'!I29*10000000</f>
        <v>11246585.33575668</v>
      </c>
      <c r="AM11" s="34">
        <f>'Construction Budget'!I30*10000000</f>
        <v>24081339.791728996</v>
      </c>
      <c r="AN11" s="35">
        <v>5</v>
      </c>
      <c r="AO11" s="37">
        <v>5930</v>
      </c>
      <c r="AP11" s="35">
        <v>4915</v>
      </c>
      <c r="AQ11" s="35">
        <v>29145950</v>
      </c>
      <c r="AR11" s="35">
        <v>24016797.5</v>
      </c>
      <c r="AS11" s="35">
        <f>'Construction Budget'!J29*10000000</f>
        <v>17278219.646470331</v>
      </c>
      <c r="AT11" s="35">
        <v>6</v>
      </c>
      <c r="AU11" s="37">
        <v>5825</v>
      </c>
      <c r="AV11" s="35">
        <v>5898</v>
      </c>
      <c r="AW11" s="35">
        <v>34355850</v>
      </c>
      <c r="AX11" s="35">
        <v>28344455</v>
      </c>
      <c r="AY11" s="35">
        <f>'Construction Budget'!K29*10000000</f>
        <v>15828616.867128821</v>
      </c>
      <c r="AZ11" s="35">
        <v>7</v>
      </c>
      <c r="BA11" s="37">
        <v>5878.5714285714284</v>
      </c>
      <c r="BB11" s="35">
        <v>6881</v>
      </c>
      <c r="BC11" s="35">
        <v>40450450</v>
      </c>
      <c r="BD11" s="35">
        <v>32888372.499999996</v>
      </c>
      <c r="BE11" s="35">
        <f>'Construction Budget'!L29*10000000</f>
        <v>17487718.411529124</v>
      </c>
      <c r="BF11" s="35">
        <v>0</v>
      </c>
      <c r="BG11" s="35">
        <v>0</v>
      </c>
      <c r="BH11" s="35">
        <v>0</v>
      </c>
      <c r="BI11" s="35">
        <v>0</v>
      </c>
      <c r="BJ11" s="35">
        <v>50518910</v>
      </c>
      <c r="BK11" s="35">
        <f>'Construction Budget'!M29*10000000</f>
        <v>18681982.005050424</v>
      </c>
      <c r="BL11" s="35">
        <v>0</v>
      </c>
      <c r="BM11" s="35">
        <v>0</v>
      </c>
      <c r="BN11" s="35">
        <v>0</v>
      </c>
      <c r="BO11" s="35">
        <v>0</v>
      </c>
      <c r="BP11" s="35">
        <v>55605935</v>
      </c>
      <c r="BQ11" s="35">
        <f>'Construction Budget'!N29*10000000</f>
        <v>14820127.610377496</v>
      </c>
      <c r="BR11" s="35">
        <v>0</v>
      </c>
      <c r="BS11" s="35">
        <v>0</v>
      </c>
      <c r="BT11" s="35">
        <v>0</v>
      </c>
      <c r="BU11" s="35">
        <v>0</v>
      </c>
      <c r="BV11" s="35">
        <v>52779810</v>
      </c>
      <c r="BW11" s="35">
        <f>'Construction Budget'!O29*10000000</f>
        <v>12090612.030302543</v>
      </c>
      <c r="BX11" s="35">
        <v>0</v>
      </c>
      <c r="BY11" s="35">
        <v>0</v>
      </c>
      <c r="BZ11" s="35">
        <v>0</v>
      </c>
      <c r="CA11" s="35">
        <v>0</v>
      </c>
      <c r="CB11" s="35">
        <v>46235487.5</v>
      </c>
      <c r="CC11" s="35">
        <f>'Construction Budget'!P29*10000000</f>
        <v>10398135.442716291</v>
      </c>
      <c r="CD11" s="35">
        <v>0</v>
      </c>
      <c r="CE11" s="35">
        <v>0</v>
      </c>
      <c r="CF11" s="35">
        <v>0</v>
      </c>
      <c r="CG11" s="35">
        <v>0</v>
      </c>
      <c r="CH11" s="35">
        <v>35955765</v>
      </c>
      <c r="CI11" s="35">
        <f>'Construction Budget'!Q29*10000000</f>
        <v>8381156.9292136477</v>
      </c>
      <c r="CJ11" s="35">
        <v>0</v>
      </c>
      <c r="CK11" s="35">
        <v>0</v>
      </c>
      <c r="CL11" s="35">
        <v>0</v>
      </c>
      <c r="CM11" s="35">
        <v>0</v>
      </c>
      <c r="CN11" s="42">
        <v>46235487.5</v>
      </c>
      <c r="CO11" s="35">
        <f>'Construction Budget'!R29*10000000</f>
        <v>1564605.9401991218</v>
      </c>
    </row>
    <row r="12" spans="1:93" s="9" customFormat="1" ht="42.75" customHeight="1" x14ac:dyDescent="0.3">
      <c r="A12" s="17" t="s">
        <v>950</v>
      </c>
      <c r="B12" s="17" t="s">
        <v>548</v>
      </c>
      <c r="C12" s="50" t="s">
        <v>56</v>
      </c>
      <c r="D12" s="60">
        <v>18</v>
      </c>
      <c r="E12" s="34">
        <f>COUNTIF('Booking Apr'!B:B,'FY Target Sheet'!C12)-COUNTIF('Cancel Apr'!A:A,'FY Target Sheet'!C12)</f>
        <v>5</v>
      </c>
      <c r="F12" s="37">
        <v>5916.7871834166799</v>
      </c>
      <c r="G12" s="44">
        <f t="shared" si="3"/>
        <v>5986.6978222483813</v>
      </c>
      <c r="H12" s="37">
        <v>24796</v>
      </c>
      <c r="I12" s="34">
        <f>SUMIF('Booking Apr'!B:B,'FY Target Sheet'!C12,'Booking Apr'!K:K)-SUMIF('Cancel Apr'!A:A,'FY Target Sheet'!C12,'Cancel Apr'!F:F)</f>
        <v>8495</v>
      </c>
      <c r="J12" s="37">
        <v>146712655</v>
      </c>
      <c r="K12" s="34">
        <f>SUMIF('Booking Apr'!B:B,C12,'Booking Apr'!L:L)-SUMIF('Cancel Apr'!A:A,'FY Target Sheet'!C12,'Cancel Apr'!G:G)</f>
        <v>50856998</v>
      </c>
      <c r="L12" s="37">
        <v>51534025.25</v>
      </c>
      <c r="M12" s="34">
        <f>SUMIF('Coll Apr'!A:A,C12,'Coll Apr'!J:J)*100000</f>
        <v>89573000</v>
      </c>
      <c r="N12" s="37">
        <f>'Construction Budget'!G32*10000000</f>
        <v>52383569.258940957</v>
      </c>
      <c r="O12" s="61">
        <f>'Construction Budget'!G33*10000000</f>
        <v>37366644.630400002</v>
      </c>
      <c r="P12" s="53">
        <v>8</v>
      </c>
      <c r="Q12" s="34">
        <f>COUNTIF('Booking May'!B:B,'FY Target Sheet'!C12)-COUNTIF('Cancel May'!A:A,'FY Target Sheet'!C12)</f>
        <v>10</v>
      </c>
      <c r="R12" s="37">
        <v>5924.7482104211749</v>
      </c>
      <c r="S12" s="44">
        <f t="shared" si="2"/>
        <v>5878.7525600835943</v>
      </c>
      <c r="T12" s="37">
        <v>12014</v>
      </c>
      <c r="U12" s="34">
        <f>SUMIF('Booking May'!B:B,'FY Target Sheet'!C12,'Booking May'!K:K)-SUMIF('Cancel May'!A:A,'FY Target Sheet'!C12,'Cancel May'!F:F)</f>
        <v>14355</v>
      </c>
      <c r="V12" s="37">
        <v>71179925</v>
      </c>
      <c r="W12" s="34">
        <f>SUMIF('Booking May'!B:B,C12,'Booking May'!L:L)-SUMIF('Cancel May'!A:A,'FY Target Sheet'!C12,'Cancel May'!G:G)</f>
        <v>84389493</v>
      </c>
      <c r="X12" s="37">
        <v>64306080.416666672</v>
      </c>
      <c r="Y12" s="34">
        <f>SUMIF('Coll May'!A:A,C12,'Coll May'!J:J)*100000</f>
        <v>62561000</v>
      </c>
      <c r="Z12" s="37">
        <f>'Construction Budget'!H32*10000000</f>
        <v>57546944.970405199</v>
      </c>
      <c r="AA12" s="58">
        <f>'Construction Budget'!H33*10000000</f>
        <v>34447375.516171999</v>
      </c>
      <c r="AB12" s="37">
        <v>12</v>
      </c>
      <c r="AC12" s="34">
        <f>COUNTIF('Booking Jun'!B:B,C12)-COUNTIF('Cancel Jun'!A:A,C12)</f>
        <v>17</v>
      </c>
      <c r="AD12" s="37">
        <v>5914.7008652657605</v>
      </c>
      <c r="AE12" s="44">
        <f>(AI12/AG12)</f>
        <v>5861.4945621973484</v>
      </c>
      <c r="AF12" s="37">
        <v>16180</v>
      </c>
      <c r="AG12" s="34">
        <f>SUMIF('Booking Jun'!B:B,'FY Target Sheet'!C12,'Booking Jun'!K:K)-SUMIF('Cancel Jun'!A:A,'FY Target Sheet'!C12,'Cancel Jun'!F:F)</f>
        <v>25194</v>
      </c>
      <c r="AH12" s="37">
        <v>95699860</v>
      </c>
      <c r="AI12" s="34">
        <f>SUMIF('Booking Jun'!B:B,C12,'Booking Jun'!L:L)-SUMIF('Cancel Jun'!A:A,'FY Target Sheet'!C12,'Cancel Jun'!G:G)</f>
        <v>147674494</v>
      </c>
      <c r="AJ12" s="37">
        <v>58490495.833333328</v>
      </c>
      <c r="AK12" s="34">
        <f>SUMIF('Coll Jun'!A:A,C12,'Coll Jun'!J:J)*100000</f>
        <v>80789000</v>
      </c>
      <c r="AL12" s="37">
        <f>'Construction Budget'!I32*10000000</f>
        <v>97656809.460531384</v>
      </c>
      <c r="AM12" s="44">
        <f>'Construction Budget'!I33*10000000</f>
        <v>75317143.069991991</v>
      </c>
      <c r="AN12" s="37">
        <v>12</v>
      </c>
      <c r="AO12" s="37">
        <v>5991.3003708281831</v>
      </c>
      <c r="AP12" s="37">
        <v>16180</v>
      </c>
      <c r="AQ12" s="37">
        <v>96939240</v>
      </c>
      <c r="AR12" s="37">
        <v>69999877</v>
      </c>
      <c r="AS12" s="37">
        <f>'Construction Budget'!J32*10000000</f>
        <v>76170244.438311979</v>
      </c>
      <c r="AT12" s="37">
        <v>22</v>
      </c>
      <c r="AU12" s="37">
        <v>5993.8736072423399</v>
      </c>
      <c r="AV12" s="37">
        <v>31592</v>
      </c>
      <c r="AW12" s="37">
        <v>189358455</v>
      </c>
      <c r="AX12" s="37">
        <v>88069614.083333343</v>
      </c>
      <c r="AY12" s="37">
        <f>'Construction Budget'!K32*10000000</f>
        <v>87151238.088956997</v>
      </c>
      <c r="AZ12" s="37">
        <v>22</v>
      </c>
      <c r="BA12" s="37">
        <v>5993.8736072423399</v>
      </c>
      <c r="BB12" s="37">
        <v>31592</v>
      </c>
      <c r="BC12" s="37">
        <v>189358455</v>
      </c>
      <c r="BD12" s="37">
        <v>99669826.833333343</v>
      </c>
      <c r="BE12" s="37">
        <f>'Construction Budget'!L32*10000000</f>
        <v>84852124.463509351</v>
      </c>
      <c r="BF12" s="37">
        <v>22</v>
      </c>
      <c r="BG12" s="37">
        <v>6177.3450074035927</v>
      </c>
      <c r="BH12" s="37">
        <v>31066</v>
      </c>
      <c r="BI12" s="37">
        <v>191905400</v>
      </c>
      <c r="BJ12" s="37">
        <v>118733019.58333336</v>
      </c>
      <c r="BK12" s="37">
        <f>'Construction Budget'!M32*10000000</f>
        <v>117147369.3899104</v>
      </c>
      <c r="BL12" s="37">
        <v>12</v>
      </c>
      <c r="BM12" s="37">
        <v>6179.5786908077998</v>
      </c>
      <c r="BN12" s="37">
        <v>17232</v>
      </c>
      <c r="BO12" s="37">
        <v>106486500</v>
      </c>
      <c r="BP12" s="37">
        <v>130093618.33333333</v>
      </c>
      <c r="BQ12" s="37">
        <f>'Construction Budget'!N32*10000000</f>
        <v>94856488.298173249</v>
      </c>
      <c r="BR12" s="37">
        <v>14</v>
      </c>
      <c r="BS12" s="37">
        <v>6176.0343242414956</v>
      </c>
      <c r="BT12" s="37">
        <v>19578</v>
      </c>
      <c r="BU12" s="37">
        <v>120914400</v>
      </c>
      <c r="BV12" s="37">
        <v>146555680.83333331</v>
      </c>
      <c r="BW12" s="37">
        <f>'Construction Budget'!O32*10000000</f>
        <v>86468350.36576958</v>
      </c>
      <c r="BX12" s="37">
        <v>13</v>
      </c>
      <c r="BY12" s="37">
        <v>6177.6935615321927</v>
      </c>
      <c r="BZ12" s="37">
        <v>18405</v>
      </c>
      <c r="CA12" s="37">
        <v>113700450</v>
      </c>
      <c r="CB12" s="37">
        <v>172679908.5</v>
      </c>
      <c r="CC12" s="37">
        <f>'Construction Budget'!P32*10000000</f>
        <v>87742761.102556005</v>
      </c>
      <c r="CD12" s="37">
        <v>13</v>
      </c>
      <c r="CE12" s="37">
        <v>6190.9592389509153</v>
      </c>
      <c r="CF12" s="37">
        <v>45411</v>
      </c>
      <c r="CG12" s="37">
        <v>281137650</v>
      </c>
      <c r="CH12" s="37">
        <v>172550231.75</v>
      </c>
      <c r="CI12" s="37">
        <f>'Construction Budget'!Q32*10000000</f>
        <v>76389840.739517286</v>
      </c>
      <c r="CJ12" s="37">
        <v>12</v>
      </c>
      <c r="CK12" s="37">
        <v>6175.4249970070632</v>
      </c>
      <c r="CL12" s="37">
        <v>16706</v>
      </c>
      <c r="CM12" s="37">
        <v>103166650</v>
      </c>
      <c r="CN12" s="37">
        <v>192506199.25</v>
      </c>
      <c r="CO12" s="37">
        <f>'Construction Budget'!R32*10000000</f>
        <v>81647059.423417583</v>
      </c>
    </row>
    <row r="13" spans="1:93" s="9" customFormat="1" ht="42.75" customHeight="1" x14ac:dyDescent="0.3">
      <c r="A13" s="17" t="s">
        <v>10458</v>
      </c>
      <c r="B13" s="17" t="s">
        <v>548</v>
      </c>
      <c r="C13" s="50" t="s">
        <v>959</v>
      </c>
      <c r="D13" s="60"/>
      <c r="E13" s="34">
        <f>COUNTIF('Booking Apr'!B:B,'FY Target Sheet'!C13)-COUNTIF('Cancel Apr'!A:A,'FY Target Sheet'!C13)</f>
        <v>0</v>
      </c>
      <c r="F13" s="37"/>
      <c r="G13" s="37"/>
      <c r="H13" s="37"/>
      <c r="I13" s="34">
        <f>SUMIF('Booking Apr'!B:B,'FY Target Sheet'!C13,'Booking Apr'!K:K)-SUMIF('Cancel Apr'!A:A,'FY Target Sheet'!C13,'Cancel Apr'!F:F)</f>
        <v>0</v>
      </c>
      <c r="J13" s="37"/>
      <c r="K13" s="34">
        <f>SUMIF('Booking Apr'!B:B,C13,'Booking Apr'!L:L)-SUMIF('Cancel Apr'!A:A,'FY Target Sheet'!C13,'Cancel Apr'!G:G)</f>
        <v>0</v>
      </c>
      <c r="L13" s="37"/>
      <c r="M13" s="34">
        <f>SUMIF('Coll Apr'!A:A,C13,'Coll Apr'!J:J)</f>
        <v>0</v>
      </c>
      <c r="N13" s="37">
        <f>'Construction Budget'!G35*10000000</f>
        <v>5046916.2054405045</v>
      </c>
      <c r="O13" s="61">
        <f>'Construction Budget'!G36*10000000</f>
        <v>0</v>
      </c>
      <c r="P13" s="53"/>
      <c r="Q13" s="34">
        <f>COUNTIF('Booking May'!B:B,'FY Target Sheet'!C13)-COUNTIF('Cancel May'!A:A,'FY Target Sheet'!C13)</f>
        <v>0</v>
      </c>
      <c r="R13" s="37"/>
      <c r="S13" s="44"/>
      <c r="T13" s="37"/>
      <c r="U13" s="34">
        <f>SUMIF('Booking May'!B:B,'FY Target Sheet'!C13,'Booking May'!K:K)-SUMIF('Cancel May'!A:A,'FY Target Sheet'!C13,'Cancel May'!F:F)</f>
        <v>0</v>
      </c>
      <c r="V13" s="37"/>
      <c r="W13" s="34">
        <f>SUMIF('Booking May'!B:B,C13,'Booking May'!L:L)-SUMIF('Cancel May'!A:A,'FY Target Sheet'!C13,'Cancel May'!G:G)</f>
        <v>0</v>
      </c>
      <c r="X13" s="37"/>
      <c r="Y13" s="34">
        <f>SUMIF('Coll May'!A:A,C13,'Coll May'!J:J)*100000</f>
        <v>0</v>
      </c>
      <c r="Z13" s="37">
        <f>'Construction Budget'!H35*10000000</f>
        <v>7570374.3081607576</v>
      </c>
      <c r="AA13" s="58">
        <f>'Construction Budget'!H36*10000000</f>
        <v>897000</v>
      </c>
      <c r="AB13" s="37"/>
      <c r="AC13" s="34">
        <f>COUNTIF('Booking Jun'!B:B,C13)-COUNTIF('Cancel Jun'!A:A,C13)</f>
        <v>0</v>
      </c>
      <c r="AD13" s="37"/>
      <c r="AE13" s="44"/>
      <c r="AF13" s="37"/>
      <c r="AG13" s="34">
        <f>SUMIF('Booking Jun'!B:B,'FY Target Sheet'!C13,'Booking Jun'!K:K)-SUMIF('Cancel Jun'!A:A,'FY Target Sheet'!C13,'Cancel Jun'!F:F)</f>
        <v>0</v>
      </c>
      <c r="AH13" s="37"/>
      <c r="AI13" s="34">
        <f>SUMIF('Booking Jun'!B:B,C13,'Booking Jun'!L:L)-SUMIF('Cancel Jun'!A:A,'FY Target Sheet'!C13,'Cancel Jun'!G:G)</f>
        <v>0</v>
      </c>
      <c r="AJ13" s="37"/>
      <c r="AK13" s="34">
        <f>SUMIF('Coll Jun'!A:A,C13,'Coll Jun'!J:J)*100000</f>
        <v>0</v>
      </c>
      <c r="AL13" s="37">
        <f>'Construction Budget'!I35*10000000</f>
        <v>7570374.3081607576</v>
      </c>
      <c r="AM13" s="44">
        <f>'Construction Budget'!I36*10000000</f>
        <v>0</v>
      </c>
      <c r="AN13" s="37"/>
      <c r="AO13" s="37"/>
      <c r="AP13" s="37"/>
      <c r="AQ13" s="37"/>
      <c r="AR13" s="37"/>
      <c r="AS13" s="37">
        <f>'Construction Budget'!J35*10000000</f>
        <v>8691911.2427030914</v>
      </c>
      <c r="AT13" s="37"/>
      <c r="AU13" s="37"/>
      <c r="AV13" s="37"/>
      <c r="AW13" s="37"/>
      <c r="AX13" s="37"/>
      <c r="AY13" s="37">
        <f>'Construction Budget'!K35*10000000</f>
        <v>10912554.373096911</v>
      </c>
      <c r="AZ13" s="37"/>
      <c r="BA13" s="37"/>
      <c r="BB13" s="37"/>
      <c r="BC13" s="37"/>
      <c r="BD13" s="37"/>
      <c r="BE13" s="37">
        <f>'Construction Budget'!L35*10000000</f>
        <v>12022875.938293826</v>
      </c>
      <c r="BF13" s="37"/>
      <c r="BG13" s="37"/>
      <c r="BH13" s="37"/>
      <c r="BI13" s="37"/>
      <c r="BJ13" s="37"/>
      <c r="BK13" s="37">
        <f>'Construction Budget'!M35*10000000</f>
        <v>12022875.938293826</v>
      </c>
      <c r="BL13" s="37"/>
      <c r="BM13" s="37"/>
      <c r="BN13" s="37"/>
      <c r="BO13" s="37"/>
      <c r="BP13" s="37"/>
      <c r="BQ13" s="37">
        <f>'Construction Budget'!N35*10000000</f>
        <v>7177836.381070938</v>
      </c>
      <c r="BR13" s="37"/>
      <c r="BS13" s="37"/>
      <c r="BT13" s="37"/>
      <c r="BU13" s="37"/>
      <c r="BV13" s="37"/>
      <c r="BW13" s="37">
        <f>'Construction Budget'!O35*10000000</f>
        <v>6370329.7882004604</v>
      </c>
      <c r="BX13" s="37"/>
      <c r="BY13" s="37"/>
      <c r="BZ13" s="37"/>
      <c r="CA13" s="37"/>
      <c r="CB13" s="37"/>
      <c r="CC13" s="37">
        <f>'Construction Budget'!P35*10000000</f>
        <v>7290887.3040728085</v>
      </c>
      <c r="CD13" s="37"/>
      <c r="CE13" s="37"/>
      <c r="CF13" s="37"/>
      <c r="CG13" s="37"/>
      <c r="CH13" s="37"/>
      <c r="CI13" s="37">
        <f>'Construction Budget'!Q35*10000000</f>
        <v>15422478.694278555</v>
      </c>
      <c r="CJ13" s="37"/>
      <c r="CK13" s="37"/>
      <c r="CL13" s="37"/>
      <c r="CM13" s="37"/>
      <c r="CN13" s="37"/>
      <c r="CO13" s="37">
        <f>'Construction Budget'!R35*10000000</f>
        <v>19902121.518227547</v>
      </c>
    </row>
    <row r="14" spans="1:93" s="9" customFormat="1" ht="40.5" customHeight="1" x14ac:dyDescent="0.3">
      <c r="A14" s="17" t="s">
        <v>951</v>
      </c>
      <c r="B14" s="17" t="s">
        <v>78</v>
      </c>
      <c r="C14" s="50" t="s">
        <v>463</v>
      </c>
      <c r="D14" s="57">
        <v>1</v>
      </c>
      <c r="E14" s="34">
        <f>COUNTIF('Booking Apr'!B:B,'FY Target Sheet'!C14)-COUNTIF('Cancel Apr'!A:A,'FY Target Sheet'!C14)</f>
        <v>0</v>
      </c>
      <c r="F14" s="37">
        <v>8000</v>
      </c>
      <c r="G14" s="44"/>
      <c r="H14" s="35">
        <v>14310</v>
      </c>
      <c r="I14" s="34">
        <f>SUMIF('Booking Apr'!B:B,'FY Target Sheet'!C14,'Booking Apr'!K:K)-SUMIF('Cancel Apr'!A:A,'FY Target Sheet'!C14,'Cancel Apr'!F:F)</f>
        <v>0</v>
      </c>
      <c r="J14" s="35">
        <v>114480000</v>
      </c>
      <c r="K14" s="34">
        <f>SUMIF('Booking Apr'!B:B,C14,'Booking Apr'!L:L)-SUMIF('Cancel Apr'!A:A,'FY Target Sheet'!C14,'Cancel Apr'!G:G)</f>
        <v>0</v>
      </c>
      <c r="L14" s="35">
        <v>176979414.28571427</v>
      </c>
      <c r="M14" s="34">
        <f>SUMIF('Coll Apr'!A:A,C14,'Coll Apr'!J:J)</f>
        <v>0</v>
      </c>
      <c r="N14" s="35"/>
      <c r="O14" s="59"/>
      <c r="P14" s="52">
        <v>1</v>
      </c>
      <c r="Q14" s="34">
        <f>COUNTIF('Booking May'!B:B,'FY Target Sheet'!C14)-COUNTIF('Cancel May'!A:A,'FY Target Sheet'!C14)</f>
        <v>0</v>
      </c>
      <c r="R14" s="37">
        <v>8000</v>
      </c>
      <c r="S14" s="44"/>
      <c r="T14" s="35">
        <v>10675</v>
      </c>
      <c r="U14" s="34">
        <f>SUMIF('Booking May'!B:B,'FY Target Sheet'!C14,'Booking May'!K:K)-SUMIF('Cancel May'!A:A,'FY Target Sheet'!C14,'Cancel May'!F:F)</f>
        <v>0</v>
      </c>
      <c r="V14" s="35">
        <v>85400000</v>
      </c>
      <c r="W14" s="34">
        <f>SUMIF('Booking May'!B:B,C14,'Booking May'!L:L)-SUMIF('Cancel May'!A:A,'FY Target Sheet'!C14,'Cancel May'!G:G)</f>
        <v>0</v>
      </c>
      <c r="X14" s="35">
        <v>219679414.28571427</v>
      </c>
      <c r="Y14" s="34">
        <f>SUMIF('Coll May'!A:A,C14,'Coll May'!J:J)*100000</f>
        <v>0</v>
      </c>
      <c r="Z14" s="35"/>
      <c r="AA14" s="58"/>
      <c r="AB14" s="35">
        <v>2</v>
      </c>
      <c r="AC14" s="34">
        <f>COUNTIF('Booking Jun'!B:B,C14)-COUNTIF('Cancel Jun'!A:A,C14)</f>
        <v>0</v>
      </c>
      <c r="AD14" s="37">
        <v>8388.6949667830195</v>
      </c>
      <c r="AE14" s="44"/>
      <c r="AF14" s="35">
        <v>17762</v>
      </c>
      <c r="AG14" s="34">
        <f>SUMIF('Booking Jun'!B:B,'FY Target Sheet'!C14,'Booking Jun'!K:K)-SUMIF('Cancel Jun'!A:A,'FY Target Sheet'!C14,'Cancel Jun'!F:F)</f>
        <v>0</v>
      </c>
      <c r="AH14" s="35">
        <v>149000000</v>
      </c>
      <c r="AI14" s="34">
        <f>SUMIF('Booking Jun'!B:B,C14,'Booking Jun'!L:L)-SUMIF('Cancel Jun'!A:A,'FY Target Sheet'!C14,'Cancel Jun'!G:G)</f>
        <v>0</v>
      </c>
      <c r="AJ14" s="35">
        <v>230035414.28571424</v>
      </c>
      <c r="AK14" s="34">
        <f>SUMIF('Coll Jun'!A:A,C14,'Coll Jun'!J:J)*100000</f>
        <v>0</v>
      </c>
      <c r="AL14" s="35"/>
      <c r="AM14" s="34"/>
      <c r="AN14" s="35">
        <v>3</v>
      </c>
      <c r="AO14" s="37">
        <v>9288.059701492537</v>
      </c>
      <c r="AP14" s="35">
        <v>10720</v>
      </c>
      <c r="AQ14" s="35">
        <v>99568000</v>
      </c>
      <c r="AR14" s="35">
        <v>225037414.28571424</v>
      </c>
      <c r="AS14" s="35"/>
      <c r="AT14" s="35">
        <v>3</v>
      </c>
      <c r="AU14" s="37">
        <v>8889.0033479268604</v>
      </c>
      <c r="AV14" s="35">
        <v>15532</v>
      </c>
      <c r="AW14" s="35">
        <v>138064000</v>
      </c>
      <c r="AX14" s="35">
        <v>226473414.28571427</v>
      </c>
      <c r="AY14" s="35"/>
      <c r="AZ14" s="35">
        <v>3</v>
      </c>
      <c r="BA14" s="37">
        <v>6389.3311560182347</v>
      </c>
      <c r="BB14" s="35">
        <v>14697</v>
      </c>
      <c r="BC14" s="35">
        <v>93904000</v>
      </c>
      <c r="BD14" s="35">
        <v>235723414.28571427</v>
      </c>
      <c r="BE14" s="35"/>
      <c r="BF14" s="35">
        <v>3</v>
      </c>
      <c r="BG14" s="37">
        <v>8650.8909210898455</v>
      </c>
      <c r="BH14" s="35">
        <v>21214</v>
      </c>
      <c r="BI14" s="35">
        <v>183520000</v>
      </c>
      <c r="BJ14" s="35">
        <v>258451414.28571427</v>
      </c>
      <c r="BK14" s="35"/>
      <c r="BL14" s="35">
        <v>3</v>
      </c>
      <c r="BM14" s="37">
        <v>8889.0033479268604</v>
      </c>
      <c r="BN14" s="35">
        <v>15532</v>
      </c>
      <c r="BO14" s="35">
        <v>138064000</v>
      </c>
      <c r="BP14" s="35">
        <v>257317699.99999997</v>
      </c>
      <c r="BQ14" s="35"/>
      <c r="BR14" s="35">
        <v>2</v>
      </c>
      <c r="BS14" s="37">
        <v>10000</v>
      </c>
      <c r="BT14" s="35">
        <v>6904</v>
      </c>
      <c r="BU14" s="35">
        <v>69040000</v>
      </c>
      <c r="BV14" s="35">
        <v>200077699.99999997</v>
      </c>
      <c r="BW14" s="35"/>
      <c r="BX14" s="35">
        <v>2</v>
      </c>
      <c r="BY14" s="37">
        <v>10000</v>
      </c>
      <c r="BZ14" s="35">
        <v>6904</v>
      </c>
      <c r="CA14" s="35">
        <v>69040000</v>
      </c>
      <c r="CB14" s="35">
        <v>165565699.99999997</v>
      </c>
      <c r="CC14" s="35"/>
      <c r="CD14" s="35">
        <v>2</v>
      </c>
      <c r="CE14" s="37">
        <v>10000</v>
      </c>
      <c r="CF14" s="35">
        <v>6904</v>
      </c>
      <c r="CG14" s="35">
        <v>69040000</v>
      </c>
      <c r="CH14" s="35">
        <v>82848000</v>
      </c>
      <c r="CI14" s="35"/>
      <c r="CJ14" s="35">
        <v>1</v>
      </c>
      <c r="CK14" s="37">
        <v>10000</v>
      </c>
      <c r="CL14" s="35">
        <v>3452</v>
      </c>
      <c r="CM14" s="35">
        <v>34520000</v>
      </c>
      <c r="CN14" s="35">
        <v>75944000</v>
      </c>
      <c r="CO14" s="35"/>
    </row>
    <row r="15" spans="1:93" s="10" customFormat="1" ht="40.5" customHeight="1" x14ac:dyDescent="0.3">
      <c r="A15" s="17" t="s">
        <v>951</v>
      </c>
      <c r="B15" s="17" t="s">
        <v>78</v>
      </c>
      <c r="C15" s="50" t="s">
        <v>69</v>
      </c>
      <c r="D15" s="57">
        <v>0</v>
      </c>
      <c r="E15" s="34">
        <f>COUNTIF('Booking Apr'!B:B,'FY Target Sheet'!C15)-COUNTIF('Cancel Apr'!A:A,'FY Target Sheet'!C15)</f>
        <v>1</v>
      </c>
      <c r="F15" s="37">
        <v>0</v>
      </c>
      <c r="G15" s="44">
        <f>(K15/I15)</f>
        <v>16250</v>
      </c>
      <c r="H15" s="35">
        <v>0</v>
      </c>
      <c r="I15" s="34">
        <f>SUMIF('Booking Apr'!B:B,'FY Target Sheet'!C15,'Booking Apr'!K:K)-SUMIF('Cancel Apr'!A:A,'FY Target Sheet'!C15,'Cancel Apr'!F:F)</f>
        <v>400</v>
      </c>
      <c r="J15" s="35">
        <v>0</v>
      </c>
      <c r="K15" s="34">
        <f>SUMIF('Booking Apr'!B:B,C15,'Booking Apr'!L:L)-SUMIF('Cancel Apr'!A:A,'FY Target Sheet'!C15,'Cancel Apr'!G:G)</f>
        <v>6500000</v>
      </c>
      <c r="L15" s="35">
        <v>22380250</v>
      </c>
      <c r="M15" s="34">
        <f>SUMIF('Coll Apr'!A:A,C15,'Coll Apr'!J:J)*100000</f>
        <v>650000</v>
      </c>
      <c r="N15" s="35"/>
      <c r="O15" s="59"/>
      <c r="P15" s="52">
        <v>0</v>
      </c>
      <c r="Q15" s="34">
        <f>COUNTIF('Booking May'!B:B,'FY Target Sheet'!C15)-COUNTIF('Cancel May'!A:A,'FY Target Sheet'!C15)</f>
        <v>2</v>
      </c>
      <c r="R15" s="37">
        <v>0</v>
      </c>
      <c r="S15" s="44">
        <f t="shared" si="2"/>
        <v>8394.5773524720898</v>
      </c>
      <c r="T15" s="35">
        <v>0</v>
      </c>
      <c r="U15" s="34">
        <f>SUMIF('Booking May'!B:B,'FY Target Sheet'!C15,'Booking May'!K:K)-SUMIF('Cancel May'!A:A,'FY Target Sheet'!C15,'Cancel May'!F:F)</f>
        <v>3135</v>
      </c>
      <c r="V15" s="35">
        <v>0</v>
      </c>
      <c r="W15" s="34">
        <f>SUMIF('Booking May'!B:B,C15,'Booking May'!L:L)-SUMIF('Cancel May'!A:A,'FY Target Sheet'!C15,'Cancel May'!G:G)</f>
        <v>26317000</v>
      </c>
      <c r="X15" s="35">
        <v>22380250</v>
      </c>
      <c r="Y15" s="34">
        <f>SUMIF('Coll May'!A:A,C15,'Coll May'!J:J)*100000</f>
        <v>31877999.999999996</v>
      </c>
      <c r="Z15" s="35"/>
      <c r="AA15" s="58"/>
      <c r="AB15" s="35">
        <v>0</v>
      </c>
      <c r="AC15" s="34">
        <f>COUNTIF('Booking Jun'!B:B,C15)-COUNTIF('Cancel Jun'!A:A,C15)</f>
        <v>0</v>
      </c>
      <c r="AD15" s="37">
        <v>0</v>
      </c>
      <c r="AE15" s="44"/>
      <c r="AF15" s="35">
        <v>0</v>
      </c>
      <c r="AG15" s="34">
        <f>SUMIF('Booking Jun'!B:B,'FY Target Sheet'!C15,'Booking Jun'!K:K)-SUMIF('Cancel Jun'!A:A,'FY Target Sheet'!C15,'Cancel Jun'!F:F)</f>
        <v>0</v>
      </c>
      <c r="AH15" s="35">
        <v>0</v>
      </c>
      <c r="AI15" s="34">
        <f>SUMIF('Booking Jun'!B:B,C15,'Booking Jun'!L:L)-SUMIF('Cancel Jun'!A:A,'FY Target Sheet'!C15,'Cancel Jun'!G:G)</f>
        <v>0</v>
      </c>
      <c r="AJ15" s="35">
        <v>22380250</v>
      </c>
      <c r="AK15" s="34">
        <f>SUMIF('Coll Jun'!A:A,C15,'Coll Jun'!J:J)*100000</f>
        <v>5095000</v>
      </c>
      <c r="AL15" s="35"/>
      <c r="AM15" s="34"/>
      <c r="AN15" s="35">
        <v>2</v>
      </c>
      <c r="AO15" s="37">
        <v>8000</v>
      </c>
      <c r="AP15" s="35">
        <v>960</v>
      </c>
      <c r="AQ15" s="35">
        <v>7680000</v>
      </c>
      <c r="AR15" s="35">
        <v>26220250</v>
      </c>
      <c r="AS15" s="35"/>
      <c r="AT15" s="35">
        <v>2</v>
      </c>
      <c r="AU15" s="37">
        <v>8000</v>
      </c>
      <c r="AV15" s="35">
        <v>1074</v>
      </c>
      <c r="AW15" s="35">
        <v>8592000</v>
      </c>
      <c r="AX15" s="35">
        <v>8136000</v>
      </c>
      <c r="AY15" s="35"/>
      <c r="AZ15" s="35">
        <v>1</v>
      </c>
      <c r="BA15" s="37">
        <v>8000</v>
      </c>
      <c r="BB15" s="35">
        <v>5872</v>
      </c>
      <c r="BC15" s="35">
        <v>46976000</v>
      </c>
      <c r="BD15" s="35">
        <v>27783999.999999996</v>
      </c>
      <c r="BE15" s="35"/>
      <c r="BF15" s="35">
        <v>0</v>
      </c>
      <c r="BG15" s="37">
        <v>0</v>
      </c>
      <c r="BH15" s="35">
        <v>0</v>
      </c>
      <c r="BI15" s="35">
        <v>0</v>
      </c>
      <c r="BJ15" s="35">
        <v>23488000</v>
      </c>
      <c r="BK15" s="35"/>
      <c r="BL15" s="35">
        <v>0</v>
      </c>
      <c r="BM15" s="35">
        <v>0</v>
      </c>
      <c r="BN15" s="35">
        <v>0</v>
      </c>
      <c r="BO15" s="35">
        <v>0</v>
      </c>
      <c r="BP15" s="35">
        <v>0</v>
      </c>
      <c r="BQ15" s="35"/>
      <c r="BR15" s="35">
        <v>0</v>
      </c>
      <c r="BS15" s="35">
        <v>0</v>
      </c>
      <c r="BT15" s="35">
        <v>0</v>
      </c>
      <c r="BU15" s="35">
        <v>0</v>
      </c>
      <c r="BV15" s="35">
        <v>0</v>
      </c>
      <c r="BW15" s="35"/>
      <c r="BX15" s="35">
        <v>0</v>
      </c>
      <c r="BY15" s="35">
        <v>0</v>
      </c>
      <c r="BZ15" s="35">
        <v>0</v>
      </c>
      <c r="CA15" s="35">
        <v>0</v>
      </c>
      <c r="CB15" s="35">
        <v>0</v>
      </c>
      <c r="CC15" s="35"/>
      <c r="CD15" s="35">
        <v>0</v>
      </c>
      <c r="CE15" s="35">
        <v>0</v>
      </c>
      <c r="CF15" s="35">
        <v>0</v>
      </c>
      <c r="CG15" s="35">
        <v>0</v>
      </c>
      <c r="CH15" s="35">
        <v>0</v>
      </c>
      <c r="CI15" s="35"/>
      <c r="CJ15" s="35">
        <v>0</v>
      </c>
      <c r="CK15" s="35">
        <v>0</v>
      </c>
      <c r="CL15" s="35">
        <v>0</v>
      </c>
      <c r="CM15" s="35">
        <v>0</v>
      </c>
      <c r="CN15" s="35">
        <v>0</v>
      </c>
      <c r="CO15" s="35"/>
    </row>
    <row r="16" spans="1:93" s="1" customFormat="1" ht="40.5" customHeight="1" x14ac:dyDescent="0.3">
      <c r="A16" s="17" t="s">
        <v>950</v>
      </c>
      <c r="B16" s="17" t="s">
        <v>549</v>
      </c>
      <c r="C16" s="50" t="s">
        <v>72</v>
      </c>
      <c r="D16" s="60">
        <v>1</v>
      </c>
      <c r="E16" s="34">
        <f>COUNTIF('Booking Apr'!B:B,'FY Target Sheet'!C16)-COUNTIF('Cancel Apr'!A:A,'FY Target Sheet'!C16)</f>
        <v>2</v>
      </c>
      <c r="F16" s="37">
        <v>12000</v>
      </c>
      <c r="G16" s="44">
        <f t="shared" ref="G16:G19" si="4">(K16/I16)</f>
        <v>12763.810741687979</v>
      </c>
      <c r="H16" s="37">
        <v>2150</v>
      </c>
      <c r="I16" s="34">
        <f>SUMIF('Booking Apr'!B:B,'FY Target Sheet'!C16,'Booking Apr'!K:K)-SUMIF('Cancel Apr'!A:A,'FY Target Sheet'!C16,'Cancel Apr'!F:F)</f>
        <v>4301</v>
      </c>
      <c r="J16" s="37">
        <v>25800000</v>
      </c>
      <c r="K16" s="34">
        <f>SUMIF('Booking Apr'!B:B,C16,'Booking Apr'!L:L)-SUMIF('Cancel Apr'!A:A,'FY Target Sheet'!C16,'Cancel Apr'!G:G)</f>
        <v>54897150</v>
      </c>
      <c r="L16" s="37">
        <v>16119500.000000002</v>
      </c>
      <c r="M16" s="34">
        <f>SUMIF('Coll Apr'!A:A,C16,'Coll Apr'!J:J)*100000</f>
        <v>41774000</v>
      </c>
      <c r="N16" s="37">
        <f>'Construction Budget'!G38*10000000</f>
        <v>46718535.319044597</v>
      </c>
      <c r="O16" s="61">
        <f>'Construction Budget'!G39*10000000</f>
        <v>11355933.580323998</v>
      </c>
      <c r="P16" s="53">
        <v>2</v>
      </c>
      <c r="Q16" s="34">
        <f>COUNTIF('Booking May'!B:B,'FY Target Sheet'!C16)-COUNTIF('Cancel May'!A:A,'FY Target Sheet'!C16)</f>
        <v>4</v>
      </c>
      <c r="R16" s="37">
        <v>12000</v>
      </c>
      <c r="S16" s="44">
        <f t="shared" si="2"/>
        <v>11409.27125160188</v>
      </c>
      <c r="T16" s="37">
        <v>4681</v>
      </c>
      <c r="U16" s="34">
        <f>SUMIF('Booking May'!B:B,'FY Target Sheet'!C16,'Booking May'!K:K)-SUMIF('Cancel May'!A:A,'FY Target Sheet'!C16,'Cancel May'!F:F)</f>
        <v>9364</v>
      </c>
      <c r="V16" s="37">
        <v>56172000</v>
      </c>
      <c r="W16" s="34">
        <f>SUMIF('Booking May'!B:B,C16,'Booking May'!L:L)-SUMIF('Cancel May'!A:A,'FY Target Sheet'!C16,'Cancel May'!G:G)</f>
        <v>106836416</v>
      </c>
      <c r="X16" s="37">
        <v>45546092.727272734</v>
      </c>
      <c r="Y16" s="34">
        <f>SUMIF('Coll May'!A:A,C16,'Coll May'!J:J)*100000</f>
        <v>46209000</v>
      </c>
      <c r="Z16" s="37">
        <f>'Construction Budget'!H38*10000000</f>
        <v>49195027.37233194</v>
      </c>
      <c r="AA16" s="58">
        <f>'Construction Budget'!H39*10000000</f>
        <v>21503789.088504001</v>
      </c>
      <c r="AB16" s="37">
        <v>2</v>
      </c>
      <c r="AC16" s="34">
        <f>COUNTIF('Booking Jun'!B:B,C16)-COUNTIF('Cancel Jun'!A:A,C16)</f>
        <v>3</v>
      </c>
      <c r="AD16" s="37">
        <v>12000</v>
      </c>
      <c r="AE16" s="44">
        <f>(AI16/AG16)</f>
        <v>11034.844118417606</v>
      </c>
      <c r="AF16" s="37">
        <v>4681</v>
      </c>
      <c r="AG16" s="34">
        <f>SUMIF('Booking Jun'!B:B,'FY Target Sheet'!C16,'Booking Jun'!K:K)-SUMIF('Cancel Jun'!A:A,'FY Target Sheet'!C16,'Cancel Jun'!F:F)</f>
        <v>7634</v>
      </c>
      <c r="AH16" s="37">
        <v>56172000</v>
      </c>
      <c r="AI16" s="34">
        <f>SUMIF('Booking Jun'!B:B,C16,'Booking Jun'!L:L)-SUMIF('Cancel Jun'!A:A,'FY Target Sheet'!C16,'Cancel Jun'!G:G)</f>
        <v>84240000</v>
      </c>
      <c r="AJ16" s="42">
        <v>41582187.272727273</v>
      </c>
      <c r="AK16" s="34">
        <f>SUMIF('Coll Jun'!A:A,C16,'Coll Jun'!J:J)*100000</f>
        <v>41837000</v>
      </c>
      <c r="AL16" s="37">
        <f>'Construction Budget'!I38*10000000</f>
        <v>50016850.709517851</v>
      </c>
      <c r="AM16" s="44">
        <f>'Construction Budget'!I39*10000000</f>
        <v>44214896.849318996</v>
      </c>
      <c r="AN16" s="37">
        <v>2</v>
      </c>
      <c r="AO16" s="37">
        <v>12000</v>
      </c>
      <c r="AP16" s="37">
        <v>4681</v>
      </c>
      <c r="AQ16" s="37">
        <v>56172000</v>
      </c>
      <c r="AR16" s="37">
        <v>45150087.272727273</v>
      </c>
      <c r="AS16" s="37">
        <f>'Construction Budget'!J38*10000000</f>
        <v>64614158.754078969</v>
      </c>
      <c r="AT16" s="37">
        <v>2</v>
      </c>
      <c r="AU16" s="37">
        <v>12000</v>
      </c>
      <c r="AV16" s="37">
        <v>4681</v>
      </c>
      <c r="AW16" s="37">
        <v>56172000</v>
      </c>
      <c r="AX16" s="37">
        <v>59362987.272727273</v>
      </c>
      <c r="AY16" s="37">
        <f>'Construction Budget'!K38*10000000</f>
        <v>73484312.408807293</v>
      </c>
      <c r="AZ16" s="37">
        <v>3</v>
      </c>
      <c r="BA16" s="37">
        <v>12000</v>
      </c>
      <c r="BB16" s="37">
        <v>7212</v>
      </c>
      <c r="BC16" s="37">
        <v>86544000</v>
      </c>
      <c r="BD16" s="37">
        <v>66498787.272727281</v>
      </c>
      <c r="BE16" s="37">
        <f>'Construction Budget'!L38*10000000</f>
        <v>76996624.976978898</v>
      </c>
      <c r="BF16" s="37">
        <v>3</v>
      </c>
      <c r="BG16" s="37">
        <v>12000</v>
      </c>
      <c r="BH16" s="37">
        <v>7212</v>
      </c>
      <c r="BI16" s="37">
        <v>86544000</v>
      </c>
      <c r="BJ16" s="37">
        <v>72344587.272727281</v>
      </c>
      <c r="BK16" s="37">
        <f>'Construction Budget'!M38*10000000</f>
        <v>71740277.302483618</v>
      </c>
      <c r="BL16" s="37">
        <v>3</v>
      </c>
      <c r="BM16" s="37">
        <v>12000</v>
      </c>
      <c r="BN16" s="37">
        <v>7212</v>
      </c>
      <c r="BO16" s="37">
        <v>86544000</v>
      </c>
      <c r="BP16" s="37">
        <v>80998987.272727281</v>
      </c>
      <c r="BQ16" s="37">
        <f>'Construction Budget'!N38*10000000</f>
        <v>78257760.174341142</v>
      </c>
      <c r="BR16" s="37">
        <v>4</v>
      </c>
      <c r="BS16" s="37">
        <v>12000</v>
      </c>
      <c r="BT16" s="37">
        <v>9362</v>
      </c>
      <c r="BU16" s="37">
        <v>112344000</v>
      </c>
      <c r="BV16" s="42">
        <v>91702687.272727281</v>
      </c>
      <c r="BW16" s="37">
        <f>'Construction Budget'!O38*10000000</f>
        <v>83542749.277177855</v>
      </c>
      <c r="BX16" s="37">
        <v>3</v>
      </c>
      <c r="BY16" s="37">
        <v>12000</v>
      </c>
      <c r="BZ16" s="37">
        <v>7212</v>
      </c>
      <c r="CA16" s="37">
        <v>86544000</v>
      </c>
      <c r="CB16" s="37">
        <v>101591487.27272727</v>
      </c>
      <c r="CC16" s="37">
        <f>'Construction Budget'!P38*10000000</f>
        <v>88409217.891662866</v>
      </c>
      <c r="CD16" s="37">
        <v>3</v>
      </c>
      <c r="CE16" s="37">
        <v>12000</v>
      </c>
      <c r="CF16" s="37">
        <v>7212</v>
      </c>
      <c r="CG16" s="37">
        <v>86544000</v>
      </c>
      <c r="CH16" s="37">
        <v>111005187.27272727</v>
      </c>
      <c r="CI16" s="37">
        <f>'Construction Budget'!Q38*10000000</f>
        <v>75810731.878469855</v>
      </c>
      <c r="CJ16" s="37">
        <v>2</v>
      </c>
      <c r="CK16" s="37">
        <v>12000</v>
      </c>
      <c r="CL16" s="37">
        <v>4681</v>
      </c>
      <c r="CM16" s="37">
        <v>56172000</v>
      </c>
      <c r="CN16" s="42">
        <v>126036087.27272728</v>
      </c>
      <c r="CO16" s="37">
        <f>'Construction Budget'!R38*10000000</f>
        <v>91224633.935105219</v>
      </c>
    </row>
    <row r="17" spans="1:93" s="7" customFormat="1" ht="40.5" customHeight="1" x14ac:dyDescent="0.3">
      <c r="A17" s="17" t="s">
        <v>950</v>
      </c>
      <c r="B17" s="17" t="s">
        <v>549</v>
      </c>
      <c r="C17" s="50" t="s">
        <v>75</v>
      </c>
      <c r="D17" s="60">
        <v>5</v>
      </c>
      <c r="E17" s="34">
        <f>COUNTIF('Booking Apr'!B:B,'FY Target Sheet'!C17)-COUNTIF('Cancel Apr'!A:A,'FY Target Sheet'!C17)</f>
        <v>-1</v>
      </c>
      <c r="F17" s="37">
        <v>10000</v>
      </c>
      <c r="G17" s="44">
        <f t="shared" si="4"/>
        <v>10218.352499060504</v>
      </c>
      <c r="H17" s="37">
        <v>10110.799999999999</v>
      </c>
      <c r="I17" s="34">
        <f>SUMIF('Booking Apr'!B:B,'FY Target Sheet'!C17,'Booking Apr'!K:K)-SUMIF('Cancel Apr'!A:A,'FY Target Sheet'!C17,'Cancel Apr'!F:F)</f>
        <v>-2661</v>
      </c>
      <c r="J17" s="37">
        <v>101107999.99999999</v>
      </c>
      <c r="K17" s="34">
        <f>SUMIF('Booking Apr'!B:B,C17,'Booking Apr'!L:L)-SUMIF('Cancel Apr'!A:A,'FY Target Sheet'!C17,'Cancel Apr'!G:G)</f>
        <v>-27191036</v>
      </c>
      <c r="L17" s="37">
        <v>20873340</v>
      </c>
      <c r="M17" s="34">
        <f>SUMIF('Coll Apr'!A:A,C17,'Coll Apr'!J:J)*100000</f>
        <v>17494000</v>
      </c>
      <c r="N17" s="37">
        <f>'Construction Budget'!G41*10000000</f>
        <v>50000640.000000007</v>
      </c>
      <c r="O17" s="61">
        <f>'Construction Budget'!G42*10000000</f>
        <v>20000000</v>
      </c>
      <c r="P17" s="53">
        <v>7</v>
      </c>
      <c r="Q17" s="34">
        <f>COUNTIF('Booking May'!B:B,'FY Target Sheet'!C17)-COUNTIF('Cancel May'!A:A,'FY Target Sheet'!C17)</f>
        <v>0</v>
      </c>
      <c r="R17" s="37">
        <v>9793.1135414172077</v>
      </c>
      <c r="S17" s="44"/>
      <c r="T17" s="37">
        <v>15032.399999999998</v>
      </c>
      <c r="U17" s="34">
        <f>SUMIF('Booking May'!B:B,'FY Target Sheet'!C17,'Booking May'!K:K)-SUMIF('Cancel May'!A:A,'FY Target Sheet'!C17,'Cancel May'!F:F)</f>
        <v>0</v>
      </c>
      <c r="V17" s="37">
        <v>147214000</v>
      </c>
      <c r="W17" s="34">
        <f>SUMIF('Booking May'!B:B,C17,'Booking May'!L:L)-SUMIF('Cancel May'!A:A,'FY Target Sheet'!C17,'Cancel May'!G:G)</f>
        <v>0</v>
      </c>
      <c r="X17" s="37">
        <v>48270387.515151523</v>
      </c>
      <c r="Y17" s="34">
        <f>SUMIF('Coll May'!A:A,C17,'Coll May'!J:J)*100000</f>
        <v>13920999.999999998</v>
      </c>
      <c r="Z17" s="37">
        <f>'Construction Budget'!H41*10000000</f>
        <v>45000576</v>
      </c>
      <c r="AA17" s="58">
        <f>'Construction Budget'!H42*10000000</f>
        <v>11799999.999999996</v>
      </c>
      <c r="AB17" s="37">
        <v>6</v>
      </c>
      <c r="AC17" s="34">
        <f>COUNTIF('Booking Jun'!B:B,C17)-COUNTIF('Cancel Jun'!A:A,C17)</f>
        <v>3</v>
      </c>
      <c r="AD17" s="37">
        <v>9772.7538434558955</v>
      </c>
      <c r="AE17" s="44">
        <f>(AI17/AG17)</f>
        <v>10238.917926186292</v>
      </c>
      <c r="AF17" s="37">
        <v>13685.599999999999</v>
      </c>
      <c r="AG17" s="34">
        <f>SUMIF('Booking Jun'!B:B,'FY Target Sheet'!C17,'Booking Jun'!K:K)-SUMIF('Cancel Jun'!A:A,'FY Target Sheet'!C17,'Cancel Jun'!F:F)</f>
        <v>5690</v>
      </c>
      <c r="AH17" s="37">
        <v>133746000</v>
      </c>
      <c r="AI17" s="34">
        <f>SUMIF('Booking Jun'!B:B,C17,'Booking Jun'!L:L)-SUMIF('Cancel Jun'!A:A,'FY Target Sheet'!C17,'Cancel Jun'!G:G)</f>
        <v>58259443</v>
      </c>
      <c r="AJ17" s="37">
        <v>59175804.848484859</v>
      </c>
      <c r="AK17" s="34">
        <f>SUMIF('Coll Jun'!A:A,C17,'Coll Jun'!J:J)*100000</f>
        <v>4259000</v>
      </c>
      <c r="AL17" s="37">
        <f>'Construction Budget'!I41*10000000</f>
        <v>42500544</v>
      </c>
      <c r="AM17" s="44">
        <f>'Construction Budget'!I42*10000000</f>
        <v>25099999.999999981</v>
      </c>
      <c r="AN17" s="37">
        <v>6</v>
      </c>
      <c r="AO17" s="37">
        <v>10500</v>
      </c>
      <c r="AP17" s="37">
        <v>12650.4</v>
      </c>
      <c r="AQ17" s="37">
        <v>132829199.99999999</v>
      </c>
      <c r="AR17" s="37">
        <v>65817264.848484844</v>
      </c>
      <c r="AS17" s="37">
        <f>'Construction Budget'!J41*10000000</f>
        <v>67500864</v>
      </c>
      <c r="AT17" s="37">
        <v>6</v>
      </c>
      <c r="AU17" s="37">
        <v>10500</v>
      </c>
      <c r="AV17" s="37">
        <v>12650.4</v>
      </c>
      <c r="AW17" s="37">
        <v>132829199.99999999</v>
      </c>
      <c r="AX17" s="37">
        <v>72458724.848484844</v>
      </c>
      <c r="AY17" s="37">
        <f>'Construction Budget'!K41*10000000</f>
        <v>75000959.999999985</v>
      </c>
      <c r="AZ17" s="37">
        <v>7</v>
      </c>
      <c r="BA17" s="37">
        <v>10293.113541417208</v>
      </c>
      <c r="BB17" s="37">
        <v>15032.399999999998</v>
      </c>
      <c r="BC17" s="37">
        <v>154730200</v>
      </c>
      <c r="BD17" s="37">
        <v>83515964.848484844</v>
      </c>
      <c r="BE17" s="37">
        <f>'Construction Budget'!L41*10000000</f>
        <v>97501248</v>
      </c>
      <c r="BF17" s="37">
        <v>7</v>
      </c>
      <c r="BG17" s="37">
        <v>12868.927146538112</v>
      </c>
      <c r="BH17" s="37">
        <v>19249.599999999999</v>
      </c>
      <c r="BI17" s="37">
        <v>247721700</v>
      </c>
      <c r="BJ17" s="37">
        <v>110508929.84848483</v>
      </c>
      <c r="BK17" s="37">
        <f>'Construction Budget'!M41*10000000</f>
        <v>102501312</v>
      </c>
      <c r="BL17" s="37">
        <v>7</v>
      </c>
      <c r="BM17" s="37">
        <v>10602.002487246516</v>
      </c>
      <c r="BN17" s="37">
        <v>15760.4</v>
      </c>
      <c r="BO17" s="37">
        <v>167091800</v>
      </c>
      <c r="BP17" s="37">
        <v>137439632.34848484</v>
      </c>
      <c r="BQ17" s="37">
        <f>'Construction Budget'!N41*10000000</f>
        <v>92501183.999999985</v>
      </c>
      <c r="BR17" s="37">
        <v>7</v>
      </c>
      <c r="BS17" s="37">
        <v>10594.835156062905</v>
      </c>
      <c r="BT17" s="37">
        <v>15032.399999999998</v>
      </c>
      <c r="BU17" s="37">
        <v>159265800</v>
      </c>
      <c r="BV17" s="37">
        <v>140276362.34848484</v>
      </c>
      <c r="BW17" s="37">
        <f>'Construction Budget'!O41*10000000</f>
        <v>107501376</v>
      </c>
      <c r="BX17" s="37">
        <v>8</v>
      </c>
      <c r="BY17" s="37">
        <v>12883.992046669542</v>
      </c>
      <c r="BZ17" s="37">
        <v>21324.400000000001</v>
      </c>
      <c r="CA17" s="37">
        <v>274743400</v>
      </c>
      <c r="CB17" s="37">
        <v>182751192.34848484</v>
      </c>
      <c r="CC17" s="37">
        <f>'Construction Budget'!P41*10000000</f>
        <v>100001280.00000001</v>
      </c>
      <c r="CD17" s="37">
        <v>6</v>
      </c>
      <c r="CE17" s="37">
        <v>10892.115779541546</v>
      </c>
      <c r="CF17" s="37">
        <v>14413.599999999999</v>
      </c>
      <c r="CG17" s="37">
        <v>156994600</v>
      </c>
      <c r="CH17" s="37">
        <v>198789812.34848487</v>
      </c>
      <c r="CI17" s="37">
        <f>'Construction Budget'!Q41*10000000</f>
        <v>120001535.99999999</v>
      </c>
      <c r="CJ17" s="37">
        <v>8</v>
      </c>
      <c r="CK17" s="37">
        <v>12883.992046669542</v>
      </c>
      <c r="CL17" s="37">
        <v>21324.400000000001</v>
      </c>
      <c r="CM17" s="37">
        <v>274743400</v>
      </c>
      <c r="CN17" s="37">
        <v>313225094.84848481</v>
      </c>
      <c r="CO17" s="37">
        <f>'Construction Budget'!R41*10000000</f>
        <v>100001280.00000001</v>
      </c>
    </row>
    <row r="18" spans="1:93" s="7" customFormat="1" ht="40.5" customHeight="1" x14ac:dyDescent="0.3">
      <c r="A18" s="17" t="s">
        <v>950</v>
      </c>
      <c r="B18" s="17" t="s">
        <v>549</v>
      </c>
      <c r="C18" s="50" t="s">
        <v>77</v>
      </c>
      <c r="D18" s="60">
        <v>4</v>
      </c>
      <c r="E18" s="34">
        <f>COUNTIF('Booking Apr'!B:B,'FY Target Sheet'!C18)-COUNTIF('Cancel Apr'!A:A,'FY Target Sheet'!C18)</f>
        <v>6</v>
      </c>
      <c r="F18" s="37">
        <v>10500</v>
      </c>
      <c r="G18" s="44">
        <f t="shared" si="4"/>
        <v>10289.492017416545</v>
      </c>
      <c r="H18" s="37">
        <v>10809</v>
      </c>
      <c r="I18" s="34">
        <f>SUMIF('Booking Apr'!B:B,'FY Target Sheet'!C18,'Booking Apr'!K:K)-SUMIF('Cancel Apr'!A:A,'FY Target Sheet'!C18,'Cancel Apr'!F:F)</f>
        <v>20670</v>
      </c>
      <c r="J18" s="37">
        <v>113494500</v>
      </c>
      <c r="K18" s="34">
        <f>SUMIF('Booking Apr'!B:B,C18,'Booking Apr'!L:L)-SUMIF('Cancel Apr'!A:A,'FY Target Sheet'!C18,'Cancel Apr'!G:G)</f>
        <v>212683800</v>
      </c>
      <c r="L18" s="37">
        <v>42298641.666666672</v>
      </c>
      <c r="M18" s="34">
        <f>SUMIF('Coll Apr'!A:A,C18,'Coll Apr'!J:J)*100000</f>
        <v>49550000</v>
      </c>
      <c r="N18" s="37">
        <f>'Construction Budget'!G44*10000000</f>
        <v>26595670.676076401</v>
      </c>
      <c r="O18" s="61">
        <f>'Construction Budget'!G45*10000000</f>
        <v>12799999.999999976</v>
      </c>
      <c r="P18" s="53">
        <v>4</v>
      </c>
      <c r="Q18" s="34">
        <f>COUNTIF('Booking May'!B:B,'FY Target Sheet'!C18)-COUNTIF('Cancel May'!A:A,'FY Target Sheet'!C18)</f>
        <v>11</v>
      </c>
      <c r="R18" s="37">
        <v>10500</v>
      </c>
      <c r="S18" s="44">
        <f t="shared" si="2"/>
        <v>10838.322895982892</v>
      </c>
      <c r="T18" s="37">
        <v>11546</v>
      </c>
      <c r="U18" s="34">
        <f>SUMIF('Booking May'!B:B,'FY Target Sheet'!C18,'Booking May'!K:K)-SUMIF('Cancel May'!A:A,'FY Target Sheet'!C18,'Cancel May'!F:F)</f>
        <v>32735</v>
      </c>
      <c r="V18" s="37">
        <v>121233000</v>
      </c>
      <c r="W18" s="34">
        <f>SUMIF('Booking May'!B:B,C18,'Booking May'!L:L)-SUMIF('Cancel May'!A:A,'FY Target Sheet'!C18,'Cancel May'!G:G)</f>
        <v>354792500</v>
      </c>
      <c r="X18" s="37">
        <v>63296166.666666672</v>
      </c>
      <c r="Y18" s="34">
        <f>SUMIF('Coll May'!A:A,C18,'Coll May'!J:J)*100000</f>
        <v>99094000</v>
      </c>
      <c r="Z18" s="37">
        <f>'Construction Budget'!H44*10000000</f>
        <v>31755808.953989048</v>
      </c>
      <c r="AA18" s="58">
        <f>'Construction Budget'!H45*10000000</f>
        <v>13300000.000000019</v>
      </c>
      <c r="AB18" s="37">
        <v>2</v>
      </c>
      <c r="AC18" s="34">
        <f>COUNTIF('Booking Jun'!B:B,C18)-COUNTIF('Cancel Jun'!A:A,C18)</f>
        <v>6</v>
      </c>
      <c r="AD18" s="37">
        <v>10500</v>
      </c>
      <c r="AE18" s="44">
        <f>(AI18/AG18)</f>
        <v>10791.802752047974</v>
      </c>
      <c r="AF18" s="37">
        <v>5036</v>
      </c>
      <c r="AG18" s="34">
        <f>SUMIF('Booking Jun'!B:B,'FY Target Sheet'!C18,'Booking Jun'!K:K)-SUMIF('Cancel Jun'!A:A,'FY Target Sheet'!C18,'Cancel Jun'!F:F)</f>
        <v>18677</v>
      </c>
      <c r="AH18" s="37">
        <v>52878000</v>
      </c>
      <c r="AI18" s="34">
        <f>SUMIF('Booking Jun'!B:B,C18,'Booking Jun'!L:L)-SUMIF('Cancel Jun'!A:A,'FY Target Sheet'!C18,'Cancel Jun'!G:G)</f>
        <v>201558500</v>
      </c>
      <c r="AJ18" s="37">
        <v>85940066.666666672</v>
      </c>
      <c r="AK18" s="34">
        <f>SUMIF('Coll Jun'!A:A,C18,'Coll Jun'!J:J)*100000</f>
        <v>191033000</v>
      </c>
      <c r="AL18" s="37">
        <f>'Construction Budget'!I44*10000000</f>
        <v>34033664.581902452</v>
      </c>
      <c r="AM18" s="44">
        <f>'Construction Budget'!I45*10000000</f>
        <v>17300000.000000004</v>
      </c>
      <c r="AN18" s="37">
        <v>3</v>
      </c>
      <c r="AO18" s="37">
        <v>11000</v>
      </c>
      <c r="AP18" s="37">
        <v>9633</v>
      </c>
      <c r="AQ18" s="37">
        <v>105963000</v>
      </c>
      <c r="AR18" s="37">
        <v>101238216.66666667</v>
      </c>
      <c r="AS18" s="37">
        <f>'Construction Budget'!J44*10000000</f>
        <v>39354441.236304745</v>
      </c>
      <c r="AT18" s="37">
        <v>3</v>
      </c>
      <c r="AU18" s="37">
        <v>11000</v>
      </c>
      <c r="AV18" s="37">
        <v>8291</v>
      </c>
      <c r="AW18" s="37">
        <v>91201000</v>
      </c>
      <c r="AX18" s="37">
        <v>112960904.16666669</v>
      </c>
      <c r="AY18" s="37">
        <f>'Construction Budget'!K44*10000000</f>
        <v>44958706.683018014</v>
      </c>
      <c r="AZ18" s="37">
        <v>3</v>
      </c>
      <c r="BA18" s="37">
        <v>11000</v>
      </c>
      <c r="BB18" s="37">
        <v>9028</v>
      </c>
      <c r="BC18" s="37">
        <v>99308000</v>
      </c>
      <c r="BD18" s="37">
        <v>117926304.16666669</v>
      </c>
      <c r="BE18" s="37">
        <f>'Construction Budget'!L44*10000000</f>
        <v>46022073.604688726</v>
      </c>
      <c r="BF18" s="37">
        <v>3</v>
      </c>
      <c r="BG18" s="37">
        <v>11250</v>
      </c>
      <c r="BH18" s="37">
        <v>8291</v>
      </c>
      <c r="BI18" s="37">
        <v>93273750</v>
      </c>
      <c r="BJ18" s="37">
        <v>122041866.66666669</v>
      </c>
      <c r="BK18" s="37">
        <f>'Construction Budget'!M44*10000000</f>
        <v>51939084.723975874</v>
      </c>
      <c r="BL18" s="37">
        <v>5</v>
      </c>
      <c r="BM18" s="37">
        <v>11250</v>
      </c>
      <c r="BN18" s="37">
        <v>15406</v>
      </c>
      <c r="BO18" s="37">
        <v>173317500</v>
      </c>
      <c r="BP18" s="37">
        <v>128225041.66666667</v>
      </c>
      <c r="BQ18" s="37">
        <f>'Construction Budget'!N44*10000000</f>
        <v>55018808.199620828</v>
      </c>
      <c r="BR18" s="37">
        <v>4</v>
      </c>
      <c r="BS18" s="37">
        <v>11250</v>
      </c>
      <c r="BT18" s="37">
        <v>12888</v>
      </c>
      <c r="BU18" s="37">
        <v>144990000</v>
      </c>
      <c r="BV18" s="37">
        <v>148741885.41666669</v>
      </c>
      <c r="BW18" s="37">
        <f>'Construction Budget'!O44*10000000</f>
        <v>56187624.853097618</v>
      </c>
      <c r="BX18" s="37">
        <v>4</v>
      </c>
      <c r="BY18" s="37">
        <v>11500</v>
      </c>
      <c r="BZ18" s="37">
        <v>11546</v>
      </c>
      <c r="CA18" s="37">
        <v>132779000</v>
      </c>
      <c r="CB18" s="37">
        <v>196497897.91666666</v>
      </c>
      <c r="CC18" s="37">
        <f>'Construction Budget'!P44*10000000</f>
        <v>65595317.748619795</v>
      </c>
      <c r="CD18" s="37">
        <v>4</v>
      </c>
      <c r="CE18" s="37">
        <v>11500</v>
      </c>
      <c r="CF18" s="37">
        <v>11546</v>
      </c>
      <c r="CG18" s="37">
        <v>132779000</v>
      </c>
      <c r="CH18" s="37">
        <v>223084829.16666666</v>
      </c>
      <c r="CI18" s="37">
        <f>'Construction Budget'!Q44*10000000</f>
        <v>71260037.920782119</v>
      </c>
      <c r="CJ18" s="37">
        <v>3</v>
      </c>
      <c r="CK18" s="37">
        <v>11500</v>
      </c>
      <c r="CL18" s="37">
        <v>8291</v>
      </c>
      <c r="CM18" s="37">
        <v>95346500</v>
      </c>
      <c r="CN18" s="37">
        <v>239258429.16666669</v>
      </c>
      <c r="CO18" s="37">
        <f>'Construction Budget'!R44*10000000</f>
        <v>77286440.817924187</v>
      </c>
    </row>
    <row r="19" spans="1:93" s="7" customFormat="1" ht="40.5" customHeight="1" x14ac:dyDescent="0.3">
      <c r="A19" s="17" t="s">
        <v>950</v>
      </c>
      <c r="B19" s="17" t="s">
        <v>549</v>
      </c>
      <c r="C19" s="50" t="s">
        <v>81</v>
      </c>
      <c r="D19" s="60">
        <v>1</v>
      </c>
      <c r="E19" s="34">
        <f>COUNTIF('Booking Apr'!B:B,'FY Target Sheet'!C19)-COUNTIF('Cancel Apr'!A:A,'FY Target Sheet'!C19)</f>
        <v>1</v>
      </c>
      <c r="F19" s="37">
        <v>10200</v>
      </c>
      <c r="G19" s="44">
        <f t="shared" si="4"/>
        <v>12548.050521691379</v>
      </c>
      <c r="H19" s="37">
        <v>3642</v>
      </c>
      <c r="I19" s="34">
        <f>SUMIF('Booking Apr'!B:B,'FY Target Sheet'!C19,'Booking Apr'!K:K)-SUMIF('Cancel Apr'!A:A,'FY Target Sheet'!C19,'Cancel Apr'!F:F)</f>
        <v>3642</v>
      </c>
      <c r="J19" s="37">
        <v>37148400</v>
      </c>
      <c r="K19" s="34">
        <f>SUMIF('Booking Apr'!B:B,C19,'Booking Apr'!L:L)-SUMIF('Cancel Apr'!A:A,'FY Target Sheet'!C19,'Cancel Apr'!G:G)</f>
        <v>45700000</v>
      </c>
      <c r="L19" s="37">
        <v>19832853.333333332</v>
      </c>
      <c r="M19" s="34">
        <f>SUMIF('Coll Apr'!A:A,C19,'Coll Apr'!J:J)*100000</f>
        <v>16135000</v>
      </c>
      <c r="N19" s="37">
        <f>'Construction Budget'!G47*10000000</f>
        <v>38517159.939771332</v>
      </c>
      <c r="O19" s="61">
        <f>'Construction Budget'!G48*10000000</f>
        <v>13259925.238488002</v>
      </c>
      <c r="P19" s="53">
        <v>1</v>
      </c>
      <c r="Q19" s="34">
        <f>COUNTIF('Booking May'!B:B,'FY Target Sheet'!C19)-COUNTIF('Cancel May'!A:A,'FY Target Sheet'!C19)</f>
        <v>1</v>
      </c>
      <c r="R19" s="37">
        <v>10200</v>
      </c>
      <c r="S19" s="44">
        <f t="shared" si="2"/>
        <v>10021.965952773202</v>
      </c>
      <c r="T19" s="37">
        <v>3642</v>
      </c>
      <c r="U19" s="34">
        <f>SUMIF('Booking May'!B:B,'FY Target Sheet'!C19,'Booking May'!K:K)-SUMIF('Cancel May'!A:A,'FY Target Sheet'!C19,'Cancel May'!F:F)</f>
        <v>3642</v>
      </c>
      <c r="V19" s="37">
        <v>37148400</v>
      </c>
      <c r="W19" s="34">
        <f>SUMIF('Booking May'!B:B,C19,'Booking May'!L:L)-SUMIF('Cancel May'!A:A,'FY Target Sheet'!C19,'Cancel May'!G:G)</f>
        <v>36500000</v>
      </c>
      <c r="X19" s="37">
        <v>19832853.333333332</v>
      </c>
      <c r="Y19" s="34">
        <f>SUMIF('Coll May'!A:A,C19,'Coll May'!J:J)*100000</f>
        <v>10773000</v>
      </c>
      <c r="Z19" s="37">
        <f>'Construction Budget'!H47*10000000</f>
        <v>29214944.875374615</v>
      </c>
      <c r="AA19" s="58">
        <f>'Construction Budget'!H48*10000000</f>
        <v>13454924.141262</v>
      </c>
      <c r="AB19" s="37">
        <v>1</v>
      </c>
      <c r="AC19" s="34">
        <f>COUNTIF('Booking Jun'!B:B,C19)-COUNTIF('Cancel Jun'!A:A,C19)</f>
        <v>1</v>
      </c>
      <c r="AD19" s="37">
        <v>10200</v>
      </c>
      <c r="AE19" s="44">
        <f>(AI19/AG19)</f>
        <v>10708.401976935749</v>
      </c>
      <c r="AF19" s="37">
        <v>3642</v>
      </c>
      <c r="AG19" s="34">
        <f>SUMIF('Booking Jun'!B:B,'FY Target Sheet'!C19,'Booking Jun'!K:K)-SUMIF('Cancel Jun'!A:A,'FY Target Sheet'!C19,'Cancel Jun'!F:F)</f>
        <v>3642</v>
      </c>
      <c r="AH19" s="37">
        <v>37148400</v>
      </c>
      <c r="AI19" s="34">
        <f>SUMIF('Booking Jun'!B:B,C19,'Booking Jun'!L:L)-SUMIF('Cancel Jun'!A:A,'FY Target Sheet'!C19,'Cancel Jun'!G:G)</f>
        <v>39000000</v>
      </c>
      <c r="AJ19" s="42">
        <v>23547693.333333332</v>
      </c>
      <c r="AK19" s="34">
        <f>SUMIF('Coll Jun'!A:A,C19,'Coll Jun'!J:J)*100000</f>
        <v>4122999.9999999995</v>
      </c>
      <c r="AL19" s="37">
        <f>'Construction Budget'!I47*10000000</f>
        <v>28839921.728742726</v>
      </c>
      <c r="AM19" s="44">
        <f>'Construction Budget'!I48*10000000</f>
        <v>16379907.650819998</v>
      </c>
      <c r="AN19" s="37">
        <v>2</v>
      </c>
      <c r="AO19" s="37">
        <v>10200</v>
      </c>
      <c r="AP19" s="37">
        <v>7284</v>
      </c>
      <c r="AQ19" s="37">
        <v>74296800</v>
      </c>
      <c r="AR19" s="37">
        <v>27262533.333333336</v>
      </c>
      <c r="AS19" s="37">
        <f>'Construction Budget'!J47*10000000</f>
        <v>35083818.473945543</v>
      </c>
      <c r="AT19" s="37">
        <v>2</v>
      </c>
      <c r="AU19" s="37">
        <v>10200</v>
      </c>
      <c r="AV19" s="37">
        <v>7284</v>
      </c>
      <c r="AW19" s="37">
        <v>74296800</v>
      </c>
      <c r="AX19" s="37">
        <v>30977373.333333332</v>
      </c>
      <c r="AY19" s="37">
        <f>'Construction Budget'!K47*10000000</f>
        <v>53628329.632092372</v>
      </c>
      <c r="AZ19" s="37">
        <v>2</v>
      </c>
      <c r="BA19" s="37">
        <v>10200</v>
      </c>
      <c r="BB19" s="37">
        <v>7284</v>
      </c>
      <c r="BC19" s="37">
        <v>74296800</v>
      </c>
      <c r="BD19" s="37">
        <v>36549633.333333336</v>
      </c>
      <c r="BE19" s="37">
        <f>'Construction Budget'!L47*10000000</f>
        <v>51087723.44655215</v>
      </c>
      <c r="BF19" s="37">
        <v>2</v>
      </c>
      <c r="BG19" s="37">
        <v>10200</v>
      </c>
      <c r="BH19" s="37">
        <v>7284</v>
      </c>
      <c r="BI19" s="37">
        <v>74296800</v>
      </c>
      <c r="BJ19" s="37">
        <v>43979313.333333336</v>
      </c>
      <c r="BK19" s="37">
        <f>'Construction Budget'!M47*10000000</f>
        <v>67418686.357389733</v>
      </c>
      <c r="BL19" s="37">
        <v>2</v>
      </c>
      <c r="BM19" s="37">
        <v>10200</v>
      </c>
      <c r="BN19" s="37">
        <v>7284</v>
      </c>
      <c r="BO19" s="37">
        <v>74296800</v>
      </c>
      <c r="BP19" s="37">
        <v>49551573.333333343</v>
      </c>
      <c r="BQ19" s="37">
        <f>'Construction Budget'!N47*10000000</f>
        <v>50254097.348622888</v>
      </c>
      <c r="BR19" s="37">
        <v>2</v>
      </c>
      <c r="BS19" s="37">
        <v>10200</v>
      </c>
      <c r="BT19" s="37">
        <v>7284</v>
      </c>
      <c r="BU19" s="37">
        <v>74296800</v>
      </c>
      <c r="BV19" s="42">
        <v>62553513.333333343</v>
      </c>
      <c r="BW19" s="37">
        <f>'Construction Budget'!O47*10000000</f>
        <v>51453710.213917978</v>
      </c>
      <c r="BX19" s="37">
        <v>3</v>
      </c>
      <c r="BY19" s="37">
        <v>10200</v>
      </c>
      <c r="BZ19" s="37">
        <v>10926</v>
      </c>
      <c r="CA19" s="37">
        <v>111445200</v>
      </c>
      <c r="CB19" s="37">
        <v>73698033.333333328</v>
      </c>
      <c r="CC19" s="37">
        <f>'Construction Budget'!P47*10000000</f>
        <v>58015378.770796463</v>
      </c>
      <c r="CD19" s="37">
        <v>3</v>
      </c>
      <c r="CE19" s="37">
        <v>10200</v>
      </c>
      <c r="CF19" s="37">
        <v>10926</v>
      </c>
      <c r="CG19" s="37">
        <v>111445200</v>
      </c>
      <c r="CH19" s="37">
        <v>88557393.333333328</v>
      </c>
      <c r="CI19" s="37">
        <f>'Construction Budget'!Q47*10000000</f>
        <v>58003366.017350793</v>
      </c>
      <c r="CJ19" s="37">
        <v>3</v>
      </c>
      <c r="CK19" s="37">
        <v>10200</v>
      </c>
      <c r="CL19" s="37">
        <v>10926</v>
      </c>
      <c r="CM19" s="37">
        <v>111445200</v>
      </c>
      <c r="CN19" s="42">
        <v>103416753.33333333</v>
      </c>
      <c r="CO19" s="37">
        <f>'Construction Budget'!R47*10000000</f>
        <v>78490543.195443466</v>
      </c>
    </row>
    <row r="20" spans="1:93" s="7" customFormat="1" ht="40.5" customHeight="1" x14ac:dyDescent="0.3">
      <c r="A20" s="17" t="s">
        <v>951</v>
      </c>
      <c r="B20" s="17" t="s">
        <v>78</v>
      </c>
      <c r="C20" s="50" t="s">
        <v>83</v>
      </c>
      <c r="D20" s="60"/>
      <c r="E20" s="34">
        <f>COUNTIF('Booking Apr'!B:B,'FY Target Sheet'!C20)-COUNTIF('Cancel Apr'!A:A,'FY Target Sheet'!C20)</f>
        <v>0</v>
      </c>
      <c r="F20" s="37"/>
      <c r="G20" s="37"/>
      <c r="H20" s="37"/>
      <c r="I20" s="34"/>
      <c r="J20" s="37"/>
      <c r="K20" s="34"/>
      <c r="L20" s="37">
        <v>2252000</v>
      </c>
      <c r="M20" s="34">
        <f>SUMIF('Coll Apr'!A:A,C20,'Coll Apr'!J:J)*100000</f>
        <v>7627000</v>
      </c>
      <c r="N20" s="37"/>
      <c r="O20" s="61"/>
      <c r="P20" s="53"/>
      <c r="Q20" s="34">
        <f>COUNTIF('Booking May'!B:B,'FY Target Sheet'!C20)-COUNTIF('Cancel May'!A:A,'FY Target Sheet'!C20)</f>
        <v>0</v>
      </c>
      <c r="R20" s="37"/>
      <c r="S20" s="34"/>
      <c r="T20" s="37"/>
      <c r="U20" s="34">
        <f>SUMIF('Booking May'!B:B,'FY Target Sheet'!C20,'Booking May'!K:K)-SUMIF('Cancel May'!A:A,'FY Target Sheet'!C20,'Cancel May'!F:F)</f>
        <v>0</v>
      </c>
      <c r="V20" s="37"/>
      <c r="W20" s="34">
        <f>SUMIF('Booking May'!B:B,C20,'Booking May'!L:L)-SUMIF('Cancel May'!A:A,'FY Target Sheet'!C20,'Cancel May'!G:G)</f>
        <v>0</v>
      </c>
      <c r="X20" s="37">
        <v>3788333.3333333302</v>
      </c>
      <c r="Y20" s="34">
        <f>SUMIF('Coll May'!A:A,C20,'Coll May'!J:J)*100000</f>
        <v>0</v>
      </c>
      <c r="Z20" s="37"/>
      <c r="AA20" s="58"/>
      <c r="AB20" s="37"/>
      <c r="AC20" s="34">
        <f>COUNTIF('Booking Jun'!B:B,C20)-COUNTIF('Cancel Jun'!A:A,C20)</f>
        <v>0</v>
      </c>
      <c r="AD20" s="37"/>
      <c r="AE20" s="44"/>
      <c r="AF20" s="37"/>
      <c r="AG20" s="34">
        <f>SUMIF('Booking Jun'!B:B,'FY Target Sheet'!C20,'Booking Jun'!K:K)-SUMIF('Cancel Jun'!A:A,'FY Target Sheet'!C20,'Cancel Jun'!F:F)</f>
        <v>0</v>
      </c>
      <c r="AH20" s="37"/>
      <c r="AI20" s="34">
        <f>SUMIF('Booking Jun'!B:B,C20,'Booking Jun'!L:L)-SUMIF('Cancel Jun'!A:A,'FY Target Sheet'!C20,'Cancel Jun'!G:G)</f>
        <v>0</v>
      </c>
      <c r="AJ20" s="42">
        <v>3788333.3333333302</v>
      </c>
      <c r="AK20" s="34">
        <f>SUMIF('Coll Jun'!A:A,C20,'Coll Jun'!J:J)*100000</f>
        <v>777000</v>
      </c>
      <c r="AL20" s="37"/>
      <c r="AM20" s="44"/>
      <c r="AN20" s="37"/>
      <c r="AO20" s="37"/>
      <c r="AP20" s="37"/>
      <c r="AQ20" s="37"/>
      <c r="AR20" s="37">
        <v>3788333.3333333302</v>
      </c>
      <c r="AS20" s="37"/>
      <c r="AT20" s="37"/>
      <c r="AU20" s="37"/>
      <c r="AV20" s="37"/>
      <c r="AW20" s="37"/>
      <c r="AX20" s="37">
        <v>3788333.3333333302</v>
      </c>
      <c r="AY20" s="37"/>
      <c r="AZ20" s="37"/>
      <c r="BA20" s="37"/>
      <c r="BB20" s="37"/>
      <c r="BC20" s="37"/>
      <c r="BD20" s="37">
        <v>3788333.3333333302</v>
      </c>
      <c r="BE20" s="37"/>
      <c r="BF20" s="37"/>
      <c r="BG20" s="37"/>
      <c r="BH20" s="37"/>
      <c r="BI20" s="37"/>
      <c r="BJ20" s="37">
        <v>1536333.3333333307</v>
      </c>
      <c r="BK20" s="37"/>
      <c r="BL20" s="37"/>
      <c r="BM20" s="37"/>
      <c r="BN20" s="37"/>
      <c r="BO20" s="37"/>
      <c r="BP20" s="37">
        <v>0</v>
      </c>
      <c r="BQ20" s="37"/>
      <c r="BR20" s="37"/>
      <c r="BS20" s="37"/>
      <c r="BT20" s="37"/>
      <c r="BU20" s="37"/>
      <c r="BV20" s="42">
        <v>0</v>
      </c>
      <c r="BW20" s="37"/>
      <c r="BX20" s="37"/>
      <c r="BY20" s="37"/>
      <c r="BZ20" s="37"/>
      <c r="CA20" s="37"/>
      <c r="CB20" s="37">
        <v>0</v>
      </c>
      <c r="CC20" s="37"/>
      <c r="CD20" s="37"/>
      <c r="CE20" s="37"/>
      <c r="CF20" s="37"/>
      <c r="CG20" s="37"/>
      <c r="CH20" s="37">
        <v>0</v>
      </c>
      <c r="CI20" s="37"/>
      <c r="CJ20" s="37"/>
      <c r="CK20" s="37"/>
      <c r="CL20" s="37"/>
      <c r="CM20" s="37"/>
      <c r="CN20" s="42">
        <v>0</v>
      </c>
      <c r="CO20" s="37"/>
    </row>
    <row r="21" spans="1:93" s="7" customFormat="1" ht="40.5" customHeight="1" x14ac:dyDescent="0.3">
      <c r="A21" s="17" t="s">
        <v>951</v>
      </c>
      <c r="B21" s="17" t="s">
        <v>548</v>
      </c>
      <c r="C21" s="50" t="s">
        <v>86</v>
      </c>
      <c r="D21" s="60"/>
      <c r="E21" s="34">
        <f>COUNTIF('Booking Apr'!B:B,'FY Target Sheet'!C21)-COUNTIF('Cancel Apr'!A:A,'FY Target Sheet'!C21)</f>
        <v>0</v>
      </c>
      <c r="F21" s="37"/>
      <c r="G21" s="37"/>
      <c r="H21" s="37"/>
      <c r="I21" s="34"/>
      <c r="J21" s="37"/>
      <c r="K21" s="34"/>
      <c r="L21" s="37">
        <v>840000</v>
      </c>
      <c r="M21" s="34">
        <f>SUMIF('Coll Apr'!A:A,C21,'Coll Apr'!J:J)*100000</f>
        <v>3578000</v>
      </c>
      <c r="N21" s="37"/>
      <c r="O21" s="61"/>
      <c r="P21" s="53"/>
      <c r="Q21" s="34">
        <f>COUNTIF('Booking May'!B:B,'FY Target Sheet'!C21)-COUNTIF('Cancel May'!A:A,'FY Target Sheet'!C21)</f>
        <v>1</v>
      </c>
      <c r="R21" s="37"/>
      <c r="S21" s="34"/>
      <c r="T21" s="37"/>
      <c r="U21" s="34">
        <f>SUMIF('Booking May'!B:B,'FY Target Sheet'!C21,'Booking May'!K:K)-SUMIF('Cancel May'!A:A,'FY Target Sheet'!C21,'Cancel May'!F:F)</f>
        <v>581</v>
      </c>
      <c r="V21" s="37"/>
      <c r="W21" s="34">
        <f>SUMIF('Booking May'!B:B,C21,'Booking May'!L:L)-SUMIF('Cancel May'!A:A,'FY Target Sheet'!C21,'Cancel May'!G:G)</f>
        <v>1627000</v>
      </c>
      <c r="X21" s="37">
        <v>2738000.0000000019</v>
      </c>
      <c r="Y21" s="34">
        <f>SUMIF('Coll May'!A:A,C21,'Coll May'!J:J)*100000</f>
        <v>161000</v>
      </c>
      <c r="Z21" s="37"/>
      <c r="AA21" s="37"/>
      <c r="AB21" s="37"/>
      <c r="AC21" s="34">
        <f>COUNTIF('Booking Jun'!B:B,C21)-COUNTIF('Cancel Jun'!A:A,C21)</f>
        <v>0</v>
      </c>
      <c r="AD21" s="37"/>
      <c r="AE21" s="44"/>
      <c r="AF21" s="37"/>
      <c r="AG21" s="34">
        <f>SUMIF('Booking Jun'!B:B,'FY Target Sheet'!C21,'Booking Jun'!K:K)-SUMIF('Cancel Jun'!A:A,'FY Target Sheet'!C21,'Cancel Jun'!F:F)</f>
        <v>0</v>
      </c>
      <c r="AH21" s="37"/>
      <c r="AI21" s="34">
        <f>SUMIF('Booking Jun'!B:B,C21,'Booking Jun'!L:L)-SUMIF('Cancel Jun'!A:A,'FY Target Sheet'!C21,'Cancel Jun'!G:G)</f>
        <v>0</v>
      </c>
      <c r="AJ21" s="42">
        <v>0</v>
      </c>
      <c r="AK21" s="34">
        <f>SUMIF('Coll Jun'!A:A,C21,'Coll Jun'!J:J)*100000</f>
        <v>0</v>
      </c>
      <c r="AL21" s="37"/>
      <c r="AM21" s="44"/>
      <c r="AN21" s="37"/>
      <c r="AO21" s="37"/>
      <c r="AP21" s="37"/>
      <c r="AQ21" s="37"/>
      <c r="AR21" s="37">
        <v>0</v>
      </c>
      <c r="AS21" s="37"/>
      <c r="AT21" s="37"/>
      <c r="AU21" s="37"/>
      <c r="AV21" s="37"/>
      <c r="AW21" s="37"/>
      <c r="AX21" s="37">
        <v>0</v>
      </c>
      <c r="AY21" s="37"/>
      <c r="AZ21" s="37"/>
      <c r="BA21" s="37"/>
      <c r="BB21" s="37"/>
      <c r="BC21" s="37"/>
      <c r="BD21" s="37">
        <v>0</v>
      </c>
      <c r="BE21" s="37"/>
      <c r="BF21" s="37"/>
      <c r="BG21" s="37"/>
      <c r="BH21" s="37"/>
      <c r="BI21" s="37"/>
      <c r="BJ21" s="37">
        <v>0</v>
      </c>
      <c r="BK21" s="37"/>
      <c r="BL21" s="37"/>
      <c r="BM21" s="37"/>
      <c r="BN21" s="37"/>
      <c r="BO21" s="37"/>
      <c r="BP21" s="37">
        <v>0</v>
      </c>
      <c r="BQ21" s="37"/>
      <c r="BR21" s="37"/>
      <c r="BS21" s="37"/>
      <c r="BT21" s="37"/>
      <c r="BU21" s="37"/>
      <c r="BV21" s="42">
        <v>0</v>
      </c>
      <c r="BW21" s="37"/>
      <c r="BX21" s="37"/>
      <c r="BY21" s="37"/>
      <c r="BZ21" s="37"/>
      <c r="CA21" s="37"/>
      <c r="CB21" s="37">
        <v>0</v>
      </c>
      <c r="CC21" s="37"/>
      <c r="CD21" s="37"/>
      <c r="CE21" s="37"/>
      <c r="CF21" s="37"/>
      <c r="CG21" s="37"/>
      <c r="CH21" s="37">
        <v>0</v>
      </c>
      <c r="CI21" s="37"/>
      <c r="CJ21" s="37"/>
      <c r="CK21" s="37"/>
      <c r="CL21" s="37"/>
      <c r="CM21" s="37"/>
      <c r="CN21" s="42">
        <v>0</v>
      </c>
      <c r="CO21" s="37"/>
    </row>
    <row r="22" spans="1:93" s="7" customFormat="1" ht="40.5" customHeight="1" x14ac:dyDescent="0.3">
      <c r="A22" s="17" t="s">
        <v>950</v>
      </c>
      <c r="B22" s="17" t="s">
        <v>78</v>
      </c>
      <c r="C22" s="50" t="s">
        <v>960</v>
      </c>
      <c r="D22" s="60"/>
      <c r="E22" s="34">
        <f>COUNTIF('Booking Apr'!B:B,'FY Target Sheet'!C22)-COUNTIF('Cancel Apr'!A:A,'FY Target Sheet'!C22)</f>
        <v>0</v>
      </c>
      <c r="F22" s="37"/>
      <c r="G22" s="37"/>
      <c r="H22" s="37"/>
      <c r="I22" s="34"/>
      <c r="J22" s="37"/>
      <c r="K22" s="34"/>
      <c r="L22" s="37"/>
      <c r="M22" s="34">
        <f>SUMIF('Coll Apr'!A:A,C22,'Coll Apr'!J:J)</f>
        <v>0</v>
      </c>
      <c r="N22" s="37">
        <f>'Construction Budget'!G53*10000000</f>
        <v>33000422.399999999</v>
      </c>
      <c r="O22" s="61">
        <f>'Construction Budget'!G54*10000000</f>
        <v>26800000.000000007</v>
      </c>
      <c r="P22" s="53"/>
      <c r="Q22" s="34">
        <f>COUNTIF('Booking May'!B:B,'FY Target Sheet'!C22)-COUNTIF('Cancel May'!A:A,'FY Target Sheet'!C22)</f>
        <v>0</v>
      </c>
      <c r="R22" s="37"/>
      <c r="S22" s="34"/>
      <c r="T22" s="37"/>
      <c r="U22" s="34">
        <f>SUMIF('Booking May'!B:B,'FY Target Sheet'!C22,'Booking May'!K:K)-SUMIF('Cancel May'!A:A,'FY Target Sheet'!C22,'Cancel May'!F:F)</f>
        <v>0</v>
      </c>
      <c r="V22" s="37"/>
      <c r="W22" s="34">
        <f>SUMIF('Booking May'!B:B,C22,'Booking May'!L:L)-SUMIF('Cancel May'!A:A,'FY Target Sheet'!C22,'Cancel May'!G:G)</f>
        <v>0</v>
      </c>
      <c r="X22" s="37"/>
      <c r="Y22" s="34">
        <f>SUMIF('Coll May'!A:A,C22,'Coll May'!J:J)*100000</f>
        <v>0</v>
      </c>
      <c r="Z22" s="37">
        <f>'Construction Budget'!H53*10000000</f>
        <v>39000499.200000003</v>
      </c>
      <c r="AA22" s="58">
        <f>'Construction Budget'!H54*10000000</f>
        <v>15712999.999999996</v>
      </c>
      <c r="AB22" s="37"/>
      <c r="AC22" s="34">
        <f>COUNTIF('Booking Jun'!B:B,C22)-COUNTIF('Cancel Jun'!A:A,C22)</f>
        <v>0</v>
      </c>
      <c r="AD22" s="37"/>
      <c r="AE22" s="44"/>
      <c r="AF22" s="37"/>
      <c r="AG22" s="34">
        <f>SUMIF('Booking Jun'!B:B,'FY Target Sheet'!C22,'Booking Jun'!K:K)-SUMIF('Cancel Jun'!A:A,'FY Target Sheet'!C22,'Cancel Jun'!F:F)</f>
        <v>0</v>
      </c>
      <c r="AH22" s="37"/>
      <c r="AI22" s="34">
        <f>SUMIF('Booking Jun'!B:B,C22,'Booking Jun'!L:L)-SUMIF('Cancel Jun'!A:A,'FY Target Sheet'!C22,'Cancel Jun'!G:G)</f>
        <v>0</v>
      </c>
      <c r="AJ22" s="42"/>
      <c r="AK22" s="34">
        <f>SUMIF('Coll Jun'!A:A,C22,'Coll Jun'!J:J)*100000</f>
        <v>0</v>
      </c>
      <c r="AL22" s="37">
        <f>'Construction Budget'!I53*10000000</f>
        <v>36000460.799999997</v>
      </c>
      <c r="AM22" s="44">
        <f>'Construction Budget'!I54*10000000</f>
        <v>31500000.000000004</v>
      </c>
      <c r="AN22" s="37"/>
      <c r="AO22" s="37"/>
      <c r="AP22" s="37"/>
      <c r="AQ22" s="37"/>
      <c r="AR22" s="37"/>
      <c r="AS22" s="37">
        <f>'Construction Budget'!J53*10000000</f>
        <v>51000652.800000004</v>
      </c>
      <c r="AT22" s="37"/>
      <c r="AU22" s="37"/>
      <c r="AV22" s="37"/>
      <c r="AW22" s="37"/>
      <c r="AX22" s="37"/>
      <c r="AY22" s="37">
        <f>'Construction Budget'!K53*10000000</f>
        <v>46500595.200000003</v>
      </c>
      <c r="AZ22" s="37"/>
      <c r="BA22" s="37"/>
      <c r="BB22" s="37"/>
      <c r="BC22" s="37"/>
      <c r="BD22" s="37"/>
      <c r="BE22" s="37">
        <f>'Construction Budget'!L53*10000000</f>
        <v>49500633.599999994</v>
      </c>
      <c r="BF22" s="37"/>
      <c r="BG22" s="37"/>
      <c r="BH22" s="37"/>
      <c r="BI22" s="37"/>
      <c r="BJ22" s="37"/>
      <c r="BK22" s="37">
        <f>'Construction Budget'!M53*10000000</f>
        <v>54000691.199999996</v>
      </c>
      <c r="BL22" s="37"/>
      <c r="BM22" s="37"/>
      <c r="BN22" s="37"/>
      <c r="BO22" s="37"/>
      <c r="BP22" s="37"/>
      <c r="BQ22" s="37">
        <f>'Construction Budget'!N53*10000000</f>
        <v>57000729.600000009</v>
      </c>
      <c r="BR22" s="37"/>
      <c r="BS22" s="37"/>
      <c r="BT22" s="37"/>
      <c r="BU22" s="37"/>
      <c r="BV22" s="42"/>
      <c r="BW22" s="37">
        <f>'Construction Budget'!O53*10000000</f>
        <v>51000652.800000004</v>
      </c>
      <c r="BX22" s="37"/>
      <c r="BY22" s="37"/>
      <c r="BZ22" s="37"/>
      <c r="CA22" s="37"/>
      <c r="CB22" s="37"/>
      <c r="CC22" s="37">
        <f>'Construction Budget'!P53*10000000</f>
        <v>55500710.399999999</v>
      </c>
      <c r="CD22" s="37"/>
      <c r="CE22" s="37"/>
      <c r="CF22" s="37"/>
      <c r="CG22" s="37"/>
      <c r="CH22" s="37"/>
      <c r="CI22" s="37">
        <f>'Construction Budget'!Q53*10000000</f>
        <v>63000806.399999999</v>
      </c>
      <c r="CJ22" s="37"/>
      <c r="CK22" s="37"/>
      <c r="CL22" s="37"/>
      <c r="CM22" s="37"/>
      <c r="CN22" s="42"/>
      <c r="CO22" s="37">
        <f>'Construction Budget'!R53*10000000</f>
        <v>64500825.600000001</v>
      </c>
    </row>
    <row r="23" spans="1:93" s="7" customFormat="1" ht="40.5" customHeight="1" x14ac:dyDescent="0.3">
      <c r="A23" s="17" t="s">
        <v>950</v>
      </c>
      <c r="B23" s="17" t="s">
        <v>78</v>
      </c>
      <c r="C23" s="50" t="s">
        <v>961</v>
      </c>
      <c r="D23" s="60"/>
      <c r="E23" s="34">
        <f>COUNTIF('Booking Apr'!B:B,'FY Target Sheet'!C23)-COUNTIF('Cancel Apr'!A:A,'FY Target Sheet'!C23)</f>
        <v>0</v>
      </c>
      <c r="F23" s="37"/>
      <c r="G23" s="37"/>
      <c r="H23" s="37"/>
      <c r="I23" s="34"/>
      <c r="J23" s="37"/>
      <c r="K23" s="34"/>
      <c r="L23" s="37"/>
      <c r="M23" s="34">
        <f>SUMIF('Coll Apr'!A:A,C23,'Coll Apr'!J:J)</f>
        <v>0</v>
      </c>
      <c r="N23" s="37">
        <f>'Construction Budget'!G56*10000000</f>
        <v>11000140.800000001</v>
      </c>
      <c r="O23" s="61">
        <f>'Construction Budget'!G57*10000000</f>
        <v>7900000</v>
      </c>
      <c r="P23" s="53"/>
      <c r="Q23" s="34">
        <f>COUNTIF('Booking May'!B:B,'FY Target Sheet'!C23)-COUNTIF('Cancel May'!A:A,'FY Target Sheet'!C23)</f>
        <v>0</v>
      </c>
      <c r="R23" s="37"/>
      <c r="S23" s="34"/>
      <c r="T23" s="37"/>
      <c r="U23" s="34">
        <f>SUMIF('Booking May'!B:B,'FY Target Sheet'!C23,'Booking May'!K:K)-SUMIF('Cancel May'!A:A,'FY Target Sheet'!C23,'Cancel May'!F:F)</f>
        <v>0</v>
      </c>
      <c r="V23" s="37"/>
      <c r="W23" s="34">
        <f>SUMIF('Booking May'!B:B,C23,'Booking May'!L:L)-SUMIF('Cancel May'!A:A,'FY Target Sheet'!C23,'Cancel May'!G:G)</f>
        <v>0</v>
      </c>
      <c r="X23" s="37"/>
      <c r="Y23" s="34">
        <f>SUMIF('Coll May'!A:A,C23,'Coll May'!J:J)*100000</f>
        <v>0</v>
      </c>
      <c r="Z23" s="37">
        <f>'Construction Budget'!H56*10000000</f>
        <v>12500160</v>
      </c>
      <c r="AA23" s="58">
        <f>'Construction Budget'!H57*10000000</f>
        <v>9799999.999999987</v>
      </c>
      <c r="AB23" s="37"/>
      <c r="AC23" s="34">
        <f>COUNTIF('Booking Jun'!B:B,C23)-COUNTIF('Cancel Jun'!A:A,C23)</f>
        <v>0</v>
      </c>
      <c r="AD23" s="37"/>
      <c r="AE23" s="44"/>
      <c r="AF23" s="37"/>
      <c r="AG23" s="34">
        <f>SUMIF('Booking Jun'!B:B,'FY Target Sheet'!C23,'Booking Jun'!K:K)-SUMIF('Cancel Jun'!A:A,'FY Target Sheet'!C23,'Cancel Jun'!F:F)</f>
        <v>0</v>
      </c>
      <c r="AH23" s="37"/>
      <c r="AI23" s="34">
        <f>SUMIF('Booking Jun'!B:B,C23,'Booking Jun'!L:L)-SUMIF('Cancel Jun'!A:A,'FY Target Sheet'!C23,'Cancel Jun'!G:G)</f>
        <v>0</v>
      </c>
      <c r="AJ23" s="42"/>
      <c r="AK23" s="34">
        <f>SUMIF('Coll Jun'!A:A,C23,'Coll Jun'!J:J)*100000</f>
        <v>0</v>
      </c>
      <c r="AL23" s="37">
        <f>'Construction Budget'!I56*10000000</f>
        <v>11500147.200000001</v>
      </c>
      <c r="AM23" s="44">
        <f>'Construction Budget'!I57*10000000</f>
        <v>13000000.000000007</v>
      </c>
      <c r="AN23" s="37"/>
      <c r="AO23" s="37"/>
      <c r="AP23" s="37"/>
      <c r="AQ23" s="37"/>
      <c r="AR23" s="37"/>
      <c r="AS23" s="37">
        <f>'Construction Budget'!J56*10000000</f>
        <v>17000217.600000001</v>
      </c>
      <c r="AT23" s="37"/>
      <c r="AU23" s="37"/>
      <c r="AV23" s="37"/>
      <c r="AW23" s="37"/>
      <c r="AX23" s="37"/>
      <c r="AY23" s="37">
        <f>'Construction Budget'!K56*10000000</f>
        <v>18000230.399999999</v>
      </c>
      <c r="AZ23" s="37"/>
      <c r="BA23" s="37"/>
      <c r="BB23" s="37"/>
      <c r="BC23" s="37"/>
      <c r="BD23" s="37"/>
      <c r="BE23" s="37">
        <f>'Construction Budget'!L56*10000000</f>
        <v>20500262.399999999</v>
      </c>
      <c r="BF23" s="37"/>
      <c r="BG23" s="37"/>
      <c r="BH23" s="37"/>
      <c r="BI23" s="37"/>
      <c r="BJ23" s="37"/>
      <c r="BK23" s="37">
        <f>'Construction Budget'!M56*10000000</f>
        <v>18000230.399999999</v>
      </c>
      <c r="BL23" s="37"/>
      <c r="BM23" s="37"/>
      <c r="BN23" s="37"/>
      <c r="BO23" s="37"/>
      <c r="BP23" s="37"/>
      <c r="BQ23" s="37">
        <f>'Construction Budget'!N56*10000000</f>
        <v>19000243.199999999</v>
      </c>
      <c r="BR23" s="37"/>
      <c r="BS23" s="37"/>
      <c r="BT23" s="37"/>
      <c r="BU23" s="37"/>
      <c r="BV23" s="42"/>
      <c r="BW23" s="37">
        <f>'Construction Budget'!O56*10000000</f>
        <v>18500236.800000001</v>
      </c>
      <c r="BX23" s="37"/>
      <c r="BY23" s="37"/>
      <c r="BZ23" s="37"/>
      <c r="CA23" s="37"/>
      <c r="CB23" s="37"/>
      <c r="CC23" s="37">
        <f>'Construction Budget'!P56*10000000</f>
        <v>18000230.399999999</v>
      </c>
      <c r="CD23" s="37"/>
      <c r="CE23" s="37"/>
      <c r="CF23" s="37"/>
      <c r="CG23" s="37"/>
      <c r="CH23" s="37"/>
      <c r="CI23" s="37">
        <f>'Construction Budget'!Q56*10000000</f>
        <v>22000281.600000001</v>
      </c>
      <c r="CJ23" s="37"/>
      <c r="CK23" s="37"/>
      <c r="CL23" s="37"/>
      <c r="CM23" s="37"/>
      <c r="CN23" s="42"/>
      <c r="CO23" s="37">
        <f>'Construction Budget'!R56*10000000</f>
        <v>14000179.200000001</v>
      </c>
    </row>
    <row r="24" spans="1:93" s="7" customFormat="1" ht="40.5" customHeight="1" x14ac:dyDescent="0.3">
      <c r="A24" s="36"/>
      <c r="B24" s="36"/>
      <c r="C24" s="50" t="s">
        <v>1</v>
      </c>
      <c r="D24" s="60"/>
      <c r="E24" s="34">
        <f>COUNTIF('Booking Apr'!B:B,'FY Target Sheet'!C24)-COUNTIF('Cancel Apr'!A:A,'FY Target Sheet'!C24)</f>
        <v>0</v>
      </c>
      <c r="F24" s="37"/>
      <c r="G24" s="37"/>
      <c r="H24" s="37"/>
      <c r="I24" s="34"/>
      <c r="J24" s="37"/>
      <c r="K24" s="34"/>
      <c r="L24" s="37">
        <v>38961499.999999948</v>
      </c>
      <c r="M24" s="34">
        <f>SUMIF('Coll Apr'!A:A,C24,'Coll Apr'!J:J)</f>
        <v>0</v>
      </c>
      <c r="N24" s="37"/>
      <c r="O24" s="61"/>
      <c r="P24" s="53"/>
      <c r="Q24" s="34">
        <f>COUNTIF('Booking May'!B:B,'FY Target Sheet'!C24)-COUNTIF('Cancel May'!A:A,'FY Target Sheet'!C24)</f>
        <v>0</v>
      </c>
      <c r="R24" s="37"/>
      <c r="S24" s="34"/>
      <c r="T24" s="37"/>
      <c r="U24" s="34">
        <f>SUMIF('Booking May'!B:B,'FY Target Sheet'!C24,'Booking May'!K:K)-SUMIF('Cancel May'!A:A,'FY Target Sheet'!C24,'Cancel May'!F:F)</f>
        <v>0</v>
      </c>
      <c r="V24" s="37"/>
      <c r="W24" s="34">
        <f>SUMIF('Booking May'!B:B,C24,'Booking May'!L:L)-SUMIF('Cancel May'!A:A,'FY Target Sheet'!C24,'Cancel May'!G:G)</f>
        <v>0</v>
      </c>
      <c r="X24" s="37">
        <v>32618499.999999955</v>
      </c>
      <c r="Y24" s="34">
        <f>SUMIF('Coll May'!A:A,C24,'Coll May'!J:J)*100000</f>
        <v>0</v>
      </c>
      <c r="Z24" s="37"/>
      <c r="AA24" s="37"/>
      <c r="AB24" s="37"/>
      <c r="AC24" s="34">
        <f>COUNTIF('Booking Jun'!B:B,C24)-COUNTIF('Cancel Jun'!A:A,C24)</f>
        <v>0</v>
      </c>
      <c r="AD24" s="37"/>
      <c r="AE24" s="37"/>
      <c r="AF24" s="37"/>
      <c r="AG24" s="34">
        <f>SUMIF('Booking Jun'!B:B,'FY Target Sheet'!C24,'Booking Jun'!K:K)-SUMIF('Cancel Jun'!A:A,'FY Target Sheet'!C24,'Cancel Jun'!F:F)</f>
        <v>0</v>
      </c>
      <c r="AH24" s="37"/>
      <c r="AI24" s="34">
        <f>SUMIF('Booking Jun'!B:B,C24,'Booking Jun'!L:L)-SUMIF('Cancel Jun'!A:A,'FY Target Sheet'!C24,'Cancel Jun'!G:G)</f>
        <v>0</v>
      </c>
      <c r="AJ24" s="42">
        <v>3611000.0000000093</v>
      </c>
      <c r="AK24" s="34">
        <f>SUMIF('Coll Jun'!A:A,C24,'Coll Jun'!J:J)*100000</f>
        <v>0</v>
      </c>
      <c r="AL24" s="37"/>
      <c r="AM24" s="44"/>
      <c r="AN24" s="37"/>
      <c r="AO24" s="37"/>
      <c r="AP24" s="37"/>
      <c r="AQ24" s="37"/>
      <c r="AR24" s="37">
        <v>0</v>
      </c>
      <c r="AS24" s="37"/>
      <c r="AT24" s="37"/>
      <c r="AU24" s="37"/>
      <c r="AV24" s="37"/>
      <c r="AW24" s="37"/>
      <c r="AX24" s="37">
        <v>0</v>
      </c>
      <c r="AY24" s="37"/>
      <c r="AZ24" s="37"/>
      <c r="BA24" s="37"/>
      <c r="BB24" s="37"/>
      <c r="BC24" s="37"/>
      <c r="BD24" s="37">
        <v>0</v>
      </c>
      <c r="BE24" s="37"/>
      <c r="BF24" s="37"/>
      <c r="BG24" s="37"/>
      <c r="BH24" s="37"/>
      <c r="BI24" s="37"/>
      <c r="BJ24" s="37">
        <v>0</v>
      </c>
      <c r="BK24" s="37"/>
      <c r="BL24" s="37"/>
      <c r="BM24" s="37"/>
      <c r="BN24" s="37"/>
      <c r="BO24" s="37"/>
      <c r="BP24" s="37">
        <v>0</v>
      </c>
      <c r="BQ24" s="37"/>
      <c r="BR24" s="37"/>
      <c r="BS24" s="37"/>
      <c r="BT24" s="37"/>
      <c r="BU24" s="37"/>
      <c r="BV24" s="42">
        <v>0</v>
      </c>
      <c r="BW24" s="37"/>
      <c r="BX24" s="37"/>
      <c r="BY24" s="37"/>
      <c r="BZ24" s="37"/>
      <c r="CA24" s="37"/>
      <c r="CB24" s="37">
        <v>0</v>
      </c>
      <c r="CC24" s="37"/>
      <c r="CD24" s="37"/>
      <c r="CE24" s="37"/>
      <c r="CF24" s="37"/>
      <c r="CG24" s="37"/>
      <c r="CH24" s="37">
        <v>0</v>
      </c>
      <c r="CI24" s="37"/>
      <c r="CJ24" s="37"/>
      <c r="CK24" s="37"/>
      <c r="CL24" s="37"/>
      <c r="CM24" s="37"/>
      <c r="CN24" s="42">
        <v>0</v>
      </c>
      <c r="CO24" s="37"/>
    </row>
    <row r="25" spans="1:93" s="1" customFormat="1" ht="35.25" customHeight="1" x14ac:dyDescent="0.3">
      <c r="A25" s="11"/>
      <c r="B25" s="11"/>
      <c r="C25" s="51" t="s">
        <v>2</v>
      </c>
      <c r="D25" s="62">
        <f>SUM(D2:D24)</f>
        <v>84</v>
      </c>
      <c r="E25" s="12">
        <f>SUM(E2:E24)</f>
        <v>32</v>
      </c>
      <c r="F25" s="12">
        <f>J25/H25</f>
        <v>7970.7737453880573</v>
      </c>
      <c r="G25" s="12">
        <f>K25/I25</f>
        <v>8863.4067436259447</v>
      </c>
      <c r="H25" s="20">
        <f t="shared" ref="H25:O25" si="5">SUM(H2:H24)</f>
        <v>134758.79999999999</v>
      </c>
      <c r="I25" s="20">
        <f t="shared" si="5"/>
        <v>60205</v>
      </c>
      <c r="J25" s="20">
        <f t="shared" si="5"/>
        <v>1074131905</v>
      </c>
      <c r="K25" s="20">
        <f t="shared" si="5"/>
        <v>533621403</v>
      </c>
      <c r="L25" s="20">
        <f t="shared" si="5"/>
        <v>911939203.7023809</v>
      </c>
      <c r="M25" s="20">
        <f t="shared" si="5"/>
        <v>729065000</v>
      </c>
      <c r="N25" s="12">
        <f t="shared" si="5"/>
        <v>547552314.65709746</v>
      </c>
      <c r="O25" s="63">
        <f t="shared" si="5"/>
        <v>287599778.10125494</v>
      </c>
      <c r="P25" s="62">
        <f>SUM(P2:P24)</f>
        <v>76</v>
      </c>
      <c r="Q25" s="12">
        <f>SUM(Q2:Q24)</f>
        <v>56</v>
      </c>
      <c r="R25" s="12">
        <f>V25/T25</f>
        <v>8312.9095754321934</v>
      </c>
      <c r="S25" s="12">
        <f>W25/U25</f>
        <v>8867.3874807494867</v>
      </c>
      <c r="T25" s="20">
        <f t="shared" ref="T25:AA25" si="6">SUM(T2:T24)</f>
        <v>127998.39999999999</v>
      </c>
      <c r="U25" s="20">
        <f t="shared" si="6"/>
        <v>93504</v>
      </c>
      <c r="V25" s="20">
        <f t="shared" si="6"/>
        <v>1064039125</v>
      </c>
      <c r="W25" s="20">
        <f t="shared" si="6"/>
        <v>829136199</v>
      </c>
      <c r="X25" s="20">
        <f t="shared" si="6"/>
        <v>1090739928.2554111</v>
      </c>
      <c r="Y25" s="20">
        <f t="shared" si="6"/>
        <v>715691000</v>
      </c>
      <c r="Z25" s="12">
        <f t="shared" si="6"/>
        <v>596737756.65428424</v>
      </c>
      <c r="AA25" s="63">
        <f t="shared" si="6"/>
        <v>315363563.05019599</v>
      </c>
      <c r="AB25" s="12">
        <f t="shared" ref="AB25:AC25" si="7">SUM(AB2:AB24)</f>
        <v>80</v>
      </c>
      <c r="AC25" s="54">
        <f t="shared" si="7"/>
        <v>71</v>
      </c>
      <c r="AD25" s="12">
        <f>AH25/AF25</f>
        <v>8128.9277856232975</v>
      </c>
      <c r="AE25" s="12"/>
      <c r="AF25" s="20">
        <f>SUM(AF2:AF24)</f>
        <v>132984.6</v>
      </c>
      <c r="AG25" s="88"/>
      <c r="AH25" s="20">
        <f>SUM(AH2:AH24)</f>
        <v>1081022210</v>
      </c>
      <c r="AI25" s="88"/>
      <c r="AJ25" s="20">
        <f>SUM(AJ2:AJ24)</f>
        <v>1042381362.732684</v>
      </c>
      <c r="AK25" s="20"/>
      <c r="AL25" s="12">
        <f>SUM(AL2:AL24)</f>
        <v>676524328.69290125</v>
      </c>
      <c r="AM25" s="12">
        <f t="shared" ref="AM25" si="8">SUM(AM2:AM24)</f>
        <v>572675832.43774593</v>
      </c>
      <c r="AN25" s="12">
        <f>SUM(AN2:AN24)</f>
        <v>93</v>
      </c>
      <c r="AO25" s="12">
        <f>AQ25/AP25</f>
        <v>8587.8448057371024</v>
      </c>
      <c r="AP25" s="20">
        <f>SUM(AP2:AP24)</f>
        <v>144407.4</v>
      </c>
      <c r="AQ25" s="20">
        <f>SUM(AQ2:AQ24)</f>
        <v>1240148340</v>
      </c>
      <c r="AR25" s="20">
        <f>SUM(AR2:AR24)</f>
        <v>1103747665.1493504</v>
      </c>
      <c r="AS25" s="12">
        <f>SUM(AS2:AS24)</f>
        <v>785988115.31067348</v>
      </c>
      <c r="AT25" s="12">
        <f>SUM(AT2:AT24)</f>
        <v>104</v>
      </c>
      <c r="AU25" s="12">
        <f>AW25/AV25</f>
        <v>8252.0192719594888</v>
      </c>
      <c r="AV25" s="20">
        <f>SUM(AV2:AV24)</f>
        <v>161399.25999999998</v>
      </c>
      <c r="AW25" s="20">
        <f>SUM(AW2:AW24)</f>
        <v>1331869804</v>
      </c>
      <c r="AX25" s="20">
        <f>SUM(AX2:AX24)</f>
        <v>1193891124.6826839</v>
      </c>
      <c r="AY25" s="12">
        <f>SUM(AY2:AY24)</f>
        <v>884510831.89959788</v>
      </c>
      <c r="AZ25" s="12">
        <f>SUM(AZ2:AZ24)</f>
        <v>97</v>
      </c>
      <c r="BA25" s="12">
        <f>BC25/BB25</f>
        <v>8026.2034615899238</v>
      </c>
      <c r="BB25" s="20">
        <f>SUM(BB2:BB24)</f>
        <v>160385.26</v>
      </c>
      <c r="BC25" s="20">
        <f>SUM(BC2:BC24)</f>
        <v>1287284729</v>
      </c>
      <c r="BD25" s="20">
        <f>SUM(BD2:BD24)</f>
        <v>1361220497.3076837</v>
      </c>
      <c r="BE25" s="12">
        <f>SUM(BE2:BE24)</f>
        <v>896871900.27255082</v>
      </c>
      <c r="BF25" s="12">
        <f>SUM(BF2:BF24)</f>
        <v>95</v>
      </c>
      <c r="BG25" s="12">
        <f>BI25/BH25</f>
        <v>8709.6559381368188</v>
      </c>
      <c r="BH25" s="20">
        <f>SUM(BH2:BH24)</f>
        <v>168405.18000000002</v>
      </c>
      <c r="BI25" s="20">
        <f>SUM(BI2:BI24)</f>
        <v>1466751176</v>
      </c>
      <c r="BJ25" s="20">
        <f>SUM(BJ2:BJ24)</f>
        <v>1550106474.7160172</v>
      </c>
      <c r="BK25" s="12">
        <f>SUM(BK2:BK24)</f>
        <v>937943815.60879004</v>
      </c>
      <c r="BL25" s="12">
        <f>SUM(BL2:BL24)</f>
        <v>93</v>
      </c>
      <c r="BM25" s="12">
        <f>BO25/BN25</f>
        <v>8726.4401296399374</v>
      </c>
      <c r="BN25" s="20">
        <f>SUM(BN2:BN24)</f>
        <v>163431.12</v>
      </c>
      <c r="BO25" s="20">
        <f>SUM(BO2:BO24)</f>
        <v>1426171884</v>
      </c>
      <c r="BP25" s="20">
        <f>SUM(BP2:BP24)</f>
        <v>1546129807.4219697</v>
      </c>
      <c r="BQ25" s="12">
        <f>SUM(BQ2:BQ24)</f>
        <v>886027270.84525347</v>
      </c>
      <c r="BR25" s="12">
        <f>SUM(BR2:BR24)</f>
        <v>96</v>
      </c>
      <c r="BS25" s="12">
        <f>BU25/BT25</f>
        <v>8788.9789095140295</v>
      </c>
      <c r="BT25" s="20">
        <f>SUM(BT2:BT24)</f>
        <v>157445.4</v>
      </c>
      <c r="BU25" s="20">
        <f>SUM(BU2:BU24)</f>
        <v>1383784300</v>
      </c>
      <c r="BV25" s="20">
        <f>SUM(BV2:BV24)</f>
        <v>1705827314.4969695</v>
      </c>
      <c r="BW25" s="12">
        <f>SUM(BW2:BW24)</f>
        <v>840054895.52669024</v>
      </c>
      <c r="BX25" s="12">
        <f>SUM(BX2:BX24)</f>
        <v>92</v>
      </c>
      <c r="BY25" s="12">
        <f>CA25/BZ25</f>
        <v>9174.9471810153009</v>
      </c>
      <c r="BZ25" s="20">
        <f>SUM(BZ2:BZ24)</f>
        <v>155834.12</v>
      </c>
      <c r="CA25" s="20">
        <f>SUM(CA2:CA24)</f>
        <v>1429769820</v>
      </c>
      <c r="CB25" s="20">
        <f>SUM(CB2:CB24)</f>
        <v>1922684649.0053029</v>
      </c>
      <c r="CC25" s="12">
        <f>SUM(CC2:CC24)</f>
        <v>746869815.42797673</v>
      </c>
      <c r="CD25" s="12">
        <f>SUM(CD2:CD24)</f>
        <v>90</v>
      </c>
      <c r="CE25" s="12">
        <f>CG25/CF25</f>
        <v>8403.4618018822621</v>
      </c>
      <c r="CF25" s="20">
        <f>SUM(CF2:CF24)</f>
        <v>161280.46</v>
      </c>
      <c r="CG25" s="20">
        <f>SUM(CG2:CG24)</f>
        <v>1355314185</v>
      </c>
      <c r="CH25" s="20">
        <f>SUM(CH2:CH24)</f>
        <v>1976237205.5053034</v>
      </c>
      <c r="CI25" s="12">
        <f>SUM(CI2:CI24)</f>
        <v>828920457.60630417</v>
      </c>
      <c r="CJ25" s="12">
        <f>SUM(CJ2:CJ24)</f>
        <v>93</v>
      </c>
      <c r="CK25" s="12">
        <f>CM25/CL25</f>
        <v>9020.2603904071784</v>
      </c>
      <c r="CL25" s="20">
        <f>SUM(CL2:CL24)</f>
        <v>153000.26</v>
      </c>
      <c r="CM25" s="20">
        <f>SUM(CM2:CM24)</f>
        <v>1380102185</v>
      </c>
      <c r="CN25" s="20">
        <f>SUM(CN2:CN24)</f>
        <v>2125308453.4803028</v>
      </c>
      <c r="CO25" s="12">
        <f t="shared" ref="CO25" si="9">SUM(CO2:CO24)</f>
        <v>812119329.49787998</v>
      </c>
    </row>
    <row r="26" spans="1:93" ht="35.25" customHeight="1" thickBot="1" x14ac:dyDescent="0.45">
      <c r="D26" s="13"/>
      <c r="E26" s="48">
        <f>E25/D25</f>
        <v>0.38095238095238093</v>
      </c>
      <c r="G26" s="48">
        <f>G25/F25</f>
        <v>1.1119882494161086</v>
      </c>
      <c r="H26" s="13"/>
      <c r="I26" s="48">
        <f>I25/H25</f>
        <v>0.44676117626455569</v>
      </c>
      <c r="J26" s="13"/>
      <c r="K26" s="48">
        <f>K25/J25</f>
        <v>0.49679317830150477</v>
      </c>
      <c r="L26" s="13"/>
      <c r="M26" s="48">
        <f>M25/L25</f>
        <v>0.79946667172556007</v>
      </c>
      <c r="N26" s="13"/>
      <c r="O26" s="13"/>
      <c r="P26" s="13"/>
      <c r="Q26" s="48">
        <f>Q25/P25</f>
        <v>0.73684210526315785</v>
      </c>
      <c r="S26" s="48">
        <f>S25/R25</f>
        <v>1.066700822411925</v>
      </c>
      <c r="T26" s="13"/>
      <c r="U26" s="48">
        <f>U25/T25</f>
        <v>0.73050913136414208</v>
      </c>
      <c r="V26" s="13"/>
      <c r="W26" s="48">
        <f>W25/V25</f>
        <v>0.77923469120555133</v>
      </c>
      <c r="X26" s="13"/>
      <c r="Y26" s="89">
        <f>Y25/X25</f>
        <v>0.65615183001938437</v>
      </c>
      <c r="Z26" s="13"/>
      <c r="AA26" s="13"/>
      <c r="AB26" s="13"/>
      <c r="AC26" s="48">
        <f>AC25/AB25</f>
        <v>0.88749999999999996</v>
      </c>
      <c r="AE26" s="48">
        <f>AE25/AD25</f>
        <v>0</v>
      </c>
      <c r="AF26" s="13"/>
      <c r="AG26" s="48">
        <f>AG25/AF25</f>
        <v>0</v>
      </c>
      <c r="AH26" s="13"/>
      <c r="AI26" s="48">
        <f>AI25/AH25</f>
        <v>0</v>
      </c>
      <c r="AJ26" s="14"/>
      <c r="AK26" s="48">
        <f>AK25/AJ25</f>
        <v>0</v>
      </c>
      <c r="AL26" s="13"/>
      <c r="AM26" s="91"/>
      <c r="AN26" s="13"/>
      <c r="AP26" s="13"/>
      <c r="AQ26" s="13"/>
      <c r="AR26" s="13"/>
      <c r="AS26" s="13"/>
      <c r="AT26" s="13"/>
      <c r="AV26" s="13"/>
      <c r="AW26" s="13"/>
      <c r="AX26" s="13"/>
      <c r="AY26" s="13"/>
      <c r="AZ26" s="13"/>
      <c r="BB26" s="13"/>
      <c r="BC26" s="13"/>
      <c r="BD26" s="13"/>
      <c r="BE26" s="13"/>
      <c r="BF26" s="13"/>
      <c r="BH26" s="13"/>
      <c r="BI26" s="13"/>
      <c r="BJ26" s="13"/>
      <c r="BK26" s="13"/>
      <c r="BL26" s="13"/>
      <c r="BN26" s="13"/>
      <c r="BO26" s="13"/>
      <c r="BP26" s="13"/>
      <c r="BQ26" s="13"/>
      <c r="BR26" s="13"/>
      <c r="BT26" s="13"/>
      <c r="BU26" s="13"/>
      <c r="BW26" s="13"/>
      <c r="BX26" s="13"/>
      <c r="BZ26" s="13"/>
      <c r="CA26" s="13"/>
      <c r="CB26" s="13"/>
      <c r="CC26" s="13"/>
      <c r="CD26" s="13"/>
      <c r="CF26" s="13"/>
      <c r="CG26" s="13"/>
      <c r="CH26" s="13"/>
      <c r="CI26" s="13"/>
      <c r="CJ26" s="13"/>
      <c r="CL26" s="13"/>
      <c r="CM26" s="13"/>
      <c r="CO26" s="13"/>
    </row>
    <row r="27" spans="1:93" s="5" customFormat="1" ht="60" thickBot="1" x14ac:dyDescent="0.35">
      <c r="A27" s="4" t="s">
        <v>949</v>
      </c>
      <c r="B27" s="4" t="s">
        <v>547</v>
      </c>
      <c r="C27" s="49" t="s">
        <v>0</v>
      </c>
      <c r="D27" s="55" t="s">
        <v>486</v>
      </c>
      <c r="E27" s="43" t="s">
        <v>551</v>
      </c>
      <c r="F27" s="6" t="s">
        <v>487</v>
      </c>
      <c r="G27" s="43" t="s">
        <v>1078</v>
      </c>
      <c r="H27" s="6" t="s">
        <v>488</v>
      </c>
      <c r="I27" s="43" t="s">
        <v>1076</v>
      </c>
      <c r="J27" s="6" t="s">
        <v>489</v>
      </c>
      <c r="K27" s="43" t="s">
        <v>1077</v>
      </c>
      <c r="L27" s="6" t="s">
        <v>490</v>
      </c>
      <c r="M27" s="43" t="s">
        <v>1080</v>
      </c>
      <c r="N27" s="6" t="s">
        <v>957</v>
      </c>
      <c r="O27" s="56" t="s">
        <v>1079</v>
      </c>
      <c r="P27" s="6" t="s">
        <v>491</v>
      </c>
      <c r="Q27" s="43" t="s">
        <v>552</v>
      </c>
      <c r="R27" s="6" t="s">
        <v>492</v>
      </c>
      <c r="S27" s="43" t="s">
        <v>1338</v>
      </c>
      <c r="T27" s="6" t="s">
        <v>493</v>
      </c>
      <c r="U27" s="43" t="s">
        <v>1339</v>
      </c>
      <c r="V27" s="6" t="s">
        <v>494</v>
      </c>
      <c r="W27" s="43" t="s">
        <v>1340</v>
      </c>
      <c r="X27" s="6" t="s">
        <v>495</v>
      </c>
      <c r="Y27" s="43" t="s">
        <v>495</v>
      </c>
      <c r="Z27" s="6" t="s">
        <v>963</v>
      </c>
      <c r="AA27" s="43" t="s">
        <v>1341</v>
      </c>
      <c r="AB27" s="6" t="s">
        <v>496</v>
      </c>
      <c r="AC27" s="43" t="s">
        <v>552</v>
      </c>
      <c r="AD27" s="6" t="s">
        <v>497</v>
      </c>
      <c r="AE27" s="6"/>
      <c r="AF27" s="6" t="s">
        <v>498</v>
      </c>
      <c r="AG27" s="43"/>
      <c r="AH27" s="6" t="s">
        <v>499</v>
      </c>
      <c r="AI27" s="43"/>
      <c r="AJ27" s="6" t="s">
        <v>500</v>
      </c>
      <c r="AK27" s="6"/>
      <c r="AL27" s="6" t="s">
        <v>964</v>
      </c>
      <c r="AM27" s="43"/>
      <c r="AN27" s="6" t="s">
        <v>501</v>
      </c>
      <c r="AO27" s="6" t="s">
        <v>502</v>
      </c>
      <c r="AP27" s="6" t="s">
        <v>503</v>
      </c>
      <c r="AQ27" s="6" t="s">
        <v>504</v>
      </c>
      <c r="AR27" s="6" t="s">
        <v>505</v>
      </c>
      <c r="AS27" s="6" t="s">
        <v>965</v>
      </c>
      <c r="AT27" s="6" t="s">
        <v>506</v>
      </c>
      <c r="AU27" s="6" t="s">
        <v>507</v>
      </c>
      <c r="AV27" s="6" t="s">
        <v>508</v>
      </c>
      <c r="AW27" s="6" t="s">
        <v>509</v>
      </c>
      <c r="AX27" s="6" t="s">
        <v>510</v>
      </c>
      <c r="AY27" s="6" t="s">
        <v>966</v>
      </c>
      <c r="AZ27" s="6" t="s">
        <v>511</v>
      </c>
      <c r="BA27" s="6" t="s">
        <v>512</v>
      </c>
      <c r="BB27" s="6" t="s">
        <v>513</v>
      </c>
      <c r="BC27" s="6" t="s">
        <v>514</v>
      </c>
      <c r="BD27" s="6" t="s">
        <v>515</v>
      </c>
      <c r="BE27" s="6" t="s">
        <v>967</v>
      </c>
      <c r="BF27" s="6" t="s">
        <v>516</v>
      </c>
      <c r="BG27" s="6" t="s">
        <v>517</v>
      </c>
      <c r="BH27" s="6" t="s">
        <v>518</v>
      </c>
      <c r="BI27" s="6" t="s">
        <v>519</v>
      </c>
      <c r="BJ27" s="6" t="s">
        <v>520</v>
      </c>
      <c r="BK27" s="6" t="s">
        <v>968</v>
      </c>
      <c r="BL27" s="6" t="s">
        <v>521</v>
      </c>
      <c r="BM27" s="6" t="s">
        <v>522</v>
      </c>
      <c r="BN27" s="6" t="s">
        <v>523</v>
      </c>
      <c r="BO27" s="6" t="s">
        <v>524</v>
      </c>
      <c r="BP27" s="6" t="s">
        <v>525</v>
      </c>
      <c r="BQ27" s="6" t="s">
        <v>969</v>
      </c>
      <c r="BR27" s="6" t="s">
        <v>526</v>
      </c>
      <c r="BS27" s="6" t="s">
        <v>527</v>
      </c>
      <c r="BT27" s="6" t="s">
        <v>528</v>
      </c>
      <c r="BU27" s="6" t="s">
        <v>529</v>
      </c>
      <c r="BV27" s="6" t="s">
        <v>530</v>
      </c>
      <c r="BW27" s="6" t="s">
        <v>970</v>
      </c>
      <c r="BX27" s="6" t="s">
        <v>531</v>
      </c>
      <c r="BY27" s="6" t="s">
        <v>532</v>
      </c>
      <c r="BZ27" s="6" t="s">
        <v>533</v>
      </c>
      <c r="CA27" s="6" t="s">
        <v>534</v>
      </c>
      <c r="CB27" s="6" t="s">
        <v>535</v>
      </c>
      <c r="CC27" s="6" t="s">
        <v>971</v>
      </c>
      <c r="CD27" s="6" t="s">
        <v>536</v>
      </c>
      <c r="CE27" s="6" t="s">
        <v>537</v>
      </c>
      <c r="CF27" s="6" t="s">
        <v>538</v>
      </c>
      <c r="CG27" s="6" t="s">
        <v>539</v>
      </c>
      <c r="CH27" s="6" t="s">
        <v>540</v>
      </c>
      <c r="CI27" s="6" t="s">
        <v>972</v>
      </c>
      <c r="CJ27" s="6" t="s">
        <v>541</v>
      </c>
      <c r="CK27" s="6" t="s">
        <v>542</v>
      </c>
      <c r="CL27" s="6" t="s">
        <v>543</v>
      </c>
      <c r="CM27" s="6" t="s">
        <v>544</v>
      </c>
      <c r="CN27" s="6" t="s">
        <v>545</v>
      </c>
      <c r="CO27" s="6" t="s">
        <v>973</v>
      </c>
    </row>
    <row r="28" spans="1:93" s="1" customFormat="1" ht="40.5" customHeight="1" x14ac:dyDescent="0.3">
      <c r="A28" s="17" t="s">
        <v>956</v>
      </c>
      <c r="B28" s="17" t="s">
        <v>548</v>
      </c>
      <c r="C28" s="17" t="s">
        <v>952</v>
      </c>
      <c r="D28" s="37">
        <v>0</v>
      </c>
      <c r="E28" s="34">
        <f>COUNTIF('Booking Apr'!B:B,'FY Target Sheet'!C28)-COUNTIF('Cancel Apr'!A:A,'FY Target Sheet'!C28)</f>
        <v>0</v>
      </c>
      <c r="F28" s="37">
        <v>0</v>
      </c>
      <c r="G28" s="44" t="e">
        <f t="shared" ref="G28:G31" si="10">(K28/I28)</f>
        <v>#DIV/0!</v>
      </c>
      <c r="H28" s="37">
        <v>0</v>
      </c>
      <c r="I28" s="34">
        <f>SUMIF('Booking Apr'!B:B,'FY Target Sheet'!C28,'Booking Apr'!K:K)-SUMIF('Cancel Apr'!A:A,'FY Target Sheet'!C28,'Cancel Apr'!F:F)</f>
        <v>0</v>
      </c>
      <c r="J28" s="37">
        <v>0</v>
      </c>
      <c r="K28" s="34">
        <f>SUMIF('Booking Apr'!B:B,C28,'Booking Apr'!L:L)-SUMIF('Cancel Apr'!A:A,'FY Target Sheet'!C28,'Cancel Apr'!G:G)</f>
        <v>0</v>
      </c>
      <c r="L28" s="37"/>
      <c r="M28" s="34">
        <f>SUMIF('Coll Apr'!A:A,C28,'Coll Apr'!J:J)*100000</f>
        <v>0</v>
      </c>
      <c r="N28" s="37"/>
      <c r="O28" s="61"/>
      <c r="P28" s="37">
        <v>0</v>
      </c>
      <c r="Q28" s="34">
        <f>COUNTIF('Booking May'!B:B,'FY Target Sheet'!C28)-COUNTIF('Cancel May'!A:A,'FY Target Sheet'!C28)</f>
        <v>0</v>
      </c>
      <c r="R28" s="37">
        <v>0</v>
      </c>
      <c r="S28" s="44"/>
      <c r="T28" s="37">
        <v>0</v>
      </c>
      <c r="U28" s="34">
        <f>SUMIF('Booking May'!B:B,'FY Target Sheet'!C28,'Booking May'!K:K)-SUMIF('Cancel May'!A:A,'FY Target Sheet'!C28,'Cancel May'!F:F)</f>
        <v>0</v>
      </c>
      <c r="V28" s="37">
        <v>0</v>
      </c>
      <c r="W28" s="34">
        <f>SUMIF('Booking May'!B:B,C28,'Booking May'!L:L)-SUMIF('Cancel May'!A:A,'FY Target Sheet'!C28,'Cancel May'!G:G)</f>
        <v>0</v>
      </c>
      <c r="X28" s="37"/>
      <c r="Y28" s="34">
        <f>SUMIF('Coll May'!A:A,C28,'Coll May'!J:J)*100000</f>
        <v>0</v>
      </c>
      <c r="Z28" s="37"/>
      <c r="AA28" s="37"/>
      <c r="AB28" s="37">
        <v>0</v>
      </c>
      <c r="AC28" s="34">
        <f>COUNTIF('Booking Jun'!B:B,C28)-COUNTIF('Cancel Jun'!A:A,C28)</f>
        <v>0</v>
      </c>
      <c r="AD28" s="37">
        <v>0</v>
      </c>
      <c r="AE28" s="44"/>
      <c r="AF28" s="37">
        <v>0</v>
      </c>
      <c r="AG28" s="34">
        <f>SUMIF('Booking Jun'!B:B,'FY Target Sheet'!C28,'Booking Jun'!K:K)-SUMIF('Cancel Jun'!A:A,'FY Target Sheet'!C28,'Cancel Jun'!F:F)</f>
        <v>0</v>
      </c>
      <c r="AH28" s="37">
        <v>0</v>
      </c>
      <c r="AI28" s="44"/>
      <c r="AJ28" s="42"/>
      <c r="AK28" s="34">
        <f>SUMIF('Coll Jun'!A:A,C28,'Coll Jun'!J:J)*100000</f>
        <v>0</v>
      </c>
      <c r="AL28" s="37"/>
      <c r="AM28" s="44"/>
      <c r="AN28" s="37">
        <v>0</v>
      </c>
      <c r="AO28" s="37">
        <v>0</v>
      </c>
      <c r="AP28" s="37">
        <v>0</v>
      </c>
      <c r="AQ28" s="37">
        <v>0</v>
      </c>
      <c r="AR28" s="37"/>
      <c r="AS28" s="37"/>
      <c r="AT28" s="37">
        <v>0</v>
      </c>
      <c r="AU28" s="37">
        <v>0</v>
      </c>
      <c r="AV28" s="37">
        <v>0</v>
      </c>
      <c r="AW28" s="37">
        <v>0</v>
      </c>
      <c r="AX28" s="37"/>
      <c r="AY28" s="37"/>
      <c r="AZ28" s="37">
        <v>0</v>
      </c>
      <c r="BA28" s="37">
        <v>0</v>
      </c>
      <c r="BB28" s="37">
        <v>0</v>
      </c>
      <c r="BC28" s="37">
        <v>0</v>
      </c>
      <c r="BD28" s="37"/>
      <c r="BE28" s="37"/>
      <c r="BF28" s="37">
        <v>203</v>
      </c>
      <c r="BG28" s="37">
        <v>7752.8223764558697</v>
      </c>
      <c r="BH28" s="37">
        <v>369281</v>
      </c>
      <c r="BI28" s="37">
        <v>2862970000</v>
      </c>
      <c r="BJ28" s="37"/>
      <c r="BK28" s="37"/>
      <c r="BL28" s="37">
        <v>103</v>
      </c>
      <c r="BM28" s="37">
        <v>7803.2729602236332</v>
      </c>
      <c r="BN28" s="37">
        <v>188881</v>
      </c>
      <c r="BO28" s="37">
        <v>1473890000</v>
      </c>
      <c r="BP28" s="37"/>
      <c r="BQ28" s="37"/>
      <c r="BR28" s="37">
        <v>53</v>
      </c>
      <c r="BS28" s="37">
        <v>8080.4815516664812</v>
      </c>
      <c r="BT28" s="37">
        <v>98681</v>
      </c>
      <c r="BU28" s="37">
        <v>797390000</v>
      </c>
      <c r="BV28" s="42"/>
      <c r="BW28" s="37"/>
      <c r="BX28" s="37">
        <v>52</v>
      </c>
      <c r="BY28" s="37">
        <v>8117.97108101905</v>
      </c>
      <c r="BZ28" s="37">
        <v>95854</v>
      </c>
      <c r="CA28" s="37">
        <v>778140000</v>
      </c>
      <c r="CB28" s="37"/>
      <c r="CC28" s="37"/>
      <c r="CD28" s="37">
        <v>52</v>
      </c>
      <c r="CE28" s="37">
        <v>8117.97108101905</v>
      </c>
      <c r="CF28" s="37">
        <v>95854</v>
      </c>
      <c r="CG28" s="37">
        <v>778140000</v>
      </c>
      <c r="CH28" s="37"/>
      <c r="CI28" s="37"/>
      <c r="CJ28" s="37">
        <v>52</v>
      </c>
      <c r="CK28" s="37">
        <v>8117.97108101905</v>
      </c>
      <c r="CL28" s="37">
        <v>95854</v>
      </c>
      <c r="CM28" s="37">
        <v>778140000</v>
      </c>
      <c r="CN28" s="42"/>
      <c r="CO28" s="37"/>
    </row>
    <row r="29" spans="1:93" s="1" customFormat="1" ht="40.5" customHeight="1" x14ac:dyDescent="0.3">
      <c r="A29" s="17" t="s">
        <v>956</v>
      </c>
      <c r="B29" s="17" t="s">
        <v>548</v>
      </c>
      <c r="C29" s="17" t="s">
        <v>953</v>
      </c>
      <c r="D29" s="37">
        <v>0</v>
      </c>
      <c r="E29" s="34">
        <f>COUNTIF('Booking Apr'!B:B,'FY Target Sheet'!C29)-COUNTIF('Cancel Apr'!A:A,'FY Target Sheet'!C29)</f>
        <v>0</v>
      </c>
      <c r="F29" s="37">
        <v>0</v>
      </c>
      <c r="G29" s="44" t="e">
        <f t="shared" si="10"/>
        <v>#DIV/0!</v>
      </c>
      <c r="H29" s="37">
        <v>0</v>
      </c>
      <c r="I29" s="34">
        <f>SUMIF('Booking Apr'!B:B,'FY Target Sheet'!C29,'Booking Apr'!K:K)-SUMIF('Cancel Apr'!A:A,'FY Target Sheet'!C29,'Cancel Apr'!F:F)</f>
        <v>0</v>
      </c>
      <c r="J29" s="37">
        <v>0</v>
      </c>
      <c r="K29" s="34">
        <f>SUMIF('Booking Apr'!B:B,C29,'Booking Apr'!L:L)-SUMIF('Cancel Apr'!A:A,'FY Target Sheet'!C29,'Cancel Apr'!G:G)</f>
        <v>0</v>
      </c>
      <c r="L29" s="37"/>
      <c r="M29" s="34">
        <f>SUMIF('Coll Apr'!A:A,C29,'Coll Apr'!J:J)*100000</f>
        <v>0</v>
      </c>
      <c r="N29" s="37"/>
      <c r="O29" s="61"/>
      <c r="P29" s="37">
        <v>0</v>
      </c>
      <c r="Q29" s="34">
        <f>COUNTIF('Booking May'!B:B,'FY Target Sheet'!C29)-COUNTIF('Cancel May'!A:A,'FY Target Sheet'!C29)</f>
        <v>0</v>
      </c>
      <c r="R29" s="37">
        <v>0</v>
      </c>
      <c r="S29" s="44"/>
      <c r="T29" s="37">
        <v>0</v>
      </c>
      <c r="U29" s="34">
        <f>SUMIF('Booking May'!B:B,'FY Target Sheet'!C29,'Booking May'!K:K)-SUMIF('Cancel May'!A:A,'FY Target Sheet'!C29,'Cancel May'!F:F)</f>
        <v>0</v>
      </c>
      <c r="V29" s="37">
        <v>0</v>
      </c>
      <c r="W29" s="34">
        <f>SUMIF('Booking May'!B:B,C29,'Booking May'!L:L)-SUMIF('Cancel May'!A:A,'FY Target Sheet'!C29,'Cancel May'!G:G)</f>
        <v>0</v>
      </c>
      <c r="X29" s="37"/>
      <c r="Y29" s="34">
        <f>SUMIF('Coll May'!A:A,C29,'Coll May'!J:J)*100000</f>
        <v>0</v>
      </c>
      <c r="Z29" s="37"/>
      <c r="AA29" s="37"/>
      <c r="AB29" s="37">
        <v>0</v>
      </c>
      <c r="AC29" s="34">
        <f>COUNTIF('Booking Jun'!B:B,C29)-COUNTIF('Cancel Jun'!A:A,C29)</f>
        <v>0</v>
      </c>
      <c r="AD29" s="37">
        <v>0</v>
      </c>
      <c r="AE29" s="44"/>
      <c r="AF29" s="37">
        <v>0</v>
      </c>
      <c r="AG29" s="34">
        <f>SUMIF('Booking Jun'!B:B,'FY Target Sheet'!C29,'Booking Jun'!K:K)-SUMIF('Cancel Jun'!A:A,'FY Target Sheet'!C29,'Cancel Jun'!F:F)</f>
        <v>0</v>
      </c>
      <c r="AH29" s="37">
        <v>0</v>
      </c>
      <c r="AI29" s="44"/>
      <c r="AJ29" s="42"/>
      <c r="AK29" s="34">
        <f>SUMIF('Coll Jun'!A:A,C29,'Coll Jun'!J:J)*100000</f>
        <v>0</v>
      </c>
      <c r="AL29" s="37"/>
      <c r="AM29" s="44"/>
      <c r="AN29" s="37">
        <v>0</v>
      </c>
      <c r="AO29" s="37">
        <v>0</v>
      </c>
      <c r="AP29" s="37">
        <v>0</v>
      </c>
      <c r="AQ29" s="37">
        <v>0</v>
      </c>
      <c r="AR29" s="37"/>
      <c r="AS29" s="37"/>
      <c r="AT29" s="37">
        <v>50</v>
      </c>
      <c r="AU29" s="37">
        <v>11500</v>
      </c>
      <c r="AV29" s="37">
        <v>79400</v>
      </c>
      <c r="AW29" s="37">
        <v>913100000</v>
      </c>
      <c r="AX29" s="37"/>
      <c r="AY29" s="37"/>
      <c r="AZ29" s="37">
        <v>50</v>
      </c>
      <c r="BA29" s="37">
        <v>11500</v>
      </c>
      <c r="BB29" s="37">
        <v>79400</v>
      </c>
      <c r="BC29" s="37">
        <v>913100000</v>
      </c>
      <c r="BD29" s="37"/>
      <c r="BE29" s="37"/>
      <c r="BF29" s="37">
        <v>50</v>
      </c>
      <c r="BG29" s="37">
        <v>11600</v>
      </c>
      <c r="BH29" s="37">
        <v>79400</v>
      </c>
      <c r="BI29" s="37">
        <v>921040000</v>
      </c>
      <c r="BJ29" s="37"/>
      <c r="BK29" s="37"/>
      <c r="BL29" s="37">
        <v>50</v>
      </c>
      <c r="BM29" s="37">
        <v>11600</v>
      </c>
      <c r="BN29" s="37">
        <v>79400</v>
      </c>
      <c r="BO29" s="37">
        <v>921040000</v>
      </c>
      <c r="BP29" s="37"/>
      <c r="BQ29" s="37"/>
      <c r="BR29" s="37">
        <v>10</v>
      </c>
      <c r="BS29" s="37">
        <v>11700</v>
      </c>
      <c r="BT29" s="37">
        <v>15880</v>
      </c>
      <c r="BU29" s="37">
        <v>185796000</v>
      </c>
      <c r="BV29" s="42"/>
      <c r="BW29" s="37"/>
      <c r="BX29" s="37">
        <v>10</v>
      </c>
      <c r="BY29" s="37">
        <v>11700</v>
      </c>
      <c r="BZ29" s="37">
        <v>15880</v>
      </c>
      <c r="CA29" s="37">
        <v>185796000</v>
      </c>
      <c r="CB29" s="37"/>
      <c r="CC29" s="37"/>
      <c r="CD29" s="37">
        <v>10</v>
      </c>
      <c r="CE29" s="37">
        <v>11800</v>
      </c>
      <c r="CF29" s="37">
        <v>15880</v>
      </c>
      <c r="CG29" s="37">
        <v>187384000</v>
      </c>
      <c r="CH29" s="37"/>
      <c r="CI29" s="37"/>
      <c r="CJ29" s="37">
        <v>10</v>
      </c>
      <c r="CK29" s="37">
        <v>11800</v>
      </c>
      <c r="CL29" s="37">
        <v>15880</v>
      </c>
      <c r="CM29" s="37">
        <v>187384000</v>
      </c>
      <c r="CN29" s="42"/>
      <c r="CO29" s="37"/>
    </row>
    <row r="30" spans="1:93" s="1" customFormat="1" ht="40.5" customHeight="1" x14ac:dyDescent="0.3">
      <c r="A30" s="17" t="s">
        <v>956</v>
      </c>
      <c r="B30" s="17" t="s">
        <v>548</v>
      </c>
      <c r="C30" s="17" t="s">
        <v>954</v>
      </c>
      <c r="D30" s="37">
        <v>0</v>
      </c>
      <c r="E30" s="34">
        <f>COUNTIF('Booking Apr'!B:B,'FY Target Sheet'!C30)-COUNTIF('Cancel Apr'!A:A,'FY Target Sheet'!C30)</f>
        <v>0</v>
      </c>
      <c r="F30" s="37">
        <v>0</v>
      </c>
      <c r="G30" s="44" t="e">
        <f t="shared" si="10"/>
        <v>#DIV/0!</v>
      </c>
      <c r="H30" s="37">
        <v>0</v>
      </c>
      <c r="I30" s="34">
        <f>SUMIF('Booking Apr'!B:B,'FY Target Sheet'!C30,'Booking Apr'!K:K)-SUMIF('Cancel Apr'!A:A,'FY Target Sheet'!C30,'Cancel Apr'!F:F)</f>
        <v>0</v>
      </c>
      <c r="J30" s="37">
        <v>0</v>
      </c>
      <c r="K30" s="34">
        <f>SUMIF('Booking Apr'!B:B,C30,'Booking Apr'!L:L)-SUMIF('Cancel Apr'!A:A,'FY Target Sheet'!C30,'Cancel Apr'!G:G)</f>
        <v>0</v>
      </c>
      <c r="L30" s="37"/>
      <c r="M30" s="34">
        <f>SUMIF('Coll Apr'!A:A,C30,'Coll Apr'!J:J)*100000</f>
        <v>0</v>
      </c>
      <c r="N30" s="37"/>
      <c r="O30" s="61"/>
      <c r="P30" s="37">
        <v>8</v>
      </c>
      <c r="Q30" s="34">
        <f>COUNTIF('Booking May'!B:B,'FY Target Sheet'!C30)-COUNTIF('Cancel May'!A:A,'FY Target Sheet'!C30)</f>
        <v>0</v>
      </c>
      <c r="R30" s="37">
        <v>14219.077606964252</v>
      </c>
      <c r="S30" s="44"/>
      <c r="T30" s="37">
        <v>26995</v>
      </c>
      <c r="U30" s="34">
        <f>SUMIF('Booking May'!B:B,'FY Target Sheet'!C30,'Booking May'!K:K)-SUMIF('Cancel May'!A:A,'FY Target Sheet'!C30,'Cancel May'!F:F)</f>
        <v>0</v>
      </c>
      <c r="V30" s="37">
        <v>383844000</v>
      </c>
      <c r="W30" s="34">
        <f>SUMIF('Booking May'!B:B,C30,'Booking May'!L:L)-SUMIF('Cancel May'!A:A,'FY Target Sheet'!C30,'Cancel May'!G:G)</f>
        <v>0</v>
      </c>
      <c r="X30" s="37"/>
      <c r="Y30" s="34">
        <f>SUMIF('Coll May'!A:A,C30,'Coll May'!J:J)*100000</f>
        <v>0</v>
      </c>
      <c r="Z30" s="37"/>
      <c r="AA30" s="37"/>
      <c r="AB30" s="37">
        <v>8</v>
      </c>
      <c r="AC30" s="34">
        <f>COUNTIF('Booking Jun'!B:B,C30)-COUNTIF('Cancel Jun'!A:A,C30)</f>
        <v>0</v>
      </c>
      <c r="AD30" s="37">
        <v>14219.077606964252</v>
      </c>
      <c r="AE30" s="44"/>
      <c r="AF30" s="37">
        <v>26995</v>
      </c>
      <c r="AG30" s="34">
        <f>SUMIF('Booking Jun'!B:B,'FY Target Sheet'!C30,'Booking Jun'!K:K)-SUMIF('Cancel Jun'!A:A,'FY Target Sheet'!C30,'Cancel Jun'!F:F)</f>
        <v>0</v>
      </c>
      <c r="AH30" s="37">
        <v>383844000</v>
      </c>
      <c r="AI30" s="44"/>
      <c r="AJ30" s="42"/>
      <c r="AK30" s="34">
        <f>SUMIF('Coll Jun'!A:A,C30,'Coll Jun'!J:J)*100000</f>
        <v>0</v>
      </c>
      <c r="AL30" s="37"/>
      <c r="AM30" s="44"/>
      <c r="AN30" s="37">
        <v>8</v>
      </c>
      <c r="AO30" s="37">
        <v>14716.500964534798</v>
      </c>
      <c r="AP30" s="37">
        <v>26956</v>
      </c>
      <c r="AQ30" s="37">
        <v>396698000</v>
      </c>
      <c r="AR30" s="37"/>
      <c r="AS30" s="37"/>
      <c r="AT30" s="37">
        <v>2</v>
      </c>
      <c r="AU30" s="37">
        <v>15425.363792833672</v>
      </c>
      <c r="AV30" s="37">
        <v>6391</v>
      </c>
      <c r="AW30" s="37">
        <v>98583500</v>
      </c>
      <c r="AX30" s="37"/>
      <c r="AY30" s="37"/>
      <c r="AZ30" s="37">
        <v>1</v>
      </c>
      <c r="BA30" s="37">
        <v>14500</v>
      </c>
      <c r="BB30" s="37">
        <v>3434</v>
      </c>
      <c r="BC30" s="37">
        <v>49793000</v>
      </c>
      <c r="BD30" s="37"/>
      <c r="BE30" s="37"/>
      <c r="BF30" s="37">
        <v>1</v>
      </c>
      <c r="BG30" s="37">
        <v>15000</v>
      </c>
      <c r="BH30" s="37">
        <v>3434</v>
      </c>
      <c r="BI30" s="37">
        <v>51510000</v>
      </c>
      <c r="BJ30" s="37"/>
      <c r="BK30" s="37"/>
      <c r="BL30" s="37">
        <v>1</v>
      </c>
      <c r="BM30" s="37">
        <v>15000</v>
      </c>
      <c r="BN30" s="37">
        <v>3434</v>
      </c>
      <c r="BO30" s="37">
        <v>51510000</v>
      </c>
      <c r="BP30" s="37"/>
      <c r="BQ30" s="37"/>
      <c r="BR30" s="37">
        <v>1</v>
      </c>
      <c r="BS30" s="37">
        <v>15000</v>
      </c>
      <c r="BT30" s="37">
        <v>3434</v>
      </c>
      <c r="BU30" s="37">
        <v>51510000</v>
      </c>
      <c r="BV30" s="42"/>
      <c r="BW30" s="37"/>
      <c r="BX30" s="37">
        <v>2</v>
      </c>
      <c r="BY30" s="37">
        <v>15000</v>
      </c>
      <c r="BZ30" s="37">
        <v>6868</v>
      </c>
      <c r="CA30" s="37">
        <v>103020000</v>
      </c>
      <c r="CB30" s="37"/>
      <c r="CC30" s="37"/>
      <c r="CD30" s="37">
        <v>2</v>
      </c>
      <c r="CE30" s="37">
        <v>15000</v>
      </c>
      <c r="CF30" s="37">
        <v>6868</v>
      </c>
      <c r="CG30" s="37">
        <v>103020000</v>
      </c>
      <c r="CH30" s="37"/>
      <c r="CI30" s="37"/>
      <c r="CJ30" s="37">
        <v>2</v>
      </c>
      <c r="CK30" s="37">
        <v>15000</v>
      </c>
      <c r="CL30" s="37">
        <v>6868</v>
      </c>
      <c r="CM30" s="37">
        <v>103020000</v>
      </c>
      <c r="CN30" s="42"/>
      <c r="CO30" s="37"/>
    </row>
    <row r="31" spans="1:93" s="1" customFormat="1" ht="40.5" customHeight="1" x14ac:dyDescent="0.3">
      <c r="A31" s="17" t="s">
        <v>10458</v>
      </c>
      <c r="B31" s="17" t="s">
        <v>548</v>
      </c>
      <c r="C31" s="17" t="s">
        <v>955</v>
      </c>
      <c r="D31" s="37">
        <v>2</v>
      </c>
      <c r="E31" s="34">
        <f>COUNTIF('Booking Apr'!B:B,'FY Target Sheet'!C31)-COUNTIF('Cancel Apr'!A:A,'FY Target Sheet'!C31)</f>
        <v>0</v>
      </c>
      <c r="F31" s="37">
        <v>6250</v>
      </c>
      <c r="G31" s="44" t="e">
        <f t="shared" si="10"/>
        <v>#DIV/0!</v>
      </c>
      <c r="H31" s="37">
        <v>2264</v>
      </c>
      <c r="I31" s="34">
        <f>SUMIF('Booking Apr'!B:B,'FY Target Sheet'!C31,'Booking Apr'!K:K)-SUMIF('Cancel Apr'!A:A,'FY Target Sheet'!C31,'Cancel Apr'!F:F)</f>
        <v>0</v>
      </c>
      <c r="J31" s="37">
        <v>14150000</v>
      </c>
      <c r="K31" s="34">
        <f>SUMIF('Booking Apr'!B:B,C31,'Booking Apr'!L:L)-SUMIF('Cancel Apr'!A:A,'FY Target Sheet'!C31,'Cancel Apr'!G:G)</f>
        <v>0</v>
      </c>
      <c r="L31" s="37"/>
      <c r="M31" s="34">
        <f>SUMIF('Coll Apr'!A:A,C31,'Coll Apr'!J:J)*100000</f>
        <v>0</v>
      </c>
      <c r="N31" s="37">
        <f>'Construction Budget'!G50*10000000</f>
        <v>4531029.5361019596</v>
      </c>
      <c r="O31" s="44">
        <f>'Construction Budget'!G51*10000000</f>
        <v>3076883.8697489998</v>
      </c>
      <c r="P31" s="37">
        <v>1</v>
      </c>
      <c r="Q31" s="34">
        <f>COUNTIF('Booking May'!B:B,'FY Target Sheet'!C31)-COUNTIF('Cancel May'!A:A,'FY Target Sheet'!C31)</f>
        <v>0</v>
      </c>
      <c r="R31" s="37">
        <v>6250</v>
      </c>
      <c r="S31" s="44"/>
      <c r="T31" s="37">
        <v>1271</v>
      </c>
      <c r="U31" s="34">
        <f>SUMIF('Booking May'!B:B,'FY Target Sheet'!C31,'Booking May'!K:K)-SUMIF('Cancel May'!A:A,'FY Target Sheet'!C31,'Cancel May'!F:F)</f>
        <v>0</v>
      </c>
      <c r="V31" s="37">
        <v>7943750</v>
      </c>
      <c r="W31" s="34">
        <f>SUMIF('Booking May'!B:B,C31,'Booking May'!L:L)-SUMIF('Cancel May'!A:A,'FY Target Sheet'!C31,'Cancel May'!G:G)</f>
        <v>0</v>
      </c>
      <c r="X31" s="37"/>
      <c r="Y31" s="34">
        <f>SUMIF('Coll May'!A:A,C31,'Coll May'!J:J)*100000</f>
        <v>0</v>
      </c>
      <c r="Z31" s="37">
        <f>'Construction Budget'!H50*10000000</f>
        <v>5389710.9380569197</v>
      </c>
      <c r="AA31" s="58">
        <f>'Construction Budget'!H51*10000000</f>
        <v>796009.75667200005</v>
      </c>
      <c r="AB31" s="37">
        <v>1</v>
      </c>
      <c r="AC31" s="34">
        <f>COUNTIF('Booking Jun'!B:B,C31)-COUNTIF('Cancel Jun'!A:A,C31)</f>
        <v>0</v>
      </c>
      <c r="AD31" s="37">
        <v>6250</v>
      </c>
      <c r="AE31" s="44"/>
      <c r="AF31" s="37">
        <v>1271</v>
      </c>
      <c r="AG31" s="34">
        <f>SUMIF('Booking Jun'!B:B,'FY Target Sheet'!C31,'Booking Jun'!K:K)-SUMIF('Cancel Jun'!A:A,'FY Target Sheet'!C31,'Cancel Jun'!F:F)</f>
        <v>0</v>
      </c>
      <c r="AH31" s="37">
        <v>7943750</v>
      </c>
      <c r="AI31" s="44"/>
      <c r="AJ31" s="42"/>
      <c r="AK31" s="34">
        <f>SUMIF('Coll Jun'!A:A,C31,'Coll Jun'!J:J)*100000</f>
        <v>0</v>
      </c>
      <c r="AL31" s="37">
        <f>'Construction Budget'!I50*10000000</f>
        <v>7447305.9955716357</v>
      </c>
      <c r="AM31" s="44">
        <f>'Construction Budget'!I51*10000000</f>
        <v>2372721.3770600003</v>
      </c>
      <c r="AN31" s="37">
        <v>2</v>
      </c>
      <c r="AO31" s="37">
        <v>6250</v>
      </c>
      <c r="AP31" s="37">
        <v>2264</v>
      </c>
      <c r="AQ31" s="37">
        <v>14150000</v>
      </c>
      <c r="AR31" s="37"/>
      <c r="AS31" s="37">
        <f>'Construction Budget'!J50*10000000</f>
        <v>5972966.2299508564</v>
      </c>
      <c r="AT31" s="37">
        <v>4</v>
      </c>
      <c r="AU31" s="37">
        <v>6250</v>
      </c>
      <c r="AV31" s="37">
        <v>4528</v>
      </c>
      <c r="AW31" s="37">
        <v>28300000</v>
      </c>
      <c r="AX31" s="37"/>
      <c r="AY31" s="37">
        <f>'Construction Budget'!K50*10000000</f>
        <v>7031723.7417353913</v>
      </c>
      <c r="AZ31" s="37">
        <v>4</v>
      </c>
      <c r="BA31" s="37">
        <v>6500</v>
      </c>
      <c r="BB31" s="37">
        <v>4528</v>
      </c>
      <c r="BC31" s="37">
        <v>29432000</v>
      </c>
      <c r="BD31" s="37"/>
      <c r="BE31" s="37">
        <f>'Construction Budget'!L50*10000000</f>
        <v>7488607.0537189757</v>
      </c>
      <c r="BF31" s="37">
        <v>4</v>
      </c>
      <c r="BG31" s="37">
        <v>6500</v>
      </c>
      <c r="BH31" s="37">
        <v>4528</v>
      </c>
      <c r="BI31" s="37">
        <v>29432000</v>
      </c>
      <c r="BJ31" s="37"/>
      <c r="BK31" s="37">
        <f>'Construction Budget'!M50*10000000</f>
        <v>4667379.6047801627</v>
      </c>
      <c r="BL31" s="37">
        <v>2</v>
      </c>
      <c r="BM31" s="37">
        <v>6500</v>
      </c>
      <c r="BN31" s="37">
        <v>2264</v>
      </c>
      <c r="BO31" s="37">
        <v>14716000</v>
      </c>
      <c r="BP31" s="37"/>
      <c r="BQ31" s="37">
        <f>'Construction Budget'!N50*10000000</f>
        <v>5894375.9225422172</v>
      </c>
      <c r="BR31" s="37">
        <v>3</v>
      </c>
      <c r="BS31" s="37">
        <v>6700</v>
      </c>
      <c r="BT31" s="37">
        <v>3396</v>
      </c>
      <c r="BU31" s="37">
        <v>22753200</v>
      </c>
      <c r="BV31" s="42"/>
      <c r="BW31" s="37">
        <f>'Construction Budget'!O50*10000000</f>
        <v>3021303.5587683902</v>
      </c>
      <c r="BX31" s="37">
        <v>3</v>
      </c>
      <c r="BY31" s="37">
        <v>6700</v>
      </c>
      <c r="BZ31" s="37">
        <v>3396</v>
      </c>
      <c r="CA31" s="37">
        <v>22753200</v>
      </c>
      <c r="CB31" s="37"/>
      <c r="CC31" s="37">
        <f>'Construction Budget'!P50*10000000</f>
        <v>3154516.1871639178</v>
      </c>
      <c r="CD31" s="37">
        <v>2</v>
      </c>
      <c r="CE31" s="37">
        <v>6700</v>
      </c>
      <c r="CF31" s="37">
        <v>2264</v>
      </c>
      <c r="CG31" s="37">
        <v>15168800</v>
      </c>
      <c r="CH31" s="37"/>
      <c r="CI31" s="37">
        <f>'Construction Budget'!Q50*10000000</f>
        <v>3028504.2413843637</v>
      </c>
      <c r="CJ31" s="37">
        <v>2</v>
      </c>
      <c r="CK31" s="37">
        <v>6700</v>
      </c>
      <c r="CL31" s="37">
        <v>2264</v>
      </c>
      <c r="CM31" s="37">
        <v>15168800</v>
      </c>
      <c r="CN31" s="42"/>
      <c r="CO31" s="37">
        <f>'Construction Budget'!R50*10000000</f>
        <v>2373344.9902251977</v>
      </c>
    </row>
    <row r="32" spans="1:93" s="1" customFormat="1" ht="35.25" customHeight="1" x14ac:dyDescent="0.3">
      <c r="A32" s="11"/>
      <c r="B32" s="11"/>
      <c r="C32" s="11" t="s">
        <v>2</v>
      </c>
      <c r="D32" s="12">
        <f>SUM(D28:D31)</f>
        <v>2</v>
      </c>
      <c r="E32" s="12">
        <f>SUM(E28:E31)</f>
        <v>0</v>
      </c>
      <c r="F32" s="12">
        <f>J32/H32</f>
        <v>6250</v>
      </c>
      <c r="G32" s="12" t="e">
        <f>K32/I32</f>
        <v>#DIV/0!</v>
      </c>
      <c r="H32" s="20">
        <f t="shared" ref="H32:Q32" si="11">SUM(H28:H31)</f>
        <v>2264</v>
      </c>
      <c r="I32" s="20">
        <f t="shared" si="11"/>
        <v>0</v>
      </c>
      <c r="J32" s="20">
        <f t="shared" si="11"/>
        <v>14150000</v>
      </c>
      <c r="K32" s="20">
        <f t="shared" si="11"/>
        <v>0</v>
      </c>
      <c r="L32" s="20">
        <f t="shared" si="11"/>
        <v>0</v>
      </c>
      <c r="M32" s="20">
        <f t="shared" si="11"/>
        <v>0</v>
      </c>
      <c r="N32" s="20">
        <f t="shared" si="11"/>
        <v>4531029.5361019596</v>
      </c>
      <c r="O32" s="20">
        <f t="shared" si="11"/>
        <v>3076883.8697489998</v>
      </c>
      <c r="P32" s="12">
        <f t="shared" si="11"/>
        <v>9</v>
      </c>
      <c r="Q32" s="12">
        <f t="shared" si="11"/>
        <v>0</v>
      </c>
      <c r="R32" s="12">
        <f>V32/T32</f>
        <v>13860.742588268591</v>
      </c>
      <c r="S32" s="12" t="e">
        <f>W32/U32</f>
        <v>#DIV/0!</v>
      </c>
      <c r="T32" s="20">
        <f t="shared" ref="T32:AC32" si="12">SUM(T28:T31)</f>
        <v>28266</v>
      </c>
      <c r="U32" s="20">
        <f t="shared" si="12"/>
        <v>0</v>
      </c>
      <c r="V32" s="20">
        <f t="shared" si="12"/>
        <v>391787750</v>
      </c>
      <c r="W32" s="20">
        <f t="shared" si="12"/>
        <v>0</v>
      </c>
      <c r="X32" s="20">
        <f t="shared" si="12"/>
        <v>0</v>
      </c>
      <c r="Y32" s="20">
        <f t="shared" si="12"/>
        <v>0</v>
      </c>
      <c r="Z32" s="20">
        <f t="shared" si="12"/>
        <v>5389710.9380569197</v>
      </c>
      <c r="AA32" s="20">
        <f t="shared" si="12"/>
        <v>796009.75667200005</v>
      </c>
      <c r="AB32" s="12">
        <f t="shared" si="12"/>
        <v>9</v>
      </c>
      <c r="AC32" s="12">
        <f t="shared" si="12"/>
        <v>0</v>
      </c>
      <c r="AD32" s="12">
        <f>AH32/AF32</f>
        <v>13860.742588268591</v>
      </c>
      <c r="AE32" s="12" t="e">
        <f>AI32/AG32</f>
        <v>#DIV/0!</v>
      </c>
      <c r="AF32" s="20">
        <f t="shared" ref="AF32:AN32" si="13">SUM(AF28:AF31)</f>
        <v>28266</v>
      </c>
      <c r="AG32" s="20">
        <f t="shared" si="13"/>
        <v>0</v>
      </c>
      <c r="AH32" s="20">
        <f t="shared" si="13"/>
        <v>391787750</v>
      </c>
      <c r="AI32" s="20">
        <f t="shared" si="13"/>
        <v>0</v>
      </c>
      <c r="AJ32" s="20">
        <f t="shared" si="13"/>
        <v>0</v>
      </c>
      <c r="AK32" s="20">
        <f t="shared" si="13"/>
        <v>0</v>
      </c>
      <c r="AL32" s="20">
        <f t="shared" si="13"/>
        <v>7447305.9955716357</v>
      </c>
      <c r="AM32" s="20">
        <f t="shared" si="13"/>
        <v>2372721.3770600003</v>
      </c>
      <c r="AN32" s="12">
        <f t="shared" si="13"/>
        <v>10</v>
      </c>
      <c r="AO32" s="12">
        <f>AQ32/AP32</f>
        <v>14060.506502395619</v>
      </c>
      <c r="AP32" s="20">
        <f>SUM(AP28:AP31)</f>
        <v>29220</v>
      </c>
      <c r="AQ32" s="20">
        <f>SUM(AQ28:AQ31)</f>
        <v>410848000</v>
      </c>
      <c r="AR32" s="20">
        <f>SUM(AR28:AR31)</f>
        <v>0</v>
      </c>
      <c r="AS32" s="20">
        <f>SUM(AS28:AS31)</f>
        <v>5972966.2299508564</v>
      </c>
      <c r="AT32" s="12">
        <f>SUM(AT28:AT31)</f>
        <v>56</v>
      </c>
      <c r="AU32" s="12">
        <f>AW32/AV32</f>
        <v>11514.559505751835</v>
      </c>
      <c r="AV32" s="20">
        <f>SUM(AV28:AV31)</f>
        <v>90319</v>
      </c>
      <c r="AW32" s="20">
        <f>SUM(AW28:AW31)</f>
        <v>1039983500</v>
      </c>
      <c r="AX32" s="20">
        <f>SUM(AX28:AX31)</f>
        <v>0</v>
      </c>
      <c r="AY32" s="20">
        <f>SUM(AY28:AY31)</f>
        <v>7031723.7417353913</v>
      </c>
      <c r="AZ32" s="12">
        <f>SUM(AZ28:AZ31)</f>
        <v>55</v>
      </c>
      <c r="BA32" s="12">
        <f>BC32/BB32</f>
        <v>11358.771548270415</v>
      </c>
      <c r="BB32" s="20">
        <f>SUM(BB28:BB31)</f>
        <v>87362</v>
      </c>
      <c r="BC32" s="20">
        <f>SUM(BC28:BC31)</f>
        <v>992325000</v>
      </c>
      <c r="BD32" s="20">
        <f>SUM(BD28:BD31)</f>
        <v>0</v>
      </c>
      <c r="BE32" s="20">
        <f>SUM(BE28:BE31)</f>
        <v>7488607.0537189757</v>
      </c>
      <c r="BF32" s="12">
        <f>SUM(BF28:BF31)</f>
        <v>258</v>
      </c>
      <c r="BG32" s="12">
        <f>BI32/BH32</f>
        <v>8463.8371769631849</v>
      </c>
      <c r="BH32" s="20">
        <f>SUM(BH28:BH31)</f>
        <v>456643</v>
      </c>
      <c r="BI32" s="20">
        <f>SUM(BI28:BI31)</f>
        <v>3864952000</v>
      </c>
      <c r="BJ32" s="20">
        <f>SUM(BJ28:BJ31)</f>
        <v>0</v>
      </c>
      <c r="BK32" s="20">
        <f>SUM(BK28:BK31)</f>
        <v>4667379.6047801627</v>
      </c>
      <c r="BL32" s="12">
        <f>SUM(BL28:BL31)</f>
        <v>156</v>
      </c>
      <c r="BM32" s="12">
        <f>BO32/BN32</f>
        <v>8983.0096467247495</v>
      </c>
      <c r="BN32" s="20">
        <f>SUM(BN28:BN31)</f>
        <v>273979</v>
      </c>
      <c r="BO32" s="20">
        <f>SUM(BO28:BO31)</f>
        <v>2461156000</v>
      </c>
      <c r="BP32" s="20">
        <f>SUM(BP28:BP31)</f>
        <v>0</v>
      </c>
      <c r="BQ32" s="20">
        <f>SUM(BQ28:BQ31)</f>
        <v>5894375.9225422172</v>
      </c>
      <c r="BR32" s="12">
        <f>SUM(BR28:BR31)</f>
        <v>67</v>
      </c>
      <c r="BS32" s="12">
        <f>BU32/BT32</f>
        <v>8711.1004934467965</v>
      </c>
      <c r="BT32" s="20">
        <f>SUM(BT28:BT31)</f>
        <v>121391</v>
      </c>
      <c r="BU32" s="20">
        <f>SUM(BU28:BU31)</f>
        <v>1057449200</v>
      </c>
      <c r="BV32" s="20">
        <f>SUM(BV28:BV31)</f>
        <v>0</v>
      </c>
      <c r="BW32" s="20">
        <f>SUM(BW28:BW31)</f>
        <v>3021303.5587683902</v>
      </c>
      <c r="BX32" s="12">
        <f>SUM(BX28:BX31)</f>
        <v>67</v>
      </c>
      <c r="BY32" s="12">
        <f>CA32/BZ32</f>
        <v>8932.1890522795456</v>
      </c>
      <c r="BZ32" s="20">
        <f>SUM(BZ28:BZ31)</f>
        <v>121998</v>
      </c>
      <c r="CA32" s="20">
        <f>SUM(CA28:CA31)</f>
        <v>1089709200</v>
      </c>
      <c r="CB32" s="20">
        <f>SUM(CB28:CB31)</f>
        <v>0</v>
      </c>
      <c r="CC32" s="20">
        <f>SUM(CC28:CC31)</f>
        <v>3154516.1871639178</v>
      </c>
      <c r="CD32" s="12">
        <f>SUM(CD28:CD31)</f>
        <v>66</v>
      </c>
      <c r="CE32" s="12">
        <f>CG32/CF32</f>
        <v>8966.2336802740228</v>
      </c>
      <c r="CF32" s="20">
        <f>SUM(CF28:CF31)</f>
        <v>120866</v>
      </c>
      <c r="CG32" s="20">
        <f>SUM(CG28:CG31)</f>
        <v>1083712800</v>
      </c>
      <c r="CH32" s="20">
        <f>SUM(CH28:CH31)</f>
        <v>0</v>
      </c>
      <c r="CI32" s="20">
        <f>SUM(CI28:CI31)</f>
        <v>3028504.2413843637</v>
      </c>
      <c r="CJ32" s="12">
        <f>SUM(CJ28:CJ31)</f>
        <v>66</v>
      </c>
      <c r="CK32" s="12">
        <f>CM32/CL32</f>
        <v>8966.2336802740228</v>
      </c>
      <c r="CL32" s="20">
        <f>SUM(CL28:CL31)</f>
        <v>120866</v>
      </c>
      <c r="CM32" s="20">
        <f>SUM(CM28:CM31)</f>
        <v>1083712800</v>
      </c>
      <c r="CN32" s="20">
        <f>SUM(CN28:CN31)</f>
        <v>0</v>
      </c>
      <c r="CO32" s="20">
        <f t="shared" ref="CO32" si="14">SUM(CO28:CO31)</f>
        <v>2373344.9902251977</v>
      </c>
    </row>
    <row r="34" spans="1:93" s="1" customFormat="1" ht="35.25" customHeight="1" x14ac:dyDescent="0.3">
      <c r="A34" s="11"/>
      <c r="B34" s="11"/>
      <c r="C34" s="11" t="s">
        <v>962</v>
      </c>
      <c r="D34" s="12">
        <f>D32+D25</f>
        <v>86</v>
      </c>
      <c r="E34" s="12">
        <f>E32+E25</f>
        <v>32</v>
      </c>
      <c r="F34" s="12">
        <f>J34/H34</f>
        <v>7942.3417489644062</v>
      </c>
      <c r="G34" s="12">
        <f>K34/I34</f>
        <v>8863.4067436259447</v>
      </c>
      <c r="H34" s="12">
        <f t="shared" ref="H34:Q34" si="15">H32+H25</f>
        <v>137022.79999999999</v>
      </c>
      <c r="I34" s="12">
        <f t="shared" si="15"/>
        <v>60205</v>
      </c>
      <c r="J34" s="12">
        <f t="shared" si="15"/>
        <v>1088281905</v>
      </c>
      <c r="K34" s="12">
        <f t="shared" si="15"/>
        <v>533621403</v>
      </c>
      <c r="L34" s="12">
        <f t="shared" si="15"/>
        <v>911939203.7023809</v>
      </c>
      <c r="M34" s="12">
        <f t="shared" si="15"/>
        <v>729065000</v>
      </c>
      <c r="N34" s="12">
        <f t="shared" si="15"/>
        <v>552083344.1931994</v>
      </c>
      <c r="O34" s="12">
        <f t="shared" si="15"/>
        <v>290676661.97100395</v>
      </c>
      <c r="P34" s="12">
        <f t="shared" si="15"/>
        <v>85</v>
      </c>
      <c r="Q34" s="12">
        <f t="shared" si="15"/>
        <v>56</v>
      </c>
      <c r="R34" s="12">
        <f>V34/T34</f>
        <v>9316.4333974980873</v>
      </c>
      <c r="S34" s="12">
        <f>W34/U34</f>
        <v>8867.3874807494867</v>
      </c>
      <c r="T34" s="12">
        <f t="shared" ref="T34:AC34" si="16">T32+T25</f>
        <v>156264.4</v>
      </c>
      <c r="U34" s="12">
        <f t="shared" si="16"/>
        <v>93504</v>
      </c>
      <c r="V34" s="12">
        <f t="shared" si="16"/>
        <v>1455826875</v>
      </c>
      <c r="W34" s="12">
        <f t="shared" si="16"/>
        <v>829136199</v>
      </c>
      <c r="X34" s="12">
        <f t="shared" si="16"/>
        <v>1090739928.2554111</v>
      </c>
      <c r="Y34" s="12">
        <f t="shared" si="16"/>
        <v>715691000</v>
      </c>
      <c r="Z34" s="12">
        <f t="shared" si="16"/>
        <v>602127467.59234118</v>
      </c>
      <c r="AA34" s="12">
        <f t="shared" si="16"/>
        <v>316159572.80686802</v>
      </c>
      <c r="AB34" s="12">
        <f t="shared" si="16"/>
        <v>89</v>
      </c>
      <c r="AC34" s="12">
        <f t="shared" si="16"/>
        <v>71</v>
      </c>
      <c r="AD34" s="12">
        <f>AH34/AF34</f>
        <v>9133.6711925412983</v>
      </c>
      <c r="AE34" s="12" t="e">
        <f>AI34/AG34</f>
        <v>#DIV/0!</v>
      </c>
      <c r="AF34" s="12">
        <f t="shared" ref="AF34:AM34" si="17">AF32+AF25</f>
        <v>161250.6</v>
      </c>
      <c r="AG34" s="12">
        <f t="shared" si="17"/>
        <v>0</v>
      </c>
      <c r="AH34" s="12">
        <f t="shared" si="17"/>
        <v>1472809960</v>
      </c>
      <c r="AI34" s="12">
        <f t="shared" si="17"/>
        <v>0</v>
      </c>
      <c r="AJ34" s="12">
        <f t="shared" si="17"/>
        <v>1042381362.732684</v>
      </c>
      <c r="AK34" s="12">
        <f t="shared" si="17"/>
        <v>0</v>
      </c>
      <c r="AL34" s="12">
        <f t="shared" si="17"/>
        <v>683971634.68847287</v>
      </c>
      <c r="AM34" s="12">
        <f t="shared" si="17"/>
        <v>575048553.81480598</v>
      </c>
      <c r="AN34" s="12"/>
      <c r="AO34" s="12"/>
      <c r="AP34" s="20"/>
      <c r="AQ34" s="20"/>
      <c r="AR34" s="20"/>
      <c r="AS34" s="12">
        <f>AS32+AS25</f>
        <v>791961081.54062438</v>
      </c>
      <c r="AT34" s="12"/>
      <c r="AU34" s="12"/>
      <c r="AV34" s="20"/>
      <c r="AW34" s="20"/>
      <c r="AX34" s="20"/>
      <c r="AY34" s="12">
        <f>AY32+AY25</f>
        <v>891542555.64133322</v>
      </c>
      <c r="AZ34" s="12"/>
      <c r="BA34" s="12"/>
      <c r="BB34" s="20"/>
      <c r="BC34" s="20"/>
      <c r="BD34" s="20"/>
      <c r="BE34" s="12">
        <f>BE32+BE25</f>
        <v>904360507.32626975</v>
      </c>
      <c r="BF34" s="12"/>
      <c r="BG34" s="12"/>
      <c r="BH34" s="20"/>
      <c r="BI34" s="20"/>
      <c r="BJ34" s="20"/>
      <c r="BK34" s="12">
        <f>BK32+BK25</f>
        <v>942611195.21357024</v>
      </c>
      <c r="BL34" s="12"/>
      <c r="BM34" s="12"/>
      <c r="BN34" s="20"/>
      <c r="BO34" s="20"/>
      <c r="BP34" s="20"/>
      <c r="BQ34" s="12">
        <f>BQ32+BQ25</f>
        <v>891921646.76779568</v>
      </c>
      <c r="BR34" s="12"/>
      <c r="BS34" s="12"/>
      <c r="BT34" s="20"/>
      <c r="BU34" s="20"/>
      <c r="BV34" s="20"/>
      <c r="BW34" s="12">
        <f>BW32+BW25</f>
        <v>843076199.08545864</v>
      </c>
      <c r="BX34" s="12"/>
      <c r="BY34" s="12"/>
      <c r="BZ34" s="20"/>
      <c r="CA34" s="20"/>
      <c r="CB34" s="20"/>
      <c r="CC34" s="12">
        <f>CC32+CC25</f>
        <v>750024331.61514068</v>
      </c>
      <c r="CD34" s="12"/>
      <c r="CE34" s="12"/>
      <c r="CF34" s="20"/>
      <c r="CG34" s="20"/>
      <c r="CH34" s="20"/>
      <c r="CI34" s="12">
        <f>CI32+CI25</f>
        <v>831948961.84768856</v>
      </c>
      <c r="CJ34" s="12"/>
      <c r="CK34" s="12"/>
      <c r="CL34" s="20"/>
      <c r="CM34" s="20"/>
      <c r="CN34" s="20"/>
      <c r="CO34" s="12">
        <f t="shared" ref="CO34" si="18">CO32+CO25</f>
        <v>814492674.48810518</v>
      </c>
    </row>
  </sheetData>
  <printOptions horizontalCentered="1" verticalCentered="1"/>
  <pageMargins left="0.23622047244094491" right="0.23622047244094491" top="0.19685039370078741" bottom="0.15748031496062992" header="0.31496062992125984" footer="0.31496062992125984"/>
  <pageSetup paperSize="5" scale="2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R58"/>
  <sheetViews>
    <sheetView tabSelected="1" zoomScale="85" zoomScaleNormal="85" workbookViewId="0">
      <selection activeCell="D5" sqref="D5"/>
    </sheetView>
  </sheetViews>
  <sheetFormatPr defaultColWidth="9.109375" defaultRowHeight="15.6" x14ac:dyDescent="0.3"/>
  <cols>
    <col min="1" max="1" width="13.109375" style="21" bestFit="1" customWidth="1"/>
    <col min="2" max="2" width="13.109375" style="21" customWidth="1"/>
    <col min="3" max="3" width="21.5546875" style="72" customWidth="1"/>
    <col min="4" max="4" width="25.6640625" style="21" customWidth="1"/>
    <col min="5" max="5" width="9.5546875" style="21" customWidth="1"/>
    <col min="6" max="6" width="11" style="71" customWidth="1"/>
    <col min="7" max="18" width="13.109375" style="21" customWidth="1"/>
    <col min="19" max="16384" width="9.109375" style="21"/>
  </cols>
  <sheetData>
    <row r="1" spans="1:18" x14ac:dyDescent="0.3">
      <c r="A1" s="75" t="s">
        <v>550</v>
      </c>
      <c r="B1" s="75" t="s">
        <v>10472</v>
      </c>
      <c r="C1" s="76" t="s">
        <v>464</v>
      </c>
      <c r="D1" s="64"/>
      <c r="E1" s="64"/>
      <c r="F1" s="77"/>
      <c r="G1" s="78">
        <v>46113</v>
      </c>
      <c r="H1" s="78">
        <v>46143</v>
      </c>
      <c r="I1" s="78">
        <v>46174</v>
      </c>
      <c r="J1" s="78">
        <v>46204</v>
      </c>
      <c r="K1" s="78">
        <v>46235</v>
      </c>
      <c r="L1" s="78">
        <v>46266</v>
      </c>
      <c r="M1" s="78">
        <v>46296</v>
      </c>
      <c r="N1" s="78">
        <v>46327</v>
      </c>
      <c r="O1" s="78">
        <v>46357</v>
      </c>
      <c r="P1" s="78">
        <v>46388</v>
      </c>
      <c r="Q1" s="78">
        <v>46419</v>
      </c>
      <c r="R1" s="78">
        <v>46447</v>
      </c>
    </row>
    <row r="2" spans="1:18" x14ac:dyDescent="0.3">
      <c r="C2" s="68" t="s">
        <v>546</v>
      </c>
      <c r="D2" s="22"/>
      <c r="E2" s="22"/>
      <c r="F2" s="73" t="s">
        <v>465</v>
      </c>
      <c r="G2" s="74">
        <f>G5+G8+G11+G14+G17+G20+G23+G26+G29+G32+G35+G38+G41+G44+G47+G50+G53+G56</f>
        <v>55.208334419319947</v>
      </c>
      <c r="H2" s="74">
        <f t="shared" ref="H2:R3" si="0">H5+H8+H11+H14+H17+H20+H23+H26+H29+H32+H35+H38+H41+H44+H47+H50+H53+H56</f>
        <v>60.212746759234115</v>
      </c>
      <c r="I2" s="74">
        <f t="shared" si="0"/>
        <v>68.397163468847296</v>
      </c>
      <c r="J2" s="74">
        <f t="shared" si="0"/>
        <v>79.196108154062443</v>
      </c>
      <c r="K2" s="74">
        <f t="shared" si="0"/>
        <v>89.154255564133337</v>
      </c>
      <c r="L2" s="74">
        <f t="shared" si="0"/>
        <v>90.436050732626967</v>
      </c>
      <c r="M2" s="74">
        <f t="shared" si="0"/>
        <v>94.261119521357003</v>
      </c>
      <c r="N2" s="74">
        <f t="shared" si="0"/>
        <v>89.192164676779569</v>
      </c>
      <c r="O2" s="74">
        <f t="shared" si="0"/>
        <v>84.307619908545874</v>
      </c>
      <c r="P2" s="74">
        <f t="shared" si="0"/>
        <v>75.002433161514077</v>
      </c>
      <c r="Q2" s="74">
        <f t="shared" si="0"/>
        <v>83.194896184768865</v>
      </c>
      <c r="R2" s="74">
        <f t="shared" si="0"/>
        <v>81.449267448810517</v>
      </c>
    </row>
    <row r="3" spans="1:18" x14ac:dyDescent="0.3">
      <c r="C3" s="68" t="s">
        <v>546</v>
      </c>
      <c r="D3" s="22"/>
      <c r="E3" s="22"/>
      <c r="F3" s="69" t="s">
        <v>466</v>
      </c>
      <c r="G3" s="23">
        <f>G6+G9+G12+G15+G18+G21+G24+G27+G30+G33+G36+G39+G42+G45+G48+G51+G54+G57</f>
        <v>29.067666197100394</v>
      </c>
      <c r="H3" s="23">
        <f t="shared" si="0"/>
        <v>31.615957280686807</v>
      </c>
      <c r="I3" s="23">
        <f t="shared" si="0"/>
        <v>56.409883316529402</v>
      </c>
      <c r="J3" s="23">
        <f t="shared" si="0"/>
        <v>0</v>
      </c>
      <c r="K3" s="23">
        <f t="shared" si="0"/>
        <v>0</v>
      </c>
      <c r="L3" s="23">
        <f t="shared" si="0"/>
        <v>0</v>
      </c>
      <c r="M3" s="23">
        <f t="shared" si="0"/>
        <v>0</v>
      </c>
      <c r="N3" s="23">
        <f t="shared" si="0"/>
        <v>0</v>
      </c>
      <c r="O3" s="23">
        <f t="shared" si="0"/>
        <v>0</v>
      </c>
      <c r="P3" s="23">
        <f t="shared" si="0"/>
        <v>0</v>
      </c>
      <c r="Q3" s="23">
        <f t="shared" si="0"/>
        <v>0</v>
      </c>
      <c r="R3" s="23">
        <f t="shared" si="0"/>
        <v>0</v>
      </c>
    </row>
    <row r="4" spans="1:18" x14ac:dyDescent="0.3">
      <c r="C4" s="68" t="s">
        <v>546</v>
      </c>
      <c r="D4" s="22"/>
      <c r="E4" s="22"/>
      <c r="F4" s="69" t="s">
        <v>467</v>
      </c>
      <c r="G4" s="24">
        <f>G3/G2</f>
        <v>0.52650866038313726</v>
      </c>
      <c r="H4" s="24">
        <f>H3/H2</f>
        <v>0.52507083603254223</v>
      </c>
      <c r="I4" s="24">
        <f>I3/I2</f>
        <v>0.824740098209223</v>
      </c>
      <c r="J4" s="24"/>
      <c r="K4" s="24"/>
      <c r="L4" s="24"/>
      <c r="M4" s="24"/>
      <c r="N4" s="24"/>
      <c r="O4" s="24"/>
      <c r="P4" s="24"/>
      <c r="Q4" s="24"/>
      <c r="R4" s="24"/>
    </row>
    <row r="5" spans="1:18" s="38" customFormat="1" x14ac:dyDescent="0.3">
      <c r="A5" s="113" t="s">
        <v>548</v>
      </c>
      <c r="B5" s="113" t="s">
        <v>10469</v>
      </c>
      <c r="C5" s="112" t="s">
        <v>468</v>
      </c>
      <c r="D5" s="65" t="s">
        <v>10466</v>
      </c>
      <c r="E5" s="66">
        <v>449.58</v>
      </c>
      <c r="F5" s="70" t="s">
        <v>465</v>
      </c>
      <c r="G5" s="39">
        <v>8.2975269012319668</v>
      </c>
      <c r="H5" s="39">
        <v>8.5868029860174406</v>
      </c>
      <c r="I5" s="39">
        <v>9.35919072143367</v>
      </c>
      <c r="J5" s="39">
        <v>12.127370595819837</v>
      </c>
      <c r="K5" s="39">
        <v>12.06104681345229</v>
      </c>
      <c r="L5" s="39">
        <v>12.921313241553761</v>
      </c>
      <c r="M5" s="39">
        <v>12.210435829343748</v>
      </c>
      <c r="N5" s="39">
        <v>13.026793349648077</v>
      </c>
      <c r="O5" s="39">
        <v>12.130212430846386</v>
      </c>
      <c r="P5" s="39">
        <v>10.811711079667433</v>
      </c>
      <c r="Q5" s="39">
        <v>12.130212430846386</v>
      </c>
      <c r="R5" s="39">
        <v>11.339111620139013</v>
      </c>
    </row>
    <row r="6" spans="1:18" x14ac:dyDescent="0.3">
      <c r="A6" s="113"/>
      <c r="B6" s="113"/>
      <c r="C6" s="112"/>
      <c r="D6" s="65" t="s">
        <v>10467</v>
      </c>
      <c r="E6" s="66">
        <f>E7*E5</f>
        <v>190.26225600000001</v>
      </c>
      <c r="F6" s="69" t="s">
        <v>466</v>
      </c>
      <c r="G6" s="23">
        <v>2.8323535439996999</v>
      </c>
      <c r="H6" s="23">
        <v>4.0911773410963006</v>
      </c>
      <c r="I6" s="23">
        <v>8.1823546830116012</v>
      </c>
      <c r="J6" s="23"/>
      <c r="K6" s="23"/>
      <c r="L6" s="23"/>
      <c r="M6" s="23"/>
      <c r="N6" s="23"/>
      <c r="O6" s="23"/>
      <c r="P6" s="23"/>
      <c r="Q6" s="23"/>
      <c r="R6" s="23"/>
    </row>
    <row r="7" spans="1:18" x14ac:dyDescent="0.3">
      <c r="A7" s="113"/>
      <c r="B7" s="113"/>
      <c r="C7" s="112"/>
      <c r="D7" s="65" t="s">
        <v>10468</v>
      </c>
      <c r="E7" s="67">
        <v>0.42320000000000002</v>
      </c>
      <c r="F7" s="69" t="s">
        <v>467</v>
      </c>
      <c r="G7" s="25">
        <f>G6/G5</f>
        <v>0.34134912459026423</v>
      </c>
      <c r="H7" s="25">
        <f>H6/H5</f>
        <v>0.47644942451320743</v>
      </c>
      <c r="I7" s="25">
        <v>0.87425878225486175</v>
      </c>
      <c r="J7" s="25"/>
      <c r="K7" s="25"/>
      <c r="L7" s="25"/>
      <c r="M7" s="25"/>
      <c r="N7" s="25"/>
      <c r="O7" s="25"/>
      <c r="P7" s="25"/>
      <c r="Q7" s="25"/>
      <c r="R7" s="25"/>
    </row>
    <row r="8" spans="1:18" s="38" customFormat="1" x14ac:dyDescent="0.3">
      <c r="A8" s="113" t="s">
        <v>548</v>
      </c>
      <c r="B8" s="113" t="s">
        <v>10469</v>
      </c>
      <c r="C8" s="112" t="s">
        <v>469</v>
      </c>
      <c r="D8" s="65" t="s">
        <v>10466</v>
      </c>
      <c r="E8" s="66">
        <v>48.25</v>
      </c>
      <c r="F8" s="70" t="s">
        <v>465</v>
      </c>
      <c r="G8" s="39">
        <v>1.5625199999999999</v>
      </c>
      <c r="H8" s="39">
        <v>2.4271144000000002</v>
      </c>
      <c r="I8" s="39">
        <v>2.2916960000000004</v>
      </c>
      <c r="J8" s="39">
        <v>2.1875279999999999</v>
      </c>
      <c r="K8" s="39">
        <v>2.3021128000000002</v>
      </c>
      <c r="L8" s="39">
        <v>1.875024</v>
      </c>
      <c r="M8" s="39">
        <v>2.1666943999999999</v>
      </c>
      <c r="N8" s="39">
        <v>1.770856</v>
      </c>
      <c r="O8" s="39">
        <v>1.6041872000000001</v>
      </c>
      <c r="P8" s="39">
        <v>1.9791919999999998</v>
      </c>
      <c r="Q8" s="39">
        <v>2.1979447999999997</v>
      </c>
      <c r="R8" s="39">
        <v>2.6354503999999999</v>
      </c>
    </row>
    <row r="9" spans="1:18" x14ac:dyDescent="0.3">
      <c r="A9" s="113"/>
      <c r="B9" s="113"/>
      <c r="C9" s="112"/>
      <c r="D9" s="65" t="s">
        <v>10467</v>
      </c>
      <c r="E9" s="66">
        <f>E10*E8</f>
        <v>17.312100000000001</v>
      </c>
      <c r="F9" s="69" t="s">
        <v>466</v>
      </c>
      <c r="G9" s="23">
        <v>0.24127498695500005</v>
      </c>
      <c r="H9" s="23">
        <v>0.627314965966</v>
      </c>
      <c r="I9" s="23">
        <v>1.1967239350487999</v>
      </c>
      <c r="J9" s="23"/>
      <c r="K9" s="23"/>
      <c r="L9" s="23"/>
      <c r="M9" s="23"/>
      <c r="N9" s="23"/>
      <c r="O9" s="23"/>
      <c r="P9" s="23"/>
      <c r="Q9" s="23"/>
      <c r="R9" s="23"/>
    </row>
    <row r="10" spans="1:18" x14ac:dyDescent="0.3">
      <c r="A10" s="113"/>
      <c r="B10" s="113"/>
      <c r="C10" s="112"/>
      <c r="D10" s="65" t="s">
        <v>10468</v>
      </c>
      <c r="E10" s="67">
        <v>0.35880000000000001</v>
      </c>
      <c r="F10" s="69" t="s">
        <v>467</v>
      </c>
      <c r="G10" s="25">
        <f>G9/G8</f>
        <v>0.15441401515180608</v>
      </c>
      <c r="H10" s="25">
        <f>H9/H8</f>
        <v>0.25846122702992491</v>
      </c>
      <c r="I10" s="25">
        <v>0.52220012385970904</v>
      </c>
      <c r="J10" s="25"/>
      <c r="K10" s="25"/>
      <c r="L10" s="25"/>
      <c r="M10" s="25"/>
      <c r="N10" s="25"/>
      <c r="O10" s="25"/>
      <c r="P10" s="25"/>
      <c r="Q10" s="25"/>
      <c r="R10" s="25"/>
    </row>
    <row r="11" spans="1:18" s="38" customFormat="1" x14ac:dyDescent="0.3">
      <c r="A11" s="113" t="s">
        <v>548</v>
      </c>
      <c r="B11" s="113" t="s">
        <v>10469</v>
      </c>
      <c r="C11" s="112" t="s">
        <v>470</v>
      </c>
      <c r="D11" s="65" t="s">
        <v>10466</v>
      </c>
      <c r="E11" s="66">
        <v>316.44</v>
      </c>
      <c r="F11" s="70" t="s">
        <v>465</v>
      </c>
      <c r="G11" s="39">
        <v>5.5858996367056939</v>
      </c>
      <c r="H11" s="39">
        <v>6.0158221747851721</v>
      </c>
      <c r="I11" s="39">
        <v>8.1148014736112177</v>
      </c>
      <c r="J11" s="39">
        <v>6.6208722097571604</v>
      </c>
      <c r="K11" s="39">
        <v>8.835553963920928</v>
      </c>
      <c r="L11" s="39">
        <v>8.8960643943625612</v>
      </c>
      <c r="M11" s="39">
        <v>9.4609007710769255</v>
      </c>
      <c r="N11" s="39">
        <v>9.100388852311216</v>
      </c>
      <c r="O11" s="39">
        <v>7.0125890590196764</v>
      </c>
      <c r="P11" s="39">
        <v>5.2994112400228408</v>
      </c>
      <c r="Q11" s="39">
        <v>9.6758077706723231</v>
      </c>
      <c r="R11" s="39">
        <v>5.3830404537542824</v>
      </c>
    </row>
    <row r="12" spans="1:18" x14ac:dyDescent="0.3">
      <c r="A12" s="113"/>
      <c r="B12" s="113"/>
      <c r="C12" s="112"/>
      <c r="D12" s="65" t="s">
        <v>10467</v>
      </c>
      <c r="E12" s="66">
        <f>E13*E11</f>
        <v>58.161671999999996</v>
      </c>
      <c r="F12" s="69" t="s">
        <v>466</v>
      </c>
      <c r="G12" s="23">
        <v>2.4366195803718997</v>
      </c>
      <c r="H12" s="23">
        <v>1.9303090181922997</v>
      </c>
      <c r="I12" s="23">
        <v>5.0631056231039997</v>
      </c>
      <c r="J12" s="23"/>
      <c r="K12" s="23"/>
      <c r="L12" s="23"/>
      <c r="M12" s="23"/>
      <c r="N12" s="23"/>
      <c r="O12" s="23"/>
      <c r="P12" s="23"/>
      <c r="Q12" s="23"/>
      <c r="R12" s="23"/>
    </row>
    <row r="13" spans="1:18" x14ac:dyDescent="0.3">
      <c r="A13" s="113"/>
      <c r="B13" s="113"/>
      <c r="C13" s="112"/>
      <c r="D13" s="65" t="s">
        <v>10468</v>
      </c>
      <c r="E13" s="67">
        <v>0.18379999999999999</v>
      </c>
      <c r="F13" s="69" t="s">
        <v>467</v>
      </c>
      <c r="G13" s="25">
        <f>G12/G11</f>
        <v>0.43620897954566645</v>
      </c>
      <c r="H13" s="25">
        <f>H12/H11</f>
        <v>0.32087202083250277</v>
      </c>
      <c r="I13" s="25">
        <v>0.62393462607420214</v>
      </c>
      <c r="J13" s="25"/>
      <c r="K13" s="25"/>
      <c r="L13" s="25"/>
      <c r="M13" s="25"/>
      <c r="N13" s="25"/>
      <c r="O13" s="25"/>
      <c r="P13" s="25"/>
      <c r="Q13" s="25"/>
      <c r="R13" s="25"/>
    </row>
    <row r="14" spans="1:18" s="38" customFormat="1" ht="15.75" customHeight="1" x14ac:dyDescent="0.3">
      <c r="A14" s="113" t="s">
        <v>548</v>
      </c>
      <c r="B14" s="113" t="s">
        <v>10470</v>
      </c>
      <c r="C14" s="112" t="s">
        <v>471</v>
      </c>
      <c r="D14" s="65" t="s">
        <v>10466</v>
      </c>
      <c r="E14" s="66">
        <v>302</v>
      </c>
      <c r="F14" s="70" t="s">
        <v>465</v>
      </c>
      <c r="G14" s="39">
        <v>5.6000716800000001</v>
      </c>
      <c r="H14" s="39">
        <v>6.65008512</v>
      </c>
      <c r="I14" s="39">
        <v>8.0501030400000015</v>
      </c>
      <c r="J14" s="39">
        <v>8.4001075200000006</v>
      </c>
      <c r="K14" s="39">
        <v>9.1001164800000005</v>
      </c>
      <c r="L14" s="39">
        <v>7.7000985600000007</v>
      </c>
      <c r="M14" s="39">
        <v>8.7501119999999997</v>
      </c>
      <c r="N14" s="39">
        <v>8.4001075200000006</v>
      </c>
      <c r="O14" s="39">
        <v>7.3500940799999999</v>
      </c>
      <c r="P14" s="40">
        <v>0</v>
      </c>
      <c r="Q14" s="40">
        <v>0</v>
      </c>
      <c r="R14" s="40">
        <v>0</v>
      </c>
    </row>
    <row r="15" spans="1:18" x14ac:dyDescent="0.3">
      <c r="A15" s="113"/>
      <c r="B15" s="113"/>
      <c r="C15" s="112"/>
      <c r="D15" s="65" t="s">
        <v>10467</v>
      </c>
      <c r="E15" s="66">
        <f>E16*E14</f>
        <v>217.706062</v>
      </c>
      <c r="F15" s="69" t="s">
        <v>466</v>
      </c>
      <c r="G15" s="23">
        <v>3.7146926673882001</v>
      </c>
      <c r="H15" s="23">
        <v>7.2783815645559002</v>
      </c>
      <c r="I15" s="23">
        <v>9.5132373144480002</v>
      </c>
      <c r="J15" s="23"/>
      <c r="K15" s="23"/>
      <c r="L15" s="23"/>
      <c r="M15" s="23"/>
      <c r="N15" s="23"/>
      <c r="O15" s="23"/>
      <c r="P15" s="23"/>
      <c r="Q15" s="23"/>
      <c r="R15" s="23"/>
    </row>
    <row r="16" spans="1:18" x14ac:dyDescent="0.3">
      <c r="A16" s="113"/>
      <c r="B16" s="113"/>
      <c r="C16" s="112"/>
      <c r="D16" s="65" t="s">
        <v>10468</v>
      </c>
      <c r="E16" s="67">
        <v>0.72088099999999999</v>
      </c>
      <c r="F16" s="69" t="s">
        <v>467</v>
      </c>
      <c r="G16" s="25">
        <f>G15/G14</f>
        <v>0.66332948570190442</v>
      </c>
      <c r="H16" s="25">
        <f>H15/H14</f>
        <v>1.0944794590171953</v>
      </c>
      <c r="I16" s="25">
        <v>1.1817534840458388</v>
      </c>
      <c r="J16" s="25"/>
      <c r="K16" s="25"/>
      <c r="L16" s="25"/>
      <c r="M16" s="25"/>
      <c r="N16" s="25"/>
      <c r="O16" s="25"/>
      <c r="P16" s="25"/>
      <c r="Q16" s="25"/>
      <c r="R16" s="25"/>
    </row>
    <row r="17" spans="1:18" s="38" customFormat="1" x14ac:dyDescent="0.3">
      <c r="A17" s="113" t="s">
        <v>548</v>
      </c>
      <c r="B17" s="113" t="s">
        <v>10469</v>
      </c>
      <c r="C17" s="112" t="s">
        <v>472</v>
      </c>
      <c r="D17" s="65" t="s">
        <v>10466</v>
      </c>
      <c r="E17" s="66">
        <v>88.4</v>
      </c>
      <c r="F17" s="70" t="s">
        <v>465</v>
      </c>
      <c r="G17" s="39">
        <v>1.934336767481637</v>
      </c>
      <c r="H17" s="39">
        <v>1.4646423593041999</v>
      </c>
      <c r="I17" s="39">
        <v>0.95405214489752033</v>
      </c>
      <c r="J17" s="39">
        <v>3.4801442550839887</v>
      </c>
      <c r="K17" s="39">
        <v>3.5715187132265536</v>
      </c>
      <c r="L17" s="39">
        <v>3.6746355315735539</v>
      </c>
      <c r="M17" s="39">
        <v>3.9796669575738437</v>
      </c>
      <c r="N17" s="39">
        <v>3.6560996986071643</v>
      </c>
      <c r="O17" s="39">
        <v>3.9768325947658765</v>
      </c>
      <c r="P17" s="39">
        <v>4.6787647936532686</v>
      </c>
      <c r="Q17" s="39">
        <v>5.7529433079870307</v>
      </c>
      <c r="R17" s="39">
        <v>2.8768748758453628</v>
      </c>
    </row>
    <row r="18" spans="1:18" x14ac:dyDescent="0.3">
      <c r="A18" s="113"/>
      <c r="B18" s="113"/>
      <c r="C18" s="112"/>
      <c r="D18" s="65" t="s">
        <v>10467</v>
      </c>
      <c r="E18" s="66">
        <f>E19*E17</f>
        <v>31.692902799999999</v>
      </c>
      <c r="F18" s="69" t="s">
        <v>466</v>
      </c>
      <c r="G18" s="23">
        <v>0.67186584465880006</v>
      </c>
      <c r="H18" s="23">
        <v>1.1757652247614001</v>
      </c>
      <c r="I18" s="23">
        <v>1.6796845567259997</v>
      </c>
      <c r="J18" s="23"/>
      <c r="K18" s="23"/>
      <c r="L18" s="23"/>
      <c r="M18" s="23"/>
      <c r="N18" s="23"/>
      <c r="O18" s="23"/>
      <c r="P18" s="23"/>
      <c r="Q18" s="23"/>
      <c r="R18" s="23"/>
    </row>
    <row r="19" spans="1:18" x14ac:dyDescent="0.3">
      <c r="A19" s="113"/>
      <c r="B19" s="113"/>
      <c r="C19" s="112"/>
      <c r="D19" s="65" t="s">
        <v>10468</v>
      </c>
      <c r="E19" s="67">
        <v>0.35851699999999997</v>
      </c>
      <c r="F19" s="69" t="s">
        <v>467</v>
      </c>
      <c r="G19" s="25">
        <f>G18/G17</f>
        <v>0.34733654240234474</v>
      </c>
      <c r="H19" s="25">
        <f>H18/H17</f>
        <v>0.80276609323245629</v>
      </c>
      <c r="I19" s="25">
        <v>1.7605794040811293</v>
      </c>
      <c r="J19" s="25"/>
      <c r="K19" s="25"/>
      <c r="L19" s="25"/>
      <c r="M19" s="25"/>
      <c r="N19" s="25"/>
      <c r="O19" s="25"/>
      <c r="P19" s="25"/>
      <c r="Q19" s="25"/>
      <c r="R19" s="25"/>
    </row>
    <row r="20" spans="1:18" s="38" customFormat="1" ht="15.75" customHeight="1" x14ac:dyDescent="0.3">
      <c r="A20" s="113" t="s">
        <v>548</v>
      </c>
      <c r="B20" s="113" t="s">
        <v>10470</v>
      </c>
      <c r="C20" s="112" t="s">
        <v>473</v>
      </c>
      <c r="D20" s="65" t="s">
        <v>10466</v>
      </c>
      <c r="E20" s="66">
        <v>102.21299999999999</v>
      </c>
      <c r="F20" s="70" t="s">
        <v>465</v>
      </c>
      <c r="G20" s="39">
        <v>2.20002816</v>
      </c>
      <c r="H20" s="39">
        <v>3.0000383999999998</v>
      </c>
      <c r="I20" s="39">
        <v>3.6000460799999998</v>
      </c>
      <c r="J20" s="39">
        <v>3.4000435200000001</v>
      </c>
      <c r="K20" s="39">
        <v>4.6000588800000006</v>
      </c>
      <c r="L20" s="39">
        <v>3.2000409599999999</v>
      </c>
      <c r="M20" s="40">
        <v>0</v>
      </c>
      <c r="N20" s="40">
        <v>0</v>
      </c>
      <c r="O20" s="40">
        <v>0</v>
      </c>
      <c r="P20" s="40">
        <v>0</v>
      </c>
      <c r="Q20" s="40">
        <v>0</v>
      </c>
      <c r="R20" s="40">
        <v>0</v>
      </c>
    </row>
    <row r="21" spans="1:18" x14ac:dyDescent="0.3">
      <c r="A21" s="113"/>
      <c r="B21" s="113"/>
      <c r="C21" s="112"/>
      <c r="D21" s="65" t="s">
        <v>10467</v>
      </c>
      <c r="E21" s="66">
        <f>E22*E20</f>
        <v>77.004514448999984</v>
      </c>
      <c r="F21" s="69" t="s">
        <v>466</v>
      </c>
      <c r="G21" s="23">
        <v>3.0152850062995</v>
      </c>
      <c r="H21" s="23">
        <v>2.5144411707120002</v>
      </c>
      <c r="I21" s="23">
        <v>4.3951614426579999</v>
      </c>
      <c r="J21" s="23"/>
      <c r="K21" s="23"/>
      <c r="L21" s="23"/>
      <c r="M21" s="23"/>
      <c r="N21" s="23"/>
      <c r="O21" s="23"/>
      <c r="P21" s="23"/>
      <c r="Q21" s="23"/>
      <c r="R21" s="23"/>
    </row>
    <row r="22" spans="1:18" x14ac:dyDescent="0.3">
      <c r="A22" s="113"/>
      <c r="B22" s="113"/>
      <c r="C22" s="112"/>
      <c r="D22" s="65" t="s">
        <v>10468</v>
      </c>
      <c r="E22" s="67">
        <v>0.75337299999999996</v>
      </c>
      <c r="F22" s="69" t="s">
        <v>467</v>
      </c>
      <c r="G22" s="25">
        <f>G21/G20</f>
        <v>1.3705665505206532</v>
      </c>
      <c r="H22" s="25">
        <f>H21/H20</f>
        <v>0.83813632875899202</v>
      </c>
      <c r="I22" s="25">
        <v>1.2208625514754523</v>
      </c>
      <c r="J22" s="25"/>
      <c r="K22" s="25"/>
      <c r="L22" s="25"/>
      <c r="M22" s="25"/>
      <c r="N22" s="25"/>
      <c r="O22" s="25"/>
      <c r="P22" s="25"/>
      <c r="Q22" s="25"/>
      <c r="R22" s="25"/>
    </row>
    <row r="23" spans="1:18" s="38" customFormat="1" ht="15.75" customHeight="1" x14ac:dyDescent="0.3">
      <c r="A23" s="113" t="s">
        <v>548</v>
      </c>
      <c r="B23" s="113" t="s">
        <v>10471</v>
      </c>
      <c r="C23" s="112" t="s">
        <v>474</v>
      </c>
      <c r="D23" s="65" t="s">
        <v>10466</v>
      </c>
      <c r="E23" s="66">
        <v>124.306</v>
      </c>
      <c r="F23" s="70" t="s">
        <v>465</v>
      </c>
      <c r="G23" s="39">
        <v>2.1507854158131909</v>
      </c>
      <c r="H23" s="39">
        <v>3.2261781237197873</v>
      </c>
      <c r="I23" s="39">
        <v>3.3460075968865222</v>
      </c>
      <c r="J23" s="39">
        <v>4.7132926112249081</v>
      </c>
      <c r="K23" s="39">
        <v>5.214118358049979</v>
      </c>
      <c r="L23" s="39">
        <v>5.5428812716099953</v>
      </c>
      <c r="M23" s="39">
        <v>5.5613165751741089</v>
      </c>
      <c r="N23" s="39">
        <v>5.5797518787382234</v>
      </c>
      <c r="O23" s="39">
        <v>4.3200061351904955</v>
      </c>
      <c r="P23" s="39">
        <v>2.5625071954117167</v>
      </c>
      <c r="Q23" s="39">
        <v>1.8681107611634575</v>
      </c>
      <c r="R23" s="39">
        <v>5.9156840770176169</v>
      </c>
    </row>
    <row r="24" spans="1:18" x14ac:dyDescent="0.3">
      <c r="A24" s="113"/>
      <c r="B24" s="113"/>
      <c r="C24" s="112"/>
      <c r="D24" s="65" t="s">
        <v>10467</v>
      </c>
      <c r="E24" s="66">
        <f>E25*E23</f>
        <v>14.601604289999999</v>
      </c>
      <c r="F24" s="69" t="s">
        <v>466</v>
      </c>
      <c r="G24" s="23">
        <v>0.94510000000000005</v>
      </c>
      <c r="H24" s="23">
        <v>0.37999999999999901</v>
      </c>
      <c r="I24" s="23">
        <v>1.3798044111809999</v>
      </c>
      <c r="J24" s="23"/>
      <c r="K24" s="23"/>
      <c r="L24" s="23"/>
      <c r="M24" s="23"/>
      <c r="N24" s="23"/>
      <c r="O24" s="23"/>
      <c r="P24" s="23"/>
      <c r="Q24" s="23"/>
      <c r="R24" s="23"/>
    </row>
    <row r="25" spans="1:18" x14ac:dyDescent="0.3">
      <c r="A25" s="113"/>
      <c r="B25" s="113"/>
      <c r="C25" s="112"/>
      <c r="D25" s="65" t="s">
        <v>10468</v>
      </c>
      <c r="E25" s="67">
        <v>0.117465</v>
      </c>
      <c r="F25" s="69" t="s">
        <v>467</v>
      </c>
      <c r="G25" s="25">
        <f>G24/G23</f>
        <v>0.43942087065095103</v>
      </c>
      <c r="H25" s="25">
        <f>H24/H23</f>
        <v>0.11778642884164701</v>
      </c>
      <c r="I25" s="25">
        <v>0.41237336474218267</v>
      </c>
      <c r="J25" s="25"/>
      <c r="K25" s="25"/>
      <c r="L25" s="25"/>
      <c r="M25" s="25"/>
      <c r="N25" s="25"/>
      <c r="O25" s="25"/>
      <c r="P25" s="25"/>
      <c r="Q25" s="25"/>
      <c r="R25" s="25"/>
    </row>
    <row r="26" spans="1:18" s="38" customFormat="1" x14ac:dyDescent="0.3">
      <c r="A26" s="113" t="s">
        <v>548</v>
      </c>
      <c r="B26" s="113" t="s">
        <v>951</v>
      </c>
      <c r="C26" s="112" t="s">
        <v>475</v>
      </c>
      <c r="D26" s="65" t="s">
        <v>10466</v>
      </c>
      <c r="E26" s="66">
        <v>73.209999999999994</v>
      </c>
      <c r="F26" s="70" t="s">
        <v>465</v>
      </c>
      <c r="G26" s="40">
        <v>0</v>
      </c>
      <c r="H26" s="40">
        <v>0</v>
      </c>
      <c r="I26" s="40">
        <v>0</v>
      </c>
      <c r="J26" s="40">
        <v>0</v>
      </c>
      <c r="K26" s="39">
        <v>0.22000281599999999</v>
      </c>
      <c r="L26" s="39">
        <v>0.28000358400000003</v>
      </c>
      <c r="M26" s="39">
        <v>0.32000409600000002</v>
      </c>
      <c r="N26" s="39">
        <v>0.18000230399999997</v>
      </c>
      <c r="O26" s="39">
        <v>0.30000383999999997</v>
      </c>
      <c r="P26" s="39">
        <v>0.26000332800000003</v>
      </c>
      <c r="Q26" s="39">
        <v>0.24000307199999998</v>
      </c>
      <c r="R26" s="39">
        <v>0.20000256</v>
      </c>
    </row>
    <row r="27" spans="1:18" x14ac:dyDescent="0.3">
      <c r="A27" s="113"/>
      <c r="B27" s="113"/>
      <c r="C27" s="112"/>
      <c r="D27" s="65" t="s">
        <v>10467</v>
      </c>
      <c r="E27" s="66">
        <f>E28*E26</f>
        <v>69.373795999999999</v>
      </c>
      <c r="F27" s="69" t="s">
        <v>466</v>
      </c>
      <c r="G27" s="23">
        <v>0.2635577442</v>
      </c>
      <c r="H27" s="23">
        <v>6.588943605E-2</v>
      </c>
      <c r="I27" s="23">
        <v>7.3210476459999993E-2</v>
      </c>
      <c r="J27" s="23"/>
      <c r="K27" s="23"/>
      <c r="L27" s="23"/>
      <c r="M27" s="23"/>
      <c r="N27" s="23"/>
      <c r="O27" s="23"/>
      <c r="P27" s="23"/>
      <c r="Q27" s="23"/>
      <c r="R27" s="23"/>
    </row>
    <row r="28" spans="1:18" x14ac:dyDescent="0.3">
      <c r="A28" s="113"/>
      <c r="B28" s="113"/>
      <c r="C28" s="112"/>
      <c r="D28" s="65" t="s">
        <v>10468</v>
      </c>
      <c r="E28" s="67">
        <v>0.9476</v>
      </c>
      <c r="F28" s="69" t="s">
        <v>467</v>
      </c>
      <c r="G28" s="25"/>
      <c r="H28" s="25"/>
      <c r="I28" s="25"/>
      <c r="J28" s="25"/>
      <c r="K28" s="25"/>
      <c r="L28" s="25"/>
      <c r="M28" s="25"/>
      <c r="N28" s="25"/>
      <c r="O28" s="25"/>
      <c r="P28" s="25"/>
      <c r="Q28" s="25"/>
      <c r="R28" s="25"/>
    </row>
    <row r="29" spans="1:18" s="38" customFormat="1" x14ac:dyDescent="0.3">
      <c r="A29" s="113" t="s">
        <v>548</v>
      </c>
      <c r="B29" s="113" t="s">
        <v>10469</v>
      </c>
      <c r="C29" s="112" t="s">
        <v>476</v>
      </c>
      <c r="D29" s="65" t="s">
        <v>10466</v>
      </c>
      <c r="E29" s="66">
        <v>75.489999999999995</v>
      </c>
      <c r="F29" s="70" t="s">
        <v>465</v>
      </c>
      <c r="G29" s="39">
        <v>1.0977574445498852</v>
      </c>
      <c r="H29" s="39">
        <v>1.124658533575668</v>
      </c>
      <c r="I29" s="39">
        <v>1.124658533575668</v>
      </c>
      <c r="J29" s="39">
        <v>1.7278219646470332</v>
      </c>
      <c r="K29" s="39">
        <v>1.5828616867128822</v>
      </c>
      <c r="L29" s="39">
        <v>1.7487718411529125</v>
      </c>
      <c r="M29" s="39">
        <v>1.8681982005050424</v>
      </c>
      <c r="N29" s="39">
        <v>1.4820127610377496</v>
      </c>
      <c r="O29" s="39">
        <v>1.2090612030302543</v>
      </c>
      <c r="P29" s="39">
        <v>1.0398135442716292</v>
      </c>
      <c r="Q29" s="39">
        <v>0.83811569292136479</v>
      </c>
      <c r="R29" s="39">
        <v>0.15646059401991219</v>
      </c>
    </row>
    <row r="30" spans="1:18" x14ac:dyDescent="0.3">
      <c r="A30" s="113"/>
      <c r="B30" s="113"/>
      <c r="C30" s="112"/>
      <c r="D30" s="65" t="s">
        <v>10467</v>
      </c>
      <c r="E30" s="66">
        <f>E31*E29</f>
        <v>56.893189479999997</v>
      </c>
      <c r="F30" s="69" t="s">
        <v>466</v>
      </c>
      <c r="G30" s="23">
        <v>1.6909780913312003</v>
      </c>
      <c r="H30" s="23">
        <v>1.3814687090919</v>
      </c>
      <c r="I30" s="23">
        <v>2.4081339791728995</v>
      </c>
      <c r="J30" s="23"/>
      <c r="K30" s="23"/>
      <c r="L30" s="23"/>
      <c r="M30" s="23"/>
      <c r="N30" s="23"/>
      <c r="O30" s="23"/>
      <c r="P30" s="23"/>
      <c r="Q30" s="23"/>
      <c r="R30" s="23"/>
    </row>
    <row r="31" spans="1:18" x14ac:dyDescent="0.3">
      <c r="A31" s="113"/>
      <c r="B31" s="113"/>
      <c r="C31" s="112"/>
      <c r="D31" s="65" t="s">
        <v>10468</v>
      </c>
      <c r="E31" s="67">
        <v>0.75365199999999999</v>
      </c>
      <c r="F31" s="69" t="s">
        <v>467</v>
      </c>
      <c r="G31" s="25">
        <f>G30/G29</f>
        <v>1.5403931895215286</v>
      </c>
      <c r="H31" s="25">
        <f>H30/H29</f>
        <v>1.2283450201544694</v>
      </c>
      <c r="I31" s="25">
        <v>2.1412134503764721</v>
      </c>
      <c r="J31" s="25"/>
      <c r="K31" s="25"/>
      <c r="L31" s="25"/>
      <c r="M31" s="25"/>
      <c r="N31" s="25"/>
      <c r="O31" s="25"/>
      <c r="P31" s="25"/>
      <c r="Q31" s="25"/>
      <c r="R31" s="25"/>
    </row>
    <row r="32" spans="1:18" s="38" customFormat="1" x14ac:dyDescent="0.3">
      <c r="A32" s="113" t="s">
        <v>548</v>
      </c>
      <c r="B32" s="113" t="s">
        <v>10469</v>
      </c>
      <c r="C32" s="112" t="s">
        <v>477</v>
      </c>
      <c r="D32" s="65" t="s">
        <v>10466</v>
      </c>
      <c r="E32" s="66">
        <v>291.92</v>
      </c>
      <c r="F32" s="70" t="s">
        <v>465</v>
      </c>
      <c r="G32" s="39">
        <v>5.2383569258940961</v>
      </c>
      <c r="H32" s="39">
        <v>5.7546944970405196</v>
      </c>
      <c r="I32" s="39">
        <v>9.7656809460531377</v>
      </c>
      <c r="J32" s="39">
        <v>7.6170244438311983</v>
      </c>
      <c r="K32" s="39">
        <v>8.715123808895699</v>
      </c>
      <c r="L32" s="39">
        <v>8.4852124463509355</v>
      </c>
      <c r="M32" s="39">
        <v>11.71473693899104</v>
      </c>
      <c r="N32" s="39">
        <v>9.4856488298173254</v>
      </c>
      <c r="O32" s="39">
        <v>8.6468350365769577</v>
      </c>
      <c r="P32" s="39">
        <v>8.7742761102556006</v>
      </c>
      <c r="Q32" s="39">
        <v>7.6389840739517281</v>
      </c>
      <c r="R32" s="39">
        <v>8.1647059423417581</v>
      </c>
    </row>
    <row r="33" spans="1:18" x14ac:dyDescent="0.3">
      <c r="A33" s="113"/>
      <c r="B33" s="113"/>
      <c r="C33" s="112"/>
      <c r="D33" s="65" t="s">
        <v>10467</v>
      </c>
      <c r="E33" s="66">
        <f>E34*E32</f>
        <v>79.286347759999998</v>
      </c>
      <c r="F33" s="69" t="s">
        <v>466</v>
      </c>
      <c r="G33" s="23">
        <v>3.7366644630400003</v>
      </c>
      <c r="H33" s="23">
        <v>3.4447375516171999</v>
      </c>
      <c r="I33" s="23">
        <v>7.5317143069991994</v>
      </c>
      <c r="J33" s="23"/>
      <c r="K33" s="23"/>
      <c r="L33" s="23"/>
      <c r="M33" s="23"/>
      <c r="N33" s="23"/>
      <c r="O33" s="23"/>
      <c r="P33" s="23"/>
      <c r="Q33" s="23"/>
      <c r="R33" s="23"/>
    </row>
    <row r="34" spans="1:18" x14ac:dyDescent="0.3">
      <c r="A34" s="113"/>
      <c r="B34" s="113"/>
      <c r="C34" s="112"/>
      <c r="D34" s="65" t="s">
        <v>10468</v>
      </c>
      <c r="E34" s="67">
        <v>0.27160299999999998</v>
      </c>
      <c r="F34" s="69" t="s">
        <v>467</v>
      </c>
      <c r="G34" s="25">
        <f>G33/G32</f>
        <v>0.71332757883851472</v>
      </c>
      <c r="H34" s="25">
        <f>H33/H32</f>
        <v>0.59859607723550456</v>
      </c>
      <c r="I34" s="25">
        <v>0.7712431266806018</v>
      </c>
      <c r="J34" s="25"/>
      <c r="K34" s="25"/>
      <c r="L34" s="25"/>
      <c r="M34" s="25"/>
      <c r="N34" s="25"/>
      <c r="O34" s="25"/>
      <c r="P34" s="25"/>
      <c r="Q34" s="25"/>
      <c r="R34" s="25"/>
    </row>
    <row r="35" spans="1:18" s="38" customFormat="1" ht="15.75" customHeight="1" x14ac:dyDescent="0.3">
      <c r="A35" s="113" t="s">
        <v>548</v>
      </c>
      <c r="B35" s="113" t="s">
        <v>10471</v>
      </c>
      <c r="C35" s="112" t="s">
        <v>478</v>
      </c>
      <c r="D35" s="65" t="s">
        <v>10466</v>
      </c>
      <c r="E35" s="66">
        <v>0</v>
      </c>
      <c r="F35" s="70" t="s">
        <v>465</v>
      </c>
      <c r="G35" s="39">
        <v>0.50469162054405048</v>
      </c>
      <c r="H35" s="39">
        <v>0.75703743081607577</v>
      </c>
      <c r="I35" s="39">
        <v>0.75703743081607577</v>
      </c>
      <c r="J35" s="39">
        <v>0.8691911242703092</v>
      </c>
      <c r="K35" s="39">
        <v>1.0912554373096912</v>
      </c>
      <c r="L35" s="39">
        <v>1.2022875938293827</v>
      </c>
      <c r="M35" s="39">
        <v>1.2022875938293827</v>
      </c>
      <c r="N35" s="39">
        <v>0.71778363810709378</v>
      </c>
      <c r="O35" s="39">
        <v>0.63703297882004606</v>
      </c>
      <c r="P35" s="39">
        <v>0.72908873040728084</v>
      </c>
      <c r="Q35" s="39">
        <v>1.5422478694278554</v>
      </c>
      <c r="R35" s="39">
        <v>1.9902121518227547</v>
      </c>
    </row>
    <row r="36" spans="1:18" x14ac:dyDescent="0.3">
      <c r="A36" s="113"/>
      <c r="B36" s="113"/>
      <c r="C36" s="112"/>
      <c r="D36" s="65" t="s">
        <v>10467</v>
      </c>
      <c r="E36" s="66">
        <f>E37*E35</f>
        <v>0</v>
      </c>
      <c r="F36" s="69" t="s">
        <v>466</v>
      </c>
      <c r="G36" s="23">
        <v>0</v>
      </c>
      <c r="H36" s="23">
        <v>8.9700000000000002E-2</v>
      </c>
      <c r="I36" s="23">
        <v>0</v>
      </c>
      <c r="J36" s="23"/>
      <c r="K36" s="23"/>
      <c r="L36" s="23"/>
      <c r="M36" s="23"/>
      <c r="N36" s="23"/>
      <c r="O36" s="23"/>
      <c r="P36" s="23"/>
      <c r="Q36" s="23"/>
      <c r="R36" s="23"/>
    </row>
    <row r="37" spans="1:18" x14ac:dyDescent="0.3">
      <c r="A37" s="113"/>
      <c r="B37" s="113"/>
      <c r="C37" s="112"/>
      <c r="D37" s="65" t="s">
        <v>10468</v>
      </c>
      <c r="E37" s="67">
        <v>0</v>
      </c>
      <c r="F37" s="69" t="s">
        <v>467</v>
      </c>
      <c r="G37" s="25">
        <f>G36/G35</f>
        <v>0</v>
      </c>
      <c r="H37" s="25">
        <f>H36/H35</f>
        <v>0.11848819668441579</v>
      </c>
      <c r="I37" s="25">
        <v>0</v>
      </c>
      <c r="J37" s="25"/>
      <c r="K37" s="25"/>
      <c r="L37" s="25"/>
      <c r="M37" s="25"/>
      <c r="N37" s="25"/>
      <c r="O37" s="25"/>
      <c r="P37" s="25"/>
      <c r="Q37" s="25"/>
      <c r="R37" s="25"/>
    </row>
    <row r="38" spans="1:18" s="38" customFormat="1" x14ac:dyDescent="0.3">
      <c r="A38" s="113" t="s">
        <v>549</v>
      </c>
      <c r="B38" s="113" t="s">
        <v>10469</v>
      </c>
      <c r="C38" s="112" t="s">
        <v>479</v>
      </c>
      <c r="D38" s="65" t="s">
        <v>10466</v>
      </c>
      <c r="E38" s="66">
        <v>241.61500000000001</v>
      </c>
      <c r="F38" s="70" t="s">
        <v>465</v>
      </c>
      <c r="G38" s="39">
        <v>4.6718535319044596</v>
      </c>
      <c r="H38" s="39">
        <v>4.9195027372331941</v>
      </c>
      <c r="I38" s="39">
        <v>5.0016850709517851</v>
      </c>
      <c r="J38" s="39">
        <v>6.461415875407897</v>
      </c>
      <c r="K38" s="39">
        <v>7.3484312408807293</v>
      </c>
      <c r="L38" s="39">
        <v>7.6996624976978891</v>
      </c>
      <c r="M38" s="39">
        <v>7.1740277302483619</v>
      </c>
      <c r="N38" s="39">
        <v>7.825776017434114</v>
      </c>
      <c r="O38" s="39">
        <v>8.3542749277177855</v>
      </c>
      <c r="P38" s="39">
        <v>8.8409217891662859</v>
      </c>
      <c r="Q38" s="39">
        <v>7.581073187846985</v>
      </c>
      <c r="R38" s="39">
        <v>9.1224633935105217</v>
      </c>
    </row>
    <row r="39" spans="1:18" x14ac:dyDescent="0.3">
      <c r="A39" s="113"/>
      <c r="B39" s="113"/>
      <c r="C39" s="112"/>
      <c r="D39" s="65" t="s">
        <v>10467</v>
      </c>
      <c r="E39" s="66">
        <f>E40*E38</f>
        <v>41.780065800000003</v>
      </c>
      <c r="F39" s="69" t="s">
        <v>466</v>
      </c>
      <c r="G39" s="23">
        <v>1.1355933580323998</v>
      </c>
      <c r="H39" s="23">
        <v>2.1503789088504002</v>
      </c>
      <c r="I39" s="23">
        <v>4.4214896849318999</v>
      </c>
      <c r="J39" s="23"/>
      <c r="K39" s="23"/>
      <c r="L39" s="23"/>
      <c r="M39" s="23"/>
      <c r="N39" s="23"/>
      <c r="O39" s="23"/>
      <c r="P39" s="23"/>
      <c r="Q39" s="23"/>
      <c r="R39" s="23"/>
    </row>
    <row r="40" spans="1:18" x14ac:dyDescent="0.3">
      <c r="A40" s="113"/>
      <c r="B40" s="113"/>
      <c r="C40" s="112"/>
      <c r="D40" s="65" t="s">
        <v>10468</v>
      </c>
      <c r="E40" s="67">
        <v>0.17291999999999999</v>
      </c>
      <c r="F40" s="69" t="s">
        <v>467</v>
      </c>
      <c r="G40" s="25">
        <f>G39/G38</f>
        <v>0.24307126716994495</v>
      </c>
      <c r="H40" s="25">
        <f>H39/H38</f>
        <v>0.43711306278483891</v>
      </c>
      <c r="I40" s="25">
        <v>0.88400001643656501</v>
      </c>
      <c r="J40" s="25"/>
      <c r="K40" s="25"/>
      <c r="L40" s="25"/>
      <c r="M40" s="25"/>
      <c r="N40" s="25"/>
      <c r="O40" s="25"/>
      <c r="P40" s="25"/>
      <c r="Q40" s="25"/>
      <c r="R40" s="25"/>
    </row>
    <row r="41" spans="1:18" s="38" customFormat="1" x14ac:dyDescent="0.3">
      <c r="A41" s="113" t="s">
        <v>549</v>
      </c>
      <c r="B41" s="113" t="s">
        <v>10469</v>
      </c>
      <c r="C41" s="112" t="s">
        <v>480</v>
      </c>
      <c r="D41" s="65" t="s">
        <v>10466</v>
      </c>
      <c r="E41" s="66">
        <v>421.96</v>
      </c>
      <c r="F41" s="70" t="s">
        <v>465</v>
      </c>
      <c r="G41" s="39">
        <v>5.000064000000001</v>
      </c>
      <c r="H41" s="39">
        <v>4.5000575999999999</v>
      </c>
      <c r="I41" s="39">
        <v>4.2500543999999998</v>
      </c>
      <c r="J41" s="39">
        <v>6.7500864000000007</v>
      </c>
      <c r="K41" s="39">
        <v>7.5000959999999992</v>
      </c>
      <c r="L41" s="39">
        <v>9.7501248</v>
      </c>
      <c r="M41" s="39">
        <v>10.2501312</v>
      </c>
      <c r="N41" s="39">
        <v>9.2501183999999981</v>
      </c>
      <c r="O41" s="39">
        <v>10.7501376</v>
      </c>
      <c r="P41" s="39">
        <v>10.000128000000002</v>
      </c>
      <c r="Q41" s="39">
        <v>12.000153599999999</v>
      </c>
      <c r="R41" s="39">
        <v>10.000128000000002</v>
      </c>
    </row>
    <row r="42" spans="1:18" x14ac:dyDescent="0.3">
      <c r="A42" s="113"/>
      <c r="B42" s="113"/>
      <c r="C42" s="112"/>
      <c r="D42" s="65" t="s">
        <v>10467</v>
      </c>
      <c r="E42" s="66">
        <v>48.54</v>
      </c>
      <c r="F42" s="69" t="s">
        <v>466</v>
      </c>
      <c r="G42" s="23">
        <v>2</v>
      </c>
      <c r="H42" s="23">
        <v>1.1799999999999997</v>
      </c>
      <c r="I42" s="23">
        <v>2.509999999999998</v>
      </c>
      <c r="J42" s="23"/>
      <c r="K42" s="23"/>
      <c r="L42" s="23"/>
      <c r="M42" s="23"/>
      <c r="N42" s="23"/>
      <c r="O42" s="23"/>
      <c r="P42" s="23"/>
      <c r="Q42" s="23"/>
      <c r="R42" s="23"/>
    </row>
    <row r="43" spans="1:18" x14ac:dyDescent="0.3">
      <c r="A43" s="113"/>
      <c r="B43" s="113"/>
      <c r="C43" s="112"/>
      <c r="D43" s="65" t="s">
        <v>10468</v>
      </c>
      <c r="E43" s="67">
        <f>E42/E41</f>
        <v>0.1150346004360603</v>
      </c>
      <c r="F43" s="69" t="s">
        <v>467</v>
      </c>
      <c r="G43" s="25">
        <f>G42/G41</f>
        <v>0.39999488006553507</v>
      </c>
      <c r="H43" s="25">
        <f>H42/H41</f>
        <v>0.26221886582073967</v>
      </c>
      <c r="I43" s="25">
        <v>0.59058067586146623</v>
      </c>
      <c r="J43" s="25"/>
      <c r="K43" s="25"/>
      <c r="L43" s="25"/>
      <c r="M43" s="25"/>
      <c r="N43" s="25"/>
      <c r="O43" s="25"/>
      <c r="P43" s="25"/>
      <c r="Q43" s="25"/>
      <c r="R43" s="25"/>
    </row>
    <row r="44" spans="1:18" s="38" customFormat="1" x14ac:dyDescent="0.3">
      <c r="A44" s="113" t="s">
        <v>549</v>
      </c>
      <c r="B44" s="113" t="s">
        <v>10469</v>
      </c>
      <c r="C44" s="112" t="s">
        <v>481</v>
      </c>
      <c r="D44" s="65" t="s">
        <v>10466</v>
      </c>
      <c r="E44" s="66">
        <v>371.29</v>
      </c>
      <c r="F44" s="70" t="s">
        <v>465</v>
      </c>
      <c r="G44" s="39">
        <v>2.6595670676076399</v>
      </c>
      <c r="H44" s="39">
        <v>3.1755808953989049</v>
      </c>
      <c r="I44" s="39">
        <v>3.403366458190245</v>
      </c>
      <c r="J44" s="39">
        <v>3.9354441236304747</v>
      </c>
      <c r="K44" s="39">
        <v>4.4958706683018015</v>
      </c>
      <c r="L44" s="39">
        <v>4.6022073604688725</v>
      </c>
      <c r="M44" s="39">
        <v>5.1939084723975872</v>
      </c>
      <c r="N44" s="39">
        <v>5.501880819962083</v>
      </c>
      <c r="O44" s="39">
        <v>5.6187624853097615</v>
      </c>
      <c r="P44" s="39">
        <v>6.5595317748619797</v>
      </c>
      <c r="Q44" s="39">
        <v>7.1260037920782118</v>
      </c>
      <c r="R44" s="39">
        <v>7.7286440817924191</v>
      </c>
    </row>
    <row r="45" spans="1:18" x14ac:dyDescent="0.3">
      <c r="A45" s="113"/>
      <c r="B45" s="113"/>
      <c r="C45" s="112"/>
      <c r="D45" s="65" t="s">
        <v>10467</v>
      </c>
      <c r="E45" s="66">
        <v>25.56</v>
      </c>
      <c r="F45" s="69" t="s">
        <v>466</v>
      </c>
      <c r="G45" s="23">
        <v>1.2799999999999976</v>
      </c>
      <c r="H45" s="23">
        <v>1.3300000000000018</v>
      </c>
      <c r="I45" s="23">
        <v>1.7300000000000004</v>
      </c>
      <c r="J45" s="23"/>
      <c r="K45" s="23"/>
      <c r="L45" s="23"/>
      <c r="M45" s="23"/>
      <c r="N45" s="23"/>
      <c r="O45" s="23"/>
      <c r="P45" s="23"/>
      <c r="Q45" s="23"/>
      <c r="R45" s="23"/>
    </row>
    <row r="46" spans="1:18" x14ac:dyDescent="0.3">
      <c r="A46" s="113"/>
      <c r="B46" s="113"/>
      <c r="C46" s="112"/>
      <c r="D46" s="65" t="s">
        <v>10468</v>
      </c>
      <c r="E46" s="67">
        <f>E45/E44</f>
        <v>6.8841067629076991E-2</v>
      </c>
      <c r="F46" s="69" t="s">
        <v>467</v>
      </c>
      <c r="G46" s="25">
        <f>G45/G44</f>
        <v>0.48128133920360044</v>
      </c>
      <c r="H46" s="25">
        <f>H45/H44</f>
        <v>0.41882101064628435</v>
      </c>
      <c r="I46" s="25">
        <v>0.50832022388794873</v>
      </c>
      <c r="J46" s="25"/>
      <c r="K46" s="25"/>
      <c r="L46" s="25"/>
      <c r="M46" s="25"/>
      <c r="N46" s="25"/>
      <c r="O46" s="25"/>
      <c r="P46" s="25"/>
      <c r="Q46" s="25"/>
      <c r="R46" s="25"/>
    </row>
    <row r="47" spans="1:18" s="38" customFormat="1" x14ac:dyDescent="0.3">
      <c r="A47" s="113" t="s">
        <v>549</v>
      </c>
      <c r="B47" s="113" t="s">
        <v>10469</v>
      </c>
      <c r="C47" s="112" t="s">
        <v>482</v>
      </c>
      <c r="D47" s="65" t="s">
        <v>10466</v>
      </c>
      <c r="E47" s="66">
        <v>194.99</v>
      </c>
      <c r="F47" s="70" t="s">
        <v>465</v>
      </c>
      <c r="G47" s="39">
        <v>3.851715993977133</v>
      </c>
      <c r="H47" s="39">
        <v>2.9214944875374615</v>
      </c>
      <c r="I47" s="39">
        <v>2.8839921728742728</v>
      </c>
      <c r="J47" s="39">
        <v>3.5083818473945545</v>
      </c>
      <c r="K47" s="39">
        <v>5.3628329632092369</v>
      </c>
      <c r="L47" s="39">
        <v>5.1087723446552147</v>
      </c>
      <c r="M47" s="39">
        <v>6.7418686357389728</v>
      </c>
      <c r="N47" s="39">
        <v>5.025409734862289</v>
      </c>
      <c r="O47" s="39">
        <v>5.1453710213917976</v>
      </c>
      <c r="P47" s="39">
        <v>5.801537877079646</v>
      </c>
      <c r="Q47" s="39">
        <v>5.8003366017350793</v>
      </c>
      <c r="R47" s="39">
        <v>7.8490543195443472</v>
      </c>
    </row>
    <row r="48" spans="1:18" x14ac:dyDescent="0.3">
      <c r="A48" s="113"/>
      <c r="B48" s="113"/>
      <c r="C48" s="112"/>
      <c r="D48" s="65" t="s">
        <v>10467</v>
      </c>
      <c r="E48" s="66">
        <f>E49*E47</f>
        <v>33.252229669999998</v>
      </c>
      <c r="F48" s="69" t="s">
        <v>466</v>
      </c>
      <c r="G48" s="23">
        <v>1.3259925238488002</v>
      </c>
      <c r="H48" s="23">
        <v>1.3454924141262001</v>
      </c>
      <c r="I48" s="23">
        <v>1.6379907650819998</v>
      </c>
      <c r="J48" s="23"/>
      <c r="K48" s="23"/>
      <c r="L48" s="23"/>
      <c r="M48" s="23"/>
      <c r="N48" s="23"/>
      <c r="O48" s="23"/>
      <c r="P48" s="23"/>
      <c r="Q48" s="23"/>
      <c r="R48" s="23"/>
    </row>
    <row r="49" spans="1:18" x14ac:dyDescent="0.3">
      <c r="A49" s="113"/>
      <c r="B49" s="113"/>
      <c r="C49" s="112"/>
      <c r="D49" s="65" t="s">
        <v>10468</v>
      </c>
      <c r="E49" s="67">
        <v>0.17053299999999999</v>
      </c>
      <c r="F49" s="69" t="s">
        <v>467</v>
      </c>
      <c r="G49" s="25">
        <f>G48/G47</f>
        <v>0.3442602014069141</v>
      </c>
      <c r="H49" s="25">
        <f>H48/H47</f>
        <v>0.46054935919469103</v>
      </c>
      <c r="I49" s="25">
        <v>0.56795950435937881</v>
      </c>
      <c r="J49" s="25"/>
      <c r="K49" s="25"/>
      <c r="L49" s="25"/>
      <c r="M49" s="25"/>
      <c r="N49" s="25"/>
      <c r="O49" s="25"/>
      <c r="P49" s="25"/>
      <c r="Q49" s="25"/>
      <c r="R49" s="25"/>
    </row>
    <row r="50" spans="1:18" s="38" customFormat="1" ht="15.75" customHeight="1" x14ac:dyDescent="0.3">
      <c r="A50" s="113" t="s">
        <v>548</v>
      </c>
      <c r="B50" s="113" t="s">
        <v>10471</v>
      </c>
      <c r="C50" s="112" t="s">
        <v>483</v>
      </c>
      <c r="D50" s="65" t="s">
        <v>10466</v>
      </c>
      <c r="E50" s="66">
        <v>15.3078</v>
      </c>
      <c r="F50" s="70" t="s">
        <v>465</v>
      </c>
      <c r="G50" s="39">
        <v>0.45310295361019598</v>
      </c>
      <c r="H50" s="39">
        <v>0.53897109380569197</v>
      </c>
      <c r="I50" s="39">
        <v>0.74473059955716359</v>
      </c>
      <c r="J50" s="39">
        <v>0.59729662299508568</v>
      </c>
      <c r="K50" s="39">
        <v>0.70317237417353917</v>
      </c>
      <c r="L50" s="39">
        <v>0.74886070537189753</v>
      </c>
      <c r="M50" s="39">
        <v>0.46673796047801624</v>
      </c>
      <c r="N50" s="39">
        <v>0.58943759225422176</v>
      </c>
      <c r="O50" s="39">
        <v>0.30213035587683901</v>
      </c>
      <c r="P50" s="39">
        <v>0.31545161871639177</v>
      </c>
      <c r="Q50" s="39">
        <v>0.30285042413843638</v>
      </c>
      <c r="R50" s="39">
        <v>0.23733449902251977</v>
      </c>
    </row>
    <row r="51" spans="1:18" x14ac:dyDescent="0.3">
      <c r="A51" s="113"/>
      <c r="B51" s="113"/>
      <c r="C51" s="112"/>
      <c r="D51" s="65" t="s">
        <v>10467</v>
      </c>
      <c r="E51" s="66">
        <f>E52*E50</f>
        <v>1.0480944504</v>
      </c>
      <c r="F51" s="69" t="s">
        <v>466</v>
      </c>
      <c r="G51" s="23">
        <v>0.30768838697489997</v>
      </c>
      <c r="H51" s="23">
        <v>7.9600975667200008E-2</v>
      </c>
      <c r="I51" s="23">
        <v>0.23727213770600003</v>
      </c>
      <c r="J51" s="23"/>
      <c r="K51" s="23"/>
      <c r="L51" s="23"/>
      <c r="M51" s="23"/>
      <c r="N51" s="23"/>
      <c r="O51" s="23"/>
      <c r="P51" s="23"/>
      <c r="Q51" s="23"/>
      <c r="R51" s="23"/>
    </row>
    <row r="52" spans="1:18" x14ac:dyDescent="0.3">
      <c r="A52" s="113"/>
      <c r="B52" s="113"/>
      <c r="C52" s="112"/>
      <c r="D52" s="65" t="s">
        <v>10468</v>
      </c>
      <c r="E52" s="67">
        <v>6.8468000000000001E-2</v>
      </c>
      <c r="F52" s="69" t="s">
        <v>467</v>
      </c>
      <c r="G52" s="25">
        <f>G51/G50</f>
        <v>0.67906947973595422</v>
      </c>
      <c r="H52" s="25">
        <f>H51/H50</f>
        <v>0.14769062122633517</v>
      </c>
      <c r="I52" s="25">
        <v>0.31860130072148007</v>
      </c>
      <c r="J52" s="25"/>
      <c r="K52" s="25"/>
      <c r="L52" s="25"/>
      <c r="M52" s="25"/>
      <c r="N52" s="25"/>
      <c r="O52" s="25"/>
      <c r="P52" s="25"/>
      <c r="Q52" s="25"/>
      <c r="R52" s="25"/>
    </row>
    <row r="53" spans="1:18" s="38" customFormat="1" x14ac:dyDescent="0.3">
      <c r="A53" s="113" t="s">
        <v>78</v>
      </c>
      <c r="B53" s="113" t="s">
        <v>10469</v>
      </c>
      <c r="C53" s="112" t="s">
        <v>484</v>
      </c>
      <c r="D53" s="65" t="s">
        <v>10466</v>
      </c>
      <c r="E53" s="66"/>
      <c r="F53" s="70" t="s">
        <v>465</v>
      </c>
      <c r="G53" s="39">
        <v>3.3000422399999998</v>
      </c>
      <c r="H53" s="39">
        <v>3.9000499200000003</v>
      </c>
      <c r="I53" s="39">
        <v>3.6000460799999994</v>
      </c>
      <c r="J53" s="39">
        <v>5.1000652800000008</v>
      </c>
      <c r="K53" s="39">
        <v>4.6500595200000001</v>
      </c>
      <c r="L53" s="39">
        <v>4.9500633599999997</v>
      </c>
      <c r="M53" s="39">
        <v>5.4000691199999995</v>
      </c>
      <c r="N53" s="39">
        <v>5.7000729600000009</v>
      </c>
      <c r="O53" s="39">
        <v>5.1000652800000008</v>
      </c>
      <c r="P53" s="39">
        <v>5.5500710399999997</v>
      </c>
      <c r="Q53" s="39">
        <v>6.30008064</v>
      </c>
      <c r="R53" s="39">
        <v>6.4500825600000002</v>
      </c>
    </row>
    <row r="54" spans="1:18" x14ac:dyDescent="0.3">
      <c r="A54" s="113"/>
      <c r="B54" s="113"/>
      <c r="C54" s="112"/>
      <c r="D54" s="65" t="s">
        <v>10467</v>
      </c>
      <c r="E54" s="66">
        <v>13.47</v>
      </c>
      <c r="F54" s="69" t="s">
        <v>466</v>
      </c>
      <c r="G54" s="23">
        <v>2.6800000000000006</v>
      </c>
      <c r="H54" s="23">
        <v>1.5712999999999997</v>
      </c>
      <c r="I54" s="23">
        <v>3.1500000000000004</v>
      </c>
      <c r="J54" s="23"/>
      <c r="K54" s="23"/>
      <c r="L54" s="23"/>
      <c r="M54" s="23"/>
      <c r="N54" s="23"/>
      <c r="O54" s="23"/>
      <c r="P54" s="23"/>
      <c r="Q54" s="23"/>
      <c r="R54" s="23"/>
    </row>
    <row r="55" spans="1:18" x14ac:dyDescent="0.3">
      <c r="A55" s="113"/>
      <c r="B55" s="113"/>
      <c r="C55" s="112"/>
      <c r="D55" s="65" t="s">
        <v>10468</v>
      </c>
      <c r="E55" s="67"/>
      <c r="F55" s="69" t="s">
        <v>467</v>
      </c>
      <c r="G55" s="25">
        <f>G54/G53</f>
        <v>0.81211081710275346</v>
      </c>
      <c r="H55" s="25">
        <f>H54/H53</f>
        <v>0.40289227887626616</v>
      </c>
      <c r="I55" s="25">
        <v>0.87498880014335845</v>
      </c>
      <c r="J55" s="25"/>
      <c r="K55" s="25"/>
      <c r="L55" s="25"/>
      <c r="M55" s="25"/>
      <c r="N55" s="25"/>
      <c r="O55" s="25"/>
      <c r="P55" s="25"/>
      <c r="Q55" s="25"/>
      <c r="R55" s="25"/>
    </row>
    <row r="56" spans="1:18" s="38" customFormat="1" x14ac:dyDescent="0.3">
      <c r="A56" s="113" t="s">
        <v>78</v>
      </c>
      <c r="B56" s="113" t="s">
        <v>10469</v>
      </c>
      <c r="C56" s="112" t="s">
        <v>485</v>
      </c>
      <c r="D56" s="65" t="s">
        <v>10466</v>
      </c>
      <c r="E56" s="66"/>
      <c r="F56" s="70" t="s">
        <v>465</v>
      </c>
      <c r="G56" s="39">
        <v>1.10001408</v>
      </c>
      <c r="H56" s="39">
        <v>1.250016</v>
      </c>
      <c r="I56" s="39">
        <v>1.1500147200000002</v>
      </c>
      <c r="J56" s="39">
        <v>1.70002176</v>
      </c>
      <c r="K56" s="39">
        <v>1.8000230399999997</v>
      </c>
      <c r="L56" s="39">
        <v>2.0500262399999998</v>
      </c>
      <c r="M56" s="39">
        <v>1.8000230399999997</v>
      </c>
      <c r="N56" s="39">
        <v>1.9000243199999998</v>
      </c>
      <c r="O56" s="39">
        <v>1.8500236800000001</v>
      </c>
      <c r="P56" s="39">
        <v>1.8000230399999997</v>
      </c>
      <c r="Q56" s="39">
        <v>2.20002816</v>
      </c>
      <c r="R56" s="39">
        <v>1.40001792</v>
      </c>
    </row>
    <row r="57" spans="1:18" x14ac:dyDescent="0.3">
      <c r="A57" s="113"/>
      <c r="B57" s="113"/>
      <c r="C57" s="112"/>
      <c r="D57" s="65" t="s">
        <v>10467</v>
      </c>
      <c r="E57" s="66">
        <v>16.75</v>
      </c>
      <c r="F57" s="69" t="s">
        <v>466</v>
      </c>
      <c r="G57" s="23">
        <v>0.79</v>
      </c>
      <c r="H57" s="23">
        <v>0.97999999999999865</v>
      </c>
      <c r="I57" s="23">
        <v>1.3000000000000007</v>
      </c>
      <c r="J57" s="23"/>
      <c r="K57" s="23"/>
      <c r="L57" s="23"/>
      <c r="M57" s="23"/>
      <c r="N57" s="23"/>
      <c r="O57" s="23"/>
      <c r="P57" s="23"/>
      <c r="Q57" s="23"/>
      <c r="R57" s="23"/>
    </row>
    <row r="58" spans="1:18" x14ac:dyDescent="0.3">
      <c r="A58" s="113"/>
      <c r="B58" s="113"/>
      <c r="C58" s="112"/>
      <c r="D58" s="65" t="s">
        <v>10468</v>
      </c>
      <c r="E58" s="67"/>
      <c r="F58" s="69" t="s">
        <v>467</v>
      </c>
      <c r="G58" s="25">
        <f>G57/G56</f>
        <v>0.71817262557221084</v>
      </c>
      <c r="H58" s="25">
        <f>H57/H56</f>
        <v>0.78398996492844786</v>
      </c>
      <c r="I58" s="25">
        <v>1.1304203132286867</v>
      </c>
      <c r="J58" s="25"/>
      <c r="K58" s="25"/>
      <c r="L58" s="25"/>
      <c r="M58" s="25"/>
      <c r="N58" s="25"/>
      <c r="O58" s="25"/>
      <c r="P58" s="25"/>
      <c r="Q58" s="25"/>
      <c r="R58" s="25"/>
    </row>
  </sheetData>
  <mergeCells count="54">
    <mergeCell ref="B44:B46"/>
    <mergeCell ref="B47:B49"/>
    <mergeCell ref="B50:B52"/>
    <mergeCell ref="B53:B55"/>
    <mergeCell ref="B56:B58"/>
    <mergeCell ref="A50:A52"/>
    <mergeCell ref="A53:A55"/>
    <mergeCell ref="A56:A58"/>
    <mergeCell ref="B5:B7"/>
    <mergeCell ref="B8:B10"/>
    <mergeCell ref="B11:B13"/>
    <mergeCell ref="B14:B16"/>
    <mergeCell ref="B17:B19"/>
    <mergeCell ref="B20:B22"/>
    <mergeCell ref="B23:B25"/>
    <mergeCell ref="B26:B28"/>
    <mergeCell ref="B29:B31"/>
    <mergeCell ref="B32:B34"/>
    <mergeCell ref="B35:B37"/>
    <mergeCell ref="B38:B40"/>
    <mergeCell ref="B41:B43"/>
    <mergeCell ref="A35:A37"/>
    <mergeCell ref="A38:A40"/>
    <mergeCell ref="A41:A43"/>
    <mergeCell ref="A44:A46"/>
    <mergeCell ref="A47:A49"/>
    <mergeCell ref="A20:A22"/>
    <mergeCell ref="A23:A25"/>
    <mergeCell ref="A26:A28"/>
    <mergeCell ref="A29:A31"/>
    <mergeCell ref="A32:A34"/>
    <mergeCell ref="A5:A7"/>
    <mergeCell ref="A8:A10"/>
    <mergeCell ref="A11:A13"/>
    <mergeCell ref="A14:A16"/>
    <mergeCell ref="A17:A19"/>
    <mergeCell ref="C56:C58"/>
    <mergeCell ref="C38:C40"/>
    <mergeCell ref="C41:C43"/>
    <mergeCell ref="C44:C46"/>
    <mergeCell ref="C47:C49"/>
    <mergeCell ref="C50:C52"/>
    <mergeCell ref="C53:C55"/>
    <mergeCell ref="C35:C37"/>
    <mergeCell ref="C5:C7"/>
    <mergeCell ref="C8:C10"/>
    <mergeCell ref="C11:C13"/>
    <mergeCell ref="C14:C16"/>
    <mergeCell ref="C17:C19"/>
    <mergeCell ref="C20:C22"/>
    <mergeCell ref="C23:C25"/>
    <mergeCell ref="C26:C28"/>
    <mergeCell ref="C29:C31"/>
    <mergeCell ref="C32:C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Y60"/>
  <sheetViews>
    <sheetView workbookViewId="0">
      <pane xSplit="2" ySplit="1" topLeftCell="G2" activePane="bottomRight" state="frozen"/>
      <selection pane="topRight" activeCell="C1" sqref="C1"/>
      <selection pane="bottomLeft" activeCell="A6" sqref="A6"/>
      <selection pane="bottomRight" activeCell="D85" sqref="D85"/>
    </sheetView>
  </sheetViews>
  <sheetFormatPr defaultColWidth="9.109375" defaultRowHeight="14.4" x14ac:dyDescent="0.3"/>
  <cols>
    <col min="1" max="1" width="25.6640625" style="27" customWidth="1"/>
    <col min="2" max="2" width="21.33203125" style="27" customWidth="1"/>
    <col min="3" max="3" width="25.88671875" style="27" customWidth="1"/>
    <col min="4" max="4" width="35.109375" style="27" customWidth="1"/>
    <col min="5" max="5" width="35.6640625" style="27" customWidth="1"/>
    <col min="6" max="6" width="23.6640625" style="27" customWidth="1"/>
    <col min="7" max="7" width="17.5546875" style="27" customWidth="1"/>
    <col min="8" max="8" width="14.109375" style="27" customWidth="1"/>
    <col min="9" max="9" width="14" style="27" customWidth="1"/>
    <col min="10" max="10" width="13.109375" style="27" customWidth="1"/>
    <col min="11" max="11" width="9.109375" style="27" customWidth="1"/>
    <col min="12" max="12" width="12.88671875" style="27" customWidth="1"/>
    <col min="13" max="13" width="12.109375" style="27" customWidth="1"/>
    <col min="14" max="14" width="10.109375" style="27" customWidth="1"/>
    <col min="15" max="15" width="17.88671875" style="27" customWidth="1"/>
    <col min="16" max="16" width="18.5546875" style="27" customWidth="1"/>
    <col min="17" max="17" width="22.88671875" style="27" customWidth="1"/>
    <col min="18" max="19" width="13.44140625" style="27" customWidth="1"/>
    <col min="20" max="23" width="4.6640625" style="27" customWidth="1"/>
    <col min="24" max="25" width="3.88671875" style="27" customWidth="1"/>
    <col min="26" max="16384" width="9.109375" style="27"/>
  </cols>
  <sheetData>
    <row r="1" spans="1:25" x14ac:dyDescent="0.3">
      <c r="A1" s="28" t="s">
        <v>555</v>
      </c>
      <c r="B1" s="28" t="s">
        <v>556</v>
      </c>
      <c r="C1" s="28" t="s">
        <v>90</v>
      </c>
      <c r="D1" s="28" t="s">
        <v>91</v>
      </c>
      <c r="E1" s="28" t="s">
        <v>557</v>
      </c>
      <c r="F1" s="28" t="s">
        <v>558</v>
      </c>
      <c r="G1" s="28" t="s">
        <v>559</v>
      </c>
      <c r="H1" s="28" t="s">
        <v>560</v>
      </c>
      <c r="I1" s="29" t="s">
        <v>92</v>
      </c>
      <c r="J1" s="29" t="s">
        <v>561</v>
      </c>
      <c r="K1" s="30" t="s">
        <v>562</v>
      </c>
      <c r="L1" s="30" t="s">
        <v>93</v>
      </c>
      <c r="M1" s="30" t="s">
        <v>563</v>
      </c>
      <c r="N1" s="30" t="s">
        <v>564</v>
      </c>
      <c r="O1" s="30" t="s">
        <v>565</v>
      </c>
      <c r="P1" s="28" t="s">
        <v>566</v>
      </c>
      <c r="Q1" s="28" t="s">
        <v>567</v>
      </c>
      <c r="R1" s="28" t="s">
        <v>568</v>
      </c>
      <c r="S1" s="28" t="s">
        <v>569</v>
      </c>
      <c r="T1" s="28" t="s">
        <v>570</v>
      </c>
      <c r="U1" s="28" t="s">
        <v>571</v>
      </c>
      <c r="V1" s="28" t="s">
        <v>572</v>
      </c>
      <c r="W1" s="28" t="s">
        <v>573</v>
      </c>
      <c r="X1" s="28" t="s">
        <v>574</v>
      </c>
      <c r="Y1" s="28" t="s">
        <v>575</v>
      </c>
    </row>
    <row r="2" spans="1:25" x14ac:dyDescent="0.3">
      <c r="A2" s="16" t="s">
        <v>576</v>
      </c>
      <c r="B2" s="16" t="s">
        <v>21</v>
      </c>
      <c r="C2" s="16" t="s">
        <v>34</v>
      </c>
      <c r="D2" s="16" t="s">
        <v>169</v>
      </c>
      <c r="E2" s="16" t="s">
        <v>170</v>
      </c>
      <c r="F2" s="16" t="s">
        <v>577</v>
      </c>
      <c r="G2" s="16" t="s">
        <v>578</v>
      </c>
      <c r="H2" s="16" t="s">
        <v>579</v>
      </c>
      <c r="I2" s="31">
        <v>46128</v>
      </c>
      <c r="J2" s="31">
        <v>46141</v>
      </c>
      <c r="K2" s="19">
        <v>2878</v>
      </c>
      <c r="L2" s="19">
        <v>23743500</v>
      </c>
      <c r="M2" s="19">
        <v>0</v>
      </c>
      <c r="N2" s="19">
        <v>0</v>
      </c>
      <c r="O2" s="19">
        <v>9497400</v>
      </c>
      <c r="P2" s="16" t="s">
        <v>580</v>
      </c>
      <c r="Q2" s="16" t="s">
        <v>581</v>
      </c>
      <c r="R2" s="16" t="s">
        <v>582</v>
      </c>
      <c r="S2" s="16" t="s">
        <v>583</v>
      </c>
      <c r="T2" s="16"/>
      <c r="U2" s="16"/>
      <c r="V2" s="16"/>
      <c r="W2" s="16"/>
      <c r="X2" s="16"/>
      <c r="Y2" s="16"/>
    </row>
    <row r="3" spans="1:25" x14ac:dyDescent="0.3">
      <c r="A3" s="16" t="s">
        <v>576</v>
      </c>
      <c r="B3" s="16" t="s">
        <v>21</v>
      </c>
      <c r="C3" s="16" t="s">
        <v>31</v>
      </c>
      <c r="D3" s="16" t="s">
        <v>149</v>
      </c>
      <c r="E3" s="16" t="s">
        <v>150</v>
      </c>
      <c r="F3" s="16" t="s">
        <v>584</v>
      </c>
      <c r="G3" s="16" t="s">
        <v>585</v>
      </c>
      <c r="H3" s="16" t="s">
        <v>586</v>
      </c>
      <c r="I3" s="31">
        <v>46129</v>
      </c>
      <c r="J3" s="31">
        <v>46131</v>
      </c>
      <c r="K3" s="19">
        <v>1719</v>
      </c>
      <c r="L3" s="19">
        <v>13752000</v>
      </c>
      <c r="M3" s="19">
        <v>4125600</v>
      </c>
      <c r="N3" s="19">
        <v>206280</v>
      </c>
      <c r="O3" s="19">
        <v>4690000</v>
      </c>
      <c r="P3" s="16" t="s">
        <v>580</v>
      </c>
      <c r="Q3" s="16"/>
      <c r="R3" s="16"/>
      <c r="S3" s="16"/>
      <c r="T3" s="16"/>
      <c r="U3" s="16"/>
      <c r="V3" s="16"/>
      <c r="W3" s="16"/>
      <c r="X3" s="16"/>
      <c r="Y3" s="16"/>
    </row>
    <row r="4" spans="1:25" x14ac:dyDescent="0.3">
      <c r="A4" s="16" t="s">
        <v>576</v>
      </c>
      <c r="B4" s="16" t="s">
        <v>21</v>
      </c>
      <c r="C4" s="16" t="s">
        <v>32</v>
      </c>
      <c r="D4" s="16" t="s">
        <v>141</v>
      </c>
      <c r="E4" s="16" t="s">
        <v>142</v>
      </c>
      <c r="F4" s="16" t="s">
        <v>587</v>
      </c>
      <c r="G4" s="16" t="s">
        <v>588</v>
      </c>
      <c r="H4" s="16" t="s">
        <v>589</v>
      </c>
      <c r="I4" s="31">
        <v>46130</v>
      </c>
      <c r="J4" s="31">
        <v>46158</v>
      </c>
      <c r="K4" s="19">
        <v>1152</v>
      </c>
      <c r="L4" s="19">
        <v>9216000</v>
      </c>
      <c r="M4" s="19">
        <v>0</v>
      </c>
      <c r="N4" s="19">
        <v>0</v>
      </c>
      <c r="O4" s="19">
        <v>2856960</v>
      </c>
      <c r="P4" s="16" t="s">
        <v>580</v>
      </c>
      <c r="Q4" s="16" t="s">
        <v>581</v>
      </c>
      <c r="R4" s="16" t="s">
        <v>582</v>
      </c>
      <c r="S4" s="16" t="s">
        <v>583</v>
      </c>
      <c r="T4" s="16"/>
      <c r="U4" s="16"/>
      <c r="V4" s="16"/>
      <c r="W4" s="16"/>
      <c r="X4" s="16" t="s">
        <v>590</v>
      </c>
      <c r="Y4" s="16"/>
    </row>
    <row r="5" spans="1:25" x14ac:dyDescent="0.3">
      <c r="A5" s="16" t="s">
        <v>576</v>
      </c>
      <c r="B5" s="16" t="s">
        <v>21</v>
      </c>
      <c r="C5" s="16" t="s">
        <v>32</v>
      </c>
      <c r="D5" s="16" t="s">
        <v>143</v>
      </c>
      <c r="E5" s="16" t="s">
        <v>144</v>
      </c>
      <c r="F5" s="16" t="s">
        <v>587</v>
      </c>
      <c r="G5" s="16" t="s">
        <v>588</v>
      </c>
      <c r="H5" s="16" t="s">
        <v>591</v>
      </c>
      <c r="I5" s="31">
        <v>46130</v>
      </c>
      <c r="J5" s="31">
        <v>46158</v>
      </c>
      <c r="K5" s="19">
        <v>1152</v>
      </c>
      <c r="L5" s="19">
        <v>9216000</v>
      </c>
      <c r="M5" s="19">
        <v>0</v>
      </c>
      <c r="N5" s="19">
        <v>0</v>
      </c>
      <c r="O5" s="19">
        <v>2764800</v>
      </c>
      <c r="P5" s="16" t="s">
        <v>580</v>
      </c>
      <c r="Q5" s="16" t="s">
        <v>581</v>
      </c>
      <c r="R5" s="16" t="s">
        <v>582</v>
      </c>
      <c r="S5" s="16" t="s">
        <v>583</v>
      </c>
      <c r="T5" s="16"/>
      <c r="U5" s="16"/>
      <c r="V5" s="16"/>
      <c r="W5" s="16"/>
      <c r="X5" s="16"/>
      <c r="Y5" s="16"/>
    </row>
    <row r="6" spans="1:25" x14ac:dyDescent="0.3">
      <c r="A6" s="16" t="s">
        <v>576</v>
      </c>
      <c r="B6" s="16" t="s">
        <v>21</v>
      </c>
      <c r="C6" s="16" t="s">
        <v>34</v>
      </c>
      <c r="D6" s="16" t="s">
        <v>167</v>
      </c>
      <c r="E6" s="16" t="s">
        <v>168</v>
      </c>
      <c r="F6" s="16" t="s">
        <v>592</v>
      </c>
      <c r="G6" s="16" t="s">
        <v>593</v>
      </c>
      <c r="H6" s="16" t="s">
        <v>594</v>
      </c>
      <c r="I6" s="31">
        <v>46133</v>
      </c>
      <c r="J6" s="31">
        <v>46198</v>
      </c>
      <c r="K6" s="19">
        <v>2878</v>
      </c>
      <c r="L6" s="19">
        <v>24463000</v>
      </c>
      <c r="M6" s="19">
        <v>0</v>
      </c>
      <c r="N6" s="19">
        <v>0</v>
      </c>
      <c r="O6" s="19">
        <v>2446300</v>
      </c>
      <c r="P6" s="16" t="s">
        <v>580</v>
      </c>
      <c r="Q6" s="16" t="s">
        <v>581</v>
      </c>
      <c r="R6" s="16" t="s">
        <v>583</v>
      </c>
      <c r="S6" s="16" t="s">
        <v>595</v>
      </c>
      <c r="T6" s="16"/>
      <c r="U6" s="16"/>
      <c r="V6" s="16"/>
      <c r="W6" s="16"/>
      <c r="X6" s="16" t="s">
        <v>590</v>
      </c>
      <c r="Y6" s="16"/>
    </row>
    <row r="7" spans="1:25" x14ac:dyDescent="0.3">
      <c r="A7" s="16" t="s">
        <v>576</v>
      </c>
      <c r="B7" s="16" t="s">
        <v>21</v>
      </c>
      <c r="C7" s="16" t="s">
        <v>32</v>
      </c>
      <c r="D7" s="16" t="s">
        <v>145</v>
      </c>
      <c r="E7" s="16" t="s">
        <v>146</v>
      </c>
      <c r="F7" s="16" t="s">
        <v>596</v>
      </c>
      <c r="G7" s="16" t="s">
        <v>597</v>
      </c>
      <c r="H7" s="16" t="s">
        <v>598</v>
      </c>
      <c r="I7" s="31">
        <v>46133</v>
      </c>
      <c r="J7" s="31">
        <v>46161</v>
      </c>
      <c r="K7" s="19">
        <v>1152</v>
      </c>
      <c r="L7" s="19">
        <v>9112320</v>
      </c>
      <c r="M7" s="19">
        <v>0</v>
      </c>
      <c r="N7" s="19">
        <v>0</v>
      </c>
      <c r="O7" s="19">
        <v>911232</v>
      </c>
      <c r="P7" s="16" t="s">
        <v>580</v>
      </c>
      <c r="Q7" s="16" t="s">
        <v>599</v>
      </c>
      <c r="R7" s="16" t="s">
        <v>582</v>
      </c>
      <c r="S7" s="16" t="s">
        <v>600</v>
      </c>
      <c r="T7" s="16"/>
      <c r="U7" s="16"/>
      <c r="V7" s="16"/>
      <c r="W7" s="16"/>
      <c r="X7" s="16" t="s">
        <v>590</v>
      </c>
      <c r="Y7" s="16"/>
    </row>
    <row r="8" spans="1:25" x14ac:dyDescent="0.3">
      <c r="A8" s="16" t="s">
        <v>576</v>
      </c>
      <c r="B8" s="16" t="s">
        <v>21</v>
      </c>
      <c r="C8" s="16" t="s">
        <v>30</v>
      </c>
      <c r="D8" s="16" t="s">
        <v>164</v>
      </c>
      <c r="E8" s="16" t="s">
        <v>165</v>
      </c>
      <c r="F8" s="16" t="s">
        <v>601</v>
      </c>
      <c r="G8" s="16" t="s">
        <v>602</v>
      </c>
      <c r="H8" s="16" t="s">
        <v>603</v>
      </c>
      <c r="I8" s="31">
        <v>46133</v>
      </c>
      <c r="J8" s="31">
        <v>46181</v>
      </c>
      <c r="K8" s="19">
        <v>1719</v>
      </c>
      <c r="L8" s="19">
        <v>13888470</v>
      </c>
      <c r="M8" s="19">
        <v>0</v>
      </c>
      <c r="N8" s="19">
        <v>0</v>
      </c>
      <c r="O8" s="19">
        <v>1388847</v>
      </c>
      <c r="P8" s="16" t="s">
        <v>580</v>
      </c>
      <c r="Q8" s="16" t="s">
        <v>604</v>
      </c>
      <c r="R8" s="16"/>
      <c r="S8" s="16"/>
      <c r="T8" s="16"/>
      <c r="U8" s="16"/>
      <c r="V8" s="16"/>
      <c r="W8" s="16"/>
      <c r="X8" s="16" t="s">
        <v>590</v>
      </c>
      <c r="Y8" s="16"/>
    </row>
    <row r="9" spans="1:25" x14ac:dyDescent="0.3">
      <c r="A9" s="16" t="s">
        <v>576</v>
      </c>
      <c r="B9" s="16" t="s">
        <v>21</v>
      </c>
      <c r="C9" s="16" t="s">
        <v>29</v>
      </c>
      <c r="D9" s="16" t="s">
        <v>160</v>
      </c>
      <c r="E9" s="16" t="s">
        <v>161</v>
      </c>
      <c r="F9" s="16" t="s">
        <v>605</v>
      </c>
      <c r="G9" s="16" t="s">
        <v>606</v>
      </c>
      <c r="H9" s="16" t="s">
        <v>607</v>
      </c>
      <c r="I9" s="31">
        <v>46134</v>
      </c>
      <c r="J9" s="31">
        <v>46155</v>
      </c>
      <c r="K9" s="19">
        <v>494</v>
      </c>
      <c r="L9" s="19">
        <v>6115500</v>
      </c>
      <c r="M9" s="19">
        <v>0</v>
      </c>
      <c r="N9" s="19">
        <v>0</v>
      </c>
      <c r="O9" s="19">
        <v>2813131</v>
      </c>
      <c r="P9" s="16" t="s">
        <v>580</v>
      </c>
      <c r="Q9" s="16" t="s">
        <v>604</v>
      </c>
      <c r="R9" s="16" t="s">
        <v>582</v>
      </c>
      <c r="S9" s="16" t="s">
        <v>583</v>
      </c>
      <c r="T9" s="16"/>
      <c r="U9" s="16"/>
      <c r="V9" s="16"/>
      <c r="W9" s="16"/>
      <c r="X9" s="16" t="s">
        <v>590</v>
      </c>
      <c r="Y9" s="16"/>
    </row>
    <row r="10" spans="1:25" x14ac:dyDescent="0.3">
      <c r="A10" s="16" t="s">
        <v>576</v>
      </c>
      <c r="B10" s="16" t="s">
        <v>21</v>
      </c>
      <c r="C10" s="16" t="s">
        <v>31</v>
      </c>
      <c r="D10" s="16" t="s">
        <v>155</v>
      </c>
      <c r="E10" s="16" t="s">
        <v>154</v>
      </c>
      <c r="F10" s="16" t="s">
        <v>608</v>
      </c>
      <c r="G10" s="16" t="s">
        <v>609</v>
      </c>
      <c r="H10" s="16"/>
      <c r="I10" s="31">
        <v>46135</v>
      </c>
      <c r="J10" s="31">
        <v>2</v>
      </c>
      <c r="K10" s="19">
        <v>1152</v>
      </c>
      <c r="L10" s="19">
        <v>9100800</v>
      </c>
      <c r="M10" s="19">
        <v>0</v>
      </c>
      <c r="N10" s="19">
        <v>0</v>
      </c>
      <c r="O10" s="19">
        <v>200000</v>
      </c>
      <c r="P10" s="16" t="s">
        <v>580</v>
      </c>
      <c r="Q10" s="16" t="s">
        <v>610</v>
      </c>
      <c r="R10" s="16" t="s">
        <v>611</v>
      </c>
      <c r="S10" s="16" t="s">
        <v>612</v>
      </c>
      <c r="T10" s="16"/>
      <c r="U10" s="16"/>
      <c r="V10" s="16"/>
      <c r="W10" s="16"/>
      <c r="X10" s="16" t="s">
        <v>590</v>
      </c>
      <c r="Y10" s="16"/>
    </row>
    <row r="11" spans="1:25" x14ac:dyDescent="0.3">
      <c r="A11" s="16" t="s">
        <v>576</v>
      </c>
      <c r="B11" s="16" t="s">
        <v>21</v>
      </c>
      <c r="C11" s="16" t="s">
        <v>31</v>
      </c>
      <c r="D11" s="16" t="s">
        <v>153</v>
      </c>
      <c r="E11" s="16" t="s">
        <v>154</v>
      </c>
      <c r="F11" s="16" t="s">
        <v>613</v>
      </c>
      <c r="G11" s="16" t="s">
        <v>614</v>
      </c>
      <c r="H11" s="16"/>
      <c r="I11" s="31">
        <v>46135</v>
      </c>
      <c r="J11" s="31">
        <v>2</v>
      </c>
      <c r="K11" s="19">
        <v>1719</v>
      </c>
      <c r="L11" s="19">
        <v>14224065</v>
      </c>
      <c r="M11" s="19">
        <v>0</v>
      </c>
      <c r="N11" s="19">
        <v>0</v>
      </c>
      <c r="O11" s="19">
        <v>300000</v>
      </c>
      <c r="P11" s="16" t="s">
        <v>580</v>
      </c>
      <c r="Q11" s="16" t="s">
        <v>610</v>
      </c>
      <c r="R11" s="16" t="s">
        <v>611</v>
      </c>
      <c r="S11" s="16" t="s">
        <v>612</v>
      </c>
      <c r="T11" s="16"/>
      <c r="U11" s="16"/>
      <c r="V11" s="16"/>
      <c r="W11" s="16"/>
      <c r="X11" s="16" t="s">
        <v>590</v>
      </c>
      <c r="Y11" s="16"/>
    </row>
    <row r="12" spans="1:25" x14ac:dyDescent="0.3">
      <c r="A12" s="16" t="s">
        <v>576</v>
      </c>
      <c r="B12" s="16" t="s">
        <v>21</v>
      </c>
      <c r="C12" s="16" t="s">
        <v>25</v>
      </c>
      <c r="D12" s="16" t="s">
        <v>166</v>
      </c>
      <c r="E12" s="16" t="s">
        <v>135</v>
      </c>
      <c r="F12" s="16" t="s">
        <v>615</v>
      </c>
      <c r="G12" s="16" t="s">
        <v>616</v>
      </c>
      <c r="H12" s="16"/>
      <c r="I12" s="31">
        <v>46142</v>
      </c>
      <c r="J12" s="31">
        <v>2</v>
      </c>
      <c r="K12" s="19">
        <v>1698</v>
      </c>
      <c r="L12" s="19">
        <v>13329300</v>
      </c>
      <c r="M12" s="19">
        <v>0</v>
      </c>
      <c r="N12" s="19">
        <v>0</v>
      </c>
      <c r="O12" s="19">
        <v>166464</v>
      </c>
      <c r="P12" s="16" t="s">
        <v>580</v>
      </c>
      <c r="Q12" s="16"/>
      <c r="R12" s="16" t="s">
        <v>611</v>
      </c>
      <c r="S12" s="16"/>
      <c r="T12" s="16"/>
      <c r="U12" s="16"/>
      <c r="V12" s="16"/>
      <c r="W12" s="16"/>
      <c r="X12" s="16"/>
      <c r="Y12" s="16"/>
    </row>
    <row r="13" spans="1:25" x14ac:dyDescent="0.3">
      <c r="A13" s="16" t="s">
        <v>576</v>
      </c>
      <c r="B13" s="16" t="s">
        <v>21</v>
      </c>
      <c r="C13" s="16" t="s">
        <v>31</v>
      </c>
      <c r="D13" s="16" t="s">
        <v>151</v>
      </c>
      <c r="E13" s="16" t="s">
        <v>152</v>
      </c>
      <c r="F13" s="16" t="s">
        <v>617</v>
      </c>
      <c r="G13" s="16" t="s">
        <v>618</v>
      </c>
      <c r="H13" s="16"/>
      <c r="I13" s="31">
        <v>46142</v>
      </c>
      <c r="J13" s="31">
        <v>2</v>
      </c>
      <c r="K13" s="19">
        <v>1719</v>
      </c>
      <c r="L13" s="19">
        <v>13752000</v>
      </c>
      <c r="M13" s="19">
        <v>0</v>
      </c>
      <c r="N13" s="19">
        <v>0</v>
      </c>
      <c r="O13" s="19">
        <v>200000</v>
      </c>
      <c r="P13" s="16" t="s">
        <v>580</v>
      </c>
      <c r="Q13" s="16" t="s">
        <v>604</v>
      </c>
      <c r="R13" s="16" t="s">
        <v>582</v>
      </c>
      <c r="S13" s="16" t="s">
        <v>583</v>
      </c>
      <c r="T13" s="16"/>
      <c r="U13" s="16"/>
      <c r="V13" s="16"/>
      <c r="W13" s="16"/>
      <c r="X13" s="16" t="s">
        <v>590</v>
      </c>
      <c r="Y13" s="16"/>
    </row>
    <row r="14" spans="1:25" x14ac:dyDescent="0.3">
      <c r="A14" s="16" t="s">
        <v>576</v>
      </c>
      <c r="B14" s="16" t="s">
        <v>35</v>
      </c>
      <c r="C14" s="16" t="s">
        <v>37</v>
      </c>
      <c r="D14" s="16" t="s">
        <v>190</v>
      </c>
      <c r="E14" s="16" t="s">
        <v>191</v>
      </c>
      <c r="F14" s="16" t="s">
        <v>619</v>
      </c>
      <c r="G14" s="16" t="s">
        <v>620</v>
      </c>
      <c r="H14" s="16" t="s">
        <v>621</v>
      </c>
      <c r="I14" s="31">
        <v>46126</v>
      </c>
      <c r="J14" s="31">
        <v>46163</v>
      </c>
      <c r="K14" s="19">
        <v>733</v>
      </c>
      <c r="L14" s="19">
        <v>5049637</v>
      </c>
      <c r="M14" s="19">
        <v>0</v>
      </c>
      <c r="N14" s="19">
        <v>0</v>
      </c>
      <c r="O14" s="19">
        <v>1160996</v>
      </c>
      <c r="P14" s="16" t="s">
        <v>580</v>
      </c>
      <c r="Q14" s="16" t="s">
        <v>622</v>
      </c>
      <c r="R14" s="16" t="s">
        <v>611</v>
      </c>
      <c r="S14" s="16" t="s">
        <v>612</v>
      </c>
      <c r="T14" s="16"/>
      <c r="U14" s="16"/>
      <c r="V14" s="16"/>
      <c r="W14" s="16"/>
      <c r="X14" s="16" t="s">
        <v>590</v>
      </c>
      <c r="Y14" s="16"/>
    </row>
    <row r="15" spans="1:25" x14ac:dyDescent="0.3">
      <c r="A15" s="16" t="s">
        <v>576</v>
      </c>
      <c r="B15" s="16" t="s">
        <v>35</v>
      </c>
      <c r="C15" s="16" t="s">
        <v>37</v>
      </c>
      <c r="D15" s="16" t="s">
        <v>188</v>
      </c>
      <c r="E15" s="16" t="s">
        <v>189</v>
      </c>
      <c r="F15" s="16" t="s">
        <v>623</v>
      </c>
      <c r="G15" s="16" t="s">
        <v>624</v>
      </c>
      <c r="H15" s="16" t="s">
        <v>625</v>
      </c>
      <c r="I15" s="31">
        <v>46130</v>
      </c>
      <c r="J15" s="31">
        <v>2</v>
      </c>
      <c r="K15" s="19">
        <v>730</v>
      </c>
      <c r="L15" s="19">
        <v>4745000</v>
      </c>
      <c r="M15" s="19">
        <v>0</v>
      </c>
      <c r="N15" s="19">
        <v>0</v>
      </c>
      <c r="O15" s="19">
        <v>300000</v>
      </c>
      <c r="P15" s="16" t="s">
        <v>580</v>
      </c>
      <c r="Q15" s="16"/>
      <c r="R15" s="16"/>
      <c r="S15" s="16"/>
      <c r="T15" s="16"/>
      <c r="U15" s="16"/>
      <c r="V15" s="16"/>
      <c r="W15" s="16"/>
      <c r="X15" s="16"/>
      <c r="Y15" s="16"/>
    </row>
    <row r="16" spans="1:25" x14ac:dyDescent="0.3">
      <c r="A16" s="16" t="s">
        <v>576</v>
      </c>
      <c r="B16" s="16" t="s">
        <v>35</v>
      </c>
      <c r="C16" s="16" t="s">
        <v>36</v>
      </c>
      <c r="D16" s="16" t="s">
        <v>176</v>
      </c>
      <c r="E16" s="16" t="s">
        <v>177</v>
      </c>
      <c r="F16" s="16" t="s">
        <v>626</v>
      </c>
      <c r="G16" s="16"/>
      <c r="H16" s="16" t="s">
        <v>627</v>
      </c>
      <c r="I16" s="31">
        <v>46133</v>
      </c>
      <c r="J16" s="31">
        <v>2</v>
      </c>
      <c r="K16" s="19">
        <v>1230</v>
      </c>
      <c r="L16" s="19">
        <v>8364000</v>
      </c>
      <c r="M16" s="19">
        <v>0</v>
      </c>
      <c r="N16" s="19">
        <v>0</v>
      </c>
      <c r="O16" s="19">
        <v>836400</v>
      </c>
      <c r="P16" s="16" t="s">
        <v>580</v>
      </c>
      <c r="Q16" s="16" t="s">
        <v>622</v>
      </c>
      <c r="R16" s="16" t="s">
        <v>583</v>
      </c>
      <c r="S16" s="16" t="s">
        <v>628</v>
      </c>
      <c r="T16" s="16"/>
      <c r="U16" s="16"/>
      <c r="V16" s="16"/>
      <c r="W16" s="16"/>
      <c r="X16" s="16"/>
      <c r="Y16" s="16"/>
    </row>
    <row r="17" spans="1:25" x14ac:dyDescent="0.3">
      <c r="A17" s="16" t="s">
        <v>576</v>
      </c>
      <c r="B17" s="16" t="s">
        <v>35</v>
      </c>
      <c r="C17" s="16" t="s">
        <v>36</v>
      </c>
      <c r="D17" s="16" t="s">
        <v>174</v>
      </c>
      <c r="E17" s="16" t="s">
        <v>175</v>
      </c>
      <c r="F17" s="16" t="s">
        <v>629</v>
      </c>
      <c r="G17" s="16" t="s">
        <v>630</v>
      </c>
      <c r="H17" s="16" t="s">
        <v>631</v>
      </c>
      <c r="I17" s="31">
        <v>46141</v>
      </c>
      <c r="J17" s="31">
        <v>2</v>
      </c>
      <c r="K17" s="19">
        <v>1230</v>
      </c>
      <c r="L17" s="19">
        <v>8487000</v>
      </c>
      <c r="M17" s="19">
        <v>0</v>
      </c>
      <c r="N17" s="19">
        <v>0</v>
      </c>
      <c r="O17" s="19">
        <v>848700</v>
      </c>
      <c r="P17" s="16" t="s">
        <v>580</v>
      </c>
      <c r="Q17" s="16" t="s">
        <v>604</v>
      </c>
      <c r="R17" s="16" t="s">
        <v>583</v>
      </c>
      <c r="S17" s="16" t="s">
        <v>628</v>
      </c>
      <c r="T17" s="16"/>
      <c r="U17" s="16"/>
      <c r="V17" s="16"/>
      <c r="W17" s="16"/>
      <c r="X17" s="16" t="s">
        <v>590</v>
      </c>
      <c r="Y17" s="16"/>
    </row>
    <row r="18" spans="1:25" x14ac:dyDescent="0.3">
      <c r="A18" s="16" t="s">
        <v>632</v>
      </c>
      <c r="B18" s="16" t="s">
        <v>77</v>
      </c>
      <c r="C18" s="16" t="s">
        <v>79</v>
      </c>
      <c r="D18" s="16" t="s">
        <v>444</v>
      </c>
      <c r="E18" s="16" t="s">
        <v>98</v>
      </c>
      <c r="F18" s="16" t="s">
        <v>633</v>
      </c>
      <c r="G18" s="16" t="s">
        <v>634</v>
      </c>
      <c r="H18" s="16"/>
      <c r="I18" s="31">
        <v>46130</v>
      </c>
      <c r="J18" s="31">
        <v>2</v>
      </c>
      <c r="K18" s="19">
        <v>2580</v>
      </c>
      <c r="L18" s="19">
        <v>25800000</v>
      </c>
      <c r="M18" s="19">
        <v>0</v>
      </c>
      <c r="N18" s="19">
        <v>0</v>
      </c>
      <c r="O18" s="19">
        <v>3600000</v>
      </c>
      <c r="P18" s="16" t="s">
        <v>635</v>
      </c>
      <c r="Q18" s="16" t="s">
        <v>636</v>
      </c>
      <c r="R18" s="16" t="s">
        <v>583</v>
      </c>
      <c r="S18" s="16" t="s">
        <v>637</v>
      </c>
      <c r="T18" s="16"/>
      <c r="U18" s="16"/>
      <c r="V18" s="16"/>
      <c r="W18" s="16"/>
      <c r="X18" s="16"/>
      <c r="Y18" s="16"/>
    </row>
    <row r="19" spans="1:25" x14ac:dyDescent="0.3">
      <c r="A19" s="16" t="s">
        <v>632</v>
      </c>
      <c r="B19" s="16" t="s">
        <v>77</v>
      </c>
      <c r="C19" s="16" t="s">
        <v>80</v>
      </c>
      <c r="D19" s="16" t="s">
        <v>447</v>
      </c>
      <c r="E19" s="16" t="s">
        <v>448</v>
      </c>
      <c r="F19" s="16" t="s">
        <v>638</v>
      </c>
      <c r="G19" s="16" t="s">
        <v>639</v>
      </c>
      <c r="H19" s="16" t="s">
        <v>640</v>
      </c>
      <c r="I19" s="31">
        <v>46130</v>
      </c>
      <c r="J19" s="31">
        <v>2</v>
      </c>
      <c r="K19" s="19">
        <v>3255</v>
      </c>
      <c r="L19" s="19">
        <v>44600000</v>
      </c>
      <c r="M19" s="19">
        <v>0</v>
      </c>
      <c r="N19" s="19">
        <v>0</v>
      </c>
      <c r="O19" s="19">
        <v>500000</v>
      </c>
      <c r="P19" s="16" t="s">
        <v>635</v>
      </c>
      <c r="Q19" s="16" t="s">
        <v>641</v>
      </c>
      <c r="R19" s="16"/>
      <c r="S19" s="16"/>
      <c r="T19" s="16"/>
      <c r="U19" s="16"/>
      <c r="V19" s="16"/>
      <c r="W19" s="16"/>
      <c r="X19" s="16" t="s">
        <v>590</v>
      </c>
      <c r="Y19" s="16"/>
    </row>
    <row r="20" spans="1:25" x14ac:dyDescent="0.3">
      <c r="A20" s="16" t="s">
        <v>632</v>
      </c>
      <c r="B20" s="16" t="s">
        <v>77</v>
      </c>
      <c r="C20" s="16" t="s">
        <v>79</v>
      </c>
      <c r="D20" s="16" t="s">
        <v>426</v>
      </c>
      <c r="E20" s="16" t="s">
        <v>427</v>
      </c>
      <c r="F20" s="16" t="s">
        <v>642</v>
      </c>
      <c r="G20" s="16" t="s">
        <v>643</v>
      </c>
      <c r="H20" s="16"/>
      <c r="I20" s="31">
        <v>46132</v>
      </c>
      <c r="J20" s="31">
        <v>46132</v>
      </c>
      <c r="K20" s="19">
        <v>3255</v>
      </c>
      <c r="L20" s="19">
        <v>32600000</v>
      </c>
      <c r="M20" s="19">
        <v>0</v>
      </c>
      <c r="N20" s="19">
        <v>0</v>
      </c>
      <c r="O20" s="19">
        <v>5775000</v>
      </c>
      <c r="P20" s="16" t="s">
        <v>635</v>
      </c>
      <c r="Q20" s="16" t="s">
        <v>636</v>
      </c>
      <c r="R20" s="16" t="s">
        <v>582</v>
      </c>
      <c r="S20" s="16" t="s">
        <v>583</v>
      </c>
      <c r="T20" s="16"/>
      <c r="U20" s="16"/>
      <c r="V20" s="16"/>
      <c r="W20" s="16"/>
      <c r="X20" s="16" t="s">
        <v>590</v>
      </c>
      <c r="Y20" s="16"/>
    </row>
    <row r="21" spans="1:25" x14ac:dyDescent="0.3">
      <c r="A21" s="16" t="s">
        <v>632</v>
      </c>
      <c r="B21" s="16" t="s">
        <v>77</v>
      </c>
      <c r="C21" s="16" t="s">
        <v>80</v>
      </c>
      <c r="D21" s="16" t="s">
        <v>457</v>
      </c>
      <c r="E21" s="16" t="s">
        <v>458</v>
      </c>
      <c r="F21" s="16" t="s">
        <v>644</v>
      </c>
      <c r="G21" s="16" t="s">
        <v>645</v>
      </c>
      <c r="H21" s="16"/>
      <c r="I21" s="31">
        <v>46140</v>
      </c>
      <c r="J21" s="31">
        <v>2</v>
      </c>
      <c r="K21" s="19">
        <v>3860</v>
      </c>
      <c r="L21" s="19">
        <v>38683800</v>
      </c>
      <c r="M21" s="19">
        <v>0</v>
      </c>
      <c r="N21" s="19">
        <v>0</v>
      </c>
      <c r="O21" s="19">
        <v>11605140</v>
      </c>
      <c r="P21" s="16" t="s">
        <v>635</v>
      </c>
      <c r="Q21" s="16" t="s">
        <v>636</v>
      </c>
      <c r="R21" s="16" t="s">
        <v>582</v>
      </c>
      <c r="S21" s="16" t="s">
        <v>583</v>
      </c>
      <c r="T21" s="16"/>
      <c r="U21" s="16"/>
      <c r="V21" s="16"/>
      <c r="W21" s="16"/>
      <c r="X21" s="16"/>
      <c r="Y21" s="16"/>
    </row>
    <row r="22" spans="1:25" x14ac:dyDescent="0.3">
      <c r="A22" s="16" t="s">
        <v>632</v>
      </c>
      <c r="B22" s="16" t="s">
        <v>77</v>
      </c>
      <c r="C22" s="16" t="s">
        <v>80</v>
      </c>
      <c r="D22" s="16" t="s">
        <v>455</v>
      </c>
      <c r="E22" s="16" t="s">
        <v>456</v>
      </c>
      <c r="F22" s="16" t="s">
        <v>646</v>
      </c>
      <c r="G22" s="16" t="s">
        <v>647</v>
      </c>
      <c r="H22" s="16"/>
      <c r="I22" s="31">
        <v>46140</v>
      </c>
      <c r="J22" s="31">
        <v>2</v>
      </c>
      <c r="K22" s="19">
        <v>3860</v>
      </c>
      <c r="L22" s="19">
        <v>40400000</v>
      </c>
      <c r="M22" s="19">
        <v>0</v>
      </c>
      <c r="N22" s="19">
        <v>0</v>
      </c>
      <c r="O22" s="19">
        <v>500000</v>
      </c>
      <c r="P22" s="16" t="s">
        <v>635</v>
      </c>
      <c r="Q22" s="16" t="s">
        <v>636</v>
      </c>
      <c r="R22" s="16" t="s">
        <v>583</v>
      </c>
      <c r="S22" s="16" t="s">
        <v>637</v>
      </c>
      <c r="T22" s="16"/>
      <c r="U22" s="16"/>
      <c r="V22" s="16"/>
      <c r="W22" s="16"/>
      <c r="X22" s="16" t="s">
        <v>590</v>
      </c>
      <c r="Y22" s="16"/>
    </row>
    <row r="23" spans="1:25" x14ac:dyDescent="0.3">
      <c r="A23" s="16" t="s">
        <v>632</v>
      </c>
      <c r="B23" s="16" t="s">
        <v>77</v>
      </c>
      <c r="C23" s="16" t="s">
        <v>80</v>
      </c>
      <c r="D23" s="16" t="s">
        <v>453</v>
      </c>
      <c r="E23" s="16" t="s">
        <v>454</v>
      </c>
      <c r="F23" s="16" t="s">
        <v>648</v>
      </c>
      <c r="G23" s="16" t="s">
        <v>649</v>
      </c>
      <c r="H23" s="16"/>
      <c r="I23" s="31">
        <v>46140</v>
      </c>
      <c r="J23" s="31">
        <v>2</v>
      </c>
      <c r="K23" s="19">
        <v>3860</v>
      </c>
      <c r="L23" s="19">
        <v>41000000</v>
      </c>
      <c r="M23" s="19">
        <v>0</v>
      </c>
      <c r="N23" s="19">
        <v>0</v>
      </c>
      <c r="O23" s="19">
        <v>1100000</v>
      </c>
      <c r="P23" s="16" t="s">
        <v>635</v>
      </c>
      <c r="Q23" s="16" t="s">
        <v>636</v>
      </c>
      <c r="R23" s="16"/>
      <c r="S23" s="16"/>
      <c r="T23" s="16"/>
      <c r="U23" s="16"/>
      <c r="V23" s="16"/>
      <c r="W23" s="16"/>
      <c r="X23" s="16" t="s">
        <v>590</v>
      </c>
      <c r="Y23" s="16"/>
    </row>
    <row r="24" spans="1:25" x14ac:dyDescent="0.3">
      <c r="A24" s="16" t="s">
        <v>632</v>
      </c>
      <c r="B24" s="16" t="s">
        <v>77</v>
      </c>
      <c r="C24" s="16" t="s">
        <v>80</v>
      </c>
      <c r="D24" s="16" t="s">
        <v>445</v>
      </c>
      <c r="E24" s="16" t="s">
        <v>446</v>
      </c>
      <c r="F24" s="16" t="s">
        <v>650</v>
      </c>
      <c r="G24" s="16" t="s">
        <v>651</v>
      </c>
      <c r="H24" s="16"/>
      <c r="I24" s="31">
        <v>46140</v>
      </c>
      <c r="J24" s="31">
        <v>2</v>
      </c>
      <c r="K24" s="19">
        <v>3860</v>
      </c>
      <c r="L24" s="19">
        <v>41000000</v>
      </c>
      <c r="M24" s="19">
        <v>0</v>
      </c>
      <c r="N24" s="19">
        <v>0</v>
      </c>
      <c r="O24" s="19">
        <v>1100000</v>
      </c>
      <c r="P24" s="16" t="s">
        <v>635</v>
      </c>
      <c r="Q24" s="16" t="s">
        <v>636</v>
      </c>
      <c r="R24" s="16"/>
      <c r="S24" s="16"/>
      <c r="T24" s="16"/>
      <c r="U24" s="16"/>
      <c r="V24" s="16"/>
      <c r="W24" s="16"/>
      <c r="X24" s="16"/>
      <c r="Y24" s="16"/>
    </row>
    <row r="25" spans="1:25" x14ac:dyDescent="0.3">
      <c r="A25" s="16" t="s">
        <v>632</v>
      </c>
      <c r="B25" s="16" t="s">
        <v>3</v>
      </c>
      <c r="C25" s="16" t="s">
        <v>8</v>
      </c>
      <c r="D25" s="16" t="s">
        <v>96</v>
      </c>
      <c r="E25" s="16" t="s">
        <v>97</v>
      </c>
      <c r="F25" s="16" t="s">
        <v>652</v>
      </c>
      <c r="G25" s="16" t="s">
        <v>653</v>
      </c>
      <c r="H25" s="16" t="s">
        <v>654</v>
      </c>
      <c r="I25" s="31">
        <v>46133</v>
      </c>
      <c r="J25" s="31">
        <v>46147</v>
      </c>
      <c r="K25" s="19">
        <v>1698</v>
      </c>
      <c r="L25" s="19">
        <v>14016990</v>
      </c>
      <c r="M25" s="19">
        <v>0</v>
      </c>
      <c r="N25" s="19">
        <v>0</v>
      </c>
      <c r="O25" s="19">
        <v>11213596</v>
      </c>
      <c r="P25" s="16" t="s">
        <v>655</v>
      </c>
      <c r="Q25" s="16" t="s">
        <v>656</v>
      </c>
      <c r="R25" s="16" t="s">
        <v>657</v>
      </c>
      <c r="S25" s="16" t="s">
        <v>657</v>
      </c>
      <c r="T25" s="16"/>
      <c r="U25" s="16"/>
      <c r="V25" s="16"/>
      <c r="W25" s="16"/>
      <c r="X25" s="16" t="s">
        <v>590</v>
      </c>
      <c r="Y25" s="16"/>
    </row>
    <row r="26" spans="1:25" x14ac:dyDescent="0.3">
      <c r="A26" s="16" t="s">
        <v>632</v>
      </c>
      <c r="B26" s="16" t="s">
        <v>15</v>
      </c>
      <c r="C26" s="16" t="s">
        <v>19</v>
      </c>
      <c r="D26" s="16" t="s">
        <v>114</v>
      </c>
      <c r="E26" s="16" t="s">
        <v>115</v>
      </c>
      <c r="F26" s="16" t="s">
        <v>659</v>
      </c>
      <c r="G26" s="16" t="s">
        <v>660</v>
      </c>
      <c r="H26" s="16" t="s">
        <v>661</v>
      </c>
      <c r="I26" s="31">
        <v>46121</v>
      </c>
      <c r="J26" s="31">
        <v>46153</v>
      </c>
      <c r="K26" s="19">
        <v>1173</v>
      </c>
      <c r="L26" s="19">
        <v>10230357</v>
      </c>
      <c r="M26" s="19">
        <v>0</v>
      </c>
      <c r="N26" s="19">
        <v>0</v>
      </c>
      <c r="O26" s="19">
        <v>4603661</v>
      </c>
      <c r="P26" s="16" t="s">
        <v>635</v>
      </c>
      <c r="Q26" s="16" t="s">
        <v>662</v>
      </c>
      <c r="R26" s="16" t="s">
        <v>583</v>
      </c>
      <c r="S26" s="16" t="s">
        <v>663</v>
      </c>
      <c r="T26" s="16"/>
      <c r="U26" s="16"/>
      <c r="V26" s="16"/>
      <c r="W26" s="16"/>
      <c r="X26" s="16" t="s">
        <v>590</v>
      </c>
      <c r="Y26" s="16"/>
    </row>
    <row r="27" spans="1:25" x14ac:dyDescent="0.3">
      <c r="A27" s="16" t="s">
        <v>632</v>
      </c>
      <c r="B27" s="16" t="s">
        <v>15</v>
      </c>
      <c r="C27" s="16" t="s">
        <v>19</v>
      </c>
      <c r="D27" s="16" t="s">
        <v>112</v>
      </c>
      <c r="E27" s="16" t="s">
        <v>113</v>
      </c>
      <c r="F27" s="16" t="s">
        <v>664</v>
      </c>
      <c r="G27" s="16" t="s">
        <v>665</v>
      </c>
      <c r="H27" s="16" t="s">
        <v>666</v>
      </c>
      <c r="I27" s="31">
        <v>46121</v>
      </c>
      <c r="J27" s="31">
        <v>46176</v>
      </c>
      <c r="K27" s="19">
        <v>1698</v>
      </c>
      <c r="L27" s="19">
        <v>14283036</v>
      </c>
      <c r="M27" s="19">
        <v>0</v>
      </c>
      <c r="N27" s="19">
        <v>0</v>
      </c>
      <c r="O27" s="19">
        <v>1571133</v>
      </c>
      <c r="P27" s="16" t="s">
        <v>635</v>
      </c>
      <c r="Q27" s="16" t="s">
        <v>662</v>
      </c>
      <c r="R27" s="16" t="s">
        <v>583</v>
      </c>
      <c r="S27" s="16" t="s">
        <v>667</v>
      </c>
      <c r="T27" s="16"/>
      <c r="U27" s="16"/>
      <c r="V27" s="16"/>
      <c r="W27" s="16"/>
      <c r="X27" s="16" t="s">
        <v>590</v>
      </c>
      <c r="Y27" s="16"/>
    </row>
    <row r="28" spans="1:25" x14ac:dyDescent="0.3">
      <c r="A28" s="16" t="s">
        <v>632</v>
      </c>
      <c r="B28" s="16" t="s">
        <v>15</v>
      </c>
      <c r="C28" s="16" t="s">
        <v>18</v>
      </c>
      <c r="D28" s="16" t="s">
        <v>128</v>
      </c>
      <c r="E28" s="16" t="s">
        <v>129</v>
      </c>
      <c r="F28" s="16" t="s">
        <v>668</v>
      </c>
      <c r="G28" s="16" t="s">
        <v>669</v>
      </c>
      <c r="H28" s="16" t="s">
        <v>670</v>
      </c>
      <c r="I28" s="31">
        <v>46130</v>
      </c>
      <c r="J28" s="31">
        <v>46156</v>
      </c>
      <c r="K28" s="19">
        <v>1698</v>
      </c>
      <c r="L28" s="19">
        <v>14238223</v>
      </c>
      <c r="M28" s="19">
        <v>0</v>
      </c>
      <c r="N28" s="19">
        <v>0</v>
      </c>
      <c r="O28" s="19">
        <v>8827698</v>
      </c>
      <c r="P28" s="16" t="s">
        <v>635</v>
      </c>
      <c r="Q28" s="16" t="s">
        <v>671</v>
      </c>
      <c r="R28" s="16"/>
      <c r="S28" s="16"/>
      <c r="T28" s="16"/>
      <c r="U28" s="16"/>
      <c r="V28" s="16"/>
      <c r="W28" s="16"/>
      <c r="X28" s="16" t="s">
        <v>590</v>
      </c>
      <c r="Y28" s="16"/>
    </row>
    <row r="29" spans="1:25" x14ac:dyDescent="0.3">
      <c r="A29" s="16" t="s">
        <v>632</v>
      </c>
      <c r="B29" s="16" t="s">
        <v>15</v>
      </c>
      <c r="C29" s="16" t="s">
        <v>18</v>
      </c>
      <c r="D29" s="16" t="s">
        <v>126</v>
      </c>
      <c r="E29" s="16" t="s">
        <v>127</v>
      </c>
      <c r="F29" s="16" t="s">
        <v>672</v>
      </c>
      <c r="G29" s="16" t="s">
        <v>673</v>
      </c>
      <c r="H29" s="16" t="s">
        <v>674</v>
      </c>
      <c r="I29" s="31">
        <v>46133</v>
      </c>
      <c r="J29" s="31">
        <v>46139</v>
      </c>
      <c r="K29" s="19">
        <v>1698</v>
      </c>
      <c r="L29" s="19">
        <v>14015179</v>
      </c>
      <c r="M29" s="19">
        <v>8549259</v>
      </c>
      <c r="N29" s="19">
        <v>427462</v>
      </c>
      <c r="O29" s="19">
        <v>8689410.9000000004</v>
      </c>
      <c r="P29" s="16" t="s">
        <v>635</v>
      </c>
      <c r="Q29" s="16" t="s">
        <v>675</v>
      </c>
      <c r="R29" s="16" t="s">
        <v>611</v>
      </c>
      <c r="S29" s="16" t="s">
        <v>612</v>
      </c>
      <c r="T29" s="16"/>
      <c r="U29" s="16"/>
      <c r="V29" s="16"/>
      <c r="W29" s="16"/>
      <c r="X29" s="16" t="s">
        <v>590</v>
      </c>
      <c r="Y29" s="16"/>
    </row>
    <row r="30" spans="1:25" x14ac:dyDescent="0.3">
      <c r="A30" s="16" t="s">
        <v>632</v>
      </c>
      <c r="B30" s="16" t="s">
        <v>15</v>
      </c>
      <c r="C30" s="16" t="s">
        <v>17</v>
      </c>
      <c r="D30" s="16" t="s">
        <v>124</v>
      </c>
      <c r="E30" s="16" t="s">
        <v>125</v>
      </c>
      <c r="F30" s="16" t="s">
        <v>676</v>
      </c>
      <c r="G30" s="16" t="s">
        <v>677</v>
      </c>
      <c r="H30" s="16" t="s">
        <v>678</v>
      </c>
      <c r="I30" s="31">
        <v>46133</v>
      </c>
      <c r="J30" s="31">
        <v>46157</v>
      </c>
      <c r="K30" s="19">
        <v>1173</v>
      </c>
      <c r="L30" s="19">
        <v>9694643</v>
      </c>
      <c r="M30" s="19">
        <v>0</v>
      </c>
      <c r="N30" s="19">
        <v>0</v>
      </c>
      <c r="O30" s="19">
        <v>5913733</v>
      </c>
      <c r="P30" s="16" t="s">
        <v>635</v>
      </c>
      <c r="Q30" s="16" t="s">
        <v>662</v>
      </c>
      <c r="R30" s="16" t="s">
        <v>583</v>
      </c>
      <c r="S30" s="16" t="s">
        <v>679</v>
      </c>
      <c r="T30" s="16"/>
      <c r="U30" s="16"/>
      <c r="V30" s="16"/>
      <c r="W30" s="16"/>
      <c r="X30" s="16" t="s">
        <v>590</v>
      </c>
      <c r="Y30" s="16"/>
    </row>
    <row r="31" spans="1:25" x14ac:dyDescent="0.3">
      <c r="A31" s="16" t="s">
        <v>632</v>
      </c>
      <c r="B31" s="16" t="s">
        <v>15</v>
      </c>
      <c r="C31" s="16" t="s">
        <v>16</v>
      </c>
      <c r="D31" s="16" t="s">
        <v>116</v>
      </c>
      <c r="E31" s="16" t="s">
        <v>117</v>
      </c>
      <c r="F31" s="16" t="s">
        <v>680</v>
      </c>
      <c r="G31" s="16" t="s">
        <v>681</v>
      </c>
      <c r="H31" s="16" t="s">
        <v>682</v>
      </c>
      <c r="I31" s="31">
        <v>46140</v>
      </c>
      <c r="J31" s="31">
        <v>46191</v>
      </c>
      <c r="K31" s="19">
        <v>1173</v>
      </c>
      <c r="L31" s="19">
        <v>9694643</v>
      </c>
      <c r="M31" s="19">
        <v>0</v>
      </c>
      <c r="N31" s="19">
        <v>0</v>
      </c>
      <c r="O31" s="19">
        <v>1066410</v>
      </c>
      <c r="P31" s="16" t="s">
        <v>635</v>
      </c>
      <c r="Q31" s="16" t="s">
        <v>662</v>
      </c>
      <c r="R31" s="16" t="s">
        <v>583</v>
      </c>
      <c r="S31" s="16"/>
      <c r="T31" s="16"/>
      <c r="U31" s="16"/>
      <c r="V31" s="16"/>
      <c r="W31" s="16"/>
      <c r="X31" s="16" t="s">
        <v>590</v>
      </c>
      <c r="Y31" s="16"/>
    </row>
    <row r="32" spans="1:25" x14ac:dyDescent="0.3">
      <c r="A32" s="16" t="s">
        <v>632</v>
      </c>
      <c r="B32" s="16" t="s">
        <v>72</v>
      </c>
      <c r="C32" s="16" t="s">
        <v>73</v>
      </c>
      <c r="D32" s="16" t="s">
        <v>411</v>
      </c>
      <c r="E32" s="16" t="s">
        <v>412</v>
      </c>
      <c r="F32" s="16" t="s">
        <v>683</v>
      </c>
      <c r="G32" s="16" t="s">
        <v>684</v>
      </c>
      <c r="H32" s="16" t="s">
        <v>685</v>
      </c>
      <c r="I32" s="31">
        <v>46130</v>
      </c>
      <c r="J32" s="31">
        <v>2</v>
      </c>
      <c r="K32" s="19">
        <v>2175</v>
      </c>
      <c r="L32" s="19">
        <v>28314150</v>
      </c>
      <c r="M32" s="19">
        <v>0</v>
      </c>
      <c r="N32" s="19">
        <v>0</v>
      </c>
      <c r="O32" s="19">
        <v>500000</v>
      </c>
      <c r="P32" s="16" t="s">
        <v>635</v>
      </c>
      <c r="Q32" s="16" t="s">
        <v>686</v>
      </c>
      <c r="R32" s="16"/>
      <c r="S32" s="16"/>
      <c r="T32" s="16"/>
      <c r="U32" s="16"/>
      <c r="V32" s="16"/>
      <c r="W32" s="16"/>
      <c r="X32" s="16" t="s">
        <v>590</v>
      </c>
      <c r="Y32" s="16"/>
    </row>
    <row r="33" spans="1:25" x14ac:dyDescent="0.3">
      <c r="A33" s="16" t="s">
        <v>632</v>
      </c>
      <c r="B33" s="16" t="s">
        <v>72</v>
      </c>
      <c r="C33" s="16" t="s">
        <v>74</v>
      </c>
      <c r="D33" s="16" t="s">
        <v>413</v>
      </c>
      <c r="E33" s="16" t="s">
        <v>414</v>
      </c>
      <c r="F33" s="16" t="s">
        <v>687</v>
      </c>
      <c r="G33" s="16" t="s">
        <v>688</v>
      </c>
      <c r="H33" s="16" t="s">
        <v>689</v>
      </c>
      <c r="I33" s="31">
        <v>46140</v>
      </c>
      <c r="J33" s="31">
        <v>2</v>
      </c>
      <c r="K33" s="19">
        <v>2126</v>
      </c>
      <c r="L33" s="19">
        <v>26583000</v>
      </c>
      <c r="M33" s="19">
        <v>0</v>
      </c>
      <c r="N33" s="19">
        <v>0</v>
      </c>
      <c r="O33" s="19">
        <v>2658000</v>
      </c>
      <c r="P33" s="16" t="s">
        <v>635</v>
      </c>
      <c r="Q33" s="16" t="s">
        <v>636</v>
      </c>
      <c r="R33" s="16" t="s">
        <v>583</v>
      </c>
      <c r="S33" s="16" t="s">
        <v>595</v>
      </c>
      <c r="T33" s="16"/>
      <c r="U33" s="16"/>
      <c r="V33" s="16"/>
      <c r="W33" s="16"/>
      <c r="X33" s="16" t="s">
        <v>590</v>
      </c>
      <c r="Y33" s="16"/>
    </row>
    <row r="34" spans="1:25" x14ac:dyDescent="0.3">
      <c r="A34" s="16" t="s">
        <v>632</v>
      </c>
      <c r="B34" s="16" t="s">
        <v>690</v>
      </c>
      <c r="C34" s="16" t="s">
        <v>691</v>
      </c>
      <c r="D34" s="16" t="s">
        <v>692</v>
      </c>
      <c r="E34" s="16" t="s">
        <v>693</v>
      </c>
      <c r="F34" s="16" t="s">
        <v>694</v>
      </c>
      <c r="G34" s="16" t="s">
        <v>695</v>
      </c>
      <c r="H34" s="16" t="s">
        <v>696</v>
      </c>
      <c r="I34" s="31">
        <v>46119</v>
      </c>
      <c r="J34" s="31">
        <v>46127</v>
      </c>
      <c r="K34" s="19">
        <v>457</v>
      </c>
      <c r="L34" s="19">
        <v>1513200</v>
      </c>
      <c r="M34" s="19">
        <v>1513200</v>
      </c>
      <c r="N34" s="19">
        <v>0</v>
      </c>
      <c r="O34" s="19">
        <v>1513200</v>
      </c>
      <c r="P34" s="16" t="s">
        <v>658</v>
      </c>
      <c r="Q34" s="16"/>
      <c r="R34" s="16"/>
      <c r="S34" s="16"/>
      <c r="T34" s="16"/>
      <c r="U34" s="16"/>
      <c r="V34" s="16"/>
      <c r="W34" s="16"/>
      <c r="X34" s="16" t="s">
        <v>590</v>
      </c>
      <c r="Y34" s="16"/>
    </row>
    <row r="35" spans="1:25" x14ac:dyDescent="0.3">
      <c r="A35" s="16" t="s">
        <v>632</v>
      </c>
      <c r="B35" s="16" t="s">
        <v>690</v>
      </c>
      <c r="C35" s="16" t="s">
        <v>691</v>
      </c>
      <c r="D35" s="16" t="s">
        <v>697</v>
      </c>
      <c r="E35" s="16" t="s">
        <v>698</v>
      </c>
      <c r="F35" s="16" t="s">
        <v>699</v>
      </c>
      <c r="G35" s="16" t="s">
        <v>700</v>
      </c>
      <c r="H35" s="16" t="s">
        <v>701</v>
      </c>
      <c r="I35" s="31">
        <v>46120</v>
      </c>
      <c r="J35" s="31">
        <v>46125</v>
      </c>
      <c r="K35" s="19">
        <v>457</v>
      </c>
      <c r="L35" s="19">
        <v>1513200</v>
      </c>
      <c r="M35" s="19">
        <v>1513200</v>
      </c>
      <c r="N35" s="19">
        <v>0</v>
      </c>
      <c r="O35" s="19">
        <v>1513200</v>
      </c>
      <c r="P35" s="16" t="s">
        <v>658</v>
      </c>
      <c r="Q35" s="16"/>
      <c r="R35" s="16"/>
      <c r="S35" s="16"/>
      <c r="T35" s="16"/>
      <c r="U35" s="16"/>
      <c r="V35" s="16"/>
      <c r="W35" s="16"/>
      <c r="X35" s="16" t="s">
        <v>590</v>
      </c>
      <c r="Y35" s="16"/>
    </row>
    <row r="36" spans="1:25" x14ac:dyDescent="0.3">
      <c r="A36" s="16" t="s">
        <v>632</v>
      </c>
      <c r="B36" s="16" t="s">
        <v>690</v>
      </c>
      <c r="C36" s="16" t="s">
        <v>691</v>
      </c>
      <c r="D36" s="16" t="s">
        <v>702</v>
      </c>
      <c r="E36" s="16" t="s">
        <v>400</v>
      </c>
      <c r="F36" s="16" t="s">
        <v>703</v>
      </c>
      <c r="G36" s="16" t="s">
        <v>704</v>
      </c>
      <c r="H36" s="16" t="s">
        <v>705</v>
      </c>
      <c r="I36" s="31">
        <v>46142</v>
      </c>
      <c r="J36" s="31">
        <v>46150</v>
      </c>
      <c r="K36" s="19">
        <v>473</v>
      </c>
      <c r="L36" s="19">
        <v>1892000</v>
      </c>
      <c r="M36" s="19">
        <v>0</v>
      </c>
      <c r="N36" s="19">
        <v>0</v>
      </c>
      <c r="O36" s="19">
        <v>1892000</v>
      </c>
      <c r="P36" s="16" t="s">
        <v>655</v>
      </c>
      <c r="Q36" s="16"/>
      <c r="R36" s="16" t="s">
        <v>611</v>
      </c>
      <c r="S36" s="16" t="s">
        <v>600</v>
      </c>
      <c r="T36" s="16"/>
      <c r="U36" s="16"/>
      <c r="V36" s="16"/>
      <c r="W36" s="16"/>
      <c r="X36" s="16" t="s">
        <v>590</v>
      </c>
      <c r="Y36" s="16"/>
    </row>
    <row r="37" spans="1:25" x14ac:dyDescent="0.3">
      <c r="A37" s="16" t="s">
        <v>632</v>
      </c>
      <c r="B37" s="16" t="s">
        <v>52</v>
      </c>
      <c r="C37" s="16" t="s">
        <v>54</v>
      </c>
      <c r="D37" s="16" t="s">
        <v>345</v>
      </c>
      <c r="E37" s="16" t="s">
        <v>346</v>
      </c>
      <c r="F37" s="16" t="s">
        <v>706</v>
      </c>
      <c r="G37" s="16" t="s">
        <v>707</v>
      </c>
      <c r="H37" s="16"/>
      <c r="I37" s="31">
        <v>46130</v>
      </c>
      <c r="J37" s="31">
        <v>2</v>
      </c>
      <c r="K37" s="19">
        <v>981</v>
      </c>
      <c r="L37" s="19">
        <v>5910525</v>
      </c>
      <c r="M37" s="19">
        <v>0</v>
      </c>
      <c r="N37" s="19">
        <v>0</v>
      </c>
      <c r="O37" s="19">
        <v>100000</v>
      </c>
      <c r="P37" s="16" t="s">
        <v>655</v>
      </c>
      <c r="Q37" s="16" t="s">
        <v>708</v>
      </c>
      <c r="R37" s="16" t="s">
        <v>583</v>
      </c>
      <c r="S37" s="16"/>
      <c r="T37" s="16"/>
      <c r="U37" s="16"/>
      <c r="V37" s="16"/>
      <c r="W37" s="16"/>
      <c r="X37" s="16" t="s">
        <v>590</v>
      </c>
      <c r="Y37" s="16"/>
    </row>
    <row r="38" spans="1:25" x14ac:dyDescent="0.3">
      <c r="A38" s="16" t="s">
        <v>632</v>
      </c>
      <c r="B38" s="16" t="s">
        <v>52</v>
      </c>
      <c r="C38" s="16" t="s">
        <v>54</v>
      </c>
      <c r="D38" s="16" t="s">
        <v>347</v>
      </c>
      <c r="E38" s="16" t="s">
        <v>348</v>
      </c>
      <c r="F38" s="16" t="s">
        <v>709</v>
      </c>
      <c r="G38" s="16" t="s">
        <v>710</v>
      </c>
      <c r="H38" s="16" t="s">
        <v>711</v>
      </c>
      <c r="I38" s="31">
        <v>46130</v>
      </c>
      <c r="J38" s="31">
        <v>46191</v>
      </c>
      <c r="K38" s="19">
        <v>981</v>
      </c>
      <c r="L38" s="19">
        <v>5788881</v>
      </c>
      <c r="M38" s="19">
        <v>0</v>
      </c>
      <c r="N38" s="19">
        <v>0</v>
      </c>
      <c r="O38" s="19">
        <v>5788881</v>
      </c>
      <c r="P38" s="16" t="s">
        <v>635</v>
      </c>
      <c r="Q38" s="16" t="s">
        <v>708</v>
      </c>
      <c r="R38" s="16" t="s">
        <v>583</v>
      </c>
      <c r="S38" s="16"/>
      <c r="T38" s="16"/>
      <c r="U38" s="16"/>
      <c r="V38" s="16"/>
      <c r="W38" s="16"/>
      <c r="X38" s="16" t="s">
        <v>590</v>
      </c>
      <c r="Y38" s="16"/>
    </row>
    <row r="39" spans="1:25" x14ac:dyDescent="0.3">
      <c r="A39" s="16" t="s">
        <v>632</v>
      </c>
      <c r="B39" s="16" t="s">
        <v>52</v>
      </c>
      <c r="C39" s="16" t="s">
        <v>54</v>
      </c>
      <c r="D39" s="16" t="s">
        <v>349</v>
      </c>
      <c r="E39" s="16" t="s">
        <v>350</v>
      </c>
      <c r="F39" s="16" t="s">
        <v>712</v>
      </c>
      <c r="G39" s="16" t="s">
        <v>713</v>
      </c>
      <c r="H39" s="16" t="s">
        <v>714</v>
      </c>
      <c r="I39" s="31">
        <v>46136</v>
      </c>
      <c r="J39" s="31">
        <v>46142</v>
      </c>
      <c r="K39" s="19">
        <v>981</v>
      </c>
      <c r="L39" s="19">
        <v>5886000</v>
      </c>
      <c r="M39" s="19">
        <v>0</v>
      </c>
      <c r="N39" s="19">
        <v>0</v>
      </c>
      <c r="O39" s="19">
        <v>5886000</v>
      </c>
      <c r="P39" s="16" t="s">
        <v>655</v>
      </c>
      <c r="Q39" s="16" t="s">
        <v>715</v>
      </c>
      <c r="R39" s="16"/>
      <c r="S39" s="16"/>
      <c r="T39" s="16"/>
      <c r="U39" s="16"/>
      <c r="V39" s="16"/>
      <c r="W39" s="16"/>
      <c r="X39" s="16"/>
      <c r="Y39" s="16"/>
    </row>
    <row r="40" spans="1:25" x14ac:dyDescent="0.3">
      <c r="A40" s="16" t="s">
        <v>632</v>
      </c>
      <c r="B40" s="16" t="s">
        <v>52</v>
      </c>
      <c r="C40" s="16" t="s">
        <v>55</v>
      </c>
      <c r="D40" s="16" t="s">
        <v>330</v>
      </c>
      <c r="E40" s="16" t="s">
        <v>331</v>
      </c>
      <c r="F40" s="16" t="s">
        <v>716</v>
      </c>
      <c r="G40" s="16" t="s">
        <v>717</v>
      </c>
      <c r="H40" s="16" t="s">
        <v>718</v>
      </c>
      <c r="I40" s="31">
        <v>46136</v>
      </c>
      <c r="J40" s="31">
        <v>46177</v>
      </c>
      <c r="K40" s="19">
        <v>985</v>
      </c>
      <c r="L40" s="19">
        <v>5446065</v>
      </c>
      <c r="M40" s="19">
        <v>0</v>
      </c>
      <c r="N40" s="19">
        <v>0</v>
      </c>
      <c r="O40" s="19">
        <v>3757785</v>
      </c>
      <c r="P40" s="16" t="s">
        <v>655</v>
      </c>
      <c r="Q40" s="16" t="s">
        <v>719</v>
      </c>
      <c r="R40" s="16" t="s">
        <v>657</v>
      </c>
      <c r="S40" s="16" t="s">
        <v>657</v>
      </c>
      <c r="T40" s="16"/>
      <c r="U40" s="16"/>
      <c r="V40" s="16"/>
      <c r="W40" s="16"/>
      <c r="X40" s="16" t="s">
        <v>590</v>
      </c>
      <c r="Y40" s="16"/>
    </row>
    <row r="41" spans="1:25" x14ac:dyDescent="0.3">
      <c r="A41" s="16" t="s">
        <v>632</v>
      </c>
      <c r="B41" s="16" t="s">
        <v>52</v>
      </c>
      <c r="C41" s="16" t="s">
        <v>55</v>
      </c>
      <c r="D41" s="16" t="s">
        <v>332</v>
      </c>
      <c r="E41" s="16" t="s">
        <v>333</v>
      </c>
      <c r="F41" s="16" t="s">
        <v>720</v>
      </c>
      <c r="G41" s="16" t="s">
        <v>721</v>
      </c>
      <c r="H41" s="16" t="s">
        <v>722</v>
      </c>
      <c r="I41" s="31">
        <v>46136</v>
      </c>
      <c r="J41" s="31">
        <v>2</v>
      </c>
      <c r="K41" s="19">
        <v>985</v>
      </c>
      <c r="L41" s="19">
        <v>5446065</v>
      </c>
      <c r="M41" s="19">
        <v>0</v>
      </c>
      <c r="N41" s="19">
        <v>0</v>
      </c>
      <c r="O41" s="19">
        <v>3757785</v>
      </c>
      <c r="P41" s="16" t="s">
        <v>655</v>
      </c>
      <c r="Q41" s="16" t="s">
        <v>719</v>
      </c>
      <c r="R41" s="16" t="s">
        <v>657</v>
      </c>
      <c r="S41" s="16" t="s">
        <v>657</v>
      </c>
      <c r="T41" s="16"/>
      <c r="U41" s="16"/>
      <c r="V41" s="16"/>
      <c r="W41" s="16"/>
      <c r="X41" s="16" t="s">
        <v>590</v>
      </c>
      <c r="Y41" s="16"/>
    </row>
    <row r="42" spans="1:25" x14ac:dyDescent="0.3">
      <c r="A42" s="16" t="s">
        <v>632</v>
      </c>
      <c r="B42" s="16" t="s">
        <v>52</v>
      </c>
      <c r="C42" s="16" t="s">
        <v>55</v>
      </c>
      <c r="D42" s="16" t="s">
        <v>320</v>
      </c>
      <c r="E42" s="16" t="s">
        <v>321</v>
      </c>
      <c r="F42" s="16" t="s">
        <v>723</v>
      </c>
      <c r="G42" s="16" t="s">
        <v>724</v>
      </c>
      <c r="H42" s="16"/>
      <c r="I42" s="31">
        <v>46141</v>
      </c>
      <c r="J42" s="31">
        <v>2</v>
      </c>
      <c r="K42" s="19">
        <v>985</v>
      </c>
      <c r="L42" s="19">
        <v>5910000</v>
      </c>
      <c r="M42" s="19">
        <v>0</v>
      </c>
      <c r="N42" s="19">
        <v>0</v>
      </c>
      <c r="O42" s="19">
        <v>591000</v>
      </c>
      <c r="P42" s="16" t="s">
        <v>655</v>
      </c>
      <c r="Q42" s="16" t="s">
        <v>715</v>
      </c>
      <c r="R42" s="16"/>
      <c r="S42" s="16"/>
      <c r="T42" s="16"/>
      <c r="U42" s="16"/>
      <c r="V42" s="16"/>
      <c r="W42" s="16"/>
      <c r="X42" s="16"/>
      <c r="Y42" s="16"/>
    </row>
    <row r="43" spans="1:25" x14ac:dyDescent="0.3">
      <c r="A43" s="16" t="s">
        <v>632</v>
      </c>
      <c r="B43" s="16" t="s">
        <v>52</v>
      </c>
      <c r="C43" s="16" t="s">
        <v>55</v>
      </c>
      <c r="D43" s="16" t="s">
        <v>337</v>
      </c>
      <c r="E43" s="16" t="s">
        <v>338</v>
      </c>
      <c r="F43" s="16" t="s">
        <v>725</v>
      </c>
      <c r="G43" s="16" t="s">
        <v>726</v>
      </c>
      <c r="H43" s="16" t="s">
        <v>727</v>
      </c>
      <c r="I43" s="31">
        <v>46142</v>
      </c>
      <c r="J43" s="31">
        <v>46182</v>
      </c>
      <c r="K43" s="19">
        <v>981</v>
      </c>
      <c r="L43" s="19">
        <v>5423949</v>
      </c>
      <c r="M43" s="19">
        <v>0</v>
      </c>
      <c r="N43" s="19">
        <v>0</v>
      </c>
      <c r="O43" s="19">
        <v>542394</v>
      </c>
      <c r="P43" s="16" t="s">
        <v>655</v>
      </c>
      <c r="Q43" s="16" t="s">
        <v>719</v>
      </c>
      <c r="R43" s="16" t="s">
        <v>611</v>
      </c>
      <c r="S43" s="16" t="s">
        <v>600</v>
      </c>
      <c r="T43" s="16"/>
      <c r="U43" s="16"/>
      <c r="V43" s="16"/>
      <c r="W43" s="16"/>
      <c r="X43" s="16" t="s">
        <v>590</v>
      </c>
      <c r="Y43" s="16"/>
    </row>
    <row r="44" spans="1:25" x14ac:dyDescent="0.3">
      <c r="A44" s="16" t="s">
        <v>632</v>
      </c>
      <c r="B44" s="16" t="s">
        <v>52</v>
      </c>
      <c r="C44" s="16" t="s">
        <v>55</v>
      </c>
      <c r="D44" s="16" t="s">
        <v>335</v>
      </c>
      <c r="E44" s="16" t="s">
        <v>336</v>
      </c>
      <c r="F44" s="16" t="s">
        <v>728</v>
      </c>
      <c r="G44" s="16" t="s">
        <v>729</v>
      </c>
      <c r="H44" s="16" t="s">
        <v>730</v>
      </c>
      <c r="I44" s="31">
        <v>46142</v>
      </c>
      <c r="J44" s="31">
        <v>46179</v>
      </c>
      <c r="K44" s="19">
        <v>981</v>
      </c>
      <c r="L44" s="19">
        <v>5494581</v>
      </c>
      <c r="M44" s="19">
        <v>0</v>
      </c>
      <c r="N44" s="19">
        <v>0</v>
      </c>
      <c r="O44" s="19">
        <v>604404</v>
      </c>
      <c r="P44" s="16" t="s">
        <v>655</v>
      </c>
      <c r="Q44" s="16" t="s">
        <v>708</v>
      </c>
      <c r="R44" s="16" t="s">
        <v>583</v>
      </c>
      <c r="S44" s="16"/>
      <c r="T44" s="16"/>
      <c r="U44" s="16"/>
      <c r="V44" s="16"/>
      <c r="W44" s="16"/>
      <c r="X44" s="16"/>
      <c r="Y44" s="16"/>
    </row>
    <row r="45" spans="1:25" x14ac:dyDescent="0.3">
      <c r="A45" s="16" t="s">
        <v>632</v>
      </c>
      <c r="B45" s="16" t="s">
        <v>52</v>
      </c>
      <c r="C45" s="16" t="s">
        <v>55</v>
      </c>
      <c r="D45" s="16" t="s">
        <v>322</v>
      </c>
      <c r="E45" s="16" t="s">
        <v>323</v>
      </c>
      <c r="F45" s="16" t="s">
        <v>731</v>
      </c>
      <c r="G45" s="16" t="s">
        <v>732</v>
      </c>
      <c r="H45" s="16"/>
      <c r="I45" s="31">
        <v>46142</v>
      </c>
      <c r="J45" s="31">
        <v>46183</v>
      </c>
      <c r="K45" s="19">
        <v>981</v>
      </c>
      <c r="L45" s="19">
        <v>5542650</v>
      </c>
      <c r="M45" s="19">
        <v>0</v>
      </c>
      <c r="N45" s="19">
        <v>0</v>
      </c>
      <c r="O45" s="19">
        <v>350000</v>
      </c>
      <c r="P45" s="16" t="s">
        <v>655</v>
      </c>
      <c r="Q45" s="16" t="s">
        <v>733</v>
      </c>
      <c r="R45" s="16" t="s">
        <v>583</v>
      </c>
      <c r="S45" s="16" t="s">
        <v>734</v>
      </c>
      <c r="T45" s="16"/>
      <c r="U45" s="16"/>
      <c r="V45" s="16"/>
      <c r="W45" s="16"/>
      <c r="X45" s="16" t="s">
        <v>590</v>
      </c>
      <c r="Y45" s="16"/>
    </row>
    <row r="46" spans="1:25" x14ac:dyDescent="0.3">
      <c r="A46" s="16" t="s">
        <v>735</v>
      </c>
      <c r="B46" s="16" t="s">
        <v>81</v>
      </c>
      <c r="C46" s="16" t="s">
        <v>13</v>
      </c>
      <c r="D46" s="16" t="s">
        <v>459</v>
      </c>
      <c r="E46" s="16" t="s">
        <v>460</v>
      </c>
      <c r="F46" s="16" t="s">
        <v>736</v>
      </c>
      <c r="G46" s="16" t="s">
        <v>737</v>
      </c>
      <c r="H46" s="16"/>
      <c r="I46" s="31">
        <v>46142</v>
      </c>
      <c r="J46" s="31">
        <v>2</v>
      </c>
      <c r="K46" s="19">
        <v>3642</v>
      </c>
      <c r="L46" s="19">
        <v>45700000</v>
      </c>
      <c r="M46" s="19">
        <v>0</v>
      </c>
      <c r="N46" s="19">
        <v>0</v>
      </c>
      <c r="O46" s="19">
        <v>1500000</v>
      </c>
      <c r="P46" s="16" t="s">
        <v>635</v>
      </c>
      <c r="Q46" s="16" t="s">
        <v>738</v>
      </c>
      <c r="R46" s="16" t="s">
        <v>582</v>
      </c>
      <c r="S46" s="16" t="s">
        <v>583</v>
      </c>
      <c r="T46" s="16"/>
      <c r="U46" s="16"/>
      <c r="V46" s="16"/>
      <c r="W46" s="16"/>
      <c r="X46" s="16"/>
      <c r="Y46" s="16"/>
    </row>
    <row r="47" spans="1:25" x14ac:dyDescent="0.3">
      <c r="A47" s="16" t="s">
        <v>735</v>
      </c>
      <c r="B47" s="16" t="s">
        <v>48</v>
      </c>
      <c r="C47" s="16" t="s">
        <v>50</v>
      </c>
      <c r="D47" s="16" t="s">
        <v>299</v>
      </c>
      <c r="E47" s="16" t="s">
        <v>300</v>
      </c>
      <c r="F47" s="16" t="s">
        <v>741</v>
      </c>
      <c r="G47" s="16" t="s">
        <v>742</v>
      </c>
      <c r="H47" s="16" t="s">
        <v>743</v>
      </c>
      <c r="I47" s="31">
        <v>46130</v>
      </c>
      <c r="J47" s="31">
        <v>2</v>
      </c>
      <c r="K47" s="19">
        <v>1376</v>
      </c>
      <c r="L47" s="19">
        <v>9563200</v>
      </c>
      <c r="M47" s="19">
        <v>0</v>
      </c>
      <c r="N47" s="19">
        <v>0</v>
      </c>
      <c r="O47" s="19">
        <v>200000</v>
      </c>
      <c r="P47" s="16" t="s">
        <v>655</v>
      </c>
      <c r="Q47" s="16" t="s">
        <v>744</v>
      </c>
      <c r="R47" s="16" t="s">
        <v>611</v>
      </c>
      <c r="S47" s="16" t="s">
        <v>612</v>
      </c>
      <c r="T47" s="16"/>
      <c r="U47" s="16"/>
      <c r="V47" s="16"/>
      <c r="W47" s="16"/>
      <c r="X47" s="16" t="s">
        <v>590</v>
      </c>
      <c r="Y47" s="16"/>
    </row>
    <row r="48" spans="1:25" x14ac:dyDescent="0.3">
      <c r="A48" s="16" t="s">
        <v>735</v>
      </c>
      <c r="B48" s="16" t="s">
        <v>48</v>
      </c>
      <c r="C48" s="16" t="s">
        <v>49</v>
      </c>
      <c r="D48" s="16" t="s">
        <v>293</v>
      </c>
      <c r="E48" s="16" t="s">
        <v>294</v>
      </c>
      <c r="F48" s="16" t="s">
        <v>745</v>
      </c>
      <c r="G48" s="16" t="s">
        <v>746</v>
      </c>
      <c r="H48" s="16" t="s">
        <v>747</v>
      </c>
      <c r="I48" s="31">
        <v>46135</v>
      </c>
      <c r="J48" s="31">
        <v>2</v>
      </c>
      <c r="K48" s="19">
        <v>1625</v>
      </c>
      <c r="L48" s="19">
        <v>11382000</v>
      </c>
      <c r="M48" s="19">
        <v>0</v>
      </c>
      <c r="N48" s="19">
        <v>0</v>
      </c>
      <c r="O48" s="19">
        <v>100000</v>
      </c>
      <c r="P48" s="16" t="s">
        <v>739</v>
      </c>
      <c r="Q48" s="16"/>
      <c r="R48" s="16" t="s">
        <v>583</v>
      </c>
      <c r="S48" s="16"/>
      <c r="T48" s="16"/>
      <c r="U48" s="16"/>
      <c r="V48" s="16"/>
      <c r="W48" s="16"/>
      <c r="X48" s="16" t="s">
        <v>590</v>
      </c>
      <c r="Y48" s="16"/>
    </row>
    <row r="49" spans="1:25" x14ac:dyDescent="0.3">
      <c r="A49" s="16" t="s">
        <v>735</v>
      </c>
      <c r="B49" s="16" t="s">
        <v>48</v>
      </c>
      <c r="C49" s="16" t="s">
        <v>51</v>
      </c>
      <c r="D49" s="16" t="s">
        <v>312</v>
      </c>
      <c r="E49" s="16" t="s">
        <v>313</v>
      </c>
      <c r="F49" s="16" t="s">
        <v>748</v>
      </c>
      <c r="G49" s="16" t="s">
        <v>749</v>
      </c>
      <c r="H49" s="16"/>
      <c r="I49" s="31">
        <v>46142</v>
      </c>
      <c r="J49" s="31">
        <v>46163</v>
      </c>
      <c r="K49" s="19">
        <v>844</v>
      </c>
      <c r="L49" s="19">
        <v>5072973</v>
      </c>
      <c r="M49" s="19">
        <v>0</v>
      </c>
      <c r="N49" s="19">
        <v>0</v>
      </c>
      <c r="O49" s="19">
        <v>1572622</v>
      </c>
      <c r="P49" s="16" t="s">
        <v>739</v>
      </c>
      <c r="Q49" s="16" t="s">
        <v>750</v>
      </c>
      <c r="R49" s="16" t="s">
        <v>583</v>
      </c>
      <c r="S49" s="16"/>
      <c r="T49" s="16"/>
      <c r="U49" s="16"/>
      <c r="V49" s="16"/>
      <c r="W49" s="16"/>
      <c r="X49" s="16" t="s">
        <v>590</v>
      </c>
      <c r="Y49" s="16"/>
    </row>
    <row r="50" spans="1:25" x14ac:dyDescent="0.3">
      <c r="A50" s="16" t="s">
        <v>735</v>
      </c>
      <c r="B50" s="16" t="s">
        <v>75</v>
      </c>
      <c r="C50" s="16" t="s">
        <v>71</v>
      </c>
      <c r="D50" s="16" t="s">
        <v>421</v>
      </c>
      <c r="E50" s="16" t="s">
        <v>422</v>
      </c>
      <c r="F50" s="16" t="s">
        <v>751</v>
      </c>
      <c r="G50" s="16" t="s">
        <v>752</v>
      </c>
      <c r="H50" s="16" t="s">
        <v>753</v>
      </c>
      <c r="I50" s="31">
        <v>46142</v>
      </c>
      <c r="J50" s="31">
        <v>46183</v>
      </c>
      <c r="K50" s="19">
        <v>1287</v>
      </c>
      <c r="L50" s="19">
        <v>15129464</v>
      </c>
      <c r="M50" s="19">
        <v>0</v>
      </c>
      <c r="N50" s="19">
        <v>0</v>
      </c>
      <c r="O50" s="19">
        <v>1512946</v>
      </c>
      <c r="P50" s="16" t="s">
        <v>739</v>
      </c>
      <c r="Q50" s="16"/>
      <c r="R50" s="16"/>
      <c r="S50" s="16"/>
      <c r="T50" s="16"/>
      <c r="U50" s="16"/>
      <c r="V50" s="16"/>
      <c r="W50" s="16"/>
      <c r="X50" s="16" t="s">
        <v>590</v>
      </c>
      <c r="Y50" s="16"/>
    </row>
    <row r="51" spans="1:25" x14ac:dyDescent="0.3">
      <c r="A51" s="16" t="s">
        <v>754</v>
      </c>
      <c r="B51" s="16" t="s">
        <v>56</v>
      </c>
      <c r="C51" s="16" t="s">
        <v>61</v>
      </c>
      <c r="D51" s="16" t="s">
        <v>365</v>
      </c>
      <c r="E51" s="16" t="s">
        <v>318</v>
      </c>
      <c r="F51" s="16" t="s">
        <v>755</v>
      </c>
      <c r="G51" s="16" t="s">
        <v>756</v>
      </c>
      <c r="H51" s="16" t="s">
        <v>757</v>
      </c>
      <c r="I51" s="31">
        <v>46130</v>
      </c>
      <c r="J51" s="31">
        <v>2</v>
      </c>
      <c r="K51" s="19">
        <v>1172</v>
      </c>
      <c r="L51" s="19">
        <v>6899107</v>
      </c>
      <c r="M51" s="19">
        <v>0</v>
      </c>
      <c r="N51" s="19">
        <v>0</v>
      </c>
      <c r="O51" s="19">
        <v>100000</v>
      </c>
      <c r="P51" s="16" t="s">
        <v>655</v>
      </c>
      <c r="Q51" s="16" t="s">
        <v>733</v>
      </c>
      <c r="R51" s="16" t="s">
        <v>611</v>
      </c>
      <c r="S51" s="16"/>
      <c r="T51" s="16"/>
      <c r="U51" s="16"/>
      <c r="V51" s="16"/>
      <c r="W51" s="16"/>
      <c r="X51" s="16" t="s">
        <v>590</v>
      </c>
      <c r="Y51" s="16"/>
    </row>
    <row r="52" spans="1:25" x14ac:dyDescent="0.3">
      <c r="A52" s="16" t="s">
        <v>754</v>
      </c>
      <c r="B52" s="16" t="s">
        <v>56</v>
      </c>
      <c r="C52" s="16" t="s">
        <v>58</v>
      </c>
      <c r="D52" s="16" t="s">
        <v>376</v>
      </c>
      <c r="E52" s="16" t="s">
        <v>377</v>
      </c>
      <c r="F52" s="16" t="s">
        <v>758</v>
      </c>
      <c r="G52" s="16" t="s">
        <v>759</v>
      </c>
      <c r="H52" s="16" t="s">
        <v>760</v>
      </c>
      <c r="I52" s="31">
        <v>46130</v>
      </c>
      <c r="J52" s="31">
        <v>46150</v>
      </c>
      <c r="K52" s="19">
        <v>1172</v>
      </c>
      <c r="L52" s="19">
        <v>6921873</v>
      </c>
      <c r="M52" s="19">
        <v>0</v>
      </c>
      <c r="N52" s="19">
        <v>0</v>
      </c>
      <c r="O52" s="19">
        <v>4637654.3</v>
      </c>
      <c r="P52" s="16" t="s">
        <v>655</v>
      </c>
      <c r="Q52" s="16" t="s">
        <v>733</v>
      </c>
      <c r="R52" s="16" t="s">
        <v>611</v>
      </c>
      <c r="S52" s="16"/>
      <c r="T52" s="16"/>
      <c r="U52" s="16"/>
      <c r="V52" s="16"/>
      <c r="W52" s="16"/>
      <c r="X52" s="16" t="s">
        <v>590</v>
      </c>
      <c r="Y52" s="16"/>
    </row>
    <row r="53" spans="1:25" x14ac:dyDescent="0.3">
      <c r="A53" s="16" t="s">
        <v>754</v>
      </c>
      <c r="B53" s="16" t="s">
        <v>56</v>
      </c>
      <c r="C53" s="16" t="s">
        <v>60</v>
      </c>
      <c r="D53" s="16" t="s">
        <v>381</v>
      </c>
      <c r="E53" s="16" t="s">
        <v>382</v>
      </c>
      <c r="F53" s="16" t="s">
        <v>761</v>
      </c>
      <c r="G53" s="16" t="s">
        <v>762</v>
      </c>
      <c r="H53" s="16" t="s">
        <v>763</v>
      </c>
      <c r="I53" s="31">
        <v>46130</v>
      </c>
      <c r="J53" s="31">
        <v>2</v>
      </c>
      <c r="K53" s="19">
        <v>1699</v>
      </c>
      <c r="L53" s="19">
        <v>9991819</v>
      </c>
      <c r="M53" s="19">
        <v>0</v>
      </c>
      <c r="N53" s="19">
        <v>0</v>
      </c>
      <c r="O53" s="19">
        <v>999182</v>
      </c>
      <c r="P53" s="16" t="s">
        <v>655</v>
      </c>
      <c r="Q53" s="16" t="s">
        <v>764</v>
      </c>
      <c r="R53" s="16" t="s">
        <v>611</v>
      </c>
      <c r="S53" s="16" t="s">
        <v>600</v>
      </c>
      <c r="T53" s="16"/>
      <c r="U53" s="16"/>
      <c r="V53" s="16"/>
      <c r="W53" s="16"/>
      <c r="X53" s="16" t="s">
        <v>590</v>
      </c>
      <c r="Y53" s="16"/>
    </row>
    <row r="54" spans="1:25" x14ac:dyDescent="0.3">
      <c r="A54" s="16" t="s">
        <v>754</v>
      </c>
      <c r="B54" s="16" t="s">
        <v>56</v>
      </c>
      <c r="C54" s="16" t="s">
        <v>61</v>
      </c>
      <c r="D54" s="16" t="s">
        <v>367</v>
      </c>
      <c r="E54" s="16" t="s">
        <v>368</v>
      </c>
      <c r="F54" s="16" t="s">
        <v>765</v>
      </c>
      <c r="G54" s="16" t="s">
        <v>766</v>
      </c>
      <c r="H54" s="16" t="s">
        <v>767</v>
      </c>
      <c r="I54" s="31">
        <v>46141</v>
      </c>
      <c r="J54" s="31">
        <v>46189</v>
      </c>
      <c r="K54" s="19">
        <v>1699</v>
      </c>
      <c r="L54" s="19">
        <v>10201802</v>
      </c>
      <c r="M54" s="19">
        <v>0</v>
      </c>
      <c r="N54" s="19">
        <v>0</v>
      </c>
      <c r="O54" s="19">
        <v>3270180.2</v>
      </c>
      <c r="P54" s="16" t="s">
        <v>655</v>
      </c>
      <c r="Q54" s="16" t="s">
        <v>719</v>
      </c>
      <c r="R54" s="16" t="s">
        <v>582</v>
      </c>
      <c r="S54" s="16" t="s">
        <v>583</v>
      </c>
      <c r="T54" s="16"/>
      <c r="U54" s="16"/>
      <c r="V54" s="16"/>
      <c r="W54" s="16"/>
      <c r="X54" s="16" t="s">
        <v>590</v>
      </c>
      <c r="Y54" s="16"/>
    </row>
    <row r="55" spans="1:25" x14ac:dyDescent="0.3">
      <c r="A55" s="16" t="s">
        <v>754</v>
      </c>
      <c r="B55" s="16" t="s">
        <v>56</v>
      </c>
      <c r="C55" s="16" t="s">
        <v>61</v>
      </c>
      <c r="D55" s="16" t="s">
        <v>372</v>
      </c>
      <c r="E55" s="16" t="s">
        <v>373</v>
      </c>
      <c r="F55" s="16" t="s">
        <v>768</v>
      </c>
      <c r="G55" s="16" t="s">
        <v>769</v>
      </c>
      <c r="H55" s="16" t="s">
        <v>770</v>
      </c>
      <c r="I55" s="31">
        <v>46142</v>
      </c>
      <c r="J55" s="31">
        <v>46181</v>
      </c>
      <c r="K55" s="19">
        <v>1699</v>
      </c>
      <c r="L55" s="19">
        <v>10109050</v>
      </c>
      <c r="M55" s="19">
        <v>0</v>
      </c>
      <c r="N55" s="19">
        <v>0</v>
      </c>
      <c r="O55" s="19">
        <v>1010905</v>
      </c>
      <c r="P55" s="16" t="s">
        <v>655</v>
      </c>
      <c r="Q55" s="16" t="s">
        <v>764</v>
      </c>
      <c r="R55" s="16" t="s">
        <v>611</v>
      </c>
      <c r="S55" s="16"/>
      <c r="T55" s="16"/>
      <c r="U55" s="16"/>
      <c r="V55" s="16"/>
      <c r="W55" s="16"/>
      <c r="X55" s="16" t="s">
        <v>590</v>
      </c>
      <c r="Y55" s="16"/>
    </row>
    <row r="56" spans="1:25" x14ac:dyDescent="0.3">
      <c r="A56" s="16" t="s">
        <v>754</v>
      </c>
      <c r="B56" s="16" t="s">
        <v>56</v>
      </c>
      <c r="C56" s="16" t="s">
        <v>61</v>
      </c>
      <c r="D56" s="16" t="s">
        <v>371</v>
      </c>
      <c r="E56" s="16" t="s">
        <v>289</v>
      </c>
      <c r="F56" s="16" t="s">
        <v>771</v>
      </c>
      <c r="G56" s="16" t="s">
        <v>772</v>
      </c>
      <c r="H56" s="16"/>
      <c r="I56" s="31">
        <v>46142</v>
      </c>
      <c r="J56" s="31">
        <v>46191</v>
      </c>
      <c r="K56" s="19">
        <v>1699</v>
      </c>
      <c r="L56" s="19">
        <v>10109050</v>
      </c>
      <c r="M56" s="19">
        <v>0</v>
      </c>
      <c r="N56" s="19">
        <v>0</v>
      </c>
      <c r="O56" s="19">
        <v>710905</v>
      </c>
      <c r="P56" s="16" t="s">
        <v>655</v>
      </c>
      <c r="Q56" s="16" t="s">
        <v>764</v>
      </c>
      <c r="R56" s="16" t="s">
        <v>582</v>
      </c>
      <c r="S56" s="16"/>
      <c r="T56" s="16"/>
      <c r="U56" s="16"/>
      <c r="V56" s="16"/>
      <c r="W56" s="16"/>
      <c r="X56" s="16" t="s">
        <v>590</v>
      </c>
      <c r="Y56" s="16"/>
    </row>
    <row r="57" spans="1:25" x14ac:dyDescent="0.3">
      <c r="A57" s="16" t="s">
        <v>754</v>
      </c>
      <c r="B57" s="16" t="s">
        <v>56</v>
      </c>
      <c r="C57" s="16" t="s">
        <v>60</v>
      </c>
      <c r="D57" s="16" t="s">
        <v>387</v>
      </c>
      <c r="E57" s="16" t="s">
        <v>388</v>
      </c>
      <c r="F57" s="16" t="s">
        <v>773</v>
      </c>
      <c r="G57" s="16" t="s">
        <v>774</v>
      </c>
      <c r="H57" s="16" t="s">
        <v>775</v>
      </c>
      <c r="I57" s="31">
        <v>46142</v>
      </c>
      <c r="J57" s="31">
        <v>46197</v>
      </c>
      <c r="K57" s="19">
        <v>1699</v>
      </c>
      <c r="L57" s="19">
        <v>10114997</v>
      </c>
      <c r="M57" s="19">
        <v>0</v>
      </c>
      <c r="N57" s="19">
        <v>0</v>
      </c>
      <c r="O57" s="19">
        <v>1011499.7</v>
      </c>
      <c r="P57" s="16" t="s">
        <v>655</v>
      </c>
      <c r="Q57" s="16" t="s">
        <v>715</v>
      </c>
      <c r="R57" s="16" t="s">
        <v>583</v>
      </c>
      <c r="S57" s="16"/>
      <c r="T57" s="16"/>
      <c r="U57" s="16"/>
      <c r="V57" s="16"/>
      <c r="W57" s="16"/>
      <c r="X57" s="16"/>
      <c r="Y57" s="16"/>
    </row>
    <row r="58" spans="1:25" x14ac:dyDescent="0.3">
      <c r="A58" s="16" t="s">
        <v>754</v>
      </c>
      <c r="B58" s="16" t="s">
        <v>56</v>
      </c>
      <c r="C58" s="16" t="s">
        <v>58</v>
      </c>
      <c r="D58" s="16" t="s">
        <v>375</v>
      </c>
      <c r="E58" s="16" t="s">
        <v>354</v>
      </c>
      <c r="F58" s="16" t="s">
        <v>776</v>
      </c>
      <c r="G58" s="16" t="s">
        <v>777</v>
      </c>
      <c r="H58" s="16" t="s">
        <v>778</v>
      </c>
      <c r="I58" s="31">
        <v>46142</v>
      </c>
      <c r="J58" s="31">
        <v>46197</v>
      </c>
      <c r="K58" s="19">
        <v>1699</v>
      </c>
      <c r="L58" s="19">
        <v>10092060</v>
      </c>
      <c r="M58" s="19">
        <v>0</v>
      </c>
      <c r="N58" s="19">
        <v>0</v>
      </c>
      <c r="O58" s="19">
        <v>100000</v>
      </c>
      <c r="P58" s="16" t="s">
        <v>655</v>
      </c>
      <c r="Q58" s="16" t="s">
        <v>733</v>
      </c>
      <c r="R58" s="16" t="s">
        <v>611</v>
      </c>
      <c r="S58" s="16"/>
      <c r="T58" s="16"/>
      <c r="U58" s="16"/>
      <c r="V58" s="16"/>
      <c r="W58" s="16"/>
      <c r="X58" s="16" t="s">
        <v>590</v>
      </c>
      <c r="Y58" s="16"/>
    </row>
    <row r="59" spans="1:25" x14ac:dyDescent="0.3">
      <c r="A59" s="16" t="s">
        <v>754</v>
      </c>
      <c r="B59" s="16" t="s">
        <v>56</v>
      </c>
      <c r="C59" s="16" t="s">
        <v>60</v>
      </c>
      <c r="D59" s="16" t="s">
        <v>383</v>
      </c>
      <c r="E59" s="16" t="s">
        <v>384</v>
      </c>
      <c r="F59" s="16" t="s">
        <v>779</v>
      </c>
      <c r="G59" s="16" t="s">
        <v>780</v>
      </c>
      <c r="H59" s="16" t="s">
        <v>781</v>
      </c>
      <c r="I59" s="31">
        <v>46142</v>
      </c>
      <c r="J59" s="31">
        <v>46168</v>
      </c>
      <c r="K59" s="19">
        <v>1699</v>
      </c>
      <c r="L59" s="19">
        <v>10136234</v>
      </c>
      <c r="M59" s="19">
        <v>0</v>
      </c>
      <c r="N59" s="19">
        <v>0</v>
      </c>
      <c r="O59" s="19">
        <v>6081739</v>
      </c>
      <c r="P59" s="16" t="s">
        <v>655</v>
      </c>
      <c r="Q59" s="16" t="s">
        <v>719</v>
      </c>
      <c r="R59" s="16" t="s">
        <v>611</v>
      </c>
      <c r="S59" s="16"/>
      <c r="T59" s="16"/>
      <c r="U59" s="16"/>
      <c r="V59" s="16"/>
      <c r="W59" s="16"/>
      <c r="X59" s="16" t="s">
        <v>590</v>
      </c>
      <c r="Y59" s="16"/>
    </row>
    <row r="60" spans="1:25" x14ac:dyDescent="0.3">
      <c r="A60" s="16" t="s">
        <v>782</v>
      </c>
      <c r="B60" s="16" t="s">
        <v>69</v>
      </c>
      <c r="C60" s="16" t="s">
        <v>70</v>
      </c>
      <c r="D60" s="16" t="s">
        <v>401</v>
      </c>
      <c r="E60" s="16" t="s">
        <v>399</v>
      </c>
      <c r="F60" s="16" t="s">
        <v>783</v>
      </c>
      <c r="G60" s="16" t="s">
        <v>784</v>
      </c>
      <c r="H60" s="16" t="s">
        <v>785</v>
      </c>
      <c r="I60" s="31">
        <v>46132</v>
      </c>
      <c r="J60" s="31">
        <v>46137</v>
      </c>
      <c r="K60" s="19">
        <v>400</v>
      </c>
      <c r="L60" s="19">
        <v>6500000</v>
      </c>
      <c r="M60" s="19">
        <v>0</v>
      </c>
      <c r="N60" s="19">
        <v>0</v>
      </c>
      <c r="O60" s="19">
        <v>6500000</v>
      </c>
      <c r="P60" s="16" t="s">
        <v>658</v>
      </c>
      <c r="Q60" s="16"/>
      <c r="R60" s="16" t="s">
        <v>583</v>
      </c>
      <c r="S60" s="16"/>
      <c r="T60" s="16"/>
      <c r="U60" s="16"/>
      <c r="V60" s="16"/>
      <c r="W60" s="16"/>
      <c r="X60" s="16" t="s">
        <v>590</v>
      </c>
      <c r="Y60" s="16"/>
    </row>
  </sheetData>
  <autoFilter ref="A1:Y60" xr:uid="{00000000-0009-0000-0000-000002000000}">
    <sortState ref="A46:Y47">
      <sortCondition ref="D1:D6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25"/>
  <sheetViews>
    <sheetView workbookViewId="0">
      <selection activeCell="B3" sqref="B3"/>
    </sheetView>
  </sheetViews>
  <sheetFormatPr defaultColWidth="9.109375" defaultRowHeight="14.4" x14ac:dyDescent="0.3"/>
  <cols>
    <col min="1" max="1" width="21.33203125" style="27" customWidth="1"/>
    <col min="2" max="2" width="23.6640625" style="27" customWidth="1"/>
    <col min="3" max="3" width="38.5546875" style="27" customWidth="1"/>
    <col min="4" max="4" width="29.5546875" style="27" customWidth="1"/>
    <col min="5" max="5" width="131.109375" style="27" customWidth="1"/>
    <col min="6" max="6" width="10" style="27" customWidth="1"/>
    <col min="7" max="7" width="12.88671875" style="27" customWidth="1"/>
    <col min="8" max="8" width="13.33203125" style="27" customWidth="1"/>
    <col min="9" max="9" width="32.109375" style="27" customWidth="1"/>
    <col min="10" max="10" width="12.6640625" style="27" customWidth="1"/>
    <col min="11" max="11" width="9.5546875" style="27" customWidth="1"/>
    <col min="12" max="12" width="17.5546875" style="27" customWidth="1"/>
    <col min="13" max="13" width="13.5546875" style="27" customWidth="1"/>
    <col min="14" max="14" width="16.44140625" style="27" customWidth="1"/>
    <col min="15" max="15" width="11.5546875" style="27" customWidth="1"/>
    <col min="16" max="16384" width="9.109375" style="27"/>
  </cols>
  <sheetData>
    <row r="1" spans="1:15" s="26" customFormat="1" x14ac:dyDescent="0.3">
      <c r="A1" s="28" t="s">
        <v>974</v>
      </c>
      <c r="B1" s="28" t="s">
        <v>90</v>
      </c>
      <c r="C1" s="28" t="s">
        <v>975</v>
      </c>
      <c r="D1" s="28" t="s">
        <v>976</v>
      </c>
      <c r="E1" s="28" t="s">
        <v>977</v>
      </c>
      <c r="F1" s="28" t="s">
        <v>978</v>
      </c>
      <c r="G1" s="28" t="s">
        <v>93</v>
      </c>
      <c r="H1" s="28" t="s">
        <v>979</v>
      </c>
      <c r="I1" s="28" t="s">
        <v>980</v>
      </c>
      <c r="J1" s="28" t="s">
        <v>981</v>
      </c>
      <c r="K1" s="28" t="s">
        <v>982</v>
      </c>
      <c r="L1" s="28" t="s">
        <v>983</v>
      </c>
      <c r="M1" s="28" t="s">
        <v>560</v>
      </c>
      <c r="N1" s="28" t="s">
        <v>984</v>
      </c>
      <c r="O1" s="28" t="s">
        <v>985</v>
      </c>
    </row>
    <row r="2" spans="1:15" x14ac:dyDescent="0.3">
      <c r="A2" s="16" t="s">
        <v>77</v>
      </c>
      <c r="B2" s="16" t="s">
        <v>423</v>
      </c>
      <c r="C2" s="16" t="s">
        <v>457</v>
      </c>
      <c r="D2" s="16" t="s">
        <v>1053</v>
      </c>
      <c r="E2" s="16" t="s">
        <v>1054</v>
      </c>
      <c r="F2" s="19">
        <v>3860</v>
      </c>
      <c r="G2" s="19">
        <v>51400000</v>
      </c>
      <c r="H2" s="18">
        <v>45777</v>
      </c>
      <c r="I2" s="16" t="s">
        <v>1016</v>
      </c>
      <c r="J2" s="18">
        <v>46132</v>
      </c>
      <c r="K2" s="19">
        <v>25000</v>
      </c>
      <c r="L2" s="16"/>
      <c r="M2" s="16" t="s">
        <v>989</v>
      </c>
      <c r="N2" s="19">
        <v>2100000</v>
      </c>
      <c r="O2" s="16" t="s">
        <v>990</v>
      </c>
    </row>
    <row r="3" spans="1:15" x14ac:dyDescent="0.3">
      <c r="A3" s="16" t="s">
        <v>3</v>
      </c>
      <c r="B3" s="16" t="s">
        <v>6</v>
      </c>
      <c r="C3" s="16" t="s">
        <v>1017</v>
      </c>
      <c r="D3" s="16" t="s">
        <v>1018</v>
      </c>
      <c r="E3" s="16" t="s">
        <v>1019</v>
      </c>
      <c r="F3" s="19">
        <v>1173</v>
      </c>
      <c r="G3" s="19">
        <v>9618600</v>
      </c>
      <c r="H3" s="18">
        <v>46142</v>
      </c>
      <c r="I3" s="16" t="s">
        <v>1020</v>
      </c>
      <c r="J3" s="18">
        <v>46142</v>
      </c>
      <c r="K3" s="19">
        <v>0</v>
      </c>
      <c r="L3" s="16"/>
      <c r="M3" s="16" t="s">
        <v>1021</v>
      </c>
      <c r="N3" s="19">
        <v>4500000</v>
      </c>
      <c r="O3" s="16" t="s">
        <v>990</v>
      </c>
    </row>
    <row r="4" spans="1:15" x14ac:dyDescent="0.3">
      <c r="A4" s="16" t="s">
        <v>3</v>
      </c>
      <c r="B4" s="16" t="s">
        <v>94</v>
      </c>
      <c r="C4" s="16" t="s">
        <v>95</v>
      </c>
      <c r="D4" s="16" t="s">
        <v>1072</v>
      </c>
      <c r="E4" s="16" t="s">
        <v>1073</v>
      </c>
      <c r="F4" s="19">
        <v>1173</v>
      </c>
      <c r="G4" s="19">
        <v>9998214</v>
      </c>
      <c r="H4" s="18">
        <v>46081</v>
      </c>
      <c r="I4" s="16" t="s">
        <v>1074</v>
      </c>
      <c r="J4" s="18">
        <v>46142</v>
      </c>
      <c r="K4" s="19">
        <v>0</v>
      </c>
      <c r="L4" s="16"/>
      <c r="M4" s="16" t="s">
        <v>1075</v>
      </c>
      <c r="N4" s="19">
        <v>210000</v>
      </c>
      <c r="O4" s="16" t="s">
        <v>990</v>
      </c>
    </row>
    <row r="5" spans="1:15" x14ac:dyDescent="0.3">
      <c r="A5" s="16" t="s">
        <v>15</v>
      </c>
      <c r="B5" s="16" t="s">
        <v>108</v>
      </c>
      <c r="C5" s="16" t="s">
        <v>122</v>
      </c>
      <c r="D5" s="16" t="s">
        <v>319</v>
      </c>
      <c r="E5" s="16" t="s">
        <v>1002</v>
      </c>
      <c r="F5" s="19">
        <v>1173</v>
      </c>
      <c r="G5" s="19">
        <v>9238393</v>
      </c>
      <c r="H5" s="18">
        <v>46112</v>
      </c>
      <c r="I5" s="16" t="s">
        <v>1003</v>
      </c>
      <c r="J5" s="18">
        <v>46142</v>
      </c>
      <c r="K5" s="19">
        <v>0</v>
      </c>
      <c r="L5" s="16"/>
      <c r="M5" s="16" t="s">
        <v>1004</v>
      </c>
      <c r="N5" s="19">
        <v>100000</v>
      </c>
      <c r="O5" s="16" t="s">
        <v>990</v>
      </c>
    </row>
    <row r="6" spans="1:15" x14ac:dyDescent="0.3">
      <c r="A6" s="16" t="s">
        <v>15</v>
      </c>
      <c r="B6" s="16" t="s">
        <v>109</v>
      </c>
      <c r="C6" s="16" t="s">
        <v>1038</v>
      </c>
      <c r="D6" s="16" t="s">
        <v>1039</v>
      </c>
      <c r="E6" s="16" t="s">
        <v>1040</v>
      </c>
      <c r="F6" s="19">
        <v>1698</v>
      </c>
      <c r="G6" s="19">
        <v>14550893</v>
      </c>
      <c r="H6" s="18">
        <v>46112</v>
      </c>
      <c r="I6" s="16" t="s">
        <v>1041</v>
      </c>
      <c r="J6" s="18">
        <v>46142</v>
      </c>
      <c r="K6" s="19">
        <v>0</v>
      </c>
      <c r="L6" s="16"/>
      <c r="M6" s="16" t="s">
        <v>1042</v>
      </c>
      <c r="N6" s="19">
        <v>100101</v>
      </c>
      <c r="O6" s="16" t="s">
        <v>990</v>
      </c>
    </row>
    <row r="7" spans="1:15" x14ac:dyDescent="0.3">
      <c r="A7" s="16" t="s">
        <v>15</v>
      </c>
      <c r="B7" s="16" t="s">
        <v>108</v>
      </c>
      <c r="C7" s="16" t="s">
        <v>1046</v>
      </c>
      <c r="D7" s="16" t="s">
        <v>1047</v>
      </c>
      <c r="E7" s="16" t="s">
        <v>1048</v>
      </c>
      <c r="F7" s="19">
        <v>1173</v>
      </c>
      <c r="G7" s="19">
        <v>9962500</v>
      </c>
      <c r="H7" s="18">
        <v>46105</v>
      </c>
      <c r="I7" s="16" t="s">
        <v>1003</v>
      </c>
      <c r="J7" s="18">
        <v>46142</v>
      </c>
      <c r="K7" s="19">
        <v>0</v>
      </c>
      <c r="L7" s="16"/>
      <c r="M7" s="16" t="s">
        <v>1049</v>
      </c>
      <c r="N7" s="19">
        <v>1778462</v>
      </c>
      <c r="O7" s="16" t="s">
        <v>990</v>
      </c>
    </row>
    <row r="8" spans="1:15" x14ac:dyDescent="0.3">
      <c r="A8" s="16" t="s">
        <v>15</v>
      </c>
      <c r="B8" s="16" t="s">
        <v>108</v>
      </c>
      <c r="C8" s="16" t="s">
        <v>1063</v>
      </c>
      <c r="D8" s="16" t="s">
        <v>1064</v>
      </c>
      <c r="E8" s="16" t="s">
        <v>1065</v>
      </c>
      <c r="F8" s="19">
        <v>1173</v>
      </c>
      <c r="G8" s="19">
        <v>9238393</v>
      </c>
      <c r="H8" s="18">
        <v>46112</v>
      </c>
      <c r="I8" s="16" t="s">
        <v>1041</v>
      </c>
      <c r="J8" s="18">
        <v>46142</v>
      </c>
      <c r="K8" s="19">
        <v>0</v>
      </c>
      <c r="L8" s="16"/>
      <c r="M8" s="16" t="s">
        <v>1066</v>
      </c>
      <c r="N8" s="19">
        <v>100000</v>
      </c>
      <c r="O8" s="16" t="s">
        <v>990</v>
      </c>
    </row>
    <row r="9" spans="1:15" x14ac:dyDescent="0.3">
      <c r="A9" s="16" t="s">
        <v>15</v>
      </c>
      <c r="B9" s="16" t="s">
        <v>108</v>
      </c>
      <c r="C9" s="16" t="s">
        <v>1067</v>
      </c>
      <c r="D9" s="16" t="s">
        <v>1068</v>
      </c>
      <c r="E9" s="16" t="s">
        <v>1069</v>
      </c>
      <c r="F9" s="19">
        <v>1173</v>
      </c>
      <c r="G9" s="19">
        <v>9595536</v>
      </c>
      <c r="H9" s="18">
        <v>45854</v>
      </c>
      <c r="I9" s="16" t="s">
        <v>1070</v>
      </c>
      <c r="J9" s="18">
        <v>46129</v>
      </c>
      <c r="K9" s="19">
        <v>0</v>
      </c>
      <c r="L9" s="16"/>
      <c r="M9" s="16" t="s">
        <v>1071</v>
      </c>
      <c r="N9" s="19">
        <v>4735399</v>
      </c>
      <c r="O9" s="16" t="s">
        <v>990</v>
      </c>
    </row>
    <row r="10" spans="1:15" x14ac:dyDescent="0.3">
      <c r="A10" s="16" t="s">
        <v>21</v>
      </c>
      <c r="B10" s="16" t="s">
        <v>134</v>
      </c>
      <c r="C10" s="16" t="s">
        <v>138</v>
      </c>
      <c r="D10" s="16" t="s">
        <v>986</v>
      </c>
      <c r="E10" s="16" t="s">
        <v>987</v>
      </c>
      <c r="F10" s="19">
        <v>1152</v>
      </c>
      <c r="G10" s="19">
        <v>9100800</v>
      </c>
      <c r="H10" s="18">
        <v>46098</v>
      </c>
      <c r="I10" s="16" t="s">
        <v>988</v>
      </c>
      <c r="J10" s="18">
        <v>46126</v>
      </c>
      <c r="K10" s="19">
        <v>0</v>
      </c>
      <c r="L10" s="16"/>
      <c r="M10" s="16" t="s">
        <v>989</v>
      </c>
      <c r="N10" s="19">
        <v>0</v>
      </c>
      <c r="O10" s="16" t="s">
        <v>990</v>
      </c>
    </row>
    <row r="11" spans="1:15" x14ac:dyDescent="0.3">
      <c r="A11" s="16" t="s">
        <v>21</v>
      </c>
      <c r="B11" s="16" t="s">
        <v>131</v>
      </c>
      <c r="C11" s="16" t="s">
        <v>991</v>
      </c>
      <c r="D11" s="16" t="s">
        <v>992</v>
      </c>
      <c r="E11" s="16" t="s">
        <v>993</v>
      </c>
      <c r="F11" s="19">
        <v>1719</v>
      </c>
      <c r="G11" s="19">
        <v>13681950</v>
      </c>
      <c r="H11" s="18">
        <v>46112</v>
      </c>
      <c r="I11" s="16" t="s">
        <v>994</v>
      </c>
      <c r="J11" s="18">
        <v>46129</v>
      </c>
      <c r="K11" s="19">
        <v>0</v>
      </c>
      <c r="L11" s="16"/>
      <c r="M11" s="16" t="s">
        <v>989</v>
      </c>
      <c r="N11" s="19">
        <v>1000000</v>
      </c>
      <c r="O11" s="16" t="s">
        <v>990</v>
      </c>
    </row>
    <row r="12" spans="1:15" x14ac:dyDescent="0.3">
      <c r="A12" s="16" t="s">
        <v>21</v>
      </c>
      <c r="B12" s="16" t="s">
        <v>132</v>
      </c>
      <c r="C12" s="16" t="s">
        <v>1022</v>
      </c>
      <c r="D12" s="16" t="s">
        <v>1023</v>
      </c>
      <c r="E12" s="16" t="s">
        <v>1024</v>
      </c>
      <c r="F12" s="19">
        <v>1152</v>
      </c>
      <c r="G12" s="19">
        <v>8891136</v>
      </c>
      <c r="H12" s="18">
        <v>45731</v>
      </c>
      <c r="I12" s="16" t="s">
        <v>1025</v>
      </c>
      <c r="J12" s="18">
        <v>46140</v>
      </c>
      <c r="K12" s="19">
        <v>0</v>
      </c>
      <c r="L12" s="16"/>
      <c r="M12" s="16" t="s">
        <v>1026</v>
      </c>
      <c r="N12" s="19">
        <v>2800709</v>
      </c>
      <c r="O12" s="16" t="s">
        <v>990</v>
      </c>
    </row>
    <row r="13" spans="1:15" x14ac:dyDescent="0.3">
      <c r="A13" s="16" t="s">
        <v>21</v>
      </c>
      <c r="B13" s="16" t="s">
        <v>25</v>
      </c>
      <c r="C13" s="16" t="s">
        <v>1050</v>
      </c>
      <c r="D13" s="16" t="s">
        <v>135</v>
      </c>
      <c r="E13" s="16" t="s">
        <v>1051</v>
      </c>
      <c r="F13" s="19">
        <v>1698</v>
      </c>
      <c r="G13" s="19">
        <v>13329300</v>
      </c>
      <c r="H13" s="18">
        <v>46112</v>
      </c>
      <c r="I13" s="16" t="s">
        <v>1052</v>
      </c>
      <c r="J13" s="18">
        <v>46140</v>
      </c>
      <c r="K13" s="19">
        <v>0</v>
      </c>
      <c r="L13" s="16"/>
      <c r="M13" s="16" t="s">
        <v>989</v>
      </c>
      <c r="N13" s="19">
        <v>166646</v>
      </c>
      <c r="O13" s="16" t="s">
        <v>990</v>
      </c>
    </row>
    <row r="14" spans="1:15" x14ac:dyDescent="0.3">
      <c r="A14" s="16" t="s">
        <v>21</v>
      </c>
      <c r="B14" s="16" t="s">
        <v>134</v>
      </c>
      <c r="C14" s="16" t="s">
        <v>1055</v>
      </c>
      <c r="D14" s="16" t="s">
        <v>1056</v>
      </c>
      <c r="E14" s="16" t="s">
        <v>1057</v>
      </c>
      <c r="F14" s="19">
        <v>1719</v>
      </c>
      <c r="G14" s="19">
        <v>13837950</v>
      </c>
      <c r="H14" s="18">
        <v>46053</v>
      </c>
      <c r="I14" s="16" t="s">
        <v>1058</v>
      </c>
      <c r="J14" s="18">
        <v>46126</v>
      </c>
      <c r="K14" s="19">
        <v>0</v>
      </c>
      <c r="L14" s="16"/>
      <c r="M14" s="16" t="s">
        <v>1059</v>
      </c>
      <c r="N14" s="19">
        <v>300000</v>
      </c>
      <c r="O14" s="16" t="s">
        <v>990</v>
      </c>
    </row>
    <row r="15" spans="1:15" x14ac:dyDescent="0.3">
      <c r="A15" s="16" t="s">
        <v>35</v>
      </c>
      <c r="B15" s="16" t="s">
        <v>172</v>
      </c>
      <c r="C15" s="16" t="s">
        <v>188</v>
      </c>
      <c r="D15" s="16" t="s">
        <v>173</v>
      </c>
      <c r="E15" s="16" t="s">
        <v>999</v>
      </c>
      <c r="F15" s="19">
        <v>730</v>
      </c>
      <c r="G15" s="19">
        <v>4781250</v>
      </c>
      <c r="H15" s="18">
        <v>45961</v>
      </c>
      <c r="I15" s="16" t="s">
        <v>1000</v>
      </c>
      <c r="J15" s="18">
        <v>46118</v>
      </c>
      <c r="K15" s="19">
        <v>0</v>
      </c>
      <c r="L15" s="16"/>
      <c r="M15" s="16" t="s">
        <v>1001</v>
      </c>
      <c r="N15" s="19">
        <v>659763</v>
      </c>
      <c r="O15" s="16" t="s">
        <v>990</v>
      </c>
    </row>
    <row r="16" spans="1:15" x14ac:dyDescent="0.3">
      <c r="A16" s="16" t="s">
        <v>35</v>
      </c>
      <c r="B16" s="16" t="s">
        <v>171</v>
      </c>
      <c r="C16" s="16" t="s">
        <v>1033</v>
      </c>
      <c r="D16" s="16" t="s">
        <v>1034</v>
      </c>
      <c r="E16" s="16" t="s">
        <v>1035</v>
      </c>
      <c r="F16" s="19">
        <v>1552</v>
      </c>
      <c r="G16" s="19">
        <v>10780840</v>
      </c>
      <c r="H16" s="18">
        <v>46112</v>
      </c>
      <c r="I16" s="16" t="s">
        <v>1036</v>
      </c>
      <c r="J16" s="18">
        <v>46126</v>
      </c>
      <c r="K16" s="19">
        <v>0</v>
      </c>
      <c r="L16" s="16"/>
      <c r="M16" s="16" t="s">
        <v>1037</v>
      </c>
      <c r="N16" s="19">
        <v>1868805</v>
      </c>
      <c r="O16" s="16" t="s">
        <v>990</v>
      </c>
    </row>
    <row r="17" spans="1:15" x14ac:dyDescent="0.3">
      <c r="A17" s="16" t="s">
        <v>38</v>
      </c>
      <c r="B17" s="16" t="s">
        <v>192</v>
      </c>
      <c r="C17" s="16" t="s">
        <v>226</v>
      </c>
      <c r="D17" s="16" t="s">
        <v>274</v>
      </c>
      <c r="E17" s="16"/>
      <c r="F17" s="19">
        <v>574</v>
      </c>
      <c r="G17" s="19">
        <v>1805600</v>
      </c>
      <c r="H17" s="18">
        <v>2</v>
      </c>
      <c r="I17" s="16"/>
      <c r="J17" s="18">
        <v>46120</v>
      </c>
      <c r="K17" s="19">
        <v>0</v>
      </c>
      <c r="L17" s="16"/>
      <c r="M17" s="16" t="s">
        <v>989</v>
      </c>
      <c r="N17" s="19">
        <v>0</v>
      </c>
      <c r="O17" s="16" t="s">
        <v>990</v>
      </c>
    </row>
    <row r="18" spans="1:15" x14ac:dyDescent="0.3">
      <c r="A18" s="16" t="s">
        <v>56</v>
      </c>
      <c r="B18" s="16" t="s">
        <v>352</v>
      </c>
      <c r="C18" s="16" t="s">
        <v>1005</v>
      </c>
      <c r="D18" s="16" t="s">
        <v>1006</v>
      </c>
      <c r="E18" s="16" t="s">
        <v>1007</v>
      </c>
      <c r="F18" s="19">
        <v>1699</v>
      </c>
      <c r="G18" s="19">
        <v>10226281</v>
      </c>
      <c r="H18" s="18">
        <v>46133</v>
      </c>
      <c r="I18" s="16" t="s">
        <v>1008</v>
      </c>
      <c r="J18" s="18">
        <v>46142</v>
      </c>
      <c r="K18" s="19">
        <v>0</v>
      </c>
      <c r="L18" s="16"/>
      <c r="M18" s="16" t="s">
        <v>989</v>
      </c>
      <c r="N18" s="19">
        <v>0</v>
      </c>
      <c r="O18" s="16" t="s">
        <v>990</v>
      </c>
    </row>
    <row r="19" spans="1:15" x14ac:dyDescent="0.3">
      <c r="A19" s="16" t="s">
        <v>56</v>
      </c>
      <c r="B19" s="16" t="s">
        <v>353</v>
      </c>
      <c r="C19" s="16" t="s">
        <v>1009</v>
      </c>
      <c r="D19" s="16" t="s">
        <v>1010</v>
      </c>
      <c r="E19" s="16" t="s">
        <v>1011</v>
      </c>
      <c r="F19" s="19">
        <v>1699</v>
      </c>
      <c r="G19" s="19">
        <v>9869491</v>
      </c>
      <c r="H19" s="18">
        <v>46099</v>
      </c>
      <c r="I19" s="16" t="s">
        <v>1012</v>
      </c>
      <c r="J19" s="18">
        <v>46142</v>
      </c>
      <c r="K19" s="19">
        <v>0</v>
      </c>
      <c r="L19" s="16"/>
      <c r="M19" s="16" t="s">
        <v>989</v>
      </c>
      <c r="N19" s="19">
        <v>100000</v>
      </c>
      <c r="O19" s="16" t="s">
        <v>990</v>
      </c>
    </row>
    <row r="20" spans="1:15" x14ac:dyDescent="0.3">
      <c r="A20" s="16" t="s">
        <v>56</v>
      </c>
      <c r="B20" s="16" t="s">
        <v>352</v>
      </c>
      <c r="C20" s="16" t="s">
        <v>1027</v>
      </c>
      <c r="D20" s="16" t="s">
        <v>1006</v>
      </c>
      <c r="E20" s="16" t="s">
        <v>1007</v>
      </c>
      <c r="F20" s="19">
        <v>1172</v>
      </c>
      <c r="G20" s="19">
        <v>6833898</v>
      </c>
      <c r="H20" s="18">
        <v>46102</v>
      </c>
      <c r="I20" s="16" t="s">
        <v>1008</v>
      </c>
      <c r="J20" s="18">
        <v>46142</v>
      </c>
      <c r="K20" s="19">
        <v>0</v>
      </c>
      <c r="L20" s="16"/>
      <c r="M20" s="16" t="s">
        <v>989</v>
      </c>
      <c r="N20" s="19">
        <v>0</v>
      </c>
      <c r="O20" s="16" t="s">
        <v>990</v>
      </c>
    </row>
    <row r="21" spans="1:15" x14ac:dyDescent="0.3">
      <c r="A21" s="16" t="s">
        <v>56</v>
      </c>
      <c r="B21" s="16" t="s">
        <v>61</v>
      </c>
      <c r="C21" s="16" t="s">
        <v>365</v>
      </c>
      <c r="D21" s="16" t="s">
        <v>1028</v>
      </c>
      <c r="E21" s="16" t="s">
        <v>1029</v>
      </c>
      <c r="F21" s="19">
        <v>1172</v>
      </c>
      <c r="G21" s="19">
        <v>6789324</v>
      </c>
      <c r="H21" s="18">
        <v>46021</v>
      </c>
      <c r="I21" s="16" t="s">
        <v>1030</v>
      </c>
      <c r="J21" s="18">
        <v>46130</v>
      </c>
      <c r="K21" s="19">
        <v>0</v>
      </c>
      <c r="L21" s="16" t="s">
        <v>1031</v>
      </c>
      <c r="M21" s="16" t="s">
        <v>1032</v>
      </c>
      <c r="N21" s="19">
        <v>100000</v>
      </c>
      <c r="O21" s="16" t="s">
        <v>990</v>
      </c>
    </row>
    <row r="22" spans="1:15" x14ac:dyDescent="0.3">
      <c r="A22" s="16" t="s">
        <v>75</v>
      </c>
      <c r="B22" s="16" t="s">
        <v>419</v>
      </c>
      <c r="C22" s="16" t="s">
        <v>995</v>
      </c>
      <c r="D22" s="16" t="s">
        <v>996</v>
      </c>
      <c r="E22" s="16" t="s">
        <v>997</v>
      </c>
      <c r="F22" s="19">
        <v>1405</v>
      </c>
      <c r="G22" s="19">
        <v>15595500</v>
      </c>
      <c r="H22" s="18">
        <v>46081</v>
      </c>
      <c r="I22" s="16" t="s">
        <v>998</v>
      </c>
      <c r="J22" s="18">
        <v>46128</v>
      </c>
      <c r="K22" s="19">
        <v>0</v>
      </c>
      <c r="L22" s="16"/>
      <c r="M22" s="16" t="s">
        <v>989</v>
      </c>
      <c r="N22" s="19">
        <v>0</v>
      </c>
      <c r="O22" s="16" t="s">
        <v>990</v>
      </c>
    </row>
    <row r="23" spans="1:15" x14ac:dyDescent="0.3">
      <c r="A23" s="16" t="s">
        <v>75</v>
      </c>
      <c r="B23" s="16" t="s">
        <v>420</v>
      </c>
      <c r="C23" s="16" t="s">
        <v>1013</v>
      </c>
      <c r="D23" s="16" t="s">
        <v>1014</v>
      </c>
      <c r="E23" s="16" t="s">
        <v>1015</v>
      </c>
      <c r="F23" s="19">
        <v>2543</v>
      </c>
      <c r="G23" s="19">
        <v>26725000</v>
      </c>
      <c r="H23" s="18">
        <v>45881</v>
      </c>
      <c r="I23" s="16" t="s">
        <v>1016</v>
      </c>
      <c r="J23" s="18">
        <v>46132</v>
      </c>
      <c r="K23" s="19">
        <v>0</v>
      </c>
      <c r="L23" s="16"/>
      <c r="M23" s="16" t="s">
        <v>989</v>
      </c>
      <c r="N23" s="19">
        <v>5600800</v>
      </c>
      <c r="O23" s="16" t="s">
        <v>990</v>
      </c>
    </row>
    <row r="24" spans="1:15" x14ac:dyDescent="0.3">
      <c r="A24" s="16" t="s">
        <v>52</v>
      </c>
      <c r="B24" s="16" t="s">
        <v>317</v>
      </c>
      <c r="C24" s="16" t="s">
        <v>322</v>
      </c>
      <c r="D24" s="16" t="s">
        <v>1043</v>
      </c>
      <c r="E24" s="16" t="s">
        <v>1044</v>
      </c>
      <c r="F24" s="19">
        <v>981</v>
      </c>
      <c r="G24" s="19">
        <v>5519106</v>
      </c>
      <c r="H24" s="18">
        <v>46137</v>
      </c>
      <c r="I24" s="16" t="s">
        <v>1045</v>
      </c>
      <c r="J24" s="18">
        <v>46140</v>
      </c>
      <c r="K24" s="19">
        <v>0</v>
      </c>
      <c r="L24" s="16"/>
      <c r="M24" s="16" t="s">
        <v>989</v>
      </c>
      <c r="N24" s="19">
        <v>100000</v>
      </c>
      <c r="O24" s="16" t="s">
        <v>990</v>
      </c>
    </row>
    <row r="25" spans="1:15" x14ac:dyDescent="0.3">
      <c r="A25" s="16" t="s">
        <v>52</v>
      </c>
      <c r="B25" s="16" t="s">
        <v>316</v>
      </c>
      <c r="C25" s="16" t="s">
        <v>343</v>
      </c>
      <c r="D25" s="16" t="s">
        <v>1060</v>
      </c>
      <c r="E25" s="16" t="s">
        <v>1061</v>
      </c>
      <c r="F25" s="19">
        <v>981</v>
      </c>
      <c r="G25" s="19">
        <v>5493600</v>
      </c>
      <c r="H25" s="18">
        <v>46081</v>
      </c>
      <c r="I25" s="16" t="s">
        <v>1062</v>
      </c>
      <c r="J25" s="18">
        <v>46142</v>
      </c>
      <c r="K25" s="19">
        <v>0</v>
      </c>
      <c r="L25" s="16"/>
      <c r="M25" s="16" t="s">
        <v>989</v>
      </c>
      <c r="N25" s="19">
        <v>0</v>
      </c>
      <c r="O25" s="16" t="s">
        <v>990</v>
      </c>
    </row>
  </sheetData>
  <autoFilter ref="A1:O1" xr:uid="{00000000-0009-0000-0000-000003000000}"/>
  <sortState ref="A2:O25">
    <sortCondition ref="A1:A2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M89"/>
  <sheetViews>
    <sheetView workbookViewId="0">
      <pane xSplit="1" ySplit="1" topLeftCell="B2" activePane="bottomRight" state="frozen"/>
      <selection pane="topRight" activeCell="B1" sqref="B1"/>
      <selection pane="bottomLeft" activeCell="A2" sqref="A2"/>
      <selection pane="bottomRight" activeCell="I15" sqref="I15"/>
    </sheetView>
  </sheetViews>
  <sheetFormatPr defaultColWidth="9.109375" defaultRowHeight="14.4" x14ac:dyDescent="0.3"/>
  <cols>
    <col min="1" max="1" width="40.109375" style="27" customWidth="1"/>
    <col min="2" max="2" width="29.33203125" style="27" customWidth="1"/>
    <col min="3" max="3" width="19.109375" style="27" customWidth="1"/>
    <col min="4" max="4" width="24.5546875" style="27" customWidth="1"/>
    <col min="5" max="5" width="16.33203125" style="27" customWidth="1"/>
    <col min="6" max="6" width="12.88671875" style="27" customWidth="1"/>
    <col min="7" max="7" width="14.5546875" style="27" customWidth="1"/>
    <col min="8" max="8" width="9.88671875" style="27" customWidth="1"/>
    <col min="9" max="9" width="18" style="27" customWidth="1"/>
    <col min="10" max="10" width="19.6640625" style="47" customWidth="1"/>
    <col min="11" max="11" width="15.109375" style="27" customWidth="1"/>
    <col min="12" max="12" width="20.109375" style="27" customWidth="1"/>
    <col min="13" max="13" width="19" style="27" customWidth="1"/>
    <col min="14" max="16384" width="9.109375" style="27"/>
  </cols>
  <sheetData>
    <row r="1" spans="1:13" s="26" customFormat="1" x14ac:dyDescent="0.3">
      <c r="A1" s="28" t="s">
        <v>1081</v>
      </c>
      <c r="B1" s="28" t="s">
        <v>1082</v>
      </c>
      <c r="C1" s="28" t="s">
        <v>1083</v>
      </c>
      <c r="D1" s="28" t="s">
        <v>1084</v>
      </c>
      <c r="E1" s="28" t="s">
        <v>1085</v>
      </c>
      <c r="F1" s="28" t="s">
        <v>1086</v>
      </c>
      <c r="G1" s="28" t="s">
        <v>1087</v>
      </c>
      <c r="H1" s="28" t="s">
        <v>1088</v>
      </c>
      <c r="I1" s="28" t="s">
        <v>1089</v>
      </c>
      <c r="J1" s="45" t="s">
        <v>1090</v>
      </c>
      <c r="K1" s="28" t="s">
        <v>1091</v>
      </c>
      <c r="L1" s="28" t="s">
        <v>1092</v>
      </c>
      <c r="M1" s="28" t="s">
        <v>1093</v>
      </c>
    </row>
    <row r="2" spans="1:13" x14ac:dyDescent="0.3">
      <c r="A2" s="16" t="s">
        <v>1271</v>
      </c>
      <c r="B2" s="16" t="s">
        <v>1098</v>
      </c>
      <c r="C2" s="19">
        <v>1719.42</v>
      </c>
      <c r="D2" s="19">
        <v>0</v>
      </c>
      <c r="E2" s="19">
        <v>1719.42</v>
      </c>
      <c r="F2" s="19">
        <v>1847.1</v>
      </c>
      <c r="G2" s="19">
        <v>0</v>
      </c>
      <c r="H2" s="19">
        <v>1847.1</v>
      </c>
      <c r="I2" s="19">
        <v>1847.1</v>
      </c>
      <c r="J2" s="46">
        <v>0</v>
      </c>
      <c r="K2" s="19">
        <v>1847.1</v>
      </c>
      <c r="L2" s="19">
        <v>0</v>
      </c>
      <c r="M2" s="19">
        <v>0</v>
      </c>
    </row>
    <row r="3" spans="1:13" x14ac:dyDescent="0.3">
      <c r="A3" s="16" t="s">
        <v>1271</v>
      </c>
      <c r="B3" s="16" t="s">
        <v>1099</v>
      </c>
      <c r="C3" s="19">
        <v>1826.28</v>
      </c>
      <c r="D3" s="19">
        <v>0</v>
      </c>
      <c r="E3" s="19">
        <v>1826.28</v>
      </c>
      <c r="F3" s="19">
        <v>1826.28</v>
      </c>
      <c r="G3" s="19">
        <v>0</v>
      </c>
      <c r="H3" s="19">
        <v>1826.28</v>
      </c>
      <c r="I3" s="19">
        <v>1824.82</v>
      </c>
      <c r="J3" s="46">
        <v>0</v>
      </c>
      <c r="K3" s="19">
        <v>1824.82</v>
      </c>
      <c r="L3" s="19">
        <v>1.46</v>
      </c>
      <c r="M3" s="19">
        <v>1.46</v>
      </c>
    </row>
    <row r="4" spans="1:13" x14ac:dyDescent="0.3">
      <c r="A4" s="16" t="s">
        <v>1272</v>
      </c>
      <c r="B4" s="16" t="s">
        <v>1100</v>
      </c>
      <c r="C4" s="19">
        <v>1564.46</v>
      </c>
      <c r="D4" s="19">
        <v>0</v>
      </c>
      <c r="E4" s="19">
        <v>1564.46</v>
      </c>
      <c r="F4" s="19">
        <v>1564.46</v>
      </c>
      <c r="G4" s="19">
        <v>0</v>
      </c>
      <c r="H4" s="19">
        <v>1564.46</v>
      </c>
      <c r="I4" s="19">
        <v>1564.46</v>
      </c>
      <c r="J4" s="46">
        <v>0</v>
      </c>
      <c r="K4" s="19">
        <v>1564.46</v>
      </c>
      <c r="L4" s="19">
        <v>0</v>
      </c>
      <c r="M4" s="19">
        <v>0</v>
      </c>
    </row>
    <row r="5" spans="1:13" x14ac:dyDescent="0.3">
      <c r="A5" s="16" t="s">
        <v>1272</v>
      </c>
      <c r="B5" s="16" t="s">
        <v>1101</v>
      </c>
      <c r="C5" s="19">
        <v>1445.34</v>
      </c>
      <c r="D5" s="19">
        <v>0</v>
      </c>
      <c r="E5" s="19">
        <v>1445.34</v>
      </c>
      <c r="F5" s="19">
        <v>1554.8</v>
      </c>
      <c r="G5" s="19">
        <v>0</v>
      </c>
      <c r="H5" s="19">
        <v>1554.8</v>
      </c>
      <c r="I5" s="19">
        <v>1554.8</v>
      </c>
      <c r="J5" s="46">
        <v>0</v>
      </c>
      <c r="K5" s="19">
        <v>1554.8</v>
      </c>
      <c r="L5" s="19">
        <v>0</v>
      </c>
      <c r="M5" s="19">
        <v>0</v>
      </c>
    </row>
    <row r="6" spans="1:13" x14ac:dyDescent="0.3">
      <c r="A6" s="16" t="s">
        <v>86</v>
      </c>
      <c r="B6" s="16" t="s">
        <v>89</v>
      </c>
      <c r="C6" s="19">
        <v>436.63</v>
      </c>
      <c r="D6" s="19">
        <v>0</v>
      </c>
      <c r="E6" s="19">
        <v>436.63</v>
      </c>
      <c r="F6" s="19">
        <v>417.65</v>
      </c>
      <c r="G6" s="19">
        <v>18.98</v>
      </c>
      <c r="H6" s="19">
        <v>436.63</v>
      </c>
      <c r="I6" s="19">
        <v>400.85</v>
      </c>
      <c r="J6" s="46">
        <v>35.78</v>
      </c>
      <c r="K6" s="19">
        <v>436.63</v>
      </c>
      <c r="L6" s="19">
        <v>16.8</v>
      </c>
      <c r="M6" s="19">
        <v>0</v>
      </c>
    </row>
    <row r="7" spans="1:13" x14ac:dyDescent="0.3">
      <c r="A7" s="16" t="s">
        <v>86</v>
      </c>
      <c r="B7" s="16" t="s">
        <v>88</v>
      </c>
      <c r="C7" s="19">
        <v>1868.35</v>
      </c>
      <c r="D7" s="19">
        <v>0</v>
      </c>
      <c r="E7" s="19">
        <v>1868.35</v>
      </c>
      <c r="F7" s="19">
        <v>1868.35</v>
      </c>
      <c r="G7" s="19">
        <v>0</v>
      </c>
      <c r="H7" s="19">
        <v>1868.35</v>
      </c>
      <c r="I7" s="19">
        <v>1868.35</v>
      </c>
      <c r="J7" s="46">
        <v>0</v>
      </c>
      <c r="K7" s="19">
        <v>1868.35</v>
      </c>
      <c r="L7" s="19">
        <v>0</v>
      </c>
      <c r="M7" s="19">
        <v>0</v>
      </c>
    </row>
    <row r="8" spans="1:13" x14ac:dyDescent="0.3">
      <c r="A8" s="16" t="s">
        <v>86</v>
      </c>
      <c r="B8" s="16" t="s">
        <v>87</v>
      </c>
      <c r="C8" s="19">
        <v>1852.79</v>
      </c>
      <c r="D8" s="19">
        <v>0</v>
      </c>
      <c r="E8" s="19">
        <v>1852.79</v>
      </c>
      <c r="F8" s="19">
        <v>1852.79</v>
      </c>
      <c r="G8" s="19">
        <v>0</v>
      </c>
      <c r="H8" s="19">
        <v>1852.79</v>
      </c>
      <c r="I8" s="19">
        <v>1852.79</v>
      </c>
      <c r="J8" s="46">
        <v>0</v>
      </c>
      <c r="K8" s="19">
        <v>1852.79</v>
      </c>
      <c r="L8" s="19">
        <v>0</v>
      </c>
      <c r="M8" s="19">
        <v>0</v>
      </c>
    </row>
    <row r="9" spans="1:13" x14ac:dyDescent="0.3">
      <c r="A9" s="16" t="s">
        <v>83</v>
      </c>
      <c r="B9" s="16" t="s">
        <v>84</v>
      </c>
      <c r="C9" s="19">
        <v>1738.86</v>
      </c>
      <c r="D9" s="19">
        <v>0</v>
      </c>
      <c r="E9" s="19">
        <v>1738.86</v>
      </c>
      <c r="F9" s="19">
        <v>1646.68</v>
      </c>
      <c r="G9" s="19">
        <v>40</v>
      </c>
      <c r="H9" s="19">
        <v>1686.68</v>
      </c>
      <c r="I9" s="19">
        <v>1511.63</v>
      </c>
      <c r="J9" s="46">
        <v>76.27</v>
      </c>
      <c r="K9" s="19">
        <v>1587.9</v>
      </c>
      <c r="L9" s="19">
        <v>135.05000000000001</v>
      </c>
      <c r="M9" s="19">
        <v>98.78</v>
      </c>
    </row>
    <row r="10" spans="1:13" x14ac:dyDescent="0.3">
      <c r="A10" s="16" t="s">
        <v>83</v>
      </c>
      <c r="B10" s="16" t="s">
        <v>85</v>
      </c>
      <c r="C10" s="19">
        <v>966.72</v>
      </c>
      <c r="D10" s="19">
        <v>0</v>
      </c>
      <c r="E10" s="19">
        <v>966.72</v>
      </c>
      <c r="F10" s="19">
        <v>966.72</v>
      </c>
      <c r="G10" s="19">
        <v>0</v>
      </c>
      <c r="H10" s="19">
        <v>966.72</v>
      </c>
      <c r="I10" s="19">
        <v>966.65</v>
      </c>
      <c r="J10" s="46">
        <v>0</v>
      </c>
      <c r="K10" s="19">
        <v>966.65</v>
      </c>
      <c r="L10" s="19">
        <v>7.0000000000000007E-2</v>
      </c>
      <c r="M10" s="19">
        <v>7.0000000000000007E-2</v>
      </c>
    </row>
    <row r="11" spans="1:13" x14ac:dyDescent="0.3">
      <c r="A11" s="16" t="s">
        <v>77</v>
      </c>
      <c r="B11" s="16" t="s">
        <v>79</v>
      </c>
      <c r="C11" s="19">
        <v>15711.1</v>
      </c>
      <c r="D11" s="19">
        <v>584</v>
      </c>
      <c r="E11" s="19">
        <v>16295.1</v>
      </c>
      <c r="F11" s="19">
        <v>1387.63</v>
      </c>
      <c r="G11" s="19">
        <v>1057.18</v>
      </c>
      <c r="H11" s="19">
        <v>2444.81</v>
      </c>
      <c r="I11" s="19">
        <v>3504.17</v>
      </c>
      <c r="J11" s="46">
        <v>170.91</v>
      </c>
      <c r="K11" s="19">
        <v>3675.08</v>
      </c>
      <c r="L11" s="19">
        <v>-2116.5300000000002</v>
      </c>
      <c r="M11" s="19">
        <v>-1230.26</v>
      </c>
    </row>
    <row r="12" spans="1:13" x14ac:dyDescent="0.3">
      <c r="A12" s="16" t="s">
        <v>77</v>
      </c>
      <c r="B12" s="16" t="s">
        <v>78</v>
      </c>
      <c r="C12" s="19">
        <v>2028</v>
      </c>
      <c r="D12" s="19">
        <v>0</v>
      </c>
      <c r="E12" s="19">
        <v>2028</v>
      </c>
      <c r="F12" s="19">
        <v>461.1</v>
      </c>
      <c r="G12" s="19">
        <v>0</v>
      </c>
      <c r="H12" s="19">
        <v>461.1</v>
      </c>
      <c r="I12" s="19">
        <v>986.5</v>
      </c>
      <c r="J12" s="46">
        <v>55.07</v>
      </c>
      <c r="K12" s="19">
        <v>1041.57</v>
      </c>
      <c r="L12" s="19">
        <v>-525.4</v>
      </c>
      <c r="M12" s="19">
        <v>-580.47</v>
      </c>
    </row>
    <row r="13" spans="1:13" x14ac:dyDescent="0.3">
      <c r="A13" s="16" t="s">
        <v>77</v>
      </c>
      <c r="B13" s="16" t="s">
        <v>80</v>
      </c>
      <c r="C13" s="19">
        <v>10048.620000000001</v>
      </c>
      <c r="D13" s="19">
        <v>2056.84</v>
      </c>
      <c r="E13" s="19">
        <v>12105.46</v>
      </c>
      <c r="F13" s="19">
        <v>1085.07</v>
      </c>
      <c r="G13" s="19">
        <v>95.22</v>
      </c>
      <c r="H13" s="19">
        <v>1180.29</v>
      </c>
      <c r="I13" s="19">
        <v>1767.71</v>
      </c>
      <c r="J13" s="46">
        <v>269.52</v>
      </c>
      <c r="K13" s="19">
        <v>2037.23</v>
      </c>
      <c r="L13" s="19">
        <v>-682.64</v>
      </c>
      <c r="M13" s="19">
        <v>-856.93</v>
      </c>
    </row>
    <row r="14" spans="1:13" x14ac:dyDescent="0.3">
      <c r="A14" s="16" t="s">
        <v>81</v>
      </c>
      <c r="B14" s="16" t="s">
        <v>82</v>
      </c>
      <c r="C14" s="19">
        <v>354</v>
      </c>
      <c r="D14" s="19">
        <v>0</v>
      </c>
      <c r="E14" s="19">
        <v>354</v>
      </c>
      <c r="F14" s="19">
        <v>0</v>
      </c>
      <c r="G14" s="19">
        <v>0</v>
      </c>
      <c r="H14" s="19">
        <v>0</v>
      </c>
      <c r="I14" s="19">
        <v>316</v>
      </c>
      <c r="J14" s="46">
        <v>0</v>
      </c>
      <c r="K14" s="19">
        <v>316</v>
      </c>
      <c r="L14" s="19">
        <v>-316</v>
      </c>
      <c r="M14" s="19">
        <v>-316</v>
      </c>
    </row>
    <row r="15" spans="1:13" x14ac:dyDescent="0.3">
      <c r="A15" s="16" t="s">
        <v>81</v>
      </c>
      <c r="B15" s="16" t="s">
        <v>13</v>
      </c>
      <c r="C15" s="19">
        <v>8141.42</v>
      </c>
      <c r="D15" s="19">
        <v>457</v>
      </c>
      <c r="E15" s="19">
        <v>8598.42</v>
      </c>
      <c r="F15" s="19">
        <v>1950.34</v>
      </c>
      <c r="G15" s="19">
        <v>151.57</v>
      </c>
      <c r="H15" s="19">
        <v>2101.91</v>
      </c>
      <c r="I15" s="19">
        <v>2786.79</v>
      </c>
      <c r="J15" s="46">
        <v>161.35</v>
      </c>
      <c r="K15" s="19">
        <v>2948.13</v>
      </c>
      <c r="L15" s="19">
        <v>-836.45</v>
      </c>
      <c r="M15" s="19">
        <v>-846.22</v>
      </c>
    </row>
    <row r="16" spans="1:13" x14ac:dyDescent="0.3">
      <c r="A16" s="16" t="s">
        <v>3</v>
      </c>
      <c r="B16" s="16" t="s">
        <v>8</v>
      </c>
      <c r="C16" s="19">
        <v>10058.26</v>
      </c>
      <c r="D16" s="19">
        <v>140.16999999999999</v>
      </c>
      <c r="E16" s="19">
        <v>10198.43</v>
      </c>
      <c r="F16" s="19">
        <v>7583.58</v>
      </c>
      <c r="G16" s="19">
        <v>0</v>
      </c>
      <c r="H16" s="19">
        <v>7583.58</v>
      </c>
      <c r="I16" s="19">
        <v>7391.86</v>
      </c>
      <c r="J16" s="46">
        <v>40.090000000000003</v>
      </c>
      <c r="K16" s="19">
        <v>7431.96</v>
      </c>
      <c r="L16" s="19">
        <v>191.72</v>
      </c>
      <c r="M16" s="19">
        <v>151.63</v>
      </c>
    </row>
    <row r="17" spans="1:13" x14ac:dyDescent="0.3">
      <c r="A17" s="16" t="s">
        <v>3</v>
      </c>
      <c r="B17" s="16" t="s">
        <v>6</v>
      </c>
      <c r="C17" s="19">
        <v>9171.11</v>
      </c>
      <c r="D17" s="19">
        <v>0</v>
      </c>
      <c r="E17" s="19">
        <v>9171.11</v>
      </c>
      <c r="F17" s="19">
        <v>6996.93</v>
      </c>
      <c r="G17" s="19">
        <v>81.69</v>
      </c>
      <c r="H17" s="19">
        <v>7078.63</v>
      </c>
      <c r="I17" s="19">
        <v>6798.85</v>
      </c>
      <c r="J17" s="46">
        <v>122.98</v>
      </c>
      <c r="K17" s="19">
        <v>6921.83</v>
      </c>
      <c r="L17" s="19">
        <v>198.08</v>
      </c>
      <c r="M17" s="19">
        <v>156.80000000000001</v>
      </c>
    </row>
    <row r="18" spans="1:13" x14ac:dyDescent="0.3">
      <c r="A18" s="16" t="s">
        <v>3</v>
      </c>
      <c r="B18" s="16" t="s">
        <v>11</v>
      </c>
      <c r="C18" s="19">
        <v>807.03</v>
      </c>
      <c r="D18" s="19">
        <v>0</v>
      </c>
      <c r="E18" s="19">
        <v>807.03</v>
      </c>
      <c r="F18" s="19">
        <v>0</v>
      </c>
      <c r="G18" s="19">
        <v>0</v>
      </c>
      <c r="H18" s="19">
        <v>0</v>
      </c>
      <c r="I18" s="19">
        <v>498.08</v>
      </c>
      <c r="J18" s="46">
        <v>0</v>
      </c>
      <c r="K18" s="19">
        <v>498.08</v>
      </c>
      <c r="L18" s="19">
        <v>-498.08</v>
      </c>
      <c r="M18" s="19">
        <v>-498.08</v>
      </c>
    </row>
    <row r="19" spans="1:13" x14ac:dyDescent="0.3">
      <c r="A19" s="16" t="s">
        <v>3</v>
      </c>
      <c r="B19" s="16" t="s">
        <v>5</v>
      </c>
      <c r="C19" s="19">
        <v>9739.44</v>
      </c>
      <c r="D19" s="19">
        <v>0</v>
      </c>
      <c r="E19" s="19">
        <v>9739.44</v>
      </c>
      <c r="F19" s="19">
        <v>7518.02</v>
      </c>
      <c r="G19" s="19">
        <v>111.56</v>
      </c>
      <c r="H19" s="19">
        <v>7629.58</v>
      </c>
      <c r="I19" s="19">
        <v>7275.57</v>
      </c>
      <c r="J19" s="46">
        <v>56.47</v>
      </c>
      <c r="K19" s="19">
        <v>7332.04</v>
      </c>
      <c r="L19" s="19">
        <v>242.46</v>
      </c>
      <c r="M19" s="19">
        <v>297.54000000000002</v>
      </c>
    </row>
    <row r="20" spans="1:13" x14ac:dyDescent="0.3">
      <c r="A20" s="16" t="s">
        <v>3</v>
      </c>
      <c r="B20" s="16" t="s">
        <v>7</v>
      </c>
      <c r="C20" s="19">
        <v>9753.32</v>
      </c>
      <c r="D20" s="19">
        <v>0</v>
      </c>
      <c r="E20" s="19">
        <v>9753.32</v>
      </c>
      <c r="F20" s="19">
        <v>7390.57</v>
      </c>
      <c r="G20" s="19">
        <v>26.87</v>
      </c>
      <c r="H20" s="19">
        <v>7417.44</v>
      </c>
      <c r="I20" s="19">
        <v>7416.16</v>
      </c>
      <c r="J20" s="46">
        <v>63.56</v>
      </c>
      <c r="K20" s="19">
        <v>7479.72</v>
      </c>
      <c r="L20" s="19">
        <v>-25.59</v>
      </c>
      <c r="M20" s="19">
        <v>-62.27</v>
      </c>
    </row>
    <row r="21" spans="1:13" x14ac:dyDescent="0.3">
      <c r="A21" s="16" t="s">
        <v>3</v>
      </c>
      <c r="B21" s="16" t="s">
        <v>4</v>
      </c>
      <c r="C21" s="19">
        <v>1472.7</v>
      </c>
      <c r="D21" s="19">
        <v>0</v>
      </c>
      <c r="E21" s="19">
        <v>1472.7</v>
      </c>
      <c r="F21" s="19">
        <v>1038.67</v>
      </c>
      <c r="G21" s="19">
        <v>0</v>
      </c>
      <c r="H21" s="19">
        <v>1038.67</v>
      </c>
      <c r="I21" s="19">
        <v>1007.87</v>
      </c>
      <c r="J21" s="46">
        <v>0</v>
      </c>
      <c r="K21" s="19">
        <v>1007.87</v>
      </c>
      <c r="L21" s="19">
        <v>30.8</v>
      </c>
      <c r="M21" s="19">
        <v>30.8</v>
      </c>
    </row>
    <row r="22" spans="1:13" x14ac:dyDescent="0.3">
      <c r="A22" s="16" t="s">
        <v>3</v>
      </c>
      <c r="B22" s="16" t="s">
        <v>10</v>
      </c>
      <c r="C22" s="19">
        <v>10037.6</v>
      </c>
      <c r="D22" s="19">
        <v>0</v>
      </c>
      <c r="E22" s="19">
        <v>10037.6</v>
      </c>
      <c r="F22" s="19">
        <v>7593.61</v>
      </c>
      <c r="G22" s="19">
        <v>65.87</v>
      </c>
      <c r="H22" s="19">
        <v>7659.48</v>
      </c>
      <c r="I22" s="19">
        <v>7313.78</v>
      </c>
      <c r="J22" s="46">
        <v>192.81</v>
      </c>
      <c r="K22" s="19">
        <v>7506.59</v>
      </c>
      <c r="L22" s="19">
        <v>279.83</v>
      </c>
      <c r="M22" s="19">
        <v>152.88999999999999</v>
      </c>
    </row>
    <row r="23" spans="1:13" x14ac:dyDescent="0.3">
      <c r="A23" s="16" t="s">
        <v>3</v>
      </c>
      <c r="B23" s="16" t="s">
        <v>9</v>
      </c>
      <c r="C23" s="19">
        <v>9094.18</v>
      </c>
      <c r="D23" s="19">
        <v>0</v>
      </c>
      <c r="E23" s="19">
        <v>9094.18</v>
      </c>
      <c r="F23" s="19">
        <v>6615.63</v>
      </c>
      <c r="G23" s="19">
        <v>166.47</v>
      </c>
      <c r="H23" s="19">
        <v>6782.1</v>
      </c>
      <c r="I23" s="19">
        <v>6455.43</v>
      </c>
      <c r="J23" s="46">
        <v>95.19</v>
      </c>
      <c r="K23" s="19">
        <v>6550.62</v>
      </c>
      <c r="L23" s="19">
        <v>160.19999999999999</v>
      </c>
      <c r="M23" s="19">
        <v>231.48</v>
      </c>
    </row>
    <row r="24" spans="1:13" x14ac:dyDescent="0.3">
      <c r="A24" s="16" t="s">
        <v>12</v>
      </c>
      <c r="B24" s="16" t="s">
        <v>14</v>
      </c>
      <c r="C24" s="19">
        <v>2817.49</v>
      </c>
      <c r="D24" s="19">
        <v>44.36</v>
      </c>
      <c r="E24" s="19">
        <v>2861.84</v>
      </c>
      <c r="F24" s="19">
        <v>1654.52</v>
      </c>
      <c r="G24" s="19">
        <v>206.58</v>
      </c>
      <c r="H24" s="19">
        <v>1861.09</v>
      </c>
      <c r="I24" s="19">
        <v>1614.4</v>
      </c>
      <c r="J24" s="46">
        <v>64.459999999999994</v>
      </c>
      <c r="K24" s="19">
        <v>1678.86</v>
      </c>
      <c r="L24" s="19">
        <v>40.119999999999997</v>
      </c>
      <c r="M24" s="19">
        <v>182.24</v>
      </c>
    </row>
    <row r="25" spans="1:13" x14ac:dyDescent="0.3">
      <c r="A25" s="16" t="s">
        <v>12</v>
      </c>
      <c r="B25" s="16" t="s">
        <v>13</v>
      </c>
      <c r="C25" s="19">
        <v>696.34</v>
      </c>
      <c r="D25" s="19">
        <v>0</v>
      </c>
      <c r="E25" s="19">
        <v>696.34</v>
      </c>
      <c r="F25" s="19">
        <v>412.05</v>
      </c>
      <c r="G25" s="19">
        <v>40.6</v>
      </c>
      <c r="H25" s="19">
        <v>452.65</v>
      </c>
      <c r="I25" s="19">
        <v>368.46</v>
      </c>
      <c r="J25" s="46">
        <v>1</v>
      </c>
      <c r="K25" s="19">
        <v>369.46</v>
      </c>
      <c r="L25" s="19">
        <v>43.59</v>
      </c>
      <c r="M25" s="19">
        <v>83.19</v>
      </c>
    </row>
    <row r="26" spans="1:13" x14ac:dyDescent="0.3">
      <c r="A26" s="16" t="s">
        <v>15</v>
      </c>
      <c r="B26" s="16" t="s">
        <v>16</v>
      </c>
      <c r="C26" s="19">
        <v>7784.34</v>
      </c>
      <c r="D26" s="19">
        <v>96.95</v>
      </c>
      <c r="E26" s="19">
        <v>7881.29</v>
      </c>
      <c r="F26" s="19">
        <v>3762.21</v>
      </c>
      <c r="G26" s="19">
        <v>0</v>
      </c>
      <c r="H26" s="19">
        <v>3762.21</v>
      </c>
      <c r="I26" s="19">
        <v>3366.03</v>
      </c>
      <c r="J26" s="46">
        <v>341.07</v>
      </c>
      <c r="K26" s="19">
        <v>3707.11</v>
      </c>
      <c r="L26" s="19">
        <v>396.18</v>
      </c>
      <c r="M26" s="19">
        <v>55.11</v>
      </c>
    </row>
    <row r="27" spans="1:13" x14ac:dyDescent="0.3">
      <c r="A27" s="16" t="s">
        <v>15</v>
      </c>
      <c r="B27" s="16" t="s">
        <v>17</v>
      </c>
      <c r="C27" s="19">
        <v>6247.11</v>
      </c>
      <c r="D27" s="19">
        <v>96.95</v>
      </c>
      <c r="E27" s="19">
        <v>6344.06</v>
      </c>
      <c r="F27" s="19">
        <v>3076.79</v>
      </c>
      <c r="G27" s="19">
        <v>250.05</v>
      </c>
      <c r="H27" s="19">
        <v>3326.84</v>
      </c>
      <c r="I27" s="19">
        <v>2918.65</v>
      </c>
      <c r="J27" s="46">
        <v>67.849999999999994</v>
      </c>
      <c r="K27" s="19">
        <v>2986.5</v>
      </c>
      <c r="L27" s="19">
        <v>158.13999999999999</v>
      </c>
      <c r="M27" s="19">
        <v>340.35</v>
      </c>
    </row>
    <row r="28" spans="1:13" x14ac:dyDescent="0.3">
      <c r="A28" s="16" t="s">
        <v>15</v>
      </c>
      <c r="B28" s="16" t="s">
        <v>20</v>
      </c>
      <c r="C28" s="19">
        <v>804.49</v>
      </c>
      <c r="D28" s="19">
        <v>0</v>
      </c>
      <c r="E28" s="19">
        <v>804.49</v>
      </c>
      <c r="F28" s="19">
        <v>39.950000000000003</v>
      </c>
      <c r="G28" s="19">
        <v>0</v>
      </c>
      <c r="H28" s="19">
        <v>39.950000000000003</v>
      </c>
      <c r="I28" s="19">
        <v>54.9</v>
      </c>
      <c r="J28" s="46">
        <v>4</v>
      </c>
      <c r="K28" s="19">
        <v>58.9</v>
      </c>
      <c r="L28" s="19">
        <v>-14.95</v>
      </c>
      <c r="M28" s="19">
        <v>-18.95</v>
      </c>
    </row>
    <row r="29" spans="1:13" x14ac:dyDescent="0.3">
      <c r="A29" s="16" t="s">
        <v>15</v>
      </c>
      <c r="B29" s="16" t="s">
        <v>18</v>
      </c>
      <c r="C29" s="19">
        <v>6640.39</v>
      </c>
      <c r="D29" s="19">
        <v>282.52999999999997</v>
      </c>
      <c r="E29" s="19">
        <v>6922.93</v>
      </c>
      <c r="F29" s="19">
        <v>3401.85</v>
      </c>
      <c r="G29" s="19">
        <v>346.72</v>
      </c>
      <c r="H29" s="19">
        <v>3748.57</v>
      </c>
      <c r="I29" s="19">
        <v>2909.91</v>
      </c>
      <c r="J29" s="46">
        <v>499.31</v>
      </c>
      <c r="K29" s="19">
        <v>3409.22</v>
      </c>
      <c r="L29" s="19">
        <v>491.95</v>
      </c>
      <c r="M29" s="19">
        <v>339.36</v>
      </c>
    </row>
    <row r="30" spans="1:13" x14ac:dyDescent="0.3">
      <c r="A30" s="16" t="s">
        <v>15</v>
      </c>
      <c r="B30" s="16" t="s">
        <v>19</v>
      </c>
      <c r="C30" s="19">
        <v>1648.09</v>
      </c>
      <c r="D30" s="19">
        <v>245.13</v>
      </c>
      <c r="E30" s="19">
        <v>1893.23</v>
      </c>
      <c r="F30" s="19">
        <v>393.92</v>
      </c>
      <c r="G30" s="19">
        <v>210.86</v>
      </c>
      <c r="H30" s="19">
        <v>604.78</v>
      </c>
      <c r="I30" s="19">
        <v>241.3</v>
      </c>
      <c r="J30" s="46">
        <v>264.56</v>
      </c>
      <c r="K30" s="19">
        <v>505.86</v>
      </c>
      <c r="L30" s="19">
        <v>152.61000000000001</v>
      </c>
      <c r="M30" s="19">
        <v>98.92</v>
      </c>
    </row>
    <row r="31" spans="1:13" x14ac:dyDescent="0.3">
      <c r="A31" s="16" t="s">
        <v>69</v>
      </c>
      <c r="B31" s="16" t="s">
        <v>70</v>
      </c>
      <c r="C31" s="19">
        <v>20394.400000000001</v>
      </c>
      <c r="D31" s="19">
        <v>65</v>
      </c>
      <c r="E31" s="19">
        <v>20459.400000000001</v>
      </c>
      <c r="F31" s="19">
        <v>20342.400000000001</v>
      </c>
      <c r="G31" s="19">
        <v>0</v>
      </c>
      <c r="H31" s="19">
        <v>20342.400000000001</v>
      </c>
      <c r="I31" s="19">
        <v>20098.759999999998</v>
      </c>
      <c r="J31" s="46">
        <v>6.5</v>
      </c>
      <c r="K31" s="19">
        <v>20105.259999999998</v>
      </c>
      <c r="L31" s="19">
        <v>243.64</v>
      </c>
      <c r="M31" s="19">
        <v>237.14</v>
      </c>
    </row>
    <row r="32" spans="1:13" x14ac:dyDescent="0.3">
      <c r="A32" s="16" t="s">
        <v>69</v>
      </c>
      <c r="B32" s="16" t="s">
        <v>71</v>
      </c>
      <c r="C32" s="19">
        <v>11495.42</v>
      </c>
      <c r="D32" s="19">
        <v>0</v>
      </c>
      <c r="E32" s="19">
        <v>11495.42</v>
      </c>
      <c r="F32" s="19">
        <v>11495.42</v>
      </c>
      <c r="G32" s="19">
        <v>0</v>
      </c>
      <c r="H32" s="19">
        <v>11495.42</v>
      </c>
      <c r="I32" s="19">
        <v>11068.85</v>
      </c>
      <c r="J32" s="46">
        <v>0</v>
      </c>
      <c r="K32" s="19">
        <v>11068.85</v>
      </c>
      <c r="L32" s="19">
        <v>426.57</v>
      </c>
      <c r="M32" s="19">
        <v>426.57</v>
      </c>
    </row>
    <row r="33" spans="1:13" x14ac:dyDescent="0.3">
      <c r="A33" s="16" t="s">
        <v>67</v>
      </c>
      <c r="B33" s="16" t="s">
        <v>68</v>
      </c>
      <c r="C33" s="19">
        <v>43502.78</v>
      </c>
      <c r="D33" s="19">
        <v>0</v>
      </c>
      <c r="E33" s="19">
        <v>43502.78</v>
      </c>
      <c r="F33" s="19">
        <v>41790.959999999999</v>
      </c>
      <c r="G33" s="19">
        <v>0</v>
      </c>
      <c r="H33" s="19">
        <v>41790.959999999999</v>
      </c>
      <c r="I33" s="19">
        <v>34206.370000000003</v>
      </c>
      <c r="J33" s="46">
        <v>162.28</v>
      </c>
      <c r="K33" s="19">
        <v>34368.65</v>
      </c>
      <c r="L33" s="19">
        <v>7584.59</v>
      </c>
      <c r="M33" s="19">
        <v>7422.31</v>
      </c>
    </row>
    <row r="34" spans="1:13" x14ac:dyDescent="0.3">
      <c r="A34" s="16" t="s">
        <v>21</v>
      </c>
      <c r="B34" s="16" t="s">
        <v>25</v>
      </c>
      <c r="C34" s="19">
        <v>9945.6</v>
      </c>
      <c r="D34" s="19">
        <v>133.29</v>
      </c>
      <c r="E34" s="19">
        <v>10078.9</v>
      </c>
      <c r="F34" s="19">
        <v>8656.07</v>
      </c>
      <c r="G34" s="19">
        <v>85.75</v>
      </c>
      <c r="H34" s="19">
        <v>8741.82</v>
      </c>
      <c r="I34" s="19">
        <v>8569.2900000000009</v>
      </c>
      <c r="J34" s="46">
        <v>72.92</v>
      </c>
      <c r="K34" s="19">
        <v>8642.2099999999991</v>
      </c>
      <c r="L34" s="19">
        <v>86.78</v>
      </c>
      <c r="M34" s="19">
        <v>99.61</v>
      </c>
    </row>
    <row r="35" spans="1:13" x14ac:dyDescent="0.3">
      <c r="A35" s="16" t="s">
        <v>21</v>
      </c>
      <c r="B35" s="16" t="s">
        <v>34</v>
      </c>
      <c r="C35" s="19">
        <v>10954.29</v>
      </c>
      <c r="D35" s="19">
        <v>482.07</v>
      </c>
      <c r="E35" s="19">
        <v>11436.35</v>
      </c>
      <c r="F35" s="19">
        <v>4098.04</v>
      </c>
      <c r="G35" s="19">
        <v>91.34</v>
      </c>
      <c r="H35" s="19">
        <v>4189.38</v>
      </c>
      <c r="I35" s="19">
        <v>4104.62</v>
      </c>
      <c r="J35" s="46">
        <v>48.74</v>
      </c>
      <c r="K35" s="19">
        <v>4153.37</v>
      </c>
      <c r="L35" s="19">
        <v>-6.58</v>
      </c>
      <c r="M35" s="19">
        <v>36.01</v>
      </c>
    </row>
    <row r="36" spans="1:13" x14ac:dyDescent="0.3">
      <c r="A36" s="16" t="s">
        <v>21</v>
      </c>
      <c r="B36" s="16" t="s">
        <v>26</v>
      </c>
      <c r="C36" s="19">
        <v>2177.52</v>
      </c>
      <c r="D36" s="19">
        <v>0</v>
      </c>
      <c r="E36" s="19">
        <v>2177.52</v>
      </c>
      <c r="F36" s="19">
        <v>1043.33</v>
      </c>
      <c r="G36" s="19">
        <v>56.01</v>
      </c>
      <c r="H36" s="19">
        <v>1099.3499999999999</v>
      </c>
      <c r="I36" s="19">
        <v>850.91</v>
      </c>
      <c r="J36" s="46">
        <v>7.84</v>
      </c>
      <c r="K36" s="19">
        <v>858.75</v>
      </c>
      <c r="L36" s="19">
        <v>192.43</v>
      </c>
      <c r="M36" s="19">
        <v>240.6</v>
      </c>
    </row>
    <row r="37" spans="1:13" x14ac:dyDescent="0.3">
      <c r="A37" s="16" t="s">
        <v>21</v>
      </c>
      <c r="B37" s="16" t="s">
        <v>24</v>
      </c>
      <c r="C37" s="19">
        <v>10149.43</v>
      </c>
      <c r="D37" s="19">
        <v>0</v>
      </c>
      <c r="E37" s="19">
        <v>10149.43</v>
      </c>
      <c r="F37" s="19">
        <v>8734.2000000000007</v>
      </c>
      <c r="G37" s="19">
        <v>195.33</v>
      </c>
      <c r="H37" s="19">
        <v>8929.5300000000007</v>
      </c>
      <c r="I37" s="19">
        <v>8420.34</v>
      </c>
      <c r="J37" s="46">
        <v>162.32</v>
      </c>
      <c r="K37" s="19">
        <v>8582.66</v>
      </c>
      <c r="L37" s="19">
        <v>313.85000000000002</v>
      </c>
      <c r="M37" s="19">
        <v>346.87</v>
      </c>
    </row>
    <row r="38" spans="1:13" x14ac:dyDescent="0.3">
      <c r="A38" s="16" t="s">
        <v>21</v>
      </c>
      <c r="B38" s="16" t="s">
        <v>30</v>
      </c>
      <c r="C38" s="19">
        <v>9134.74</v>
      </c>
      <c r="D38" s="19">
        <v>138.88</v>
      </c>
      <c r="E38" s="19">
        <v>9273.6299999999992</v>
      </c>
      <c r="F38" s="19">
        <v>3394.61</v>
      </c>
      <c r="G38" s="19">
        <v>92.3</v>
      </c>
      <c r="H38" s="19">
        <v>3486.91</v>
      </c>
      <c r="I38" s="19">
        <v>3280.47</v>
      </c>
      <c r="J38" s="46">
        <v>23.59</v>
      </c>
      <c r="K38" s="19">
        <v>3304.06</v>
      </c>
      <c r="L38" s="19">
        <v>114.14</v>
      </c>
      <c r="M38" s="19">
        <v>182.84</v>
      </c>
    </row>
    <row r="39" spans="1:13" x14ac:dyDescent="0.3">
      <c r="A39" s="16" t="s">
        <v>21</v>
      </c>
      <c r="B39" s="16" t="s">
        <v>28</v>
      </c>
      <c r="C39" s="19">
        <v>1196.48</v>
      </c>
      <c r="D39" s="19">
        <v>0</v>
      </c>
      <c r="E39" s="19">
        <v>1196.48</v>
      </c>
      <c r="F39" s="19">
        <v>650.63</v>
      </c>
      <c r="G39" s="19">
        <v>107.03</v>
      </c>
      <c r="H39" s="19">
        <v>757.66</v>
      </c>
      <c r="I39" s="19">
        <v>641.97</v>
      </c>
      <c r="J39" s="46">
        <v>27.42</v>
      </c>
      <c r="K39" s="19">
        <v>669.39</v>
      </c>
      <c r="L39" s="19">
        <v>8.66</v>
      </c>
      <c r="M39" s="19">
        <v>88.27</v>
      </c>
    </row>
    <row r="40" spans="1:13" x14ac:dyDescent="0.3">
      <c r="A40" s="16" t="s">
        <v>21</v>
      </c>
      <c r="B40" s="16" t="s">
        <v>29</v>
      </c>
      <c r="C40" s="19">
        <v>905.09</v>
      </c>
      <c r="D40" s="19">
        <v>61.16</v>
      </c>
      <c r="E40" s="19">
        <v>966.25</v>
      </c>
      <c r="F40" s="19">
        <v>536.15</v>
      </c>
      <c r="G40" s="19">
        <v>46.04</v>
      </c>
      <c r="H40" s="19">
        <v>582.19000000000005</v>
      </c>
      <c r="I40" s="19">
        <v>504.66</v>
      </c>
      <c r="J40" s="46">
        <v>56.01</v>
      </c>
      <c r="K40" s="19">
        <v>560.66999999999996</v>
      </c>
      <c r="L40" s="19">
        <v>31.49</v>
      </c>
      <c r="M40" s="19">
        <v>21.52</v>
      </c>
    </row>
    <row r="41" spans="1:13" x14ac:dyDescent="0.3">
      <c r="A41" s="16" t="s">
        <v>21</v>
      </c>
      <c r="B41" s="16" t="s">
        <v>23</v>
      </c>
      <c r="C41" s="19">
        <v>10839.87</v>
      </c>
      <c r="D41" s="19">
        <v>0</v>
      </c>
      <c r="E41" s="19">
        <v>10839.87</v>
      </c>
      <c r="F41" s="19">
        <v>9239.2199999999993</v>
      </c>
      <c r="G41" s="19">
        <v>116.44</v>
      </c>
      <c r="H41" s="19">
        <v>9355.66</v>
      </c>
      <c r="I41" s="19">
        <v>9236.67</v>
      </c>
      <c r="J41" s="46">
        <v>65.11</v>
      </c>
      <c r="K41" s="19">
        <v>9301.7800000000007</v>
      </c>
      <c r="L41" s="19">
        <v>2.54</v>
      </c>
      <c r="M41" s="19">
        <v>53.88</v>
      </c>
    </row>
    <row r="42" spans="1:13" x14ac:dyDescent="0.3">
      <c r="A42" s="16" t="s">
        <v>21</v>
      </c>
      <c r="B42" s="16" t="s">
        <v>27</v>
      </c>
      <c r="C42" s="19">
        <v>10463.950000000001</v>
      </c>
      <c r="D42" s="19">
        <v>0</v>
      </c>
      <c r="E42" s="19">
        <v>10463.950000000001</v>
      </c>
      <c r="F42" s="19">
        <v>8913.9599999999991</v>
      </c>
      <c r="G42" s="19">
        <v>143.75</v>
      </c>
      <c r="H42" s="19">
        <v>9057.7199999999993</v>
      </c>
      <c r="I42" s="19">
        <v>8857.41</v>
      </c>
      <c r="J42" s="46">
        <v>133.27000000000001</v>
      </c>
      <c r="K42" s="19">
        <v>8990.67</v>
      </c>
      <c r="L42" s="19">
        <v>56.55</v>
      </c>
      <c r="M42" s="19">
        <v>67.040000000000006</v>
      </c>
    </row>
    <row r="43" spans="1:13" x14ac:dyDescent="0.3">
      <c r="A43" s="16" t="s">
        <v>21</v>
      </c>
      <c r="B43" s="16" t="s">
        <v>31</v>
      </c>
      <c r="C43" s="19">
        <v>8387.66</v>
      </c>
      <c r="D43" s="19">
        <v>508.29</v>
      </c>
      <c r="E43" s="19">
        <v>8895.9500000000007</v>
      </c>
      <c r="F43" s="19">
        <v>1993.47</v>
      </c>
      <c r="G43" s="19">
        <v>244.02</v>
      </c>
      <c r="H43" s="19">
        <v>2237.4899999999998</v>
      </c>
      <c r="I43" s="19">
        <v>2035.66</v>
      </c>
      <c r="J43" s="46">
        <v>180.77</v>
      </c>
      <c r="K43" s="19">
        <v>2216.4299999999998</v>
      </c>
      <c r="L43" s="19">
        <v>-42.19</v>
      </c>
      <c r="M43" s="19">
        <v>21.05</v>
      </c>
    </row>
    <row r="44" spans="1:13" x14ac:dyDescent="0.3">
      <c r="A44" s="16" t="s">
        <v>21</v>
      </c>
      <c r="B44" s="16" t="s">
        <v>32</v>
      </c>
      <c r="C44" s="19">
        <v>1747.73</v>
      </c>
      <c r="D44" s="19">
        <v>275.44</v>
      </c>
      <c r="E44" s="19">
        <v>2023.17</v>
      </c>
      <c r="F44" s="19">
        <v>394.79</v>
      </c>
      <c r="G44" s="19">
        <v>53.89</v>
      </c>
      <c r="H44" s="19">
        <v>448.68</v>
      </c>
      <c r="I44" s="19">
        <v>516.12</v>
      </c>
      <c r="J44" s="46">
        <v>43.63</v>
      </c>
      <c r="K44" s="19">
        <v>559.74</v>
      </c>
      <c r="L44" s="19">
        <v>-121.33</v>
      </c>
      <c r="M44" s="19">
        <v>-111.06</v>
      </c>
    </row>
    <row r="45" spans="1:13" x14ac:dyDescent="0.3">
      <c r="A45" s="16" t="s">
        <v>21</v>
      </c>
      <c r="B45" s="16" t="s">
        <v>33</v>
      </c>
      <c r="C45" s="19">
        <v>3416.44</v>
      </c>
      <c r="D45" s="19">
        <v>0</v>
      </c>
      <c r="E45" s="19">
        <v>3416.44</v>
      </c>
      <c r="F45" s="19">
        <v>821.28</v>
      </c>
      <c r="G45" s="19">
        <v>54.95</v>
      </c>
      <c r="H45" s="19">
        <v>876.23</v>
      </c>
      <c r="I45" s="19">
        <v>834.6</v>
      </c>
      <c r="J45" s="46">
        <v>36.85</v>
      </c>
      <c r="K45" s="19">
        <v>871.44</v>
      </c>
      <c r="L45" s="19">
        <v>-13.32</v>
      </c>
      <c r="M45" s="19">
        <v>4.79</v>
      </c>
    </row>
    <row r="46" spans="1:13" x14ac:dyDescent="0.3">
      <c r="A46" s="16" t="s">
        <v>21</v>
      </c>
      <c r="B46" s="16" t="s">
        <v>22</v>
      </c>
      <c r="C46" s="19">
        <v>10324.77</v>
      </c>
      <c r="D46" s="19">
        <v>0</v>
      </c>
      <c r="E46" s="19">
        <v>10324.77</v>
      </c>
      <c r="F46" s="19">
        <v>8849.99</v>
      </c>
      <c r="G46" s="19">
        <v>110.04</v>
      </c>
      <c r="H46" s="19">
        <v>8960.0300000000007</v>
      </c>
      <c r="I46" s="19">
        <v>8565.82</v>
      </c>
      <c r="J46" s="46">
        <v>202.07</v>
      </c>
      <c r="K46" s="19">
        <v>8767.89</v>
      </c>
      <c r="L46" s="19">
        <v>284.17</v>
      </c>
      <c r="M46" s="19">
        <v>192.14</v>
      </c>
    </row>
    <row r="47" spans="1:13" x14ac:dyDescent="0.3">
      <c r="A47" s="16" t="s">
        <v>35</v>
      </c>
      <c r="B47" s="16" t="s">
        <v>37</v>
      </c>
      <c r="C47" s="19">
        <v>2407.75</v>
      </c>
      <c r="D47" s="19">
        <v>169.36</v>
      </c>
      <c r="E47" s="19">
        <v>2577.12</v>
      </c>
      <c r="F47" s="19">
        <v>1335.53</v>
      </c>
      <c r="G47" s="19">
        <v>155.19999999999999</v>
      </c>
      <c r="H47" s="19">
        <v>1490.73</v>
      </c>
      <c r="I47" s="19">
        <v>1260.68</v>
      </c>
      <c r="J47" s="46">
        <v>121.89</v>
      </c>
      <c r="K47" s="19">
        <v>1382.57</v>
      </c>
      <c r="L47" s="19">
        <v>74.84</v>
      </c>
      <c r="M47" s="19">
        <v>108.16</v>
      </c>
    </row>
    <row r="48" spans="1:13" x14ac:dyDescent="0.3">
      <c r="A48" s="16" t="s">
        <v>35</v>
      </c>
      <c r="B48" s="16" t="s">
        <v>36</v>
      </c>
      <c r="C48" s="19">
        <v>107.86</v>
      </c>
      <c r="D48" s="19">
        <v>168.51</v>
      </c>
      <c r="E48" s="19">
        <v>276.37</v>
      </c>
      <c r="F48" s="19">
        <v>66.88</v>
      </c>
      <c r="G48" s="19">
        <v>0</v>
      </c>
      <c r="H48" s="19">
        <v>66.88</v>
      </c>
      <c r="I48" s="19">
        <v>10.79</v>
      </c>
      <c r="J48" s="46">
        <v>60.09</v>
      </c>
      <c r="K48" s="19">
        <v>70.88</v>
      </c>
      <c r="L48" s="19">
        <v>56.09</v>
      </c>
      <c r="M48" s="19">
        <v>-4</v>
      </c>
    </row>
    <row r="49" spans="1:13" x14ac:dyDescent="0.3">
      <c r="A49" s="16" t="s">
        <v>1281</v>
      </c>
      <c r="B49" s="16" t="s">
        <v>1194</v>
      </c>
      <c r="C49" s="19">
        <v>2976.32</v>
      </c>
      <c r="D49" s="19">
        <v>0</v>
      </c>
      <c r="E49" s="19">
        <v>2976.32</v>
      </c>
      <c r="F49" s="19">
        <v>2976.32</v>
      </c>
      <c r="G49" s="19">
        <v>0</v>
      </c>
      <c r="H49" s="19">
        <v>2976.32</v>
      </c>
      <c r="I49" s="19">
        <v>2976.32</v>
      </c>
      <c r="J49" s="46">
        <v>0</v>
      </c>
      <c r="K49" s="19">
        <v>2976.32</v>
      </c>
      <c r="L49" s="19">
        <v>0</v>
      </c>
      <c r="M49" s="19">
        <v>0</v>
      </c>
    </row>
    <row r="50" spans="1:13" x14ac:dyDescent="0.3">
      <c r="A50" s="16" t="s">
        <v>1281</v>
      </c>
      <c r="B50" s="16" t="s">
        <v>1195</v>
      </c>
      <c r="C50" s="19">
        <v>3540.74</v>
      </c>
      <c r="D50" s="19">
        <v>0</v>
      </c>
      <c r="E50" s="19">
        <v>3540.74</v>
      </c>
      <c r="F50" s="19">
        <v>3540.74</v>
      </c>
      <c r="G50" s="19">
        <v>0</v>
      </c>
      <c r="H50" s="19">
        <v>3540.74</v>
      </c>
      <c r="I50" s="19">
        <v>3540.74</v>
      </c>
      <c r="J50" s="46">
        <v>0</v>
      </c>
      <c r="K50" s="19">
        <v>3540.74</v>
      </c>
      <c r="L50" s="19">
        <v>0</v>
      </c>
      <c r="M50" s="19">
        <v>0</v>
      </c>
    </row>
    <row r="51" spans="1:13" x14ac:dyDescent="0.3">
      <c r="A51" s="16" t="s">
        <v>1281</v>
      </c>
      <c r="B51" s="16" t="s">
        <v>1196</v>
      </c>
      <c r="C51" s="19">
        <v>3547</v>
      </c>
      <c r="D51" s="19">
        <v>0</v>
      </c>
      <c r="E51" s="19">
        <v>3547</v>
      </c>
      <c r="F51" s="19">
        <v>3547</v>
      </c>
      <c r="G51" s="19">
        <v>0</v>
      </c>
      <c r="H51" s="19">
        <v>3547</v>
      </c>
      <c r="I51" s="19">
        <v>3522.27</v>
      </c>
      <c r="J51" s="46">
        <v>24.74</v>
      </c>
      <c r="K51" s="19">
        <v>3547</v>
      </c>
      <c r="L51" s="19">
        <v>24.74</v>
      </c>
      <c r="M51" s="19">
        <v>0</v>
      </c>
    </row>
    <row r="52" spans="1:13" x14ac:dyDescent="0.3">
      <c r="A52" s="16" t="s">
        <v>1281</v>
      </c>
      <c r="B52" s="16" t="s">
        <v>1197</v>
      </c>
      <c r="C52" s="19">
        <v>3465.9</v>
      </c>
      <c r="D52" s="19">
        <v>0</v>
      </c>
      <c r="E52" s="19">
        <v>3465.9</v>
      </c>
      <c r="F52" s="19">
        <v>3465.9</v>
      </c>
      <c r="G52" s="19">
        <v>0</v>
      </c>
      <c r="H52" s="19">
        <v>3465.9</v>
      </c>
      <c r="I52" s="19">
        <v>3465.9</v>
      </c>
      <c r="J52" s="46">
        <v>0</v>
      </c>
      <c r="K52" s="19">
        <v>3465.9</v>
      </c>
      <c r="L52" s="19">
        <v>0</v>
      </c>
      <c r="M52" s="19">
        <v>0</v>
      </c>
    </row>
    <row r="53" spans="1:13" x14ac:dyDescent="0.3">
      <c r="A53" s="16" t="s">
        <v>1281</v>
      </c>
      <c r="B53" s="16" t="s">
        <v>1198</v>
      </c>
      <c r="C53" s="19">
        <v>3444.81</v>
      </c>
      <c r="D53" s="19">
        <v>0</v>
      </c>
      <c r="E53" s="19">
        <v>3444.81</v>
      </c>
      <c r="F53" s="19">
        <v>3444.81</v>
      </c>
      <c r="G53" s="19">
        <v>0</v>
      </c>
      <c r="H53" s="19">
        <v>3444.81</v>
      </c>
      <c r="I53" s="19">
        <v>3444.81</v>
      </c>
      <c r="J53" s="46">
        <v>0</v>
      </c>
      <c r="K53" s="19">
        <v>3444.81</v>
      </c>
      <c r="L53" s="19">
        <v>0</v>
      </c>
      <c r="M53" s="19">
        <v>0</v>
      </c>
    </row>
    <row r="54" spans="1:13" x14ac:dyDescent="0.3">
      <c r="A54" s="16" t="s">
        <v>1281</v>
      </c>
      <c r="B54" s="16" t="s">
        <v>1199</v>
      </c>
      <c r="C54" s="19">
        <v>3532.7</v>
      </c>
      <c r="D54" s="19">
        <v>0</v>
      </c>
      <c r="E54" s="19">
        <v>3532.7</v>
      </c>
      <c r="F54" s="19">
        <v>3532.7</v>
      </c>
      <c r="G54" s="19">
        <v>0</v>
      </c>
      <c r="H54" s="19">
        <v>3532.7</v>
      </c>
      <c r="I54" s="19">
        <v>3532.7</v>
      </c>
      <c r="J54" s="46">
        <v>0</v>
      </c>
      <c r="K54" s="19">
        <v>3532.7</v>
      </c>
      <c r="L54" s="19">
        <v>0</v>
      </c>
      <c r="M54" s="19">
        <v>0</v>
      </c>
    </row>
    <row r="55" spans="1:13" x14ac:dyDescent="0.3">
      <c r="A55" s="16" t="s">
        <v>1281</v>
      </c>
      <c r="B55" s="16" t="s">
        <v>1200</v>
      </c>
      <c r="C55" s="19">
        <v>3448.38</v>
      </c>
      <c r="D55" s="19">
        <v>0</v>
      </c>
      <c r="E55" s="19">
        <v>3448.38</v>
      </c>
      <c r="F55" s="19">
        <v>3448.38</v>
      </c>
      <c r="G55" s="19">
        <v>0</v>
      </c>
      <c r="H55" s="19">
        <v>3448.38</v>
      </c>
      <c r="I55" s="19">
        <v>3423.11</v>
      </c>
      <c r="J55" s="46">
        <v>0</v>
      </c>
      <c r="K55" s="19">
        <v>3423.11</v>
      </c>
      <c r="L55" s="19">
        <v>25.27</v>
      </c>
      <c r="M55" s="19">
        <v>25.27</v>
      </c>
    </row>
    <row r="56" spans="1:13" x14ac:dyDescent="0.3">
      <c r="A56" s="16" t="s">
        <v>38</v>
      </c>
      <c r="B56" s="16" t="s">
        <v>41</v>
      </c>
      <c r="C56" s="19">
        <v>668.07</v>
      </c>
      <c r="D56" s="19">
        <v>812.52</v>
      </c>
      <c r="E56" s="19">
        <v>1480.59</v>
      </c>
      <c r="F56" s="19">
        <v>0</v>
      </c>
      <c r="G56" s="19">
        <v>794.46</v>
      </c>
      <c r="H56" s="19">
        <v>794.46</v>
      </c>
      <c r="I56" s="19">
        <v>146.18</v>
      </c>
      <c r="J56" s="46">
        <v>421.65</v>
      </c>
      <c r="K56" s="19">
        <v>567.83000000000004</v>
      </c>
      <c r="L56" s="19">
        <v>-146.18</v>
      </c>
      <c r="M56" s="19">
        <v>226.64</v>
      </c>
    </row>
    <row r="57" spans="1:13" x14ac:dyDescent="0.3">
      <c r="A57" s="16" t="s">
        <v>38</v>
      </c>
      <c r="B57" s="16" t="s">
        <v>39</v>
      </c>
      <c r="C57" s="19">
        <v>844.64</v>
      </c>
      <c r="D57" s="19">
        <v>0</v>
      </c>
      <c r="E57" s="19">
        <v>844.64</v>
      </c>
      <c r="F57" s="19">
        <v>634.78</v>
      </c>
      <c r="G57" s="19">
        <v>209.86</v>
      </c>
      <c r="H57" s="19">
        <v>844.64</v>
      </c>
      <c r="I57" s="19">
        <v>593.34</v>
      </c>
      <c r="J57" s="46">
        <v>65.37</v>
      </c>
      <c r="K57" s="19">
        <v>658.71</v>
      </c>
      <c r="L57" s="19">
        <v>41.45</v>
      </c>
      <c r="M57" s="19">
        <v>185.94</v>
      </c>
    </row>
    <row r="58" spans="1:13" x14ac:dyDescent="0.3">
      <c r="A58" s="16" t="s">
        <v>38</v>
      </c>
      <c r="B58" s="16" t="s">
        <v>40</v>
      </c>
      <c r="C58" s="19">
        <v>23.92</v>
      </c>
      <c r="D58" s="19">
        <v>0</v>
      </c>
      <c r="E58" s="19">
        <v>23.92</v>
      </c>
      <c r="F58" s="19">
        <v>23.92</v>
      </c>
      <c r="G58" s="19">
        <v>0</v>
      </c>
      <c r="H58" s="19">
        <v>23.92</v>
      </c>
      <c r="I58" s="19">
        <v>13.96</v>
      </c>
      <c r="J58" s="46">
        <v>0</v>
      </c>
      <c r="K58" s="19">
        <v>13.96</v>
      </c>
      <c r="L58" s="19">
        <v>9.9600000000000009</v>
      </c>
      <c r="M58" s="19">
        <v>9.9600000000000009</v>
      </c>
    </row>
    <row r="59" spans="1:13" x14ac:dyDescent="0.3">
      <c r="A59" s="16" t="s">
        <v>42</v>
      </c>
      <c r="B59" s="16" t="s">
        <v>47</v>
      </c>
      <c r="C59" s="19">
        <v>3991.52</v>
      </c>
      <c r="D59" s="19">
        <v>0</v>
      </c>
      <c r="E59" s="19">
        <v>3991.52</v>
      </c>
      <c r="F59" s="19">
        <v>3134.39</v>
      </c>
      <c r="G59" s="19">
        <v>0</v>
      </c>
      <c r="H59" s="19">
        <v>3134.39</v>
      </c>
      <c r="I59" s="19">
        <v>3124.62</v>
      </c>
      <c r="J59" s="46">
        <v>0</v>
      </c>
      <c r="K59" s="19">
        <v>3124.62</v>
      </c>
      <c r="L59" s="19">
        <v>9.77</v>
      </c>
      <c r="M59" s="19">
        <v>9.77</v>
      </c>
    </row>
    <row r="60" spans="1:13" x14ac:dyDescent="0.3">
      <c r="A60" s="16" t="s">
        <v>42</v>
      </c>
      <c r="B60" s="16" t="s">
        <v>43</v>
      </c>
      <c r="C60" s="19">
        <v>3637.5</v>
      </c>
      <c r="D60" s="19">
        <v>0</v>
      </c>
      <c r="E60" s="19">
        <v>3637.5</v>
      </c>
      <c r="F60" s="19">
        <v>3273.75</v>
      </c>
      <c r="G60" s="19">
        <v>37.369999999999997</v>
      </c>
      <c r="H60" s="19">
        <v>3311.12</v>
      </c>
      <c r="I60" s="19">
        <v>3086.18</v>
      </c>
      <c r="J60" s="46">
        <v>133.91</v>
      </c>
      <c r="K60" s="19">
        <v>3220.09</v>
      </c>
      <c r="L60" s="19">
        <v>187.57</v>
      </c>
      <c r="M60" s="19">
        <v>91.04</v>
      </c>
    </row>
    <row r="61" spans="1:13" x14ac:dyDescent="0.3">
      <c r="A61" s="16" t="s">
        <v>42</v>
      </c>
      <c r="B61" s="16" t="s">
        <v>44</v>
      </c>
      <c r="C61" s="19">
        <v>4607.55</v>
      </c>
      <c r="D61" s="19">
        <v>0</v>
      </c>
      <c r="E61" s="19">
        <v>4607.55</v>
      </c>
      <c r="F61" s="19">
        <v>4142.4399999999996</v>
      </c>
      <c r="G61" s="19">
        <v>93.06</v>
      </c>
      <c r="H61" s="19">
        <v>4235.49</v>
      </c>
      <c r="I61" s="19">
        <v>4105.76</v>
      </c>
      <c r="J61" s="46">
        <v>80.16</v>
      </c>
      <c r="K61" s="19">
        <v>4185.93</v>
      </c>
      <c r="L61" s="19">
        <v>36.67</v>
      </c>
      <c r="M61" s="19">
        <v>49.57</v>
      </c>
    </row>
    <row r="62" spans="1:13" x14ac:dyDescent="0.3">
      <c r="A62" s="16" t="s">
        <v>42</v>
      </c>
      <c r="B62" s="16" t="s">
        <v>45</v>
      </c>
      <c r="C62" s="19">
        <v>3658.36</v>
      </c>
      <c r="D62" s="19">
        <v>0</v>
      </c>
      <c r="E62" s="19">
        <v>3658.36</v>
      </c>
      <c r="F62" s="19">
        <v>3258.93</v>
      </c>
      <c r="G62" s="19">
        <v>31.07</v>
      </c>
      <c r="H62" s="19">
        <v>3290</v>
      </c>
      <c r="I62" s="19">
        <v>2966.87</v>
      </c>
      <c r="J62" s="46">
        <v>216.07</v>
      </c>
      <c r="K62" s="19">
        <v>3182.93</v>
      </c>
      <c r="L62" s="19">
        <v>292.06</v>
      </c>
      <c r="M62" s="19">
        <v>107.06</v>
      </c>
    </row>
    <row r="63" spans="1:13" x14ac:dyDescent="0.3">
      <c r="A63" s="16" t="s">
        <v>42</v>
      </c>
      <c r="B63" s="16" t="s">
        <v>46</v>
      </c>
      <c r="C63" s="19">
        <v>4118.01</v>
      </c>
      <c r="D63" s="19">
        <v>0</v>
      </c>
      <c r="E63" s="19">
        <v>4118.01</v>
      </c>
      <c r="F63" s="19">
        <v>3194.96</v>
      </c>
      <c r="G63" s="19">
        <v>0</v>
      </c>
      <c r="H63" s="19">
        <v>3194.96</v>
      </c>
      <c r="I63" s="19">
        <v>3200.71</v>
      </c>
      <c r="J63" s="46">
        <v>4.6399999999999997</v>
      </c>
      <c r="K63" s="19">
        <v>3205.35</v>
      </c>
      <c r="L63" s="19">
        <v>-5.75</v>
      </c>
      <c r="M63" s="19">
        <v>-10.39</v>
      </c>
    </row>
    <row r="64" spans="1:13" x14ac:dyDescent="0.3">
      <c r="A64" s="16" t="s">
        <v>48</v>
      </c>
      <c r="B64" s="16" t="s">
        <v>50</v>
      </c>
      <c r="C64" s="19">
        <v>1180.79</v>
      </c>
      <c r="D64" s="19">
        <v>95.63</v>
      </c>
      <c r="E64" s="19">
        <v>1276.42</v>
      </c>
      <c r="F64" s="19">
        <v>323.64999999999998</v>
      </c>
      <c r="G64" s="19">
        <v>0</v>
      </c>
      <c r="H64" s="19">
        <v>323.64999999999998</v>
      </c>
      <c r="I64" s="19">
        <v>265.77999999999997</v>
      </c>
      <c r="J64" s="46">
        <v>64.98</v>
      </c>
      <c r="K64" s="19">
        <v>330.75</v>
      </c>
      <c r="L64" s="19">
        <v>57.88</v>
      </c>
      <c r="M64" s="19">
        <v>-7.1</v>
      </c>
    </row>
    <row r="65" spans="1:13" x14ac:dyDescent="0.3">
      <c r="A65" s="16" t="s">
        <v>48</v>
      </c>
      <c r="B65" s="16" t="s">
        <v>51</v>
      </c>
      <c r="C65" s="19">
        <v>1103.78</v>
      </c>
      <c r="D65" s="19">
        <v>50.73</v>
      </c>
      <c r="E65" s="19">
        <v>1154.51</v>
      </c>
      <c r="F65" s="19">
        <v>286.92</v>
      </c>
      <c r="G65" s="19">
        <v>0</v>
      </c>
      <c r="H65" s="19">
        <v>286.92</v>
      </c>
      <c r="I65" s="19">
        <v>246.96</v>
      </c>
      <c r="J65" s="46">
        <v>37.94</v>
      </c>
      <c r="K65" s="19">
        <v>284.89</v>
      </c>
      <c r="L65" s="19">
        <v>39.96</v>
      </c>
      <c r="M65" s="19">
        <v>2.02</v>
      </c>
    </row>
    <row r="66" spans="1:13" x14ac:dyDescent="0.3">
      <c r="A66" s="16" t="s">
        <v>48</v>
      </c>
      <c r="B66" s="16" t="s">
        <v>49</v>
      </c>
      <c r="C66" s="19">
        <v>3462.24</v>
      </c>
      <c r="D66" s="19">
        <v>113.82</v>
      </c>
      <c r="E66" s="19">
        <v>3576.06</v>
      </c>
      <c r="F66" s="19">
        <v>895.45</v>
      </c>
      <c r="G66" s="19">
        <v>32.82</v>
      </c>
      <c r="H66" s="19">
        <v>928.27</v>
      </c>
      <c r="I66" s="19">
        <v>927.36</v>
      </c>
      <c r="J66" s="46">
        <v>38.71</v>
      </c>
      <c r="K66" s="19">
        <v>966.07</v>
      </c>
      <c r="L66" s="19">
        <v>-31.92</v>
      </c>
      <c r="M66" s="19">
        <v>-37.799999999999997</v>
      </c>
    </row>
    <row r="67" spans="1:13" x14ac:dyDescent="0.3">
      <c r="A67" s="16" t="s">
        <v>56</v>
      </c>
      <c r="B67" s="16" t="s">
        <v>57</v>
      </c>
      <c r="C67" s="19">
        <v>7208.82</v>
      </c>
      <c r="D67" s="19">
        <v>0</v>
      </c>
      <c r="E67" s="19">
        <v>7208.82</v>
      </c>
      <c r="F67" s="19">
        <v>4456.47</v>
      </c>
      <c r="G67" s="19">
        <v>0</v>
      </c>
      <c r="H67" s="19">
        <v>4456.47</v>
      </c>
      <c r="I67" s="19">
        <v>4306.87</v>
      </c>
      <c r="J67" s="46">
        <v>177.74</v>
      </c>
      <c r="K67" s="19">
        <v>4484.62</v>
      </c>
      <c r="L67" s="19">
        <v>149.6</v>
      </c>
      <c r="M67" s="19">
        <v>-28.15</v>
      </c>
    </row>
    <row r="68" spans="1:13" x14ac:dyDescent="0.3">
      <c r="A68" s="16" t="s">
        <v>56</v>
      </c>
      <c r="B68" s="16" t="s">
        <v>58</v>
      </c>
      <c r="C68" s="19">
        <v>6639.89</v>
      </c>
      <c r="D68" s="19">
        <v>170.14</v>
      </c>
      <c r="E68" s="19">
        <v>6810.03</v>
      </c>
      <c r="F68" s="19">
        <v>4246.5</v>
      </c>
      <c r="G68" s="19">
        <v>27.1</v>
      </c>
      <c r="H68" s="19">
        <v>4273.6000000000004</v>
      </c>
      <c r="I68" s="19">
        <v>4165.8599999999997</v>
      </c>
      <c r="J68" s="46">
        <v>60.92</v>
      </c>
      <c r="K68" s="19">
        <v>4226.79</v>
      </c>
      <c r="L68" s="19">
        <v>80.63</v>
      </c>
      <c r="M68" s="19">
        <v>46.81</v>
      </c>
    </row>
    <row r="69" spans="1:13" x14ac:dyDescent="0.3">
      <c r="A69" s="16" t="s">
        <v>56</v>
      </c>
      <c r="B69" s="16" t="s">
        <v>59</v>
      </c>
      <c r="C69" s="19">
        <v>4868.3100000000004</v>
      </c>
      <c r="D69" s="19">
        <v>0</v>
      </c>
      <c r="E69" s="19">
        <v>4868.3100000000004</v>
      </c>
      <c r="F69" s="19">
        <v>2482.81</v>
      </c>
      <c r="G69" s="19">
        <v>192.39</v>
      </c>
      <c r="H69" s="19">
        <v>2675.19</v>
      </c>
      <c r="I69" s="19">
        <v>2423.08</v>
      </c>
      <c r="J69" s="46">
        <v>136.18</v>
      </c>
      <c r="K69" s="19">
        <v>2559.2600000000002</v>
      </c>
      <c r="L69" s="19">
        <v>59.73</v>
      </c>
      <c r="M69" s="19">
        <v>115.94</v>
      </c>
    </row>
    <row r="70" spans="1:13" x14ac:dyDescent="0.3">
      <c r="A70" s="16" t="s">
        <v>56</v>
      </c>
      <c r="B70" s="16" t="s">
        <v>60</v>
      </c>
      <c r="C70" s="19">
        <v>3654.48</v>
      </c>
      <c r="D70" s="19">
        <v>302.43</v>
      </c>
      <c r="E70" s="19">
        <v>3956.91</v>
      </c>
      <c r="F70" s="19">
        <v>1780.93</v>
      </c>
      <c r="G70" s="19">
        <v>56.14</v>
      </c>
      <c r="H70" s="19">
        <v>1837.07</v>
      </c>
      <c r="I70" s="19">
        <v>1739.08</v>
      </c>
      <c r="J70" s="46">
        <v>86.07</v>
      </c>
      <c r="K70" s="19">
        <v>1825.15</v>
      </c>
      <c r="L70" s="19">
        <v>41.85</v>
      </c>
      <c r="M70" s="19">
        <v>11.92</v>
      </c>
    </row>
    <row r="71" spans="1:13" x14ac:dyDescent="0.3">
      <c r="A71" s="16" t="s">
        <v>56</v>
      </c>
      <c r="B71" s="16" t="s">
        <v>61</v>
      </c>
      <c r="C71" s="19">
        <v>4722.3599999999997</v>
      </c>
      <c r="D71" s="19">
        <v>373.19</v>
      </c>
      <c r="E71" s="19">
        <v>5095.55</v>
      </c>
      <c r="F71" s="19">
        <v>1146.8</v>
      </c>
      <c r="G71" s="19">
        <v>528.51</v>
      </c>
      <c r="H71" s="19">
        <v>1675.31</v>
      </c>
      <c r="I71" s="19">
        <v>1187.19</v>
      </c>
      <c r="J71" s="46">
        <v>434.82</v>
      </c>
      <c r="K71" s="19">
        <v>1622</v>
      </c>
      <c r="L71" s="19">
        <v>-40.39</v>
      </c>
      <c r="M71" s="19">
        <v>53.3</v>
      </c>
    </row>
    <row r="72" spans="1:13" x14ac:dyDescent="0.3">
      <c r="A72" s="16" t="s">
        <v>75</v>
      </c>
      <c r="B72" s="16" t="s">
        <v>70</v>
      </c>
      <c r="C72" s="19">
        <v>5947.23</v>
      </c>
      <c r="D72" s="19">
        <v>0</v>
      </c>
      <c r="E72" s="19">
        <v>5947.23</v>
      </c>
      <c r="F72" s="19">
        <v>809.31</v>
      </c>
      <c r="G72" s="19">
        <v>97.74</v>
      </c>
      <c r="H72" s="19">
        <v>907.06</v>
      </c>
      <c r="I72" s="19">
        <v>1457.81</v>
      </c>
      <c r="J72" s="46">
        <v>101.86</v>
      </c>
      <c r="K72" s="19">
        <v>1559.67</v>
      </c>
      <c r="L72" s="19">
        <v>-648.5</v>
      </c>
      <c r="M72" s="19">
        <v>-652.61</v>
      </c>
    </row>
    <row r="73" spans="1:13" x14ac:dyDescent="0.3">
      <c r="A73" s="16" t="s">
        <v>75</v>
      </c>
      <c r="B73" s="16" t="s">
        <v>76</v>
      </c>
      <c r="C73" s="19">
        <v>3449.6</v>
      </c>
      <c r="D73" s="19">
        <v>0</v>
      </c>
      <c r="E73" s="19">
        <v>3449.6</v>
      </c>
      <c r="F73" s="19">
        <v>397.98</v>
      </c>
      <c r="G73" s="19">
        <v>0</v>
      </c>
      <c r="H73" s="19">
        <v>397.98</v>
      </c>
      <c r="I73" s="19">
        <v>655.6</v>
      </c>
      <c r="J73" s="46">
        <v>62.4</v>
      </c>
      <c r="K73" s="19">
        <v>718</v>
      </c>
      <c r="L73" s="19">
        <v>-257.62</v>
      </c>
      <c r="M73" s="19">
        <v>-320.02</v>
      </c>
    </row>
    <row r="74" spans="1:13" x14ac:dyDescent="0.3">
      <c r="A74" s="16" t="s">
        <v>75</v>
      </c>
      <c r="B74" s="16" t="s">
        <v>71</v>
      </c>
      <c r="C74" s="19">
        <v>4386.05</v>
      </c>
      <c r="D74" s="19">
        <v>151.29</v>
      </c>
      <c r="E74" s="19">
        <v>4537.3500000000004</v>
      </c>
      <c r="F74" s="19">
        <v>1017.36</v>
      </c>
      <c r="G74" s="19">
        <v>0</v>
      </c>
      <c r="H74" s="19">
        <v>1017.36</v>
      </c>
      <c r="I74" s="19">
        <v>1354.7</v>
      </c>
      <c r="J74" s="46">
        <v>10.68</v>
      </c>
      <c r="K74" s="19">
        <v>1365.38</v>
      </c>
      <c r="L74" s="19">
        <v>-337.34</v>
      </c>
      <c r="M74" s="19">
        <v>-348.02</v>
      </c>
    </row>
    <row r="75" spans="1:13" x14ac:dyDescent="0.3">
      <c r="A75" s="16" t="s">
        <v>72</v>
      </c>
      <c r="B75" s="16" t="s">
        <v>73</v>
      </c>
      <c r="C75" s="19">
        <v>8976.8700000000008</v>
      </c>
      <c r="D75" s="19">
        <v>283.14</v>
      </c>
      <c r="E75" s="19">
        <v>9260.01</v>
      </c>
      <c r="F75" s="19">
        <v>2990.04</v>
      </c>
      <c r="G75" s="19">
        <v>0</v>
      </c>
      <c r="H75" s="19">
        <v>2990.04</v>
      </c>
      <c r="I75" s="19">
        <v>2672.99</v>
      </c>
      <c r="J75" s="46">
        <v>257.35000000000002</v>
      </c>
      <c r="K75" s="19">
        <v>2930.34</v>
      </c>
      <c r="L75" s="19">
        <v>317.05</v>
      </c>
      <c r="M75" s="19">
        <v>59.7</v>
      </c>
    </row>
    <row r="76" spans="1:13" x14ac:dyDescent="0.3">
      <c r="A76" s="16" t="s">
        <v>72</v>
      </c>
      <c r="B76" s="16" t="s">
        <v>74</v>
      </c>
      <c r="C76" s="19">
        <v>1683.11</v>
      </c>
      <c r="D76" s="19">
        <v>265.83</v>
      </c>
      <c r="E76" s="19">
        <v>1948.94</v>
      </c>
      <c r="F76" s="19">
        <v>457.18</v>
      </c>
      <c r="G76" s="19">
        <v>119.59</v>
      </c>
      <c r="H76" s="19">
        <v>576.77</v>
      </c>
      <c r="I76" s="19">
        <v>389.64</v>
      </c>
      <c r="J76" s="46">
        <v>160.38999999999999</v>
      </c>
      <c r="K76" s="19">
        <v>550.04</v>
      </c>
      <c r="L76" s="19">
        <v>67.540000000000006</v>
      </c>
      <c r="M76" s="19">
        <v>26.73</v>
      </c>
    </row>
    <row r="77" spans="1:13" x14ac:dyDescent="0.3">
      <c r="A77" s="16" t="s">
        <v>958</v>
      </c>
      <c r="B77" s="16" t="s">
        <v>1254</v>
      </c>
      <c r="C77" s="19">
        <v>3816.34</v>
      </c>
      <c r="D77" s="19">
        <v>0</v>
      </c>
      <c r="E77" s="19">
        <v>3816.34</v>
      </c>
      <c r="F77" s="19">
        <v>3816.34</v>
      </c>
      <c r="G77" s="19">
        <v>0</v>
      </c>
      <c r="H77" s="19">
        <v>3816.34</v>
      </c>
      <c r="I77" s="19">
        <v>3772.39</v>
      </c>
      <c r="J77" s="46">
        <v>0</v>
      </c>
      <c r="K77" s="19">
        <v>3772.39</v>
      </c>
      <c r="L77" s="19">
        <v>43.95</v>
      </c>
      <c r="M77" s="19">
        <v>43.95</v>
      </c>
    </row>
    <row r="78" spans="1:13" x14ac:dyDescent="0.3">
      <c r="A78" s="16" t="s">
        <v>958</v>
      </c>
      <c r="B78" s="16" t="s">
        <v>1255</v>
      </c>
      <c r="C78" s="19">
        <v>3795.37</v>
      </c>
      <c r="D78" s="19">
        <v>0</v>
      </c>
      <c r="E78" s="19">
        <v>3795.37</v>
      </c>
      <c r="F78" s="19">
        <v>3795.37</v>
      </c>
      <c r="G78" s="19">
        <v>0</v>
      </c>
      <c r="H78" s="19">
        <v>3795.37</v>
      </c>
      <c r="I78" s="19">
        <v>3792.07</v>
      </c>
      <c r="J78" s="46">
        <v>0</v>
      </c>
      <c r="K78" s="19">
        <v>3792.07</v>
      </c>
      <c r="L78" s="19">
        <v>3.3</v>
      </c>
      <c r="M78" s="19">
        <v>3.3</v>
      </c>
    </row>
    <row r="79" spans="1:13" x14ac:dyDescent="0.3">
      <c r="A79" s="16" t="s">
        <v>1292</v>
      </c>
      <c r="B79" s="16" t="s">
        <v>1254</v>
      </c>
      <c r="C79" s="19">
        <v>934.81</v>
      </c>
      <c r="D79" s="19">
        <v>0</v>
      </c>
      <c r="E79" s="19">
        <v>934.81</v>
      </c>
      <c r="F79" s="19">
        <v>934.81</v>
      </c>
      <c r="G79" s="19">
        <v>0</v>
      </c>
      <c r="H79" s="19">
        <v>934.81</v>
      </c>
      <c r="I79" s="19">
        <v>934.81</v>
      </c>
      <c r="J79" s="46">
        <v>0</v>
      </c>
      <c r="K79" s="19">
        <v>934.81</v>
      </c>
      <c r="L79" s="19">
        <v>0</v>
      </c>
      <c r="M79" s="19">
        <v>0</v>
      </c>
    </row>
    <row r="80" spans="1:13" x14ac:dyDescent="0.3">
      <c r="A80" s="16" t="s">
        <v>1292</v>
      </c>
      <c r="B80" s="16" t="s">
        <v>1255</v>
      </c>
      <c r="C80" s="19">
        <v>920.85</v>
      </c>
      <c r="D80" s="19">
        <v>0</v>
      </c>
      <c r="E80" s="19">
        <v>920.85</v>
      </c>
      <c r="F80" s="19">
        <v>875.9</v>
      </c>
      <c r="G80" s="19">
        <v>0</v>
      </c>
      <c r="H80" s="19">
        <v>875.9</v>
      </c>
      <c r="I80" s="19">
        <v>917.7</v>
      </c>
      <c r="J80" s="46">
        <v>0</v>
      </c>
      <c r="K80" s="19">
        <v>917.7</v>
      </c>
      <c r="L80" s="19">
        <v>-41.8</v>
      </c>
      <c r="M80" s="19">
        <v>-41.8</v>
      </c>
    </row>
    <row r="81" spans="1:13" x14ac:dyDescent="0.3">
      <c r="A81" s="16" t="s">
        <v>690</v>
      </c>
      <c r="B81" s="16" t="s">
        <v>1256</v>
      </c>
      <c r="C81" s="19">
        <v>861.42</v>
      </c>
      <c r="D81" s="19">
        <v>0</v>
      </c>
      <c r="E81" s="19">
        <v>861.42</v>
      </c>
      <c r="F81" s="19">
        <v>861.42</v>
      </c>
      <c r="G81" s="19">
        <v>0</v>
      </c>
      <c r="H81" s="19">
        <v>861.42</v>
      </c>
      <c r="I81" s="19">
        <v>846.34</v>
      </c>
      <c r="J81" s="46">
        <v>0</v>
      </c>
      <c r="K81" s="19">
        <v>846.34</v>
      </c>
      <c r="L81" s="19">
        <v>15.08</v>
      </c>
      <c r="M81" s="19">
        <v>15.08</v>
      </c>
    </row>
    <row r="82" spans="1:13" x14ac:dyDescent="0.3">
      <c r="A82" s="16" t="s">
        <v>690</v>
      </c>
      <c r="B82" s="16" t="s">
        <v>691</v>
      </c>
      <c r="C82" s="19">
        <v>675.01</v>
      </c>
      <c r="D82" s="19">
        <v>49.18</v>
      </c>
      <c r="E82" s="19">
        <v>724.19</v>
      </c>
      <c r="F82" s="19">
        <v>636.88</v>
      </c>
      <c r="G82" s="19">
        <v>45.4</v>
      </c>
      <c r="H82" s="19">
        <v>682.27</v>
      </c>
      <c r="I82" s="19">
        <v>561.86</v>
      </c>
      <c r="J82" s="46">
        <v>79.67</v>
      </c>
      <c r="K82" s="19">
        <v>641.53</v>
      </c>
      <c r="L82" s="19">
        <v>75.02</v>
      </c>
      <c r="M82" s="19">
        <v>40.74</v>
      </c>
    </row>
    <row r="83" spans="1:13" x14ac:dyDescent="0.3">
      <c r="A83" s="16" t="s">
        <v>52</v>
      </c>
      <c r="B83" s="16" t="s">
        <v>53</v>
      </c>
      <c r="C83" s="19">
        <v>4959.63</v>
      </c>
      <c r="D83" s="19">
        <v>0</v>
      </c>
      <c r="E83" s="19">
        <v>4959.63</v>
      </c>
      <c r="F83" s="19">
        <v>4786</v>
      </c>
      <c r="G83" s="19">
        <v>115.76</v>
      </c>
      <c r="H83" s="19">
        <v>4901.75</v>
      </c>
      <c r="I83" s="19">
        <v>4381.16</v>
      </c>
      <c r="J83" s="46">
        <v>412.97</v>
      </c>
      <c r="K83" s="19">
        <v>4794.12</v>
      </c>
      <c r="L83" s="19">
        <v>404.84</v>
      </c>
      <c r="M83" s="19">
        <v>107.63</v>
      </c>
    </row>
    <row r="84" spans="1:13" x14ac:dyDescent="0.3">
      <c r="A84" s="16" t="s">
        <v>52</v>
      </c>
      <c r="B84" s="16" t="s">
        <v>54</v>
      </c>
      <c r="C84" s="19">
        <v>4876.09</v>
      </c>
      <c r="D84" s="19">
        <v>175.85</v>
      </c>
      <c r="E84" s="19">
        <v>5051.95</v>
      </c>
      <c r="F84" s="19">
        <v>4547.0200000000004</v>
      </c>
      <c r="G84" s="19">
        <v>113.06</v>
      </c>
      <c r="H84" s="19">
        <v>4660.08</v>
      </c>
      <c r="I84" s="19">
        <v>4021.22</v>
      </c>
      <c r="J84" s="46">
        <v>382.49</v>
      </c>
      <c r="K84" s="19">
        <v>4403.71</v>
      </c>
      <c r="L84" s="19">
        <v>525.79999999999995</v>
      </c>
      <c r="M84" s="19">
        <v>256.37</v>
      </c>
    </row>
    <row r="85" spans="1:13" x14ac:dyDescent="0.3">
      <c r="A85" s="16" t="s">
        <v>52</v>
      </c>
      <c r="B85" s="16" t="s">
        <v>55</v>
      </c>
      <c r="C85" s="19">
        <v>3758.93</v>
      </c>
      <c r="D85" s="19">
        <v>332.63</v>
      </c>
      <c r="E85" s="19">
        <v>4091.57</v>
      </c>
      <c r="F85" s="19">
        <v>1579.1</v>
      </c>
      <c r="G85" s="19">
        <v>129.02000000000001</v>
      </c>
      <c r="H85" s="19">
        <v>1708.12</v>
      </c>
      <c r="I85" s="19">
        <v>1995.92</v>
      </c>
      <c r="J85" s="46">
        <v>112.08</v>
      </c>
      <c r="K85" s="19">
        <v>2108</v>
      </c>
      <c r="L85" s="19">
        <v>-416.83</v>
      </c>
      <c r="M85" s="19">
        <v>-399.89</v>
      </c>
    </row>
    <row r="86" spans="1:13" x14ac:dyDescent="0.3">
      <c r="A86" s="16" t="s">
        <v>62</v>
      </c>
      <c r="B86" s="16" t="s">
        <v>64</v>
      </c>
      <c r="C86" s="19">
        <v>1833.31</v>
      </c>
      <c r="D86" s="19">
        <v>0</v>
      </c>
      <c r="E86" s="19">
        <v>1833.31</v>
      </c>
      <c r="F86" s="19">
        <v>1833.31</v>
      </c>
      <c r="G86" s="19">
        <v>0</v>
      </c>
      <c r="H86" s="19">
        <v>1833.31</v>
      </c>
      <c r="I86" s="19">
        <v>1829.77</v>
      </c>
      <c r="J86" s="46">
        <v>0</v>
      </c>
      <c r="K86" s="19">
        <v>1829.77</v>
      </c>
      <c r="L86" s="19">
        <v>3.54</v>
      </c>
      <c r="M86" s="19">
        <v>3.54</v>
      </c>
    </row>
    <row r="87" spans="1:13" x14ac:dyDescent="0.3">
      <c r="A87" s="16" t="s">
        <v>62</v>
      </c>
      <c r="B87" s="16" t="s">
        <v>63</v>
      </c>
      <c r="C87" s="19">
        <v>6530.66</v>
      </c>
      <c r="D87" s="19">
        <v>0</v>
      </c>
      <c r="E87" s="19">
        <v>6530.66</v>
      </c>
      <c r="F87" s="19">
        <v>6530.66</v>
      </c>
      <c r="G87" s="19">
        <v>0</v>
      </c>
      <c r="H87" s="19">
        <v>6530.66</v>
      </c>
      <c r="I87" s="19">
        <v>5851.42</v>
      </c>
      <c r="J87" s="46">
        <v>0</v>
      </c>
      <c r="K87" s="19">
        <v>5851.42</v>
      </c>
      <c r="L87" s="19">
        <v>679.24</v>
      </c>
      <c r="M87" s="19">
        <v>679.24</v>
      </c>
    </row>
    <row r="88" spans="1:13" x14ac:dyDescent="0.3">
      <c r="A88" s="16" t="s">
        <v>62</v>
      </c>
      <c r="B88" s="16" t="s">
        <v>65</v>
      </c>
      <c r="C88" s="19">
        <v>5434.55</v>
      </c>
      <c r="D88" s="19">
        <v>0</v>
      </c>
      <c r="E88" s="19">
        <v>5434.55</v>
      </c>
      <c r="F88" s="19">
        <v>4862.1499999999996</v>
      </c>
      <c r="G88" s="19">
        <v>0</v>
      </c>
      <c r="H88" s="19">
        <v>4862.1499999999996</v>
      </c>
      <c r="I88" s="19">
        <v>4688.05</v>
      </c>
      <c r="J88" s="46">
        <v>0</v>
      </c>
      <c r="K88" s="19">
        <v>4688.05</v>
      </c>
      <c r="L88" s="19">
        <v>174.1</v>
      </c>
      <c r="M88" s="19">
        <v>174.1</v>
      </c>
    </row>
    <row r="89" spans="1:13" x14ac:dyDescent="0.3">
      <c r="A89" s="16" t="s">
        <v>62</v>
      </c>
      <c r="B89" s="16" t="s">
        <v>66</v>
      </c>
      <c r="C89" s="19">
        <v>526</v>
      </c>
      <c r="D89" s="19">
        <v>0</v>
      </c>
      <c r="E89" s="19">
        <v>526</v>
      </c>
      <c r="F89" s="19">
        <v>369.07</v>
      </c>
      <c r="G89" s="19">
        <v>0</v>
      </c>
      <c r="H89" s="19">
        <v>369.07</v>
      </c>
      <c r="I89" s="19">
        <v>389.07</v>
      </c>
      <c r="J89" s="46">
        <v>0</v>
      </c>
      <c r="K89" s="19">
        <v>389.07</v>
      </c>
      <c r="L89" s="19">
        <v>-20</v>
      </c>
      <c r="M89" s="19">
        <v>-20</v>
      </c>
    </row>
  </sheetData>
  <autoFilter ref="A1:M89" xr:uid="{00000000-0001-0000-04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7DAE-56A0-47AE-A0BB-A028A4ADC97E}">
  <dimension ref="A1:AC4207"/>
  <sheetViews>
    <sheetView zoomScale="70" zoomScaleNormal="70" workbookViewId="0">
      <pane xSplit="4" ySplit="1" topLeftCell="G4071" activePane="bottomRight" state="frozen"/>
      <selection pane="topRight" activeCell="E1" sqref="E1"/>
      <selection pane="bottomLeft" activeCell="A2" sqref="A2"/>
      <selection pane="bottomRight" activeCell="A4208" sqref="A4208:XFD4210"/>
    </sheetView>
  </sheetViews>
  <sheetFormatPr defaultRowHeight="14.4" x14ac:dyDescent="0.3"/>
  <cols>
    <col min="1" max="1" width="6.109375" style="118" customWidth="1"/>
    <col min="2" max="2" width="27.44140625" style="118" customWidth="1"/>
    <col min="3" max="3" width="24" style="118" customWidth="1"/>
    <col min="4" max="5" width="17.6640625" style="118" customWidth="1"/>
    <col min="6" max="6" width="13.6640625" style="118" customWidth="1"/>
    <col min="7" max="7" width="11.5546875" style="118" customWidth="1"/>
    <col min="8" max="8" width="13.33203125" style="118" customWidth="1"/>
    <col min="9" max="9" width="12.6640625" style="118" customWidth="1"/>
    <col min="10" max="10" width="13" style="118" customWidth="1"/>
    <col min="11" max="11" width="14.5546875" style="118" customWidth="1"/>
    <col min="12" max="12" width="11.77734375" style="118" customWidth="1"/>
    <col min="13" max="15" width="12.88671875" style="118" customWidth="1"/>
    <col min="16" max="16" width="13.6640625" style="118" customWidth="1"/>
    <col min="17" max="19" width="8.88671875" style="118"/>
    <col min="20" max="20" width="11.5546875" style="118" bestFit="1" customWidth="1"/>
    <col min="21" max="21" width="13.33203125" style="118" bestFit="1" customWidth="1"/>
    <col min="22" max="16384" width="8.88671875" style="118"/>
  </cols>
  <sheetData>
    <row r="1" spans="1:21" s="26" customFormat="1" x14ac:dyDescent="0.3">
      <c r="A1" s="28" t="s">
        <v>1342</v>
      </c>
      <c r="B1" s="28" t="s">
        <v>1343</v>
      </c>
      <c r="C1" s="28" t="s">
        <v>90</v>
      </c>
      <c r="D1" s="28" t="s">
        <v>91</v>
      </c>
      <c r="E1" s="28" t="s">
        <v>1344</v>
      </c>
      <c r="F1" s="28" t="s">
        <v>92</v>
      </c>
      <c r="G1" s="28" t="s">
        <v>1345</v>
      </c>
      <c r="H1" s="28" t="s">
        <v>93</v>
      </c>
      <c r="I1" s="28" t="s">
        <v>1346</v>
      </c>
      <c r="J1" s="28" t="s">
        <v>1347</v>
      </c>
      <c r="K1" s="28" t="s">
        <v>1348</v>
      </c>
      <c r="L1" s="125" t="s">
        <v>10460</v>
      </c>
      <c r="M1" s="125" t="s">
        <v>10461</v>
      </c>
      <c r="N1" s="125" t="s">
        <v>10462</v>
      </c>
      <c r="O1" s="125" t="s">
        <v>10463</v>
      </c>
      <c r="P1" s="125" t="s">
        <v>10464</v>
      </c>
      <c r="Q1" s="26" t="s">
        <v>10465</v>
      </c>
      <c r="R1" s="119" t="s">
        <v>10874</v>
      </c>
      <c r="S1" s="26" t="s">
        <v>10875</v>
      </c>
    </row>
    <row r="2" spans="1:21" x14ac:dyDescent="0.3">
      <c r="A2" s="114">
        <v>297</v>
      </c>
      <c r="B2" s="114" t="s">
        <v>2097</v>
      </c>
      <c r="C2" s="114" t="s">
        <v>2098</v>
      </c>
      <c r="D2" s="114" t="s">
        <v>2099</v>
      </c>
      <c r="E2" s="114" t="s">
        <v>2100</v>
      </c>
      <c r="F2" s="115">
        <v>46111</v>
      </c>
      <c r="G2" s="114" t="s">
        <v>2101</v>
      </c>
      <c r="H2" s="116">
        <v>1898400</v>
      </c>
      <c r="I2" s="116">
        <v>1898400</v>
      </c>
      <c r="J2" s="116">
        <v>15200</v>
      </c>
      <c r="K2" s="116">
        <v>1883200</v>
      </c>
      <c r="L2" s="116">
        <v>1883200</v>
      </c>
      <c r="M2" s="116">
        <v>0</v>
      </c>
      <c r="N2" s="116">
        <v>0</v>
      </c>
      <c r="O2" s="116">
        <v>0</v>
      </c>
      <c r="P2" s="120">
        <v>0</v>
      </c>
      <c r="Q2" s="27" t="str">
        <f>IF(G2="01 Jan 1900","Unregistered","Registered")</f>
        <v>Registered</v>
      </c>
      <c r="R2" s="121">
        <f>I2/H2</f>
        <v>1</v>
      </c>
      <c r="T2" s="117">
        <f>L2+M2+N2+O2+P2</f>
        <v>1883200</v>
      </c>
      <c r="U2" s="117">
        <f>K2-T2</f>
        <v>0</v>
      </c>
    </row>
    <row r="3" spans="1:21" x14ac:dyDescent="0.3">
      <c r="A3" s="114">
        <v>323</v>
      </c>
      <c r="B3" s="114" t="s">
        <v>2097</v>
      </c>
      <c r="C3" s="114" t="s">
        <v>2098</v>
      </c>
      <c r="D3" s="114" t="s">
        <v>2160</v>
      </c>
      <c r="E3" s="114" t="s">
        <v>2161</v>
      </c>
      <c r="F3" s="115">
        <v>45720</v>
      </c>
      <c r="G3" s="114" t="s">
        <v>1858</v>
      </c>
      <c r="H3" s="116">
        <v>1898400</v>
      </c>
      <c r="I3" s="116">
        <v>1898400</v>
      </c>
      <c r="J3" s="116">
        <v>203520</v>
      </c>
      <c r="K3" s="116">
        <v>1694880</v>
      </c>
      <c r="L3" s="116">
        <v>0</v>
      </c>
      <c r="M3" s="116">
        <v>0</v>
      </c>
      <c r="N3" s="116">
        <v>0</v>
      </c>
      <c r="O3" s="116">
        <v>0</v>
      </c>
      <c r="P3" s="120">
        <v>1694880</v>
      </c>
      <c r="Q3" s="27" t="str">
        <f>IF(G3="01 Jan 1900","Unregistered","Registered")</f>
        <v>Registered</v>
      </c>
      <c r="R3" s="121">
        <f>I3/H3</f>
        <v>1</v>
      </c>
      <c r="T3" s="117">
        <f t="shared" ref="T3:T52" si="0">L3+M3+N3+O3+P3</f>
        <v>1694880</v>
      </c>
      <c r="U3" s="117">
        <f t="shared" ref="U3:U52" si="1">K3-T3</f>
        <v>0</v>
      </c>
    </row>
    <row r="4" spans="1:21" x14ac:dyDescent="0.3">
      <c r="A4" s="114">
        <v>1684</v>
      </c>
      <c r="B4" s="114" t="s">
        <v>2097</v>
      </c>
      <c r="C4" s="114" t="s">
        <v>2098</v>
      </c>
      <c r="D4" s="114" t="s">
        <v>4966</v>
      </c>
      <c r="E4" s="114" t="s">
        <v>4967</v>
      </c>
      <c r="F4" s="115">
        <v>45716</v>
      </c>
      <c r="G4" s="114" t="s">
        <v>2727</v>
      </c>
      <c r="H4" s="116">
        <v>1898400</v>
      </c>
      <c r="I4" s="116">
        <v>1898400</v>
      </c>
      <c r="J4" s="116">
        <v>1898400</v>
      </c>
      <c r="K4" s="116">
        <v>0</v>
      </c>
      <c r="L4" s="116">
        <v>0</v>
      </c>
      <c r="M4" s="116">
        <v>0</v>
      </c>
      <c r="N4" s="116">
        <v>0</v>
      </c>
      <c r="O4" s="116">
        <v>0</v>
      </c>
      <c r="P4" s="120">
        <v>0</v>
      </c>
      <c r="Q4" s="27" t="str">
        <f>IF(G4="01 Jan 1900","Unregistered","Registered")</f>
        <v>Registered</v>
      </c>
      <c r="R4" s="121">
        <f>I4/H4</f>
        <v>1</v>
      </c>
      <c r="T4" s="117">
        <f t="shared" si="0"/>
        <v>0</v>
      </c>
      <c r="U4" s="117">
        <f t="shared" si="1"/>
        <v>0</v>
      </c>
    </row>
    <row r="5" spans="1:21" x14ac:dyDescent="0.3">
      <c r="A5" s="114">
        <v>1685</v>
      </c>
      <c r="B5" s="114" t="s">
        <v>2097</v>
      </c>
      <c r="C5" s="114" t="s">
        <v>2098</v>
      </c>
      <c r="D5" s="114" t="s">
        <v>4968</v>
      </c>
      <c r="E5" s="114" t="s">
        <v>4969</v>
      </c>
      <c r="F5" s="115">
        <v>45716</v>
      </c>
      <c r="G5" s="114" t="s">
        <v>2727</v>
      </c>
      <c r="H5" s="116">
        <v>1898400</v>
      </c>
      <c r="I5" s="116">
        <v>1898400</v>
      </c>
      <c r="J5" s="116">
        <v>1898400</v>
      </c>
      <c r="K5" s="116">
        <v>0</v>
      </c>
      <c r="L5" s="116">
        <v>0</v>
      </c>
      <c r="M5" s="116">
        <v>0</v>
      </c>
      <c r="N5" s="116">
        <v>0</v>
      </c>
      <c r="O5" s="116">
        <v>0</v>
      </c>
      <c r="P5" s="120">
        <v>0</v>
      </c>
      <c r="Q5" s="27" t="str">
        <f>IF(G5="01 Jan 1900","Unregistered","Registered")</f>
        <v>Registered</v>
      </c>
      <c r="R5" s="121">
        <f>I5/H5</f>
        <v>1</v>
      </c>
      <c r="T5" s="117">
        <f t="shared" si="0"/>
        <v>0</v>
      </c>
      <c r="U5" s="117">
        <f t="shared" si="1"/>
        <v>0</v>
      </c>
    </row>
    <row r="6" spans="1:21" x14ac:dyDescent="0.3">
      <c r="A6" s="114">
        <v>1686</v>
      </c>
      <c r="B6" s="114" t="s">
        <v>2097</v>
      </c>
      <c r="C6" s="114" t="s">
        <v>2098</v>
      </c>
      <c r="D6" s="114" t="s">
        <v>4970</v>
      </c>
      <c r="E6" s="114" t="s">
        <v>4971</v>
      </c>
      <c r="F6" s="115">
        <v>45784</v>
      </c>
      <c r="G6" s="114" t="s">
        <v>3885</v>
      </c>
      <c r="H6" s="116">
        <v>1898400</v>
      </c>
      <c r="I6" s="116">
        <v>1898400</v>
      </c>
      <c r="J6" s="116">
        <v>1898400</v>
      </c>
      <c r="K6" s="116">
        <v>0</v>
      </c>
      <c r="L6" s="116">
        <v>0</v>
      </c>
      <c r="M6" s="116">
        <v>0</v>
      </c>
      <c r="N6" s="116">
        <v>0</v>
      </c>
      <c r="O6" s="116">
        <v>0</v>
      </c>
      <c r="P6" s="120">
        <v>0</v>
      </c>
      <c r="Q6" s="27" t="str">
        <f>IF(G6="01 Jan 1900","Unregistered","Registered")</f>
        <v>Registered</v>
      </c>
      <c r="R6" s="121">
        <f>I6/H6</f>
        <v>1</v>
      </c>
      <c r="T6" s="117">
        <f t="shared" si="0"/>
        <v>0</v>
      </c>
      <c r="U6" s="117">
        <f t="shared" si="1"/>
        <v>0</v>
      </c>
    </row>
    <row r="7" spans="1:21" x14ac:dyDescent="0.3">
      <c r="A7" s="114">
        <v>1687</v>
      </c>
      <c r="B7" s="114" t="s">
        <v>2097</v>
      </c>
      <c r="C7" s="114" t="s">
        <v>2098</v>
      </c>
      <c r="D7" s="114" t="s">
        <v>4972</v>
      </c>
      <c r="E7" s="114" t="s">
        <v>4973</v>
      </c>
      <c r="F7" s="115">
        <v>45716</v>
      </c>
      <c r="G7" s="114" t="s">
        <v>4291</v>
      </c>
      <c r="H7" s="116">
        <v>1898400</v>
      </c>
      <c r="I7" s="116">
        <v>1898400</v>
      </c>
      <c r="J7" s="116">
        <v>1898400</v>
      </c>
      <c r="K7" s="116">
        <v>0</v>
      </c>
      <c r="L7" s="116">
        <v>0</v>
      </c>
      <c r="M7" s="116">
        <v>0</v>
      </c>
      <c r="N7" s="116">
        <v>0</v>
      </c>
      <c r="O7" s="116">
        <v>0</v>
      </c>
      <c r="P7" s="120">
        <v>0</v>
      </c>
      <c r="Q7" s="27" t="str">
        <f>IF(G7="01 Jan 1900","Unregistered","Registered")</f>
        <v>Registered</v>
      </c>
      <c r="R7" s="121">
        <f>I7/H7</f>
        <v>1</v>
      </c>
      <c r="T7" s="117">
        <f t="shared" si="0"/>
        <v>0</v>
      </c>
      <c r="U7" s="117">
        <f t="shared" si="1"/>
        <v>0</v>
      </c>
    </row>
    <row r="8" spans="1:21" x14ac:dyDescent="0.3">
      <c r="A8" s="114">
        <v>1688</v>
      </c>
      <c r="B8" s="114" t="s">
        <v>2097</v>
      </c>
      <c r="C8" s="114" t="s">
        <v>2098</v>
      </c>
      <c r="D8" s="114" t="s">
        <v>4974</v>
      </c>
      <c r="E8" s="114" t="s">
        <v>4975</v>
      </c>
      <c r="F8" s="115">
        <v>45716</v>
      </c>
      <c r="G8" s="114" t="s">
        <v>4302</v>
      </c>
      <c r="H8" s="116">
        <v>1898400</v>
      </c>
      <c r="I8" s="116">
        <v>1898400</v>
      </c>
      <c r="J8" s="116">
        <v>1898400</v>
      </c>
      <c r="K8" s="116">
        <v>0</v>
      </c>
      <c r="L8" s="116">
        <v>0</v>
      </c>
      <c r="M8" s="116">
        <v>0</v>
      </c>
      <c r="N8" s="116">
        <v>0</v>
      </c>
      <c r="O8" s="116">
        <v>0</v>
      </c>
      <c r="P8" s="120">
        <v>0</v>
      </c>
      <c r="Q8" s="27" t="str">
        <f>IF(G8="01 Jan 1900","Unregistered","Registered")</f>
        <v>Registered</v>
      </c>
      <c r="R8" s="121">
        <f>I8/H8</f>
        <v>1</v>
      </c>
      <c r="T8" s="117">
        <f t="shared" si="0"/>
        <v>0</v>
      </c>
      <c r="U8" s="117">
        <f t="shared" si="1"/>
        <v>0</v>
      </c>
    </row>
    <row r="9" spans="1:21" x14ac:dyDescent="0.3">
      <c r="A9" s="114">
        <v>1689</v>
      </c>
      <c r="B9" s="114" t="s">
        <v>2097</v>
      </c>
      <c r="C9" s="114" t="s">
        <v>2098</v>
      </c>
      <c r="D9" s="114" t="s">
        <v>4976</v>
      </c>
      <c r="E9" s="114" t="s">
        <v>4977</v>
      </c>
      <c r="F9" s="115">
        <v>45716</v>
      </c>
      <c r="G9" s="114" t="s">
        <v>4649</v>
      </c>
      <c r="H9" s="116">
        <v>1898400</v>
      </c>
      <c r="I9" s="116">
        <v>1898400</v>
      </c>
      <c r="J9" s="116">
        <v>1898400</v>
      </c>
      <c r="K9" s="116">
        <v>0</v>
      </c>
      <c r="L9" s="116">
        <v>0</v>
      </c>
      <c r="M9" s="116">
        <v>0</v>
      </c>
      <c r="N9" s="116">
        <v>0</v>
      </c>
      <c r="O9" s="116">
        <v>0</v>
      </c>
      <c r="P9" s="120">
        <v>0</v>
      </c>
      <c r="Q9" s="27" t="str">
        <f>IF(G9="01 Jan 1900","Unregistered","Registered")</f>
        <v>Registered</v>
      </c>
      <c r="R9" s="121">
        <f>I9/H9</f>
        <v>1</v>
      </c>
      <c r="T9" s="117">
        <f t="shared" si="0"/>
        <v>0</v>
      </c>
      <c r="U9" s="117">
        <f t="shared" si="1"/>
        <v>0</v>
      </c>
    </row>
    <row r="10" spans="1:21" x14ac:dyDescent="0.3">
      <c r="A10" s="114">
        <v>1690</v>
      </c>
      <c r="B10" s="114" t="s">
        <v>2097</v>
      </c>
      <c r="C10" s="114" t="s">
        <v>2098</v>
      </c>
      <c r="D10" s="114" t="s">
        <v>4978</v>
      </c>
      <c r="E10" s="114" t="s">
        <v>4979</v>
      </c>
      <c r="F10" s="115">
        <v>45716</v>
      </c>
      <c r="G10" s="114" t="s">
        <v>4451</v>
      </c>
      <c r="H10" s="116">
        <v>1898400</v>
      </c>
      <c r="I10" s="116">
        <v>1898400</v>
      </c>
      <c r="J10" s="116">
        <v>1898400</v>
      </c>
      <c r="K10" s="116">
        <v>0</v>
      </c>
      <c r="L10" s="116">
        <v>0</v>
      </c>
      <c r="M10" s="116">
        <v>0</v>
      </c>
      <c r="N10" s="116">
        <v>0</v>
      </c>
      <c r="O10" s="116">
        <v>0</v>
      </c>
      <c r="P10" s="120">
        <v>0</v>
      </c>
      <c r="Q10" s="27" t="str">
        <f>IF(G10="01 Jan 1900","Unregistered","Registered")</f>
        <v>Registered</v>
      </c>
      <c r="R10" s="121">
        <f>I10/H10</f>
        <v>1</v>
      </c>
      <c r="T10" s="117">
        <f t="shared" si="0"/>
        <v>0</v>
      </c>
      <c r="U10" s="117">
        <f t="shared" si="1"/>
        <v>0</v>
      </c>
    </row>
    <row r="11" spans="1:21" x14ac:dyDescent="0.3">
      <c r="A11" s="114">
        <v>1691</v>
      </c>
      <c r="B11" s="114" t="s">
        <v>2097</v>
      </c>
      <c r="C11" s="114" t="s">
        <v>2098</v>
      </c>
      <c r="D11" s="114" t="s">
        <v>4980</v>
      </c>
      <c r="E11" s="114" t="s">
        <v>4981</v>
      </c>
      <c r="F11" s="115">
        <v>45786</v>
      </c>
      <c r="G11" s="114" t="s">
        <v>3237</v>
      </c>
      <c r="H11" s="116">
        <v>1898400</v>
      </c>
      <c r="I11" s="116">
        <v>1898400</v>
      </c>
      <c r="J11" s="116">
        <v>1898400</v>
      </c>
      <c r="K11" s="116">
        <v>0</v>
      </c>
      <c r="L11" s="116">
        <v>0</v>
      </c>
      <c r="M11" s="116">
        <v>0</v>
      </c>
      <c r="N11" s="116">
        <v>0</v>
      </c>
      <c r="O11" s="116">
        <v>0</v>
      </c>
      <c r="P11" s="120">
        <v>0</v>
      </c>
      <c r="Q11" s="27" t="str">
        <f>IF(G11="01 Jan 1900","Unregistered","Registered")</f>
        <v>Registered</v>
      </c>
      <c r="R11" s="121">
        <f>I11/H11</f>
        <v>1</v>
      </c>
      <c r="T11" s="117">
        <f t="shared" si="0"/>
        <v>0</v>
      </c>
      <c r="U11" s="117">
        <f t="shared" si="1"/>
        <v>0</v>
      </c>
    </row>
    <row r="12" spans="1:21" x14ac:dyDescent="0.3">
      <c r="A12" s="114">
        <v>1692</v>
      </c>
      <c r="B12" s="114" t="s">
        <v>2097</v>
      </c>
      <c r="C12" s="114" t="s">
        <v>2098</v>
      </c>
      <c r="D12" s="114" t="s">
        <v>4982</v>
      </c>
      <c r="E12" s="114" t="s">
        <v>4983</v>
      </c>
      <c r="F12" s="115">
        <v>45716</v>
      </c>
      <c r="G12" s="114" t="s">
        <v>2727</v>
      </c>
      <c r="H12" s="116">
        <v>1898400</v>
      </c>
      <c r="I12" s="116">
        <v>1898400</v>
      </c>
      <c r="J12" s="116">
        <v>1898400</v>
      </c>
      <c r="K12" s="116">
        <v>0</v>
      </c>
      <c r="L12" s="116">
        <v>0</v>
      </c>
      <c r="M12" s="116">
        <v>0</v>
      </c>
      <c r="N12" s="116">
        <v>0</v>
      </c>
      <c r="O12" s="116">
        <v>0</v>
      </c>
      <c r="P12" s="120">
        <v>0</v>
      </c>
      <c r="Q12" s="27" t="str">
        <f>IF(G12="01 Jan 1900","Unregistered","Registered")</f>
        <v>Registered</v>
      </c>
      <c r="R12" s="121">
        <f>I12/H12</f>
        <v>1</v>
      </c>
      <c r="T12" s="117">
        <f t="shared" si="0"/>
        <v>0</v>
      </c>
      <c r="U12" s="117">
        <f t="shared" si="1"/>
        <v>0</v>
      </c>
    </row>
    <row r="13" spans="1:21" x14ac:dyDescent="0.3">
      <c r="A13" s="114">
        <v>1693</v>
      </c>
      <c r="B13" s="114" t="s">
        <v>2097</v>
      </c>
      <c r="C13" s="114" t="s">
        <v>2098</v>
      </c>
      <c r="D13" s="114" t="s">
        <v>4984</v>
      </c>
      <c r="E13" s="114" t="s">
        <v>4985</v>
      </c>
      <c r="F13" s="115">
        <v>45716</v>
      </c>
      <c r="G13" s="114" t="s">
        <v>4446</v>
      </c>
      <c r="H13" s="116">
        <v>1898400</v>
      </c>
      <c r="I13" s="116">
        <v>1898400</v>
      </c>
      <c r="J13" s="116">
        <v>1898400</v>
      </c>
      <c r="K13" s="116">
        <v>0</v>
      </c>
      <c r="L13" s="116">
        <v>0</v>
      </c>
      <c r="M13" s="116">
        <v>0</v>
      </c>
      <c r="N13" s="116">
        <v>0</v>
      </c>
      <c r="O13" s="116">
        <v>0</v>
      </c>
      <c r="P13" s="120">
        <v>0</v>
      </c>
      <c r="Q13" s="27" t="str">
        <f>IF(G13="01 Jan 1900","Unregistered","Registered")</f>
        <v>Registered</v>
      </c>
      <c r="R13" s="121">
        <f>I13/H13</f>
        <v>1</v>
      </c>
      <c r="T13" s="117">
        <f t="shared" si="0"/>
        <v>0</v>
      </c>
      <c r="U13" s="117">
        <f t="shared" si="1"/>
        <v>0</v>
      </c>
    </row>
    <row r="14" spans="1:21" x14ac:dyDescent="0.3">
      <c r="A14" s="114">
        <v>1694</v>
      </c>
      <c r="B14" s="114" t="s">
        <v>2097</v>
      </c>
      <c r="C14" s="114" t="s">
        <v>2098</v>
      </c>
      <c r="D14" s="114" t="s">
        <v>4986</v>
      </c>
      <c r="E14" s="114" t="s">
        <v>4987</v>
      </c>
      <c r="F14" s="115">
        <v>45721</v>
      </c>
      <c r="G14" s="114" t="s">
        <v>4446</v>
      </c>
      <c r="H14" s="116">
        <v>1898400</v>
      </c>
      <c r="I14" s="116">
        <v>1898400</v>
      </c>
      <c r="J14" s="116">
        <v>1898400</v>
      </c>
      <c r="K14" s="116">
        <v>0</v>
      </c>
      <c r="L14" s="116">
        <v>0</v>
      </c>
      <c r="M14" s="116">
        <v>0</v>
      </c>
      <c r="N14" s="116">
        <v>0</v>
      </c>
      <c r="O14" s="116">
        <v>0</v>
      </c>
      <c r="P14" s="120">
        <v>0</v>
      </c>
      <c r="Q14" s="27" t="str">
        <f>IF(G14="01 Jan 1900","Unregistered","Registered")</f>
        <v>Registered</v>
      </c>
      <c r="R14" s="121">
        <f>I14/H14</f>
        <v>1</v>
      </c>
      <c r="T14" s="117">
        <f t="shared" si="0"/>
        <v>0</v>
      </c>
      <c r="U14" s="117">
        <f t="shared" si="1"/>
        <v>0</v>
      </c>
    </row>
    <row r="15" spans="1:21" x14ac:dyDescent="0.3">
      <c r="A15" s="114">
        <v>1695</v>
      </c>
      <c r="B15" s="114" t="s">
        <v>2097</v>
      </c>
      <c r="C15" s="114" t="s">
        <v>2098</v>
      </c>
      <c r="D15" s="114" t="s">
        <v>4988</v>
      </c>
      <c r="E15" s="114" t="s">
        <v>4989</v>
      </c>
      <c r="F15" s="115">
        <v>45716</v>
      </c>
      <c r="G15" s="114" t="s">
        <v>2727</v>
      </c>
      <c r="H15" s="116">
        <v>1898400</v>
      </c>
      <c r="I15" s="116">
        <v>1898400</v>
      </c>
      <c r="J15" s="116">
        <v>1898400</v>
      </c>
      <c r="K15" s="116">
        <v>0</v>
      </c>
      <c r="L15" s="116">
        <v>0</v>
      </c>
      <c r="M15" s="116">
        <v>0</v>
      </c>
      <c r="N15" s="116">
        <v>0</v>
      </c>
      <c r="O15" s="116">
        <v>0</v>
      </c>
      <c r="P15" s="120">
        <v>0</v>
      </c>
      <c r="Q15" s="27" t="str">
        <f>IF(G15="01 Jan 1900","Unregistered","Registered")</f>
        <v>Registered</v>
      </c>
      <c r="R15" s="121">
        <f>I15/H15</f>
        <v>1</v>
      </c>
      <c r="T15" s="117">
        <f t="shared" si="0"/>
        <v>0</v>
      </c>
      <c r="U15" s="117">
        <f t="shared" si="1"/>
        <v>0</v>
      </c>
    </row>
    <row r="16" spans="1:21" x14ac:dyDescent="0.3">
      <c r="A16" s="114">
        <v>1696</v>
      </c>
      <c r="B16" s="114" t="s">
        <v>2097</v>
      </c>
      <c r="C16" s="114" t="s">
        <v>2098</v>
      </c>
      <c r="D16" s="114" t="s">
        <v>4990</v>
      </c>
      <c r="E16" s="114" t="s">
        <v>4991</v>
      </c>
      <c r="F16" s="115">
        <v>45819</v>
      </c>
      <c r="G16" s="114" t="s">
        <v>3944</v>
      </c>
      <c r="H16" s="116">
        <v>1898400</v>
      </c>
      <c r="I16" s="116">
        <v>1898400</v>
      </c>
      <c r="J16" s="116">
        <v>1898400</v>
      </c>
      <c r="K16" s="116">
        <v>0</v>
      </c>
      <c r="L16" s="116">
        <v>0</v>
      </c>
      <c r="M16" s="116">
        <v>0</v>
      </c>
      <c r="N16" s="116">
        <v>0</v>
      </c>
      <c r="O16" s="116">
        <v>0</v>
      </c>
      <c r="P16" s="120">
        <v>0</v>
      </c>
      <c r="Q16" s="27" t="str">
        <f>IF(G16="01 Jan 1900","Unregistered","Registered")</f>
        <v>Registered</v>
      </c>
      <c r="R16" s="121">
        <f>I16/H16</f>
        <v>1</v>
      </c>
      <c r="T16" s="117">
        <f t="shared" si="0"/>
        <v>0</v>
      </c>
      <c r="U16" s="117">
        <f t="shared" si="1"/>
        <v>0</v>
      </c>
    </row>
    <row r="17" spans="1:21" x14ac:dyDescent="0.3">
      <c r="A17" s="114">
        <v>1697</v>
      </c>
      <c r="B17" s="114" t="s">
        <v>2097</v>
      </c>
      <c r="C17" s="114" t="s">
        <v>2098</v>
      </c>
      <c r="D17" s="114" t="s">
        <v>4992</v>
      </c>
      <c r="E17" s="114" t="s">
        <v>4993</v>
      </c>
      <c r="F17" s="115">
        <v>45716</v>
      </c>
      <c r="G17" s="114" t="s">
        <v>4294</v>
      </c>
      <c r="H17" s="116">
        <v>1898400</v>
      </c>
      <c r="I17" s="116">
        <v>1898400</v>
      </c>
      <c r="J17" s="116">
        <v>1898400</v>
      </c>
      <c r="K17" s="116">
        <v>0</v>
      </c>
      <c r="L17" s="116">
        <v>0</v>
      </c>
      <c r="M17" s="116">
        <v>0</v>
      </c>
      <c r="N17" s="116">
        <v>0</v>
      </c>
      <c r="O17" s="116">
        <v>0</v>
      </c>
      <c r="P17" s="120">
        <v>0</v>
      </c>
      <c r="Q17" s="27" t="str">
        <f>IF(G17="01 Jan 1900","Unregistered","Registered")</f>
        <v>Registered</v>
      </c>
      <c r="R17" s="121">
        <f>I17/H17</f>
        <v>1</v>
      </c>
      <c r="T17" s="117">
        <f t="shared" si="0"/>
        <v>0</v>
      </c>
      <c r="U17" s="117">
        <f t="shared" si="1"/>
        <v>0</v>
      </c>
    </row>
    <row r="18" spans="1:21" x14ac:dyDescent="0.3">
      <c r="A18" s="114">
        <v>1698</v>
      </c>
      <c r="B18" s="114" t="s">
        <v>2097</v>
      </c>
      <c r="C18" s="114" t="s">
        <v>2098</v>
      </c>
      <c r="D18" s="114" t="s">
        <v>4994</v>
      </c>
      <c r="E18" s="114" t="s">
        <v>4995</v>
      </c>
      <c r="F18" s="115">
        <v>45716</v>
      </c>
      <c r="G18" s="114" t="s">
        <v>2727</v>
      </c>
      <c r="H18" s="116">
        <v>1898400</v>
      </c>
      <c r="I18" s="116">
        <v>1898400</v>
      </c>
      <c r="J18" s="116">
        <v>1898400</v>
      </c>
      <c r="K18" s="116">
        <v>0</v>
      </c>
      <c r="L18" s="116">
        <v>0</v>
      </c>
      <c r="M18" s="116">
        <v>0</v>
      </c>
      <c r="N18" s="116">
        <v>0</v>
      </c>
      <c r="O18" s="116">
        <v>0</v>
      </c>
      <c r="P18" s="120">
        <v>0</v>
      </c>
      <c r="Q18" s="27" t="str">
        <f>IF(G18="01 Jan 1900","Unregistered","Registered")</f>
        <v>Registered</v>
      </c>
      <c r="R18" s="121">
        <f>I18/H18</f>
        <v>1</v>
      </c>
      <c r="T18" s="117">
        <f t="shared" si="0"/>
        <v>0</v>
      </c>
      <c r="U18" s="117">
        <f t="shared" si="1"/>
        <v>0</v>
      </c>
    </row>
    <row r="19" spans="1:21" x14ac:dyDescent="0.3">
      <c r="A19" s="114">
        <v>1699</v>
      </c>
      <c r="B19" s="114" t="s">
        <v>2097</v>
      </c>
      <c r="C19" s="114" t="s">
        <v>2098</v>
      </c>
      <c r="D19" s="114" t="s">
        <v>4996</v>
      </c>
      <c r="E19" s="114" t="s">
        <v>4997</v>
      </c>
      <c r="F19" s="115">
        <v>45719</v>
      </c>
      <c r="G19" s="114" t="s">
        <v>4294</v>
      </c>
      <c r="H19" s="116">
        <v>1898400</v>
      </c>
      <c r="I19" s="116">
        <v>1898400</v>
      </c>
      <c r="J19" s="116">
        <v>1898400</v>
      </c>
      <c r="K19" s="116">
        <v>0</v>
      </c>
      <c r="L19" s="116">
        <v>0</v>
      </c>
      <c r="M19" s="116">
        <v>0</v>
      </c>
      <c r="N19" s="116">
        <v>0</v>
      </c>
      <c r="O19" s="116">
        <v>0</v>
      </c>
      <c r="P19" s="120">
        <v>0</v>
      </c>
      <c r="Q19" s="27" t="str">
        <f>IF(G19="01 Jan 1900","Unregistered","Registered")</f>
        <v>Registered</v>
      </c>
      <c r="R19" s="121">
        <f>I19/H19</f>
        <v>1</v>
      </c>
      <c r="T19" s="117">
        <f t="shared" si="0"/>
        <v>0</v>
      </c>
      <c r="U19" s="117">
        <f t="shared" si="1"/>
        <v>0</v>
      </c>
    </row>
    <row r="20" spans="1:21" x14ac:dyDescent="0.3">
      <c r="A20" s="114">
        <v>1700</v>
      </c>
      <c r="B20" s="114" t="s">
        <v>2097</v>
      </c>
      <c r="C20" s="114" t="s">
        <v>2098</v>
      </c>
      <c r="D20" s="114" t="s">
        <v>4998</v>
      </c>
      <c r="E20" s="114" t="s">
        <v>4999</v>
      </c>
      <c r="F20" s="115">
        <v>45716</v>
      </c>
      <c r="G20" s="114" t="s">
        <v>3452</v>
      </c>
      <c r="H20" s="116">
        <v>1898400</v>
      </c>
      <c r="I20" s="116">
        <v>1898400</v>
      </c>
      <c r="J20" s="116">
        <v>1898400</v>
      </c>
      <c r="K20" s="116">
        <v>0</v>
      </c>
      <c r="L20" s="116">
        <v>0</v>
      </c>
      <c r="M20" s="116">
        <v>0</v>
      </c>
      <c r="N20" s="116">
        <v>0</v>
      </c>
      <c r="O20" s="116">
        <v>0</v>
      </c>
      <c r="P20" s="120">
        <v>0</v>
      </c>
      <c r="Q20" s="27" t="str">
        <f>IF(G20="01 Jan 1900","Unregistered","Registered")</f>
        <v>Registered</v>
      </c>
      <c r="R20" s="121">
        <f>I20/H20</f>
        <v>1</v>
      </c>
      <c r="T20" s="117">
        <f t="shared" si="0"/>
        <v>0</v>
      </c>
      <c r="U20" s="117">
        <f t="shared" si="1"/>
        <v>0</v>
      </c>
    </row>
    <row r="21" spans="1:21" x14ac:dyDescent="0.3">
      <c r="A21" s="114">
        <v>1701</v>
      </c>
      <c r="B21" s="114" t="s">
        <v>2097</v>
      </c>
      <c r="C21" s="114" t="s">
        <v>2098</v>
      </c>
      <c r="D21" s="114" t="s">
        <v>5000</v>
      </c>
      <c r="E21" s="114" t="s">
        <v>5001</v>
      </c>
      <c r="F21" s="115">
        <v>45716</v>
      </c>
      <c r="G21" s="114" t="s">
        <v>4302</v>
      </c>
      <c r="H21" s="116">
        <v>1898400</v>
      </c>
      <c r="I21" s="116">
        <v>1898400</v>
      </c>
      <c r="J21" s="116">
        <v>1898400</v>
      </c>
      <c r="K21" s="116">
        <v>0</v>
      </c>
      <c r="L21" s="116">
        <v>0</v>
      </c>
      <c r="M21" s="116">
        <v>0</v>
      </c>
      <c r="N21" s="116">
        <v>0</v>
      </c>
      <c r="O21" s="116">
        <v>0</v>
      </c>
      <c r="P21" s="120">
        <v>0</v>
      </c>
      <c r="Q21" s="27" t="str">
        <f>IF(G21="01 Jan 1900","Unregistered","Registered")</f>
        <v>Registered</v>
      </c>
      <c r="R21" s="121">
        <f>I21/H21</f>
        <v>1</v>
      </c>
      <c r="T21" s="117">
        <f t="shared" si="0"/>
        <v>0</v>
      </c>
      <c r="U21" s="117">
        <f t="shared" si="1"/>
        <v>0</v>
      </c>
    </row>
    <row r="22" spans="1:21" x14ac:dyDescent="0.3">
      <c r="A22" s="114">
        <v>1702</v>
      </c>
      <c r="B22" s="114" t="s">
        <v>2097</v>
      </c>
      <c r="C22" s="114" t="s">
        <v>2098</v>
      </c>
      <c r="D22" s="114" t="s">
        <v>5002</v>
      </c>
      <c r="E22" s="114" t="s">
        <v>5003</v>
      </c>
      <c r="F22" s="115">
        <v>45716</v>
      </c>
      <c r="G22" s="114" t="s">
        <v>4291</v>
      </c>
      <c r="H22" s="116">
        <v>1898400</v>
      </c>
      <c r="I22" s="116">
        <v>1898400</v>
      </c>
      <c r="J22" s="116">
        <v>1898400</v>
      </c>
      <c r="K22" s="116">
        <v>0</v>
      </c>
      <c r="L22" s="116">
        <v>0</v>
      </c>
      <c r="M22" s="116">
        <v>0</v>
      </c>
      <c r="N22" s="116">
        <v>0</v>
      </c>
      <c r="O22" s="116">
        <v>0</v>
      </c>
      <c r="P22" s="120">
        <v>0</v>
      </c>
      <c r="Q22" s="27" t="str">
        <f>IF(G22="01 Jan 1900","Unregistered","Registered")</f>
        <v>Registered</v>
      </c>
      <c r="R22" s="121">
        <f>I22/H22</f>
        <v>1</v>
      </c>
      <c r="T22" s="117">
        <f t="shared" si="0"/>
        <v>0</v>
      </c>
      <c r="U22" s="117">
        <f t="shared" si="1"/>
        <v>0</v>
      </c>
    </row>
    <row r="23" spans="1:21" x14ac:dyDescent="0.3">
      <c r="A23" s="114">
        <v>1703</v>
      </c>
      <c r="B23" s="114" t="s">
        <v>2097</v>
      </c>
      <c r="C23" s="114" t="s">
        <v>2098</v>
      </c>
      <c r="D23" s="114" t="s">
        <v>5004</v>
      </c>
      <c r="E23" s="114" t="s">
        <v>5005</v>
      </c>
      <c r="F23" s="115">
        <v>45842</v>
      </c>
      <c r="G23" s="114" t="s">
        <v>3181</v>
      </c>
      <c r="H23" s="116">
        <v>1898400</v>
      </c>
      <c r="I23" s="116">
        <v>1898400</v>
      </c>
      <c r="J23" s="116">
        <v>1898400</v>
      </c>
      <c r="K23" s="116">
        <v>0</v>
      </c>
      <c r="L23" s="116">
        <v>0</v>
      </c>
      <c r="M23" s="116">
        <v>0</v>
      </c>
      <c r="N23" s="116">
        <v>0</v>
      </c>
      <c r="O23" s="116">
        <v>0</v>
      </c>
      <c r="P23" s="120">
        <v>0</v>
      </c>
      <c r="Q23" s="27" t="str">
        <f>IF(G23="01 Jan 1900","Unregistered","Registered")</f>
        <v>Registered</v>
      </c>
      <c r="R23" s="121">
        <f>I23/H23</f>
        <v>1</v>
      </c>
      <c r="T23" s="117">
        <f t="shared" si="0"/>
        <v>0</v>
      </c>
      <c r="U23" s="117">
        <f t="shared" si="1"/>
        <v>0</v>
      </c>
    </row>
    <row r="24" spans="1:21" x14ac:dyDescent="0.3">
      <c r="A24" s="114">
        <v>1704</v>
      </c>
      <c r="B24" s="114" t="s">
        <v>2097</v>
      </c>
      <c r="C24" s="114" t="s">
        <v>2098</v>
      </c>
      <c r="D24" s="114" t="s">
        <v>5006</v>
      </c>
      <c r="E24" s="114" t="s">
        <v>5007</v>
      </c>
      <c r="F24" s="115">
        <v>45721</v>
      </c>
      <c r="G24" s="114" t="s">
        <v>4446</v>
      </c>
      <c r="H24" s="116">
        <v>1898400</v>
      </c>
      <c r="I24" s="116">
        <v>1898400</v>
      </c>
      <c r="J24" s="116">
        <v>1898400</v>
      </c>
      <c r="K24" s="116">
        <v>0</v>
      </c>
      <c r="L24" s="116">
        <v>0</v>
      </c>
      <c r="M24" s="116">
        <v>0</v>
      </c>
      <c r="N24" s="116">
        <v>0</v>
      </c>
      <c r="O24" s="116">
        <v>0</v>
      </c>
      <c r="P24" s="120">
        <v>0</v>
      </c>
      <c r="Q24" s="27" t="str">
        <f>IF(G24="01 Jan 1900","Unregistered","Registered")</f>
        <v>Registered</v>
      </c>
      <c r="R24" s="121">
        <f>I24/H24</f>
        <v>1</v>
      </c>
      <c r="T24" s="117">
        <f t="shared" si="0"/>
        <v>0</v>
      </c>
      <c r="U24" s="117">
        <f t="shared" si="1"/>
        <v>0</v>
      </c>
    </row>
    <row r="25" spans="1:21" x14ac:dyDescent="0.3">
      <c r="A25" s="114">
        <v>43</v>
      </c>
      <c r="B25" s="114" t="s">
        <v>1444</v>
      </c>
      <c r="C25" s="114" t="s">
        <v>1461</v>
      </c>
      <c r="D25" s="114" t="s">
        <v>1462</v>
      </c>
      <c r="E25" s="114" t="s">
        <v>1463</v>
      </c>
      <c r="F25" s="115">
        <v>46098</v>
      </c>
      <c r="G25" s="114" t="s">
        <v>1464</v>
      </c>
      <c r="H25" s="116">
        <v>42414080</v>
      </c>
      <c r="I25" s="116">
        <v>12724224</v>
      </c>
      <c r="J25" s="116">
        <v>4241408</v>
      </c>
      <c r="K25" s="116">
        <v>8482816</v>
      </c>
      <c r="L25" s="116">
        <v>8482816</v>
      </c>
      <c r="M25" s="116">
        <v>0</v>
      </c>
      <c r="N25" s="116">
        <v>0</v>
      </c>
      <c r="O25" s="116">
        <v>0</v>
      </c>
      <c r="P25" s="120">
        <v>0</v>
      </c>
      <c r="Q25" s="27" t="str">
        <f>IF(G25="01 Jan 1900","Unregistered","Registered")</f>
        <v>Registered</v>
      </c>
      <c r="R25" s="121">
        <f>I25/H25</f>
        <v>0.3</v>
      </c>
      <c r="T25" s="117">
        <f t="shared" si="0"/>
        <v>8482816</v>
      </c>
      <c r="U25" s="117">
        <f t="shared" si="1"/>
        <v>0</v>
      </c>
    </row>
    <row r="26" spans="1:21" x14ac:dyDescent="0.3">
      <c r="A26" s="114">
        <v>57</v>
      </c>
      <c r="B26" s="114" t="s">
        <v>1444</v>
      </c>
      <c r="C26" s="114" t="s">
        <v>1461</v>
      </c>
      <c r="D26" s="114" t="s">
        <v>1500</v>
      </c>
      <c r="E26" s="114" t="s">
        <v>1501</v>
      </c>
      <c r="F26" s="115">
        <v>46086</v>
      </c>
      <c r="G26" s="114" t="s">
        <v>1492</v>
      </c>
      <c r="H26" s="116">
        <v>56100000</v>
      </c>
      <c r="I26" s="116">
        <v>16830000</v>
      </c>
      <c r="J26" s="116">
        <v>10000000</v>
      </c>
      <c r="K26" s="116">
        <v>6830000</v>
      </c>
      <c r="L26" s="116">
        <v>6830000</v>
      </c>
      <c r="M26" s="116">
        <v>0</v>
      </c>
      <c r="N26" s="116">
        <v>0</v>
      </c>
      <c r="O26" s="116">
        <v>0</v>
      </c>
      <c r="P26" s="120">
        <v>0</v>
      </c>
      <c r="Q26" s="27" t="str">
        <f>IF(G26="01 Jan 1900","Unregistered","Registered")</f>
        <v>Registered</v>
      </c>
      <c r="R26" s="121">
        <f>I26/H26</f>
        <v>0.3</v>
      </c>
      <c r="T26" s="117">
        <f t="shared" si="0"/>
        <v>6830000</v>
      </c>
      <c r="U26" s="117">
        <f t="shared" si="1"/>
        <v>0</v>
      </c>
    </row>
    <row r="27" spans="1:21" x14ac:dyDescent="0.3">
      <c r="A27" s="114">
        <v>60</v>
      </c>
      <c r="B27" s="114" t="s">
        <v>1444</v>
      </c>
      <c r="C27" s="114" t="s">
        <v>1461</v>
      </c>
      <c r="D27" s="114" t="s">
        <v>1507</v>
      </c>
      <c r="E27" s="114" t="s">
        <v>1508</v>
      </c>
      <c r="F27" s="115">
        <v>45804</v>
      </c>
      <c r="G27" s="114" t="s">
        <v>1492</v>
      </c>
      <c r="H27" s="116">
        <v>32550000</v>
      </c>
      <c r="I27" s="116">
        <v>9765000</v>
      </c>
      <c r="J27" s="116">
        <v>3000000</v>
      </c>
      <c r="K27" s="116">
        <v>6765000</v>
      </c>
      <c r="L27" s="116">
        <v>6765000</v>
      </c>
      <c r="M27" s="116">
        <v>0</v>
      </c>
      <c r="N27" s="116">
        <v>0</v>
      </c>
      <c r="O27" s="116">
        <v>0</v>
      </c>
      <c r="P27" s="120">
        <v>0</v>
      </c>
      <c r="Q27" s="27" t="str">
        <f>IF(G27="01 Jan 1900","Unregistered","Registered")</f>
        <v>Registered</v>
      </c>
      <c r="R27" s="121">
        <f>I27/H27</f>
        <v>0.3</v>
      </c>
      <c r="T27" s="117">
        <f t="shared" si="0"/>
        <v>6765000</v>
      </c>
      <c r="U27" s="117">
        <f t="shared" si="1"/>
        <v>0</v>
      </c>
    </row>
    <row r="28" spans="1:21" x14ac:dyDescent="0.3">
      <c r="A28" s="114">
        <v>61</v>
      </c>
      <c r="B28" s="114" t="s">
        <v>1444</v>
      </c>
      <c r="C28" s="114" t="s">
        <v>1461</v>
      </c>
      <c r="D28" s="114" t="s">
        <v>1509</v>
      </c>
      <c r="E28" s="114" t="s">
        <v>1510</v>
      </c>
      <c r="F28" s="115">
        <v>45804</v>
      </c>
      <c r="G28" s="114" t="s">
        <v>1511</v>
      </c>
      <c r="H28" s="116">
        <v>32550000</v>
      </c>
      <c r="I28" s="116">
        <v>9765000</v>
      </c>
      <c r="J28" s="116">
        <v>3000000</v>
      </c>
      <c r="K28" s="116">
        <v>6765000</v>
      </c>
      <c r="L28" s="116">
        <v>6765000</v>
      </c>
      <c r="M28" s="116">
        <v>0</v>
      </c>
      <c r="N28" s="116">
        <v>0</v>
      </c>
      <c r="O28" s="116">
        <v>0</v>
      </c>
      <c r="P28" s="120">
        <v>0</v>
      </c>
      <c r="Q28" s="27" t="str">
        <f>IF(G28="01 Jan 1900","Unregistered","Registered")</f>
        <v>Registered</v>
      </c>
      <c r="R28" s="121">
        <f>I28/H28</f>
        <v>0.3</v>
      </c>
      <c r="T28" s="117">
        <f t="shared" si="0"/>
        <v>6765000</v>
      </c>
      <c r="U28" s="117">
        <f t="shared" si="1"/>
        <v>0</v>
      </c>
    </row>
    <row r="29" spans="1:21" x14ac:dyDescent="0.3">
      <c r="A29" s="114">
        <v>65</v>
      </c>
      <c r="B29" s="114" t="s">
        <v>1444</v>
      </c>
      <c r="C29" s="114" t="s">
        <v>1461</v>
      </c>
      <c r="D29" s="114" t="s">
        <v>1520</v>
      </c>
      <c r="E29" s="114" t="s">
        <v>1521</v>
      </c>
      <c r="F29" s="115">
        <v>45929</v>
      </c>
      <c r="G29" s="114" t="s">
        <v>1429</v>
      </c>
      <c r="H29" s="116">
        <v>40400000</v>
      </c>
      <c r="I29" s="116">
        <v>12120000</v>
      </c>
      <c r="J29" s="116">
        <v>5500000</v>
      </c>
      <c r="K29" s="116">
        <v>6620000</v>
      </c>
      <c r="L29" s="116">
        <v>6620000</v>
      </c>
      <c r="M29" s="116">
        <v>0</v>
      </c>
      <c r="N29" s="116">
        <v>0</v>
      </c>
      <c r="O29" s="116">
        <v>0</v>
      </c>
      <c r="P29" s="120">
        <v>0</v>
      </c>
      <c r="Q29" s="27" t="str">
        <f>IF(G29="01 Jan 1900","Unregistered","Registered")</f>
        <v>Registered</v>
      </c>
      <c r="R29" s="121">
        <f>I29/H29</f>
        <v>0.3</v>
      </c>
      <c r="T29" s="117">
        <f t="shared" si="0"/>
        <v>6620000</v>
      </c>
      <c r="U29" s="117">
        <f t="shared" si="1"/>
        <v>0</v>
      </c>
    </row>
    <row r="30" spans="1:21" x14ac:dyDescent="0.3">
      <c r="A30" s="114">
        <v>71</v>
      </c>
      <c r="B30" s="114" t="s">
        <v>1444</v>
      </c>
      <c r="C30" s="114" t="s">
        <v>1461</v>
      </c>
      <c r="D30" s="114" t="s">
        <v>1536</v>
      </c>
      <c r="E30" s="114" t="s">
        <v>1537</v>
      </c>
      <c r="F30" s="115">
        <v>45831</v>
      </c>
      <c r="G30" s="114" t="s">
        <v>1538</v>
      </c>
      <c r="H30" s="116">
        <v>27633928</v>
      </c>
      <c r="I30" s="116">
        <v>8290179</v>
      </c>
      <c r="J30" s="116">
        <v>2100000</v>
      </c>
      <c r="K30" s="116">
        <v>6190179</v>
      </c>
      <c r="L30" s="116">
        <v>0</v>
      </c>
      <c r="M30" s="116">
        <v>0</v>
      </c>
      <c r="N30" s="116">
        <v>0</v>
      </c>
      <c r="O30" s="116">
        <v>0</v>
      </c>
      <c r="P30" s="120">
        <v>6190179</v>
      </c>
      <c r="Q30" s="27" t="str">
        <f>IF(G30="01 Jan 1900","Unregistered","Registered")</f>
        <v>Registered</v>
      </c>
      <c r="R30" s="121">
        <f>I30/H30</f>
        <v>0.30000002171243989</v>
      </c>
      <c r="T30" s="117">
        <f t="shared" si="0"/>
        <v>6190179</v>
      </c>
      <c r="U30" s="117">
        <f t="shared" si="1"/>
        <v>0</v>
      </c>
    </row>
    <row r="31" spans="1:21" x14ac:dyDescent="0.3">
      <c r="A31" s="114">
        <v>73</v>
      </c>
      <c r="B31" s="114" t="s">
        <v>1444</v>
      </c>
      <c r="C31" s="114" t="s">
        <v>1461</v>
      </c>
      <c r="D31" s="114" t="s">
        <v>1544</v>
      </c>
      <c r="E31" s="114" t="s">
        <v>1516</v>
      </c>
      <c r="F31" s="115">
        <v>46081</v>
      </c>
      <c r="G31" s="114" t="s">
        <v>1545</v>
      </c>
      <c r="H31" s="116">
        <v>30000000</v>
      </c>
      <c r="I31" s="116">
        <v>9000000</v>
      </c>
      <c r="J31" s="116">
        <v>3000000</v>
      </c>
      <c r="K31" s="116">
        <v>6000000</v>
      </c>
      <c r="L31" s="116">
        <v>0</v>
      </c>
      <c r="M31" s="116">
        <v>6000000</v>
      </c>
      <c r="N31" s="116">
        <v>0</v>
      </c>
      <c r="O31" s="116">
        <v>0</v>
      </c>
      <c r="P31" s="120">
        <v>0</v>
      </c>
      <c r="Q31" s="27" t="str">
        <f>IF(G31="01 Jan 1900","Unregistered","Registered")</f>
        <v>Registered</v>
      </c>
      <c r="R31" s="121">
        <f>I31/H31</f>
        <v>0.3</v>
      </c>
      <c r="T31" s="117">
        <f t="shared" si="0"/>
        <v>6000000</v>
      </c>
      <c r="U31" s="117">
        <f t="shared" si="1"/>
        <v>0</v>
      </c>
    </row>
    <row r="32" spans="1:21" x14ac:dyDescent="0.3">
      <c r="A32" s="114">
        <v>86</v>
      </c>
      <c r="B32" s="114" t="s">
        <v>1444</v>
      </c>
      <c r="C32" s="114" t="s">
        <v>1461</v>
      </c>
      <c r="D32" s="114" t="s">
        <v>1578</v>
      </c>
      <c r="E32" s="114" t="s">
        <v>1579</v>
      </c>
      <c r="F32" s="115">
        <v>46022</v>
      </c>
      <c r="G32" s="114" t="s">
        <v>1580</v>
      </c>
      <c r="H32" s="116">
        <v>32700000</v>
      </c>
      <c r="I32" s="116">
        <v>9810000</v>
      </c>
      <c r="J32" s="116">
        <v>4500000</v>
      </c>
      <c r="K32" s="116">
        <v>5310000</v>
      </c>
      <c r="L32" s="116">
        <v>0</v>
      </c>
      <c r="M32" s="116">
        <v>0</v>
      </c>
      <c r="N32" s="116">
        <v>5310000</v>
      </c>
      <c r="O32" s="116">
        <v>0</v>
      </c>
      <c r="P32" s="120">
        <v>0</v>
      </c>
      <c r="Q32" s="27" t="str">
        <f>IF(G32="01 Jan 1900","Unregistered","Registered")</f>
        <v>Registered</v>
      </c>
      <c r="R32" s="121">
        <f>I32/H32</f>
        <v>0.3</v>
      </c>
      <c r="T32" s="117">
        <f t="shared" si="0"/>
        <v>5310000</v>
      </c>
      <c r="U32" s="117">
        <f t="shared" si="1"/>
        <v>0</v>
      </c>
    </row>
    <row r="33" spans="1:21" x14ac:dyDescent="0.3">
      <c r="A33" s="114">
        <v>147</v>
      </c>
      <c r="B33" s="114" t="s">
        <v>1444</v>
      </c>
      <c r="C33" s="114" t="s">
        <v>1461</v>
      </c>
      <c r="D33" s="114" t="s">
        <v>1732</v>
      </c>
      <c r="E33" s="114" t="s">
        <v>1733</v>
      </c>
      <c r="F33" s="115">
        <v>45868</v>
      </c>
      <c r="G33" s="114" t="s">
        <v>1471</v>
      </c>
      <c r="H33" s="116">
        <v>25100000</v>
      </c>
      <c r="I33" s="116">
        <v>7530000</v>
      </c>
      <c r="J33" s="116">
        <v>3700000</v>
      </c>
      <c r="K33" s="116">
        <v>3830000</v>
      </c>
      <c r="L33" s="116">
        <v>3830000</v>
      </c>
      <c r="M33" s="116">
        <v>0</v>
      </c>
      <c r="N33" s="116">
        <v>0</v>
      </c>
      <c r="O33" s="116">
        <v>0</v>
      </c>
      <c r="P33" s="120">
        <v>0</v>
      </c>
      <c r="Q33" s="27" t="str">
        <f>IF(G33="01 Jan 1900","Unregistered","Registered")</f>
        <v>Registered</v>
      </c>
      <c r="R33" s="121">
        <f>I33/H33</f>
        <v>0.3</v>
      </c>
      <c r="T33" s="117">
        <f t="shared" si="0"/>
        <v>3830000</v>
      </c>
      <c r="U33" s="117">
        <f t="shared" si="1"/>
        <v>0</v>
      </c>
    </row>
    <row r="34" spans="1:21" x14ac:dyDescent="0.3">
      <c r="A34" s="114">
        <v>264</v>
      </c>
      <c r="B34" s="114" t="s">
        <v>1444</v>
      </c>
      <c r="C34" s="114" t="s">
        <v>1461</v>
      </c>
      <c r="D34" s="114" t="s">
        <v>2022</v>
      </c>
      <c r="E34" s="114" t="s">
        <v>2023</v>
      </c>
      <c r="F34" s="115">
        <v>45929</v>
      </c>
      <c r="G34" s="114" t="s">
        <v>2024</v>
      </c>
      <c r="H34" s="116">
        <v>32600000</v>
      </c>
      <c r="I34" s="116">
        <v>9780000</v>
      </c>
      <c r="J34" s="116">
        <v>7501100</v>
      </c>
      <c r="K34" s="116">
        <v>2278900</v>
      </c>
      <c r="L34" s="116">
        <v>2278900</v>
      </c>
      <c r="M34" s="116">
        <v>0</v>
      </c>
      <c r="N34" s="116">
        <v>0</v>
      </c>
      <c r="O34" s="116">
        <v>0</v>
      </c>
      <c r="P34" s="120">
        <v>0</v>
      </c>
      <c r="Q34" s="27" t="str">
        <f>IF(G34="01 Jan 1900","Unregistered","Registered")</f>
        <v>Registered</v>
      </c>
      <c r="R34" s="121">
        <f>I34/H34</f>
        <v>0.3</v>
      </c>
      <c r="T34" s="117">
        <f t="shared" si="0"/>
        <v>2278900</v>
      </c>
      <c r="U34" s="117">
        <f t="shared" si="1"/>
        <v>0</v>
      </c>
    </row>
    <row r="35" spans="1:21" x14ac:dyDescent="0.3">
      <c r="A35" s="114">
        <v>265</v>
      </c>
      <c r="B35" s="114" t="s">
        <v>1444</v>
      </c>
      <c r="C35" s="114" t="s">
        <v>1461</v>
      </c>
      <c r="D35" s="114" t="s">
        <v>2025</v>
      </c>
      <c r="E35" s="114" t="s">
        <v>2026</v>
      </c>
      <c r="F35" s="115">
        <v>46108</v>
      </c>
      <c r="G35" s="114" t="s">
        <v>1492</v>
      </c>
      <c r="H35" s="116">
        <v>42500000</v>
      </c>
      <c r="I35" s="116">
        <v>12750000</v>
      </c>
      <c r="J35" s="116">
        <v>10501001</v>
      </c>
      <c r="K35" s="116">
        <v>2248999</v>
      </c>
      <c r="L35" s="116">
        <v>2248999</v>
      </c>
      <c r="M35" s="116">
        <v>0</v>
      </c>
      <c r="N35" s="116">
        <v>0</v>
      </c>
      <c r="O35" s="116">
        <v>0</v>
      </c>
      <c r="P35" s="120">
        <v>0</v>
      </c>
      <c r="Q35" s="27" t="str">
        <f>IF(G35="01 Jan 1900","Unregistered","Registered")</f>
        <v>Registered</v>
      </c>
      <c r="R35" s="121">
        <f>I35/H35</f>
        <v>0.3</v>
      </c>
      <c r="T35" s="117">
        <f t="shared" si="0"/>
        <v>2248999</v>
      </c>
      <c r="U35" s="117">
        <f t="shared" si="1"/>
        <v>0</v>
      </c>
    </row>
    <row r="36" spans="1:21" x14ac:dyDescent="0.3">
      <c r="A36" s="114">
        <v>505</v>
      </c>
      <c r="B36" s="114" t="s">
        <v>1444</v>
      </c>
      <c r="C36" s="114" t="s">
        <v>1461</v>
      </c>
      <c r="D36" s="114" t="s">
        <v>2572</v>
      </c>
      <c r="E36" s="114" t="s">
        <v>2573</v>
      </c>
      <c r="F36" s="115">
        <v>45961</v>
      </c>
      <c r="G36" s="114" t="s">
        <v>2574</v>
      </c>
      <c r="H36" s="116">
        <v>41100000</v>
      </c>
      <c r="I36" s="116">
        <v>12330000</v>
      </c>
      <c r="J36" s="116">
        <v>11450482</v>
      </c>
      <c r="K36" s="116">
        <v>879518</v>
      </c>
      <c r="L36" s="116">
        <v>0</v>
      </c>
      <c r="M36" s="116">
        <v>0</v>
      </c>
      <c r="N36" s="116">
        <v>879518</v>
      </c>
      <c r="O36" s="116">
        <v>0</v>
      </c>
      <c r="P36" s="120">
        <v>0</v>
      </c>
      <c r="Q36" s="27" t="str">
        <f>IF(G36="01 Jan 1900","Unregistered","Registered")</f>
        <v>Registered</v>
      </c>
      <c r="R36" s="121">
        <f>I36/H36</f>
        <v>0.3</v>
      </c>
      <c r="T36" s="117">
        <f t="shared" si="0"/>
        <v>879518</v>
      </c>
      <c r="U36" s="117">
        <f t="shared" si="1"/>
        <v>0</v>
      </c>
    </row>
    <row r="37" spans="1:21" x14ac:dyDescent="0.3">
      <c r="A37" s="114">
        <v>553</v>
      </c>
      <c r="B37" s="114" t="s">
        <v>1444</v>
      </c>
      <c r="C37" s="114" t="s">
        <v>1461</v>
      </c>
      <c r="D37" s="114" t="s">
        <v>2697</v>
      </c>
      <c r="E37" s="114" t="s">
        <v>2698</v>
      </c>
      <c r="F37" s="115">
        <v>45838</v>
      </c>
      <c r="G37" s="114" t="s">
        <v>1837</v>
      </c>
      <c r="H37" s="116">
        <v>61300000</v>
      </c>
      <c r="I37" s="116">
        <v>18390000</v>
      </c>
      <c r="J37" s="116">
        <v>17585000</v>
      </c>
      <c r="K37" s="116">
        <v>805000</v>
      </c>
      <c r="L37" s="116">
        <v>0</v>
      </c>
      <c r="M37" s="116">
        <v>0</v>
      </c>
      <c r="N37" s="116">
        <v>805000</v>
      </c>
      <c r="O37" s="116">
        <v>0</v>
      </c>
      <c r="P37" s="120">
        <v>0</v>
      </c>
      <c r="Q37" s="27" t="str">
        <f>IF(G37="01 Jan 1900","Unregistered","Registered")</f>
        <v>Registered</v>
      </c>
      <c r="R37" s="121">
        <f>I37/H37</f>
        <v>0.3</v>
      </c>
      <c r="T37" s="117">
        <f t="shared" si="0"/>
        <v>805000</v>
      </c>
      <c r="U37" s="117">
        <f t="shared" si="1"/>
        <v>0</v>
      </c>
    </row>
    <row r="38" spans="1:21" x14ac:dyDescent="0.3">
      <c r="A38" s="114">
        <v>575</v>
      </c>
      <c r="B38" s="114" t="s">
        <v>1444</v>
      </c>
      <c r="C38" s="114" t="s">
        <v>1461</v>
      </c>
      <c r="D38" s="114" t="s">
        <v>2757</v>
      </c>
      <c r="E38" s="114" t="s">
        <v>2758</v>
      </c>
      <c r="F38" s="115">
        <v>46081</v>
      </c>
      <c r="G38" s="114" t="s">
        <v>1511</v>
      </c>
      <c r="H38" s="116">
        <v>25800000</v>
      </c>
      <c r="I38" s="116">
        <v>3354000</v>
      </c>
      <c r="J38" s="116">
        <v>2580000</v>
      </c>
      <c r="K38" s="116">
        <v>774000</v>
      </c>
      <c r="L38" s="116">
        <v>774000</v>
      </c>
      <c r="M38" s="116">
        <v>0</v>
      </c>
      <c r="N38" s="116">
        <v>0</v>
      </c>
      <c r="O38" s="116">
        <v>0</v>
      </c>
      <c r="P38" s="120">
        <v>0</v>
      </c>
      <c r="Q38" s="27" t="str">
        <f>IF(G38="01 Jan 1900","Unregistered","Registered")</f>
        <v>Registered</v>
      </c>
      <c r="R38" s="121">
        <f>I38/H38</f>
        <v>0.13</v>
      </c>
      <c r="T38" s="117">
        <f t="shared" si="0"/>
        <v>774000</v>
      </c>
      <c r="U38" s="117">
        <f t="shared" si="1"/>
        <v>0</v>
      </c>
    </row>
    <row r="39" spans="1:21" x14ac:dyDescent="0.3">
      <c r="A39" s="114">
        <v>605</v>
      </c>
      <c r="B39" s="114" t="s">
        <v>1444</v>
      </c>
      <c r="C39" s="114" t="s">
        <v>1461</v>
      </c>
      <c r="D39" s="114" t="s">
        <v>2827</v>
      </c>
      <c r="E39" s="114" t="s">
        <v>2828</v>
      </c>
      <c r="F39" s="115">
        <v>46022</v>
      </c>
      <c r="G39" s="114" t="s">
        <v>2829</v>
      </c>
      <c r="H39" s="116">
        <v>32700000</v>
      </c>
      <c r="I39" s="116">
        <v>9810000</v>
      </c>
      <c r="J39" s="116">
        <v>9101001</v>
      </c>
      <c r="K39" s="116">
        <v>708999</v>
      </c>
      <c r="L39" s="116">
        <v>0</v>
      </c>
      <c r="M39" s="116">
        <v>0</v>
      </c>
      <c r="N39" s="116">
        <v>708999</v>
      </c>
      <c r="O39" s="116">
        <v>0</v>
      </c>
      <c r="P39" s="120">
        <v>0</v>
      </c>
      <c r="Q39" s="27" t="str">
        <f>IF(G39="01 Jan 1900","Unregistered","Registered")</f>
        <v>Registered</v>
      </c>
      <c r="R39" s="121">
        <f>I39/H39</f>
        <v>0.3</v>
      </c>
      <c r="T39" s="117">
        <f t="shared" si="0"/>
        <v>708999</v>
      </c>
      <c r="U39" s="117">
        <f t="shared" si="1"/>
        <v>0</v>
      </c>
    </row>
    <row r="40" spans="1:21" x14ac:dyDescent="0.3">
      <c r="A40" s="114">
        <v>1270</v>
      </c>
      <c r="B40" s="114" t="s">
        <v>1444</v>
      </c>
      <c r="C40" s="114" t="s">
        <v>1461</v>
      </c>
      <c r="D40" s="114" t="s">
        <v>4385</v>
      </c>
      <c r="E40" s="114" t="s">
        <v>4386</v>
      </c>
      <c r="F40" s="115">
        <v>46053</v>
      </c>
      <c r="G40" s="114" t="s">
        <v>4387</v>
      </c>
      <c r="H40" s="116">
        <v>31500000</v>
      </c>
      <c r="I40" s="116">
        <v>3150000</v>
      </c>
      <c r="J40" s="116">
        <v>3000000</v>
      </c>
      <c r="K40" s="116">
        <v>150000</v>
      </c>
      <c r="L40" s="116">
        <v>150000</v>
      </c>
      <c r="M40" s="116">
        <v>0</v>
      </c>
      <c r="N40" s="116">
        <v>0</v>
      </c>
      <c r="O40" s="116">
        <v>0</v>
      </c>
      <c r="P40" s="120">
        <v>0</v>
      </c>
      <c r="Q40" s="27" t="str">
        <f>IF(G40="01 Jan 1900","Unregistered","Registered")</f>
        <v>Registered</v>
      </c>
      <c r="R40" s="121">
        <f>I40/H40</f>
        <v>0.1</v>
      </c>
      <c r="T40" s="117">
        <f t="shared" si="0"/>
        <v>150000</v>
      </c>
      <c r="U40" s="117">
        <f t="shared" si="1"/>
        <v>0</v>
      </c>
    </row>
    <row r="41" spans="1:21" x14ac:dyDescent="0.3">
      <c r="A41" s="114">
        <v>3983</v>
      </c>
      <c r="B41" s="114" t="s">
        <v>1444</v>
      </c>
      <c r="C41" s="114" t="s">
        <v>1461</v>
      </c>
      <c r="D41" s="114" t="s">
        <v>5417</v>
      </c>
      <c r="E41" s="114" t="s">
        <v>5418</v>
      </c>
      <c r="F41" s="115">
        <v>46022</v>
      </c>
      <c r="G41" s="114" t="s">
        <v>5419</v>
      </c>
      <c r="H41" s="116">
        <v>25200000</v>
      </c>
      <c r="I41" s="116">
        <v>7560000</v>
      </c>
      <c r="J41" s="116">
        <v>7560000</v>
      </c>
      <c r="K41" s="116">
        <v>0</v>
      </c>
      <c r="L41" s="116">
        <v>0</v>
      </c>
      <c r="M41" s="116">
        <v>0</v>
      </c>
      <c r="N41" s="116">
        <v>0</v>
      </c>
      <c r="O41" s="116">
        <v>0</v>
      </c>
      <c r="P41" s="120">
        <v>0</v>
      </c>
      <c r="Q41" s="27" t="str">
        <f>IF(G41="01 Jan 1900","Unregistered","Registered")</f>
        <v>Registered</v>
      </c>
      <c r="R41" s="121">
        <f>I41/H41</f>
        <v>0.3</v>
      </c>
      <c r="T41" s="117">
        <f t="shared" si="0"/>
        <v>0</v>
      </c>
      <c r="U41" s="117">
        <f t="shared" si="1"/>
        <v>0</v>
      </c>
    </row>
    <row r="42" spans="1:21" x14ac:dyDescent="0.3">
      <c r="A42" s="114">
        <v>3984</v>
      </c>
      <c r="B42" s="114" t="s">
        <v>1444</v>
      </c>
      <c r="C42" s="114" t="s">
        <v>1461</v>
      </c>
      <c r="D42" s="114" t="s">
        <v>5420</v>
      </c>
      <c r="E42" s="114" t="s">
        <v>5421</v>
      </c>
      <c r="F42" s="115">
        <v>46022</v>
      </c>
      <c r="G42" s="114" t="s">
        <v>5422</v>
      </c>
      <c r="H42" s="116">
        <v>25200000</v>
      </c>
      <c r="I42" s="116">
        <v>7560000</v>
      </c>
      <c r="J42" s="116">
        <v>7560000</v>
      </c>
      <c r="K42" s="116">
        <v>0</v>
      </c>
      <c r="L42" s="116">
        <v>0</v>
      </c>
      <c r="M42" s="116">
        <v>0</v>
      </c>
      <c r="N42" s="116">
        <v>0</v>
      </c>
      <c r="O42" s="116">
        <v>0</v>
      </c>
      <c r="P42" s="120">
        <v>0</v>
      </c>
      <c r="Q42" s="27" t="str">
        <f>IF(G42="01 Jan 1900","Unregistered","Registered")</f>
        <v>Registered</v>
      </c>
      <c r="R42" s="121">
        <f>I42/H42</f>
        <v>0.3</v>
      </c>
      <c r="T42" s="117">
        <f t="shared" si="0"/>
        <v>0</v>
      </c>
      <c r="U42" s="117">
        <f t="shared" si="1"/>
        <v>0</v>
      </c>
    </row>
    <row r="43" spans="1:21" x14ac:dyDescent="0.3">
      <c r="A43" s="114">
        <v>3985</v>
      </c>
      <c r="B43" s="114" t="s">
        <v>1444</v>
      </c>
      <c r="C43" s="114" t="s">
        <v>1461</v>
      </c>
      <c r="D43" s="114" t="s">
        <v>5423</v>
      </c>
      <c r="E43" s="114" t="s">
        <v>5424</v>
      </c>
      <c r="F43" s="115">
        <v>45837</v>
      </c>
      <c r="G43" s="114" t="s">
        <v>2505</v>
      </c>
      <c r="H43" s="116">
        <v>25000000</v>
      </c>
      <c r="I43" s="116">
        <v>5000000</v>
      </c>
      <c r="J43" s="116">
        <v>5000000</v>
      </c>
      <c r="K43" s="116">
        <v>0</v>
      </c>
      <c r="L43" s="116">
        <v>0</v>
      </c>
      <c r="M43" s="116">
        <v>0</v>
      </c>
      <c r="N43" s="116">
        <v>0</v>
      </c>
      <c r="O43" s="116">
        <v>0</v>
      </c>
      <c r="P43" s="120">
        <v>0</v>
      </c>
      <c r="Q43" s="27" t="str">
        <f>IF(G43="01 Jan 1900","Unregistered","Registered")</f>
        <v>Registered</v>
      </c>
      <c r="R43" s="121">
        <f>I43/H43</f>
        <v>0.2</v>
      </c>
      <c r="T43" s="117">
        <f t="shared" si="0"/>
        <v>0</v>
      </c>
      <c r="U43" s="117">
        <f t="shared" si="1"/>
        <v>0</v>
      </c>
    </row>
    <row r="44" spans="1:21" x14ac:dyDescent="0.3">
      <c r="A44" s="114">
        <v>10082</v>
      </c>
      <c r="B44" s="114" t="s">
        <v>1444</v>
      </c>
      <c r="C44" s="114" t="s">
        <v>1461</v>
      </c>
      <c r="D44" s="114" t="s">
        <v>9420</v>
      </c>
      <c r="E44" s="114" t="s">
        <v>9421</v>
      </c>
      <c r="F44" s="115">
        <v>45899</v>
      </c>
      <c r="G44" s="114" t="s">
        <v>8973</v>
      </c>
      <c r="H44" s="116">
        <v>26000000</v>
      </c>
      <c r="I44" s="116">
        <v>2640240</v>
      </c>
      <c r="J44" s="116">
        <v>2640476</v>
      </c>
      <c r="K44" s="116">
        <v>-236</v>
      </c>
      <c r="L44" s="116">
        <v>0</v>
      </c>
      <c r="M44" s="116">
        <v>0</v>
      </c>
      <c r="N44" s="116">
        <v>0</v>
      </c>
      <c r="O44" s="116">
        <v>0</v>
      </c>
      <c r="P44" s="120">
        <v>0</v>
      </c>
      <c r="Q44" s="27" t="str">
        <f>IF(G44="01 Jan 1900","Unregistered","Registered")</f>
        <v>Registered</v>
      </c>
      <c r="R44" s="121">
        <f>I44/H44</f>
        <v>0.10154769230769231</v>
      </c>
      <c r="T44" s="117">
        <f t="shared" si="0"/>
        <v>0</v>
      </c>
      <c r="U44" s="117">
        <f t="shared" si="1"/>
        <v>-236</v>
      </c>
    </row>
    <row r="45" spans="1:21" x14ac:dyDescent="0.3">
      <c r="A45" s="114">
        <v>10233</v>
      </c>
      <c r="B45" s="114" t="s">
        <v>1444</v>
      </c>
      <c r="C45" s="114" t="s">
        <v>1461</v>
      </c>
      <c r="D45" s="114" t="s">
        <v>9664</v>
      </c>
      <c r="E45" s="114" t="s">
        <v>9665</v>
      </c>
      <c r="F45" s="115">
        <v>46053</v>
      </c>
      <c r="G45" s="114" t="s">
        <v>1907</v>
      </c>
      <c r="H45" s="116">
        <v>29800000</v>
      </c>
      <c r="I45" s="116">
        <v>3874000</v>
      </c>
      <c r="J45" s="116">
        <v>3980000</v>
      </c>
      <c r="K45" s="116">
        <v>-106000</v>
      </c>
      <c r="L45" s="116">
        <v>0</v>
      </c>
      <c r="M45" s="116">
        <v>0</v>
      </c>
      <c r="N45" s="116">
        <v>0</v>
      </c>
      <c r="O45" s="116">
        <v>0</v>
      </c>
      <c r="P45" s="120">
        <v>0</v>
      </c>
      <c r="Q45" s="27" t="str">
        <f>IF(G45="01 Jan 1900","Unregistered","Registered")</f>
        <v>Registered</v>
      </c>
      <c r="R45" s="121">
        <f>I45/H45</f>
        <v>0.13</v>
      </c>
      <c r="T45" s="117">
        <f t="shared" si="0"/>
        <v>0</v>
      </c>
      <c r="U45" s="117">
        <f t="shared" si="1"/>
        <v>-106000</v>
      </c>
    </row>
    <row r="46" spans="1:21" x14ac:dyDescent="0.3">
      <c r="A46" s="114">
        <v>10449</v>
      </c>
      <c r="B46" s="114" t="s">
        <v>1444</v>
      </c>
      <c r="C46" s="114" t="s">
        <v>1461</v>
      </c>
      <c r="D46" s="114" t="s">
        <v>10013</v>
      </c>
      <c r="E46" s="114" t="s">
        <v>10014</v>
      </c>
      <c r="F46" s="115">
        <v>46053</v>
      </c>
      <c r="G46" s="114" t="s">
        <v>10015</v>
      </c>
      <c r="H46" s="116">
        <v>25200000</v>
      </c>
      <c r="I46" s="116">
        <v>0</v>
      </c>
      <c r="J46" s="116">
        <v>1000000</v>
      </c>
      <c r="K46" s="116">
        <v>-1000000</v>
      </c>
      <c r="L46" s="116">
        <v>0</v>
      </c>
      <c r="M46" s="116">
        <v>0</v>
      </c>
      <c r="N46" s="116">
        <v>0</v>
      </c>
      <c r="O46" s="116">
        <v>0</v>
      </c>
      <c r="P46" s="120">
        <v>0</v>
      </c>
      <c r="Q46" s="27" t="str">
        <f>IF(G46="01 Jan 1900","Unregistered","Registered")</f>
        <v>Registered</v>
      </c>
      <c r="R46" s="121">
        <f>I46/H46</f>
        <v>0</v>
      </c>
      <c r="T46" s="117">
        <f t="shared" si="0"/>
        <v>0</v>
      </c>
      <c r="U46" s="117">
        <f t="shared" si="1"/>
        <v>-1000000</v>
      </c>
    </row>
    <row r="47" spans="1:21" x14ac:dyDescent="0.3">
      <c r="A47" s="114">
        <v>10587</v>
      </c>
      <c r="B47" s="114" t="s">
        <v>1444</v>
      </c>
      <c r="C47" s="114" t="s">
        <v>1461</v>
      </c>
      <c r="D47" s="114" t="s">
        <v>10172</v>
      </c>
      <c r="E47" s="114" t="s">
        <v>10173</v>
      </c>
      <c r="F47" s="115">
        <v>46022</v>
      </c>
      <c r="G47" s="114" t="s">
        <v>2337</v>
      </c>
      <c r="H47" s="116">
        <v>32550000</v>
      </c>
      <c r="I47" s="116">
        <v>9765000</v>
      </c>
      <c r="J47" s="116">
        <v>13956500</v>
      </c>
      <c r="K47" s="116">
        <v>-4191500</v>
      </c>
      <c r="L47" s="116">
        <v>0</v>
      </c>
      <c r="M47" s="116">
        <v>0</v>
      </c>
      <c r="N47" s="116">
        <v>0</v>
      </c>
      <c r="O47" s="116">
        <v>0</v>
      </c>
      <c r="P47" s="120">
        <v>0</v>
      </c>
      <c r="Q47" s="27" t="str">
        <f>IF(G47="01 Jan 1900","Unregistered","Registered")</f>
        <v>Registered</v>
      </c>
      <c r="R47" s="121">
        <f>I47/H47</f>
        <v>0.3</v>
      </c>
      <c r="T47" s="117">
        <f t="shared" si="0"/>
        <v>0</v>
      </c>
      <c r="U47" s="117">
        <f t="shared" si="1"/>
        <v>-4191500</v>
      </c>
    </row>
    <row r="48" spans="1:21" x14ac:dyDescent="0.3">
      <c r="A48" s="114">
        <v>10597</v>
      </c>
      <c r="B48" s="114" t="s">
        <v>1444</v>
      </c>
      <c r="C48" s="114" t="s">
        <v>1461</v>
      </c>
      <c r="D48" s="114" t="s">
        <v>10182</v>
      </c>
      <c r="E48" s="114" t="s">
        <v>10183</v>
      </c>
      <c r="F48" s="115">
        <v>45887</v>
      </c>
      <c r="G48" s="114" t="s">
        <v>4397</v>
      </c>
      <c r="H48" s="116">
        <v>29277000</v>
      </c>
      <c r="I48" s="116">
        <v>8783100</v>
      </c>
      <c r="J48" s="116">
        <v>13322770</v>
      </c>
      <c r="K48" s="116">
        <v>-4539670</v>
      </c>
      <c r="L48" s="116">
        <v>0</v>
      </c>
      <c r="M48" s="116">
        <v>0</v>
      </c>
      <c r="N48" s="116">
        <v>0</v>
      </c>
      <c r="O48" s="116">
        <v>0</v>
      </c>
      <c r="P48" s="120">
        <v>0</v>
      </c>
      <c r="Q48" s="27" t="str">
        <f>IF(G48="01 Jan 1900","Unregistered","Registered")</f>
        <v>Registered</v>
      </c>
      <c r="R48" s="121">
        <f>I48/H48</f>
        <v>0.3</v>
      </c>
      <c r="T48" s="117">
        <f t="shared" si="0"/>
        <v>0</v>
      </c>
      <c r="U48" s="117">
        <f t="shared" si="1"/>
        <v>-4539670</v>
      </c>
    </row>
    <row r="49" spans="1:29" x14ac:dyDescent="0.3">
      <c r="A49" s="114">
        <v>10631</v>
      </c>
      <c r="B49" s="114" t="s">
        <v>1444</v>
      </c>
      <c r="C49" s="114" t="s">
        <v>1461</v>
      </c>
      <c r="D49" s="114" t="s">
        <v>10198</v>
      </c>
      <c r="E49" s="114" t="s">
        <v>10199</v>
      </c>
      <c r="F49" s="115">
        <v>45887</v>
      </c>
      <c r="G49" s="114" t="s">
        <v>4397</v>
      </c>
      <c r="H49" s="116">
        <v>22662000</v>
      </c>
      <c r="I49" s="116">
        <v>6798600</v>
      </c>
      <c r="J49" s="116">
        <v>11896620</v>
      </c>
      <c r="K49" s="116">
        <v>-5098020</v>
      </c>
      <c r="L49" s="116">
        <v>0</v>
      </c>
      <c r="M49" s="116">
        <v>0</v>
      </c>
      <c r="N49" s="116">
        <v>0</v>
      </c>
      <c r="O49" s="116">
        <v>0</v>
      </c>
      <c r="P49" s="120">
        <v>0</v>
      </c>
      <c r="Q49" s="27" t="str">
        <f>IF(G49="01 Jan 1900","Unregistered","Registered")</f>
        <v>Registered</v>
      </c>
      <c r="R49" s="121">
        <f>I49/H49</f>
        <v>0.3</v>
      </c>
      <c r="T49" s="117">
        <f t="shared" si="0"/>
        <v>0</v>
      </c>
      <c r="U49" s="117">
        <f t="shared" si="1"/>
        <v>-5098020</v>
      </c>
    </row>
    <row r="50" spans="1:29" x14ac:dyDescent="0.3">
      <c r="A50" s="114">
        <v>10708</v>
      </c>
      <c r="B50" s="114" t="s">
        <v>1444</v>
      </c>
      <c r="C50" s="114" t="s">
        <v>1461</v>
      </c>
      <c r="D50" s="114" t="s">
        <v>10232</v>
      </c>
      <c r="E50" s="114" t="s">
        <v>10233</v>
      </c>
      <c r="F50" s="115">
        <v>45991</v>
      </c>
      <c r="G50" s="114" t="s">
        <v>1440</v>
      </c>
      <c r="H50" s="116">
        <v>26500000</v>
      </c>
      <c r="I50" s="116">
        <v>7950000</v>
      </c>
      <c r="J50" s="116">
        <v>14500000</v>
      </c>
      <c r="K50" s="116">
        <v>-6550000</v>
      </c>
      <c r="L50" s="116">
        <v>0</v>
      </c>
      <c r="M50" s="116">
        <v>0</v>
      </c>
      <c r="N50" s="116">
        <v>0</v>
      </c>
      <c r="O50" s="116">
        <v>0</v>
      </c>
      <c r="P50" s="120">
        <v>0</v>
      </c>
      <c r="Q50" s="27" t="str">
        <f>IF(G50="01 Jan 1900","Unregistered","Registered")</f>
        <v>Registered</v>
      </c>
      <c r="R50" s="121">
        <f>I50/H50</f>
        <v>0.3</v>
      </c>
      <c r="T50" s="117">
        <f t="shared" si="0"/>
        <v>0</v>
      </c>
      <c r="U50" s="117">
        <f t="shared" si="1"/>
        <v>-6550000</v>
      </c>
    </row>
    <row r="51" spans="1:29" x14ac:dyDescent="0.3">
      <c r="A51" s="114">
        <v>10713</v>
      </c>
      <c r="B51" s="114" t="s">
        <v>1444</v>
      </c>
      <c r="C51" s="114" t="s">
        <v>1461</v>
      </c>
      <c r="D51" s="114" t="s">
        <v>10236</v>
      </c>
      <c r="E51" s="114" t="s">
        <v>3251</v>
      </c>
      <c r="F51" s="115">
        <v>45854</v>
      </c>
      <c r="G51" s="114" t="s">
        <v>3380</v>
      </c>
      <c r="H51" s="116">
        <v>32550000</v>
      </c>
      <c r="I51" s="116">
        <v>9765000</v>
      </c>
      <c r="J51" s="116">
        <v>17001101</v>
      </c>
      <c r="K51" s="116">
        <v>-7236101</v>
      </c>
      <c r="L51" s="116">
        <v>0</v>
      </c>
      <c r="M51" s="116">
        <v>0</v>
      </c>
      <c r="N51" s="116">
        <v>0</v>
      </c>
      <c r="O51" s="116">
        <v>0</v>
      </c>
      <c r="P51" s="120">
        <v>0</v>
      </c>
      <c r="Q51" s="27" t="str">
        <f>IF(G51="01 Jan 1900","Unregistered","Registered")</f>
        <v>Registered</v>
      </c>
      <c r="R51" s="121">
        <f>I51/H51</f>
        <v>0.3</v>
      </c>
      <c r="T51" s="117">
        <f t="shared" si="0"/>
        <v>0</v>
      </c>
      <c r="U51" s="117">
        <f t="shared" si="1"/>
        <v>-7236101</v>
      </c>
    </row>
    <row r="52" spans="1:29" x14ac:dyDescent="0.3">
      <c r="A52" s="114">
        <v>10724</v>
      </c>
      <c r="B52" s="114" t="s">
        <v>1444</v>
      </c>
      <c r="C52" s="114" t="s">
        <v>1461</v>
      </c>
      <c r="D52" s="114" t="s">
        <v>10249</v>
      </c>
      <c r="E52" s="114" t="s">
        <v>10250</v>
      </c>
      <c r="F52" s="115">
        <v>46020</v>
      </c>
      <c r="G52" s="114" t="s">
        <v>1487</v>
      </c>
      <c r="H52" s="116">
        <v>31290178</v>
      </c>
      <c r="I52" s="116">
        <v>9387054</v>
      </c>
      <c r="J52" s="116">
        <v>18337801</v>
      </c>
      <c r="K52" s="116">
        <v>-8950747</v>
      </c>
      <c r="L52" s="116">
        <v>0</v>
      </c>
      <c r="M52" s="116">
        <v>0</v>
      </c>
      <c r="N52" s="116">
        <v>0</v>
      </c>
      <c r="O52" s="116">
        <v>0</v>
      </c>
      <c r="P52" s="120">
        <v>0</v>
      </c>
      <c r="Q52" s="27" t="str">
        <f>IF(G52="01 Jan 1900","Unregistered","Registered")</f>
        <v>Registered</v>
      </c>
      <c r="R52" s="121">
        <f>I52/H52</f>
        <v>0.30000001917534636</v>
      </c>
      <c r="T52" s="117">
        <f t="shared" si="0"/>
        <v>0</v>
      </c>
      <c r="U52" s="117">
        <f t="shared" si="1"/>
        <v>-8950747</v>
      </c>
    </row>
    <row r="53" spans="1:29" s="101" customFormat="1" x14ac:dyDescent="0.3">
      <c r="A53" s="99">
        <v>10796</v>
      </c>
      <c r="B53" s="99" t="s">
        <v>1539</v>
      </c>
      <c r="C53" s="99" t="s">
        <v>1540</v>
      </c>
      <c r="D53" s="99" t="s">
        <v>459</v>
      </c>
      <c r="E53" s="99" t="s">
        <v>460</v>
      </c>
      <c r="F53" s="100">
        <v>46142</v>
      </c>
      <c r="G53" s="99" t="s">
        <v>1898</v>
      </c>
      <c r="H53" s="96">
        <v>45700000</v>
      </c>
      <c r="I53" s="96">
        <v>0</v>
      </c>
      <c r="J53" s="96"/>
      <c r="K53" s="96"/>
      <c r="L53" s="96">
        <v>0</v>
      </c>
      <c r="M53" s="96">
        <v>0</v>
      </c>
      <c r="N53" s="96">
        <v>0</v>
      </c>
      <c r="O53" s="96">
        <v>0</v>
      </c>
      <c r="P53" s="122">
        <v>0</v>
      </c>
      <c r="Q53" s="101" t="str">
        <f>IF(G53="01 Jan 1900","Unregistered","Registered")</f>
        <v>Unregistered</v>
      </c>
      <c r="R53" s="123"/>
      <c r="S53" s="95"/>
    </row>
    <row r="54" spans="1:29" x14ac:dyDescent="0.3">
      <c r="A54" s="114">
        <v>10772</v>
      </c>
      <c r="B54" s="114" t="s">
        <v>1444</v>
      </c>
      <c r="C54" s="114" t="s">
        <v>1461</v>
      </c>
      <c r="D54" s="114" t="s">
        <v>426</v>
      </c>
      <c r="E54" s="114" t="s">
        <v>427</v>
      </c>
      <c r="F54" s="115">
        <v>46132</v>
      </c>
      <c r="G54" s="114" t="s">
        <v>1460</v>
      </c>
      <c r="H54" s="116">
        <v>32600000</v>
      </c>
      <c r="I54" s="116">
        <v>0</v>
      </c>
      <c r="J54" s="116"/>
      <c r="K54" s="116">
        <f>I54-J54</f>
        <v>0</v>
      </c>
      <c r="L54" s="116">
        <v>0</v>
      </c>
      <c r="M54" s="116">
        <v>0</v>
      </c>
      <c r="N54" s="116">
        <v>0</v>
      </c>
      <c r="O54" s="116">
        <v>0</v>
      </c>
      <c r="P54" s="120">
        <v>0</v>
      </c>
      <c r="Q54" s="27" t="str">
        <f>IF(G54="01 Jan 1900","Unregistered","Registered")</f>
        <v>Registered</v>
      </c>
      <c r="R54" s="121">
        <f>I54/H54</f>
        <v>0</v>
      </c>
      <c r="T54" s="117">
        <f>L54+M54+N54+O54+P54</f>
        <v>0</v>
      </c>
      <c r="U54" s="117">
        <f>K54-T54</f>
        <v>0</v>
      </c>
    </row>
    <row r="55" spans="1:29" x14ac:dyDescent="0.3">
      <c r="A55" s="99">
        <v>10735</v>
      </c>
      <c r="B55" s="99" t="s">
        <v>1444</v>
      </c>
      <c r="C55" s="99" t="s">
        <v>1461</v>
      </c>
      <c r="D55" s="99" t="s">
        <v>10267</v>
      </c>
      <c r="E55" s="99" t="s">
        <v>10266</v>
      </c>
      <c r="F55" s="100">
        <v>46111</v>
      </c>
      <c r="G55" s="99" t="s">
        <v>1898</v>
      </c>
      <c r="H55" s="96">
        <v>33700000</v>
      </c>
      <c r="I55" s="96">
        <v>0</v>
      </c>
      <c r="J55" s="96">
        <v>10000000</v>
      </c>
      <c r="K55" s="96">
        <v>-10000000</v>
      </c>
      <c r="L55" s="96">
        <v>0</v>
      </c>
      <c r="M55" s="96">
        <v>0</v>
      </c>
      <c r="N55" s="96">
        <v>0</v>
      </c>
      <c r="O55" s="96">
        <v>0</v>
      </c>
      <c r="P55" s="122">
        <v>0</v>
      </c>
      <c r="Q55" s="101" t="str">
        <f>IF(G55="01 Jan 1900","Unregistered","Registered")</f>
        <v>Unregistered</v>
      </c>
      <c r="R55" s="123"/>
      <c r="S55" s="95"/>
      <c r="T55" s="101"/>
      <c r="U55" s="101"/>
      <c r="V55" s="101"/>
      <c r="W55" s="101"/>
      <c r="X55" s="101"/>
      <c r="Y55" s="101"/>
      <c r="Z55" s="101"/>
      <c r="AA55" s="101"/>
      <c r="AB55" s="101"/>
      <c r="AC55" s="101"/>
    </row>
    <row r="56" spans="1:29" x14ac:dyDescent="0.3">
      <c r="A56" s="99">
        <v>10567</v>
      </c>
      <c r="B56" s="99" t="s">
        <v>1444</v>
      </c>
      <c r="C56" s="99" t="s">
        <v>1461</v>
      </c>
      <c r="D56" s="99" t="s">
        <v>10153</v>
      </c>
      <c r="E56" s="99" t="s">
        <v>10154</v>
      </c>
      <c r="F56" s="100">
        <v>46098</v>
      </c>
      <c r="G56" s="99" t="s">
        <v>1898</v>
      </c>
      <c r="H56" s="96">
        <v>35933000</v>
      </c>
      <c r="I56" s="96">
        <f>H56*R56</f>
        <v>10779900</v>
      </c>
      <c r="J56" s="96">
        <v>3343300</v>
      </c>
      <c r="K56" s="96">
        <f>I56-J56</f>
        <v>7436600</v>
      </c>
      <c r="L56" s="97">
        <f>IF(AND($S56&gt;=0,$S56&lt;=30),$K56,0)</f>
        <v>0</v>
      </c>
      <c r="M56" s="97">
        <f>IF(AND($S56&gt;=31,$S56&lt;=60),$K56,0)</f>
        <v>7436600</v>
      </c>
      <c r="N56" s="97">
        <f>IF(AND($S56&gt;=61,$S56&lt;=90),$K56,0)</f>
        <v>0</v>
      </c>
      <c r="O56" s="97">
        <f>IF(AND($S56&gt;=91,$S56&lt;=120),$K56,0)</f>
        <v>0</v>
      </c>
      <c r="P56" s="98">
        <f>IF($S56&gt;120,$K56,0)</f>
        <v>0</v>
      </c>
      <c r="Q56" s="101" t="str">
        <f>IF(G56="01 Jan 1900","Unregistered","Registered")</f>
        <v>Unregistered</v>
      </c>
      <c r="R56" s="123">
        <v>0.3</v>
      </c>
      <c r="S56" s="95">
        <f>DATE(2026,4,30)-F56</f>
        <v>44</v>
      </c>
      <c r="T56" s="101"/>
      <c r="U56" s="101"/>
      <c r="V56" s="101"/>
      <c r="W56" s="101"/>
      <c r="X56" s="101"/>
      <c r="Y56" s="101"/>
      <c r="Z56" s="101"/>
      <c r="AA56" s="101"/>
      <c r="AB56" s="101"/>
      <c r="AC56" s="101"/>
    </row>
    <row r="57" spans="1:29" x14ac:dyDescent="0.3">
      <c r="A57" s="99">
        <v>10731</v>
      </c>
      <c r="B57" s="99" t="s">
        <v>1444</v>
      </c>
      <c r="C57" s="99" t="s">
        <v>1461</v>
      </c>
      <c r="D57" s="99" t="s">
        <v>10260</v>
      </c>
      <c r="E57" s="99" t="s">
        <v>10261</v>
      </c>
      <c r="F57" s="100">
        <v>46098</v>
      </c>
      <c r="G57" s="99" t="s">
        <v>1898</v>
      </c>
      <c r="H57" s="96">
        <v>33700000</v>
      </c>
      <c r="I57" s="96">
        <f t="shared" ref="I57:I74" si="2">H57*R57</f>
        <v>10110000</v>
      </c>
      <c r="J57" s="96">
        <v>10000000</v>
      </c>
      <c r="K57" s="96">
        <f t="shared" ref="K57:K74" si="3">I57-J57</f>
        <v>110000</v>
      </c>
      <c r="L57" s="97">
        <f>IF(AND($S57&gt;=0,$S57&lt;=30),$K57,0)</f>
        <v>0</v>
      </c>
      <c r="M57" s="97">
        <f>IF(AND($S57&gt;=31,$S57&lt;=60),$K57,0)</f>
        <v>110000</v>
      </c>
      <c r="N57" s="97">
        <f>IF(AND($S57&gt;=61,$S57&lt;=90),$K57,0)</f>
        <v>0</v>
      </c>
      <c r="O57" s="97">
        <f>IF(AND($S57&gt;=91,$S57&lt;=120),$K57,0)</f>
        <v>0</v>
      </c>
      <c r="P57" s="98">
        <f>IF($S57&gt;120,$K57,0)</f>
        <v>0</v>
      </c>
      <c r="Q57" s="101" t="str">
        <f>IF(G57="01 Jan 1900","Unregistered","Registered")</f>
        <v>Unregistered</v>
      </c>
      <c r="R57" s="123">
        <v>0.3</v>
      </c>
      <c r="S57" s="95">
        <f>DATE(2026,4,30)-F57</f>
        <v>44</v>
      </c>
      <c r="T57" s="101"/>
      <c r="U57" s="101"/>
      <c r="V57" s="101"/>
      <c r="W57" s="101"/>
      <c r="X57" s="101"/>
      <c r="Y57" s="101"/>
      <c r="Z57" s="101"/>
      <c r="AA57" s="101"/>
      <c r="AB57" s="101"/>
      <c r="AC57" s="101"/>
    </row>
    <row r="58" spans="1:29" x14ac:dyDescent="0.3">
      <c r="A58" s="99">
        <v>10732</v>
      </c>
      <c r="B58" s="99" t="s">
        <v>1444</v>
      </c>
      <c r="C58" s="99" t="s">
        <v>1461</v>
      </c>
      <c r="D58" s="99" t="s">
        <v>10262</v>
      </c>
      <c r="E58" s="99" t="s">
        <v>10261</v>
      </c>
      <c r="F58" s="100">
        <v>46098</v>
      </c>
      <c r="G58" s="99" t="s">
        <v>1898</v>
      </c>
      <c r="H58" s="96">
        <v>33700000</v>
      </c>
      <c r="I58" s="96">
        <f t="shared" si="2"/>
        <v>10110000</v>
      </c>
      <c r="J58" s="96">
        <v>10000000</v>
      </c>
      <c r="K58" s="96">
        <f t="shared" si="3"/>
        <v>110000</v>
      </c>
      <c r="L58" s="97">
        <f>IF(AND($S58&gt;=0,$S58&lt;=30),$K58,0)</f>
        <v>0</v>
      </c>
      <c r="M58" s="97">
        <f>IF(AND($S58&gt;=31,$S58&lt;=60),$K58,0)</f>
        <v>110000</v>
      </c>
      <c r="N58" s="97">
        <f>IF(AND($S58&gt;=61,$S58&lt;=90),$K58,0)</f>
        <v>0</v>
      </c>
      <c r="O58" s="97">
        <f>IF(AND($S58&gt;=91,$S58&lt;=120),$K58,0)</f>
        <v>0</v>
      </c>
      <c r="P58" s="98">
        <f>IF($S58&gt;120,$K58,0)</f>
        <v>0</v>
      </c>
      <c r="Q58" s="101" t="str">
        <f>IF(G58="01 Jan 1900","Unregistered","Registered")</f>
        <v>Unregistered</v>
      </c>
      <c r="R58" s="123">
        <v>0.3</v>
      </c>
      <c r="S58" s="95">
        <f>DATE(2026,4,30)-F58</f>
        <v>44</v>
      </c>
      <c r="T58" s="101"/>
      <c r="U58" s="101"/>
      <c r="V58" s="101"/>
      <c r="W58" s="101"/>
      <c r="X58" s="101"/>
      <c r="Y58" s="101"/>
      <c r="Z58" s="101"/>
      <c r="AA58" s="101"/>
      <c r="AB58" s="101"/>
      <c r="AC58" s="101"/>
    </row>
    <row r="59" spans="1:29" x14ac:dyDescent="0.3">
      <c r="A59" s="99">
        <v>10734</v>
      </c>
      <c r="B59" s="99" t="s">
        <v>1444</v>
      </c>
      <c r="C59" s="99" t="s">
        <v>1461</v>
      </c>
      <c r="D59" s="99" t="s">
        <v>10265</v>
      </c>
      <c r="E59" s="99" t="s">
        <v>10266</v>
      </c>
      <c r="F59" s="100">
        <v>46098</v>
      </c>
      <c r="G59" s="99" t="s">
        <v>1898</v>
      </c>
      <c r="H59" s="96">
        <v>33500000</v>
      </c>
      <c r="I59" s="96">
        <f t="shared" si="2"/>
        <v>10050000</v>
      </c>
      <c r="J59" s="96">
        <v>10000000</v>
      </c>
      <c r="K59" s="96">
        <f t="shared" si="3"/>
        <v>50000</v>
      </c>
      <c r="L59" s="97">
        <f>IF(AND($S59&gt;=0,$S59&lt;=30),$K59,0)</f>
        <v>0</v>
      </c>
      <c r="M59" s="97">
        <f>IF(AND($S59&gt;=31,$S59&lt;=60),$K59,0)</f>
        <v>50000</v>
      </c>
      <c r="N59" s="97">
        <f>IF(AND($S59&gt;=61,$S59&lt;=90),$K59,0)</f>
        <v>0</v>
      </c>
      <c r="O59" s="97">
        <f>IF(AND($S59&gt;=91,$S59&lt;=120),$K59,0)</f>
        <v>0</v>
      </c>
      <c r="P59" s="98">
        <f>IF($S59&gt;120,$K59,0)</f>
        <v>0</v>
      </c>
      <c r="Q59" s="101" t="str">
        <f>IF(G59="01 Jan 1900","Unregistered","Registered")</f>
        <v>Unregistered</v>
      </c>
      <c r="R59" s="123">
        <v>0.3</v>
      </c>
      <c r="S59" s="95">
        <f>DATE(2026,4,30)-F59</f>
        <v>44</v>
      </c>
      <c r="T59" s="101"/>
      <c r="U59" s="101"/>
      <c r="V59" s="101"/>
      <c r="W59" s="101"/>
      <c r="X59" s="101"/>
      <c r="Y59" s="101"/>
      <c r="Z59" s="101"/>
      <c r="AA59" s="101"/>
      <c r="AB59" s="101"/>
      <c r="AC59" s="101"/>
    </row>
    <row r="60" spans="1:29" x14ac:dyDescent="0.3">
      <c r="A60" s="99">
        <v>10459</v>
      </c>
      <c r="B60" s="99" t="s">
        <v>1444</v>
      </c>
      <c r="C60" s="99" t="s">
        <v>1461</v>
      </c>
      <c r="D60" s="99" t="s">
        <v>10030</v>
      </c>
      <c r="E60" s="99" t="s">
        <v>10031</v>
      </c>
      <c r="F60" s="100">
        <v>46081</v>
      </c>
      <c r="G60" s="99" t="s">
        <v>1898</v>
      </c>
      <c r="H60" s="96">
        <v>25200000</v>
      </c>
      <c r="I60" s="96">
        <f t="shared" si="2"/>
        <v>7560000</v>
      </c>
      <c r="J60" s="96">
        <v>1100000</v>
      </c>
      <c r="K60" s="96">
        <f t="shared" si="3"/>
        <v>6460000</v>
      </c>
      <c r="L60" s="97">
        <f>IF(AND($S60&gt;=0,$S60&lt;=30),$K60,0)</f>
        <v>0</v>
      </c>
      <c r="M60" s="97">
        <f>IF(AND($S60&gt;=31,$S60&lt;=60),$K60,0)</f>
        <v>0</v>
      </c>
      <c r="N60" s="97">
        <f>IF(AND($S60&gt;=61,$S60&lt;=90),$K60,0)</f>
        <v>6460000</v>
      </c>
      <c r="O60" s="97">
        <f>IF(AND($S60&gt;=91,$S60&lt;=120),$K60,0)</f>
        <v>0</v>
      </c>
      <c r="P60" s="98">
        <f>IF($S60&gt;120,$K60,0)</f>
        <v>0</v>
      </c>
      <c r="Q60" s="101" t="str">
        <f>IF(G60="01 Jan 1900","Unregistered","Registered")</f>
        <v>Unregistered</v>
      </c>
      <c r="R60" s="123">
        <v>0.3</v>
      </c>
      <c r="S60" s="95">
        <f>DATE(2026,4,30)-F60</f>
        <v>61</v>
      </c>
      <c r="T60" s="101"/>
      <c r="U60" s="101"/>
      <c r="V60" s="101"/>
      <c r="W60" s="101"/>
      <c r="X60" s="101"/>
      <c r="Y60" s="101"/>
      <c r="Z60" s="101"/>
      <c r="AA60" s="101"/>
      <c r="AB60" s="101"/>
      <c r="AC60" s="101"/>
    </row>
    <row r="61" spans="1:29" x14ac:dyDescent="0.3">
      <c r="A61" s="99">
        <v>10448</v>
      </c>
      <c r="B61" s="99" t="s">
        <v>1444</v>
      </c>
      <c r="C61" s="99" t="s">
        <v>1461</v>
      </c>
      <c r="D61" s="99" t="s">
        <v>10011</v>
      </c>
      <c r="E61" s="99" t="s">
        <v>10012</v>
      </c>
      <c r="F61" s="100">
        <v>46053</v>
      </c>
      <c r="G61" s="99" t="s">
        <v>1898</v>
      </c>
      <c r="H61" s="96">
        <v>25200000</v>
      </c>
      <c r="I61" s="96">
        <f t="shared" si="2"/>
        <v>7560000</v>
      </c>
      <c r="J61" s="96">
        <v>1000000</v>
      </c>
      <c r="K61" s="96">
        <f t="shared" si="3"/>
        <v>6560000</v>
      </c>
      <c r="L61" s="97">
        <f>IF(AND($S61&gt;=0,$S61&lt;=30),$K61,0)</f>
        <v>0</v>
      </c>
      <c r="M61" s="97">
        <f>IF(AND($S61&gt;=31,$S61&lt;=60),$K61,0)</f>
        <v>0</v>
      </c>
      <c r="N61" s="97">
        <f>IF(AND($S61&gt;=61,$S61&lt;=90),$K61,0)</f>
        <v>6560000</v>
      </c>
      <c r="O61" s="97">
        <f>IF(AND($S61&gt;=91,$S61&lt;=120),$K61,0)</f>
        <v>0</v>
      </c>
      <c r="P61" s="98">
        <f>IF($S61&gt;120,$K61,0)</f>
        <v>0</v>
      </c>
      <c r="Q61" s="101" t="str">
        <f>IF(G61="01 Jan 1900","Unregistered","Registered")</f>
        <v>Unregistered</v>
      </c>
      <c r="R61" s="123">
        <v>0.3</v>
      </c>
      <c r="S61" s="95">
        <f>DATE(2026,4,30)-F61</f>
        <v>89</v>
      </c>
      <c r="T61" s="101"/>
      <c r="U61" s="101"/>
      <c r="V61" s="101"/>
      <c r="W61" s="101"/>
      <c r="X61" s="101"/>
      <c r="Y61" s="101"/>
      <c r="Z61" s="101"/>
      <c r="AA61" s="101"/>
      <c r="AB61" s="101"/>
      <c r="AC61" s="101"/>
    </row>
    <row r="62" spans="1:29" x14ac:dyDescent="0.3">
      <c r="A62" s="99">
        <v>10552</v>
      </c>
      <c r="B62" s="99" t="s">
        <v>1444</v>
      </c>
      <c r="C62" s="99" t="s">
        <v>1461</v>
      </c>
      <c r="D62" s="99" t="s">
        <v>10147</v>
      </c>
      <c r="E62" s="99" t="s">
        <v>2426</v>
      </c>
      <c r="F62" s="100">
        <v>46042</v>
      </c>
      <c r="G62" s="99" t="s">
        <v>1898</v>
      </c>
      <c r="H62" s="96">
        <v>25200000</v>
      </c>
      <c r="I62" s="96">
        <f t="shared" si="2"/>
        <v>7560000</v>
      </c>
      <c r="J62" s="96">
        <v>3000000</v>
      </c>
      <c r="K62" s="96">
        <f t="shared" si="3"/>
        <v>4560000</v>
      </c>
      <c r="L62" s="97">
        <f>IF(AND($S62&gt;=0,$S62&lt;=30),$K62,0)</f>
        <v>0</v>
      </c>
      <c r="M62" s="97">
        <f>IF(AND($S62&gt;=31,$S62&lt;=60),$K62,0)</f>
        <v>0</v>
      </c>
      <c r="N62" s="97">
        <f>IF(AND($S62&gt;=61,$S62&lt;=90),$K62,0)</f>
        <v>0</v>
      </c>
      <c r="O62" s="97">
        <f>IF(AND($S62&gt;=91,$S62&lt;=120),$K62,0)</f>
        <v>4560000</v>
      </c>
      <c r="P62" s="98">
        <f>IF($S62&gt;120,$K62,0)</f>
        <v>0</v>
      </c>
      <c r="Q62" s="101" t="str">
        <f>IF(G62="01 Jan 1900","Unregistered","Registered")</f>
        <v>Unregistered</v>
      </c>
      <c r="R62" s="123">
        <v>0.3</v>
      </c>
      <c r="S62" s="95">
        <f>DATE(2026,4,30)-F62</f>
        <v>100</v>
      </c>
      <c r="T62" s="101"/>
      <c r="U62" s="101"/>
      <c r="V62" s="101"/>
      <c r="W62" s="101"/>
      <c r="X62" s="101"/>
      <c r="Y62" s="101"/>
      <c r="Z62" s="101"/>
      <c r="AA62" s="101"/>
      <c r="AB62" s="101"/>
      <c r="AC62" s="101"/>
    </row>
    <row r="63" spans="1:29" x14ac:dyDescent="0.3">
      <c r="A63" s="99">
        <v>10397</v>
      </c>
      <c r="B63" s="99" t="s">
        <v>1444</v>
      </c>
      <c r="C63" s="99" t="s">
        <v>1461</v>
      </c>
      <c r="D63" s="99" t="s">
        <v>9927</v>
      </c>
      <c r="E63" s="99" t="s">
        <v>9928</v>
      </c>
      <c r="F63" s="100">
        <v>45991</v>
      </c>
      <c r="G63" s="99" t="s">
        <v>1898</v>
      </c>
      <c r="H63" s="96">
        <v>30845500</v>
      </c>
      <c r="I63" s="96">
        <f t="shared" si="2"/>
        <v>9253650</v>
      </c>
      <c r="J63" s="96">
        <v>504000</v>
      </c>
      <c r="K63" s="96">
        <f t="shared" si="3"/>
        <v>8749650</v>
      </c>
      <c r="L63" s="97">
        <f>IF(AND($S63&gt;=0,$S63&lt;=30),$K63,0)</f>
        <v>0</v>
      </c>
      <c r="M63" s="97">
        <f>IF(AND($S63&gt;=31,$S63&lt;=60),$K63,0)</f>
        <v>0</v>
      </c>
      <c r="N63" s="97">
        <f>IF(AND($S63&gt;=61,$S63&lt;=90),$K63,0)</f>
        <v>0</v>
      </c>
      <c r="O63" s="97">
        <f>IF(AND($S63&gt;=91,$S63&lt;=120),$K63,0)</f>
        <v>0</v>
      </c>
      <c r="P63" s="98">
        <f>IF($S63&gt;120,$K63,0)</f>
        <v>8749650</v>
      </c>
      <c r="Q63" s="101" t="str">
        <f>IF(G63="01 Jan 1900","Unregistered","Registered")</f>
        <v>Unregistered</v>
      </c>
      <c r="R63" s="123">
        <v>0.3</v>
      </c>
      <c r="S63" s="95">
        <f>DATE(2026,4,30)-F63</f>
        <v>151</v>
      </c>
      <c r="T63" s="101"/>
      <c r="U63" s="101"/>
      <c r="V63" s="101"/>
      <c r="W63" s="101"/>
      <c r="X63" s="101"/>
      <c r="Y63" s="101"/>
      <c r="Z63" s="101"/>
      <c r="AA63" s="101"/>
      <c r="AB63" s="101"/>
      <c r="AC63" s="101"/>
    </row>
    <row r="64" spans="1:29" x14ac:dyDescent="0.3">
      <c r="A64" s="99">
        <v>10514</v>
      </c>
      <c r="B64" s="99" t="s">
        <v>1444</v>
      </c>
      <c r="C64" s="99" t="s">
        <v>1461</v>
      </c>
      <c r="D64" s="99" t="s">
        <v>10110</v>
      </c>
      <c r="E64" s="99" t="s">
        <v>10111</v>
      </c>
      <c r="F64" s="100">
        <v>45991</v>
      </c>
      <c r="G64" s="99" t="s">
        <v>1898</v>
      </c>
      <c r="H64" s="96">
        <v>40187500</v>
      </c>
      <c r="I64" s="96">
        <f t="shared" si="2"/>
        <v>12056250</v>
      </c>
      <c r="J64" s="96">
        <v>2004000</v>
      </c>
      <c r="K64" s="96">
        <f t="shared" si="3"/>
        <v>10052250</v>
      </c>
      <c r="L64" s="97">
        <f>IF(AND($S64&gt;=0,$S64&lt;=30),$K64,0)</f>
        <v>0</v>
      </c>
      <c r="M64" s="97">
        <f>IF(AND($S64&gt;=31,$S64&lt;=60),$K64,0)</f>
        <v>0</v>
      </c>
      <c r="N64" s="97">
        <f>IF(AND($S64&gt;=61,$S64&lt;=90),$K64,0)</f>
        <v>0</v>
      </c>
      <c r="O64" s="97">
        <f>IF(AND($S64&gt;=91,$S64&lt;=120),$K64,0)</f>
        <v>0</v>
      </c>
      <c r="P64" s="98">
        <f>IF($S64&gt;120,$K64,0)</f>
        <v>10052250</v>
      </c>
      <c r="Q64" s="101" t="str">
        <f>IF(G64="01 Jan 1900","Unregistered","Registered")</f>
        <v>Unregistered</v>
      </c>
      <c r="R64" s="123">
        <v>0.3</v>
      </c>
      <c r="S64" s="95">
        <f>DATE(2026,4,30)-F64</f>
        <v>151</v>
      </c>
      <c r="T64" s="101"/>
      <c r="U64" s="101"/>
      <c r="V64" s="101"/>
      <c r="W64" s="101"/>
      <c r="X64" s="101"/>
      <c r="Y64" s="101"/>
      <c r="Z64" s="101"/>
      <c r="AA64" s="101"/>
      <c r="AB64" s="101"/>
      <c r="AC64" s="101"/>
    </row>
    <row r="65" spans="1:29" x14ac:dyDescent="0.3">
      <c r="A65" s="99">
        <v>10460</v>
      </c>
      <c r="B65" s="99" t="s">
        <v>1444</v>
      </c>
      <c r="C65" s="99" t="s">
        <v>1461</v>
      </c>
      <c r="D65" s="99" t="s">
        <v>10032</v>
      </c>
      <c r="E65" s="99" t="s">
        <v>10033</v>
      </c>
      <c r="F65" s="100">
        <v>45971</v>
      </c>
      <c r="G65" s="99" t="s">
        <v>1898</v>
      </c>
      <c r="H65" s="96">
        <v>41100000</v>
      </c>
      <c r="I65" s="96">
        <f t="shared" si="2"/>
        <v>12330000</v>
      </c>
      <c r="J65" s="96">
        <v>1100000</v>
      </c>
      <c r="K65" s="96">
        <f t="shared" si="3"/>
        <v>11230000</v>
      </c>
      <c r="L65" s="97">
        <f>IF(AND($S65&gt;=0,$S65&lt;=30),$K65,0)</f>
        <v>0</v>
      </c>
      <c r="M65" s="97">
        <f>IF(AND($S65&gt;=31,$S65&lt;=60),$K65,0)</f>
        <v>0</v>
      </c>
      <c r="N65" s="97">
        <f>IF(AND($S65&gt;=61,$S65&lt;=90),$K65,0)</f>
        <v>0</v>
      </c>
      <c r="O65" s="97">
        <f>IF(AND($S65&gt;=91,$S65&lt;=120),$K65,0)</f>
        <v>0</v>
      </c>
      <c r="P65" s="98">
        <f>IF($S65&gt;120,$K65,0)</f>
        <v>11230000</v>
      </c>
      <c r="Q65" s="101" t="str">
        <f>IF(G65="01 Jan 1900","Unregistered","Registered")</f>
        <v>Unregistered</v>
      </c>
      <c r="R65" s="123">
        <v>0.3</v>
      </c>
      <c r="S65" s="95">
        <f>DATE(2026,4,30)-F65</f>
        <v>171</v>
      </c>
      <c r="T65" s="101"/>
      <c r="U65" s="101"/>
      <c r="V65" s="101"/>
      <c r="W65" s="101"/>
      <c r="X65" s="101"/>
      <c r="Y65" s="101"/>
      <c r="Z65" s="101"/>
      <c r="AA65" s="101"/>
      <c r="AB65" s="101"/>
      <c r="AC65" s="101"/>
    </row>
    <row r="66" spans="1:29" x14ac:dyDescent="0.3">
      <c r="A66" s="99">
        <v>10391</v>
      </c>
      <c r="B66" s="99" t="s">
        <v>1444</v>
      </c>
      <c r="C66" s="99" t="s">
        <v>1461</v>
      </c>
      <c r="D66" s="99" t="s">
        <v>9920</v>
      </c>
      <c r="E66" s="99" t="s">
        <v>7086</v>
      </c>
      <c r="F66" s="100">
        <v>45961</v>
      </c>
      <c r="G66" s="99" t="s">
        <v>1898</v>
      </c>
      <c r="H66" s="96">
        <v>39772321</v>
      </c>
      <c r="I66" s="96">
        <f t="shared" si="2"/>
        <v>11931696.299999999</v>
      </c>
      <c r="J66" s="96">
        <v>500000</v>
      </c>
      <c r="K66" s="96">
        <f t="shared" si="3"/>
        <v>11431696.299999999</v>
      </c>
      <c r="L66" s="97">
        <f>IF(AND($S66&gt;=0,$S66&lt;=30),$K66,0)</f>
        <v>0</v>
      </c>
      <c r="M66" s="97">
        <f>IF(AND($S66&gt;=31,$S66&lt;=60),$K66,0)</f>
        <v>0</v>
      </c>
      <c r="N66" s="97">
        <f>IF(AND($S66&gt;=61,$S66&lt;=90),$K66,0)</f>
        <v>0</v>
      </c>
      <c r="O66" s="97">
        <f>IF(AND($S66&gt;=91,$S66&lt;=120),$K66,0)</f>
        <v>0</v>
      </c>
      <c r="P66" s="98">
        <f>IF($S66&gt;120,$K66,0)</f>
        <v>11431696.299999999</v>
      </c>
      <c r="Q66" s="101" t="str">
        <f>IF(G66="01 Jan 1900","Unregistered","Registered")</f>
        <v>Unregistered</v>
      </c>
      <c r="R66" s="123">
        <v>0.3</v>
      </c>
      <c r="S66" s="95">
        <f>DATE(2026,4,30)-F66</f>
        <v>181</v>
      </c>
      <c r="T66" s="101"/>
      <c r="U66" s="101"/>
      <c r="V66" s="101"/>
      <c r="W66" s="101"/>
      <c r="X66" s="101"/>
      <c r="Y66" s="101"/>
      <c r="Z66" s="101"/>
      <c r="AA66" s="101"/>
      <c r="AB66" s="101"/>
      <c r="AC66" s="101"/>
    </row>
    <row r="67" spans="1:29" x14ac:dyDescent="0.3">
      <c r="A67" s="99">
        <v>10707</v>
      </c>
      <c r="B67" s="99" t="s">
        <v>1444</v>
      </c>
      <c r="C67" s="99" t="s">
        <v>1461</v>
      </c>
      <c r="D67" s="99" t="s">
        <v>10230</v>
      </c>
      <c r="E67" s="99" t="s">
        <v>10231</v>
      </c>
      <c r="F67" s="100">
        <v>45961</v>
      </c>
      <c r="G67" s="99" t="s">
        <v>1898</v>
      </c>
      <c r="H67" s="96">
        <v>31100000</v>
      </c>
      <c r="I67" s="96">
        <f t="shared" si="2"/>
        <v>9330000</v>
      </c>
      <c r="J67" s="96">
        <v>6550000</v>
      </c>
      <c r="K67" s="96">
        <f t="shared" si="3"/>
        <v>2780000</v>
      </c>
      <c r="L67" s="97">
        <f>IF(AND($S67&gt;=0,$S67&lt;=30),$K67,0)</f>
        <v>0</v>
      </c>
      <c r="M67" s="97">
        <f>IF(AND($S67&gt;=31,$S67&lt;=60),$K67,0)</f>
        <v>0</v>
      </c>
      <c r="N67" s="97">
        <f>IF(AND($S67&gt;=61,$S67&lt;=90),$K67,0)</f>
        <v>0</v>
      </c>
      <c r="O67" s="97">
        <f>IF(AND($S67&gt;=91,$S67&lt;=120),$K67,0)</f>
        <v>0</v>
      </c>
      <c r="P67" s="98">
        <f>IF($S67&gt;120,$K67,0)</f>
        <v>2780000</v>
      </c>
      <c r="Q67" s="101" t="str">
        <f>IF(G67="01 Jan 1900","Unregistered","Registered")</f>
        <v>Unregistered</v>
      </c>
      <c r="R67" s="123">
        <v>0.3</v>
      </c>
      <c r="S67" s="95">
        <f>DATE(2026,4,30)-F67</f>
        <v>181</v>
      </c>
      <c r="T67" s="101"/>
      <c r="U67" s="101"/>
      <c r="V67" s="101"/>
      <c r="W67" s="101"/>
      <c r="X67" s="101"/>
      <c r="Y67" s="101"/>
      <c r="Z67" s="101"/>
      <c r="AA67" s="101"/>
      <c r="AB67" s="101"/>
      <c r="AC67" s="101"/>
    </row>
    <row r="68" spans="1:29" x14ac:dyDescent="0.3">
      <c r="A68" s="99">
        <v>10677</v>
      </c>
      <c r="B68" s="99" t="s">
        <v>1444</v>
      </c>
      <c r="C68" s="99" t="s">
        <v>1461</v>
      </c>
      <c r="D68" s="99" t="s">
        <v>10212</v>
      </c>
      <c r="E68" s="99" t="s">
        <v>10213</v>
      </c>
      <c r="F68" s="100">
        <v>45930</v>
      </c>
      <c r="G68" s="99" t="s">
        <v>1898</v>
      </c>
      <c r="H68" s="96">
        <v>31100000</v>
      </c>
      <c r="I68" s="96">
        <f t="shared" si="2"/>
        <v>9330000</v>
      </c>
      <c r="J68" s="96">
        <v>6100000</v>
      </c>
      <c r="K68" s="96">
        <f t="shared" si="3"/>
        <v>3230000</v>
      </c>
      <c r="L68" s="97">
        <f>IF(AND($S68&gt;=0,$S68&lt;=30),$K68,0)</f>
        <v>0</v>
      </c>
      <c r="M68" s="97">
        <f>IF(AND($S68&gt;=31,$S68&lt;=60),$K68,0)</f>
        <v>0</v>
      </c>
      <c r="N68" s="97">
        <f>IF(AND($S68&gt;=61,$S68&lt;=90),$K68,0)</f>
        <v>0</v>
      </c>
      <c r="O68" s="97">
        <f>IF(AND($S68&gt;=91,$S68&lt;=120),$K68,0)</f>
        <v>0</v>
      </c>
      <c r="P68" s="98">
        <f>IF($S68&gt;120,$K68,0)</f>
        <v>3230000</v>
      </c>
      <c r="Q68" s="101" t="str">
        <f>IF(G68="01 Jan 1900","Unregistered","Registered")</f>
        <v>Unregistered</v>
      </c>
      <c r="R68" s="123">
        <v>0.3</v>
      </c>
      <c r="S68" s="95">
        <f>DATE(2026,4,30)-F68</f>
        <v>212</v>
      </c>
      <c r="T68" s="101"/>
      <c r="U68" s="101"/>
      <c r="V68" s="101"/>
      <c r="W68" s="101"/>
      <c r="X68" s="101"/>
      <c r="Y68" s="101"/>
      <c r="Z68" s="101"/>
      <c r="AA68" s="101"/>
      <c r="AB68" s="101"/>
      <c r="AC68" s="101"/>
    </row>
    <row r="69" spans="1:29" x14ac:dyDescent="0.3">
      <c r="A69" s="99">
        <v>10654</v>
      </c>
      <c r="B69" s="99" t="s">
        <v>1444</v>
      </c>
      <c r="C69" s="99" t="s">
        <v>1461</v>
      </c>
      <c r="D69" s="99" t="s">
        <v>10206</v>
      </c>
      <c r="E69" s="99" t="s">
        <v>10207</v>
      </c>
      <c r="F69" s="100">
        <v>45900</v>
      </c>
      <c r="G69" s="99" t="s">
        <v>1898</v>
      </c>
      <c r="H69" s="96">
        <v>26100000</v>
      </c>
      <c r="I69" s="96">
        <f t="shared" si="2"/>
        <v>7830000</v>
      </c>
      <c r="J69" s="96">
        <v>5500000</v>
      </c>
      <c r="K69" s="96">
        <f t="shared" si="3"/>
        <v>2330000</v>
      </c>
      <c r="L69" s="97">
        <f>IF(AND($S69&gt;=0,$S69&lt;=30),$K69,0)</f>
        <v>0</v>
      </c>
      <c r="M69" s="97">
        <f>IF(AND($S69&gt;=31,$S69&lt;=60),$K69,0)</f>
        <v>0</v>
      </c>
      <c r="N69" s="97">
        <f>IF(AND($S69&gt;=61,$S69&lt;=90),$K69,0)</f>
        <v>0</v>
      </c>
      <c r="O69" s="97">
        <f>IF(AND($S69&gt;=91,$S69&lt;=120),$K69,0)</f>
        <v>0</v>
      </c>
      <c r="P69" s="98">
        <f>IF($S69&gt;120,$K69,0)</f>
        <v>2330000</v>
      </c>
      <c r="Q69" s="101" t="str">
        <f>IF(G69="01 Jan 1900","Unregistered","Registered")</f>
        <v>Unregistered</v>
      </c>
      <c r="R69" s="123">
        <v>0.3</v>
      </c>
      <c r="S69" s="95">
        <f>DATE(2026,4,30)-F69</f>
        <v>242</v>
      </c>
      <c r="T69" s="101"/>
      <c r="U69" s="101"/>
      <c r="V69" s="101"/>
      <c r="W69" s="101"/>
      <c r="X69" s="101"/>
      <c r="Y69" s="101"/>
      <c r="Z69" s="101"/>
      <c r="AA69" s="101"/>
      <c r="AB69" s="101"/>
      <c r="AC69" s="101"/>
    </row>
    <row r="70" spans="1:29" x14ac:dyDescent="0.3">
      <c r="A70" s="99">
        <v>10678</v>
      </c>
      <c r="B70" s="99" t="s">
        <v>1444</v>
      </c>
      <c r="C70" s="99" t="s">
        <v>1461</v>
      </c>
      <c r="D70" s="99" t="s">
        <v>10214</v>
      </c>
      <c r="E70" s="99" t="s">
        <v>10215</v>
      </c>
      <c r="F70" s="100">
        <v>45868</v>
      </c>
      <c r="G70" s="99" t="s">
        <v>1898</v>
      </c>
      <c r="H70" s="96">
        <v>32550000</v>
      </c>
      <c r="I70" s="96">
        <f t="shared" si="2"/>
        <v>9765000</v>
      </c>
      <c r="J70" s="96">
        <v>6100000</v>
      </c>
      <c r="K70" s="96">
        <f t="shared" si="3"/>
        <v>3665000</v>
      </c>
      <c r="L70" s="97">
        <f>IF(AND($S70&gt;=0,$S70&lt;=30),$K70,0)</f>
        <v>0</v>
      </c>
      <c r="M70" s="97">
        <f>IF(AND($S70&gt;=31,$S70&lt;=60),$K70,0)</f>
        <v>0</v>
      </c>
      <c r="N70" s="97">
        <f>IF(AND($S70&gt;=61,$S70&lt;=90),$K70,0)</f>
        <v>0</v>
      </c>
      <c r="O70" s="97">
        <f>IF(AND($S70&gt;=91,$S70&lt;=120),$K70,0)</f>
        <v>0</v>
      </c>
      <c r="P70" s="98">
        <f>IF($S70&gt;120,$K70,0)</f>
        <v>3665000</v>
      </c>
      <c r="Q70" s="101" t="str">
        <f>IF(G70="01 Jan 1900","Unregistered","Registered")</f>
        <v>Unregistered</v>
      </c>
      <c r="R70" s="123">
        <v>0.3</v>
      </c>
      <c r="S70" s="95">
        <f>DATE(2026,4,30)-F70</f>
        <v>274</v>
      </c>
      <c r="T70" s="101"/>
      <c r="U70" s="101"/>
      <c r="V70" s="101"/>
      <c r="W70" s="101"/>
      <c r="X70" s="101"/>
      <c r="Y70" s="101"/>
      <c r="Z70" s="101"/>
      <c r="AA70" s="101"/>
      <c r="AB70" s="101"/>
      <c r="AC70" s="101"/>
    </row>
    <row r="71" spans="1:29" x14ac:dyDescent="0.3">
      <c r="A71" s="99">
        <v>10679</v>
      </c>
      <c r="B71" s="99" t="s">
        <v>1444</v>
      </c>
      <c r="C71" s="99" t="s">
        <v>1461</v>
      </c>
      <c r="D71" s="99" t="s">
        <v>10216</v>
      </c>
      <c r="E71" s="99" t="s">
        <v>10217</v>
      </c>
      <c r="F71" s="100">
        <v>45868</v>
      </c>
      <c r="G71" s="99" t="s">
        <v>1898</v>
      </c>
      <c r="H71" s="96">
        <v>32550000</v>
      </c>
      <c r="I71" s="96">
        <f t="shared" si="2"/>
        <v>9765000</v>
      </c>
      <c r="J71" s="96">
        <v>6100000</v>
      </c>
      <c r="K71" s="96">
        <f t="shared" si="3"/>
        <v>3665000</v>
      </c>
      <c r="L71" s="97">
        <f>IF(AND($S71&gt;=0,$S71&lt;=30),$K71,0)</f>
        <v>0</v>
      </c>
      <c r="M71" s="97">
        <f>IF(AND($S71&gt;=31,$S71&lt;=60),$K71,0)</f>
        <v>0</v>
      </c>
      <c r="N71" s="97">
        <f>IF(AND($S71&gt;=61,$S71&lt;=90),$K71,0)</f>
        <v>0</v>
      </c>
      <c r="O71" s="97">
        <f>IF(AND($S71&gt;=91,$S71&lt;=120),$K71,0)</f>
        <v>0</v>
      </c>
      <c r="P71" s="98">
        <f>IF($S71&gt;120,$K71,0)</f>
        <v>3665000</v>
      </c>
      <c r="Q71" s="101" t="str">
        <f>IF(G71="01 Jan 1900","Unregistered","Registered")</f>
        <v>Unregistered</v>
      </c>
      <c r="R71" s="123">
        <v>0.3</v>
      </c>
      <c r="S71" s="95">
        <f>DATE(2026,4,30)-F71</f>
        <v>274</v>
      </c>
      <c r="T71" s="101"/>
      <c r="U71" s="101"/>
      <c r="V71" s="101"/>
      <c r="W71" s="101"/>
      <c r="X71" s="101"/>
      <c r="Y71" s="101"/>
      <c r="Z71" s="101"/>
      <c r="AA71" s="101"/>
      <c r="AB71" s="101"/>
      <c r="AC71" s="101"/>
    </row>
    <row r="72" spans="1:29" x14ac:dyDescent="0.3">
      <c r="A72" s="99">
        <v>10733</v>
      </c>
      <c r="B72" s="99" t="s">
        <v>1444</v>
      </c>
      <c r="C72" s="99" t="s">
        <v>1461</v>
      </c>
      <c r="D72" s="99" t="s">
        <v>10263</v>
      </c>
      <c r="E72" s="99" t="s">
        <v>10264</v>
      </c>
      <c r="F72" s="100">
        <v>45777</v>
      </c>
      <c r="G72" s="99" t="s">
        <v>1898</v>
      </c>
      <c r="H72" s="96">
        <v>28669645</v>
      </c>
      <c r="I72" s="96">
        <f t="shared" si="2"/>
        <v>8600893.5</v>
      </c>
      <c r="J72" s="96">
        <v>10000000</v>
      </c>
      <c r="K72" s="96">
        <f t="shared" si="3"/>
        <v>-1399106.5</v>
      </c>
      <c r="L72" s="96">
        <v>0</v>
      </c>
      <c r="M72" s="96">
        <v>0</v>
      </c>
      <c r="N72" s="96">
        <v>0</v>
      </c>
      <c r="O72" s="96">
        <v>0</v>
      </c>
      <c r="P72" s="122">
        <v>0</v>
      </c>
      <c r="Q72" s="101" t="str">
        <f>IF(G72="01 Jan 1900","Unregistered","Registered")</f>
        <v>Unregistered</v>
      </c>
      <c r="R72" s="123">
        <v>0.3</v>
      </c>
      <c r="S72" s="95">
        <f>DATE(2026,4,30)-F72</f>
        <v>365</v>
      </c>
      <c r="T72" s="101"/>
      <c r="U72" s="101"/>
      <c r="V72" s="101"/>
      <c r="W72" s="101"/>
      <c r="X72" s="101"/>
      <c r="Y72" s="101"/>
      <c r="Z72" s="101"/>
      <c r="AA72" s="101"/>
      <c r="AB72" s="101"/>
      <c r="AC72" s="101"/>
    </row>
    <row r="73" spans="1:29" x14ac:dyDescent="0.3">
      <c r="A73" s="99">
        <v>10750</v>
      </c>
      <c r="B73" s="99" t="s">
        <v>1444</v>
      </c>
      <c r="C73" s="99" t="s">
        <v>1461</v>
      </c>
      <c r="D73" s="99" t="s">
        <v>10287</v>
      </c>
      <c r="E73" s="99" t="s">
        <v>10288</v>
      </c>
      <c r="F73" s="100">
        <v>45777</v>
      </c>
      <c r="G73" s="99" t="s">
        <v>1898</v>
      </c>
      <c r="H73" s="96">
        <v>37662175</v>
      </c>
      <c r="I73" s="96">
        <f t="shared" si="2"/>
        <v>11298652.5</v>
      </c>
      <c r="J73" s="96">
        <v>20000000</v>
      </c>
      <c r="K73" s="96">
        <f t="shared" si="3"/>
        <v>-8701347.5</v>
      </c>
      <c r="L73" s="96">
        <v>0</v>
      </c>
      <c r="M73" s="96">
        <v>0</v>
      </c>
      <c r="N73" s="96">
        <v>0</v>
      </c>
      <c r="O73" s="96">
        <v>0</v>
      </c>
      <c r="P73" s="122">
        <v>0</v>
      </c>
      <c r="Q73" s="101" t="str">
        <f>IF(G73="01 Jan 1900","Unregistered","Registered")</f>
        <v>Unregistered</v>
      </c>
      <c r="R73" s="123">
        <v>0.3</v>
      </c>
      <c r="S73" s="95">
        <f>DATE(2026,4,30)-F73</f>
        <v>365</v>
      </c>
      <c r="T73" s="101"/>
      <c r="U73" s="101"/>
      <c r="V73" s="101"/>
      <c r="W73" s="101"/>
      <c r="X73" s="101"/>
      <c r="Y73" s="101"/>
      <c r="Z73" s="101"/>
      <c r="AA73" s="101"/>
      <c r="AB73" s="101"/>
      <c r="AC73" s="101"/>
    </row>
    <row r="74" spans="1:29" x14ac:dyDescent="0.3">
      <c r="A74" s="99">
        <v>10751</v>
      </c>
      <c r="B74" s="99" t="s">
        <v>1444</v>
      </c>
      <c r="C74" s="99" t="s">
        <v>1461</v>
      </c>
      <c r="D74" s="99" t="s">
        <v>10289</v>
      </c>
      <c r="E74" s="99" t="s">
        <v>10290</v>
      </c>
      <c r="F74" s="100">
        <v>45777</v>
      </c>
      <c r="G74" s="99" t="s">
        <v>1898</v>
      </c>
      <c r="H74" s="96">
        <v>37662175</v>
      </c>
      <c r="I74" s="96">
        <f t="shared" si="2"/>
        <v>11298652.5</v>
      </c>
      <c r="J74" s="96">
        <v>20000000</v>
      </c>
      <c r="K74" s="96">
        <f t="shared" si="3"/>
        <v>-8701347.5</v>
      </c>
      <c r="L74" s="96">
        <v>0</v>
      </c>
      <c r="M74" s="96">
        <v>0</v>
      </c>
      <c r="N74" s="96">
        <v>0</v>
      </c>
      <c r="O74" s="96">
        <v>0</v>
      </c>
      <c r="P74" s="122">
        <v>0</v>
      </c>
      <c r="Q74" s="101" t="str">
        <f>IF(G74="01 Jan 1900","Unregistered","Registered")</f>
        <v>Unregistered</v>
      </c>
      <c r="R74" s="123">
        <v>0.3</v>
      </c>
      <c r="S74" s="95">
        <f>DATE(2026,4,30)-F74</f>
        <v>365</v>
      </c>
      <c r="T74" s="101"/>
      <c r="U74" s="101"/>
      <c r="V74" s="101"/>
      <c r="W74" s="101"/>
      <c r="X74" s="101"/>
      <c r="Y74" s="101"/>
      <c r="Z74" s="101"/>
      <c r="AA74" s="101"/>
      <c r="AB74" s="101"/>
      <c r="AC74" s="101"/>
    </row>
    <row r="75" spans="1:29" x14ac:dyDescent="0.3">
      <c r="A75" s="114">
        <v>140</v>
      </c>
      <c r="B75" s="114" t="s">
        <v>396</v>
      </c>
      <c r="C75" s="114" t="s">
        <v>70</v>
      </c>
      <c r="D75" s="114" t="s">
        <v>1715</v>
      </c>
      <c r="E75" s="114" t="s">
        <v>1716</v>
      </c>
      <c r="F75" s="115">
        <v>43733</v>
      </c>
      <c r="G75" s="114" t="s">
        <v>1645</v>
      </c>
      <c r="H75" s="116">
        <v>10109000</v>
      </c>
      <c r="I75" s="116">
        <v>10109000</v>
      </c>
      <c r="J75" s="116">
        <v>6200000</v>
      </c>
      <c r="K75" s="116">
        <v>3909000</v>
      </c>
      <c r="L75" s="116">
        <v>0</v>
      </c>
      <c r="M75" s="116">
        <v>0</v>
      </c>
      <c r="N75" s="116">
        <v>0</v>
      </c>
      <c r="O75" s="116">
        <v>0</v>
      </c>
      <c r="P75" s="120">
        <v>3909000</v>
      </c>
      <c r="Q75" s="27" t="str">
        <f>IF(G75="01 Jan 1900","Unregistered","Registered")</f>
        <v>Registered</v>
      </c>
      <c r="R75" s="121">
        <f>I75/H75</f>
        <v>1</v>
      </c>
      <c r="T75" s="117">
        <f t="shared" ref="T75:T81" si="4">L75+M75+N75+O75+P75</f>
        <v>3909000</v>
      </c>
      <c r="U75" s="117">
        <f t="shared" ref="U75:U81" si="5">K75-T75</f>
        <v>0</v>
      </c>
    </row>
    <row r="76" spans="1:29" x14ac:dyDescent="0.3">
      <c r="A76" s="114">
        <v>156</v>
      </c>
      <c r="B76" s="114" t="s">
        <v>396</v>
      </c>
      <c r="C76" s="114" t="s">
        <v>70</v>
      </c>
      <c r="D76" s="114" t="s">
        <v>1753</v>
      </c>
      <c r="E76" s="114" t="s">
        <v>1754</v>
      </c>
      <c r="F76" s="115">
        <v>45230</v>
      </c>
      <c r="G76" s="114" t="s">
        <v>1755</v>
      </c>
      <c r="H76" s="116">
        <v>22651200</v>
      </c>
      <c r="I76" s="116">
        <v>22651200</v>
      </c>
      <c r="J76" s="116">
        <v>19023774</v>
      </c>
      <c r="K76" s="116">
        <v>3627426</v>
      </c>
      <c r="L76" s="116">
        <v>0</v>
      </c>
      <c r="M76" s="116">
        <v>0</v>
      </c>
      <c r="N76" s="116">
        <v>0</v>
      </c>
      <c r="O76" s="116">
        <v>0</v>
      </c>
      <c r="P76" s="120">
        <v>3627426</v>
      </c>
      <c r="Q76" s="27" t="str">
        <f>IF(G76="01 Jan 1900","Unregistered","Registered")</f>
        <v>Registered</v>
      </c>
      <c r="R76" s="121">
        <f>I76/H76</f>
        <v>1</v>
      </c>
      <c r="T76" s="117">
        <f t="shared" si="4"/>
        <v>3627426</v>
      </c>
      <c r="U76" s="117">
        <f t="shared" si="5"/>
        <v>0</v>
      </c>
    </row>
    <row r="77" spans="1:29" x14ac:dyDescent="0.3">
      <c r="A77" s="114">
        <v>198</v>
      </c>
      <c r="B77" s="114" t="s">
        <v>396</v>
      </c>
      <c r="C77" s="114" t="s">
        <v>70</v>
      </c>
      <c r="D77" s="114" t="s">
        <v>1859</v>
      </c>
      <c r="E77" s="114" t="s">
        <v>1860</v>
      </c>
      <c r="F77" s="115">
        <v>44193</v>
      </c>
      <c r="G77" s="114" t="s">
        <v>1861</v>
      </c>
      <c r="H77" s="116">
        <v>6000000</v>
      </c>
      <c r="I77" s="116">
        <v>6000000</v>
      </c>
      <c r="J77" s="116">
        <v>3000000</v>
      </c>
      <c r="K77" s="116">
        <v>3000000</v>
      </c>
      <c r="L77" s="116">
        <v>0</v>
      </c>
      <c r="M77" s="116">
        <v>0</v>
      </c>
      <c r="N77" s="116">
        <v>0</v>
      </c>
      <c r="O77" s="116">
        <v>0</v>
      </c>
      <c r="P77" s="120">
        <v>3000000</v>
      </c>
      <c r="Q77" s="27" t="str">
        <f>IF(G77="01 Jan 1900","Unregistered","Registered")</f>
        <v>Registered</v>
      </c>
      <c r="R77" s="121">
        <f>I77/H77</f>
        <v>1</v>
      </c>
      <c r="T77" s="117">
        <f t="shared" si="4"/>
        <v>3000000</v>
      </c>
      <c r="U77" s="117">
        <f t="shared" si="5"/>
        <v>0</v>
      </c>
    </row>
    <row r="78" spans="1:29" x14ac:dyDescent="0.3">
      <c r="A78" s="114">
        <v>234</v>
      </c>
      <c r="B78" s="114" t="s">
        <v>396</v>
      </c>
      <c r="C78" s="114" t="s">
        <v>70</v>
      </c>
      <c r="D78" s="114" t="s">
        <v>1950</v>
      </c>
      <c r="E78" s="114" t="s">
        <v>1951</v>
      </c>
      <c r="F78" s="115">
        <v>43735</v>
      </c>
      <c r="G78" s="114" t="s">
        <v>1952</v>
      </c>
      <c r="H78" s="116">
        <v>6230000</v>
      </c>
      <c r="I78" s="116">
        <v>6230000</v>
      </c>
      <c r="J78" s="116">
        <v>3623000</v>
      </c>
      <c r="K78" s="116">
        <v>2607000</v>
      </c>
      <c r="L78" s="116">
        <v>0</v>
      </c>
      <c r="M78" s="116">
        <v>0</v>
      </c>
      <c r="N78" s="116">
        <v>0</v>
      </c>
      <c r="O78" s="116">
        <v>0</v>
      </c>
      <c r="P78" s="120">
        <v>2607000</v>
      </c>
      <c r="Q78" s="27" t="str">
        <f>IF(G78="01 Jan 1900","Unregistered","Registered")</f>
        <v>Registered</v>
      </c>
      <c r="R78" s="121">
        <f>I78/H78</f>
        <v>1</v>
      </c>
      <c r="T78" s="117">
        <f t="shared" si="4"/>
        <v>2607000</v>
      </c>
      <c r="U78" s="117">
        <f t="shared" si="5"/>
        <v>0</v>
      </c>
    </row>
    <row r="79" spans="1:29" x14ac:dyDescent="0.3">
      <c r="A79" s="114">
        <v>354</v>
      </c>
      <c r="B79" s="114" t="s">
        <v>396</v>
      </c>
      <c r="C79" s="114" t="s">
        <v>70</v>
      </c>
      <c r="D79" s="114" t="s">
        <v>2234</v>
      </c>
      <c r="E79" s="114" t="s">
        <v>2235</v>
      </c>
      <c r="F79" s="115">
        <v>43735</v>
      </c>
      <c r="G79" s="114" t="s">
        <v>2236</v>
      </c>
      <c r="H79" s="116">
        <v>6730000</v>
      </c>
      <c r="I79" s="116">
        <v>6730000</v>
      </c>
      <c r="J79" s="116">
        <v>5187503</v>
      </c>
      <c r="K79" s="116">
        <v>1542497</v>
      </c>
      <c r="L79" s="116">
        <v>0</v>
      </c>
      <c r="M79" s="116">
        <v>0</v>
      </c>
      <c r="N79" s="116">
        <v>0</v>
      </c>
      <c r="O79" s="116">
        <v>0</v>
      </c>
      <c r="P79" s="120">
        <v>1542497</v>
      </c>
      <c r="Q79" s="27" t="str">
        <f>IF(G79="01 Jan 1900","Unregistered","Registered")</f>
        <v>Registered</v>
      </c>
      <c r="R79" s="121">
        <f>I79/H79</f>
        <v>1</v>
      </c>
      <c r="T79" s="117">
        <f t="shared" si="4"/>
        <v>1542497</v>
      </c>
      <c r="U79" s="117">
        <f t="shared" si="5"/>
        <v>0</v>
      </c>
    </row>
    <row r="80" spans="1:29" x14ac:dyDescent="0.3">
      <c r="A80" s="114">
        <v>356</v>
      </c>
      <c r="B80" s="114" t="s">
        <v>396</v>
      </c>
      <c r="C80" s="114" t="s">
        <v>70</v>
      </c>
      <c r="D80" s="114" t="s">
        <v>2239</v>
      </c>
      <c r="E80" s="114" t="s">
        <v>2240</v>
      </c>
      <c r="F80" s="115">
        <v>43753</v>
      </c>
      <c r="G80" s="114" t="s">
        <v>1952</v>
      </c>
      <c r="H80" s="116">
        <v>5912600</v>
      </c>
      <c r="I80" s="116">
        <v>5912600</v>
      </c>
      <c r="J80" s="116">
        <v>4378671</v>
      </c>
      <c r="K80" s="116">
        <v>1533929</v>
      </c>
      <c r="L80" s="116">
        <v>0</v>
      </c>
      <c r="M80" s="116">
        <v>0</v>
      </c>
      <c r="N80" s="116">
        <v>0</v>
      </c>
      <c r="O80" s="116">
        <v>0</v>
      </c>
      <c r="P80" s="120">
        <v>1533929</v>
      </c>
      <c r="Q80" s="27" t="str">
        <f>IF(G80="01 Jan 1900","Unregistered","Registered")</f>
        <v>Registered</v>
      </c>
      <c r="R80" s="121">
        <f>I80/H80</f>
        <v>1</v>
      </c>
      <c r="T80" s="117">
        <f t="shared" si="4"/>
        <v>1533929</v>
      </c>
      <c r="U80" s="117">
        <f t="shared" si="5"/>
        <v>0</v>
      </c>
    </row>
    <row r="81" spans="1:21" x14ac:dyDescent="0.3">
      <c r="A81" s="114">
        <v>427</v>
      </c>
      <c r="B81" s="114" t="s">
        <v>396</v>
      </c>
      <c r="C81" s="114" t="s">
        <v>70</v>
      </c>
      <c r="D81" s="114" t="s">
        <v>2385</v>
      </c>
      <c r="E81" s="114" t="s">
        <v>2386</v>
      </c>
      <c r="F81" s="115">
        <v>43738</v>
      </c>
      <c r="G81" s="114" t="s">
        <v>2387</v>
      </c>
      <c r="H81" s="116">
        <v>8000000</v>
      </c>
      <c r="I81" s="116">
        <v>8000000</v>
      </c>
      <c r="J81" s="116">
        <v>6820000</v>
      </c>
      <c r="K81" s="116">
        <v>1180000</v>
      </c>
      <c r="L81" s="116">
        <v>0</v>
      </c>
      <c r="M81" s="116">
        <v>0</v>
      </c>
      <c r="N81" s="116">
        <v>0</v>
      </c>
      <c r="O81" s="116">
        <v>0</v>
      </c>
      <c r="P81" s="120">
        <v>1180000</v>
      </c>
      <c r="Q81" s="27" t="str">
        <f>IF(G81="01 Jan 1900","Unregistered","Registered")</f>
        <v>Registered</v>
      </c>
      <c r="R81" s="121">
        <f>I81/H81</f>
        <v>1</v>
      </c>
      <c r="T81" s="117">
        <f t="shared" si="4"/>
        <v>1180000</v>
      </c>
      <c r="U81" s="117">
        <f t="shared" si="5"/>
        <v>0</v>
      </c>
    </row>
    <row r="82" spans="1:21" s="101" customFormat="1" x14ac:dyDescent="0.3">
      <c r="A82" s="99">
        <v>10889</v>
      </c>
      <c r="B82" s="99" t="s">
        <v>130</v>
      </c>
      <c r="C82" s="99" t="s">
        <v>132</v>
      </c>
      <c r="D82" s="99" t="s">
        <v>151</v>
      </c>
      <c r="E82" s="99" t="s">
        <v>152</v>
      </c>
      <c r="F82" s="100">
        <v>46142</v>
      </c>
      <c r="G82" s="99" t="s">
        <v>1898</v>
      </c>
      <c r="H82" s="96">
        <v>13752000</v>
      </c>
      <c r="I82" s="96">
        <v>0</v>
      </c>
      <c r="J82" s="96"/>
      <c r="K82" s="96"/>
      <c r="L82" s="96">
        <v>0</v>
      </c>
      <c r="M82" s="96">
        <v>0</v>
      </c>
      <c r="N82" s="96">
        <v>0</v>
      </c>
      <c r="O82" s="96">
        <v>0</v>
      </c>
      <c r="P82" s="122">
        <v>0</v>
      </c>
      <c r="Q82" s="101" t="str">
        <f>IF(G82="01 Jan 1900","Unregistered","Registered")</f>
        <v>Unregistered</v>
      </c>
      <c r="R82" s="123"/>
      <c r="S82" s="95"/>
    </row>
    <row r="83" spans="1:21" x14ac:dyDescent="0.3">
      <c r="A83" s="114">
        <v>456</v>
      </c>
      <c r="B83" s="114" t="s">
        <v>396</v>
      </c>
      <c r="C83" s="114" t="s">
        <v>70</v>
      </c>
      <c r="D83" s="114" t="s">
        <v>2457</v>
      </c>
      <c r="E83" s="114" t="s">
        <v>2458</v>
      </c>
      <c r="F83" s="115">
        <v>43780</v>
      </c>
      <c r="G83" s="114" t="s">
        <v>2459</v>
      </c>
      <c r="H83" s="116">
        <v>9599000</v>
      </c>
      <c r="I83" s="116">
        <v>9599000</v>
      </c>
      <c r="J83" s="116">
        <v>8571428</v>
      </c>
      <c r="K83" s="116">
        <v>1027572</v>
      </c>
      <c r="L83" s="116">
        <v>0</v>
      </c>
      <c r="M83" s="116">
        <v>0</v>
      </c>
      <c r="N83" s="116">
        <v>0</v>
      </c>
      <c r="O83" s="116">
        <v>0</v>
      </c>
      <c r="P83" s="120">
        <v>1027572</v>
      </c>
      <c r="Q83" s="27" t="str">
        <f>IF(G83="01 Jan 1900","Unregistered","Registered")</f>
        <v>Registered</v>
      </c>
      <c r="R83" s="121">
        <f>I83/H83</f>
        <v>1</v>
      </c>
      <c r="T83" s="117">
        <f t="shared" ref="T83:T133" si="6">L83+M83+N83+O83+P83</f>
        <v>1027572</v>
      </c>
      <c r="U83" s="117">
        <f t="shared" ref="U83:U133" si="7">K83-T83</f>
        <v>0</v>
      </c>
    </row>
    <row r="84" spans="1:21" x14ac:dyDescent="0.3">
      <c r="A84" s="114">
        <v>467</v>
      </c>
      <c r="B84" s="114" t="s">
        <v>396</v>
      </c>
      <c r="C84" s="114" t="s">
        <v>70</v>
      </c>
      <c r="D84" s="114" t="s">
        <v>2482</v>
      </c>
      <c r="E84" s="114" t="s">
        <v>2483</v>
      </c>
      <c r="F84" s="115">
        <v>43733</v>
      </c>
      <c r="G84" s="114" t="s">
        <v>2484</v>
      </c>
      <c r="H84" s="116">
        <v>7378000</v>
      </c>
      <c r="I84" s="116">
        <v>7378000</v>
      </c>
      <c r="J84" s="116">
        <v>6378000</v>
      </c>
      <c r="K84" s="116">
        <v>1000000</v>
      </c>
      <c r="L84" s="116">
        <v>0</v>
      </c>
      <c r="M84" s="116">
        <v>0</v>
      </c>
      <c r="N84" s="116">
        <v>0</v>
      </c>
      <c r="O84" s="116">
        <v>0</v>
      </c>
      <c r="P84" s="120">
        <v>1000000</v>
      </c>
      <c r="Q84" s="27" t="str">
        <f>IF(G84="01 Jan 1900","Unregistered","Registered")</f>
        <v>Registered</v>
      </c>
      <c r="R84" s="121">
        <f>I84/H84</f>
        <v>1</v>
      </c>
      <c r="T84" s="117">
        <f t="shared" si="6"/>
        <v>1000000</v>
      </c>
      <c r="U84" s="117">
        <f t="shared" si="7"/>
        <v>0</v>
      </c>
    </row>
    <row r="85" spans="1:21" x14ac:dyDescent="0.3">
      <c r="A85" s="114">
        <v>487</v>
      </c>
      <c r="B85" s="114" t="s">
        <v>396</v>
      </c>
      <c r="C85" s="114" t="s">
        <v>70</v>
      </c>
      <c r="D85" s="114" t="s">
        <v>2534</v>
      </c>
      <c r="E85" s="114" t="s">
        <v>2535</v>
      </c>
      <c r="F85" s="115">
        <v>44286</v>
      </c>
      <c r="G85" s="114" t="s">
        <v>2536</v>
      </c>
      <c r="H85" s="116">
        <v>9523000</v>
      </c>
      <c r="I85" s="116">
        <v>9523000</v>
      </c>
      <c r="J85" s="116">
        <v>8600000</v>
      </c>
      <c r="K85" s="116">
        <v>923000</v>
      </c>
      <c r="L85" s="116">
        <v>0</v>
      </c>
      <c r="M85" s="116">
        <v>0</v>
      </c>
      <c r="N85" s="116">
        <v>0</v>
      </c>
      <c r="O85" s="116">
        <v>0</v>
      </c>
      <c r="P85" s="120">
        <v>923000</v>
      </c>
      <c r="Q85" s="27" t="str">
        <f>IF(G85="01 Jan 1900","Unregistered","Registered")</f>
        <v>Registered</v>
      </c>
      <c r="R85" s="121">
        <f>I85/H85</f>
        <v>1</v>
      </c>
      <c r="T85" s="117">
        <f t="shared" si="6"/>
        <v>923000</v>
      </c>
      <c r="U85" s="117">
        <f t="shared" si="7"/>
        <v>0</v>
      </c>
    </row>
    <row r="86" spans="1:21" x14ac:dyDescent="0.3">
      <c r="A86" s="114">
        <v>608</v>
      </c>
      <c r="B86" s="114" t="s">
        <v>396</v>
      </c>
      <c r="C86" s="114" t="s">
        <v>70</v>
      </c>
      <c r="D86" s="114" t="s">
        <v>2834</v>
      </c>
      <c r="E86" s="114" t="s">
        <v>2835</v>
      </c>
      <c r="F86" s="115">
        <v>44646</v>
      </c>
      <c r="G86" s="114" t="s">
        <v>1993</v>
      </c>
      <c r="H86" s="116">
        <v>6200000</v>
      </c>
      <c r="I86" s="116">
        <v>6200000</v>
      </c>
      <c r="J86" s="116">
        <v>5500000</v>
      </c>
      <c r="K86" s="116">
        <v>700000</v>
      </c>
      <c r="L86" s="116">
        <v>0</v>
      </c>
      <c r="M86" s="116">
        <v>0</v>
      </c>
      <c r="N86" s="116">
        <v>0</v>
      </c>
      <c r="O86" s="116">
        <v>0</v>
      </c>
      <c r="P86" s="120">
        <v>700000</v>
      </c>
      <c r="Q86" s="27" t="str">
        <f>IF(G86="01 Jan 1900","Unregistered","Registered")</f>
        <v>Registered</v>
      </c>
      <c r="R86" s="121">
        <f>I86/H86</f>
        <v>1</v>
      </c>
      <c r="T86" s="117">
        <f t="shared" si="6"/>
        <v>700000</v>
      </c>
      <c r="U86" s="117">
        <f t="shared" si="7"/>
        <v>0</v>
      </c>
    </row>
    <row r="87" spans="1:21" x14ac:dyDescent="0.3">
      <c r="A87" s="114">
        <v>630</v>
      </c>
      <c r="B87" s="114" t="s">
        <v>396</v>
      </c>
      <c r="C87" s="114" t="s">
        <v>70</v>
      </c>
      <c r="D87" s="114" t="s">
        <v>2884</v>
      </c>
      <c r="E87" s="114" t="s">
        <v>2056</v>
      </c>
      <c r="F87" s="115">
        <v>44833</v>
      </c>
      <c r="G87" s="114" t="s">
        <v>2885</v>
      </c>
      <c r="H87" s="116">
        <v>7357300</v>
      </c>
      <c r="I87" s="116">
        <v>7357300</v>
      </c>
      <c r="J87" s="116">
        <v>6702165</v>
      </c>
      <c r="K87" s="116">
        <v>655135</v>
      </c>
      <c r="L87" s="116">
        <v>0</v>
      </c>
      <c r="M87" s="116">
        <v>0</v>
      </c>
      <c r="N87" s="116">
        <v>0</v>
      </c>
      <c r="O87" s="116">
        <v>0</v>
      </c>
      <c r="P87" s="120">
        <v>655135</v>
      </c>
      <c r="Q87" s="27" t="str">
        <f>IF(G87="01 Jan 1900","Unregistered","Registered")</f>
        <v>Registered</v>
      </c>
      <c r="R87" s="121">
        <f>I87/H87</f>
        <v>1</v>
      </c>
      <c r="T87" s="117">
        <f t="shared" si="6"/>
        <v>655135</v>
      </c>
      <c r="U87" s="117">
        <f t="shared" si="7"/>
        <v>0</v>
      </c>
    </row>
    <row r="88" spans="1:21" x14ac:dyDescent="0.3">
      <c r="A88" s="114">
        <v>631</v>
      </c>
      <c r="B88" s="114" t="s">
        <v>396</v>
      </c>
      <c r="C88" s="114" t="s">
        <v>70</v>
      </c>
      <c r="D88" s="114" t="s">
        <v>2886</v>
      </c>
      <c r="E88" s="114" t="s">
        <v>2887</v>
      </c>
      <c r="F88" s="115">
        <v>43735</v>
      </c>
      <c r="G88" s="114" t="s">
        <v>2888</v>
      </c>
      <c r="H88" s="116">
        <v>7000000</v>
      </c>
      <c r="I88" s="116">
        <v>7000000</v>
      </c>
      <c r="J88" s="116">
        <v>6350000</v>
      </c>
      <c r="K88" s="116">
        <v>650000</v>
      </c>
      <c r="L88" s="116">
        <v>0</v>
      </c>
      <c r="M88" s="116">
        <v>0</v>
      </c>
      <c r="N88" s="116">
        <v>0</v>
      </c>
      <c r="O88" s="116">
        <v>0</v>
      </c>
      <c r="P88" s="120">
        <v>650000</v>
      </c>
      <c r="Q88" s="27" t="str">
        <f>IF(G88="01 Jan 1900","Unregistered","Registered")</f>
        <v>Registered</v>
      </c>
      <c r="R88" s="121">
        <f>I88/H88</f>
        <v>1</v>
      </c>
      <c r="T88" s="117">
        <f t="shared" si="6"/>
        <v>650000</v>
      </c>
      <c r="U88" s="117">
        <f t="shared" si="7"/>
        <v>0</v>
      </c>
    </row>
    <row r="89" spans="1:21" x14ac:dyDescent="0.3">
      <c r="A89" s="114">
        <v>637</v>
      </c>
      <c r="B89" s="114" t="s">
        <v>396</v>
      </c>
      <c r="C89" s="114" t="s">
        <v>70</v>
      </c>
      <c r="D89" s="114" t="s">
        <v>2901</v>
      </c>
      <c r="E89" s="114" t="s">
        <v>2902</v>
      </c>
      <c r="F89" s="115">
        <v>43777</v>
      </c>
      <c r="G89" s="114" t="s">
        <v>1952</v>
      </c>
      <c r="H89" s="116">
        <v>5912600</v>
      </c>
      <c r="I89" s="116">
        <v>5912600</v>
      </c>
      <c r="J89" s="116">
        <v>5278571</v>
      </c>
      <c r="K89" s="116">
        <v>634029</v>
      </c>
      <c r="L89" s="116">
        <v>0</v>
      </c>
      <c r="M89" s="116">
        <v>0</v>
      </c>
      <c r="N89" s="116">
        <v>0</v>
      </c>
      <c r="O89" s="116">
        <v>0</v>
      </c>
      <c r="P89" s="120">
        <v>634029</v>
      </c>
      <c r="Q89" s="27" t="str">
        <f>IF(G89="01 Jan 1900","Unregistered","Registered")</f>
        <v>Registered</v>
      </c>
      <c r="R89" s="121">
        <f>I89/H89</f>
        <v>1</v>
      </c>
      <c r="T89" s="117">
        <f t="shared" si="6"/>
        <v>634029</v>
      </c>
      <c r="U89" s="117">
        <f t="shared" si="7"/>
        <v>0</v>
      </c>
    </row>
    <row r="90" spans="1:21" x14ac:dyDescent="0.3">
      <c r="A90" s="114">
        <v>651</v>
      </c>
      <c r="B90" s="114" t="s">
        <v>396</v>
      </c>
      <c r="C90" s="114" t="s">
        <v>70</v>
      </c>
      <c r="D90" s="114" t="s">
        <v>2937</v>
      </c>
      <c r="E90" s="114" t="s">
        <v>2938</v>
      </c>
      <c r="F90" s="115">
        <v>43885</v>
      </c>
      <c r="G90" s="114" t="s">
        <v>1731</v>
      </c>
      <c r="H90" s="116">
        <v>6986000</v>
      </c>
      <c r="I90" s="116">
        <v>6986000</v>
      </c>
      <c r="J90" s="116">
        <v>6372600</v>
      </c>
      <c r="K90" s="116">
        <v>613400</v>
      </c>
      <c r="L90" s="116">
        <v>0</v>
      </c>
      <c r="M90" s="116">
        <v>0</v>
      </c>
      <c r="N90" s="116">
        <v>0</v>
      </c>
      <c r="O90" s="116">
        <v>0</v>
      </c>
      <c r="P90" s="120">
        <v>613400</v>
      </c>
      <c r="Q90" s="27" t="str">
        <f>IF(G90="01 Jan 1900","Unregistered","Registered")</f>
        <v>Registered</v>
      </c>
      <c r="R90" s="121">
        <f>I90/H90</f>
        <v>1</v>
      </c>
      <c r="T90" s="117">
        <f t="shared" si="6"/>
        <v>613400</v>
      </c>
      <c r="U90" s="117">
        <f t="shared" si="7"/>
        <v>0</v>
      </c>
    </row>
    <row r="91" spans="1:21" x14ac:dyDescent="0.3">
      <c r="A91" s="114">
        <v>729</v>
      </c>
      <c r="B91" s="114" t="s">
        <v>396</v>
      </c>
      <c r="C91" s="114" t="s">
        <v>70</v>
      </c>
      <c r="D91" s="114" t="s">
        <v>3137</v>
      </c>
      <c r="E91" s="114" t="s">
        <v>3138</v>
      </c>
      <c r="F91" s="115">
        <v>44469</v>
      </c>
      <c r="G91" s="114" t="s">
        <v>3139</v>
      </c>
      <c r="H91" s="116">
        <v>8862000</v>
      </c>
      <c r="I91" s="116">
        <v>8862000</v>
      </c>
      <c r="J91" s="116">
        <v>8298200</v>
      </c>
      <c r="K91" s="116">
        <v>563800</v>
      </c>
      <c r="L91" s="116">
        <v>0</v>
      </c>
      <c r="M91" s="116">
        <v>0</v>
      </c>
      <c r="N91" s="116">
        <v>0</v>
      </c>
      <c r="O91" s="116">
        <v>0</v>
      </c>
      <c r="P91" s="120">
        <v>563800</v>
      </c>
      <c r="Q91" s="27" t="str">
        <f>IF(G91="01 Jan 1900","Unregistered","Registered")</f>
        <v>Registered</v>
      </c>
      <c r="R91" s="121">
        <f>I91/H91</f>
        <v>1</v>
      </c>
      <c r="T91" s="117">
        <f t="shared" si="6"/>
        <v>563800</v>
      </c>
      <c r="U91" s="117">
        <f t="shared" si="7"/>
        <v>0</v>
      </c>
    </row>
    <row r="92" spans="1:21" x14ac:dyDescent="0.3">
      <c r="A92" s="114">
        <v>792</v>
      </c>
      <c r="B92" s="114" t="s">
        <v>396</v>
      </c>
      <c r="C92" s="114" t="s">
        <v>70</v>
      </c>
      <c r="D92" s="114" t="s">
        <v>3290</v>
      </c>
      <c r="E92" s="114" t="s">
        <v>2488</v>
      </c>
      <c r="F92" s="115">
        <v>45135</v>
      </c>
      <c r="G92" s="114" t="s">
        <v>2714</v>
      </c>
      <c r="H92" s="116">
        <v>18700000</v>
      </c>
      <c r="I92" s="116">
        <v>18700000</v>
      </c>
      <c r="J92" s="116">
        <v>18182500</v>
      </c>
      <c r="K92" s="116">
        <v>517500</v>
      </c>
      <c r="L92" s="116">
        <v>0</v>
      </c>
      <c r="M92" s="116">
        <v>0</v>
      </c>
      <c r="N92" s="116">
        <v>0</v>
      </c>
      <c r="O92" s="116">
        <v>0</v>
      </c>
      <c r="P92" s="120">
        <v>517500</v>
      </c>
      <c r="Q92" s="27" t="str">
        <f>IF(G92="01 Jan 1900","Unregistered","Registered")</f>
        <v>Registered</v>
      </c>
      <c r="R92" s="121">
        <f>I92/H92</f>
        <v>1</v>
      </c>
      <c r="T92" s="117">
        <f t="shared" si="6"/>
        <v>517500</v>
      </c>
      <c r="U92" s="117">
        <f t="shared" si="7"/>
        <v>0</v>
      </c>
    </row>
    <row r="93" spans="1:21" x14ac:dyDescent="0.3">
      <c r="A93" s="114">
        <v>809</v>
      </c>
      <c r="B93" s="114" t="s">
        <v>396</v>
      </c>
      <c r="C93" s="114" t="s">
        <v>70</v>
      </c>
      <c r="D93" s="114" t="s">
        <v>3331</v>
      </c>
      <c r="E93" s="114" t="s">
        <v>3332</v>
      </c>
      <c r="F93" s="115">
        <v>43735</v>
      </c>
      <c r="G93" s="114" t="s">
        <v>3333</v>
      </c>
      <c r="H93" s="116">
        <v>5730000</v>
      </c>
      <c r="I93" s="116">
        <v>5730000</v>
      </c>
      <c r="J93" s="116">
        <v>5228000</v>
      </c>
      <c r="K93" s="116">
        <v>502000</v>
      </c>
      <c r="L93" s="116">
        <v>0</v>
      </c>
      <c r="M93" s="116">
        <v>0</v>
      </c>
      <c r="N93" s="116">
        <v>0</v>
      </c>
      <c r="O93" s="116">
        <v>0</v>
      </c>
      <c r="P93" s="120">
        <v>502000</v>
      </c>
      <c r="Q93" s="27" t="str">
        <f>IF(G93="01 Jan 1900","Unregistered","Registered")</f>
        <v>Registered</v>
      </c>
      <c r="R93" s="121">
        <f>I93/H93</f>
        <v>1</v>
      </c>
      <c r="T93" s="117">
        <f t="shared" si="6"/>
        <v>502000</v>
      </c>
      <c r="U93" s="117">
        <f t="shared" si="7"/>
        <v>0</v>
      </c>
    </row>
    <row r="94" spans="1:21" x14ac:dyDescent="0.3">
      <c r="A94" s="114">
        <v>811</v>
      </c>
      <c r="B94" s="114" t="s">
        <v>396</v>
      </c>
      <c r="C94" s="114" t="s">
        <v>70</v>
      </c>
      <c r="D94" s="114" t="s">
        <v>3336</v>
      </c>
      <c r="E94" s="114" t="s">
        <v>3337</v>
      </c>
      <c r="F94" s="115">
        <v>44196</v>
      </c>
      <c r="G94" s="114" t="s">
        <v>3338</v>
      </c>
      <c r="H94" s="116">
        <v>7700000</v>
      </c>
      <c r="I94" s="116">
        <v>7700000</v>
      </c>
      <c r="J94" s="116">
        <v>7200000</v>
      </c>
      <c r="K94" s="116">
        <v>500000</v>
      </c>
      <c r="L94" s="116">
        <v>0</v>
      </c>
      <c r="M94" s="116">
        <v>0</v>
      </c>
      <c r="N94" s="116">
        <v>0</v>
      </c>
      <c r="O94" s="116">
        <v>0</v>
      </c>
      <c r="P94" s="120">
        <v>500000</v>
      </c>
      <c r="Q94" s="27" t="str">
        <f>IF(G94="01 Jan 1900","Unregistered","Registered")</f>
        <v>Registered</v>
      </c>
      <c r="R94" s="121">
        <f>I94/H94</f>
        <v>1</v>
      </c>
      <c r="T94" s="117">
        <f t="shared" si="6"/>
        <v>500000</v>
      </c>
      <c r="U94" s="117">
        <f t="shared" si="7"/>
        <v>0</v>
      </c>
    </row>
    <row r="95" spans="1:21" x14ac:dyDescent="0.3">
      <c r="A95" s="114">
        <v>941</v>
      </c>
      <c r="B95" s="114" t="s">
        <v>396</v>
      </c>
      <c r="C95" s="114" t="s">
        <v>70</v>
      </c>
      <c r="D95" s="114" t="s">
        <v>3647</v>
      </c>
      <c r="E95" s="114" t="s">
        <v>2486</v>
      </c>
      <c r="F95" s="115">
        <v>43738</v>
      </c>
      <c r="G95" s="114" t="s">
        <v>2888</v>
      </c>
      <c r="H95" s="116">
        <v>7600000</v>
      </c>
      <c r="I95" s="116">
        <v>7600000</v>
      </c>
      <c r="J95" s="116">
        <v>7200000</v>
      </c>
      <c r="K95" s="116">
        <v>400000</v>
      </c>
      <c r="L95" s="116">
        <v>0</v>
      </c>
      <c r="M95" s="116">
        <v>0</v>
      </c>
      <c r="N95" s="116">
        <v>0</v>
      </c>
      <c r="O95" s="116">
        <v>0</v>
      </c>
      <c r="P95" s="120">
        <v>400000</v>
      </c>
      <c r="Q95" s="27" t="str">
        <f>IF(G95="01 Jan 1900","Unregistered","Registered")</f>
        <v>Registered</v>
      </c>
      <c r="R95" s="121">
        <f>I95/H95</f>
        <v>1</v>
      </c>
      <c r="T95" s="117">
        <f t="shared" si="6"/>
        <v>400000</v>
      </c>
      <c r="U95" s="117">
        <f t="shared" si="7"/>
        <v>0</v>
      </c>
    </row>
    <row r="96" spans="1:21" x14ac:dyDescent="0.3">
      <c r="A96" s="114">
        <v>946</v>
      </c>
      <c r="B96" s="114" t="s">
        <v>396</v>
      </c>
      <c r="C96" s="114" t="s">
        <v>70</v>
      </c>
      <c r="D96" s="114" t="s">
        <v>3657</v>
      </c>
      <c r="E96" s="114" t="s">
        <v>3658</v>
      </c>
      <c r="F96" s="115">
        <v>44487</v>
      </c>
      <c r="G96" s="114" t="s">
        <v>3659</v>
      </c>
      <c r="H96" s="116">
        <v>10000000</v>
      </c>
      <c r="I96" s="116">
        <v>10000000</v>
      </c>
      <c r="J96" s="116">
        <v>9600932</v>
      </c>
      <c r="K96" s="116">
        <v>399068</v>
      </c>
      <c r="L96" s="116">
        <v>0</v>
      </c>
      <c r="M96" s="116">
        <v>0</v>
      </c>
      <c r="N96" s="116">
        <v>0</v>
      </c>
      <c r="O96" s="116">
        <v>0</v>
      </c>
      <c r="P96" s="120">
        <v>399068</v>
      </c>
      <c r="Q96" s="27" t="str">
        <f>IF(G96="01 Jan 1900","Unregistered","Registered")</f>
        <v>Registered</v>
      </c>
      <c r="R96" s="121">
        <f>I96/H96</f>
        <v>1</v>
      </c>
      <c r="T96" s="117">
        <f t="shared" si="6"/>
        <v>399068</v>
      </c>
      <c r="U96" s="117">
        <f t="shared" si="7"/>
        <v>0</v>
      </c>
    </row>
    <row r="97" spans="1:21" x14ac:dyDescent="0.3">
      <c r="A97" s="114">
        <v>1110</v>
      </c>
      <c r="B97" s="114" t="s">
        <v>396</v>
      </c>
      <c r="C97" s="114" t="s">
        <v>70</v>
      </c>
      <c r="D97" s="114" t="s">
        <v>4034</v>
      </c>
      <c r="E97" s="114" t="s">
        <v>2322</v>
      </c>
      <c r="F97" s="115">
        <v>44300</v>
      </c>
      <c r="G97" s="114" t="s">
        <v>4035</v>
      </c>
      <c r="H97" s="116">
        <v>6860000</v>
      </c>
      <c r="I97" s="116">
        <v>6860000</v>
      </c>
      <c r="J97" s="116">
        <v>6541850</v>
      </c>
      <c r="K97" s="116">
        <v>318150</v>
      </c>
      <c r="L97" s="116">
        <v>0</v>
      </c>
      <c r="M97" s="116">
        <v>0</v>
      </c>
      <c r="N97" s="116">
        <v>0</v>
      </c>
      <c r="O97" s="116">
        <v>0</v>
      </c>
      <c r="P97" s="120">
        <v>318150</v>
      </c>
      <c r="Q97" s="27" t="str">
        <f>IF(G97="01 Jan 1900","Unregistered","Registered")</f>
        <v>Registered</v>
      </c>
      <c r="R97" s="121">
        <f>I97/H97</f>
        <v>1</v>
      </c>
      <c r="T97" s="117">
        <f t="shared" si="6"/>
        <v>318150</v>
      </c>
      <c r="U97" s="117">
        <f t="shared" si="7"/>
        <v>0</v>
      </c>
    </row>
    <row r="98" spans="1:21" x14ac:dyDescent="0.3">
      <c r="A98" s="114">
        <v>1125</v>
      </c>
      <c r="B98" s="114" t="s">
        <v>396</v>
      </c>
      <c r="C98" s="114" t="s">
        <v>70</v>
      </c>
      <c r="D98" s="114" t="s">
        <v>4066</v>
      </c>
      <c r="E98" s="114" t="s">
        <v>4067</v>
      </c>
      <c r="F98" s="115">
        <v>43777</v>
      </c>
      <c r="G98" s="114" t="s">
        <v>1952</v>
      </c>
      <c r="H98" s="116">
        <v>5756325</v>
      </c>
      <c r="I98" s="116">
        <v>5756325</v>
      </c>
      <c r="J98" s="116">
        <v>5456325</v>
      </c>
      <c r="K98" s="116">
        <v>300000</v>
      </c>
      <c r="L98" s="116">
        <v>0</v>
      </c>
      <c r="M98" s="116">
        <v>0</v>
      </c>
      <c r="N98" s="116">
        <v>0</v>
      </c>
      <c r="O98" s="116">
        <v>0</v>
      </c>
      <c r="P98" s="120">
        <v>300000</v>
      </c>
      <c r="Q98" s="27" t="str">
        <f>IF(G98="01 Jan 1900","Unregistered","Registered")</f>
        <v>Registered</v>
      </c>
      <c r="R98" s="121">
        <f>I98/H98</f>
        <v>1</v>
      </c>
      <c r="T98" s="117">
        <f t="shared" si="6"/>
        <v>300000</v>
      </c>
      <c r="U98" s="117">
        <f t="shared" si="7"/>
        <v>0</v>
      </c>
    </row>
    <row r="99" spans="1:21" x14ac:dyDescent="0.3">
      <c r="A99" s="114">
        <v>1252</v>
      </c>
      <c r="B99" s="114" t="s">
        <v>396</v>
      </c>
      <c r="C99" s="114" t="s">
        <v>70</v>
      </c>
      <c r="D99" s="114" t="s">
        <v>4343</v>
      </c>
      <c r="E99" s="114" t="s">
        <v>4344</v>
      </c>
      <c r="F99" s="115">
        <v>44834</v>
      </c>
      <c r="G99" s="114" t="s">
        <v>2390</v>
      </c>
      <c r="H99" s="116">
        <v>14225600</v>
      </c>
      <c r="I99" s="116">
        <v>14225600</v>
      </c>
      <c r="J99" s="116">
        <v>14038372</v>
      </c>
      <c r="K99" s="116">
        <v>187228</v>
      </c>
      <c r="L99" s="116">
        <v>0</v>
      </c>
      <c r="M99" s="116">
        <v>0</v>
      </c>
      <c r="N99" s="116">
        <v>0</v>
      </c>
      <c r="O99" s="116">
        <v>0</v>
      </c>
      <c r="P99" s="120">
        <v>187228</v>
      </c>
      <c r="Q99" s="27" t="str">
        <f>IF(G99="01 Jan 1900","Unregistered","Registered")</f>
        <v>Registered</v>
      </c>
      <c r="R99" s="121">
        <f>I99/H99</f>
        <v>1</v>
      </c>
      <c r="T99" s="117">
        <f t="shared" si="6"/>
        <v>187228</v>
      </c>
      <c r="U99" s="117">
        <f t="shared" si="7"/>
        <v>0</v>
      </c>
    </row>
    <row r="100" spans="1:21" x14ac:dyDescent="0.3">
      <c r="A100" s="114">
        <v>1269</v>
      </c>
      <c r="B100" s="114" t="s">
        <v>396</v>
      </c>
      <c r="C100" s="114" t="s">
        <v>70</v>
      </c>
      <c r="D100" s="114" t="s">
        <v>4383</v>
      </c>
      <c r="E100" s="114" t="s">
        <v>4384</v>
      </c>
      <c r="F100" s="115">
        <v>44978</v>
      </c>
      <c r="G100" s="114" t="s">
        <v>4104</v>
      </c>
      <c r="H100" s="116">
        <v>15060000</v>
      </c>
      <c r="I100" s="116">
        <v>15060000</v>
      </c>
      <c r="J100" s="116">
        <v>14909400</v>
      </c>
      <c r="K100" s="116">
        <v>150600</v>
      </c>
      <c r="L100" s="116">
        <v>0</v>
      </c>
      <c r="M100" s="116">
        <v>0</v>
      </c>
      <c r="N100" s="116">
        <v>0</v>
      </c>
      <c r="O100" s="116">
        <v>0</v>
      </c>
      <c r="P100" s="120">
        <v>150600</v>
      </c>
      <c r="Q100" s="27" t="str">
        <f>IF(G100="01 Jan 1900","Unregistered","Registered")</f>
        <v>Registered</v>
      </c>
      <c r="R100" s="121">
        <f>I100/H100</f>
        <v>1</v>
      </c>
      <c r="T100" s="117">
        <f t="shared" si="6"/>
        <v>150600</v>
      </c>
      <c r="U100" s="117">
        <f t="shared" si="7"/>
        <v>0</v>
      </c>
    </row>
    <row r="101" spans="1:21" x14ac:dyDescent="0.3">
      <c r="A101" s="114">
        <v>1271</v>
      </c>
      <c r="B101" s="114" t="s">
        <v>396</v>
      </c>
      <c r="C101" s="114" t="s">
        <v>70</v>
      </c>
      <c r="D101" s="114" t="s">
        <v>4388</v>
      </c>
      <c r="E101" s="114" t="s">
        <v>4384</v>
      </c>
      <c r="F101" s="115">
        <v>44978</v>
      </c>
      <c r="G101" s="114" t="s">
        <v>4104</v>
      </c>
      <c r="H101" s="116">
        <v>14720000</v>
      </c>
      <c r="I101" s="116">
        <v>14720000</v>
      </c>
      <c r="J101" s="116">
        <v>14572800</v>
      </c>
      <c r="K101" s="116">
        <v>147200</v>
      </c>
      <c r="L101" s="116">
        <v>0</v>
      </c>
      <c r="M101" s="116">
        <v>0</v>
      </c>
      <c r="N101" s="116">
        <v>0</v>
      </c>
      <c r="O101" s="116">
        <v>0</v>
      </c>
      <c r="P101" s="120">
        <v>147200</v>
      </c>
      <c r="Q101" s="27" t="str">
        <f>IF(G101="01 Jan 1900","Unregistered","Registered")</f>
        <v>Registered</v>
      </c>
      <c r="R101" s="121">
        <f>I101/H101</f>
        <v>1</v>
      </c>
      <c r="T101" s="117">
        <f t="shared" si="6"/>
        <v>147200</v>
      </c>
      <c r="U101" s="117">
        <f t="shared" si="7"/>
        <v>0</v>
      </c>
    </row>
    <row r="102" spans="1:21" x14ac:dyDescent="0.3">
      <c r="A102" s="114">
        <v>1510</v>
      </c>
      <c r="B102" s="114" t="s">
        <v>396</v>
      </c>
      <c r="C102" s="114" t="s">
        <v>70</v>
      </c>
      <c r="D102" s="114" t="s">
        <v>4848</v>
      </c>
      <c r="E102" s="114" t="s">
        <v>4849</v>
      </c>
      <c r="F102" s="115">
        <v>45105</v>
      </c>
      <c r="G102" s="114" t="s">
        <v>3420</v>
      </c>
      <c r="H102" s="116">
        <v>13789720</v>
      </c>
      <c r="I102" s="116">
        <v>13789720</v>
      </c>
      <c r="J102" s="116">
        <v>13789700</v>
      </c>
      <c r="K102" s="116">
        <v>20</v>
      </c>
      <c r="L102" s="116">
        <v>0</v>
      </c>
      <c r="M102" s="116">
        <v>0</v>
      </c>
      <c r="N102" s="116">
        <v>0</v>
      </c>
      <c r="O102" s="116">
        <v>0</v>
      </c>
      <c r="P102" s="120">
        <v>20</v>
      </c>
      <c r="Q102" s="27" t="str">
        <f>IF(G102="01 Jan 1900","Unregistered","Registered")</f>
        <v>Registered</v>
      </c>
      <c r="R102" s="121">
        <f>I102/H102</f>
        <v>1</v>
      </c>
      <c r="T102" s="117">
        <f t="shared" si="6"/>
        <v>20</v>
      </c>
      <c r="U102" s="117">
        <f t="shared" si="7"/>
        <v>0</v>
      </c>
    </row>
    <row r="103" spans="1:21" x14ac:dyDescent="0.3">
      <c r="A103" s="114">
        <v>5550</v>
      </c>
      <c r="B103" s="114" t="s">
        <v>396</v>
      </c>
      <c r="C103" s="114" t="s">
        <v>70</v>
      </c>
      <c r="D103" s="114" t="s">
        <v>6337</v>
      </c>
      <c r="E103" s="114" t="s">
        <v>6338</v>
      </c>
      <c r="F103" s="115">
        <v>44835</v>
      </c>
      <c r="G103" s="114" t="s">
        <v>5368</v>
      </c>
      <c r="H103" s="116">
        <v>8688000</v>
      </c>
      <c r="I103" s="116">
        <v>8688000</v>
      </c>
      <c r="J103" s="116">
        <v>8688000</v>
      </c>
      <c r="K103" s="116">
        <v>0</v>
      </c>
      <c r="L103" s="116">
        <v>0</v>
      </c>
      <c r="M103" s="116">
        <v>0</v>
      </c>
      <c r="N103" s="116">
        <v>0</v>
      </c>
      <c r="O103" s="116">
        <v>0</v>
      </c>
      <c r="P103" s="120">
        <v>0</v>
      </c>
      <c r="Q103" s="27" t="str">
        <f>IF(G103="01 Jan 1900","Unregistered","Registered")</f>
        <v>Registered</v>
      </c>
      <c r="R103" s="121">
        <f>I103/H103</f>
        <v>1</v>
      </c>
      <c r="T103" s="117">
        <f t="shared" si="6"/>
        <v>0</v>
      </c>
      <c r="U103" s="117">
        <f t="shared" si="7"/>
        <v>0</v>
      </c>
    </row>
    <row r="104" spans="1:21" x14ac:dyDescent="0.3">
      <c r="A104" s="114">
        <v>5551</v>
      </c>
      <c r="B104" s="114" t="s">
        <v>396</v>
      </c>
      <c r="C104" s="114" t="s">
        <v>70</v>
      </c>
      <c r="D104" s="114" t="s">
        <v>6339</v>
      </c>
      <c r="E104" s="114" t="s">
        <v>6340</v>
      </c>
      <c r="F104" s="115">
        <v>44770</v>
      </c>
      <c r="G104" s="114" t="s">
        <v>5147</v>
      </c>
      <c r="H104" s="116">
        <v>7550000</v>
      </c>
      <c r="I104" s="116">
        <v>7550000</v>
      </c>
      <c r="J104" s="116">
        <v>7550000</v>
      </c>
      <c r="K104" s="116">
        <v>0</v>
      </c>
      <c r="L104" s="116">
        <v>0</v>
      </c>
      <c r="M104" s="116">
        <v>0</v>
      </c>
      <c r="N104" s="116">
        <v>0</v>
      </c>
      <c r="O104" s="116">
        <v>0</v>
      </c>
      <c r="P104" s="120">
        <v>0</v>
      </c>
      <c r="Q104" s="27" t="str">
        <f>IF(G104="01 Jan 1900","Unregistered","Registered")</f>
        <v>Registered</v>
      </c>
      <c r="R104" s="121">
        <f>I104/H104</f>
        <v>1</v>
      </c>
      <c r="T104" s="117">
        <f t="shared" si="6"/>
        <v>0</v>
      </c>
      <c r="U104" s="117">
        <f t="shared" si="7"/>
        <v>0</v>
      </c>
    </row>
    <row r="105" spans="1:21" x14ac:dyDescent="0.3">
      <c r="A105" s="114">
        <v>5552</v>
      </c>
      <c r="B105" s="114" t="s">
        <v>396</v>
      </c>
      <c r="C105" s="114" t="s">
        <v>70</v>
      </c>
      <c r="D105" s="114" t="s">
        <v>6341</v>
      </c>
      <c r="E105" s="114" t="s">
        <v>398</v>
      </c>
      <c r="F105" s="115">
        <v>45107</v>
      </c>
      <c r="G105" s="114" t="s">
        <v>5359</v>
      </c>
      <c r="H105" s="116">
        <v>17600000</v>
      </c>
      <c r="I105" s="116">
        <v>17600000</v>
      </c>
      <c r="J105" s="116">
        <v>17600000</v>
      </c>
      <c r="K105" s="116">
        <v>0</v>
      </c>
      <c r="L105" s="116">
        <v>0</v>
      </c>
      <c r="M105" s="116">
        <v>0</v>
      </c>
      <c r="N105" s="116">
        <v>0</v>
      </c>
      <c r="O105" s="116">
        <v>0</v>
      </c>
      <c r="P105" s="120">
        <v>0</v>
      </c>
      <c r="Q105" s="27" t="str">
        <f>IF(G105="01 Jan 1900","Unregistered","Registered")</f>
        <v>Registered</v>
      </c>
      <c r="R105" s="121">
        <f>I105/H105</f>
        <v>1</v>
      </c>
      <c r="T105" s="117">
        <f t="shared" si="6"/>
        <v>0</v>
      </c>
      <c r="U105" s="117">
        <f t="shared" si="7"/>
        <v>0</v>
      </c>
    </row>
    <row r="106" spans="1:21" x14ac:dyDescent="0.3">
      <c r="A106" s="114">
        <v>5553</v>
      </c>
      <c r="B106" s="114" t="s">
        <v>396</v>
      </c>
      <c r="C106" s="114" t="s">
        <v>70</v>
      </c>
      <c r="D106" s="114" t="s">
        <v>6342</v>
      </c>
      <c r="E106" s="114" t="s">
        <v>6343</v>
      </c>
      <c r="F106" s="115">
        <v>44739</v>
      </c>
      <c r="G106" s="114" t="s">
        <v>5110</v>
      </c>
      <c r="H106" s="116">
        <v>8500000</v>
      </c>
      <c r="I106" s="116">
        <v>8500000</v>
      </c>
      <c r="J106" s="116">
        <v>8500000</v>
      </c>
      <c r="K106" s="116">
        <v>0</v>
      </c>
      <c r="L106" s="116">
        <v>0</v>
      </c>
      <c r="M106" s="116">
        <v>0</v>
      </c>
      <c r="N106" s="116">
        <v>0</v>
      </c>
      <c r="O106" s="116">
        <v>0</v>
      </c>
      <c r="P106" s="120">
        <v>0</v>
      </c>
      <c r="Q106" s="27" t="str">
        <f>IF(G106="01 Jan 1900","Unregistered","Registered")</f>
        <v>Registered</v>
      </c>
      <c r="R106" s="121">
        <f>I106/H106</f>
        <v>1</v>
      </c>
      <c r="T106" s="117">
        <f t="shared" si="6"/>
        <v>0</v>
      </c>
      <c r="U106" s="117">
        <f t="shared" si="7"/>
        <v>0</v>
      </c>
    </row>
    <row r="107" spans="1:21" x14ac:dyDescent="0.3">
      <c r="A107" s="114">
        <v>5554</v>
      </c>
      <c r="B107" s="114" t="s">
        <v>396</v>
      </c>
      <c r="C107" s="114" t="s">
        <v>70</v>
      </c>
      <c r="D107" s="114" t="s">
        <v>6344</v>
      </c>
      <c r="E107" s="114" t="s">
        <v>5456</v>
      </c>
      <c r="F107" s="115">
        <v>43733</v>
      </c>
      <c r="G107" s="114" t="s">
        <v>5469</v>
      </c>
      <c r="H107" s="116">
        <v>8233500</v>
      </c>
      <c r="I107" s="116">
        <v>8233500</v>
      </c>
      <c r="J107" s="116">
        <v>8233500</v>
      </c>
      <c r="K107" s="116">
        <v>0</v>
      </c>
      <c r="L107" s="116">
        <v>0</v>
      </c>
      <c r="M107" s="116">
        <v>0</v>
      </c>
      <c r="N107" s="116">
        <v>0</v>
      </c>
      <c r="O107" s="116">
        <v>0</v>
      </c>
      <c r="P107" s="120">
        <v>0</v>
      </c>
      <c r="Q107" s="27" t="str">
        <f>IF(G107="01 Jan 1900","Unregistered","Registered")</f>
        <v>Registered</v>
      </c>
      <c r="R107" s="121">
        <f>I107/H107</f>
        <v>1</v>
      </c>
      <c r="T107" s="117">
        <f t="shared" si="6"/>
        <v>0</v>
      </c>
      <c r="U107" s="117">
        <f t="shared" si="7"/>
        <v>0</v>
      </c>
    </row>
    <row r="108" spans="1:21" x14ac:dyDescent="0.3">
      <c r="A108" s="114">
        <v>5555</v>
      </c>
      <c r="B108" s="114" t="s">
        <v>396</v>
      </c>
      <c r="C108" s="114" t="s">
        <v>70</v>
      </c>
      <c r="D108" s="114" t="s">
        <v>6345</v>
      </c>
      <c r="E108" s="114" t="s">
        <v>6346</v>
      </c>
      <c r="F108" s="115">
        <v>44487</v>
      </c>
      <c r="G108" s="114" t="s">
        <v>5409</v>
      </c>
      <c r="H108" s="116">
        <v>6108722</v>
      </c>
      <c r="I108" s="116">
        <v>6108722</v>
      </c>
      <c r="J108" s="116">
        <v>6108722</v>
      </c>
      <c r="K108" s="116">
        <v>0</v>
      </c>
      <c r="L108" s="116">
        <v>0</v>
      </c>
      <c r="M108" s="116">
        <v>0</v>
      </c>
      <c r="N108" s="116">
        <v>0</v>
      </c>
      <c r="O108" s="116">
        <v>0</v>
      </c>
      <c r="P108" s="120">
        <v>0</v>
      </c>
      <c r="Q108" s="27" t="str">
        <f>IF(G108="01 Jan 1900","Unregistered","Registered")</f>
        <v>Registered</v>
      </c>
      <c r="R108" s="121">
        <f>I108/H108</f>
        <v>1</v>
      </c>
      <c r="T108" s="117">
        <f t="shared" si="6"/>
        <v>0</v>
      </c>
      <c r="U108" s="117">
        <f t="shared" si="7"/>
        <v>0</v>
      </c>
    </row>
    <row r="109" spans="1:21" x14ac:dyDescent="0.3">
      <c r="A109" s="114">
        <v>5556</v>
      </c>
      <c r="B109" s="114" t="s">
        <v>396</v>
      </c>
      <c r="C109" s="114" t="s">
        <v>70</v>
      </c>
      <c r="D109" s="114" t="s">
        <v>6347</v>
      </c>
      <c r="E109" s="114" t="s">
        <v>6348</v>
      </c>
      <c r="F109" s="115">
        <v>43735</v>
      </c>
      <c r="G109" s="114" t="s">
        <v>6349</v>
      </c>
      <c r="H109" s="116">
        <v>6000000</v>
      </c>
      <c r="I109" s="116">
        <v>6000000</v>
      </c>
      <c r="J109" s="116">
        <v>6000000</v>
      </c>
      <c r="K109" s="116">
        <v>0</v>
      </c>
      <c r="L109" s="116">
        <v>0</v>
      </c>
      <c r="M109" s="116">
        <v>0</v>
      </c>
      <c r="N109" s="116">
        <v>0</v>
      </c>
      <c r="O109" s="116">
        <v>0</v>
      </c>
      <c r="P109" s="120">
        <v>0</v>
      </c>
      <c r="Q109" s="27" t="str">
        <f>IF(G109="01 Jan 1900","Unregistered","Registered")</f>
        <v>Registered</v>
      </c>
      <c r="R109" s="121">
        <f>I109/H109</f>
        <v>1</v>
      </c>
      <c r="T109" s="117">
        <f t="shared" si="6"/>
        <v>0</v>
      </c>
      <c r="U109" s="117">
        <f t="shared" si="7"/>
        <v>0</v>
      </c>
    </row>
    <row r="110" spans="1:21" x14ac:dyDescent="0.3">
      <c r="A110" s="114">
        <v>5557</v>
      </c>
      <c r="B110" s="114" t="s">
        <v>396</v>
      </c>
      <c r="C110" s="114" t="s">
        <v>70</v>
      </c>
      <c r="D110" s="114" t="s">
        <v>6350</v>
      </c>
      <c r="E110" s="114" t="s">
        <v>6351</v>
      </c>
      <c r="F110" s="115">
        <v>43738</v>
      </c>
      <c r="G110" s="114" t="s">
        <v>5353</v>
      </c>
      <c r="H110" s="116">
        <v>6207624</v>
      </c>
      <c r="I110" s="116">
        <v>6207624</v>
      </c>
      <c r="J110" s="116">
        <v>6207624</v>
      </c>
      <c r="K110" s="116">
        <v>0</v>
      </c>
      <c r="L110" s="116">
        <v>0</v>
      </c>
      <c r="M110" s="116">
        <v>0</v>
      </c>
      <c r="N110" s="116">
        <v>0</v>
      </c>
      <c r="O110" s="116">
        <v>0</v>
      </c>
      <c r="P110" s="120">
        <v>0</v>
      </c>
      <c r="Q110" s="27" t="str">
        <f>IF(G110="01 Jan 1900","Unregistered","Registered")</f>
        <v>Registered</v>
      </c>
      <c r="R110" s="121">
        <f>I110/H110</f>
        <v>1</v>
      </c>
      <c r="T110" s="117">
        <f t="shared" si="6"/>
        <v>0</v>
      </c>
      <c r="U110" s="117">
        <f t="shared" si="7"/>
        <v>0</v>
      </c>
    </row>
    <row r="111" spans="1:21" x14ac:dyDescent="0.3">
      <c r="A111" s="114">
        <v>5558</v>
      </c>
      <c r="B111" s="114" t="s">
        <v>396</v>
      </c>
      <c r="C111" s="114" t="s">
        <v>70</v>
      </c>
      <c r="D111" s="114" t="s">
        <v>6352</v>
      </c>
      <c r="E111" s="114" t="s">
        <v>6353</v>
      </c>
      <c r="F111" s="115">
        <v>44277</v>
      </c>
      <c r="G111" s="114" t="s">
        <v>6354</v>
      </c>
      <c r="H111" s="116">
        <v>6300000</v>
      </c>
      <c r="I111" s="116">
        <v>6300000</v>
      </c>
      <c r="J111" s="116">
        <v>6300000</v>
      </c>
      <c r="K111" s="116">
        <v>0</v>
      </c>
      <c r="L111" s="116">
        <v>0</v>
      </c>
      <c r="M111" s="116">
        <v>0</v>
      </c>
      <c r="N111" s="116">
        <v>0</v>
      </c>
      <c r="O111" s="116">
        <v>0</v>
      </c>
      <c r="P111" s="120">
        <v>0</v>
      </c>
      <c r="Q111" s="27" t="str">
        <f>IF(G111="01 Jan 1900","Unregistered","Registered")</f>
        <v>Registered</v>
      </c>
      <c r="R111" s="121">
        <f>I111/H111</f>
        <v>1</v>
      </c>
      <c r="T111" s="117">
        <f t="shared" si="6"/>
        <v>0</v>
      </c>
      <c r="U111" s="117">
        <f t="shared" si="7"/>
        <v>0</v>
      </c>
    </row>
    <row r="112" spans="1:21" x14ac:dyDescent="0.3">
      <c r="A112" s="114">
        <v>5559</v>
      </c>
      <c r="B112" s="114" t="s">
        <v>396</v>
      </c>
      <c r="C112" s="114" t="s">
        <v>70</v>
      </c>
      <c r="D112" s="114" t="s">
        <v>6355</v>
      </c>
      <c r="E112" s="114" t="s">
        <v>6356</v>
      </c>
      <c r="F112" s="115">
        <v>43734</v>
      </c>
      <c r="G112" s="114" t="s">
        <v>4847</v>
      </c>
      <c r="H112" s="116">
        <v>5391000</v>
      </c>
      <c r="I112" s="116">
        <v>5391000</v>
      </c>
      <c r="J112" s="116">
        <v>5391000</v>
      </c>
      <c r="K112" s="116">
        <v>0</v>
      </c>
      <c r="L112" s="116">
        <v>0</v>
      </c>
      <c r="M112" s="116">
        <v>0</v>
      </c>
      <c r="N112" s="116">
        <v>0</v>
      </c>
      <c r="O112" s="116">
        <v>0</v>
      </c>
      <c r="P112" s="120">
        <v>0</v>
      </c>
      <c r="Q112" s="27" t="str">
        <f>IF(G112="01 Jan 1900","Unregistered","Registered")</f>
        <v>Registered</v>
      </c>
      <c r="R112" s="121">
        <f>I112/H112</f>
        <v>1</v>
      </c>
      <c r="T112" s="117">
        <f t="shared" si="6"/>
        <v>0</v>
      </c>
      <c r="U112" s="117">
        <f t="shared" si="7"/>
        <v>0</v>
      </c>
    </row>
    <row r="113" spans="1:21" x14ac:dyDescent="0.3">
      <c r="A113" s="114">
        <v>5560</v>
      </c>
      <c r="B113" s="114" t="s">
        <v>396</v>
      </c>
      <c r="C113" s="114" t="s">
        <v>70</v>
      </c>
      <c r="D113" s="114" t="s">
        <v>6357</v>
      </c>
      <c r="E113" s="114" t="s">
        <v>6358</v>
      </c>
      <c r="F113" s="115">
        <v>43734</v>
      </c>
      <c r="G113" s="114" t="s">
        <v>4847</v>
      </c>
      <c r="H113" s="116">
        <v>5454400</v>
      </c>
      <c r="I113" s="116">
        <v>5454400</v>
      </c>
      <c r="J113" s="116">
        <v>5454400</v>
      </c>
      <c r="K113" s="116">
        <v>0</v>
      </c>
      <c r="L113" s="116">
        <v>0</v>
      </c>
      <c r="M113" s="116">
        <v>0</v>
      </c>
      <c r="N113" s="116">
        <v>0</v>
      </c>
      <c r="O113" s="116">
        <v>0</v>
      </c>
      <c r="P113" s="120">
        <v>0</v>
      </c>
      <c r="Q113" s="27" t="str">
        <f>IF(G113="01 Jan 1900","Unregistered","Registered")</f>
        <v>Registered</v>
      </c>
      <c r="R113" s="121">
        <f>I113/H113</f>
        <v>1</v>
      </c>
      <c r="T113" s="117">
        <f t="shared" si="6"/>
        <v>0</v>
      </c>
      <c r="U113" s="117">
        <f t="shared" si="7"/>
        <v>0</v>
      </c>
    </row>
    <row r="114" spans="1:21" x14ac:dyDescent="0.3">
      <c r="A114" s="114">
        <v>5561</v>
      </c>
      <c r="B114" s="114" t="s">
        <v>396</v>
      </c>
      <c r="C114" s="114" t="s">
        <v>70</v>
      </c>
      <c r="D114" s="114" t="s">
        <v>6359</v>
      </c>
      <c r="E114" s="114" t="s">
        <v>2650</v>
      </c>
      <c r="F114" s="115">
        <v>43735</v>
      </c>
      <c r="G114" s="114" t="s">
        <v>2888</v>
      </c>
      <c r="H114" s="116">
        <v>5600000</v>
      </c>
      <c r="I114" s="116">
        <v>5600000</v>
      </c>
      <c r="J114" s="116">
        <v>5600000</v>
      </c>
      <c r="K114" s="116">
        <v>0</v>
      </c>
      <c r="L114" s="116">
        <v>0</v>
      </c>
      <c r="M114" s="116">
        <v>0</v>
      </c>
      <c r="N114" s="116">
        <v>0</v>
      </c>
      <c r="O114" s="116">
        <v>0</v>
      </c>
      <c r="P114" s="120">
        <v>0</v>
      </c>
      <c r="Q114" s="27" t="str">
        <f>IF(G114="01 Jan 1900","Unregistered","Registered")</f>
        <v>Registered</v>
      </c>
      <c r="R114" s="121">
        <f>I114/H114</f>
        <v>1</v>
      </c>
      <c r="T114" s="117">
        <f t="shared" si="6"/>
        <v>0</v>
      </c>
      <c r="U114" s="117">
        <f t="shared" si="7"/>
        <v>0</v>
      </c>
    </row>
    <row r="115" spans="1:21" x14ac:dyDescent="0.3">
      <c r="A115" s="114">
        <v>5562</v>
      </c>
      <c r="B115" s="114" t="s">
        <v>396</v>
      </c>
      <c r="C115" s="114" t="s">
        <v>70</v>
      </c>
      <c r="D115" s="114" t="s">
        <v>6360</v>
      </c>
      <c r="E115" s="114" t="s">
        <v>6361</v>
      </c>
      <c r="F115" s="115">
        <v>43738</v>
      </c>
      <c r="G115" s="114" t="s">
        <v>2387</v>
      </c>
      <c r="H115" s="116">
        <v>5800000</v>
      </c>
      <c r="I115" s="116">
        <v>5800000</v>
      </c>
      <c r="J115" s="116">
        <v>5800000</v>
      </c>
      <c r="K115" s="116">
        <v>0</v>
      </c>
      <c r="L115" s="116">
        <v>0</v>
      </c>
      <c r="M115" s="116">
        <v>0</v>
      </c>
      <c r="N115" s="116">
        <v>0</v>
      </c>
      <c r="O115" s="116">
        <v>0</v>
      </c>
      <c r="P115" s="120">
        <v>0</v>
      </c>
      <c r="Q115" s="27" t="str">
        <f>IF(G115="01 Jan 1900","Unregistered","Registered")</f>
        <v>Registered</v>
      </c>
      <c r="R115" s="121">
        <f>I115/H115</f>
        <v>1</v>
      </c>
      <c r="T115" s="117">
        <f t="shared" si="6"/>
        <v>0</v>
      </c>
      <c r="U115" s="117">
        <f t="shared" si="7"/>
        <v>0</v>
      </c>
    </row>
    <row r="116" spans="1:21" x14ac:dyDescent="0.3">
      <c r="A116" s="114">
        <v>5563</v>
      </c>
      <c r="B116" s="114" t="s">
        <v>396</v>
      </c>
      <c r="C116" s="114" t="s">
        <v>70</v>
      </c>
      <c r="D116" s="114" t="s">
        <v>6362</v>
      </c>
      <c r="E116" s="114" t="s">
        <v>6363</v>
      </c>
      <c r="F116" s="115">
        <v>43819</v>
      </c>
      <c r="G116" s="114" t="s">
        <v>5340</v>
      </c>
      <c r="H116" s="116">
        <v>16644000</v>
      </c>
      <c r="I116" s="116">
        <v>16644000</v>
      </c>
      <c r="J116" s="116">
        <v>16644000</v>
      </c>
      <c r="K116" s="116">
        <v>0</v>
      </c>
      <c r="L116" s="116">
        <v>0</v>
      </c>
      <c r="M116" s="116">
        <v>0</v>
      </c>
      <c r="N116" s="116">
        <v>0</v>
      </c>
      <c r="O116" s="116">
        <v>0</v>
      </c>
      <c r="P116" s="120">
        <v>0</v>
      </c>
      <c r="Q116" s="27" t="str">
        <f>IF(G116="01 Jan 1900","Unregistered","Registered")</f>
        <v>Registered</v>
      </c>
      <c r="R116" s="121">
        <f>I116/H116</f>
        <v>1</v>
      </c>
      <c r="T116" s="117">
        <f t="shared" si="6"/>
        <v>0</v>
      </c>
      <c r="U116" s="117">
        <f t="shared" si="7"/>
        <v>0</v>
      </c>
    </row>
    <row r="117" spans="1:21" x14ac:dyDescent="0.3">
      <c r="A117" s="114">
        <v>5564</v>
      </c>
      <c r="B117" s="114" t="s">
        <v>396</v>
      </c>
      <c r="C117" s="114" t="s">
        <v>70</v>
      </c>
      <c r="D117" s="114" t="s">
        <v>6364</v>
      </c>
      <c r="E117" s="114" t="s">
        <v>5146</v>
      </c>
      <c r="F117" s="115">
        <v>44277</v>
      </c>
      <c r="G117" s="114" t="s">
        <v>5455</v>
      </c>
      <c r="H117" s="116">
        <v>6680000</v>
      </c>
      <c r="I117" s="116">
        <v>6680000</v>
      </c>
      <c r="J117" s="116">
        <v>6680000</v>
      </c>
      <c r="K117" s="116">
        <v>0</v>
      </c>
      <c r="L117" s="116">
        <v>0</v>
      </c>
      <c r="M117" s="116">
        <v>0</v>
      </c>
      <c r="N117" s="116">
        <v>0</v>
      </c>
      <c r="O117" s="116">
        <v>0</v>
      </c>
      <c r="P117" s="120">
        <v>0</v>
      </c>
      <c r="Q117" s="27" t="str">
        <f>IF(G117="01 Jan 1900","Unregistered","Registered")</f>
        <v>Registered</v>
      </c>
      <c r="R117" s="121">
        <f>I117/H117</f>
        <v>1</v>
      </c>
      <c r="T117" s="117">
        <f t="shared" si="6"/>
        <v>0</v>
      </c>
      <c r="U117" s="117">
        <f t="shared" si="7"/>
        <v>0</v>
      </c>
    </row>
    <row r="118" spans="1:21" x14ac:dyDescent="0.3">
      <c r="A118" s="114">
        <v>5565</v>
      </c>
      <c r="B118" s="114" t="s">
        <v>396</v>
      </c>
      <c r="C118" s="114" t="s">
        <v>70</v>
      </c>
      <c r="D118" s="114" t="s">
        <v>6365</v>
      </c>
      <c r="E118" s="114" t="s">
        <v>6366</v>
      </c>
      <c r="F118" s="115">
        <v>44286</v>
      </c>
      <c r="G118" s="114" t="s">
        <v>5413</v>
      </c>
      <c r="H118" s="116">
        <v>6450000</v>
      </c>
      <c r="I118" s="116">
        <v>6450000</v>
      </c>
      <c r="J118" s="116">
        <v>6450000</v>
      </c>
      <c r="K118" s="116">
        <v>0</v>
      </c>
      <c r="L118" s="116">
        <v>0</v>
      </c>
      <c r="M118" s="116">
        <v>0</v>
      </c>
      <c r="N118" s="116">
        <v>0</v>
      </c>
      <c r="O118" s="116">
        <v>0</v>
      </c>
      <c r="P118" s="120">
        <v>0</v>
      </c>
      <c r="Q118" s="27" t="str">
        <f>IF(G118="01 Jan 1900","Unregistered","Registered")</f>
        <v>Registered</v>
      </c>
      <c r="R118" s="121">
        <f>I118/H118</f>
        <v>1</v>
      </c>
      <c r="T118" s="117">
        <f t="shared" si="6"/>
        <v>0</v>
      </c>
      <c r="U118" s="117">
        <f t="shared" si="7"/>
        <v>0</v>
      </c>
    </row>
    <row r="119" spans="1:21" x14ac:dyDescent="0.3">
      <c r="A119" s="114">
        <v>5566</v>
      </c>
      <c r="B119" s="114" t="s">
        <v>396</v>
      </c>
      <c r="C119" s="114" t="s">
        <v>70</v>
      </c>
      <c r="D119" s="114" t="s">
        <v>6367</v>
      </c>
      <c r="E119" s="114" t="s">
        <v>6368</v>
      </c>
      <c r="F119" s="115">
        <v>44279</v>
      </c>
      <c r="G119" s="114" t="s">
        <v>4804</v>
      </c>
      <c r="H119" s="116">
        <v>13000000</v>
      </c>
      <c r="I119" s="116">
        <v>13000000</v>
      </c>
      <c r="J119" s="116">
        <v>13000000</v>
      </c>
      <c r="K119" s="116">
        <v>0</v>
      </c>
      <c r="L119" s="116">
        <v>0</v>
      </c>
      <c r="M119" s="116">
        <v>0</v>
      </c>
      <c r="N119" s="116">
        <v>0</v>
      </c>
      <c r="O119" s="116">
        <v>0</v>
      </c>
      <c r="P119" s="120">
        <v>0</v>
      </c>
      <c r="Q119" s="27" t="str">
        <f>IF(G119="01 Jan 1900","Unregistered","Registered")</f>
        <v>Registered</v>
      </c>
      <c r="R119" s="121">
        <f>I119/H119</f>
        <v>1</v>
      </c>
      <c r="T119" s="117">
        <f t="shared" si="6"/>
        <v>0</v>
      </c>
      <c r="U119" s="117">
        <f t="shared" si="7"/>
        <v>0</v>
      </c>
    </row>
    <row r="120" spans="1:21" x14ac:dyDescent="0.3">
      <c r="A120" s="114">
        <v>5567</v>
      </c>
      <c r="B120" s="114" t="s">
        <v>396</v>
      </c>
      <c r="C120" s="114" t="s">
        <v>70</v>
      </c>
      <c r="D120" s="114" t="s">
        <v>6369</v>
      </c>
      <c r="E120" s="114" t="s">
        <v>4889</v>
      </c>
      <c r="F120" s="115">
        <v>44279</v>
      </c>
      <c r="G120" s="114" t="s">
        <v>6370</v>
      </c>
      <c r="H120" s="116">
        <v>7300000</v>
      </c>
      <c r="I120" s="116">
        <v>7300000</v>
      </c>
      <c r="J120" s="116">
        <v>7300000</v>
      </c>
      <c r="K120" s="116">
        <v>0</v>
      </c>
      <c r="L120" s="116">
        <v>0</v>
      </c>
      <c r="M120" s="116">
        <v>0</v>
      </c>
      <c r="N120" s="116">
        <v>0</v>
      </c>
      <c r="O120" s="116">
        <v>0</v>
      </c>
      <c r="P120" s="120">
        <v>0</v>
      </c>
      <c r="Q120" s="27" t="str">
        <f>IF(G120="01 Jan 1900","Unregistered","Registered")</f>
        <v>Registered</v>
      </c>
      <c r="R120" s="121">
        <f>I120/H120</f>
        <v>1</v>
      </c>
      <c r="T120" s="117">
        <f t="shared" si="6"/>
        <v>0</v>
      </c>
      <c r="U120" s="117">
        <f t="shared" si="7"/>
        <v>0</v>
      </c>
    </row>
    <row r="121" spans="1:21" x14ac:dyDescent="0.3">
      <c r="A121" s="114">
        <v>5568</v>
      </c>
      <c r="B121" s="114" t="s">
        <v>396</v>
      </c>
      <c r="C121" s="114" t="s">
        <v>70</v>
      </c>
      <c r="D121" s="114" t="s">
        <v>6371</v>
      </c>
      <c r="E121" s="114" t="s">
        <v>4965</v>
      </c>
      <c r="F121" s="115">
        <v>44279</v>
      </c>
      <c r="G121" s="114" t="s">
        <v>5493</v>
      </c>
      <c r="H121" s="116">
        <v>7100000</v>
      </c>
      <c r="I121" s="116">
        <v>7100000</v>
      </c>
      <c r="J121" s="116">
        <v>7100000</v>
      </c>
      <c r="K121" s="116">
        <v>0</v>
      </c>
      <c r="L121" s="116">
        <v>0</v>
      </c>
      <c r="M121" s="116">
        <v>0</v>
      </c>
      <c r="N121" s="116">
        <v>0</v>
      </c>
      <c r="O121" s="116">
        <v>0</v>
      </c>
      <c r="P121" s="120">
        <v>0</v>
      </c>
      <c r="Q121" s="27" t="str">
        <f>IF(G121="01 Jan 1900","Unregistered","Registered")</f>
        <v>Registered</v>
      </c>
      <c r="R121" s="121">
        <f>I121/H121</f>
        <v>1</v>
      </c>
      <c r="T121" s="117">
        <f t="shared" si="6"/>
        <v>0</v>
      </c>
      <c r="U121" s="117">
        <f t="shared" si="7"/>
        <v>0</v>
      </c>
    </row>
    <row r="122" spans="1:21" x14ac:dyDescent="0.3">
      <c r="A122" s="114">
        <v>5569</v>
      </c>
      <c r="B122" s="114" t="s">
        <v>396</v>
      </c>
      <c r="C122" s="114" t="s">
        <v>70</v>
      </c>
      <c r="D122" s="114" t="s">
        <v>6372</v>
      </c>
      <c r="E122" s="114" t="s">
        <v>2026</v>
      </c>
      <c r="F122" s="115">
        <v>44285</v>
      </c>
      <c r="G122" s="114" t="s">
        <v>5413</v>
      </c>
      <c r="H122" s="116">
        <v>7100000</v>
      </c>
      <c r="I122" s="116">
        <v>7100000</v>
      </c>
      <c r="J122" s="116">
        <v>7100000</v>
      </c>
      <c r="K122" s="116">
        <v>0</v>
      </c>
      <c r="L122" s="116">
        <v>0</v>
      </c>
      <c r="M122" s="116">
        <v>0</v>
      </c>
      <c r="N122" s="116">
        <v>0</v>
      </c>
      <c r="O122" s="116">
        <v>0</v>
      </c>
      <c r="P122" s="120">
        <v>0</v>
      </c>
      <c r="Q122" s="27" t="str">
        <f>IF(G122="01 Jan 1900","Unregistered","Registered")</f>
        <v>Registered</v>
      </c>
      <c r="R122" s="121">
        <f>I122/H122</f>
        <v>1</v>
      </c>
      <c r="T122" s="117">
        <f t="shared" si="6"/>
        <v>0</v>
      </c>
      <c r="U122" s="117">
        <f t="shared" si="7"/>
        <v>0</v>
      </c>
    </row>
    <row r="123" spans="1:21" x14ac:dyDescent="0.3">
      <c r="A123" s="114">
        <v>5570</v>
      </c>
      <c r="B123" s="114" t="s">
        <v>396</v>
      </c>
      <c r="C123" s="114" t="s">
        <v>70</v>
      </c>
      <c r="D123" s="114" t="s">
        <v>6373</v>
      </c>
      <c r="E123" s="114" t="s">
        <v>6374</v>
      </c>
      <c r="F123" s="115">
        <v>45098</v>
      </c>
      <c r="G123" s="114" t="s">
        <v>2998</v>
      </c>
      <c r="H123" s="116">
        <v>12250000</v>
      </c>
      <c r="I123" s="116">
        <v>12250000</v>
      </c>
      <c r="J123" s="116">
        <v>12250000</v>
      </c>
      <c r="K123" s="116">
        <v>0</v>
      </c>
      <c r="L123" s="116">
        <v>0</v>
      </c>
      <c r="M123" s="116">
        <v>0</v>
      </c>
      <c r="N123" s="116">
        <v>0</v>
      </c>
      <c r="O123" s="116">
        <v>0</v>
      </c>
      <c r="P123" s="120">
        <v>0</v>
      </c>
      <c r="Q123" s="27" t="str">
        <f>IF(G123="01 Jan 1900","Unregistered","Registered")</f>
        <v>Registered</v>
      </c>
      <c r="R123" s="121">
        <f>I123/H123</f>
        <v>1</v>
      </c>
      <c r="T123" s="117">
        <f t="shared" si="6"/>
        <v>0</v>
      </c>
      <c r="U123" s="117">
        <f t="shared" si="7"/>
        <v>0</v>
      </c>
    </row>
    <row r="124" spans="1:21" x14ac:dyDescent="0.3">
      <c r="A124" s="114">
        <v>5571</v>
      </c>
      <c r="B124" s="114" t="s">
        <v>396</v>
      </c>
      <c r="C124" s="114" t="s">
        <v>70</v>
      </c>
      <c r="D124" s="114" t="s">
        <v>6375</v>
      </c>
      <c r="E124" s="114" t="s">
        <v>6376</v>
      </c>
      <c r="F124" s="115">
        <v>45169</v>
      </c>
      <c r="G124" s="114" t="s">
        <v>1932</v>
      </c>
      <c r="H124" s="116">
        <v>3310000</v>
      </c>
      <c r="I124" s="116">
        <v>3310000</v>
      </c>
      <c r="J124" s="116">
        <v>3310000</v>
      </c>
      <c r="K124" s="116">
        <v>0</v>
      </c>
      <c r="L124" s="116">
        <v>0</v>
      </c>
      <c r="M124" s="116">
        <v>0</v>
      </c>
      <c r="N124" s="116">
        <v>0</v>
      </c>
      <c r="O124" s="116">
        <v>0</v>
      </c>
      <c r="P124" s="120">
        <v>0</v>
      </c>
      <c r="Q124" s="27" t="str">
        <f>IF(G124="01 Jan 1900","Unregistered","Registered")</f>
        <v>Registered</v>
      </c>
      <c r="R124" s="121">
        <f>I124/H124</f>
        <v>1</v>
      </c>
      <c r="T124" s="117">
        <f t="shared" si="6"/>
        <v>0</v>
      </c>
      <c r="U124" s="117">
        <f t="shared" si="7"/>
        <v>0</v>
      </c>
    </row>
    <row r="125" spans="1:21" x14ac:dyDescent="0.3">
      <c r="A125" s="114">
        <v>5572</v>
      </c>
      <c r="B125" s="114" t="s">
        <v>396</v>
      </c>
      <c r="C125" s="114" t="s">
        <v>70</v>
      </c>
      <c r="D125" s="114" t="s">
        <v>6377</v>
      </c>
      <c r="E125" s="114" t="s">
        <v>6378</v>
      </c>
      <c r="F125" s="115">
        <v>44755</v>
      </c>
      <c r="G125" s="114" t="s">
        <v>3316</v>
      </c>
      <c r="H125" s="116">
        <v>5264500</v>
      </c>
      <c r="I125" s="116">
        <v>5264500</v>
      </c>
      <c r="J125" s="116">
        <v>5264500</v>
      </c>
      <c r="K125" s="116">
        <v>0</v>
      </c>
      <c r="L125" s="116">
        <v>0</v>
      </c>
      <c r="M125" s="116">
        <v>0</v>
      </c>
      <c r="N125" s="116">
        <v>0</v>
      </c>
      <c r="O125" s="116">
        <v>0</v>
      </c>
      <c r="P125" s="120">
        <v>0</v>
      </c>
      <c r="Q125" s="27" t="str">
        <f>IF(G125="01 Jan 1900","Unregistered","Registered")</f>
        <v>Registered</v>
      </c>
      <c r="R125" s="121">
        <f>I125/H125</f>
        <v>1</v>
      </c>
      <c r="T125" s="117">
        <f t="shared" si="6"/>
        <v>0</v>
      </c>
      <c r="U125" s="117">
        <f t="shared" si="7"/>
        <v>0</v>
      </c>
    </row>
    <row r="126" spans="1:21" x14ac:dyDescent="0.3">
      <c r="A126" s="114">
        <v>5573</v>
      </c>
      <c r="B126" s="114" t="s">
        <v>396</v>
      </c>
      <c r="C126" s="114" t="s">
        <v>70</v>
      </c>
      <c r="D126" s="114" t="s">
        <v>6379</v>
      </c>
      <c r="E126" s="114" t="s">
        <v>6380</v>
      </c>
      <c r="F126" s="115">
        <v>44267</v>
      </c>
      <c r="G126" s="114" t="s">
        <v>5412</v>
      </c>
      <c r="H126" s="116">
        <v>6653000</v>
      </c>
      <c r="I126" s="116">
        <v>6653000</v>
      </c>
      <c r="J126" s="116">
        <v>6653000</v>
      </c>
      <c r="K126" s="116">
        <v>0</v>
      </c>
      <c r="L126" s="116">
        <v>0</v>
      </c>
      <c r="M126" s="116">
        <v>0</v>
      </c>
      <c r="N126" s="116">
        <v>0</v>
      </c>
      <c r="O126" s="116">
        <v>0</v>
      </c>
      <c r="P126" s="120">
        <v>0</v>
      </c>
      <c r="Q126" s="27" t="str">
        <f>IF(G126="01 Jan 1900","Unregistered","Registered")</f>
        <v>Registered</v>
      </c>
      <c r="R126" s="121">
        <f>I126/H126</f>
        <v>1</v>
      </c>
      <c r="T126" s="117">
        <f t="shared" si="6"/>
        <v>0</v>
      </c>
      <c r="U126" s="117">
        <f t="shared" si="7"/>
        <v>0</v>
      </c>
    </row>
    <row r="127" spans="1:21" x14ac:dyDescent="0.3">
      <c r="A127" s="114">
        <v>5574</v>
      </c>
      <c r="B127" s="114" t="s">
        <v>396</v>
      </c>
      <c r="C127" s="114" t="s">
        <v>70</v>
      </c>
      <c r="D127" s="114" t="s">
        <v>6381</v>
      </c>
      <c r="E127" s="114" t="s">
        <v>6346</v>
      </c>
      <c r="F127" s="115">
        <v>44469</v>
      </c>
      <c r="G127" s="114" t="s">
        <v>5410</v>
      </c>
      <c r="H127" s="116">
        <v>7459997</v>
      </c>
      <c r="I127" s="116">
        <v>7459997</v>
      </c>
      <c r="J127" s="116">
        <v>7459997</v>
      </c>
      <c r="K127" s="116">
        <v>0</v>
      </c>
      <c r="L127" s="116">
        <v>0</v>
      </c>
      <c r="M127" s="116">
        <v>0</v>
      </c>
      <c r="N127" s="116">
        <v>0</v>
      </c>
      <c r="O127" s="116">
        <v>0</v>
      </c>
      <c r="P127" s="120">
        <v>0</v>
      </c>
      <c r="Q127" s="27" t="str">
        <f>IF(G127="01 Jan 1900","Unregistered","Registered")</f>
        <v>Registered</v>
      </c>
      <c r="R127" s="121">
        <f>I127/H127</f>
        <v>1</v>
      </c>
      <c r="T127" s="117">
        <f t="shared" si="6"/>
        <v>0</v>
      </c>
      <c r="U127" s="117">
        <f t="shared" si="7"/>
        <v>0</v>
      </c>
    </row>
    <row r="128" spans="1:21" x14ac:dyDescent="0.3">
      <c r="A128" s="114">
        <v>5575</v>
      </c>
      <c r="B128" s="114" t="s">
        <v>396</v>
      </c>
      <c r="C128" s="114" t="s">
        <v>70</v>
      </c>
      <c r="D128" s="114" t="s">
        <v>6382</v>
      </c>
      <c r="E128" s="114" t="s">
        <v>2129</v>
      </c>
      <c r="F128" s="115">
        <v>44772</v>
      </c>
      <c r="G128" s="114" t="s">
        <v>6383</v>
      </c>
      <c r="H128" s="116">
        <v>7000000</v>
      </c>
      <c r="I128" s="116">
        <v>7000000</v>
      </c>
      <c r="J128" s="116">
        <v>7000000</v>
      </c>
      <c r="K128" s="116">
        <v>0</v>
      </c>
      <c r="L128" s="116">
        <v>0</v>
      </c>
      <c r="M128" s="116">
        <v>0</v>
      </c>
      <c r="N128" s="116">
        <v>0</v>
      </c>
      <c r="O128" s="116">
        <v>0</v>
      </c>
      <c r="P128" s="120">
        <v>0</v>
      </c>
      <c r="Q128" s="27" t="str">
        <f>IF(G128="01 Jan 1900","Unregistered","Registered")</f>
        <v>Registered</v>
      </c>
      <c r="R128" s="121">
        <f>I128/H128</f>
        <v>1</v>
      </c>
      <c r="T128" s="117">
        <f t="shared" si="6"/>
        <v>0</v>
      </c>
      <c r="U128" s="117">
        <f t="shared" si="7"/>
        <v>0</v>
      </c>
    </row>
    <row r="129" spans="1:21" x14ac:dyDescent="0.3">
      <c r="A129" s="114">
        <v>5576</v>
      </c>
      <c r="B129" s="114" t="s">
        <v>396</v>
      </c>
      <c r="C129" s="114" t="s">
        <v>70</v>
      </c>
      <c r="D129" s="114" t="s">
        <v>6384</v>
      </c>
      <c r="E129" s="114" t="s">
        <v>6385</v>
      </c>
      <c r="F129" s="115">
        <v>44291</v>
      </c>
      <c r="G129" s="114" t="s">
        <v>5454</v>
      </c>
      <c r="H129" s="116">
        <v>7597500</v>
      </c>
      <c r="I129" s="116">
        <v>7597500</v>
      </c>
      <c r="J129" s="116">
        <v>7597500</v>
      </c>
      <c r="K129" s="116">
        <v>0</v>
      </c>
      <c r="L129" s="116">
        <v>0</v>
      </c>
      <c r="M129" s="116">
        <v>0</v>
      </c>
      <c r="N129" s="116">
        <v>0</v>
      </c>
      <c r="O129" s="116">
        <v>0</v>
      </c>
      <c r="P129" s="120">
        <v>0</v>
      </c>
      <c r="Q129" s="27" t="str">
        <f>IF(G129="01 Jan 1900","Unregistered","Registered")</f>
        <v>Registered</v>
      </c>
      <c r="R129" s="121">
        <f>I129/H129</f>
        <v>1</v>
      </c>
      <c r="T129" s="117">
        <f t="shared" si="6"/>
        <v>0</v>
      </c>
      <c r="U129" s="117">
        <f t="shared" si="7"/>
        <v>0</v>
      </c>
    </row>
    <row r="130" spans="1:21" x14ac:dyDescent="0.3">
      <c r="A130" s="114">
        <v>5577</v>
      </c>
      <c r="B130" s="114" t="s">
        <v>396</v>
      </c>
      <c r="C130" s="114" t="s">
        <v>70</v>
      </c>
      <c r="D130" s="114" t="s">
        <v>6386</v>
      </c>
      <c r="E130" s="114" t="s">
        <v>2056</v>
      </c>
      <c r="F130" s="115">
        <v>44469</v>
      </c>
      <c r="G130" s="114" t="s">
        <v>5410</v>
      </c>
      <c r="H130" s="116">
        <v>6108722</v>
      </c>
      <c r="I130" s="116">
        <v>6108722</v>
      </c>
      <c r="J130" s="116">
        <v>6108722</v>
      </c>
      <c r="K130" s="116">
        <v>0</v>
      </c>
      <c r="L130" s="116">
        <v>0</v>
      </c>
      <c r="M130" s="116">
        <v>0</v>
      </c>
      <c r="N130" s="116">
        <v>0</v>
      </c>
      <c r="O130" s="116">
        <v>0</v>
      </c>
      <c r="P130" s="120">
        <v>0</v>
      </c>
      <c r="Q130" s="27" t="str">
        <f>IF(G130="01 Jan 1900","Unregistered","Registered")</f>
        <v>Registered</v>
      </c>
      <c r="R130" s="121">
        <f>I130/H130</f>
        <v>1</v>
      </c>
      <c r="T130" s="117">
        <f t="shared" si="6"/>
        <v>0</v>
      </c>
      <c r="U130" s="117">
        <f t="shared" si="7"/>
        <v>0</v>
      </c>
    </row>
    <row r="131" spans="1:21" x14ac:dyDescent="0.3">
      <c r="A131" s="114">
        <v>5578</v>
      </c>
      <c r="B131" s="114" t="s">
        <v>396</v>
      </c>
      <c r="C131" s="114" t="s">
        <v>70</v>
      </c>
      <c r="D131" s="114" t="s">
        <v>6387</v>
      </c>
      <c r="E131" s="114" t="s">
        <v>6388</v>
      </c>
      <c r="F131" s="115">
        <v>44243</v>
      </c>
      <c r="G131" s="114" t="s">
        <v>5501</v>
      </c>
      <c r="H131" s="116">
        <v>7195000</v>
      </c>
      <c r="I131" s="116">
        <v>7195000</v>
      </c>
      <c r="J131" s="116">
        <v>7195000</v>
      </c>
      <c r="K131" s="116">
        <v>0</v>
      </c>
      <c r="L131" s="116">
        <v>0</v>
      </c>
      <c r="M131" s="116">
        <v>0</v>
      </c>
      <c r="N131" s="116">
        <v>0</v>
      </c>
      <c r="O131" s="116">
        <v>0</v>
      </c>
      <c r="P131" s="120">
        <v>0</v>
      </c>
      <c r="Q131" s="27" t="str">
        <f>IF(G131="01 Jan 1900","Unregistered","Registered")</f>
        <v>Registered</v>
      </c>
      <c r="R131" s="121">
        <f>I131/H131</f>
        <v>1</v>
      </c>
      <c r="T131" s="117">
        <f t="shared" si="6"/>
        <v>0</v>
      </c>
      <c r="U131" s="117">
        <f t="shared" si="7"/>
        <v>0</v>
      </c>
    </row>
    <row r="132" spans="1:21" x14ac:dyDescent="0.3">
      <c r="A132" s="114">
        <v>5579</v>
      </c>
      <c r="B132" s="114" t="s">
        <v>396</v>
      </c>
      <c r="C132" s="114" t="s">
        <v>70</v>
      </c>
      <c r="D132" s="114" t="s">
        <v>6389</v>
      </c>
      <c r="E132" s="114" t="s">
        <v>6390</v>
      </c>
      <c r="F132" s="115">
        <v>44253</v>
      </c>
      <c r="G132" s="114" t="s">
        <v>4782</v>
      </c>
      <c r="H132" s="116">
        <v>6397729</v>
      </c>
      <c r="I132" s="116">
        <v>6397729</v>
      </c>
      <c r="J132" s="116">
        <v>6397729</v>
      </c>
      <c r="K132" s="116">
        <v>0</v>
      </c>
      <c r="L132" s="116">
        <v>0</v>
      </c>
      <c r="M132" s="116">
        <v>0</v>
      </c>
      <c r="N132" s="116">
        <v>0</v>
      </c>
      <c r="O132" s="116">
        <v>0</v>
      </c>
      <c r="P132" s="120">
        <v>0</v>
      </c>
      <c r="Q132" s="27" t="str">
        <f>IF(G132="01 Jan 1900","Unregistered","Registered")</f>
        <v>Registered</v>
      </c>
      <c r="R132" s="121">
        <f>I132/H132</f>
        <v>1</v>
      </c>
      <c r="T132" s="117">
        <f t="shared" si="6"/>
        <v>0</v>
      </c>
      <c r="U132" s="117">
        <f t="shared" si="7"/>
        <v>0</v>
      </c>
    </row>
    <row r="133" spans="1:21" x14ac:dyDescent="0.3">
      <c r="A133" s="114">
        <v>5580</v>
      </c>
      <c r="B133" s="114" t="s">
        <v>396</v>
      </c>
      <c r="C133" s="114" t="s">
        <v>70</v>
      </c>
      <c r="D133" s="114" t="s">
        <v>6391</v>
      </c>
      <c r="E133" s="114" t="s">
        <v>6392</v>
      </c>
      <c r="F133" s="115">
        <v>43738</v>
      </c>
      <c r="G133" s="114" t="s">
        <v>1626</v>
      </c>
      <c r="H133" s="116">
        <v>5730000</v>
      </c>
      <c r="I133" s="116">
        <v>5730000</v>
      </c>
      <c r="J133" s="116">
        <v>5730000</v>
      </c>
      <c r="K133" s="116">
        <v>0</v>
      </c>
      <c r="L133" s="116">
        <v>0</v>
      </c>
      <c r="M133" s="116">
        <v>0</v>
      </c>
      <c r="N133" s="116">
        <v>0</v>
      </c>
      <c r="O133" s="116">
        <v>0</v>
      </c>
      <c r="P133" s="120">
        <v>0</v>
      </c>
      <c r="Q133" s="27" t="str">
        <f>IF(G133="01 Jan 1900","Unregistered","Registered")</f>
        <v>Registered</v>
      </c>
      <c r="R133" s="121">
        <f>I133/H133</f>
        <v>1</v>
      </c>
      <c r="T133" s="117">
        <f t="shared" si="6"/>
        <v>0</v>
      </c>
      <c r="U133" s="117">
        <f t="shared" si="7"/>
        <v>0</v>
      </c>
    </row>
    <row r="134" spans="1:21" s="101" customFormat="1" x14ac:dyDescent="0.3">
      <c r="A134" s="99">
        <v>10900</v>
      </c>
      <c r="B134" s="99" t="s">
        <v>130</v>
      </c>
      <c r="C134" s="99" t="s">
        <v>25</v>
      </c>
      <c r="D134" s="99" t="s">
        <v>166</v>
      </c>
      <c r="E134" s="99" t="s">
        <v>135</v>
      </c>
      <c r="F134" s="100">
        <v>46142</v>
      </c>
      <c r="G134" s="99" t="s">
        <v>1898</v>
      </c>
      <c r="H134" s="96">
        <v>13329300</v>
      </c>
      <c r="I134" s="96">
        <v>0</v>
      </c>
      <c r="J134" s="96"/>
      <c r="K134" s="96"/>
      <c r="L134" s="96">
        <v>0</v>
      </c>
      <c r="M134" s="96">
        <v>0</v>
      </c>
      <c r="N134" s="96">
        <v>0</v>
      </c>
      <c r="O134" s="96">
        <v>0</v>
      </c>
      <c r="P134" s="122">
        <v>0</v>
      </c>
      <c r="Q134" s="101" t="str">
        <f>IF(G134="01 Jan 1900","Unregistered","Registered")</f>
        <v>Unregistered</v>
      </c>
      <c r="R134" s="123"/>
      <c r="S134" s="95"/>
    </row>
    <row r="135" spans="1:21" x14ac:dyDescent="0.3">
      <c r="A135" s="114">
        <v>5581</v>
      </c>
      <c r="B135" s="114" t="s">
        <v>396</v>
      </c>
      <c r="C135" s="114" t="s">
        <v>70</v>
      </c>
      <c r="D135" s="114" t="s">
        <v>6393</v>
      </c>
      <c r="E135" s="114" t="s">
        <v>6394</v>
      </c>
      <c r="F135" s="115">
        <v>44275</v>
      </c>
      <c r="G135" s="114" t="s">
        <v>5412</v>
      </c>
      <c r="H135" s="116">
        <v>3954000</v>
      </c>
      <c r="I135" s="116">
        <v>3954000</v>
      </c>
      <c r="J135" s="116">
        <v>3954000</v>
      </c>
      <c r="K135" s="116">
        <v>0</v>
      </c>
      <c r="L135" s="116">
        <v>0</v>
      </c>
      <c r="M135" s="116">
        <v>0</v>
      </c>
      <c r="N135" s="116">
        <v>0</v>
      </c>
      <c r="O135" s="116">
        <v>0</v>
      </c>
      <c r="P135" s="120">
        <v>0</v>
      </c>
      <c r="Q135" s="27" t="str">
        <f>IF(G135="01 Jan 1900","Unregistered","Registered")</f>
        <v>Registered</v>
      </c>
      <c r="R135" s="121">
        <f>I135/H135</f>
        <v>1</v>
      </c>
      <c r="T135" s="117">
        <f t="shared" ref="T135:T156" si="8">L135+M135+N135+O135+P135</f>
        <v>0</v>
      </c>
      <c r="U135" s="117">
        <f t="shared" ref="U135:U156" si="9">K135-T135</f>
        <v>0</v>
      </c>
    </row>
    <row r="136" spans="1:21" x14ac:dyDescent="0.3">
      <c r="A136" s="114">
        <v>5582</v>
      </c>
      <c r="B136" s="114" t="s">
        <v>396</v>
      </c>
      <c r="C136" s="114" t="s">
        <v>70</v>
      </c>
      <c r="D136" s="114" t="s">
        <v>6395</v>
      </c>
      <c r="E136" s="114" t="s">
        <v>6394</v>
      </c>
      <c r="F136" s="115">
        <v>44275</v>
      </c>
      <c r="G136" s="114" t="s">
        <v>5412</v>
      </c>
      <c r="H136" s="116">
        <v>4230000</v>
      </c>
      <c r="I136" s="116">
        <v>4230000</v>
      </c>
      <c r="J136" s="116">
        <v>4230000</v>
      </c>
      <c r="K136" s="116">
        <v>0</v>
      </c>
      <c r="L136" s="116">
        <v>0</v>
      </c>
      <c r="M136" s="116">
        <v>0</v>
      </c>
      <c r="N136" s="116">
        <v>0</v>
      </c>
      <c r="O136" s="116">
        <v>0</v>
      </c>
      <c r="P136" s="120">
        <v>0</v>
      </c>
      <c r="Q136" s="27" t="str">
        <f>IF(G136="01 Jan 1900","Unregistered","Registered")</f>
        <v>Registered</v>
      </c>
      <c r="R136" s="121">
        <f>I136/H136</f>
        <v>1</v>
      </c>
      <c r="T136" s="117">
        <f t="shared" si="8"/>
        <v>0</v>
      </c>
      <c r="U136" s="117">
        <f t="shared" si="9"/>
        <v>0</v>
      </c>
    </row>
    <row r="137" spans="1:21" x14ac:dyDescent="0.3">
      <c r="A137" s="114">
        <v>5583</v>
      </c>
      <c r="B137" s="114" t="s">
        <v>396</v>
      </c>
      <c r="C137" s="114" t="s">
        <v>70</v>
      </c>
      <c r="D137" s="114" t="s">
        <v>6396</v>
      </c>
      <c r="E137" s="114" t="s">
        <v>6397</v>
      </c>
      <c r="F137" s="115">
        <v>44886</v>
      </c>
      <c r="G137" s="114" t="s">
        <v>3500</v>
      </c>
      <c r="H137" s="116">
        <v>5078115</v>
      </c>
      <c r="I137" s="116">
        <v>5078115</v>
      </c>
      <c r="J137" s="116">
        <v>5078115</v>
      </c>
      <c r="K137" s="116">
        <v>0</v>
      </c>
      <c r="L137" s="116">
        <v>0</v>
      </c>
      <c r="M137" s="116">
        <v>0</v>
      </c>
      <c r="N137" s="116">
        <v>0</v>
      </c>
      <c r="O137" s="116">
        <v>0</v>
      </c>
      <c r="P137" s="120">
        <v>0</v>
      </c>
      <c r="Q137" s="27" t="str">
        <f>IF(G137="01 Jan 1900","Unregistered","Registered")</f>
        <v>Registered</v>
      </c>
      <c r="R137" s="121">
        <f>I137/H137</f>
        <v>1</v>
      </c>
      <c r="T137" s="117">
        <f t="shared" si="8"/>
        <v>0</v>
      </c>
      <c r="U137" s="117">
        <f t="shared" si="9"/>
        <v>0</v>
      </c>
    </row>
    <row r="138" spans="1:21" x14ac:dyDescent="0.3">
      <c r="A138" s="114">
        <v>5584</v>
      </c>
      <c r="B138" s="114" t="s">
        <v>396</v>
      </c>
      <c r="C138" s="114" t="s">
        <v>70</v>
      </c>
      <c r="D138" s="114" t="s">
        <v>6398</v>
      </c>
      <c r="E138" s="114" t="s">
        <v>6399</v>
      </c>
      <c r="F138" s="115">
        <v>44886</v>
      </c>
      <c r="G138" s="114" t="s">
        <v>4104</v>
      </c>
      <c r="H138" s="116">
        <v>5365755</v>
      </c>
      <c r="I138" s="116">
        <v>5365755</v>
      </c>
      <c r="J138" s="116">
        <v>5365755</v>
      </c>
      <c r="K138" s="116">
        <v>0</v>
      </c>
      <c r="L138" s="116">
        <v>0</v>
      </c>
      <c r="M138" s="116">
        <v>0</v>
      </c>
      <c r="N138" s="116">
        <v>0</v>
      </c>
      <c r="O138" s="116">
        <v>0</v>
      </c>
      <c r="P138" s="120">
        <v>0</v>
      </c>
      <c r="Q138" s="27" t="str">
        <f>IF(G138="01 Jan 1900","Unregistered","Registered")</f>
        <v>Registered</v>
      </c>
      <c r="R138" s="121">
        <f>I138/H138</f>
        <v>1</v>
      </c>
      <c r="T138" s="117">
        <f t="shared" si="8"/>
        <v>0</v>
      </c>
      <c r="U138" s="117">
        <f t="shared" si="9"/>
        <v>0</v>
      </c>
    </row>
    <row r="139" spans="1:21" x14ac:dyDescent="0.3">
      <c r="A139" s="114">
        <v>5585</v>
      </c>
      <c r="B139" s="114" t="s">
        <v>396</v>
      </c>
      <c r="C139" s="114" t="s">
        <v>70</v>
      </c>
      <c r="D139" s="114" t="s">
        <v>6400</v>
      </c>
      <c r="E139" s="114" t="s">
        <v>6401</v>
      </c>
      <c r="F139" s="115">
        <v>44159</v>
      </c>
      <c r="G139" s="114" t="s">
        <v>5398</v>
      </c>
      <c r="H139" s="116">
        <v>6714230</v>
      </c>
      <c r="I139" s="116">
        <v>6714230</v>
      </c>
      <c r="J139" s="116">
        <v>6714230</v>
      </c>
      <c r="K139" s="116">
        <v>0</v>
      </c>
      <c r="L139" s="116">
        <v>0</v>
      </c>
      <c r="M139" s="116">
        <v>0</v>
      </c>
      <c r="N139" s="116">
        <v>0</v>
      </c>
      <c r="O139" s="116">
        <v>0</v>
      </c>
      <c r="P139" s="120">
        <v>0</v>
      </c>
      <c r="Q139" s="27" t="str">
        <f>IF(G139="01 Jan 1900","Unregistered","Registered")</f>
        <v>Registered</v>
      </c>
      <c r="R139" s="121">
        <f>I139/H139</f>
        <v>1</v>
      </c>
      <c r="T139" s="117">
        <f t="shared" si="8"/>
        <v>0</v>
      </c>
      <c r="U139" s="117">
        <f t="shared" si="9"/>
        <v>0</v>
      </c>
    </row>
    <row r="140" spans="1:21" x14ac:dyDescent="0.3">
      <c r="A140" s="114">
        <v>5586</v>
      </c>
      <c r="B140" s="114" t="s">
        <v>396</v>
      </c>
      <c r="C140" s="114" t="s">
        <v>70</v>
      </c>
      <c r="D140" s="114" t="s">
        <v>6402</v>
      </c>
      <c r="E140" s="114" t="s">
        <v>6403</v>
      </c>
      <c r="F140" s="115">
        <v>43753</v>
      </c>
      <c r="G140" s="114" t="s">
        <v>5346</v>
      </c>
      <c r="H140" s="116">
        <v>5480000</v>
      </c>
      <c r="I140" s="116">
        <v>5480000</v>
      </c>
      <c r="J140" s="116">
        <v>5480000</v>
      </c>
      <c r="K140" s="116">
        <v>0</v>
      </c>
      <c r="L140" s="116">
        <v>0</v>
      </c>
      <c r="M140" s="116">
        <v>0</v>
      </c>
      <c r="N140" s="116">
        <v>0</v>
      </c>
      <c r="O140" s="116">
        <v>0</v>
      </c>
      <c r="P140" s="120">
        <v>0</v>
      </c>
      <c r="Q140" s="27" t="str">
        <f>IF(G140="01 Jan 1900","Unregistered","Registered")</f>
        <v>Registered</v>
      </c>
      <c r="R140" s="121">
        <f>I140/H140</f>
        <v>1</v>
      </c>
      <c r="T140" s="117">
        <f t="shared" si="8"/>
        <v>0</v>
      </c>
      <c r="U140" s="117">
        <f t="shared" si="9"/>
        <v>0</v>
      </c>
    </row>
    <row r="141" spans="1:21" x14ac:dyDescent="0.3">
      <c r="A141" s="114">
        <v>5587</v>
      </c>
      <c r="B141" s="114" t="s">
        <v>396</v>
      </c>
      <c r="C141" s="114" t="s">
        <v>70</v>
      </c>
      <c r="D141" s="114" t="s">
        <v>6404</v>
      </c>
      <c r="E141" s="114" t="s">
        <v>6405</v>
      </c>
      <c r="F141" s="115">
        <v>44053</v>
      </c>
      <c r="G141" s="114" t="s">
        <v>1878</v>
      </c>
      <c r="H141" s="116">
        <v>13308000</v>
      </c>
      <c r="I141" s="116">
        <v>13308000</v>
      </c>
      <c r="J141" s="116">
        <v>13308000</v>
      </c>
      <c r="K141" s="116">
        <v>0</v>
      </c>
      <c r="L141" s="116">
        <v>0</v>
      </c>
      <c r="M141" s="116">
        <v>0</v>
      </c>
      <c r="N141" s="116">
        <v>0</v>
      </c>
      <c r="O141" s="116">
        <v>0</v>
      </c>
      <c r="P141" s="120">
        <v>0</v>
      </c>
      <c r="Q141" s="27" t="str">
        <f>IF(G141="01 Jan 1900","Unregistered","Registered")</f>
        <v>Registered</v>
      </c>
      <c r="R141" s="121">
        <f>I141/H141</f>
        <v>1</v>
      </c>
      <c r="T141" s="117">
        <f t="shared" si="8"/>
        <v>0</v>
      </c>
      <c r="U141" s="117">
        <f t="shared" si="9"/>
        <v>0</v>
      </c>
    </row>
    <row r="142" spans="1:21" x14ac:dyDescent="0.3">
      <c r="A142" s="114">
        <v>5588</v>
      </c>
      <c r="B142" s="114" t="s">
        <v>396</v>
      </c>
      <c r="C142" s="114" t="s">
        <v>70</v>
      </c>
      <c r="D142" s="114" t="s">
        <v>6406</v>
      </c>
      <c r="E142" s="114" t="s">
        <v>6407</v>
      </c>
      <c r="F142" s="115">
        <v>44053</v>
      </c>
      <c r="G142" s="114" t="s">
        <v>1878</v>
      </c>
      <c r="H142" s="116">
        <v>6570000</v>
      </c>
      <c r="I142" s="116">
        <v>6570000</v>
      </c>
      <c r="J142" s="116">
        <v>6570000</v>
      </c>
      <c r="K142" s="116">
        <v>0</v>
      </c>
      <c r="L142" s="116">
        <v>0</v>
      </c>
      <c r="M142" s="116">
        <v>0</v>
      </c>
      <c r="N142" s="116">
        <v>0</v>
      </c>
      <c r="O142" s="116">
        <v>0</v>
      </c>
      <c r="P142" s="120">
        <v>0</v>
      </c>
      <c r="Q142" s="27" t="str">
        <f>IF(G142="01 Jan 1900","Unregistered","Registered")</f>
        <v>Registered</v>
      </c>
      <c r="R142" s="121">
        <f>I142/H142</f>
        <v>1</v>
      </c>
      <c r="T142" s="117">
        <f t="shared" si="8"/>
        <v>0</v>
      </c>
      <c r="U142" s="117">
        <f t="shared" si="9"/>
        <v>0</v>
      </c>
    </row>
    <row r="143" spans="1:21" x14ac:dyDescent="0.3">
      <c r="A143" s="114">
        <v>5589</v>
      </c>
      <c r="B143" s="114" t="s">
        <v>396</v>
      </c>
      <c r="C143" s="114" t="s">
        <v>70</v>
      </c>
      <c r="D143" s="114" t="s">
        <v>6408</v>
      </c>
      <c r="E143" s="114" t="s">
        <v>6405</v>
      </c>
      <c r="F143" s="115">
        <v>44053</v>
      </c>
      <c r="G143" s="114" t="s">
        <v>1878</v>
      </c>
      <c r="H143" s="116">
        <v>6324000</v>
      </c>
      <c r="I143" s="116">
        <v>6324000</v>
      </c>
      <c r="J143" s="116">
        <v>6324000</v>
      </c>
      <c r="K143" s="116">
        <v>0</v>
      </c>
      <c r="L143" s="116">
        <v>0</v>
      </c>
      <c r="M143" s="116">
        <v>0</v>
      </c>
      <c r="N143" s="116">
        <v>0</v>
      </c>
      <c r="O143" s="116">
        <v>0</v>
      </c>
      <c r="P143" s="120">
        <v>0</v>
      </c>
      <c r="Q143" s="27" t="str">
        <f>IF(G143="01 Jan 1900","Unregistered","Registered")</f>
        <v>Registered</v>
      </c>
      <c r="R143" s="121">
        <f>I143/H143</f>
        <v>1</v>
      </c>
      <c r="T143" s="117">
        <f t="shared" si="8"/>
        <v>0</v>
      </c>
      <c r="U143" s="117">
        <f t="shared" si="9"/>
        <v>0</v>
      </c>
    </row>
    <row r="144" spans="1:21" x14ac:dyDescent="0.3">
      <c r="A144" s="114">
        <v>5590</v>
      </c>
      <c r="B144" s="114" t="s">
        <v>396</v>
      </c>
      <c r="C144" s="114" t="s">
        <v>70</v>
      </c>
      <c r="D144" s="114" t="s">
        <v>6409</v>
      </c>
      <c r="E144" s="114" t="s">
        <v>4344</v>
      </c>
      <c r="F144" s="115">
        <v>44834</v>
      </c>
      <c r="G144" s="114" t="s">
        <v>2390</v>
      </c>
      <c r="H144" s="116">
        <v>8139600</v>
      </c>
      <c r="I144" s="116">
        <v>8139600</v>
      </c>
      <c r="J144" s="116">
        <v>8139600</v>
      </c>
      <c r="K144" s="116">
        <v>0</v>
      </c>
      <c r="L144" s="116">
        <v>0</v>
      </c>
      <c r="M144" s="116">
        <v>0</v>
      </c>
      <c r="N144" s="116">
        <v>0</v>
      </c>
      <c r="O144" s="116">
        <v>0</v>
      </c>
      <c r="P144" s="120">
        <v>0</v>
      </c>
      <c r="Q144" s="27" t="str">
        <f>IF(G144="01 Jan 1900","Unregistered","Registered")</f>
        <v>Registered</v>
      </c>
      <c r="R144" s="121">
        <f>I144/H144</f>
        <v>1</v>
      </c>
      <c r="T144" s="117">
        <f t="shared" si="8"/>
        <v>0</v>
      </c>
      <c r="U144" s="117">
        <f t="shared" si="9"/>
        <v>0</v>
      </c>
    </row>
    <row r="145" spans="1:21" x14ac:dyDescent="0.3">
      <c r="A145" s="114">
        <v>5591</v>
      </c>
      <c r="B145" s="114" t="s">
        <v>396</v>
      </c>
      <c r="C145" s="114" t="s">
        <v>70</v>
      </c>
      <c r="D145" s="114" t="s">
        <v>6410</v>
      </c>
      <c r="E145" s="114" t="s">
        <v>4344</v>
      </c>
      <c r="F145" s="115">
        <v>44834</v>
      </c>
      <c r="G145" s="114" t="s">
        <v>2390</v>
      </c>
      <c r="H145" s="116">
        <v>7901600</v>
      </c>
      <c r="I145" s="116">
        <v>7901600</v>
      </c>
      <c r="J145" s="116">
        <v>7901600</v>
      </c>
      <c r="K145" s="116">
        <v>0</v>
      </c>
      <c r="L145" s="116">
        <v>0</v>
      </c>
      <c r="M145" s="116">
        <v>0</v>
      </c>
      <c r="N145" s="116">
        <v>0</v>
      </c>
      <c r="O145" s="116">
        <v>0</v>
      </c>
      <c r="P145" s="120">
        <v>0</v>
      </c>
      <c r="Q145" s="27" t="str">
        <f>IF(G145="01 Jan 1900","Unregistered","Registered")</f>
        <v>Registered</v>
      </c>
      <c r="R145" s="121">
        <f>I145/H145</f>
        <v>1</v>
      </c>
      <c r="T145" s="117">
        <f t="shared" si="8"/>
        <v>0</v>
      </c>
      <c r="U145" s="117">
        <f t="shared" si="9"/>
        <v>0</v>
      </c>
    </row>
    <row r="146" spans="1:21" x14ac:dyDescent="0.3">
      <c r="A146" s="114">
        <v>5592</v>
      </c>
      <c r="B146" s="114" t="s">
        <v>396</v>
      </c>
      <c r="C146" s="114" t="s">
        <v>70</v>
      </c>
      <c r="D146" s="114" t="s">
        <v>6411</v>
      </c>
      <c r="E146" s="114" t="s">
        <v>6412</v>
      </c>
      <c r="F146" s="115">
        <v>44763</v>
      </c>
      <c r="G146" s="114" t="s">
        <v>5134</v>
      </c>
      <c r="H146" s="116">
        <v>8000000</v>
      </c>
      <c r="I146" s="116">
        <v>8000000</v>
      </c>
      <c r="J146" s="116">
        <v>8000000</v>
      </c>
      <c r="K146" s="116">
        <v>0</v>
      </c>
      <c r="L146" s="116">
        <v>0</v>
      </c>
      <c r="M146" s="116">
        <v>0</v>
      </c>
      <c r="N146" s="116">
        <v>0</v>
      </c>
      <c r="O146" s="116">
        <v>0</v>
      </c>
      <c r="P146" s="120">
        <v>0</v>
      </c>
      <c r="Q146" s="27" t="str">
        <f>IF(G146="01 Jan 1900","Unregistered","Registered")</f>
        <v>Registered</v>
      </c>
      <c r="R146" s="121">
        <f>I146/H146</f>
        <v>1</v>
      </c>
      <c r="T146" s="117">
        <f t="shared" si="8"/>
        <v>0</v>
      </c>
      <c r="U146" s="117">
        <f t="shared" si="9"/>
        <v>0</v>
      </c>
    </row>
    <row r="147" spans="1:21" x14ac:dyDescent="0.3">
      <c r="A147" s="114">
        <v>5593</v>
      </c>
      <c r="B147" s="114" t="s">
        <v>396</v>
      </c>
      <c r="C147" s="114" t="s">
        <v>70</v>
      </c>
      <c r="D147" s="114" t="s">
        <v>6413</v>
      </c>
      <c r="E147" s="114" t="s">
        <v>6414</v>
      </c>
      <c r="F147" s="115">
        <v>44772</v>
      </c>
      <c r="G147" s="114" t="s">
        <v>5122</v>
      </c>
      <c r="H147" s="116">
        <v>7000000</v>
      </c>
      <c r="I147" s="116">
        <v>7000000</v>
      </c>
      <c r="J147" s="116">
        <v>7000000</v>
      </c>
      <c r="K147" s="116">
        <v>0</v>
      </c>
      <c r="L147" s="116">
        <v>0</v>
      </c>
      <c r="M147" s="116">
        <v>0</v>
      </c>
      <c r="N147" s="116">
        <v>0</v>
      </c>
      <c r="O147" s="116">
        <v>0</v>
      </c>
      <c r="P147" s="120">
        <v>0</v>
      </c>
      <c r="Q147" s="27" t="str">
        <f>IF(G147="01 Jan 1900","Unregistered","Registered")</f>
        <v>Registered</v>
      </c>
      <c r="R147" s="121">
        <f>I147/H147</f>
        <v>1</v>
      </c>
      <c r="T147" s="117">
        <f t="shared" si="8"/>
        <v>0</v>
      </c>
      <c r="U147" s="117">
        <f t="shared" si="9"/>
        <v>0</v>
      </c>
    </row>
    <row r="148" spans="1:21" x14ac:dyDescent="0.3">
      <c r="A148" s="114">
        <v>5594</v>
      </c>
      <c r="B148" s="114" t="s">
        <v>396</v>
      </c>
      <c r="C148" s="114" t="s">
        <v>70</v>
      </c>
      <c r="D148" s="114" t="s">
        <v>6415</v>
      </c>
      <c r="E148" s="114" t="s">
        <v>6416</v>
      </c>
      <c r="F148" s="115">
        <v>43889</v>
      </c>
      <c r="G148" s="114" t="s">
        <v>5415</v>
      </c>
      <c r="H148" s="116">
        <v>7036950</v>
      </c>
      <c r="I148" s="116">
        <v>7036950</v>
      </c>
      <c r="J148" s="116">
        <v>7036950</v>
      </c>
      <c r="K148" s="116">
        <v>0</v>
      </c>
      <c r="L148" s="116">
        <v>0</v>
      </c>
      <c r="M148" s="116">
        <v>0</v>
      </c>
      <c r="N148" s="116">
        <v>0</v>
      </c>
      <c r="O148" s="116">
        <v>0</v>
      </c>
      <c r="P148" s="120">
        <v>0</v>
      </c>
      <c r="Q148" s="27" t="str">
        <f>IF(G148="01 Jan 1900","Unregistered","Registered")</f>
        <v>Registered</v>
      </c>
      <c r="R148" s="121">
        <f>I148/H148</f>
        <v>1</v>
      </c>
      <c r="T148" s="117">
        <f t="shared" si="8"/>
        <v>0</v>
      </c>
      <c r="U148" s="117">
        <f t="shared" si="9"/>
        <v>0</v>
      </c>
    </row>
    <row r="149" spans="1:21" x14ac:dyDescent="0.3">
      <c r="A149" s="114">
        <v>5595</v>
      </c>
      <c r="B149" s="114" t="s">
        <v>396</v>
      </c>
      <c r="C149" s="114" t="s">
        <v>70</v>
      </c>
      <c r="D149" s="114" t="s">
        <v>6417</v>
      </c>
      <c r="E149" s="114" t="s">
        <v>5472</v>
      </c>
      <c r="F149" s="115">
        <v>44887</v>
      </c>
      <c r="G149" s="114" t="s">
        <v>5127</v>
      </c>
      <c r="H149" s="116">
        <v>9137700</v>
      </c>
      <c r="I149" s="116">
        <v>9137700</v>
      </c>
      <c r="J149" s="116">
        <v>9137700</v>
      </c>
      <c r="K149" s="116">
        <v>0</v>
      </c>
      <c r="L149" s="116">
        <v>0</v>
      </c>
      <c r="M149" s="116">
        <v>0</v>
      </c>
      <c r="N149" s="116">
        <v>0</v>
      </c>
      <c r="O149" s="116">
        <v>0</v>
      </c>
      <c r="P149" s="120">
        <v>0</v>
      </c>
      <c r="Q149" s="27" t="str">
        <f>IF(G149="01 Jan 1900","Unregistered","Registered")</f>
        <v>Registered</v>
      </c>
      <c r="R149" s="121">
        <f>I149/H149</f>
        <v>1</v>
      </c>
      <c r="T149" s="117">
        <f t="shared" si="8"/>
        <v>0</v>
      </c>
      <c r="U149" s="117">
        <f t="shared" si="9"/>
        <v>0</v>
      </c>
    </row>
    <row r="150" spans="1:21" x14ac:dyDescent="0.3">
      <c r="A150" s="114">
        <v>5596</v>
      </c>
      <c r="B150" s="114" t="s">
        <v>396</v>
      </c>
      <c r="C150" s="114" t="s">
        <v>70</v>
      </c>
      <c r="D150" s="114" t="s">
        <v>6418</v>
      </c>
      <c r="E150" s="114" t="s">
        <v>6419</v>
      </c>
      <c r="F150" s="115">
        <v>44167</v>
      </c>
      <c r="G150" s="114" t="s">
        <v>2167</v>
      </c>
      <c r="H150" s="116">
        <v>5818750</v>
      </c>
      <c r="I150" s="116">
        <v>5818750</v>
      </c>
      <c r="J150" s="116">
        <v>5818750</v>
      </c>
      <c r="K150" s="116">
        <v>0</v>
      </c>
      <c r="L150" s="116">
        <v>0</v>
      </c>
      <c r="M150" s="116">
        <v>0</v>
      </c>
      <c r="N150" s="116">
        <v>0</v>
      </c>
      <c r="O150" s="116">
        <v>0</v>
      </c>
      <c r="P150" s="120">
        <v>0</v>
      </c>
      <c r="Q150" s="27" t="str">
        <f>IF(G150="01 Jan 1900","Unregistered","Registered")</f>
        <v>Registered</v>
      </c>
      <c r="R150" s="121">
        <f>I150/H150</f>
        <v>1</v>
      </c>
      <c r="T150" s="117">
        <f t="shared" si="8"/>
        <v>0</v>
      </c>
      <c r="U150" s="117">
        <f t="shared" si="9"/>
        <v>0</v>
      </c>
    </row>
    <row r="151" spans="1:21" x14ac:dyDescent="0.3">
      <c r="A151" s="114">
        <v>5597</v>
      </c>
      <c r="B151" s="114" t="s">
        <v>396</v>
      </c>
      <c r="C151" s="114" t="s">
        <v>70</v>
      </c>
      <c r="D151" s="114" t="s">
        <v>6420</v>
      </c>
      <c r="E151" s="114" t="s">
        <v>6421</v>
      </c>
      <c r="F151" s="115">
        <v>44742</v>
      </c>
      <c r="G151" s="114" t="s">
        <v>5512</v>
      </c>
      <c r="H151" s="116">
        <v>8400000</v>
      </c>
      <c r="I151" s="116">
        <v>8400000</v>
      </c>
      <c r="J151" s="116">
        <v>8400000</v>
      </c>
      <c r="K151" s="116">
        <v>0</v>
      </c>
      <c r="L151" s="116">
        <v>0</v>
      </c>
      <c r="M151" s="116">
        <v>0</v>
      </c>
      <c r="N151" s="116">
        <v>0</v>
      </c>
      <c r="O151" s="116">
        <v>0</v>
      </c>
      <c r="P151" s="120">
        <v>0</v>
      </c>
      <c r="Q151" s="27" t="str">
        <f>IF(G151="01 Jan 1900","Unregistered","Registered")</f>
        <v>Registered</v>
      </c>
      <c r="R151" s="121">
        <f>I151/H151</f>
        <v>1</v>
      </c>
      <c r="T151" s="117">
        <f t="shared" si="8"/>
        <v>0</v>
      </c>
      <c r="U151" s="117">
        <f t="shared" si="9"/>
        <v>0</v>
      </c>
    </row>
    <row r="152" spans="1:21" x14ac:dyDescent="0.3">
      <c r="A152" s="114">
        <v>5598</v>
      </c>
      <c r="B152" s="114" t="s">
        <v>396</v>
      </c>
      <c r="C152" s="114" t="s">
        <v>70</v>
      </c>
      <c r="D152" s="114" t="s">
        <v>6422</v>
      </c>
      <c r="E152" s="114" t="s">
        <v>6423</v>
      </c>
      <c r="F152" s="115">
        <v>45135</v>
      </c>
      <c r="G152" s="114" t="s">
        <v>3056</v>
      </c>
      <c r="H152" s="116">
        <v>5730000</v>
      </c>
      <c r="I152" s="116">
        <v>5730000</v>
      </c>
      <c r="J152" s="116">
        <v>5730000</v>
      </c>
      <c r="K152" s="116">
        <v>0</v>
      </c>
      <c r="L152" s="116">
        <v>0</v>
      </c>
      <c r="M152" s="116">
        <v>0</v>
      </c>
      <c r="N152" s="116">
        <v>0</v>
      </c>
      <c r="O152" s="116">
        <v>0</v>
      </c>
      <c r="P152" s="120">
        <v>0</v>
      </c>
      <c r="Q152" s="27" t="str">
        <f>IF(G152="01 Jan 1900","Unregistered","Registered")</f>
        <v>Registered</v>
      </c>
      <c r="R152" s="121">
        <f>I152/H152</f>
        <v>1</v>
      </c>
      <c r="T152" s="117">
        <f t="shared" si="8"/>
        <v>0</v>
      </c>
      <c r="U152" s="117">
        <f t="shared" si="9"/>
        <v>0</v>
      </c>
    </row>
    <row r="153" spans="1:21" x14ac:dyDescent="0.3">
      <c r="A153" s="114">
        <v>5599</v>
      </c>
      <c r="B153" s="114" t="s">
        <v>396</v>
      </c>
      <c r="C153" s="114" t="s">
        <v>70</v>
      </c>
      <c r="D153" s="114" t="s">
        <v>6424</v>
      </c>
      <c r="E153" s="114" t="s">
        <v>3295</v>
      </c>
      <c r="F153" s="115">
        <v>45100</v>
      </c>
      <c r="G153" s="114" t="s">
        <v>1774</v>
      </c>
      <c r="H153" s="116">
        <v>16200001</v>
      </c>
      <c r="I153" s="116">
        <v>16200001</v>
      </c>
      <c r="J153" s="116">
        <v>16200001</v>
      </c>
      <c r="K153" s="116">
        <v>0</v>
      </c>
      <c r="L153" s="116">
        <v>0</v>
      </c>
      <c r="M153" s="116">
        <v>0</v>
      </c>
      <c r="N153" s="116">
        <v>0</v>
      </c>
      <c r="O153" s="116">
        <v>0</v>
      </c>
      <c r="P153" s="120">
        <v>0</v>
      </c>
      <c r="Q153" s="27" t="str">
        <f>IF(G153="01 Jan 1900","Unregistered","Registered")</f>
        <v>Registered</v>
      </c>
      <c r="R153" s="121">
        <f>I153/H153</f>
        <v>1</v>
      </c>
      <c r="T153" s="117">
        <f t="shared" si="8"/>
        <v>0</v>
      </c>
      <c r="U153" s="117">
        <f t="shared" si="9"/>
        <v>0</v>
      </c>
    </row>
    <row r="154" spans="1:21" x14ac:dyDescent="0.3">
      <c r="A154" s="114">
        <v>5600</v>
      </c>
      <c r="B154" s="114" t="s">
        <v>396</v>
      </c>
      <c r="C154" s="114" t="s">
        <v>70</v>
      </c>
      <c r="D154" s="114" t="s">
        <v>6425</v>
      </c>
      <c r="E154" s="114" t="s">
        <v>6426</v>
      </c>
      <c r="F154" s="115">
        <v>43830</v>
      </c>
      <c r="G154" s="114" t="s">
        <v>5444</v>
      </c>
      <c r="H154" s="116">
        <v>9231000</v>
      </c>
      <c r="I154" s="116">
        <v>9231000</v>
      </c>
      <c r="J154" s="116">
        <v>9231000</v>
      </c>
      <c r="K154" s="116">
        <v>0</v>
      </c>
      <c r="L154" s="116">
        <v>0</v>
      </c>
      <c r="M154" s="116">
        <v>0</v>
      </c>
      <c r="N154" s="116">
        <v>0</v>
      </c>
      <c r="O154" s="116">
        <v>0</v>
      </c>
      <c r="P154" s="120">
        <v>0</v>
      </c>
      <c r="Q154" s="27" t="str">
        <f>IF(G154="01 Jan 1900","Unregistered","Registered")</f>
        <v>Registered</v>
      </c>
      <c r="R154" s="121">
        <f>I154/H154</f>
        <v>1</v>
      </c>
      <c r="T154" s="117">
        <f t="shared" si="8"/>
        <v>0</v>
      </c>
      <c r="U154" s="117">
        <f t="shared" si="9"/>
        <v>0</v>
      </c>
    </row>
    <row r="155" spans="1:21" x14ac:dyDescent="0.3">
      <c r="A155" s="114">
        <v>5601</v>
      </c>
      <c r="B155" s="114" t="s">
        <v>396</v>
      </c>
      <c r="C155" s="114" t="s">
        <v>70</v>
      </c>
      <c r="D155" s="114" t="s">
        <v>6427</v>
      </c>
      <c r="E155" s="114" t="s">
        <v>6428</v>
      </c>
      <c r="F155" s="115">
        <v>44970</v>
      </c>
      <c r="G155" s="114" t="s">
        <v>4054</v>
      </c>
      <c r="H155" s="116">
        <v>22384400</v>
      </c>
      <c r="I155" s="116">
        <v>22384400</v>
      </c>
      <c r="J155" s="116">
        <v>22384400</v>
      </c>
      <c r="K155" s="116">
        <v>0</v>
      </c>
      <c r="L155" s="116">
        <v>0</v>
      </c>
      <c r="M155" s="116">
        <v>0</v>
      </c>
      <c r="N155" s="116">
        <v>0</v>
      </c>
      <c r="O155" s="116">
        <v>0</v>
      </c>
      <c r="P155" s="120">
        <v>0</v>
      </c>
      <c r="Q155" s="27" t="str">
        <f>IF(G155="01 Jan 1900","Unregistered","Registered")</f>
        <v>Registered</v>
      </c>
      <c r="R155" s="121">
        <f>I155/H155</f>
        <v>1</v>
      </c>
      <c r="T155" s="117">
        <f t="shared" si="8"/>
        <v>0</v>
      </c>
      <c r="U155" s="117">
        <f t="shared" si="9"/>
        <v>0</v>
      </c>
    </row>
    <row r="156" spans="1:21" x14ac:dyDescent="0.3">
      <c r="A156" s="114">
        <v>5602</v>
      </c>
      <c r="B156" s="114" t="s">
        <v>396</v>
      </c>
      <c r="C156" s="114" t="s">
        <v>70</v>
      </c>
      <c r="D156" s="114" t="s">
        <v>6429</v>
      </c>
      <c r="E156" s="114" t="s">
        <v>2483</v>
      </c>
      <c r="F156" s="115">
        <v>44741</v>
      </c>
      <c r="G156" s="114" t="s">
        <v>5113</v>
      </c>
      <c r="H156" s="116">
        <v>8523200</v>
      </c>
      <c r="I156" s="116">
        <v>8523200</v>
      </c>
      <c r="J156" s="116">
        <v>8523200</v>
      </c>
      <c r="K156" s="116">
        <v>0</v>
      </c>
      <c r="L156" s="116">
        <v>0</v>
      </c>
      <c r="M156" s="116">
        <v>0</v>
      </c>
      <c r="N156" s="116">
        <v>0</v>
      </c>
      <c r="O156" s="116">
        <v>0</v>
      </c>
      <c r="P156" s="120">
        <v>0</v>
      </c>
      <c r="Q156" s="27" t="str">
        <f>IF(G156="01 Jan 1900","Unregistered","Registered")</f>
        <v>Registered</v>
      </c>
      <c r="R156" s="121">
        <f>I156/H156</f>
        <v>1</v>
      </c>
      <c r="T156" s="117">
        <f t="shared" si="8"/>
        <v>0</v>
      </c>
      <c r="U156" s="117">
        <f t="shared" si="9"/>
        <v>0</v>
      </c>
    </row>
    <row r="157" spans="1:21" s="101" customFormat="1" x14ac:dyDescent="0.3">
      <c r="A157" s="99">
        <v>10950</v>
      </c>
      <c r="B157" s="99" t="s">
        <v>1426</v>
      </c>
      <c r="C157" s="99" t="s">
        <v>192</v>
      </c>
      <c r="D157" s="99" t="s">
        <v>240</v>
      </c>
      <c r="E157" s="99" t="s">
        <v>241</v>
      </c>
      <c r="F157" s="100">
        <v>46142</v>
      </c>
      <c r="G157" s="99" t="s">
        <v>1898</v>
      </c>
      <c r="H157" s="96">
        <v>1805600</v>
      </c>
      <c r="I157" s="96">
        <v>0</v>
      </c>
      <c r="J157" s="96"/>
      <c r="K157" s="96"/>
      <c r="L157" s="96">
        <v>0</v>
      </c>
      <c r="M157" s="96">
        <v>0</v>
      </c>
      <c r="N157" s="96">
        <v>0</v>
      </c>
      <c r="O157" s="96">
        <v>0</v>
      </c>
      <c r="P157" s="122">
        <v>0</v>
      </c>
      <c r="Q157" s="101" t="str">
        <f>IF(G157="01 Jan 1900","Unregistered","Registered")</f>
        <v>Unregistered</v>
      </c>
      <c r="R157" s="123"/>
      <c r="S157" s="95"/>
    </row>
    <row r="158" spans="1:21" s="101" customFormat="1" x14ac:dyDescent="0.3">
      <c r="A158" s="99">
        <v>10962</v>
      </c>
      <c r="B158" s="99" t="s">
        <v>1426</v>
      </c>
      <c r="C158" s="99" t="s">
        <v>192</v>
      </c>
      <c r="D158" s="99" t="s">
        <v>256</v>
      </c>
      <c r="E158" s="99" t="s">
        <v>257</v>
      </c>
      <c r="F158" s="100">
        <v>46142</v>
      </c>
      <c r="G158" s="99" t="s">
        <v>1898</v>
      </c>
      <c r="H158" s="96">
        <v>1805600</v>
      </c>
      <c r="I158" s="96">
        <v>0</v>
      </c>
      <c r="J158" s="96"/>
      <c r="K158" s="96"/>
      <c r="L158" s="96">
        <v>0</v>
      </c>
      <c r="M158" s="96">
        <v>0</v>
      </c>
      <c r="N158" s="96">
        <v>0</v>
      </c>
      <c r="O158" s="96">
        <v>0</v>
      </c>
      <c r="P158" s="122">
        <v>0</v>
      </c>
      <c r="Q158" s="101" t="str">
        <f>IF(G158="01 Jan 1900","Unregistered","Registered")</f>
        <v>Unregistered</v>
      </c>
      <c r="R158" s="123"/>
      <c r="S158" s="95"/>
    </row>
    <row r="159" spans="1:21" s="101" customFormat="1" x14ac:dyDescent="0.3">
      <c r="A159" s="99">
        <v>10968</v>
      </c>
      <c r="B159" s="99" t="s">
        <v>1426</v>
      </c>
      <c r="C159" s="99" t="s">
        <v>192</v>
      </c>
      <c r="D159" s="99" t="s">
        <v>268</v>
      </c>
      <c r="E159" s="99" t="s">
        <v>269</v>
      </c>
      <c r="F159" s="100">
        <v>46142</v>
      </c>
      <c r="G159" s="99" t="s">
        <v>1898</v>
      </c>
      <c r="H159" s="96">
        <v>1805600</v>
      </c>
      <c r="I159" s="96">
        <v>0</v>
      </c>
      <c r="J159" s="96"/>
      <c r="K159" s="96"/>
      <c r="L159" s="96">
        <v>0</v>
      </c>
      <c r="M159" s="96">
        <v>0</v>
      </c>
      <c r="N159" s="96">
        <v>0</v>
      </c>
      <c r="O159" s="96">
        <v>0</v>
      </c>
      <c r="P159" s="122">
        <v>0</v>
      </c>
      <c r="Q159" s="101" t="str">
        <f>IF(G159="01 Jan 1900","Unregistered","Registered")</f>
        <v>Unregistered</v>
      </c>
      <c r="R159" s="123"/>
      <c r="S159" s="95"/>
    </row>
    <row r="160" spans="1:21" x14ac:dyDescent="0.3">
      <c r="A160" s="114">
        <v>5603</v>
      </c>
      <c r="B160" s="114" t="s">
        <v>396</v>
      </c>
      <c r="C160" s="114" t="s">
        <v>70</v>
      </c>
      <c r="D160" s="114" t="s">
        <v>6430</v>
      </c>
      <c r="E160" s="114" t="s">
        <v>6431</v>
      </c>
      <c r="F160" s="115">
        <v>44741</v>
      </c>
      <c r="G160" s="114" t="s">
        <v>5512</v>
      </c>
      <c r="H160" s="116">
        <v>8180000</v>
      </c>
      <c r="I160" s="116">
        <v>8180000</v>
      </c>
      <c r="J160" s="116">
        <v>8180000</v>
      </c>
      <c r="K160" s="116">
        <v>0</v>
      </c>
      <c r="L160" s="116">
        <v>0</v>
      </c>
      <c r="M160" s="116">
        <v>0</v>
      </c>
      <c r="N160" s="116">
        <v>0</v>
      </c>
      <c r="O160" s="116">
        <v>0</v>
      </c>
      <c r="P160" s="120">
        <v>0</v>
      </c>
      <c r="Q160" s="27" t="str">
        <f>IF(G160="01 Jan 1900","Unregistered","Registered")</f>
        <v>Registered</v>
      </c>
      <c r="R160" s="121">
        <f>I160/H160</f>
        <v>1</v>
      </c>
      <c r="T160" s="117">
        <f>L160+M160+N160+O160+P160</f>
        <v>0</v>
      </c>
      <c r="U160" s="117">
        <f>K160-T160</f>
        <v>0</v>
      </c>
    </row>
    <row r="161" spans="1:21" s="101" customFormat="1" x14ac:dyDescent="0.3">
      <c r="A161" s="99">
        <v>10998</v>
      </c>
      <c r="B161" s="99" t="s">
        <v>291</v>
      </c>
      <c r="C161" s="99" t="s">
        <v>2030</v>
      </c>
      <c r="D161" s="99" t="s">
        <v>312</v>
      </c>
      <c r="E161" s="99" t="s">
        <v>313</v>
      </c>
      <c r="F161" s="100">
        <v>46142</v>
      </c>
      <c r="G161" s="99" t="s">
        <v>1898</v>
      </c>
      <c r="H161" s="96">
        <v>5072973</v>
      </c>
      <c r="I161" s="96">
        <v>0</v>
      </c>
      <c r="J161" s="96"/>
      <c r="K161" s="96"/>
      <c r="L161" s="96">
        <v>0</v>
      </c>
      <c r="M161" s="96">
        <v>0</v>
      </c>
      <c r="N161" s="96">
        <v>0</v>
      </c>
      <c r="O161" s="96">
        <v>0</v>
      </c>
      <c r="P161" s="122">
        <v>0</v>
      </c>
      <c r="Q161" s="101" t="str">
        <f>IF(G161="01 Jan 1900","Unregistered","Registered")</f>
        <v>Unregistered</v>
      </c>
      <c r="R161" s="123"/>
      <c r="S161" s="95"/>
    </row>
    <row r="162" spans="1:21" s="101" customFormat="1" x14ac:dyDescent="0.3">
      <c r="A162" s="99">
        <v>11014</v>
      </c>
      <c r="B162" s="99" t="s">
        <v>351</v>
      </c>
      <c r="C162" s="99" t="s">
        <v>61</v>
      </c>
      <c r="D162" s="99" t="s">
        <v>371</v>
      </c>
      <c r="E162" s="99" t="s">
        <v>289</v>
      </c>
      <c r="F162" s="100">
        <v>46142</v>
      </c>
      <c r="G162" s="99" t="s">
        <v>1898</v>
      </c>
      <c r="H162" s="96">
        <v>10109050</v>
      </c>
      <c r="I162" s="96">
        <v>0</v>
      </c>
      <c r="J162" s="96"/>
      <c r="K162" s="96"/>
      <c r="L162" s="96">
        <v>0</v>
      </c>
      <c r="M162" s="96">
        <v>0</v>
      </c>
      <c r="N162" s="96">
        <v>0</v>
      </c>
      <c r="O162" s="96">
        <v>0</v>
      </c>
      <c r="P162" s="122">
        <v>0</v>
      </c>
      <c r="Q162" s="101" t="str">
        <f>IF(G162="01 Jan 1900","Unregistered","Registered")</f>
        <v>Unregistered</v>
      </c>
      <c r="R162" s="123"/>
      <c r="S162" s="95"/>
    </row>
    <row r="163" spans="1:21" s="101" customFormat="1" x14ac:dyDescent="0.3">
      <c r="A163" s="99">
        <v>11017</v>
      </c>
      <c r="B163" s="99" t="s">
        <v>351</v>
      </c>
      <c r="C163" s="99" t="s">
        <v>61</v>
      </c>
      <c r="D163" s="99" t="s">
        <v>372</v>
      </c>
      <c r="E163" s="99" t="s">
        <v>373</v>
      </c>
      <c r="F163" s="100">
        <v>46142</v>
      </c>
      <c r="G163" s="99" t="s">
        <v>1898</v>
      </c>
      <c r="H163" s="96">
        <v>10109050</v>
      </c>
      <c r="I163" s="96">
        <v>0</v>
      </c>
      <c r="J163" s="96"/>
      <c r="K163" s="96"/>
      <c r="L163" s="96">
        <v>0</v>
      </c>
      <c r="M163" s="96">
        <v>0</v>
      </c>
      <c r="N163" s="96">
        <v>0</v>
      </c>
      <c r="O163" s="96">
        <v>0</v>
      </c>
      <c r="P163" s="122">
        <v>0</v>
      </c>
      <c r="Q163" s="101" t="str">
        <f>IF(G163="01 Jan 1900","Unregistered","Registered")</f>
        <v>Unregistered</v>
      </c>
      <c r="R163" s="123"/>
      <c r="S163" s="95"/>
    </row>
    <row r="164" spans="1:21" s="101" customFormat="1" x14ac:dyDescent="0.3">
      <c r="A164" s="99">
        <v>11023</v>
      </c>
      <c r="B164" s="99" t="s">
        <v>351</v>
      </c>
      <c r="C164" s="99" t="s">
        <v>353</v>
      </c>
      <c r="D164" s="99" t="s">
        <v>375</v>
      </c>
      <c r="E164" s="99" t="s">
        <v>354</v>
      </c>
      <c r="F164" s="100">
        <v>46142</v>
      </c>
      <c r="G164" s="99" t="s">
        <v>1898</v>
      </c>
      <c r="H164" s="96">
        <v>10092060</v>
      </c>
      <c r="I164" s="96">
        <v>0</v>
      </c>
      <c r="J164" s="96"/>
      <c r="K164" s="96"/>
      <c r="L164" s="96">
        <v>0</v>
      </c>
      <c r="M164" s="96">
        <v>0</v>
      </c>
      <c r="N164" s="96">
        <v>0</v>
      </c>
      <c r="O164" s="96">
        <v>0</v>
      </c>
      <c r="P164" s="122">
        <v>0</v>
      </c>
      <c r="Q164" s="101" t="str">
        <f>IF(G164="01 Jan 1900","Unregistered","Registered")</f>
        <v>Unregistered</v>
      </c>
      <c r="R164" s="123"/>
      <c r="S164" s="95"/>
    </row>
    <row r="165" spans="1:21" s="101" customFormat="1" x14ac:dyDescent="0.3">
      <c r="A165" s="99">
        <v>11031</v>
      </c>
      <c r="B165" s="99" t="s">
        <v>351</v>
      </c>
      <c r="C165" s="99" t="s">
        <v>1585</v>
      </c>
      <c r="D165" s="99" t="s">
        <v>383</v>
      </c>
      <c r="E165" s="99" t="s">
        <v>384</v>
      </c>
      <c r="F165" s="100">
        <v>46142</v>
      </c>
      <c r="G165" s="99" t="s">
        <v>1898</v>
      </c>
      <c r="H165" s="96">
        <v>10136234</v>
      </c>
      <c r="I165" s="96">
        <v>0</v>
      </c>
      <c r="J165" s="96"/>
      <c r="K165" s="96"/>
      <c r="L165" s="96">
        <v>0</v>
      </c>
      <c r="M165" s="96">
        <v>0</v>
      </c>
      <c r="N165" s="96">
        <v>0</v>
      </c>
      <c r="O165" s="96">
        <v>0</v>
      </c>
      <c r="P165" s="122">
        <v>0</v>
      </c>
      <c r="Q165" s="101" t="str">
        <f>IF(G165="01 Jan 1900","Unregistered","Registered")</f>
        <v>Unregistered</v>
      </c>
      <c r="R165" s="123"/>
      <c r="S165" s="95"/>
    </row>
    <row r="166" spans="1:21" x14ac:dyDescent="0.3">
      <c r="A166" s="114">
        <v>5604</v>
      </c>
      <c r="B166" s="114" t="s">
        <v>396</v>
      </c>
      <c r="C166" s="114" t="s">
        <v>70</v>
      </c>
      <c r="D166" s="114" t="s">
        <v>6432</v>
      </c>
      <c r="E166" s="114" t="s">
        <v>6433</v>
      </c>
      <c r="F166" s="115">
        <v>43911</v>
      </c>
      <c r="G166" s="114" t="s">
        <v>6434</v>
      </c>
      <c r="H166" s="116">
        <v>9532971</v>
      </c>
      <c r="I166" s="116">
        <v>9532971</v>
      </c>
      <c r="J166" s="116">
        <v>9532971</v>
      </c>
      <c r="K166" s="116">
        <v>0</v>
      </c>
      <c r="L166" s="116">
        <v>0</v>
      </c>
      <c r="M166" s="116">
        <v>0</v>
      </c>
      <c r="N166" s="116">
        <v>0</v>
      </c>
      <c r="O166" s="116">
        <v>0</v>
      </c>
      <c r="P166" s="120">
        <v>0</v>
      </c>
      <c r="Q166" s="27" t="str">
        <f>IF(G166="01 Jan 1900","Unregistered","Registered")</f>
        <v>Registered</v>
      </c>
      <c r="R166" s="121">
        <f>I166/H166</f>
        <v>1</v>
      </c>
      <c r="T166" s="117">
        <f t="shared" ref="T166:T168" si="10">L166+M166+N166+O166+P166</f>
        <v>0</v>
      </c>
      <c r="U166" s="117">
        <f t="shared" ref="U166:U168" si="11">K166-T166</f>
        <v>0</v>
      </c>
    </row>
    <row r="167" spans="1:21" x14ac:dyDescent="0.3">
      <c r="A167" s="114">
        <v>5605</v>
      </c>
      <c r="B167" s="114" t="s">
        <v>396</v>
      </c>
      <c r="C167" s="114" t="s">
        <v>70</v>
      </c>
      <c r="D167" s="114" t="s">
        <v>6435</v>
      </c>
      <c r="E167" s="114" t="s">
        <v>3295</v>
      </c>
      <c r="F167" s="115">
        <v>45135</v>
      </c>
      <c r="G167" s="114" t="s">
        <v>2424</v>
      </c>
      <c r="H167" s="116">
        <v>14986900</v>
      </c>
      <c r="I167" s="116">
        <v>14986900</v>
      </c>
      <c r="J167" s="116">
        <v>14986900</v>
      </c>
      <c r="K167" s="116">
        <v>0</v>
      </c>
      <c r="L167" s="116">
        <v>0</v>
      </c>
      <c r="M167" s="116">
        <v>0</v>
      </c>
      <c r="N167" s="116">
        <v>0</v>
      </c>
      <c r="O167" s="116">
        <v>0</v>
      </c>
      <c r="P167" s="120">
        <v>0</v>
      </c>
      <c r="Q167" s="27" t="str">
        <f>IF(G167="01 Jan 1900","Unregistered","Registered")</f>
        <v>Registered</v>
      </c>
      <c r="R167" s="121">
        <f>I167/H167</f>
        <v>1</v>
      </c>
      <c r="T167" s="117">
        <f t="shared" si="10"/>
        <v>0</v>
      </c>
      <c r="U167" s="117">
        <f t="shared" si="11"/>
        <v>0</v>
      </c>
    </row>
    <row r="168" spans="1:21" x14ac:dyDescent="0.3">
      <c r="A168" s="114">
        <v>5606</v>
      </c>
      <c r="B168" s="114" t="s">
        <v>396</v>
      </c>
      <c r="C168" s="114" t="s">
        <v>70</v>
      </c>
      <c r="D168" s="114" t="s">
        <v>6436</v>
      </c>
      <c r="E168" s="114" t="s">
        <v>3295</v>
      </c>
      <c r="F168" s="115">
        <v>45135</v>
      </c>
      <c r="G168" s="114" t="s">
        <v>2424</v>
      </c>
      <c r="H168" s="116">
        <v>15899400</v>
      </c>
      <c r="I168" s="116">
        <v>15899400</v>
      </c>
      <c r="J168" s="116">
        <v>15899400</v>
      </c>
      <c r="K168" s="116">
        <v>0</v>
      </c>
      <c r="L168" s="116">
        <v>0</v>
      </c>
      <c r="M168" s="116">
        <v>0</v>
      </c>
      <c r="N168" s="116">
        <v>0</v>
      </c>
      <c r="O168" s="116">
        <v>0</v>
      </c>
      <c r="P168" s="120">
        <v>0</v>
      </c>
      <c r="Q168" s="27" t="str">
        <f>IF(G168="01 Jan 1900","Unregistered","Registered")</f>
        <v>Registered</v>
      </c>
      <c r="R168" s="121">
        <f>I168/H168</f>
        <v>1</v>
      </c>
      <c r="T168" s="117">
        <f t="shared" si="10"/>
        <v>0</v>
      </c>
      <c r="U168" s="117">
        <f t="shared" si="11"/>
        <v>0</v>
      </c>
    </row>
    <row r="169" spans="1:21" s="101" customFormat="1" x14ac:dyDescent="0.3">
      <c r="A169" s="99">
        <v>11033</v>
      </c>
      <c r="B169" s="99" t="s">
        <v>351</v>
      </c>
      <c r="C169" s="99" t="s">
        <v>1585</v>
      </c>
      <c r="D169" s="99" t="s">
        <v>387</v>
      </c>
      <c r="E169" s="99" t="s">
        <v>388</v>
      </c>
      <c r="F169" s="100">
        <v>46142</v>
      </c>
      <c r="G169" s="99" t="s">
        <v>1898</v>
      </c>
      <c r="H169" s="96">
        <v>10114997</v>
      </c>
      <c r="I169" s="96">
        <v>0</v>
      </c>
      <c r="J169" s="96"/>
      <c r="K169" s="96"/>
      <c r="L169" s="96">
        <v>0</v>
      </c>
      <c r="M169" s="96">
        <v>0</v>
      </c>
      <c r="N169" s="96">
        <v>0</v>
      </c>
      <c r="O169" s="96">
        <v>0</v>
      </c>
      <c r="P169" s="122">
        <v>0</v>
      </c>
      <c r="Q169" s="101" t="str">
        <f>IF(G169="01 Jan 1900","Unregistered","Registered")</f>
        <v>Unregistered</v>
      </c>
      <c r="R169" s="123"/>
      <c r="S169" s="95"/>
    </row>
    <row r="170" spans="1:21" s="101" customFormat="1" x14ac:dyDescent="0.3">
      <c r="A170" s="99">
        <v>11063</v>
      </c>
      <c r="B170" s="99" t="s">
        <v>1702</v>
      </c>
      <c r="C170" s="99" t="s">
        <v>420</v>
      </c>
      <c r="D170" s="99" t="s">
        <v>421</v>
      </c>
      <c r="E170" s="99" t="s">
        <v>422</v>
      </c>
      <c r="F170" s="100">
        <v>46142</v>
      </c>
      <c r="G170" s="99" t="s">
        <v>1898</v>
      </c>
      <c r="H170" s="96">
        <v>15129464</v>
      </c>
      <c r="I170" s="96">
        <v>0</v>
      </c>
      <c r="J170" s="96"/>
      <c r="K170" s="96"/>
      <c r="L170" s="96">
        <v>0</v>
      </c>
      <c r="M170" s="96">
        <v>0</v>
      </c>
      <c r="N170" s="96">
        <v>0</v>
      </c>
      <c r="O170" s="96">
        <v>0</v>
      </c>
      <c r="P170" s="122">
        <v>0</v>
      </c>
      <c r="Q170" s="101" t="str">
        <f>IF(G170="01 Jan 1900","Unregistered","Registered")</f>
        <v>Unregistered</v>
      </c>
      <c r="R170" s="123"/>
      <c r="S170" s="95"/>
    </row>
    <row r="171" spans="1:21" s="101" customFormat="1" x14ac:dyDescent="0.3">
      <c r="A171" s="99">
        <v>11087</v>
      </c>
      <c r="B171" s="99" t="s">
        <v>314</v>
      </c>
      <c r="C171" s="99" t="s">
        <v>317</v>
      </c>
      <c r="D171" s="99" t="s">
        <v>322</v>
      </c>
      <c r="E171" s="99" t="s">
        <v>323</v>
      </c>
      <c r="F171" s="100">
        <v>46142</v>
      </c>
      <c r="G171" s="99" t="s">
        <v>1898</v>
      </c>
      <c r="H171" s="96">
        <v>5542650</v>
      </c>
      <c r="I171" s="96">
        <v>0</v>
      </c>
      <c r="J171" s="96"/>
      <c r="K171" s="96"/>
      <c r="L171" s="96">
        <v>0</v>
      </c>
      <c r="M171" s="96">
        <v>0</v>
      </c>
      <c r="N171" s="96">
        <v>0</v>
      </c>
      <c r="O171" s="96">
        <v>0</v>
      </c>
      <c r="P171" s="122">
        <v>0</v>
      </c>
      <c r="Q171" s="101" t="str">
        <f>IF(G171="01 Jan 1900","Unregistered","Registered")</f>
        <v>Unregistered</v>
      </c>
      <c r="R171" s="123"/>
      <c r="S171" s="95"/>
    </row>
    <row r="172" spans="1:21" s="101" customFormat="1" x14ac:dyDescent="0.3">
      <c r="A172" s="99">
        <v>11101</v>
      </c>
      <c r="B172" s="99" t="s">
        <v>314</v>
      </c>
      <c r="C172" s="99" t="s">
        <v>317</v>
      </c>
      <c r="D172" s="99" t="s">
        <v>335</v>
      </c>
      <c r="E172" s="99" t="s">
        <v>336</v>
      </c>
      <c r="F172" s="100">
        <v>46142</v>
      </c>
      <c r="G172" s="99" t="s">
        <v>1898</v>
      </c>
      <c r="H172" s="96">
        <v>5494581</v>
      </c>
      <c r="I172" s="96">
        <v>0</v>
      </c>
      <c r="J172" s="96"/>
      <c r="K172" s="96"/>
      <c r="L172" s="96">
        <v>0</v>
      </c>
      <c r="M172" s="96">
        <v>0</v>
      </c>
      <c r="N172" s="96">
        <v>0</v>
      </c>
      <c r="O172" s="96">
        <v>0</v>
      </c>
      <c r="P172" s="122">
        <v>0</v>
      </c>
      <c r="Q172" s="101" t="str">
        <f>IF(G172="01 Jan 1900","Unregistered","Registered")</f>
        <v>Unregistered</v>
      </c>
      <c r="R172" s="123"/>
      <c r="S172" s="95"/>
    </row>
    <row r="173" spans="1:21" s="101" customFormat="1" x14ac:dyDescent="0.3">
      <c r="A173" s="99">
        <v>11102</v>
      </c>
      <c r="B173" s="99" t="s">
        <v>314</v>
      </c>
      <c r="C173" s="99" t="s">
        <v>317</v>
      </c>
      <c r="D173" s="99" t="s">
        <v>337</v>
      </c>
      <c r="E173" s="99" t="s">
        <v>338</v>
      </c>
      <c r="F173" s="100">
        <v>46142</v>
      </c>
      <c r="G173" s="99" t="s">
        <v>1898</v>
      </c>
      <c r="H173" s="96">
        <v>5423949</v>
      </c>
      <c r="I173" s="96">
        <v>0</v>
      </c>
      <c r="J173" s="96"/>
      <c r="K173" s="96"/>
      <c r="L173" s="96">
        <v>0</v>
      </c>
      <c r="M173" s="96">
        <v>0</v>
      </c>
      <c r="N173" s="96">
        <v>0</v>
      </c>
      <c r="O173" s="96">
        <v>0</v>
      </c>
      <c r="P173" s="122">
        <v>0</v>
      </c>
      <c r="Q173" s="101" t="str">
        <f>IF(G173="01 Jan 1900","Unregistered","Registered")</f>
        <v>Unregistered</v>
      </c>
      <c r="R173" s="123"/>
      <c r="S173" s="95"/>
    </row>
    <row r="174" spans="1:21" x14ac:dyDescent="0.3">
      <c r="A174" s="114">
        <v>5607</v>
      </c>
      <c r="B174" s="114" t="s">
        <v>396</v>
      </c>
      <c r="C174" s="114" t="s">
        <v>70</v>
      </c>
      <c r="D174" s="114" t="s">
        <v>6437</v>
      </c>
      <c r="E174" s="114" t="s">
        <v>6438</v>
      </c>
      <c r="F174" s="115">
        <v>44280</v>
      </c>
      <c r="G174" s="114" t="s">
        <v>6439</v>
      </c>
      <c r="H174" s="116">
        <v>7539500</v>
      </c>
      <c r="I174" s="116">
        <v>7539500</v>
      </c>
      <c r="J174" s="116">
        <v>7539500</v>
      </c>
      <c r="K174" s="116">
        <v>0</v>
      </c>
      <c r="L174" s="116">
        <v>0</v>
      </c>
      <c r="M174" s="116">
        <v>0</v>
      </c>
      <c r="N174" s="116">
        <v>0</v>
      </c>
      <c r="O174" s="116">
        <v>0</v>
      </c>
      <c r="P174" s="120">
        <v>0</v>
      </c>
      <c r="Q174" s="27" t="str">
        <f>IF(G174="01 Jan 1900","Unregistered","Registered")</f>
        <v>Registered</v>
      </c>
      <c r="R174" s="121">
        <f>I174/H174</f>
        <v>1</v>
      </c>
      <c r="T174" s="117">
        <f t="shared" ref="T174:T176" si="12">L174+M174+N174+O174+P174</f>
        <v>0</v>
      </c>
      <c r="U174" s="117">
        <f t="shared" ref="U174:U176" si="13">K174-T174</f>
        <v>0</v>
      </c>
    </row>
    <row r="175" spans="1:21" x14ac:dyDescent="0.3">
      <c r="A175" s="114">
        <v>5608</v>
      </c>
      <c r="B175" s="114" t="s">
        <v>396</v>
      </c>
      <c r="C175" s="114" t="s">
        <v>70</v>
      </c>
      <c r="D175" s="114" t="s">
        <v>6440</v>
      </c>
      <c r="E175" s="114" t="s">
        <v>6441</v>
      </c>
      <c r="F175" s="115">
        <v>44279</v>
      </c>
      <c r="G175" s="114" t="s">
        <v>5412</v>
      </c>
      <c r="H175" s="116">
        <v>7930500</v>
      </c>
      <c r="I175" s="116">
        <v>7930500</v>
      </c>
      <c r="J175" s="116">
        <v>7930500</v>
      </c>
      <c r="K175" s="116">
        <v>0</v>
      </c>
      <c r="L175" s="116">
        <v>0</v>
      </c>
      <c r="M175" s="116">
        <v>0</v>
      </c>
      <c r="N175" s="116">
        <v>0</v>
      </c>
      <c r="O175" s="116">
        <v>0</v>
      </c>
      <c r="P175" s="120">
        <v>0</v>
      </c>
      <c r="Q175" s="27" t="str">
        <f>IF(G175="01 Jan 1900","Unregistered","Registered")</f>
        <v>Registered</v>
      </c>
      <c r="R175" s="121">
        <f>I175/H175</f>
        <v>1</v>
      </c>
      <c r="T175" s="117">
        <f t="shared" si="12"/>
        <v>0</v>
      </c>
      <c r="U175" s="117">
        <f t="shared" si="13"/>
        <v>0</v>
      </c>
    </row>
    <row r="176" spans="1:21" x14ac:dyDescent="0.3">
      <c r="A176" s="114">
        <v>5609</v>
      </c>
      <c r="B176" s="114" t="s">
        <v>396</v>
      </c>
      <c r="C176" s="114" t="s">
        <v>70</v>
      </c>
      <c r="D176" s="114" t="s">
        <v>6442</v>
      </c>
      <c r="E176" s="114" t="s">
        <v>6443</v>
      </c>
      <c r="F176" s="115">
        <v>44970</v>
      </c>
      <c r="G176" s="114" t="s">
        <v>2616</v>
      </c>
      <c r="H176" s="116">
        <v>24453000</v>
      </c>
      <c r="I176" s="116">
        <v>24453000</v>
      </c>
      <c r="J176" s="116">
        <v>24453000</v>
      </c>
      <c r="K176" s="116">
        <v>0</v>
      </c>
      <c r="L176" s="116">
        <v>0</v>
      </c>
      <c r="M176" s="116">
        <v>0</v>
      </c>
      <c r="N176" s="116">
        <v>0</v>
      </c>
      <c r="O176" s="116">
        <v>0</v>
      </c>
      <c r="P176" s="120">
        <v>0</v>
      </c>
      <c r="Q176" s="27" t="str">
        <f>IF(G176="01 Jan 1900","Unregistered","Registered")</f>
        <v>Registered</v>
      </c>
      <c r="R176" s="121">
        <f>I176/H176</f>
        <v>1</v>
      </c>
      <c r="T176" s="117">
        <f t="shared" si="12"/>
        <v>0</v>
      </c>
      <c r="U176" s="117">
        <f t="shared" si="13"/>
        <v>0</v>
      </c>
    </row>
    <row r="177" spans="1:21" s="101" customFormat="1" x14ac:dyDescent="0.3">
      <c r="A177" s="99">
        <v>10907</v>
      </c>
      <c r="B177" s="99" t="s">
        <v>1572</v>
      </c>
      <c r="C177" s="99" t="s">
        <v>171</v>
      </c>
      <c r="D177" s="99" t="s">
        <v>174</v>
      </c>
      <c r="E177" s="99" t="s">
        <v>175</v>
      </c>
      <c r="F177" s="100">
        <v>46141</v>
      </c>
      <c r="G177" s="99" t="s">
        <v>1898</v>
      </c>
      <c r="H177" s="96">
        <v>8487000</v>
      </c>
      <c r="I177" s="96">
        <v>0</v>
      </c>
      <c r="J177" s="96"/>
      <c r="K177" s="96"/>
      <c r="L177" s="96">
        <v>0</v>
      </c>
      <c r="M177" s="96">
        <v>0</v>
      </c>
      <c r="N177" s="96">
        <v>0</v>
      </c>
      <c r="O177" s="96">
        <v>0</v>
      </c>
      <c r="P177" s="122">
        <v>0</v>
      </c>
      <c r="Q177" s="101" t="str">
        <f>IF(G177="01 Jan 1900","Unregistered","Registered")</f>
        <v>Unregistered</v>
      </c>
      <c r="R177" s="123"/>
      <c r="S177" s="95"/>
    </row>
    <row r="178" spans="1:21" s="101" customFormat="1" x14ac:dyDescent="0.3">
      <c r="A178" s="99">
        <v>11009</v>
      </c>
      <c r="B178" s="99" t="s">
        <v>351</v>
      </c>
      <c r="C178" s="99" t="s">
        <v>61</v>
      </c>
      <c r="D178" s="99" t="s">
        <v>367</v>
      </c>
      <c r="E178" s="99" t="s">
        <v>368</v>
      </c>
      <c r="F178" s="100">
        <v>46141</v>
      </c>
      <c r="G178" s="99" t="s">
        <v>1898</v>
      </c>
      <c r="H178" s="96">
        <v>10201802</v>
      </c>
      <c r="I178" s="96">
        <v>0</v>
      </c>
      <c r="J178" s="96"/>
      <c r="K178" s="96"/>
      <c r="L178" s="96">
        <v>0</v>
      </c>
      <c r="M178" s="96">
        <v>0</v>
      </c>
      <c r="N178" s="96">
        <v>0</v>
      </c>
      <c r="O178" s="96">
        <v>0</v>
      </c>
      <c r="P178" s="122">
        <v>0</v>
      </c>
      <c r="Q178" s="101" t="str">
        <f>IF(G178="01 Jan 1900","Unregistered","Registered")</f>
        <v>Unregistered</v>
      </c>
      <c r="R178" s="123"/>
      <c r="S178" s="95"/>
    </row>
    <row r="179" spans="1:21" s="101" customFormat="1" x14ac:dyDescent="0.3">
      <c r="A179" s="99">
        <v>11083</v>
      </c>
      <c r="B179" s="99" t="s">
        <v>314</v>
      </c>
      <c r="C179" s="99" t="s">
        <v>317</v>
      </c>
      <c r="D179" s="99" t="s">
        <v>320</v>
      </c>
      <c r="E179" s="99" t="s">
        <v>321</v>
      </c>
      <c r="F179" s="100">
        <v>46141</v>
      </c>
      <c r="G179" s="99" t="s">
        <v>1898</v>
      </c>
      <c r="H179" s="96">
        <v>5910000</v>
      </c>
      <c r="I179" s="96">
        <v>0</v>
      </c>
      <c r="J179" s="96"/>
      <c r="K179" s="96"/>
      <c r="L179" s="96">
        <v>0</v>
      </c>
      <c r="M179" s="96">
        <v>0</v>
      </c>
      <c r="N179" s="96">
        <v>0</v>
      </c>
      <c r="O179" s="96">
        <v>0</v>
      </c>
      <c r="P179" s="122">
        <v>0</v>
      </c>
      <c r="Q179" s="101" t="str">
        <f>IF(G179="01 Jan 1900","Unregistered","Registered")</f>
        <v>Unregistered</v>
      </c>
      <c r="R179" s="123"/>
      <c r="S179" s="95"/>
    </row>
    <row r="180" spans="1:21" s="101" customFormat="1" x14ac:dyDescent="0.3">
      <c r="A180" s="99">
        <v>10784</v>
      </c>
      <c r="B180" s="99" t="s">
        <v>1444</v>
      </c>
      <c r="C180" s="99" t="s">
        <v>423</v>
      </c>
      <c r="D180" s="99" t="s">
        <v>445</v>
      </c>
      <c r="E180" s="99" t="s">
        <v>446</v>
      </c>
      <c r="F180" s="100">
        <v>46140</v>
      </c>
      <c r="G180" s="99" t="s">
        <v>1898</v>
      </c>
      <c r="H180" s="96">
        <v>41000000</v>
      </c>
      <c r="I180" s="96">
        <v>0</v>
      </c>
      <c r="J180" s="96"/>
      <c r="K180" s="96"/>
      <c r="L180" s="96">
        <v>0</v>
      </c>
      <c r="M180" s="96">
        <v>0</v>
      </c>
      <c r="N180" s="96">
        <v>0</v>
      </c>
      <c r="O180" s="96">
        <v>0</v>
      </c>
      <c r="P180" s="122">
        <v>0</v>
      </c>
      <c r="Q180" s="101" t="str">
        <f>IF(G180="01 Jan 1900","Unregistered","Registered")</f>
        <v>Unregistered</v>
      </c>
      <c r="R180" s="123"/>
      <c r="S180" s="95"/>
    </row>
    <row r="181" spans="1:21" s="101" customFormat="1" x14ac:dyDescent="0.3">
      <c r="A181" s="99">
        <v>10790</v>
      </c>
      <c r="B181" s="99" t="s">
        <v>1444</v>
      </c>
      <c r="C181" s="99" t="s">
        <v>423</v>
      </c>
      <c r="D181" s="99" t="s">
        <v>453</v>
      </c>
      <c r="E181" s="99" t="s">
        <v>454</v>
      </c>
      <c r="F181" s="100">
        <v>46140</v>
      </c>
      <c r="G181" s="99" t="s">
        <v>1898</v>
      </c>
      <c r="H181" s="96">
        <v>41000000</v>
      </c>
      <c r="I181" s="96">
        <v>0</v>
      </c>
      <c r="J181" s="96"/>
      <c r="K181" s="96"/>
      <c r="L181" s="96">
        <v>0</v>
      </c>
      <c r="M181" s="96">
        <v>0</v>
      </c>
      <c r="N181" s="96">
        <v>0</v>
      </c>
      <c r="O181" s="96">
        <v>0</v>
      </c>
      <c r="P181" s="122">
        <v>0</v>
      </c>
      <c r="Q181" s="101" t="str">
        <f>IF(G181="01 Jan 1900","Unregistered","Registered")</f>
        <v>Unregistered</v>
      </c>
      <c r="R181" s="123"/>
      <c r="S181" s="95"/>
    </row>
    <row r="182" spans="1:21" s="101" customFormat="1" x14ac:dyDescent="0.3">
      <c r="A182" s="99">
        <v>10791</v>
      </c>
      <c r="B182" s="99" t="s">
        <v>1444</v>
      </c>
      <c r="C182" s="99" t="s">
        <v>423</v>
      </c>
      <c r="D182" s="99" t="s">
        <v>455</v>
      </c>
      <c r="E182" s="99" t="s">
        <v>456</v>
      </c>
      <c r="F182" s="100">
        <v>46140</v>
      </c>
      <c r="G182" s="99" t="s">
        <v>1898</v>
      </c>
      <c r="H182" s="96">
        <v>40400000</v>
      </c>
      <c r="I182" s="96">
        <v>0</v>
      </c>
      <c r="J182" s="96"/>
      <c r="K182" s="96"/>
      <c r="L182" s="96">
        <v>0</v>
      </c>
      <c r="M182" s="96">
        <v>0</v>
      </c>
      <c r="N182" s="96">
        <v>0</v>
      </c>
      <c r="O182" s="96">
        <v>0</v>
      </c>
      <c r="P182" s="122">
        <v>0</v>
      </c>
      <c r="Q182" s="101" t="str">
        <f>IF(G182="01 Jan 1900","Unregistered","Registered")</f>
        <v>Unregistered</v>
      </c>
      <c r="R182" s="123"/>
      <c r="S182" s="95"/>
    </row>
    <row r="183" spans="1:21" s="101" customFormat="1" x14ac:dyDescent="0.3">
      <c r="A183" s="99">
        <v>10794</v>
      </c>
      <c r="B183" s="99" t="s">
        <v>1444</v>
      </c>
      <c r="C183" s="99" t="s">
        <v>423</v>
      </c>
      <c r="D183" s="99" t="s">
        <v>457</v>
      </c>
      <c r="E183" s="99" t="s">
        <v>458</v>
      </c>
      <c r="F183" s="100">
        <v>46140</v>
      </c>
      <c r="G183" s="99" t="s">
        <v>1898</v>
      </c>
      <c r="H183" s="96">
        <v>38683800</v>
      </c>
      <c r="I183" s="96">
        <v>0</v>
      </c>
      <c r="J183" s="96"/>
      <c r="K183" s="96"/>
      <c r="L183" s="96">
        <v>0</v>
      </c>
      <c r="M183" s="96">
        <v>0</v>
      </c>
      <c r="N183" s="96">
        <v>0</v>
      </c>
      <c r="O183" s="96">
        <v>0</v>
      </c>
      <c r="P183" s="122">
        <v>0</v>
      </c>
      <c r="Q183" s="101" t="str">
        <f>IF(G183="01 Jan 1900","Unregistered","Registered")</f>
        <v>Unregistered</v>
      </c>
      <c r="R183" s="123"/>
      <c r="S183" s="95"/>
    </row>
    <row r="184" spans="1:21" x14ac:dyDescent="0.3">
      <c r="A184" s="114">
        <v>5610</v>
      </c>
      <c r="B184" s="114" t="s">
        <v>396</v>
      </c>
      <c r="C184" s="114" t="s">
        <v>70</v>
      </c>
      <c r="D184" s="114" t="s">
        <v>6444</v>
      </c>
      <c r="E184" s="114" t="s">
        <v>6445</v>
      </c>
      <c r="F184" s="115">
        <v>43733</v>
      </c>
      <c r="G184" s="114" t="s">
        <v>4847</v>
      </c>
      <c r="H184" s="116">
        <v>7456000</v>
      </c>
      <c r="I184" s="116">
        <v>7456000</v>
      </c>
      <c r="J184" s="116">
        <v>7456000</v>
      </c>
      <c r="K184" s="116">
        <v>0</v>
      </c>
      <c r="L184" s="116">
        <v>0</v>
      </c>
      <c r="M184" s="116">
        <v>0</v>
      </c>
      <c r="N184" s="116">
        <v>0</v>
      </c>
      <c r="O184" s="116">
        <v>0</v>
      </c>
      <c r="P184" s="120">
        <v>0</v>
      </c>
      <c r="Q184" s="27" t="str">
        <f>IF(G184="01 Jan 1900","Unregistered","Registered")</f>
        <v>Registered</v>
      </c>
      <c r="R184" s="121">
        <f>I184/H184</f>
        <v>1</v>
      </c>
      <c r="T184" s="117">
        <f>L184+M184+N184+O184+P184</f>
        <v>0</v>
      </c>
      <c r="U184" s="117">
        <f>K184-T184</f>
        <v>0</v>
      </c>
    </row>
    <row r="185" spans="1:21" s="101" customFormat="1" x14ac:dyDescent="0.3">
      <c r="A185" s="99">
        <v>10818</v>
      </c>
      <c r="B185" s="99" t="s">
        <v>107</v>
      </c>
      <c r="C185" s="99" t="s">
        <v>1484</v>
      </c>
      <c r="D185" s="99" t="s">
        <v>116</v>
      </c>
      <c r="E185" s="99" t="s">
        <v>117</v>
      </c>
      <c r="F185" s="100">
        <v>46140</v>
      </c>
      <c r="G185" s="99" t="s">
        <v>1898</v>
      </c>
      <c r="H185" s="96">
        <v>9694643</v>
      </c>
      <c r="I185" s="96">
        <v>0</v>
      </c>
      <c r="J185" s="96"/>
      <c r="K185" s="96"/>
      <c r="L185" s="96">
        <v>0</v>
      </c>
      <c r="M185" s="96">
        <v>0</v>
      </c>
      <c r="N185" s="96">
        <v>0</v>
      </c>
      <c r="O185" s="96">
        <v>0</v>
      </c>
      <c r="P185" s="122">
        <v>0</v>
      </c>
      <c r="Q185" s="101" t="str">
        <f>IF(G185="01 Jan 1900","Unregistered","Registered")</f>
        <v>Unregistered</v>
      </c>
      <c r="R185" s="123"/>
      <c r="S185" s="95"/>
    </row>
    <row r="186" spans="1:21" x14ac:dyDescent="0.3">
      <c r="A186" s="114">
        <v>5611</v>
      </c>
      <c r="B186" s="114" t="s">
        <v>396</v>
      </c>
      <c r="C186" s="114" t="s">
        <v>70</v>
      </c>
      <c r="D186" s="114" t="s">
        <v>6446</v>
      </c>
      <c r="E186" s="114" t="s">
        <v>6447</v>
      </c>
      <c r="F186" s="115">
        <v>44760</v>
      </c>
      <c r="G186" s="114" t="s">
        <v>5180</v>
      </c>
      <c r="H186" s="116">
        <v>8900049</v>
      </c>
      <c r="I186" s="116">
        <v>8900049</v>
      </c>
      <c r="J186" s="116">
        <v>8900049</v>
      </c>
      <c r="K186" s="116">
        <v>0</v>
      </c>
      <c r="L186" s="116">
        <v>0</v>
      </c>
      <c r="M186" s="116">
        <v>0</v>
      </c>
      <c r="N186" s="116">
        <v>0</v>
      </c>
      <c r="O186" s="116">
        <v>0</v>
      </c>
      <c r="P186" s="120">
        <v>0</v>
      </c>
      <c r="Q186" s="27" t="str">
        <f>IF(G186="01 Jan 1900","Unregistered","Registered")</f>
        <v>Registered</v>
      </c>
      <c r="R186" s="121">
        <f>I186/H186</f>
        <v>1</v>
      </c>
      <c r="T186" s="117">
        <f t="shared" ref="T186:T196" si="14">L186+M186+N186+O186+P186</f>
        <v>0</v>
      </c>
      <c r="U186" s="117">
        <f t="shared" ref="U186:U196" si="15">K186-T186</f>
        <v>0</v>
      </c>
    </row>
    <row r="187" spans="1:21" x14ac:dyDescent="0.3">
      <c r="A187" s="114">
        <v>5612</v>
      </c>
      <c r="B187" s="114" t="s">
        <v>396</v>
      </c>
      <c r="C187" s="114" t="s">
        <v>70</v>
      </c>
      <c r="D187" s="114" t="s">
        <v>6448</v>
      </c>
      <c r="E187" s="114" t="s">
        <v>6449</v>
      </c>
      <c r="F187" s="115">
        <v>43777</v>
      </c>
      <c r="G187" s="114" t="s">
        <v>5496</v>
      </c>
      <c r="H187" s="116">
        <v>5594000</v>
      </c>
      <c r="I187" s="116">
        <v>5594000</v>
      </c>
      <c r="J187" s="116">
        <v>5594000</v>
      </c>
      <c r="K187" s="116">
        <v>0</v>
      </c>
      <c r="L187" s="116">
        <v>0</v>
      </c>
      <c r="M187" s="116">
        <v>0</v>
      </c>
      <c r="N187" s="116">
        <v>0</v>
      </c>
      <c r="O187" s="116">
        <v>0</v>
      </c>
      <c r="P187" s="120">
        <v>0</v>
      </c>
      <c r="Q187" s="27" t="str">
        <f>IF(G187="01 Jan 1900","Unregistered","Registered")</f>
        <v>Registered</v>
      </c>
      <c r="R187" s="121">
        <f>I187/H187</f>
        <v>1</v>
      </c>
      <c r="T187" s="117">
        <f t="shared" si="14"/>
        <v>0</v>
      </c>
      <c r="U187" s="117">
        <f t="shared" si="15"/>
        <v>0</v>
      </c>
    </row>
    <row r="188" spans="1:21" x14ac:dyDescent="0.3">
      <c r="A188" s="114">
        <v>5613</v>
      </c>
      <c r="B188" s="114" t="s">
        <v>396</v>
      </c>
      <c r="C188" s="114" t="s">
        <v>70</v>
      </c>
      <c r="D188" s="114" t="s">
        <v>6450</v>
      </c>
      <c r="E188" s="114" t="s">
        <v>6451</v>
      </c>
      <c r="F188" s="115">
        <v>43777</v>
      </c>
      <c r="G188" s="114" t="s">
        <v>5496</v>
      </c>
      <c r="H188" s="116">
        <v>5594000</v>
      </c>
      <c r="I188" s="116">
        <v>5594000</v>
      </c>
      <c r="J188" s="116">
        <v>5594000</v>
      </c>
      <c r="K188" s="116">
        <v>0</v>
      </c>
      <c r="L188" s="116">
        <v>0</v>
      </c>
      <c r="M188" s="116">
        <v>0</v>
      </c>
      <c r="N188" s="116">
        <v>0</v>
      </c>
      <c r="O188" s="116">
        <v>0</v>
      </c>
      <c r="P188" s="120">
        <v>0</v>
      </c>
      <c r="Q188" s="27" t="str">
        <f>IF(G188="01 Jan 1900","Unregistered","Registered")</f>
        <v>Registered</v>
      </c>
      <c r="R188" s="121">
        <f>I188/H188</f>
        <v>1</v>
      </c>
      <c r="T188" s="117">
        <f t="shared" si="14"/>
        <v>0</v>
      </c>
      <c r="U188" s="117">
        <f t="shared" si="15"/>
        <v>0</v>
      </c>
    </row>
    <row r="189" spans="1:21" x14ac:dyDescent="0.3">
      <c r="A189" s="114">
        <v>5614</v>
      </c>
      <c r="B189" s="114" t="s">
        <v>396</v>
      </c>
      <c r="C189" s="114" t="s">
        <v>70</v>
      </c>
      <c r="D189" s="114" t="s">
        <v>6452</v>
      </c>
      <c r="E189" s="114" t="s">
        <v>6453</v>
      </c>
      <c r="F189" s="115">
        <v>44630</v>
      </c>
      <c r="G189" s="114" t="s">
        <v>5143</v>
      </c>
      <c r="H189" s="116">
        <v>6521250</v>
      </c>
      <c r="I189" s="116">
        <v>6521250</v>
      </c>
      <c r="J189" s="116">
        <v>6521250</v>
      </c>
      <c r="K189" s="116">
        <v>0</v>
      </c>
      <c r="L189" s="116">
        <v>0</v>
      </c>
      <c r="M189" s="116">
        <v>0</v>
      </c>
      <c r="N189" s="116">
        <v>0</v>
      </c>
      <c r="O189" s="116">
        <v>0</v>
      </c>
      <c r="P189" s="120">
        <v>0</v>
      </c>
      <c r="Q189" s="27" t="str">
        <f>IF(G189="01 Jan 1900","Unregistered","Registered")</f>
        <v>Registered</v>
      </c>
      <c r="R189" s="121">
        <f>I189/H189</f>
        <v>1</v>
      </c>
      <c r="T189" s="117">
        <f t="shared" si="14"/>
        <v>0</v>
      </c>
      <c r="U189" s="117">
        <f t="shared" si="15"/>
        <v>0</v>
      </c>
    </row>
    <row r="190" spans="1:21" x14ac:dyDescent="0.3">
      <c r="A190" s="114">
        <v>5615</v>
      </c>
      <c r="B190" s="114" t="s">
        <v>396</v>
      </c>
      <c r="C190" s="114" t="s">
        <v>70</v>
      </c>
      <c r="D190" s="114" t="s">
        <v>6454</v>
      </c>
      <c r="E190" s="114" t="s">
        <v>6455</v>
      </c>
      <c r="F190" s="115">
        <v>43734</v>
      </c>
      <c r="G190" s="114" t="s">
        <v>5497</v>
      </c>
      <c r="H190" s="116">
        <v>6336000</v>
      </c>
      <c r="I190" s="116">
        <v>6336000</v>
      </c>
      <c r="J190" s="116">
        <v>6336000</v>
      </c>
      <c r="K190" s="116">
        <v>0</v>
      </c>
      <c r="L190" s="116">
        <v>0</v>
      </c>
      <c r="M190" s="116">
        <v>0</v>
      </c>
      <c r="N190" s="116">
        <v>0</v>
      </c>
      <c r="O190" s="116">
        <v>0</v>
      </c>
      <c r="P190" s="120">
        <v>0</v>
      </c>
      <c r="Q190" s="27" t="str">
        <f>IF(G190="01 Jan 1900","Unregistered","Registered")</f>
        <v>Registered</v>
      </c>
      <c r="R190" s="121">
        <f>I190/H190</f>
        <v>1</v>
      </c>
      <c r="T190" s="117">
        <f t="shared" si="14"/>
        <v>0</v>
      </c>
      <c r="U190" s="117">
        <f t="shared" si="15"/>
        <v>0</v>
      </c>
    </row>
    <row r="191" spans="1:21" x14ac:dyDescent="0.3">
      <c r="A191" s="114">
        <v>5616</v>
      </c>
      <c r="B191" s="114" t="s">
        <v>396</v>
      </c>
      <c r="C191" s="114" t="s">
        <v>70</v>
      </c>
      <c r="D191" s="114" t="s">
        <v>6456</v>
      </c>
      <c r="E191" s="114" t="s">
        <v>6457</v>
      </c>
      <c r="F191" s="115">
        <v>43846</v>
      </c>
      <c r="G191" s="114" t="s">
        <v>1911</v>
      </c>
      <c r="H191" s="116">
        <v>5000000</v>
      </c>
      <c r="I191" s="116">
        <v>5000000</v>
      </c>
      <c r="J191" s="116">
        <v>5000000</v>
      </c>
      <c r="K191" s="116">
        <v>0</v>
      </c>
      <c r="L191" s="116">
        <v>0</v>
      </c>
      <c r="M191" s="116">
        <v>0</v>
      </c>
      <c r="N191" s="116">
        <v>0</v>
      </c>
      <c r="O191" s="116">
        <v>0</v>
      </c>
      <c r="P191" s="120">
        <v>0</v>
      </c>
      <c r="Q191" s="27" t="str">
        <f>IF(G191="01 Jan 1900","Unregistered","Registered")</f>
        <v>Registered</v>
      </c>
      <c r="R191" s="121">
        <f>I191/H191</f>
        <v>1</v>
      </c>
      <c r="T191" s="117">
        <f t="shared" si="14"/>
        <v>0</v>
      </c>
      <c r="U191" s="117">
        <f t="shared" si="15"/>
        <v>0</v>
      </c>
    </row>
    <row r="192" spans="1:21" x14ac:dyDescent="0.3">
      <c r="A192" s="114">
        <v>5617</v>
      </c>
      <c r="B192" s="114" t="s">
        <v>396</v>
      </c>
      <c r="C192" s="114" t="s">
        <v>70</v>
      </c>
      <c r="D192" s="114" t="s">
        <v>6458</v>
      </c>
      <c r="E192" s="114" t="s">
        <v>6459</v>
      </c>
      <c r="F192" s="115">
        <v>43734</v>
      </c>
      <c r="G192" s="114" t="s">
        <v>1861</v>
      </c>
      <c r="H192" s="116">
        <v>5480000</v>
      </c>
      <c r="I192" s="116">
        <v>5480000</v>
      </c>
      <c r="J192" s="116">
        <v>5480000</v>
      </c>
      <c r="K192" s="116">
        <v>0</v>
      </c>
      <c r="L192" s="116">
        <v>0</v>
      </c>
      <c r="M192" s="116">
        <v>0</v>
      </c>
      <c r="N192" s="116">
        <v>0</v>
      </c>
      <c r="O192" s="116">
        <v>0</v>
      </c>
      <c r="P192" s="120">
        <v>0</v>
      </c>
      <c r="Q192" s="27" t="str">
        <f>IF(G192="01 Jan 1900","Unregistered","Registered")</f>
        <v>Registered</v>
      </c>
      <c r="R192" s="121">
        <f>I192/H192</f>
        <v>1</v>
      </c>
      <c r="T192" s="117">
        <f t="shared" si="14"/>
        <v>0</v>
      </c>
      <c r="U192" s="117">
        <f t="shared" si="15"/>
        <v>0</v>
      </c>
    </row>
    <row r="193" spans="1:21" x14ac:dyDescent="0.3">
      <c r="A193" s="114">
        <v>5618</v>
      </c>
      <c r="B193" s="114" t="s">
        <v>396</v>
      </c>
      <c r="C193" s="114" t="s">
        <v>70</v>
      </c>
      <c r="D193" s="114" t="s">
        <v>6460</v>
      </c>
      <c r="E193" s="114" t="s">
        <v>5394</v>
      </c>
      <c r="F193" s="115">
        <v>44574</v>
      </c>
      <c r="G193" s="114" t="s">
        <v>5506</v>
      </c>
      <c r="H193" s="116">
        <v>4500000</v>
      </c>
      <c r="I193" s="116">
        <v>4500000</v>
      </c>
      <c r="J193" s="116">
        <v>4500000</v>
      </c>
      <c r="K193" s="116">
        <v>0</v>
      </c>
      <c r="L193" s="116">
        <v>0</v>
      </c>
      <c r="M193" s="116">
        <v>0</v>
      </c>
      <c r="N193" s="116">
        <v>0</v>
      </c>
      <c r="O193" s="116">
        <v>0</v>
      </c>
      <c r="P193" s="120">
        <v>0</v>
      </c>
      <c r="Q193" s="27" t="str">
        <f>IF(G193="01 Jan 1900","Unregistered","Registered")</f>
        <v>Registered</v>
      </c>
      <c r="R193" s="121">
        <f>I193/H193</f>
        <v>1</v>
      </c>
      <c r="T193" s="117">
        <f t="shared" si="14"/>
        <v>0</v>
      </c>
      <c r="U193" s="117">
        <f t="shared" si="15"/>
        <v>0</v>
      </c>
    </row>
    <row r="194" spans="1:21" x14ac:dyDescent="0.3">
      <c r="A194" s="114">
        <v>5619</v>
      </c>
      <c r="B194" s="114" t="s">
        <v>396</v>
      </c>
      <c r="C194" s="114" t="s">
        <v>70</v>
      </c>
      <c r="D194" s="114" t="s">
        <v>6461</v>
      </c>
      <c r="E194" s="114" t="s">
        <v>6366</v>
      </c>
      <c r="F194" s="115">
        <v>44285</v>
      </c>
      <c r="G194" s="114" t="s">
        <v>5413</v>
      </c>
      <c r="H194" s="116">
        <v>4300000</v>
      </c>
      <c r="I194" s="116">
        <v>4300000</v>
      </c>
      <c r="J194" s="116">
        <v>4300000</v>
      </c>
      <c r="K194" s="116">
        <v>0</v>
      </c>
      <c r="L194" s="116">
        <v>0</v>
      </c>
      <c r="M194" s="116">
        <v>0</v>
      </c>
      <c r="N194" s="116">
        <v>0</v>
      </c>
      <c r="O194" s="116">
        <v>0</v>
      </c>
      <c r="P194" s="120">
        <v>0</v>
      </c>
      <c r="Q194" s="27" t="str">
        <f>IF(G194="01 Jan 1900","Unregistered","Registered")</f>
        <v>Registered</v>
      </c>
      <c r="R194" s="121">
        <f>I194/H194</f>
        <v>1</v>
      </c>
      <c r="T194" s="117">
        <f t="shared" si="14"/>
        <v>0</v>
      </c>
      <c r="U194" s="117">
        <f t="shared" si="15"/>
        <v>0</v>
      </c>
    </row>
    <row r="195" spans="1:21" x14ac:dyDescent="0.3">
      <c r="A195" s="114">
        <v>5620</v>
      </c>
      <c r="B195" s="114" t="s">
        <v>396</v>
      </c>
      <c r="C195" s="114" t="s">
        <v>70</v>
      </c>
      <c r="D195" s="114" t="s">
        <v>6462</v>
      </c>
      <c r="E195" s="114" t="s">
        <v>6463</v>
      </c>
      <c r="F195" s="115">
        <v>43733</v>
      </c>
      <c r="G195" s="114" t="s">
        <v>6464</v>
      </c>
      <c r="H195" s="116">
        <v>5984000</v>
      </c>
      <c r="I195" s="116">
        <v>5984000</v>
      </c>
      <c r="J195" s="116">
        <v>5984000</v>
      </c>
      <c r="K195" s="116">
        <v>0</v>
      </c>
      <c r="L195" s="116">
        <v>0</v>
      </c>
      <c r="M195" s="116">
        <v>0</v>
      </c>
      <c r="N195" s="116">
        <v>0</v>
      </c>
      <c r="O195" s="116">
        <v>0</v>
      </c>
      <c r="P195" s="120">
        <v>0</v>
      </c>
      <c r="Q195" s="27" t="str">
        <f>IF(G195="01 Jan 1900","Unregistered","Registered")</f>
        <v>Registered</v>
      </c>
      <c r="R195" s="121">
        <f>I195/H195</f>
        <v>1</v>
      </c>
      <c r="T195" s="117">
        <f t="shared" si="14"/>
        <v>0</v>
      </c>
      <c r="U195" s="117">
        <f t="shared" si="15"/>
        <v>0</v>
      </c>
    </row>
    <row r="196" spans="1:21" x14ac:dyDescent="0.3">
      <c r="A196" s="114">
        <v>5621</v>
      </c>
      <c r="B196" s="114" t="s">
        <v>396</v>
      </c>
      <c r="C196" s="114" t="s">
        <v>70</v>
      </c>
      <c r="D196" s="114" t="s">
        <v>6465</v>
      </c>
      <c r="E196" s="114" t="s">
        <v>2129</v>
      </c>
      <c r="F196" s="115">
        <v>43733</v>
      </c>
      <c r="G196" s="114" t="s">
        <v>1645</v>
      </c>
      <c r="H196" s="116">
        <v>4984000</v>
      </c>
      <c r="I196" s="116">
        <v>4984000</v>
      </c>
      <c r="J196" s="116">
        <v>4984000</v>
      </c>
      <c r="K196" s="116">
        <v>0</v>
      </c>
      <c r="L196" s="116">
        <v>0</v>
      </c>
      <c r="M196" s="116">
        <v>0</v>
      </c>
      <c r="N196" s="116">
        <v>0</v>
      </c>
      <c r="O196" s="116">
        <v>0</v>
      </c>
      <c r="P196" s="120">
        <v>0</v>
      </c>
      <c r="Q196" s="27" t="str">
        <f>IF(G196="01 Jan 1900","Unregistered","Registered")</f>
        <v>Registered</v>
      </c>
      <c r="R196" s="121">
        <f>I196/H196</f>
        <v>1</v>
      </c>
      <c r="T196" s="117">
        <f t="shared" si="14"/>
        <v>0</v>
      </c>
      <c r="U196" s="117">
        <f t="shared" si="15"/>
        <v>0</v>
      </c>
    </row>
    <row r="197" spans="1:21" s="101" customFormat="1" x14ac:dyDescent="0.3">
      <c r="A197" s="99">
        <v>10945</v>
      </c>
      <c r="B197" s="99" t="s">
        <v>1426</v>
      </c>
      <c r="C197" s="99" t="s">
        <v>192</v>
      </c>
      <c r="D197" s="99" t="s">
        <v>232</v>
      </c>
      <c r="E197" s="99" t="s">
        <v>233</v>
      </c>
      <c r="F197" s="100">
        <v>46140</v>
      </c>
      <c r="G197" s="99" t="s">
        <v>1898</v>
      </c>
      <c r="H197" s="96">
        <v>1805600</v>
      </c>
      <c r="I197" s="96">
        <v>0</v>
      </c>
      <c r="J197" s="96"/>
      <c r="K197" s="96"/>
      <c r="L197" s="96">
        <v>0</v>
      </c>
      <c r="M197" s="96">
        <v>0</v>
      </c>
      <c r="N197" s="96">
        <v>0</v>
      </c>
      <c r="O197" s="96">
        <v>0</v>
      </c>
      <c r="P197" s="122">
        <v>0</v>
      </c>
      <c r="Q197" s="101" t="str">
        <f>IF(G197="01 Jan 1900","Unregistered","Registered")</f>
        <v>Unregistered</v>
      </c>
      <c r="R197" s="123"/>
      <c r="S197" s="95"/>
    </row>
    <row r="198" spans="1:21" x14ac:dyDescent="0.3">
      <c r="A198" s="114">
        <v>5622</v>
      </c>
      <c r="B198" s="114" t="s">
        <v>396</v>
      </c>
      <c r="C198" s="114" t="s">
        <v>70</v>
      </c>
      <c r="D198" s="114" t="s">
        <v>6466</v>
      </c>
      <c r="E198" s="114" t="s">
        <v>6467</v>
      </c>
      <c r="F198" s="115">
        <v>43733</v>
      </c>
      <c r="G198" s="114" t="s">
        <v>5345</v>
      </c>
      <c r="H198" s="116">
        <v>14635000</v>
      </c>
      <c r="I198" s="116">
        <v>14635000</v>
      </c>
      <c r="J198" s="116">
        <v>14635000</v>
      </c>
      <c r="K198" s="116">
        <v>0</v>
      </c>
      <c r="L198" s="116">
        <v>0</v>
      </c>
      <c r="M198" s="116">
        <v>0</v>
      </c>
      <c r="N198" s="116">
        <v>0</v>
      </c>
      <c r="O198" s="116">
        <v>0</v>
      </c>
      <c r="P198" s="120">
        <v>0</v>
      </c>
      <c r="Q198" s="27" t="str">
        <f>IF(G198="01 Jan 1900","Unregistered","Registered")</f>
        <v>Registered</v>
      </c>
      <c r="R198" s="121">
        <f>I198/H198</f>
        <v>1</v>
      </c>
      <c r="T198" s="117">
        <f>L198+M198+N198+O198+P198</f>
        <v>0</v>
      </c>
      <c r="U198" s="117">
        <f>K198-T198</f>
        <v>0</v>
      </c>
    </row>
    <row r="199" spans="1:21" s="101" customFormat="1" x14ac:dyDescent="0.3">
      <c r="A199" s="99">
        <v>10970</v>
      </c>
      <c r="B199" s="99" t="s">
        <v>1426</v>
      </c>
      <c r="C199" s="99" t="s">
        <v>192</v>
      </c>
      <c r="D199" s="99" t="s">
        <v>271</v>
      </c>
      <c r="E199" s="99" t="s">
        <v>272</v>
      </c>
      <c r="F199" s="100">
        <v>46140</v>
      </c>
      <c r="G199" s="99" t="s">
        <v>1898</v>
      </c>
      <c r="H199" s="96">
        <v>1805600</v>
      </c>
      <c r="I199" s="96">
        <v>0</v>
      </c>
      <c r="J199" s="96"/>
      <c r="K199" s="96"/>
      <c r="L199" s="96">
        <v>0</v>
      </c>
      <c r="M199" s="96">
        <v>0</v>
      </c>
      <c r="N199" s="96">
        <v>0</v>
      </c>
      <c r="O199" s="96">
        <v>0</v>
      </c>
      <c r="P199" s="122">
        <v>0</v>
      </c>
      <c r="Q199" s="101" t="str">
        <f>IF(G199="01 Jan 1900","Unregistered","Registered")</f>
        <v>Unregistered</v>
      </c>
      <c r="R199" s="123"/>
      <c r="S199" s="95"/>
    </row>
    <row r="200" spans="1:21" s="101" customFormat="1" x14ac:dyDescent="0.3">
      <c r="A200" s="99">
        <v>11074</v>
      </c>
      <c r="B200" s="99" t="s">
        <v>405</v>
      </c>
      <c r="C200" s="99" t="s">
        <v>406</v>
      </c>
      <c r="D200" s="99" t="s">
        <v>413</v>
      </c>
      <c r="E200" s="99" t="s">
        <v>414</v>
      </c>
      <c r="F200" s="100">
        <v>46140</v>
      </c>
      <c r="G200" s="99" t="s">
        <v>1898</v>
      </c>
      <c r="H200" s="96">
        <v>26583000</v>
      </c>
      <c r="I200" s="96">
        <v>0</v>
      </c>
      <c r="J200" s="96"/>
      <c r="K200" s="96"/>
      <c r="L200" s="96">
        <v>0</v>
      </c>
      <c r="M200" s="96">
        <v>0</v>
      </c>
      <c r="N200" s="96">
        <v>0</v>
      </c>
      <c r="O200" s="96">
        <v>0</v>
      </c>
      <c r="P200" s="122">
        <v>0</v>
      </c>
      <c r="Q200" s="101" t="str">
        <f>IF(G200="01 Jan 1900","Unregistered","Registered")</f>
        <v>Unregistered</v>
      </c>
      <c r="R200" s="123"/>
      <c r="S200" s="95"/>
    </row>
    <row r="201" spans="1:21" s="101" customFormat="1" x14ac:dyDescent="0.3">
      <c r="A201" s="99">
        <v>10944</v>
      </c>
      <c r="B201" s="99" t="s">
        <v>1426</v>
      </c>
      <c r="C201" s="99" t="s">
        <v>192</v>
      </c>
      <c r="D201" s="99" t="s">
        <v>230</v>
      </c>
      <c r="E201" s="99" t="s">
        <v>231</v>
      </c>
      <c r="F201" s="100">
        <v>46139</v>
      </c>
      <c r="G201" s="99" t="s">
        <v>1898</v>
      </c>
      <c r="H201" s="96">
        <v>1805600</v>
      </c>
      <c r="I201" s="96">
        <v>0</v>
      </c>
      <c r="J201" s="96"/>
      <c r="K201" s="96"/>
      <c r="L201" s="96">
        <v>0</v>
      </c>
      <c r="M201" s="96">
        <v>0</v>
      </c>
      <c r="N201" s="96">
        <v>0</v>
      </c>
      <c r="O201" s="96">
        <v>0</v>
      </c>
      <c r="P201" s="122">
        <v>0</v>
      </c>
      <c r="Q201" s="101" t="str">
        <f>IF(G201="01 Jan 1900","Unregistered","Registered")</f>
        <v>Unregistered</v>
      </c>
      <c r="R201" s="123"/>
      <c r="S201" s="95"/>
    </row>
    <row r="202" spans="1:21" s="101" customFormat="1" x14ac:dyDescent="0.3">
      <c r="A202" s="99">
        <v>10922</v>
      </c>
      <c r="B202" s="99" t="s">
        <v>1426</v>
      </c>
      <c r="C202" s="99" t="s">
        <v>192</v>
      </c>
      <c r="D202" s="99" t="s">
        <v>199</v>
      </c>
      <c r="E202" s="99" t="s">
        <v>200</v>
      </c>
      <c r="F202" s="100">
        <v>46137</v>
      </c>
      <c r="G202" s="99" t="s">
        <v>1898</v>
      </c>
      <c r="H202" s="96">
        <v>1805600</v>
      </c>
      <c r="I202" s="96">
        <v>0</v>
      </c>
      <c r="J202" s="96"/>
      <c r="K202" s="96"/>
      <c r="L202" s="96">
        <v>0</v>
      </c>
      <c r="M202" s="96">
        <v>0</v>
      </c>
      <c r="N202" s="96">
        <v>0</v>
      </c>
      <c r="O202" s="96">
        <v>0</v>
      </c>
      <c r="P202" s="122">
        <v>0</v>
      </c>
      <c r="Q202" s="101" t="str">
        <f>IF(G202="01 Jan 1900","Unregistered","Registered")</f>
        <v>Unregistered</v>
      </c>
      <c r="R202" s="123"/>
      <c r="S202" s="95"/>
    </row>
    <row r="203" spans="1:21" s="101" customFormat="1" x14ac:dyDescent="0.3">
      <c r="A203" s="99">
        <v>10954</v>
      </c>
      <c r="B203" s="99" t="s">
        <v>1426</v>
      </c>
      <c r="C203" s="99" t="s">
        <v>192</v>
      </c>
      <c r="D203" s="99" t="s">
        <v>244</v>
      </c>
      <c r="E203" s="99" t="s">
        <v>245</v>
      </c>
      <c r="F203" s="100">
        <v>46137</v>
      </c>
      <c r="G203" s="99" t="s">
        <v>1898</v>
      </c>
      <c r="H203" s="96">
        <v>1805600</v>
      </c>
      <c r="I203" s="96">
        <v>0</v>
      </c>
      <c r="J203" s="96"/>
      <c r="K203" s="96"/>
      <c r="L203" s="96">
        <v>0</v>
      </c>
      <c r="M203" s="96">
        <v>0</v>
      </c>
      <c r="N203" s="96">
        <v>0</v>
      </c>
      <c r="O203" s="96">
        <v>0</v>
      </c>
      <c r="P203" s="122">
        <v>0</v>
      </c>
      <c r="Q203" s="101" t="str">
        <f>IF(G203="01 Jan 1900","Unregistered","Registered")</f>
        <v>Unregistered</v>
      </c>
      <c r="R203" s="123"/>
      <c r="S203" s="95"/>
    </row>
    <row r="204" spans="1:21" s="101" customFormat="1" x14ac:dyDescent="0.3">
      <c r="A204" s="99">
        <v>10923</v>
      </c>
      <c r="B204" s="99" t="s">
        <v>1426</v>
      </c>
      <c r="C204" s="99" t="s">
        <v>192</v>
      </c>
      <c r="D204" s="99" t="s">
        <v>201</v>
      </c>
      <c r="E204" s="99" t="s">
        <v>202</v>
      </c>
      <c r="F204" s="100">
        <v>46136</v>
      </c>
      <c r="G204" s="99" t="s">
        <v>1898</v>
      </c>
      <c r="H204" s="96">
        <v>1805600</v>
      </c>
      <c r="I204" s="96">
        <v>0</v>
      </c>
      <c r="J204" s="96"/>
      <c r="K204" s="96"/>
      <c r="L204" s="96">
        <v>0</v>
      </c>
      <c r="M204" s="96">
        <v>0</v>
      </c>
      <c r="N204" s="96">
        <v>0</v>
      </c>
      <c r="O204" s="96">
        <v>0</v>
      </c>
      <c r="P204" s="122">
        <v>0</v>
      </c>
      <c r="Q204" s="101" t="str">
        <f>IF(G204="01 Jan 1900","Unregistered","Registered")</f>
        <v>Unregistered</v>
      </c>
      <c r="R204" s="123"/>
      <c r="S204" s="95"/>
    </row>
    <row r="205" spans="1:21" s="101" customFormat="1" x14ac:dyDescent="0.3">
      <c r="A205" s="99">
        <v>11098</v>
      </c>
      <c r="B205" s="99" t="s">
        <v>314</v>
      </c>
      <c r="C205" s="99" t="s">
        <v>317</v>
      </c>
      <c r="D205" s="99" t="s">
        <v>330</v>
      </c>
      <c r="E205" s="99" t="s">
        <v>331</v>
      </c>
      <c r="F205" s="100">
        <v>46136</v>
      </c>
      <c r="G205" s="99" t="s">
        <v>1898</v>
      </c>
      <c r="H205" s="96">
        <v>5446065</v>
      </c>
      <c r="I205" s="96">
        <v>0</v>
      </c>
      <c r="J205" s="96"/>
      <c r="K205" s="96"/>
      <c r="L205" s="96">
        <v>0</v>
      </c>
      <c r="M205" s="96">
        <v>0</v>
      </c>
      <c r="N205" s="96">
        <v>0</v>
      </c>
      <c r="O205" s="96">
        <v>0</v>
      </c>
      <c r="P205" s="122">
        <v>0</v>
      </c>
      <c r="Q205" s="101" t="str">
        <f>IF(G205="01 Jan 1900","Unregistered","Registered")</f>
        <v>Unregistered</v>
      </c>
      <c r="R205" s="123"/>
      <c r="S205" s="95"/>
    </row>
    <row r="206" spans="1:21" s="101" customFormat="1" x14ac:dyDescent="0.3">
      <c r="A206" s="99">
        <v>11099</v>
      </c>
      <c r="B206" s="99" t="s">
        <v>314</v>
      </c>
      <c r="C206" s="99" t="s">
        <v>317</v>
      </c>
      <c r="D206" s="99" t="s">
        <v>332</v>
      </c>
      <c r="E206" s="99" t="s">
        <v>333</v>
      </c>
      <c r="F206" s="100">
        <v>46136</v>
      </c>
      <c r="G206" s="99" t="s">
        <v>1898</v>
      </c>
      <c r="H206" s="96">
        <v>5446065</v>
      </c>
      <c r="I206" s="96">
        <v>0</v>
      </c>
      <c r="J206" s="96"/>
      <c r="K206" s="96"/>
      <c r="L206" s="96">
        <v>0</v>
      </c>
      <c r="M206" s="96">
        <v>0</v>
      </c>
      <c r="N206" s="96">
        <v>0</v>
      </c>
      <c r="O206" s="96">
        <v>0</v>
      </c>
      <c r="P206" s="122">
        <v>0</v>
      </c>
      <c r="Q206" s="101" t="str">
        <f>IF(G206="01 Jan 1900","Unregistered","Registered")</f>
        <v>Unregistered</v>
      </c>
      <c r="R206" s="123"/>
      <c r="S206" s="95"/>
    </row>
    <row r="207" spans="1:21" s="101" customFormat="1" x14ac:dyDescent="0.3">
      <c r="A207" s="99">
        <v>10890</v>
      </c>
      <c r="B207" s="99" t="s">
        <v>130</v>
      </c>
      <c r="C207" s="99" t="s">
        <v>132</v>
      </c>
      <c r="D207" s="99" t="s">
        <v>153</v>
      </c>
      <c r="E207" s="99" t="s">
        <v>154</v>
      </c>
      <c r="F207" s="100">
        <v>46135</v>
      </c>
      <c r="G207" s="99" t="s">
        <v>1898</v>
      </c>
      <c r="H207" s="96">
        <v>14224065</v>
      </c>
      <c r="I207" s="96">
        <v>0</v>
      </c>
      <c r="J207" s="96"/>
      <c r="K207" s="96"/>
      <c r="L207" s="96">
        <v>0</v>
      </c>
      <c r="M207" s="96">
        <v>0</v>
      </c>
      <c r="N207" s="96">
        <v>0</v>
      </c>
      <c r="O207" s="96">
        <v>0</v>
      </c>
      <c r="P207" s="122">
        <v>0</v>
      </c>
      <c r="Q207" s="101" t="str">
        <f>IF(G207="01 Jan 1900","Unregistered","Registered")</f>
        <v>Unregistered</v>
      </c>
      <c r="R207" s="123"/>
      <c r="S207" s="95"/>
    </row>
    <row r="208" spans="1:21" s="101" customFormat="1" x14ac:dyDescent="0.3">
      <c r="A208" s="99">
        <v>10891</v>
      </c>
      <c r="B208" s="99" t="s">
        <v>130</v>
      </c>
      <c r="C208" s="99" t="s">
        <v>132</v>
      </c>
      <c r="D208" s="99" t="s">
        <v>155</v>
      </c>
      <c r="E208" s="99" t="s">
        <v>154</v>
      </c>
      <c r="F208" s="100">
        <v>46135</v>
      </c>
      <c r="G208" s="99" t="s">
        <v>1898</v>
      </c>
      <c r="H208" s="96">
        <v>9100800</v>
      </c>
      <c r="I208" s="96">
        <v>0</v>
      </c>
      <c r="J208" s="96"/>
      <c r="K208" s="96"/>
      <c r="L208" s="96">
        <v>0</v>
      </c>
      <c r="M208" s="96">
        <v>0</v>
      </c>
      <c r="N208" s="96">
        <v>0</v>
      </c>
      <c r="O208" s="96">
        <v>0</v>
      </c>
      <c r="P208" s="122">
        <v>0</v>
      </c>
      <c r="Q208" s="101" t="str">
        <f>IF(G208="01 Jan 1900","Unregistered","Registered")</f>
        <v>Unregistered</v>
      </c>
      <c r="R208" s="123"/>
      <c r="S208" s="95"/>
    </row>
    <row r="209" spans="1:21" s="101" customFormat="1" x14ac:dyDescent="0.3">
      <c r="A209" s="99">
        <v>10978</v>
      </c>
      <c r="B209" s="99" t="s">
        <v>1426</v>
      </c>
      <c r="C209" s="99" t="s">
        <v>192</v>
      </c>
      <c r="D209" s="99" t="s">
        <v>284</v>
      </c>
      <c r="E209" s="99" t="s">
        <v>285</v>
      </c>
      <c r="F209" s="100">
        <v>46135</v>
      </c>
      <c r="G209" s="99" t="s">
        <v>1898</v>
      </c>
      <c r="H209" s="96">
        <v>1805600</v>
      </c>
      <c r="I209" s="96">
        <v>0</v>
      </c>
      <c r="J209" s="96"/>
      <c r="K209" s="96"/>
      <c r="L209" s="96">
        <v>0</v>
      </c>
      <c r="M209" s="96">
        <v>0</v>
      </c>
      <c r="N209" s="96">
        <v>0</v>
      </c>
      <c r="O209" s="96">
        <v>0</v>
      </c>
      <c r="P209" s="122">
        <v>0</v>
      </c>
      <c r="Q209" s="101" t="str">
        <f>IF(G209="01 Jan 1900","Unregistered","Registered")</f>
        <v>Unregistered</v>
      </c>
      <c r="R209" s="123"/>
      <c r="S209" s="95"/>
    </row>
    <row r="210" spans="1:21" s="101" customFormat="1" x14ac:dyDescent="0.3">
      <c r="A210" s="99">
        <v>10983</v>
      </c>
      <c r="B210" s="99" t="s">
        <v>291</v>
      </c>
      <c r="C210" s="99" t="s">
        <v>2148</v>
      </c>
      <c r="D210" s="99" t="s">
        <v>293</v>
      </c>
      <c r="E210" s="99" t="s">
        <v>294</v>
      </c>
      <c r="F210" s="100">
        <v>46135</v>
      </c>
      <c r="G210" s="99" t="s">
        <v>1898</v>
      </c>
      <c r="H210" s="96">
        <v>11382000</v>
      </c>
      <c r="I210" s="96">
        <v>0</v>
      </c>
      <c r="J210" s="96"/>
      <c r="K210" s="96"/>
      <c r="L210" s="96">
        <v>0</v>
      </c>
      <c r="M210" s="96">
        <v>0</v>
      </c>
      <c r="N210" s="96">
        <v>0</v>
      </c>
      <c r="O210" s="96">
        <v>0</v>
      </c>
      <c r="P210" s="122">
        <v>0</v>
      </c>
      <c r="Q210" s="101" t="str">
        <f>IF(G210="01 Jan 1900","Unregistered","Registered")</f>
        <v>Unregistered</v>
      </c>
      <c r="R210" s="123"/>
      <c r="S210" s="95"/>
    </row>
    <row r="211" spans="1:21" s="101" customFormat="1" x14ac:dyDescent="0.3">
      <c r="A211" s="99">
        <v>10896</v>
      </c>
      <c r="B211" s="99" t="s">
        <v>130</v>
      </c>
      <c r="C211" s="99" t="s">
        <v>29</v>
      </c>
      <c r="D211" s="99" t="s">
        <v>160</v>
      </c>
      <c r="E211" s="99" t="s">
        <v>161</v>
      </c>
      <c r="F211" s="100">
        <v>46134</v>
      </c>
      <c r="G211" s="99" t="s">
        <v>1898</v>
      </c>
      <c r="H211" s="96">
        <v>6115500</v>
      </c>
      <c r="I211" s="96">
        <v>0</v>
      </c>
      <c r="J211" s="96"/>
      <c r="K211" s="96"/>
      <c r="L211" s="96">
        <v>0</v>
      </c>
      <c r="M211" s="96">
        <v>0</v>
      </c>
      <c r="N211" s="96">
        <v>0</v>
      </c>
      <c r="O211" s="96">
        <v>0</v>
      </c>
      <c r="P211" s="122">
        <v>0</v>
      </c>
      <c r="Q211" s="101" t="str">
        <f>IF(G211="01 Jan 1900","Unregistered","Registered")</f>
        <v>Unregistered</v>
      </c>
      <c r="R211" s="123"/>
      <c r="S211" s="95"/>
    </row>
    <row r="212" spans="1:21" x14ac:dyDescent="0.3">
      <c r="A212" s="114">
        <v>5623</v>
      </c>
      <c r="B212" s="114" t="s">
        <v>396</v>
      </c>
      <c r="C212" s="114" t="s">
        <v>70</v>
      </c>
      <c r="D212" s="114" t="s">
        <v>6468</v>
      </c>
      <c r="E212" s="114" t="s">
        <v>6469</v>
      </c>
      <c r="F212" s="115">
        <v>43733</v>
      </c>
      <c r="G212" s="114" t="s">
        <v>5343</v>
      </c>
      <c r="H212" s="116">
        <v>6850000</v>
      </c>
      <c r="I212" s="116">
        <v>6850000</v>
      </c>
      <c r="J212" s="116">
        <v>6850000</v>
      </c>
      <c r="K212" s="116">
        <v>0</v>
      </c>
      <c r="L212" s="116">
        <v>0</v>
      </c>
      <c r="M212" s="116">
        <v>0</v>
      </c>
      <c r="N212" s="116">
        <v>0</v>
      </c>
      <c r="O212" s="116">
        <v>0</v>
      </c>
      <c r="P212" s="120">
        <v>0</v>
      </c>
      <c r="Q212" s="27" t="str">
        <f>IF(G212="01 Jan 1900","Unregistered","Registered")</f>
        <v>Registered</v>
      </c>
      <c r="R212" s="121">
        <f>I212/H212</f>
        <v>1</v>
      </c>
      <c r="T212" s="117">
        <f>L212+M212+N212+O212+P212</f>
        <v>0</v>
      </c>
      <c r="U212" s="117">
        <f>K212-T212</f>
        <v>0</v>
      </c>
    </row>
    <row r="213" spans="1:21" s="101" customFormat="1" x14ac:dyDescent="0.3">
      <c r="A213" s="99">
        <v>10938</v>
      </c>
      <c r="B213" s="99" t="s">
        <v>1426</v>
      </c>
      <c r="C213" s="99" t="s">
        <v>192</v>
      </c>
      <c r="D213" s="99" t="s">
        <v>220</v>
      </c>
      <c r="E213" s="99" t="s">
        <v>221</v>
      </c>
      <c r="F213" s="100">
        <v>46134</v>
      </c>
      <c r="G213" s="99" t="s">
        <v>1898</v>
      </c>
      <c r="H213" s="96">
        <v>1805600</v>
      </c>
      <c r="I213" s="96">
        <v>0</v>
      </c>
      <c r="J213" s="96"/>
      <c r="K213" s="96"/>
      <c r="L213" s="96">
        <v>0</v>
      </c>
      <c r="M213" s="96">
        <v>0</v>
      </c>
      <c r="N213" s="96">
        <v>0</v>
      </c>
      <c r="O213" s="96">
        <v>0</v>
      </c>
      <c r="P213" s="122">
        <v>0</v>
      </c>
      <c r="Q213" s="101" t="str">
        <f>IF(G213="01 Jan 1900","Unregistered","Registered")</f>
        <v>Unregistered</v>
      </c>
      <c r="R213" s="123"/>
      <c r="S213" s="95"/>
    </row>
    <row r="214" spans="1:21" s="101" customFormat="1" x14ac:dyDescent="0.3">
      <c r="A214" s="99">
        <v>10940</v>
      </c>
      <c r="B214" s="99" t="s">
        <v>1426</v>
      </c>
      <c r="C214" s="99" t="s">
        <v>192</v>
      </c>
      <c r="D214" s="99" t="s">
        <v>224</v>
      </c>
      <c r="E214" s="99" t="s">
        <v>225</v>
      </c>
      <c r="F214" s="100">
        <v>46134</v>
      </c>
      <c r="G214" s="99" t="s">
        <v>1898</v>
      </c>
      <c r="H214" s="96">
        <v>1805600</v>
      </c>
      <c r="I214" s="96">
        <v>0</v>
      </c>
      <c r="J214" s="96"/>
      <c r="K214" s="96"/>
      <c r="L214" s="96">
        <v>0</v>
      </c>
      <c r="M214" s="96">
        <v>0</v>
      </c>
      <c r="N214" s="96">
        <v>0</v>
      </c>
      <c r="O214" s="96">
        <v>0</v>
      </c>
      <c r="P214" s="122">
        <v>0</v>
      </c>
      <c r="Q214" s="101" t="str">
        <f>IF(G214="01 Jan 1900","Unregistered","Registered")</f>
        <v>Unregistered</v>
      </c>
      <c r="R214" s="123"/>
      <c r="S214" s="95"/>
    </row>
    <row r="215" spans="1:21" s="101" customFormat="1" x14ac:dyDescent="0.3">
      <c r="A215" s="99">
        <v>10951</v>
      </c>
      <c r="B215" s="99" t="s">
        <v>1426</v>
      </c>
      <c r="C215" s="99" t="s">
        <v>192</v>
      </c>
      <c r="D215" s="99" t="s">
        <v>242</v>
      </c>
      <c r="E215" s="99" t="s">
        <v>243</v>
      </c>
      <c r="F215" s="100">
        <v>46134</v>
      </c>
      <c r="G215" s="99" t="s">
        <v>1898</v>
      </c>
      <c r="H215" s="96">
        <v>1805600</v>
      </c>
      <c r="I215" s="96">
        <v>0</v>
      </c>
      <c r="J215" s="96"/>
      <c r="K215" s="96"/>
      <c r="L215" s="96">
        <v>0</v>
      </c>
      <c r="M215" s="96">
        <v>0</v>
      </c>
      <c r="N215" s="96">
        <v>0</v>
      </c>
      <c r="O215" s="96">
        <v>0</v>
      </c>
      <c r="P215" s="122">
        <v>0</v>
      </c>
      <c r="Q215" s="101" t="str">
        <f>IF(G215="01 Jan 1900","Unregistered","Registered")</f>
        <v>Unregistered</v>
      </c>
      <c r="R215" s="123"/>
      <c r="S215" s="95"/>
    </row>
    <row r="216" spans="1:21" s="101" customFormat="1" x14ac:dyDescent="0.3">
      <c r="A216" s="99">
        <v>10799</v>
      </c>
      <c r="B216" s="99" t="s">
        <v>1430</v>
      </c>
      <c r="C216" s="99" t="s">
        <v>94</v>
      </c>
      <c r="D216" s="99" t="s">
        <v>96</v>
      </c>
      <c r="E216" s="99" t="s">
        <v>97</v>
      </c>
      <c r="F216" s="100">
        <v>46133</v>
      </c>
      <c r="G216" s="99" t="s">
        <v>1898</v>
      </c>
      <c r="H216" s="96">
        <v>14016990</v>
      </c>
      <c r="I216" s="96">
        <v>0</v>
      </c>
      <c r="J216" s="96"/>
      <c r="K216" s="96"/>
      <c r="L216" s="96">
        <v>0</v>
      </c>
      <c r="M216" s="96">
        <v>0</v>
      </c>
      <c r="N216" s="96">
        <v>0</v>
      </c>
      <c r="O216" s="96">
        <v>0</v>
      </c>
      <c r="P216" s="122">
        <v>0</v>
      </c>
      <c r="Q216" s="101" t="str">
        <f>IF(G216="01 Jan 1900","Unregistered","Registered")</f>
        <v>Unregistered</v>
      </c>
      <c r="R216" s="123"/>
      <c r="S216" s="95"/>
    </row>
    <row r="217" spans="1:21" s="101" customFormat="1" x14ac:dyDescent="0.3">
      <c r="A217" s="99">
        <v>10824</v>
      </c>
      <c r="B217" s="99" t="s">
        <v>107</v>
      </c>
      <c r="C217" s="99" t="s">
        <v>108</v>
      </c>
      <c r="D217" s="99" t="s">
        <v>124</v>
      </c>
      <c r="E217" s="99" t="s">
        <v>125</v>
      </c>
      <c r="F217" s="100">
        <v>46133</v>
      </c>
      <c r="G217" s="99" t="s">
        <v>1898</v>
      </c>
      <c r="H217" s="96">
        <v>9694643</v>
      </c>
      <c r="I217" s="96">
        <v>0</v>
      </c>
      <c r="J217" s="96"/>
      <c r="K217" s="96"/>
      <c r="L217" s="96">
        <v>0</v>
      </c>
      <c r="M217" s="96">
        <v>0</v>
      </c>
      <c r="N217" s="96">
        <v>0</v>
      </c>
      <c r="O217" s="96">
        <v>0</v>
      </c>
      <c r="P217" s="122">
        <v>0</v>
      </c>
      <c r="Q217" s="101" t="str">
        <f>IF(G217="01 Jan 1900","Unregistered","Registered")</f>
        <v>Unregistered</v>
      </c>
      <c r="R217" s="123"/>
      <c r="S217" s="95"/>
    </row>
    <row r="218" spans="1:21" s="101" customFormat="1" x14ac:dyDescent="0.3">
      <c r="A218" s="99">
        <v>10880</v>
      </c>
      <c r="B218" s="99" t="s">
        <v>130</v>
      </c>
      <c r="C218" s="99" t="s">
        <v>133</v>
      </c>
      <c r="D218" s="99" t="s">
        <v>145</v>
      </c>
      <c r="E218" s="99" t="s">
        <v>146</v>
      </c>
      <c r="F218" s="100">
        <v>46133</v>
      </c>
      <c r="G218" s="99" t="s">
        <v>1898</v>
      </c>
      <c r="H218" s="96">
        <v>9112320</v>
      </c>
      <c r="I218" s="96">
        <v>0</v>
      </c>
      <c r="J218" s="96"/>
      <c r="K218" s="96"/>
      <c r="L218" s="96">
        <v>0</v>
      </c>
      <c r="M218" s="96">
        <v>0</v>
      </c>
      <c r="N218" s="96">
        <v>0</v>
      </c>
      <c r="O218" s="96">
        <v>0</v>
      </c>
      <c r="P218" s="122">
        <v>0</v>
      </c>
      <c r="Q218" s="101" t="str">
        <f>IF(G218="01 Jan 1900","Unregistered","Registered")</f>
        <v>Unregistered</v>
      </c>
      <c r="R218" s="123"/>
      <c r="S218" s="95"/>
    </row>
    <row r="219" spans="1:21" x14ac:dyDescent="0.3">
      <c r="A219" s="114">
        <v>5624</v>
      </c>
      <c r="B219" s="114" t="s">
        <v>396</v>
      </c>
      <c r="C219" s="114" t="s">
        <v>70</v>
      </c>
      <c r="D219" s="114" t="s">
        <v>6470</v>
      </c>
      <c r="E219" s="114" t="s">
        <v>6471</v>
      </c>
      <c r="F219" s="115">
        <v>43733</v>
      </c>
      <c r="G219" s="114" t="s">
        <v>5343</v>
      </c>
      <c r="H219" s="116">
        <v>6850000</v>
      </c>
      <c r="I219" s="116">
        <v>6850000</v>
      </c>
      <c r="J219" s="116">
        <v>6850000</v>
      </c>
      <c r="K219" s="116">
        <v>0</v>
      </c>
      <c r="L219" s="116">
        <v>0</v>
      </c>
      <c r="M219" s="116">
        <v>0</v>
      </c>
      <c r="N219" s="116">
        <v>0</v>
      </c>
      <c r="O219" s="116">
        <v>0</v>
      </c>
      <c r="P219" s="120">
        <v>0</v>
      </c>
      <c r="Q219" s="27" t="str">
        <f>IF(G219="01 Jan 1900","Unregistered","Registered")</f>
        <v>Registered</v>
      </c>
      <c r="R219" s="121">
        <f>I219/H219</f>
        <v>1</v>
      </c>
      <c r="T219" s="117">
        <f t="shared" ref="T219:T222" si="16">L219+M219+N219+O219+P219</f>
        <v>0</v>
      </c>
      <c r="U219" s="117">
        <f t="shared" ref="U219:U222" si="17">K219-T219</f>
        <v>0</v>
      </c>
    </row>
    <row r="220" spans="1:21" x14ac:dyDescent="0.3">
      <c r="A220" s="114">
        <v>5625</v>
      </c>
      <c r="B220" s="114" t="s">
        <v>396</v>
      </c>
      <c r="C220" s="114" t="s">
        <v>70</v>
      </c>
      <c r="D220" s="114" t="s">
        <v>6472</v>
      </c>
      <c r="E220" s="114" t="s">
        <v>6473</v>
      </c>
      <c r="F220" s="115">
        <v>43733</v>
      </c>
      <c r="G220" s="114" t="s">
        <v>1952</v>
      </c>
      <c r="H220" s="116">
        <v>14800000</v>
      </c>
      <c r="I220" s="116">
        <v>14800000</v>
      </c>
      <c r="J220" s="116">
        <v>14800000</v>
      </c>
      <c r="K220" s="116">
        <v>0</v>
      </c>
      <c r="L220" s="116">
        <v>0</v>
      </c>
      <c r="M220" s="116">
        <v>0</v>
      </c>
      <c r="N220" s="116">
        <v>0</v>
      </c>
      <c r="O220" s="116">
        <v>0</v>
      </c>
      <c r="P220" s="120">
        <v>0</v>
      </c>
      <c r="Q220" s="27" t="str">
        <f>IF(G220="01 Jan 1900","Unregistered","Registered")</f>
        <v>Registered</v>
      </c>
      <c r="R220" s="121">
        <f>I220/H220</f>
        <v>1</v>
      </c>
      <c r="T220" s="117">
        <f t="shared" si="16"/>
        <v>0</v>
      </c>
      <c r="U220" s="117">
        <f t="shared" si="17"/>
        <v>0</v>
      </c>
    </row>
    <row r="221" spans="1:21" x14ac:dyDescent="0.3">
      <c r="A221" s="114">
        <v>5626</v>
      </c>
      <c r="B221" s="114" t="s">
        <v>396</v>
      </c>
      <c r="C221" s="114" t="s">
        <v>70</v>
      </c>
      <c r="D221" s="114" t="s">
        <v>6474</v>
      </c>
      <c r="E221" s="114" t="s">
        <v>6475</v>
      </c>
      <c r="F221" s="115">
        <v>43733</v>
      </c>
      <c r="G221" s="114" t="s">
        <v>2258</v>
      </c>
      <c r="H221" s="116">
        <v>7780500</v>
      </c>
      <c r="I221" s="116">
        <v>7780500</v>
      </c>
      <c r="J221" s="116">
        <v>7780500</v>
      </c>
      <c r="K221" s="116">
        <v>0</v>
      </c>
      <c r="L221" s="116">
        <v>0</v>
      </c>
      <c r="M221" s="116">
        <v>0</v>
      </c>
      <c r="N221" s="116">
        <v>0</v>
      </c>
      <c r="O221" s="116">
        <v>0</v>
      </c>
      <c r="P221" s="120">
        <v>0</v>
      </c>
      <c r="Q221" s="27" t="str">
        <f>IF(G221="01 Jan 1900","Unregistered","Registered")</f>
        <v>Registered</v>
      </c>
      <c r="R221" s="121">
        <f>I221/H221</f>
        <v>1</v>
      </c>
      <c r="T221" s="117">
        <f t="shared" si="16"/>
        <v>0</v>
      </c>
      <c r="U221" s="117">
        <f t="shared" si="17"/>
        <v>0</v>
      </c>
    </row>
    <row r="222" spans="1:21" x14ac:dyDescent="0.3">
      <c r="A222" s="114">
        <v>5627</v>
      </c>
      <c r="B222" s="114" t="s">
        <v>396</v>
      </c>
      <c r="C222" s="114" t="s">
        <v>70</v>
      </c>
      <c r="D222" s="114" t="s">
        <v>6476</v>
      </c>
      <c r="E222" s="114" t="s">
        <v>6477</v>
      </c>
      <c r="F222" s="115">
        <v>43733</v>
      </c>
      <c r="G222" s="114" t="s">
        <v>2258</v>
      </c>
      <c r="H222" s="116">
        <v>7500000</v>
      </c>
      <c r="I222" s="116">
        <v>7500000</v>
      </c>
      <c r="J222" s="116">
        <v>7500000</v>
      </c>
      <c r="K222" s="116">
        <v>0</v>
      </c>
      <c r="L222" s="116">
        <v>0</v>
      </c>
      <c r="M222" s="116">
        <v>0</v>
      </c>
      <c r="N222" s="116">
        <v>0</v>
      </c>
      <c r="O222" s="116">
        <v>0</v>
      </c>
      <c r="P222" s="120">
        <v>0</v>
      </c>
      <c r="Q222" s="27" t="str">
        <f>IF(G222="01 Jan 1900","Unregistered","Registered")</f>
        <v>Registered</v>
      </c>
      <c r="R222" s="121">
        <f>I222/H222</f>
        <v>1</v>
      </c>
      <c r="T222" s="117">
        <f t="shared" si="16"/>
        <v>0</v>
      </c>
      <c r="U222" s="117">
        <f t="shared" si="17"/>
        <v>0</v>
      </c>
    </row>
    <row r="223" spans="1:21" s="101" customFormat="1" x14ac:dyDescent="0.3">
      <c r="A223" s="99">
        <v>10898</v>
      </c>
      <c r="B223" s="99" t="s">
        <v>130</v>
      </c>
      <c r="C223" s="99" t="s">
        <v>131</v>
      </c>
      <c r="D223" s="99" t="s">
        <v>164</v>
      </c>
      <c r="E223" s="99" t="s">
        <v>165</v>
      </c>
      <c r="F223" s="100">
        <v>46133</v>
      </c>
      <c r="G223" s="99" t="s">
        <v>1898</v>
      </c>
      <c r="H223" s="96">
        <v>13888470</v>
      </c>
      <c r="I223" s="96">
        <v>0</v>
      </c>
      <c r="J223" s="96"/>
      <c r="K223" s="96"/>
      <c r="L223" s="96">
        <v>0</v>
      </c>
      <c r="M223" s="96">
        <v>0</v>
      </c>
      <c r="N223" s="96">
        <v>0</v>
      </c>
      <c r="O223" s="96">
        <v>0</v>
      </c>
      <c r="P223" s="122">
        <v>0</v>
      </c>
      <c r="Q223" s="101" t="str">
        <f>IF(G223="01 Jan 1900","Unregistered","Registered")</f>
        <v>Unregistered</v>
      </c>
      <c r="R223" s="123"/>
      <c r="S223" s="95"/>
    </row>
    <row r="224" spans="1:21" x14ac:dyDescent="0.3">
      <c r="A224" s="114">
        <v>5628</v>
      </c>
      <c r="B224" s="114" t="s">
        <v>396</v>
      </c>
      <c r="C224" s="114" t="s">
        <v>70</v>
      </c>
      <c r="D224" s="114" t="s">
        <v>6478</v>
      </c>
      <c r="E224" s="114" t="s">
        <v>6479</v>
      </c>
      <c r="F224" s="115">
        <v>44852</v>
      </c>
      <c r="G224" s="114" t="s">
        <v>5141</v>
      </c>
      <c r="H224" s="116">
        <v>9936000</v>
      </c>
      <c r="I224" s="116">
        <v>9936000</v>
      </c>
      <c r="J224" s="116">
        <v>9936000</v>
      </c>
      <c r="K224" s="116">
        <v>0</v>
      </c>
      <c r="L224" s="116">
        <v>0</v>
      </c>
      <c r="M224" s="116">
        <v>0</v>
      </c>
      <c r="N224" s="116">
        <v>0</v>
      </c>
      <c r="O224" s="116">
        <v>0</v>
      </c>
      <c r="P224" s="120">
        <v>0</v>
      </c>
      <c r="Q224" s="27" t="str">
        <f>IF(G224="01 Jan 1900","Unregistered","Registered")</f>
        <v>Registered</v>
      </c>
      <c r="R224" s="121">
        <f>I224/H224</f>
        <v>1</v>
      </c>
      <c r="T224" s="117">
        <f t="shared" ref="T224:T233" si="18">L224+M224+N224+O224+P224</f>
        <v>0</v>
      </c>
      <c r="U224" s="117">
        <f t="shared" ref="U224:U233" si="19">K224-T224</f>
        <v>0</v>
      </c>
    </row>
    <row r="225" spans="1:21" x14ac:dyDescent="0.3">
      <c r="A225" s="114">
        <v>5629</v>
      </c>
      <c r="B225" s="114" t="s">
        <v>396</v>
      </c>
      <c r="C225" s="114" t="s">
        <v>70</v>
      </c>
      <c r="D225" s="114" t="s">
        <v>6480</v>
      </c>
      <c r="E225" s="114" t="s">
        <v>6481</v>
      </c>
      <c r="F225" s="115">
        <v>44852</v>
      </c>
      <c r="G225" s="114" t="s">
        <v>5141</v>
      </c>
      <c r="H225" s="116">
        <v>10165500</v>
      </c>
      <c r="I225" s="116">
        <v>10165500</v>
      </c>
      <c r="J225" s="116">
        <v>10165500</v>
      </c>
      <c r="K225" s="116">
        <v>0</v>
      </c>
      <c r="L225" s="116">
        <v>0</v>
      </c>
      <c r="M225" s="116">
        <v>0</v>
      </c>
      <c r="N225" s="116">
        <v>0</v>
      </c>
      <c r="O225" s="116">
        <v>0</v>
      </c>
      <c r="P225" s="120">
        <v>0</v>
      </c>
      <c r="Q225" s="27" t="str">
        <f>IF(G225="01 Jan 1900","Unregistered","Registered")</f>
        <v>Registered</v>
      </c>
      <c r="R225" s="121">
        <f>I225/H225</f>
        <v>1</v>
      </c>
      <c r="T225" s="117">
        <f t="shared" si="18"/>
        <v>0</v>
      </c>
      <c r="U225" s="117">
        <f t="shared" si="19"/>
        <v>0</v>
      </c>
    </row>
    <row r="226" spans="1:21" x14ac:dyDescent="0.3">
      <c r="A226" s="114">
        <v>5630</v>
      </c>
      <c r="B226" s="114" t="s">
        <v>396</v>
      </c>
      <c r="C226" s="114" t="s">
        <v>70</v>
      </c>
      <c r="D226" s="114" t="s">
        <v>6482</v>
      </c>
      <c r="E226" s="114" t="s">
        <v>6483</v>
      </c>
      <c r="F226" s="115">
        <v>44645</v>
      </c>
      <c r="G226" s="114" t="s">
        <v>5113</v>
      </c>
      <c r="H226" s="116">
        <v>9145857</v>
      </c>
      <c r="I226" s="116">
        <v>9145857</v>
      </c>
      <c r="J226" s="116">
        <v>9145857</v>
      </c>
      <c r="K226" s="116">
        <v>0</v>
      </c>
      <c r="L226" s="116">
        <v>0</v>
      </c>
      <c r="M226" s="116">
        <v>0</v>
      </c>
      <c r="N226" s="116">
        <v>0</v>
      </c>
      <c r="O226" s="116">
        <v>0</v>
      </c>
      <c r="P226" s="120">
        <v>0</v>
      </c>
      <c r="Q226" s="27" t="str">
        <f>IF(G226="01 Jan 1900","Unregistered","Registered")</f>
        <v>Registered</v>
      </c>
      <c r="R226" s="121">
        <f>I226/H226</f>
        <v>1</v>
      </c>
      <c r="T226" s="117">
        <f t="shared" si="18"/>
        <v>0</v>
      </c>
      <c r="U226" s="117">
        <f t="shared" si="19"/>
        <v>0</v>
      </c>
    </row>
    <row r="227" spans="1:21" x14ac:dyDescent="0.3">
      <c r="A227" s="114">
        <v>5631</v>
      </c>
      <c r="B227" s="114" t="s">
        <v>396</v>
      </c>
      <c r="C227" s="114" t="s">
        <v>70</v>
      </c>
      <c r="D227" s="114" t="s">
        <v>6484</v>
      </c>
      <c r="E227" s="114" t="s">
        <v>6485</v>
      </c>
      <c r="F227" s="115">
        <v>44193</v>
      </c>
      <c r="G227" s="114" t="s">
        <v>1861</v>
      </c>
      <c r="H227" s="116">
        <v>6000000</v>
      </c>
      <c r="I227" s="116">
        <v>6000000</v>
      </c>
      <c r="J227" s="116">
        <v>6000000</v>
      </c>
      <c r="K227" s="116">
        <v>0</v>
      </c>
      <c r="L227" s="116">
        <v>0</v>
      </c>
      <c r="M227" s="116">
        <v>0</v>
      </c>
      <c r="N227" s="116">
        <v>0</v>
      </c>
      <c r="O227" s="116">
        <v>0</v>
      </c>
      <c r="P227" s="120">
        <v>0</v>
      </c>
      <c r="Q227" s="27" t="str">
        <f>IF(G227="01 Jan 1900","Unregistered","Registered")</f>
        <v>Registered</v>
      </c>
      <c r="R227" s="121">
        <f>I227/H227</f>
        <v>1</v>
      </c>
      <c r="T227" s="117">
        <f t="shared" si="18"/>
        <v>0</v>
      </c>
      <c r="U227" s="117">
        <f t="shared" si="19"/>
        <v>0</v>
      </c>
    </row>
    <row r="228" spans="1:21" x14ac:dyDescent="0.3">
      <c r="A228" s="114">
        <v>5632</v>
      </c>
      <c r="B228" s="114" t="s">
        <v>396</v>
      </c>
      <c r="C228" s="114" t="s">
        <v>70</v>
      </c>
      <c r="D228" s="114" t="s">
        <v>6486</v>
      </c>
      <c r="E228" s="114" t="s">
        <v>2245</v>
      </c>
      <c r="F228" s="115">
        <v>43733</v>
      </c>
      <c r="G228" s="114" t="s">
        <v>5447</v>
      </c>
      <c r="H228" s="116">
        <v>7000000</v>
      </c>
      <c r="I228" s="116">
        <v>7000000</v>
      </c>
      <c r="J228" s="116">
        <v>7000000</v>
      </c>
      <c r="K228" s="116">
        <v>0</v>
      </c>
      <c r="L228" s="116">
        <v>0</v>
      </c>
      <c r="M228" s="116">
        <v>0</v>
      </c>
      <c r="N228" s="116">
        <v>0</v>
      </c>
      <c r="O228" s="116">
        <v>0</v>
      </c>
      <c r="P228" s="120">
        <v>0</v>
      </c>
      <c r="Q228" s="27" t="str">
        <f>IF(G228="01 Jan 1900","Unregistered","Registered")</f>
        <v>Registered</v>
      </c>
      <c r="R228" s="121">
        <f>I228/H228</f>
        <v>1</v>
      </c>
      <c r="T228" s="117">
        <f t="shared" si="18"/>
        <v>0</v>
      </c>
      <c r="U228" s="117">
        <f t="shared" si="19"/>
        <v>0</v>
      </c>
    </row>
    <row r="229" spans="1:21" x14ac:dyDescent="0.3">
      <c r="A229" s="114">
        <v>5633</v>
      </c>
      <c r="B229" s="114" t="s">
        <v>396</v>
      </c>
      <c r="C229" s="114" t="s">
        <v>70</v>
      </c>
      <c r="D229" s="114" t="s">
        <v>6487</v>
      </c>
      <c r="E229" s="114" t="s">
        <v>2245</v>
      </c>
      <c r="F229" s="115">
        <v>43733</v>
      </c>
      <c r="G229" s="114" t="s">
        <v>5447</v>
      </c>
      <c r="H229" s="116">
        <v>7500000</v>
      </c>
      <c r="I229" s="116">
        <v>7500000</v>
      </c>
      <c r="J229" s="116">
        <v>7500000</v>
      </c>
      <c r="K229" s="116">
        <v>0</v>
      </c>
      <c r="L229" s="116">
        <v>0</v>
      </c>
      <c r="M229" s="116">
        <v>0</v>
      </c>
      <c r="N229" s="116">
        <v>0</v>
      </c>
      <c r="O229" s="116">
        <v>0</v>
      </c>
      <c r="P229" s="120">
        <v>0</v>
      </c>
      <c r="Q229" s="27" t="str">
        <f>IF(G229="01 Jan 1900","Unregistered","Registered")</f>
        <v>Registered</v>
      </c>
      <c r="R229" s="121">
        <f>I229/H229</f>
        <v>1</v>
      </c>
      <c r="T229" s="117">
        <f t="shared" si="18"/>
        <v>0</v>
      </c>
      <c r="U229" s="117">
        <f t="shared" si="19"/>
        <v>0</v>
      </c>
    </row>
    <row r="230" spans="1:21" x14ac:dyDescent="0.3">
      <c r="A230" s="114">
        <v>5634</v>
      </c>
      <c r="B230" s="114" t="s">
        <v>396</v>
      </c>
      <c r="C230" s="114" t="s">
        <v>70</v>
      </c>
      <c r="D230" s="114" t="s">
        <v>6488</v>
      </c>
      <c r="E230" s="114" t="s">
        <v>6265</v>
      </c>
      <c r="F230" s="115">
        <v>44286</v>
      </c>
      <c r="G230" s="114" t="s">
        <v>1626</v>
      </c>
      <c r="H230" s="116">
        <v>6494000</v>
      </c>
      <c r="I230" s="116">
        <v>6494000</v>
      </c>
      <c r="J230" s="116">
        <v>6494000</v>
      </c>
      <c r="K230" s="116">
        <v>0</v>
      </c>
      <c r="L230" s="116">
        <v>0</v>
      </c>
      <c r="M230" s="116">
        <v>0</v>
      </c>
      <c r="N230" s="116">
        <v>0</v>
      </c>
      <c r="O230" s="116">
        <v>0</v>
      </c>
      <c r="P230" s="120">
        <v>0</v>
      </c>
      <c r="Q230" s="27" t="str">
        <f>IF(G230="01 Jan 1900","Unregistered","Registered")</f>
        <v>Registered</v>
      </c>
      <c r="R230" s="121">
        <f>I230/H230</f>
        <v>1</v>
      </c>
      <c r="T230" s="117">
        <f t="shared" si="18"/>
        <v>0</v>
      </c>
      <c r="U230" s="117">
        <f t="shared" si="19"/>
        <v>0</v>
      </c>
    </row>
    <row r="231" spans="1:21" x14ac:dyDescent="0.3">
      <c r="A231" s="114">
        <v>5635</v>
      </c>
      <c r="B231" s="114" t="s">
        <v>396</v>
      </c>
      <c r="C231" s="114" t="s">
        <v>70</v>
      </c>
      <c r="D231" s="114" t="s">
        <v>6489</v>
      </c>
      <c r="E231" s="114" t="s">
        <v>6490</v>
      </c>
      <c r="F231" s="115">
        <v>43735</v>
      </c>
      <c r="G231" s="114" t="s">
        <v>1952</v>
      </c>
      <c r="H231" s="116">
        <v>6280000</v>
      </c>
      <c r="I231" s="116">
        <v>6280000</v>
      </c>
      <c r="J231" s="116">
        <v>6280000</v>
      </c>
      <c r="K231" s="116">
        <v>0</v>
      </c>
      <c r="L231" s="116">
        <v>0</v>
      </c>
      <c r="M231" s="116">
        <v>0</v>
      </c>
      <c r="N231" s="116">
        <v>0</v>
      </c>
      <c r="O231" s="116">
        <v>0</v>
      </c>
      <c r="P231" s="120">
        <v>0</v>
      </c>
      <c r="Q231" s="27" t="str">
        <f>IF(G231="01 Jan 1900","Unregistered","Registered")</f>
        <v>Registered</v>
      </c>
      <c r="R231" s="121">
        <f>I231/H231</f>
        <v>1</v>
      </c>
      <c r="T231" s="117">
        <f t="shared" si="18"/>
        <v>0</v>
      </c>
      <c r="U231" s="117">
        <f t="shared" si="19"/>
        <v>0</v>
      </c>
    </row>
    <row r="232" spans="1:21" x14ac:dyDescent="0.3">
      <c r="A232" s="114">
        <v>5636</v>
      </c>
      <c r="B232" s="114" t="s">
        <v>396</v>
      </c>
      <c r="C232" s="114" t="s">
        <v>70</v>
      </c>
      <c r="D232" s="114" t="s">
        <v>6491</v>
      </c>
      <c r="E232" s="114" t="s">
        <v>6492</v>
      </c>
      <c r="F232" s="115">
        <v>43734</v>
      </c>
      <c r="G232" s="114" t="s">
        <v>5491</v>
      </c>
      <c r="H232" s="116">
        <v>4983700</v>
      </c>
      <c r="I232" s="116">
        <v>4983700</v>
      </c>
      <c r="J232" s="116">
        <v>4983700</v>
      </c>
      <c r="K232" s="116">
        <v>0</v>
      </c>
      <c r="L232" s="116">
        <v>0</v>
      </c>
      <c r="M232" s="116">
        <v>0</v>
      </c>
      <c r="N232" s="116">
        <v>0</v>
      </c>
      <c r="O232" s="116">
        <v>0</v>
      </c>
      <c r="P232" s="120">
        <v>0</v>
      </c>
      <c r="Q232" s="27" t="str">
        <f>IF(G232="01 Jan 1900","Unregistered","Registered")</f>
        <v>Registered</v>
      </c>
      <c r="R232" s="121">
        <f>I232/H232</f>
        <v>1</v>
      </c>
      <c r="T232" s="117">
        <f t="shared" si="18"/>
        <v>0</v>
      </c>
      <c r="U232" s="117">
        <f t="shared" si="19"/>
        <v>0</v>
      </c>
    </row>
    <row r="233" spans="1:21" x14ac:dyDescent="0.3">
      <c r="A233" s="114">
        <v>5637</v>
      </c>
      <c r="B233" s="114" t="s">
        <v>396</v>
      </c>
      <c r="C233" s="114" t="s">
        <v>70</v>
      </c>
      <c r="D233" s="114" t="s">
        <v>6493</v>
      </c>
      <c r="E233" s="114" t="s">
        <v>6494</v>
      </c>
      <c r="F233" s="115">
        <v>43797</v>
      </c>
      <c r="G233" s="114" t="s">
        <v>5491</v>
      </c>
      <c r="H233" s="116">
        <v>4983700</v>
      </c>
      <c r="I233" s="116">
        <v>4983700</v>
      </c>
      <c r="J233" s="116">
        <v>4983700</v>
      </c>
      <c r="K233" s="116">
        <v>0</v>
      </c>
      <c r="L233" s="116">
        <v>0</v>
      </c>
      <c r="M233" s="116">
        <v>0</v>
      </c>
      <c r="N233" s="116">
        <v>0</v>
      </c>
      <c r="O233" s="116">
        <v>0</v>
      </c>
      <c r="P233" s="120">
        <v>0</v>
      </c>
      <c r="Q233" s="27" t="str">
        <f>IF(G233="01 Jan 1900","Unregistered","Registered")</f>
        <v>Registered</v>
      </c>
      <c r="R233" s="121">
        <f>I233/H233</f>
        <v>1</v>
      </c>
      <c r="T233" s="117">
        <f t="shared" si="18"/>
        <v>0</v>
      </c>
      <c r="U233" s="117">
        <f t="shared" si="19"/>
        <v>0</v>
      </c>
    </row>
    <row r="234" spans="1:21" s="101" customFormat="1" x14ac:dyDescent="0.3">
      <c r="A234" s="99">
        <v>10903</v>
      </c>
      <c r="B234" s="99" t="s">
        <v>130</v>
      </c>
      <c r="C234" s="99" t="s">
        <v>1493</v>
      </c>
      <c r="D234" s="99" t="s">
        <v>10785</v>
      </c>
      <c r="E234" s="99" t="s">
        <v>168</v>
      </c>
      <c r="F234" s="100">
        <v>46133</v>
      </c>
      <c r="G234" s="99" t="s">
        <v>1898</v>
      </c>
      <c r="H234" s="96">
        <v>24463000</v>
      </c>
      <c r="I234" s="96">
        <v>0</v>
      </c>
      <c r="J234" s="96"/>
      <c r="K234" s="96"/>
      <c r="L234" s="96">
        <v>0</v>
      </c>
      <c r="M234" s="96">
        <v>0</v>
      </c>
      <c r="N234" s="96">
        <v>0</v>
      </c>
      <c r="O234" s="96">
        <v>0</v>
      </c>
      <c r="P234" s="122">
        <v>0</v>
      </c>
      <c r="Q234" s="101" t="str">
        <f>IF(G234="01 Jan 1900","Unregistered","Registered")</f>
        <v>Unregistered</v>
      </c>
      <c r="R234" s="123"/>
      <c r="S234" s="95"/>
    </row>
    <row r="235" spans="1:21" x14ac:dyDescent="0.3">
      <c r="A235" s="114">
        <v>5638</v>
      </c>
      <c r="B235" s="114" t="s">
        <v>396</v>
      </c>
      <c r="C235" s="114" t="s">
        <v>70</v>
      </c>
      <c r="D235" s="114" t="s">
        <v>6495</v>
      </c>
      <c r="E235" s="114" t="s">
        <v>6496</v>
      </c>
      <c r="F235" s="115">
        <v>43797</v>
      </c>
      <c r="G235" s="114" t="s">
        <v>5491</v>
      </c>
      <c r="H235" s="116">
        <v>4948500</v>
      </c>
      <c r="I235" s="116">
        <v>4948500</v>
      </c>
      <c r="J235" s="116">
        <v>4948500</v>
      </c>
      <c r="K235" s="116">
        <v>0</v>
      </c>
      <c r="L235" s="116">
        <v>0</v>
      </c>
      <c r="M235" s="116">
        <v>0</v>
      </c>
      <c r="N235" s="116">
        <v>0</v>
      </c>
      <c r="O235" s="116">
        <v>0</v>
      </c>
      <c r="P235" s="120">
        <v>0</v>
      </c>
      <c r="Q235" s="27" t="str">
        <f>IF(G235="01 Jan 1900","Unregistered","Registered")</f>
        <v>Registered</v>
      </c>
      <c r="R235" s="121">
        <f>I235/H235</f>
        <v>1</v>
      </c>
      <c r="T235" s="117">
        <f t="shared" ref="T235:T245" si="20">L235+M235+N235+O235+P235</f>
        <v>0</v>
      </c>
      <c r="U235" s="117">
        <f t="shared" ref="U235:U245" si="21">K235-T235</f>
        <v>0</v>
      </c>
    </row>
    <row r="236" spans="1:21" x14ac:dyDescent="0.3">
      <c r="A236" s="114">
        <v>5639</v>
      </c>
      <c r="B236" s="114" t="s">
        <v>396</v>
      </c>
      <c r="C236" s="114" t="s">
        <v>70</v>
      </c>
      <c r="D236" s="114" t="s">
        <v>6497</v>
      </c>
      <c r="E236" s="114" t="s">
        <v>6498</v>
      </c>
      <c r="F236" s="115">
        <v>43797</v>
      </c>
      <c r="G236" s="114" t="s">
        <v>6499</v>
      </c>
      <c r="H236" s="116">
        <v>4224000</v>
      </c>
      <c r="I236" s="116">
        <v>4224000</v>
      </c>
      <c r="J236" s="116">
        <v>4224000</v>
      </c>
      <c r="K236" s="116">
        <v>0</v>
      </c>
      <c r="L236" s="116">
        <v>0</v>
      </c>
      <c r="M236" s="116">
        <v>0</v>
      </c>
      <c r="N236" s="116">
        <v>0</v>
      </c>
      <c r="O236" s="116">
        <v>0</v>
      </c>
      <c r="P236" s="120">
        <v>0</v>
      </c>
      <c r="Q236" s="27" t="str">
        <f>IF(G236="01 Jan 1900","Unregistered","Registered")</f>
        <v>Registered</v>
      </c>
      <c r="R236" s="121">
        <f>I236/H236</f>
        <v>1</v>
      </c>
      <c r="T236" s="117">
        <f t="shared" si="20"/>
        <v>0</v>
      </c>
      <c r="U236" s="117">
        <f t="shared" si="21"/>
        <v>0</v>
      </c>
    </row>
    <row r="237" spans="1:21" x14ac:dyDescent="0.3">
      <c r="A237" s="114">
        <v>5640</v>
      </c>
      <c r="B237" s="114" t="s">
        <v>396</v>
      </c>
      <c r="C237" s="114" t="s">
        <v>70</v>
      </c>
      <c r="D237" s="114" t="s">
        <v>6500</v>
      </c>
      <c r="E237" s="114" t="s">
        <v>6501</v>
      </c>
      <c r="F237" s="115">
        <v>43733</v>
      </c>
      <c r="G237" s="114" t="s">
        <v>5325</v>
      </c>
      <c r="H237" s="116">
        <v>5195200</v>
      </c>
      <c r="I237" s="116">
        <v>5195200</v>
      </c>
      <c r="J237" s="116">
        <v>5195200</v>
      </c>
      <c r="K237" s="116">
        <v>0</v>
      </c>
      <c r="L237" s="116">
        <v>0</v>
      </c>
      <c r="M237" s="116">
        <v>0</v>
      </c>
      <c r="N237" s="116">
        <v>0</v>
      </c>
      <c r="O237" s="116">
        <v>0</v>
      </c>
      <c r="P237" s="120">
        <v>0</v>
      </c>
      <c r="Q237" s="27" t="str">
        <f>IF(G237="01 Jan 1900","Unregistered","Registered")</f>
        <v>Registered</v>
      </c>
      <c r="R237" s="121">
        <f>I237/H237</f>
        <v>1</v>
      </c>
      <c r="T237" s="117">
        <f t="shared" si="20"/>
        <v>0</v>
      </c>
      <c r="U237" s="117">
        <f t="shared" si="21"/>
        <v>0</v>
      </c>
    </row>
    <row r="238" spans="1:21" x14ac:dyDescent="0.3">
      <c r="A238" s="114">
        <v>5641</v>
      </c>
      <c r="B238" s="114" t="s">
        <v>396</v>
      </c>
      <c r="C238" s="114" t="s">
        <v>70</v>
      </c>
      <c r="D238" s="114" t="s">
        <v>6502</v>
      </c>
      <c r="E238" s="114" t="s">
        <v>6503</v>
      </c>
      <c r="F238" s="115">
        <v>43738</v>
      </c>
      <c r="G238" s="114" t="s">
        <v>5449</v>
      </c>
      <c r="H238" s="116">
        <v>5194000</v>
      </c>
      <c r="I238" s="116">
        <v>5194000</v>
      </c>
      <c r="J238" s="116">
        <v>5194000</v>
      </c>
      <c r="K238" s="116">
        <v>0</v>
      </c>
      <c r="L238" s="116">
        <v>0</v>
      </c>
      <c r="M238" s="116">
        <v>0</v>
      </c>
      <c r="N238" s="116">
        <v>0</v>
      </c>
      <c r="O238" s="116">
        <v>0</v>
      </c>
      <c r="P238" s="120">
        <v>0</v>
      </c>
      <c r="Q238" s="27" t="str">
        <f>IF(G238="01 Jan 1900","Unregistered","Registered")</f>
        <v>Registered</v>
      </c>
      <c r="R238" s="121">
        <f>I238/H238</f>
        <v>1</v>
      </c>
      <c r="T238" s="117">
        <f t="shared" si="20"/>
        <v>0</v>
      </c>
      <c r="U238" s="117">
        <f t="shared" si="21"/>
        <v>0</v>
      </c>
    </row>
    <row r="239" spans="1:21" x14ac:dyDescent="0.3">
      <c r="A239" s="114">
        <v>5642</v>
      </c>
      <c r="B239" s="114" t="s">
        <v>396</v>
      </c>
      <c r="C239" s="114" t="s">
        <v>70</v>
      </c>
      <c r="D239" s="114" t="s">
        <v>6504</v>
      </c>
      <c r="E239" s="114" t="s">
        <v>6505</v>
      </c>
      <c r="F239" s="115">
        <v>43733</v>
      </c>
      <c r="G239" s="114" t="s">
        <v>4784</v>
      </c>
      <c r="H239" s="116">
        <v>5632000</v>
      </c>
      <c r="I239" s="116">
        <v>5632000</v>
      </c>
      <c r="J239" s="116">
        <v>5632000</v>
      </c>
      <c r="K239" s="116">
        <v>0</v>
      </c>
      <c r="L239" s="116">
        <v>0</v>
      </c>
      <c r="M239" s="116">
        <v>0</v>
      </c>
      <c r="N239" s="116">
        <v>0</v>
      </c>
      <c r="O239" s="116">
        <v>0</v>
      </c>
      <c r="P239" s="120">
        <v>0</v>
      </c>
      <c r="Q239" s="27" t="str">
        <f>IF(G239="01 Jan 1900","Unregistered","Registered")</f>
        <v>Registered</v>
      </c>
      <c r="R239" s="121">
        <f>I239/H239</f>
        <v>1</v>
      </c>
      <c r="T239" s="117">
        <f t="shared" si="20"/>
        <v>0</v>
      </c>
      <c r="U239" s="117">
        <f t="shared" si="21"/>
        <v>0</v>
      </c>
    </row>
    <row r="240" spans="1:21" x14ac:dyDescent="0.3">
      <c r="A240" s="114">
        <v>5643</v>
      </c>
      <c r="B240" s="114" t="s">
        <v>396</v>
      </c>
      <c r="C240" s="114" t="s">
        <v>70</v>
      </c>
      <c r="D240" s="114" t="s">
        <v>6506</v>
      </c>
      <c r="E240" s="114" t="s">
        <v>6507</v>
      </c>
      <c r="F240" s="115">
        <v>43733</v>
      </c>
      <c r="G240" s="114" t="s">
        <v>6349</v>
      </c>
      <c r="H240" s="116">
        <v>13308000</v>
      </c>
      <c r="I240" s="116">
        <v>13308000</v>
      </c>
      <c r="J240" s="116">
        <v>13308000</v>
      </c>
      <c r="K240" s="116">
        <v>0</v>
      </c>
      <c r="L240" s="116">
        <v>0</v>
      </c>
      <c r="M240" s="116">
        <v>0</v>
      </c>
      <c r="N240" s="116">
        <v>0</v>
      </c>
      <c r="O240" s="116">
        <v>0</v>
      </c>
      <c r="P240" s="120">
        <v>0</v>
      </c>
      <c r="Q240" s="27" t="str">
        <f>IF(G240="01 Jan 1900","Unregistered","Registered")</f>
        <v>Registered</v>
      </c>
      <c r="R240" s="121">
        <f>I240/H240</f>
        <v>1</v>
      </c>
      <c r="T240" s="117">
        <f t="shared" si="20"/>
        <v>0</v>
      </c>
      <c r="U240" s="117">
        <f t="shared" si="21"/>
        <v>0</v>
      </c>
    </row>
    <row r="241" spans="1:21" x14ac:dyDescent="0.3">
      <c r="A241" s="114">
        <v>5644</v>
      </c>
      <c r="B241" s="114" t="s">
        <v>396</v>
      </c>
      <c r="C241" s="114" t="s">
        <v>70</v>
      </c>
      <c r="D241" s="114" t="s">
        <v>6508</v>
      </c>
      <c r="E241" s="114" t="s">
        <v>6509</v>
      </c>
      <c r="F241" s="115">
        <v>43756</v>
      </c>
      <c r="G241" s="114" t="s">
        <v>5461</v>
      </c>
      <c r="H241" s="116">
        <v>9307500</v>
      </c>
      <c r="I241" s="116">
        <v>9307500</v>
      </c>
      <c r="J241" s="116">
        <v>9307500</v>
      </c>
      <c r="K241" s="116">
        <v>0</v>
      </c>
      <c r="L241" s="116">
        <v>0</v>
      </c>
      <c r="M241" s="116">
        <v>0</v>
      </c>
      <c r="N241" s="116">
        <v>0</v>
      </c>
      <c r="O241" s="116">
        <v>0</v>
      </c>
      <c r="P241" s="120">
        <v>0</v>
      </c>
      <c r="Q241" s="27" t="str">
        <f>IF(G241="01 Jan 1900","Unregistered","Registered")</f>
        <v>Registered</v>
      </c>
      <c r="R241" s="121">
        <f>I241/H241</f>
        <v>1</v>
      </c>
      <c r="T241" s="117">
        <f t="shared" si="20"/>
        <v>0</v>
      </c>
      <c r="U241" s="117">
        <f t="shared" si="21"/>
        <v>0</v>
      </c>
    </row>
    <row r="242" spans="1:21" x14ac:dyDescent="0.3">
      <c r="A242" s="114">
        <v>5645</v>
      </c>
      <c r="B242" s="114" t="s">
        <v>396</v>
      </c>
      <c r="C242" s="114" t="s">
        <v>70</v>
      </c>
      <c r="D242" s="114" t="s">
        <v>6510</v>
      </c>
      <c r="E242" s="114" t="s">
        <v>1803</v>
      </c>
      <c r="F242" s="115">
        <v>43712</v>
      </c>
      <c r="G242" s="114" t="s">
        <v>2236</v>
      </c>
      <c r="H242" s="116">
        <v>8139496</v>
      </c>
      <c r="I242" s="116">
        <v>8139496</v>
      </c>
      <c r="J242" s="116">
        <v>8139496</v>
      </c>
      <c r="K242" s="116">
        <v>0</v>
      </c>
      <c r="L242" s="116">
        <v>0</v>
      </c>
      <c r="M242" s="116">
        <v>0</v>
      </c>
      <c r="N242" s="116">
        <v>0</v>
      </c>
      <c r="O242" s="116">
        <v>0</v>
      </c>
      <c r="P242" s="120">
        <v>0</v>
      </c>
      <c r="Q242" s="27" t="str">
        <f>IF(G242="01 Jan 1900","Unregistered","Registered")</f>
        <v>Registered</v>
      </c>
      <c r="R242" s="121">
        <f>I242/H242</f>
        <v>1</v>
      </c>
      <c r="T242" s="117">
        <f t="shared" si="20"/>
        <v>0</v>
      </c>
      <c r="U242" s="117">
        <f t="shared" si="21"/>
        <v>0</v>
      </c>
    </row>
    <row r="243" spans="1:21" x14ac:dyDescent="0.3">
      <c r="A243" s="114">
        <v>5646</v>
      </c>
      <c r="B243" s="114" t="s">
        <v>396</v>
      </c>
      <c r="C243" s="114" t="s">
        <v>70</v>
      </c>
      <c r="D243" s="114" t="s">
        <v>6511</v>
      </c>
      <c r="E243" s="114" t="s">
        <v>5405</v>
      </c>
      <c r="F243" s="115">
        <v>44384</v>
      </c>
      <c r="G243" s="114" t="s">
        <v>5204</v>
      </c>
      <c r="H243" s="116">
        <v>18898693</v>
      </c>
      <c r="I243" s="116">
        <v>18898693</v>
      </c>
      <c r="J243" s="116">
        <v>18898693</v>
      </c>
      <c r="K243" s="116">
        <v>0</v>
      </c>
      <c r="L243" s="116">
        <v>0</v>
      </c>
      <c r="M243" s="116">
        <v>0</v>
      </c>
      <c r="N243" s="116">
        <v>0</v>
      </c>
      <c r="O243" s="116">
        <v>0</v>
      </c>
      <c r="P243" s="120">
        <v>0</v>
      </c>
      <c r="Q243" s="27" t="str">
        <f>IF(G243="01 Jan 1900","Unregistered","Registered")</f>
        <v>Registered</v>
      </c>
      <c r="R243" s="121">
        <f>I243/H243</f>
        <v>1</v>
      </c>
      <c r="T243" s="117">
        <f t="shared" si="20"/>
        <v>0</v>
      </c>
      <c r="U243" s="117">
        <f t="shared" si="21"/>
        <v>0</v>
      </c>
    </row>
    <row r="244" spans="1:21" x14ac:dyDescent="0.3">
      <c r="A244" s="114">
        <v>5647</v>
      </c>
      <c r="B244" s="114" t="s">
        <v>396</v>
      </c>
      <c r="C244" s="114" t="s">
        <v>70</v>
      </c>
      <c r="D244" s="114" t="s">
        <v>6512</v>
      </c>
      <c r="E244" s="114" t="s">
        <v>6513</v>
      </c>
      <c r="F244" s="115">
        <v>43739</v>
      </c>
      <c r="G244" s="114" t="s">
        <v>5462</v>
      </c>
      <c r="H244" s="116">
        <v>8379000</v>
      </c>
      <c r="I244" s="116">
        <v>8379000</v>
      </c>
      <c r="J244" s="116">
        <v>8379000</v>
      </c>
      <c r="K244" s="116">
        <v>0</v>
      </c>
      <c r="L244" s="116">
        <v>0</v>
      </c>
      <c r="M244" s="116">
        <v>0</v>
      </c>
      <c r="N244" s="116">
        <v>0</v>
      </c>
      <c r="O244" s="116">
        <v>0</v>
      </c>
      <c r="P244" s="120">
        <v>0</v>
      </c>
      <c r="Q244" s="27" t="str">
        <f>IF(G244="01 Jan 1900","Unregistered","Registered")</f>
        <v>Registered</v>
      </c>
      <c r="R244" s="121">
        <f>I244/H244</f>
        <v>1</v>
      </c>
      <c r="T244" s="117">
        <f t="shared" si="20"/>
        <v>0</v>
      </c>
      <c r="U244" s="117">
        <f t="shared" si="21"/>
        <v>0</v>
      </c>
    </row>
    <row r="245" spans="1:21" x14ac:dyDescent="0.3">
      <c r="A245" s="114">
        <v>5648</v>
      </c>
      <c r="B245" s="114" t="s">
        <v>396</v>
      </c>
      <c r="C245" s="114" t="s">
        <v>70</v>
      </c>
      <c r="D245" s="114" t="s">
        <v>6514</v>
      </c>
      <c r="E245" s="114" t="s">
        <v>6515</v>
      </c>
      <c r="F245" s="115">
        <v>43777</v>
      </c>
      <c r="G245" s="114" t="s">
        <v>5492</v>
      </c>
      <c r="H245" s="116">
        <v>9568500</v>
      </c>
      <c r="I245" s="116">
        <v>9568500</v>
      </c>
      <c r="J245" s="116">
        <v>9568500</v>
      </c>
      <c r="K245" s="116">
        <v>0</v>
      </c>
      <c r="L245" s="116">
        <v>0</v>
      </c>
      <c r="M245" s="116">
        <v>0</v>
      </c>
      <c r="N245" s="116">
        <v>0</v>
      </c>
      <c r="O245" s="116">
        <v>0</v>
      </c>
      <c r="P245" s="120">
        <v>0</v>
      </c>
      <c r="Q245" s="27" t="str">
        <f>IF(G245="01 Jan 1900","Unregistered","Registered")</f>
        <v>Registered</v>
      </c>
      <c r="R245" s="121">
        <f>I245/H245</f>
        <v>1</v>
      </c>
      <c r="T245" s="117">
        <f t="shared" si="20"/>
        <v>0</v>
      </c>
      <c r="U245" s="117">
        <f t="shared" si="21"/>
        <v>0</v>
      </c>
    </row>
    <row r="246" spans="1:21" s="101" customFormat="1" x14ac:dyDescent="0.3">
      <c r="A246" s="99">
        <v>10908</v>
      </c>
      <c r="B246" s="99" t="s">
        <v>1572</v>
      </c>
      <c r="C246" s="99" t="s">
        <v>171</v>
      </c>
      <c r="D246" s="99" t="s">
        <v>176</v>
      </c>
      <c r="E246" s="99" t="s">
        <v>177</v>
      </c>
      <c r="F246" s="100">
        <v>46133</v>
      </c>
      <c r="G246" s="99" t="s">
        <v>1898</v>
      </c>
      <c r="H246" s="96">
        <v>8364000</v>
      </c>
      <c r="I246" s="96">
        <v>0</v>
      </c>
      <c r="J246" s="96"/>
      <c r="K246" s="96"/>
      <c r="L246" s="96">
        <v>0</v>
      </c>
      <c r="M246" s="96">
        <v>0</v>
      </c>
      <c r="N246" s="96">
        <v>0</v>
      </c>
      <c r="O246" s="96">
        <v>0</v>
      </c>
      <c r="P246" s="122">
        <v>0</v>
      </c>
      <c r="Q246" s="101" t="str">
        <f>IF(G246="01 Jan 1900","Unregistered","Registered")</f>
        <v>Unregistered</v>
      </c>
      <c r="R246" s="123"/>
      <c r="S246" s="95"/>
    </row>
    <row r="247" spans="1:21" s="101" customFormat="1" x14ac:dyDescent="0.3">
      <c r="A247" s="99">
        <v>10948</v>
      </c>
      <c r="B247" s="99" t="s">
        <v>1426</v>
      </c>
      <c r="C247" s="99" t="s">
        <v>192</v>
      </c>
      <c r="D247" s="99" t="s">
        <v>238</v>
      </c>
      <c r="E247" s="99" t="s">
        <v>239</v>
      </c>
      <c r="F247" s="100">
        <v>46133</v>
      </c>
      <c r="G247" s="99" t="s">
        <v>1898</v>
      </c>
      <c r="H247" s="96">
        <v>1805600</v>
      </c>
      <c r="I247" s="96">
        <v>0</v>
      </c>
      <c r="J247" s="96"/>
      <c r="K247" s="96"/>
      <c r="L247" s="96">
        <v>0</v>
      </c>
      <c r="M247" s="96">
        <v>0</v>
      </c>
      <c r="N247" s="96">
        <v>0</v>
      </c>
      <c r="O247" s="96">
        <v>0</v>
      </c>
      <c r="P247" s="122">
        <v>0</v>
      </c>
      <c r="Q247" s="101" t="str">
        <f>IF(G247="01 Jan 1900","Unregistered","Registered")</f>
        <v>Unregistered</v>
      </c>
      <c r="R247" s="123"/>
      <c r="S247" s="95"/>
    </row>
    <row r="248" spans="1:21" x14ac:dyDescent="0.3">
      <c r="A248" s="114">
        <v>5649</v>
      </c>
      <c r="B248" s="114" t="s">
        <v>396</v>
      </c>
      <c r="C248" s="114" t="s">
        <v>70</v>
      </c>
      <c r="D248" s="114" t="s">
        <v>6516</v>
      </c>
      <c r="E248" s="114" t="s">
        <v>6517</v>
      </c>
      <c r="F248" s="115">
        <v>43777</v>
      </c>
      <c r="G248" s="114" t="s">
        <v>5464</v>
      </c>
      <c r="H248" s="116">
        <v>9568500</v>
      </c>
      <c r="I248" s="116">
        <v>9568500</v>
      </c>
      <c r="J248" s="116">
        <v>9568500</v>
      </c>
      <c r="K248" s="116">
        <v>0</v>
      </c>
      <c r="L248" s="116">
        <v>0</v>
      </c>
      <c r="M248" s="116">
        <v>0</v>
      </c>
      <c r="N248" s="116">
        <v>0</v>
      </c>
      <c r="O248" s="116">
        <v>0</v>
      </c>
      <c r="P248" s="120">
        <v>0</v>
      </c>
      <c r="Q248" s="27" t="str">
        <f>IF(G248="01 Jan 1900","Unregistered","Registered")</f>
        <v>Registered</v>
      </c>
      <c r="R248" s="121">
        <f>I248/H248</f>
        <v>1</v>
      </c>
      <c r="T248" s="117">
        <f t="shared" ref="T248:T311" si="22">L248+M248+N248+O248+P248</f>
        <v>0</v>
      </c>
      <c r="U248" s="117">
        <f t="shared" ref="U248:U311" si="23">K248-T248</f>
        <v>0</v>
      </c>
    </row>
    <row r="249" spans="1:21" x14ac:dyDescent="0.3">
      <c r="A249" s="114">
        <v>5650</v>
      </c>
      <c r="B249" s="114" t="s">
        <v>396</v>
      </c>
      <c r="C249" s="114" t="s">
        <v>70</v>
      </c>
      <c r="D249" s="114" t="s">
        <v>6518</v>
      </c>
      <c r="E249" s="114" t="s">
        <v>6519</v>
      </c>
      <c r="F249" s="115">
        <v>44460</v>
      </c>
      <c r="G249" s="114" t="s">
        <v>6520</v>
      </c>
      <c r="H249" s="116">
        <v>12942333</v>
      </c>
      <c r="I249" s="116">
        <v>12942333</v>
      </c>
      <c r="J249" s="116">
        <v>12942333</v>
      </c>
      <c r="K249" s="116">
        <v>0</v>
      </c>
      <c r="L249" s="116">
        <v>0</v>
      </c>
      <c r="M249" s="116">
        <v>0</v>
      </c>
      <c r="N249" s="116">
        <v>0</v>
      </c>
      <c r="O249" s="116">
        <v>0</v>
      </c>
      <c r="P249" s="120">
        <v>0</v>
      </c>
      <c r="Q249" s="27" t="str">
        <f>IF(G249="01 Jan 1900","Unregistered","Registered")</f>
        <v>Registered</v>
      </c>
      <c r="R249" s="121">
        <f>I249/H249</f>
        <v>1</v>
      </c>
      <c r="T249" s="117">
        <f t="shared" si="22"/>
        <v>0</v>
      </c>
      <c r="U249" s="117">
        <f t="shared" si="23"/>
        <v>0</v>
      </c>
    </row>
    <row r="250" spans="1:21" x14ac:dyDescent="0.3">
      <c r="A250" s="114">
        <v>5651</v>
      </c>
      <c r="B250" s="114" t="s">
        <v>396</v>
      </c>
      <c r="C250" s="114" t="s">
        <v>70</v>
      </c>
      <c r="D250" s="114" t="s">
        <v>6521</v>
      </c>
      <c r="E250" s="114" t="s">
        <v>5407</v>
      </c>
      <c r="F250" s="115">
        <v>44603</v>
      </c>
      <c r="G250" s="114" t="s">
        <v>6520</v>
      </c>
      <c r="H250" s="116">
        <v>12968166</v>
      </c>
      <c r="I250" s="116">
        <v>12968166</v>
      </c>
      <c r="J250" s="116">
        <v>12968166</v>
      </c>
      <c r="K250" s="116">
        <v>0</v>
      </c>
      <c r="L250" s="116">
        <v>0</v>
      </c>
      <c r="M250" s="116">
        <v>0</v>
      </c>
      <c r="N250" s="116">
        <v>0</v>
      </c>
      <c r="O250" s="116">
        <v>0</v>
      </c>
      <c r="P250" s="120">
        <v>0</v>
      </c>
      <c r="Q250" s="27" t="str">
        <f>IF(G250="01 Jan 1900","Unregistered","Registered")</f>
        <v>Registered</v>
      </c>
      <c r="R250" s="121">
        <f>I250/H250</f>
        <v>1</v>
      </c>
      <c r="T250" s="117">
        <f t="shared" si="22"/>
        <v>0</v>
      </c>
      <c r="U250" s="117">
        <f t="shared" si="23"/>
        <v>0</v>
      </c>
    </row>
    <row r="251" spans="1:21" x14ac:dyDescent="0.3">
      <c r="A251" s="114">
        <v>5652</v>
      </c>
      <c r="B251" s="114" t="s">
        <v>396</v>
      </c>
      <c r="C251" s="114" t="s">
        <v>70</v>
      </c>
      <c r="D251" s="114" t="s">
        <v>6522</v>
      </c>
      <c r="E251" s="114" t="s">
        <v>6523</v>
      </c>
      <c r="F251" s="115">
        <v>44895</v>
      </c>
      <c r="G251" s="114" t="s">
        <v>5150</v>
      </c>
      <c r="H251" s="116">
        <v>7993011</v>
      </c>
      <c r="I251" s="116">
        <v>7993011</v>
      </c>
      <c r="J251" s="116">
        <v>7993011</v>
      </c>
      <c r="K251" s="116">
        <v>0</v>
      </c>
      <c r="L251" s="116">
        <v>0</v>
      </c>
      <c r="M251" s="116">
        <v>0</v>
      </c>
      <c r="N251" s="116">
        <v>0</v>
      </c>
      <c r="O251" s="116">
        <v>0</v>
      </c>
      <c r="P251" s="120">
        <v>0</v>
      </c>
      <c r="Q251" s="27" t="str">
        <f>IF(G251="01 Jan 1900","Unregistered","Registered")</f>
        <v>Registered</v>
      </c>
      <c r="R251" s="121">
        <f>I251/H251</f>
        <v>1</v>
      </c>
      <c r="T251" s="117">
        <f t="shared" si="22"/>
        <v>0</v>
      </c>
      <c r="U251" s="117">
        <f t="shared" si="23"/>
        <v>0</v>
      </c>
    </row>
    <row r="252" spans="1:21" x14ac:dyDescent="0.3">
      <c r="A252" s="114">
        <v>5653</v>
      </c>
      <c r="B252" s="114" t="s">
        <v>396</v>
      </c>
      <c r="C252" s="114" t="s">
        <v>70</v>
      </c>
      <c r="D252" s="114" t="s">
        <v>6524</v>
      </c>
      <c r="E252" s="114" t="s">
        <v>6525</v>
      </c>
      <c r="F252" s="115">
        <v>44927</v>
      </c>
      <c r="G252" s="114" t="s">
        <v>3215</v>
      </c>
      <c r="H252" s="116">
        <v>9609900</v>
      </c>
      <c r="I252" s="116">
        <v>9609900</v>
      </c>
      <c r="J252" s="116">
        <v>9609900</v>
      </c>
      <c r="K252" s="116">
        <v>0</v>
      </c>
      <c r="L252" s="116">
        <v>0</v>
      </c>
      <c r="M252" s="116">
        <v>0</v>
      </c>
      <c r="N252" s="116">
        <v>0</v>
      </c>
      <c r="O252" s="116">
        <v>0</v>
      </c>
      <c r="P252" s="120">
        <v>0</v>
      </c>
      <c r="Q252" s="27" t="str">
        <f>IF(G252="01 Jan 1900","Unregistered","Registered")</f>
        <v>Registered</v>
      </c>
      <c r="R252" s="121">
        <f>I252/H252</f>
        <v>1</v>
      </c>
      <c r="T252" s="117">
        <f t="shared" si="22"/>
        <v>0</v>
      </c>
      <c r="U252" s="117">
        <f t="shared" si="23"/>
        <v>0</v>
      </c>
    </row>
    <row r="253" spans="1:21" x14ac:dyDescent="0.3">
      <c r="A253" s="114">
        <v>5654</v>
      </c>
      <c r="B253" s="114" t="s">
        <v>396</v>
      </c>
      <c r="C253" s="114" t="s">
        <v>70</v>
      </c>
      <c r="D253" s="114" t="s">
        <v>6526</v>
      </c>
      <c r="E253" s="114" t="s">
        <v>6527</v>
      </c>
      <c r="F253" s="115">
        <v>45094</v>
      </c>
      <c r="G253" s="114" t="s">
        <v>4263</v>
      </c>
      <c r="H253" s="116">
        <v>26126000</v>
      </c>
      <c r="I253" s="116">
        <v>26126000</v>
      </c>
      <c r="J253" s="116">
        <v>26126000</v>
      </c>
      <c r="K253" s="116">
        <v>0</v>
      </c>
      <c r="L253" s="116">
        <v>0</v>
      </c>
      <c r="M253" s="116">
        <v>0</v>
      </c>
      <c r="N253" s="116">
        <v>0</v>
      </c>
      <c r="O253" s="116">
        <v>0</v>
      </c>
      <c r="P253" s="120">
        <v>0</v>
      </c>
      <c r="Q253" s="27" t="str">
        <f>IF(G253="01 Jan 1900","Unregistered","Registered")</f>
        <v>Registered</v>
      </c>
      <c r="R253" s="121">
        <f>I253/H253</f>
        <v>1</v>
      </c>
      <c r="T253" s="117">
        <f t="shared" si="22"/>
        <v>0</v>
      </c>
      <c r="U253" s="117">
        <f t="shared" si="23"/>
        <v>0</v>
      </c>
    </row>
    <row r="254" spans="1:21" x14ac:dyDescent="0.3">
      <c r="A254" s="114">
        <v>5655</v>
      </c>
      <c r="B254" s="114" t="s">
        <v>396</v>
      </c>
      <c r="C254" s="114" t="s">
        <v>70</v>
      </c>
      <c r="D254" s="114" t="s">
        <v>6528</v>
      </c>
      <c r="E254" s="114" t="s">
        <v>6529</v>
      </c>
      <c r="F254" s="115">
        <v>43734</v>
      </c>
      <c r="G254" s="114" t="s">
        <v>2057</v>
      </c>
      <c r="H254" s="116">
        <v>6300000</v>
      </c>
      <c r="I254" s="116">
        <v>6300000</v>
      </c>
      <c r="J254" s="116">
        <v>6300000</v>
      </c>
      <c r="K254" s="116">
        <v>0</v>
      </c>
      <c r="L254" s="116">
        <v>0</v>
      </c>
      <c r="M254" s="116">
        <v>0</v>
      </c>
      <c r="N254" s="116">
        <v>0</v>
      </c>
      <c r="O254" s="116">
        <v>0</v>
      </c>
      <c r="P254" s="120">
        <v>0</v>
      </c>
      <c r="Q254" s="27" t="str">
        <f>IF(G254="01 Jan 1900","Unregistered","Registered")</f>
        <v>Registered</v>
      </c>
      <c r="R254" s="121">
        <f>I254/H254</f>
        <v>1</v>
      </c>
      <c r="T254" s="117">
        <f t="shared" si="22"/>
        <v>0</v>
      </c>
      <c r="U254" s="117">
        <f t="shared" si="23"/>
        <v>0</v>
      </c>
    </row>
    <row r="255" spans="1:21" x14ac:dyDescent="0.3">
      <c r="A255" s="114">
        <v>5656</v>
      </c>
      <c r="B255" s="114" t="s">
        <v>396</v>
      </c>
      <c r="C255" s="114" t="s">
        <v>70</v>
      </c>
      <c r="D255" s="114" t="s">
        <v>6530</v>
      </c>
      <c r="E255" s="114" t="s">
        <v>6531</v>
      </c>
      <c r="F255" s="115">
        <v>44739</v>
      </c>
      <c r="G255" s="114" t="s">
        <v>5145</v>
      </c>
      <c r="H255" s="116">
        <v>10130000</v>
      </c>
      <c r="I255" s="116">
        <v>10130000</v>
      </c>
      <c r="J255" s="116">
        <v>10130000</v>
      </c>
      <c r="K255" s="116">
        <v>0</v>
      </c>
      <c r="L255" s="116">
        <v>0</v>
      </c>
      <c r="M255" s="116">
        <v>0</v>
      </c>
      <c r="N255" s="116">
        <v>0</v>
      </c>
      <c r="O255" s="116">
        <v>0</v>
      </c>
      <c r="P255" s="120">
        <v>0</v>
      </c>
      <c r="Q255" s="27" t="str">
        <f>IF(G255="01 Jan 1900","Unregistered","Registered")</f>
        <v>Registered</v>
      </c>
      <c r="R255" s="121">
        <f>I255/H255</f>
        <v>1</v>
      </c>
      <c r="T255" s="117">
        <f t="shared" si="22"/>
        <v>0</v>
      </c>
      <c r="U255" s="117">
        <f t="shared" si="23"/>
        <v>0</v>
      </c>
    </row>
    <row r="256" spans="1:21" x14ac:dyDescent="0.3">
      <c r="A256" s="114">
        <v>5657</v>
      </c>
      <c r="B256" s="114" t="s">
        <v>396</v>
      </c>
      <c r="C256" s="114" t="s">
        <v>70</v>
      </c>
      <c r="D256" s="114" t="s">
        <v>6532</v>
      </c>
      <c r="E256" s="114" t="s">
        <v>6533</v>
      </c>
      <c r="F256" s="115">
        <v>43733</v>
      </c>
      <c r="G256" s="114" t="s">
        <v>5467</v>
      </c>
      <c r="H256" s="116">
        <v>6112000</v>
      </c>
      <c r="I256" s="116">
        <v>6112000</v>
      </c>
      <c r="J256" s="116">
        <v>6112000</v>
      </c>
      <c r="K256" s="116">
        <v>0</v>
      </c>
      <c r="L256" s="116">
        <v>0</v>
      </c>
      <c r="M256" s="116">
        <v>0</v>
      </c>
      <c r="N256" s="116">
        <v>0</v>
      </c>
      <c r="O256" s="116">
        <v>0</v>
      </c>
      <c r="P256" s="120">
        <v>0</v>
      </c>
      <c r="Q256" s="27" t="str">
        <f>IF(G256="01 Jan 1900","Unregistered","Registered")</f>
        <v>Registered</v>
      </c>
      <c r="R256" s="121">
        <f>I256/H256</f>
        <v>1</v>
      </c>
      <c r="T256" s="117">
        <f t="shared" si="22"/>
        <v>0</v>
      </c>
      <c r="U256" s="117">
        <f t="shared" si="23"/>
        <v>0</v>
      </c>
    </row>
    <row r="257" spans="1:21" x14ac:dyDescent="0.3">
      <c r="A257" s="114">
        <v>5658</v>
      </c>
      <c r="B257" s="114" t="s">
        <v>396</v>
      </c>
      <c r="C257" s="114" t="s">
        <v>70</v>
      </c>
      <c r="D257" s="114" t="s">
        <v>6534</v>
      </c>
      <c r="E257" s="114" t="s">
        <v>6535</v>
      </c>
      <c r="F257" s="115">
        <v>43735</v>
      </c>
      <c r="G257" s="114" t="s">
        <v>6536</v>
      </c>
      <c r="H257" s="116">
        <v>6400000</v>
      </c>
      <c r="I257" s="116">
        <v>6400000</v>
      </c>
      <c r="J257" s="116">
        <v>6400000</v>
      </c>
      <c r="K257" s="116">
        <v>0</v>
      </c>
      <c r="L257" s="116">
        <v>0</v>
      </c>
      <c r="M257" s="116">
        <v>0</v>
      </c>
      <c r="N257" s="116">
        <v>0</v>
      </c>
      <c r="O257" s="116">
        <v>0</v>
      </c>
      <c r="P257" s="120">
        <v>0</v>
      </c>
      <c r="Q257" s="27" t="str">
        <f>IF(G257="01 Jan 1900","Unregistered","Registered")</f>
        <v>Registered</v>
      </c>
      <c r="R257" s="121">
        <f>I257/H257</f>
        <v>1</v>
      </c>
      <c r="T257" s="117">
        <f t="shared" si="22"/>
        <v>0</v>
      </c>
      <c r="U257" s="117">
        <f t="shared" si="23"/>
        <v>0</v>
      </c>
    </row>
    <row r="258" spans="1:21" x14ac:dyDescent="0.3">
      <c r="A258" s="114">
        <v>5659</v>
      </c>
      <c r="B258" s="114" t="s">
        <v>396</v>
      </c>
      <c r="C258" s="114" t="s">
        <v>70</v>
      </c>
      <c r="D258" s="114" t="s">
        <v>6537</v>
      </c>
      <c r="E258" s="114" t="s">
        <v>6538</v>
      </c>
      <c r="F258" s="115">
        <v>43777</v>
      </c>
      <c r="G258" s="114" t="s">
        <v>6539</v>
      </c>
      <c r="H258" s="116">
        <v>5912600</v>
      </c>
      <c r="I258" s="116">
        <v>5912600</v>
      </c>
      <c r="J258" s="116">
        <v>5912600</v>
      </c>
      <c r="K258" s="116">
        <v>0</v>
      </c>
      <c r="L258" s="116">
        <v>0</v>
      </c>
      <c r="M258" s="116">
        <v>0</v>
      </c>
      <c r="N258" s="116">
        <v>0</v>
      </c>
      <c r="O258" s="116">
        <v>0</v>
      </c>
      <c r="P258" s="120">
        <v>0</v>
      </c>
      <c r="Q258" s="27" t="str">
        <f>IF(G258="01 Jan 1900","Unregistered","Registered")</f>
        <v>Registered</v>
      </c>
      <c r="R258" s="121">
        <f>I258/H258</f>
        <v>1</v>
      </c>
      <c r="T258" s="117">
        <f t="shared" si="22"/>
        <v>0</v>
      </c>
      <c r="U258" s="117">
        <f t="shared" si="23"/>
        <v>0</v>
      </c>
    </row>
    <row r="259" spans="1:21" x14ac:dyDescent="0.3">
      <c r="A259" s="114">
        <v>5660</v>
      </c>
      <c r="B259" s="114" t="s">
        <v>396</v>
      </c>
      <c r="C259" s="114" t="s">
        <v>70</v>
      </c>
      <c r="D259" s="114" t="s">
        <v>6540</v>
      </c>
      <c r="E259" s="114" t="s">
        <v>6541</v>
      </c>
      <c r="F259" s="115">
        <v>43735</v>
      </c>
      <c r="G259" s="114" t="s">
        <v>6542</v>
      </c>
      <c r="H259" s="116">
        <v>5400000</v>
      </c>
      <c r="I259" s="116">
        <v>5400000</v>
      </c>
      <c r="J259" s="116">
        <v>5400000</v>
      </c>
      <c r="K259" s="116">
        <v>0</v>
      </c>
      <c r="L259" s="116">
        <v>0</v>
      </c>
      <c r="M259" s="116">
        <v>0</v>
      </c>
      <c r="N259" s="116">
        <v>0</v>
      </c>
      <c r="O259" s="116">
        <v>0</v>
      </c>
      <c r="P259" s="120">
        <v>0</v>
      </c>
      <c r="Q259" s="27" t="str">
        <f>IF(G259="01 Jan 1900","Unregistered","Registered")</f>
        <v>Registered</v>
      </c>
      <c r="R259" s="121">
        <f>I259/H259</f>
        <v>1</v>
      </c>
      <c r="T259" s="117">
        <f t="shared" si="22"/>
        <v>0</v>
      </c>
      <c r="U259" s="117">
        <f t="shared" si="23"/>
        <v>0</v>
      </c>
    </row>
    <row r="260" spans="1:21" x14ac:dyDescent="0.3">
      <c r="A260" s="114">
        <v>5661</v>
      </c>
      <c r="B260" s="114" t="s">
        <v>396</v>
      </c>
      <c r="C260" s="114" t="s">
        <v>70</v>
      </c>
      <c r="D260" s="114" t="s">
        <v>6543</v>
      </c>
      <c r="E260" s="114" t="s">
        <v>6544</v>
      </c>
      <c r="F260" s="115">
        <v>43777</v>
      </c>
      <c r="G260" s="114" t="s">
        <v>5466</v>
      </c>
      <c r="H260" s="116">
        <v>6195200</v>
      </c>
      <c r="I260" s="116">
        <v>6195200</v>
      </c>
      <c r="J260" s="116">
        <v>6195200</v>
      </c>
      <c r="K260" s="116">
        <v>0</v>
      </c>
      <c r="L260" s="116">
        <v>0</v>
      </c>
      <c r="M260" s="116">
        <v>0</v>
      </c>
      <c r="N260" s="116">
        <v>0</v>
      </c>
      <c r="O260" s="116">
        <v>0</v>
      </c>
      <c r="P260" s="120">
        <v>0</v>
      </c>
      <c r="Q260" s="27" t="str">
        <f>IF(G260="01 Jan 1900","Unregistered","Registered")</f>
        <v>Registered</v>
      </c>
      <c r="R260" s="121">
        <f>I260/H260</f>
        <v>1</v>
      </c>
      <c r="T260" s="117">
        <f t="shared" si="22"/>
        <v>0</v>
      </c>
      <c r="U260" s="117">
        <f t="shared" si="23"/>
        <v>0</v>
      </c>
    </row>
    <row r="261" spans="1:21" x14ac:dyDescent="0.3">
      <c r="A261" s="114">
        <v>5662</v>
      </c>
      <c r="B261" s="114" t="s">
        <v>396</v>
      </c>
      <c r="C261" s="114" t="s">
        <v>70</v>
      </c>
      <c r="D261" s="114" t="s">
        <v>6545</v>
      </c>
      <c r="E261" s="114" t="s">
        <v>6546</v>
      </c>
      <c r="F261" s="115">
        <v>43738</v>
      </c>
      <c r="G261" s="114" t="s">
        <v>5476</v>
      </c>
      <c r="H261" s="116">
        <v>5632000</v>
      </c>
      <c r="I261" s="116">
        <v>5632000</v>
      </c>
      <c r="J261" s="116">
        <v>5632000</v>
      </c>
      <c r="K261" s="116">
        <v>0</v>
      </c>
      <c r="L261" s="116">
        <v>0</v>
      </c>
      <c r="M261" s="116">
        <v>0</v>
      </c>
      <c r="N261" s="116">
        <v>0</v>
      </c>
      <c r="O261" s="116">
        <v>0</v>
      </c>
      <c r="P261" s="120">
        <v>0</v>
      </c>
      <c r="Q261" s="27" t="str">
        <f>IF(G261="01 Jan 1900","Unregistered","Registered")</f>
        <v>Registered</v>
      </c>
      <c r="R261" s="121">
        <f>I261/H261</f>
        <v>1</v>
      </c>
      <c r="T261" s="117">
        <f t="shared" si="22"/>
        <v>0</v>
      </c>
      <c r="U261" s="117">
        <f t="shared" si="23"/>
        <v>0</v>
      </c>
    </row>
    <row r="262" spans="1:21" x14ac:dyDescent="0.3">
      <c r="A262" s="114">
        <v>5663</v>
      </c>
      <c r="B262" s="114" t="s">
        <v>396</v>
      </c>
      <c r="C262" s="114" t="s">
        <v>70</v>
      </c>
      <c r="D262" s="114" t="s">
        <v>6547</v>
      </c>
      <c r="E262" s="114" t="s">
        <v>6548</v>
      </c>
      <c r="F262" s="115">
        <v>43734</v>
      </c>
      <c r="G262" s="114" t="s">
        <v>5441</v>
      </c>
      <c r="H262" s="116">
        <v>5808000</v>
      </c>
      <c r="I262" s="116">
        <v>5808000</v>
      </c>
      <c r="J262" s="116">
        <v>5808000</v>
      </c>
      <c r="K262" s="116">
        <v>0</v>
      </c>
      <c r="L262" s="116">
        <v>0</v>
      </c>
      <c r="M262" s="116">
        <v>0</v>
      </c>
      <c r="N262" s="116">
        <v>0</v>
      </c>
      <c r="O262" s="116">
        <v>0</v>
      </c>
      <c r="P262" s="120">
        <v>0</v>
      </c>
      <c r="Q262" s="27" t="str">
        <f>IF(G262="01 Jan 1900","Unregistered","Registered")</f>
        <v>Registered</v>
      </c>
      <c r="R262" s="121">
        <f>I262/H262</f>
        <v>1</v>
      </c>
      <c r="T262" s="117">
        <f t="shared" si="22"/>
        <v>0</v>
      </c>
      <c r="U262" s="117">
        <f t="shared" si="23"/>
        <v>0</v>
      </c>
    </row>
    <row r="263" spans="1:21" x14ac:dyDescent="0.3">
      <c r="A263" s="114">
        <v>5664</v>
      </c>
      <c r="B263" s="114" t="s">
        <v>396</v>
      </c>
      <c r="C263" s="114" t="s">
        <v>70</v>
      </c>
      <c r="D263" s="114" t="s">
        <v>6549</v>
      </c>
      <c r="E263" s="114" t="s">
        <v>3233</v>
      </c>
      <c r="F263" s="115">
        <v>43733</v>
      </c>
      <c r="G263" s="114" t="s">
        <v>3146</v>
      </c>
      <c r="H263" s="116">
        <v>16584000</v>
      </c>
      <c r="I263" s="116">
        <v>16584000</v>
      </c>
      <c r="J263" s="116">
        <v>16584000</v>
      </c>
      <c r="K263" s="116">
        <v>0</v>
      </c>
      <c r="L263" s="116">
        <v>0</v>
      </c>
      <c r="M263" s="116">
        <v>0</v>
      </c>
      <c r="N263" s="116">
        <v>0</v>
      </c>
      <c r="O263" s="116">
        <v>0</v>
      </c>
      <c r="P263" s="120">
        <v>0</v>
      </c>
      <c r="Q263" s="27" t="str">
        <f>IF(G263="01 Jan 1900","Unregistered","Registered")</f>
        <v>Registered</v>
      </c>
      <c r="R263" s="121">
        <f>I263/H263</f>
        <v>1</v>
      </c>
      <c r="T263" s="117">
        <f t="shared" si="22"/>
        <v>0</v>
      </c>
      <c r="U263" s="117">
        <f t="shared" si="23"/>
        <v>0</v>
      </c>
    </row>
    <row r="264" spans="1:21" x14ac:dyDescent="0.3">
      <c r="A264" s="114">
        <v>5665</v>
      </c>
      <c r="B264" s="114" t="s">
        <v>396</v>
      </c>
      <c r="C264" s="114" t="s">
        <v>70</v>
      </c>
      <c r="D264" s="114" t="s">
        <v>6550</v>
      </c>
      <c r="E264" s="114" t="s">
        <v>6551</v>
      </c>
      <c r="F264" s="115">
        <v>43754</v>
      </c>
      <c r="G264" s="114" t="s">
        <v>6552</v>
      </c>
      <c r="H264" s="116">
        <v>7860000</v>
      </c>
      <c r="I264" s="116">
        <v>7860000</v>
      </c>
      <c r="J264" s="116">
        <v>7860000</v>
      </c>
      <c r="K264" s="116">
        <v>0</v>
      </c>
      <c r="L264" s="116">
        <v>0</v>
      </c>
      <c r="M264" s="116">
        <v>0</v>
      </c>
      <c r="N264" s="116">
        <v>0</v>
      </c>
      <c r="O264" s="116">
        <v>0</v>
      </c>
      <c r="P264" s="120">
        <v>0</v>
      </c>
      <c r="Q264" s="27" t="str">
        <f>IF(G264="01 Jan 1900","Unregistered","Registered")</f>
        <v>Registered</v>
      </c>
      <c r="R264" s="121">
        <f>I264/H264</f>
        <v>1</v>
      </c>
      <c r="T264" s="117">
        <f t="shared" si="22"/>
        <v>0</v>
      </c>
      <c r="U264" s="117">
        <f t="shared" si="23"/>
        <v>0</v>
      </c>
    </row>
    <row r="265" spans="1:21" x14ac:dyDescent="0.3">
      <c r="A265" s="114">
        <v>5666</v>
      </c>
      <c r="B265" s="114" t="s">
        <v>396</v>
      </c>
      <c r="C265" s="114" t="s">
        <v>70</v>
      </c>
      <c r="D265" s="114" t="s">
        <v>6553</v>
      </c>
      <c r="E265" s="114" t="s">
        <v>6554</v>
      </c>
      <c r="F265" s="115">
        <v>43756</v>
      </c>
      <c r="G265" s="114" t="s">
        <v>2888</v>
      </c>
      <c r="H265" s="116">
        <v>6900000</v>
      </c>
      <c r="I265" s="116">
        <v>6900000</v>
      </c>
      <c r="J265" s="116">
        <v>6900000</v>
      </c>
      <c r="K265" s="116">
        <v>0</v>
      </c>
      <c r="L265" s="116">
        <v>0</v>
      </c>
      <c r="M265" s="116">
        <v>0</v>
      </c>
      <c r="N265" s="116">
        <v>0</v>
      </c>
      <c r="O265" s="116">
        <v>0</v>
      </c>
      <c r="P265" s="120">
        <v>0</v>
      </c>
      <c r="Q265" s="27" t="str">
        <f>IF(G265="01 Jan 1900","Unregistered","Registered")</f>
        <v>Registered</v>
      </c>
      <c r="R265" s="121">
        <f>I265/H265</f>
        <v>1</v>
      </c>
      <c r="T265" s="117">
        <f t="shared" si="22"/>
        <v>0</v>
      </c>
      <c r="U265" s="117">
        <f t="shared" si="23"/>
        <v>0</v>
      </c>
    </row>
    <row r="266" spans="1:21" x14ac:dyDescent="0.3">
      <c r="A266" s="114">
        <v>5667</v>
      </c>
      <c r="B266" s="114" t="s">
        <v>396</v>
      </c>
      <c r="C266" s="114" t="s">
        <v>70</v>
      </c>
      <c r="D266" s="114" t="s">
        <v>6555</v>
      </c>
      <c r="E266" s="114" t="s">
        <v>6556</v>
      </c>
      <c r="F266" s="115">
        <v>43733</v>
      </c>
      <c r="G266" s="114" t="s">
        <v>6349</v>
      </c>
      <c r="H266" s="116">
        <v>13353000</v>
      </c>
      <c r="I266" s="116">
        <v>13353000</v>
      </c>
      <c r="J266" s="116">
        <v>13353000</v>
      </c>
      <c r="K266" s="116">
        <v>0</v>
      </c>
      <c r="L266" s="116">
        <v>0</v>
      </c>
      <c r="M266" s="116">
        <v>0</v>
      </c>
      <c r="N266" s="116">
        <v>0</v>
      </c>
      <c r="O266" s="116">
        <v>0</v>
      </c>
      <c r="P266" s="120">
        <v>0</v>
      </c>
      <c r="Q266" s="27" t="str">
        <f>IF(G266="01 Jan 1900","Unregistered","Registered")</f>
        <v>Registered</v>
      </c>
      <c r="R266" s="121">
        <f>I266/H266</f>
        <v>1</v>
      </c>
      <c r="T266" s="117">
        <f t="shared" si="22"/>
        <v>0</v>
      </c>
      <c r="U266" s="117">
        <f t="shared" si="23"/>
        <v>0</v>
      </c>
    </row>
    <row r="267" spans="1:21" x14ac:dyDescent="0.3">
      <c r="A267" s="114">
        <v>5668</v>
      </c>
      <c r="B267" s="114" t="s">
        <v>396</v>
      </c>
      <c r="C267" s="114" t="s">
        <v>70</v>
      </c>
      <c r="D267" s="114" t="s">
        <v>6557</v>
      </c>
      <c r="E267" s="114" t="s">
        <v>1713</v>
      </c>
      <c r="F267" s="115">
        <v>43735</v>
      </c>
      <c r="G267" s="114" t="s">
        <v>6542</v>
      </c>
      <c r="H267" s="116">
        <v>9300000</v>
      </c>
      <c r="I267" s="116">
        <v>9300000</v>
      </c>
      <c r="J267" s="116">
        <v>9300000</v>
      </c>
      <c r="K267" s="116">
        <v>0</v>
      </c>
      <c r="L267" s="116">
        <v>0</v>
      </c>
      <c r="M267" s="116">
        <v>0</v>
      </c>
      <c r="N267" s="116">
        <v>0</v>
      </c>
      <c r="O267" s="116">
        <v>0</v>
      </c>
      <c r="P267" s="120">
        <v>0</v>
      </c>
      <c r="Q267" s="27" t="str">
        <f>IF(G267="01 Jan 1900","Unregistered","Registered")</f>
        <v>Registered</v>
      </c>
      <c r="R267" s="121">
        <f>I267/H267</f>
        <v>1</v>
      </c>
      <c r="T267" s="117">
        <f t="shared" si="22"/>
        <v>0</v>
      </c>
      <c r="U267" s="117">
        <f t="shared" si="23"/>
        <v>0</v>
      </c>
    </row>
    <row r="268" spans="1:21" x14ac:dyDescent="0.3">
      <c r="A268" s="114">
        <v>5669</v>
      </c>
      <c r="B268" s="114" t="s">
        <v>396</v>
      </c>
      <c r="C268" s="114" t="s">
        <v>70</v>
      </c>
      <c r="D268" s="114" t="s">
        <v>6558</v>
      </c>
      <c r="E268" s="114" t="s">
        <v>6559</v>
      </c>
      <c r="F268" s="115">
        <v>44170</v>
      </c>
      <c r="G268" s="114" t="s">
        <v>6349</v>
      </c>
      <c r="H268" s="116">
        <v>6972000</v>
      </c>
      <c r="I268" s="116">
        <v>6972000</v>
      </c>
      <c r="J268" s="116">
        <v>6972000</v>
      </c>
      <c r="K268" s="116">
        <v>0</v>
      </c>
      <c r="L268" s="116">
        <v>0</v>
      </c>
      <c r="M268" s="116">
        <v>0</v>
      </c>
      <c r="N268" s="116">
        <v>0</v>
      </c>
      <c r="O268" s="116">
        <v>0</v>
      </c>
      <c r="P268" s="120">
        <v>0</v>
      </c>
      <c r="Q268" s="27" t="str">
        <f>IF(G268="01 Jan 1900","Unregistered","Registered")</f>
        <v>Registered</v>
      </c>
      <c r="R268" s="121">
        <f>I268/H268</f>
        <v>1</v>
      </c>
      <c r="T268" s="117">
        <f t="shared" si="22"/>
        <v>0</v>
      </c>
      <c r="U268" s="117">
        <f t="shared" si="23"/>
        <v>0</v>
      </c>
    </row>
    <row r="269" spans="1:21" x14ac:dyDescent="0.3">
      <c r="A269" s="114">
        <v>5670</v>
      </c>
      <c r="B269" s="114" t="s">
        <v>396</v>
      </c>
      <c r="C269" s="114" t="s">
        <v>70</v>
      </c>
      <c r="D269" s="114" t="s">
        <v>6560</v>
      </c>
      <c r="E269" s="114" t="s">
        <v>6561</v>
      </c>
      <c r="F269" s="115">
        <v>44630</v>
      </c>
      <c r="G269" s="114" t="s">
        <v>5098</v>
      </c>
      <c r="H269" s="116">
        <v>7100000</v>
      </c>
      <c r="I269" s="116">
        <v>7100000</v>
      </c>
      <c r="J269" s="116">
        <v>7100000</v>
      </c>
      <c r="K269" s="116">
        <v>0</v>
      </c>
      <c r="L269" s="116">
        <v>0</v>
      </c>
      <c r="M269" s="116">
        <v>0</v>
      </c>
      <c r="N269" s="116">
        <v>0</v>
      </c>
      <c r="O269" s="116">
        <v>0</v>
      </c>
      <c r="P269" s="120">
        <v>0</v>
      </c>
      <c r="Q269" s="27" t="str">
        <f>IF(G269="01 Jan 1900","Unregistered","Registered")</f>
        <v>Registered</v>
      </c>
      <c r="R269" s="121">
        <f>I269/H269</f>
        <v>1</v>
      </c>
      <c r="T269" s="117">
        <f t="shared" si="22"/>
        <v>0</v>
      </c>
      <c r="U269" s="117">
        <f t="shared" si="23"/>
        <v>0</v>
      </c>
    </row>
    <row r="270" spans="1:21" x14ac:dyDescent="0.3">
      <c r="A270" s="114">
        <v>5671</v>
      </c>
      <c r="B270" s="114" t="s">
        <v>396</v>
      </c>
      <c r="C270" s="114" t="s">
        <v>70</v>
      </c>
      <c r="D270" s="114" t="s">
        <v>6562</v>
      </c>
      <c r="E270" s="114" t="s">
        <v>6563</v>
      </c>
      <c r="F270" s="115">
        <v>44785</v>
      </c>
      <c r="G270" s="114" t="s">
        <v>2995</v>
      </c>
      <c r="H270" s="116">
        <v>10336384</v>
      </c>
      <c r="I270" s="116">
        <v>10336384</v>
      </c>
      <c r="J270" s="116">
        <v>10336384</v>
      </c>
      <c r="K270" s="116">
        <v>0</v>
      </c>
      <c r="L270" s="116">
        <v>0</v>
      </c>
      <c r="M270" s="116">
        <v>0</v>
      </c>
      <c r="N270" s="116">
        <v>0</v>
      </c>
      <c r="O270" s="116">
        <v>0</v>
      </c>
      <c r="P270" s="120">
        <v>0</v>
      </c>
      <c r="Q270" s="27" t="str">
        <f>IF(G270="01 Jan 1900","Unregistered","Registered")</f>
        <v>Registered</v>
      </c>
      <c r="R270" s="121">
        <f>I270/H270</f>
        <v>1</v>
      </c>
      <c r="T270" s="117">
        <f t="shared" si="22"/>
        <v>0</v>
      </c>
      <c r="U270" s="117">
        <f t="shared" si="23"/>
        <v>0</v>
      </c>
    </row>
    <row r="271" spans="1:21" x14ac:dyDescent="0.3">
      <c r="A271" s="114">
        <v>5672</v>
      </c>
      <c r="B271" s="114" t="s">
        <v>396</v>
      </c>
      <c r="C271" s="114" t="s">
        <v>70</v>
      </c>
      <c r="D271" s="114" t="s">
        <v>6564</v>
      </c>
      <c r="E271" s="114" t="s">
        <v>6565</v>
      </c>
      <c r="F271" s="115">
        <v>44762</v>
      </c>
      <c r="G271" s="114" t="s">
        <v>5366</v>
      </c>
      <c r="H271" s="116">
        <v>5300000</v>
      </c>
      <c r="I271" s="116">
        <v>5300000</v>
      </c>
      <c r="J271" s="116">
        <v>5300000</v>
      </c>
      <c r="K271" s="116">
        <v>0</v>
      </c>
      <c r="L271" s="116">
        <v>0</v>
      </c>
      <c r="M271" s="116">
        <v>0</v>
      </c>
      <c r="N271" s="116">
        <v>0</v>
      </c>
      <c r="O271" s="116">
        <v>0</v>
      </c>
      <c r="P271" s="120">
        <v>0</v>
      </c>
      <c r="Q271" s="27" t="str">
        <f>IF(G271="01 Jan 1900","Unregistered","Registered")</f>
        <v>Registered</v>
      </c>
      <c r="R271" s="121">
        <f>I271/H271</f>
        <v>1</v>
      </c>
      <c r="T271" s="117">
        <f t="shared" si="22"/>
        <v>0</v>
      </c>
      <c r="U271" s="117">
        <f t="shared" si="23"/>
        <v>0</v>
      </c>
    </row>
    <row r="272" spans="1:21" x14ac:dyDescent="0.3">
      <c r="A272" s="114">
        <v>5673</v>
      </c>
      <c r="B272" s="114" t="s">
        <v>396</v>
      </c>
      <c r="C272" s="114" t="s">
        <v>70</v>
      </c>
      <c r="D272" s="114" t="s">
        <v>6566</v>
      </c>
      <c r="E272" s="114" t="s">
        <v>6567</v>
      </c>
      <c r="F272" s="115">
        <v>44271</v>
      </c>
      <c r="G272" s="114" t="s">
        <v>2449</v>
      </c>
      <c r="H272" s="116">
        <v>5225000</v>
      </c>
      <c r="I272" s="116">
        <v>5225000</v>
      </c>
      <c r="J272" s="116">
        <v>5225000</v>
      </c>
      <c r="K272" s="116">
        <v>0</v>
      </c>
      <c r="L272" s="116">
        <v>0</v>
      </c>
      <c r="M272" s="116">
        <v>0</v>
      </c>
      <c r="N272" s="116">
        <v>0</v>
      </c>
      <c r="O272" s="116">
        <v>0</v>
      </c>
      <c r="P272" s="120">
        <v>0</v>
      </c>
      <c r="Q272" s="27" t="str">
        <f>IF(G272="01 Jan 1900","Unregistered","Registered")</f>
        <v>Registered</v>
      </c>
      <c r="R272" s="121">
        <f>I272/H272</f>
        <v>1</v>
      </c>
      <c r="T272" s="117">
        <f t="shared" si="22"/>
        <v>0</v>
      </c>
      <c r="U272" s="117">
        <f t="shared" si="23"/>
        <v>0</v>
      </c>
    </row>
    <row r="273" spans="1:21" x14ac:dyDescent="0.3">
      <c r="A273" s="114">
        <v>5674</v>
      </c>
      <c r="B273" s="114" t="s">
        <v>396</v>
      </c>
      <c r="C273" s="114" t="s">
        <v>70</v>
      </c>
      <c r="D273" s="114" t="s">
        <v>6568</v>
      </c>
      <c r="E273" s="114" t="s">
        <v>6569</v>
      </c>
      <c r="F273" s="115">
        <v>43742</v>
      </c>
      <c r="G273" s="114" t="s">
        <v>2888</v>
      </c>
      <c r="H273" s="116">
        <v>5500000</v>
      </c>
      <c r="I273" s="116">
        <v>5500000</v>
      </c>
      <c r="J273" s="116">
        <v>5500000</v>
      </c>
      <c r="K273" s="116">
        <v>0</v>
      </c>
      <c r="L273" s="116">
        <v>0</v>
      </c>
      <c r="M273" s="116">
        <v>0</v>
      </c>
      <c r="N273" s="116">
        <v>0</v>
      </c>
      <c r="O273" s="116">
        <v>0</v>
      </c>
      <c r="P273" s="120">
        <v>0</v>
      </c>
      <c r="Q273" s="27" t="str">
        <f>IF(G273="01 Jan 1900","Unregistered","Registered")</f>
        <v>Registered</v>
      </c>
      <c r="R273" s="121">
        <f>I273/H273</f>
        <v>1</v>
      </c>
      <c r="T273" s="117">
        <f t="shared" si="22"/>
        <v>0</v>
      </c>
      <c r="U273" s="117">
        <f t="shared" si="23"/>
        <v>0</v>
      </c>
    </row>
    <row r="274" spans="1:21" x14ac:dyDescent="0.3">
      <c r="A274" s="114">
        <v>5675</v>
      </c>
      <c r="B274" s="114" t="s">
        <v>396</v>
      </c>
      <c r="C274" s="114" t="s">
        <v>70</v>
      </c>
      <c r="D274" s="114" t="s">
        <v>6570</v>
      </c>
      <c r="E274" s="114" t="s">
        <v>6571</v>
      </c>
      <c r="F274" s="115">
        <v>43769</v>
      </c>
      <c r="G274" s="114" t="s">
        <v>2888</v>
      </c>
      <c r="H274" s="116">
        <v>5590000</v>
      </c>
      <c r="I274" s="116">
        <v>5590000</v>
      </c>
      <c r="J274" s="116">
        <v>5590000</v>
      </c>
      <c r="K274" s="116">
        <v>0</v>
      </c>
      <c r="L274" s="116">
        <v>0</v>
      </c>
      <c r="M274" s="116">
        <v>0</v>
      </c>
      <c r="N274" s="116">
        <v>0</v>
      </c>
      <c r="O274" s="116">
        <v>0</v>
      </c>
      <c r="P274" s="120">
        <v>0</v>
      </c>
      <c r="Q274" s="27" t="str">
        <f>IF(G274="01 Jan 1900","Unregistered","Registered")</f>
        <v>Registered</v>
      </c>
      <c r="R274" s="121">
        <f>I274/H274</f>
        <v>1</v>
      </c>
      <c r="T274" s="117">
        <f t="shared" si="22"/>
        <v>0</v>
      </c>
      <c r="U274" s="117">
        <f t="shared" si="23"/>
        <v>0</v>
      </c>
    </row>
    <row r="275" spans="1:21" x14ac:dyDescent="0.3">
      <c r="A275" s="114">
        <v>5676</v>
      </c>
      <c r="B275" s="114" t="s">
        <v>396</v>
      </c>
      <c r="C275" s="114" t="s">
        <v>70</v>
      </c>
      <c r="D275" s="114" t="s">
        <v>6572</v>
      </c>
      <c r="E275" s="114" t="s">
        <v>6573</v>
      </c>
      <c r="F275" s="115">
        <v>43733</v>
      </c>
      <c r="G275" s="114" t="s">
        <v>2888</v>
      </c>
      <c r="H275" s="116">
        <v>6062250</v>
      </c>
      <c r="I275" s="116">
        <v>6062250</v>
      </c>
      <c r="J275" s="116">
        <v>6062250</v>
      </c>
      <c r="K275" s="116">
        <v>0</v>
      </c>
      <c r="L275" s="116">
        <v>0</v>
      </c>
      <c r="M275" s="116">
        <v>0</v>
      </c>
      <c r="N275" s="116">
        <v>0</v>
      </c>
      <c r="O275" s="116">
        <v>0</v>
      </c>
      <c r="P275" s="120">
        <v>0</v>
      </c>
      <c r="Q275" s="27" t="str">
        <f>IF(G275="01 Jan 1900","Unregistered","Registered")</f>
        <v>Registered</v>
      </c>
      <c r="R275" s="121">
        <f>I275/H275</f>
        <v>1</v>
      </c>
      <c r="T275" s="117">
        <f t="shared" si="22"/>
        <v>0</v>
      </c>
      <c r="U275" s="117">
        <f t="shared" si="23"/>
        <v>0</v>
      </c>
    </row>
    <row r="276" spans="1:21" x14ac:dyDescent="0.3">
      <c r="A276" s="114">
        <v>5677</v>
      </c>
      <c r="B276" s="114" t="s">
        <v>396</v>
      </c>
      <c r="C276" s="114" t="s">
        <v>70</v>
      </c>
      <c r="D276" s="114" t="s">
        <v>6574</v>
      </c>
      <c r="E276" s="114" t="s">
        <v>6575</v>
      </c>
      <c r="F276" s="115">
        <v>43733</v>
      </c>
      <c r="G276" s="114" t="s">
        <v>6576</v>
      </c>
      <c r="H276" s="116">
        <v>5808000</v>
      </c>
      <c r="I276" s="116">
        <v>5808000</v>
      </c>
      <c r="J276" s="116">
        <v>5808000</v>
      </c>
      <c r="K276" s="116">
        <v>0</v>
      </c>
      <c r="L276" s="116">
        <v>0</v>
      </c>
      <c r="M276" s="116">
        <v>0</v>
      </c>
      <c r="N276" s="116">
        <v>0</v>
      </c>
      <c r="O276" s="116">
        <v>0</v>
      </c>
      <c r="P276" s="120">
        <v>0</v>
      </c>
      <c r="Q276" s="27" t="str">
        <f>IF(G276="01 Jan 1900","Unregistered","Registered")</f>
        <v>Registered</v>
      </c>
      <c r="R276" s="121">
        <f>I276/H276</f>
        <v>1</v>
      </c>
      <c r="T276" s="117">
        <f t="shared" si="22"/>
        <v>0</v>
      </c>
      <c r="U276" s="117">
        <f t="shared" si="23"/>
        <v>0</v>
      </c>
    </row>
    <row r="277" spans="1:21" x14ac:dyDescent="0.3">
      <c r="A277" s="114">
        <v>5678</v>
      </c>
      <c r="B277" s="114" t="s">
        <v>396</v>
      </c>
      <c r="C277" s="114" t="s">
        <v>70</v>
      </c>
      <c r="D277" s="114" t="s">
        <v>6577</v>
      </c>
      <c r="E277" s="114" t="s">
        <v>6578</v>
      </c>
      <c r="F277" s="115">
        <v>43734</v>
      </c>
      <c r="G277" s="114" t="s">
        <v>6579</v>
      </c>
      <c r="H277" s="116">
        <v>4954000</v>
      </c>
      <c r="I277" s="116">
        <v>4954000</v>
      </c>
      <c r="J277" s="116">
        <v>4954000</v>
      </c>
      <c r="K277" s="116">
        <v>0</v>
      </c>
      <c r="L277" s="116">
        <v>0</v>
      </c>
      <c r="M277" s="116">
        <v>0</v>
      </c>
      <c r="N277" s="116">
        <v>0</v>
      </c>
      <c r="O277" s="116">
        <v>0</v>
      </c>
      <c r="P277" s="120">
        <v>0</v>
      </c>
      <c r="Q277" s="27" t="str">
        <f>IF(G277="01 Jan 1900","Unregistered","Registered")</f>
        <v>Registered</v>
      </c>
      <c r="R277" s="121">
        <f>I277/H277</f>
        <v>1</v>
      </c>
      <c r="T277" s="117">
        <f t="shared" si="22"/>
        <v>0</v>
      </c>
      <c r="U277" s="117">
        <f t="shared" si="23"/>
        <v>0</v>
      </c>
    </row>
    <row r="278" spans="1:21" x14ac:dyDescent="0.3">
      <c r="A278" s="114">
        <v>5679</v>
      </c>
      <c r="B278" s="114" t="s">
        <v>396</v>
      </c>
      <c r="C278" s="114" t="s">
        <v>70</v>
      </c>
      <c r="D278" s="114" t="s">
        <v>6580</v>
      </c>
      <c r="E278" s="114" t="s">
        <v>6581</v>
      </c>
      <c r="F278" s="115">
        <v>43733</v>
      </c>
      <c r="G278" s="114" t="s">
        <v>6579</v>
      </c>
      <c r="H278" s="116">
        <v>4954000</v>
      </c>
      <c r="I278" s="116">
        <v>4954000</v>
      </c>
      <c r="J278" s="116">
        <v>4954000</v>
      </c>
      <c r="K278" s="116">
        <v>0</v>
      </c>
      <c r="L278" s="116">
        <v>0</v>
      </c>
      <c r="M278" s="116">
        <v>0</v>
      </c>
      <c r="N278" s="116">
        <v>0</v>
      </c>
      <c r="O278" s="116">
        <v>0</v>
      </c>
      <c r="P278" s="120">
        <v>0</v>
      </c>
      <c r="Q278" s="27" t="str">
        <f>IF(G278="01 Jan 1900","Unregistered","Registered")</f>
        <v>Registered</v>
      </c>
      <c r="R278" s="121">
        <f>I278/H278</f>
        <v>1</v>
      </c>
      <c r="T278" s="117">
        <f t="shared" si="22"/>
        <v>0</v>
      </c>
      <c r="U278" s="117">
        <f t="shared" si="23"/>
        <v>0</v>
      </c>
    </row>
    <row r="279" spans="1:21" x14ac:dyDescent="0.3">
      <c r="A279" s="114">
        <v>5680</v>
      </c>
      <c r="B279" s="114" t="s">
        <v>396</v>
      </c>
      <c r="C279" s="114" t="s">
        <v>70</v>
      </c>
      <c r="D279" s="114" t="s">
        <v>6582</v>
      </c>
      <c r="E279" s="114" t="s">
        <v>6583</v>
      </c>
      <c r="F279" s="115">
        <v>45169</v>
      </c>
      <c r="G279" s="114" t="s">
        <v>5160</v>
      </c>
      <c r="H279" s="116">
        <v>4900000</v>
      </c>
      <c r="I279" s="116">
        <v>4900000</v>
      </c>
      <c r="J279" s="116">
        <v>4900000</v>
      </c>
      <c r="K279" s="116">
        <v>0</v>
      </c>
      <c r="L279" s="116">
        <v>0</v>
      </c>
      <c r="M279" s="116">
        <v>0</v>
      </c>
      <c r="N279" s="116">
        <v>0</v>
      </c>
      <c r="O279" s="116">
        <v>0</v>
      </c>
      <c r="P279" s="120">
        <v>0</v>
      </c>
      <c r="Q279" s="27" t="str">
        <f>IF(G279="01 Jan 1900","Unregistered","Registered")</f>
        <v>Registered</v>
      </c>
      <c r="R279" s="121">
        <f>I279/H279</f>
        <v>1</v>
      </c>
      <c r="T279" s="117">
        <f t="shared" si="22"/>
        <v>0</v>
      </c>
      <c r="U279" s="117">
        <f t="shared" si="23"/>
        <v>0</v>
      </c>
    </row>
    <row r="280" spans="1:21" x14ac:dyDescent="0.3">
      <c r="A280" s="114">
        <v>5681</v>
      </c>
      <c r="B280" s="114" t="s">
        <v>396</v>
      </c>
      <c r="C280" s="114" t="s">
        <v>70</v>
      </c>
      <c r="D280" s="114" t="s">
        <v>6584</v>
      </c>
      <c r="E280" s="114" t="s">
        <v>6585</v>
      </c>
      <c r="F280" s="115">
        <v>43889</v>
      </c>
      <c r="G280" s="114" t="s">
        <v>4350</v>
      </c>
      <c r="H280" s="116">
        <v>15082000</v>
      </c>
      <c r="I280" s="116">
        <v>15082000</v>
      </c>
      <c r="J280" s="116">
        <v>15082000</v>
      </c>
      <c r="K280" s="116">
        <v>0</v>
      </c>
      <c r="L280" s="116">
        <v>0</v>
      </c>
      <c r="M280" s="116">
        <v>0</v>
      </c>
      <c r="N280" s="116">
        <v>0</v>
      </c>
      <c r="O280" s="116">
        <v>0</v>
      </c>
      <c r="P280" s="120">
        <v>0</v>
      </c>
      <c r="Q280" s="27" t="str">
        <f>IF(G280="01 Jan 1900","Unregistered","Registered")</f>
        <v>Registered</v>
      </c>
      <c r="R280" s="121">
        <f>I280/H280</f>
        <v>1</v>
      </c>
      <c r="T280" s="117">
        <f t="shared" si="22"/>
        <v>0</v>
      </c>
      <c r="U280" s="117">
        <f t="shared" si="23"/>
        <v>0</v>
      </c>
    </row>
    <row r="281" spans="1:21" x14ac:dyDescent="0.3">
      <c r="A281" s="114">
        <v>5682</v>
      </c>
      <c r="B281" s="114" t="s">
        <v>396</v>
      </c>
      <c r="C281" s="114" t="s">
        <v>70</v>
      </c>
      <c r="D281" s="114" t="s">
        <v>6586</v>
      </c>
      <c r="E281" s="114" t="s">
        <v>5034</v>
      </c>
      <c r="F281" s="115">
        <v>44561</v>
      </c>
      <c r="G281" s="114" t="s">
        <v>5109</v>
      </c>
      <c r="H281" s="116">
        <v>6587500</v>
      </c>
      <c r="I281" s="116">
        <v>6587500</v>
      </c>
      <c r="J281" s="116">
        <v>6587500</v>
      </c>
      <c r="K281" s="116">
        <v>0</v>
      </c>
      <c r="L281" s="116">
        <v>0</v>
      </c>
      <c r="M281" s="116">
        <v>0</v>
      </c>
      <c r="N281" s="116">
        <v>0</v>
      </c>
      <c r="O281" s="116">
        <v>0</v>
      </c>
      <c r="P281" s="120">
        <v>0</v>
      </c>
      <c r="Q281" s="27" t="str">
        <f>IF(G281="01 Jan 1900","Unregistered","Registered")</f>
        <v>Registered</v>
      </c>
      <c r="R281" s="121">
        <f>I281/H281</f>
        <v>1</v>
      </c>
      <c r="T281" s="117">
        <f t="shared" si="22"/>
        <v>0</v>
      </c>
      <c r="U281" s="117">
        <f t="shared" si="23"/>
        <v>0</v>
      </c>
    </row>
    <row r="282" spans="1:21" x14ac:dyDescent="0.3">
      <c r="A282" s="114">
        <v>5683</v>
      </c>
      <c r="B282" s="114" t="s">
        <v>396</v>
      </c>
      <c r="C282" s="114" t="s">
        <v>70</v>
      </c>
      <c r="D282" s="114" t="s">
        <v>6587</v>
      </c>
      <c r="E282" s="114" t="s">
        <v>6588</v>
      </c>
      <c r="F282" s="115">
        <v>45099</v>
      </c>
      <c r="G282" s="114" t="s">
        <v>1774</v>
      </c>
      <c r="H282" s="116">
        <v>16100000</v>
      </c>
      <c r="I282" s="116">
        <v>16100000</v>
      </c>
      <c r="J282" s="116">
        <v>16100000</v>
      </c>
      <c r="K282" s="116">
        <v>0</v>
      </c>
      <c r="L282" s="116">
        <v>0</v>
      </c>
      <c r="M282" s="116">
        <v>0</v>
      </c>
      <c r="N282" s="116">
        <v>0</v>
      </c>
      <c r="O282" s="116">
        <v>0</v>
      </c>
      <c r="P282" s="120">
        <v>0</v>
      </c>
      <c r="Q282" s="27" t="str">
        <f>IF(G282="01 Jan 1900","Unregistered","Registered")</f>
        <v>Registered</v>
      </c>
      <c r="R282" s="121">
        <f>I282/H282</f>
        <v>1</v>
      </c>
      <c r="T282" s="117">
        <f t="shared" si="22"/>
        <v>0</v>
      </c>
      <c r="U282" s="117">
        <f t="shared" si="23"/>
        <v>0</v>
      </c>
    </row>
    <row r="283" spans="1:21" x14ac:dyDescent="0.3">
      <c r="A283" s="114">
        <v>5684</v>
      </c>
      <c r="B283" s="114" t="s">
        <v>396</v>
      </c>
      <c r="C283" s="114" t="s">
        <v>70</v>
      </c>
      <c r="D283" s="114" t="s">
        <v>6589</v>
      </c>
      <c r="E283" s="114" t="s">
        <v>6588</v>
      </c>
      <c r="F283" s="115">
        <v>44943</v>
      </c>
      <c r="G283" s="114" t="s">
        <v>2390</v>
      </c>
      <c r="H283" s="116">
        <v>9350000</v>
      </c>
      <c r="I283" s="116">
        <v>9350000</v>
      </c>
      <c r="J283" s="116">
        <v>9350000</v>
      </c>
      <c r="K283" s="116">
        <v>0</v>
      </c>
      <c r="L283" s="116">
        <v>0</v>
      </c>
      <c r="M283" s="116">
        <v>0</v>
      </c>
      <c r="N283" s="116">
        <v>0</v>
      </c>
      <c r="O283" s="116">
        <v>0</v>
      </c>
      <c r="P283" s="120">
        <v>0</v>
      </c>
      <c r="Q283" s="27" t="str">
        <f>IF(G283="01 Jan 1900","Unregistered","Registered")</f>
        <v>Registered</v>
      </c>
      <c r="R283" s="121">
        <f>I283/H283</f>
        <v>1</v>
      </c>
      <c r="T283" s="117">
        <f t="shared" si="22"/>
        <v>0</v>
      </c>
      <c r="U283" s="117">
        <f t="shared" si="23"/>
        <v>0</v>
      </c>
    </row>
    <row r="284" spans="1:21" x14ac:dyDescent="0.3">
      <c r="A284" s="114">
        <v>5685</v>
      </c>
      <c r="B284" s="114" t="s">
        <v>396</v>
      </c>
      <c r="C284" s="114" t="s">
        <v>70</v>
      </c>
      <c r="D284" s="114" t="s">
        <v>6590</v>
      </c>
      <c r="E284" s="114" t="s">
        <v>6591</v>
      </c>
      <c r="F284" s="115">
        <v>43738</v>
      </c>
      <c r="G284" s="114" t="s">
        <v>6592</v>
      </c>
      <c r="H284" s="116">
        <v>7256250</v>
      </c>
      <c r="I284" s="116">
        <v>7256250</v>
      </c>
      <c r="J284" s="116">
        <v>7256250</v>
      </c>
      <c r="K284" s="116">
        <v>0</v>
      </c>
      <c r="L284" s="116">
        <v>0</v>
      </c>
      <c r="M284" s="116">
        <v>0</v>
      </c>
      <c r="N284" s="116">
        <v>0</v>
      </c>
      <c r="O284" s="116">
        <v>0</v>
      </c>
      <c r="P284" s="120">
        <v>0</v>
      </c>
      <c r="Q284" s="27" t="str">
        <f>IF(G284="01 Jan 1900","Unregistered","Registered")</f>
        <v>Registered</v>
      </c>
      <c r="R284" s="121">
        <f>I284/H284</f>
        <v>1</v>
      </c>
      <c r="T284" s="117">
        <f t="shared" si="22"/>
        <v>0</v>
      </c>
      <c r="U284" s="117">
        <f t="shared" si="23"/>
        <v>0</v>
      </c>
    </row>
    <row r="285" spans="1:21" x14ac:dyDescent="0.3">
      <c r="A285" s="114">
        <v>5686</v>
      </c>
      <c r="B285" s="114" t="s">
        <v>396</v>
      </c>
      <c r="C285" s="114" t="s">
        <v>70</v>
      </c>
      <c r="D285" s="114" t="s">
        <v>6593</v>
      </c>
      <c r="E285" s="114" t="s">
        <v>6594</v>
      </c>
      <c r="F285" s="115">
        <v>44651</v>
      </c>
      <c r="G285" s="114" t="s">
        <v>5090</v>
      </c>
      <c r="H285" s="116">
        <v>10748500</v>
      </c>
      <c r="I285" s="116">
        <v>10748500</v>
      </c>
      <c r="J285" s="116">
        <v>10748500</v>
      </c>
      <c r="K285" s="116">
        <v>0</v>
      </c>
      <c r="L285" s="116">
        <v>0</v>
      </c>
      <c r="M285" s="116">
        <v>0</v>
      </c>
      <c r="N285" s="116">
        <v>0</v>
      </c>
      <c r="O285" s="116">
        <v>0</v>
      </c>
      <c r="P285" s="120">
        <v>0</v>
      </c>
      <c r="Q285" s="27" t="str">
        <f>IF(G285="01 Jan 1900","Unregistered","Registered")</f>
        <v>Registered</v>
      </c>
      <c r="R285" s="121">
        <f>I285/H285</f>
        <v>1</v>
      </c>
      <c r="T285" s="117">
        <f t="shared" si="22"/>
        <v>0</v>
      </c>
      <c r="U285" s="117">
        <f t="shared" si="23"/>
        <v>0</v>
      </c>
    </row>
    <row r="286" spans="1:21" x14ac:dyDescent="0.3">
      <c r="A286" s="114">
        <v>5687</v>
      </c>
      <c r="B286" s="114" t="s">
        <v>396</v>
      </c>
      <c r="C286" s="114" t="s">
        <v>70</v>
      </c>
      <c r="D286" s="114" t="s">
        <v>6595</v>
      </c>
      <c r="E286" s="114" t="s">
        <v>6596</v>
      </c>
      <c r="F286" s="115">
        <v>44845</v>
      </c>
      <c r="G286" s="114" t="s">
        <v>6597</v>
      </c>
      <c r="H286" s="116">
        <v>11776000</v>
      </c>
      <c r="I286" s="116">
        <v>11776000</v>
      </c>
      <c r="J286" s="116">
        <v>11776000</v>
      </c>
      <c r="K286" s="116">
        <v>0</v>
      </c>
      <c r="L286" s="116">
        <v>0</v>
      </c>
      <c r="M286" s="116">
        <v>0</v>
      </c>
      <c r="N286" s="116">
        <v>0</v>
      </c>
      <c r="O286" s="116">
        <v>0</v>
      </c>
      <c r="P286" s="120">
        <v>0</v>
      </c>
      <c r="Q286" s="27" t="str">
        <f>IF(G286="01 Jan 1900","Unregistered","Registered")</f>
        <v>Registered</v>
      </c>
      <c r="R286" s="121">
        <f>I286/H286</f>
        <v>1</v>
      </c>
      <c r="T286" s="117">
        <f t="shared" si="22"/>
        <v>0</v>
      </c>
      <c r="U286" s="117">
        <f t="shared" si="23"/>
        <v>0</v>
      </c>
    </row>
    <row r="287" spans="1:21" x14ac:dyDescent="0.3">
      <c r="A287" s="114">
        <v>5688</v>
      </c>
      <c r="B287" s="114" t="s">
        <v>396</v>
      </c>
      <c r="C287" s="114" t="s">
        <v>70</v>
      </c>
      <c r="D287" s="114" t="s">
        <v>6598</v>
      </c>
      <c r="E287" s="114" t="s">
        <v>6599</v>
      </c>
      <c r="F287" s="115">
        <v>44845</v>
      </c>
      <c r="G287" s="114" t="s">
        <v>6597</v>
      </c>
      <c r="H287" s="116">
        <v>12048000</v>
      </c>
      <c r="I287" s="116">
        <v>12048000</v>
      </c>
      <c r="J287" s="116">
        <v>12048000</v>
      </c>
      <c r="K287" s="116">
        <v>0</v>
      </c>
      <c r="L287" s="116">
        <v>0</v>
      </c>
      <c r="M287" s="116">
        <v>0</v>
      </c>
      <c r="N287" s="116">
        <v>0</v>
      </c>
      <c r="O287" s="116">
        <v>0</v>
      </c>
      <c r="P287" s="120">
        <v>0</v>
      </c>
      <c r="Q287" s="27" t="str">
        <f>IF(G287="01 Jan 1900","Unregistered","Registered")</f>
        <v>Registered</v>
      </c>
      <c r="R287" s="121">
        <f>I287/H287</f>
        <v>1</v>
      </c>
      <c r="T287" s="117">
        <f t="shared" si="22"/>
        <v>0</v>
      </c>
      <c r="U287" s="117">
        <f t="shared" si="23"/>
        <v>0</v>
      </c>
    </row>
    <row r="288" spans="1:21" x14ac:dyDescent="0.3">
      <c r="A288" s="114">
        <v>5689</v>
      </c>
      <c r="B288" s="114" t="s">
        <v>396</v>
      </c>
      <c r="C288" s="114" t="s">
        <v>70</v>
      </c>
      <c r="D288" s="114" t="s">
        <v>6600</v>
      </c>
      <c r="E288" s="114" t="s">
        <v>6346</v>
      </c>
      <c r="F288" s="115">
        <v>44644</v>
      </c>
      <c r="G288" s="114" t="s">
        <v>5164</v>
      </c>
      <c r="H288" s="116">
        <v>7092200</v>
      </c>
      <c r="I288" s="116">
        <v>7092200</v>
      </c>
      <c r="J288" s="116">
        <v>7092200</v>
      </c>
      <c r="K288" s="116">
        <v>0</v>
      </c>
      <c r="L288" s="116">
        <v>0</v>
      </c>
      <c r="M288" s="116">
        <v>0</v>
      </c>
      <c r="N288" s="116">
        <v>0</v>
      </c>
      <c r="O288" s="116">
        <v>0</v>
      </c>
      <c r="P288" s="120">
        <v>0</v>
      </c>
      <c r="Q288" s="27" t="str">
        <f>IF(G288="01 Jan 1900","Unregistered","Registered")</f>
        <v>Registered</v>
      </c>
      <c r="R288" s="121">
        <f>I288/H288</f>
        <v>1</v>
      </c>
      <c r="T288" s="117">
        <f t="shared" si="22"/>
        <v>0</v>
      </c>
      <c r="U288" s="117">
        <f t="shared" si="23"/>
        <v>0</v>
      </c>
    </row>
    <row r="289" spans="1:21" x14ac:dyDescent="0.3">
      <c r="A289" s="114">
        <v>5690</v>
      </c>
      <c r="B289" s="114" t="s">
        <v>396</v>
      </c>
      <c r="C289" s="114" t="s">
        <v>70</v>
      </c>
      <c r="D289" s="114" t="s">
        <v>6601</v>
      </c>
      <c r="E289" s="114" t="s">
        <v>6602</v>
      </c>
      <c r="F289" s="115">
        <v>44820</v>
      </c>
      <c r="G289" s="114" t="s">
        <v>5285</v>
      </c>
      <c r="H289" s="116">
        <v>6764250</v>
      </c>
      <c r="I289" s="116">
        <v>6764250</v>
      </c>
      <c r="J289" s="116">
        <v>6764250</v>
      </c>
      <c r="K289" s="116">
        <v>0</v>
      </c>
      <c r="L289" s="116">
        <v>0</v>
      </c>
      <c r="M289" s="116">
        <v>0</v>
      </c>
      <c r="N289" s="116">
        <v>0</v>
      </c>
      <c r="O289" s="116">
        <v>0</v>
      </c>
      <c r="P289" s="120">
        <v>0</v>
      </c>
      <c r="Q289" s="27" t="str">
        <f>IF(G289="01 Jan 1900","Unregistered","Registered")</f>
        <v>Registered</v>
      </c>
      <c r="R289" s="121">
        <f>I289/H289</f>
        <v>1</v>
      </c>
      <c r="T289" s="117">
        <f t="shared" si="22"/>
        <v>0</v>
      </c>
      <c r="U289" s="117">
        <f t="shared" si="23"/>
        <v>0</v>
      </c>
    </row>
    <row r="290" spans="1:21" x14ac:dyDescent="0.3">
      <c r="A290" s="114">
        <v>5691</v>
      </c>
      <c r="B290" s="114" t="s">
        <v>396</v>
      </c>
      <c r="C290" s="114" t="s">
        <v>70</v>
      </c>
      <c r="D290" s="114" t="s">
        <v>6603</v>
      </c>
      <c r="E290" s="114" t="s">
        <v>6604</v>
      </c>
      <c r="F290" s="115">
        <v>45094</v>
      </c>
      <c r="G290" s="114" t="s">
        <v>3010</v>
      </c>
      <c r="H290" s="116">
        <v>19100000</v>
      </c>
      <c r="I290" s="116">
        <v>19100000</v>
      </c>
      <c r="J290" s="116">
        <v>19100000</v>
      </c>
      <c r="K290" s="116">
        <v>0</v>
      </c>
      <c r="L290" s="116">
        <v>0</v>
      </c>
      <c r="M290" s="116">
        <v>0</v>
      </c>
      <c r="N290" s="116">
        <v>0</v>
      </c>
      <c r="O290" s="116">
        <v>0</v>
      </c>
      <c r="P290" s="120">
        <v>0</v>
      </c>
      <c r="Q290" s="27" t="str">
        <f>IF(G290="01 Jan 1900","Unregistered","Registered")</f>
        <v>Registered</v>
      </c>
      <c r="R290" s="121">
        <f>I290/H290</f>
        <v>1</v>
      </c>
      <c r="T290" s="117">
        <f t="shared" si="22"/>
        <v>0</v>
      </c>
      <c r="U290" s="117">
        <f t="shared" si="23"/>
        <v>0</v>
      </c>
    </row>
    <row r="291" spans="1:21" x14ac:dyDescent="0.3">
      <c r="A291" s="114">
        <v>5692</v>
      </c>
      <c r="B291" s="114" t="s">
        <v>396</v>
      </c>
      <c r="C291" s="114" t="s">
        <v>70</v>
      </c>
      <c r="D291" s="114" t="s">
        <v>6605</v>
      </c>
      <c r="E291" s="114" t="s">
        <v>6336</v>
      </c>
      <c r="F291" s="115">
        <v>44739</v>
      </c>
      <c r="G291" s="114" t="s">
        <v>5133</v>
      </c>
      <c r="H291" s="116">
        <v>8000000</v>
      </c>
      <c r="I291" s="116">
        <v>8000000</v>
      </c>
      <c r="J291" s="116">
        <v>8000000</v>
      </c>
      <c r="K291" s="116">
        <v>0</v>
      </c>
      <c r="L291" s="116">
        <v>0</v>
      </c>
      <c r="M291" s="116">
        <v>0</v>
      </c>
      <c r="N291" s="116">
        <v>0</v>
      </c>
      <c r="O291" s="116">
        <v>0</v>
      </c>
      <c r="P291" s="120">
        <v>0</v>
      </c>
      <c r="Q291" s="27" t="str">
        <f>IF(G291="01 Jan 1900","Unregistered","Registered")</f>
        <v>Registered</v>
      </c>
      <c r="R291" s="121">
        <f>I291/H291</f>
        <v>1</v>
      </c>
      <c r="T291" s="117">
        <f t="shared" si="22"/>
        <v>0</v>
      </c>
      <c r="U291" s="117">
        <f t="shared" si="23"/>
        <v>0</v>
      </c>
    </row>
    <row r="292" spans="1:21" x14ac:dyDescent="0.3">
      <c r="A292" s="114">
        <v>5693</v>
      </c>
      <c r="B292" s="114" t="s">
        <v>396</v>
      </c>
      <c r="C292" s="114" t="s">
        <v>70</v>
      </c>
      <c r="D292" s="114" t="s">
        <v>6606</v>
      </c>
      <c r="E292" s="114" t="s">
        <v>6607</v>
      </c>
      <c r="F292" s="115">
        <v>43753</v>
      </c>
      <c r="G292" s="114" t="s">
        <v>5346</v>
      </c>
      <c r="H292" s="116">
        <v>6522000</v>
      </c>
      <c r="I292" s="116">
        <v>6522000</v>
      </c>
      <c r="J292" s="116">
        <v>6522000</v>
      </c>
      <c r="K292" s="116">
        <v>0</v>
      </c>
      <c r="L292" s="116">
        <v>0</v>
      </c>
      <c r="M292" s="116">
        <v>0</v>
      </c>
      <c r="N292" s="116">
        <v>0</v>
      </c>
      <c r="O292" s="116">
        <v>0</v>
      </c>
      <c r="P292" s="120">
        <v>0</v>
      </c>
      <c r="Q292" s="27" t="str">
        <f>IF(G292="01 Jan 1900","Unregistered","Registered")</f>
        <v>Registered</v>
      </c>
      <c r="R292" s="121">
        <f>I292/H292</f>
        <v>1</v>
      </c>
      <c r="T292" s="117">
        <f t="shared" si="22"/>
        <v>0</v>
      </c>
      <c r="U292" s="117">
        <f t="shared" si="23"/>
        <v>0</v>
      </c>
    </row>
    <row r="293" spans="1:21" x14ac:dyDescent="0.3">
      <c r="A293" s="114">
        <v>5694</v>
      </c>
      <c r="B293" s="114" t="s">
        <v>396</v>
      </c>
      <c r="C293" s="114" t="s">
        <v>70</v>
      </c>
      <c r="D293" s="114" t="s">
        <v>6608</v>
      </c>
      <c r="E293" s="114" t="s">
        <v>6607</v>
      </c>
      <c r="F293" s="115">
        <v>43753</v>
      </c>
      <c r="G293" s="114" t="s">
        <v>5346</v>
      </c>
      <c r="H293" s="116">
        <v>6522000</v>
      </c>
      <c r="I293" s="116">
        <v>6522000</v>
      </c>
      <c r="J293" s="116">
        <v>6522000</v>
      </c>
      <c r="K293" s="116">
        <v>0</v>
      </c>
      <c r="L293" s="116">
        <v>0</v>
      </c>
      <c r="M293" s="116">
        <v>0</v>
      </c>
      <c r="N293" s="116">
        <v>0</v>
      </c>
      <c r="O293" s="116">
        <v>0</v>
      </c>
      <c r="P293" s="120">
        <v>0</v>
      </c>
      <c r="Q293" s="27" t="str">
        <f>IF(G293="01 Jan 1900","Unregistered","Registered")</f>
        <v>Registered</v>
      </c>
      <c r="R293" s="121">
        <f>I293/H293</f>
        <v>1</v>
      </c>
      <c r="T293" s="117">
        <f t="shared" si="22"/>
        <v>0</v>
      </c>
      <c r="U293" s="117">
        <f t="shared" si="23"/>
        <v>0</v>
      </c>
    </row>
    <row r="294" spans="1:21" x14ac:dyDescent="0.3">
      <c r="A294" s="114">
        <v>5695</v>
      </c>
      <c r="B294" s="114" t="s">
        <v>396</v>
      </c>
      <c r="C294" s="114" t="s">
        <v>70</v>
      </c>
      <c r="D294" s="114" t="s">
        <v>6609</v>
      </c>
      <c r="E294" s="114" t="s">
        <v>6346</v>
      </c>
      <c r="F294" s="115">
        <v>43922</v>
      </c>
      <c r="G294" s="114" t="s">
        <v>1351</v>
      </c>
      <c r="H294" s="116">
        <v>5636975</v>
      </c>
      <c r="I294" s="116">
        <v>5636975</v>
      </c>
      <c r="J294" s="116">
        <v>5636975</v>
      </c>
      <c r="K294" s="116">
        <v>0</v>
      </c>
      <c r="L294" s="116">
        <v>0</v>
      </c>
      <c r="M294" s="116">
        <v>0</v>
      </c>
      <c r="N294" s="116">
        <v>0</v>
      </c>
      <c r="O294" s="116">
        <v>0</v>
      </c>
      <c r="P294" s="120">
        <v>0</v>
      </c>
      <c r="Q294" s="27" t="str">
        <f>IF(G294="01 Jan 1900","Unregistered","Registered")</f>
        <v>Registered</v>
      </c>
      <c r="R294" s="121">
        <f>I294/H294</f>
        <v>1</v>
      </c>
      <c r="T294" s="117">
        <f t="shared" si="22"/>
        <v>0</v>
      </c>
      <c r="U294" s="117">
        <f t="shared" si="23"/>
        <v>0</v>
      </c>
    </row>
    <row r="295" spans="1:21" x14ac:dyDescent="0.3">
      <c r="A295" s="114">
        <v>5696</v>
      </c>
      <c r="B295" s="114" t="s">
        <v>396</v>
      </c>
      <c r="C295" s="114" t="s">
        <v>70</v>
      </c>
      <c r="D295" s="114" t="s">
        <v>6610</v>
      </c>
      <c r="E295" s="114" t="s">
        <v>2056</v>
      </c>
      <c r="F295" s="115">
        <v>43922</v>
      </c>
      <c r="G295" s="114" t="s">
        <v>1351</v>
      </c>
      <c r="H295" s="116">
        <v>5636975</v>
      </c>
      <c r="I295" s="116">
        <v>5636975</v>
      </c>
      <c r="J295" s="116">
        <v>5636975</v>
      </c>
      <c r="K295" s="116">
        <v>0</v>
      </c>
      <c r="L295" s="116">
        <v>0</v>
      </c>
      <c r="M295" s="116">
        <v>0</v>
      </c>
      <c r="N295" s="116">
        <v>0</v>
      </c>
      <c r="O295" s="116">
        <v>0</v>
      </c>
      <c r="P295" s="120">
        <v>0</v>
      </c>
      <c r="Q295" s="27" t="str">
        <f>IF(G295="01 Jan 1900","Unregistered","Registered")</f>
        <v>Registered</v>
      </c>
      <c r="R295" s="121">
        <f>I295/H295</f>
        <v>1</v>
      </c>
      <c r="T295" s="117">
        <f t="shared" si="22"/>
        <v>0</v>
      </c>
      <c r="U295" s="117">
        <f t="shared" si="23"/>
        <v>0</v>
      </c>
    </row>
    <row r="296" spans="1:21" x14ac:dyDescent="0.3">
      <c r="A296" s="114">
        <v>5697</v>
      </c>
      <c r="B296" s="114" t="s">
        <v>396</v>
      </c>
      <c r="C296" s="114" t="s">
        <v>70</v>
      </c>
      <c r="D296" s="114" t="s">
        <v>6611</v>
      </c>
      <c r="E296" s="114" t="s">
        <v>2931</v>
      </c>
      <c r="F296" s="115">
        <v>43733</v>
      </c>
      <c r="G296" s="114" t="s">
        <v>5473</v>
      </c>
      <c r="H296" s="116">
        <v>5294000</v>
      </c>
      <c r="I296" s="116">
        <v>5294000</v>
      </c>
      <c r="J296" s="116">
        <v>5294000</v>
      </c>
      <c r="K296" s="116">
        <v>0</v>
      </c>
      <c r="L296" s="116">
        <v>0</v>
      </c>
      <c r="M296" s="116">
        <v>0</v>
      </c>
      <c r="N296" s="116">
        <v>0</v>
      </c>
      <c r="O296" s="116">
        <v>0</v>
      </c>
      <c r="P296" s="120">
        <v>0</v>
      </c>
      <c r="Q296" s="27" t="str">
        <f>IF(G296="01 Jan 1900","Unregistered","Registered")</f>
        <v>Registered</v>
      </c>
      <c r="R296" s="121">
        <f>I296/H296</f>
        <v>1</v>
      </c>
      <c r="T296" s="117">
        <f t="shared" si="22"/>
        <v>0</v>
      </c>
      <c r="U296" s="117">
        <f t="shared" si="23"/>
        <v>0</v>
      </c>
    </row>
    <row r="297" spans="1:21" x14ac:dyDescent="0.3">
      <c r="A297" s="114">
        <v>5698</v>
      </c>
      <c r="B297" s="114" t="s">
        <v>396</v>
      </c>
      <c r="C297" s="114" t="s">
        <v>70</v>
      </c>
      <c r="D297" s="114" t="s">
        <v>6612</v>
      </c>
      <c r="E297" s="114" t="s">
        <v>6613</v>
      </c>
      <c r="F297" s="115">
        <v>43738</v>
      </c>
      <c r="G297" s="114" t="s">
        <v>6614</v>
      </c>
      <c r="H297" s="116">
        <v>5668750</v>
      </c>
      <c r="I297" s="116">
        <v>5668750</v>
      </c>
      <c r="J297" s="116">
        <v>5668750</v>
      </c>
      <c r="K297" s="116">
        <v>0</v>
      </c>
      <c r="L297" s="116">
        <v>0</v>
      </c>
      <c r="M297" s="116">
        <v>0</v>
      </c>
      <c r="N297" s="116">
        <v>0</v>
      </c>
      <c r="O297" s="116">
        <v>0</v>
      </c>
      <c r="P297" s="120">
        <v>0</v>
      </c>
      <c r="Q297" s="27" t="str">
        <f>IF(G297="01 Jan 1900","Unregistered","Registered")</f>
        <v>Registered</v>
      </c>
      <c r="R297" s="121">
        <f>I297/H297</f>
        <v>1</v>
      </c>
      <c r="T297" s="117">
        <f t="shared" si="22"/>
        <v>0</v>
      </c>
      <c r="U297" s="117">
        <f t="shared" si="23"/>
        <v>0</v>
      </c>
    </row>
    <row r="298" spans="1:21" x14ac:dyDescent="0.3">
      <c r="A298" s="114">
        <v>5699</v>
      </c>
      <c r="B298" s="114" t="s">
        <v>396</v>
      </c>
      <c r="C298" s="114" t="s">
        <v>70</v>
      </c>
      <c r="D298" s="114" t="s">
        <v>6615</v>
      </c>
      <c r="E298" s="114" t="s">
        <v>6616</v>
      </c>
      <c r="F298" s="115">
        <v>43734</v>
      </c>
      <c r="G298" s="114" t="s">
        <v>6552</v>
      </c>
      <c r="H298" s="116">
        <v>5835000</v>
      </c>
      <c r="I298" s="116">
        <v>5835000</v>
      </c>
      <c r="J298" s="116">
        <v>5835000</v>
      </c>
      <c r="K298" s="116">
        <v>0</v>
      </c>
      <c r="L298" s="116">
        <v>0</v>
      </c>
      <c r="M298" s="116">
        <v>0</v>
      </c>
      <c r="N298" s="116">
        <v>0</v>
      </c>
      <c r="O298" s="116">
        <v>0</v>
      </c>
      <c r="P298" s="120">
        <v>0</v>
      </c>
      <c r="Q298" s="27" t="str">
        <f>IF(G298="01 Jan 1900","Unregistered","Registered")</f>
        <v>Registered</v>
      </c>
      <c r="R298" s="121">
        <f>I298/H298</f>
        <v>1</v>
      </c>
      <c r="T298" s="117">
        <f t="shared" si="22"/>
        <v>0</v>
      </c>
      <c r="U298" s="117">
        <f t="shared" si="23"/>
        <v>0</v>
      </c>
    </row>
    <row r="299" spans="1:21" x14ac:dyDescent="0.3">
      <c r="A299" s="114">
        <v>5700</v>
      </c>
      <c r="B299" s="114" t="s">
        <v>396</v>
      </c>
      <c r="C299" s="114" t="s">
        <v>70</v>
      </c>
      <c r="D299" s="114" t="s">
        <v>6617</v>
      </c>
      <c r="E299" s="114" t="s">
        <v>6618</v>
      </c>
      <c r="F299" s="115">
        <v>43733</v>
      </c>
      <c r="G299" s="114" t="s">
        <v>5193</v>
      </c>
      <c r="H299" s="116">
        <v>5835000</v>
      </c>
      <c r="I299" s="116">
        <v>5835000</v>
      </c>
      <c r="J299" s="116">
        <v>5835000</v>
      </c>
      <c r="K299" s="116">
        <v>0</v>
      </c>
      <c r="L299" s="116">
        <v>0</v>
      </c>
      <c r="M299" s="116">
        <v>0</v>
      </c>
      <c r="N299" s="116">
        <v>0</v>
      </c>
      <c r="O299" s="116">
        <v>0</v>
      </c>
      <c r="P299" s="120">
        <v>0</v>
      </c>
      <c r="Q299" s="27" t="str">
        <f>IF(G299="01 Jan 1900","Unregistered","Registered")</f>
        <v>Registered</v>
      </c>
      <c r="R299" s="121">
        <f>I299/H299</f>
        <v>1</v>
      </c>
      <c r="T299" s="117">
        <f t="shared" si="22"/>
        <v>0</v>
      </c>
      <c r="U299" s="117">
        <f t="shared" si="23"/>
        <v>0</v>
      </c>
    </row>
    <row r="300" spans="1:21" x14ac:dyDescent="0.3">
      <c r="A300" s="114">
        <v>5701</v>
      </c>
      <c r="B300" s="114" t="s">
        <v>396</v>
      </c>
      <c r="C300" s="114" t="s">
        <v>70</v>
      </c>
      <c r="D300" s="114" t="s">
        <v>6619</v>
      </c>
      <c r="E300" s="114" t="s">
        <v>6620</v>
      </c>
      <c r="F300" s="115">
        <v>43734</v>
      </c>
      <c r="G300" s="114" t="s">
        <v>6621</v>
      </c>
      <c r="H300" s="116">
        <v>5500000</v>
      </c>
      <c r="I300" s="116">
        <v>5500000</v>
      </c>
      <c r="J300" s="116">
        <v>5500000</v>
      </c>
      <c r="K300" s="116">
        <v>0</v>
      </c>
      <c r="L300" s="116">
        <v>0</v>
      </c>
      <c r="M300" s="116">
        <v>0</v>
      </c>
      <c r="N300" s="116">
        <v>0</v>
      </c>
      <c r="O300" s="116">
        <v>0</v>
      </c>
      <c r="P300" s="120">
        <v>0</v>
      </c>
      <c r="Q300" s="27" t="str">
        <f>IF(G300="01 Jan 1900","Unregistered","Registered")</f>
        <v>Registered</v>
      </c>
      <c r="R300" s="121">
        <f>I300/H300</f>
        <v>1</v>
      </c>
      <c r="T300" s="117">
        <f t="shared" si="22"/>
        <v>0</v>
      </c>
      <c r="U300" s="117">
        <f t="shared" si="23"/>
        <v>0</v>
      </c>
    </row>
    <row r="301" spans="1:21" x14ac:dyDescent="0.3">
      <c r="A301" s="114">
        <v>5702</v>
      </c>
      <c r="B301" s="114" t="s">
        <v>396</v>
      </c>
      <c r="C301" s="114" t="s">
        <v>70</v>
      </c>
      <c r="D301" s="114" t="s">
        <v>6622</v>
      </c>
      <c r="E301" s="114" t="s">
        <v>6623</v>
      </c>
      <c r="F301" s="115">
        <v>45107</v>
      </c>
      <c r="G301" s="114" t="s">
        <v>5359</v>
      </c>
      <c r="H301" s="116">
        <v>4900000</v>
      </c>
      <c r="I301" s="116">
        <v>4900000</v>
      </c>
      <c r="J301" s="116">
        <v>4900000</v>
      </c>
      <c r="K301" s="116">
        <v>0</v>
      </c>
      <c r="L301" s="116">
        <v>0</v>
      </c>
      <c r="M301" s="116">
        <v>0</v>
      </c>
      <c r="N301" s="116">
        <v>0</v>
      </c>
      <c r="O301" s="116">
        <v>0</v>
      </c>
      <c r="P301" s="120">
        <v>0</v>
      </c>
      <c r="Q301" s="27" t="str">
        <f>IF(G301="01 Jan 1900","Unregistered","Registered")</f>
        <v>Registered</v>
      </c>
      <c r="R301" s="121">
        <f>I301/H301</f>
        <v>1</v>
      </c>
      <c r="T301" s="117">
        <f t="shared" si="22"/>
        <v>0</v>
      </c>
      <c r="U301" s="117">
        <f t="shared" si="23"/>
        <v>0</v>
      </c>
    </row>
    <row r="302" spans="1:21" x14ac:dyDescent="0.3">
      <c r="A302" s="114">
        <v>5703</v>
      </c>
      <c r="B302" s="114" t="s">
        <v>396</v>
      </c>
      <c r="C302" s="114" t="s">
        <v>70</v>
      </c>
      <c r="D302" s="114" t="s">
        <v>6624</v>
      </c>
      <c r="E302" s="114" t="s">
        <v>6625</v>
      </c>
      <c r="F302" s="115">
        <v>45107</v>
      </c>
      <c r="G302" s="114" t="s">
        <v>5359</v>
      </c>
      <c r="H302" s="116">
        <v>15700000</v>
      </c>
      <c r="I302" s="116">
        <v>15700000</v>
      </c>
      <c r="J302" s="116">
        <v>15700000</v>
      </c>
      <c r="K302" s="116">
        <v>0</v>
      </c>
      <c r="L302" s="116">
        <v>0</v>
      </c>
      <c r="M302" s="116">
        <v>0</v>
      </c>
      <c r="N302" s="116">
        <v>0</v>
      </c>
      <c r="O302" s="116">
        <v>0</v>
      </c>
      <c r="P302" s="120">
        <v>0</v>
      </c>
      <c r="Q302" s="27" t="str">
        <f>IF(G302="01 Jan 1900","Unregistered","Registered")</f>
        <v>Registered</v>
      </c>
      <c r="R302" s="121">
        <f>I302/H302</f>
        <v>1</v>
      </c>
      <c r="T302" s="117">
        <f t="shared" si="22"/>
        <v>0</v>
      </c>
      <c r="U302" s="117">
        <f t="shared" si="23"/>
        <v>0</v>
      </c>
    </row>
    <row r="303" spans="1:21" x14ac:dyDescent="0.3">
      <c r="A303" s="114">
        <v>5704</v>
      </c>
      <c r="B303" s="114" t="s">
        <v>396</v>
      </c>
      <c r="C303" s="114" t="s">
        <v>70</v>
      </c>
      <c r="D303" s="114" t="s">
        <v>6626</v>
      </c>
      <c r="E303" s="114" t="s">
        <v>6625</v>
      </c>
      <c r="F303" s="115">
        <v>45107</v>
      </c>
      <c r="G303" s="114" t="s">
        <v>5359</v>
      </c>
      <c r="H303" s="116">
        <v>7750000</v>
      </c>
      <c r="I303" s="116">
        <v>7750000</v>
      </c>
      <c r="J303" s="116">
        <v>7750000</v>
      </c>
      <c r="K303" s="116">
        <v>0</v>
      </c>
      <c r="L303" s="116">
        <v>0</v>
      </c>
      <c r="M303" s="116">
        <v>0</v>
      </c>
      <c r="N303" s="116">
        <v>0</v>
      </c>
      <c r="O303" s="116">
        <v>0</v>
      </c>
      <c r="P303" s="120">
        <v>0</v>
      </c>
      <c r="Q303" s="27" t="str">
        <f>IF(G303="01 Jan 1900","Unregistered","Registered")</f>
        <v>Registered</v>
      </c>
      <c r="R303" s="121">
        <f>I303/H303</f>
        <v>1</v>
      </c>
      <c r="T303" s="117">
        <f t="shared" si="22"/>
        <v>0</v>
      </c>
      <c r="U303" s="117">
        <f t="shared" si="23"/>
        <v>0</v>
      </c>
    </row>
    <row r="304" spans="1:21" x14ac:dyDescent="0.3">
      <c r="A304" s="114">
        <v>5705</v>
      </c>
      <c r="B304" s="114" t="s">
        <v>396</v>
      </c>
      <c r="C304" s="114" t="s">
        <v>70</v>
      </c>
      <c r="D304" s="114" t="s">
        <v>6627</v>
      </c>
      <c r="E304" s="114" t="s">
        <v>6623</v>
      </c>
      <c r="F304" s="115">
        <v>45107</v>
      </c>
      <c r="G304" s="114" t="s">
        <v>5359</v>
      </c>
      <c r="H304" s="116">
        <v>7475000</v>
      </c>
      <c r="I304" s="116">
        <v>7475000</v>
      </c>
      <c r="J304" s="116">
        <v>7475000</v>
      </c>
      <c r="K304" s="116">
        <v>0</v>
      </c>
      <c r="L304" s="116">
        <v>0</v>
      </c>
      <c r="M304" s="116">
        <v>0</v>
      </c>
      <c r="N304" s="116">
        <v>0</v>
      </c>
      <c r="O304" s="116">
        <v>0</v>
      </c>
      <c r="P304" s="120">
        <v>0</v>
      </c>
      <c r="Q304" s="27" t="str">
        <f>IF(G304="01 Jan 1900","Unregistered","Registered")</f>
        <v>Registered</v>
      </c>
      <c r="R304" s="121">
        <f>I304/H304</f>
        <v>1</v>
      </c>
      <c r="T304" s="117">
        <f t="shared" si="22"/>
        <v>0</v>
      </c>
      <c r="U304" s="117">
        <f t="shared" si="23"/>
        <v>0</v>
      </c>
    </row>
    <row r="305" spans="1:21" x14ac:dyDescent="0.3">
      <c r="A305" s="114">
        <v>5706</v>
      </c>
      <c r="B305" s="114" t="s">
        <v>396</v>
      </c>
      <c r="C305" s="114" t="s">
        <v>70</v>
      </c>
      <c r="D305" s="114" t="s">
        <v>6628</v>
      </c>
      <c r="E305" s="114" t="s">
        <v>6629</v>
      </c>
      <c r="F305" s="115">
        <v>45107</v>
      </c>
      <c r="G305" s="114" t="s">
        <v>5359</v>
      </c>
      <c r="H305" s="116">
        <v>14900000</v>
      </c>
      <c r="I305" s="116">
        <v>14900000</v>
      </c>
      <c r="J305" s="116">
        <v>14900000</v>
      </c>
      <c r="K305" s="116">
        <v>0</v>
      </c>
      <c r="L305" s="116">
        <v>0</v>
      </c>
      <c r="M305" s="116">
        <v>0</v>
      </c>
      <c r="N305" s="116">
        <v>0</v>
      </c>
      <c r="O305" s="116">
        <v>0</v>
      </c>
      <c r="P305" s="120">
        <v>0</v>
      </c>
      <c r="Q305" s="27" t="str">
        <f>IF(G305="01 Jan 1900","Unregistered","Registered")</f>
        <v>Registered</v>
      </c>
      <c r="R305" s="121">
        <f>I305/H305</f>
        <v>1</v>
      </c>
      <c r="T305" s="117">
        <f t="shared" si="22"/>
        <v>0</v>
      </c>
      <c r="U305" s="117">
        <f t="shared" si="23"/>
        <v>0</v>
      </c>
    </row>
    <row r="306" spans="1:21" x14ac:dyDescent="0.3">
      <c r="A306" s="114">
        <v>5707</v>
      </c>
      <c r="B306" s="114" t="s">
        <v>396</v>
      </c>
      <c r="C306" s="114" t="s">
        <v>70</v>
      </c>
      <c r="D306" s="114" t="s">
        <v>6630</v>
      </c>
      <c r="E306" s="114" t="s">
        <v>399</v>
      </c>
      <c r="F306" s="115">
        <v>44214</v>
      </c>
      <c r="G306" s="114" t="s">
        <v>5475</v>
      </c>
      <c r="H306" s="116">
        <v>7481250</v>
      </c>
      <c r="I306" s="116">
        <v>7481250</v>
      </c>
      <c r="J306" s="116">
        <v>7481250</v>
      </c>
      <c r="K306" s="116">
        <v>0</v>
      </c>
      <c r="L306" s="116">
        <v>0</v>
      </c>
      <c r="M306" s="116">
        <v>0</v>
      </c>
      <c r="N306" s="116">
        <v>0</v>
      </c>
      <c r="O306" s="116">
        <v>0</v>
      </c>
      <c r="P306" s="120">
        <v>0</v>
      </c>
      <c r="Q306" s="27" t="str">
        <f>IF(G306="01 Jan 1900","Unregistered","Registered")</f>
        <v>Registered</v>
      </c>
      <c r="R306" s="121">
        <f>I306/H306</f>
        <v>1</v>
      </c>
      <c r="T306" s="117">
        <f t="shared" si="22"/>
        <v>0</v>
      </c>
      <c r="U306" s="117">
        <f t="shared" si="23"/>
        <v>0</v>
      </c>
    </row>
    <row r="307" spans="1:21" x14ac:dyDescent="0.3">
      <c r="A307" s="114">
        <v>5708</v>
      </c>
      <c r="B307" s="114" t="s">
        <v>396</v>
      </c>
      <c r="C307" s="114" t="s">
        <v>70</v>
      </c>
      <c r="D307" s="114" t="s">
        <v>6631</v>
      </c>
      <c r="E307" s="114" t="s">
        <v>6559</v>
      </c>
      <c r="F307" s="115">
        <v>44170</v>
      </c>
      <c r="G307" s="114" t="s">
        <v>6349</v>
      </c>
      <c r="H307" s="116">
        <v>6972000</v>
      </c>
      <c r="I307" s="116">
        <v>6972000</v>
      </c>
      <c r="J307" s="116">
        <v>6972000</v>
      </c>
      <c r="K307" s="116">
        <v>0</v>
      </c>
      <c r="L307" s="116">
        <v>0</v>
      </c>
      <c r="M307" s="116">
        <v>0</v>
      </c>
      <c r="N307" s="116">
        <v>0</v>
      </c>
      <c r="O307" s="116">
        <v>0</v>
      </c>
      <c r="P307" s="120">
        <v>0</v>
      </c>
      <c r="Q307" s="27" t="str">
        <f>IF(G307="01 Jan 1900","Unregistered","Registered")</f>
        <v>Registered</v>
      </c>
      <c r="R307" s="121">
        <f>I307/H307</f>
        <v>1</v>
      </c>
      <c r="T307" s="117">
        <f t="shared" si="22"/>
        <v>0</v>
      </c>
      <c r="U307" s="117">
        <f t="shared" si="23"/>
        <v>0</v>
      </c>
    </row>
    <row r="308" spans="1:21" x14ac:dyDescent="0.3">
      <c r="A308" s="114">
        <v>5709</v>
      </c>
      <c r="B308" s="114" t="s">
        <v>396</v>
      </c>
      <c r="C308" s="114" t="s">
        <v>70</v>
      </c>
      <c r="D308" s="114" t="s">
        <v>6632</v>
      </c>
      <c r="E308" s="114" t="s">
        <v>6633</v>
      </c>
      <c r="F308" s="115">
        <v>43847</v>
      </c>
      <c r="G308" s="114" t="s">
        <v>5403</v>
      </c>
      <c r="H308" s="116">
        <v>7500000</v>
      </c>
      <c r="I308" s="116">
        <v>7500000</v>
      </c>
      <c r="J308" s="116">
        <v>7500000</v>
      </c>
      <c r="K308" s="116">
        <v>0</v>
      </c>
      <c r="L308" s="116">
        <v>0</v>
      </c>
      <c r="M308" s="116">
        <v>0</v>
      </c>
      <c r="N308" s="116">
        <v>0</v>
      </c>
      <c r="O308" s="116">
        <v>0</v>
      </c>
      <c r="P308" s="120">
        <v>0</v>
      </c>
      <c r="Q308" s="27" t="str">
        <f>IF(G308="01 Jan 1900","Unregistered","Registered")</f>
        <v>Registered</v>
      </c>
      <c r="R308" s="121">
        <f>I308/H308</f>
        <v>1</v>
      </c>
      <c r="T308" s="117">
        <f t="shared" si="22"/>
        <v>0</v>
      </c>
      <c r="U308" s="117">
        <f t="shared" si="23"/>
        <v>0</v>
      </c>
    </row>
    <row r="309" spans="1:21" x14ac:dyDescent="0.3">
      <c r="A309" s="114">
        <v>5710</v>
      </c>
      <c r="B309" s="114" t="s">
        <v>396</v>
      </c>
      <c r="C309" s="114" t="s">
        <v>70</v>
      </c>
      <c r="D309" s="114" t="s">
        <v>6634</v>
      </c>
      <c r="E309" s="114" t="s">
        <v>6635</v>
      </c>
      <c r="F309" s="115">
        <v>44972</v>
      </c>
      <c r="G309" s="114" t="s">
        <v>2541</v>
      </c>
      <c r="H309" s="116">
        <v>11595000</v>
      </c>
      <c r="I309" s="116">
        <v>11595000</v>
      </c>
      <c r="J309" s="116">
        <v>11595000</v>
      </c>
      <c r="K309" s="116">
        <v>0</v>
      </c>
      <c r="L309" s="116">
        <v>0</v>
      </c>
      <c r="M309" s="116">
        <v>0</v>
      </c>
      <c r="N309" s="116">
        <v>0</v>
      </c>
      <c r="O309" s="116">
        <v>0</v>
      </c>
      <c r="P309" s="120">
        <v>0</v>
      </c>
      <c r="Q309" s="27" t="str">
        <f>IF(G309="01 Jan 1900","Unregistered","Registered")</f>
        <v>Registered</v>
      </c>
      <c r="R309" s="121">
        <f>I309/H309</f>
        <v>1</v>
      </c>
      <c r="T309" s="117">
        <f t="shared" si="22"/>
        <v>0</v>
      </c>
      <c r="U309" s="117">
        <f t="shared" si="23"/>
        <v>0</v>
      </c>
    </row>
    <row r="310" spans="1:21" x14ac:dyDescent="0.3">
      <c r="A310" s="114">
        <v>5711</v>
      </c>
      <c r="B310" s="114" t="s">
        <v>396</v>
      </c>
      <c r="C310" s="114" t="s">
        <v>70</v>
      </c>
      <c r="D310" s="114" t="s">
        <v>6636</v>
      </c>
      <c r="E310" s="114" t="s">
        <v>6376</v>
      </c>
      <c r="F310" s="115">
        <v>44781</v>
      </c>
      <c r="G310" s="114" t="s">
        <v>5114</v>
      </c>
      <c r="H310" s="116">
        <v>6537500</v>
      </c>
      <c r="I310" s="116">
        <v>6537500</v>
      </c>
      <c r="J310" s="116">
        <v>6537500</v>
      </c>
      <c r="K310" s="116">
        <v>0</v>
      </c>
      <c r="L310" s="116">
        <v>0</v>
      </c>
      <c r="M310" s="116">
        <v>0</v>
      </c>
      <c r="N310" s="116">
        <v>0</v>
      </c>
      <c r="O310" s="116">
        <v>0</v>
      </c>
      <c r="P310" s="120">
        <v>0</v>
      </c>
      <c r="Q310" s="27" t="str">
        <f>IF(G310="01 Jan 1900","Unregistered","Registered")</f>
        <v>Registered</v>
      </c>
      <c r="R310" s="121">
        <f>I310/H310</f>
        <v>1</v>
      </c>
      <c r="T310" s="117">
        <f t="shared" si="22"/>
        <v>0</v>
      </c>
      <c r="U310" s="117">
        <f t="shared" si="23"/>
        <v>0</v>
      </c>
    </row>
    <row r="311" spans="1:21" x14ac:dyDescent="0.3">
      <c r="A311" s="114">
        <v>5712</v>
      </c>
      <c r="B311" s="114" t="s">
        <v>396</v>
      </c>
      <c r="C311" s="114" t="s">
        <v>70</v>
      </c>
      <c r="D311" s="114" t="s">
        <v>6637</v>
      </c>
      <c r="E311" s="114" t="s">
        <v>5470</v>
      </c>
      <c r="F311" s="115">
        <v>44772</v>
      </c>
      <c r="G311" s="114" t="s">
        <v>5175</v>
      </c>
      <c r="H311" s="116">
        <v>12500000</v>
      </c>
      <c r="I311" s="116">
        <v>12500000</v>
      </c>
      <c r="J311" s="116">
        <v>12500000</v>
      </c>
      <c r="K311" s="116">
        <v>0</v>
      </c>
      <c r="L311" s="116">
        <v>0</v>
      </c>
      <c r="M311" s="116">
        <v>0</v>
      </c>
      <c r="N311" s="116">
        <v>0</v>
      </c>
      <c r="O311" s="116">
        <v>0</v>
      </c>
      <c r="P311" s="120">
        <v>0</v>
      </c>
      <c r="Q311" s="27" t="str">
        <f>IF(G311="01 Jan 1900","Unregistered","Registered")</f>
        <v>Registered</v>
      </c>
      <c r="R311" s="121">
        <f>I311/H311</f>
        <v>1</v>
      </c>
      <c r="T311" s="117">
        <f t="shared" si="22"/>
        <v>0</v>
      </c>
      <c r="U311" s="117">
        <f t="shared" si="23"/>
        <v>0</v>
      </c>
    </row>
    <row r="312" spans="1:21" x14ac:dyDescent="0.3">
      <c r="A312" s="114">
        <v>5713</v>
      </c>
      <c r="B312" s="114" t="s">
        <v>396</v>
      </c>
      <c r="C312" s="114" t="s">
        <v>70</v>
      </c>
      <c r="D312" s="114" t="s">
        <v>6638</v>
      </c>
      <c r="E312" s="114" t="s">
        <v>6639</v>
      </c>
      <c r="F312" s="115">
        <v>43735</v>
      </c>
      <c r="G312" s="114" t="s">
        <v>6576</v>
      </c>
      <c r="H312" s="116">
        <v>9460000</v>
      </c>
      <c r="I312" s="116">
        <v>9460000</v>
      </c>
      <c r="J312" s="116">
        <v>9460000</v>
      </c>
      <c r="K312" s="116">
        <v>0</v>
      </c>
      <c r="L312" s="116">
        <v>0</v>
      </c>
      <c r="M312" s="116">
        <v>0</v>
      </c>
      <c r="N312" s="116">
        <v>0</v>
      </c>
      <c r="O312" s="116">
        <v>0</v>
      </c>
      <c r="P312" s="120">
        <v>0</v>
      </c>
      <c r="Q312" s="27" t="str">
        <f>IF(G312="01 Jan 1900","Unregistered","Registered")</f>
        <v>Registered</v>
      </c>
      <c r="R312" s="121">
        <f>I312/H312</f>
        <v>1</v>
      </c>
      <c r="T312" s="117">
        <f t="shared" ref="T312:T341" si="24">L312+M312+N312+O312+P312</f>
        <v>0</v>
      </c>
      <c r="U312" s="117">
        <f t="shared" ref="U312:U341" si="25">K312-T312</f>
        <v>0</v>
      </c>
    </row>
    <row r="313" spans="1:21" x14ac:dyDescent="0.3">
      <c r="A313" s="114">
        <v>5714</v>
      </c>
      <c r="B313" s="114" t="s">
        <v>396</v>
      </c>
      <c r="C313" s="114" t="s">
        <v>70</v>
      </c>
      <c r="D313" s="114" t="s">
        <v>6640</v>
      </c>
      <c r="E313" s="114" t="s">
        <v>1794</v>
      </c>
      <c r="F313" s="115">
        <v>43858</v>
      </c>
      <c r="G313" s="114" t="s">
        <v>1425</v>
      </c>
      <c r="H313" s="116">
        <v>12831000</v>
      </c>
      <c r="I313" s="116">
        <v>12831000</v>
      </c>
      <c r="J313" s="116">
        <v>12831000</v>
      </c>
      <c r="K313" s="116">
        <v>0</v>
      </c>
      <c r="L313" s="116">
        <v>0</v>
      </c>
      <c r="M313" s="116">
        <v>0</v>
      </c>
      <c r="N313" s="116">
        <v>0</v>
      </c>
      <c r="O313" s="116">
        <v>0</v>
      </c>
      <c r="P313" s="120">
        <v>0</v>
      </c>
      <c r="Q313" s="27" t="str">
        <f>IF(G313="01 Jan 1900","Unregistered","Registered")</f>
        <v>Registered</v>
      </c>
      <c r="R313" s="121">
        <f>I313/H313</f>
        <v>1</v>
      </c>
      <c r="T313" s="117">
        <f t="shared" si="24"/>
        <v>0</v>
      </c>
      <c r="U313" s="117">
        <f t="shared" si="25"/>
        <v>0</v>
      </c>
    </row>
    <row r="314" spans="1:21" x14ac:dyDescent="0.3">
      <c r="A314" s="114">
        <v>5715</v>
      </c>
      <c r="B314" s="114" t="s">
        <v>396</v>
      </c>
      <c r="C314" s="114" t="s">
        <v>70</v>
      </c>
      <c r="D314" s="114" t="s">
        <v>6641</v>
      </c>
      <c r="E314" s="114" t="s">
        <v>6642</v>
      </c>
      <c r="F314" s="115">
        <v>43733</v>
      </c>
      <c r="G314" s="114" t="s">
        <v>6542</v>
      </c>
      <c r="H314" s="116">
        <v>8000000</v>
      </c>
      <c r="I314" s="116">
        <v>8000000</v>
      </c>
      <c r="J314" s="116">
        <v>8000000</v>
      </c>
      <c r="K314" s="116">
        <v>0</v>
      </c>
      <c r="L314" s="116">
        <v>0</v>
      </c>
      <c r="M314" s="116">
        <v>0</v>
      </c>
      <c r="N314" s="116">
        <v>0</v>
      </c>
      <c r="O314" s="116">
        <v>0</v>
      </c>
      <c r="P314" s="120">
        <v>0</v>
      </c>
      <c r="Q314" s="27" t="str">
        <f>IF(G314="01 Jan 1900","Unregistered","Registered")</f>
        <v>Registered</v>
      </c>
      <c r="R314" s="121">
        <f>I314/H314</f>
        <v>1</v>
      </c>
      <c r="T314" s="117">
        <f t="shared" si="24"/>
        <v>0</v>
      </c>
      <c r="U314" s="117">
        <f t="shared" si="25"/>
        <v>0</v>
      </c>
    </row>
    <row r="315" spans="1:21" x14ac:dyDescent="0.3">
      <c r="A315" s="114">
        <v>5716</v>
      </c>
      <c r="B315" s="114" t="s">
        <v>396</v>
      </c>
      <c r="C315" s="114" t="s">
        <v>70</v>
      </c>
      <c r="D315" s="114" t="s">
        <v>6643</v>
      </c>
      <c r="E315" s="114" t="s">
        <v>6644</v>
      </c>
      <c r="F315" s="115">
        <v>44446</v>
      </c>
      <c r="G315" s="114" t="s">
        <v>5196</v>
      </c>
      <c r="H315" s="116">
        <v>7568000</v>
      </c>
      <c r="I315" s="116">
        <v>7568000</v>
      </c>
      <c r="J315" s="116">
        <v>7568000</v>
      </c>
      <c r="K315" s="116">
        <v>0</v>
      </c>
      <c r="L315" s="116">
        <v>0</v>
      </c>
      <c r="M315" s="116">
        <v>0</v>
      </c>
      <c r="N315" s="116">
        <v>0</v>
      </c>
      <c r="O315" s="116">
        <v>0</v>
      </c>
      <c r="P315" s="120">
        <v>0</v>
      </c>
      <c r="Q315" s="27" t="str">
        <f>IF(G315="01 Jan 1900","Unregistered","Registered")</f>
        <v>Registered</v>
      </c>
      <c r="R315" s="121">
        <f>I315/H315</f>
        <v>1</v>
      </c>
      <c r="T315" s="117">
        <f t="shared" si="24"/>
        <v>0</v>
      </c>
      <c r="U315" s="117">
        <f t="shared" si="25"/>
        <v>0</v>
      </c>
    </row>
    <row r="316" spans="1:21" x14ac:dyDescent="0.3">
      <c r="A316" s="114">
        <v>5717</v>
      </c>
      <c r="B316" s="114" t="s">
        <v>396</v>
      </c>
      <c r="C316" s="114" t="s">
        <v>70</v>
      </c>
      <c r="D316" s="114" t="s">
        <v>6645</v>
      </c>
      <c r="E316" s="114" t="s">
        <v>6646</v>
      </c>
      <c r="F316" s="115">
        <v>44469</v>
      </c>
      <c r="G316" s="114" t="s">
        <v>5103</v>
      </c>
      <c r="H316" s="116">
        <v>10000000</v>
      </c>
      <c r="I316" s="116">
        <v>10000000</v>
      </c>
      <c r="J316" s="116">
        <v>10000000</v>
      </c>
      <c r="K316" s="116">
        <v>0</v>
      </c>
      <c r="L316" s="116">
        <v>0</v>
      </c>
      <c r="M316" s="116">
        <v>0</v>
      </c>
      <c r="N316" s="116">
        <v>0</v>
      </c>
      <c r="O316" s="116">
        <v>0</v>
      </c>
      <c r="P316" s="120">
        <v>0</v>
      </c>
      <c r="Q316" s="27" t="str">
        <f>IF(G316="01 Jan 1900","Unregistered","Registered")</f>
        <v>Registered</v>
      </c>
      <c r="R316" s="121">
        <f>I316/H316</f>
        <v>1</v>
      </c>
      <c r="T316" s="117">
        <f t="shared" si="24"/>
        <v>0</v>
      </c>
      <c r="U316" s="117">
        <f t="shared" si="25"/>
        <v>0</v>
      </c>
    </row>
    <row r="317" spans="1:21" x14ac:dyDescent="0.3">
      <c r="A317" s="114">
        <v>5718</v>
      </c>
      <c r="B317" s="114" t="s">
        <v>396</v>
      </c>
      <c r="C317" s="114" t="s">
        <v>70</v>
      </c>
      <c r="D317" s="114" t="s">
        <v>6647</v>
      </c>
      <c r="E317" s="114" t="s">
        <v>6496</v>
      </c>
      <c r="F317" s="115">
        <v>43818</v>
      </c>
      <c r="G317" s="114" t="s">
        <v>5447</v>
      </c>
      <c r="H317" s="116">
        <v>8807700</v>
      </c>
      <c r="I317" s="116">
        <v>8807700</v>
      </c>
      <c r="J317" s="116">
        <v>8807700</v>
      </c>
      <c r="K317" s="116">
        <v>0</v>
      </c>
      <c r="L317" s="116">
        <v>0</v>
      </c>
      <c r="M317" s="116">
        <v>0</v>
      </c>
      <c r="N317" s="116">
        <v>0</v>
      </c>
      <c r="O317" s="116">
        <v>0</v>
      </c>
      <c r="P317" s="120">
        <v>0</v>
      </c>
      <c r="Q317" s="27" t="str">
        <f>IF(G317="01 Jan 1900","Unregistered","Registered")</f>
        <v>Registered</v>
      </c>
      <c r="R317" s="121">
        <f>I317/H317</f>
        <v>1</v>
      </c>
      <c r="T317" s="117">
        <f t="shared" si="24"/>
        <v>0</v>
      </c>
      <c r="U317" s="117">
        <f t="shared" si="25"/>
        <v>0</v>
      </c>
    </row>
    <row r="318" spans="1:21" x14ac:dyDescent="0.3">
      <c r="A318" s="114">
        <v>5719</v>
      </c>
      <c r="B318" s="114" t="s">
        <v>396</v>
      </c>
      <c r="C318" s="114" t="s">
        <v>70</v>
      </c>
      <c r="D318" s="114" t="s">
        <v>6648</v>
      </c>
      <c r="E318" s="114" t="s">
        <v>6494</v>
      </c>
      <c r="F318" s="115">
        <v>43823</v>
      </c>
      <c r="G318" s="114" t="s">
        <v>5468</v>
      </c>
      <c r="H318" s="116">
        <v>9136000</v>
      </c>
      <c r="I318" s="116">
        <v>9136000</v>
      </c>
      <c r="J318" s="116">
        <v>9136000</v>
      </c>
      <c r="K318" s="116">
        <v>0</v>
      </c>
      <c r="L318" s="116">
        <v>0</v>
      </c>
      <c r="M318" s="116">
        <v>0</v>
      </c>
      <c r="N318" s="116">
        <v>0</v>
      </c>
      <c r="O318" s="116">
        <v>0</v>
      </c>
      <c r="P318" s="120">
        <v>0</v>
      </c>
      <c r="Q318" s="27" t="str">
        <f>IF(G318="01 Jan 1900","Unregistered","Registered")</f>
        <v>Registered</v>
      </c>
      <c r="R318" s="121">
        <f>I318/H318</f>
        <v>1</v>
      </c>
      <c r="T318" s="117">
        <f t="shared" si="24"/>
        <v>0</v>
      </c>
      <c r="U318" s="117">
        <f t="shared" si="25"/>
        <v>0</v>
      </c>
    </row>
    <row r="319" spans="1:21" x14ac:dyDescent="0.3">
      <c r="A319" s="114">
        <v>5720</v>
      </c>
      <c r="B319" s="114" t="s">
        <v>396</v>
      </c>
      <c r="C319" s="114" t="s">
        <v>70</v>
      </c>
      <c r="D319" s="114" t="s">
        <v>6649</v>
      </c>
      <c r="E319" s="114" t="s">
        <v>6650</v>
      </c>
      <c r="F319" s="115">
        <v>45107</v>
      </c>
      <c r="G319" s="114" t="s">
        <v>4150</v>
      </c>
      <c r="H319" s="116">
        <v>10548000</v>
      </c>
      <c r="I319" s="116">
        <v>10548000</v>
      </c>
      <c r="J319" s="116">
        <v>10548000</v>
      </c>
      <c r="K319" s="116">
        <v>0</v>
      </c>
      <c r="L319" s="116">
        <v>0</v>
      </c>
      <c r="M319" s="116">
        <v>0</v>
      </c>
      <c r="N319" s="116">
        <v>0</v>
      </c>
      <c r="O319" s="116">
        <v>0</v>
      </c>
      <c r="P319" s="120">
        <v>0</v>
      </c>
      <c r="Q319" s="27" t="str">
        <f>IF(G319="01 Jan 1900","Unregistered","Registered")</f>
        <v>Registered</v>
      </c>
      <c r="R319" s="121">
        <f>I319/H319</f>
        <v>1</v>
      </c>
      <c r="T319" s="117">
        <f t="shared" si="24"/>
        <v>0</v>
      </c>
      <c r="U319" s="117">
        <f t="shared" si="25"/>
        <v>0</v>
      </c>
    </row>
    <row r="320" spans="1:21" x14ac:dyDescent="0.3">
      <c r="A320" s="114">
        <v>5721</v>
      </c>
      <c r="B320" s="114" t="s">
        <v>396</v>
      </c>
      <c r="C320" s="114" t="s">
        <v>70</v>
      </c>
      <c r="D320" s="114" t="s">
        <v>6651</v>
      </c>
      <c r="E320" s="114" t="s">
        <v>400</v>
      </c>
      <c r="F320" s="115">
        <v>43735</v>
      </c>
      <c r="G320" s="114" t="s">
        <v>5352</v>
      </c>
      <c r="H320" s="116">
        <v>9700000</v>
      </c>
      <c r="I320" s="116">
        <v>9700000</v>
      </c>
      <c r="J320" s="116">
        <v>9700000</v>
      </c>
      <c r="K320" s="116">
        <v>0</v>
      </c>
      <c r="L320" s="116">
        <v>0</v>
      </c>
      <c r="M320" s="116">
        <v>0</v>
      </c>
      <c r="N320" s="116">
        <v>0</v>
      </c>
      <c r="O320" s="116">
        <v>0</v>
      </c>
      <c r="P320" s="120">
        <v>0</v>
      </c>
      <c r="Q320" s="27" t="str">
        <f>IF(G320="01 Jan 1900","Unregistered","Registered")</f>
        <v>Registered</v>
      </c>
      <c r="R320" s="121">
        <f>I320/H320</f>
        <v>1</v>
      </c>
      <c r="T320" s="117">
        <f t="shared" si="24"/>
        <v>0</v>
      </c>
      <c r="U320" s="117">
        <f t="shared" si="25"/>
        <v>0</v>
      </c>
    </row>
    <row r="321" spans="1:21" x14ac:dyDescent="0.3">
      <c r="A321" s="114">
        <v>5722</v>
      </c>
      <c r="B321" s="114" t="s">
        <v>396</v>
      </c>
      <c r="C321" s="114" t="s">
        <v>70</v>
      </c>
      <c r="D321" s="114" t="s">
        <v>6652</v>
      </c>
      <c r="E321" s="114" t="s">
        <v>6653</v>
      </c>
      <c r="F321" s="115">
        <v>43838</v>
      </c>
      <c r="G321" s="114" t="s">
        <v>5485</v>
      </c>
      <c r="H321" s="116">
        <v>14311500</v>
      </c>
      <c r="I321" s="116">
        <v>14311500</v>
      </c>
      <c r="J321" s="116">
        <v>14311500</v>
      </c>
      <c r="K321" s="116">
        <v>0</v>
      </c>
      <c r="L321" s="116">
        <v>0</v>
      </c>
      <c r="M321" s="116">
        <v>0</v>
      </c>
      <c r="N321" s="116">
        <v>0</v>
      </c>
      <c r="O321" s="116">
        <v>0</v>
      </c>
      <c r="P321" s="120">
        <v>0</v>
      </c>
      <c r="Q321" s="27" t="str">
        <f>IF(G321="01 Jan 1900","Unregistered","Registered")</f>
        <v>Registered</v>
      </c>
      <c r="R321" s="121">
        <f>I321/H321</f>
        <v>1</v>
      </c>
      <c r="T321" s="117">
        <f t="shared" si="24"/>
        <v>0</v>
      </c>
      <c r="U321" s="117">
        <f t="shared" si="25"/>
        <v>0</v>
      </c>
    </row>
    <row r="322" spans="1:21" x14ac:dyDescent="0.3">
      <c r="A322" s="114">
        <v>5723</v>
      </c>
      <c r="B322" s="114" t="s">
        <v>396</v>
      </c>
      <c r="C322" s="114" t="s">
        <v>70</v>
      </c>
      <c r="D322" s="114" t="s">
        <v>6654</v>
      </c>
      <c r="E322" s="114" t="s">
        <v>6655</v>
      </c>
      <c r="F322" s="115">
        <v>44845</v>
      </c>
      <c r="G322" s="114" t="s">
        <v>6656</v>
      </c>
      <c r="H322" s="116">
        <v>11642100</v>
      </c>
      <c r="I322" s="116">
        <v>11642100</v>
      </c>
      <c r="J322" s="116">
        <v>11642100</v>
      </c>
      <c r="K322" s="116">
        <v>0</v>
      </c>
      <c r="L322" s="116">
        <v>0</v>
      </c>
      <c r="M322" s="116">
        <v>0</v>
      </c>
      <c r="N322" s="116">
        <v>0</v>
      </c>
      <c r="O322" s="116">
        <v>0</v>
      </c>
      <c r="P322" s="120">
        <v>0</v>
      </c>
      <c r="Q322" s="27" t="str">
        <f>IF(G322="01 Jan 1900","Unregistered","Registered")</f>
        <v>Registered</v>
      </c>
      <c r="R322" s="121">
        <f>I322/H322</f>
        <v>1</v>
      </c>
      <c r="T322" s="117">
        <f t="shared" si="24"/>
        <v>0</v>
      </c>
      <c r="U322" s="117">
        <f t="shared" si="25"/>
        <v>0</v>
      </c>
    </row>
    <row r="323" spans="1:21" x14ac:dyDescent="0.3">
      <c r="A323" s="114">
        <v>5724</v>
      </c>
      <c r="B323" s="114" t="s">
        <v>396</v>
      </c>
      <c r="C323" s="114" t="s">
        <v>70</v>
      </c>
      <c r="D323" s="114" t="s">
        <v>6657</v>
      </c>
      <c r="E323" s="114" t="s">
        <v>6658</v>
      </c>
      <c r="F323" s="115">
        <v>43735</v>
      </c>
      <c r="G323" s="114" t="s">
        <v>2484</v>
      </c>
      <c r="H323" s="116">
        <v>8988000</v>
      </c>
      <c r="I323" s="116">
        <v>8988000</v>
      </c>
      <c r="J323" s="116">
        <v>8988000</v>
      </c>
      <c r="K323" s="116">
        <v>0</v>
      </c>
      <c r="L323" s="116">
        <v>0</v>
      </c>
      <c r="M323" s="116">
        <v>0</v>
      </c>
      <c r="N323" s="116">
        <v>0</v>
      </c>
      <c r="O323" s="116">
        <v>0</v>
      </c>
      <c r="P323" s="120">
        <v>0</v>
      </c>
      <c r="Q323" s="27" t="str">
        <f>IF(G323="01 Jan 1900","Unregistered","Registered")</f>
        <v>Registered</v>
      </c>
      <c r="R323" s="121">
        <f>I323/H323</f>
        <v>1</v>
      </c>
      <c r="T323" s="117">
        <f t="shared" si="24"/>
        <v>0</v>
      </c>
      <c r="U323" s="117">
        <f t="shared" si="25"/>
        <v>0</v>
      </c>
    </row>
    <row r="324" spans="1:21" x14ac:dyDescent="0.3">
      <c r="A324" s="114">
        <v>5725</v>
      </c>
      <c r="B324" s="114" t="s">
        <v>396</v>
      </c>
      <c r="C324" s="114" t="s">
        <v>70</v>
      </c>
      <c r="D324" s="114" t="s">
        <v>6659</v>
      </c>
      <c r="E324" s="114" t="s">
        <v>1869</v>
      </c>
      <c r="F324" s="115">
        <v>44956</v>
      </c>
      <c r="G324" s="114" t="s">
        <v>2862</v>
      </c>
      <c r="H324" s="116">
        <v>7000000</v>
      </c>
      <c r="I324" s="116">
        <v>7000000</v>
      </c>
      <c r="J324" s="116">
        <v>7000000</v>
      </c>
      <c r="K324" s="116">
        <v>0</v>
      </c>
      <c r="L324" s="116">
        <v>0</v>
      </c>
      <c r="M324" s="116">
        <v>0</v>
      </c>
      <c r="N324" s="116">
        <v>0</v>
      </c>
      <c r="O324" s="116">
        <v>0</v>
      </c>
      <c r="P324" s="120">
        <v>0</v>
      </c>
      <c r="Q324" s="27" t="str">
        <f>IF(G324="01 Jan 1900","Unregistered","Registered")</f>
        <v>Registered</v>
      </c>
      <c r="R324" s="121">
        <f>I324/H324</f>
        <v>1</v>
      </c>
      <c r="T324" s="117">
        <f t="shared" si="24"/>
        <v>0</v>
      </c>
      <c r="U324" s="117">
        <f t="shared" si="25"/>
        <v>0</v>
      </c>
    </row>
    <row r="325" spans="1:21" x14ac:dyDescent="0.3">
      <c r="A325" s="114">
        <v>5726</v>
      </c>
      <c r="B325" s="114" t="s">
        <v>396</v>
      </c>
      <c r="C325" s="114" t="s">
        <v>70</v>
      </c>
      <c r="D325" s="114" t="s">
        <v>6660</v>
      </c>
      <c r="E325" s="114" t="s">
        <v>6661</v>
      </c>
      <c r="F325" s="115">
        <v>43885</v>
      </c>
      <c r="G325" s="114" t="s">
        <v>5349</v>
      </c>
      <c r="H325" s="116">
        <v>6000000</v>
      </c>
      <c r="I325" s="116">
        <v>6000000</v>
      </c>
      <c r="J325" s="116">
        <v>6000000</v>
      </c>
      <c r="K325" s="116">
        <v>0</v>
      </c>
      <c r="L325" s="116">
        <v>0</v>
      </c>
      <c r="M325" s="116">
        <v>0</v>
      </c>
      <c r="N325" s="116">
        <v>0</v>
      </c>
      <c r="O325" s="116">
        <v>0</v>
      </c>
      <c r="P325" s="120">
        <v>0</v>
      </c>
      <c r="Q325" s="27" t="str">
        <f>IF(G325="01 Jan 1900","Unregistered","Registered")</f>
        <v>Registered</v>
      </c>
      <c r="R325" s="121">
        <f>I325/H325</f>
        <v>1</v>
      </c>
      <c r="T325" s="117">
        <f t="shared" si="24"/>
        <v>0</v>
      </c>
      <c r="U325" s="117">
        <f t="shared" si="25"/>
        <v>0</v>
      </c>
    </row>
    <row r="326" spans="1:21" x14ac:dyDescent="0.3">
      <c r="A326" s="114">
        <v>5727</v>
      </c>
      <c r="B326" s="114" t="s">
        <v>396</v>
      </c>
      <c r="C326" s="114" t="s">
        <v>70</v>
      </c>
      <c r="D326" s="114" t="s">
        <v>6662</v>
      </c>
      <c r="E326" s="114" t="s">
        <v>2315</v>
      </c>
      <c r="F326" s="115">
        <v>43753</v>
      </c>
      <c r="G326" s="114" t="s">
        <v>5461</v>
      </c>
      <c r="H326" s="116">
        <v>22924000</v>
      </c>
      <c r="I326" s="116">
        <v>22924000</v>
      </c>
      <c r="J326" s="116">
        <v>22924000</v>
      </c>
      <c r="K326" s="116">
        <v>0</v>
      </c>
      <c r="L326" s="116">
        <v>0</v>
      </c>
      <c r="M326" s="116">
        <v>0</v>
      </c>
      <c r="N326" s="116">
        <v>0</v>
      </c>
      <c r="O326" s="116">
        <v>0</v>
      </c>
      <c r="P326" s="120">
        <v>0</v>
      </c>
      <c r="Q326" s="27" t="str">
        <f>IF(G326="01 Jan 1900","Unregistered","Registered")</f>
        <v>Registered</v>
      </c>
      <c r="R326" s="121">
        <f>I326/H326</f>
        <v>1</v>
      </c>
      <c r="T326" s="117">
        <f t="shared" si="24"/>
        <v>0</v>
      </c>
      <c r="U326" s="117">
        <f t="shared" si="25"/>
        <v>0</v>
      </c>
    </row>
    <row r="327" spans="1:21" x14ac:dyDescent="0.3">
      <c r="A327" s="114">
        <v>5728</v>
      </c>
      <c r="B327" s="114" t="s">
        <v>396</v>
      </c>
      <c r="C327" s="114" t="s">
        <v>70</v>
      </c>
      <c r="D327" s="114" t="s">
        <v>6663</v>
      </c>
      <c r="E327" s="114" t="s">
        <v>6664</v>
      </c>
      <c r="F327" s="115">
        <v>45014</v>
      </c>
      <c r="G327" s="114" t="s">
        <v>4104</v>
      </c>
      <c r="H327" s="116">
        <v>5670000</v>
      </c>
      <c r="I327" s="116">
        <v>5670000</v>
      </c>
      <c r="J327" s="116">
        <v>5670000</v>
      </c>
      <c r="K327" s="116">
        <v>0</v>
      </c>
      <c r="L327" s="116">
        <v>0</v>
      </c>
      <c r="M327" s="116">
        <v>0</v>
      </c>
      <c r="N327" s="116">
        <v>0</v>
      </c>
      <c r="O327" s="116">
        <v>0</v>
      </c>
      <c r="P327" s="120">
        <v>0</v>
      </c>
      <c r="Q327" s="27" t="str">
        <f>IF(G327="01 Jan 1900","Unregistered","Registered")</f>
        <v>Registered</v>
      </c>
      <c r="R327" s="121">
        <f>I327/H327</f>
        <v>1</v>
      </c>
      <c r="T327" s="117">
        <f t="shared" si="24"/>
        <v>0</v>
      </c>
      <c r="U327" s="117">
        <f t="shared" si="25"/>
        <v>0</v>
      </c>
    </row>
    <row r="328" spans="1:21" x14ac:dyDescent="0.3">
      <c r="A328" s="114">
        <v>5729</v>
      </c>
      <c r="B328" s="114" t="s">
        <v>396</v>
      </c>
      <c r="C328" s="114" t="s">
        <v>70</v>
      </c>
      <c r="D328" s="114" t="s">
        <v>6665</v>
      </c>
      <c r="E328" s="114" t="s">
        <v>6666</v>
      </c>
      <c r="F328" s="115">
        <v>44189</v>
      </c>
      <c r="G328" s="114" t="s">
        <v>5416</v>
      </c>
      <c r="H328" s="116">
        <v>15800000</v>
      </c>
      <c r="I328" s="116">
        <v>15800000</v>
      </c>
      <c r="J328" s="116">
        <v>15800000</v>
      </c>
      <c r="K328" s="116">
        <v>0</v>
      </c>
      <c r="L328" s="116">
        <v>0</v>
      </c>
      <c r="M328" s="116">
        <v>0</v>
      </c>
      <c r="N328" s="116">
        <v>0</v>
      </c>
      <c r="O328" s="116">
        <v>0</v>
      </c>
      <c r="P328" s="120">
        <v>0</v>
      </c>
      <c r="Q328" s="27" t="str">
        <f>IF(G328="01 Jan 1900","Unregistered","Registered")</f>
        <v>Registered</v>
      </c>
      <c r="R328" s="121">
        <f>I328/H328</f>
        <v>1</v>
      </c>
      <c r="T328" s="117">
        <f t="shared" si="24"/>
        <v>0</v>
      </c>
      <c r="U328" s="117">
        <f t="shared" si="25"/>
        <v>0</v>
      </c>
    </row>
    <row r="329" spans="1:21" x14ac:dyDescent="0.3">
      <c r="A329" s="114">
        <v>5730</v>
      </c>
      <c r="B329" s="114" t="s">
        <v>396</v>
      </c>
      <c r="C329" s="114" t="s">
        <v>70</v>
      </c>
      <c r="D329" s="114" t="s">
        <v>6667</v>
      </c>
      <c r="E329" s="114" t="s">
        <v>398</v>
      </c>
      <c r="F329" s="115">
        <v>44789</v>
      </c>
      <c r="G329" s="114" t="s">
        <v>2016</v>
      </c>
      <c r="H329" s="116">
        <v>10569650</v>
      </c>
      <c r="I329" s="116">
        <v>10569650</v>
      </c>
      <c r="J329" s="116">
        <v>10569650</v>
      </c>
      <c r="K329" s="116">
        <v>0</v>
      </c>
      <c r="L329" s="116">
        <v>0</v>
      </c>
      <c r="M329" s="116">
        <v>0</v>
      </c>
      <c r="N329" s="116">
        <v>0</v>
      </c>
      <c r="O329" s="116">
        <v>0</v>
      </c>
      <c r="P329" s="120">
        <v>0</v>
      </c>
      <c r="Q329" s="27" t="str">
        <f>IF(G329="01 Jan 1900","Unregistered","Registered")</f>
        <v>Registered</v>
      </c>
      <c r="R329" s="121">
        <f>I329/H329</f>
        <v>1</v>
      </c>
      <c r="T329" s="117">
        <f t="shared" si="24"/>
        <v>0</v>
      </c>
      <c r="U329" s="117">
        <f t="shared" si="25"/>
        <v>0</v>
      </c>
    </row>
    <row r="330" spans="1:21" x14ac:dyDescent="0.3">
      <c r="A330" s="114">
        <v>5731</v>
      </c>
      <c r="B330" s="114" t="s">
        <v>396</v>
      </c>
      <c r="C330" s="114" t="s">
        <v>70</v>
      </c>
      <c r="D330" s="114" t="s">
        <v>6668</v>
      </c>
      <c r="E330" s="114" t="s">
        <v>6669</v>
      </c>
      <c r="F330" s="115">
        <v>43819</v>
      </c>
      <c r="G330" s="114" t="s">
        <v>6670</v>
      </c>
      <c r="H330" s="116">
        <v>11525000</v>
      </c>
      <c r="I330" s="116">
        <v>11525000</v>
      </c>
      <c r="J330" s="116">
        <v>11525000</v>
      </c>
      <c r="K330" s="116">
        <v>0</v>
      </c>
      <c r="L330" s="116">
        <v>0</v>
      </c>
      <c r="M330" s="116">
        <v>0</v>
      </c>
      <c r="N330" s="116">
        <v>0</v>
      </c>
      <c r="O330" s="116">
        <v>0</v>
      </c>
      <c r="P330" s="120">
        <v>0</v>
      </c>
      <c r="Q330" s="27" t="str">
        <f>IF(G330="01 Jan 1900","Unregistered","Registered")</f>
        <v>Registered</v>
      </c>
      <c r="R330" s="121">
        <f>I330/H330</f>
        <v>1</v>
      </c>
      <c r="T330" s="117">
        <f t="shared" si="24"/>
        <v>0</v>
      </c>
      <c r="U330" s="117">
        <f t="shared" si="25"/>
        <v>0</v>
      </c>
    </row>
    <row r="331" spans="1:21" x14ac:dyDescent="0.3">
      <c r="A331" s="114">
        <v>5732</v>
      </c>
      <c r="B331" s="114" t="s">
        <v>396</v>
      </c>
      <c r="C331" s="114" t="s">
        <v>70</v>
      </c>
      <c r="D331" s="114" t="s">
        <v>6671</v>
      </c>
      <c r="E331" s="114" t="s">
        <v>6672</v>
      </c>
      <c r="F331" s="115">
        <v>44193</v>
      </c>
      <c r="G331" s="114" t="s">
        <v>6673</v>
      </c>
      <c r="H331" s="116">
        <v>12628571</v>
      </c>
      <c r="I331" s="116">
        <v>12628571</v>
      </c>
      <c r="J331" s="116">
        <v>12628571</v>
      </c>
      <c r="K331" s="116">
        <v>0</v>
      </c>
      <c r="L331" s="116">
        <v>0</v>
      </c>
      <c r="M331" s="116">
        <v>0</v>
      </c>
      <c r="N331" s="116">
        <v>0</v>
      </c>
      <c r="O331" s="116">
        <v>0</v>
      </c>
      <c r="P331" s="120">
        <v>0</v>
      </c>
      <c r="Q331" s="27" t="str">
        <f>IF(G331="01 Jan 1900","Unregistered","Registered")</f>
        <v>Registered</v>
      </c>
      <c r="R331" s="121">
        <f>I331/H331</f>
        <v>1</v>
      </c>
      <c r="T331" s="117">
        <f t="shared" si="24"/>
        <v>0</v>
      </c>
      <c r="U331" s="117">
        <f t="shared" si="25"/>
        <v>0</v>
      </c>
    </row>
    <row r="332" spans="1:21" x14ac:dyDescent="0.3">
      <c r="A332" s="114">
        <v>5733</v>
      </c>
      <c r="B332" s="114" t="s">
        <v>396</v>
      </c>
      <c r="C332" s="114" t="s">
        <v>70</v>
      </c>
      <c r="D332" s="114" t="s">
        <v>6674</v>
      </c>
      <c r="E332" s="114" t="s">
        <v>6675</v>
      </c>
      <c r="F332" s="115">
        <v>44651</v>
      </c>
      <c r="G332" s="114" t="s">
        <v>5092</v>
      </c>
      <c r="H332" s="116">
        <v>5841000</v>
      </c>
      <c r="I332" s="116">
        <v>5841000</v>
      </c>
      <c r="J332" s="116">
        <v>5841000</v>
      </c>
      <c r="K332" s="116">
        <v>0</v>
      </c>
      <c r="L332" s="116">
        <v>0</v>
      </c>
      <c r="M332" s="116">
        <v>0</v>
      </c>
      <c r="N332" s="116">
        <v>0</v>
      </c>
      <c r="O332" s="116">
        <v>0</v>
      </c>
      <c r="P332" s="120">
        <v>0</v>
      </c>
      <c r="Q332" s="27" t="str">
        <f>IF(G332="01 Jan 1900","Unregistered","Registered")</f>
        <v>Registered</v>
      </c>
      <c r="R332" s="121">
        <f>I332/H332</f>
        <v>1</v>
      </c>
      <c r="T332" s="117">
        <f t="shared" si="24"/>
        <v>0</v>
      </c>
      <c r="U332" s="117">
        <f t="shared" si="25"/>
        <v>0</v>
      </c>
    </row>
    <row r="333" spans="1:21" x14ac:dyDescent="0.3">
      <c r="A333" s="114">
        <v>5734</v>
      </c>
      <c r="B333" s="114" t="s">
        <v>396</v>
      </c>
      <c r="C333" s="114" t="s">
        <v>70</v>
      </c>
      <c r="D333" s="114" t="s">
        <v>6676</v>
      </c>
      <c r="E333" s="114" t="s">
        <v>398</v>
      </c>
      <c r="F333" s="115">
        <v>45493</v>
      </c>
      <c r="G333" s="114" t="s">
        <v>6677</v>
      </c>
      <c r="H333" s="116">
        <v>5081300</v>
      </c>
      <c r="I333" s="116">
        <v>5081300</v>
      </c>
      <c r="J333" s="116">
        <v>5081300</v>
      </c>
      <c r="K333" s="116">
        <v>0</v>
      </c>
      <c r="L333" s="116">
        <v>0</v>
      </c>
      <c r="M333" s="116">
        <v>0</v>
      </c>
      <c r="N333" s="116">
        <v>0</v>
      </c>
      <c r="O333" s="116">
        <v>0</v>
      </c>
      <c r="P333" s="120">
        <v>0</v>
      </c>
      <c r="Q333" s="27" t="str">
        <f>IF(G333="01 Jan 1900","Unregistered","Registered")</f>
        <v>Registered</v>
      </c>
      <c r="R333" s="121">
        <f>I333/H333</f>
        <v>1</v>
      </c>
      <c r="T333" s="117">
        <f t="shared" si="24"/>
        <v>0</v>
      </c>
      <c r="U333" s="117">
        <f t="shared" si="25"/>
        <v>0</v>
      </c>
    </row>
    <row r="334" spans="1:21" x14ac:dyDescent="0.3">
      <c r="A334" s="114">
        <v>5735</v>
      </c>
      <c r="B334" s="114" t="s">
        <v>396</v>
      </c>
      <c r="C334" s="114" t="s">
        <v>70</v>
      </c>
      <c r="D334" s="114" t="s">
        <v>6678</v>
      </c>
      <c r="E334" s="114" t="s">
        <v>1480</v>
      </c>
      <c r="F334" s="115">
        <v>44193</v>
      </c>
      <c r="G334" s="114" t="s">
        <v>5460</v>
      </c>
      <c r="H334" s="116">
        <v>24000000</v>
      </c>
      <c r="I334" s="116">
        <v>24000000</v>
      </c>
      <c r="J334" s="116">
        <v>24000000</v>
      </c>
      <c r="K334" s="116">
        <v>0</v>
      </c>
      <c r="L334" s="116">
        <v>0</v>
      </c>
      <c r="M334" s="116">
        <v>0</v>
      </c>
      <c r="N334" s="116">
        <v>0</v>
      </c>
      <c r="O334" s="116">
        <v>0</v>
      </c>
      <c r="P334" s="120">
        <v>0</v>
      </c>
      <c r="Q334" s="27" t="str">
        <f>IF(G334="01 Jan 1900","Unregistered","Registered")</f>
        <v>Registered</v>
      </c>
      <c r="R334" s="121">
        <f>I334/H334</f>
        <v>1</v>
      </c>
      <c r="T334" s="117">
        <f t="shared" si="24"/>
        <v>0</v>
      </c>
      <c r="U334" s="117">
        <f t="shared" si="25"/>
        <v>0</v>
      </c>
    </row>
    <row r="335" spans="1:21" x14ac:dyDescent="0.3">
      <c r="A335" s="114">
        <v>5736</v>
      </c>
      <c r="B335" s="114" t="s">
        <v>396</v>
      </c>
      <c r="C335" s="114" t="s">
        <v>70</v>
      </c>
      <c r="D335" s="114" t="s">
        <v>6679</v>
      </c>
      <c r="E335" s="114" t="s">
        <v>6680</v>
      </c>
      <c r="F335" s="115">
        <v>44377</v>
      </c>
      <c r="G335" s="114" t="s">
        <v>6681</v>
      </c>
      <c r="H335" s="116">
        <v>16110000</v>
      </c>
      <c r="I335" s="116">
        <v>16110000</v>
      </c>
      <c r="J335" s="116">
        <v>16110000</v>
      </c>
      <c r="K335" s="116">
        <v>0</v>
      </c>
      <c r="L335" s="116">
        <v>0</v>
      </c>
      <c r="M335" s="116">
        <v>0</v>
      </c>
      <c r="N335" s="116">
        <v>0</v>
      </c>
      <c r="O335" s="116">
        <v>0</v>
      </c>
      <c r="P335" s="120">
        <v>0</v>
      </c>
      <c r="Q335" s="27" t="str">
        <f>IF(G335="01 Jan 1900","Unregistered","Registered")</f>
        <v>Registered</v>
      </c>
      <c r="R335" s="121">
        <f>I335/H335</f>
        <v>1</v>
      </c>
      <c r="T335" s="117">
        <f t="shared" si="24"/>
        <v>0</v>
      </c>
      <c r="U335" s="117">
        <f t="shared" si="25"/>
        <v>0</v>
      </c>
    </row>
    <row r="336" spans="1:21" x14ac:dyDescent="0.3">
      <c r="A336" s="114">
        <v>5737</v>
      </c>
      <c r="B336" s="114" t="s">
        <v>396</v>
      </c>
      <c r="C336" s="114" t="s">
        <v>70</v>
      </c>
      <c r="D336" s="114" t="s">
        <v>6682</v>
      </c>
      <c r="E336" s="114" t="s">
        <v>6683</v>
      </c>
      <c r="F336" s="115">
        <v>44482</v>
      </c>
      <c r="G336" s="114" t="s">
        <v>5367</v>
      </c>
      <c r="H336" s="116">
        <v>10720000</v>
      </c>
      <c r="I336" s="116">
        <v>10720000</v>
      </c>
      <c r="J336" s="116">
        <v>10720000</v>
      </c>
      <c r="K336" s="116">
        <v>0</v>
      </c>
      <c r="L336" s="116">
        <v>0</v>
      </c>
      <c r="M336" s="116">
        <v>0</v>
      </c>
      <c r="N336" s="116">
        <v>0</v>
      </c>
      <c r="O336" s="116">
        <v>0</v>
      </c>
      <c r="P336" s="120">
        <v>0</v>
      </c>
      <c r="Q336" s="27" t="str">
        <f>IF(G336="01 Jan 1900","Unregistered","Registered")</f>
        <v>Registered</v>
      </c>
      <c r="R336" s="121">
        <f>I336/H336</f>
        <v>1</v>
      </c>
      <c r="T336" s="117">
        <f t="shared" si="24"/>
        <v>0</v>
      </c>
      <c r="U336" s="117">
        <f t="shared" si="25"/>
        <v>0</v>
      </c>
    </row>
    <row r="337" spans="1:21" x14ac:dyDescent="0.3">
      <c r="A337" s="114">
        <v>5738</v>
      </c>
      <c r="B337" s="114" t="s">
        <v>396</v>
      </c>
      <c r="C337" s="114" t="s">
        <v>70</v>
      </c>
      <c r="D337" s="114" t="s">
        <v>6684</v>
      </c>
      <c r="E337" s="114" t="s">
        <v>6646</v>
      </c>
      <c r="F337" s="115">
        <v>44469</v>
      </c>
      <c r="G337" s="114" t="s">
        <v>5103</v>
      </c>
      <c r="H337" s="116">
        <v>10955100</v>
      </c>
      <c r="I337" s="116">
        <v>10955100</v>
      </c>
      <c r="J337" s="116">
        <v>10955100</v>
      </c>
      <c r="K337" s="116">
        <v>0</v>
      </c>
      <c r="L337" s="116">
        <v>0</v>
      </c>
      <c r="M337" s="116">
        <v>0</v>
      </c>
      <c r="N337" s="116">
        <v>0</v>
      </c>
      <c r="O337" s="116">
        <v>0</v>
      </c>
      <c r="P337" s="120">
        <v>0</v>
      </c>
      <c r="Q337" s="27" t="str">
        <f>IF(G337="01 Jan 1900","Unregistered","Registered")</f>
        <v>Registered</v>
      </c>
      <c r="R337" s="121">
        <f>I337/H337</f>
        <v>1</v>
      </c>
      <c r="T337" s="117">
        <f t="shared" si="24"/>
        <v>0</v>
      </c>
      <c r="U337" s="117">
        <f t="shared" si="25"/>
        <v>0</v>
      </c>
    </row>
    <row r="338" spans="1:21" x14ac:dyDescent="0.3">
      <c r="A338" s="114">
        <v>5739</v>
      </c>
      <c r="B338" s="114" t="s">
        <v>396</v>
      </c>
      <c r="C338" s="114" t="s">
        <v>70</v>
      </c>
      <c r="D338" s="114" t="s">
        <v>6685</v>
      </c>
      <c r="E338" s="114" t="s">
        <v>6686</v>
      </c>
      <c r="F338" s="115">
        <v>44458</v>
      </c>
      <c r="G338" s="114" t="s">
        <v>5362</v>
      </c>
      <c r="H338" s="116">
        <v>6860000</v>
      </c>
      <c r="I338" s="116">
        <v>6860000</v>
      </c>
      <c r="J338" s="116">
        <v>6860000</v>
      </c>
      <c r="K338" s="116">
        <v>0</v>
      </c>
      <c r="L338" s="116">
        <v>0</v>
      </c>
      <c r="M338" s="116">
        <v>0</v>
      </c>
      <c r="N338" s="116">
        <v>0</v>
      </c>
      <c r="O338" s="116">
        <v>0</v>
      </c>
      <c r="P338" s="120">
        <v>0</v>
      </c>
      <c r="Q338" s="27" t="str">
        <f>IF(G338="01 Jan 1900","Unregistered","Registered")</f>
        <v>Registered</v>
      </c>
      <c r="R338" s="121">
        <f>I338/H338</f>
        <v>1</v>
      </c>
      <c r="T338" s="117">
        <f t="shared" si="24"/>
        <v>0</v>
      </c>
      <c r="U338" s="117">
        <f t="shared" si="25"/>
        <v>0</v>
      </c>
    </row>
    <row r="339" spans="1:21" x14ac:dyDescent="0.3">
      <c r="A339" s="114">
        <v>5740</v>
      </c>
      <c r="B339" s="114" t="s">
        <v>396</v>
      </c>
      <c r="C339" s="114" t="s">
        <v>70</v>
      </c>
      <c r="D339" s="114" t="s">
        <v>6687</v>
      </c>
      <c r="E339" s="114" t="s">
        <v>6688</v>
      </c>
      <c r="F339" s="115">
        <v>44439</v>
      </c>
      <c r="G339" s="114" t="s">
        <v>5443</v>
      </c>
      <c r="H339" s="116">
        <v>6880000</v>
      </c>
      <c r="I339" s="116">
        <v>6880000</v>
      </c>
      <c r="J339" s="116">
        <v>6880000</v>
      </c>
      <c r="K339" s="116">
        <v>0</v>
      </c>
      <c r="L339" s="116">
        <v>0</v>
      </c>
      <c r="M339" s="116">
        <v>0</v>
      </c>
      <c r="N339" s="116">
        <v>0</v>
      </c>
      <c r="O339" s="116">
        <v>0</v>
      </c>
      <c r="P339" s="120">
        <v>0</v>
      </c>
      <c r="Q339" s="27" t="str">
        <f>IF(G339="01 Jan 1900","Unregistered","Registered")</f>
        <v>Registered</v>
      </c>
      <c r="R339" s="121">
        <f>I339/H339</f>
        <v>1</v>
      </c>
      <c r="T339" s="117">
        <f t="shared" si="24"/>
        <v>0</v>
      </c>
      <c r="U339" s="117">
        <f t="shared" si="25"/>
        <v>0</v>
      </c>
    </row>
    <row r="340" spans="1:21" x14ac:dyDescent="0.3">
      <c r="A340" s="114">
        <v>5741</v>
      </c>
      <c r="B340" s="114" t="s">
        <v>396</v>
      </c>
      <c r="C340" s="114" t="s">
        <v>70</v>
      </c>
      <c r="D340" s="114" t="s">
        <v>6689</v>
      </c>
      <c r="E340" s="114" t="s">
        <v>6690</v>
      </c>
      <c r="F340" s="115">
        <v>43756</v>
      </c>
      <c r="G340" s="114" t="s">
        <v>5336</v>
      </c>
      <c r="H340" s="116">
        <v>7947000</v>
      </c>
      <c r="I340" s="116">
        <v>7947000</v>
      </c>
      <c r="J340" s="116">
        <v>7947000</v>
      </c>
      <c r="K340" s="116">
        <v>0</v>
      </c>
      <c r="L340" s="116">
        <v>0</v>
      </c>
      <c r="M340" s="116">
        <v>0</v>
      </c>
      <c r="N340" s="116">
        <v>0</v>
      </c>
      <c r="O340" s="116">
        <v>0</v>
      </c>
      <c r="P340" s="120">
        <v>0</v>
      </c>
      <c r="Q340" s="27" t="str">
        <f>IF(G340="01 Jan 1900","Unregistered","Registered")</f>
        <v>Registered</v>
      </c>
      <c r="R340" s="121">
        <f>I340/H340</f>
        <v>1</v>
      </c>
      <c r="T340" s="117">
        <f t="shared" si="24"/>
        <v>0</v>
      </c>
      <c r="U340" s="117">
        <f t="shared" si="25"/>
        <v>0</v>
      </c>
    </row>
    <row r="341" spans="1:21" x14ac:dyDescent="0.3">
      <c r="A341" s="114">
        <v>5742</v>
      </c>
      <c r="B341" s="114" t="s">
        <v>396</v>
      </c>
      <c r="C341" s="114" t="s">
        <v>70</v>
      </c>
      <c r="D341" s="114" t="s">
        <v>6691</v>
      </c>
      <c r="E341" s="114" t="s">
        <v>398</v>
      </c>
      <c r="F341" s="115">
        <v>44789</v>
      </c>
      <c r="G341" s="114" t="s">
        <v>2016</v>
      </c>
      <c r="H341" s="116">
        <v>6050000</v>
      </c>
      <c r="I341" s="116">
        <v>6050000</v>
      </c>
      <c r="J341" s="116">
        <v>6050000</v>
      </c>
      <c r="K341" s="116">
        <v>0</v>
      </c>
      <c r="L341" s="116">
        <v>0</v>
      </c>
      <c r="M341" s="116">
        <v>0</v>
      </c>
      <c r="N341" s="116">
        <v>0</v>
      </c>
      <c r="O341" s="116">
        <v>0</v>
      </c>
      <c r="P341" s="120">
        <v>0</v>
      </c>
      <c r="Q341" s="27" t="str">
        <f>IF(G341="01 Jan 1900","Unregistered","Registered")</f>
        <v>Registered</v>
      </c>
      <c r="R341" s="121">
        <f>I341/H341</f>
        <v>1</v>
      </c>
      <c r="T341" s="117">
        <f t="shared" si="24"/>
        <v>0</v>
      </c>
      <c r="U341" s="117">
        <f t="shared" si="25"/>
        <v>0</v>
      </c>
    </row>
    <row r="342" spans="1:21" s="101" customFormat="1" x14ac:dyDescent="0.3">
      <c r="A342" s="99">
        <v>10931</v>
      </c>
      <c r="B342" s="99" t="s">
        <v>1426</v>
      </c>
      <c r="C342" s="99" t="s">
        <v>192</v>
      </c>
      <c r="D342" s="99" t="s">
        <v>213</v>
      </c>
      <c r="E342" s="99" t="s">
        <v>214</v>
      </c>
      <c r="F342" s="100">
        <v>46132</v>
      </c>
      <c r="G342" s="99" t="s">
        <v>1898</v>
      </c>
      <c r="H342" s="96">
        <v>1805600</v>
      </c>
      <c r="I342" s="96">
        <v>0</v>
      </c>
      <c r="J342" s="96"/>
      <c r="K342" s="96"/>
      <c r="L342" s="96">
        <v>0</v>
      </c>
      <c r="M342" s="96">
        <v>0</v>
      </c>
      <c r="N342" s="96">
        <v>0</v>
      </c>
      <c r="O342" s="96">
        <v>0</v>
      </c>
      <c r="P342" s="122">
        <v>0</v>
      </c>
      <c r="Q342" s="101" t="str">
        <f>IF(G342="01 Jan 1900","Unregistered","Registered")</f>
        <v>Unregistered</v>
      </c>
      <c r="R342" s="123"/>
      <c r="S342" s="95"/>
    </row>
    <row r="343" spans="1:21" x14ac:dyDescent="0.3">
      <c r="A343" s="114">
        <v>5743</v>
      </c>
      <c r="B343" s="114" t="s">
        <v>396</v>
      </c>
      <c r="C343" s="114" t="s">
        <v>70</v>
      </c>
      <c r="D343" s="114" t="s">
        <v>6692</v>
      </c>
      <c r="E343" s="114" t="s">
        <v>6693</v>
      </c>
      <c r="F343" s="115">
        <v>45594</v>
      </c>
      <c r="G343" s="114" t="s">
        <v>2435</v>
      </c>
      <c r="H343" s="116">
        <v>11720000</v>
      </c>
      <c r="I343" s="116">
        <v>11720000</v>
      </c>
      <c r="J343" s="116">
        <v>11720000</v>
      </c>
      <c r="K343" s="116">
        <v>0</v>
      </c>
      <c r="L343" s="116">
        <v>0</v>
      </c>
      <c r="M343" s="116">
        <v>0</v>
      </c>
      <c r="N343" s="116">
        <v>0</v>
      </c>
      <c r="O343" s="116">
        <v>0</v>
      </c>
      <c r="P343" s="120">
        <v>0</v>
      </c>
      <c r="Q343" s="27" t="str">
        <f>IF(G343="01 Jan 1900","Unregistered","Registered")</f>
        <v>Registered</v>
      </c>
      <c r="R343" s="121">
        <f>I343/H343</f>
        <v>1</v>
      </c>
      <c r="T343" s="117">
        <f t="shared" ref="T343:T362" si="26">L343+M343+N343+O343+P343</f>
        <v>0</v>
      </c>
      <c r="U343" s="117">
        <f t="shared" ref="U343:U362" si="27">K343-T343</f>
        <v>0</v>
      </c>
    </row>
    <row r="344" spans="1:21" x14ac:dyDescent="0.3">
      <c r="A344" s="114">
        <v>5744</v>
      </c>
      <c r="B344" s="114" t="s">
        <v>396</v>
      </c>
      <c r="C344" s="114" t="s">
        <v>70</v>
      </c>
      <c r="D344" s="114" t="s">
        <v>6694</v>
      </c>
      <c r="E344" s="114" t="s">
        <v>2056</v>
      </c>
      <c r="F344" s="115">
        <v>44369</v>
      </c>
      <c r="G344" s="114" t="s">
        <v>4804</v>
      </c>
      <c r="H344" s="116">
        <v>9680000</v>
      </c>
      <c r="I344" s="116">
        <v>9680000</v>
      </c>
      <c r="J344" s="116">
        <v>9680000</v>
      </c>
      <c r="K344" s="116">
        <v>0</v>
      </c>
      <c r="L344" s="116">
        <v>0</v>
      </c>
      <c r="M344" s="116">
        <v>0</v>
      </c>
      <c r="N344" s="116">
        <v>0</v>
      </c>
      <c r="O344" s="116">
        <v>0</v>
      </c>
      <c r="P344" s="120">
        <v>0</v>
      </c>
      <c r="Q344" s="27" t="str">
        <f>IF(G344="01 Jan 1900","Unregistered","Registered")</f>
        <v>Registered</v>
      </c>
      <c r="R344" s="121">
        <f>I344/H344</f>
        <v>1</v>
      </c>
      <c r="T344" s="117">
        <f t="shared" si="26"/>
        <v>0</v>
      </c>
      <c r="U344" s="117">
        <f t="shared" si="27"/>
        <v>0</v>
      </c>
    </row>
    <row r="345" spans="1:21" x14ac:dyDescent="0.3">
      <c r="A345" s="114">
        <v>5745</v>
      </c>
      <c r="B345" s="114" t="s">
        <v>396</v>
      </c>
      <c r="C345" s="114" t="s">
        <v>70</v>
      </c>
      <c r="D345" s="114" t="s">
        <v>6695</v>
      </c>
      <c r="E345" s="114" t="s">
        <v>398</v>
      </c>
      <c r="F345" s="115">
        <v>44789</v>
      </c>
      <c r="G345" s="114" t="s">
        <v>6696</v>
      </c>
      <c r="H345" s="116">
        <v>6350000</v>
      </c>
      <c r="I345" s="116">
        <v>6350000</v>
      </c>
      <c r="J345" s="116">
        <v>6350000</v>
      </c>
      <c r="K345" s="116">
        <v>0</v>
      </c>
      <c r="L345" s="116">
        <v>0</v>
      </c>
      <c r="M345" s="116">
        <v>0</v>
      </c>
      <c r="N345" s="116">
        <v>0</v>
      </c>
      <c r="O345" s="116">
        <v>0</v>
      </c>
      <c r="P345" s="120">
        <v>0</v>
      </c>
      <c r="Q345" s="27" t="str">
        <f>IF(G345="01 Jan 1900","Unregistered","Registered")</f>
        <v>Registered</v>
      </c>
      <c r="R345" s="121">
        <f>I345/H345</f>
        <v>1</v>
      </c>
      <c r="T345" s="117">
        <f t="shared" si="26"/>
        <v>0</v>
      </c>
      <c r="U345" s="117">
        <f t="shared" si="27"/>
        <v>0</v>
      </c>
    </row>
    <row r="346" spans="1:21" x14ac:dyDescent="0.3">
      <c r="A346" s="114">
        <v>5746</v>
      </c>
      <c r="B346" s="114" t="s">
        <v>396</v>
      </c>
      <c r="C346" s="114" t="s">
        <v>70</v>
      </c>
      <c r="D346" s="114" t="s">
        <v>6697</v>
      </c>
      <c r="E346" s="114" t="s">
        <v>6698</v>
      </c>
      <c r="F346" s="115">
        <v>44365</v>
      </c>
      <c r="G346" s="114" t="s">
        <v>5502</v>
      </c>
      <c r="H346" s="116">
        <v>7714700</v>
      </c>
      <c r="I346" s="116">
        <v>7714700</v>
      </c>
      <c r="J346" s="116">
        <v>7714700</v>
      </c>
      <c r="K346" s="116">
        <v>0</v>
      </c>
      <c r="L346" s="116">
        <v>0</v>
      </c>
      <c r="M346" s="116">
        <v>0</v>
      </c>
      <c r="N346" s="116">
        <v>0</v>
      </c>
      <c r="O346" s="116">
        <v>0</v>
      </c>
      <c r="P346" s="120">
        <v>0</v>
      </c>
      <c r="Q346" s="27" t="str">
        <f>IF(G346="01 Jan 1900","Unregistered","Registered")</f>
        <v>Registered</v>
      </c>
      <c r="R346" s="121">
        <f>I346/H346</f>
        <v>1</v>
      </c>
      <c r="T346" s="117">
        <f t="shared" si="26"/>
        <v>0</v>
      </c>
      <c r="U346" s="117">
        <f t="shared" si="27"/>
        <v>0</v>
      </c>
    </row>
    <row r="347" spans="1:21" x14ac:dyDescent="0.3">
      <c r="A347" s="114">
        <v>5747</v>
      </c>
      <c r="B347" s="114" t="s">
        <v>396</v>
      </c>
      <c r="C347" s="114" t="s">
        <v>70</v>
      </c>
      <c r="D347" s="114" t="s">
        <v>6699</v>
      </c>
      <c r="E347" s="114" t="s">
        <v>5471</v>
      </c>
      <c r="F347" s="115">
        <v>44845</v>
      </c>
      <c r="G347" s="114" t="s">
        <v>5169</v>
      </c>
      <c r="H347" s="116">
        <v>10604000</v>
      </c>
      <c r="I347" s="116">
        <v>10604000</v>
      </c>
      <c r="J347" s="116">
        <v>10604000</v>
      </c>
      <c r="K347" s="116">
        <v>0</v>
      </c>
      <c r="L347" s="116">
        <v>0</v>
      </c>
      <c r="M347" s="116">
        <v>0</v>
      </c>
      <c r="N347" s="116">
        <v>0</v>
      </c>
      <c r="O347" s="116">
        <v>0</v>
      </c>
      <c r="P347" s="120">
        <v>0</v>
      </c>
      <c r="Q347" s="27" t="str">
        <f>IF(G347="01 Jan 1900","Unregistered","Registered")</f>
        <v>Registered</v>
      </c>
      <c r="R347" s="121">
        <f>I347/H347</f>
        <v>1</v>
      </c>
      <c r="T347" s="117">
        <f t="shared" si="26"/>
        <v>0</v>
      </c>
      <c r="U347" s="117">
        <f t="shared" si="27"/>
        <v>0</v>
      </c>
    </row>
    <row r="348" spans="1:21" x14ac:dyDescent="0.3">
      <c r="A348" s="114">
        <v>5748</v>
      </c>
      <c r="B348" s="114" t="s">
        <v>396</v>
      </c>
      <c r="C348" s="114" t="s">
        <v>70</v>
      </c>
      <c r="D348" s="114" t="s">
        <v>6700</v>
      </c>
      <c r="E348" s="114" t="s">
        <v>6701</v>
      </c>
      <c r="F348" s="115">
        <v>43733</v>
      </c>
      <c r="G348" s="114" t="s">
        <v>5341</v>
      </c>
      <c r="H348" s="116">
        <v>8000000</v>
      </c>
      <c r="I348" s="116">
        <v>8000000</v>
      </c>
      <c r="J348" s="116">
        <v>8000000</v>
      </c>
      <c r="K348" s="116">
        <v>0</v>
      </c>
      <c r="L348" s="116">
        <v>0</v>
      </c>
      <c r="M348" s="116">
        <v>0</v>
      </c>
      <c r="N348" s="116">
        <v>0</v>
      </c>
      <c r="O348" s="116">
        <v>0</v>
      </c>
      <c r="P348" s="120">
        <v>0</v>
      </c>
      <c r="Q348" s="27" t="str">
        <f>IF(G348="01 Jan 1900","Unregistered","Registered")</f>
        <v>Registered</v>
      </c>
      <c r="R348" s="121">
        <f>I348/H348</f>
        <v>1</v>
      </c>
      <c r="T348" s="117">
        <f t="shared" si="26"/>
        <v>0</v>
      </c>
      <c r="U348" s="117">
        <f t="shared" si="27"/>
        <v>0</v>
      </c>
    </row>
    <row r="349" spans="1:21" x14ac:dyDescent="0.3">
      <c r="A349" s="114">
        <v>5749</v>
      </c>
      <c r="B349" s="114" t="s">
        <v>396</v>
      </c>
      <c r="C349" s="114" t="s">
        <v>70</v>
      </c>
      <c r="D349" s="114" t="s">
        <v>6702</v>
      </c>
      <c r="E349" s="114" t="s">
        <v>6688</v>
      </c>
      <c r="F349" s="115">
        <v>44439</v>
      </c>
      <c r="G349" s="114" t="s">
        <v>5443</v>
      </c>
      <c r="H349" s="116">
        <v>6540000</v>
      </c>
      <c r="I349" s="116">
        <v>6540000</v>
      </c>
      <c r="J349" s="116">
        <v>6540000</v>
      </c>
      <c r="K349" s="116">
        <v>0</v>
      </c>
      <c r="L349" s="116">
        <v>0</v>
      </c>
      <c r="M349" s="116">
        <v>0</v>
      </c>
      <c r="N349" s="116">
        <v>0</v>
      </c>
      <c r="O349" s="116">
        <v>0</v>
      </c>
      <c r="P349" s="120">
        <v>0</v>
      </c>
      <c r="Q349" s="27" t="str">
        <f>IF(G349="01 Jan 1900","Unregistered","Registered")</f>
        <v>Registered</v>
      </c>
      <c r="R349" s="121">
        <f>I349/H349</f>
        <v>1</v>
      </c>
      <c r="T349" s="117">
        <f t="shared" si="26"/>
        <v>0</v>
      </c>
      <c r="U349" s="117">
        <f t="shared" si="27"/>
        <v>0</v>
      </c>
    </row>
    <row r="350" spans="1:21" x14ac:dyDescent="0.3">
      <c r="A350" s="114">
        <v>5750</v>
      </c>
      <c r="B350" s="114" t="s">
        <v>396</v>
      </c>
      <c r="C350" s="114" t="s">
        <v>70</v>
      </c>
      <c r="D350" s="114" t="s">
        <v>6703</v>
      </c>
      <c r="E350" s="114" t="s">
        <v>398</v>
      </c>
      <c r="F350" s="115">
        <v>44823</v>
      </c>
      <c r="G350" s="114" t="s">
        <v>2346</v>
      </c>
      <c r="H350" s="116">
        <v>4203500</v>
      </c>
      <c r="I350" s="116">
        <v>4203500</v>
      </c>
      <c r="J350" s="116">
        <v>4203500</v>
      </c>
      <c r="K350" s="116">
        <v>0</v>
      </c>
      <c r="L350" s="116">
        <v>0</v>
      </c>
      <c r="M350" s="116">
        <v>0</v>
      </c>
      <c r="N350" s="116">
        <v>0</v>
      </c>
      <c r="O350" s="116">
        <v>0</v>
      </c>
      <c r="P350" s="120">
        <v>0</v>
      </c>
      <c r="Q350" s="27" t="str">
        <f>IF(G350="01 Jan 1900","Unregistered","Registered")</f>
        <v>Registered</v>
      </c>
      <c r="R350" s="121">
        <f>I350/H350</f>
        <v>1</v>
      </c>
      <c r="T350" s="117">
        <f t="shared" si="26"/>
        <v>0</v>
      </c>
      <c r="U350" s="117">
        <f t="shared" si="27"/>
        <v>0</v>
      </c>
    </row>
    <row r="351" spans="1:21" x14ac:dyDescent="0.3">
      <c r="A351" s="114">
        <v>5751</v>
      </c>
      <c r="B351" s="114" t="s">
        <v>396</v>
      </c>
      <c r="C351" s="114" t="s">
        <v>70</v>
      </c>
      <c r="D351" s="114" t="s">
        <v>6704</v>
      </c>
      <c r="E351" s="114" t="s">
        <v>2004</v>
      </c>
      <c r="F351" s="115">
        <v>45027</v>
      </c>
      <c r="G351" s="114" t="s">
        <v>2159</v>
      </c>
      <c r="H351" s="116">
        <v>11451000</v>
      </c>
      <c r="I351" s="116">
        <v>11451000</v>
      </c>
      <c r="J351" s="116">
        <v>11451000</v>
      </c>
      <c r="K351" s="116">
        <v>0</v>
      </c>
      <c r="L351" s="116">
        <v>0</v>
      </c>
      <c r="M351" s="116">
        <v>0</v>
      </c>
      <c r="N351" s="116">
        <v>0</v>
      </c>
      <c r="O351" s="116">
        <v>0</v>
      </c>
      <c r="P351" s="120">
        <v>0</v>
      </c>
      <c r="Q351" s="27" t="str">
        <f>IF(G351="01 Jan 1900","Unregistered","Registered")</f>
        <v>Registered</v>
      </c>
      <c r="R351" s="121">
        <f>I351/H351</f>
        <v>1</v>
      </c>
      <c r="T351" s="117">
        <f t="shared" si="26"/>
        <v>0</v>
      </c>
      <c r="U351" s="117">
        <f t="shared" si="27"/>
        <v>0</v>
      </c>
    </row>
    <row r="352" spans="1:21" x14ac:dyDescent="0.3">
      <c r="A352" s="114">
        <v>5752</v>
      </c>
      <c r="B352" s="114" t="s">
        <v>396</v>
      </c>
      <c r="C352" s="114" t="s">
        <v>70</v>
      </c>
      <c r="D352" s="114" t="s">
        <v>6705</v>
      </c>
      <c r="E352" s="114" t="s">
        <v>398</v>
      </c>
      <c r="F352" s="115">
        <v>44789</v>
      </c>
      <c r="G352" s="114" t="s">
        <v>4109</v>
      </c>
      <c r="H352" s="116">
        <v>4950000</v>
      </c>
      <c r="I352" s="116">
        <v>4950000</v>
      </c>
      <c r="J352" s="116">
        <v>4950000</v>
      </c>
      <c r="K352" s="116">
        <v>0</v>
      </c>
      <c r="L352" s="116">
        <v>0</v>
      </c>
      <c r="M352" s="116">
        <v>0</v>
      </c>
      <c r="N352" s="116">
        <v>0</v>
      </c>
      <c r="O352" s="116">
        <v>0</v>
      </c>
      <c r="P352" s="120">
        <v>0</v>
      </c>
      <c r="Q352" s="27" t="str">
        <f>IF(G352="01 Jan 1900","Unregistered","Registered")</f>
        <v>Registered</v>
      </c>
      <c r="R352" s="121">
        <f>I352/H352</f>
        <v>1</v>
      </c>
      <c r="T352" s="117">
        <f t="shared" si="26"/>
        <v>0</v>
      </c>
      <c r="U352" s="117">
        <f t="shared" si="27"/>
        <v>0</v>
      </c>
    </row>
    <row r="353" spans="1:29" x14ac:dyDescent="0.3">
      <c r="A353" s="114">
        <v>5753</v>
      </c>
      <c r="B353" s="114" t="s">
        <v>396</v>
      </c>
      <c r="C353" s="114" t="s">
        <v>70</v>
      </c>
      <c r="D353" s="114" t="s">
        <v>6706</v>
      </c>
      <c r="E353" s="114" t="s">
        <v>398</v>
      </c>
      <c r="F353" s="115">
        <v>44789</v>
      </c>
      <c r="G353" s="114" t="s">
        <v>6696</v>
      </c>
      <c r="H353" s="116">
        <v>4950000</v>
      </c>
      <c r="I353" s="116">
        <v>4950000</v>
      </c>
      <c r="J353" s="116">
        <v>4950000</v>
      </c>
      <c r="K353" s="116">
        <v>0</v>
      </c>
      <c r="L353" s="116">
        <v>0</v>
      </c>
      <c r="M353" s="116">
        <v>0</v>
      </c>
      <c r="N353" s="116">
        <v>0</v>
      </c>
      <c r="O353" s="116">
        <v>0</v>
      </c>
      <c r="P353" s="120">
        <v>0</v>
      </c>
      <c r="Q353" s="27" t="str">
        <f>IF(G353="01 Jan 1900","Unregistered","Registered")</f>
        <v>Registered</v>
      </c>
      <c r="R353" s="121">
        <f>I353/H353</f>
        <v>1</v>
      </c>
      <c r="T353" s="117">
        <f t="shared" si="26"/>
        <v>0</v>
      </c>
      <c r="U353" s="117">
        <f t="shared" si="27"/>
        <v>0</v>
      </c>
    </row>
    <row r="354" spans="1:29" x14ac:dyDescent="0.3">
      <c r="A354" s="114">
        <v>5754</v>
      </c>
      <c r="B354" s="114" t="s">
        <v>396</v>
      </c>
      <c r="C354" s="114" t="s">
        <v>70</v>
      </c>
      <c r="D354" s="114" t="s">
        <v>6707</v>
      </c>
      <c r="E354" s="114" t="s">
        <v>6708</v>
      </c>
      <c r="F354" s="115">
        <v>44972</v>
      </c>
      <c r="G354" s="114" t="s">
        <v>4054</v>
      </c>
      <c r="H354" s="116">
        <v>6900000</v>
      </c>
      <c r="I354" s="116">
        <v>6900000</v>
      </c>
      <c r="J354" s="116">
        <v>6900000</v>
      </c>
      <c r="K354" s="116">
        <v>0</v>
      </c>
      <c r="L354" s="116">
        <v>0</v>
      </c>
      <c r="M354" s="116">
        <v>0</v>
      </c>
      <c r="N354" s="116">
        <v>0</v>
      </c>
      <c r="O354" s="116">
        <v>0</v>
      </c>
      <c r="P354" s="120">
        <v>0</v>
      </c>
      <c r="Q354" s="27" t="str">
        <f>IF(G354="01 Jan 1900","Unregistered","Registered")</f>
        <v>Registered</v>
      </c>
      <c r="R354" s="121">
        <f>I354/H354</f>
        <v>1</v>
      </c>
      <c r="T354" s="117">
        <f t="shared" si="26"/>
        <v>0</v>
      </c>
      <c r="U354" s="117">
        <f t="shared" si="27"/>
        <v>0</v>
      </c>
    </row>
    <row r="355" spans="1:29" x14ac:dyDescent="0.3">
      <c r="A355" s="114">
        <v>5755</v>
      </c>
      <c r="B355" s="114" t="s">
        <v>396</v>
      </c>
      <c r="C355" s="114" t="s">
        <v>70</v>
      </c>
      <c r="D355" s="114" t="s">
        <v>6709</v>
      </c>
      <c r="E355" s="114" t="s">
        <v>398</v>
      </c>
      <c r="F355" s="115">
        <v>44789</v>
      </c>
      <c r="G355" s="114" t="s">
        <v>2016</v>
      </c>
      <c r="H355" s="116">
        <v>4630000</v>
      </c>
      <c r="I355" s="116">
        <v>4630000</v>
      </c>
      <c r="J355" s="116">
        <v>4630000</v>
      </c>
      <c r="K355" s="116">
        <v>0</v>
      </c>
      <c r="L355" s="116">
        <v>0</v>
      </c>
      <c r="M355" s="116">
        <v>0</v>
      </c>
      <c r="N355" s="116">
        <v>0</v>
      </c>
      <c r="O355" s="116">
        <v>0</v>
      </c>
      <c r="P355" s="120">
        <v>0</v>
      </c>
      <c r="Q355" s="27" t="str">
        <f>IF(G355="01 Jan 1900","Unregistered","Registered")</f>
        <v>Registered</v>
      </c>
      <c r="R355" s="121">
        <f>I355/H355</f>
        <v>1</v>
      </c>
      <c r="T355" s="117">
        <f t="shared" si="26"/>
        <v>0</v>
      </c>
      <c r="U355" s="117">
        <f t="shared" si="27"/>
        <v>0</v>
      </c>
    </row>
    <row r="356" spans="1:29" x14ac:dyDescent="0.3">
      <c r="A356" s="114">
        <v>5756</v>
      </c>
      <c r="B356" s="114" t="s">
        <v>396</v>
      </c>
      <c r="C356" s="114" t="s">
        <v>70</v>
      </c>
      <c r="D356" s="114" t="s">
        <v>6710</v>
      </c>
      <c r="E356" s="114" t="s">
        <v>6711</v>
      </c>
      <c r="F356" s="115">
        <v>44753</v>
      </c>
      <c r="G356" s="114" t="s">
        <v>5117</v>
      </c>
      <c r="H356" s="116">
        <v>5766000</v>
      </c>
      <c r="I356" s="116">
        <v>5766000</v>
      </c>
      <c r="J356" s="116">
        <v>5766000</v>
      </c>
      <c r="K356" s="116">
        <v>0</v>
      </c>
      <c r="L356" s="116">
        <v>0</v>
      </c>
      <c r="M356" s="116">
        <v>0</v>
      </c>
      <c r="N356" s="116">
        <v>0</v>
      </c>
      <c r="O356" s="116">
        <v>0</v>
      </c>
      <c r="P356" s="120">
        <v>0</v>
      </c>
      <c r="Q356" s="27" t="str">
        <f>IF(G356="01 Jan 1900","Unregistered","Registered")</f>
        <v>Registered</v>
      </c>
      <c r="R356" s="121">
        <f>I356/H356</f>
        <v>1</v>
      </c>
      <c r="T356" s="117">
        <f t="shared" si="26"/>
        <v>0</v>
      </c>
      <c r="U356" s="117">
        <f t="shared" si="27"/>
        <v>0</v>
      </c>
    </row>
    <row r="357" spans="1:29" x14ac:dyDescent="0.3">
      <c r="A357" s="114">
        <v>5757</v>
      </c>
      <c r="B357" s="114" t="s">
        <v>396</v>
      </c>
      <c r="C357" s="114" t="s">
        <v>70</v>
      </c>
      <c r="D357" s="114" t="s">
        <v>6712</v>
      </c>
      <c r="E357" s="114" t="s">
        <v>6374</v>
      </c>
      <c r="F357" s="115">
        <v>45098</v>
      </c>
      <c r="G357" s="114" t="s">
        <v>2998</v>
      </c>
      <c r="H357" s="116">
        <v>13100000</v>
      </c>
      <c r="I357" s="116">
        <v>13100000</v>
      </c>
      <c r="J357" s="116">
        <v>13100000</v>
      </c>
      <c r="K357" s="116">
        <v>0</v>
      </c>
      <c r="L357" s="116">
        <v>0</v>
      </c>
      <c r="M357" s="116">
        <v>0</v>
      </c>
      <c r="N357" s="116">
        <v>0</v>
      </c>
      <c r="O357" s="116">
        <v>0</v>
      </c>
      <c r="P357" s="120">
        <v>0</v>
      </c>
      <c r="Q357" s="27" t="str">
        <f>IF(G357="01 Jan 1900","Unregistered","Registered")</f>
        <v>Registered</v>
      </c>
      <c r="R357" s="121">
        <f>I357/H357</f>
        <v>1</v>
      </c>
      <c r="T357" s="117">
        <f t="shared" si="26"/>
        <v>0</v>
      </c>
      <c r="U357" s="117">
        <f t="shared" si="27"/>
        <v>0</v>
      </c>
    </row>
    <row r="358" spans="1:29" x14ac:dyDescent="0.3">
      <c r="A358" s="114">
        <v>10829</v>
      </c>
      <c r="B358" s="114" t="s">
        <v>396</v>
      </c>
      <c r="C358" s="114" t="s">
        <v>70</v>
      </c>
      <c r="D358" s="114" t="s">
        <v>401</v>
      </c>
      <c r="E358" s="114" t="s">
        <v>399</v>
      </c>
      <c r="F358" s="115">
        <v>46132</v>
      </c>
      <c r="G358" s="114" t="s">
        <v>10015</v>
      </c>
      <c r="H358" s="116">
        <v>6500000</v>
      </c>
      <c r="I358" s="116">
        <v>0</v>
      </c>
      <c r="J358" s="116"/>
      <c r="K358" s="116">
        <f t="shared" ref="K358:K373" si="28">I358-J358</f>
        <v>0</v>
      </c>
      <c r="L358" s="116">
        <v>0</v>
      </c>
      <c r="M358" s="116">
        <v>0</v>
      </c>
      <c r="N358" s="116">
        <v>0</v>
      </c>
      <c r="O358" s="116">
        <v>0</v>
      </c>
      <c r="P358" s="120">
        <v>0</v>
      </c>
      <c r="Q358" s="27" t="str">
        <f>IF(G358="01 Jan 1900","Unregistered","Registered")</f>
        <v>Registered</v>
      </c>
      <c r="R358" s="121">
        <f>I358/H358</f>
        <v>0</v>
      </c>
      <c r="T358" s="117">
        <f t="shared" si="26"/>
        <v>0</v>
      </c>
      <c r="U358" s="117">
        <f t="shared" si="27"/>
        <v>0</v>
      </c>
    </row>
    <row r="359" spans="1:29" x14ac:dyDescent="0.3">
      <c r="A359" s="114">
        <v>10830</v>
      </c>
      <c r="B359" s="114" t="s">
        <v>396</v>
      </c>
      <c r="C359" s="114" t="s">
        <v>70</v>
      </c>
      <c r="D359" s="114" t="s">
        <v>10331</v>
      </c>
      <c r="E359" s="114" t="s">
        <v>10332</v>
      </c>
      <c r="F359" s="115">
        <v>43758</v>
      </c>
      <c r="G359" s="114" t="s">
        <v>10333</v>
      </c>
      <c r="H359" s="116">
        <v>1</v>
      </c>
      <c r="I359" s="116">
        <v>0</v>
      </c>
      <c r="J359" s="116"/>
      <c r="K359" s="116">
        <f t="shared" si="28"/>
        <v>0</v>
      </c>
      <c r="L359" s="116">
        <v>0</v>
      </c>
      <c r="M359" s="116">
        <v>0</v>
      </c>
      <c r="N359" s="116">
        <v>0</v>
      </c>
      <c r="O359" s="116">
        <v>0</v>
      </c>
      <c r="P359" s="120">
        <v>0</v>
      </c>
      <c r="Q359" s="27" t="str">
        <f>IF(G359="01 Jan 1900","Unregistered","Registered")</f>
        <v>Registered</v>
      </c>
      <c r="R359" s="121">
        <f>I359/H359</f>
        <v>0</v>
      </c>
      <c r="T359" s="117">
        <f t="shared" si="26"/>
        <v>0</v>
      </c>
      <c r="U359" s="117">
        <f t="shared" si="27"/>
        <v>0</v>
      </c>
    </row>
    <row r="360" spans="1:29" x14ac:dyDescent="0.3">
      <c r="A360" s="114">
        <v>10839</v>
      </c>
      <c r="B360" s="114" t="s">
        <v>396</v>
      </c>
      <c r="C360" s="114" t="s">
        <v>70</v>
      </c>
      <c r="D360" s="114" t="s">
        <v>10342</v>
      </c>
      <c r="E360" s="114" t="s">
        <v>10332</v>
      </c>
      <c r="F360" s="115">
        <v>44755</v>
      </c>
      <c r="G360" s="114" t="s">
        <v>5173</v>
      </c>
      <c r="H360" s="116">
        <v>1</v>
      </c>
      <c r="I360" s="116">
        <v>0</v>
      </c>
      <c r="J360" s="116"/>
      <c r="K360" s="116">
        <f t="shared" si="28"/>
        <v>0</v>
      </c>
      <c r="L360" s="116">
        <v>0</v>
      </c>
      <c r="M360" s="116">
        <v>0</v>
      </c>
      <c r="N360" s="116">
        <v>0</v>
      </c>
      <c r="O360" s="116">
        <v>0</v>
      </c>
      <c r="P360" s="120">
        <v>0</v>
      </c>
      <c r="Q360" s="27" t="str">
        <f>IF(G360="01 Jan 1900","Unregistered","Registered")</f>
        <v>Registered</v>
      </c>
      <c r="R360" s="121">
        <f>I360/H360</f>
        <v>0</v>
      </c>
      <c r="T360" s="117">
        <f t="shared" si="26"/>
        <v>0</v>
      </c>
      <c r="U360" s="117">
        <f t="shared" si="27"/>
        <v>0</v>
      </c>
    </row>
    <row r="361" spans="1:29" x14ac:dyDescent="0.3">
      <c r="A361" s="114">
        <v>10841</v>
      </c>
      <c r="B361" s="114" t="s">
        <v>396</v>
      </c>
      <c r="C361" s="114" t="s">
        <v>70</v>
      </c>
      <c r="D361" s="114" t="s">
        <v>10343</v>
      </c>
      <c r="E361" s="114" t="s">
        <v>10332</v>
      </c>
      <c r="F361" s="115">
        <v>43758</v>
      </c>
      <c r="G361" s="114" t="s">
        <v>10333</v>
      </c>
      <c r="H361" s="116">
        <v>1</v>
      </c>
      <c r="I361" s="116">
        <v>0</v>
      </c>
      <c r="J361" s="116"/>
      <c r="K361" s="116">
        <f t="shared" si="28"/>
        <v>0</v>
      </c>
      <c r="L361" s="116">
        <v>0</v>
      </c>
      <c r="M361" s="116">
        <v>0</v>
      </c>
      <c r="N361" s="116">
        <v>0</v>
      </c>
      <c r="O361" s="116">
        <v>0</v>
      </c>
      <c r="P361" s="120">
        <v>0</v>
      </c>
      <c r="Q361" s="27" t="str">
        <f>IF(G361="01 Jan 1900","Unregistered","Registered")</f>
        <v>Registered</v>
      </c>
      <c r="R361" s="121">
        <f>I361/H361</f>
        <v>0</v>
      </c>
      <c r="T361" s="117">
        <f t="shared" si="26"/>
        <v>0</v>
      </c>
      <c r="U361" s="117">
        <f t="shared" si="27"/>
        <v>0</v>
      </c>
    </row>
    <row r="362" spans="1:29" x14ac:dyDescent="0.3">
      <c r="A362" s="114">
        <v>10842</v>
      </c>
      <c r="B362" s="114" t="s">
        <v>396</v>
      </c>
      <c r="C362" s="114" t="s">
        <v>70</v>
      </c>
      <c r="D362" s="114" t="s">
        <v>10344</v>
      </c>
      <c r="E362" s="114" t="s">
        <v>10332</v>
      </c>
      <c r="F362" s="115">
        <v>43758</v>
      </c>
      <c r="G362" s="114" t="s">
        <v>10333</v>
      </c>
      <c r="H362" s="116">
        <v>1</v>
      </c>
      <c r="I362" s="116">
        <v>0</v>
      </c>
      <c r="J362" s="116"/>
      <c r="K362" s="116">
        <f t="shared" si="28"/>
        <v>0</v>
      </c>
      <c r="L362" s="116">
        <v>0</v>
      </c>
      <c r="M362" s="116">
        <v>0</v>
      </c>
      <c r="N362" s="116">
        <v>0</v>
      </c>
      <c r="O362" s="116">
        <v>0</v>
      </c>
      <c r="P362" s="120">
        <v>0</v>
      </c>
      <c r="Q362" s="27" t="str">
        <f>IF(G362="01 Jan 1900","Unregistered","Registered")</f>
        <v>Registered</v>
      </c>
      <c r="R362" s="121">
        <f>I362/H362</f>
        <v>0</v>
      </c>
      <c r="T362" s="117">
        <f t="shared" si="26"/>
        <v>0</v>
      </c>
      <c r="U362" s="117">
        <f t="shared" si="27"/>
        <v>0</v>
      </c>
    </row>
    <row r="363" spans="1:29" x14ac:dyDescent="0.3">
      <c r="A363" s="99">
        <v>10562</v>
      </c>
      <c r="B363" s="99" t="s">
        <v>396</v>
      </c>
      <c r="C363" s="99" t="s">
        <v>70</v>
      </c>
      <c r="D363" s="99" t="s">
        <v>10151</v>
      </c>
      <c r="E363" s="99" t="s">
        <v>10152</v>
      </c>
      <c r="F363" s="100">
        <v>45005</v>
      </c>
      <c r="G363" s="99" t="s">
        <v>1898</v>
      </c>
      <c r="H363" s="96">
        <v>5200000</v>
      </c>
      <c r="I363" s="96">
        <f t="shared" ref="I363:I373" si="29">H363*R363</f>
        <v>5200000</v>
      </c>
      <c r="J363" s="96">
        <v>3225000</v>
      </c>
      <c r="K363" s="96">
        <f t="shared" si="28"/>
        <v>1975000</v>
      </c>
      <c r="L363" s="97">
        <f>IF(AND($S363&gt;=0,$S363&lt;=30),$K363,0)</f>
        <v>0</v>
      </c>
      <c r="M363" s="97">
        <f>IF(AND($S363&gt;=31,$S363&lt;=60),$K363,0)</f>
        <v>0</v>
      </c>
      <c r="N363" s="97">
        <f>IF(AND($S363&gt;=61,$S363&lt;=90),$K363,0)</f>
        <v>0</v>
      </c>
      <c r="O363" s="97">
        <f>IF(AND($S363&gt;=91,$S363&lt;=120),$K363,0)</f>
        <v>0</v>
      </c>
      <c r="P363" s="98">
        <f>IF($S363&gt;120,$K363,0)</f>
        <v>1975000</v>
      </c>
      <c r="Q363" s="101" t="str">
        <f>IF(G363="01 Jan 1900","Unregistered","Registered")</f>
        <v>Unregistered</v>
      </c>
      <c r="R363" s="123">
        <v>1</v>
      </c>
      <c r="S363" s="95">
        <f>DATE(2026,4,30)-F363</f>
        <v>1137</v>
      </c>
      <c r="T363" s="101"/>
      <c r="U363" s="101"/>
      <c r="V363" s="101"/>
      <c r="W363" s="101"/>
      <c r="X363" s="101"/>
      <c r="Y363" s="101"/>
      <c r="Z363" s="101"/>
      <c r="AA363" s="101"/>
      <c r="AB363" s="101"/>
      <c r="AC363" s="101"/>
    </row>
    <row r="364" spans="1:29" x14ac:dyDescent="0.3">
      <c r="A364" s="99">
        <v>10831</v>
      </c>
      <c r="B364" s="99" t="s">
        <v>396</v>
      </c>
      <c r="C364" s="99" t="s">
        <v>70</v>
      </c>
      <c r="D364" s="99" t="s">
        <v>10334</v>
      </c>
      <c r="E364" s="99" t="s">
        <v>10332</v>
      </c>
      <c r="F364" s="100">
        <v>43758</v>
      </c>
      <c r="G364" s="99" t="s">
        <v>1898</v>
      </c>
      <c r="H364" s="96">
        <v>1</v>
      </c>
      <c r="I364" s="96">
        <f t="shared" si="29"/>
        <v>1</v>
      </c>
      <c r="J364" s="96"/>
      <c r="K364" s="96">
        <f t="shared" si="28"/>
        <v>1</v>
      </c>
      <c r="L364" s="97">
        <f>IF(AND($S364&gt;=0,$S364&lt;=30),$K364,0)</f>
        <v>0</v>
      </c>
      <c r="M364" s="97">
        <f>IF(AND($S364&gt;=31,$S364&lt;=60),$K364,0)</f>
        <v>0</v>
      </c>
      <c r="N364" s="97">
        <f>IF(AND($S364&gt;=61,$S364&lt;=90),$K364,0)</f>
        <v>0</v>
      </c>
      <c r="O364" s="97">
        <f>IF(AND($S364&gt;=91,$S364&lt;=120),$K364,0)</f>
        <v>0</v>
      </c>
      <c r="P364" s="98">
        <f>IF($S364&gt;120,$K364,0)</f>
        <v>1</v>
      </c>
      <c r="Q364" s="101" t="str">
        <f>IF(G364="01 Jan 1900","Unregistered","Registered")</f>
        <v>Unregistered</v>
      </c>
      <c r="R364" s="123">
        <v>1</v>
      </c>
      <c r="S364" s="95">
        <f>DATE(2026,4,30)-F364</f>
        <v>2384</v>
      </c>
      <c r="T364" s="101"/>
      <c r="U364" s="101"/>
      <c r="V364" s="101"/>
      <c r="W364" s="101"/>
      <c r="X364" s="101"/>
      <c r="Y364" s="101"/>
      <c r="Z364" s="101"/>
      <c r="AA364" s="101"/>
      <c r="AB364" s="101"/>
      <c r="AC364" s="101"/>
    </row>
    <row r="365" spans="1:29" x14ac:dyDescent="0.3">
      <c r="A365" s="99">
        <v>10832</v>
      </c>
      <c r="B365" s="99" t="s">
        <v>396</v>
      </c>
      <c r="C365" s="99" t="s">
        <v>70</v>
      </c>
      <c r="D365" s="99" t="s">
        <v>10335</v>
      </c>
      <c r="E365" s="99" t="s">
        <v>10332</v>
      </c>
      <c r="F365" s="100">
        <v>43758</v>
      </c>
      <c r="G365" s="99" t="s">
        <v>1898</v>
      </c>
      <c r="H365" s="96">
        <v>1</v>
      </c>
      <c r="I365" s="96">
        <f t="shared" si="29"/>
        <v>1</v>
      </c>
      <c r="J365" s="96"/>
      <c r="K365" s="96">
        <f t="shared" si="28"/>
        <v>1</v>
      </c>
      <c r="L365" s="97">
        <f>IF(AND($S365&gt;=0,$S365&lt;=30),$K365,0)</f>
        <v>0</v>
      </c>
      <c r="M365" s="97">
        <f>IF(AND($S365&gt;=31,$S365&lt;=60),$K365,0)</f>
        <v>0</v>
      </c>
      <c r="N365" s="97">
        <f>IF(AND($S365&gt;=61,$S365&lt;=90),$K365,0)</f>
        <v>0</v>
      </c>
      <c r="O365" s="97">
        <f>IF(AND($S365&gt;=91,$S365&lt;=120),$K365,0)</f>
        <v>0</v>
      </c>
      <c r="P365" s="98">
        <f>IF($S365&gt;120,$K365,0)</f>
        <v>1</v>
      </c>
      <c r="Q365" s="101" t="str">
        <f>IF(G365="01 Jan 1900","Unregistered","Registered")</f>
        <v>Unregistered</v>
      </c>
      <c r="R365" s="123">
        <v>1</v>
      </c>
      <c r="S365" s="95">
        <f>DATE(2026,4,30)-F365</f>
        <v>2384</v>
      </c>
      <c r="T365" s="101"/>
      <c r="U365" s="101"/>
      <c r="V365" s="101"/>
      <c r="W365" s="101"/>
      <c r="X365" s="101"/>
      <c r="Y365" s="101"/>
      <c r="Z365" s="101"/>
      <c r="AA365" s="101"/>
      <c r="AB365" s="101"/>
      <c r="AC365" s="101"/>
    </row>
    <row r="366" spans="1:29" x14ac:dyDescent="0.3">
      <c r="A366" s="99">
        <v>10833</v>
      </c>
      <c r="B366" s="99" t="s">
        <v>396</v>
      </c>
      <c r="C366" s="99" t="s">
        <v>70</v>
      </c>
      <c r="D366" s="99" t="s">
        <v>10336</v>
      </c>
      <c r="E366" s="99" t="s">
        <v>10332</v>
      </c>
      <c r="F366" s="100">
        <v>43758</v>
      </c>
      <c r="G366" s="99" t="s">
        <v>1898</v>
      </c>
      <c r="H366" s="96">
        <v>1</v>
      </c>
      <c r="I366" s="96">
        <f t="shared" si="29"/>
        <v>1</v>
      </c>
      <c r="J366" s="96"/>
      <c r="K366" s="96">
        <f t="shared" si="28"/>
        <v>1</v>
      </c>
      <c r="L366" s="97">
        <f>IF(AND($S366&gt;=0,$S366&lt;=30),$K366,0)</f>
        <v>0</v>
      </c>
      <c r="M366" s="97">
        <f>IF(AND($S366&gt;=31,$S366&lt;=60),$K366,0)</f>
        <v>0</v>
      </c>
      <c r="N366" s="97">
        <f>IF(AND($S366&gt;=61,$S366&lt;=90),$K366,0)</f>
        <v>0</v>
      </c>
      <c r="O366" s="97">
        <f>IF(AND($S366&gt;=91,$S366&lt;=120),$K366,0)</f>
        <v>0</v>
      </c>
      <c r="P366" s="98">
        <f>IF($S366&gt;120,$K366,0)</f>
        <v>1</v>
      </c>
      <c r="Q366" s="101" t="str">
        <f>IF(G366="01 Jan 1900","Unregistered","Registered")</f>
        <v>Unregistered</v>
      </c>
      <c r="R366" s="123">
        <v>1</v>
      </c>
      <c r="S366" s="95">
        <f>DATE(2026,4,30)-F366</f>
        <v>2384</v>
      </c>
      <c r="T366" s="101"/>
      <c r="U366" s="101"/>
      <c r="V366" s="101"/>
      <c r="W366" s="101"/>
      <c r="X366" s="101"/>
      <c r="Y366" s="101"/>
      <c r="Z366" s="101"/>
      <c r="AA366" s="101"/>
      <c r="AB366" s="101"/>
      <c r="AC366" s="101"/>
    </row>
    <row r="367" spans="1:29" x14ac:dyDescent="0.3">
      <c r="A367" s="99">
        <v>10834</v>
      </c>
      <c r="B367" s="99" t="s">
        <v>396</v>
      </c>
      <c r="C367" s="99" t="s">
        <v>70</v>
      </c>
      <c r="D367" s="99" t="s">
        <v>10337</v>
      </c>
      <c r="E367" s="99" t="s">
        <v>10332</v>
      </c>
      <c r="F367" s="100">
        <v>43758</v>
      </c>
      <c r="G367" s="99" t="s">
        <v>1898</v>
      </c>
      <c r="H367" s="96">
        <v>1</v>
      </c>
      <c r="I367" s="96">
        <f t="shared" si="29"/>
        <v>1</v>
      </c>
      <c r="J367" s="96"/>
      <c r="K367" s="96">
        <f t="shared" si="28"/>
        <v>1</v>
      </c>
      <c r="L367" s="97">
        <f>IF(AND($S367&gt;=0,$S367&lt;=30),$K367,0)</f>
        <v>0</v>
      </c>
      <c r="M367" s="97">
        <f>IF(AND($S367&gt;=31,$S367&lt;=60),$K367,0)</f>
        <v>0</v>
      </c>
      <c r="N367" s="97">
        <f>IF(AND($S367&gt;=61,$S367&lt;=90),$K367,0)</f>
        <v>0</v>
      </c>
      <c r="O367" s="97">
        <f>IF(AND($S367&gt;=91,$S367&lt;=120),$K367,0)</f>
        <v>0</v>
      </c>
      <c r="P367" s="98">
        <f>IF($S367&gt;120,$K367,0)</f>
        <v>1</v>
      </c>
      <c r="Q367" s="101" t="str">
        <f>IF(G367="01 Jan 1900","Unregistered","Registered")</f>
        <v>Unregistered</v>
      </c>
      <c r="R367" s="123">
        <v>1</v>
      </c>
      <c r="S367" s="95">
        <f>DATE(2026,4,30)-F367</f>
        <v>2384</v>
      </c>
      <c r="T367" s="101"/>
      <c r="U367" s="101"/>
      <c r="V367" s="101"/>
      <c r="W367" s="101"/>
      <c r="X367" s="101"/>
      <c r="Y367" s="101"/>
      <c r="Z367" s="101"/>
      <c r="AA367" s="101"/>
      <c r="AB367" s="101"/>
      <c r="AC367" s="101"/>
    </row>
    <row r="368" spans="1:29" x14ac:dyDescent="0.3">
      <c r="A368" s="99">
        <v>10835</v>
      </c>
      <c r="B368" s="99" t="s">
        <v>396</v>
      </c>
      <c r="C368" s="99" t="s">
        <v>70</v>
      </c>
      <c r="D368" s="99" t="s">
        <v>10338</v>
      </c>
      <c r="E368" s="99" t="s">
        <v>10332</v>
      </c>
      <c r="F368" s="100">
        <v>43758</v>
      </c>
      <c r="G368" s="99" t="s">
        <v>1898</v>
      </c>
      <c r="H368" s="96">
        <v>1</v>
      </c>
      <c r="I368" s="96">
        <f t="shared" si="29"/>
        <v>1</v>
      </c>
      <c r="J368" s="96"/>
      <c r="K368" s="96">
        <f t="shared" si="28"/>
        <v>1</v>
      </c>
      <c r="L368" s="97">
        <f>IF(AND($S368&gt;=0,$S368&lt;=30),$K368,0)</f>
        <v>0</v>
      </c>
      <c r="M368" s="97">
        <f>IF(AND($S368&gt;=31,$S368&lt;=60),$K368,0)</f>
        <v>0</v>
      </c>
      <c r="N368" s="97">
        <f>IF(AND($S368&gt;=61,$S368&lt;=90),$K368,0)</f>
        <v>0</v>
      </c>
      <c r="O368" s="97">
        <f>IF(AND($S368&gt;=91,$S368&lt;=120),$K368,0)</f>
        <v>0</v>
      </c>
      <c r="P368" s="98">
        <f>IF($S368&gt;120,$K368,0)</f>
        <v>1</v>
      </c>
      <c r="Q368" s="101" t="str">
        <f>IF(G368="01 Jan 1900","Unregistered","Registered")</f>
        <v>Unregistered</v>
      </c>
      <c r="R368" s="123">
        <v>1</v>
      </c>
      <c r="S368" s="95">
        <f>DATE(2026,4,30)-F368</f>
        <v>2384</v>
      </c>
      <c r="T368" s="101"/>
      <c r="U368" s="101"/>
      <c r="V368" s="101"/>
      <c r="W368" s="101"/>
      <c r="X368" s="101"/>
      <c r="Y368" s="101"/>
      <c r="Z368" s="101"/>
      <c r="AA368" s="101"/>
      <c r="AB368" s="101"/>
      <c r="AC368" s="101"/>
    </row>
    <row r="369" spans="1:29" x14ac:dyDescent="0.3">
      <c r="A369" s="99">
        <v>10836</v>
      </c>
      <c r="B369" s="99" t="s">
        <v>396</v>
      </c>
      <c r="C369" s="99" t="s">
        <v>70</v>
      </c>
      <c r="D369" s="99" t="s">
        <v>10339</v>
      </c>
      <c r="E369" s="99" t="s">
        <v>10332</v>
      </c>
      <c r="F369" s="100">
        <v>43758</v>
      </c>
      <c r="G369" s="99" t="s">
        <v>1898</v>
      </c>
      <c r="H369" s="96">
        <v>1</v>
      </c>
      <c r="I369" s="96">
        <f t="shared" si="29"/>
        <v>1</v>
      </c>
      <c r="J369" s="96"/>
      <c r="K369" s="96">
        <f t="shared" si="28"/>
        <v>1</v>
      </c>
      <c r="L369" s="97">
        <f>IF(AND($S369&gt;=0,$S369&lt;=30),$K369,0)</f>
        <v>0</v>
      </c>
      <c r="M369" s="97">
        <f>IF(AND($S369&gt;=31,$S369&lt;=60),$K369,0)</f>
        <v>0</v>
      </c>
      <c r="N369" s="97">
        <f>IF(AND($S369&gt;=61,$S369&lt;=90),$K369,0)</f>
        <v>0</v>
      </c>
      <c r="O369" s="97">
        <f>IF(AND($S369&gt;=91,$S369&lt;=120),$K369,0)</f>
        <v>0</v>
      </c>
      <c r="P369" s="98">
        <f>IF($S369&gt;120,$K369,0)</f>
        <v>1</v>
      </c>
      <c r="Q369" s="101" t="str">
        <f>IF(G369="01 Jan 1900","Unregistered","Registered")</f>
        <v>Unregistered</v>
      </c>
      <c r="R369" s="123">
        <v>1</v>
      </c>
      <c r="S369" s="95">
        <f>DATE(2026,4,30)-F369</f>
        <v>2384</v>
      </c>
      <c r="T369" s="101"/>
      <c r="U369" s="101"/>
      <c r="V369" s="101"/>
      <c r="W369" s="101"/>
      <c r="X369" s="101"/>
      <c r="Y369" s="101"/>
      <c r="Z369" s="101"/>
      <c r="AA369" s="101"/>
      <c r="AB369" s="101"/>
      <c r="AC369" s="101"/>
    </row>
    <row r="370" spans="1:29" x14ac:dyDescent="0.3">
      <c r="A370" s="99">
        <v>10837</v>
      </c>
      <c r="B370" s="99" t="s">
        <v>396</v>
      </c>
      <c r="C370" s="99" t="s">
        <v>70</v>
      </c>
      <c r="D370" s="99" t="s">
        <v>10340</v>
      </c>
      <c r="E370" s="99" t="s">
        <v>10332</v>
      </c>
      <c r="F370" s="100">
        <v>43758</v>
      </c>
      <c r="G370" s="99" t="s">
        <v>1898</v>
      </c>
      <c r="H370" s="96">
        <v>1</v>
      </c>
      <c r="I370" s="96">
        <f t="shared" si="29"/>
        <v>1</v>
      </c>
      <c r="J370" s="96"/>
      <c r="K370" s="96">
        <f t="shared" si="28"/>
        <v>1</v>
      </c>
      <c r="L370" s="97">
        <f>IF(AND($S370&gt;=0,$S370&lt;=30),$K370,0)</f>
        <v>0</v>
      </c>
      <c r="M370" s="97">
        <f>IF(AND($S370&gt;=31,$S370&lt;=60),$K370,0)</f>
        <v>0</v>
      </c>
      <c r="N370" s="97">
        <f>IF(AND($S370&gt;=61,$S370&lt;=90),$K370,0)</f>
        <v>0</v>
      </c>
      <c r="O370" s="97">
        <f>IF(AND($S370&gt;=91,$S370&lt;=120),$K370,0)</f>
        <v>0</v>
      </c>
      <c r="P370" s="98">
        <f>IF($S370&gt;120,$K370,0)</f>
        <v>1</v>
      </c>
      <c r="Q370" s="101" t="str">
        <f>IF(G370="01 Jan 1900","Unregistered","Registered")</f>
        <v>Unregistered</v>
      </c>
      <c r="R370" s="123">
        <v>1</v>
      </c>
      <c r="S370" s="95">
        <f>DATE(2026,4,30)-F370</f>
        <v>2384</v>
      </c>
      <c r="T370" s="101"/>
      <c r="U370" s="101"/>
      <c r="V370" s="101"/>
      <c r="W370" s="101"/>
      <c r="X370" s="101"/>
      <c r="Y370" s="101"/>
      <c r="Z370" s="101"/>
      <c r="AA370" s="101"/>
      <c r="AB370" s="101"/>
      <c r="AC370" s="101"/>
    </row>
    <row r="371" spans="1:29" x14ac:dyDescent="0.3">
      <c r="A371" s="99">
        <v>10843</v>
      </c>
      <c r="B371" s="99" t="s">
        <v>396</v>
      </c>
      <c r="C371" s="99" t="s">
        <v>70</v>
      </c>
      <c r="D371" s="99" t="s">
        <v>10345</v>
      </c>
      <c r="E371" s="99" t="s">
        <v>10332</v>
      </c>
      <c r="F371" s="100">
        <v>43758</v>
      </c>
      <c r="G371" s="99" t="s">
        <v>1898</v>
      </c>
      <c r="H371" s="96">
        <v>1</v>
      </c>
      <c r="I371" s="96">
        <f t="shared" si="29"/>
        <v>1</v>
      </c>
      <c r="J371" s="96"/>
      <c r="K371" s="96">
        <f t="shared" si="28"/>
        <v>1</v>
      </c>
      <c r="L371" s="97">
        <f>IF(AND($S371&gt;=0,$S371&lt;=30),$K371,0)</f>
        <v>0</v>
      </c>
      <c r="M371" s="97">
        <f>IF(AND($S371&gt;=31,$S371&lt;=60),$K371,0)</f>
        <v>0</v>
      </c>
      <c r="N371" s="97">
        <f>IF(AND($S371&gt;=61,$S371&lt;=90),$K371,0)</f>
        <v>0</v>
      </c>
      <c r="O371" s="97">
        <f>IF(AND($S371&gt;=91,$S371&lt;=120),$K371,0)</f>
        <v>0</v>
      </c>
      <c r="P371" s="98">
        <f>IF($S371&gt;120,$K371,0)</f>
        <v>1</v>
      </c>
      <c r="Q371" s="101" t="str">
        <f>IF(G371="01 Jan 1900","Unregistered","Registered")</f>
        <v>Unregistered</v>
      </c>
      <c r="R371" s="123">
        <v>1</v>
      </c>
      <c r="S371" s="95">
        <f>DATE(2026,4,30)-F371</f>
        <v>2384</v>
      </c>
      <c r="T371" s="101"/>
      <c r="U371" s="101"/>
      <c r="V371" s="101"/>
      <c r="W371" s="101"/>
      <c r="X371" s="101"/>
      <c r="Y371" s="101"/>
      <c r="Z371" s="101"/>
      <c r="AA371" s="101"/>
      <c r="AB371" s="101"/>
      <c r="AC371" s="101"/>
    </row>
    <row r="372" spans="1:29" x14ac:dyDescent="0.3">
      <c r="A372" s="99">
        <v>10844</v>
      </c>
      <c r="B372" s="99" t="s">
        <v>396</v>
      </c>
      <c r="C372" s="99" t="s">
        <v>70</v>
      </c>
      <c r="D372" s="99" t="s">
        <v>10346</v>
      </c>
      <c r="E372" s="99" t="s">
        <v>10332</v>
      </c>
      <c r="F372" s="100">
        <v>43758</v>
      </c>
      <c r="G372" s="99" t="s">
        <v>1898</v>
      </c>
      <c r="H372" s="96">
        <v>1</v>
      </c>
      <c r="I372" s="96">
        <f t="shared" si="29"/>
        <v>1</v>
      </c>
      <c r="J372" s="96"/>
      <c r="K372" s="96">
        <f t="shared" si="28"/>
        <v>1</v>
      </c>
      <c r="L372" s="97">
        <f>IF(AND($S372&gt;=0,$S372&lt;=30),$K372,0)</f>
        <v>0</v>
      </c>
      <c r="M372" s="97">
        <f>IF(AND($S372&gt;=31,$S372&lt;=60),$K372,0)</f>
        <v>0</v>
      </c>
      <c r="N372" s="97">
        <f>IF(AND($S372&gt;=61,$S372&lt;=90),$K372,0)</f>
        <v>0</v>
      </c>
      <c r="O372" s="97">
        <f>IF(AND($S372&gt;=91,$S372&lt;=120),$K372,0)</f>
        <v>0</v>
      </c>
      <c r="P372" s="98">
        <f>IF($S372&gt;120,$K372,0)</f>
        <v>1</v>
      </c>
      <c r="Q372" s="101" t="str">
        <f>IF(G372="01 Jan 1900","Unregistered","Registered")</f>
        <v>Unregistered</v>
      </c>
      <c r="R372" s="123">
        <v>1</v>
      </c>
      <c r="S372" s="95">
        <f>DATE(2026,4,30)-F372</f>
        <v>2384</v>
      </c>
      <c r="T372" s="101"/>
      <c r="U372" s="101"/>
      <c r="V372" s="101"/>
      <c r="W372" s="101"/>
      <c r="X372" s="101"/>
      <c r="Y372" s="101"/>
      <c r="Z372" s="101"/>
      <c r="AA372" s="101"/>
      <c r="AB372" s="101"/>
      <c r="AC372" s="101"/>
    </row>
    <row r="373" spans="1:29" x14ac:dyDescent="0.3">
      <c r="A373" s="99">
        <v>10216</v>
      </c>
      <c r="B373" s="99" t="s">
        <v>1702</v>
      </c>
      <c r="C373" s="99" t="s">
        <v>419</v>
      </c>
      <c r="D373" s="99" t="s">
        <v>9629</v>
      </c>
      <c r="E373" s="99" t="s">
        <v>10819</v>
      </c>
      <c r="F373" s="100">
        <v>46053</v>
      </c>
      <c r="G373" s="99" t="s">
        <v>1898</v>
      </c>
      <c r="H373" s="96">
        <v>22274420</v>
      </c>
      <c r="I373" s="96">
        <f t="shared" si="29"/>
        <v>22274420</v>
      </c>
      <c r="J373" s="96">
        <v>100000</v>
      </c>
      <c r="K373" s="96">
        <f t="shared" si="28"/>
        <v>22174420</v>
      </c>
      <c r="L373" s="97">
        <f>IF(AND($S373&gt;=0,$S373&lt;=30),$K373,0)</f>
        <v>0</v>
      </c>
      <c r="M373" s="97">
        <f>IF(AND($S373&gt;=31,$S373&lt;=60),$K373,0)</f>
        <v>0</v>
      </c>
      <c r="N373" s="97">
        <f>IF(AND($S373&gt;=61,$S373&lt;=90),$K373,0)</f>
        <v>22174420</v>
      </c>
      <c r="O373" s="97">
        <f>IF(AND($S373&gt;=91,$S373&lt;=120),$K373,0)</f>
        <v>0</v>
      </c>
      <c r="P373" s="98">
        <f>IF($S373&gt;120,$K373,0)</f>
        <v>0</v>
      </c>
      <c r="Q373" s="101" t="str">
        <f>IF(G373="01 Jan 1900","Unregistered","Registered")</f>
        <v>Unregistered</v>
      </c>
      <c r="R373" s="123">
        <v>1</v>
      </c>
      <c r="S373" s="95">
        <f>DATE(2026,4,30)-F373</f>
        <v>89</v>
      </c>
      <c r="T373" s="101"/>
      <c r="U373" s="101"/>
      <c r="V373" s="101"/>
      <c r="W373" s="101"/>
      <c r="X373" s="101"/>
      <c r="Y373" s="101"/>
      <c r="Z373" s="101"/>
      <c r="AA373" s="101"/>
      <c r="AB373" s="101"/>
      <c r="AC373" s="101"/>
    </row>
    <row r="374" spans="1:29" x14ac:dyDescent="0.3">
      <c r="A374" s="114">
        <v>155</v>
      </c>
      <c r="B374" s="114" t="s">
        <v>1702</v>
      </c>
      <c r="C374" s="114" t="s">
        <v>419</v>
      </c>
      <c r="D374" s="114" t="s">
        <v>1752</v>
      </c>
      <c r="E374" s="114" t="s">
        <v>10807</v>
      </c>
      <c r="F374" s="115">
        <v>46051</v>
      </c>
      <c r="G374" s="114" t="s">
        <v>1694</v>
      </c>
      <c r="H374" s="116">
        <v>28611607</v>
      </c>
      <c r="I374" s="116">
        <v>5722322</v>
      </c>
      <c r="J374" s="116">
        <v>2050000</v>
      </c>
      <c r="K374" s="116">
        <v>3672322</v>
      </c>
      <c r="L374" s="116">
        <v>3672322</v>
      </c>
      <c r="M374" s="116">
        <v>0</v>
      </c>
      <c r="N374" s="116">
        <v>0</v>
      </c>
      <c r="O374" s="116">
        <v>0</v>
      </c>
      <c r="P374" s="120">
        <v>0</v>
      </c>
      <c r="Q374" s="27" t="str">
        <f>IF(G374="01 Jan 1900","Unregistered","Registered")</f>
        <v>Registered</v>
      </c>
      <c r="R374" s="121">
        <f>I374/H374</f>
        <v>0.20000002097051031</v>
      </c>
      <c r="T374" s="117">
        <f t="shared" ref="T374:T402" si="30">L374+M374+N374+O374+P374</f>
        <v>3672322</v>
      </c>
      <c r="U374" s="117">
        <f t="shared" ref="U374:U402" si="31">K374-T374</f>
        <v>0</v>
      </c>
    </row>
    <row r="375" spans="1:29" x14ac:dyDescent="0.3">
      <c r="A375" s="114">
        <v>160</v>
      </c>
      <c r="B375" s="114" t="s">
        <v>1702</v>
      </c>
      <c r="C375" s="114" t="s">
        <v>419</v>
      </c>
      <c r="D375" s="114" t="s">
        <v>1765</v>
      </c>
      <c r="E375" s="114" t="s">
        <v>10797</v>
      </c>
      <c r="F375" s="115">
        <v>46092</v>
      </c>
      <c r="G375" s="114" t="s">
        <v>1429</v>
      </c>
      <c r="H375" s="116">
        <v>20260800</v>
      </c>
      <c r="I375" s="116">
        <v>4052160</v>
      </c>
      <c r="J375" s="116">
        <v>500000</v>
      </c>
      <c r="K375" s="116">
        <v>3552160</v>
      </c>
      <c r="L375" s="116">
        <v>3552160</v>
      </c>
      <c r="M375" s="116">
        <v>0</v>
      </c>
      <c r="N375" s="116">
        <v>0</v>
      </c>
      <c r="O375" s="116">
        <v>0</v>
      </c>
      <c r="P375" s="120">
        <v>0</v>
      </c>
      <c r="Q375" s="27" t="str">
        <f>IF(G375="01 Jan 1900","Unregistered","Registered")</f>
        <v>Registered</v>
      </c>
      <c r="R375" s="121">
        <f>I375/H375</f>
        <v>0.2</v>
      </c>
      <c r="T375" s="117">
        <f t="shared" si="30"/>
        <v>3552160</v>
      </c>
      <c r="U375" s="117">
        <f t="shared" si="31"/>
        <v>0</v>
      </c>
    </row>
    <row r="376" spans="1:29" x14ac:dyDescent="0.3">
      <c r="A376" s="114">
        <v>203</v>
      </c>
      <c r="B376" s="114" t="s">
        <v>1702</v>
      </c>
      <c r="C376" s="114" t="s">
        <v>419</v>
      </c>
      <c r="D376" s="114" t="s">
        <v>1874</v>
      </c>
      <c r="E376" s="114" t="s">
        <v>10829</v>
      </c>
      <c r="F376" s="115">
        <v>46064</v>
      </c>
      <c r="G376" s="114" t="s">
        <v>1875</v>
      </c>
      <c r="H376" s="116">
        <v>29058036</v>
      </c>
      <c r="I376" s="116">
        <v>5811608</v>
      </c>
      <c r="J376" s="116">
        <v>2905804</v>
      </c>
      <c r="K376" s="116">
        <v>2905804</v>
      </c>
      <c r="L376" s="116">
        <v>0</v>
      </c>
      <c r="M376" s="116">
        <v>2905804</v>
      </c>
      <c r="N376" s="116">
        <v>0</v>
      </c>
      <c r="O376" s="116">
        <v>0</v>
      </c>
      <c r="P376" s="120">
        <v>0</v>
      </c>
      <c r="Q376" s="27" t="str">
        <f>IF(G376="01 Jan 1900","Unregistered","Registered")</f>
        <v>Registered</v>
      </c>
      <c r="R376" s="121">
        <f>I376/H376</f>
        <v>0.20000002753111049</v>
      </c>
      <c r="T376" s="117">
        <f t="shared" si="30"/>
        <v>2905804</v>
      </c>
      <c r="U376" s="117">
        <f t="shared" si="31"/>
        <v>0</v>
      </c>
    </row>
    <row r="377" spans="1:29" x14ac:dyDescent="0.3">
      <c r="A377" s="114">
        <v>280</v>
      </c>
      <c r="B377" s="114" t="s">
        <v>1702</v>
      </c>
      <c r="C377" s="114" t="s">
        <v>419</v>
      </c>
      <c r="D377" s="114" t="s">
        <v>2063</v>
      </c>
      <c r="E377" s="114" t="s">
        <v>10808</v>
      </c>
      <c r="F377" s="115">
        <v>46081</v>
      </c>
      <c r="G377" s="114" t="s">
        <v>1875</v>
      </c>
      <c r="H377" s="116">
        <v>18148700</v>
      </c>
      <c r="I377" s="116">
        <v>3629740</v>
      </c>
      <c r="J377" s="116">
        <v>1531630</v>
      </c>
      <c r="K377" s="116">
        <v>2098110</v>
      </c>
      <c r="L377" s="116">
        <v>0</v>
      </c>
      <c r="M377" s="116">
        <v>2098110</v>
      </c>
      <c r="N377" s="116">
        <v>0</v>
      </c>
      <c r="O377" s="116">
        <v>0</v>
      </c>
      <c r="P377" s="120">
        <v>0</v>
      </c>
      <c r="Q377" s="27" t="str">
        <f>IF(G377="01 Jan 1900","Unregistered","Registered")</f>
        <v>Registered</v>
      </c>
      <c r="R377" s="121">
        <f>I377/H377</f>
        <v>0.2</v>
      </c>
      <c r="T377" s="117">
        <f t="shared" si="30"/>
        <v>2098110</v>
      </c>
      <c r="U377" s="117">
        <f t="shared" si="31"/>
        <v>0</v>
      </c>
    </row>
    <row r="378" spans="1:29" x14ac:dyDescent="0.3">
      <c r="A378" s="114">
        <v>476</v>
      </c>
      <c r="B378" s="114" t="s">
        <v>1702</v>
      </c>
      <c r="C378" s="114" t="s">
        <v>419</v>
      </c>
      <c r="D378" s="114" t="s">
        <v>2506</v>
      </c>
      <c r="E378" s="114" t="s">
        <v>10808</v>
      </c>
      <c r="F378" s="115">
        <v>46081</v>
      </c>
      <c r="G378" s="114" t="s">
        <v>1875</v>
      </c>
      <c r="H378" s="116">
        <v>12483900</v>
      </c>
      <c r="I378" s="116">
        <v>2496780</v>
      </c>
      <c r="J378" s="116">
        <v>1531630</v>
      </c>
      <c r="K378" s="116">
        <v>965150</v>
      </c>
      <c r="L378" s="116">
        <v>0</v>
      </c>
      <c r="M378" s="116">
        <v>965150</v>
      </c>
      <c r="N378" s="116">
        <v>0</v>
      </c>
      <c r="O378" s="116">
        <v>0</v>
      </c>
      <c r="P378" s="120">
        <v>0</v>
      </c>
      <c r="Q378" s="27" t="str">
        <f>IF(G378="01 Jan 1900","Unregistered","Registered")</f>
        <v>Registered</v>
      </c>
      <c r="R378" s="121">
        <f>I378/H378</f>
        <v>0.2</v>
      </c>
      <c r="T378" s="117">
        <f t="shared" si="30"/>
        <v>965150</v>
      </c>
      <c r="U378" s="117">
        <f t="shared" si="31"/>
        <v>0</v>
      </c>
    </row>
    <row r="379" spans="1:29" x14ac:dyDescent="0.3">
      <c r="A379" s="114">
        <v>1157</v>
      </c>
      <c r="B379" s="114" t="s">
        <v>1702</v>
      </c>
      <c r="C379" s="114" t="s">
        <v>419</v>
      </c>
      <c r="D379" s="114" t="s">
        <v>4141</v>
      </c>
      <c r="E379" s="114" t="s">
        <v>10803</v>
      </c>
      <c r="F379" s="115">
        <v>45838</v>
      </c>
      <c r="G379" s="114" t="s">
        <v>3362</v>
      </c>
      <c r="H379" s="116">
        <v>11240000</v>
      </c>
      <c r="I379" s="116">
        <v>2248000</v>
      </c>
      <c r="J379" s="116">
        <v>1968931</v>
      </c>
      <c r="K379" s="116">
        <v>279069</v>
      </c>
      <c r="L379" s="116">
        <v>0</v>
      </c>
      <c r="M379" s="116">
        <v>0</v>
      </c>
      <c r="N379" s="116">
        <v>0</v>
      </c>
      <c r="O379" s="116">
        <v>0</v>
      </c>
      <c r="P379" s="120">
        <v>279069</v>
      </c>
      <c r="Q379" s="27" t="str">
        <f>IF(G379="01 Jan 1900","Unregistered","Registered")</f>
        <v>Registered</v>
      </c>
      <c r="R379" s="121">
        <f>I379/H379</f>
        <v>0.2</v>
      </c>
      <c r="T379" s="117">
        <f t="shared" si="30"/>
        <v>279069</v>
      </c>
      <c r="U379" s="117">
        <f t="shared" si="31"/>
        <v>0</v>
      </c>
    </row>
    <row r="380" spans="1:29" x14ac:dyDescent="0.3">
      <c r="A380" s="114">
        <v>1260</v>
      </c>
      <c r="B380" s="114" t="s">
        <v>1702</v>
      </c>
      <c r="C380" s="114" t="s">
        <v>419</v>
      </c>
      <c r="D380" s="114" t="s">
        <v>4362</v>
      </c>
      <c r="E380" s="114" t="s">
        <v>10804</v>
      </c>
      <c r="F380" s="115">
        <v>45808</v>
      </c>
      <c r="G380" s="114" t="s">
        <v>4363</v>
      </c>
      <c r="H380" s="116">
        <v>10880000</v>
      </c>
      <c r="I380" s="116">
        <v>2176000</v>
      </c>
      <c r="J380" s="116">
        <v>2000051</v>
      </c>
      <c r="K380" s="116">
        <v>175949</v>
      </c>
      <c r="L380" s="116">
        <v>0</v>
      </c>
      <c r="M380" s="116">
        <v>0</v>
      </c>
      <c r="N380" s="116">
        <v>0</v>
      </c>
      <c r="O380" s="116">
        <v>0</v>
      </c>
      <c r="P380" s="120">
        <v>175949</v>
      </c>
      <c r="Q380" s="27" t="str">
        <f>IF(G380="01 Jan 1900","Unregistered","Registered")</f>
        <v>Registered</v>
      </c>
      <c r="R380" s="121">
        <f>I380/H380</f>
        <v>0.2</v>
      </c>
      <c r="T380" s="117">
        <f t="shared" si="30"/>
        <v>175949</v>
      </c>
      <c r="U380" s="117">
        <f t="shared" si="31"/>
        <v>0</v>
      </c>
    </row>
    <row r="381" spans="1:29" x14ac:dyDescent="0.3">
      <c r="A381" s="114">
        <v>8684</v>
      </c>
      <c r="B381" s="114" t="s">
        <v>1702</v>
      </c>
      <c r="C381" s="114" t="s">
        <v>419</v>
      </c>
      <c r="D381" s="114" t="s">
        <v>8617</v>
      </c>
      <c r="E381" s="114" t="s">
        <v>10806</v>
      </c>
      <c r="F381" s="115">
        <v>46029</v>
      </c>
      <c r="G381" s="114" t="s">
        <v>3298</v>
      </c>
      <c r="H381" s="116">
        <v>13989700</v>
      </c>
      <c r="I381" s="116">
        <v>2797940</v>
      </c>
      <c r="J381" s="116">
        <v>2797940</v>
      </c>
      <c r="K381" s="116">
        <v>0</v>
      </c>
      <c r="L381" s="116">
        <v>0</v>
      </c>
      <c r="M381" s="116">
        <v>0</v>
      </c>
      <c r="N381" s="116">
        <v>0</v>
      </c>
      <c r="O381" s="116">
        <v>0</v>
      </c>
      <c r="P381" s="120">
        <v>0</v>
      </c>
      <c r="Q381" s="27" t="str">
        <f>IF(G381="01 Jan 1900","Unregistered","Registered")</f>
        <v>Registered</v>
      </c>
      <c r="R381" s="121">
        <f>I381/H381</f>
        <v>0.2</v>
      </c>
      <c r="T381" s="117">
        <f t="shared" si="30"/>
        <v>0</v>
      </c>
      <c r="U381" s="117">
        <f t="shared" si="31"/>
        <v>0</v>
      </c>
    </row>
    <row r="382" spans="1:29" x14ac:dyDescent="0.3">
      <c r="A382" s="114">
        <v>8685</v>
      </c>
      <c r="B382" s="114" t="s">
        <v>1702</v>
      </c>
      <c r="C382" s="114" t="s">
        <v>419</v>
      </c>
      <c r="D382" s="114" t="s">
        <v>8618</v>
      </c>
      <c r="E382" s="114" t="s">
        <v>191</v>
      </c>
      <c r="F382" s="115">
        <v>45901</v>
      </c>
      <c r="G382" s="114" t="s">
        <v>2421</v>
      </c>
      <c r="H382" s="116">
        <v>15129464</v>
      </c>
      <c r="I382" s="116">
        <v>3025892</v>
      </c>
      <c r="J382" s="116">
        <v>3025892</v>
      </c>
      <c r="K382" s="116">
        <v>0</v>
      </c>
      <c r="L382" s="116">
        <v>0</v>
      </c>
      <c r="M382" s="116">
        <v>0</v>
      </c>
      <c r="N382" s="116">
        <v>0</v>
      </c>
      <c r="O382" s="116">
        <v>0</v>
      </c>
      <c r="P382" s="120">
        <v>0</v>
      </c>
      <c r="Q382" s="27" t="str">
        <f>IF(G382="01 Jan 1900","Unregistered","Registered")</f>
        <v>Registered</v>
      </c>
      <c r="R382" s="121">
        <f>I382/H382</f>
        <v>0.19999994712304414</v>
      </c>
      <c r="T382" s="117">
        <f t="shared" si="30"/>
        <v>0</v>
      </c>
      <c r="U382" s="117">
        <f t="shared" si="31"/>
        <v>0</v>
      </c>
    </row>
    <row r="383" spans="1:29" x14ac:dyDescent="0.3">
      <c r="A383" s="114">
        <v>8686</v>
      </c>
      <c r="B383" s="114" t="s">
        <v>1702</v>
      </c>
      <c r="C383" s="114" t="s">
        <v>419</v>
      </c>
      <c r="D383" s="114" t="s">
        <v>8619</v>
      </c>
      <c r="E383" s="114" t="s">
        <v>10809</v>
      </c>
      <c r="F383" s="115">
        <v>45930</v>
      </c>
      <c r="G383" s="114" t="s">
        <v>7526</v>
      </c>
      <c r="H383" s="116">
        <v>22700000</v>
      </c>
      <c r="I383" s="116">
        <v>4540000</v>
      </c>
      <c r="J383" s="116">
        <v>4540000</v>
      </c>
      <c r="K383" s="116">
        <v>0</v>
      </c>
      <c r="L383" s="116">
        <v>0</v>
      </c>
      <c r="M383" s="116">
        <v>0</v>
      </c>
      <c r="N383" s="116">
        <v>0</v>
      </c>
      <c r="O383" s="116">
        <v>0</v>
      </c>
      <c r="P383" s="120">
        <v>0</v>
      </c>
      <c r="Q383" s="27" t="str">
        <f>IF(G383="01 Jan 1900","Unregistered","Registered")</f>
        <v>Registered</v>
      </c>
      <c r="R383" s="121">
        <f>I383/H383</f>
        <v>0.2</v>
      </c>
      <c r="T383" s="117">
        <f t="shared" si="30"/>
        <v>0</v>
      </c>
      <c r="U383" s="117">
        <f t="shared" si="31"/>
        <v>0</v>
      </c>
    </row>
    <row r="384" spans="1:29" x14ac:dyDescent="0.3">
      <c r="A384" s="114">
        <v>8687</v>
      </c>
      <c r="B384" s="114" t="s">
        <v>1702</v>
      </c>
      <c r="C384" s="114" t="s">
        <v>419</v>
      </c>
      <c r="D384" s="114" t="s">
        <v>8620</v>
      </c>
      <c r="E384" s="114" t="s">
        <v>10810</v>
      </c>
      <c r="F384" s="115">
        <v>45924</v>
      </c>
      <c r="G384" s="114" t="s">
        <v>2221</v>
      </c>
      <c r="H384" s="116">
        <v>13787102</v>
      </c>
      <c r="I384" s="116">
        <v>2757420</v>
      </c>
      <c r="J384" s="116">
        <v>2757420</v>
      </c>
      <c r="K384" s="116">
        <v>0</v>
      </c>
      <c r="L384" s="116">
        <v>0</v>
      </c>
      <c r="M384" s="116">
        <v>0</v>
      </c>
      <c r="N384" s="116">
        <v>0</v>
      </c>
      <c r="O384" s="116">
        <v>0</v>
      </c>
      <c r="P384" s="120">
        <v>0</v>
      </c>
      <c r="Q384" s="27" t="str">
        <f>IF(G384="01 Jan 1900","Unregistered","Registered")</f>
        <v>Registered</v>
      </c>
      <c r="R384" s="121">
        <f>I384/H384</f>
        <v>0.19999997098737646</v>
      </c>
      <c r="T384" s="117">
        <f t="shared" si="30"/>
        <v>0</v>
      </c>
      <c r="U384" s="117">
        <f t="shared" si="31"/>
        <v>0</v>
      </c>
    </row>
    <row r="385" spans="1:21" x14ac:dyDescent="0.3">
      <c r="A385" s="114">
        <v>8688</v>
      </c>
      <c r="B385" s="114" t="s">
        <v>1702</v>
      </c>
      <c r="C385" s="114" t="s">
        <v>419</v>
      </c>
      <c r="D385" s="114" t="s">
        <v>8621</v>
      </c>
      <c r="E385" s="114" t="s">
        <v>10810</v>
      </c>
      <c r="F385" s="115">
        <v>45924</v>
      </c>
      <c r="G385" s="114" t="s">
        <v>2221</v>
      </c>
      <c r="H385" s="116">
        <v>20051807</v>
      </c>
      <c r="I385" s="116">
        <v>4010362</v>
      </c>
      <c r="J385" s="116">
        <v>4010362</v>
      </c>
      <c r="K385" s="116">
        <v>0</v>
      </c>
      <c r="L385" s="116">
        <v>0</v>
      </c>
      <c r="M385" s="116">
        <v>0</v>
      </c>
      <c r="N385" s="116">
        <v>0</v>
      </c>
      <c r="O385" s="116">
        <v>0</v>
      </c>
      <c r="P385" s="120">
        <v>0</v>
      </c>
      <c r="Q385" s="27" t="str">
        <f>IF(G385="01 Jan 1900","Unregistered","Registered")</f>
        <v>Registered</v>
      </c>
      <c r="R385" s="121">
        <f>I385/H385</f>
        <v>0.20000002992249027</v>
      </c>
      <c r="T385" s="117">
        <f t="shared" si="30"/>
        <v>0</v>
      </c>
      <c r="U385" s="117">
        <f t="shared" si="31"/>
        <v>0</v>
      </c>
    </row>
    <row r="386" spans="1:21" x14ac:dyDescent="0.3">
      <c r="A386" s="114">
        <v>8689</v>
      </c>
      <c r="B386" s="114" t="s">
        <v>1702</v>
      </c>
      <c r="C386" s="114" t="s">
        <v>419</v>
      </c>
      <c r="D386" s="114" t="s">
        <v>8622</v>
      </c>
      <c r="E386" s="114" t="s">
        <v>10812</v>
      </c>
      <c r="F386" s="115">
        <v>45869</v>
      </c>
      <c r="G386" s="114" t="s">
        <v>2793</v>
      </c>
      <c r="H386" s="116">
        <v>14236607</v>
      </c>
      <c r="I386" s="116">
        <v>2847322</v>
      </c>
      <c r="J386" s="116">
        <v>2847322</v>
      </c>
      <c r="K386" s="116">
        <v>0</v>
      </c>
      <c r="L386" s="116">
        <v>0</v>
      </c>
      <c r="M386" s="116">
        <v>0</v>
      </c>
      <c r="N386" s="116">
        <v>0</v>
      </c>
      <c r="O386" s="116">
        <v>0</v>
      </c>
      <c r="P386" s="120">
        <v>0</v>
      </c>
      <c r="Q386" s="27" t="str">
        <f>IF(G386="01 Jan 1900","Unregistered","Registered")</f>
        <v>Registered</v>
      </c>
      <c r="R386" s="121">
        <f>I386/H386</f>
        <v>0.20000004214487344</v>
      </c>
      <c r="T386" s="117">
        <f t="shared" si="30"/>
        <v>0</v>
      </c>
      <c r="U386" s="117">
        <f t="shared" si="31"/>
        <v>0</v>
      </c>
    </row>
    <row r="387" spans="1:21" x14ac:dyDescent="0.3">
      <c r="A387" s="114">
        <v>10246</v>
      </c>
      <c r="B387" s="114" t="s">
        <v>1702</v>
      </c>
      <c r="C387" s="114" t="s">
        <v>419</v>
      </c>
      <c r="D387" s="114" t="s">
        <v>9689</v>
      </c>
      <c r="E387" s="114" t="s">
        <v>10821</v>
      </c>
      <c r="F387" s="115">
        <v>45895</v>
      </c>
      <c r="G387" s="114" t="s">
        <v>9042</v>
      </c>
      <c r="H387" s="116">
        <v>11800000</v>
      </c>
      <c r="I387" s="116">
        <v>2360000</v>
      </c>
      <c r="J387" s="116">
        <v>2478000</v>
      </c>
      <c r="K387" s="116">
        <v>-118000</v>
      </c>
      <c r="L387" s="116">
        <v>0</v>
      </c>
      <c r="M387" s="116">
        <v>0</v>
      </c>
      <c r="N387" s="116">
        <v>0</v>
      </c>
      <c r="O387" s="116">
        <v>0</v>
      </c>
      <c r="P387" s="120">
        <v>0</v>
      </c>
      <c r="Q387" s="27" t="str">
        <f>IF(G387="01 Jan 1900","Unregistered","Registered")</f>
        <v>Registered</v>
      </c>
      <c r="R387" s="121">
        <f>I387/H387</f>
        <v>0.2</v>
      </c>
      <c r="T387" s="117">
        <f t="shared" si="30"/>
        <v>0</v>
      </c>
      <c r="U387" s="117">
        <f t="shared" si="31"/>
        <v>-118000</v>
      </c>
    </row>
    <row r="388" spans="1:21" x14ac:dyDescent="0.3">
      <c r="A388" s="114">
        <v>10265</v>
      </c>
      <c r="B388" s="114" t="s">
        <v>1702</v>
      </c>
      <c r="C388" s="114" t="s">
        <v>419</v>
      </c>
      <c r="D388" s="114" t="s">
        <v>9727</v>
      </c>
      <c r="E388" s="114" t="s">
        <v>10822</v>
      </c>
      <c r="F388" s="115">
        <v>45863</v>
      </c>
      <c r="G388" s="114" t="s">
        <v>8973</v>
      </c>
      <c r="H388" s="116">
        <v>13496571</v>
      </c>
      <c r="I388" s="116">
        <v>2699314</v>
      </c>
      <c r="J388" s="116">
        <v>2834280</v>
      </c>
      <c r="K388" s="116">
        <v>-134966</v>
      </c>
      <c r="L388" s="116">
        <v>0</v>
      </c>
      <c r="M388" s="116">
        <v>0</v>
      </c>
      <c r="N388" s="116">
        <v>0</v>
      </c>
      <c r="O388" s="116">
        <v>0</v>
      </c>
      <c r="P388" s="120">
        <v>0</v>
      </c>
      <c r="Q388" s="27" t="str">
        <f>IF(G388="01 Jan 1900","Unregistered","Registered")</f>
        <v>Registered</v>
      </c>
      <c r="R388" s="121">
        <f>I388/H388</f>
        <v>0.19999998518142126</v>
      </c>
      <c r="T388" s="117">
        <f t="shared" si="30"/>
        <v>0</v>
      </c>
      <c r="U388" s="117">
        <f t="shared" si="31"/>
        <v>-134966</v>
      </c>
    </row>
    <row r="389" spans="1:21" x14ac:dyDescent="0.3">
      <c r="A389" s="114">
        <v>10276</v>
      </c>
      <c r="B389" s="114" t="s">
        <v>1702</v>
      </c>
      <c r="C389" s="114" t="s">
        <v>419</v>
      </c>
      <c r="D389" s="114" t="s">
        <v>9748</v>
      </c>
      <c r="E389" s="114" t="s">
        <v>10824</v>
      </c>
      <c r="F389" s="115">
        <v>46044</v>
      </c>
      <c r="G389" s="114" t="s">
        <v>2847</v>
      </c>
      <c r="H389" s="116">
        <v>15000000</v>
      </c>
      <c r="I389" s="116">
        <v>3000000</v>
      </c>
      <c r="J389" s="116">
        <v>3150000</v>
      </c>
      <c r="K389" s="116">
        <v>-150000</v>
      </c>
      <c r="L389" s="116">
        <v>0</v>
      </c>
      <c r="M389" s="116">
        <v>0</v>
      </c>
      <c r="N389" s="116">
        <v>0</v>
      </c>
      <c r="O389" s="116">
        <v>0</v>
      </c>
      <c r="P389" s="120">
        <v>0</v>
      </c>
      <c r="Q389" s="27" t="str">
        <f>IF(G389="01 Jan 1900","Unregistered","Registered")</f>
        <v>Registered</v>
      </c>
      <c r="R389" s="121">
        <f>I389/H389</f>
        <v>0.2</v>
      </c>
      <c r="T389" s="117">
        <f t="shared" si="30"/>
        <v>0</v>
      </c>
      <c r="U389" s="117">
        <f t="shared" si="31"/>
        <v>-150000</v>
      </c>
    </row>
    <row r="390" spans="1:21" x14ac:dyDescent="0.3">
      <c r="A390" s="114">
        <v>10278</v>
      </c>
      <c r="B390" s="114" t="s">
        <v>1702</v>
      </c>
      <c r="C390" s="114" t="s">
        <v>419</v>
      </c>
      <c r="D390" s="114" t="s">
        <v>9751</v>
      </c>
      <c r="E390" s="114" t="s">
        <v>10825</v>
      </c>
      <c r="F390" s="115">
        <v>45988</v>
      </c>
      <c r="G390" s="114" t="s">
        <v>1609</v>
      </c>
      <c r="H390" s="116">
        <v>15716493</v>
      </c>
      <c r="I390" s="116">
        <v>3143298</v>
      </c>
      <c r="J390" s="116">
        <v>3300462</v>
      </c>
      <c r="K390" s="116">
        <v>-157164</v>
      </c>
      <c r="L390" s="116">
        <v>0</v>
      </c>
      <c r="M390" s="116">
        <v>0</v>
      </c>
      <c r="N390" s="116">
        <v>0</v>
      </c>
      <c r="O390" s="116">
        <v>0</v>
      </c>
      <c r="P390" s="120">
        <v>0</v>
      </c>
      <c r="Q390" s="27" t="str">
        <f>IF(G390="01 Jan 1900","Unregistered","Registered")</f>
        <v>Registered</v>
      </c>
      <c r="R390" s="121">
        <f>I390/H390</f>
        <v>0.19999996182354421</v>
      </c>
      <c r="T390" s="117">
        <f t="shared" si="30"/>
        <v>0</v>
      </c>
      <c r="U390" s="117">
        <f t="shared" si="31"/>
        <v>-157164</v>
      </c>
    </row>
    <row r="391" spans="1:21" x14ac:dyDescent="0.3">
      <c r="A391" s="114">
        <v>10280</v>
      </c>
      <c r="B391" s="114" t="s">
        <v>1702</v>
      </c>
      <c r="C391" s="114" t="s">
        <v>419</v>
      </c>
      <c r="D391" s="114" t="s">
        <v>9754</v>
      </c>
      <c r="E391" s="114" t="s">
        <v>10826</v>
      </c>
      <c r="F391" s="115">
        <v>45863</v>
      </c>
      <c r="G391" s="114" t="s">
        <v>2799</v>
      </c>
      <c r="H391" s="116">
        <v>16925000</v>
      </c>
      <c r="I391" s="116">
        <v>3385000</v>
      </c>
      <c r="J391" s="116">
        <v>3554250</v>
      </c>
      <c r="K391" s="116">
        <v>-169250</v>
      </c>
      <c r="L391" s="116">
        <v>0</v>
      </c>
      <c r="M391" s="116">
        <v>0</v>
      </c>
      <c r="N391" s="116">
        <v>0</v>
      </c>
      <c r="O391" s="116">
        <v>0</v>
      </c>
      <c r="P391" s="120">
        <v>0</v>
      </c>
      <c r="Q391" s="27" t="str">
        <f>IF(G391="01 Jan 1900","Unregistered","Registered")</f>
        <v>Registered</v>
      </c>
      <c r="R391" s="121">
        <f>I391/H391</f>
        <v>0.2</v>
      </c>
      <c r="T391" s="117">
        <f t="shared" si="30"/>
        <v>0</v>
      </c>
      <c r="U391" s="117">
        <f t="shared" si="31"/>
        <v>-169250</v>
      </c>
    </row>
    <row r="392" spans="1:21" x14ac:dyDescent="0.3">
      <c r="A392" s="114">
        <v>10309</v>
      </c>
      <c r="B392" s="114" t="s">
        <v>1702</v>
      </c>
      <c r="C392" s="114" t="s">
        <v>419</v>
      </c>
      <c r="D392" s="114" t="s">
        <v>9801</v>
      </c>
      <c r="E392" s="114" t="s">
        <v>10828</v>
      </c>
      <c r="F392" s="115">
        <v>45988</v>
      </c>
      <c r="G392" s="114" t="s">
        <v>9802</v>
      </c>
      <c r="H392" s="116">
        <v>21884860</v>
      </c>
      <c r="I392" s="116">
        <v>4376972</v>
      </c>
      <c r="J392" s="116">
        <v>4576972</v>
      </c>
      <c r="K392" s="116">
        <v>-200000</v>
      </c>
      <c r="L392" s="116">
        <v>0</v>
      </c>
      <c r="M392" s="116">
        <v>0</v>
      </c>
      <c r="N392" s="116">
        <v>0</v>
      </c>
      <c r="O392" s="116">
        <v>0</v>
      </c>
      <c r="P392" s="120">
        <v>0</v>
      </c>
      <c r="Q392" s="27" t="str">
        <f>IF(G392="01 Jan 1900","Unregistered","Registered")</f>
        <v>Registered</v>
      </c>
      <c r="R392" s="121">
        <f>I392/H392</f>
        <v>0.2</v>
      </c>
      <c r="T392" s="117">
        <f t="shared" si="30"/>
        <v>0</v>
      </c>
      <c r="U392" s="117">
        <f t="shared" si="31"/>
        <v>-200000</v>
      </c>
    </row>
    <row r="393" spans="1:21" x14ac:dyDescent="0.3">
      <c r="A393" s="114">
        <v>10490</v>
      </c>
      <c r="B393" s="114" t="s">
        <v>1702</v>
      </c>
      <c r="C393" s="114" t="s">
        <v>419</v>
      </c>
      <c r="D393" s="114" t="s">
        <v>10076</v>
      </c>
      <c r="E393" s="114" t="s">
        <v>10835</v>
      </c>
      <c r="F393" s="115">
        <v>45709</v>
      </c>
      <c r="G393" s="114" t="s">
        <v>1850</v>
      </c>
      <c r="H393" s="116">
        <v>14976000</v>
      </c>
      <c r="I393" s="116">
        <v>2995200</v>
      </c>
      <c r="J393" s="116">
        <v>4550000</v>
      </c>
      <c r="K393" s="116">
        <v>-1554800</v>
      </c>
      <c r="L393" s="116">
        <v>0</v>
      </c>
      <c r="M393" s="116">
        <v>0</v>
      </c>
      <c r="N393" s="116">
        <v>0</v>
      </c>
      <c r="O393" s="116">
        <v>0</v>
      </c>
      <c r="P393" s="120">
        <v>0</v>
      </c>
      <c r="Q393" s="27" t="str">
        <f>IF(G393="01 Jan 1900","Unregistered","Registered")</f>
        <v>Registered</v>
      </c>
      <c r="R393" s="121">
        <f>I393/H393</f>
        <v>0.2</v>
      </c>
      <c r="T393" s="117">
        <f t="shared" si="30"/>
        <v>0</v>
      </c>
      <c r="U393" s="117">
        <f t="shared" si="31"/>
        <v>-1554800</v>
      </c>
    </row>
    <row r="394" spans="1:21" x14ac:dyDescent="0.3">
      <c r="A394" s="114">
        <v>10511</v>
      </c>
      <c r="B394" s="114" t="s">
        <v>1702</v>
      </c>
      <c r="C394" s="114" t="s">
        <v>419</v>
      </c>
      <c r="D394" s="114" t="s">
        <v>10106</v>
      </c>
      <c r="E394" s="114" t="s">
        <v>10840</v>
      </c>
      <c r="F394" s="115">
        <v>45877</v>
      </c>
      <c r="G394" s="114" t="s">
        <v>2799</v>
      </c>
      <c r="H394" s="116">
        <v>19818000</v>
      </c>
      <c r="I394" s="116">
        <v>1981800</v>
      </c>
      <c r="J394" s="116">
        <v>3981800</v>
      </c>
      <c r="K394" s="116">
        <v>-2000000</v>
      </c>
      <c r="L394" s="116">
        <v>0</v>
      </c>
      <c r="M394" s="116">
        <v>0</v>
      </c>
      <c r="N394" s="116">
        <v>0</v>
      </c>
      <c r="O394" s="116">
        <v>0</v>
      </c>
      <c r="P394" s="120">
        <v>0</v>
      </c>
      <c r="Q394" s="27" t="str">
        <f>IF(G394="01 Jan 1900","Unregistered","Registered")</f>
        <v>Registered</v>
      </c>
      <c r="R394" s="121">
        <f>I394/H394</f>
        <v>0.1</v>
      </c>
      <c r="T394" s="117">
        <f t="shared" si="30"/>
        <v>0</v>
      </c>
      <c r="U394" s="117">
        <f t="shared" si="31"/>
        <v>-2000000</v>
      </c>
    </row>
    <row r="395" spans="1:21" x14ac:dyDescent="0.3">
      <c r="A395" s="114">
        <v>10518</v>
      </c>
      <c r="B395" s="114" t="s">
        <v>1702</v>
      </c>
      <c r="C395" s="114" t="s">
        <v>419</v>
      </c>
      <c r="D395" s="114" t="s">
        <v>10115</v>
      </c>
      <c r="E395" s="114" t="s">
        <v>10835</v>
      </c>
      <c r="F395" s="115">
        <v>45709</v>
      </c>
      <c r="G395" s="114" t="s">
        <v>1850</v>
      </c>
      <c r="H395" s="116">
        <v>14976000</v>
      </c>
      <c r="I395" s="116">
        <v>2995200</v>
      </c>
      <c r="J395" s="116">
        <v>5175000</v>
      </c>
      <c r="K395" s="116">
        <v>-2179800</v>
      </c>
      <c r="L395" s="116">
        <v>0</v>
      </c>
      <c r="M395" s="116">
        <v>0</v>
      </c>
      <c r="N395" s="116">
        <v>0</v>
      </c>
      <c r="O395" s="116">
        <v>0</v>
      </c>
      <c r="P395" s="120">
        <v>0</v>
      </c>
      <c r="Q395" s="27" t="str">
        <f>IF(G395="01 Jan 1900","Unregistered","Registered")</f>
        <v>Registered</v>
      </c>
      <c r="R395" s="121">
        <f>I395/H395</f>
        <v>0.2</v>
      </c>
      <c r="T395" s="117">
        <f t="shared" si="30"/>
        <v>0</v>
      </c>
      <c r="U395" s="117">
        <f t="shared" si="31"/>
        <v>-2179800</v>
      </c>
    </row>
    <row r="396" spans="1:21" x14ac:dyDescent="0.3">
      <c r="A396" s="114">
        <v>10529</v>
      </c>
      <c r="B396" s="114" t="s">
        <v>1702</v>
      </c>
      <c r="C396" s="114" t="s">
        <v>419</v>
      </c>
      <c r="D396" s="114" t="s">
        <v>10130</v>
      </c>
      <c r="E396" s="114" t="s">
        <v>10835</v>
      </c>
      <c r="F396" s="115">
        <v>45709</v>
      </c>
      <c r="G396" s="114" t="s">
        <v>1850</v>
      </c>
      <c r="H396" s="116">
        <v>10296000</v>
      </c>
      <c r="I396" s="116">
        <v>2059200</v>
      </c>
      <c r="J396" s="116">
        <v>4550000</v>
      </c>
      <c r="K396" s="116">
        <v>-2490800</v>
      </c>
      <c r="L396" s="116">
        <v>0</v>
      </c>
      <c r="M396" s="116">
        <v>0</v>
      </c>
      <c r="N396" s="116">
        <v>0</v>
      </c>
      <c r="O396" s="116">
        <v>0</v>
      </c>
      <c r="P396" s="120">
        <v>0</v>
      </c>
      <c r="Q396" s="27" t="str">
        <f>IF(G396="01 Jan 1900","Unregistered","Registered")</f>
        <v>Registered</v>
      </c>
      <c r="R396" s="121">
        <f>I396/H396</f>
        <v>0.2</v>
      </c>
      <c r="T396" s="117">
        <f t="shared" si="30"/>
        <v>0</v>
      </c>
      <c r="U396" s="117">
        <f t="shared" si="31"/>
        <v>-2490800</v>
      </c>
    </row>
    <row r="397" spans="1:21" x14ac:dyDescent="0.3">
      <c r="A397" s="114">
        <v>10571</v>
      </c>
      <c r="B397" s="114" t="s">
        <v>1702</v>
      </c>
      <c r="C397" s="114" t="s">
        <v>419</v>
      </c>
      <c r="D397" s="114" t="s">
        <v>10157</v>
      </c>
      <c r="E397" s="114" t="s">
        <v>10835</v>
      </c>
      <c r="F397" s="115">
        <v>45709</v>
      </c>
      <c r="G397" s="114" t="s">
        <v>1850</v>
      </c>
      <c r="H397" s="116">
        <v>14976000</v>
      </c>
      <c r="I397" s="116">
        <v>2995200</v>
      </c>
      <c r="J397" s="116">
        <v>6425000</v>
      </c>
      <c r="K397" s="116">
        <v>-3429800</v>
      </c>
      <c r="L397" s="116">
        <v>0</v>
      </c>
      <c r="M397" s="116">
        <v>0</v>
      </c>
      <c r="N397" s="116">
        <v>0</v>
      </c>
      <c r="O397" s="116">
        <v>0</v>
      </c>
      <c r="P397" s="120">
        <v>0</v>
      </c>
      <c r="Q397" s="27" t="str">
        <f>IF(G397="01 Jan 1900","Unregistered","Registered")</f>
        <v>Registered</v>
      </c>
      <c r="R397" s="121">
        <f>I397/H397</f>
        <v>0.2</v>
      </c>
      <c r="T397" s="117">
        <f t="shared" si="30"/>
        <v>0</v>
      </c>
      <c r="U397" s="117">
        <f t="shared" si="31"/>
        <v>-3429800</v>
      </c>
    </row>
    <row r="398" spans="1:21" x14ac:dyDescent="0.3">
      <c r="A398" s="114">
        <v>10572</v>
      </c>
      <c r="B398" s="114" t="s">
        <v>1702</v>
      </c>
      <c r="C398" s="114" t="s">
        <v>419</v>
      </c>
      <c r="D398" s="114" t="s">
        <v>10158</v>
      </c>
      <c r="E398" s="114" t="s">
        <v>10835</v>
      </c>
      <c r="F398" s="115">
        <v>45709</v>
      </c>
      <c r="G398" s="114" t="s">
        <v>1850</v>
      </c>
      <c r="H398" s="116">
        <v>14976000</v>
      </c>
      <c r="I398" s="116">
        <v>2995200</v>
      </c>
      <c r="J398" s="116">
        <v>6425000</v>
      </c>
      <c r="K398" s="116">
        <v>-3429800</v>
      </c>
      <c r="L398" s="116">
        <v>0</v>
      </c>
      <c r="M398" s="116">
        <v>0</v>
      </c>
      <c r="N398" s="116">
        <v>0</v>
      </c>
      <c r="O398" s="116">
        <v>0</v>
      </c>
      <c r="P398" s="120">
        <v>0</v>
      </c>
      <c r="Q398" s="27" t="str">
        <f>IF(G398="01 Jan 1900","Unregistered","Registered")</f>
        <v>Registered</v>
      </c>
      <c r="R398" s="121">
        <f>I398/H398</f>
        <v>0.2</v>
      </c>
      <c r="T398" s="117">
        <f t="shared" si="30"/>
        <v>0</v>
      </c>
      <c r="U398" s="117">
        <f t="shared" si="31"/>
        <v>-3429800</v>
      </c>
    </row>
    <row r="399" spans="1:21" x14ac:dyDescent="0.3">
      <c r="A399" s="114">
        <v>10573</v>
      </c>
      <c r="B399" s="114" t="s">
        <v>1702</v>
      </c>
      <c r="C399" s="114" t="s">
        <v>419</v>
      </c>
      <c r="D399" s="114" t="s">
        <v>10159</v>
      </c>
      <c r="E399" s="114" t="s">
        <v>10835</v>
      </c>
      <c r="F399" s="115">
        <v>45709</v>
      </c>
      <c r="G399" s="114" t="s">
        <v>1850</v>
      </c>
      <c r="H399" s="116">
        <v>14976000</v>
      </c>
      <c r="I399" s="116">
        <v>2995200</v>
      </c>
      <c r="J399" s="116">
        <v>6425000</v>
      </c>
      <c r="K399" s="116">
        <v>-3429800</v>
      </c>
      <c r="L399" s="116">
        <v>0</v>
      </c>
      <c r="M399" s="116">
        <v>0</v>
      </c>
      <c r="N399" s="116">
        <v>0</v>
      </c>
      <c r="O399" s="116">
        <v>0</v>
      </c>
      <c r="P399" s="120">
        <v>0</v>
      </c>
      <c r="Q399" s="27" t="str">
        <f>IF(G399="01 Jan 1900","Unregistered","Registered")</f>
        <v>Registered</v>
      </c>
      <c r="R399" s="121">
        <f>I399/H399</f>
        <v>0.2</v>
      </c>
      <c r="T399" s="117">
        <f t="shared" si="30"/>
        <v>0</v>
      </c>
      <c r="U399" s="117">
        <f t="shared" si="31"/>
        <v>-3429800</v>
      </c>
    </row>
    <row r="400" spans="1:21" x14ac:dyDescent="0.3">
      <c r="A400" s="114">
        <v>10591</v>
      </c>
      <c r="B400" s="114" t="s">
        <v>1702</v>
      </c>
      <c r="C400" s="114" t="s">
        <v>419</v>
      </c>
      <c r="D400" s="114" t="s">
        <v>10177</v>
      </c>
      <c r="E400" s="114" t="s">
        <v>10842</v>
      </c>
      <c r="F400" s="115">
        <v>45852</v>
      </c>
      <c r="G400" s="114" t="s">
        <v>4921</v>
      </c>
      <c r="H400" s="116">
        <v>12450893</v>
      </c>
      <c r="I400" s="116">
        <v>2490178</v>
      </c>
      <c r="J400" s="116">
        <v>6759509</v>
      </c>
      <c r="K400" s="116">
        <v>-4269331</v>
      </c>
      <c r="L400" s="116">
        <v>0</v>
      </c>
      <c r="M400" s="116">
        <v>0</v>
      </c>
      <c r="N400" s="116">
        <v>0</v>
      </c>
      <c r="O400" s="116">
        <v>0</v>
      </c>
      <c r="P400" s="120">
        <v>0</v>
      </c>
      <c r="Q400" s="27" t="str">
        <f>IF(G400="01 Jan 1900","Unregistered","Registered")</f>
        <v>Registered</v>
      </c>
      <c r="R400" s="121">
        <f>I400/H400</f>
        <v>0.19999995181068539</v>
      </c>
      <c r="T400" s="117">
        <f t="shared" si="30"/>
        <v>0</v>
      </c>
      <c r="U400" s="117">
        <f t="shared" si="31"/>
        <v>-4269331</v>
      </c>
    </row>
    <row r="401" spans="1:29" x14ac:dyDescent="0.3">
      <c r="A401" s="114">
        <v>10592</v>
      </c>
      <c r="B401" s="114" t="s">
        <v>1702</v>
      </c>
      <c r="C401" s="114" t="s">
        <v>419</v>
      </c>
      <c r="D401" s="114" t="s">
        <v>10178</v>
      </c>
      <c r="E401" s="114" t="s">
        <v>10835</v>
      </c>
      <c r="F401" s="115">
        <v>45709</v>
      </c>
      <c r="G401" s="114" t="s">
        <v>1850</v>
      </c>
      <c r="H401" s="116">
        <v>10296000</v>
      </c>
      <c r="I401" s="116">
        <v>2059200</v>
      </c>
      <c r="J401" s="116">
        <v>6425000</v>
      </c>
      <c r="K401" s="116">
        <v>-4365800</v>
      </c>
      <c r="L401" s="116">
        <v>0</v>
      </c>
      <c r="M401" s="116">
        <v>0</v>
      </c>
      <c r="N401" s="116">
        <v>0</v>
      </c>
      <c r="O401" s="116">
        <v>0</v>
      </c>
      <c r="P401" s="120">
        <v>0</v>
      </c>
      <c r="Q401" s="27" t="str">
        <f>IF(G401="01 Jan 1900","Unregistered","Registered")</f>
        <v>Registered</v>
      </c>
      <c r="R401" s="121">
        <f>I401/H401</f>
        <v>0.2</v>
      </c>
      <c r="T401" s="117">
        <f t="shared" si="30"/>
        <v>0</v>
      </c>
      <c r="U401" s="117">
        <f t="shared" si="31"/>
        <v>-4365800</v>
      </c>
    </row>
    <row r="402" spans="1:29" x14ac:dyDescent="0.3">
      <c r="A402" s="114">
        <v>10593</v>
      </c>
      <c r="B402" s="114" t="s">
        <v>1702</v>
      </c>
      <c r="C402" s="114" t="s">
        <v>419</v>
      </c>
      <c r="D402" s="114" t="s">
        <v>10179</v>
      </c>
      <c r="E402" s="114" t="s">
        <v>10835</v>
      </c>
      <c r="F402" s="115">
        <v>45709</v>
      </c>
      <c r="G402" s="114" t="s">
        <v>1850</v>
      </c>
      <c r="H402" s="116">
        <v>10296000</v>
      </c>
      <c r="I402" s="116">
        <v>2059200</v>
      </c>
      <c r="J402" s="116">
        <v>6425000</v>
      </c>
      <c r="K402" s="116">
        <v>-4365800</v>
      </c>
      <c r="L402" s="116">
        <v>0</v>
      </c>
      <c r="M402" s="116">
        <v>0</v>
      </c>
      <c r="N402" s="116">
        <v>0</v>
      </c>
      <c r="O402" s="116">
        <v>0</v>
      </c>
      <c r="P402" s="120">
        <v>0</v>
      </c>
      <c r="Q402" s="27" t="str">
        <f>IF(G402="01 Jan 1900","Unregistered","Registered")</f>
        <v>Registered</v>
      </c>
      <c r="R402" s="121">
        <f>I402/H402</f>
        <v>0.2</v>
      </c>
      <c r="T402" s="117">
        <f t="shared" si="30"/>
        <v>0</v>
      </c>
      <c r="U402" s="117">
        <f t="shared" si="31"/>
        <v>-4365800</v>
      </c>
    </row>
    <row r="403" spans="1:29" x14ac:dyDescent="0.3">
      <c r="A403" s="99">
        <v>10655</v>
      </c>
      <c r="B403" s="99" t="s">
        <v>1702</v>
      </c>
      <c r="C403" s="99" t="s">
        <v>419</v>
      </c>
      <c r="D403" s="99" t="s">
        <v>10208</v>
      </c>
      <c r="E403" s="99" t="s">
        <v>10846</v>
      </c>
      <c r="F403" s="100">
        <v>45899</v>
      </c>
      <c r="G403" s="99" t="s">
        <v>1898</v>
      </c>
      <c r="H403" s="96">
        <v>12148000</v>
      </c>
      <c r="I403" s="96">
        <f t="shared" ref="I403:I411" si="32">H403*R403</f>
        <v>2429600</v>
      </c>
      <c r="J403" s="96">
        <v>5500000</v>
      </c>
      <c r="K403" s="96">
        <f t="shared" ref="K403:K411" si="33">I403-J403</f>
        <v>-3070400</v>
      </c>
      <c r="L403" s="96">
        <v>0</v>
      </c>
      <c r="M403" s="96">
        <v>0</v>
      </c>
      <c r="N403" s="96">
        <v>0</v>
      </c>
      <c r="O403" s="96">
        <v>0</v>
      </c>
      <c r="P403" s="122">
        <v>0</v>
      </c>
      <c r="Q403" s="101" t="str">
        <f>IF(G403="01 Jan 1900","Unregistered","Registered")</f>
        <v>Unregistered</v>
      </c>
      <c r="R403" s="123">
        <v>0.2</v>
      </c>
      <c r="S403" s="95">
        <f>DATE(2026,4,30)-F403</f>
        <v>243</v>
      </c>
      <c r="T403" s="101"/>
      <c r="U403" s="101"/>
      <c r="V403" s="101"/>
      <c r="W403" s="101"/>
      <c r="X403" s="101"/>
      <c r="Y403" s="101"/>
      <c r="Z403" s="101"/>
      <c r="AA403" s="101"/>
      <c r="AB403" s="101"/>
      <c r="AC403" s="101"/>
    </row>
    <row r="404" spans="1:29" x14ac:dyDescent="0.3">
      <c r="A404" s="99">
        <v>10524</v>
      </c>
      <c r="B404" s="99" t="s">
        <v>1702</v>
      </c>
      <c r="C404" s="99" t="s">
        <v>419</v>
      </c>
      <c r="D404" s="99" t="s">
        <v>10125</v>
      </c>
      <c r="E404" s="99" t="s">
        <v>10811</v>
      </c>
      <c r="F404" s="100">
        <v>45898</v>
      </c>
      <c r="G404" s="99" t="s">
        <v>1898</v>
      </c>
      <c r="H404" s="96">
        <v>22887000</v>
      </c>
      <c r="I404" s="96">
        <f t="shared" si="32"/>
        <v>4577400</v>
      </c>
      <c r="J404" s="96">
        <v>2288700</v>
      </c>
      <c r="K404" s="96">
        <f t="shared" si="33"/>
        <v>2288700</v>
      </c>
      <c r="L404" s="97">
        <f>IF(AND($S404&gt;=0,$S404&lt;=30),$K404,0)</f>
        <v>0</v>
      </c>
      <c r="M404" s="97">
        <f>IF(AND($S404&gt;=31,$S404&lt;=60),$K404,0)</f>
        <v>0</v>
      </c>
      <c r="N404" s="97">
        <f>IF(AND($S404&gt;=61,$S404&lt;=90),$K404,0)</f>
        <v>0</v>
      </c>
      <c r="O404" s="97">
        <f>IF(AND($S404&gt;=91,$S404&lt;=120),$K404,0)</f>
        <v>0</v>
      </c>
      <c r="P404" s="98">
        <f>IF($S404&gt;120,$K404,0)</f>
        <v>2288700</v>
      </c>
      <c r="Q404" s="101" t="str">
        <f>IF(G404="01 Jan 1900","Unregistered","Registered")</f>
        <v>Unregistered</v>
      </c>
      <c r="R404" s="123">
        <v>0.2</v>
      </c>
      <c r="S404" s="95">
        <f>DATE(2026,4,30)-F404</f>
        <v>244</v>
      </c>
      <c r="T404" s="101"/>
      <c r="U404" s="101"/>
      <c r="V404" s="101"/>
      <c r="W404" s="101"/>
      <c r="X404" s="101"/>
      <c r="Y404" s="101"/>
      <c r="Z404" s="101"/>
      <c r="AA404" s="101"/>
      <c r="AB404" s="101"/>
      <c r="AC404" s="101"/>
    </row>
    <row r="405" spans="1:29" x14ac:dyDescent="0.3">
      <c r="A405" s="99">
        <v>10535</v>
      </c>
      <c r="B405" s="99" t="s">
        <v>1702</v>
      </c>
      <c r="C405" s="99" t="s">
        <v>419</v>
      </c>
      <c r="D405" s="99" t="s">
        <v>10137</v>
      </c>
      <c r="E405" s="99" t="s">
        <v>10838</v>
      </c>
      <c r="F405" s="100">
        <v>45894</v>
      </c>
      <c r="G405" s="99" t="s">
        <v>1898</v>
      </c>
      <c r="H405" s="96">
        <v>10296000</v>
      </c>
      <c r="I405" s="96">
        <f t="shared" si="32"/>
        <v>2059200</v>
      </c>
      <c r="J405" s="96">
        <v>2690000</v>
      </c>
      <c r="K405" s="96">
        <f t="shared" si="33"/>
        <v>-630800</v>
      </c>
      <c r="L405" s="96">
        <v>0</v>
      </c>
      <c r="M405" s="96">
        <v>0</v>
      </c>
      <c r="N405" s="96">
        <v>0</v>
      </c>
      <c r="O405" s="96">
        <v>0</v>
      </c>
      <c r="P405" s="122">
        <v>0</v>
      </c>
      <c r="Q405" s="101" t="str">
        <f>IF(G405="01 Jan 1900","Unregistered","Registered")</f>
        <v>Unregistered</v>
      </c>
      <c r="R405" s="123">
        <v>0.2</v>
      </c>
      <c r="S405" s="95">
        <f>DATE(2026,4,30)-F405</f>
        <v>248</v>
      </c>
      <c r="T405" s="101"/>
      <c r="U405" s="101"/>
      <c r="V405" s="101"/>
      <c r="W405" s="101"/>
      <c r="X405" s="101"/>
      <c r="Y405" s="101"/>
      <c r="Z405" s="101"/>
      <c r="AA405" s="101"/>
      <c r="AB405" s="101"/>
      <c r="AC405" s="101"/>
    </row>
    <row r="406" spans="1:29" x14ac:dyDescent="0.3">
      <c r="A406" s="99">
        <v>10215</v>
      </c>
      <c r="B406" s="99" t="s">
        <v>1702</v>
      </c>
      <c r="C406" s="99" t="s">
        <v>419</v>
      </c>
      <c r="D406" s="99" t="s">
        <v>9628</v>
      </c>
      <c r="E406" s="99" t="s">
        <v>10818</v>
      </c>
      <c r="F406" s="100">
        <v>45798</v>
      </c>
      <c r="G406" s="99" t="s">
        <v>1898</v>
      </c>
      <c r="H406" s="96">
        <v>10296000</v>
      </c>
      <c r="I406" s="96">
        <f t="shared" si="32"/>
        <v>2059200</v>
      </c>
      <c r="J406" s="96">
        <v>100000</v>
      </c>
      <c r="K406" s="96">
        <f t="shared" si="33"/>
        <v>1959200</v>
      </c>
      <c r="L406" s="97">
        <f>IF(AND($S406&gt;=0,$S406&lt;=30),$K406,0)</f>
        <v>0</v>
      </c>
      <c r="M406" s="97">
        <f>IF(AND($S406&gt;=31,$S406&lt;=60),$K406,0)</f>
        <v>0</v>
      </c>
      <c r="N406" s="97">
        <f>IF(AND($S406&gt;=61,$S406&lt;=90),$K406,0)</f>
        <v>0</v>
      </c>
      <c r="O406" s="97">
        <f>IF(AND($S406&gt;=91,$S406&lt;=120),$K406,0)</f>
        <v>0</v>
      </c>
      <c r="P406" s="98">
        <f>IF($S406&gt;120,$K406,0)</f>
        <v>1959200</v>
      </c>
      <c r="Q406" s="101" t="str">
        <f>IF(G406="01 Jan 1900","Unregistered","Registered")</f>
        <v>Unregistered</v>
      </c>
      <c r="R406" s="123">
        <v>0.2</v>
      </c>
      <c r="S406" s="95">
        <f>DATE(2026,4,30)-F406</f>
        <v>344</v>
      </c>
      <c r="T406" s="101"/>
      <c r="U406" s="101"/>
      <c r="V406" s="101"/>
      <c r="W406" s="101"/>
      <c r="X406" s="101"/>
      <c r="Y406" s="101"/>
      <c r="Z406" s="101"/>
      <c r="AA406" s="101"/>
      <c r="AB406" s="101"/>
      <c r="AC406" s="101"/>
    </row>
    <row r="407" spans="1:29" x14ac:dyDescent="0.3">
      <c r="A407" s="99">
        <v>10576</v>
      </c>
      <c r="B407" s="99" t="s">
        <v>1702</v>
      </c>
      <c r="C407" s="99" t="s">
        <v>419</v>
      </c>
      <c r="D407" s="99" t="s">
        <v>10163</v>
      </c>
      <c r="E407" s="99" t="s">
        <v>10843</v>
      </c>
      <c r="F407" s="100">
        <v>45794</v>
      </c>
      <c r="G407" s="99" t="s">
        <v>1898</v>
      </c>
      <c r="H407" s="96">
        <v>10296000</v>
      </c>
      <c r="I407" s="96">
        <f t="shared" si="32"/>
        <v>2059200</v>
      </c>
      <c r="J407" s="96">
        <v>3500000</v>
      </c>
      <c r="K407" s="96">
        <f t="shared" si="33"/>
        <v>-1440800</v>
      </c>
      <c r="L407" s="96">
        <v>0</v>
      </c>
      <c r="M407" s="96">
        <v>0</v>
      </c>
      <c r="N407" s="96">
        <v>0</v>
      </c>
      <c r="O407" s="96">
        <v>0</v>
      </c>
      <c r="P407" s="122">
        <v>0</v>
      </c>
      <c r="Q407" s="101" t="str">
        <f>IF(G407="01 Jan 1900","Unregistered","Registered")</f>
        <v>Unregistered</v>
      </c>
      <c r="R407" s="123">
        <v>0.2</v>
      </c>
      <c r="S407" s="95">
        <f>DATE(2026,4,30)-F407</f>
        <v>348</v>
      </c>
      <c r="T407" s="101"/>
      <c r="U407" s="101"/>
      <c r="V407" s="101"/>
      <c r="W407" s="101"/>
      <c r="X407" s="101"/>
      <c r="Y407" s="101"/>
      <c r="Z407" s="101"/>
      <c r="AA407" s="101"/>
      <c r="AB407" s="101"/>
      <c r="AC407" s="101"/>
    </row>
    <row r="408" spans="1:29" x14ac:dyDescent="0.3">
      <c r="A408" s="99">
        <v>10701</v>
      </c>
      <c r="B408" s="99" t="s">
        <v>1702</v>
      </c>
      <c r="C408" s="99" t="s">
        <v>419</v>
      </c>
      <c r="D408" s="99" t="s">
        <v>10227</v>
      </c>
      <c r="E408" s="99" t="s">
        <v>10849</v>
      </c>
      <c r="F408" s="100">
        <v>45794</v>
      </c>
      <c r="G408" s="99" t="s">
        <v>1898</v>
      </c>
      <c r="H408" s="96">
        <v>11248000</v>
      </c>
      <c r="I408" s="96">
        <f t="shared" si="32"/>
        <v>2249600</v>
      </c>
      <c r="J408" s="96">
        <v>6400000</v>
      </c>
      <c r="K408" s="96">
        <f t="shared" si="33"/>
        <v>-4150400</v>
      </c>
      <c r="L408" s="96">
        <v>0</v>
      </c>
      <c r="M408" s="96">
        <v>0</v>
      </c>
      <c r="N408" s="96">
        <v>0</v>
      </c>
      <c r="O408" s="96">
        <v>0</v>
      </c>
      <c r="P408" s="122">
        <v>0</v>
      </c>
      <c r="Q408" s="101" t="str">
        <f>IF(G408="01 Jan 1900","Unregistered","Registered")</f>
        <v>Unregistered</v>
      </c>
      <c r="R408" s="123">
        <v>0.2</v>
      </c>
      <c r="S408" s="95">
        <f>DATE(2026,4,30)-F408</f>
        <v>348</v>
      </c>
      <c r="T408" s="101"/>
      <c r="U408" s="101"/>
      <c r="V408" s="101"/>
      <c r="W408" s="101"/>
      <c r="X408" s="101"/>
      <c r="Y408" s="101"/>
      <c r="Z408" s="101"/>
      <c r="AA408" s="101"/>
      <c r="AB408" s="101"/>
      <c r="AC408" s="101"/>
    </row>
    <row r="409" spans="1:29" x14ac:dyDescent="0.3">
      <c r="A409" s="99">
        <v>10715</v>
      </c>
      <c r="B409" s="99" t="s">
        <v>1702</v>
      </c>
      <c r="C409" s="99" t="s">
        <v>419</v>
      </c>
      <c r="D409" s="99" t="s">
        <v>10239</v>
      </c>
      <c r="E409" s="99" t="s">
        <v>10850</v>
      </c>
      <c r="F409" s="100">
        <v>45794</v>
      </c>
      <c r="G409" s="99" t="s">
        <v>1898</v>
      </c>
      <c r="H409" s="96">
        <v>11248000</v>
      </c>
      <c r="I409" s="96">
        <f t="shared" si="32"/>
        <v>2249600</v>
      </c>
      <c r="J409" s="96">
        <v>7700000</v>
      </c>
      <c r="K409" s="96">
        <f t="shared" si="33"/>
        <v>-5450400</v>
      </c>
      <c r="L409" s="96">
        <v>0</v>
      </c>
      <c r="M409" s="96">
        <v>0</v>
      </c>
      <c r="N409" s="96">
        <v>0</v>
      </c>
      <c r="O409" s="96">
        <v>0</v>
      </c>
      <c r="P409" s="122">
        <v>0</v>
      </c>
      <c r="Q409" s="101" t="str">
        <f>IF(G409="01 Jan 1900","Unregistered","Registered")</f>
        <v>Unregistered</v>
      </c>
      <c r="R409" s="123">
        <v>0.2</v>
      </c>
      <c r="S409" s="95">
        <f>DATE(2026,4,30)-F409</f>
        <v>348</v>
      </c>
      <c r="T409" s="101"/>
      <c r="U409" s="101"/>
      <c r="V409" s="101"/>
      <c r="W409" s="101"/>
      <c r="X409" s="101"/>
      <c r="Y409" s="101"/>
      <c r="Z409" s="101"/>
      <c r="AA409" s="101"/>
      <c r="AB409" s="101"/>
      <c r="AC409" s="101"/>
    </row>
    <row r="410" spans="1:29" x14ac:dyDescent="0.3">
      <c r="A410" s="99">
        <v>10717</v>
      </c>
      <c r="B410" s="99" t="s">
        <v>1702</v>
      </c>
      <c r="C410" s="99" t="s">
        <v>419</v>
      </c>
      <c r="D410" s="99" t="s">
        <v>10242</v>
      </c>
      <c r="E410" s="99" t="s">
        <v>10851</v>
      </c>
      <c r="F410" s="100">
        <v>45794</v>
      </c>
      <c r="G410" s="99" t="s">
        <v>1898</v>
      </c>
      <c r="H410" s="96">
        <v>10296000</v>
      </c>
      <c r="I410" s="96">
        <f t="shared" si="32"/>
        <v>2059200</v>
      </c>
      <c r="J410" s="96">
        <v>8000000</v>
      </c>
      <c r="K410" s="96">
        <f t="shared" si="33"/>
        <v>-5940800</v>
      </c>
      <c r="L410" s="96">
        <v>0</v>
      </c>
      <c r="M410" s="96">
        <v>0</v>
      </c>
      <c r="N410" s="96">
        <v>0</v>
      </c>
      <c r="O410" s="96">
        <v>0</v>
      </c>
      <c r="P410" s="122">
        <v>0</v>
      </c>
      <c r="Q410" s="101" t="str">
        <f>IF(G410="01 Jan 1900","Unregistered","Registered")</f>
        <v>Unregistered</v>
      </c>
      <c r="R410" s="123">
        <v>0.2</v>
      </c>
      <c r="S410" s="95">
        <f>DATE(2026,4,30)-F410</f>
        <v>348</v>
      </c>
      <c r="T410" s="101"/>
      <c r="U410" s="101"/>
      <c r="V410" s="101"/>
      <c r="W410" s="101"/>
      <c r="X410" s="101"/>
      <c r="Y410" s="101"/>
      <c r="Z410" s="101"/>
      <c r="AA410" s="101"/>
      <c r="AB410" s="101"/>
      <c r="AC410" s="101"/>
    </row>
    <row r="411" spans="1:29" x14ac:dyDescent="0.3">
      <c r="A411" s="99">
        <v>11059</v>
      </c>
      <c r="B411" s="99" t="s">
        <v>1702</v>
      </c>
      <c r="C411" s="99" t="s">
        <v>419</v>
      </c>
      <c r="D411" s="99" t="s">
        <v>10424</v>
      </c>
      <c r="E411" s="99" t="s">
        <v>10867</v>
      </c>
      <c r="F411" s="100">
        <v>45794</v>
      </c>
      <c r="G411" s="99" t="s">
        <v>1898</v>
      </c>
      <c r="H411" s="96">
        <v>10296000</v>
      </c>
      <c r="I411" s="96">
        <f t="shared" si="32"/>
        <v>2059200</v>
      </c>
      <c r="J411" s="96"/>
      <c r="K411" s="96">
        <f t="shared" si="33"/>
        <v>2059200</v>
      </c>
      <c r="L411" s="97">
        <f>IF(AND($S411&gt;=0,$S411&lt;=30),$K411,0)</f>
        <v>0</v>
      </c>
      <c r="M411" s="97">
        <f>IF(AND($S411&gt;=31,$S411&lt;=60),$K411,0)</f>
        <v>0</v>
      </c>
      <c r="N411" s="97">
        <f>IF(AND($S411&gt;=61,$S411&lt;=90),$K411,0)</f>
        <v>0</v>
      </c>
      <c r="O411" s="97">
        <f>IF(AND($S411&gt;=91,$S411&lt;=120),$K411,0)</f>
        <v>0</v>
      </c>
      <c r="P411" s="98">
        <f>IF($S411&gt;120,$K411,0)</f>
        <v>2059200</v>
      </c>
      <c r="Q411" s="101" t="str">
        <f>IF(G411="01 Jan 1900","Unregistered","Registered")</f>
        <v>Unregistered</v>
      </c>
      <c r="R411" s="123">
        <v>0.2</v>
      </c>
      <c r="S411" s="95">
        <f>DATE(2026,4,30)-F411</f>
        <v>348</v>
      </c>
      <c r="T411" s="101"/>
      <c r="U411" s="101"/>
      <c r="V411" s="101"/>
      <c r="W411" s="101"/>
      <c r="X411" s="101"/>
      <c r="Y411" s="101"/>
      <c r="Z411" s="101"/>
      <c r="AA411" s="101"/>
      <c r="AB411" s="101"/>
      <c r="AC411" s="101"/>
    </row>
    <row r="412" spans="1:29" x14ac:dyDescent="0.3">
      <c r="A412" s="114">
        <v>68</v>
      </c>
      <c r="B412" s="114" t="s">
        <v>107</v>
      </c>
      <c r="C412" s="114" t="s">
        <v>109</v>
      </c>
      <c r="D412" s="114" t="s">
        <v>1528</v>
      </c>
      <c r="E412" s="114" t="s">
        <v>1529</v>
      </c>
      <c r="F412" s="115">
        <v>46109</v>
      </c>
      <c r="G412" s="114" t="s">
        <v>1460</v>
      </c>
      <c r="H412" s="116">
        <v>14817750</v>
      </c>
      <c r="I412" s="116">
        <v>6667988</v>
      </c>
      <c r="J412" s="116">
        <v>200000</v>
      </c>
      <c r="K412" s="116">
        <v>6467988</v>
      </c>
      <c r="L412" s="116">
        <v>6467988</v>
      </c>
      <c r="M412" s="116">
        <v>0</v>
      </c>
      <c r="N412" s="116">
        <v>0</v>
      </c>
      <c r="O412" s="116">
        <v>0</v>
      </c>
      <c r="P412" s="120">
        <v>0</v>
      </c>
      <c r="Q412" s="27" t="str">
        <f>IF(G412="01 Jan 1900","Unregistered","Registered")</f>
        <v>Registered</v>
      </c>
      <c r="R412" s="121">
        <f>I412/H412</f>
        <v>0.4500000337433146</v>
      </c>
      <c r="T412" s="117">
        <f t="shared" ref="T412:T424" si="34">L412+M412+N412+O412+P412</f>
        <v>6467988</v>
      </c>
      <c r="U412" s="117">
        <f t="shared" ref="U412:U424" si="35">K412-T412</f>
        <v>0</v>
      </c>
    </row>
    <row r="413" spans="1:29" x14ac:dyDescent="0.3">
      <c r="A413" s="114">
        <v>79</v>
      </c>
      <c r="B413" s="114" t="s">
        <v>107</v>
      </c>
      <c r="C413" s="114" t="s">
        <v>109</v>
      </c>
      <c r="D413" s="114" t="s">
        <v>1559</v>
      </c>
      <c r="E413" s="114" t="s">
        <v>1560</v>
      </c>
      <c r="F413" s="115">
        <v>46097</v>
      </c>
      <c r="G413" s="114" t="s">
        <v>1416</v>
      </c>
      <c r="H413" s="116">
        <v>13261380</v>
      </c>
      <c r="I413" s="116">
        <v>5967621</v>
      </c>
      <c r="J413" s="116">
        <v>200000</v>
      </c>
      <c r="K413" s="116">
        <v>5767621</v>
      </c>
      <c r="L413" s="116">
        <v>5767621</v>
      </c>
      <c r="M413" s="116">
        <v>0</v>
      </c>
      <c r="N413" s="116">
        <v>0</v>
      </c>
      <c r="O413" s="116">
        <v>0</v>
      </c>
      <c r="P413" s="120">
        <v>0</v>
      </c>
      <c r="Q413" s="27" t="str">
        <f>IF(G413="01 Jan 1900","Unregistered","Registered")</f>
        <v>Registered</v>
      </c>
      <c r="R413" s="121">
        <f>I413/H413</f>
        <v>0.45</v>
      </c>
      <c r="T413" s="117">
        <f t="shared" si="34"/>
        <v>5767621</v>
      </c>
      <c r="U413" s="117">
        <f t="shared" si="35"/>
        <v>0</v>
      </c>
    </row>
    <row r="414" spans="1:29" x14ac:dyDescent="0.3">
      <c r="A414" s="114">
        <v>100</v>
      </c>
      <c r="B414" s="114" t="s">
        <v>107</v>
      </c>
      <c r="C414" s="114" t="s">
        <v>109</v>
      </c>
      <c r="D414" s="114" t="s">
        <v>1613</v>
      </c>
      <c r="E414" s="114" t="s">
        <v>1614</v>
      </c>
      <c r="F414" s="115">
        <v>46081</v>
      </c>
      <c r="G414" s="114" t="s">
        <v>1615</v>
      </c>
      <c r="H414" s="116">
        <v>14059821</v>
      </c>
      <c r="I414" s="116">
        <v>6326919</v>
      </c>
      <c r="J414" s="116">
        <v>1405982.1</v>
      </c>
      <c r="K414" s="116">
        <v>4920936.9000000004</v>
      </c>
      <c r="L414" s="116">
        <v>0</v>
      </c>
      <c r="M414" s="116">
        <v>4920936.9000000004</v>
      </c>
      <c r="N414" s="116">
        <v>0</v>
      </c>
      <c r="O414" s="116">
        <v>0</v>
      </c>
      <c r="P414" s="120">
        <v>0</v>
      </c>
      <c r="Q414" s="27" t="str">
        <f>IF(G414="01 Jan 1900","Unregistered","Registered")</f>
        <v>Registered</v>
      </c>
      <c r="R414" s="121">
        <f>I414/H414</f>
        <v>0.44999996799390263</v>
      </c>
      <c r="T414" s="117">
        <f t="shared" si="34"/>
        <v>4920936.9000000004</v>
      </c>
      <c r="U414" s="117">
        <f t="shared" si="35"/>
        <v>0</v>
      </c>
    </row>
    <row r="415" spans="1:29" x14ac:dyDescent="0.3">
      <c r="A415" s="114">
        <v>132</v>
      </c>
      <c r="B415" s="114" t="s">
        <v>107</v>
      </c>
      <c r="C415" s="114" t="s">
        <v>109</v>
      </c>
      <c r="D415" s="114" t="s">
        <v>1695</v>
      </c>
      <c r="E415" s="114" t="s">
        <v>1696</v>
      </c>
      <c r="F415" s="115">
        <v>46111</v>
      </c>
      <c r="G415" s="114" t="s">
        <v>1429</v>
      </c>
      <c r="H415" s="116">
        <v>9729464</v>
      </c>
      <c r="I415" s="116">
        <v>4378259</v>
      </c>
      <c r="J415" s="116">
        <v>200000</v>
      </c>
      <c r="K415" s="116">
        <v>4178259</v>
      </c>
      <c r="L415" s="116">
        <v>4178259</v>
      </c>
      <c r="M415" s="116">
        <v>0</v>
      </c>
      <c r="N415" s="116">
        <v>0</v>
      </c>
      <c r="O415" s="116">
        <v>0</v>
      </c>
      <c r="P415" s="120">
        <v>0</v>
      </c>
      <c r="Q415" s="27" t="str">
        <f>IF(G415="01 Jan 1900","Unregistered","Registered")</f>
        <v>Registered</v>
      </c>
      <c r="R415" s="121">
        <f>I415/H415</f>
        <v>0.45000002055611699</v>
      </c>
      <c r="T415" s="117">
        <f t="shared" si="34"/>
        <v>4178259</v>
      </c>
      <c r="U415" s="117">
        <f t="shared" si="35"/>
        <v>0</v>
      </c>
    </row>
    <row r="416" spans="1:29" x14ac:dyDescent="0.3">
      <c r="A416" s="114">
        <v>144</v>
      </c>
      <c r="B416" s="114" t="s">
        <v>107</v>
      </c>
      <c r="C416" s="114" t="s">
        <v>109</v>
      </c>
      <c r="D416" s="114" t="s">
        <v>1724</v>
      </c>
      <c r="E416" s="114" t="s">
        <v>1725</v>
      </c>
      <c r="F416" s="115">
        <v>46094</v>
      </c>
      <c r="G416" s="114" t="s">
        <v>1416</v>
      </c>
      <c r="H416" s="116">
        <v>9049695</v>
      </c>
      <c r="I416" s="116">
        <v>4072363</v>
      </c>
      <c r="J416" s="116">
        <v>200000</v>
      </c>
      <c r="K416" s="116">
        <v>3872363</v>
      </c>
      <c r="L416" s="116">
        <v>3872363</v>
      </c>
      <c r="M416" s="116">
        <v>0</v>
      </c>
      <c r="N416" s="116">
        <v>0</v>
      </c>
      <c r="O416" s="116">
        <v>0</v>
      </c>
      <c r="P416" s="120">
        <v>0</v>
      </c>
      <c r="Q416" s="27" t="str">
        <f>IF(G416="01 Jan 1900","Unregistered","Registered")</f>
        <v>Registered</v>
      </c>
      <c r="R416" s="121">
        <f>I416/H416</f>
        <v>0.45000002762524038</v>
      </c>
      <c r="T416" s="117">
        <f t="shared" si="34"/>
        <v>3872363</v>
      </c>
      <c r="U416" s="117">
        <f t="shared" si="35"/>
        <v>0</v>
      </c>
    </row>
    <row r="417" spans="1:29" x14ac:dyDescent="0.3">
      <c r="A417" s="114">
        <v>151</v>
      </c>
      <c r="B417" s="114" t="s">
        <v>107</v>
      </c>
      <c r="C417" s="114" t="s">
        <v>109</v>
      </c>
      <c r="D417" s="114" t="s">
        <v>1742</v>
      </c>
      <c r="E417" s="114" t="s">
        <v>1743</v>
      </c>
      <c r="F417" s="115">
        <v>46081</v>
      </c>
      <c r="G417" s="114" t="s">
        <v>1744</v>
      </c>
      <c r="H417" s="116">
        <v>9450000</v>
      </c>
      <c r="I417" s="116">
        <v>4252500</v>
      </c>
      <c r="J417" s="116">
        <v>472500</v>
      </c>
      <c r="K417" s="116">
        <v>3780000</v>
      </c>
      <c r="L417" s="116">
        <v>0</v>
      </c>
      <c r="M417" s="116">
        <v>3780000</v>
      </c>
      <c r="N417" s="116">
        <v>0</v>
      </c>
      <c r="O417" s="116">
        <v>0</v>
      </c>
      <c r="P417" s="120">
        <v>0</v>
      </c>
      <c r="Q417" s="27" t="str">
        <f>IF(G417="01 Jan 1900","Unregistered","Registered")</f>
        <v>Registered</v>
      </c>
      <c r="R417" s="121">
        <f>I417/H417</f>
        <v>0.45</v>
      </c>
      <c r="T417" s="117">
        <f t="shared" si="34"/>
        <v>3780000</v>
      </c>
      <c r="U417" s="117">
        <f t="shared" si="35"/>
        <v>0</v>
      </c>
    </row>
    <row r="418" spans="1:29" x14ac:dyDescent="0.3">
      <c r="A418" s="114">
        <v>186</v>
      </c>
      <c r="B418" s="114" t="s">
        <v>107</v>
      </c>
      <c r="C418" s="114" t="s">
        <v>109</v>
      </c>
      <c r="D418" s="114" t="s">
        <v>1830</v>
      </c>
      <c r="E418" s="114" t="s">
        <v>1831</v>
      </c>
      <c r="F418" s="115">
        <v>46105</v>
      </c>
      <c r="G418" s="114" t="s">
        <v>1492</v>
      </c>
      <c r="H418" s="116">
        <v>9372321</v>
      </c>
      <c r="I418" s="116">
        <v>4217544</v>
      </c>
      <c r="J418" s="116">
        <v>937232</v>
      </c>
      <c r="K418" s="116">
        <v>3280312</v>
      </c>
      <c r="L418" s="116">
        <v>3280312</v>
      </c>
      <c r="M418" s="116">
        <v>0</v>
      </c>
      <c r="N418" s="116">
        <v>0</v>
      </c>
      <c r="O418" s="116">
        <v>0</v>
      </c>
      <c r="P418" s="120">
        <v>0</v>
      </c>
      <c r="Q418" s="27" t="str">
        <f>IF(G418="01 Jan 1900","Unregistered","Registered")</f>
        <v>Registered</v>
      </c>
      <c r="R418" s="121">
        <f>I418/H418</f>
        <v>0.44999995198627962</v>
      </c>
      <c r="T418" s="117">
        <f t="shared" si="34"/>
        <v>3280312</v>
      </c>
      <c r="U418" s="117">
        <f t="shared" si="35"/>
        <v>0</v>
      </c>
    </row>
    <row r="419" spans="1:29" x14ac:dyDescent="0.3">
      <c r="A419" s="114">
        <v>193</v>
      </c>
      <c r="B419" s="114" t="s">
        <v>107</v>
      </c>
      <c r="C419" s="114" t="s">
        <v>109</v>
      </c>
      <c r="D419" s="114" t="s">
        <v>1845</v>
      </c>
      <c r="E419" s="114" t="s">
        <v>1846</v>
      </c>
      <c r="F419" s="115">
        <v>46094</v>
      </c>
      <c r="G419" s="114" t="s">
        <v>1847</v>
      </c>
      <c r="H419" s="116">
        <v>9046176</v>
      </c>
      <c r="I419" s="116">
        <v>4070779</v>
      </c>
      <c r="J419" s="116">
        <v>904617</v>
      </c>
      <c r="K419" s="116">
        <v>3166162</v>
      </c>
      <c r="L419" s="116">
        <v>3166162</v>
      </c>
      <c r="M419" s="116">
        <v>0</v>
      </c>
      <c r="N419" s="116">
        <v>0</v>
      </c>
      <c r="O419" s="116">
        <v>0</v>
      </c>
      <c r="P419" s="120">
        <v>0</v>
      </c>
      <c r="Q419" s="27" t="str">
        <f>IF(G419="01 Jan 1900","Unregistered","Registered")</f>
        <v>Registered</v>
      </c>
      <c r="R419" s="121">
        <f>I419/H419</f>
        <v>0.4499999778912106</v>
      </c>
      <c r="T419" s="117">
        <f t="shared" si="34"/>
        <v>3166162</v>
      </c>
      <c r="U419" s="117">
        <f t="shared" si="35"/>
        <v>0</v>
      </c>
    </row>
    <row r="420" spans="1:29" x14ac:dyDescent="0.3">
      <c r="A420" s="114">
        <v>370</v>
      </c>
      <c r="B420" s="114" t="s">
        <v>107</v>
      </c>
      <c r="C420" s="114" t="s">
        <v>109</v>
      </c>
      <c r="D420" s="114" t="s">
        <v>2266</v>
      </c>
      <c r="E420" s="114" t="s">
        <v>2267</v>
      </c>
      <c r="F420" s="115">
        <v>46053</v>
      </c>
      <c r="G420" s="114" t="s">
        <v>2268</v>
      </c>
      <c r="H420" s="116">
        <v>14015179</v>
      </c>
      <c r="I420" s="116">
        <v>4905313</v>
      </c>
      <c r="J420" s="116">
        <v>3503795</v>
      </c>
      <c r="K420" s="116">
        <v>1401518</v>
      </c>
      <c r="L420" s="116">
        <v>0</v>
      </c>
      <c r="M420" s="116">
        <v>0</v>
      </c>
      <c r="N420" s="116">
        <v>1401518</v>
      </c>
      <c r="O420" s="116">
        <v>0</v>
      </c>
      <c r="P420" s="120">
        <v>0</v>
      </c>
      <c r="Q420" s="27" t="str">
        <f>IF(G420="01 Jan 1900","Unregistered","Registered")</f>
        <v>Registered</v>
      </c>
      <c r="R420" s="121">
        <f>I420/H420</f>
        <v>0.35000002497292398</v>
      </c>
      <c r="T420" s="117">
        <f t="shared" si="34"/>
        <v>1401518</v>
      </c>
      <c r="U420" s="117">
        <f t="shared" si="35"/>
        <v>0</v>
      </c>
    </row>
    <row r="421" spans="1:29" x14ac:dyDescent="0.3">
      <c r="A421" s="114">
        <v>5448</v>
      </c>
      <c r="B421" s="114" t="s">
        <v>107</v>
      </c>
      <c r="C421" s="114" t="s">
        <v>109</v>
      </c>
      <c r="D421" s="114" t="s">
        <v>6305</v>
      </c>
      <c r="E421" s="114" t="s">
        <v>6306</v>
      </c>
      <c r="F421" s="115">
        <v>46052</v>
      </c>
      <c r="G421" s="114" t="s">
        <v>1907</v>
      </c>
      <c r="H421" s="116">
        <v>14489286</v>
      </c>
      <c r="I421" s="116">
        <v>2897857</v>
      </c>
      <c r="J421" s="116">
        <v>2897857</v>
      </c>
      <c r="K421" s="116">
        <v>0</v>
      </c>
      <c r="L421" s="116">
        <v>0</v>
      </c>
      <c r="M421" s="116">
        <v>0</v>
      </c>
      <c r="N421" s="116">
        <v>0</v>
      </c>
      <c r="O421" s="116">
        <v>0</v>
      </c>
      <c r="P421" s="120">
        <v>0</v>
      </c>
      <c r="Q421" s="27" t="str">
        <f>IF(G421="01 Jan 1900","Unregistered","Registered")</f>
        <v>Registered</v>
      </c>
      <c r="R421" s="121">
        <f>I421/H421</f>
        <v>0.19999998619669734</v>
      </c>
      <c r="T421" s="117">
        <f t="shared" si="34"/>
        <v>0</v>
      </c>
      <c r="U421" s="117">
        <f t="shared" si="35"/>
        <v>0</v>
      </c>
    </row>
    <row r="422" spans="1:29" x14ac:dyDescent="0.3">
      <c r="A422" s="114">
        <v>5449</v>
      </c>
      <c r="B422" s="114" t="s">
        <v>107</v>
      </c>
      <c r="C422" s="114" t="s">
        <v>109</v>
      </c>
      <c r="D422" s="114" t="s">
        <v>6307</v>
      </c>
      <c r="E422" s="114" t="s">
        <v>6308</v>
      </c>
      <c r="F422" s="115">
        <v>46045</v>
      </c>
      <c r="G422" s="114" t="s">
        <v>1782</v>
      </c>
      <c r="H422" s="116">
        <v>9501300</v>
      </c>
      <c r="I422" s="116">
        <v>4275585</v>
      </c>
      <c r="J422" s="116">
        <v>4275585</v>
      </c>
      <c r="K422" s="116">
        <v>0</v>
      </c>
      <c r="L422" s="116">
        <v>0</v>
      </c>
      <c r="M422" s="116">
        <v>0</v>
      </c>
      <c r="N422" s="116">
        <v>0</v>
      </c>
      <c r="O422" s="116">
        <v>0</v>
      </c>
      <c r="P422" s="120">
        <v>0</v>
      </c>
      <c r="Q422" s="27" t="str">
        <f>IF(G422="01 Jan 1900","Unregistered","Registered")</f>
        <v>Registered</v>
      </c>
      <c r="R422" s="121">
        <f>I422/H422</f>
        <v>0.45</v>
      </c>
      <c r="T422" s="117">
        <f t="shared" si="34"/>
        <v>0</v>
      </c>
      <c r="U422" s="117">
        <f t="shared" si="35"/>
        <v>0</v>
      </c>
    </row>
    <row r="423" spans="1:29" x14ac:dyDescent="0.3">
      <c r="A423" s="114">
        <v>10167</v>
      </c>
      <c r="B423" s="114" t="s">
        <v>107</v>
      </c>
      <c r="C423" s="114" t="s">
        <v>109</v>
      </c>
      <c r="D423" s="114" t="s">
        <v>9565</v>
      </c>
      <c r="E423" s="114" t="s">
        <v>9566</v>
      </c>
      <c r="F423" s="115">
        <v>46063</v>
      </c>
      <c r="G423" s="114" t="s">
        <v>2829</v>
      </c>
      <c r="H423" s="116">
        <v>9327679</v>
      </c>
      <c r="I423" s="116">
        <v>4197456</v>
      </c>
      <c r="J423" s="116">
        <v>4290733</v>
      </c>
      <c r="K423" s="116">
        <v>-93277</v>
      </c>
      <c r="L423" s="116">
        <v>0</v>
      </c>
      <c r="M423" s="116">
        <v>0</v>
      </c>
      <c r="N423" s="116">
        <v>0</v>
      </c>
      <c r="O423" s="116">
        <v>0</v>
      </c>
      <c r="P423" s="120">
        <v>0</v>
      </c>
      <c r="Q423" s="27" t="str">
        <f>IF(G423="01 Jan 1900","Unregistered","Registered")</f>
        <v>Registered</v>
      </c>
      <c r="R423" s="121">
        <f>I423/H423</f>
        <v>0.45000004824351264</v>
      </c>
      <c r="T423" s="117">
        <f t="shared" si="34"/>
        <v>0</v>
      </c>
      <c r="U423" s="117">
        <f t="shared" si="35"/>
        <v>-93277</v>
      </c>
    </row>
    <row r="424" spans="1:29" x14ac:dyDescent="0.3">
      <c r="A424" s="114">
        <v>10171</v>
      </c>
      <c r="B424" s="114" t="s">
        <v>107</v>
      </c>
      <c r="C424" s="114" t="s">
        <v>109</v>
      </c>
      <c r="D424" s="114" t="s">
        <v>9573</v>
      </c>
      <c r="E424" s="114" t="s">
        <v>9574</v>
      </c>
      <c r="F424" s="115">
        <v>46076</v>
      </c>
      <c r="G424" s="114" t="s">
        <v>1583</v>
      </c>
      <c r="H424" s="116">
        <v>9439286</v>
      </c>
      <c r="I424" s="116">
        <v>4247679</v>
      </c>
      <c r="J424" s="116">
        <v>4342072</v>
      </c>
      <c r="K424" s="116">
        <v>-94393</v>
      </c>
      <c r="L424" s="116">
        <v>0</v>
      </c>
      <c r="M424" s="116">
        <v>0</v>
      </c>
      <c r="N424" s="116">
        <v>0</v>
      </c>
      <c r="O424" s="116">
        <v>0</v>
      </c>
      <c r="P424" s="120">
        <v>0</v>
      </c>
      <c r="Q424" s="27" t="str">
        <f>IF(G424="01 Jan 1900","Unregistered","Registered")</f>
        <v>Registered</v>
      </c>
      <c r="R424" s="121">
        <f>I424/H424</f>
        <v>0.45000003178206488</v>
      </c>
      <c r="T424" s="117">
        <f t="shared" si="34"/>
        <v>0</v>
      </c>
      <c r="U424" s="117">
        <f t="shared" si="35"/>
        <v>-94393</v>
      </c>
    </row>
    <row r="425" spans="1:29" x14ac:dyDescent="0.3">
      <c r="A425" s="99">
        <v>10225</v>
      </c>
      <c r="B425" s="99" t="s">
        <v>107</v>
      </c>
      <c r="C425" s="99" t="s">
        <v>109</v>
      </c>
      <c r="D425" s="99" t="s">
        <v>9648</v>
      </c>
      <c r="E425" s="99" t="s">
        <v>9649</v>
      </c>
      <c r="F425" s="100">
        <v>46111</v>
      </c>
      <c r="G425" s="99" t="s">
        <v>1898</v>
      </c>
      <c r="H425" s="96">
        <v>10041964</v>
      </c>
      <c r="I425" s="96">
        <v>0</v>
      </c>
      <c r="J425" s="96">
        <v>100001</v>
      </c>
      <c r="K425" s="96">
        <v>-100001</v>
      </c>
      <c r="L425" s="96">
        <v>0</v>
      </c>
      <c r="M425" s="96">
        <v>0</v>
      </c>
      <c r="N425" s="96">
        <v>0</v>
      </c>
      <c r="O425" s="96">
        <v>0</v>
      </c>
      <c r="P425" s="122">
        <v>0</v>
      </c>
      <c r="Q425" s="101" t="str">
        <f>IF(G425="01 Jan 1900","Unregistered","Registered")</f>
        <v>Unregistered</v>
      </c>
      <c r="R425" s="123"/>
      <c r="S425" s="95"/>
      <c r="T425" s="101"/>
      <c r="U425" s="101"/>
      <c r="V425" s="101"/>
      <c r="W425" s="101"/>
      <c r="X425" s="101"/>
      <c r="Y425" s="101"/>
      <c r="Z425" s="101"/>
      <c r="AA425" s="101"/>
      <c r="AB425" s="101"/>
      <c r="AC425" s="101"/>
    </row>
    <row r="426" spans="1:29" x14ac:dyDescent="0.3">
      <c r="A426" s="99">
        <v>10295</v>
      </c>
      <c r="B426" s="99" t="s">
        <v>107</v>
      </c>
      <c r="C426" s="99" t="s">
        <v>109</v>
      </c>
      <c r="D426" s="99" t="s">
        <v>9765</v>
      </c>
      <c r="E426" s="99" t="s">
        <v>9766</v>
      </c>
      <c r="F426" s="100">
        <v>46070</v>
      </c>
      <c r="G426" s="99" t="s">
        <v>1898</v>
      </c>
      <c r="H426" s="96">
        <v>9208050</v>
      </c>
      <c r="I426" s="96">
        <f>H426*R426</f>
        <v>4143622.5</v>
      </c>
      <c r="J426" s="96">
        <v>200000</v>
      </c>
      <c r="K426" s="96">
        <f>I426-J426</f>
        <v>3943622.5</v>
      </c>
      <c r="L426" s="97">
        <f>IF(AND($S426&gt;=0,$S426&lt;=30),$K426,0)</f>
        <v>0</v>
      </c>
      <c r="M426" s="97">
        <f>IF(AND($S426&gt;=31,$S426&lt;=60),$K426,0)</f>
        <v>0</v>
      </c>
      <c r="N426" s="97">
        <f>IF(AND($S426&gt;=61,$S426&lt;=90),$K426,0)</f>
        <v>3943622.5</v>
      </c>
      <c r="O426" s="97">
        <f>IF(AND($S426&gt;=91,$S426&lt;=120),$K426,0)</f>
        <v>0</v>
      </c>
      <c r="P426" s="98">
        <f>IF($S426&gt;120,$K426,0)</f>
        <v>0</v>
      </c>
      <c r="Q426" s="101" t="str">
        <f>IF(G426="01 Jan 1900","Unregistered","Registered")</f>
        <v>Unregistered</v>
      </c>
      <c r="R426" s="123">
        <v>0.45</v>
      </c>
      <c r="S426" s="95">
        <f>DATE(2026,4,30)-F426</f>
        <v>72</v>
      </c>
      <c r="T426" s="101"/>
      <c r="U426" s="101"/>
      <c r="V426" s="101"/>
      <c r="W426" s="101"/>
      <c r="X426" s="101"/>
      <c r="Y426" s="101"/>
      <c r="Z426" s="101"/>
      <c r="AA426" s="101"/>
      <c r="AB426" s="101"/>
      <c r="AC426" s="101"/>
    </row>
    <row r="427" spans="1:29" x14ac:dyDescent="0.3">
      <c r="A427" s="99">
        <v>10210</v>
      </c>
      <c r="B427" s="99" t="s">
        <v>351</v>
      </c>
      <c r="C427" s="99" t="s">
        <v>61</v>
      </c>
      <c r="D427" s="99" t="s">
        <v>9617</v>
      </c>
      <c r="E427" s="99" t="s">
        <v>9618</v>
      </c>
      <c r="F427" s="100">
        <v>46112</v>
      </c>
      <c r="G427" s="99" t="s">
        <v>1898</v>
      </c>
      <c r="H427" s="96">
        <v>6600259</v>
      </c>
      <c r="I427" s="96">
        <v>0</v>
      </c>
      <c r="J427" s="96">
        <v>100000</v>
      </c>
      <c r="K427" s="96">
        <v>-100000</v>
      </c>
      <c r="L427" s="96">
        <v>0</v>
      </c>
      <c r="M427" s="96">
        <v>0</v>
      </c>
      <c r="N427" s="96">
        <v>0</v>
      </c>
      <c r="O427" s="96">
        <v>0</v>
      </c>
      <c r="P427" s="122">
        <v>0</v>
      </c>
      <c r="Q427" s="101" t="str">
        <f>IF(G427="01 Jan 1900","Unregistered","Registered")</f>
        <v>Unregistered</v>
      </c>
      <c r="R427" s="123"/>
      <c r="S427" s="95"/>
      <c r="T427" s="101"/>
      <c r="U427" s="101"/>
      <c r="V427" s="101"/>
      <c r="W427" s="101"/>
      <c r="X427" s="101"/>
      <c r="Y427" s="101"/>
      <c r="Z427" s="101"/>
      <c r="AA427" s="101"/>
      <c r="AB427" s="101"/>
      <c r="AC427" s="101"/>
    </row>
    <row r="428" spans="1:29" x14ac:dyDescent="0.3">
      <c r="A428" s="99">
        <v>10207</v>
      </c>
      <c r="B428" s="99" t="s">
        <v>351</v>
      </c>
      <c r="C428" s="99" t="s">
        <v>61</v>
      </c>
      <c r="D428" s="99" t="s">
        <v>9610</v>
      </c>
      <c r="E428" s="99" t="s">
        <v>9611</v>
      </c>
      <c r="F428" s="100">
        <v>46111</v>
      </c>
      <c r="G428" s="99" t="s">
        <v>1898</v>
      </c>
      <c r="H428" s="96">
        <v>7100000</v>
      </c>
      <c r="I428" s="96">
        <v>0</v>
      </c>
      <c r="J428" s="96">
        <v>100000</v>
      </c>
      <c r="K428" s="96">
        <v>-100000</v>
      </c>
      <c r="L428" s="96">
        <v>0</v>
      </c>
      <c r="M428" s="96">
        <v>0</v>
      </c>
      <c r="N428" s="96">
        <v>0</v>
      </c>
      <c r="O428" s="96">
        <v>0</v>
      </c>
      <c r="P428" s="122">
        <v>0</v>
      </c>
      <c r="Q428" s="101" t="str">
        <f>IF(G428="01 Jan 1900","Unregistered","Registered")</f>
        <v>Unregistered</v>
      </c>
      <c r="R428" s="123"/>
      <c r="S428" s="95"/>
      <c r="T428" s="101"/>
      <c r="U428" s="101"/>
      <c r="V428" s="101"/>
      <c r="W428" s="101"/>
      <c r="X428" s="101"/>
      <c r="Y428" s="101"/>
      <c r="Z428" s="101"/>
      <c r="AA428" s="101"/>
      <c r="AB428" s="101"/>
      <c r="AC428" s="101"/>
    </row>
    <row r="429" spans="1:29" x14ac:dyDescent="0.3">
      <c r="A429" s="99">
        <v>10209</v>
      </c>
      <c r="B429" s="99" t="s">
        <v>351</v>
      </c>
      <c r="C429" s="99" t="s">
        <v>61</v>
      </c>
      <c r="D429" s="99" t="s">
        <v>9614</v>
      </c>
      <c r="E429" s="99" t="s">
        <v>9615</v>
      </c>
      <c r="F429" s="100">
        <v>46111</v>
      </c>
      <c r="G429" s="99" t="s">
        <v>1898</v>
      </c>
      <c r="H429" s="96">
        <v>7038000</v>
      </c>
      <c r="I429" s="96">
        <v>0</v>
      </c>
      <c r="J429" s="96">
        <v>100000</v>
      </c>
      <c r="K429" s="96">
        <v>-100000</v>
      </c>
      <c r="L429" s="96">
        <v>0</v>
      </c>
      <c r="M429" s="96">
        <v>0</v>
      </c>
      <c r="N429" s="96">
        <v>0</v>
      </c>
      <c r="O429" s="96">
        <v>0</v>
      </c>
      <c r="P429" s="122">
        <v>0</v>
      </c>
      <c r="Q429" s="101" t="str">
        <f>IF(G429="01 Jan 1900","Unregistered","Registered")</f>
        <v>Unregistered</v>
      </c>
      <c r="R429" s="123"/>
      <c r="S429" s="95"/>
      <c r="T429" s="101"/>
      <c r="U429" s="101"/>
      <c r="V429" s="101"/>
      <c r="W429" s="101"/>
      <c r="X429" s="101"/>
      <c r="Y429" s="101"/>
      <c r="Z429" s="101"/>
      <c r="AA429" s="101"/>
      <c r="AB429" s="101"/>
      <c r="AC429" s="101"/>
    </row>
    <row r="430" spans="1:29" x14ac:dyDescent="0.3">
      <c r="A430" s="99">
        <v>10206</v>
      </c>
      <c r="B430" s="99" t="s">
        <v>351</v>
      </c>
      <c r="C430" s="99" t="s">
        <v>61</v>
      </c>
      <c r="D430" s="99" t="s">
        <v>9608</v>
      </c>
      <c r="E430" s="99" t="s">
        <v>9609</v>
      </c>
      <c r="F430" s="100">
        <v>46106</v>
      </c>
      <c r="G430" s="99" t="s">
        <v>1898</v>
      </c>
      <c r="H430" s="96">
        <v>6686100</v>
      </c>
      <c r="I430" s="96">
        <v>0</v>
      </c>
      <c r="J430" s="96">
        <v>100000</v>
      </c>
      <c r="K430" s="96">
        <v>-100000</v>
      </c>
      <c r="L430" s="96">
        <v>0</v>
      </c>
      <c r="M430" s="96">
        <v>0</v>
      </c>
      <c r="N430" s="96">
        <v>0</v>
      </c>
      <c r="O430" s="96">
        <v>0</v>
      </c>
      <c r="P430" s="122">
        <v>0</v>
      </c>
      <c r="Q430" s="101" t="str">
        <f>IF(G430="01 Jan 1900","Unregistered","Registered")</f>
        <v>Unregistered</v>
      </c>
      <c r="R430" s="123"/>
      <c r="S430" s="95"/>
      <c r="T430" s="101"/>
      <c r="U430" s="101"/>
      <c r="V430" s="101"/>
      <c r="W430" s="101"/>
      <c r="X430" s="101"/>
      <c r="Y430" s="101"/>
      <c r="Z430" s="101"/>
      <c r="AA430" s="101"/>
      <c r="AB430" s="101"/>
      <c r="AC430" s="101"/>
    </row>
    <row r="431" spans="1:29" x14ac:dyDescent="0.3">
      <c r="A431" s="99">
        <v>10306</v>
      </c>
      <c r="B431" s="99" t="s">
        <v>351</v>
      </c>
      <c r="C431" s="99" t="s">
        <v>61</v>
      </c>
      <c r="D431" s="99" t="s">
        <v>9796</v>
      </c>
      <c r="E431" s="99" t="s">
        <v>9797</v>
      </c>
      <c r="F431" s="100">
        <v>46106</v>
      </c>
      <c r="G431" s="99" t="s">
        <v>1898</v>
      </c>
      <c r="H431" s="96">
        <v>9867860</v>
      </c>
      <c r="I431" s="96">
        <f t="shared" ref="I431:I436" si="36">H431*R431</f>
        <v>5229965.8</v>
      </c>
      <c r="J431" s="96">
        <v>200000</v>
      </c>
      <c r="K431" s="96">
        <f t="shared" ref="K431:K436" si="37">I431-J431</f>
        <v>5029965.8</v>
      </c>
      <c r="L431" s="97">
        <f>IF(AND($S431&gt;=0,$S431&lt;=30),$K431,0)</f>
        <v>0</v>
      </c>
      <c r="M431" s="97">
        <f>IF(AND($S431&gt;=31,$S431&lt;=60),$K431,0)</f>
        <v>5029965.8</v>
      </c>
      <c r="N431" s="97">
        <f>IF(AND($S431&gt;=61,$S431&lt;=90),$K431,0)</f>
        <v>0</v>
      </c>
      <c r="O431" s="97">
        <f>IF(AND($S431&gt;=91,$S431&lt;=120),$K431,0)</f>
        <v>0</v>
      </c>
      <c r="P431" s="98">
        <f>IF($S431&gt;120,$K431,0)</f>
        <v>0</v>
      </c>
      <c r="Q431" s="101" t="str">
        <f>IF(G431="01 Jan 1900","Unregistered","Registered")</f>
        <v>Unregistered</v>
      </c>
      <c r="R431" s="123">
        <v>0.53</v>
      </c>
      <c r="S431" s="95">
        <f>DATE(2026,4,30)-F431</f>
        <v>36</v>
      </c>
      <c r="T431" s="101"/>
      <c r="U431" s="101"/>
      <c r="V431" s="101"/>
      <c r="W431" s="101"/>
      <c r="X431" s="101"/>
      <c r="Y431" s="101"/>
      <c r="Z431" s="101"/>
      <c r="AA431" s="101"/>
      <c r="AB431" s="101"/>
      <c r="AC431" s="101"/>
    </row>
    <row r="432" spans="1:29" x14ac:dyDescent="0.3">
      <c r="A432" s="99">
        <v>10721</v>
      </c>
      <c r="B432" s="99" t="s">
        <v>351</v>
      </c>
      <c r="C432" s="99" t="s">
        <v>61</v>
      </c>
      <c r="D432" s="99" t="s">
        <v>10245</v>
      </c>
      <c r="E432" s="99" t="s">
        <v>10246</v>
      </c>
      <c r="F432" s="100">
        <v>46106</v>
      </c>
      <c r="G432" s="99" t="s">
        <v>1898</v>
      </c>
      <c r="H432" s="96">
        <v>9803230</v>
      </c>
      <c r="I432" s="96">
        <f t="shared" si="36"/>
        <v>5195711.9000000004</v>
      </c>
      <c r="J432" s="96">
        <v>8275800</v>
      </c>
      <c r="K432" s="96">
        <f t="shared" si="37"/>
        <v>-3080088.0999999996</v>
      </c>
      <c r="L432" s="96">
        <v>0</v>
      </c>
      <c r="M432" s="96">
        <v>0</v>
      </c>
      <c r="N432" s="96">
        <v>0</v>
      </c>
      <c r="O432" s="96">
        <v>0</v>
      </c>
      <c r="P432" s="122">
        <v>0</v>
      </c>
      <c r="Q432" s="101" t="str">
        <f>IF(G432="01 Jan 1900","Unregistered","Registered")</f>
        <v>Unregistered</v>
      </c>
      <c r="R432" s="123">
        <v>0.53</v>
      </c>
      <c r="S432" s="95">
        <f>DATE(2026,4,30)-F432</f>
        <v>36</v>
      </c>
      <c r="T432" s="101"/>
      <c r="U432" s="101"/>
      <c r="V432" s="101"/>
      <c r="W432" s="101"/>
      <c r="X432" s="101"/>
      <c r="Y432" s="101"/>
      <c r="Z432" s="101"/>
      <c r="AA432" s="101"/>
      <c r="AB432" s="101"/>
      <c r="AC432" s="101"/>
    </row>
    <row r="433" spans="1:29" x14ac:dyDescent="0.3">
      <c r="A433" s="99">
        <v>10204</v>
      </c>
      <c r="B433" s="99" t="s">
        <v>351</v>
      </c>
      <c r="C433" s="99" t="s">
        <v>61</v>
      </c>
      <c r="D433" s="99" t="s">
        <v>9602</v>
      </c>
      <c r="E433" s="99" t="s">
        <v>9603</v>
      </c>
      <c r="F433" s="100">
        <v>46102</v>
      </c>
      <c r="G433" s="99" t="s">
        <v>1898</v>
      </c>
      <c r="H433" s="96">
        <v>10278950</v>
      </c>
      <c r="I433" s="96">
        <f t="shared" si="36"/>
        <v>5447843.5</v>
      </c>
      <c r="J433" s="96">
        <v>100000</v>
      </c>
      <c r="K433" s="96">
        <f t="shared" si="37"/>
        <v>5347843.5</v>
      </c>
      <c r="L433" s="97">
        <f>IF(AND($S433&gt;=0,$S433&lt;=30),$K433,0)</f>
        <v>0</v>
      </c>
      <c r="M433" s="97">
        <f>IF(AND($S433&gt;=31,$S433&lt;=60),$K433,0)</f>
        <v>5347843.5</v>
      </c>
      <c r="N433" s="97">
        <f>IF(AND($S433&gt;=61,$S433&lt;=90),$K433,0)</f>
        <v>0</v>
      </c>
      <c r="O433" s="97">
        <f>IF(AND($S433&gt;=91,$S433&lt;=120),$K433,0)</f>
        <v>0</v>
      </c>
      <c r="P433" s="98">
        <f>IF($S433&gt;120,$K433,0)</f>
        <v>0</v>
      </c>
      <c r="Q433" s="101" t="str">
        <f>IF(G433="01 Jan 1900","Unregistered","Registered")</f>
        <v>Unregistered</v>
      </c>
      <c r="R433" s="123">
        <v>0.53</v>
      </c>
      <c r="S433" s="95">
        <f>DATE(2026,4,30)-F433</f>
        <v>40</v>
      </c>
      <c r="T433" s="101"/>
      <c r="U433" s="101"/>
      <c r="V433" s="101"/>
      <c r="W433" s="101"/>
      <c r="X433" s="101"/>
      <c r="Y433" s="101"/>
      <c r="Z433" s="101"/>
      <c r="AA433" s="101"/>
      <c r="AB433" s="101"/>
      <c r="AC433" s="101"/>
    </row>
    <row r="434" spans="1:29" x14ac:dyDescent="0.3">
      <c r="A434" s="99">
        <v>10202</v>
      </c>
      <c r="B434" s="99" t="s">
        <v>351</v>
      </c>
      <c r="C434" s="99" t="s">
        <v>61</v>
      </c>
      <c r="D434" s="99" t="s">
        <v>9597</v>
      </c>
      <c r="E434" s="99" t="s">
        <v>9598</v>
      </c>
      <c r="F434" s="100">
        <v>46078</v>
      </c>
      <c r="G434" s="99" t="s">
        <v>1898</v>
      </c>
      <c r="H434" s="96">
        <v>9956140</v>
      </c>
      <c r="I434" s="96">
        <f t="shared" si="36"/>
        <v>5276754.2</v>
      </c>
      <c r="J434" s="96">
        <v>100000</v>
      </c>
      <c r="K434" s="96">
        <f t="shared" si="37"/>
        <v>5176754.2</v>
      </c>
      <c r="L434" s="97">
        <f>IF(AND($S434&gt;=0,$S434&lt;=30),$K434,0)</f>
        <v>0</v>
      </c>
      <c r="M434" s="97">
        <f>IF(AND($S434&gt;=31,$S434&lt;=60),$K434,0)</f>
        <v>0</v>
      </c>
      <c r="N434" s="97">
        <f>IF(AND($S434&gt;=61,$S434&lt;=90),$K434,0)</f>
        <v>5176754.2</v>
      </c>
      <c r="O434" s="97">
        <f>IF(AND($S434&gt;=91,$S434&lt;=120),$K434,0)</f>
        <v>0</v>
      </c>
      <c r="P434" s="98">
        <f>IF($S434&gt;120,$K434,0)</f>
        <v>0</v>
      </c>
      <c r="Q434" s="101" t="str">
        <f>IF(G434="01 Jan 1900","Unregistered","Registered")</f>
        <v>Unregistered</v>
      </c>
      <c r="R434" s="123">
        <v>0.53</v>
      </c>
      <c r="S434" s="95">
        <f>DATE(2026,4,30)-F434</f>
        <v>64</v>
      </c>
      <c r="T434" s="101"/>
      <c r="U434" s="101"/>
      <c r="V434" s="101"/>
      <c r="W434" s="101"/>
      <c r="X434" s="101"/>
      <c r="Y434" s="101"/>
      <c r="Z434" s="101"/>
      <c r="AA434" s="101"/>
      <c r="AB434" s="101"/>
      <c r="AC434" s="101"/>
    </row>
    <row r="435" spans="1:29" x14ac:dyDescent="0.3">
      <c r="A435" s="99">
        <v>10305</v>
      </c>
      <c r="B435" s="99" t="s">
        <v>351</v>
      </c>
      <c r="C435" s="99" t="s">
        <v>61</v>
      </c>
      <c r="D435" s="99" t="s">
        <v>9794</v>
      </c>
      <c r="E435" s="99" t="s">
        <v>9795</v>
      </c>
      <c r="F435" s="100">
        <v>46053</v>
      </c>
      <c r="G435" s="99" t="s">
        <v>1898</v>
      </c>
      <c r="H435" s="96">
        <v>6921873</v>
      </c>
      <c r="I435" s="96">
        <f t="shared" si="36"/>
        <v>3668592.6900000004</v>
      </c>
      <c r="J435" s="96">
        <v>200000</v>
      </c>
      <c r="K435" s="96">
        <f t="shared" si="37"/>
        <v>3468592.6900000004</v>
      </c>
      <c r="L435" s="97">
        <f>IF(AND($S435&gt;=0,$S435&lt;=30),$K435,0)</f>
        <v>0</v>
      </c>
      <c r="M435" s="97">
        <f>IF(AND($S435&gt;=31,$S435&lt;=60),$K435,0)</f>
        <v>0</v>
      </c>
      <c r="N435" s="97">
        <f>IF(AND($S435&gt;=61,$S435&lt;=90),$K435,0)</f>
        <v>3468592.6900000004</v>
      </c>
      <c r="O435" s="97">
        <f>IF(AND($S435&gt;=91,$S435&lt;=120),$K435,0)</f>
        <v>0</v>
      </c>
      <c r="P435" s="98">
        <f>IF($S435&gt;120,$K435,0)</f>
        <v>0</v>
      </c>
      <c r="Q435" s="101" t="str">
        <f>IF(G435="01 Jan 1900","Unregistered","Registered")</f>
        <v>Unregistered</v>
      </c>
      <c r="R435" s="123">
        <v>0.53</v>
      </c>
      <c r="S435" s="95">
        <f>DATE(2026,4,30)-F435</f>
        <v>89</v>
      </c>
      <c r="T435" s="101"/>
      <c r="U435" s="101"/>
      <c r="V435" s="101"/>
      <c r="W435" s="101"/>
      <c r="X435" s="101"/>
      <c r="Y435" s="101"/>
      <c r="Z435" s="101"/>
      <c r="AA435" s="101"/>
      <c r="AB435" s="101"/>
      <c r="AC435" s="101"/>
    </row>
    <row r="436" spans="1:29" x14ac:dyDescent="0.3">
      <c r="A436" s="99">
        <v>10390</v>
      </c>
      <c r="B436" s="99" t="s">
        <v>351</v>
      </c>
      <c r="C436" s="99" t="s">
        <v>61</v>
      </c>
      <c r="D436" s="99" t="s">
        <v>9917</v>
      </c>
      <c r="E436" s="99" t="s">
        <v>9918</v>
      </c>
      <c r="F436" s="100">
        <v>46053</v>
      </c>
      <c r="G436" s="99" t="s">
        <v>1898</v>
      </c>
      <c r="H436" s="96">
        <v>9877137</v>
      </c>
      <c r="I436" s="96">
        <f t="shared" si="36"/>
        <v>5234882.6100000003</v>
      </c>
      <c r="J436" s="96">
        <v>493857</v>
      </c>
      <c r="K436" s="96">
        <f t="shared" si="37"/>
        <v>4741025.6100000003</v>
      </c>
      <c r="L436" s="97">
        <f>IF(AND($S436&gt;=0,$S436&lt;=30),$K436,0)</f>
        <v>0</v>
      </c>
      <c r="M436" s="97">
        <f>IF(AND($S436&gt;=31,$S436&lt;=60),$K436,0)</f>
        <v>0</v>
      </c>
      <c r="N436" s="97">
        <f>IF(AND($S436&gt;=61,$S436&lt;=90),$K436,0)</f>
        <v>4741025.6100000003</v>
      </c>
      <c r="O436" s="97">
        <f>IF(AND($S436&gt;=91,$S436&lt;=120),$K436,0)</f>
        <v>0</v>
      </c>
      <c r="P436" s="98">
        <f>IF($S436&gt;120,$K436,0)</f>
        <v>0</v>
      </c>
      <c r="Q436" s="101" t="str">
        <f>IF(G436="01 Jan 1900","Unregistered","Registered")</f>
        <v>Unregistered</v>
      </c>
      <c r="R436" s="123">
        <v>0.53</v>
      </c>
      <c r="S436" s="95">
        <f>DATE(2026,4,30)-F436</f>
        <v>89</v>
      </c>
      <c r="T436" s="101"/>
      <c r="U436" s="101"/>
      <c r="V436" s="101"/>
      <c r="W436" s="101"/>
      <c r="X436" s="101"/>
      <c r="Y436" s="101"/>
      <c r="Z436" s="101"/>
      <c r="AA436" s="101"/>
      <c r="AB436" s="101"/>
      <c r="AC436" s="101"/>
    </row>
    <row r="437" spans="1:29" x14ac:dyDescent="0.3">
      <c r="A437" s="114">
        <v>101</v>
      </c>
      <c r="B437" s="114" t="s">
        <v>351</v>
      </c>
      <c r="C437" s="114" t="s">
        <v>61</v>
      </c>
      <c r="D437" s="114" t="s">
        <v>1616</v>
      </c>
      <c r="E437" s="114" t="s">
        <v>1617</v>
      </c>
      <c r="F437" s="115">
        <v>46092</v>
      </c>
      <c r="G437" s="114" t="s">
        <v>1492</v>
      </c>
      <c r="H437" s="116">
        <v>10092060</v>
      </c>
      <c r="I437" s="116">
        <v>5348791</v>
      </c>
      <c r="J437" s="116">
        <v>500000</v>
      </c>
      <c r="K437" s="116">
        <v>4848791</v>
      </c>
      <c r="L437" s="116">
        <v>4848791</v>
      </c>
      <c r="M437" s="116">
        <v>0</v>
      </c>
      <c r="N437" s="116">
        <v>0</v>
      </c>
      <c r="O437" s="116">
        <v>0</v>
      </c>
      <c r="P437" s="120">
        <v>0</v>
      </c>
      <c r="Q437" s="27" t="str">
        <f>IF(G437="01 Jan 1900","Unregistered","Registered")</f>
        <v>Registered</v>
      </c>
      <c r="R437" s="121">
        <f>I437/H437</f>
        <v>0.52999992072976176</v>
      </c>
      <c r="T437" s="117">
        <f t="shared" ref="T437:T440" si="38">L437+M437+N437+O437+P437</f>
        <v>4848791</v>
      </c>
      <c r="U437" s="117">
        <f t="shared" ref="U437:U440" si="39">K437-T437</f>
        <v>0</v>
      </c>
    </row>
    <row r="438" spans="1:29" x14ac:dyDescent="0.3">
      <c r="A438" s="114">
        <v>109</v>
      </c>
      <c r="B438" s="114" t="s">
        <v>351</v>
      </c>
      <c r="C438" s="114" t="s">
        <v>61</v>
      </c>
      <c r="D438" s="114" t="s">
        <v>1634</v>
      </c>
      <c r="E438" s="114" t="s">
        <v>1635</v>
      </c>
      <c r="F438" s="115">
        <v>46101</v>
      </c>
      <c r="G438" s="114" t="s">
        <v>1612</v>
      </c>
      <c r="H438" s="116">
        <v>9685999</v>
      </c>
      <c r="I438" s="116">
        <v>5133580</v>
      </c>
      <c r="J438" s="116">
        <v>450000</v>
      </c>
      <c r="K438" s="116">
        <v>4683580</v>
      </c>
      <c r="L438" s="116">
        <v>4683580</v>
      </c>
      <c r="M438" s="116">
        <v>0</v>
      </c>
      <c r="N438" s="116">
        <v>0</v>
      </c>
      <c r="O438" s="116">
        <v>0</v>
      </c>
      <c r="P438" s="120">
        <v>0</v>
      </c>
      <c r="Q438" s="27" t="str">
        <f>IF(G438="01 Jan 1900","Unregistered","Registered")</f>
        <v>Registered</v>
      </c>
      <c r="R438" s="121">
        <f>I438/H438</f>
        <v>0.53000005471815559</v>
      </c>
      <c r="T438" s="117">
        <f t="shared" si="38"/>
        <v>4683580</v>
      </c>
      <c r="U438" s="117">
        <f t="shared" si="39"/>
        <v>0</v>
      </c>
    </row>
    <row r="439" spans="1:29" x14ac:dyDescent="0.3">
      <c r="A439" s="114">
        <v>120</v>
      </c>
      <c r="B439" s="114" t="s">
        <v>351</v>
      </c>
      <c r="C439" s="114" t="s">
        <v>61</v>
      </c>
      <c r="D439" s="114" t="s">
        <v>1664</v>
      </c>
      <c r="E439" s="114" t="s">
        <v>1665</v>
      </c>
      <c r="F439" s="115">
        <v>46078</v>
      </c>
      <c r="G439" s="114" t="s">
        <v>1666</v>
      </c>
      <c r="H439" s="116">
        <v>10041090</v>
      </c>
      <c r="I439" s="116">
        <v>5321779</v>
      </c>
      <c r="J439" s="116">
        <v>1004109</v>
      </c>
      <c r="K439" s="116">
        <v>4317670</v>
      </c>
      <c r="L439" s="116">
        <v>4317670</v>
      </c>
      <c r="M439" s="116">
        <v>0</v>
      </c>
      <c r="N439" s="116">
        <v>0</v>
      </c>
      <c r="O439" s="116">
        <v>0</v>
      </c>
      <c r="P439" s="120">
        <v>0</v>
      </c>
      <c r="Q439" s="27" t="str">
        <f>IF(G439="01 Jan 1900","Unregistered","Registered")</f>
        <v>Registered</v>
      </c>
      <c r="R439" s="121">
        <f>I439/H439</f>
        <v>0.53000012946801589</v>
      </c>
      <c r="T439" s="117">
        <f t="shared" si="38"/>
        <v>4317670</v>
      </c>
      <c r="U439" s="117">
        <f t="shared" si="39"/>
        <v>0</v>
      </c>
    </row>
    <row r="440" spans="1:29" x14ac:dyDescent="0.3">
      <c r="A440" s="114">
        <v>121</v>
      </c>
      <c r="B440" s="114" t="s">
        <v>351</v>
      </c>
      <c r="C440" s="114" t="s">
        <v>61</v>
      </c>
      <c r="D440" s="114" t="s">
        <v>1667</v>
      </c>
      <c r="E440" s="114" t="s">
        <v>1668</v>
      </c>
      <c r="F440" s="115">
        <v>46078</v>
      </c>
      <c r="G440" s="114" t="s">
        <v>1492</v>
      </c>
      <c r="H440" s="116">
        <v>10001843</v>
      </c>
      <c r="I440" s="116">
        <v>5300977</v>
      </c>
      <c r="J440" s="116">
        <v>1000184</v>
      </c>
      <c r="K440" s="116">
        <v>4300793</v>
      </c>
      <c r="L440" s="116">
        <v>4300793</v>
      </c>
      <c r="M440" s="116">
        <v>0</v>
      </c>
      <c r="N440" s="116">
        <v>0</v>
      </c>
      <c r="O440" s="116">
        <v>0</v>
      </c>
      <c r="P440" s="120">
        <v>0</v>
      </c>
      <c r="Q440" s="27" t="str">
        <f>IF(G440="01 Jan 1900","Unregistered","Registered")</f>
        <v>Registered</v>
      </c>
      <c r="R440" s="121">
        <f>I440/H440</f>
        <v>0.53000002099613042</v>
      </c>
      <c r="T440" s="117">
        <f t="shared" si="38"/>
        <v>4300793</v>
      </c>
      <c r="U440" s="117">
        <f t="shared" si="39"/>
        <v>0</v>
      </c>
    </row>
    <row r="441" spans="1:29" s="101" customFormat="1" x14ac:dyDescent="0.3">
      <c r="A441" s="99">
        <v>10975</v>
      </c>
      <c r="B441" s="99" t="s">
        <v>1426</v>
      </c>
      <c r="C441" s="99" t="s">
        <v>192</v>
      </c>
      <c r="D441" s="99" t="s">
        <v>278</v>
      </c>
      <c r="E441" s="99" t="s">
        <v>279</v>
      </c>
      <c r="F441" s="100">
        <v>46132</v>
      </c>
      <c r="G441" s="99" t="s">
        <v>1898</v>
      </c>
      <c r="H441" s="96">
        <v>1805600</v>
      </c>
      <c r="I441" s="96">
        <v>0</v>
      </c>
      <c r="J441" s="96"/>
      <c r="K441" s="96"/>
      <c r="L441" s="96">
        <v>0</v>
      </c>
      <c r="M441" s="96">
        <v>0</v>
      </c>
      <c r="N441" s="96">
        <v>0</v>
      </c>
      <c r="O441" s="96">
        <v>0</v>
      </c>
      <c r="P441" s="122">
        <v>0</v>
      </c>
      <c r="Q441" s="101" t="str">
        <f>IF(G441="01 Jan 1900","Unregistered","Registered")</f>
        <v>Unregistered</v>
      </c>
      <c r="R441" s="123"/>
      <c r="S441" s="95"/>
    </row>
    <row r="442" spans="1:29" x14ac:dyDescent="0.3">
      <c r="A442" s="114">
        <v>123</v>
      </c>
      <c r="B442" s="114" t="s">
        <v>351</v>
      </c>
      <c r="C442" s="114" t="s">
        <v>61</v>
      </c>
      <c r="D442" s="114" t="s">
        <v>1672</v>
      </c>
      <c r="E442" s="114" t="s">
        <v>1673</v>
      </c>
      <c r="F442" s="115">
        <v>46053</v>
      </c>
      <c r="G442" s="114" t="s">
        <v>1583</v>
      </c>
      <c r="H442" s="116">
        <v>9979926</v>
      </c>
      <c r="I442" s="116">
        <v>5289361</v>
      </c>
      <c r="J442" s="116">
        <v>997993</v>
      </c>
      <c r="K442" s="116">
        <v>4291368</v>
      </c>
      <c r="L442" s="116">
        <v>4291368</v>
      </c>
      <c r="M442" s="116">
        <v>0</v>
      </c>
      <c r="N442" s="116">
        <v>0</v>
      </c>
      <c r="O442" s="116">
        <v>0</v>
      </c>
      <c r="P442" s="120">
        <v>0</v>
      </c>
      <c r="Q442" s="27" t="str">
        <f>IF(G442="01 Jan 1900","Unregistered","Registered")</f>
        <v>Registered</v>
      </c>
      <c r="R442" s="121">
        <f>I442/H442</f>
        <v>0.53000002204425167</v>
      </c>
      <c r="T442" s="117">
        <f t="shared" ref="T442:T480" si="40">L442+M442+N442+O442+P442</f>
        <v>4291368</v>
      </c>
      <c r="U442" s="117">
        <f t="shared" ref="U442:U480" si="41">K442-T442</f>
        <v>0</v>
      </c>
    </row>
    <row r="443" spans="1:29" x14ac:dyDescent="0.3">
      <c r="A443" s="114">
        <v>124</v>
      </c>
      <c r="B443" s="114" t="s">
        <v>351</v>
      </c>
      <c r="C443" s="114" t="s">
        <v>61</v>
      </c>
      <c r="D443" s="114" t="s">
        <v>1674</v>
      </c>
      <c r="E443" s="114" t="s">
        <v>1675</v>
      </c>
      <c r="F443" s="115">
        <v>46053</v>
      </c>
      <c r="G443" s="114" t="s">
        <v>1676</v>
      </c>
      <c r="H443" s="116">
        <v>9968033</v>
      </c>
      <c r="I443" s="116">
        <v>5283057</v>
      </c>
      <c r="J443" s="116">
        <v>996803</v>
      </c>
      <c r="K443" s="116">
        <v>4286254</v>
      </c>
      <c r="L443" s="116">
        <v>0</v>
      </c>
      <c r="M443" s="116">
        <v>398721</v>
      </c>
      <c r="N443" s="116">
        <v>3887533</v>
      </c>
      <c r="O443" s="116">
        <v>0</v>
      </c>
      <c r="P443" s="120">
        <v>0</v>
      </c>
      <c r="Q443" s="27" t="str">
        <f>IF(G443="01 Jan 1900","Unregistered","Registered")</f>
        <v>Registered</v>
      </c>
      <c r="R443" s="121">
        <f>I443/H443</f>
        <v>0.52999995084285934</v>
      </c>
      <c r="T443" s="117">
        <f t="shared" si="40"/>
        <v>4286254</v>
      </c>
      <c r="U443" s="117">
        <f t="shared" si="41"/>
        <v>0</v>
      </c>
    </row>
    <row r="444" spans="1:29" x14ac:dyDescent="0.3">
      <c r="A444" s="114">
        <v>126</v>
      </c>
      <c r="B444" s="114" t="s">
        <v>351</v>
      </c>
      <c r="C444" s="114" t="s">
        <v>61</v>
      </c>
      <c r="D444" s="114" t="s">
        <v>1680</v>
      </c>
      <c r="E444" s="114" t="s">
        <v>1681</v>
      </c>
      <c r="F444" s="115">
        <v>46102</v>
      </c>
      <c r="G444" s="114" t="s">
        <v>1492</v>
      </c>
      <c r="H444" s="116">
        <v>9891072</v>
      </c>
      <c r="I444" s="116">
        <v>5242268</v>
      </c>
      <c r="J444" s="116">
        <v>989107.19999999995</v>
      </c>
      <c r="K444" s="116">
        <v>4253160.8</v>
      </c>
      <c r="L444" s="116">
        <v>4253160.8</v>
      </c>
      <c r="M444" s="116">
        <v>0</v>
      </c>
      <c r="N444" s="116">
        <v>0</v>
      </c>
      <c r="O444" s="116">
        <v>0</v>
      </c>
      <c r="P444" s="120">
        <v>0</v>
      </c>
      <c r="Q444" s="27" t="str">
        <f>IF(G444="01 Jan 1900","Unregistered","Registered")</f>
        <v>Registered</v>
      </c>
      <c r="R444" s="121">
        <f>I444/H444</f>
        <v>0.52999998382379587</v>
      </c>
      <c r="T444" s="117">
        <f t="shared" si="40"/>
        <v>4253160.8</v>
      </c>
      <c r="U444" s="117">
        <f t="shared" si="41"/>
        <v>0</v>
      </c>
    </row>
    <row r="445" spans="1:29" x14ac:dyDescent="0.3">
      <c r="A445" s="114">
        <v>128</v>
      </c>
      <c r="B445" s="114" t="s">
        <v>351</v>
      </c>
      <c r="C445" s="114" t="s">
        <v>61</v>
      </c>
      <c r="D445" s="114" t="s">
        <v>1684</v>
      </c>
      <c r="E445" s="114" t="s">
        <v>1685</v>
      </c>
      <c r="F445" s="115">
        <v>46098</v>
      </c>
      <c r="G445" s="114" t="s">
        <v>1666</v>
      </c>
      <c r="H445" s="116">
        <v>9871190</v>
      </c>
      <c r="I445" s="116">
        <v>5231732</v>
      </c>
      <c r="J445" s="116">
        <v>987119</v>
      </c>
      <c r="K445" s="116">
        <v>4244613</v>
      </c>
      <c r="L445" s="116">
        <v>4244613</v>
      </c>
      <c r="M445" s="116">
        <v>0</v>
      </c>
      <c r="N445" s="116">
        <v>0</v>
      </c>
      <c r="O445" s="116">
        <v>0</v>
      </c>
      <c r="P445" s="120">
        <v>0</v>
      </c>
      <c r="Q445" s="27" t="str">
        <f>IF(G445="01 Jan 1900","Unregistered","Registered")</f>
        <v>Registered</v>
      </c>
      <c r="R445" s="121">
        <f>I445/H445</f>
        <v>0.53000013169638105</v>
      </c>
      <c r="T445" s="117">
        <f t="shared" si="40"/>
        <v>4244613</v>
      </c>
      <c r="U445" s="117">
        <f t="shared" si="41"/>
        <v>0</v>
      </c>
    </row>
    <row r="446" spans="1:29" x14ac:dyDescent="0.3">
      <c r="A446" s="114">
        <v>131</v>
      </c>
      <c r="B446" s="114" t="s">
        <v>351</v>
      </c>
      <c r="C446" s="114" t="s">
        <v>61</v>
      </c>
      <c r="D446" s="114" t="s">
        <v>1692</v>
      </c>
      <c r="E446" s="114" t="s">
        <v>1693</v>
      </c>
      <c r="F446" s="115">
        <v>46106</v>
      </c>
      <c r="G446" s="114" t="s">
        <v>1694</v>
      </c>
      <c r="H446" s="116">
        <v>9769250</v>
      </c>
      <c r="I446" s="116">
        <v>5177703</v>
      </c>
      <c r="J446" s="116">
        <v>976925</v>
      </c>
      <c r="K446" s="116">
        <v>4200778</v>
      </c>
      <c r="L446" s="116">
        <v>4200778</v>
      </c>
      <c r="M446" s="116">
        <v>0</v>
      </c>
      <c r="N446" s="116">
        <v>0</v>
      </c>
      <c r="O446" s="116">
        <v>0</v>
      </c>
      <c r="P446" s="120">
        <v>0</v>
      </c>
      <c r="Q446" s="27" t="str">
        <f>IF(G446="01 Jan 1900","Unregistered","Registered")</f>
        <v>Registered</v>
      </c>
      <c r="R446" s="121">
        <f>I446/H446</f>
        <v>0.53000005118100157</v>
      </c>
      <c r="T446" s="117">
        <f t="shared" si="40"/>
        <v>4200778</v>
      </c>
      <c r="U446" s="117">
        <f t="shared" si="41"/>
        <v>0</v>
      </c>
    </row>
    <row r="447" spans="1:29" x14ac:dyDescent="0.3">
      <c r="A447" s="114">
        <v>166</v>
      </c>
      <c r="B447" s="114" t="s">
        <v>351</v>
      </c>
      <c r="C447" s="114" t="s">
        <v>61</v>
      </c>
      <c r="D447" s="114" t="s">
        <v>1778</v>
      </c>
      <c r="E447" s="114" t="s">
        <v>1779</v>
      </c>
      <c r="F447" s="115">
        <v>46102</v>
      </c>
      <c r="G447" s="114" t="s">
        <v>1471</v>
      </c>
      <c r="H447" s="116">
        <v>6808327</v>
      </c>
      <c r="I447" s="116">
        <v>3608413</v>
      </c>
      <c r="J447" s="116">
        <v>100000</v>
      </c>
      <c r="K447" s="116">
        <v>3508413</v>
      </c>
      <c r="L447" s="116">
        <v>3508413</v>
      </c>
      <c r="M447" s="116">
        <v>0</v>
      </c>
      <c r="N447" s="116">
        <v>0</v>
      </c>
      <c r="O447" s="116">
        <v>0</v>
      </c>
      <c r="P447" s="120">
        <v>0</v>
      </c>
      <c r="Q447" s="27" t="str">
        <f>IF(G447="01 Jan 1900","Unregistered","Registered")</f>
        <v>Registered</v>
      </c>
      <c r="R447" s="121">
        <f>I447/H447</f>
        <v>0.52999995446752191</v>
      </c>
      <c r="T447" s="117">
        <f t="shared" si="40"/>
        <v>3508413</v>
      </c>
      <c r="U447" s="117">
        <f t="shared" si="41"/>
        <v>0</v>
      </c>
    </row>
    <row r="448" spans="1:29" x14ac:dyDescent="0.3">
      <c r="A448" s="114">
        <v>167</v>
      </c>
      <c r="B448" s="114" t="s">
        <v>351</v>
      </c>
      <c r="C448" s="114" t="s">
        <v>61</v>
      </c>
      <c r="D448" s="114" t="s">
        <v>1780</v>
      </c>
      <c r="E448" s="114" t="s">
        <v>1781</v>
      </c>
      <c r="F448" s="115">
        <v>46022</v>
      </c>
      <c r="G448" s="114" t="s">
        <v>1782</v>
      </c>
      <c r="H448" s="116">
        <v>9779444</v>
      </c>
      <c r="I448" s="116">
        <v>5183106</v>
      </c>
      <c r="J448" s="116">
        <v>1675740</v>
      </c>
      <c r="K448" s="116">
        <v>3507366</v>
      </c>
      <c r="L448" s="116">
        <v>0</v>
      </c>
      <c r="M448" s="116">
        <v>3507366</v>
      </c>
      <c r="N448" s="116">
        <v>0</v>
      </c>
      <c r="O448" s="116">
        <v>0</v>
      </c>
      <c r="P448" s="120">
        <v>0</v>
      </c>
      <c r="Q448" s="27" t="str">
        <f>IF(G448="01 Jan 1900","Unregistered","Registered")</f>
        <v>Registered</v>
      </c>
      <c r="R448" s="121">
        <f>I448/H448</f>
        <v>0.53000006953360534</v>
      </c>
      <c r="T448" s="117">
        <f t="shared" si="40"/>
        <v>3507366</v>
      </c>
      <c r="U448" s="117">
        <f t="shared" si="41"/>
        <v>0</v>
      </c>
    </row>
    <row r="449" spans="1:21" x14ac:dyDescent="0.3">
      <c r="A449" s="114">
        <v>172</v>
      </c>
      <c r="B449" s="114" t="s">
        <v>351</v>
      </c>
      <c r="C449" s="114" t="s">
        <v>61</v>
      </c>
      <c r="D449" s="114" t="s">
        <v>1796</v>
      </c>
      <c r="E449" s="114" t="s">
        <v>1797</v>
      </c>
      <c r="F449" s="115">
        <v>46111</v>
      </c>
      <c r="G449" s="114" t="s">
        <v>1460</v>
      </c>
      <c r="H449" s="116">
        <v>6699003</v>
      </c>
      <c r="I449" s="116">
        <v>3550471</v>
      </c>
      <c r="J449" s="116">
        <v>100000</v>
      </c>
      <c r="K449" s="116">
        <v>3450471</v>
      </c>
      <c r="L449" s="116">
        <v>3450471</v>
      </c>
      <c r="M449" s="116">
        <v>0</v>
      </c>
      <c r="N449" s="116">
        <v>0</v>
      </c>
      <c r="O449" s="116">
        <v>0</v>
      </c>
      <c r="P449" s="120">
        <v>0</v>
      </c>
      <c r="Q449" s="27" t="str">
        <f>IF(G449="01 Jan 1900","Unregistered","Registered")</f>
        <v>Registered</v>
      </c>
      <c r="R449" s="121">
        <f>I449/H449</f>
        <v>0.52999991192719276</v>
      </c>
      <c r="T449" s="117">
        <f t="shared" si="40"/>
        <v>3450471</v>
      </c>
      <c r="U449" s="117">
        <f t="shared" si="41"/>
        <v>0</v>
      </c>
    </row>
    <row r="450" spans="1:21" x14ac:dyDescent="0.3">
      <c r="A450" s="114">
        <v>188</v>
      </c>
      <c r="B450" s="114" t="s">
        <v>351</v>
      </c>
      <c r="C450" s="114" t="s">
        <v>61</v>
      </c>
      <c r="D450" s="114" t="s">
        <v>1834</v>
      </c>
      <c r="E450" s="114" t="s">
        <v>1617</v>
      </c>
      <c r="F450" s="115">
        <v>46092</v>
      </c>
      <c r="G450" s="114" t="s">
        <v>1492</v>
      </c>
      <c r="H450" s="116">
        <v>6878472</v>
      </c>
      <c r="I450" s="116">
        <v>3645590</v>
      </c>
      <c r="J450" s="116">
        <v>409600</v>
      </c>
      <c r="K450" s="116">
        <v>3235990</v>
      </c>
      <c r="L450" s="116">
        <v>3235990</v>
      </c>
      <c r="M450" s="116">
        <v>0</v>
      </c>
      <c r="N450" s="116">
        <v>0</v>
      </c>
      <c r="O450" s="116">
        <v>0</v>
      </c>
      <c r="P450" s="120">
        <v>0</v>
      </c>
      <c r="Q450" s="27" t="str">
        <f>IF(G450="01 Jan 1900","Unregistered","Registered")</f>
        <v>Registered</v>
      </c>
      <c r="R450" s="121">
        <f>I450/H450</f>
        <v>0.52999997673902</v>
      </c>
      <c r="T450" s="117">
        <f t="shared" si="40"/>
        <v>3235990</v>
      </c>
      <c r="U450" s="117">
        <f t="shared" si="41"/>
        <v>0</v>
      </c>
    </row>
    <row r="451" spans="1:21" x14ac:dyDescent="0.3">
      <c r="A451" s="114">
        <v>207</v>
      </c>
      <c r="B451" s="114" t="s">
        <v>351</v>
      </c>
      <c r="C451" s="114" t="s">
        <v>61</v>
      </c>
      <c r="D451" s="114" t="s">
        <v>1887</v>
      </c>
      <c r="E451" s="114" t="s">
        <v>1888</v>
      </c>
      <c r="F451" s="115">
        <v>45955</v>
      </c>
      <c r="G451" s="114" t="s">
        <v>1889</v>
      </c>
      <c r="H451" s="116">
        <v>9944587</v>
      </c>
      <c r="I451" s="116">
        <v>5270630</v>
      </c>
      <c r="J451" s="116">
        <v>2378414</v>
      </c>
      <c r="K451" s="116">
        <v>2892216</v>
      </c>
      <c r="L451" s="116">
        <v>0</v>
      </c>
      <c r="M451" s="116">
        <v>397783</v>
      </c>
      <c r="N451" s="116">
        <v>0</v>
      </c>
      <c r="O451" s="116">
        <v>2494433</v>
      </c>
      <c r="P451" s="120">
        <v>0</v>
      </c>
      <c r="Q451" s="27" t="str">
        <f>IF(G451="01 Jan 1900","Unregistered","Registered")</f>
        <v>Registered</v>
      </c>
      <c r="R451" s="121">
        <f>I451/H451</f>
        <v>0.52999988838148837</v>
      </c>
      <c r="T451" s="117">
        <f t="shared" si="40"/>
        <v>2892216</v>
      </c>
      <c r="U451" s="117">
        <f t="shared" si="41"/>
        <v>0</v>
      </c>
    </row>
    <row r="452" spans="1:21" x14ac:dyDescent="0.3">
      <c r="A452" s="114">
        <v>295</v>
      </c>
      <c r="B452" s="114" t="s">
        <v>351</v>
      </c>
      <c r="C452" s="114" t="s">
        <v>61</v>
      </c>
      <c r="D452" s="114" t="s">
        <v>2092</v>
      </c>
      <c r="E452" s="114" t="s">
        <v>2093</v>
      </c>
      <c r="F452" s="115">
        <v>45991</v>
      </c>
      <c r="G452" s="114" t="s">
        <v>2094</v>
      </c>
      <c r="H452" s="116">
        <v>10047886</v>
      </c>
      <c r="I452" s="116">
        <v>5325379</v>
      </c>
      <c r="J452" s="116">
        <v>3429739</v>
      </c>
      <c r="K452" s="116">
        <v>1895640</v>
      </c>
      <c r="L452" s="116">
        <v>0</v>
      </c>
      <c r="M452" s="116">
        <v>401915</v>
      </c>
      <c r="N452" s="116">
        <v>0</v>
      </c>
      <c r="O452" s="116">
        <v>0</v>
      </c>
      <c r="P452" s="120">
        <v>1493725</v>
      </c>
      <c r="Q452" s="27" t="str">
        <f>IF(G452="01 Jan 1900","Unregistered","Registered")</f>
        <v>Registered</v>
      </c>
      <c r="R452" s="121">
        <f>I452/H452</f>
        <v>0.52999994227641511</v>
      </c>
      <c r="T452" s="117">
        <f t="shared" si="40"/>
        <v>1895640</v>
      </c>
      <c r="U452" s="117">
        <f t="shared" si="41"/>
        <v>0</v>
      </c>
    </row>
    <row r="453" spans="1:21" x14ac:dyDescent="0.3">
      <c r="A453" s="114">
        <v>429</v>
      </c>
      <c r="B453" s="114" t="s">
        <v>351</v>
      </c>
      <c r="C453" s="114" t="s">
        <v>61</v>
      </c>
      <c r="D453" s="114" t="s">
        <v>2391</v>
      </c>
      <c r="E453" s="114" t="s">
        <v>2392</v>
      </c>
      <c r="F453" s="115">
        <v>46021</v>
      </c>
      <c r="G453" s="114" t="s">
        <v>1999</v>
      </c>
      <c r="H453" s="116">
        <v>9940000</v>
      </c>
      <c r="I453" s="116">
        <v>5268200</v>
      </c>
      <c r="J453" s="116">
        <v>4100000</v>
      </c>
      <c r="K453" s="116">
        <v>1168200</v>
      </c>
      <c r="L453" s="116">
        <v>0</v>
      </c>
      <c r="M453" s="116">
        <v>397600</v>
      </c>
      <c r="N453" s="116">
        <v>770600</v>
      </c>
      <c r="O453" s="116">
        <v>0</v>
      </c>
      <c r="P453" s="120">
        <v>0</v>
      </c>
      <c r="Q453" s="27" t="str">
        <f>IF(G453="01 Jan 1900","Unregistered","Registered")</f>
        <v>Registered</v>
      </c>
      <c r="R453" s="121">
        <f>I453/H453</f>
        <v>0.53</v>
      </c>
      <c r="T453" s="117">
        <f t="shared" si="40"/>
        <v>1168200</v>
      </c>
      <c r="U453" s="117">
        <f t="shared" si="41"/>
        <v>0</v>
      </c>
    </row>
    <row r="454" spans="1:21" x14ac:dyDescent="0.3">
      <c r="A454" s="114">
        <v>434</v>
      </c>
      <c r="B454" s="114" t="s">
        <v>351</v>
      </c>
      <c r="C454" s="114" t="s">
        <v>61</v>
      </c>
      <c r="D454" s="114" t="s">
        <v>2405</v>
      </c>
      <c r="E454" s="114" t="s">
        <v>2406</v>
      </c>
      <c r="F454" s="115">
        <v>46042</v>
      </c>
      <c r="G454" s="114" t="s">
        <v>2407</v>
      </c>
      <c r="H454" s="116">
        <v>6686100</v>
      </c>
      <c r="I454" s="116">
        <v>1537803</v>
      </c>
      <c r="J454" s="116">
        <v>400000</v>
      </c>
      <c r="K454" s="116">
        <v>1137803</v>
      </c>
      <c r="L454" s="116">
        <v>0</v>
      </c>
      <c r="M454" s="116">
        <v>1137803</v>
      </c>
      <c r="N454" s="116">
        <v>0</v>
      </c>
      <c r="O454" s="116">
        <v>0</v>
      </c>
      <c r="P454" s="120">
        <v>0</v>
      </c>
      <c r="Q454" s="27" t="str">
        <f>IF(G454="01 Jan 1900","Unregistered","Registered")</f>
        <v>Registered</v>
      </c>
      <c r="R454" s="121">
        <f>I454/H454</f>
        <v>0.23</v>
      </c>
      <c r="T454" s="117">
        <f t="shared" si="40"/>
        <v>1137803</v>
      </c>
      <c r="U454" s="117">
        <f t="shared" si="41"/>
        <v>0</v>
      </c>
    </row>
    <row r="455" spans="1:21" x14ac:dyDescent="0.3">
      <c r="A455" s="114">
        <v>578</v>
      </c>
      <c r="B455" s="114" t="s">
        <v>351</v>
      </c>
      <c r="C455" s="114" t="s">
        <v>61</v>
      </c>
      <c r="D455" s="114" t="s">
        <v>2763</v>
      </c>
      <c r="E455" s="114" t="s">
        <v>2764</v>
      </c>
      <c r="F455" s="115">
        <v>46053</v>
      </c>
      <c r="G455" s="114" t="s">
        <v>2407</v>
      </c>
      <c r="H455" s="116">
        <v>9641825</v>
      </c>
      <c r="I455" s="116">
        <v>1735529</v>
      </c>
      <c r="J455" s="116">
        <v>964183</v>
      </c>
      <c r="K455" s="116">
        <v>771346</v>
      </c>
      <c r="L455" s="116">
        <v>0</v>
      </c>
      <c r="M455" s="116">
        <v>771346</v>
      </c>
      <c r="N455" s="116">
        <v>0</v>
      </c>
      <c r="O455" s="116">
        <v>0</v>
      </c>
      <c r="P455" s="120">
        <v>0</v>
      </c>
      <c r="Q455" s="27" t="str">
        <f>IF(G455="01 Jan 1900","Unregistered","Registered")</f>
        <v>Registered</v>
      </c>
      <c r="R455" s="121">
        <f>I455/H455</f>
        <v>0.1800000518574025</v>
      </c>
      <c r="T455" s="117">
        <f t="shared" si="40"/>
        <v>771346</v>
      </c>
      <c r="U455" s="117">
        <f t="shared" si="41"/>
        <v>0</v>
      </c>
    </row>
    <row r="456" spans="1:21" x14ac:dyDescent="0.3">
      <c r="A456" s="114">
        <v>1023</v>
      </c>
      <c r="B456" s="114" t="s">
        <v>351</v>
      </c>
      <c r="C456" s="114" t="s">
        <v>61</v>
      </c>
      <c r="D456" s="114" t="s">
        <v>3835</v>
      </c>
      <c r="E456" s="114" t="s">
        <v>3836</v>
      </c>
      <c r="F456" s="115">
        <v>45930</v>
      </c>
      <c r="G456" s="114" t="s">
        <v>2075</v>
      </c>
      <c r="H456" s="116">
        <v>9600200</v>
      </c>
      <c r="I456" s="116">
        <v>5088106</v>
      </c>
      <c r="J456" s="116">
        <v>4704098</v>
      </c>
      <c r="K456" s="116">
        <v>384008</v>
      </c>
      <c r="L456" s="116">
        <v>0</v>
      </c>
      <c r="M456" s="116">
        <v>384008</v>
      </c>
      <c r="N456" s="116">
        <v>0</v>
      </c>
      <c r="O456" s="116">
        <v>0</v>
      </c>
      <c r="P456" s="120">
        <v>0</v>
      </c>
      <c r="Q456" s="27" t="str">
        <f>IF(G456="01 Jan 1900","Unregistered","Registered")</f>
        <v>Registered</v>
      </c>
      <c r="R456" s="121">
        <f>I456/H456</f>
        <v>0.53</v>
      </c>
      <c r="T456" s="117">
        <f t="shared" si="40"/>
        <v>384008</v>
      </c>
      <c r="U456" s="117">
        <f t="shared" si="41"/>
        <v>0</v>
      </c>
    </row>
    <row r="457" spans="1:21" x14ac:dyDescent="0.3">
      <c r="A457" s="114">
        <v>7781</v>
      </c>
      <c r="B457" s="114" t="s">
        <v>351</v>
      </c>
      <c r="C457" s="114" t="s">
        <v>61</v>
      </c>
      <c r="D457" s="114" t="s">
        <v>8323</v>
      </c>
      <c r="E457" s="114" t="s">
        <v>8324</v>
      </c>
      <c r="F457" s="115">
        <v>46022</v>
      </c>
      <c r="G457" s="114" t="s">
        <v>1532</v>
      </c>
      <c r="H457" s="116">
        <v>9857598</v>
      </c>
      <c r="I457" s="116">
        <v>5224528</v>
      </c>
      <c r="J457" s="116">
        <v>5224528</v>
      </c>
      <c r="K457" s="116">
        <v>0</v>
      </c>
      <c r="L457" s="116">
        <v>0</v>
      </c>
      <c r="M457" s="116">
        <v>0</v>
      </c>
      <c r="N457" s="116">
        <v>0</v>
      </c>
      <c r="O457" s="116">
        <v>0</v>
      </c>
      <c r="P457" s="120">
        <v>0</v>
      </c>
      <c r="Q457" s="27" t="str">
        <f>IF(G457="01 Jan 1900","Unregistered","Registered")</f>
        <v>Registered</v>
      </c>
      <c r="R457" s="121">
        <f>I457/H457</f>
        <v>0.5300001075312667</v>
      </c>
      <c r="T457" s="117">
        <f t="shared" si="40"/>
        <v>0</v>
      </c>
      <c r="U457" s="117">
        <f t="shared" si="41"/>
        <v>0</v>
      </c>
    </row>
    <row r="458" spans="1:21" x14ac:dyDescent="0.3">
      <c r="A458" s="114">
        <v>7782</v>
      </c>
      <c r="B458" s="114" t="s">
        <v>351</v>
      </c>
      <c r="C458" s="114" t="s">
        <v>61</v>
      </c>
      <c r="D458" s="114" t="s">
        <v>8325</v>
      </c>
      <c r="E458" s="114" t="s">
        <v>8326</v>
      </c>
      <c r="F458" s="115">
        <v>46021</v>
      </c>
      <c r="G458" s="114" t="s">
        <v>4944</v>
      </c>
      <c r="H458" s="116">
        <v>9854200</v>
      </c>
      <c r="I458" s="116">
        <v>5222726</v>
      </c>
      <c r="J458" s="116">
        <v>5222726</v>
      </c>
      <c r="K458" s="116">
        <v>0</v>
      </c>
      <c r="L458" s="116">
        <v>0</v>
      </c>
      <c r="M458" s="116">
        <v>0</v>
      </c>
      <c r="N458" s="116">
        <v>0</v>
      </c>
      <c r="O458" s="116">
        <v>0</v>
      </c>
      <c r="P458" s="120">
        <v>0</v>
      </c>
      <c r="Q458" s="27" t="str">
        <f>IF(G458="01 Jan 1900","Unregistered","Registered")</f>
        <v>Registered</v>
      </c>
      <c r="R458" s="121">
        <f>I458/H458</f>
        <v>0.53</v>
      </c>
      <c r="T458" s="117">
        <f t="shared" si="40"/>
        <v>0</v>
      </c>
      <c r="U458" s="117">
        <f t="shared" si="41"/>
        <v>0</v>
      </c>
    </row>
    <row r="459" spans="1:21" x14ac:dyDescent="0.3">
      <c r="A459" s="114">
        <v>7783</v>
      </c>
      <c r="B459" s="114" t="s">
        <v>351</v>
      </c>
      <c r="C459" s="114" t="s">
        <v>61</v>
      </c>
      <c r="D459" s="114" t="s">
        <v>8327</v>
      </c>
      <c r="E459" s="114" t="s">
        <v>8328</v>
      </c>
      <c r="F459" s="115">
        <v>46022</v>
      </c>
      <c r="G459" s="114" t="s">
        <v>8329</v>
      </c>
      <c r="H459" s="116">
        <v>6832725</v>
      </c>
      <c r="I459" s="116">
        <v>3621345</v>
      </c>
      <c r="J459" s="116">
        <v>3621345</v>
      </c>
      <c r="K459" s="116">
        <v>0</v>
      </c>
      <c r="L459" s="116">
        <v>0</v>
      </c>
      <c r="M459" s="116">
        <v>0</v>
      </c>
      <c r="N459" s="116">
        <v>0</v>
      </c>
      <c r="O459" s="116">
        <v>0</v>
      </c>
      <c r="P459" s="120">
        <v>0</v>
      </c>
      <c r="Q459" s="27" t="str">
        <f>IF(G459="01 Jan 1900","Unregistered","Registered")</f>
        <v>Registered</v>
      </c>
      <c r="R459" s="121">
        <f>I459/H459</f>
        <v>0.53000010976586942</v>
      </c>
      <c r="T459" s="117">
        <f t="shared" si="40"/>
        <v>0</v>
      </c>
      <c r="U459" s="117">
        <f t="shared" si="41"/>
        <v>0</v>
      </c>
    </row>
    <row r="460" spans="1:21" x14ac:dyDescent="0.3">
      <c r="A460" s="114">
        <v>7784</v>
      </c>
      <c r="B460" s="114" t="s">
        <v>351</v>
      </c>
      <c r="C460" s="114" t="s">
        <v>61</v>
      </c>
      <c r="D460" s="114" t="s">
        <v>8330</v>
      </c>
      <c r="E460" s="114" t="s">
        <v>8331</v>
      </c>
      <c r="F460" s="115">
        <v>46021</v>
      </c>
      <c r="G460" s="114" t="s">
        <v>1580</v>
      </c>
      <c r="H460" s="116">
        <v>6826860</v>
      </c>
      <c r="I460" s="116">
        <v>3618235</v>
      </c>
      <c r="J460" s="116">
        <v>3618235</v>
      </c>
      <c r="K460" s="116">
        <v>0</v>
      </c>
      <c r="L460" s="116">
        <v>0</v>
      </c>
      <c r="M460" s="116">
        <v>0</v>
      </c>
      <c r="N460" s="116">
        <v>0</v>
      </c>
      <c r="O460" s="116">
        <v>0</v>
      </c>
      <c r="P460" s="120">
        <v>0</v>
      </c>
      <c r="Q460" s="27" t="str">
        <f>IF(G460="01 Jan 1900","Unregistered","Registered")</f>
        <v>Registered</v>
      </c>
      <c r="R460" s="121">
        <f>I460/H460</f>
        <v>0.52999988281581867</v>
      </c>
      <c r="T460" s="117">
        <f t="shared" si="40"/>
        <v>0</v>
      </c>
      <c r="U460" s="117">
        <f t="shared" si="41"/>
        <v>0</v>
      </c>
    </row>
    <row r="461" spans="1:21" x14ac:dyDescent="0.3">
      <c r="A461" s="114">
        <v>7785</v>
      </c>
      <c r="B461" s="114" t="s">
        <v>351</v>
      </c>
      <c r="C461" s="114" t="s">
        <v>61</v>
      </c>
      <c r="D461" s="114" t="s">
        <v>8332</v>
      </c>
      <c r="E461" s="114" t="s">
        <v>8333</v>
      </c>
      <c r="F461" s="115">
        <v>45999</v>
      </c>
      <c r="G461" s="114" t="s">
        <v>1524</v>
      </c>
      <c r="H461" s="116">
        <v>9939150</v>
      </c>
      <c r="I461" s="116">
        <v>5267750</v>
      </c>
      <c r="J461" s="116">
        <v>5267750</v>
      </c>
      <c r="K461" s="116">
        <v>0</v>
      </c>
      <c r="L461" s="116">
        <v>0</v>
      </c>
      <c r="M461" s="116">
        <v>0</v>
      </c>
      <c r="N461" s="116">
        <v>0</v>
      </c>
      <c r="O461" s="116">
        <v>0</v>
      </c>
      <c r="P461" s="120">
        <v>0</v>
      </c>
      <c r="Q461" s="27" t="str">
        <f>IF(G461="01 Jan 1900","Unregistered","Registered")</f>
        <v>Registered</v>
      </c>
      <c r="R461" s="121">
        <f>I461/H461</f>
        <v>0.53000005030611275</v>
      </c>
      <c r="T461" s="117">
        <f t="shared" si="40"/>
        <v>0</v>
      </c>
      <c r="U461" s="117">
        <f t="shared" si="41"/>
        <v>0</v>
      </c>
    </row>
    <row r="462" spans="1:21" x14ac:dyDescent="0.3">
      <c r="A462" s="114">
        <v>7786</v>
      </c>
      <c r="B462" s="114" t="s">
        <v>351</v>
      </c>
      <c r="C462" s="114" t="s">
        <v>61</v>
      </c>
      <c r="D462" s="114" t="s">
        <v>8334</v>
      </c>
      <c r="E462" s="114" t="s">
        <v>8335</v>
      </c>
      <c r="F462" s="115">
        <v>45958</v>
      </c>
      <c r="G462" s="114" t="s">
        <v>2453</v>
      </c>
      <c r="H462" s="116">
        <v>9939150</v>
      </c>
      <c r="I462" s="116">
        <v>5267750</v>
      </c>
      <c r="J462" s="116">
        <v>5267750</v>
      </c>
      <c r="K462" s="116">
        <v>0</v>
      </c>
      <c r="L462" s="116">
        <v>0</v>
      </c>
      <c r="M462" s="116">
        <v>0</v>
      </c>
      <c r="N462" s="116">
        <v>0</v>
      </c>
      <c r="O462" s="116">
        <v>0</v>
      </c>
      <c r="P462" s="120">
        <v>0</v>
      </c>
      <c r="Q462" s="27" t="str">
        <f>IF(G462="01 Jan 1900","Unregistered","Registered")</f>
        <v>Registered</v>
      </c>
      <c r="R462" s="121">
        <f>I462/H462</f>
        <v>0.53000005030611275</v>
      </c>
      <c r="T462" s="117">
        <f t="shared" si="40"/>
        <v>0</v>
      </c>
      <c r="U462" s="117">
        <f t="shared" si="41"/>
        <v>0</v>
      </c>
    </row>
    <row r="463" spans="1:21" x14ac:dyDescent="0.3">
      <c r="A463" s="114">
        <v>7787</v>
      </c>
      <c r="B463" s="114" t="s">
        <v>351</v>
      </c>
      <c r="C463" s="114" t="s">
        <v>61</v>
      </c>
      <c r="D463" s="114" t="s">
        <v>8336</v>
      </c>
      <c r="E463" s="114" t="s">
        <v>8337</v>
      </c>
      <c r="F463" s="115">
        <v>45938</v>
      </c>
      <c r="G463" s="114" t="s">
        <v>7526</v>
      </c>
      <c r="H463" s="116">
        <v>6803400</v>
      </c>
      <c r="I463" s="116">
        <v>3605802</v>
      </c>
      <c r="J463" s="116">
        <v>3605802</v>
      </c>
      <c r="K463" s="116">
        <v>0</v>
      </c>
      <c r="L463" s="116">
        <v>0</v>
      </c>
      <c r="M463" s="116">
        <v>0</v>
      </c>
      <c r="N463" s="116">
        <v>0</v>
      </c>
      <c r="O463" s="116">
        <v>0</v>
      </c>
      <c r="P463" s="120">
        <v>0</v>
      </c>
      <c r="Q463" s="27" t="str">
        <f>IF(G463="01 Jan 1900","Unregistered","Registered")</f>
        <v>Registered</v>
      </c>
      <c r="R463" s="121">
        <f>I463/H463</f>
        <v>0.53</v>
      </c>
      <c r="T463" s="117">
        <f t="shared" si="40"/>
        <v>0</v>
      </c>
      <c r="U463" s="117">
        <f t="shared" si="41"/>
        <v>0</v>
      </c>
    </row>
    <row r="464" spans="1:21" x14ac:dyDescent="0.3">
      <c r="A464" s="114">
        <v>7788</v>
      </c>
      <c r="B464" s="114" t="s">
        <v>351</v>
      </c>
      <c r="C464" s="114" t="s">
        <v>61</v>
      </c>
      <c r="D464" s="114" t="s">
        <v>8338</v>
      </c>
      <c r="E464" s="114" t="s">
        <v>8339</v>
      </c>
      <c r="F464" s="115">
        <v>45974</v>
      </c>
      <c r="G464" s="114" t="s">
        <v>1609</v>
      </c>
      <c r="H464" s="116">
        <v>6832725</v>
      </c>
      <c r="I464" s="116">
        <v>3621345</v>
      </c>
      <c r="J464" s="116">
        <v>3621345</v>
      </c>
      <c r="K464" s="116">
        <v>0</v>
      </c>
      <c r="L464" s="116">
        <v>0</v>
      </c>
      <c r="M464" s="116">
        <v>0</v>
      </c>
      <c r="N464" s="116">
        <v>0</v>
      </c>
      <c r="O464" s="116">
        <v>0</v>
      </c>
      <c r="P464" s="120">
        <v>0</v>
      </c>
      <c r="Q464" s="27" t="str">
        <f>IF(G464="01 Jan 1900","Unregistered","Registered")</f>
        <v>Registered</v>
      </c>
      <c r="R464" s="121">
        <f>I464/H464</f>
        <v>0.53000010976586942</v>
      </c>
      <c r="T464" s="117">
        <f t="shared" si="40"/>
        <v>0</v>
      </c>
      <c r="U464" s="117">
        <f t="shared" si="41"/>
        <v>0</v>
      </c>
    </row>
    <row r="465" spans="1:21" x14ac:dyDescent="0.3">
      <c r="A465" s="114">
        <v>7789</v>
      </c>
      <c r="B465" s="114" t="s">
        <v>351</v>
      </c>
      <c r="C465" s="114" t="s">
        <v>61</v>
      </c>
      <c r="D465" s="114" t="s">
        <v>8340</v>
      </c>
      <c r="E465" s="114" t="s">
        <v>8341</v>
      </c>
      <c r="F465" s="115">
        <v>46022</v>
      </c>
      <c r="G465" s="114" t="s">
        <v>7823</v>
      </c>
      <c r="H465" s="116">
        <v>9808327</v>
      </c>
      <c r="I465" s="116">
        <v>5198413</v>
      </c>
      <c r="J465" s="116">
        <v>5198413</v>
      </c>
      <c r="K465" s="116">
        <v>0</v>
      </c>
      <c r="L465" s="116">
        <v>0</v>
      </c>
      <c r="M465" s="116">
        <v>0</v>
      </c>
      <c r="N465" s="116">
        <v>0</v>
      </c>
      <c r="O465" s="116">
        <v>0</v>
      </c>
      <c r="P465" s="120">
        <v>0</v>
      </c>
      <c r="Q465" s="27" t="str">
        <f>IF(G465="01 Jan 1900","Unregistered","Registered")</f>
        <v>Registered</v>
      </c>
      <c r="R465" s="121">
        <f>I465/H465</f>
        <v>0.52999996839420216</v>
      </c>
      <c r="T465" s="117">
        <f t="shared" si="40"/>
        <v>0</v>
      </c>
      <c r="U465" s="117">
        <f t="shared" si="41"/>
        <v>0</v>
      </c>
    </row>
    <row r="466" spans="1:21" x14ac:dyDescent="0.3">
      <c r="A466" s="114">
        <v>7790</v>
      </c>
      <c r="B466" s="114" t="s">
        <v>351</v>
      </c>
      <c r="C466" s="114" t="s">
        <v>61</v>
      </c>
      <c r="D466" s="114" t="s">
        <v>8342</v>
      </c>
      <c r="E466" s="114" t="s">
        <v>8343</v>
      </c>
      <c r="F466" s="115">
        <v>45960</v>
      </c>
      <c r="G466" s="114" t="s">
        <v>2453</v>
      </c>
      <c r="H466" s="116">
        <v>9854200</v>
      </c>
      <c r="I466" s="116">
        <v>5222726</v>
      </c>
      <c r="J466" s="116">
        <v>5222726</v>
      </c>
      <c r="K466" s="116">
        <v>0</v>
      </c>
      <c r="L466" s="116">
        <v>0</v>
      </c>
      <c r="M466" s="116">
        <v>0</v>
      </c>
      <c r="N466" s="116">
        <v>0</v>
      </c>
      <c r="O466" s="116">
        <v>0</v>
      </c>
      <c r="P466" s="120">
        <v>0</v>
      </c>
      <c r="Q466" s="27" t="str">
        <f>IF(G466="01 Jan 1900","Unregistered","Registered")</f>
        <v>Registered</v>
      </c>
      <c r="R466" s="121">
        <f>I466/H466</f>
        <v>0.53</v>
      </c>
      <c r="T466" s="117">
        <f t="shared" si="40"/>
        <v>0</v>
      </c>
      <c r="U466" s="117">
        <f t="shared" si="41"/>
        <v>0</v>
      </c>
    </row>
    <row r="467" spans="1:21" x14ac:dyDescent="0.3">
      <c r="A467" s="114">
        <v>7791</v>
      </c>
      <c r="B467" s="114" t="s">
        <v>351</v>
      </c>
      <c r="C467" s="114" t="s">
        <v>61</v>
      </c>
      <c r="D467" s="114" t="s">
        <v>8344</v>
      </c>
      <c r="E467" s="114" t="s">
        <v>8343</v>
      </c>
      <c r="F467" s="115">
        <v>45960</v>
      </c>
      <c r="G467" s="114" t="s">
        <v>2453</v>
      </c>
      <c r="H467" s="116">
        <v>6739000</v>
      </c>
      <c r="I467" s="116">
        <v>3571670</v>
      </c>
      <c r="J467" s="116">
        <v>3571670</v>
      </c>
      <c r="K467" s="116">
        <v>0</v>
      </c>
      <c r="L467" s="116">
        <v>0</v>
      </c>
      <c r="M467" s="116">
        <v>0</v>
      </c>
      <c r="N467" s="116">
        <v>0</v>
      </c>
      <c r="O467" s="116">
        <v>0</v>
      </c>
      <c r="P467" s="120">
        <v>0</v>
      </c>
      <c r="Q467" s="27" t="str">
        <f>IF(G467="01 Jan 1900","Unregistered","Registered")</f>
        <v>Registered</v>
      </c>
      <c r="R467" s="121">
        <f>I467/H467</f>
        <v>0.53</v>
      </c>
      <c r="T467" s="117">
        <f t="shared" si="40"/>
        <v>0</v>
      </c>
      <c r="U467" s="117">
        <f t="shared" si="41"/>
        <v>0</v>
      </c>
    </row>
    <row r="468" spans="1:21" x14ac:dyDescent="0.3">
      <c r="A468" s="114">
        <v>7792</v>
      </c>
      <c r="B468" s="114" t="s">
        <v>351</v>
      </c>
      <c r="C468" s="114" t="s">
        <v>61</v>
      </c>
      <c r="D468" s="114" t="s">
        <v>8345</v>
      </c>
      <c r="E468" s="114" t="s">
        <v>8346</v>
      </c>
      <c r="F468" s="115">
        <v>45915</v>
      </c>
      <c r="G468" s="114" t="s">
        <v>2221</v>
      </c>
      <c r="H468" s="116">
        <v>6727155</v>
      </c>
      <c r="I468" s="116">
        <v>3565392</v>
      </c>
      <c r="J468" s="116">
        <v>3565392</v>
      </c>
      <c r="K468" s="116">
        <v>0</v>
      </c>
      <c r="L468" s="116">
        <v>0</v>
      </c>
      <c r="M468" s="116">
        <v>0</v>
      </c>
      <c r="N468" s="116">
        <v>0</v>
      </c>
      <c r="O468" s="116">
        <v>0</v>
      </c>
      <c r="P468" s="120">
        <v>0</v>
      </c>
      <c r="Q468" s="27" t="str">
        <f>IF(G468="01 Jan 1900","Unregistered","Registered")</f>
        <v>Registered</v>
      </c>
      <c r="R468" s="121">
        <f>I468/H468</f>
        <v>0.52999997770231244</v>
      </c>
      <c r="T468" s="117">
        <f t="shared" si="40"/>
        <v>0</v>
      </c>
      <c r="U468" s="117">
        <f t="shared" si="41"/>
        <v>0</v>
      </c>
    </row>
    <row r="469" spans="1:21" x14ac:dyDescent="0.3">
      <c r="A469" s="114">
        <v>7793</v>
      </c>
      <c r="B469" s="114" t="s">
        <v>351</v>
      </c>
      <c r="C469" s="114" t="s">
        <v>61</v>
      </c>
      <c r="D469" s="114" t="s">
        <v>8347</v>
      </c>
      <c r="E469" s="114" t="s">
        <v>8348</v>
      </c>
      <c r="F469" s="115">
        <v>45958</v>
      </c>
      <c r="G469" s="114" t="s">
        <v>2335</v>
      </c>
      <c r="H469" s="116">
        <v>10159171</v>
      </c>
      <c r="I469" s="116">
        <v>5384361</v>
      </c>
      <c r="J469" s="116">
        <v>5384361</v>
      </c>
      <c r="K469" s="116">
        <v>0</v>
      </c>
      <c r="L469" s="116">
        <v>0</v>
      </c>
      <c r="M469" s="116">
        <v>790917</v>
      </c>
      <c r="N469" s="116">
        <v>0</v>
      </c>
      <c r="O469" s="116">
        <v>0</v>
      </c>
      <c r="P469" s="120">
        <v>0</v>
      </c>
      <c r="Q469" s="27" t="str">
        <f>IF(G469="01 Jan 1900","Unregistered","Registered")</f>
        <v>Registered</v>
      </c>
      <c r="R469" s="121">
        <f>I469/H469</f>
        <v>0.53000003642029458</v>
      </c>
      <c r="T469" s="117">
        <f t="shared" si="40"/>
        <v>790917</v>
      </c>
      <c r="U469" s="117">
        <f t="shared" si="41"/>
        <v>-790917</v>
      </c>
    </row>
    <row r="470" spans="1:21" x14ac:dyDescent="0.3">
      <c r="A470" s="114">
        <v>7794</v>
      </c>
      <c r="B470" s="114" t="s">
        <v>351</v>
      </c>
      <c r="C470" s="114" t="s">
        <v>61</v>
      </c>
      <c r="D470" s="114" t="s">
        <v>8349</v>
      </c>
      <c r="E470" s="114" t="s">
        <v>8350</v>
      </c>
      <c r="F470" s="115">
        <v>45997</v>
      </c>
      <c r="G470" s="114" t="s">
        <v>3750</v>
      </c>
      <c r="H470" s="116">
        <v>6744750</v>
      </c>
      <c r="I470" s="116">
        <v>3574718</v>
      </c>
      <c r="J470" s="116">
        <v>3574718</v>
      </c>
      <c r="K470" s="116">
        <v>0</v>
      </c>
      <c r="L470" s="116">
        <v>0</v>
      </c>
      <c r="M470" s="116">
        <v>0</v>
      </c>
      <c r="N470" s="116">
        <v>0</v>
      </c>
      <c r="O470" s="116">
        <v>0</v>
      </c>
      <c r="P470" s="120">
        <v>0</v>
      </c>
      <c r="Q470" s="27" t="str">
        <f>IF(G470="01 Jan 1900","Unregistered","Registered")</f>
        <v>Registered</v>
      </c>
      <c r="R470" s="121">
        <f>I470/H470</f>
        <v>0.53000007413173211</v>
      </c>
      <c r="T470" s="117">
        <f t="shared" si="40"/>
        <v>0</v>
      </c>
      <c r="U470" s="117">
        <f t="shared" si="41"/>
        <v>0</v>
      </c>
    </row>
    <row r="471" spans="1:21" x14ac:dyDescent="0.3">
      <c r="A471" s="114">
        <v>7795</v>
      </c>
      <c r="B471" s="114" t="s">
        <v>351</v>
      </c>
      <c r="C471" s="114" t="s">
        <v>61</v>
      </c>
      <c r="D471" s="114" t="s">
        <v>8351</v>
      </c>
      <c r="E471" s="114" t="s">
        <v>8352</v>
      </c>
      <c r="F471" s="115">
        <v>45990</v>
      </c>
      <c r="G471" s="114" t="s">
        <v>1524</v>
      </c>
      <c r="H471" s="116">
        <v>6175845</v>
      </c>
      <c r="I471" s="116">
        <v>3273199</v>
      </c>
      <c r="J471" s="116">
        <v>3273199</v>
      </c>
      <c r="K471" s="116">
        <v>0</v>
      </c>
      <c r="L471" s="116">
        <v>0</v>
      </c>
      <c r="M471" s="116">
        <v>0</v>
      </c>
      <c r="N471" s="116">
        <v>0</v>
      </c>
      <c r="O471" s="116">
        <v>0</v>
      </c>
      <c r="P471" s="120">
        <v>0</v>
      </c>
      <c r="Q471" s="27" t="str">
        <f>IF(G471="01 Jan 1900","Unregistered","Registered")</f>
        <v>Registered</v>
      </c>
      <c r="R471" s="121">
        <f>I471/H471</f>
        <v>0.53000018620933653</v>
      </c>
      <c r="T471" s="117">
        <f t="shared" si="40"/>
        <v>0</v>
      </c>
      <c r="U471" s="117">
        <f t="shared" si="41"/>
        <v>0</v>
      </c>
    </row>
    <row r="472" spans="1:21" x14ac:dyDescent="0.3">
      <c r="A472" s="114">
        <v>10105</v>
      </c>
      <c r="B472" s="114" t="s">
        <v>351</v>
      </c>
      <c r="C472" s="114" t="s">
        <v>61</v>
      </c>
      <c r="D472" s="114" t="s">
        <v>9463</v>
      </c>
      <c r="E472" s="114" t="s">
        <v>9464</v>
      </c>
      <c r="F472" s="115">
        <v>45918</v>
      </c>
      <c r="G472" s="114" t="s">
        <v>1524</v>
      </c>
      <c r="H472" s="116">
        <v>6510150</v>
      </c>
      <c r="I472" s="116">
        <v>911421</v>
      </c>
      <c r="J472" s="116">
        <v>951015</v>
      </c>
      <c r="K472" s="116">
        <v>-39594</v>
      </c>
      <c r="L472" s="116">
        <v>0</v>
      </c>
      <c r="M472" s="116">
        <v>0</v>
      </c>
      <c r="N472" s="116">
        <v>0</v>
      </c>
      <c r="O472" s="116">
        <v>0</v>
      </c>
      <c r="P472" s="120">
        <v>0</v>
      </c>
      <c r="Q472" s="27" t="str">
        <f>IF(G472="01 Jan 1900","Unregistered","Registered")</f>
        <v>Registered</v>
      </c>
      <c r="R472" s="121">
        <f>I472/H472</f>
        <v>0.14000000000000001</v>
      </c>
      <c r="T472" s="117">
        <f t="shared" si="40"/>
        <v>0</v>
      </c>
      <c r="U472" s="117">
        <f t="shared" si="41"/>
        <v>-39594</v>
      </c>
    </row>
    <row r="473" spans="1:21" x14ac:dyDescent="0.3">
      <c r="A473" s="114">
        <v>10107</v>
      </c>
      <c r="B473" s="114" t="s">
        <v>351</v>
      </c>
      <c r="C473" s="114" t="s">
        <v>61</v>
      </c>
      <c r="D473" s="114" t="s">
        <v>9467</v>
      </c>
      <c r="E473" s="114" t="s">
        <v>9468</v>
      </c>
      <c r="F473" s="115">
        <v>45990</v>
      </c>
      <c r="G473" s="114" t="s">
        <v>9469</v>
      </c>
      <c r="H473" s="116">
        <v>9558574</v>
      </c>
      <c r="I473" s="116">
        <v>5066044</v>
      </c>
      <c r="J473" s="116">
        <v>5109057.57</v>
      </c>
      <c r="K473" s="116">
        <v>-43013.57</v>
      </c>
      <c r="L473" s="116">
        <v>0</v>
      </c>
      <c r="M473" s="116">
        <v>0</v>
      </c>
      <c r="N473" s="116">
        <v>0</v>
      </c>
      <c r="O473" s="116">
        <v>0</v>
      </c>
      <c r="P473" s="120">
        <v>0</v>
      </c>
      <c r="Q473" s="27" t="str">
        <f>IF(G473="01 Jan 1900","Unregistered","Registered")</f>
        <v>Registered</v>
      </c>
      <c r="R473" s="121">
        <f>I473/H473</f>
        <v>0.52999997698401458</v>
      </c>
      <c r="T473" s="117">
        <f t="shared" si="40"/>
        <v>0</v>
      </c>
      <c r="U473" s="117">
        <f t="shared" si="41"/>
        <v>-43013.57</v>
      </c>
    </row>
    <row r="474" spans="1:21" x14ac:dyDescent="0.3">
      <c r="A474" s="114">
        <v>10203</v>
      </c>
      <c r="B474" s="114" t="s">
        <v>351</v>
      </c>
      <c r="C474" s="114" t="s">
        <v>61</v>
      </c>
      <c r="D474" s="114" t="s">
        <v>9600</v>
      </c>
      <c r="E474" s="114" t="s">
        <v>9601</v>
      </c>
      <c r="F474" s="115">
        <v>46111</v>
      </c>
      <c r="G474" s="114" t="s">
        <v>1977</v>
      </c>
      <c r="H474" s="116">
        <v>7038000</v>
      </c>
      <c r="I474" s="116">
        <v>0</v>
      </c>
      <c r="J474" s="116">
        <v>100000</v>
      </c>
      <c r="K474" s="116">
        <v>-100000</v>
      </c>
      <c r="L474" s="116">
        <v>0</v>
      </c>
      <c r="M474" s="116">
        <v>0</v>
      </c>
      <c r="N474" s="116">
        <v>0</v>
      </c>
      <c r="O474" s="116">
        <v>0</v>
      </c>
      <c r="P474" s="120">
        <v>0</v>
      </c>
      <c r="Q474" s="27" t="str">
        <f>IF(G474="01 Jan 1900","Unregistered","Registered")</f>
        <v>Registered</v>
      </c>
      <c r="R474" s="121">
        <f>I474/H474</f>
        <v>0</v>
      </c>
      <c r="T474" s="117">
        <f t="shared" si="40"/>
        <v>0</v>
      </c>
      <c r="U474" s="117">
        <f t="shared" si="41"/>
        <v>-100000</v>
      </c>
    </row>
    <row r="475" spans="1:21" x14ac:dyDescent="0.3">
      <c r="A475" s="114">
        <v>10205</v>
      </c>
      <c r="B475" s="114" t="s">
        <v>351</v>
      </c>
      <c r="C475" s="114" t="s">
        <v>61</v>
      </c>
      <c r="D475" s="114" t="s">
        <v>9605</v>
      </c>
      <c r="E475" s="114" t="s">
        <v>9606</v>
      </c>
      <c r="F475" s="115">
        <v>46111</v>
      </c>
      <c r="G475" s="114" t="s">
        <v>9607</v>
      </c>
      <c r="H475" s="116">
        <v>9940849</v>
      </c>
      <c r="I475" s="116">
        <v>0</v>
      </c>
      <c r="J475" s="116">
        <v>100000</v>
      </c>
      <c r="K475" s="116">
        <v>-100000</v>
      </c>
      <c r="L475" s="116">
        <v>0</v>
      </c>
      <c r="M475" s="116">
        <v>0</v>
      </c>
      <c r="N475" s="116">
        <v>0</v>
      </c>
      <c r="O475" s="116">
        <v>0</v>
      </c>
      <c r="P475" s="120">
        <v>0</v>
      </c>
      <c r="Q475" s="27" t="str">
        <f>IF(G475="01 Jan 1900","Unregistered","Registered")</f>
        <v>Registered</v>
      </c>
      <c r="R475" s="121">
        <f>I475/H475</f>
        <v>0</v>
      </c>
      <c r="T475" s="117">
        <f t="shared" si="40"/>
        <v>0</v>
      </c>
      <c r="U475" s="117">
        <f t="shared" si="41"/>
        <v>-100000</v>
      </c>
    </row>
    <row r="476" spans="1:21" x14ac:dyDescent="0.3">
      <c r="A476" s="114">
        <v>10208</v>
      </c>
      <c r="B476" s="114" t="s">
        <v>351</v>
      </c>
      <c r="C476" s="114" t="s">
        <v>61</v>
      </c>
      <c r="D476" s="114" t="s">
        <v>9612</v>
      </c>
      <c r="E476" s="114" t="s">
        <v>9613</v>
      </c>
      <c r="F476" s="115">
        <v>46102</v>
      </c>
      <c r="G476" s="114" t="s">
        <v>1416</v>
      </c>
      <c r="H476" s="116">
        <v>9959609</v>
      </c>
      <c r="I476" s="116">
        <v>0</v>
      </c>
      <c r="J476" s="116">
        <v>100000</v>
      </c>
      <c r="K476" s="116">
        <v>-100000</v>
      </c>
      <c r="L476" s="116">
        <v>0</v>
      </c>
      <c r="M476" s="116">
        <v>0</v>
      </c>
      <c r="N476" s="116">
        <v>0</v>
      </c>
      <c r="O476" s="116">
        <v>0</v>
      </c>
      <c r="P476" s="120">
        <v>0</v>
      </c>
      <c r="Q476" s="27" t="str">
        <f>IF(G476="01 Jan 1900","Unregistered","Registered")</f>
        <v>Registered</v>
      </c>
      <c r="R476" s="121">
        <f>I476/H476</f>
        <v>0</v>
      </c>
      <c r="T476" s="117">
        <f t="shared" si="40"/>
        <v>0</v>
      </c>
      <c r="U476" s="117">
        <f t="shared" si="41"/>
        <v>-100000</v>
      </c>
    </row>
    <row r="477" spans="1:21" x14ac:dyDescent="0.3">
      <c r="A477" s="114">
        <v>10211</v>
      </c>
      <c r="B477" s="114" t="s">
        <v>351</v>
      </c>
      <c r="C477" s="114" t="s">
        <v>61</v>
      </c>
      <c r="D477" s="114" t="s">
        <v>9619</v>
      </c>
      <c r="E477" s="114" t="s">
        <v>9620</v>
      </c>
      <c r="F477" s="115">
        <v>46102</v>
      </c>
      <c r="G477" s="114" t="s">
        <v>1496</v>
      </c>
      <c r="H477" s="116">
        <v>6730796</v>
      </c>
      <c r="I477" s="116">
        <v>0</v>
      </c>
      <c r="J477" s="116">
        <v>100000</v>
      </c>
      <c r="K477" s="116">
        <v>-100000</v>
      </c>
      <c r="L477" s="116">
        <v>0</v>
      </c>
      <c r="M477" s="116">
        <v>0</v>
      </c>
      <c r="N477" s="116">
        <v>0</v>
      </c>
      <c r="O477" s="116">
        <v>0</v>
      </c>
      <c r="P477" s="120">
        <v>0</v>
      </c>
      <c r="Q477" s="27" t="str">
        <f>IF(G477="01 Jan 1900","Unregistered","Registered")</f>
        <v>Registered</v>
      </c>
      <c r="R477" s="121">
        <f>I477/H477</f>
        <v>0</v>
      </c>
      <c r="T477" s="117">
        <f t="shared" si="40"/>
        <v>0</v>
      </c>
      <c r="U477" s="117">
        <f t="shared" si="41"/>
        <v>-100000</v>
      </c>
    </row>
    <row r="478" spans="1:21" x14ac:dyDescent="0.3">
      <c r="A478" s="114">
        <v>10227</v>
      </c>
      <c r="B478" s="114" t="s">
        <v>351</v>
      </c>
      <c r="C478" s="114" t="s">
        <v>61</v>
      </c>
      <c r="D478" s="114" t="s">
        <v>9653</v>
      </c>
      <c r="E478" s="114" t="s">
        <v>9654</v>
      </c>
      <c r="F478" s="115">
        <v>46053</v>
      </c>
      <c r="G478" s="114" t="s">
        <v>1535</v>
      </c>
      <c r="H478" s="116">
        <v>10011358</v>
      </c>
      <c r="I478" s="116">
        <v>5306020</v>
      </c>
      <c r="J478" s="116">
        <v>5406134</v>
      </c>
      <c r="K478" s="116">
        <v>-100114</v>
      </c>
      <c r="L478" s="116">
        <v>0</v>
      </c>
      <c r="M478" s="116">
        <v>0</v>
      </c>
      <c r="N478" s="116">
        <v>0</v>
      </c>
      <c r="O478" s="116">
        <v>0</v>
      </c>
      <c r="P478" s="120">
        <v>0</v>
      </c>
      <c r="Q478" s="27" t="str">
        <f>IF(G478="01 Jan 1900","Unregistered","Registered")</f>
        <v>Registered</v>
      </c>
      <c r="R478" s="121">
        <f>I478/H478</f>
        <v>0.53000002597050266</v>
      </c>
      <c r="T478" s="117">
        <f t="shared" si="40"/>
        <v>0</v>
      </c>
      <c r="U478" s="117">
        <f t="shared" si="41"/>
        <v>-100114</v>
      </c>
    </row>
    <row r="479" spans="1:21" x14ac:dyDescent="0.3">
      <c r="A479" s="114">
        <v>10423</v>
      </c>
      <c r="B479" s="114" t="s">
        <v>351</v>
      </c>
      <c r="C479" s="114" t="s">
        <v>61</v>
      </c>
      <c r="D479" s="114" t="s">
        <v>9971</v>
      </c>
      <c r="E479" s="114" t="s">
        <v>9972</v>
      </c>
      <c r="F479" s="115">
        <v>46021</v>
      </c>
      <c r="G479" s="114" t="s">
        <v>7477</v>
      </c>
      <c r="H479" s="116">
        <v>6537129</v>
      </c>
      <c r="I479" s="116">
        <v>3464678</v>
      </c>
      <c r="J479" s="116">
        <v>4203193</v>
      </c>
      <c r="K479" s="116">
        <v>-738515</v>
      </c>
      <c r="L479" s="116">
        <v>0</v>
      </c>
      <c r="M479" s="116">
        <v>0</v>
      </c>
      <c r="N479" s="116">
        <v>0</v>
      </c>
      <c r="O479" s="116">
        <v>0</v>
      </c>
      <c r="P479" s="120">
        <v>0</v>
      </c>
      <c r="Q479" s="27" t="str">
        <f>IF(G479="01 Jan 1900","Unregistered","Registered")</f>
        <v>Registered</v>
      </c>
      <c r="R479" s="121">
        <f>I479/H479</f>
        <v>0.52999994340022971</v>
      </c>
      <c r="T479" s="117">
        <f t="shared" si="40"/>
        <v>0</v>
      </c>
      <c r="U479" s="117">
        <f t="shared" si="41"/>
        <v>-738515</v>
      </c>
    </row>
    <row r="480" spans="1:21" x14ac:dyDescent="0.3">
      <c r="A480" s="114">
        <v>10446</v>
      </c>
      <c r="B480" s="114" t="s">
        <v>351</v>
      </c>
      <c r="C480" s="114" t="s">
        <v>61</v>
      </c>
      <c r="D480" s="114" t="s">
        <v>10007</v>
      </c>
      <c r="E480" s="114" t="s">
        <v>10008</v>
      </c>
      <c r="F480" s="115">
        <v>46081</v>
      </c>
      <c r="G480" s="114" t="s">
        <v>1471</v>
      </c>
      <c r="H480" s="116">
        <v>9856749</v>
      </c>
      <c r="I480" s="116">
        <v>0</v>
      </c>
      <c r="J480" s="116">
        <v>985674</v>
      </c>
      <c r="K480" s="116">
        <v>-985674</v>
      </c>
      <c r="L480" s="116">
        <v>0</v>
      </c>
      <c r="M480" s="116">
        <v>0</v>
      </c>
      <c r="N480" s="116">
        <v>0</v>
      </c>
      <c r="O480" s="116">
        <v>0</v>
      </c>
      <c r="P480" s="120">
        <v>0</v>
      </c>
      <c r="Q480" s="27" t="str">
        <f>IF(G480="01 Jan 1900","Unregistered","Registered")</f>
        <v>Registered</v>
      </c>
      <c r="R480" s="121">
        <f>I480/H480</f>
        <v>0</v>
      </c>
      <c r="T480" s="117">
        <f t="shared" si="40"/>
        <v>0</v>
      </c>
      <c r="U480" s="117">
        <f t="shared" si="41"/>
        <v>-985674</v>
      </c>
    </row>
    <row r="481" spans="1:29" x14ac:dyDescent="0.3">
      <c r="A481" s="99">
        <v>10388</v>
      </c>
      <c r="B481" s="99" t="s">
        <v>351</v>
      </c>
      <c r="C481" s="99" t="s">
        <v>61</v>
      </c>
      <c r="D481" s="99" t="s">
        <v>9915</v>
      </c>
      <c r="E481" s="99" t="s">
        <v>9916</v>
      </c>
      <c r="F481" s="100">
        <v>45930</v>
      </c>
      <c r="G481" s="99" t="s">
        <v>1898</v>
      </c>
      <c r="H481" s="96">
        <v>6627450</v>
      </c>
      <c r="I481" s="96">
        <f>H481*R481</f>
        <v>3512548.5</v>
      </c>
      <c r="J481" s="96">
        <v>490000</v>
      </c>
      <c r="K481" s="96">
        <f>I481-J481</f>
        <v>3022548.5</v>
      </c>
      <c r="L481" s="97">
        <f>IF(AND($S481&gt;=0,$S481&lt;=30),$K481,0)</f>
        <v>0</v>
      </c>
      <c r="M481" s="97">
        <f>IF(AND($S481&gt;=31,$S481&lt;=60),$K481,0)</f>
        <v>0</v>
      </c>
      <c r="N481" s="97">
        <f>IF(AND($S481&gt;=61,$S481&lt;=90),$K481,0)</f>
        <v>0</v>
      </c>
      <c r="O481" s="97">
        <f>IF(AND($S481&gt;=91,$S481&lt;=120),$K481,0)</f>
        <v>0</v>
      </c>
      <c r="P481" s="98">
        <f>IF($S481&gt;120,$K481,0)</f>
        <v>3022548.5</v>
      </c>
      <c r="Q481" s="101" t="str">
        <f>IF(G481="01 Jan 1900","Unregistered","Registered")</f>
        <v>Unregistered</v>
      </c>
      <c r="R481" s="123">
        <v>0.53</v>
      </c>
      <c r="S481" s="95">
        <f>DATE(2026,4,30)-F481</f>
        <v>212</v>
      </c>
      <c r="T481" s="101"/>
      <c r="U481" s="101"/>
      <c r="V481" s="101"/>
      <c r="W481" s="101"/>
      <c r="X481" s="101"/>
      <c r="Y481" s="101"/>
      <c r="Z481" s="101"/>
      <c r="AA481" s="101"/>
      <c r="AB481" s="101"/>
      <c r="AC481" s="101"/>
    </row>
    <row r="482" spans="1:29" x14ac:dyDescent="0.3">
      <c r="A482" s="114">
        <v>49</v>
      </c>
      <c r="B482" s="114" t="s">
        <v>1430</v>
      </c>
      <c r="C482" s="114" t="s">
        <v>5</v>
      </c>
      <c r="D482" s="114" t="s">
        <v>1478</v>
      </c>
      <c r="E482" s="114" t="s">
        <v>1479</v>
      </c>
      <c r="F482" s="115">
        <v>46076</v>
      </c>
      <c r="G482" s="114" t="s">
        <v>1440</v>
      </c>
      <c r="H482" s="116">
        <v>10266096</v>
      </c>
      <c r="I482" s="116">
        <v>8110217</v>
      </c>
      <c r="J482" s="116">
        <v>100000</v>
      </c>
      <c r="K482" s="116">
        <v>8010217</v>
      </c>
      <c r="L482" s="116">
        <v>8010217</v>
      </c>
      <c r="M482" s="116">
        <v>0</v>
      </c>
      <c r="N482" s="116">
        <v>0</v>
      </c>
      <c r="O482" s="116">
        <v>0</v>
      </c>
      <c r="P482" s="120">
        <v>0</v>
      </c>
      <c r="Q482" s="27" t="str">
        <f>IF(G482="01 Jan 1900","Unregistered","Registered")</f>
        <v>Registered</v>
      </c>
      <c r="R482" s="121">
        <f>I482/H482</f>
        <v>0.79000011299329365</v>
      </c>
      <c r="T482" s="117">
        <f t="shared" ref="T482:T545" si="42">L482+M482+N482+O482+P482</f>
        <v>8010217</v>
      </c>
      <c r="U482" s="117">
        <f t="shared" ref="U482:U545" si="43">K482-T482</f>
        <v>0</v>
      </c>
    </row>
    <row r="483" spans="1:29" x14ac:dyDescent="0.3">
      <c r="A483" s="114">
        <v>58</v>
      </c>
      <c r="B483" s="114" t="s">
        <v>1430</v>
      </c>
      <c r="C483" s="114" t="s">
        <v>5</v>
      </c>
      <c r="D483" s="114" t="s">
        <v>1502</v>
      </c>
      <c r="E483" s="114" t="s">
        <v>1503</v>
      </c>
      <c r="F483" s="115">
        <v>45322</v>
      </c>
      <c r="G483" s="114" t="s">
        <v>1504</v>
      </c>
      <c r="H483" s="116">
        <v>10639223</v>
      </c>
      <c r="I483" s="116">
        <v>8511377</v>
      </c>
      <c r="J483" s="116">
        <v>1700000</v>
      </c>
      <c r="K483" s="116">
        <v>6811377</v>
      </c>
      <c r="L483" s="116">
        <v>0</v>
      </c>
      <c r="M483" s="116">
        <v>0</v>
      </c>
      <c r="N483" s="116">
        <v>0</v>
      </c>
      <c r="O483" s="116">
        <v>531961</v>
      </c>
      <c r="P483" s="120">
        <v>6279416</v>
      </c>
      <c r="Q483" s="27" t="str">
        <f>IF(G483="01 Jan 1900","Unregistered","Registered")</f>
        <v>Registered</v>
      </c>
      <c r="R483" s="121">
        <f>I483/H483</f>
        <v>0.79999986841144322</v>
      </c>
      <c r="T483" s="117">
        <f t="shared" si="42"/>
        <v>6811377</v>
      </c>
      <c r="U483" s="117">
        <f t="shared" si="43"/>
        <v>0</v>
      </c>
    </row>
    <row r="484" spans="1:29" x14ac:dyDescent="0.3">
      <c r="A484" s="114">
        <v>59</v>
      </c>
      <c r="B484" s="114" t="s">
        <v>1430</v>
      </c>
      <c r="C484" s="114" t="s">
        <v>5</v>
      </c>
      <c r="D484" s="114" t="s">
        <v>1505</v>
      </c>
      <c r="E484" s="114" t="s">
        <v>1506</v>
      </c>
      <c r="F484" s="115">
        <v>45322</v>
      </c>
      <c r="G484" s="114" t="s">
        <v>1504</v>
      </c>
      <c r="H484" s="116">
        <v>10639223</v>
      </c>
      <c r="I484" s="116">
        <v>8511377</v>
      </c>
      <c r="J484" s="116">
        <v>1700000</v>
      </c>
      <c r="K484" s="116">
        <v>6811377</v>
      </c>
      <c r="L484" s="116">
        <v>531961</v>
      </c>
      <c r="M484" s="116">
        <v>0</v>
      </c>
      <c r="N484" s="116">
        <v>0</v>
      </c>
      <c r="O484" s="116">
        <v>531961</v>
      </c>
      <c r="P484" s="120">
        <v>5747455</v>
      </c>
      <c r="Q484" s="27" t="str">
        <f>IF(G484="01 Jan 1900","Unregistered","Registered")</f>
        <v>Registered</v>
      </c>
      <c r="R484" s="121">
        <f>I484/H484</f>
        <v>0.79999986841144322</v>
      </c>
      <c r="T484" s="117">
        <f t="shared" si="42"/>
        <v>6811377</v>
      </c>
      <c r="U484" s="117">
        <f t="shared" si="43"/>
        <v>0</v>
      </c>
    </row>
    <row r="485" spans="1:29" x14ac:dyDescent="0.3">
      <c r="A485" s="114">
        <v>125</v>
      </c>
      <c r="B485" s="114" t="s">
        <v>1430</v>
      </c>
      <c r="C485" s="114" t="s">
        <v>5</v>
      </c>
      <c r="D485" s="114" t="s">
        <v>1677</v>
      </c>
      <c r="E485" s="114" t="s">
        <v>1678</v>
      </c>
      <c r="F485" s="115">
        <v>45747</v>
      </c>
      <c r="G485" s="114" t="s">
        <v>1679</v>
      </c>
      <c r="H485" s="116">
        <v>8680200</v>
      </c>
      <c r="I485" s="116">
        <v>6944160</v>
      </c>
      <c r="J485" s="116">
        <v>2668020</v>
      </c>
      <c r="K485" s="116">
        <v>4276140</v>
      </c>
      <c r="L485" s="116">
        <v>0</v>
      </c>
      <c r="M485" s="116">
        <v>0</v>
      </c>
      <c r="N485" s="116">
        <v>0</v>
      </c>
      <c r="O485" s="116">
        <v>434010</v>
      </c>
      <c r="P485" s="120">
        <v>3842130</v>
      </c>
      <c r="Q485" s="27" t="str">
        <f>IF(G485="01 Jan 1900","Unregistered","Registered")</f>
        <v>Registered</v>
      </c>
      <c r="R485" s="121">
        <f>I485/H485</f>
        <v>0.8</v>
      </c>
      <c r="T485" s="117">
        <f t="shared" si="42"/>
        <v>4276140</v>
      </c>
      <c r="U485" s="117">
        <f t="shared" si="43"/>
        <v>0</v>
      </c>
    </row>
    <row r="486" spans="1:29" x14ac:dyDescent="0.3">
      <c r="A486" s="114">
        <v>159</v>
      </c>
      <c r="B486" s="114" t="s">
        <v>1430</v>
      </c>
      <c r="C486" s="114" t="s">
        <v>5</v>
      </c>
      <c r="D486" s="114" t="s">
        <v>1762</v>
      </c>
      <c r="E486" s="114" t="s">
        <v>1763</v>
      </c>
      <c r="F486" s="115">
        <v>45747</v>
      </c>
      <c r="G486" s="114" t="s">
        <v>1764</v>
      </c>
      <c r="H486" s="116">
        <v>8680200</v>
      </c>
      <c r="I486" s="116">
        <v>6510150</v>
      </c>
      <c r="J486" s="116">
        <v>2954822</v>
      </c>
      <c r="K486" s="116">
        <v>3555328</v>
      </c>
      <c r="L486" s="116">
        <v>0</v>
      </c>
      <c r="M486" s="116">
        <v>0</v>
      </c>
      <c r="N486" s="116">
        <v>0</v>
      </c>
      <c r="O486" s="116">
        <v>0</v>
      </c>
      <c r="P486" s="120">
        <v>3555328</v>
      </c>
      <c r="Q486" s="27" t="str">
        <f>IF(G486="01 Jan 1900","Unregistered","Registered")</f>
        <v>Registered</v>
      </c>
      <c r="R486" s="121">
        <f>I486/H486</f>
        <v>0.75</v>
      </c>
      <c r="T486" s="117">
        <f t="shared" si="42"/>
        <v>3555328</v>
      </c>
      <c r="U486" s="117">
        <f t="shared" si="43"/>
        <v>0</v>
      </c>
    </row>
    <row r="487" spans="1:29" x14ac:dyDescent="0.3">
      <c r="A487" s="114">
        <v>302</v>
      </c>
      <c r="B487" s="114" t="s">
        <v>1430</v>
      </c>
      <c r="C487" s="114" t="s">
        <v>5</v>
      </c>
      <c r="D487" s="114" t="s">
        <v>2112</v>
      </c>
      <c r="E487" s="114" t="s">
        <v>2113</v>
      </c>
      <c r="F487" s="115">
        <v>45135</v>
      </c>
      <c r="G487" s="114" t="s">
        <v>2114</v>
      </c>
      <c r="H487" s="116">
        <v>8200000</v>
      </c>
      <c r="I487" s="116">
        <v>6560000</v>
      </c>
      <c r="J487" s="116">
        <v>4717000</v>
      </c>
      <c r="K487" s="116">
        <v>1843000</v>
      </c>
      <c r="L487" s="116">
        <v>0</v>
      </c>
      <c r="M487" s="116">
        <v>0</v>
      </c>
      <c r="N487" s="116">
        <v>410000</v>
      </c>
      <c r="O487" s="116">
        <v>0</v>
      </c>
      <c r="P487" s="120">
        <v>1433000</v>
      </c>
      <c r="Q487" s="27" t="str">
        <f>IF(G487="01 Jan 1900","Unregistered","Registered")</f>
        <v>Registered</v>
      </c>
      <c r="R487" s="121">
        <f>I487/H487</f>
        <v>0.8</v>
      </c>
      <c r="T487" s="117">
        <f t="shared" si="42"/>
        <v>1843000</v>
      </c>
      <c r="U487" s="117">
        <f t="shared" si="43"/>
        <v>0</v>
      </c>
    </row>
    <row r="488" spans="1:29" x14ac:dyDescent="0.3">
      <c r="A488" s="114">
        <v>345</v>
      </c>
      <c r="B488" s="114" t="s">
        <v>1430</v>
      </c>
      <c r="C488" s="114" t="s">
        <v>5</v>
      </c>
      <c r="D488" s="114" t="s">
        <v>2211</v>
      </c>
      <c r="E488" s="114" t="s">
        <v>2212</v>
      </c>
      <c r="F488" s="115">
        <v>45808</v>
      </c>
      <c r="G488" s="114" t="s">
        <v>1679</v>
      </c>
      <c r="H488" s="116">
        <v>13345536</v>
      </c>
      <c r="I488" s="116">
        <v>10676428</v>
      </c>
      <c r="J488" s="116">
        <v>9068009</v>
      </c>
      <c r="K488" s="116">
        <v>1608419</v>
      </c>
      <c r="L488" s="116">
        <v>0</v>
      </c>
      <c r="M488" s="116">
        <v>0</v>
      </c>
      <c r="N488" s="116">
        <v>0</v>
      </c>
      <c r="O488" s="116">
        <v>667277</v>
      </c>
      <c r="P488" s="120">
        <v>941142</v>
      </c>
      <c r="Q488" s="27" t="str">
        <f>IF(G488="01 Jan 1900","Unregistered","Registered")</f>
        <v>Registered</v>
      </c>
      <c r="R488" s="121">
        <f>I488/H488</f>
        <v>0.79999994005486175</v>
      </c>
      <c r="T488" s="117">
        <f t="shared" si="42"/>
        <v>1608419</v>
      </c>
      <c r="U488" s="117">
        <f t="shared" si="43"/>
        <v>0</v>
      </c>
    </row>
    <row r="489" spans="1:29" x14ac:dyDescent="0.3">
      <c r="A489" s="114">
        <v>381</v>
      </c>
      <c r="B489" s="114" t="s">
        <v>1430</v>
      </c>
      <c r="C489" s="114" t="s">
        <v>5</v>
      </c>
      <c r="D489" s="114" t="s">
        <v>2288</v>
      </c>
      <c r="E489" s="114" t="s">
        <v>2289</v>
      </c>
      <c r="F489" s="115">
        <v>45169</v>
      </c>
      <c r="G489" s="114" t="s">
        <v>2114</v>
      </c>
      <c r="H489" s="116">
        <v>8200000</v>
      </c>
      <c r="I489" s="116">
        <v>6560000</v>
      </c>
      <c r="J489" s="116">
        <v>5232000</v>
      </c>
      <c r="K489" s="116">
        <v>1328000</v>
      </c>
      <c r="L489" s="116">
        <v>0</v>
      </c>
      <c r="M489" s="116">
        <v>410000</v>
      </c>
      <c r="N489" s="116">
        <v>0</v>
      </c>
      <c r="O489" s="116">
        <v>0</v>
      </c>
      <c r="P489" s="120">
        <v>918000</v>
      </c>
      <c r="Q489" s="27" t="str">
        <f>IF(G489="01 Jan 1900","Unregistered","Registered")</f>
        <v>Registered</v>
      </c>
      <c r="R489" s="121">
        <f>I489/H489</f>
        <v>0.8</v>
      </c>
      <c r="T489" s="117">
        <f t="shared" si="42"/>
        <v>1328000</v>
      </c>
      <c r="U489" s="117">
        <f t="shared" si="43"/>
        <v>0</v>
      </c>
    </row>
    <row r="490" spans="1:29" x14ac:dyDescent="0.3">
      <c r="A490" s="114">
        <v>496</v>
      </c>
      <c r="B490" s="114" t="s">
        <v>1430</v>
      </c>
      <c r="C490" s="114" t="s">
        <v>5</v>
      </c>
      <c r="D490" s="114" t="s">
        <v>2553</v>
      </c>
      <c r="E490" s="114" t="s">
        <v>2554</v>
      </c>
      <c r="F490" s="115">
        <v>45783</v>
      </c>
      <c r="G490" s="114" t="s">
        <v>2555</v>
      </c>
      <c r="H490" s="116">
        <v>8970536</v>
      </c>
      <c r="I490" s="116">
        <v>6727902</v>
      </c>
      <c r="J490" s="116">
        <v>5830848</v>
      </c>
      <c r="K490" s="116">
        <v>897054</v>
      </c>
      <c r="L490" s="116">
        <v>897054</v>
      </c>
      <c r="M490" s="116">
        <v>0</v>
      </c>
      <c r="N490" s="116">
        <v>0</v>
      </c>
      <c r="O490" s="116">
        <v>0</v>
      </c>
      <c r="P490" s="120">
        <v>0</v>
      </c>
      <c r="Q490" s="27" t="str">
        <f>IF(G490="01 Jan 1900","Unregistered","Registered")</f>
        <v>Registered</v>
      </c>
      <c r="R490" s="121">
        <f>I490/H490</f>
        <v>0.75</v>
      </c>
      <c r="T490" s="117">
        <f t="shared" si="42"/>
        <v>897054</v>
      </c>
      <c r="U490" s="117">
        <f t="shared" si="43"/>
        <v>0</v>
      </c>
    </row>
    <row r="491" spans="1:29" x14ac:dyDescent="0.3">
      <c r="A491" s="114">
        <v>612</v>
      </c>
      <c r="B491" s="114" t="s">
        <v>1430</v>
      </c>
      <c r="C491" s="114" t="s">
        <v>5</v>
      </c>
      <c r="D491" s="114" t="s">
        <v>2843</v>
      </c>
      <c r="E491" s="114" t="s">
        <v>2844</v>
      </c>
      <c r="F491" s="115">
        <v>45827</v>
      </c>
      <c r="G491" s="114" t="s">
        <v>1551</v>
      </c>
      <c r="H491" s="116">
        <v>13881250</v>
      </c>
      <c r="I491" s="116">
        <v>9716877</v>
      </c>
      <c r="J491" s="116">
        <v>9022814</v>
      </c>
      <c r="K491" s="116">
        <v>694063</v>
      </c>
      <c r="L491" s="116">
        <v>555250</v>
      </c>
      <c r="M491" s="116">
        <v>0</v>
      </c>
      <c r="N491" s="116">
        <v>0</v>
      </c>
      <c r="O491" s="116">
        <v>0</v>
      </c>
      <c r="P491" s="120">
        <v>138813</v>
      </c>
      <c r="Q491" s="27" t="str">
        <f>IF(G491="01 Jan 1900","Unregistered","Registered")</f>
        <v>Registered</v>
      </c>
      <c r="R491" s="121">
        <f>I491/H491</f>
        <v>0.7000001440792436</v>
      </c>
      <c r="T491" s="117">
        <f t="shared" si="42"/>
        <v>694063</v>
      </c>
      <c r="U491" s="117">
        <f t="shared" si="43"/>
        <v>0</v>
      </c>
    </row>
    <row r="492" spans="1:29" x14ac:dyDescent="0.3">
      <c r="A492" s="114">
        <v>681</v>
      </c>
      <c r="B492" s="114" t="s">
        <v>1430</v>
      </c>
      <c r="C492" s="114" t="s">
        <v>5</v>
      </c>
      <c r="D492" s="114" t="s">
        <v>3015</v>
      </c>
      <c r="E492" s="114" t="s">
        <v>3016</v>
      </c>
      <c r="F492" s="115">
        <v>45237</v>
      </c>
      <c r="G492" s="114" t="s">
        <v>3017</v>
      </c>
      <c r="H492" s="116">
        <v>8433036</v>
      </c>
      <c r="I492" s="116">
        <v>6746428</v>
      </c>
      <c r="J492" s="116">
        <v>6156115</v>
      </c>
      <c r="K492" s="116">
        <v>590313</v>
      </c>
      <c r="L492" s="116">
        <v>0</v>
      </c>
      <c r="M492" s="116">
        <v>0</v>
      </c>
      <c r="N492" s="116">
        <v>0</v>
      </c>
      <c r="O492" s="116">
        <v>421652</v>
      </c>
      <c r="P492" s="120">
        <v>168661</v>
      </c>
      <c r="Q492" s="27" t="str">
        <f>IF(G492="01 Jan 1900","Unregistered","Registered")</f>
        <v>Registered</v>
      </c>
      <c r="R492" s="121">
        <f>I492/H492</f>
        <v>0.7999999051349953</v>
      </c>
      <c r="T492" s="117">
        <f t="shared" si="42"/>
        <v>590313</v>
      </c>
      <c r="U492" s="117">
        <f t="shared" si="43"/>
        <v>0</v>
      </c>
    </row>
    <row r="493" spans="1:29" x14ac:dyDescent="0.3">
      <c r="A493" s="114">
        <v>687</v>
      </c>
      <c r="B493" s="114" t="s">
        <v>1430</v>
      </c>
      <c r="C493" s="114" t="s">
        <v>5</v>
      </c>
      <c r="D493" s="114" t="s">
        <v>3028</v>
      </c>
      <c r="E493" s="114" t="s">
        <v>3029</v>
      </c>
      <c r="F493" s="115">
        <v>45104</v>
      </c>
      <c r="G493" s="114" t="s">
        <v>3030</v>
      </c>
      <c r="H493" s="116">
        <v>11698214</v>
      </c>
      <c r="I493" s="116">
        <v>9358572</v>
      </c>
      <c r="J493" s="116">
        <v>8773661</v>
      </c>
      <c r="K493" s="116">
        <v>584911</v>
      </c>
      <c r="L493" s="116">
        <v>0</v>
      </c>
      <c r="M493" s="116">
        <v>0</v>
      </c>
      <c r="N493" s="116">
        <v>0</v>
      </c>
      <c r="O493" s="116">
        <v>584911</v>
      </c>
      <c r="P493" s="120">
        <v>0</v>
      </c>
      <c r="Q493" s="27" t="str">
        <f>IF(G493="01 Jan 1900","Unregistered","Registered")</f>
        <v>Registered</v>
      </c>
      <c r="R493" s="121">
        <f>I493/H493</f>
        <v>0.8000000683865075</v>
      </c>
      <c r="T493" s="117">
        <f t="shared" si="42"/>
        <v>584911</v>
      </c>
      <c r="U493" s="117">
        <f t="shared" si="43"/>
        <v>0</v>
      </c>
    </row>
    <row r="494" spans="1:29" x14ac:dyDescent="0.3">
      <c r="A494" s="114">
        <v>757</v>
      </c>
      <c r="B494" s="114" t="s">
        <v>1430</v>
      </c>
      <c r="C494" s="114" t="s">
        <v>5</v>
      </c>
      <c r="D494" s="114" t="s">
        <v>3206</v>
      </c>
      <c r="E494" s="114" t="s">
        <v>1590</v>
      </c>
      <c r="F494" s="115">
        <v>45107</v>
      </c>
      <c r="G494" s="114" t="s">
        <v>2656</v>
      </c>
      <c r="H494" s="116">
        <v>7812500</v>
      </c>
      <c r="I494" s="116">
        <v>6250000</v>
      </c>
      <c r="J494" s="116">
        <v>5707722</v>
      </c>
      <c r="K494" s="116">
        <v>542278</v>
      </c>
      <c r="L494" s="116">
        <v>0</v>
      </c>
      <c r="M494" s="116">
        <v>0</v>
      </c>
      <c r="N494" s="116">
        <v>0</v>
      </c>
      <c r="O494" s="116">
        <v>390625</v>
      </c>
      <c r="P494" s="120">
        <v>151653</v>
      </c>
      <c r="Q494" s="27" t="str">
        <f>IF(G494="01 Jan 1900","Unregistered","Registered")</f>
        <v>Registered</v>
      </c>
      <c r="R494" s="121">
        <f>I494/H494</f>
        <v>0.8</v>
      </c>
      <c r="T494" s="117">
        <f t="shared" si="42"/>
        <v>542278</v>
      </c>
      <c r="U494" s="117">
        <f t="shared" si="43"/>
        <v>0</v>
      </c>
    </row>
    <row r="495" spans="1:29" x14ac:dyDescent="0.3">
      <c r="A495" s="114">
        <v>830</v>
      </c>
      <c r="B495" s="114" t="s">
        <v>1430</v>
      </c>
      <c r="C495" s="114" t="s">
        <v>5</v>
      </c>
      <c r="D495" s="114" t="s">
        <v>3381</v>
      </c>
      <c r="E495" s="114" t="s">
        <v>3382</v>
      </c>
      <c r="F495" s="115">
        <v>45827</v>
      </c>
      <c r="G495" s="114" t="s">
        <v>1551</v>
      </c>
      <c r="H495" s="116">
        <v>9416964</v>
      </c>
      <c r="I495" s="116">
        <v>6591876</v>
      </c>
      <c r="J495" s="116">
        <v>6121028</v>
      </c>
      <c r="K495" s="116">
        <v>470848</v>
      </c>
      <c r="L495" s="116">
        <v>470848</v>
      </c>
      <c r="M495" s="116">
        <v>0</v>
      </c>
      <c r="N495" s="116">
        <v>0</v>
      </c>
      <c r="O495" s="116">
        <v>0</v>
      </c>
      <c r="P495" s="120">
        <v>0</v>
      </c>
      <c r="Q495" s="27" t="str">
        <f>IF(G495="01 Jan 1900","Unregistered","Registered")</f>
        <v>Registered</v>
      </c>
      <c r="R495" s="121">
        <f>I495/H495</f>
        <v>0.70000012742960471</v>
      </c>
      <c r="T495" s="117">
        <f t="shared" si="42"/>
        <v>470848</v>
      </c>
      <c r="U495" s="117">
        <f t="shared" si="43"/>
        <v>0</v>
      </c>
    </row>
    <row r="496" spans="1:29" x14ac:dyDescent="0.3">
      <c r="A496" s="114">
        <v>845</v>
      </c>
      <c r="B496" s="114" t="s">
        <v>1430</v>
      </c>
      <c r="C496" s="114" t="s">
        <v>5</v>
      </c>
      <c r="D496" s="114" t="s">
        <v>3416</v>
      </c>
      <c r="E496" s="114" t="s">
        <v>3417</v>
      </c>
      <c r="F496" s="115">
        <v>45716</v>
      </c>
      <c r="G496" s="114" t="s">
        <v>1858</v>
      </c>
      <c r="H496" s="116">
        <v>9032100</v>
      </c>
      <c r="I496" s="116">
        <v>6141828</v>
      </c>
      <c r="J496" s="116">
        <v>5690223</v>
      </c>
      <c r="K496" s="116">
        <v>451605</v>
      </c>
      <c r="L496" s="116">
        <v>451605</v>
      </c>
      <c r="M496" s="116">
        <v>0</v>
      </c>
      <c r="N496" s="116">
        <v>0</v>
      </c>
      <c r="O496" s="116">
        <v>0</v>
      </c>
      <c r="P496" s="120">
        <v>0</v>
      </c>
      <c r="Q496" s="27" t="str">
        <f>IF(G496="01 Jan 1900","Unregistered","Registered")</f>
        <v>Registered</v>
      </c>
      <c r="R496" s="121">
        <f>I496/H496</f>
        <v>0.68</v>
      </c>
      <c r="T496" s="117">
        <f t="shared" si="42"/>
        <v>451605</v>
      </c>
      <c r="U496" s="117">
        <f t="shared" si="43"/>
        <v>0</v>
      </c>
    </row>
    <row r="497" spans="1:21" x14ac:dyDescent="0.3">
      <c r="A497" s="114">
        <v>928</v>
      </c>
      <c r="B497" s="114" t="s">
        <v>1430</v>
      </c>
      <c r="C497" s="114" t="s">
        <v>5</v>
      </c>
      <c r="D497" s="114" t="s">
        <v>3617</v>
      </c>
      <c r="E497" s="114" t="s">
        <v>3618</v>
      </c>
      <c r="F497" s="115">
        <v>45230</v>
      </c>
      <c r="G497" s="114" t="s">
        <v>3033</v>
      </c>
      <c r="H497" s="116">
        <v>8078451</v>
      </c>
      <c r="I497" s="116">
        <v>6462762</v>
      </c>
      <c r="J497" s="116">
        <v>6058839</v>
      </c>
      <c r="K497" s="116">
        <v>403923</v>
      </c>
      <c r="L497" s="116">
        <v>0</v>
      </c>
      <c r="M497" s="116">
        <v>0</v>
      </c>
      <c r="N497" s="116">
        <v>403923</v>
      </c>
      <c r="O497" s="116">
        <v>0</v>
      </c>
      <c r="P497" s="120">
        <v>0</v>
      </c>
      <c r="Q497" s="27" t="str">
        <f>IF(G497="01 Jan 1900","Unregistered","Registered")</f>
        <v>Registered</v>
      </c>
      <c r="R497" s="121">
        <f>I497/H497</f>
        <v>0.80000014854332846</v>
      </c>
      <c r="T497" s="117">
        <f t="shared" si="42"/>
        <v>403923</v>
      </c>
      <c r="U497" s="117">
        <f t="shared" si="43"/>
        <v>0</v>
      </c>
    </row>
    <row r="498" spans="1:21" x14ac:dyDescent="0.3">
      <c r="A498" s="114">
        <v>987</v>
      </c>
      <c r="B498" s="114" t="s">
        <v>1430</v>
      </c>
      <c r="C498" s="114" t="s">
        <v>5</v>
      </c>
      <c r="D498" s="114" t="s">
        <v>3751</v>
      </c>
      <c r="E498" s="114" t="s">
        <v>3752</v>
      </c>
      <c r="F498" s="115">
        <v>45105</v>
      </c>
      <c r="G498" s="114" t="s">
        <v>3753</v>
      </c>
      <c r="H498" s="116">
        <v>7812500</v>
      </c>
      <c r="I498" s="116">
        <v>6250000</v>
      </c>
      <c r="J498" s="116">
        <v>5859375</v>
      </c>
      <c r="K498" s="116">
        <v>390625</v>
      </c>
      <c r="L498" s="116">
        <v>0</v>
      </c>
      <c r="M498" s="116">
        <v>390625</v>
      </c>
      <c r="N498" s="116">
        <v>0</v>
      </c>
      <c r="O498" s="116">
        <v>0</v>
      </c>
      <c r="P498" s="120">
        <v>0</v>
      </c>
      <c r="Q498" s="27" t="str">
        <f>IF(G498="01 Jan 1900","Unregistered","Registered")</f>
        <v>Registered</v>
      </c>
      <c r="R498" s="121">
        <f>I498/H498</f>
        <v>0.8</v>
      </c>
      <c r="T498" s="117">
        <f t="shared" si="42"/>
        <v>390625</v>
      </c>
      <c r="U498" s="117">
        <f t="shared" si="43"/>
        <v>0</v>
      </c>
    </row>
    <row r="499" spans="1:21" x14ac:dyDescent="0.3">
      <c r="A499" s="114">
        <v>1099</v>
      </c>
      <c r="B499" s="114" t="s">
        <v>1430</v>
      </c>
      <c r="C499" s="114" t="s">
        <v>5</v>
      </c>
      <c r="D499" s="114" t="s">
        <v>4007</v>
      </c>
      <c r="E499" s="114" t="s">
        <v>4008</v>
      </c>
      <c r="F499" s="115">
        <v>45229</v>
      </c>
      <c r="G499" s="114" t="s">
        <v>2957</v>
      </c>
      <c r="H499" s="116">
        <v>8328400</v>
      </c>
      <c r="I499" s="116">
        <v>6662720</v>
      </c>
      <c r="J499" s="116">
        <v>6329584</v>
      </c>
      <c r="K499" s="116">
        <v>333136</v>
      </c>
      <c r="L499" s="116">
        <v>0</v>
      </c>
      <c r="M499" s="116">
        <v>333136</v>
      </c>
      <c r="N499" s="116">
        <v>0</v>
      </c>
      <c r="O499" s="116">
        <v>0</v>
      </c>
      <c r="P499" s="120">
        <v>0</v>
      </c>
      <c r="Q499" s="27" t="str">
        <f>IF(G499="01 Jan 1900","Unregistered","Registered")</f>
        <v>Registered</v>
      </c>
      <c r="R499" s="121">
        <f>I499/H499</f>
        <v>0.8</v>
      </c>
      <c r="T499" s="117">
        <f t="shared" si="42"/>
        <v>333136</v>
      </c>
      <c r="U499" s="117">
        <f t="shared" si="43"/>
        <v>0</v>
      </c>
    </row>
    <row r="500" spans="1:21" x14ac:dyDescent="0.3">
      <c r="A500" s="114">
        <v>1533</v>
      </c>
      <c r="B500" s="114" t="s">
        <v>1430</v>
      </c>
      <c r="C500" s="114" t="s">
        <v>5</v>
      </c>
      <c r="D500" s="114" t="s">
        <v>4876</v>
      </c>
      <c r="E500" s="114" t="s">
        <v>4877</v>
      </c>
      <c r="F500" s="115">
        <v>45100</v>
      </c>
      <c r="G500" s="114" t="s">
        <v>4878</v>
      </c>
      <c r="H500" s="116">
        <v>8036223</v>
      </c>
      <c r="I500" s="116">
        <v>6428977</v>
      </c>
      <c r="J500" s="116">
        <v>6428976.2999999998</v>
      </c>
      <c r="K500" s="116">
        <v>0.7</v>
      </c>
      <c r="L500" s="116">
        <v>0</v>
      </c>
      <c r="M500" s="116">
        <v>0</v>
      </c>
      <c r="N500" s="116">
        <v>0.7</v>
      </c>
      <c r="O500" s="116">
        <v>0</v>
      </c>
      <c r="P500" s="120">
        <v>0</v>
      </c>
      <c r="Q500" s="27" t="str">
        <f>IF(G500="01 Jan 1900","Unregistered","Registered")</f>
        <v>Registered</v>
      </c>
      <c r="R500" s="121">
        <f>I500/H500</f>
        <v>0.79999982578880646</v>
      </c>
      <c r="T500" s="117">
        <f t="shared" si="42"/>
        <v>0.7</v>
      </c>
      <c r="U500" s="117">
        <f t="shared" si="43"/>
        <v>0</v>
      </c>
    </row>
    <row r="501" spans="1:21" x14ac:dyDescent="0.3">
      <c r="A501" s="114">
        <v>1548</v>
      </c>
      <c r="B501" s="114" t="s">
        <v>1430</v>
      </c>
      <c r="C501" s="114" t="s">
        <v>5</v>
      </c>
      <c r="D501" s="114" t="s">
        <v>4894</v>
      </c>
      <c r="E501" s="114" t="s">
        <v>4895</v>
      </c>
      <c r="F501" s="115">
        <v>45747</v>
      </c>
      <c r="G501" s="114" t="s">
        <v>3243</v>
      </c>
      <c r="H501" s="116">
        <v>8791635</v>
      </c>
      <c r="I501" s="116">
        <v>7033308</v>
      </c>
      <c r="J501" s="116">
        <v>7033307.5</v>
      </c>
      <c r="K501" s="116">
        <v>0.5</v>
      </c>
      <c r="L501" s="116">
        <v>0</v>
      </c>
      <c r="M501" s="116">
        <v>0.5</v>
      </c>
      <c r="N501" s="116">
        <v>0</v>
      </c>
      <c r="O501" s="116">
        <v>0</v>
      </c>
      <c r="P501" s="120">
        <v>0</v>
      </c>
      <c r="Q501" s="27" t="str">
        <f>IF(G501="01 Jan 1900","Unregistered","Registered")</f>
        <v>Registered</v>
      </c>
      <c r="R501" s="121">
        <f>I501/H501</f>
        <v>0.8</v>
      </c>
      <c r="T501" s="117">
        <f t="shared" si="42"/>
        <v>0.5</v>
      </c>
      <c r="U501" s="117">
        <f t="shared" si="43"/>
        <v>0</v>
      </c>
    </row>
    <row r="502" spans="1:21" x14ac:dyDescent="0.3">
      <c r="A502" s="114">
        <v>1558</v>
      </c>
      <c r="B502" s="114" t="s">
        <v>1430</v>
      </c>
      <c r="C502" s="114" t="s">
        <v>5</v>
      </c>
      <c r="D502" s="114" t="s">
        <v>4911</v>
      </c>
      <c r="E502" s="114" t="s">
        <v>4912</v>
      </c>
      <c r="F502" s="115">
        <v>45100</v>
      </c>
      <c r="G502" s="114" t="s">
        <v>3125</v>
      </c>
      <c r="H502" s="116">
        <v>7901786</v>
      </c>
      <c r="I502" s="116">
        <v>6321428</v>
      </c>
      <c r="J502" s="116">
        <v>6321427.5999999996</v>
      </c>
      <c r="K502" s="116">
        <v>0.4</v>
      </c>
      <c r="L502" s="116">
        <v>0</v>
      </c>
      <c r="M502" s="116">
        <v>0</v>
      </c>
      <c r="N502" s="116">
        <v>0</v>
      </c>
      <c r="O502" s="116">
        <v>0.4</v>
      </c>
      <c r="P502" s="120">
        <v>0</v>
      </c>
      <c r="Q502" s="27" t="str">
        <f>IF(G502="01 Jan 1900","Unregistered","Registered")</f>
        <v>Registered</v>
      </c>
      <c r="R502" s="121">
        <f>I502/H502</f>
        <v>0.79999989875706579</v>
      </c>
      <c r="T502" s="117">
        <f t="shared" si="42"/>
        <v>0.4</v>
      </c>
      <c r="U502" s="117">
        <f t="shared" si="43"/>
        <v>0</v>
      </c>
    </row>
    <row r="503" spans="1:21" x14ac:dyDescent="0.3">
      <c r="A503" s="114">
        <v>1577</v>
      </c>
      <c r="B503" s="114" t="s">
        <v>1430</v>
      </c>
      <c r="C503" s="114" t="s">
        <v>5</v>
      </c>
      <c r="D503" s="114" t="s">
        <v>4936</v>
      </c>
      <c r="E503" s="114" t="s">
        <v>4937</v>
      </c>
      <c r="F503" s="115">
        <v>45493</v>
      </c>
      <c r="G503" s="114" t="s">
        <v>2029</v>
      </c>
      <c r="H503" s="116">
        <v>12991398</v>
      </c>
      <c r="I503" s="116">
        <v>10393120</v>
      </c>
      <c r="J503" s="116">
        <v>10393119.800000001</v>
      </c>
      <c r="K503" s="116">
        <v>0.2</v>
      </c>
      <c r="L503" s="116">
        <v>0</v>
      </c>
      <c r="M503" s="116">
        <v>0</v>
      </c>
      <c r="N503" s="116">
        <v>0</v>
      </c>
      <c r="O503" s="116">
        <v>0.2</v>
      </c>
      <c r="P503" s="120">
        <v>0</v>
      </c>
      <c r="Q503" s="27" t="str">
        <f>IF(G503="01 Jan 1900","Unregistered","Registered")</f>
        <v>Registered</v>
      </c>
      <c r="R503" s="121">
        <f>I503/H503</f>
        <v>0.80000012315841607</v>
      </c>
      <c r="T503" s="117">
        <f t="shared" si="42"/>
        <v>0.2</v>
      </c>
      <c r="U503" s="117">
        <f t="shared" si="43"/>
        <v>0</v>
      </c>
    </row>
    <row r="504" spans="1:21" x14ac:dyDescent="0.3">
      <c r="A504" s="114">
        <v>1584</v>
      </c>
      <c r="B504" s="114" t="s">
        <v>1430</v>
      </c>
      <c r="C504" s="114" t="s">
        <v>5</v>
      </c>
      <c r="D504" s="114" t="s">
        <v>4945</v>
      </c>
      <c r="E504" s="114" t="s">
        <v>4946</v>
      </c>
      <c r="F504" s="115">
        <v>45107</v>
      </c>
      <c r="G504" s="114" t="s">
        <v>3442</v>
      </c>
      <c r="H504" s="116">
        <v>12008929</v>
      </c>
      <c r="I504" s="116">
        <v>9607143</v>
      </c>
      <c r="J504" s="116">
        <v>9607142.9000000004</v>
      </c>
      <c r="K504" s="116">
        <v>0.1</v>
      </c>
      <c r="L504" s="116">
        <v>0</v>
      </c>
      <c r="M504" s="116">
        <v>0.1</v>
      </c>
      <c r="N504" s="116">
        <v>0</v>
      </c>
      <c r="O504" s="116">
        <v>0</v>
      </c>
      <c r="P504" s="120">
        <v>0</v>
      </c>
      <c r="Q504" s="27" t="str">
        <f>IF(G504="01 Jan 1900","Unregistered","Registered")</f>
        <v>Registered</v>
      </c>
      <c r="R504" s="121">
        <f>I504/H504</f>
        <v>0.79999998334572553</v>
      </c>
      <c r="T504" s="117">
        <f t="shared" si="42"/>
        <v>0.1</v>
      </c>
      <c r="U504" s="117">
        <f t="shared" si="43"/>
        <v>0</v>
      </c>
    </row>
    <row r="505" spans="1:21" x14ac:dyDescent="0.3">
      <c r="A505" s="114">
        <v>5072</v>
      </c>
      <c r="B505" s="114" t="s">
        <v>1430</v>
      </c>
      <c r="C505" s="114" t="s">
        <v>5</v>
      </c>
      <c r="D505" s="114" t="s">
        <v>5524</v>
      </c>
      <c r="E505" s="114" t="s">
        <v>5525</v>
      </c>
      <c r="F505" s="115">
        <v>45142</v>
      </c>
      <c r="G505" s="114" t="s">
        <v>3030</v>
      </c>
      <c r="H505" s="116">
        <v>8169643</v>
      </c>
      <c r="I505" s="116">
        <v>6535715</v>
      </c>
      <c r="J505" s="116">
        <v>6535715</v>
      </c>
      <c r="K505" s="116">
        <v>0</v>
      </c>
      <c r="L505" s="116">
        <v>0</v>
      </c>
      <c r="M505" s="116">
        <v>0</v>
      </c>
      <c r="N505" s="116">
        <v>0</v>
      </c>
      <c r="O505" s="116">
        <v>0</v>
      </c>
      <c r="P505" s="120">
        <v>0</v>
      </c>
      <c r="Q505" s="27" t="str">
        <f>IF(G505="01 Jan 1900","Unregistered","Registered")</f>
        <v>Registered</v>
      </c>
      <c r="R505" s="121">
        <f>I505/H505</f>
        <v>0.8000000734426217</v>
      </c>
      <c r="T505" s="117">
        <f t="shared" si="42"/>
        <v>0</v>
      </c>
      <c r="U505" s="117">
        <f t="shared" si="43"/>
        <v>0</v>
      </c>
    </row>
    <row r="506" spans="1:21" x14ac:dyDescent="0.3">
      <c r="A506" s="114">
        <v>5073</v>
      </c>
      <c r="B506" s="114" t="s">
        <v>1430</v>
      </c>
      <c r="C506" s="114" t="s">
        <v>5</v>
      </c>
      <c r="D506" s="114" t="s">
        <v>5526</v>
      </c>
      <c r="E506" s="114" t="s">
        <v>5527</v>
      </c>
      <c r="F506" s="115">
        <v>45176</v>
      </c>
      <c r="G506" s="114" t="s">
        <v>5482</v>
      </c>
      <c r="H506" s="116">
        <v>12008929</v>
      </c>
      <c r="I506" s="116">
        <v>9607143</v>
      </c>
      <c r="J506" s="116">
        <v>9607143</v>
      </c>
      <c r="K506" s="116">
        <v>0</v>
      </c>
      <c r="L506" s="116">
        <v>0</v>
      </c>
      <c r="M506" s="116">
        <v>0</v>
      </c>
      <c r="N506" s="116">
        <v>0</v>
      </c>
      <c r="O506" s="116">
        <v>0</v>
      </c>
      <c r="P506" s="120">
        <v>0</v>
      </c>
      <c r="Q506" s="27" t="str">
        <f>IF(G506="01 Jan 1900","Unregistered","Registered")</f>
        <v>Registered</v>
      </c>
      <c r="R506" s="121">
        <f>I506/H506</f>
        <v>0.79999998334572553</v>
      </c>
      <c r="T506" s="117">
        <f t="shared" si="42"/>
        <v>0</v>
      </c>
      <c r="U506" s="117">
        <f t="shared" si="43"/>
        <v>0</v>
      </c>
    </row>
    <row r="507" spans="1:21" x14ac:dyDescent="0.3">
      <c r="A507" s="114">
        <v>5074</v>
      </c>
      <c r="B507" s="114" t="s">
        <v>1430</v>
      </c>
      <c r="C507" s="114" t="s">
        <v>5</v>
      </c>
      <c r="D507" s="114" t="s">
        <v>5528</v>
      </c>
      <c r="E507" s="114" t="s">
        <v>5529</v>
      </c>
      <c r="F507" s="115">
        <v>45138</v>
      </c>
      <c r="G507" s="114" t="s">
        <v>4956</v>
      </c>
      <c r="H507" s="116">
        <v>8152350</v>
      </c>
      <c r="I507" s="116">
        <v>6521882</v>
      </c>
      <c r="J507" s="116">
        <v>6521882</v>
      </c>
      <c r="K507" s="116">
        <v>0</v>
      </c>
      <c r="L507" s="116">
        <v>0</v>
      </c>
      <c r="M507" s="116">
        <v>0</v>
      </c>
      <c r="N507" s="116">
        <v>0</v>
      </c>
      <c r="O507" s="116">
        <v>0</v>
      </c>
      <c r="P507" s="120">
        <v>0</v>
      </c>
      <c r="Q507" s="27" t="str">
        <f>IF(G507="01 Jan 1900","Unregistered","Registered")</f>
        <v>Registered</v>
      </c>
      <c r="R507" s="121">
        <f>I507/H507</f>
        <v>0.80000024532803427</v>
      </c>
      <c r="T507" s="117">
        <f t="shared" si="42"/>
        <v>0</v>
      </c>
      <c r="U507" s="117">
        <f t="shared" si="43"/>
        <v>0</v>
      </c>
    </row>
    <row r="508" spans="1:21" x14ac:dyDescent="0.3">
      <c r="A508" s="114">
        <v>5075</v>
      </c>
      <c r="B508" s="114" t="s">
        <v>1430</v>
      </c>
      <c r="C508" s="114" t="s">
        <v>5</v>
      </c>
      <c r="D508" s="114" t="s">
        <v>5530</v>
      </c>
      <c r="E508" s="114" t="s">
        <v>5531</v>
      </c>
      <c r="F508" s="115">
        <v>45135</v>
      </c>
      <c r="G508" s="114" t="s">
        <v>2714</v>
      </c>
      <c r="H508" s="116">
        <v>11970900</v>
      </c>
      <c r="I508" s="116">
        <v>9576720</v>
      </c>
      <c r="J508" s="116">
        <v>9576720</v>
      </c>
      <c r="K508" s="116">
        <v>0</v>
      </c>
      <c r="L508" s="116">
        <v>0</v>
      </c>
      <c r="M508" s="116">
        <v>0</v>
      </c>
      <c r="N508" s="116">
        <v>0</v>
      </c>
      <c r="O508" s="116">
        <v>0</v>
      </c>
      <c r="P508" s="120">
        <v>0</v>
      </c>
      <c r="Q508" s="27" t="str">
        <f>IF(G508="01 Jan 1900","Unregistered","Registered")</f>
        <v>Registered</v>
      </c>
      <c r="R508" s="121">
        <f>I508/H508</f>
        <v>0.8</v>
      </c>
      <c r="T508" s="117">
        <f t="shared" si="42"/>
        <v>0</v>
      </c>
      <c r="U508" s="117">
        <f t="shared" si="43"/>
        <v>0</v>
      </c>
    </row>
    <row r="509" spans="1:21" x14ac:dyDescent="0.3">
      <c r="A509" s="114">
        <v>5076</v>
      </c>
      <c r="B509" s="114" t="s">
        <v>1430</v>
      </c>
      <c r="C509" s="114" t="s">
        <v>5</v>
      </c>
      <c r="D509" s="114" t="s">
        <v>5532</v>
      </c>
      <c r="E509" s="114" t="s">
        <v>5533</v>
      </c>
      <c r="F509" s="115">
        <v>45094</v>
      </c>
      <c r="G509" s="114" t="s">
        <v>5184</v>
      </c>
      <c r="H509" s="116">
        <v>8258929</v>
      </c>
      <c r="I509" s="116">
        <v>6607143</v>
      </c>
      <c r="J509" s="116">
        <v>6607143</v>
      </c>
      <c r="K509" s="116">
        <v>0</v>
      </c>
      <c r="L509" s="116">
        <v>0</v>
      </c>
      <c r="M509" s="116">
        <v>0</v>
      </c>
      <c r="N509" s="116">
        <v>0</v>
      </c>
      <c r="O509" s="116">
        <v>0</v>
      </c>
      <c r="P509" s="120">
        <v>0</v>
      </c>
      <c r="Q509" s="27" t="str">
        <f>IF(G509="01 Jan 1900","Unregistered","Registered")</f>
        <v>Registered</v>
      </c>
      <c r="R509" s="121">
        <f>I509/H509</f>
        <v>0.79999997578378501</v>
      </c>
      <c r="T509" s="117">
        <f t="shared" si="42"/>
        <v>0</v>
      </c>
      <c r="U509" s="117">
        <f t="shared" si="43"/>
        <v>0</v>
      </c>
    </row>
    <row r="510" spans="1:21" x14ac:dyDescent="0.3">
      <c r="A510" s="114">
        <v>5077</v>
      </c>
      <c r="B510" s="114" t="s">
        <v>1430</v>
      </c>
      <c r="C510" s="114" t="s">
        <v>5</v>
      </c>
      <c r="D510" s="114" t="s">
        <v>5534</v>
      </c>
      <c r="E510" s="114" t="s">
        <v>5535</v>
      </c>
      <c r="F510" s="115">
        <v>45104</v>
      </c>
      <c r="G510" s="114" t="s">
        <v>3007</v>
      </c>
      <c r="H510" s="116">
        <v>11831664</v>
      </c>
      <c r="I510" s="116">
        <v>9465332</v>
      </c>
      <c r="J510" s="116">
        <v>9465332</v>
      </c>
      <c r="K510" s="116">
        <v>0</v>
      </c>
      <c r="L510" s="116">
        <v>0</v>
      </c>
      <c r="M510" s="116">
        <v>0</v>
      </c>
      <c r="N510" s="116">
        <v>0</v>
      </c>
      <c r="O510" s="116">
        <v>0</v>
      </c>
      <c r="P510" s="120">
        <v>0</v>
      </c>
      <c r="Q510" s="27" t="str">
        <f>IF(G510="01 Jan 1900","Unregistered","Registered")</f>
        <v>Registered</v>
      </c>
      <c r="R510" s="121">
        <f>I510/H510</f>
        <v>0.80000006761517228</v>
      </c>
      <c r="T510" s="117">
        <f t="shared" si="42"/>
        <v>0</v>
      </c>
      <c r="U510" s="117">
        <f t="shared" si="43"/>
        <v>0</v>
      </c>
    </row>
    <row r="511" spans="1:21" x14ac:dyDescent="0.3">
      <c r="A511" s="114">
        <v>5078</v>
      </c>
      <c r="B511" s="114" t="s">
        <v>1430</v>
      </c>
      <c r="C511" s="114" t="s">
        <v>5</v>
      </c>
      <c r="D511" s="114" t="s">
        <v>5536</v>
      </c>
      <c r="E511" s="114" t="s">
        <v>5537</v>
      </c>
      <c r="F511" s="115">
        <v>45100</v>
      </c>
      <c r="G511" s="114" t="s">
        <v>3702</v>
      </c>
      <c r="H511" s="116">
        <v>11563380</v>
      </c>
      <c r="I511" s="116">
        <v>9250704</v>
      </c>
      <c r="J511" s="116">
        <v>9250704</v>
      </c>
      <c r="K511" s="116">
        <v>0</v>
      </c>
      <c r="L511" s="116">
        <v>0</v>
      </c>
      <c r="M511" s="116">
        <v>0</v>
      </c>
      <c r="N511" s="116">
        <v>0</v>
      </c>
      <c r="O511" s="116">
        <v>0</v>
      </c>
      <c r="P511" s="120">
        <v>0</v>
      </c>
      <c r="Q511" s="27" t="str">
        <f>IF(G511="01 Jan 1900","Unregistered","Registered")</f>
        <v>Registered</v>
      </c>
      <c r="R511" s="121">
        <f>I511/H511</f>
        <v>0.8</v>
      </c>
      <c r="T511" s="117">
        <f t="shared" si="42"/>
        <v>0</v>
      </c>
      <c r="U511" s="117">
        <f t="shared" si="43"/>
        <v>0</v>
      </c>
    </row>
    <row r="512" spans="1:21" x14ac:dyDescent="0.3">
      <c r="A512" s="114">
        <v>5079</v>
      </c>
      <c r="B512" s="114" t="s">
        <v>1430</v>
      </c>
      <c r="C512" s="114" t="s">
        <v>5</v>
      </c>
      <c r="D512" s="114" t="s">
        <v>5538</v>
      </c>
      <c r="E512" s="114" t="s">
        <v>5539</v>
      </c>
      <c r="F512" s="115">
        <v>45523</v>
      </c>
      <c r="G512" s="114" t="s">
        <v>5540</v>
      </c>
      <c r="H512" s="116">
        <v>8983036</v>
      </c>
      <c r="I512" s="116">
        <v>7186428</v>
      </c>
      <c r="J512" s="116">
        <v>7186428</v>
      </c>
      <c r="K512" s="116">
        <v>0</v>
      </c>
      <c r="L512" s="116">
        <v>0</v>
      </c>
      <c r="M512" s="116">
        <v>0</v>
      </c>
      <c r="N512" s="116">
        <v>0</v>
      </c>
      <c r="O512" s="116">
        <v>0</v>
      </c>
      <c r="P512" s="120">
        <v>0</v>
      </c>
      <c r="Q512" s="27" t="str">
        <f>IF(G512="01 Jan 1900","Unregistered","Registered")</f>
        <v>Registered</v>
      </c>
      <c r="R512" s="121">
        <f>I512/H512</f>
        <v>0.79999991094324907</v>
      </c>
      <c r="T512" s="117">
        <f t="shared" si="42"/>
        <v>0</v>
      </c>
      <c r="U512" s="117">
        <f t="shared" si="43"/>
        <v>0</v>
      </c>
    </row>
    <row r="513" spans="1:21" x14ac:dyDescent="0.3">
      <c r="A513" s="114">
        <v>5080</v>
      </c>
      <c r="B513" s="114" t="s">
        <v>1430</v>
      </c>
      <c r="C513" s="114" t="s">
        <v>5</v>
      </c>
      <c r="D513" s="114" t="s">
        <v>5541</v>
      </c>
      <c r="E513" s="114" t="s">
        <v>5542</v>
      </c>
      <c r="F513" s="115">
        <v>45176</v>
      </c>
      <c r="G513" s="114" t="s">
        <v>5161</v>
      </c>
      <c r="H513" s="116">
        <v>8188396</v>
      </c>
      <c r="I513" s="116">
        <v>6550719</v>
      </c>
      <c r="J513" s="116">
        <v>6550719</v>
      </c>
      <c r="K513" s="116">
        <v>0</v>
      </c>
      <c r="L513" s="116">
        <v>0</v>
      </c>
      <c r="M513" s="116">
        <v>0</v>
      </c>
      <c r="N513" s="116">
        <v>0</v>
      </c>
      <c r="O513" s="116">
        <v>0</v>
      </c>
      <c r="P513" s="120">
        <v>0</v>
      </c>
      <c r="Q513" s="27" t="str">
        <f>IF(G513="01 Jan 1900","Unregistered","Registered")</f>
        <v>Registered</v>
      </c>
      <c r="R513" s="121">
        <f>I513/H513</f>
        <v>0.80000026867288787</v>
      </c>
      <c r="T513" s="117">
        <f t="shared" si="42"/>
        <v>0</v>
      </c>
      <c r="U513" s="117">
        <f t="shared" si="43"/>
        <v>0</v>
      </c>
    </row>
    <row r="514" spans="1:21" x14ac:dyDescent="0.3">
      <c r="A514" s="114">
        <v>5081</v>
      </c>
      <c r="B514" s="114" t="s">
        <v>1430</v>
      </c>
      <c r="C514" s="114" t="s">
        <v>5</v>
      </c>
      <c r="D514" s="114" t="s">
        <v>5543</v>
      </c>
      <c r="E514" s="114" t="s">
        <v>5544</v>
      </c>
      <c r="F514" s="115">
        <v>45103</v>
      </c>
      <c r="G514" s="114" t="s">
        <v>3420</v>
      </c>
      <c r="H514" s="116">
        <v>11563380</v>
      </c>
      <c r="I514" s="116">
        <v>9250704</v>
      </c>
      <c r="J514" s="116">
        <v>9250704</v>
      </c>
      <c r="K514" s="116">
        <v>0</v>
      </c>
      <c r="L514" s="116">
        <v>0</v>
      </c>
      <c r="M514" s="116">
        <v>0</v>
      </c>
      <c r="N514" s="116">
        <v>0</v>
      </c>
      <c r="O514" s="116">
        <v>0</v>
      </c>
      <c r="P514" s="120">
        <v>0</v>
      </c>
      <c r="Q514" s="27" t="str">
        <f>IF(G514="01 Jan 1900","Unregistered","Registered")</f>
        <v>Registered</v>
      </c>
      <c r="R514" s="121">
        <f>I514/H514</f>
        <v>0.8</v>
      </c>
      <c r="T514" s="117">
        <f t="shared" si="42"/>
        <v>0</v>
      </c>
      <c r="U514" s="117">
        <f t="shared" si="43"/>
        <v>0</v>
      </c>
    </row>
    <row r="515" spans="1:21" x14ac:dyDescent="0.3">
      <c r="A515" s="114">
        <v>5082</v>
      </c>
      <c r="B515" s="114" t="s">
        <v>1430</v>
      </c>
      <c r="C515" s="114" t="s">
        <v>5</v>
      </c>
      <c r="D515" s="114" t="s">
        <v>5545</v>
      </c>
      <c r="E515" s="114" t="s">
        <v>5546</v>
      </c>
      <c r="F515" s="115">
        <v>45404</v>
      </c>
      <c r="G515" s="114" t="s">
        <v>5547</v>
      </c>
      <c r="H515" s="116">
        <v>8621550</v>
      </c>
      <c r="I515" s="116">
        <v>6897242</v>
      </c>
      <c r="J515" s="116">
        <v>6897242</v>
      </c>
      <c r="K515" s="116">
        <v>0</v>
      </c>
      <c r="L515" s="116">
        <v>0</v>
      </c>
      <c r="M515" s="116">
        <v>0</v>
      </c>
      <c r="N515" s="116">
        <v>0</v>
      </c>
      <c r="O515" s="116">
        <v>0</v>
      </c>
      <c r="P515" s="120">
        <v>0</v>
      </c>
      <c r="Q515" s="27" t="str">
        <f>IF(G515="01 Jan 1900","Unregistered","Registered")</f>
        <v>Registered</v>
      </c>
      <c r="R515" s="121">
        <f>I515/H515</f>
        <v>0.80000023197684866</v>
      </c>
      <c r="T515" s="117">
        <f t="shared" si="42"/>
        <v>0</v>
      </c>
      <c r="U515" s="117">
        <f t="shared" si="43"/>
        <v>0</v>
      </c>
    </row>
    <row r="516" spans="1:21" x14ac:dyDescent="0.3">
      <c r="A516" s="114">
        <v>5083</v>
      </c>
      <c r="B516" s="114" t="s">
        <v>1430</v>
      </c>
      <c r="C516" s="114" t="s">
        <v>5</v>
      </c>
      <c r="D516" s="114" t="s">
        <v>5548</v>
      </c>
      <c r="E516" s="114" t="s">
        <v>5549</v>
      </c>
      <c r="F516" s="115">
        <v>45117</v>
      </c>
      <c r="G516" s="114" t="s">
        <v>3442</v>
      </c>
      <c r="H516" s="116">
        <v>8152350</v>
      </c>
      <c r="I516" s="116">
        <v>6521882</v>
      </c>
      <c r="J516" s="116">
        <v>6521882</v>
      </c>
      <c r="K516" s="116">
        <v>0</v>
      </c>
      <c r="L516" s="116">
        <v>0</v>
      </c>
      <c r="M516" s="116">
        <v>0</v>
      </c>
      <c r="N516" s="116">
        <v>0</v>
      </c>
      <c r="O516" s="116">
        <v>0</v>
      </c>
      <c r="P516" s="120">
        <v>0</v>
      </c>
      <c r="Q516" s="27" t="str">
        <f>IF(G516="01 Jan 1900","Unregistered","Registered")</f>
        <v>Registered</v>
      </c>
      <c r="R516" s="121">
        <f>I516/H516</f>
        <v>0.80000024532803427</v>
      </c>
      <c r="T516" s="117">
        <f t="shared" si="42"/>
        <v>0</v>
      </c>
      <c r="U516" s="117">
        <f t="shared" si="43"/>
        <v>0</v>
      </c>
    </row>
    <row r="517" spans="1:21" x14ac:dyDescent="0.3">
      <c r="A517" s="114">
        <v>5084</v>
      </c>
      <c r="B517" s="114" t="s">
        <v>1430</v>
      </c>
      <c r="C517" s="114" t="s">
        <v>5</v>
      </c>
      <c r="D517" s="114" t="s">
        <v>5550</v>
      </c>
      <c r="E517" s="114" t="s">
        <v>5551</v>
      </c>
      <c r="F517" s="115">
        <v>45176</v>
      </c>
      <c r="G517" s="114" t="s">
        <v>2523</v>
      </c>
      <c r="H517" s="116">
        <v>12008929</v>
      </c>
      <c r="I517" s="116">
        <v>9607143</v>
      </c>
      <c r="J517" s="116">
        <v>9607143</v>
      </c>
      <c r="K517" s="116">
        <v>0</v>
      </c>
      <c r="L517" s="116">
        <v>0</v>
      </c>
      <c r="M517" s="116">
        <v>0</v>
      </c>
      <c r="N517" s="116">
        <v>0</v>
      </c>
      <c r="O517" s="116">
        <v>0</v>
      </c>
      <c r="P517" s="120">
        <v>0</v>
      </c>
      <c r="Q517" s="27" t="str">
        <f>IF(G517="01 Jan 1900","Unregistered","Registered")</f>
        <v>Registered</v>
      </c>
      <c r="R517" s="121">
        <f>I517/H517</f>
        <v>0.79999998334572553</v>
      </c>
      <c r="T517" s="117">
        <f t="shared" si="42"/>
        <v>0</v>
      </c>
      <c r="U517" s="117">
        <f t="shared" si="43"/>
        <v>0</v>
      </c>
    </row>
    <row r="518" spans="1:21" x14ac:dyDescent="0.3">
      <c r="A518" s="114">
        <v>5085</v>
      </c>
      <c r="B518" s="114" t="s">
        <v>1430</v>
      </c>
      <c r="C518" s="114" t="s">
        <v>5</v>
      </c>
      <c r="D518" s="114" t="s">
        <v>5552</v>
      </c>
      <c r="E518" s="114" t="s">
        <v>5102</v>
      </c>
      <c r="F518" s="115">
        <v>45100</v>
      </c>
      <c r="G518" s="114" t="s">
        <v>5179</v>
      </c>
      <c r="H518" s="116">
        <v>8215692</v>
      </c>
      <c r="I518" s="116">
        <v>6572556</v>
      </c>
      <c r="J518" s="116">
        <v>6572556</v>
      </c>
      <c r="K518" s="116">
        <v>0</v>
      </c>
      <c r="L518" s="116">
        <v>0</v>
      </c>
      <c r="M518" s="116">
        <v>0</v>
      </c>
      <c r="N518" s="116">
        <v>0</v>
      </c>
      <c r="O518" s="116">
        <v>0</v>
      </c>
      <c r="P518" s="120">
        <v>0</v>
      </c>
      <c r="Q518" s="27" t="str">
        <f>IF(G518="01 Jan 1900","Unregistered","Registered")</f>
        <v>Registered</v>
      </c>
      <c r="R518" s="121">
        <f>I518/H518</f>
        <v>0.80000029212390145</v>
      </c>
      <c r="T518" s="117">
        <f t="shared" si="42"/>
        <v>0</v>
      </c>
      <c r="U518" s="117">
        <f t="shared" si="43"/>
        <v>0</v>
      </c>
    </row>
    <row r="519" spans="1:21" x14ac:dyDescent="0.3">
      <c r="A519" s="114">
        <v>5086</v>
      </c>
      <c r="B519" s="114" t="s">
        <v>1430</v>
      </c>
      <c r="C519" s="114" t="s">
        <v>5</v>
      </c>
      <c r="D519" s="114" t="s">
        <v>5553</v>
      </c>
      <c r="E519" s="114" t="s">
        <v>5554</v>
      </c>
      <c r="F519" s="115">
        <v>45804</v>
      </c>
      <c r="G519" s="114" t="s">
        <v>5429</v>
      </c>
      <c r="H519" s="116">
        <v>13837500</v>
      </c>
      <c r="I519" s="116">
        <v>10378125</v>
      </c>
      <c r="J519" s="116">
        <v>10378125</v>
      </c>
      <c r="K519" s="116">
        <v>0</v>
      </c>
      <c r="L519" s="116">
        <v>0</v>
      </c>
      <c r="M519" s="116">
        <v>0</v>
      </c>
      <c r="N519" s="116">
        <v>0</v>
      </c>
      <c r="O519" s="116">
        <v>0</v>
      </c>
      <c r="P519" s="120">
        <v>0</v>
      </c>
      <c r="Q519" s="27" t="str">
        <f>IF(G519="01 Jan 1900","Unregistered","Registered")</f>
        <v>Registered</v>
      </c>
      <c r="R519" s="121">
        <f>I519/H519</f>
        <v>0.75</v>
      </c>
      <c r="T519" s="117">
        <f t="shared" si="42"/>
        <v>0</v>
      </c>
      <c r="U519" s="117">
        <f t="shared" si="43"/>
        <v>0</v>
      </c>
    </row>
    <row r="520" spans="1:21" x14ac:dyDescent="0.3">
      <c r="A520" s="114">
        <v>5087</v>
      </c>
      <c r="B520" s="114" t="s">
        <v>1430</v>
      </c>
      <c r="C520" s="114" t="s">
        <v>5</v>
      </c>
      <c r="D520" s="114" t="s">
        <v>5555</v>
      </c>
      <c r="E520" s="114" t="s">
        <v>5556</v>
      </c>
      <c r="F520" s="115">
        <v>45104</v>
      </c>
      <c r="G520" s="114" t="s">
        <v>3702</v>
      </c>
      <c r="H520" s="116">
        <v>12678966</v>
      </c>
      <c r="I520" s="116">
        <v>10143173</v>
      </c>
      <c r="J520" s="116">
        <v>10143173</v>
      </c>
      <c r="K520" s="116">
        <v>0</v>
      </c>
      <c r="L520" s="116">
        <v>0</v>
      </c>
      <c r="M520" s="116">
        <v>0</v>
      </c>
      <c r="N520" s="116">
        <v>0</v>
      </c>
      <c r="O520" s="116">
        <v>0</v>
      </c>
      <c r="P520" s="120">
        <v>0</v>
      </c>
      <c r="Q520" s="27" t="str">
        <f>IF(G520="01 Jan 1900","Unregistered","Registered")</f>
        <v>Registered</v>
      </c>
      <c r="R520" s="121">
        <f>I520/H520</f>
        <v>0.80000001577415703</v>
      </c>
      <c r="T520" s="117">
        <f t="shared" si="42"/>
        <v>0</v>
      </c>
      <c r="U520" s="117">
        <f t="shared" si="43"/>
        <v>0</v>
      </c>
    </row>
    <row r="521" spans="1:21" x14ac:dyDescent="0.3">
      <c r="A521" s="114">
        <v>5088</v>
      </c>
      <c r="B521" s="114" t="s">
        <v>1430</v>
      </c>
      <c r="C521" s="114" t="s">
        <v>5</v>
      </c>
      <c r="D521" s="114" t="s">
        <v>5557</v>
      </c>
      <c r="E521" s="114" t="s">
        <v>5558</v>
      </c>
      <c r="F521" s="115">
        <v>45104</v>
      </c>
      <c r="G521" s="114" t="s">
        <v>2924</v>
      </c>
      <c r="H521" s="116">
        <v>7901786</v>
      </c>
      <c r="I521" s="116">
        <v>6321428</v>
      </c>
      <c r="J521" s="116">
        <v>6321428</v>
      </c>
      <c r="K521" s="116">
        <v>0</v>
      </c>
      <c r="L521" s="116">
        <v>0</v>
      </c>
      <c r="M521" s="116">
        <v>0</v>
      </c>
      <c r="N521" s="116">
        <v>0</v>
      </c>
      <c r="O521" s="116">
        <v>0</v>
      </c>
      <c r="P521" s="120">
        <v>0</v>
      </c>
      <c r="Q521" s="27" t="str">
        <f>IF(G521="01 Jan 1900","Unregistered","Registered")</f>
        <v>Registered</v>
      </c>
      <c r="R521" s="121">
        <f>I521/H521</f>
        <v>0.79999989875706579</v>
      </c>
      <c r="T521" s="117">
        <f t="shared" si="42"/>
        <v>0</v>
      </c>
      <c r="U521" s="117">
        <f t="shared" si="43"/>
        <v>0</v>
      </c>
    </row>
    <row r="522" spans="1:21" x14ac:dyDescent="0.3">
      <c r="A522" s="114">
        <v>5089</v>
      </c>
      <c r="B522" s="114" t="s">
        <v>1430</v>
      </c>
      <c r="C522" s="114" t="s">
        <v>5</v>
      </c>
      <c r="D522" s="114" t="s">
        <v>5559</v>
      </c>
      <c r="E522" s="114" t="s">
        <v>5560</v>
      </c>
      <c r="F522" s="115">
        <v>45104</v>
      </c>
      <c r="G522" s="114" t="s">
        <v>5374</v>
      </c>
      <c r="H522" s="116">
        <v>7812500</v>
      </c>
      <c r="I522" s="116">
        <v>6250000</v>
      </c>
      <c r="J522" s="116">
        <v>6250000</v>
      </c>
      <c r="K522" s="116">
        <v>0</v>
      </c>
      <c r="L522" s="116">
        <v>0</v>
      </c>
      <c r="M522" s="116">
        <v>0</v>
      </c>
      <c r="N522" s="116">
        <v>0</v>
      </c>
      <c r="O522" s="116">
        <v>0</v>
      </c>
      <c r="P522" s="120">
        <v>0</v>
      </c>
      <c r="Q522" s="27" t="str">
        <f>IF(G522="01 Jan 1900","Unregistered","Registered")</f>
        <v>Registered</v>
      </c>
      <c r="R522" s="121">
        <f>I522/H522</f>
        <v>0.8</v>
      </c>
      <c r="T522" s="117">
        <f t="shared" si="42"/>
        <v>0</v>
      </c>
      <c r="U522" s="117">
        <f t="shared" si="43"/>
        <v>0</v>
      </c>
    </row>
    <row r="523" spans="1:21" x14ac:dyDescent="0.3">
      <c r="A523" s="114">
        <v>5090</v>
      </c>
      <c r="B523" s="114" t="s">
        <v>1430</v>
      </c>
      <c r="C523" s="114" t="s">
        <v>5</v>
      </c>
      <c r="D523" s="114" t="s">
        <v>5561</v>
      </c>
      <c r="E523" s="114" t="s">
        <v>5562</v>
      </c>
      <c r="F523" s="115">
        <v>45100</v>
      </c>
      <c r="G523" s="114" t="s">
        <v>3030</v>
      </c>
      <c r="H523" s="116">
        <v>11608929</v>
      </c>
      <c r="I523" s="116">
        <v>9287143</v>
      </c>
      <c r="J523" s="116">
        <v>9287143</v>
      </c>
      <c r="K523" s="116">
        <v>0</v>
      </c>
      <c r="L523" s="116">
        <v>0</v>
      </c>
      <c r="M523" s="116">
        <v>0</v>
      </c>
      <c r="N523" s="116">
        <v>0</v>
      </c>
      <c r="O523" s="116">
        <v>0</v>
      </c>
      <c r="P523" s="120">
        <v>0</v>
      </c>
      <c r="Q523" s="27" t="str">
        <f>IF(G523="01 Jan 1900","Unregistered","Registered")</f>
        <v>Registered</v>
      </c>
      <c r="R523" s="121">
        <f>I523/H523</f>
        <v>0.79999998277188189</v>
      </c>
      <c r="T523" s="117">
        <f t="shared" si="42"/>
        <v>0</v>
      </c>
      <c r="U523" s="117">
        <f t="shared" si="43"/>
        <v>0</v>
      </c>
    </row>
    <row r="524" spans="1:21" x14ac:dyDescent="0.3">
      <c r="A524" s="114">
        <v>5091</v>
      </c>
      <c r="B524" s="114" t="s">
        <v>1430</v>
      </c>
      <c r="C524" s="114" t="s">
        <v>5</v>
      </c>
      <c r="D524" s="114" t="s">
        <v>5563</v>
      </c>
      <c r="E524" s="114" t="s">
        <v>5564</v>
      </c>
      <c r="F524" s="115">
        <v>45105</v>
      </c>
      <c r="G524" s="114" t="s">
        <v>3010</v>
      </c>
      <c r="H524" s="116">
        <v>11919643</v>
      </c>
      <c r="I524" s="116">
        <v>9535715</v>
      </c>
      <c r="J524" s="116">
        <v>9535715</v>
      </c>
      <c r="K524" s="116">
        <v>0</v>
      </c>
      <c r="L524" s="116">
        <v>0</v>
      </c>
      <c r="M524" s="116">
        <v>0</v>
      </c>
      <c r="N524" s="116">
        <v>0</v>
      </c>
      <c r="O524" s="116">
        <v>0</v>
      </c>
      <c r="P524" s="120">
        <v>0</v>
      </c>
      <c r="Q524" s="27" t="str">
        <f>IF(G524="01 Jan 1900","Unregistered","Registered")</f>
        <v>Registered</v>
      </c>
      <c r="R524" s="121">
        <f>I524/H524</f>
        <v>0.80000005033707799</v>
      </c>
      <c r="T524" s="117">
        <f t="shared" si="42"/>
        <v>0</v>
      </c>
      <c r="U524" s="117">
        <f t="shared" si="43"/>
        <v>0</v>
      </c>
    </row>
    <row r="525" spans="1:21" x14ac:dyDescent="0.3">
      <c r="A525" s="114">
        <v>5092</v>
      </c>
      <c r="B525" s="114" t="s">
        <v>1430</v>
      </c>
      <c r="C525" s="114" t="s">
        <v>5</v>
      </c>
      <c r="D525" s="114" t="s">
        <v>5565</v>
      </c>
      <c r="E525" s="114" t="s">
        <v>5566</v>
      </c>
      <c r="F525" s="115">
        <v>45100</v>
      </c>
      <c r="G525" s="114" t="s">
        <v>5380</v>
      </c>
      <c r="H525" s="116">
        <v>11698214</v>
      </c>
      <c r="I525" s="116">
        <v>9358572</v>
      </c>
      <c r="J525" s="116">
        <v>9358572</v>
      </c>
      <c r="K525" s="116">
        <v>0</v>
      </c>
      <c r="L525" s="116">
        <v>0</v>
      </c>
      <c r="M525" s="116">
        <v>0</v>
      </c>
      <c r="N525" s="116">
        <v>0</v>
      </c>
      <c r="O525" s="116">
        <v>0</v>
      </c>
      <c r="P525" s="120">
        <v>0</v>
      </c>
      <c r="Q525" s="27" t="str">
        <f>IF(G525="01 Jan 1900","Unregistered","Registered")</f>
        <v>Registered</v>
      </c>
      <c r="R525" s="121">
        <f>I525/H525</f>
        <v>0.8000000683865075</v>
      </c>
      <c r="T525" s="117">
        <f t="shared" si="42"/>
        <v>0</v>
      </c>
      <c r="U525" s="117">
        <f t="shared" si="43"/>
        <v>0</v>
      </c>
    </row>
    <row r="526" spans="1:21" x14ac:dyDescent="0.3">
      <c r="A526" s="114">
        <v>5093</v>
      </c>
      <c r="B526" s="114" t="s">
        <v>1430</v>
      </c>
      <c r="C526" s="114" t="s">
        <v>5</v>
      </c>
      <c r="D526" s="114" t="s">
        <v>5567</v>
      </c>
      <c r="E526" s="114" t="s">
        <v>5568</v>
      </c>
      <c r="F526" s="115">
        <v>45107</v>
      </c>
      <c r="G526" s="114" t="s">
        <v>3591</v>
      </c>
      <c r="H526" s="116">
        <v>8080357</v>
      </c>
      <c r="I526" s="116">
        <v>6464285</v>
      </c>
      <c r="J526" s="116">
        <v>6464285</v>
      </c>
      <c r="K526" s="116">
        <v>0</v>
      </c>
      <c r="L526" s="116">
        <v>0</v>
      </c>
      <c r="M526" s="116">
        <v>0</v>
      </c>
      <c r="N526" s="116">
        <v>0</v>
      </c>
      <c r="O526" s="116">
        <v>0</v>
      </c>
      <c r="P526" s="120">
        <v>0</v>
      </c>
      <c r="Q526" s="27" t="str">
        <f>IF(G526="01 Jan 1900","Unregistered","Registered")</f>
        <v>Registered</v>
      </c>
      <c r="R526" s="121">
        <f>I526/H526</f>
        <v>0.79999992574585499</v>
      </c>
      <c r="T526" s="117">
        <f t="shared" si="42"/>
        <v>0</v>
      </c>
      <c r="U526" s="117">
        <f t="shared" si="43"/>
        <v>0</v>
      </c>
    </row>
    <row r="527" spans="1:21" x14ac:dyDescent="0.3">
      <c r="A527" s="114">
        <v>5094</v>
      </c>
      <c r="B527" s="114" t="s">
        <v>1430</v>
      </c>
      <c r="C527" s="114" t="s">
        <v>5</v>
      </c>
      <c r="D527" s="114" t="s">
        <v>5569</v>
      </c>
      <c r="E527" s="114" t="s">
        <v>5570</v>
      </c>
      <c r="F527" s="115">
        <v>45104</v>
      </c>
      <c r="G527" s="114" t="s">
        <v>2008</v>
      </c>
      <c r="H527" s="116">
        <v>7911607</v>
      </c>
      <c r="I527" s="116">
        <v>6329283</v>
      </c>
      <c r="J527" s="116">
        <v>6329283</v>
      </c>
      <c r="K527" s="116">
        <v>0</v>
      </c>
      <c r="L527" s="116">
        <v>0</v>
      </c>
      <c r="M527" s="116">
        <v>0</v>
      </c>
      <c r="N527" s="116">
        <v>0</v>
      </c>
      <c r="O527" s="116">
        <v>0</v>
      </c>
      <c r="P527" s="120">
        <v>0</v>
      </c>
      <c r="Q527" s="27" t="str">
        <f>IF(G527="01 Jan 1900","Unregistered","Registered")</f>
        <v>Registered</v>
      </c>
      <c r="R527" s="121">
        <f>I527/H527</f>
        <v>0.79999967136891403</v>
      </c>
      <c r="T527" s="117">
        <f t="shared" si="42"/>
        <v>0</v>
      </c>
      <c r="U527" s="117">
        <f t="shared" si="43"/>
        <v>0</v>
      </c>
    </row>
    <row r="528" spans="1:21" x14ac:dyDescent="0.3">
      <c r="A528" s="114">
        <v>5095</v>
      </c>
      <c r="B528" s="114" t="s">
        <v>1430</v>
      </c>
      <c r="C528" s="114" t="s">
        <v>5</v>
      </c>
      <c r="D528" s="114" t="s">
        <v>5571</v>
      </c>
      <c r="E528" s="114" t="s">
        <v>5572</v>
      </c>
      <c r="F528" s="115">
        <v>45100</v>
      </c>
      <c r="G528" s="114" t="s">
        <v>5155</v>
      </c>
      <c r="H528" s="116">
        <v>12814286</v>
      </c>
      <c r="I528" s="116">
        <v>10251428</v>
      </c>
      <c r="J528" s="116">
        <v>10251428</v>
      </c>
      <c r="K528" s="116">
        <v>0</v>
      </c>
      <c r="L528" s="116">
        <v>0</v>
      </c>
      <c r="M528" s="116">
        <v>0</v>
      </c>
      <c r="N528" s="116">
        <v>0</v>
      </c>
      <c r="O528" s="116">
        <v>0</v>
      </c>
      <c r="P528" s="120">
        <v>0</v>
      </c>
      <c r="Q528" s="27" t="str">
        <f>IF(G528="01 Jan 1900","Unregistered","Registered")</f>
        <v>Registered</v>
      </c>
      <c r="R528" s="121">
        <f>I528/H528</f>
        <v>0.79999993756967813</v>
      </c>
      <c r="T528" s="117">
        <f t="shared" si="42"/>
        <v>0</v>
      </c>
      <c r="U528" s="117">
        <f t="shared" si="43"/>
        <v>0</v>
      </c>
    </row>
    <row r="529" spans="1:21" x14ac:dyDescent="0.3">
      <c r="A529" s="114">
        <v>5096</v>
      </c>
      <c r="B529" s="114" t="s">
        <v>1430</v>
      </c>
      <c r="C529" s="114" t="s">
        <v>5</v>
      </c>
      <c r="D529" s="114" t="s">
        <v>5573</v>
      </c>
      <c r="E529" s="114" t="s">
        <v>5574</v>
      </c>
      <c r="F529" s="115">
        <v>45090</v>
      </c>
      <c r="G529" s="114" t="s">
        <v>3125</v>
      </c>
      <c r="H529" s="116">
        <v>12187500</v>
      </c>
      <c r="I529" s="116">
        <v>9750000</v>
      </c>
      <c r="J529" s="116">
        <v>9750000</v>
      </c>
      <c r="K529" s="116">
        <v>0</v>
      </c>
      <c r="L529" s="116">
        <v>0</v>
      </c>
      <c r="M529" s="116">
        <v>0</v>
      </c>
      <c r="N529" s="116">
        <v>0</v>
      </c>
      <c r="O529" s="116">
        <v>0</v>
      </c>
      <c r="P529" s="120">
        <v>0</v>
      </c>
      <c r="Q529" s="27" t="str">
        <f>IF(G529="01 Jan 1900","Unregistered","Registered")</f>
        <v>Registered</v>
      </c>
      <c r="R529" s="121">
        <f>I529/H529</f>
        <v>0.8</v>
      </c>
      <c r="T529" s="117">
        <f t="shared" si="42"/>
        <v>0</v>
      </c>
      <c r="U529" s="117">
        <f t="shared" si="43"/>
        <v>0</v>
      </c>
    </row>
    <row r="530" spans="1:21" x14ac:dyDescent="0.3">
      <c r="A530" s="114">
        <v>5097</v>
      </c>
      <c r="B530" s="114" t="s">
        <v>1430</v>
      </c>
      <c r="C530" s="114" t="s">
        <v>5</v>
      </c>
      <c r="D530" s="114" t="s">
        <v>5575</v>
      </c>
      <c r="E530" s="114" t="s">
        <v>5576</v>
      </c>
      <c r="F530" s="115">
        <v>45107</v>
      </c>
      <c r="G530" s="114" t="s">
        <v>5577</v>
      </c>
      <c r="H530" s="116">
        <v>11970900</v>
      </c>
      <c r="I530" s="116">
        <v>9576720</v>
      </c>
      <c r="J530" s="116">
        <v>9576720</v>
      </c>
      <c r="K530" s="116">
        <v>0</v>
      </c>
      <c r="L530" s="116">
        <v>0</v>
      </c>
      <c r="M530" s="116">
        <v>0</v>
      </c>
      <c r="N530" s="116">
        <v>0</v>
      </c>
      <c r="O530" s="116">
        <v>0</v>
      </c>
      <c r="P530" s="120">
        <v>0</v>
      </c>
      <c r="Q530" s="27" t="str">
        <f>IF(G530="01 Jan 1900","Unregistered","Registered")</f>
        <v>Registered</v>
      </c>
      <c r="R530" s="121">
        <f>I530/H530</f>
        <v>0.8</v>
      </c>
      <c r="T530" s="117">
        <f t="shared" si="42"/>
        <v>0</v>
      </c>
      <c r="U530" s="117">
        <f t="shared" si="43"/>
        <v>0</v>
      </c>
    </row>
    <row r="531" spans="1:21" x14ac:dyDescent="0.3">
      <c r="A531" s="114">
        <v>5098</v>
      </c>
      <c r="B531" s="114" t="s">
        <v>1430</v>
      </c>
      <c r="C531" s="114" t="s">
        <v>5</v>
      </c>
      <c r="D531" s="114" t="s">
        <v>5578</v>
      </c>
      <c r="E531" s="114" t="s">
        <v>5579</v>
      </c>
      <c r="F531" s="115">
        <v>45100</v>
      </c>
      <c r="G531" s="114" t="s">
        <v>3420</v>
      </c>
      <c r="H531" s="116">
        <v>11716200</v>
      </c>
      <c r="I531" s="116">
        <v>8435664</v>
      </c>
      <c r="J531" s="116">
        <v>8435664</v>
      </c>
      <c r="K531" s="116">
        <v>0</v>
      </c>
      <c r="L531" s="116">
        <v>0</v>
      </c>
      <c r="M531" s="116">
        <v>0</v>
      </c>
      <c r="N531" s="116">
        <v>0</v>
      </c>
      <c r="O531" s="116">
        <v>0</v>
      </c>
      <c r="P531" s="120">
        <v>0</v>
      </c>
      <c r="Q531" s="27" t="str">
        <f>IF(G531="01 Jan 1900","Unregistered","Registered")</f>
        <v>Registered</v>
      </c>
      <c r="R531" s="121">
        <f>I531/H531</f>
        <v>0.72</v>
      </c>
      <c r="T531" s="117">
        <f t="shared" si="42"/>
        <v>0</v>
      </c>
      <c r="U531" s="117">
        <f t="shared" si="43"/>
        <v>0</v>
      </c>
    </row>
    <row r="532" spans="1:21" x14ac:dyDescent="0.3">
      <c r="A532" s="114">
        <v>5099</v>
      </c>
      <c r="B532" s="114" t="s">
        <v>1430</v>
      </c>
      <c r="C532" s="114" t="s">
        <v>5</v>
      </c>
      <c r="D532" s="114" t="s">
        <v>5580</v>
      </c>
      <c r="E532" s="114" t="s">
        <v>5581</v>
      </c>
      <c r="F532" s="115">
        <v>45131</v>
      </c>
      <c r="G532" s="114" t="s">
        <v>2714</v>
      </c>
      <c r="H532" s="116">
        <v>12633929</v>
      </c>
      <c r="I532" s="116">
        <v>10107143</v>
      </c>
      <c r="J532" s="116">
        <v>10107143</v>
      </c>
      <c r="K532" s="116">
        <v>0</v>
      </c>
      <c r="L532" s="116">
        <v>0</v>
      </c>
      <c r="M532" s="116">
        <v>0</v>
      </c>
      <c r="N532" s="116">
        <v>0</v>
      </c>
      <c r="O532" s="116">
        <v>0</v>
      </c>
      <c r="P532" s="120">
        <v>0</v>
      </c>
      <c r="Q532" s="27" t="str">
        <f>IF(G532="01 Jan 1900","Unregistered","Registered")</f>
        <v>Registered</v>
      </c>
      <c r="R532" s="121">
        <f>I532/H532</f>
        <v>0.79999998416961182</v>
      </c>
      <c r="T532" s="117">
        <f t="shared" si="42"/>
        <v>0</v>
      </c>
      <c r="U532" s="117">
        <f t="shared" si="43"/>
        <v>0</v>
      </c>
    </row>
    <row r="533" spans="1:21" x14ac:dyDescent="0.3">
      <c r="A533" s="114">
        <v>5100</v>
      </c>
      <c r="B533" s="114" t="s">
        <v>1430</v>
      </c>
      <c r="C533" s="114" t="s">
        <v>5</v>
      </c>
      <c r="D533" s="114" t="s">
        <v>5582</v>
      </c>
      <c r="E533" s="114" t="s">
        <v>5583</v>
      </c>
      <c r="F533" s="115">
        <v>46022</v>
      </c>
      <c r="G533" s="114" t="s">
        <v>5419</v>
      </c>
      <c r="H533" s="116">
        <v>9685714</v>
      </c>
      <c r="I533" s="116">
        <v>7748572</v>
      </c>
      <c r="J533" s="116">
        <v>7748572</v>
      </c>
      <c r="K533" s="116">
        <v>0</v>
      </c>
      <c r="L533" s="116">
        <v>0</v>
      </c>
      <c r="M533" s="116">
        <v>0</v>
      </c>
      <c r="N533" s="116">
        <v>0</v>
      </c>
      <c r="O533" s="116">
        <v>0</v>
      </c>
      <c r="P533" s="120">
        <v>0</v>
      </c>
      <c r="Q533" s="27" t="str">
        <f>IF(G533="01 Jan 1900","Unregistered","Registered")</f>
        <v>Registered</v>
      </c>
      <c r="R533" s="121">
        <f>I533/H533</f>
        <v>0.80000008259587263</v>
      </c>
      <c r="T533" s="117">
        <f t="shared" si="42"/>
        <v>0</v>
      </c>
      <c r="U533" s="117">
        <f t="shared" si="43"/>
        <v>0</v>
      </c>
    </row>
    <row r="534" spans="1:21" x14ac:dyDescent="0.3">
      <c r="A534" s="114">
        <v>5101</v>
      </c>
      <c r="B534" s="114" t="s">
        <v>1430</v>
      </c>
      <c r="C534" s="114" t="s">
        <v>5</v>
      </c>
      <c r="D534" s="114" t="s">
        <v>5584</v>
      </c>
      <c r="E534" s="114" t="s">
        <v>5585</v>
      </c>
      <c r="F534" s="115">
        <v>45852</v>
      </c>
      <c r="G534" s="114" t="s">
        <v>4921</v>
      </c>
      <c r="H534" s="116">
        <v>9442650</v>
      </c>
      <c r="I534" s="116">
        <v>7554122</v>
      </c>
      <c r="J534" s="116">
        <v>7554122</v>
      </c>
      <c r="K534" s="116">
        <v>0</v>
      </c>
      <c r="L534" s="116">
        <v>0</v>
      </c>
      <c r="M534" s="116">
        <v>0</v>
      </c>
      <c r="N534" s="116">
        <v>0</v>
      </c>
      <c r="O534" s="116">
        <v>0</v>
      </c>
      <c r="P534" s="120">
        <v>0</v>
      </c>
      <c r="Q534" s="27" t="str">
        <f>IF(G534="01 Jan 1900","Unregistered","Registered")</f>
        <v>Registered</v>
      </c>
      <c r="R534" s="121">
        <f>I534/H534</f>
        <v>0.80000021180494885</v>
      </c>
      <c r="T534" s="117">
        <f t="shared" si="42"/>
        <v>0</v>
      </c>
      <c r="U534" s="117">
        <f t="shared" si="43"/>
        <v>0</v>
      </c>
    </row>
    <row r="535" spans="1:21" x14ac:dyDescent="0.3">
      <c r="A535" s="114">
        <v>5102</v>
      </c>
      <c r="B535" s="114" t="s">
        <v>1430</v>
      </c>
      <c r="C535" s="114" t="s">
        <v>5</v>
      </c>
      <c r="D535" s="114" t="s">
        <v>5586</v>
      </c>
      <c r="E535" s="114" t="s">
        <v>5587</v>
      </c>
      <c r="F535" s="115">
        <v>45105</v>
      </c>
      <c r="G535" s="114" t="s">
        <v>3010</v>
      </c>
      <c r="H535" s="116">
        <v>12008929</v>
      </c>
      <c r="I535" s="116">
        <v>9607140</v>
      </c>
      <c r="J535" s="116">
        <v>9607140</v>
      </c>
      <c r="K535" s="116">
        <v>0</v>
      </c>
      <c r="L535" s="116">
        <v>0</v>
      </c>
      <c r="M535" s="116">
        <v>0</v>
      </c>
      <c r="N535" s="116">
        <v>0</v>
      </c>
      <c r="O535" s="116">
        <v>0</v>
      </c>
      <c r="P535" s="120">
        <v>0</v>
      </c>
      <c r="Q535" s="27" t="str">
        <f>IF(G535="01 Jan 1900","Unregistered","Registered")</f>
        <v>Registered</v>
      </c>
      <c r="R535" s="121">
        <f>I535/H535</f>
        <v>0.79999973353160803</v>
      </c>
      <c r="T535" s="117">
        <f t="shared" si="42"/>
        <v>0</v>
      </c>
      <c r="U535" s="117">
        <f t="shared" si="43"/>
        <v>0</v>
      </c>
    </row>
    <row r="536" spans="1:21" x14ac:dyDescent="0.3">
      <c r="A536" s="114">
        <v>5103</v>
      </c>
      <c r="B536" s="114" t="s">
        <v>1430</v>
      </c>
      <c r="C536" s="114" t="s">
        <v>5</v>
      </c>
      <c r="D536" s="114" t="s">
        <v>5588</v>
      </c>
      <c r="E536" s="114" t="s">
        <v>5589</v>
      </c>
      <c r="F536" s="115">
        <v>45090</v>
      </c>
      <c r="G536" s="114" t="s">
        <v>3548</v>
      </c>
      <c r="H536" s="116">
        <v>12232143</v>
      </c>
      <c r="I536" s="116">
        <v>9785715</v>
      </c>
      <c r="J536" s="116">
        <v>9785715</v>
      </c>
      <c r="K536" s="116">
        <v>0</v>
      </c>
      <c r="L536" s="116">
        <v>0</v>
      </c>
      <c r="M536" s="116">
        <v>0</v>
      </c>
      <c r="N536" s="116">
        <v>0</v>
      </c>
      <c r="O536" s="116">
        <v>0</v>
      </c>
      <c r="P536" s="120">
        <v>0</v>
      </c>
      <c r="Q536" s="27" t="str">
        <f>IF(G536="01 Jan 1900","Unregistered","Registered")</f>
        <v>Registered</v>
      </c>
      <c r="R536" s="121">
        <f>I536/H536</f>
        <v>0.80000004905109434</v>
      </c>
      <c r="T536" s="117">
        <f t="shared" si="42"/>
        <v>0</v>
      </c>
      <c r="U536" s="117">
        <f t="shared" si="43"/>
        <v>0</v>
      </c>
    </row>
    <row r="537" spans="1:21" x14ac:dyDescent="0.3">
      <c r="A537" s="114">
        <v>5104</v>
      </c>
      <c r="B537" s="114" t="s">
        <v>1430</v>
      </c>
      <c r="C537" s="114" t="s">
        <v>5</v>
      </c>
      <c r="D537" s="114" t="s">
        <v>5590</v>
      </c>
      <c r="E537" s="114" t="s">
        <v>5591</v>
      </c>
      <c r="F537" s="115">
        <v>45096</v>
      </c>
      <c r="G537" s="114" t="s">
        <v>4263</v>
      </c>
      <c r="H537" s="116">
        <v>7857582</v>
      </c>
      <c r="I537" s="116">
        <v>6286064</v>
      </c>
      <c r="J537" s="116">
        <v>6286064</v>
      </c>
      <c r="K537" s="116">
        <v>0</v>
      </c>
      <c r="L537" s="116">
        <v>0</v>
      </c>
      <c r="M537" s="116">
        <v>0</v>
      </c>
      <c r="N537" s="116">
        <v>0</v>
      </c>
      <c r="O537" s="116">
        <v>0</v>
      </c>
      <c r="P537" s="120">
        <v>0</v>
      </c>
      <c r="Q537" s="27" t="str">
        <f>IF(G537="01 Jan 1900","Unregistered","Registered")</f>
        <v>Registered</v>
      </c>
      <c r="R537" s="121">
        <f>I537/H537</f>
        <v>0.79999979637501717</v>
      </c>
      <c r="T537" s="117">
        <f t="shared" si="42"/>
        <v>0</v>
      </c>
      <c r="U537" s="117">
        <f t="shared" si="43"/>
        <v>0</v>
      </c>
    </row>
    <row r="538" spans="1:21" x14ac:dyDescent="0.3">
      <c r="A538" s="114">
        <v>5105</v>
      </c>
      <c r="B538" s="114" t="s">
        <v>1430</v>
      </c>
      <c r="C538" s="114" t="s">
        <v>5</v>
      </c>
      <c r="D538" s="114" t="s">
        <v>5592</v>
      </c>
      <c r="E538" s="114" t="s">
        <v>5593</v>
      </c>
      <c r="F538" s="115">
        <v>45735</v>
      </c>
      <c r="G538" s="114" t="s">
        <v>2176</v>
      </c>
      <c r="H538" s="116">
        <v>8885000</v>
      </c>
      <c r="I538" s="116">
        <v>7108000</v>
      </c>
      <c r="J538" s="116">
        <v>7108000</v>
      </c>
      <c r="K538" s="116">
        <v>0</v>
      </c>
      <c r="L538" s="116">
        <v>0</v>
      </c>
      <c r="M538" s="116">
        <v>0</v>
      </c>
      <c r="N538" s="116">
        <v>0</v>
      </c>
      <c r="O538" s="116">
        <v>0</v>
      </c>
      <c r="P538" s="120">
        <v>0</v>
      </c>
      <c r="Q538" s="27" t="str">
        <f>IF(G538="01 Jan 1900","Unregistered","Registered")</f>
        <v>Registered</v>
      </c>
      <c r="R538" s="121">
        <f>I538/H538</f>
        <v>0.8</v>
      </c>
      <c r="T538" s="117">
        <f t="shared" si="42"/>
        <v>0</v>
      </c>
      <c r="U538" s="117">
        <f t="shared" si="43"/>
        <v>0</v>
      </c>
    </row>
    <row r="539" spans="1:21" x14ac:dyDescent="0.3">
      <c r="A539" s="114">
        <v>5106</v>
      </c>
      <c r="B539" s="114" t="s">
        <v>1430</v>
      </c>
      <c r="C539" s="114" t="s">
        <v>5</v>
      </c>
      <c r="D539" s="114" t="s">
        <v>5594</v>
      </c>
      <c r="E539" s="114" t="s">
        <v>5595</v>
      </c>
      <c r="F539" s="115">
        <v>45127</v>
      </c>
      <c r="G539" s="114" t="s">
        <v>3056</v>
      </c>
      <c r="H539" s="116">
        <v>12589286</v>
      </c>
      <c r="I539" s="116">
        <v>10071428</v>
      </c>
      <c r="J539" s="116">
        <v>10071428</v>
      </c>
      <c r="K539" s="116">
        <v>0</v>
      </c>
      <c r="L539" s="116">
        <v>0</v>
      </c>
      <c r="M539" s="116">
        <v>0</v>
      </c>
      <c r="N539" s="116">
        <v>0</v>
      </c>
      <c r="O539" s="116">
        <v>0</v>
      </c>
      <c r="P539" s="120">
        <v>0</v>
      </c>
      <c r="Q539" s="27" t="str">
        <f>IF(G539="01 Jan 1900","Unregistered","Registered")</f>
        <v>Registered</v>
      </c>
      <c r="R539" s="121">
        <f>I539/H539</f>
        <v>0.79999993645390211</v>
      </c>
      <c r="T539" s="117">
        <f t="shared" si="42"/>
        <v>0</v>
      </c>
      <c r="U539" s="117">
        <f t="shared" si="43"/>
        <v>0</v>
      </c>
    </row>
    <row r="540" spans="1:21" x14ac:dyDescent="0.3">
      <c r="A540" s="114">
        <v>5107</v>
      </c>
      <c r="B540" s="114" t="s">
        <v>1430</v>
      </c>
      <c r="C540" s="114" t="s">
        <v>5</v>
      </c>
      <c r="D540" s="114" t="s">
        <v>5596</v>
      </c>
      <c r="E540" s="114" t="s">
        <v>5597</v>
      </c>
      <c r="F540" s="115">
        <v>45512</v>
      </c>
      <c r="G540" s="114" t="s">
        <v>5598</v>
      </c>
      <c r="H540" s="116">
        <v>8893750</v>
      </c>
      <c r="I540" s="116">
        <v>6225629</v>
      </c>
      <c r="J540" s="116">
        <v>6225629</v>
      </c>
      <c r="K540" s="116">
        <v>0</v>
      </c>
      <c r="L540" s="116">
        <v>0</v>
      </c>
      <c r="M540" s="116">
        <v>0</v>
      </c>
      <c r="N540" s="116">
        <v>0</v>
      </c>
      <c r="O540" s="116">
        <v>0</v>
      </c>
      <c r="P540" s="120">
        <v>0</v>
      </c>
      <c r="Q540" s="27" t="str">
        <f>IF(G540="01 Jan 1900","Unregistered","Registered")</f>
        <v>Registered</v>
      </c>
      <c r="R540" s="121">
        <f>I540/H540</f>
        <v>0.70000044975404074</v>
      </c>
      <c r="T540" s="117">
        <f t="shared" si="42"/>
        <v>0</v>
      </c>
      <c r="U540" s="117">
        <f t="shared" si="43"/>
        <v>0</v>
      </c>
    </row>
    <row r="541" spans="1:21" x14ac:dyDescent="0.3">
      <c r="A541" s="114">
        <v>5108</v>
      </c>
      <c r="B541" s="114" t="s">
        <v>1430</v>
      </c>
      <c r="C541" s="114" t="s">
        <v>5</v>
      </c>
      <c r="D541" s="114" t="s">
        <v>5599</v>
      </c>
      <c r="E541" s="114" t="s">
        <v>5600</v>
      </c>
      <c r="F541" s="115">
        <v>45107</v>
      </c>
      <c r="G541" s="114" t="s">
        <v>3567</v>
      </c>
      <c r="H541" s="116">
        <v>7983438</v>
      </c>
      <c r="I541" s="116">
        <v>6386754</v>
      </c>
      <c r="J541" s="116">
        <v>6386754</v>
      </c>
      <c r="K541" s="116">
        <v>0</v>
      </c>
      <c r="L541" s="116">
        <v>0</v>
      </c>
      <c r="M541" s="116">
        <v>0</v>
      </c>
      <c r="N541" s="116">
        <v>0</v>
      </c>
      <c r="O541" s="116">
        <v>0</v>
      </c>
      <c r="P541" s="120">
        <v>0</v>
      </c>
      <c r="Q541" s="27" t="str">
        <f>IF(G541="01 Jan 1900","Unregistered","Registered")</f>
        <v>Registered</v>
      </c>
      <c r="R541" s="121">
        <f>I541/H541</f>
        <v>0.80000045093354522</v>
      </c>
      <c r="T541" s="117">
        <f t="shared" si="42"/>
        <v>0</v>
      </c>
      <c r="U541" s="117">
        <f t="shared" si="43"/>
        <v>0</v>
      </c>
    </row>
    <row r="542" spans="1:21" x14ac:dyDescent="0.3">
      <c r="A542" s="114">
        <v>5109</v>
      </c>
      <c r="B542" s="114" t="s">
        <v>1430</v>
      </c>
      <c r="C542" s="114" t="s">
        <v>5</v>
      </c>
      <c r="D542" s="114" t="s">
        <v>5601</v>
      </c>
      <c r="E542" s="114" t="s">
        <v>5602</v>
      </c>
      <c r="F542" s="115">
        <v>45105</v>
      </c>
      <c r="G542" s="114" t="s">
        <v>1963</v>
      </c>
      <c r="H542" s="116">
        <v>12008929</v>
      </c>
      <c r="I542" s="116">
        <v>9607140</v>
      </c>
      <c r="J542" s="116">
        <v>9607140</v>
      </c>
      <c r="K542" s="116">
        <v>0</v>
      </c>
      <c r="L542" s="116">
        <v>0</v>
      </c>
      <c r="M542" s="116">
        <v>0</v>
      </c>
      <c r="N542" s="116">
        <v>0</v>
      </c>
      <c r="O542" s="116">
        <v>0</v>
      </c>
      <c r="P542" s="120">
        <v>0</v>
      </c>
      <c r="Q542" s="27" t="str">
        <f>IF(G542="01 Jan 1900","Unregistered","Registered")</f>
        <v>Registered</v>
      </c>
      <c r="R542" s="121">
        <f>I542/H542</f>
        <v>0.79999973353160803</v>
      </c>
      <c r="T542" s="117">
        <f t="shared" si="42"/>
        <v>0</v>
      </c>
      <c r="U542" s="117">
        <f t="shared" si="43"/>
        <v>0</v>
      </c>
    </row>
    <row r="543" spans="1:21" x14ac:dyDescent="0.3">
      <c r="A543" s="114">
        <v>5110</v>
      </c>
      <c r="B543" s="114" t="s">
        <v>1430</v>
      </c>
      <c r="C543" s="114" t="s">
        <v>5</v>
      </c>
      <c r="D543" s="114" t="s">
        <v>5603</v>
      </c>
      <c r="E543" s="114" t="s">
        <v>5604</v>
      </c>
      <c r="F543" s="115">
        <v>45138</v>
      </c>
      <c r="G543" s="114" t="s">
        <v>4878</v>
      </c>
      <c r="H543" s="116">
        <v>12009105</v>
      </c>
      <c r="I543" s="116">
        <v>9607283</v>
      </c>
      <c r="J543" s="116">
        <v>9607283</v>
      </c>
      <c r="K543" s="116">
        <v>0</v>
      </c>
      <c r="L543" s="116">
        <v>0</v>
      </c>
      <c r="M543" s="116">
        <v>0</v>
      </c>
      <c r="N543" s="116">
        <v>0</v>
      </c>
      <c r="O543" s="116">
        <v>0</v>
      </c>
      <c r="P543" s="120">
        <v>0</v>
      </c>
      <c r="Q543" s="27" t="str">
        <f>IF(G543="01 Jan 1900","Unregistered","Registered")</f>
        <v>Registered</v>
      </c>
      <c r="R543" s="121">
        <f>I543/H543</f>
        <v>0.79999991672984794</v>
      </c>
      <c r="T543" s="117">
        <f t="shared" si="42"/>
        <v>0</v>
      </c>
      <c r="U543" s="117">
        <f t="shared" si="43"/>
        <v>0</v>
      </c>
    </row>
    <row r="544" spans="1:21" x14ac:dyDescent="0.3">
      <c r="A544" s="114">
        <v>5111</v>
      </c>
      <c r="B544" s="114" t="s">
        <v>1430</v>
      </c>
      <c r="C544" s="114" t="s">
        <v>5</v>
      </c>
      <c r="D544" s="114" t="s">
        <v>5605</v>
      </c>
      <c r="E544" s="114" t="s">
        <v>5606</v>
      </c>
      <c r="F544" s="115">
        <v>45176</v>
      </c>
      <c r="G544" s="114" t="s">
        <v>3548</v>
      </c>
      <c r="H544" s="116">
        <v>8152350</v>
      </c>
      <c r="I544" s="116">
        <v>6521882</v>
      </c>
      <c r="J544" s="116">
        <v>6521882</v>
      </c>
      <c r="K544" s="116">
        <v>0</v>
      </c>
      <c r="L544" s="116">
        <v>0</v>
      </c>
      <c r="M544" s="116">
        <v>0</v>
      </c>
      <c r="N544" s="116">
        <v>0</v>
      </c>
      <c r="O544" s="116">
        <v>0</v>
      </c>
      <c r="P544" s="120">
        <v>0</v>
      </c>
      <c r="Q544" s="27" t="str">
        <f>IF(G544="01 Jan 1900","Unregistered","Registered")</f>
        <v>Registered</v>
      </c>
      <c r="R544" s="121">
        <f>I544/H544</f>
        <v>0.80000024532803427</v>
      </c>
      <c r="T544" s="117">
        <f t="shared" si="42"/>
        <v>0</v>
      </c>
      <c r="U544" s="117">
        <f t="shared" si="43"/>
        <v>0</v>
      </c>
    </row>
    <row r="545" spans="1:21" x14ac:dyDescent="0.3">
      <c r="A545" s="114">
        <v>5112</v>
      </c>
      <c r="B545" s="114" t="s">
        <v>1430</v>
      </c>
      <c r="C545" s="114" t="s">
        <v>5</v>
      </c>
      <c r="D545" s="114" t="s">
        <v>5607</v>
      </c>
      <c r="E545" s="114" t="s">
        <v>5608</v>
      </c>
      <c r="F545" s="115">
        <v>45107</v>
      </c>
      <c r="G545" s="114" t="s">
        <v>2515</v>
      </c>
      <c r="H545" s="116">
        <v>12098214</v>
      </c>
      <c r="I545" s="116">
        <v>9678572</v>
      </c>
      <c r="J545" s="116">
        <v>9678572</v>
      </c>
      <c r="K545" s="116">
        <v>0</v>
      </c>
      <c r="L545" s="116">
        <v>0</v>
      </c>
      <c r="M545" s="116">
        <v>0</v>
      </c>
      <c r="N545" s="116">
        <v>0</v>
      </c>
      <c r="O545" s="116">
        <v>0</v>
      </c>
      <c r="P545" s="120">
        <v>0</v>
      </c>
      <c r="Q545" s="27" t="str">
        <f>IF(G545="01 Jan 1900","Unregistered","Registered")</f>
        <v>Registered</v>
      </c>
      <c r="R545" s="121">
        <f>I545/H545</f>
        <v>0.80000006612546282</v>
      </c>
      <c r="T545" s="117">
        <f t="shared" si="42"/>
        <v>0</v>
      </c>
      <c r="U545" s="117">
        <f t="shared" si="43"/>
        <v>0</v>
      </c>
    </row>
    <row r="546" spans="1:21" x14ac:dyDescent="0.3">
      <c r="A546" s="114">
        <v>5113</v>
      </c>
      <c r="B546" s="114" t="s">
        <v>1430</v>
      </c>
      <c r="C546" s="114" t="s">
        <v>5</v>
      </c>
      <c r="D546" s="114" t="s">
        <v>5609</v>
      </c>
      <c r="E546" s="114" t="s">
        <v>5610</v>
      </c>
      <c r="F546" s="115">
        <v>45142</v>
      </c>
      <c r="G546" s="114" t="s">
        <v>2732</v>
      </c>
      <c r="H546" s="116">
        <v>11970900</v>
      </c>
      <c r="I546" s="116">
        <v>9576720</v>
      </c>
      <c r="J546" s="116">
        <v>9576720</v>
      </c>
      <c r="K546" s="116">
        <v>0</v>
      </c>
      <c r="L546" s="116">
        <v>0</v>
      </c>
      <c r="M546" s="116">
        <v>0</v>
      </c>
      <c r="N546" s="116">
        <v>0</v>
      </c>
      <c r="O546" s="116">
        <v>0</v>
      </c>
      <c r="P546" s="120">
        <v>0</v>
      </c>
      <c r="Q546" s="27" t="str">
        <f>IF(G546="01 Jan 1900","Unregistered","Registered")</f>
        <v>Registered</v>
      </c>
      <c r="R546" s="121">
        <f>I546/H546</f>
        <v>0.8</v>
      </c>
      <c r="T546" s="117">
        <f t="shared" ref="T546:T556" si="44">L546+M546+N546+O546+P546</f>
        <v>0</v>
      </c>
      <c r="U546" s="117">
        <f t="shared" ref="U546:U556" si="45">K546-T546</f>
        <v>0</v>
      </c>
    </row>
    <row r="547" spans="1:21" x14ac:dyDescent="0.3">
      <c r="A547" s="114">
        <v>5114</v>
      </c>
      <c r="B547" s="114" t="s">
        <v>1430</v>
      </c>
      <c r="C547" s="114" t="s">
        <v>5</v>
      </c>
      <c r="D547" s="114" t="s">
        <v>5611</v>
      </c>
      <c r="E547" s="114" t="s">
        <v>5612</v>
      </c>
      <c r="F547" s="115">
        <v>45147</v>
      </c>
      <c r="G547" s="114" t="s">
        <v>5613</v>
      </c>
      <c r="H547" s="116">
        <v>8152350</v>
      </c>
      <c r="I547" s="116">
        <v>6521882</v>
      </c>
      <c r="J547" s="116">
        <v>6521882</v>
      </c>
      <c r="K547" s="116">
        <v>0</v>
      </c>
      <c r="L547" s="116">
        <v>0</v>
      </c>
      <c r="M547" s="116">
        <v>0</v>
      </c>
      <c r="N547" s="116">
        <v>0</v>
      </c>
      <c r="O547" s="116">
        <v>0</v>
      </c>
      <c r="P547" s="120">
        <v>0</v>
      </c>
      <c r="Q547" s="27" t="str">
        <f>IF(G547="01 Jan 1900","Unregistered","Registered")</f>
        <v>Registered</v>
      </c>
      <c r="R547" s="121">
        <f>I547/H547</f>
        <v>0.80000024532803427</v>
      </c>
      <c r="T547" s="117">
        <f t="shared" si="44"/>
        <v>0</v>
      </c>
      <c r="U547" s="117">
        <f t="shared" si="45"/>
        <v>0</v>
      </c>
    </row>
    <row r="548" spans="1:21" x14ac:dyDescent="0.3">
      <c r="A548" s="114">
        <v>5115</v>
      </c>
      <c r="B548" s="114" t="s">
        <v>1430</v>
      </c>
      <c r="C548" s="114" t="s">
        <v>5</v>
      </c>
      <c r="D548" s="114" t="s">
        <v>5614</v>
      </c>
      <c r="E548" s="114" t="s">
        <v>5615</v>
      </c>
      <c r="F548" s="115">
        <v>45104</v>
      </c>
      <c r="G548" s="114" t="s">
        <v>5032</v>
      </c>
      <c r="H548" s="116">
        <v>12813108</v>
      </c>
      <c r="I548" s="116">
        <v>10250484</v>
      </c>
      <c r="J548" s="116">
        <v>10250484</v>
      </c>
      <c r="K548" s="116">
        <v>0</v>
      </c>
      <c r="L548" s="116">
        <v>0</v>
      </c>
      <c r="M548" s="116">
        <v>0</v>
      </c>
      <c r="N548" s="116">
        <v>0</v>
      </c>
      <c r="O548" s="116">
        <v>0</v>
      </c>
      <c r="P548" s="120">
        <v>0</v>
      </c>
      <c r="Q548" s="27" t="str">
        <f>IF(G548="01 Jan 1900","Unregistered","Registered")</f>
        <v>Registered</v>
      </c>
      <c r="R548" s="121">
        <f>I548/H548</f>
        <v>0.7999998126918153</v>
      </c>
      <c r="T548" s="117">
        <f t="shared" si="44"/>
        <v>0</v>
      </c>
      <c r="U548" s="117">
        <f t="shared" si="45"/>
        <v>0</v>
      </c>
    </row>
    <row r="549" spans="1:21" x14ac:dyDescent="0.3">
      <c r="A549" s="114">
        <v>5116</v>
      </c>
      <c r="B549" s="114" t="s">
        <v>1430</v>
      </c>
      <c r="C549" s="114" t="s">
        <v>5</v>
      </c>
      <c r="D549" s="114" t="s">
        <v>5616</v>
      </c>
      <c r="E549" s="114" t="s">
        <v>5617</v>
      </c>
      <c r="F549" s="115">
        <v>45411</v>
      </c>
      <c r="G549" s="114" t="s">
        <v>2944</v>
      </c>
      <c r="H549" s="116">
        <v>12340179</v>
      </c>
      <c r="I549" s="116">
        <v>10305132</v>
      </c>
      <c r="J549" s="116">
        <v>10305132</v>
      </c>
      <c r="K549" s="116">
        <v>0</v>
      </c>
      <c r="L549" s="116">
        <v>0</v>
      </c>
      <c r="M549" s="116">
        <v>0</v>
      </c>
      <c r="N549" s="116">
        <v>0</v>
      </c>
      <c r="O549" s="116">
        <v>0</v>
      </c>
      <c r="P549" s="120">
        <v>0</v>
      </c>
      <c r="Q549" s="27" t="str">
        <f>IF(G549="01 Jan 1900","Unregistered","Registered")</f>
        <v>Registered</v>
      </c>
      <c r="R549" s="121">
        <f>I549/H549</f>
        <v>0.83508772441631518</v>
      </c>
      <c r="T549" s="117">
        <f t="shared" si="44"/>
        <v>0</v>
      </c>
      <c r="U549" s="117">
        <f t="shared" si="45"/>
        <v>0</v>
      </c>
    </row>
    <row r="550" spans="1:21" x14ac:dyDescent="0.3">
      <c r="A550" s="114">
        <v>5117</v>
      </c>
      <c r="B550" s="114" t="s">
        <v>1430</v>
      </c>
      <c r="C550" s="114" t="s">
        <v>5</v>
      </c>
      <c r="D550" s="114" t="s">
        <v>5618</v>
      </c>
      <c r="E550" s="114" t="s">
        <v>5619</v>
      </c>
      <c r="F550" s="115">
        <v>45314</v>
      </c>
      <c r="G550" s="114" t="s">
        <v>2410</v>
      </c>
      <c r="H550" s="116">
        <v>8974623</v>
      </c>
      <c r="I550" s="116">
        <v>7179697</v>
      </c>
      <c r="J550" s="116">
        <v>7179697</v>
      </c>
      <c r="K550" s="116">
        <v>0</v>
      </c>
      <c r="L550" s="116">
        <v>0</v>
      </c>
      <c r="M550" s="116">
        <v>0</v>
      </c>
      <c r="N550" s="116">
        <v>0</v>
      </c>
      <c r="O550" s="116">
        <v>0</v>
      </c>
      <c r="P550" s="120">
        <v>0</v>
      </c>
      <c r="Q550" s="27" t="str">
        <f>IF(G550="01 Jan 1900","Unregistered","Registered")</f>
        <v>Registered</v>
      </c>
      <c r="R550" s="121">
        <f>I550/H550</f>
        <v>0.79999984400458934</v>
      </c>
      <c r="T550" s="117">
        <f t="shared" si="44"/>
        <v>0</v>
      </c>
      <c r="U550" s="117">
        <f t="shared" si="45"/>
        <v>0</v>
      </c>
    </row>
    <row r="551" spans="1:21" x14ac:dyDescent="0.3">
      <c r="A551" s="114">
        <v>5118</v>
      </c>
      <c r="B551" s="114" t="s">
        <v>1430</v>
      </c>
      <c r="C551" s="114" t="s">
        <v>5</v>
      </c>
      <c r="D551" s="114" t="s">
        <v>5620</v>
      </c>
      <c r="E551" s="114" t="s">
        <v>5621</v>
      </c>
      <c r="F551" s="115">
        <v>45712</v>
      </c>
      <c r="G551" s="114" t="s">
        <v>5622</v>
      </c>
      <c r="H551" s="116">
        <v>8615685</v>
      </c>
      <c r="I551" s="116">
        <v>6752834</v>
      </c>
      <c r="J551" s="116">
        <v>6752834</v>
      </c>
      <c r="K551" s="116">
        <v>0</v>
      </c>
      <c r="L551" s="116">
        <v>0</v>
      </c>
      <c r="M551" s="116">
        <v>0</v>
      </c>
      <c r="N551" s="116">
        <v>0</v>
      </c>
      <c r="O551" s="116">
        <v>0</v>
      </c>
      <c r="P551" s="120">
        <v>0</v>
      </c>
      <c r="Q551" s="27" t="str">
        <f>IF(G551="01 Jan 1900","Unregistered","Registered")</f>
        <v>Registered</v>
      </c>
      <c r="R551" s="121">
        <f>I551/H551</f>
        <v>0.78378376182508991</v>
      </c>
      <c r="T551" s="117">
        <f t="shared" si="44"/>
        <v>0</v>
      </c>
      <c r="U551" s="117">
        <f t="shared" si="45"/>
        <v>0</v>
      </c>
    </row>
    <row r="552" spans="1:21" x14ac:dyDescent="0.3">
      <c r="A552" s="114">
        <v>5119</v>
      </c>
      <c r="B552" s="114" t="s">
        <v>1430</v>
      </c>
      <c r="C552" s="114" t="s">
        <v>5</v>
      </c>
      <c r="D552" s="114" t="s">
        <v>5623</v>
      </c>
      <c r="E552" s="114" t="s">
        <v>5624</v>
      </c>
      <c r="F552" s="115">
        <v>45260</v>
      </c>
      <c r="G552" s="114" t="s">
        <v>5149</v>
      </c>
      <c r="H552" s="116">
        <v>12998214</v>
      </c>
      <c r="I552" s="116">
        <v>10398572</v>
      </c>
      <c r="J552" s="116">
        <v>10398572</v>
      </c>
      <c r="K552" s="116">
        <v>0</v>
      </c>
      <c r="L552" s="116">
        <v>0</v>
      </c>
      <c r="M552" s="116">
        <v>0</v>
      </c>
      <c r="N552" s="116">
        <v>0</v>
      </c>
      <c r="O552" s="116">
        <v>0</v>
      </c>
      <c r="P552" s="120">
        <v>0</v>
      </c>
      <c r="Q552" s="27" t="str">
        <f>IF(G552="01 Jan 1900","Unregistered","Registered")</f>
        <v>Registered</v>
      </c>
      <c r="R552" s="121">
        <f>I552/H552</f>
        <v>0.80000006154691716</v>
      </c>
      <c r="T552" s="117">
        <f t="shared" si="44"/>
        <v>0</v>
      </c>
      <c r="U552" s="117">
        <f t="shared" si="45"/>
        <v>0</v>
      </c>
    </row>
    <row r="553" spans="1:21" x14ac:dyDescent="0.3">
      <c r="A553" s="114">
        <v>5120</v>
      </c>
      <c r="B553" s="114" t="s">
        <v>1430</v>
      </c>
      <c r="C553" s="114" t="s">
        <v>5</v>
      </c>
      <c r="D553" s="114" t="s">
        <v>5625</v>
      </c>
      <c r="E553" s="114" t="s">
        <v>5626</v>
      </c>
      <c r="F553" s="115">
        <v>45156</v>
      </c>
      <c r="G553" s="114" t="s">
        <v>3591</v>
      </c>
      <c r="H553" s="116">
        <v>12035714</v>
      </c>
      <c r="I553" s="116">
        <v>9026786</v>
      </c>
      <c r="J553" s="116">
        <v>9026786</v>
      </c>
      <c r="K553" s="116">
        <v>0</v>
      </c>
      <c r="L553" s="116">
        <v>0</v>
      </c>
      <c r="M553" s="116">
        <v>0</v>
      </c>
      <c r="N553" s="116">
        <v>0</v>
      </c>
      <c r="O553" s="116">
        <v>0</v>
      </c>
      <c r="P553" s="120">
        <v>0</v>
      </c>
      <c r="Q553" s="27" t="str">
        <f>IF(G553="01 Jan 1900","Unregistered","Registered")</f>
        <v>Registered</v>
      </c>
      <c r="R553" s="121">
        <f>I553/H553</f>
        <v>0.75000004154302768</v>
      </c>
      <c r="T553" s="117">
        <f t="shared" si="44"/>
        <v>0</v>
      </c>
      <c r="U553" s="117">
        <f t="shared" si="45"/>
        <v>0</v>
      </c>
    </row>
    <row r="554" spans="1:21" x14ac:dyDescent="0.3">
      <c r="A554" s="114">
        <v>5121</v>
      </c>
      <c r="B554" s="114" t="s">
        <v>1430</v>
      </c>
      <c r="C554" s="114" t="s">
        <v>5</v>
      </c>
      <c r="D554" s="114" t="s">
        <v>5627</v>
      </c>
      <c r="E554" s="114" t="s">
        <v>5628</v>
      </c>
      <c r="F554" s="115">
        <v>45212</v>
      </c>
      <c r="G554" s="114" t="s">
        <v>5105</v>
      </c>
      <c r="H554" s="116">
        <v>12055800</v>
      </c>
      <c r="I554" s="116">
        <v>9041850</v>
      </c>
      <c r="J554" s="116">
        <v>9041850</v>
      </c>
      <c r="K554" s="116">
        <v>0</v>
      </c>
      <c r="L554" s="116">
        <v>0</v>
      </c>
      <c r="M554" s="116">
        <v>0</v>
      </c>
      <c r="N554" s="116">
        <v>0</v>
      </c>
      <c r="O554" s="116">
        <v>0</v>
      </c>
      <c r="P554" s="120">
        <v>0</v>
      </c>
      <c r="Q554" s="27" t="str">
        <f>IF(G554="01 Jan 1900","Unregistered","Registered")</f>
        <v>Registered</v>
      </c>
      <c r="R554" s="121">
        <f>I554/H554</f>
        <v>0.75</v>
      </c>
      <c r="T554" s="117">
        <f t="shared" si="44"/>
        <v>0</v>
      </c>
      <c r="U554" s="117">
        <f t="shared" si="45"/>
        <v>0</v>
      </c>
    </row>
    <row r="555" spans="1:21" x14ac:dyDescent="0.3">
      <c r="A555" s="114">
        <v>5122</v>
      </c>
      <c r="B555" s="114" t="s">
        <v>1430</v>
      </c>
      <c r="C555" s="114" t="s">
        <v>5</v>
      </c>
      <c r="D555" s="114" t="s">
        <v>5629</v>
      </c>
      <c r="E555" s="114" t="s">
        <v>5630</v>
      </c>
      <c r="F555" s="115">
        <v>45768</v>
      </c>
      <c r="G555" s="114" t="s">
        <v>3286</v>
      </c>
      <c r="H555" s="116">
        <v>12847068</v>
      </c>
      <c r="I555" s="116">
        <v>10277654</v>
      </c>
      <c r="J555" s="116">
        <v>10277654</v>
      </c>
      <c r="K555" s="116">
        <v>0</v>
      </c>
      <c r="L555" s="116">
        <v>0</v>
      </c>
      <c r="M555" s="116">
        <v>0</v>
      </c>
      <c r="N555" s="116">
        <v>0</v>
      </c>
      <c r="O555" s="116">
        <v>0</v>
      </c>
      <c r="P555" s="120">
        <v>0</v>
      </c>
      <c r="Q555" s="27" t="str">
        <f>IF(G555="01 Jan 1900","Unregistered","Registered")</f>
        <v>Registered</v>
      </c>
      <c r="R555" s="121">
        <f>I555/H555</f>
        <v>0.7999999688644911</v>
      </c>
      <c r="T555" s="117">
        <f t="shared" si="44"/>
        <v>0</v>
      </c>
      <c r="U555" s="117">
        <f t="shared" si="45"/>
        <v>0</v>
      </c>
    </row>
    <row r="556" spans="1:21" x14ac:dyDescent="0.3">
      <c r="A556" s="114">
        <v>5123</v>
      </c>
      <c r="B556" s="114" t="s">
        <v>1430</v>
      </c>
      <c r="C556" s="114" t="s">
        <v>5</v>
      </c>
      <c r="D556" s="114" t="s">
        <v>5631</v>
      </c>
      <c r="E556" s="114" t="s">
        <v>5632</v>
      </c>
      <c r="F556" s="115">
        <v>45961</v>
      </c>
      <c r="G556" s="114" t="s">
        <v>2453</v>
      </c>
      <c r="H556" s="116">
        <v>13836607</v>
      </c>
      <c r="I556" s="116">
        <v>11069283</v>
      </c>
      <c r="J556" s="116">
        <v>11069283</v>
      </c>
      <c r="K556" s="116">
        <v>0</v>
      </c>
      <c r="L556" s="116">
        <v>0</v>
      </c>
      <c r="M556" s="116">
        <v>0</v>
      </c>
      <c r="N556" s="116">
        <v>0</v>
      </c>
      <c r="O556" s="116">
        <v>0</v>
      </c>
      <c r="P556" s="120">
        <v>0</v>
      </c>
      <c r="Q556" s="27" t="str">
        <f>IF(G556="01 Jan 1900","Unregistered","Registered")</f>
        <v>Registered</v>
      </c>
      <c r="R556" s="121">
        <f>I556/H556</f>
        <v>0.79999981209266113</v>
      </c>
      <c r="T556" s="117">
        <f t="shared" si="44"/>
        <v>0</v>
      </c>
      <c r="U556" s="117">
        <f t="shared" si="45"/>
        <v>0</v>
      </c>
    </row>
    <row r="557" spans="1:21" s="101" customFormat="1" x14ac:dyDescent="0.3">
      <c r="A557" s="99">
        <v>10783</v>
      </c>
      <c r="B557" s="99" t="s">
        <v>1444</v>
      </c>
      <c r="C557" s="99" t="s">
        <v>1461</v>
      </c>
      <c r="D557" s="99" t="s">
        <v>444</v>
      </c>
      <c r="E557" s="99" t="s">
        <v>98</v>
      </c>
      <c r="F557" s="100">
        <v>46130</v>
      </c>
      <c r="G557" s="99" t="s">
        <v>1898</v>
      </c>
      <c r="H557" s="96">
        <v>25800000</v>
      </c>
      <c r="I557" s="96">
        <v>0</v>
      </c>
      <c r="J557" s="96"/>
      <c r="K557" s="96"/>
      <c r="L557" s="96">
        <v>0</v>
      </c>
      <c r="M557" s="96">
        <v>0</v>
      </c>
      <c r="N557" s="96">
        <v>0</v>
      </c>
      <c r="O557" s="96">
        <v>0</v>
      </c>
      <c r="P557" s="122">
        <v>0</v>
      </c>
      <c r="Q557" s="101" t="str">
        <f>IF(G557="01 Jan 1900","Unregistered","Registered")</f>
        <v>Unregistered</v>
      </c>
      <c r="R557" s="123"/>
      <c r="S557" s="95"/>
    </row>
    <row r="558" spans="1:21" x14ac:dyDescent="0.3">
      <c r="A558" s="114">
        <v>5124</v>
      </c>
      <c r="B558" s="114" t="s">
        <v>1430</v>
      </c>
      <c r="C558" s="114" t="s">
        <v>5</v>
      </c>
      <c r="D558" s="114" t="s">
        <v>5633</v>
      </c>
      <c r="E558" s="114" t="s">
        <v>5634</v>
      </c>
      <c r="F558" s="115">
        <v>45657</v>
      </c>
      <c r="G558" s="114" t="s">
        <v>4649</v>
      </c>
      <c r="H558" s="116">
        <v>8839728</v>
      </c>
      <c r="I558" s="116">
        <v>6187810</v>
      </c>
      <c r="J558" s="116">
        <v>6187810</v>
      </c>
      <c r="K558" s="116">
        <v>0</v>
      </c>
      <c r="L558" s="116">
        <v>0</v>
      </c>
      <c r="M558" s="116">
        <v>0</v>
      </c>
      <c r="N558" s="116">
        <v>0</v>
      </c>
      <c r="O558" s="116">
        <v>0</v>
      </c>
      <c r="P558" s="120">
        <v>0</v>
      </c>
      <c r="Q558" s="27" t="str">
        <f>IF(G558="01 Jan 1900","Unregistered","Registered")</f>
        <v>Registered</v>
      </c>
      <c r="R558" s="121">
        <f>I558/H558</f>
        <v>0.70000004525026105</v>
      </c>
      <c r="T558" s="117">
        <f t="shared" ref="T558:T576" si="46">L558+M558+N558+O558+P558</f>
        <v>0</v>
      </c>
      <c r="U558" s="117">
        <f t="shared" ref="U558:U576" si="47">K558-T558</f>
        <v>0</v>
      </c>
    </row>
    <row r="559" spans="1:21" x14ac:dyDescent="0.3">
      <c r="A559" s="114">
        <v>5125</v>
      </c>
      <c r="B559" s="114" t="s">
        <v>1430</v>
      </c>
      <c r="C559" s="114" t="s">
        <v>5</v>
      </c>
      <c r="D559" s="114" t="s">
        <v>5635</v>
      </c>
      <c r="E559" s="114" t="s">
        <v>5636</v>
      </c>
      <c r="F559" s="115">
        <v>45313</v>
      </c>
      <c r="G559" s="114" t="s">
        <v>5027</v>
      </c>
      <c r="H559" s="116">
        <v>8358100</v>
      </c>
      <c r="I559" s="116">
        <v>6686480</v>
      </c>
      <c r="J559" s="116">
        <v>6686480</v>
      </c>
      <c r="K559" s="116">
        <v>0</v>
      </c>
      <c r="L559" s="116">
        <v>0</v>
      </c>
      <c r="M559" s="116">
        <v>0</v>
      </c>
      <c r="N559" s="116">
        <v>0</v>
      </c>
      <c r="O559" s="116">
        <v>0</v>
      </c>
      <c r="P559" s="120">
        <v>0</v>
      </c>
      <c r="Q559" s="27" t="str">
        <f>IF(G559="01 Jan 1900","Unregistered","Registered")</f>
        <v>Registered</v>
      </c>
      <c r="R559" s="121">
        <f>I559/H559</f>
        <v>0.8</v>
      </c>
      <c r="T559" s="117">
        <f t="shared" si="46"/>
        <v>0</v>
      </c>
      <c r="U559" s="117">
        <f t="shared" si="47"/>
        <v>0</v>
      </c>
    </row>
    <row r="560" spans="1:21" x14ac:dyDescent="0.3">
      <c r="A560" s="114">
        <v>5126</v>
      </c>
      <c r="B560" s="114" t="s">
        <v>1430</v>
      </c>
      <c r="C560" s="114" t="s">
        <v>5</v>
      </c>
      <c r="D560" s="114" t="s">
        <v>5637</v>
      </c>
      <c r="E560" s="114" t="s">
        <v>5638</v>
      </c>
      <c r="F560" s="115">
        <v>45473</v>
      </c>
      <c r="G560" s="114" t="s">
        <v>3727</v>
      </c>
      <c r="H560" s="116">
        <v>12321429</v>
      </c>
      <c r="I560" s="116">
        <v>9857143</v>
      </c>
      <c r="J560" s="116">
        <v>9857143</v>
      </c>
      <c r="K560" s="116">
        <v>0</v>
      </c>
      <c r="L560" s="116">
        <v>0</v>
      </c>
      <c r="M560" s="116">
        <v>0</v>
      </c>
      <c r="N560" s="116">
        <v>0</v>
      </c>
      <c r="O560" s="116">
        <v>0</v>
      </c>
      <c r="P560" s="120">
        <v>0</v>
      </c>
      <c r="Q560" s="27" t="str">
        <f>IF(G560="01 Jan 1900","Unregistered","Registered")</f>
        <v>Registered</v>
      </c>
      <c r="R560" s="121">
        <f>I560/H560</f>
        <v>0.79999998376811654</v>
      </c>
      <c r="T560" s="117">
        <f t="shared" si="46"/>
        <v>0</v>
      </c>
      <c r="U560" s="117">
        <f t="shared" si="47"/>
        <v>0</v>
      </c>
    </row>
    <row r="561" spans="1:21" x14ac:dyDescent="0.3">
      <c r="A561" s="114">
        <v>5127</v>
      </c>
      <c r="B561" s="114" t="s">
        <v>1430</v>
      </c>
      <c r="C561" s="114" t="s">
        <v>5</v>
      </c>
      <c r="D561" s="114" t="s">
        <v>5639</v>
      </c>
      <c r="E561" s="114" t="s">
        <v>5640</v>
      </c>
      <c r="F561" s="115">
        <v>45991</v>
      </c>
      <c r="G561" s="114" t="s">
        <v>5422</v>
      </c>
      <c r="H561" s="116">
        <v>13351480</v>
      </c>
      <c r="I561" s="116">
        <v>10681184</v>
      </c>
      <c r="J561" s="116">
        <v>10681184</v>
      </c>
      <c r="K561" s="116">
        <v>0</v>
      </c>
      <c r="L561" s="116">
        <v>0</v>
      </c>
      <c r="M561" s="116">
        <v>0</v>
      </c>
      <c r="N561" s="116">
        <v>0</v>
      </c>
      <c r="O561" s="116">
        <v>0</v>
      </c>
      <c r="P561" s="120">
        <v>0</v>
      </c>
      <c r="Q561" s="27" t="str">
        <f>IF(G561="01 Jan 1900","Unregistered","Registered")</f>
        <v>Registered</v>
      </c>
      <c r="R561" s="121">
        <f>I561/H561</f>
        <v>0.8</v>
      </c>
      <c r="T561" s="117">
        <f t="shared" si="46"/>
        <v>0</v>
      </c>
      <c r="U561" s="117">
        <f t="shared" si="47"/>
        <v>0</v>
      </c>
    </row>
    <row r="562" spans="1:21" x14ac:dyDescent="0.3">
      <c r="A562" s="114">
        <v>5128</v>
      </c>
      <c r="B562" s="114" t="s">
        <v>1430</v>
      </c>
      <c r="C562" s="114" t="s">
        <v>5</v>
      </c>
      <c r="D562" s="114" t="s">
        <v>5641</v>
      </c>
      <c r="E562" s="114" t="s">
        <v>5642</v>
      </c>
      <c r="F562" s="115">
        <v>45331</v>
      </c>
      <c r="G562" s="114" t="s">
        <v>5643</v>
      </c>
      <c r="H562" s="116">
        <v>8214519</v>
      </c>
      <c r="I562" s="116">
        <v>6571616</v>
      </c>
      <c r="J562" s="116">
        <v>6571616</v>
      </c>
      <c r="K562" s="116">
        <v>0</v>
      </c>
      <c r="L562" s="116">
        <v>0</v>
      </c>
      <c r="M562" s="116">
        <v>0</v>
      </c>
      <c r="N562" s="116">
        <v>0</v>
      </c>
      <c r="O562" s="116">
        <v>0</v>
      </c>
      <c r="P562" s="120">
        <v>0</v>
      </c>
      <c r="Q562" s="27" t="str">
        <f>IF(G562="01 Jan 1900","Unregistered","Registered")</f>
        <v>Registered</v>
      </c>
      <c r="R562" s="121">
        <f>I562/H562</f>
        <v>0.8000000973885385</v>
      </c>
      <c r="T562" s="117">
        <f t="shared" si="46"/>
        <v>0</v>
      </c>
      <c r="U562" s="117">
        <f t="shared" si="47"/>
        <v>0</v>
      </c>
    </row>
    <row r="563" spans="1:21" x14ac:dyDescent="0.3">
      <c r="A563" s="114">
        <v>5129</v>
      </c>
      <c r="B563" s="114" t="s">
        <v>1430</v>
      </c>
      <c r="C563" s="114" t="s">
        <v>5</v>
      </c>
      <c r="D563" s="114" t="s">
        <v>5644</v>
      </c>
      <c r="E563" s="114" t="s">
        <v>5645</v>
      </c>
      <c r="F563" s="115">
        <v>45657</v>
      </c>
      <c r="G563" s="114" t="s">
        <v>5433</v>
      </c>
      <c r="H563" s="116">
        <v>8768175</v>
      </c>
      <c r="I563" s="116">
        <v>6137725</v>
      </c>
      <c r="J563" s="116">
        <v>6137725</v>
      </c>
      <c r="K563" s="116">
        <v>0</v>
      </c>
      <c r="L563" s="116">
        <v>0</v>
      </c>
      <c r="M563" s="116">
        <v>0</v>
      </c>
      <c r="N563" s="116">
        <v>0</v>
      </c>
      <c r="O563" s="116">
        <v>0</v>
      </c>
      <c r="P563" s="120">
        <v>0</v>
      </c>
      <c r="Q563" s="27" t="str">
        <f>IF(G563="01 Jan 1900","Unregistered","Registered")</f>
        <v>Registered</v>
      </c>
      <c r="R563" s="121">
        <f>I563/H563</f>
        <v>0.70000028512204648</v>
      </c>
      <c r="T563" s="117">
        <f t="shared" si="46"/>
        <v>0</v>
      </c>
      <c r="U563" s="117">
        <f t="shared" si="47"/>
        <v>0</v>
      </c>
    </row>
    <row r="564" spans="1:21" x14ac:dyDescent="0.3">
      <c r="A564" s="114">
        <v>5130</v>
      </c>
      <c r="B564" s="114" t="s">
        <v>1430</v>
      </c>
      <c r="C564" s="114" t="s">
        <v>5</v>
      </c>
      <c r="D564" s="114" t="s">
        <v>5646</v>
      </c>
      <c r="E564" s="114" t="s">
        <v>5647</v>
      </c>
      <c r="F564" s="115">
        <v>45341</v>
      </c>
      <c r="G564" s="114" t="s">
        <v>5648</v>
      </c>
      <c r="H564" s="116">
        <v>8078451</v>
      </c>
      <c r="I564" s="116">
        <v>6462762</v>
      </c>
      <c r="J564" s="116">
        <v>6462762</v>
      </c>
      <c r="K564" s="116">
        <v>0</v>
      </c>
      <c r="L564" s="116">
        <v>0</v>
      </c>
      <c r="M564" s="116">
        <v>0</v>
      </c>
      <c r="N564" s="116">
        <v>0</v>
      </c>
      <c r="O564" s="116">
        <v>0</v>
      </c>
      <c r="P564" s="120">
        <v>0</v>
      </c>
      <c r="Q564" s="27" t="str">
        <f>IF(G564="01 Jan 1900","Unregistered","Registered")</f>
        <v>Registered</v>
      </c>
      <c r="R564" s="121">
        <f>I564/H564</f>
        <v>0.80000014854332846</v>
      </c>
      <c r="T564" s="117">
        <f t="shared" si="46"/>
        <v>0</v>
      </c>
      <c r="U564" s="117">
        <f t="shared" si="47"/>
        <v>0</v>
      </c>
    </row>
    <row r="565" spans="1:21" x14ac:dyDescent="0.3">
      <c r="A565" s="114">
        <v>5131</v>
      </c>
      <c r="B565" s="114" t="s">
        <v>1430</v>
      </c>
      <c r="C565" s="114" t="s">
        <v>5</v>
      </c>
      <c r="D565" s="114" t="s">
        <v>5649</v>
      </c>
      <c r="E565" s="114" t="s">
        <v>5650</v>
      </c>
      <c r="F565" s="115">
        <v>45194</v>
      </c>
      <c r="G565" s="114" t="s">
        <v>2595</v>
      </c>
      <c r="H565" s="116">
        <v>12286607</v>
      </c>
      <c r="I565" s="116">
        <v>9829283</v>
      </c>
      <c r="J565" s="116">
        <v>9829283</v>
      </c>
      <c r="K565" s="116">
        <v>0</v>
      </c>
      <c r="L565" s="116">
        <v>0</v>
      </c>
      <c r="M565" s="116">
        <v>0</v>
      </c>
      <c r="N565" s="116">
        <v>0</v>
      </c>
      <c r="O565" s="116">
        <v>0</v>
      </c>
      <c r="P565" s="120">
        <v>0</v>
      </c>
      <c r="Q565" s="27" t="str">
        <f>IF(G565="01 Jan 1900","Unregistered","Registered")</f>
        <v>Registered</v>
      </c>
      <c r="R565" s="121">
        <f>I565/H565</f>
        <v>0.79999978838746943</v>
      </c>
      <c r="T565" s="117">
        <f t="shared" si="46"/>
        <v>0</v>
      </c>
      <c r="U565" s="117">
        <f t="shared" si="47"/>
        <v>0</v>
      </c>
    </row>
    <row r="566" spans="1:21" x14ac:dyDescent="0.3">
      <c r="A566" s="114">
        <v>5132</v>
      </c>
      <c r="B566" s="114" t="s">
        <v>1430</v>
      </c>
      <c r="C566" s="114" t="s">
        <v>5</v>
      </c>
      <c r="D566" s="114" t="s">
        <v>5651</v>
      </c>
      <c r="E566" s="114" t="s">
        <v>5652</v>
      </c>
      <c r="F566" s="115">
        <v>45362</v>
      </c>
      <c r="G566" s="114" t="s">
        <v>2154</v>
      </c>
      <c r="H566" s="116">
        <v>12733036</v>
      </c>
      <c r="I566" s="116">
        <v>10186428</v>
      </c>
      <c r="J566" s="116">
        <v>10186428</v>
      </c>
      <c r="K566" s="116">
        <v>0</v>
      </c>
      <c r="L566" s="116">
        <v>0</v>
      </c>
      <c r="M566" s="116">
        <v>0</v>
      </c>
      <c r="N566" s="116">
        <v>0</v>
      </c>
      <c r="O566" s="116">
        <v>0</v>
      </c>
      <c r="P566" s="120">
        <v>0</v>
      </c>
      <c r="Q566" s="27" t="str">
        <f>IF(G566="01 Jan 1900","Unregistered","Registered")</f>
        <v>Registered</v>
      </c>
      <c r="R566" s="121">
        <f>I566/H566</f>
        <v>0.7999999371713078</v>
      </c>
      <c r="T566" s="117">
        <f t="shared" si="46"/>
        <v>0</v>
      </c>
      <c r="U566" s="117">
        <f t="shared" si="47"/>
        <v>0</v>
      </c>
    </row>
    <row r="567" spans="1:21" x14ac:dyDescent="0.3">
      <c r="A567" s="114">
        <v>5133</v>
      </c>
      <c r="B567" s="114" t="s">
        <v>1430</v>
      </c>
      <c r="C567" s="114" t="s">
        <v>5</v>
      </c>
      <c r="D567" s="114" t="s">
        <v>5653</v>
      </c>
      <c r="E567" s="114" t="s">
        <v>5654</v>
      </c>
      <c r="F567" s="115">
        <v>45547</v>
      </c>
      <c r="G567" s="114" t="s">
        <v>2413</v>
      </c>
      <c r="H567" s="116">
        <v>9149400</v>
      </c>
      <c r="I567" s="116">
        <v>7319520</v>
      </c>
      <c r="J567" s="116">
        <v>7319520</v>
      </c>
      <c r="K567" s="116">
        <v>0</v>
      </c>
      <c r="L567" s="116">
        <v>0</v>
      </c>
      <c r="M567" s="116">
        <v>0</v>
      </c>
      <c r="N567" s="116">
        <v>0</v>
      </c>
      <c r="O567" s="116">
        <v>0</v>
      </c>
      <c r="P567" s="120">
        <v>0</v>
      </c>
      <c r="Q567" s="27" t="str">
        <f>IF(G567="01 Jan 1900","Unregistered","Registered")</f>
        <v>Registered</v>
      </c>
      <c r="R567" s="121">
        <f>I567/H567</f>
        <v>0.8</v>
      </c>
      <c r="T567" s="117">
        <f t="shared" si="46"/>
        <v>0</v>
      </c>
      <c r="U567" s="117">
        <f t="shared" si="47"/>
        <v>0</v>
      </c>
    </row>
    <row r="568" spans="1:21" x14ac:dyDescent="0.3">
      <c r="A568" s="114">
        <v>5134</v>
      </c>
      <c r="B568" s="114" t="s">
        <v>1430</v>
      </c>
      <c r="C568" s="114" t="s">
        <v>5</v>
      </c>
      <c r="D568" s="114" t="s">
        <v>5655</v>
      </c>
      <c r="E568" s="114" t="s">
        <v>5656</v>
      </c>
      <c r="F568" s="115">
        <v>45504</v>
      </c>
      <c r="G568" s="114" t="s">
        <v>1768</v>
      </c>
      <c r="H568" s="116">
        <v>8750000</v>
      </c>
      <c r="I568" s="116">
        <v>7000000</v>
      </c>
      <c r="J568" s="116">
        <v>7000000</v>
      </c>
      <c r="K568" s="116">
        <v>0</v>
      </c>
      <c r="L568" s="116">
        <v>0</v>
      </c>
      <c r="M568" s="116">
        <v>0</v>
      </c>
      <c r="N568" s="116">
        <v>0</v>
      </c>
      <c r="O568" s="116">
        <v>0</v>
      </c>
      <c r="P568" s="120">
        <v>0</v>
      </c>
      <c r="Q568" s="27" t="str">
        <f>IF(G568="01 Jan 1900","Unregistered","Registered")</f>
        <v>Registered</v>
      </c>
      <c r="R568" s="121">
        <f>I568/H568</f>
        <v>0.8</v>
      </c>
      <c r="T568" s="117">
        <f t="shared" si="46"/>
        <v>0</v>
      </c>
      <c r="U568" s="117">
        <f t="shared" si="47"/>
        <v>0</v>
      </c>
    </row>
    <row r="569" spans="1:21" x14ac:dyDescent="0.3">
      <c r="A569" s="114">
        <v>5135</v>
      </c>
      <c r="B569" s="114" t="s">
        <v>1430</v>
      </c>
      <c r="C569" s="114" t="s">
        <v>5</v>
      </c>
      <c r="D569" s="114" t="s">
        <v>5657</v>
      </c>
      <c r="E569" s="114" t="s">
        <v>5658</v>
      </c>
      <c r="F569" s="115">
        <v>45176</v>
      </c>
      <c r="G569" s="114" t="s">
        <v>2595</v>
      </c>
      <c r="H569" s="116">
        <v>8214286</v>
      </c>
      <c r="I569" s="116">
        <v>6571426</v>
      </c>
      <c r="J569" s="116">
        <v>6571426</v>
      </c>
      <c r="K569" s="116">
        <v>0</v>
      </c>
      <c r="L569" s="116">
        <v>0</v>
      </c>
      <c r="M569" s="116">
        <v>0</v>
      </c>
      <c r="N569" s="116">
        <v>0</v>
      </c>
      <c r="O569" s="116">
        <v>0</v>
      </c>
      <c r="P569" s="120">
        <v>0</v>
      </c>
      <c r="Q569" s="27" t="str">
        <f>IF(G569="01 Jan 1900","Unregistered","Registered")</f>
        <v>Registered</v>
      </c>
      <c r="R569" s="121">
        <f>I569/H569</f>
        <v>0.79999965913044668</v>
      </c>
      <c r="T569" s="117">
        <f t="shared" si="46"/>
        <v>0</v>
      </c>
      <c r="U569" s="117">
        <f t="shared" si="47"/>
        <v>0</v>
      </c>
    </row>
    <row r="570" spans="1:21" x14ac:dyDescent="0.3">
      <c r="A570" s="114">
        <v>5136</v>
      </c>
      <c r="B570" s="114" t="s">
        <v>1430</v>
      </c>
      <c r="C570" s="114" t="s">
        <v>5</v>
      </c>
      <c r="D570" s="114" t="s">
        <v>5659</v>
      </c>
      <c r="E570" s="114" t="s">
        <v>5660</v>
      </c>
      <c r="F570" s="115">
        <v>45252</v>
      </c>
      <c r="G570" s="114" t="s">
        <v>4964</v>
      </c>
      <c r="H570" s="116">
        <v>8315500</v>
      </c>
      <c r="I570" s="116">
        <v>6652400</v>
      </c>
      <c r="J570" s="116">
        <v>6652400</v>
      </c>
      <c r="K570" s="116">
        <v>0</v>
      </c>
      <c r="L570" s="116">
        <v>0</v>
      </c>
      <c r="M570" s="116">
        <v>0</v>
      </c>
      <c r="N570" s="116">
        <v>0</v>
      </c>
      <c r="O570" s="116">
        <v>0</v>
      </c>
      <c r="P570" s="120">
        <v>0</v>
      </c>
      <c r="Q570" s="27" t="str">
        <f>IF(G570="01 Jan 1900","Unregistered","Registered")</f>
        <v>Registered</v>
      </c>
      <c r="R570" s="121">
        <f>I570/H570</f>
        <v>0.8</v>
      </c>
      <c r="T570" s="117">
        <f t="shared" si="46"/>
        <v>0</v>
      </c>
      <c r="U570" s="117">
        <f t="shared" si="47"/>
        <v>0</v>
      </c>
    </row>
    <row r="571" spans="1:21" x14ac:dyDescent="0.3">
      <c r="A571" s="114">
        <v>5137</v>
      </c>
      <c r="B571" s="114" t="s">
        <v>1430</v>
      </c>
      <c r="C571" s="114" t="s">
        <v>5</v>
      </c>
      <c r="D571" s="114" t="s">
        <v>5661</v>
      </c>
      <c r="E571" s="114" t="s">
        <v>5662</v>
      </c>
      <c r="F571" s="115">
        <v>45100</v>
      </c>
      <c r="G571" s="114" t="s">
        <v>2998</v>
      </c>
      <c r="H571" s="116">
        <v>11562500</v>
      </c>
      <c r="I571" s="116">
        <v>9250000</v>
      </c>
      <c r="J571" s="116">
        <v>9250000</v>
      </c>
      <c r="K571" s="116">
        <v>0</v>
      </c>
      <c r="L571" s="116">
        <v>0</v>
      </c>
      <c r="M571" s="116">
        <v>0</v>
      </c>
      <c r="N571" s="116">
        <v>0</v>
      </c>
      <c r="O571" s="116">
        <v>0</v>
      </c>
      <c r="P571" s="120">
        <v>0</v>
      </c>
      <c r="Q571" s="27" t="str">
        <f>IF(G571="01 Jan 1900","Unregistered","Registered")</f>
        <v>Registered</v>
      </c>
      <c r="R571" s="121">
        <f>I571/H571</f>
        <v>0.8</v>
      </c>
      <c r="T571" s="117">
        <f t="shared" si="46"/>
        <v>0</v>
      </c>
      <c r="U571" s="117">
        <f t="shared" si="47"/>
        <v>0</v>
      </c>
    </row>
    <row r="572" spans="1:21" x14ac:dyDescent="0.3">
      <c r="A572" s="114">
        <v>5138</v>
      </c>
      <c r="B572" s="114" t="s">
        <v>1430</v>
      </c>
      <c r="C572" s="114" t="s">
        <v>5</v>
      </c>
      <c r="D572" s="114" t="s">
        <v>5663</v>
      </c>
      <c r="E572" s="114" t="s">
        <v>5654</v>
      </c>
      <c r="F572" s="115">
        <v>45100</v>
      </c>
      <c r="G572" s="114" t="s">
        <v>4878</v>
      </c>
      <c r="H572" s="116">
        <v>11741071</v>
      </c>
      <c r="I572" s="116">
        <v>9392857</v>
      </c>
      <c r="J572" s="116">
        <v>9392857</v>
      </c>
      <c r="K572" s="116">
        <v>0</v>
      </c>
      <c r="L572" s="116">
        <v>0</v>
      </c>
      <c r="M572" s="116">
        <v>0</v>
      </c>
      <c r="N572" s="116">
        <v>0</v>
      </c>
      <c r="O572" s="116">
        <v>0</v>
      </c>
      <c r="P572" s="120">
        <v>0</v>
      </c>
      <c r="Q572" s="27" t="str">
        <f>IF(G572="01 Jan 1900","Unregistered","Registered")</f>
        <v>Registered</v>
      </c>
      <c r="R572" s="121">
        <f>I572/H572</f>
        <v>0.80000001703422119</v>
      </c>
      <c r="T572" s="117">
        <f t="shared" si="46"/>
        <v>0</v>
      </c>
      <c r="U572" s="117">
        <f t="shared" si="47"/>
        <v>0</v>
      </c>
    </row>
    <row r="573" spans="1:21" x14ac:dyDescent="0.3">
      <c r="A573" s="114">
        <v>5139</v>
      </c>
      <c r="B573" s="114" t="s">
        <v>1430</v>
      </c>
      <c r="C573" s="114" t="s">
        <v>5</v>
      </c>
      <c r="D573" s="114" t="s">
        <v>5664</v>
      </c>
      <c r="E573" s="114" t="s">
        <v>5665</v>
      </c>
      <c r="F573" s="115">
        <v>45104</v>
      </c>
      <c r="G573" s="114" t="s">
        <v>2842</v>
      </c>
      <c r="H573" s="116">
        <v>7911607</v>
      </c>
      <c r="I573" s="116">
        <v>6329283</v>
      </c>
      <c r="J573" s="116">
        <v>6329283</v>
      </c>
      <c r="K573" s="116">
        <v>0</v>
      </c>
      <c r="L573" s="116">
        <v>0</v>
      </c>
      <c r="M573" s="116">
        <v>0</v>
      </c>
      <c r="N573" s="116">
        <v>0</v>
      </c>
      <c r="O573" s="116">
        <v>0</v>
      </c>
      <c r="P573" s="120">
        <v>0</v>
      </c>
      <c r="Q573" s="27" t="str">
        <f>IF(G573="01 Jan 1900","Unregistered","Registered")</f>
        <v>Registered</v>
      </c>
      <c r="R573" s="121">
        <f>I573/H573</f>
        <v>0.79999967136891403</v>
      </c>
      <c r="T573" s="117">
        <f t="shared" si="46"/>
        <v>0</v>
      </c>
      <c r="U573" s="117">
        <f t="shared" si="47"/>
        <v>0</v>
      </c>
    </row>
    <row r="574" spans="1:21" x14ac:dyDescent="0.3">
      <c r="A574" s="114">
        <v>5140</v>
      </c>
      <c r="B574" s="114" t="s">
        <v>1430</v>
      </c>
      <c r="C574" s="114" t="s">
        <v>5</v>
      </c>
      <c r="D574" s="114" t="s">
        <v>5666</v>
      </c>
      <c r="E574" s="114" t="s">
        <v>5093</v>
      </c>
      <c r="F574" s="115">
        <v>45104</v>
      </c>
      <c r="G574" s="114" t="s">
        <v>2619</v>
      </c>
      <c r="H574" s="116">
        <v>11919643</v>
      </c>
      <c r="I574" s="116">
        <v>9535715</v>
      </c>
      <c r="J574" s="116">
        <v>9535715</v>
      </c>
      <c r="K574" s="116">
        <v>0</v>
      </c>
      <c r="L574" s="116">
        <v>0</v>
      </c>
      <c r="M574" s="116">
        <v>0</v>
      </c>
      <c r="N574" s="116">
        <v>0</v>
      </c>
      <c r="O574" s="116">
        <v>0</v>
      </c>
      <c r="P574" s="120">
        <v>0</v>
      </c>
      <c r="Q574" s="27" t="str">
        <f>IF(G574="01 Jan 1900","Unregistered","Registered")</f>
        <v>Registered</v>
      </c>
      <c r="R574" s="121">
        <f>I574/H574</f>
        <v>0.80000005033707799</v>
      </c>
      <c r="T574" s="117">
        <f t="shared" si="46"/>
        <v>0</v>
      </c>
      <c r="U574" s="117">
        <f t="shared" si="47"/>
        <v>0</v>
      </c>
    </row>
    <row r="575" spans="1:21" x14ac:dyDescent="0.3">
      <c r="A575" s="114">
        <v>5141</v>
      </c>
      <c r="B575" s="114" t="s">
        <v>1430</v>
      </c>
      <c r="C575" s="114" t="s">
        <v>5</v>
      </c>
      <c r="D575" s="114" t="s">
        <v>5667</v>
      </c>
      <c r="E575" s="114" t="s">
        <v>5668</v>
      </c>
      <c r="F575" s="115">
        <v>45357</v>
      </c>
      <c r="G575" s="114" t="s">
        <v>3578</v>
      </c>
      <c r="H575" s="116">
        <v>12187500</v>
      </c>
      <c r="I575" s="116">
        <v>9750000</v>
      </c>
      <c r="J575" s="116">
        <v>9750000</v>
      </c>
      <c r="K575" s="116">
        <v>0</v>
      </c>
      <c r="L575" s="116">
        <v>0</v>
      </c>
      <c r="M575" s="116">
        <v>0</v>
      </c>
      <c r="N575" s="116">
        <v>0</v>
      </c>
      <c r="O575" s="116">
        <v>0</v>
      </c>
      <c r="P575" s="120">
        <v>0</v>
      </c>
      <c r="Q575" s="27" t="str">
        <f>IF(G575="01 Jan 1900","Unregistered","Registered")</f>
        <v>Registered</v>
      </c>
      <c r="R575" s="121">
        <f>I575/H575</f>
        <v>0.8</v>
      </c>
      <c r="T575" s="117">
        <f t="shared" si="46"/>
        <v>0</v>
      </c>
      <c r="U575" s="117">
        <f t="shared" si="47"/>
        <v>0</v>
      </c>
    </row>
    <row r="576" spans="1:21" x14ac:dyDescent="0.3">
      <c r="A576" s="114">
        <v>10086</v>
      </c>
      <c r="B576" s="114" t="s">
        <v>1430</v>
      </c>
      <c r="C576" s="114" t="s">
        <v>5</v>
      </c>
      <c r="D576" s="114" t="s">
        <v>9428</v>
      </c>
      <c r="E576" s="114" t="s">
        <v>9429</v>
      </c>
      <c r="F576" s="115">
        <v>45176</v>
      </c>
      <c r="G576" s="114" t="s">
        <v>3086</v>
      </c>
      <c r="H576" s="116">
        <v>8188396</v>
      </c>
      <c r="I576" s="116">
        <v>6550719</v>
      </c>
      <c r="J576" s="116">
        <v>6552025</v>
      </c>
      <c r="K576" s="116">
        <v>-1306</v>
      </c>
      <c r="L576" s="116">
        <v>0</v>
      </c>
      <c r="M576" s="116">
        <v>0</v>
      </c>
      <c r="N576" s="116">
        <v>0</v>
      </c>
      <c r="O576" s="116">
        <v>0</v>
      </c>
      <c r="P576" s="120">
        <v>0</v>
      </c>
      <c r="Q576" s="27" t="str">
        <f>IF(G576="01 Jan 1900","Unregistered","Registered")</f>
        <v>Registered</v>
      </c>
      <c r="R576" s="121">
        <f>I576/H576</f>
        <v>0.80000026867288787</v>
      </c>
      <c r="T576" s="117">
        <f t="shared" si="46"/>
        <v>0</v>
      </c>
      <c r="U576" s="117">
        <f t="shared" si="47"/>
        <v>-1306</v>
      </c>
    </row>
    <row r="577" spans="1:29" x14ac:dyDescent="0.3">
      <c r="A577" s="99">
        <v>10588</v>
      </c>
      <c r="B577" s="99" t="s">
        <v>1430</v>
      </c>
      <c r="C577" s="99" t="s">
        <v>5</v>
      </c>
      <c r="D577" s="99" t="s">
        <v>10174</v>
      </c>
      <c r="E577" s="99" t="s">
        <v>10175</v>
      </c>
      <c r="F577" s="100">
        <v>45282</v>
      </c>
      <c r="G577" s="99" t="s">
        <v>1898</v>
      </c>
      <c r="H577" s="96">
        <v>8258929</v>
      </c>
      <c r="I577" s="96">
        <f>H577*R577</f>
        <v>6607143.2000000002</v>
      </c>
      <c r="J577" s="96">
        <v>4200000</v>
      </c>
      <c r="K577" s="96">
        <f>I577-J577</f>
        <v>2407143.2000000002</v>
      </c>
      <c r="L577" s="97">
        <f>IF(AND($S577&gt;=0,$S577&lt;=30),$K577,0)</f>
        <v>0</v>
      </c>
      <c r="M577" s="97">
        <f>IF(AND($S577&gt;=31,$S577&lt;=60),$K577,0)</f>
        <v>0</v>
      </c>
      <c r="N577" s="97">
        <f>IF(AND($S577&gt;=61,$S577&lt;=90),$K577,0)</f>
        <v>0</v>
      </c>
      <c r="O577" s="97">
        <f>IF(AND($S577&gt;=91,$S577&lt;=120),$K577,0)</f>
        <v>0</v>
      </c>
      <c r="P577" s="98">
        <f>IF($S577&gt;120,$K577,0)</f>
        <v>2407143.2000000002</v>
      </c>
      <c r="Q577" s="101" t="str">
        <f>IF(G577="01 Jan 1900","Unregistered","Registered")</f>
        <v>Unregistered</v>
      </c>
      <c r="R577" s="123">
        <v>0.8</v>
      </c>
      <c r="S577" s="95">
        <f>DATE(2026,4,30)-F577</f>
        <v>860</v>
      </c>
      <c r="T577" s="101"/>
      <c r="U577" s="101"/>
      <c r="V577" s="101"/>
      <c r="W577" s="101"/>
      <c r="X577" s="101"/>
      <c r="Y577" s="101"/>
      <c r="Z577" s="101"/>
      <c r="AA577" s="101"/>
      <c r="AB577" s="101"/>
      <c r="AC577" s="101"/>
    </row>
    <row r="578" spans="1:29" x14ac:dyDescent="0.3">
      <c r="A578" s="114">
        <v>1705</v>
      </c>
      <c r="B578" s="114" t="s">
        <v>2097</v>
      </c>
      <c r="C578" s="114" t="s">
        <v>87</v>
      </c>
      <c r="D578" s="114" t="s">
        <v>5008</v>
      </c>
      <c r="E578" s="114" t="s">
        <v>2652</v>
      </c>
      <c r="F578" s="115">
        <v>45615</v>
      </c>
      <c r="G578" s="114" t="s">
        <v>4204</v>
      </c>
      <c r="H578" s="116">
        <v>12852000</v>
      </c>
      <c r="I578" s="116">
        <v>12852000</v>
      </c>
      <c r="J578" s="116">
        <v>12852000</v>
      </c>
      <c r="K578" s="116">
        <v>0</v>
      </c>
      <c r="L578" s="116">
        <v>0</v>
      </c>
      <c r="M578" s="116">
        <v>0</v>
      </c>
      <c r="N578" s="116">
        <v>0</v>
      </c>
      <c r="O578" s="116">
        <v>0</v>
      </c>
      <c r="P578" s="120">
        <v>0</v>
      </c>
      <c r="Q578" s="27" t="str">
        <f>IF(G578="01 Jan 1900","Unregistered","Registered")</f>
        <v>Registered</v>
      </c>
      <c r="R578" s="121">
        <f>I578/H578</f>
        <v>1</v>
      </c>
      <c r="T578" s="117">
        <f t="shared" ref="T578:T604" si="48">L578+M578+N578+O578+P578</f>
        <v>0</v>
      </c>
      <c r="U578" s="117">
        <f t="shared" ref="U578:U604" si="49">K578-T578</f>
        <v>0</v>
      </c>
    </row>
    <row r="579" spans="1:29" x14ac:dyDescent="0.3">
      <c r="A579" s="114">
        <v>1706</v>
      </c>
      <c r="B579" s="114" t="s">
        <v>2097</v>
      </c>
      <c r="C579" s="114" t="s">
        <v>87</v>
      </c>
      <c r="D579" s="114" t="s">
        <v>5009</v>
      </c>
      <c r="E579" s="114" t="s">
        <v>5010</v>
      </c>
      <c r="F579" s="115">
        <v>45373</v>
      </c>
      <c r="G579" s="114" t="s">
        <v>5011</v>
      </c>
      <c r="H579" s="116">
        <v>13011200</v>
      </c>
      <c r="I579" s="116">
        <v>13011200</v>
      </c>
      <c r="J579" s="116">
        <v>13011200</v>
      </c>
      <c r="K579" s="116">
        <v>0</v>
      </c>
      <c r="L579" s="116">
        <v>0</v>
      </c>
      <c r="M579" s="116">
        <v>0</v>
      </c>
      <c r="N579" s="116">
        <v>0</v>
      </c>
      <c r="O579" s="116">
        <v>0</v>
      </c>
      <c r="P579" s="120">
        <v>0</v>
      </c>
      <c r="Q579" s="27" t="str">
        <f>IF(G579="01 Jan 1900","Unregistered","Registered")</f>
        <v>Registered</v>
      </c>
      <c r="R579" s="121">
        <f>I579/H579</f>
        <v>1</v>
      </c>
      <c r="T579" s="117">
        <f t="shared" si="48"/>
        <v>0</v>
      </c>
      <c r="U579" s="117">
        <f t="shared" si="49"/>
        <v>0</v>
      </c>
    </row>
    <row r="580" spans="1:29" x14ac:dyDescent="0.3">
      <c r="A580" s="114">
        <v>1707</v>
      </c>
      <c r="B580" s="114" t="s">
        <v>2097</v>
      </c>
      <c r="C580" s="114" t="s">
        <v>87</v>
      </c>
      <c r="D580" s="114" t="s">
        <v>5012</v>
      </c>
      <c r="E580" s="114" t="s">
        <v>5013</v>
      </c>
      <c r="F580" s="115">
        <v>45335</v>
      </c>
      <c r="G580" s="114" t="s">
        <v>5014</v>
      </c>
      <c r="H580" s="116">
        <v>12974400</v>
      </c>
      <c r="I580" s="116">
        <v>12974400</v>
      </c>
      <c r="J580" s="116">
        <v>12974400</v>
      </c>
      <c r="K580" s="116">
        <v>0</v>
      </c>
      <c r="L580" s="116">
        <v>0</v>
      </c>
      <c r="M580" s="116">
        <v>0</v>
      </c>
      <c r="N580" s="116">
        <v>0</v>
      </c>
      <c r="O580" s="116">
        <v>0</v>
      </c>
      <c r="P580" s="120">
        <v>0</v>
      </c>
      <c r="Q580" s="27" t="str">
        <f>IF(G580="01 Jan 1900","Unregistered","Registered")</f>
        <v>Registered</v>
      </c>
      <c r="R580" s="121">
        <f>I580/H580</f>
        <v>1</v>
      </c>
      <c r="T580" s="117">
        <f t="shared" si="48"/>
        <v>0</v>
      </c>
      <c r="U580" s="117">
        <f t="shared" si="49"/>
        <v>0</v>
      </c>
    </row>
    <row r="581" spans="1:29" x14ac:dyDescent="0.3">
      <c r="A581" s="114">
        <v>1708</v>
      </c>
      <c r="B581" s="114" t="s">
        <v>2097</v>
      </c>
      <c r="C581" s="114" t="s">
        <v>87</v>
      </c>
      <c r="D581" s="114" t="s">
        <v>5015</v>
      </c>
      <c r="E581" s="114" t="s">
        <v>5016</v>
      </c>
      <c r="F581" s="115">
        <v>45299</v>
      </c>
      <c r="G581" s="114" t="s">
        <v>3330</v>
      </c>
      <c r="H581" s="116">
        <v>13132800</v>
      </c>
      <c r="I581" s="116">
        <v>13132800</v>
      </c>
      <c r="J581" s="116">
        <v>13132800</v>
      </c>
      <c r="K581" s="116">
        <v>0</v>
      </c>
      <c r="L581" s="116">
        <v>0</v>
      </c>
      <c r="M581" s="116">
        <v>0</v>
      </c>
      <c r="N581" s="116">
        <v>0</v>
      </c>
      <c r="O581" s="116">
        <v>0</v>
      </c>
      <c r="P581" s="120">
        <v>0</v>
      </c>
      <c r="Q581" s="27" t="str">
        <f>IF(G581="01 Jan 1900","Unregistered","Registered")</f>
        <v>Registered</v>
      </c>
      <c r="R581" s="121">
        <f>I581/H581</f>
        <v>1</v>
      </c>
      <c r="T581" s="117">
        <f t="shared" si="48"/>
        <v>0</v>
      </c>
      <c r="U581" s="117">
        <f t="shared" si="49"/>
        <v>0</v>
      </c>
    </row>
    <row r="582" spans="1:29" x14ac:dyDescent="0.3">
      <c r="A582" s="114">
        <v>1709</v>
      </c>
      <c r="B582" s="114" t="s">
        <v>2097</v>
      </c>
      <c r="C582" s="114" t="s">
        <v>87</v>
      </c>
      <c r="D582" s="114" t="s">
        <v>5017</v>
      </c>
      <c r="E582" s="114" t="s">
        <v>5018</v>
      </c>
      <c r="F582" s="115">
        <v>45310</v>
      </c>
      <c r="G582" s="114" t="s">
        <v>5019</v>
      </c>
      <c r="H582" s="116">
        <v>13708800</v>
      </c>
      <c r="I582" s="116">
        <v>13708800</v>
      </c>
      <c r="J582" s="116">
        <v>13708800</v>
      </c>
      <c r="K582" s="116">
        <v>0</v>
      </c>
      <c r="L582" s="116">
        <v>0</v>
      </c>
      <c r="M582" s="116">
        <v>0</v>
      </c>
      <c r="N582" s="116">
        <v>0</v>
      </c>
      <c r="O582" s="116">
        <v>0</v>
      </c>
      <c r="P582" s="120">
        <v>0</v>
      </c>
      <c r="Q582" s="27" t="str">
        <f>IF(G582="01 Jan 1900","Unregistered","Registered")</f>
        <v>Registered</v>
      </c>
      <c r="R582" s="121">
        <f>I582/H582</f>
        <v>1</v>
      </c>
      <c r="T582" s="117">
        <f t="shared" si="48"/>
        <v>0</v>
      </c>
      <c r="U582" s="117">
        <f t="shared" si="49"/>
        <v>0</v>
      </c>
    </row>
    <row r="583" spans="1:29" x14ac:dyDescent="0.3">
      <c r="A583" s="114">
        <v>1710</v>
      </c>
      <c r="B583" s="114" t="s">
        <v>2097</v>
      </c>
      <c r="C583" s="114" t="s">
        <v>87</v>
      </c>
      <c r="D583" s="114" t="s">
        <v>5020</v>
      </c>
      <c r="E583" s="114" t="s">
        <v>5021</v>
      </c>
      <c r="F583" s="115">
        <v>45299</v>
      </c>
      <c r="G583" s="114" t="s">
        <v>2410</v>
      </c>
      <c r="H583" s="116">
        <v>13011200</v>
      </c>
      <c r="I583" s="116">
        <v>13011200</v>
      </c>
      <c r="J583" s="116">
        <v>13011200</v>
      </c>
      <c r="K583" s="116">
        <v>0</v>
      </c>
      <c r="L583" s="116">
        <v>0</v>
      </c>
      <c r="M583" s="116">
        <v>0</v>
      </c>
      <c r="N583" s="116">
        <v>0</v>
      </c>
      <c r="O583" s="116">
        <v>0</v>
      </c>
      <c r="P583" s="120">
        <v>0</v>
      </c>
      <c r="Q583" s="27" t="str">
        <f>IF(G583="01 Jan 1900","Unregistered","Registered")</f>
        <v>Registered</v>
      </c>
      <c r="R583" s="121">
        <f>I583/H583</f>
        <v>1</v>
      </c>
      <c r="T583" s="117">
        <f t="shared" si="48"/>
        <v>0</v>
      </c>
      <c r="U583" s="117">
        <f t="shared" si="49"/>
        <v>0</v>
      </c>
    </row>
    <row r="584" spans="1:29" x14ac:dyDescent="0.3">
      <c r="A584" s="114">
        <v>1711</v>
      </c>
      <c r="B584" s="114" t="s">
        <v>2097</v>
      </c>
      <c r="C584" s="114" t="s">
        <v>87</v>
      </c>
      <c r="D584" s="114" t="s">
        <v>5022</v>
      </c>
      <c r="E584" s="114" t="s">
        <v>5023</v>
      </c>
      <c r="F584" s="115">
        <v>45218</v>
      </c>
      <c r="G584" s="114" t="s">
        <v>5024</v>
      </c>
      <c r="H584" s="116">
        <v>13708800</v>
      </c>
      <c r="I584" s="116">
        <v>13708800</v>
      </c>
      <c r="J584" s="116">
        <v>13708800</v>
      </c>
      <c r="K584" s="116">
        <v>0</v>
      </c>
      <c r="L584" s="116">
        <v>0</v>
      </c>
      <c r="M584" s="116">
        <v>0</v>
      </c>
      <c r="N584" s="116">
        <v>0</v>
      </c>
      <c r="O584" s="116">
        <v>0</v>
      </c>
      <c r="P584" s="120">
        <v>0</v>
      </c>
      <c r="Q584" s="27" t="str">
        <f>IF(G584="01 Jan 1900","Unregistered","Registered")</f>
        <v>Registered</v>
      </c>
      <c r="R584" s="121">
        <f>I584/H584</f>
        <v>1</v>
      </c>
      <c r="T584" s="117">
        <f t="shared" si="48"/>
        <v>0</v>
      </c>
      <c r="U584" s="117">
        <f t="shared" si="49"/>
        <v>0</v>
      </c>
    </row>
    <row r="585" spans="1:29" x14ac:dyDescent="0.3">
      <c r="A585" s="114">
        <v>1712</v>
      </c>
      <c r="B585" s="114" t="s">
        <v>2097</v>
      </c>
      <c r="C585" s="114" t="s">
        <v>87</v>
      </c>
      <c r="D585" s="114" t="s">
        <v>5025</v>
      </c>
      <c r="E585" s="114" t="s">
        <v>5026</v>
      </c>
      <c r="F585" s="115">
        <v>45299</v>
      </c>
      <c r="G585" s="114" t="s">
        <v>5027</v>
      </c>
      <c r="H585" s="116">
        <v>13619200</v>
      </c>
      <c r="I585" s="116">
        <v>13619200</v>
      </c>
      <c r="J585" s="116">
        <v>13619200</v>
      </c>
      <c r="K585" s="116">
        <v>0</v>
      </c>
      <c r="L585" s="116">
        <v>0</v>
      </c>
      <c r="M585" s="116">
        <v>0</v>
      </c>
      <c r="N585" s="116">
        <v>0</v>
      </c>
      <c r="O585" s="116">
        <v>0</v>
      </c>
      <c r="P585" s="120">
        <v>0</v>
      </c>
      <c r="Q585" s="27" t="str">
        <f>IF(G585="01 Jan 1900","Unregistered","Registered")</f>
        <v>Registered</v>
      </c>
      <c r="R585" s="121">
        <f>I585/H585</f>
        <v>1</v>
      </c>
      <c r="T585" s="117">
        <f t="shared" si="48"/>
        <v>0</v>
      </c>
      <c r="U585" s="117">
        <f t="shared" si="49"/>
        <v>0</v>
      </c>
    </row>
    <row r="586" spans="1:29" x14ac:dyDescent="0.3">
      <c r="A586" s="114">
        <v>1713</v>
      </c>
      <c r="B586" s="114" t="s">
        <v>2097</v>
      </c>
      <c r="C586" s="114" t="s">
        <v>87</v>
      </c>
      <c r="D586" s="114" t="s">
        <v>5028</v>
      </c>
      <c r="E586" s="114" t="s">
        <v>5029</v>
      </c>
      <c r="F586" s="115">
        <v>45027</v>
      </c>
      <c r="G586" s="114" t="s">
        <v>2601</v>
      </c>
      <c r="H586" s="116">
        <v>12571165</v>
      </c>
      <c r="I586" s="116">
        <v>12571165</v>
      </c>
      <c r="J586" s="116">
        <v>12571165</v>
      </c>
      <c r="K586" s="116">
        <v>0</v>
      </c>
      <c r="L586" s="116">
        <v>0</v>
      </c>
      <c r="M586" s="116">
        <v>0</v>
      </c>
      <c r="N586" s="116">
        <v>0</v>
      </c>
      <c r="O586" s="116">
        <v>0</v>
      </c>
      <c r="P586" s="120">
        <v>0</v>
      </c>
      <c r="Q586" s="27" t="str">
        <f>IF(G586="01 Jan 1900","Unregistered","Registered")</f>
        <v>Registered</v>
      </c>
      <c r="R586" s="121">
        <f>I586/H586</f>
        <v>1</v>
      </c>
      <c r="T586" s="117">
        <f t="shared" si="48"/>
        <v>0</v>
      </c>
      <c r="U586" s="117">
        <f t="shared" si="49"/>
        <v>0</v>
      </c>
    </row>
    <row r="587" spans="1:29" x14ac:dyDescent="0.3">
      <c r="A587" s="114">
        <v>1714</v>
      </c>
      <c r="B587" s="114" t="s">
        <v>2097</v>
      </c>
      <c r="C587" s="114" t="s">
        <v>87</v>
      </c>
      <c r="D587" s="114" t="s">
        <v>5030</v>
      </c>
      <c r="E587" s="114" t="s">
        <v>5031</v>
      </c>
      <c r="F587" s="115">
        <v>45026</v>
      </c>
      <c r="G587" s="114" t="s">
        <v>5032</v>
      </c>
      <c r="H587" s="116">
        <v>13254400</v>
      </c>
      <c r="I587" s="116">
        <v>13254400</v>
      </c>
      <c r="J587" s="116">
        <v>13254400</v>
      </c>
      <c r="K587" s="116">
        <v>0</v>
      </c>
      <c r="L587" s="116">
        <v>0</v>
      </c>
      <c r="M587" s="116">
        <v>0</v>
      </c>
      <c r="N587" s="116">
        <v>0</v>
      </c>
      <c r="O587" s="116">
        <v>0</v>
      </c>
      <c r="P587" s="120">
        <v>0</v>
      </c>
      <c r="Q587" s="27" t="str">
        <f>IF(G587="01 Jan 1900","Unregistered","Registered")</f>
        <v>Registered</v>
      </c>
      <c r="R587" s="121">
        <f>I587/H587</f>
        <v>1</v>
      </c>
      <c r="T587" s="117">
        <f t="shared" si="48"/>
        <v>0</v>
      </c>
      <c r="U587" s="117">
        <f t="shared" si="49"/>
        <v>0</v>
      </c>
    </row>
    <row r="588" spans="1:29" x14ac:dyDescent="0.3">
      <c r="A588" s="114">
        <v>1715</v>
      </c>
      <c r="B588" s="114" t="s">
        <v>2097</v>
      </c>
      <c r="C588" s="114" t="s">
        <v>87</v>
      </c>
      <c r="D588" s="114" t="s">
        <v>5033</v>
      </c>
      <c r="E588" s="114" t="s">
        <v>5034</v>
      </c>
      <c r="F588" s="115">
        <v>45124</v>
      </c>
      <c r="G588" s="114" t="s">
        <v>4958</v>
      </c>
      <c r="H588" s="116">
        <v>13464000</v>
      </c>
      <c r="I588" s="116">
        <v>13464000</v>
      </c>
      <c r="J588" s="116">
        <v>13464000</v>
      </c>
      <c r="K588" s="116">
        <v>0</v>
      </c>
      <c r="L588" s="116">
        <v>0</v>
      </c>
      <c r="M588" s="116">
        <v>0</v>
      </c>
      <c r="N588" s="116">
        <v>0</v>
      </c>
      <c r="O588" s="116">
        <v>0</v>
      </c>
      <c r="P588" s="120">
        <v>0</v>
      </c>
      <c r="Q588" s="27" t="str">
        <f>IF(G588="01 Jan 1900","Unregistered","Registered")</f>
        <v>Registered</v>
      </c>
      <c r="R588" s="121">
        <f>I588/H588</f>
        <v>1</v>
      </c>
      <c r="T588" s="117">
        <f t="shared" si="48"/>
        <v>0</v>
      </c>
      <c r="U588" s="117">
        <f t="shared" si="49"/>
        <v>0</v>
      </c>
    </row>
    <row r="589" spans="1:29" x14ac:dyDescent="0.3">
      <c r="A589" s="114">
        <v>1716</v>
      </c>
      <c r="B589" s="114" t="s">
        <v>2097</v>
      </c>
      <c r="C589" s="114" t="s">
        <v>87</v>
      </c>
      <c r="D589" s="114" t="s">
        <v>5035</v>
      </c>
      <c r="E589" s="114" t="s">
        <v>5036</v>
      </c>
      <c r="F589" s="115">
        <v>45026</v>
      </c>
      <c r="G589" s="114" t="s">
        <v>3053</v>
      </c>
      <c r="H589" s="116">
        <v>13132800</v>
      </c>
      <c r="I589" s="116">
        <v>13132800</v>
      </c>
      <c r="J589" s="116">
        <v>13132800</v>
      </c>
      <c r="K589" s="116">
        <v>0</v>
      </c>
      <c r="L589" s="116">
        <v>0</v>
      </c>
      <c r="M589" s="116">
        <v>0</v>
      </c>
      <c r="N589" s="116">
        <v>0</v>
      </c>
      <c r="O589" s="116">
        <v>0</v>
      </c>
      <c r="P589" s="120">
        <v>0</v>
      </c>
      <c r="Q589" s="27" t="str">
        <f>IF(G589="01 Jan 1900","Unregistered","Registered")</f>
        <v>Registered</v>
      </c>
      <c r="R589" s="121">
        <f>I589/H589</f>
        <v>1</v>
      </c>
      <c r="T589" s="117">
        <f t="shared" si="48"/>
        <v>0</v>
      </c>
      <c r="U589" s="117">
        <f t="shared" si="49"/>
        <v>0</v>
      </c>
    </row>
    <row r="590" spans="1:29" x14ac:dyDescent="0.3">
      <c r="A590" s="114">
        <v>1717</v>
      </c>
      <c r="B590" s="114" t="s">
        <v>2097</v>
      </c>
      <c r="C590" s="114" t="s">
        <v>87</v>
      </c>
      <c r="D590" s="114" t="s">
        <v>5037</v>
      </c>
      <c r="E590" s="114" t="s">
        <v>5038</v>
      </c>
      <c r="F590" s="115">
        <v>45026</v>
      </c>
      <c r="G590" s="114" t="s">
        <v>1629</v>
      </c>
      <c r="H590" s="116">
        <v>13219200</v>
      </c>
      <c r="I590" s="116">
        <v>13219200</v>
      </c>
      <c r="J590" s="116">
        <v>13219200</v>
      </c>
      <c r="K590" s="116">
        <v>0</v>
      </c>
      <c r="L590" s="116">
        <v>0</v>
      </c>
      <c r="M590" s="116">
        <v>0</v>
      </c>
      <c r="N590" s="116">
        <v>0</v>
      </c>
      <c r="O590" s="116">
        <v>0</v>
      </c>
      <c r="P590" s="120">
        <v>0</v>
      </c>
      <c r="Q590" s="27" t="str">
        <f>IF(G590="01 Jan 1900","Unregistered","Registered")</f>
        <v>Registered</v>
      </c>
      <c r="R590" s="121">
        <f>I590/H590</f>
        <v>1</v>
      </c>
      <c r="T590" s="117">
        <f t="shared" si="48"/>
        <v>0</v>
      </c>
      <c r="U590" s="117">
        <f t="shared" si="49"/>
        <v>0</v>
      </c>
    </row>
    <row r="591" spans="1:29" x14ac:dyDescent="0.3">
      <c r="A591" s="114">
        <v>1718</v>
      </c>
      <c r="B591" s="114" t="s">
        <v>2097</v>
      </c>
      <c r="C591" s="114" t="s">
        <v>87</v>
      </c>
      <c r="D591" s="114" t="s">
        <v>5039</v>
      </c>
      <c r="E591" s="114" t="s">
        <v>5040</v>
      </c>
      <c r="F591" s="115">
        <v>45034</v>
      </c>
      <c r="G591" s="114" t="s">
        <v>3077</v>
      </c>
      <c r="H591" s="116">
        <v>13619200</v>
      </c>
      <c r="I591" s="116">
        <v>13619200</v>
      </c>
      <c r="J591" s="116">
        <v>13619200</v>
      </c>
      <c r="K591" s="116">
        <v>0</v>
      </c>
      <c r="L591" s="116">
        <v>0</v>
      </c>
      <c r="M591" s="116">
        <v>0</v>
      </c>
      <c r="N591" s="116">
        <v>0</v>
      </c>
      <c r="O591" s="116">
        <v>0</v>
      </c>
      <c r="P591" s="120">
        <v>0</v>
      </c>
      <c r="Q591" s="27" t="str">
        <f>IF(G591="01 Jan 1900","Unregistered","Registered")</f>
        <v>Registered</v>
      </c>
      <c r="R591" s="121">
        <f>I591/H591</f>
        <v>1</v>
      </c>
      <c r="T591" s="117">
        <f t="shared" si="48"/>
        <v>0</v>
      </c>
      <c r="U591" s="117">
        <f t="shared" si="49"/>
        <v>0</v>
      </c>
    </row>
    <row r="592" spans="1:29" x14ac:dyDescent="0.3">
      <c r="A592" s="114">
        <v>37</v>
      </c>
      <c r="B592" s="114" t="s">
        <v>1444</v>
      </c>
      <c r="C592" s="114" t="s">
        <v>423</v>
      </c>
      <c r="D592" s="114" t="s">
        <v>1445</v>
      </c>
      <c r="E592" s="114" t="s">
        <v>1446</v>
      </c>
      <c r="F592" s="115">
        <v>46069</v>
      </c>
      <c r="G592" s="114" t="s">
        <v>1416</v>
      </c>
      <c r="H592" s="116">
        <v>31740000</v>
      </c>
      <c r="I592" s="116">
        <v>9522000</v>
      </c>
      <c r="J592" s="116">
        <v>0</v>
      </c>
      <c r="K592" s="116">
        <v>9522000</v>
      </c>
      <c r="L592" s="116">
        <v>9522000</v>
      </c>
      <c r="M592" s="116">
        <v>0</v>
      </c>
      <c r="N592" s="116">
        <v>0</v>
      </c>
      <c r="O592" s="116">
        <v>0</v>
      </c>
      <c r="P592" s="120">
        <v>0</v>
      </c>
      <c r="Q592" s="27" t="str">
        <f>IF(G592="01 Jan 1900","Unregistered","Registered")</f>
        <v>Registered</v>
      </c>
      <c r="R592" s="121">
        <f>I592/H592</f>
        <v>0.3</v>
      </c>
      <c r="T592" s="117">
        <f t="shared" si="48"/>
        <v>9522000</v>
      </c>
      <c r="U592" s="117">
        <f t="shared" si="49"/>
        <v>0</v>
      </c>
    </row>
    <row r="593" spans="1:29" x14ac:dyDescent="0.3">
      <c r="A593" s="114">
        <v>56</v>
      </c>
      <c r="B593" s="114" t="s">
        <v>1444</v>
      </c>
      <c r="C593" s="114" t="s">
        <v>423</v>
      </c>
      <c r="D593" s="114" t="s">
        <v>1497</v>
      </c>
      <c r="E593" s="114" t="s">
        <v>1498</v>
      </c>
      <c r="F593" s="115">
        <v>45831</v>
      </c>
      <c r="G593" s="114" t="s">
        <v>1499</v>
      </c>
      <c r="H593" s="116">
        <v>35400000</v>
      </c>
      <c r="I593" s="116">
        <v>10620000</v>
      </c>
      <c r="J593" s="116">
        <v>3600000</v>
      </c>
      <c r="K593" s="116">
        <v>7020000</v>
      </c>
      <c r="L593" s="116">
        <v>0</v>
      </c>
      <c r="M593" s="116">
        <v>0</v>
      </c>
      <c r="N593" s="116">
        <v>7020000</v>
      </c>
      <c r="O593" s="116">
        <v>0</v>
      </c>
      <c r="P593" s="120">
        <v>0</v>
      </c>
      <c r="Q593" s="27" t="str">
        <f>IF(G593="01 Jan 1900","Unregistered","Registered")</f>
        <v>Registered</v>
      </c>
      <c r="R593" s="121">
        <f>I593/H593</f>
        <v>0.3</v>
      </c>
      <c r="T593" s="117">
        <f t="shared" si="48"/>
        <v>7020000</v>
      </c>
      <c r="U593" s="117">
        <f t="shared" si="49"/>
        <v>0</v>
      </c>
    </row>
    <row r="594" spans="1:29" x14ac:dyDescent="0.3">
      <c r="A594" s="114">
        <v>85</v>
      </c>
      <c r="B594" s="114" t="s">
        <v>1444</v>
      </c>
      <c r="C594" s="114" t="s">
        <v>423</v>
      </c>
      <c r="D594" s="114" t="s">
        <v>1576</v>
      </c>
      <c r="E594" s="114" t="s">
        <v>1577</v>
      </c>
      <c r="F594" s="115">
        <v>45926</v>
      </c>
      <c r="G594" s="114" t="s">
        <v>1535</v>
      </c>
      <c r="H594" s="116">
        <v>31100000</v>
      </c>
      <c r="I594" s="116">
        <v>9330000</v>
      </c>
      <c r="J594" s="116">
        <v>4000000</v>
      </c>
      <c r="K594" s="116">
        <v>5330000</v>
      </c>
      <c r="L594" s="116">
        <v>0</v>
      </c>
      <c r="M594" s="116">
        <v>0</v>
      </c>
      <c r="N594" s="116">
        <v>5330000</v>
      </c>
      <c r="O594" s="116">
        <v>0</v>
      </c>
      <c r="P594" s="120">
        <v>0</v>
      </c>
      <c r="Q594" s="27" t="str">
        <f>IF(G594="01 Jan 1900","Unregistered","Registered")</f>
        <v>Registered</v>
      </c>
      <c r="R594" s="121">
        <f>I594/H594</f>
        <v>0.3</v>
      </c>
      <c r="T594" s="117">
        <f t="shared" si="48"/>
        <v>5330000</v>
      </c>
      <c r="U594" s="117">
        <f t="shared" si="49"/>
        <v>0</v>
      </c>
    </row>
    <row r="595" spans="1:29" x14ac:dyDescent="0.3">
      <c r="A595" s="114">
        <v>94</v>
      </c>
      <c r="B595" s="114" t="s">
        <v>1444</v>
      </c>
      <c r="C595" s="114" t="s">
        <v>423</v>
      </c>
      <c r="D595" s="114" t="s">
        <v>1597</v>
      </c>
      <c r="E595" s="114" t="s">
        <v>1598</v>
      </c>
      <c r="F595" s="115">
        <v>46042</v>
      </c>
      <c r="G595" s="114" t="s">
        <v>1599</v>
      </c>
      <c r="H595" s="116">
        <v>25200000</v>
      </c>
      <c r="I595" s="116">
        <v>7560000</v>
      </c>
      <c r="J595" s="116">
        <v>2500000</v>
      </c>
      <c r="K595" s="116">
        <v>5060000</v>
      </c>
      <c r="L595" s="116">
        <v>0</v>
      </c>
      <c r="M595" s="116">
        <v>5060000</v>
      </c>
      <c r="N595" s="116">
        <v>0</v>
      </c>
      <c r="O595" s="116">
        <v>0</v>
      </c>
      <c r="P595" s="120">
        <v>0</v>
      </c>
      <c r="Q595" s="27" t="str">
        <f>IF(G595="01 Jan 1900","Unregistered","Registered")</f>
        <v>Registered</v>
      </c>
      <c r="R595" s="121">
        <f>I595/H595</f>
        <v>0.3</v>
      </c>
      <c r="T595" s="117">
        <f t="shared" si="48"/>
        <v>5060000</v>
      </c>
      <c r="U595" s="117">
        <f t="shared" si="49"/>
        <v>0</v>
      </c>
    </row>
    <row r="596" spans="1:29" x14ac:dyDescent="0.3">
      <c r="A596" s="114">
        <v>95</v>
      </c>
      <c r="B596" s="114" t="s">
        <v>1444</v>
      </c>
      <c r="C596" s="114" t="s">
        <v>423</v>
      </c>
      <c r="D596" s="114" t="s">
        <v>1600</v>
      </c>
      <c r="E596" s="114" t="s">
        <v>1601</v>
      </c>
      <c r="F596" s="115">
        <v>46042</v>
      </c>
      <c r="G596" s="114" t="s">
        <v>1599</v>
      </c>
      <c r="H596" s="116">
        <v>25200000</v>
      </c>
      <c r="I596" s="116">
        <v>7560000</v>
      </c>
      <c r="J596" s="116">
        <v>2500000</v>
      </c>
      <c r="K596" s="116">
        <v>5060000</v>
      </c>
      <c r="L596" s="116">
        <v>0</v>
      </c>
      <c r="M596" s="116">
        <v>5060000</v>
      </c>
      <c r="N596" s="116">
        <v>0</v>
      </c>
      <c r="O596" s="116">
        <v>0</v>
      </c>
      <c r="P596" s="120">
        <v>0</v>
      </c>
      <c r="Q596" s="27" t="str">
        <f>IF(G596="01 Jan 1900","Unregistered","Registered")</f>
        <v>Registered</v>
      </c>
      <c r="R596" s="121">
        <f>I596/H596</f>
        <v>0.3</v>
      </c>
      <c r="T596" s="117">
        <f t="shared" si="48"/>
        <v>5060000</v>
      </c>
      <c r="U596" s="117">
        <f t="shared" si="49"/>
        <v>0</v>
      </c>
    </row>
    <row r="597" spans="1:29" x14ac:dyDescent="0.3">
      <c r="A597" s="114">
        <v>96</v>
      </c>
      <c r="B597" s="114" t="s">
        <v>1444</v>
      </c>
      <c r="C597" s="114" t="s">
        <v>423</v>
      </c>
      <c r="D597" s="114" t="s">
        <v>1602</v>
      </c>
      <c r="E597" s="114" t="s">
        <v>1603</v>
      </c>
      <c r="F597" s="115">
        <v>46042</v>
      </c>
      <c r="G597" s="114" t="s">
        <v>1599</v>
      </c>
      <c r="H597" s="116">
        <v>25200000</v>
      </c>
      <c r="I597" s="116">
        <v>7560000</v>
      </c>
      <c r="J597" s="116">
        <v>2500000</v>
      </c>
      <c r="K597" s="116">
        <v>5060000</v>
      </c>
      <c r="L597" s="116">
        <v>0</v>
      </c>
      <c r="M597" s="116">
        <v>5060000</v>
      </c>
      <c r="N597" s="116">
        <v>0</v>
      </c>
      <c r="O597" s="116">
        <v>0</v>
      </c>
      <c r="P597" s="120">
        <v>0</v>
      </c>
      <c r="Q597" s="27" t="str">
        <f>IF(G597="01 Jan 1900","Unregistered","Registered")</f>
        <v>Registered</v>
      </c>
      <c r="R597" s="121">
        <f>I597/H597</f>
        <v>0.3</v>
      </c>
      <c r="T597" s="117">
        <f t="shared" si="48"/>
        <v>5060000</v>
      </c>
      <c r="U597" s="117">
        <f t="shared" si="49"/>
        <v>0</v>
      </c>
    </row>
    <row r="598" spans="1:29" x14ac:dyDescent="0.3">
      <c r="A598" s="114">
        <v>138</v>
      </c>
      <c r="B598" s="114" t="s">
        <v>1444</v>
      </c>
      <c r="C598" s="114" t="s">
        <v>423</v>
      </c>
      <c r="D598" s="114" t="s">
        <v>1710</v>
      </c>
      <c r="E598" s="114" t="s">
        <v>1711</v>
      </c>
      <c r="F598" s="115">
        <v>45900</v>
      </c>
      <c r="G598" s="114" t="s">
        <v>1535</v>
      </c>
      <c r="H598" s="116">
        <v>50100000</v>
      </c>
      <c r="I598" s="116">
        <v>15030000</v>
      </c>
      <c r="J598" s="116">
        <v>11000000</v>
      </c>
      <c r="K598" s="116">
        <v>4030000</v>
      </c>
      <c r="L598" s="116">
        <v>0</v>
      </c>
      <c r="M598" s="116">
        <v>0</v>
      </c>
      <c r="N598" s="116">
        <v>4030000</v>
      </c>
      <c r="O598" s="116">
        <v>0</v>
      </c>
      <c r="P598" s="120">
        <v>0</v>
      </c>
      <c r="Q598" s="27" t="str">
        <f>IF(G598="01 Jan 1900","Unregistered","Registered")</f>
        <v>Registered</v>
      </c>
      <c r="R598" s="121">
        <f>I598/H598</f>
        <v>0.3</v>
      </c>
      <c r="T598" s="117">
        <f t="shared" si="48"/>
        <v>4030000</v>
      </c>
      <c r="U598" s="117">
        <f t="shared" si="49"/>
        <v>0</v>
      </c>
    </row>
    <row r="599" spans="1:29" x14ac:dyDescent="0.3">
      <c r="A599" s="114">
        <v>754</v>
      </c>
      <c r="B599" s="114" t="s">
        <v>1444</v>
      </c>
      <c r="C599" s="114" t="s">
        <v>423</v>
      </c>
      <c r="D599" s="114" t="s">
        <v>3199</v>
      </c>
      <c r="E599" s="114" t="s">
        <v>3200</v>
      </c>
      <c r="F599" s="115">
        <v>46062</v>
      </c>
      <c r="G599" s="114" t="s">
        <v>1999</v>
      </c>
      <c r="H599" s="116">
        <v>32600000</v>
      </c>
      <c r="I599" s="116">
        <v>9780000</v>
      </c>
      <c r="J599" s="116">
        <v>9232805</v>
      </c>
      <c r="K599" s="116">
        <v>547195</v>
      </c>
      <c r="L599" s="116">
        <v>0</v>
      </c>
      <c r="M599" s="116">
        <v>0</v>
      </c>
      <c r="N599" s="116">
        <v>547195</v>
      </c>
      <c r="O599" s="116">
        <v>0</v>
      </c>
      <c r="P599" s="120">
        <v>0</v>
      </c>
      <c r="Q599" s="27" t="str">
        <f>IF(G599="01 Jan 1900","Unregistered","Registered")</f>
        <v>Registered</v>
      </c>
      <c r="R599" s="121">
        <f>I599/H599</f>
        <v>0.3</v>
      </c>
      <c r="T599" s="117">
        <f t="shared" si="48"/>
        <v>547195</v>
      </c>
      <c r="U599" s="117">
        <f t="shared" si="49"/>
        <v>0</v>
      </c>
    </row>
    <row r="600" spans="1:29" x14ac:dyDescent="0.3">
      <c r="A600" s="114">
        <v>3986</v>
      </c>
      <c r="B600" s="114" t="s">
        <v>1444</v>
      </c>
      <c r="C600" s="114" t="s">
        <v>423</v>
      </c>
      <c r="D600" s="114" t="s">
        <v>5425</v>
      </c>
      <c r="E600" s="114" t="s">
        <v>5426</v>
      </c>
      <c r="F600" s="115">
        <v>45944</v>
      </c>
      <c r="G600" s="114" t="s">
        <v>2221</v>
      </c>
      <c r="H600" s="116">
        <v>32600000</v>
      </c>
      <c r="I600" s="116">
        <v>9780000</v>
      </c>
      <c r="J600" s="116">
        <v>9780000</v>
      </c>
      <c r="K600" s="116">
        <v>0</v>
      </c>
      <c r="L600" s="116">
        <v>0</v>
      </c>
      <c r="M600" s="116">
        <v>0</v>
      </c>
      <c r="N600" s="116">
        <v>0</v>
      </c>
      <c r="O600" s="116">
        <v>0</v>
      </c>
      <c r="P600" s="120">
        <v>0</v>
      </c>
      <c r="Q600" s="27" t="str">
        <f>IF(G600="01 Jan 1900","Unregistered","Registered")</f>
        <v>Registered</v>
      </c>
      <c r="R600" s="121">
        <f>I600/H600</f>
        <v>0.3</v>
      </c>
      <c r="T600" s="117">
        <f t="shared" si="48"/>
        <v>0</v>
      </c>
      <c r="U600" s="117">
        <f t="shared" si="49"/>
        <v>0</v>
      </c>
    </row>
    <row r="601" spans="1:29" x14ac:dyDescent="0.3">
      <c r="A601" s="114">
        <v>10244</v>
      </c>
      <c r="B601" s="114" t="s">
        <v>1444</v>
      </c>
      <c r="C601" s="114" t="s">
        <v>423</v>
      </c>
      <c r="D601" s="114" t="s">
        <v>9685</v>
      </c>
      <c r="E601" s="114" t="s">
        <v>9686</v>
      </c>
      <c r="F601" s="115">
        <v>45991</v>
      </c>
      <c r="G601" s="114" t="s">
        <v>2574</v>
      </c>
      <c r="H601" s="116">
        <v>38600000</v>
      </c>
      <c r="I601" s="116">
        <v>11580000</v>
      </c>
      <c r="J601" s="116">
        <v>11695800</v>
      </c>
      <c r="K601" s="116">
        <v>-115800</v>
      </c>
      <c r="L601" s="116">
        <v>0</v>
      </c>
      <c r="M601" s="116">
        <v>0</v>
      </c>
      <c r="N601" s="116">
        <v>0</v>
      </c>
      <c r="O601" s="116">
        <v>0</v>
      </c>
      <c r="P601" s="120">
        <v>0</v>
      </c>
      <c r="Q601" s="27" t="str">
        <f>IF(G601="01 Jan 1900","Unregistered","Registered")</f>
        <v>Registered</v>
      </c>
      <c r="R601" s="121">
        <f>I601/H601</f>
        <v>0.3</v>
      </c>
      <c r="T601" s="117">
        <f t="shared" si="48"/>
        <v>0</v>
      </c>
      <c r="U601" s="117">
        <f t="shared" si="49"/>
        <v>-115800</v>
      </c>
    </row>
    <row r="602" spans="1:29" x14ac:dyDescent="0.3">
      <c r="A602" s="114">
        <v>10271</v>
      </c>
      <c r="B602" s="114" t="s">
        <v>1444</v>
      </c>
      <c r="C602" s="114" t="s">
        <v>423</v>
      </c>
      <c r="D602" s="114" t="s">
        <v>9738</v>
      </c>
      <c r="E602" s="114" t="s">
        <v>9739</v>
      </c>
      <c r="F602" s="115">
        <v>45777</v>
      </c>
      <c r="G602" s="114" t="s">
        <v>2799</v>
      </c>
      <c r="H602" s="116">
        <v>40218750</v>
      </c>
      <c r="I602" s="116">
        <v>19707188</v>
      </c>
      <c r="J602" s="116">
        <v>19847100</v>
      </c>
      <c r="K602" s="116">
        <v>-139912</v>
      </c>
      <c r="L602" s="116">
        <v>0</v>
      </c>
      <c r="M602" s="116">
        <v>0</v>
      </c>
      <c r="N602" s="116">
        <v>0</v>
      </c>
      <c r="O602" s="116">
        <v>0</v>
      </c>
      <c r="P602" s="120">
        <v>0</v>
      </c>
      <c r="Q602" s="27" t="str">
        <f>IF(G602="01 Jan 1900","Unregistered","Registered")</f>
        <v>Registered</v>
      </c>
      <c r="R602" s="121">
        <f>I602/H602</f>
        <v>0.49000001243201241</v>
      </c>
      <c r="T602" s="117">
        <f t="shared" si="48"/>
        <v>0</v>
      </c>
      <c r="U602" s="117">
        <f t="shared" si="49"/>
        <v>-139912</v>
      </c>
    </row>
    <row r="603" spans="1:29" x14ac:dyDescent="0.3">
      <c r="A603" s="114">
        <v>10462</v>
      </c>
      <c r="B603" s="114" t="s">
        <v>1444</v>
      </c>
      <c r="C603" s="114" t="s">
        <v>423</v>
      </c>
      <c r="D603" s="114" t="s">
        <v>10036</v>
      </c>
      <c r="E603" s="114" t="s">
        <v>10037</v>
      </c>
      <c r="F603" s="115">
        <v>46081</v>
      </c>
      <c r="G603" s="114" t="s">
        <v>9623</v>
      </c>
      <c r="H603" s="116">
        <v>43255000</v>
      </c>
      <c r="I603" s="116">
        <v>0</v>
      </c>
      <c r="J603" s="116">
        <v>1100000</v>
      </c>
      <c r="K603" s="116">
        <v>-1100000</v>
      </c>
      <c r="L603" s="116">
        <v>0</v>
      </c>
      <c r="M603" s="116">
        <v>0</v>
      </c>
      <c r="N603" s="116">
        <v>0</v>
      </c>
      <c r="O603" s="116">
        <v>0</v>
      </c>
      <c r="P603" s="120">
        <v>0</v>
      </c>
      <c r="Q603" s="27" t="str">
        <f>IF(G603="01 Jan 1900","Unregistered","Registered")</f>
        <v>Registered</v>
      </c>
      <c r="R603" s="121">
        <f>I603/H603</f>
        <v>0</v>
      </c>
      <c r="T603" s="117">
        <f t="shared" si="48"/>
        <v>0</v>
      </c>
      <c r="U603" s="117">
        <f t="shared" si="49"/>
        <v>-1100000</v>
      </c>
    </row>
    <row r="604" spans="1:29" x14ac:dyDescent="0.3">
      <c r="A604" s="114">
        <v>10752</v>
      </c>
      <c r="B604" s="114" t="s">
        <v>1444</v>
      </c>
      <c r="C604" s="114" t="s">
        <v>423</v>
      </c>
      <c r="D604" s="114" t="s">
        <v>10291</v>
      </c>
      <c r="E604" s="114" t="s">
        <v>10292</v>
      </c>
      <c r="F604" s="115">
        <v>46053</v>
      </c>
      <c r="G604" s="114" t="s">
        <v>9623</v>
      </c>
      <c r="H604" s="116">
        <v>40400000</v>
      </c>
      <c r="I604" s="116">
        <v>0</v>
      </c>
      <c r="J604" s="116">
        <v>23265000</v>
      </c>
      <c r="K604" s="116">
        <v>-23265000</v>
      </c>
      <c r="L604" s="116">
        <v>0</v>
      </c>
      <c r="M604" s="116">
        <v>0</v>
      </c>
      <c r="N604" s="116">
        <v>0</v>
      </c>
      <c r="O604" s="116">
        <v>0</v>
      </c>
      <c r="P604" s="120">
        <v>0</v>
      </c>
      <c r="Q604" s="27" t="str">
        <f>IF(G604="01 Jan 1900","Unregistered","Registered")</f>
        <v>Registered</v>
      </c>
      <c r="R604" s="121">
        <f>I604/H604</f>
        <v>0</v>
      </c>
      <c r="T604" s="117">
        <f t="shared" si="48"/>
        <v>0</v>
      </c>
      <c r="U604" s="117">
        <f t="shared" si="49"/>
        <v>-23265000</v>
      </c>
    </row>
    <row r="605" spans="1:29" x14ac:dyDescent="0.3">
      <c r="A605" s="99">
        <v>10464</v>
      </c>
      <c r="B605" s="99" t="s">
        <v>1444</v>
      </c>
      <c r="C605" s="99" t="s">
        <v>423</v>
      </c>
      <c r="D605" s="99" t="s">
        <v>10040</v>
      </c>
      <c r="E605" s="99" t="s">
        <v>10041</v>
      </c>
      <c r="F605" s="100">
        <v>46112</v>
      </c>
      <c r="G605" s="99" t="s">
        <v>1898</v>
      </c>
      <c r="H605" s="96">
        <v>31500000</v>
      </c>
      <c r="I605" s="96">
        <v>0</v>
      </c>
      <c r="J605" s="96">
        <v>1100000</v>
      </c>
      <c r="K605" s="96">
        <v>-1100000</v>
      </c>
      <c r="L605" s="96">
        <v>0</v>
      </c>
      <c r="M605" s="96">
        <v>0</v>
      </c>
      <c r="N605" s="96">
        <v>0</v>
      </c>
      <c r="O605" s="96">
        <v>0</v>
      </c>
      <c r="P605" s="122">
        <v>0</v>
      </c>
      <c r="Q605" s="101" t="str">
        <f>IF(G605="01 Jan 1900","Unregistered","Registered")</f>
        <v>Unregistered</v>
      </c>
      <c r="R605" s="123"/>
      <c r="S605" s="95"/>
      <c r="T605" s="101"/>
      <c r="U605" s="101"/>
      <c r="V605" s="101"/>
      <c r="W605" s="101"/>
      <c r="X605" s="101"/>
      <c r="Y605" s="101"/>
      <c r="Z605" s="101"/>
      <c r="AA605" s="101"/>
      <c r="AB605" s="101"/>
      <c r="AC605" s="101"/>
    </row>
    <row r="606" spans="1:29" x14ac:dyDescent="0.3">
      <c r="A606" s="99">
        <v>10632</v>
      </c>
      <c r="B606" s="99" t="s">
        <v>1444</v>
      </c>
      <c r="C606" s="99" t="s">
        <v>423</v>
      </c>
      <c r="D606" s="99" t="s">
        <v>10200</v>
      </c>
      <c r="E606" s="99" t="s">
        <v>10201</v>
      </c>
      <c r="F606" s="100">
        <v>46111</v>
      </c>
      <c r="G606" s="99" t="s">
        <v>1898</v>
      </c>
      <c r="H606" s="96">
        <v>32550000</v>
      </c>
      <c r="I606" s="96">
        <v>0</v>
      </c>
      <c r="J606" s="96">
        <v>5100000</v>
      </c>
      <c r="K606" s="96">
        <v>-5100000</v>
      </c>
      <c r="L606" s="96">
        <v>0</v>
      </c>
      <c r="M606" s="96">
        <v>0</v>
      </c>
      <c r="N606" s="96">
        <v>0</v>
      </c>
      <c r="O606" s="96">
        <v>0</v>
      </c>
      <c r="P606" s="122">
        <v>0</v>
      </c>
      <c r="Q606" s="101" t="str">
        <f>IF(G606="01 Jan 1900","Unregistered","Registered")</f>
        <v>Unregistered</v>
      </c>
      <c r="R606" s="123"/>
      <c r="S606" s="95"/>
      <c r="T606" s="101"/>
      <c r="U606" s="101"/>
      <c r="V606" s="101"/>
      <c r="W606" s="101"/>
      <c r="X606" s="101"/>
      <c r="Y606" s="101"/>
      <c r="Z606" s="101"/>
      <c r="AA606" s="101"/>
      <c r="AB606" s="101"/>
      <c r="AC606" s="101"/>
    </row>
    <row r="607" spans="1:29" x14ac:dyDescent="0.3">
      <c r="A607" s="99">
        <v>10736</v>
      </c>
      <c r="B607" s="99" t="s">
        <v>1444</v>
      </c>
      <c r="C607" s="99" t="s">
        <v>423</v>
      </c>
      <c r="D607" s="99" t="s">
        <v>10268</v>
      </c>
      <c r="E607" s="99" t="s">
        <v>10266</v>
      </c>
      <c r="F607" s="100">
        <v>46111</v>
      </c>
      <c r="G607" s="99" t="s">
        <v>1898</v>
      </c>
      <c r="H607" s="96">
        <v>33500000</v>
      </c>
      <c r="I607" s="96">
        <v>0</v>
      </c>
      <c r="J607" s="96">
        <v>10000000</v>
      </c>
      <c r="K607" s="96">
        <v>-10000000</v>
      </c>
      <c r="L607" s="96">
        <v>0</v>
      </c>
      <c r="M607" s="96">
        <v>0</v>
      </c>
      <c r="N607" s="96">
        <v>0</v>
      </c>
      <c r="O607" s="96">
        <v>0</v>
      </c>
      <c r="P607" s="122">
        <v>0</v>
      </c>
      <c r="Q607" s="101" t="str">
        <f>IF(G607="01 Jan 1900","Unregistered","Registered")</f>
        <v>Unregistered</v>
      </c>
      <c r="R607" s="123"/>
      <c r="S607" s="95"/>
      <c r="T607" s="101"/>
      <c r="U607" s="101"/>
      <c r="V607" s="101"/>
      <c r="W607" s="101"/>
      <c r="X607" s="101"/>
      <c r="Y607" s="101"/>
      <c r="Z607" s="101"/>
      <c r="AA607" s="101"/>
      <c r="AB607" s="101"/>
      <c r="AC607" s="101"/>
    </row>
    <row r="608" spans="1:29" x14ac:dyDescent="0.3">
      <c r="A608" s="99">
        <v>10461</v>
      </c>
      <c r="B608" s="99" t="s">
        <v>1444</v>
      </c>
      <c r="C608" s="99" t="s">
        <v>423</v>
      </c>
      <c r="D608" s="99" t="s">
        <v>10034</v>
      </c>
      <c r="E608" s="99" t="s">
        <v>10035</v>
      </c>
      <c r="F608" s="100">
        <v>46081</v>
      </c>
      <c r="G608" s="99" t="s">
        <v>1898</v>
      </c>
      <c r="H608" s="96">
        <v>38600000</v>
      </c>
      <c r="I608" s="96">
        <f t="shared" ref="I608:I619" si="50">H608*R608</f>
        <v>11580000</v>
      </c>
      <c r="J608" s="96">
        <v>1100000</v>
      </c>
      <c r="K608" s="96">
        <f t="shared" ref="K608:K619" si="51">I608-J608</f>
        <v>10480000</v>
      </c>
      <c r="L608" s="97">
        <f>IF(AND($S608&gt;=0,$S608&lt;=30),$K608,0)</f>
        <v>0</v>
      </c>
      <c r="M608" s="97">
        <f>IF(AND($S608&gt;=31,$S608&lt;=60),$K608,0)</f>
        <v>0</v>
      </c>
      <c r="N608" s="97">
        <f>IF(AND($S608&gt;=61,$S608&lt;=90),$K608,0)</f>
        <v>10480000</v>
      </c>
      <c r="O608" s="97">
        <f>IF(AND($S608&gt;=91,$S608&lt;=120),$K608,0)</f>
        <v>0</v>
      </c>
      <c r="P608" s="98">
        <f>IF($S608&gt;120,$K608,0)</f>
        <v>0</v>
      </c>
      <c r="Q608" s="101" t="str">
        <f>IF(G608="01 Jan 1900","Unregistered","Registered")</f>
        <v>Unregistered</v>
      </c>
      <c r="R608" s="123">
        <v>0.3</v>
      </c>
      <c r="S608" s="95">
        <f>DATE(2026,4,30)-F608</f>
        <v>61</v>
      </c>
      <c r="T608" s="101"/>
      <c r="U608" s="101"/>
      <c r="V608" s="101"/>
      <c r="W608" s="101"/>
      <c r="X608" s="101"/>
      <c r="Y608" s="101"/>
      <c r="Z608" s="101"/>
      <c r="AA608" s="101"/>
      <c r="AB608" s="101"/>
      <c r="AC608" s="101"/>
    </row>
    <row r="609" spans="1:29" x14ac:dyDescent="0.3">
      <c r="A609" s="99">
        <v>10463</v>
      </c>
      <c r="B609" s="99" t="s">
        <v>1444</v>
      </c>
      <c r="C609" s="99" t="s">
        <v>423</v>
      </c>
      <c r="D609" s="99" t="s">
        <v>10038</v>
      </c>
      <c r="E609" s="99" t="s">
        <v>10039</v>
      </c>
      <c r="F609" s="100">
        <v>46081</v>
      </c>
      <c r="G609" s="99" t="s">
        <v>1898</v>
      </c>
      <c r="H609" s="96">
        <v>32550000</v>
      </c>
      <c r="I609" s="96">
        <f t="shared" si="50"/>
        <v>9765000</v>
      </c>
      <c r="J609" s="96">
        <v>1100000</v>
      </c>
      <c r="K609" s="96">
        <f t="shared" si="51"/>
        <v>8665000</v>
      </c>
      <c r="L609" s="97">
        <f>IF(AND($S609&gt;=0,$S609&lt;=30),$K609,0)</f>
        <v>0</v>
      </c>
      <c r="M609" s="97">
        <f>IF(AND($S609&gt;=31,$S609&lt;=60),$K609,0)</f>
        <v>0</v>
      </c>
      <c r="N609" s="97">
        <f>IF(AND($S609&gt;=61,$S609&lt;=90),$K609,0)</f>
        <v>8665000</v>
      </c>
      <c r="O609" s="97">
        <f>IF(AND($S609&gt;=91,$S609&lt;=120),$K609,0)</f>
        <v>0</v>
      </c>
      <c r="P609" s="98">
        <f>IF($S609&gt;120,$K609,0)</f>
        <v>0</v>
      </c>
      <c r="Q609" s="101" t="str">
        <f>IF(G609="01 Jan 1900","Unregistered","Registered")</f>
        <v>Unregistered</v>
      </c>
      <c r="R609" s="123">
        <v>0.3</v>
      </c>
      <c r="S609" s="95">
        <f>DATE(2026,4,30)-F609</f>
        <v>61</v>
      </c>
      <c r="T609" s="101"/>
      <c r="U609" s="101"/>
      <c r="V609" s="101"/>
      <c r="W609" s="101"/>
      <c r="X609" s="101"/>
      <c r="Y609" s="101"/>
      <c r="Z609" s="101"/>
      <c r="AA609" s="101"/>
      <c r="AB609" s="101"/>
      <c r="AC609" s="101"/>
    </row>
    <row r="610" spans="1:29" x14ac:dyDescent="0.3">
      <c r="A610" s="99">
        <v>10486</v>
      </c>
      <c r="B610" s="99" t="s">
        <v>1444</v>
      </c>
      <c r="C610" s="99" t="s">
        <v>423</v>
      </c>
      <c r="D610" s="99" t="s">
        <v>10072</v>
      </c>
      <c r="E610" s="99" t="s">
        <v>10073</v>
      </c>
      <c r="F610" s="100">
        <v>46081</v>
      </c>
      <c r="G610" s="99" t="s">
        <v>1898</v>
      </c>
      <c r="H610" s="96">
        <v>32550000</v>
      </c>
      <c r="I610" s="96">
        <f t="shared" si="50"/>
        <v>9765000</v>
      </c>
      <c r="J610" s="96">
        <v>1500000</v>
      </c>
      <c r="K610" s="96">
        <f t="shared" si="51"/>
        <v>8265000</v>
      </c>
      <c r="L610" s="97">
        <f>IF(AND($S610&gt;=0,$S610&lt;=30),$K610,0)</f>
        <v>0</v>
      </c>
      <c r="M610" s="97">
        <f>IF(AND($S610&gt;=31,$S610&lt;=60),$K610,0)</f>
        <v>0</v>
      </c>
      <c r="N610" s="97">
        <f>IF(AND($S610&gt;=61,$S610&lt;=90),$K610,0)</f>
        <v>8265000</v>
      </c>
      <c r="O610" s="97">
        <f>IF(AND($S610&gt;=91,$S610&lt;=120),$K610,0)</f>
        <v>0</v>
      </c>
      <c r="P610" s="98">
        <f>IF($S610&gt;120,$K610,0)</f>
        <v>0</v>
      </c>
      <c r="Q610" s="101" t="str">
        <f>IF(G610="01 Jan 1900","Unregistered","Registered")</f>
        <v>Unregistered</v>
      </c>
      <c r="R610" s="123">
        <v>0.3</v>
      </c>
      <c r="S610" s="95">
        <f>DATE(2026,4,30)-F610</f>
        <v>61</v>
      </c>
      <c r="T610" s="101"/>
      <c r="U610" s="101"/>
      <c r="V610" s="101"/>
      <c r="W610" s="101"/>
      <c r="X610" s="101"/>
      <c r="Y610" s="101"/>
      <c r="Z610" s="101"/>
      <c r="AA610" s="101"/>
      <c r="AB610" s="101"/>
      <c r="AC610" s="101"/>
    </row>
    <row r="611" spans="1:29" x14ac:dyDescent="0.3">
      <c r="A611" s="99">
        <v>10557</v>
      </c>
      <c r="B611" s="99" t="s">
        <v>1444</v>
      </c>
      <c r="C611" s="99" t="s">
        <v>423</v>
      </c>
      <c r="D611" s="99" t="s">
        <v>10148</v>
      </c>
      <c r="E611" s="99" t="s">
        <v>10149</v>
      </c>
      <c r="F611" s="100">
        <v>46081</v>
      </c>
      <c r="G611" s="99" t="s">
        <v>1898</v>
      </c>
      <c r="H611" s="96">
        <v>38600000</v>
      </c>
      <c r="I611" s="96">
        <f t="shared" si="50"/>
        <v>11580000</v>
      </c>
      <c r="J611" s="96">
        <v>3100000</v>
      </c>
      <c r="K611" s="96">
        <f t="shared" si="51"/>
        <v>8480000</v>
      </c>
      <c r="L611" s="97">
        <f>IF(AND($S611&gt;=0,$S611&lt;=30),$K611,0)</f>
        <v>0</v>
      </c>
      <c r="M611" s="97">
        <f>IF(AND($S611&gt;=31,$S611&lt;=60),$K611,0)</f>
        <v>0</v>
      </c>
      <c r="N611" s="97">
        <f>IF(AND($S611&gt;=61,$S611&lt;=90),$K611,0)</f>
        <v>8480000</v>
      </c>
      <c r="O611" s="97">
        <f>IF(AND($S611&gt;=91,$S611&lt;=120),$K611,0)</f>
        <v>0</v>
      </c>
      <c r="P611" s="98">
        <f>IF($S611&gt;120,$K611,0)</f>
        <v>0</v>
      </c>
      <c r="Q611" s="101" t="str">
        <f>IF(G611="01 Jan 1900","Unregistered","Registered")</f>
        <v>Unregistered</v>
      </c>
      <c r="R611" s="123">
        <v>0.3</v>
      </c>
      <c r="S611" s="95">
        <f>DATE(2026,4,30)-F611</f>
        <v>61</v>
      </c>
      <c r="T611" s="101"/>
      <c r="U611" s="101"/>
      <c r="V611" s="101"/>
      <c r="W611" s="101"/>
      <c r="X611" s="101"/>
      <c r="Y611" s="101"/>
      <c r="Z611" s="101"/>
      <c r="AA611" s="101"/>
      <c r="AB611" s="101"/>
      <c r="AC611" s="101"/>
    </row>
    <row r="612" spans="1:29" x14ac:dyDescent="0.3">
      <c r="A612" s="99">
        <v>10465</v>
      </c>
      <c r="B612" s="99" t="s">
        <v>1444</v>
      </c>
      <c r="C612" s="99" t="s">
        <v>423</v>
      </c>
      <c r="D612" s="99" t="s">
        <v>10042</v>
      </c>
      <c r="E612" s="99" t="s">
        <v>10043</v>
      </c>
      <c r="F612" s="100">
        <v>46022</v>
      </c>
      <c r="G612" s="99" t="s">
        <v>1898</v>
      </c>
      <c r="H612" s="96">
        <v>41036500</v>
      </c>
      <c r="I612" s="96">
        <f t="shared" si="50"/>
        <v>12310950</v>
      </c>
      <c r="J612" s="96">
        <v>1100000</v>
      </c>
      <c r="K612" s="96">
        <f t="shared" si="51"/>
        <v>11210950</v>
      </c>
      <c r="L612" s="97">
        <f>IF(AND($S612&gt;=0,$S612&lt;=30),$K612,0)</f>
        <v>0</v>
      </c>
      <c r="M612" s="97">
        <f>IF(AND($S612&gt;=31,$S612&lt;=60),$K612,0)</f>
        <v>0</v>
      </c>
      <c r="N612" s="97">
        <f>IF(AND($S612&gt;=61,$S612&lt;=90),$K612,0)</f>
        <v>0</v>
      </c>
      <c r="O612" s="97">
        <f>IF(AND($S612&gt;=91,$S612&lt;=120),$K612,0)</f>
        <v>11210950</v>
      </c>
      <c r="P612" s="98">
        <f>IF($S612&gt;120,$K612,0)</f>
        <v>0</v>
      </c>
      <c r="Q612" s="101" t="str">
        <f>IF(G612="01 Jan 1900","Unregistered","Registered")</f>
        <v>Unregistered</v>
      </c>
      <c r="R612" s="123">
        <v>0.3</v>
      </c>
      <c r="S612" s="95">
        <f>DATE(2026,4,30)-F612</f>
        <v>120</v>
      </c>
      <c r="T612" s="101"/>
      <c r="U612" s="101"/>
      <c r="V612" s="101"/>
      <c r="W612" s="101"/>
      <c r="X612" s="101"/>
      <c r="Y612" s="101"/>
      <c r="Z612" s="101"/>
      <c r="AA612" s="101"/>
      <c r="AB612" s="101"/>
      <c r="AC612" s="101"/>
    </row>
    <row r="613" spans="1:29" x14ac:dyDescent="0.3">
      <c r="A613" s="99">
        <v>10753</v>
      </c>
      <c r="B613" s="99" t="s">
        <v>1444</v>
      </c>
      <c r="C613" s="99" t="s">
        <v>423</v>
      </c>
      <c r="D613" s="99" t="s">
        <v>10293</v>
      </c>
      <c r="E613" s="99" t="s">
        <v>2397</v>
      </c>
      <c r="F613" s="100">
        <v>45990</v>
      </c>
      <c r="G613" s="99" t="s">
        <v>1898</v>
      </c>
      <c r="H613" s="96">
        <v>48829000</v>
      </c>
      <c r="I613" s="96">
        <f t="shared" si="50"/>
        <v>14648700</v>
      </c>
      <c r="J613" s="96">
        <v>25000000</v>
      </c>
      <c r="K613" s="96">
        <f t="shared" si="51"/>
        <v>-10351300</v>
      </c>
      <c r="L613" s="96">
        <v>0</v>
      </c>
      <c r="M613" s="96">
        <v>0</v>
      </c>
      <c r="N613" s="96">
        <v>0</v>
      </c>
      <c r="O613" s="96">
        <v>0</v>
      </c>
      <c r="P613" s="122">
        <v>0</v>
      </c>
      <c r="Q613" s="101" t="str">
        <f>IF(G613="01 Jan 1900","Unregistered","Registered")</f>
        <v>Unregistered</v>
      </c>
      <c r="R613" s="123">
        <v>0.3</v>
      </c>
      <c r="S613" s="95">
        <f>DATE(2026,4,30)-F613</f>
        <v>152</v>
      </c>
      <c r="T613" s="101"/>
      <c r="U613" s="101"/>
      <c r="V613" s="101"/>
      <c r="W613" s="101"/>
      <c r="X613" s="101"/>
      <c r="Y613" s="101"/>
      <c r="Z613" s="101"/>
      <c r="AA613" s="101"/>
      <c r="AB613" s="101"/>
      <c r="AC613" s="101"/>
    </row>
    <row r="614" spans="1:29" x14ac:dyDescent="0.3">
      <c r="A614" s="99">
        <v>10530</v>
      </c>
      <c r="B614" s="99" t="s">
        <v>1444</v>
      </c>
      <c r="C614" s="99" t="s">
        <v>423</v>
      </c>
      <c r="D614" s="99" t="s">
        <v>10131</v>
      </c>
      <c r="E614" s="99" t="s">
        <v>10132</v>
      </c>
      <c r="F614" s="100">
        <v>45971</v>
      </c>
      <c r="G614" s="99" t="s">
        <v>1898</v>
      </c>
      <c r="H614" s="96">
        <v>49000000</v>
      </c>
      <c r="I614" s="96">
        <f t="shared" si="50"/>
        <v>14700000</v>
      </c>
      <c r="J614" s="96">
        <v>2500000</v>
      </c>
      <c r="K614" s="96">
        <f t="shared" si="51"/>
        <v>12200000</v>
      </c>
      <c r="L614" s="97">
        <f>IF(AND($S614&gt;=0,$S614&lt;=30),$K614,0)</f>
        <v>0</v>
      </c>
      <c r="M614" s="97">
        <f>IF(AND($S614&gt;=31,$S614&lt;=60),$K614,0)</f>
        <v>0</v>
      </c>
      <c r="N614" s="97">
        <f>IF(AND($S614&gt;=61,$S614&lt;=90),$K614,0)</f>
        <v>0</v>
      </c>
      <c r="O614" s="97">
        <f>IF(AND($S614&gt;=91,$S614&lt;=120),$K614,0)</f>
        <v>0</v>
      </c>
      <c r="P614" s="98">
        <f>IF($S614&gt;120,$K614,0)</f>
        <v>12200000</v>
      </c>
      <c r="Q614" s="101" t="str">
        <f>IF(G614="01 Jan 1900","Unregistered","Registered")</f>
        <v>Unregistered</v>
      </c>
      <c r="R614" s="123">
        <v>0.3</v>
      </c>
      <c r="S614" s="95">
        <f>DATE(2026,4,30)-F614</f>
        <v>171</v>
      </c>
      <c r="T614" s="101"/>
      <c r="U614" s="101"/>
      <c r="V614" s="101"/>
      <c r="W614" s="101"/>
      <c r="X614" s="101"/>
      <c r="Y614" s="101"/>
      <c r="Z614" s="101"/>
      <c r="AA614" s="101"/>
      <c r="AB614" s="101"/>
      <c r="AC614" s="101"/>
    </row>
    <row r="615" spans="1:29" x14ac:dyDescent="0.3">
      <c r="A615" s="99">
        <v>10531</v>
      </c>
      <c r="B615" s="99" t="s">
        <v>1444</v>
      </c>
      <c r="C615" s="99" t="s">
        <v>423</v>
      </c>
      <c r="D615" s="99" t="s">
        <v>10133</v>
      </c>
      <c r="E615" s="99" t="s">
        <v>10132</v>
      </c>
      <c r="F615" s="100">
        <v>45971</v>
      </c>
      <c r="G615" s="99" t="s">
        <v>1898</v>
      </c>
      <c r="H615" s="96">
        <v>49000000</v>
      </c>
      <c r="I615" s="96">
        <f t="shared" si="50"/>
        <v>14700000</v>
      </c>
      <c r="J615" s="96">
        <v>2500000</v>
      </c>
      <c r="K615" s="96">
        <f t="shared" si="51"/>
        <v>12200000</v>
      </c>
      <c r="L615" s="97">
        <f>IF(AND($S615&gt;=0,$S615&lt;=30),$K615,0)</f>
        <v>0</v>
      </c>
      <c r="M615" s="97">
        <f>IF(AND($S615&gt;=31,$S615&lt;=60),$K615,0)</f>
        <v>0</v>
      </c>
      <c r="N615" s="97">
        <f>IF(AND($S615&gt;=61,$S615&lt;=90),$K615,0)</f>
        <v>0</v>
      </c>
      <c r="O615" s="97">
        <f>IF(AND($S615&gt;=91,$S615&lt;=120),$K615,0)</f>
        <v>0</v>
      </c>
      <c r="P615" s="98">
        <f>IF($S615&gt;120,$K615,0)</f>
        <v>12200000</v>
      </c>
      <c r="Q615" s="101" t="str">
        <f>IF(G615="01 Jan 1900","Unregistered","Registered")</f>
        <v>Unregistered</v>
      </c>
      <c r="R615" s="123">
        <v>0.3</v>
      </c>
      <c r="S615" s="95">
        <f>DATE(2026,4,30)-F615</f>
        <v>171</v>
      </c>
      <c r="T615" s="101"/>
      <c r="U615" s="101"/>
      <c r="V615" s="101"/>
      <c r="W615" s="101"/>
      <c r="X615" s="101"/>
      <c r="Y615" s="101"/>
      <c r="Z615" s="101"/>
      <c r="AA615" s="101"/>
      <c r="AB615" s="101"/>
      <c r="AC615" s="101"/>
    </row>
    <row r="616" spans="1:29" x14ac:dyDescent="0.3">
      <c r="A616" s="99">
        <v>10703</v>
      </c>
      <c r="B616" s="99" t="s">
        <v>1444</v>
      </c>
      <c r="C616" s="99" t="s">
        <v>423</v>
      </c>
      <c r="D616" s="99" t="s">
        <v>10228</v>
      </c>
      <c r="E616" s="99" t="s">
        <v>10229</v>
      </c>
      <c r="F616" s="100">
        <v>45900</v>
      </c>
      <c r="G616" s="99" t="s">
        <v>1898</v>
      </c>
      <c r="H616" s="96">
        <v>38600000</v>
      </c>
      <c r="I616" s="96">
        <f t="shared" si="50"/>
        <v>11580000</v>
      </c>
      <c r="J616" s="96">
        <v>6500000</v>
      </c>
      <c r="K616" s="96">
        <f t="shared" si="51"/>
        <v>5080000</v>
      </c>
      <c r="L616" s="97">
        <f>IF(AND($S616&gt;=0,$S616&lt;=30),$K616,0)</f>
        <v>0</v>
      </c>
      <c r="M616" s="97">
        <f>IF(AND($S616&gt;=31,$S616&lt;=60),$K616,0)</f>
        <v>0</v>
      </c>
      <c r="N616" s="97">
        <f>IF(AND($S616&gt;=61,$S616&lt;=90),$K616,0)</f>
        <v>0</v>
      </c>
      <c r="O616" s="97">
        <f>IF(AND($S616&gt;=91,$S616&lt;=120),$K616,0)</f>
        <v>0</v>
      </c>
      <c r="P616" s="98">
        <f>IF($S616&gt;120,$K616,0)</f>
        <v>5080000</v>
      </c>
      <c r="Q616" s="101" t="str">
        <f>IF(G616="01 Jan 1900","Unregistered","Registered")</f>
        <v>Unregistered</v>
      </c>
      <c r="R616" s="123">
        <v>0.3</v>
      </c>
      <c r="S616" s="95">
        <f>DATE(2026,4,30)-F616</f>
        <v>242</v>
      </c>
      <c r="T616" s="101"/>
      <c r="U616" s="101"/>
      <c r="V616" s="101"/>
      <c r="W616" s="101"/>
      <c r="X616" s="101"/>
      <c r="Y616" s="101"/>
      <c r="Z616" s="101"/>
      <c r="AA616" s="101"/>
      <c r="AB616" s="101"/>
      <c r="AC616" s="101"/>
    </row>
    <row r="617" spans="1:29" x14ac:dyDescent="0.3">
      <c r="A617" s="99">
        <v>10720</v>
      </c>
      <c r="B617" s="99" t="s">
        <v>1444</v>
      </c>
      <c r="C617" s="99" t="s">
        <v>423</v>
      </c>
      <c r="D617" s="99" t="s">
        <v>10243</v>
      </c>
      <c r="E617" s="99" t="s">
        <v>10244</v>
      </c>
      <c r="F617" s="100">
        <v>45900</v>
      </c>
      <c r="G617" s="99" t="s">
        <v>1898</v>
      </c>
      <c r="H617" s="96">
        <v>32600000</v>
      </c>
      <c r="I617" s="96">
        <f t="shared" si="50"/>
        <v>9780000</v>
      </c>
      <c r="J617" s="96">
        <v>8250000</v>
      </c>
      <c r="K617" s="96">
        <f t="shared" si="51"/>
        <v>1530000</v>
      </c>
      <c r="L617" s="97">
        <f>IF(AND($S617&gt;=0,$S617&lt;=30),$K617,0)</f>
        <v>0</v>
      </c>
      <c r="M617" s="97">
        <f>IF(AND($S617&gt;=31,$S617&lt;=60),$K617,0)</f>
        <v>0</v>
      </c>
      <c r="N617" s="97">
        <f>IF(AND($S617&gt;=61,$S617&lt;=90),$K617,0)</f>
        <v>0</v>
      </c>
      <c r="O617" s="97">
        <f>IF(AND($S617&gt;=91,$S617&lt;=120),$K617,0)</f>
        <v>0</v>
      </c>
      <c r="P617" s="98">
        <f>IF($S617&gt;120,$K617,0)</f>
        <v>1530000</v>
      </c>
      <c r="Q617" s="101" t="str">
        <f>IF(G617="01 Jan 1900","Unregistered","Registered")</f>
        <v>Unregistered</v>
      </c>
      <c r="R617" s="123">
        <v>0.3</v>
      </c>
      <c r="S617" s="95">
        <f>DATE(2026,4,30)-F617</f>
        <v>242</v>
      </c>
      <c r="T617" s="101"/>
      <c r="U617" s="101"/>
      <c r="V617" s="101"/>
      <c r="W617" s="101"/>
      <c r="X617" s="101"/>
      <c r="Y617" s="101"/>
      <c r="Z617" s="101"/>
      <c r="AA617" s="101"/>
      <c r="AB617" s="101"/>
      <c r="AC617" s="101"/>
    </row>
    <row r="618" spans="1:29" x14ac:dyDescent="0.3">
      <c r="A618" s="99">
        <v>10542</v>
      </c>
      <c r="B618" s="99" t="s">
        <v>1444</v>
      </c>
      <c r="C618" s="99" t="s">
        <v>423</v>
      </c>
      <c r="D618" s="99" t="s">
        <v>10141</v>
      </c>
      <c r="E618" s="99" t="s">
        <v>10142</v>
      </c>
      <c r="F618" s="100">
        <v>45831</v>
      </c>
      <c r="G618" s="99" t="s">
        <v>1898</v>
      </c>
      <c r="H618" s="96">
        <v>25170000</v>
      </c>
      <c r="I618" s="96">
        <f t="shared" si="50"/>
        <v>7551000</v>
      </c>
      <c r="J618" s="96">
        <v>2900000</v>
      </c>
      <c r="K618" s="96">
        <f t="shared" si="51"/>
        <v>4651000</v>
      </c>
      <c r="L618" s="97">
        <f>IF(AND($S618&gt;=0,$S618&lt;=30),$K618,0)</f>
        <v>0</v>
      </c>
      <c r="M618" s="97">
        <f>IF(AND($S618&gt;=31,$S618&lt;=60),$K618,0)</f>
        <v>0</v>
      </c>
      <c r="N618" s="97">
        <f>IF(AND($S618&gt;=61,$S618&lt;=90),$K618,0)</f>
        <v>0</v>
      </c>
      <c r="O618" s="97">
        <f>IF(AND($S618&gt;=91,$S618&lt;=120),$K618,0)</f>
        <v>0</v>
      </c>
      <c r="P618" s="98">
        <f>IF($S618&gt;120,$K618,0)</f>
        <v>4651000</v>
      </c>
      <c r="Q618" s="101" t="str">
        <f>IF(G618="01 Jan 1900","Unregistered","Registered")</f>
        <v>Unregistered</v>
      </c>
      <c r="R618" s="123">
        <v>0.3</v>
      </c>
      <c r="S618" s="95">
        <f>DATE(2026,4,30)-F618</f>
        <v>311</v>
      </c>
      <c r="T618" s="101"/>
      <c r="U618" s="101"/>
      <c r="V618" s="101"/>
      <c r="W618" s="101"/>
      <c r="X618" s="101"/>
      <c r="Y618" s="101"/>
      <c r="Z618" s="101"/>
      <c r="AA618" s="101"/>
      <c r="AB618" s="101"/>
      <c r="AC618" s="101"/>
    </row>
    <row r="619" spans="1:29" x14ac:dyDescent="0.3">
      <c r="A619" s="99">
        <v>10583</v>
      </c>
      <c r="B619" s="99" t="s">
        <v>1444</v>
      </c>
      <c r="C619" s="99" t="s">
        <v>423</v>
      </c>
      <c r="D619" s="99" t="s">
        <v>10168</v>
      </c>
      <c r="E619" s="99" t="s">
        <v>10169</v>
      </c>
      <c r="F619" s="100">
        <v>45831</v>
      </c>
      <c r="G619" s="99" t="s">
        <v>1898</v>
      </c>
      <c r="H619" s="96">
        <v>29162500</v>
      </c>
      <c r="I619" s="96">
        <f t="shared" si="50"/>
        <v>8748750</v>
      </c>
      <c r="J619" s="96">
        <v>4000000</v>
      </c>
      <c r="K619" s="96">
        <f t="shared" si="51"/>
        <v>4748750</v>
      </c>
      <c r="L619" s="97">
        <f>IF(AND($S619&gt;=0,$S619&lt;=30),$K619,0)</f>
        <v>0</v>
      </c>
      <c r="M619" s="97">
        <f>IF(AND($S619&gt;=31,$S619&lt;=60),$K619,0)</f>
        <v>0</v>
      </c>
      <c r="N619" s="97">
        <f>IF(AND($S619&gt;=61,$S619&lt;=90),$K619,0)</f>
        <v>0</v>
      </c>
      <c r="O619" s="97">
        <f>IF(AND($S619&gt;=91,$S619&lt;=120),$K619,0)</f>
        <v>0</v>
      </c>
      <c r="P619" s="98">
        <f>IF($S619&gt;120,$K619,0)</f>
        <v>4748750</v>
      </c>
      <c r="Q619" s="101" t="str">
        <f>IF(G619="01 Jan 1900","Unregistered","Registered")</f>
        <v>Unregistered</v>
      </c>
      <c r="R619" s="123">
        <v>0.3</v>
      </c>
      <c r="S619" s="95">
        <f>DATE(2026,4,30)-F619</f>
        <v>311</v>
      </c>
      <c r="T619" s="101"/>
      <c r="U619" s="101"/>
      <c r="V619" s="101"/>
      <c r="W619" s="101"/>
      <c r="X619" s="101"/>
      <c r="Y619" s="101"/>
      <c r="Z619" s="101"/>
      <c r="AA619" s="101"/>
      <c r="AB619" s="101"/>
      <c r="AC619" s="101"/>
    </row>
    <row r="620" spans="1:29" x14ac:dyDescent="0.3">
      <c r="A620" s="114">
        <v>23</v>
      </c>
      <c r="B620" s="114" t="s">
        <v>396</v>
      </c>
      <c r="C620" s="114" t="s">
        <v>71</v>
      </c>
      <c r="D620" s="114" t="s">
        <v>1404</v>
      </c>
      <c r="E620" s="114" t="s">
        <v>1405</v>
      </c>
      <c r="F620" s="115">
        <v>45946</v>
      </c>
      <c r="G620" s="114" t="s">
        <v>1406</v>
      </c>
      <c r="H620" s="116">
        <v>80000000</v>
      </c>
      <c r="I620" s="116">
        <v>80000000</v>
      </c>
      <c r="J620" s="116">
        <v>65797000</v>
      </c>
      <c r="K620" s="116">
        <v>14203000</v>
      </c>
      <c r="L620" s="116">
        <v>0</v>
      </c>
      <c r="M620" s="116">
        <v>0</v>
      </c>
      <c r="N620" s="116">
        <v>0</v>
      </c>
      <c r="O620" s="116">
        <v>0</v>
      </c>
      <c r="P620" s="120">
        <v>14203000</v>
      </c>
      <c r="Q620" s="27" t="str">
        <f>IF(G620="01 Jan 1900","Unregistered","Registered")</f>
        <v>Registered</v>
      </c>
      <c r="R620" s="121">
        <f>I620/H620</f>
        <v>1</v>
      </c>
      <c r="T620" s="117">
        <f t="shared" ref="T620:T683" si="52">L620+M620+N620+O620+P620</f>
        <v>14203000</v>
      </c>
      <c r="U620" s="117">
        <f t="shared" ref="U620:U683" si="53">K620-T620</f>
        <v>0</v>
      </c>
    </row>
    <row r="621" spans="1:29" x14ac:dyDescent="0.3">
      <c r="A621" s="114">
        <v>36</v>
      </c>
      <c r="B621" s="114" t="s">
        <v>396</v>
      </c>
      <c r="C621" s="114" t="s">
        <v>71</v>
      </c>
      <c r="D621" s="114" t="s">
        <v>1441</v>
      </c>
      <c r="E621" s="114" t="s">
        <v>1442</v>
      </c>
      <c r="F621" s="115">
        <v>45626</v>
      </c>
      <c r="G621" s="114" t="s">
        <v>1443</v>
      </c>
      <c r="H621" s="116">
        <v>19834100</v>
      </c>
      <c r="I621" s="116">
        <v>19834100</v>
      </c>
      <c r="J621" s="116">
        <v>10200000</v>
      </c>
      <c r="K621" s="116">
        <v>9634100</v>
      </c>
      <c r="L621" s="116">
        <v>0</v>
      </c>
      <c r="M621" s="116">
        <v>0</v>
      </c>
      <c r="N621" s="116">
        <v>0</v>
      </c>
      <c r="O621" s="116">
        <v>0</v>
      </c>
      <c r="P621" s="120">
        <v>9634100</v>
      </c>
      <c r="Q621" s="27" t="str">
        <f>IF(G621="01 Jan 1900","Unregistered","Registered")</f>
        <v>Registered</v>
      </c>
      <c r="R621" s="121">
        <f>I621/H621</f>
        <v>1</v>
      </c>
      <c r="T621" s="117">
        <f t="shared" si="52"/>
        <v>9634100</v>
      </c>
      <c r="U621" s="117">
        <f t="shared" si="53"/>
        <v>0</v>
      </c>
    </row>
    <row r="622" spans="1:29" x14ac:dyDescent="0.3">
      <c r="A622" s="114">
        <v>74</v>
      </c>
      <c r="B622" s="114" t="s">
        <v>396</v>
      </c>
      <c r="C622" s="114" t="s">
        <v>71</v>
      </c>
      <c r="D622" s="114" t="s">
        <v>1546</v>
      </c>
      <c r="E622" s="114" t="s">
        <v>1547</v>
      </c>
      <c r="F622" s="115">
        <v>44772</v>
      </c>
      <c r="G622" s="114" t="s">
        <v>1548</v>
      </c>
      <c r="H622" s="116">
        <v>7192000</v>
      </c>
      <c r="I622" s="116">
        <v>7192000</v>
      </c>
      <c r="J622" s="116">
        <v>1250000</v>
      </c>
      <c r="K622" s="116">
        <v>5942000</v>
      </c>
      <c r="L622" s="116">
        <v>0</v>
      </c>
      <c r="M622" s="116">
        <v>0</v>
      </c>
      <c r="N622" s="116">
        <v>0</v>
      </c>
      <c r="O622" s="116">
        <v>0</v>
      </c>
      <c r="P622" s="120">
        <v>5942000</v>
      </c>
      <c r="Q622" s="27" t="str">
        <f>IF(G622="01 Jan 1900","Unregistered","Registered")</f>
        <v>Registered</v>
      </c>
      <c r="R622" s="121">
        <f>I622/H622</f>
        <v>1</v>
      </c>
      <c r="T622" s="117">
        <f t="shared" si="52"/>
        <v>5942000</v>
      </c>
      <c r="U622" s="117">
        <f t="shared" si="53"/>
        <v>0</v>
      </c>
    </row>
    <row r="623" spans="1:29" x14ac:dyDescent="0.3">
      <c r="A623" s="114">
        <v>102</v>
      </c>
      <c r="B623" s="114" t="s">
        <v>396</v>
      </c>
      <c r="C623" s="114" t="s">
        <v>71</v>
      </c>
      <c r="D623" s="114" t="s">
        <v>1618</v>
      </c>
      <c r="E623" s="114" t="s">
        <v>1619</v>
      </c>
      <c r="F623" s="115">
        <v>45219</v>
      </c>
      <c r="G623" s="114" t="s">
        <v>1620</v>
      </c>
      <c r="H623" s="116">
        <v>5030000</v>
      </c>
      <c r="I623" s="116">
        <v>5030000</v>
      </c>
      <c r="J623" s="116">
        <v>200000</v>
      </c>
      <c r="K623" s="116">
        <v>4830000</v>
      </c>
      <c r="L623" s="116">
        <v>0</v>
      </c>
      <c r="M623" s="116">
        <v>0</v>
      </c>
      <c r="N623" s="116">
        <v>0</v>
      </c>
      <c r="O623" s="116">
        <v>0</v>
      </c>
      <c r="P623" s="120">
        <v>4830000</v>
      </c>
      <c r="Q623" s="27" t="str">
        <f>IF(G623="01 Jan 1900","Unregistered","Registered")</f>
        <v>Registered</v>
      </c>
      <c r="R623" s="121">
        <f>I623/H623</f>
        <v>1</v>
      </c>
      <c r="T623" s="117">
        <f t="shared" si="52"/>
        <v>4830000</v>
      </c>
      <c r="U623" s="117">
        <f t="shared" si="53"/>
        <v>0</v>
      </c>
    </row>
    <row r="624" spans="1:29" x14ac:dyDescent="0.3">
      <c r="A624" s="114">
        <v>180</v>
      </c>
      <c r="B624" s="114" t="s">
        <v>396</v>
      </c>
      <c r="C624" s="114" t="s">
        <v>71</v>
      </c>
      <c r="D624" s="114" t="s">
        <v>1816</v>
      </c>
      <c r="E624" s="114" t="s">
        <v>1817</v>
      </c>
      <c r="F624" s="115">
        <v>44772</v>
      </c>
      <c r="G624" s="114" t="s">
        <v>1548</v>
      </c>
      <c r="H624" s="116">
        <v>5080000</v>
      </c>
      <c r="I624" s="116">
        <v>5080000</v>
      </c>
      <c r="J624" s="116">
        <v>1750000</v>
      </c>
      <c r="K624" s="116">
        <v>3330000</v>
      </c>
      <c r="L624" s="116">
        <v>0</v>
      </c>
      <c r="M624" s="116">
        <v>0</v>
      </c>
      <c r="N624" s="116">
        <v>0</v>
      </c>
      <c r="O624" s="116">
        <v>0</v>
      </c>
      <c r="P624" s="120">
        <v>3330000</v>
      </c>
      <c r="Q624" s="27" t="str">
        <f>IF(G624="01 Jan 1900","Unregistered","Registered")</f>
        <v>Registered</v>
      </c>
      <c r="R624" s="121">
        <f>I624/H624</f>
        <v>1</v>
      </c>
      <c r="T624" s="117">
        <f t="shared" si="52"/>
        <v>3330000</v>
      </c>
      <c r="U624" s="117">
        <f t="shared" si="53"/>
        <v>0</v>
      </c>
    </row>
    <row r="625" spans="1:21" x14ac:dyDescent="0.3">
      <c r="A625" s="114">
        <v>407</v>
      </c>
      <c r="B625" s="114" t="s">
        <v>396</v>
      </c>
      <c r="C625" s="114" t="s">
        <v>71</v>
      </c>
      <c r="D625" s="114" t="s">
        <v>2338</v>
      </c>
      <c r="E625" s="114" t="s">
        <v>2339</v>
      </c>
      <c r="F625" s="115">
        <v>44559</v>
      </c>
      <c r="G625" s="114" t="s">
        <v>2035</v>
      </c>
      <c r="H625" s="116">
        <v>7216000</v>
      </c>
      <c r="I625" s="116">
        <v>7216000</v>
      </c>
      <c r="J625" s="116">
        <v>5988000</v>
      </c>
      <c r="K625" s="116">
        <v>1228000</v>
      </c>
      <c r="L625" s="116">
        <v>0</v>
      </c>
      <c r="M625" s="116">
        <v>0</v>
      </c>
      <c r="N625" s="116">
        <v>0</v>
      </c>
      <c r="O625" s="116">
        <v>0</v>
      </c>
      <c r="P625" s="120">
        <v>1228000</v>
      </c>
      <c r="Q625" s="27" t="str">
        <f>IF(G625="01 Jan 1900","Unregistered","Registered")</f>
        <v>Registered</v>
      </c>
      <c r="R625" s="121">
        <f>I625/H625</f>
        <v>1</v>
      </c>
      <c r="T625" s="117">
        <f t="shared" si="52"/>
        <v>1228000</v>
      </c>
      <c r="U625" s="117">
        <f t="shared" si="53"/>
        <v>0</v>
      </c>
    </row>
    <row r="626" spans="1:21" x14ac:dyDescent="0.3">
      <c r="A626" s="114">
        <v>531</v>
      </c>
      <c r="B626" s="114" t="s">
        <v>396</v>
      </c>
      <c r="C626" s="114" t="s">
        <v>71</v>
      </c>
      <c r="D626" s="114" t="s">
        <v>2640</v>
      </c>
      <c r="E626" s="114" t="s">
        <v>2641</v>
      </c>
      <c r="F626" s="115">
        <v>44747</v>
      </c>
      <c r="G626" s="114" t="s">
        <v>2642</v>
      </c>
      <c r="H626" s="116">
        <v>102500001</v>
      </c>
      <c r="I626" s="116">
        <v>102500001</v>
      </c>
      <c r="J626" s="116">
        <v>101653800</v>
      </c>
      <c r="K626" s="116">
        <v>846201</v>
      </c>
      <c r="L626" s="116">
        <v>0</v>
      </c>
      <c r="M626" s="116">
        <v>0</v>
      </c>
      <c r="N626" s="116">
        <v>0</v>
      </c>
      <c r="O626" s="116">
        <v>0</v>
      </c>
      <c r="P626" s="120">
        <v>846201</v>
      </c>
      <c r="Q626" s="27" t="str">
        <f>IF(G626="01 Jan 1900","Unregistered","Registered")</f>
        <v>Registered</v>
      </c>
      <c r="R626" s="121">
        <f>I626/H626</f>
        <v>1</v>
      </c>
      <c r="T626" s="117">
        <f t="shared" si="52"/>
        <v>846201</v>
      </c>
      <c r="U626" s="117">
        <f t="shared" si="53"/>
        <v>0</v>
      </c>
    </row>
    <row r="627" spans="1:21" x14ac:dyDescent="0.3">
      <c r="A627" s="114">
        <v>1089</v>
      </c>
      <c r="B627" s="114" t="s">
        <v>396</v>
      </c>
      <c r="C627" s="114" t="s">
        <v>71</v>
      </c>
      <c r="D627" s="114" t="s">
        <v>3985</v>
      </c>
      <c r="E627" s="114" t="s">
        <v>3986</v>
      </c>
      <c r="F627" s="115">
        <v>44552</v>
      </c>
      <c r="G627" s="114" t="s">
        <v>3987</v>
      </c>
      <c r="H627" s="116">
        <v>6944000</v>
      </c>
      <c r="I627" s="116">
        <v>6944000</v>
      </c>
      <c r="J627" s="116">
        <v>6596800</v>
      </c>
      <c r="K627" s="116">
        <v>347200</v>
      </c>
      <c r="L627" s="116">
        <v>0</v>
      </c>
      <c r="M627" s="116">
        <v>0</v>
      </c>
      <c r="N627" s="116">
        <v>0</v>
      </c>
      <c r="O627" s="116">
        <v>0</v>
      </c>
      <c r="P627" s="120">
        <v>347200</v>
      </c>
      <c r="Q627" s="27" t="str">
        <f>IF(G627="01 Jan 1900","Unregistered","Registered")</f>
        <v>Registered</v>
      </c>
      <c r="R627" s="121">
        <f>I627/H627</f>
        <v>1</v>
      </c>
      <c r="T627" s="117">
        <f t="shared" si="52"/>
        <v>347200</v>
      </c>
      <c r="U627" s="117">
        <f t="shared" si="53"/>
        <v>0</v>
      </c>
    </row>
    <row r="628" spans="1:21" x14ac:dyDescent="0.3">
      <c r="A628" s="114">
        <v>1093</v>
      </c>
      <c r="B628" s="114" t="s">
        <v>396</v>
      </c>
      <c r="C628" s="114" t="s">
        <v>71</v>
      </c>
      <c r="D628" s="114" t="s">
        <v>3995</v>
      </c>
      <c r="E628" s="114" t="s">
        <v>2339</v>
      </c>
      <c r="F628" s="115">
        <v>44559</v>
      </c>
      <c r="G628" s="114" t="s">
        <v>2035</v>
      </c>
      <c r="H628" s="116">
        <v>6872000</v>
      </c>
      <c r="I628" s="116">
        <v>6872000</v>
      </c>
      <c r="J628" s="116">
        <v>6528400</v>
      </c>
      <c r="K628" s="116">
        <v>343600</v>
      </c>
      <c r="L628" s="116">
        <v>0</v>
      </c>
      <c r="M628" s="116">
        <v>0</v>
      </c>
      <c r="N628" s="116">
        <v>0</v>
      </c>
      <c r="O628" s="116">
        <v>0</v>
      </c>
      <c r="P628" s="120">
        <v>343600</v>
      </c>
      <c r="Q628" s="27" t="str">
        <f>IF(G628="01 Jan 1900","Unregistered","Registered")</f>
        <v>Registered</v>
      </c>
      <c r="R628" s="121">
        <f>I628/H628</f>
        <v>1</v>
      </c>
      <c r="T628" s="117">
        <f t="shared" si="52"/>
        <v>343600</v>
      </c>
      <c r="U628" s="117">
        <f t="shared" si="53"/>
        <v>0</v>
      </c>
    </row>
    <row r="629" spans="1:21" x14ac:dyDescent="0.3">
      <c r="A629" s="114">
        <v>1098</v>
      </c>
      <c r="B629" s="114" t="s">
        <v>396</v>
      </c>
      <c r="C629" s="114" t="s">
        <v>71</v>
      </c>
      <c r="D629" s="114" t="s">
        <v>4004</v>
      </c>
      <c r="E629" s="114" t="s">
        <v>4005</v>
      </c>
      <c r="F629" s="115">
        <v>44552</v>
      </c>
      <c r="G629" s="114" t="s">
        <v>4006</v>
      </c>
      <c r="H629" s="116">
        <v>6672000</v>
      </c>
      <c r="I629" s="116">
        <v>6672000</v>
      </c>
      <c r="J629" s="116">
        <v>6338400</v>
      </c>
      <c r="K629" s="116">
        <v>333600</v>
      </c>
      <c r="L629" s="116">
        <v>0</v>
      </c>
      <c r="M629" s="116">
        <v>0</v>
      </c>
      <c r="N629" s="116">
        <v>0</v>
      </c>
      <c r="O629" s="116">
        <v>0</v>
      </c>
      <c r="P629" s="120">
        <v>333600</v>
      </c>
      <c r="Q629" s="27" t="str">
        <f>IF(G629="01 Jan 1900","Unregistered","Registered")</f>
        <v>Registered</v>
      </c>
      <c r="R629" s="121">
        <f>I629/H629</f>
        <v>1</v>
      </c>
      <c r="T629" s="117">
        <f t="shared" si="52"/>
        <v>333600</v>
      </c>
      <c r="U629" s="117">
        <f t="shared" si="53"/>
        <v>0</v>
      </c>
    </row>
    <row r="630" spans="1:21" x14ac:dyDescent="0.3">
      <c r="A630" s="114">
        <v>1105</v>
      </c>
      <c r="B630" s="114" t="s">
        <v>396</v>
      </c>
      <c r="C630" s="114" t="s">
        <v>71</v>
      </c>
      <c r="D630" s="114" t="s">
        <v>4023</v>
      </c>
      <c r="E630" s="114" t="s">
        <v>397</v>
      </c>
      <c r="F630" s="115">
        <v>44552</v>
      </c>
      <c r="G630" s="114" t="s">
        <v>4006</v>
      </c>
      <c r="H630" s="116">
        <v>6520000</v>
      </c>
      <c r="I630" s="116">
        <v>6520000</v>
      </c>
      <c r="J630" s="116">
        <v>6194000</v>
      </c>
      <c r="K630" s="116">
        <v>326000</v>
      </c>
      <c r="L630" s="116">
        <v>0</v>
      </c>
      <c r="M630" s="116">
        <v>0</v>
      </c>
      <c r="N630" s="116">
        <v>0</v>
      </c>
      <c r="O630" s="116">
        <v>0</v>
      </c>
      <c r="P630" s="120">
        <v>326000</v>
      </c>
      <c r="Q630" s="27" t="str">
        <f>IF(G630="01 Jan 1900","Unregistered","Registered")</f>
        <v>Registered</v>
      </c>
      <c r="R630" s="121">
        <f>I630/H630</f>
        <v>1</v>
      </c>
      <c r="T630" s="117">
        <f t="shared" si="52"/>
        <v>326000</v>
      </c>
      <c r="U630" s="117">
        <f t="shared" si="53"/>
        <v>0</v>
      </c>
    </row>
    <row r="631" spans="1:21" x14ac:dyDescent="0.3">
      <c r="A631" s="114">
        <v>1159</v>
      </c>
      <c r="B631" s="114" t="s">
        <v>396</v>
      </c>
      <c r="C631" s="114" t="s">
        <v>71</v>
      </c>
      <c r="D631" s="114" t="s">
        <v>4144</v>
      </c>
      <c r="E631" s="114" t="s">
        <v>4145</v>
      </c>
      <c r="F631" s="115">
        <v>44552</v>
      </c>
      <c r="G631" s="114" t="s">
        <v>3987</v>
      </c>
      <c r="H631" s="116">
        <v>5504000</v>
      </c>
      <c r="I631" s="116">
        <v>5504000</v>
      </c>
      <c r="J631" s="116">
        <v>5228800</v>
      </c>
      <c r="K631" s="116">
        <v>275200</v>
      </c>
      <c r="L631" s="116">
        <v>0</v>
      </c>
      <c r="M631" s="116">
        <v>0</v>
      </c>
      <c r="N631" s="116">
        <v>0</v>
      </c>
      <c r="O631" s="116">
        <v>0</v>
      </c>
      <c r="P631" s="120">
        <v>275200</v>
      </c>
      <c r="Q631" s="27" t="str">
        <f>IF(G631="01 Jan 1900","Unregistered","Registered")</f>
        <v>Registered</v>
      </c>
      <c r="R631" s="121">
        <f>I631/H631</f>
        <v>1</v>
      </c>
      <c r="T631" s="117">
        <f t="shared" si="52"/>
        <v>275200</v>
      </c>
      <c r="U631" s="117">
        <f t="shared" si="53"/>
        <v>0</v>
      </c>
    </row>
    <row r="632" spans="1:21" x14ac:dyDescent="0.3">
      <c r="A632" s="114">
        <v>1160</v>
      </c>
      <c r="B632" s="114" t="s">
        <v>396</v>
      </c>
      <c r="C632" s="114" t="s">
        <v>71</v>
      </c>
      <c r="D632" s="114" t="s">
        <v>4146</v>
      </c>
      <c r="E632" s="114" t="s">
        <v>4147</v>
      </c>
      <c r="F632" s="115">
        <v>44552</v>
      </c>
      <c r="G632" s="114" t="s">
        <v>3987</v>
      </c>
      <c r="H632" s="116">
        <v>5504000</v>
      </c>
      <c r="I632" s="116">
        <v>5504000</v>
      </c>
      <c r="J632" s="116">
        <v>5228800</v>
      </c>
      <c r="K632" s="116">
        <v>275200</v>
      </c>
      <c r="L632" s="116">
        <v>0</v>
      </c>
      <c r="M632" s="116">
        <v>0</v>
      </c>
      <c r="N632" s="116">
        <v>0</v>
      </c>
      <c r="O632" s="116">
        <v>0</v>
      </c>
      <c r="P632" s="120">
        <v>275200</v>
      </c>
      <c r="Q632" s="27" t="str">
        <f>IF(G632="01 Jan 1900","Unregistered","Registered")</f>
        <v>Registered</v>
      </c>
      <c r="R632" s="121">
        <f>I632/H632</f>
        <v>1</v>
      </c>
      <c r="T632" s="117">
        <f t="shared" si="52"/>
        <v>275200</v>
      </c>
      <c r="U632" s="117">
        <f t="shared" si="53"/>
        <v>0</v>
      </c>
    </row>
    <row r="633" spans="1:21" x14ac:dyDescent="0.3">
      <c r="A633" s="114">
        <v>1186</v>
      </c>
      <c r="B633" s="114" t="s">
        <v>396</v>
      </c>
      <c r="C633" s="114" t="s">
        <v>71</v>
      </c>
      <c r="D633" s="114" t="s">
        <v>4209</v>
      </c>
      <c r="E633" s="114" t="s">
        <v>4145</v>
      </c>
      <c r="F633" s="115">
        <v>44552</v>
      </c>
      <c r="G633" s="114" t="s">
        <v>3987</v>
      </c>
      <c r="H633" s="116">
        <v>5160000</v>
      </c>
      <c r="I633" s="116">
        <v>5160000</v>
      </c>
      <c r="J633" s="116">
        <v>4902000</v>
      </c>
      <c r="K633" s="116">
        <v>258000</v>
      </c>
      <c r="L633" s="116">
        <v>0</v>
      </c>
      <c r="M633" s="116">
        <v>0</v>
      </c>
      <c r="N633" s="116">
        <v>0</v>
      </c>
      <c r="O633" s="116">
        <v>0</v>
      </c>
      <c r="P633" s="120">
        <v>258000</v>
      </c>
      <c r="Q633" s="27" t="str">
        <f>IF(G633="01 Jan 1900","Unregistered","Registered")</f>
        <v>Registered</v>
      </c>
      <c r="R633" s="121">
        <f>I633/H633</f>
        <v>1</v>
      </c>
      <c r="T633" s="117">
        <f t="shared" si="52"/>
        <v>258000</v>
      </c>
      <c r="U633" s="117">
        <f t="shared" si="53"/>
        <v>0</v>
      </c>
    </row>
    <row r="634" spans="1:21" x14ac:dyDescent="0.3">
      <c r="A634" s="114">
        <v>1195</v>
      </c>
      <c r="B634" s="114" t="s">
        <v>396</v>
      </c>
      <c r="C634" s="114" t="s">
        <v>71</v>
      </c>
      <c r="D634" s="114" t="s">
        <v>4228</v>
      </c>
      <c r="E634" s="114" t="s">
        <v>4229</v>
      </c>
      <c r="F634" s="115">
        <v>44552</v>
      </c>
      <c r="G634" s="114" t="s">
        <v>4006</v>
      </c>
      <c r="H634" s="116">
        <v>4952000</v>
      </c>
      <c r="I634" s="116">
        <v>4952000</v>
      </c>
      <c r="J634" s="116">
        <v>4704400</v>
      </c>
      <c r="K634" s="116">
        <v>247600</v>
      </c>
      <c r="L634" s="116">
        <v>0</v>
      </c>
      <c r="M634" s="116">
        <v>0</v>
      </c>
      <c r="N634" s="116">
        <v>0</v>
      </c>
      <c r="O634" s="116">
        <v>0</v>
      </c>
      <c r="P634" s="120">
        <v>247600</v>
      </c>
      <c r="Q634" s="27" t="str">
        <f>IF(G634="01 Jan 1900","Unregistered","Registered")</f>
        <v>Registered</v>
      </c>
      <c r="R634" s="121">
        <f>I634/H634</f>
        <v>1</v>
      </c>
      <c r="T634" s="117">
        <f t="shared" si="52"/>
        <v>247600</v>
      </c>
      <c r="U634" s="117">
        <f t="shared" si="53"/>
        <v>0</v>
      </c>
    </row>
    <row r="635" spans="1:21" x14ac:dyDescent="0.3">
      <c r="A635" s="114">
        <v>1263</v>
      </c>
      <c r="B635" s="114" t="s">
        <v>396</v>
      </c>
      <c r="C635" s="114" t="s">
        <v>71</v>
      </c>
      <c r="D635" s="114" t="s">
        <v>4369</v>
      </c>
      <c r="E635" s="114" t="s">
        <v>4370</v>
      </c>
      <c r="F635" s="115">
        <v>44439</v>
      </c>
      <c r="G635" s="114" t="s">
        <v>4371</v>
      </c>
      <c r="H635" s="116">
        <v>3570000</v>
      </c>
      <c r="I635" s="116">
        <v>3570000</v>
      </c>
      <c r="J635" s="116">
        <v>3400000</v>
      </c>
      <c r="K635" s="116">
        <v>170000</v>
      </c>
      <c r="L635" s="116">
        <v>0</v>
      </c>
      <c r="M635" s="116">
        <v>0</v>
      </c>
      <c r="N635" s="116">
        <v>0</v>
      </c>
      <c r="O635" s="116">
        <v>0</v>
      </c>
      <c r="P635" s="120">
        <v>170000</v>
      </c>
      <c r="Q635" s="27" t="str">
        <f>IF(G635="01 Jan 1900","Unregistered","Registered")</f>
        <v>Registered</v>
      </c>
      <c r="R635" s="121">
        <f>I635/H635</f>
        <v>1</v>
      </c>
      <c r="T635" s="117">
        <f t="shared" si="52"/>
        <v>170000</v>
      </c>
      <c r="U635" s="117">
        <f t="shared" si="53"/>
        <v>0</v>
      </c>
    </row>
    <row r="636" spans="1:21" x14ac:dyDescent="0.3">
      <c r="A636" s="114">
        <v>1462</v>
      </c>
      <c r="B636" s="114" t="s">
        <v>396</v>
      </c>
      <c r="C636" s="114" t="s">
        <v>71</v>
      </c>
      <c r="D636" s="114" t="s">
        <v>4769</v>
      </c>
      <c r="E636" s="114" t="s">
        <v>4770</v>
      </c>
      <c r="F636" s="115">
        <v>44561</v>
      </c>
      <c r="G636" s="114" t="s">
        <v>4771</v>
      </c>
      <c r="H636" s="116">
        <v>6616000</v>
      </c>
      <c r="I636" s="116">
        <v>6616000</v>
      </c>
      <c r="J636" s="116">
        <v>6548945</v>
      </c>
      <c r="K636" s="116">
        <v>67055</v>
      </c>
      <c r="L636" s="116">
        <v>0</v>
      </c>
      <c r="M636" s="116">
        <v>0</v>
      </c>
      <c r="N636" s="116">
        <v>0</v>
      </c>
      <c r="O636" s="116">
        <v>0</v>
      </c>
      <c r="P636" s="120">
        <v>67055</v>
      </c>
      <c r="Q636" s="27" t="str">
        <f>IF(G636="01 Jan 1900","Unregistered","Registered")</f>
        <v>Registered</v>
      </c>
      <c r="R636" s="121">
        <f>I636/H636</f>
        <v>1</v>
      </c>
      <c r="T636" s="117">
        <f t="shared" si="52"/>
        <v>67055</v>
      </c>
      <c r="U636" s="117">
        <f t="shared" si="53"/>
        <v>0</v>
      </c>
    </row>
    <row r="637" spans="1:21" x14ac:dyDescent="0.3">
      <c r="A637" s="114">
        <v>5758</v>
      </c>
      <c r="B637" s="114" t="s">
        <v>396</v>
      </c>
      <c r="C637" s="114" t="s">
        <v>71</v>
      </c>
      <c r="D637" s="114" t="s">
        <v>6713</v>
      </c>
      <c r="E637" s="114" t="s">
        <v>6714</v>
      </c>
      <c r="F637" s="115">
        <v>45565</v>
      </c>
      <c r="G637" s="114" t="s">
        <v>6085</v>
      </c>
      <c r="H637" s="116">
        <v>52560000</v>
      </c>
      <c r="I637" s="116">
        <v>52560000</v>
      </c>
      <c r="J637" s="116">
        <v>52560000</v>
      </c>
      <c r="K637" s="116">
        <v>0</v>
      </c>
      <c r="L637" s="116">
        <v>0</v>
      </c>
      <c r="M637" s="116">
        <v>0</v>
      </c>
      <c r="N637" s="116">
        <v>0</v>
      </c>
      <c r="O637" s="116">
        <v>0</v>
      </c>
      <c r="P637" s="120">
        <v>0</v>
      </c>
      <c r="Q637" s="27" t="str">
        <f>IF(G637="01 Jan 1900","Unregistered","Registered")</f>
        <v>Registered</v>
      </c>
      <c r="R637" s="121">
        <f>I637/H637</f>
        <v>1</v>
      </c>
      <c r="T637" s="117">
        <f t="shared" si="52"/>
        <v>0</v>
      </c>
      <c r="U637" s="117">
        <f t="shared" si="53"/>
        <v>0</v>
      </c>
    </row>
    <row r="638" spans="1:21" x14ac:dyDescent="0.3">
      <c r="A638" s="114">
        <v>5759</v>
      </c>
      <c r="B638" s="114" t="s">
        <v>396</v>
      </c>
      <c r="C638" s="114" t="s">
        <v>71</v>
      </c>
      <c r="D638" s="114" t="s">
        <v>6715</v>
      </c>
      <c r="E638" s="114" t="s">
        <v>6716</v>
      </c>
      <c r="F638" s="115">
        <v>45230</v>
      </c>
      <c r="G638" s="114" t="s">
        <v>5709</v>
      </c>
      <c r="H638" s="116">
        <v>42500000</v>
      </c>
      <c r="I638" s="116">
        <v>42500000</v>
      </c>
      <c r="J638" s="116">
        <v>42500000</v>
      </c>
      <c r="K638" s="116">
        <v>0</v>
      </c>
      <c r="L638" s="116">
        <v>0</v>
      </c>
      <c r="M638" s="116">
        <v>0</v>
      </c>
      <c r="N638" s="116">
        <v>0</v>
      </c>
      <c r="O638" s="116">
        <v>0</v>
      </c>
      <c r="P638" s="120">
        <v>0</v>
      </c>
      <c r="Q638" s="27" t="str">
        <f>IF(G638="01 Jan 1900","Unregistered","Registered")</f>
        <v>Registered</v>
      </c>
      <c r="R638" s="121">
        <f>I638/H638</f>
        <v>1</v>
      </c>
      <c r="T638" s="117">
        <f t="shared" si="52"/>
        <v>0</v>
      </c>
      <c r="U638" s="117">
        <f t="shared" si="53"/>
        <v>0</v>
      </c>
    </row>
    <row r="639" spans="1:21" x14ac:dyDescent="0.3">
      <c r="A639" s="114">
        <v>5760</v>
      </c>
      <c r="B639" s="114" t="s">
        <v>396</v>
      </c>
      <c r="C639" s="114" t="s">
        <v>71</v>
      </c>
      <c r="D639" s="114" t="s">
        <v>6717</v>
      </c>
      <c r="E639" s="114" t="s">
        <v>6376</v>
      </c>
      <c r="F639" s="115">
        <v>45169</v>
      </c>
      <c r="G639" s="114" t="s">
        <v>5374</v>
      </c>
      <c r="H639" s="116">
        <v>2704000</v>
      </c>
      <c r="I639" s="116">
        <v>2704000</v>
      </c>
      <c r="J639" s="116">
        <v>2704000</v>
      </c>
      <c r="K639" s="116">
        <v>0</v>
      </c>
      <c r="L639" s="116">
        <v>0</v>
      </c>
      <c r="M639" s="116">
        <v>0</v>
      </c>
      <c r="N639" s="116">
        <v>0</v>
      </c>
      <c r="O639" s="116">
        <v>0</v>
      </c>
      <c r="P639" s="120">
        <v>0</v>
      </c>
      <c r="Q639" s="27" t="str">
        <f>IF(G639="01 Jan 1900","Unregistered","Registered")</f>
        <v>Registered</v>
      </c>
      <c r="R639" s="121">
        <f>I639/H639</f>
        <v>1</v>
      </c>
      <c r="T639" s="117">
        <f t="shared" si="52"/>
        <v>0</v>
      </c>
      <c r="U639" s="117">
        <f t="shared" si="53"/>
        <v>0</v>
      </c>
    </row>
    <row r="640" spans="1:21" x14ac:dyDescent="0.3">
      <c r="A640" s="114">
        <v>5761</v>
      </c>
      <c r="B640" s="114" t="s">
        <v>396</v>
      </c>
      <c r="C640" s="114" t="s">
        <v>71</v>
      </c>
      <c r="D640" s="114" t="s">
        <v>6718</v>
      </c>
      <c r="E640" s="114" t="s">
        <v>2397</v>
      </c>
      <c r="F640" s="115">
        <v>44561</v>
      </c>
      <c r="G640" s="114" t="s">
        <v>5506</v>
      </c>
      <c r="H640" s="116">
        <v>7100000</v>
      </c>
      <c r="I640" s="116">
        <v>7100000</v>
      </c>
      <c r="J640" s="116">
        <v>7100000</v>
      </c>
      <c r="K640" s="116">
        <v>0</v>
      </c>
      <c r="L640" s="116">
        <v>0</v>
      </c>
      <c r="M640" s="116">
        <v>0</v>
      </c>
      <c r="N640" s="116">
        <v>0</v>
      </c>
      <c r="O640" s="116">
        <v>0</v>
      </c>
      <c r="P640" s="120">
        <v>0</v>
      </c>
      <c r="Q640" s="27" t="str">
        <f>IF(G640="01 Jan 1900","Unregistered","Registered")</f>
        <v>Registered</v>
      </c>
      <c r="R640" s="121">
        <f>I640/H640</f>
        <v>1</v>
      </c>
      <c r="T640" s="117">
        <f t="shared" si="52"/>
        <v>0</v>
      </c>
      <c r="U640" s="117">
        <f t="shared" si="53"/>
        <v>0</v>
      </c>
    </row>
    <row r="641" spans="1:21" x14ac:dyDescent="0.3">
      <c r="A641" s="114">
        <v>5762</v>
      </c>
      <c r="B641" s="114" t="s">
        <v>396</v>
      </c>
      <c r="C641" s="114" t="s">
        <v>71</v>
      </c>
      <c r="D641" s="114" t="s">
        <v>6719</v>
      </c>
      <c r="E641" s="114" t="s">
        <v>6720</v>
      </c>
      <c r="F641" s="115">
        <v>45090</v>
      </c>
      <c r="G641" s="114" t="s">
        <v>3039</v>
      </c>
      <c r="H641" s="116">
        <v>8184000</v>
      </c>
      <c r="I641" s="116">
        <v>8184000</v>
      </c>
      <c r="J641" s="116">
        <v>8184000</v>
      </c>
      <c r="K641" s="116">
        <v>0</v>
      </c>
      <c r="L641" s="116">
        <v>0</v>
      </c>
      <c r="M641" s="116">
        <v>0</v>
      </c>
      <c r="N641" s="116">
        <v>0</v>
      </c>
      <c r="O641" s="116">
        <v>0</v>
      </c>
      <c r="P641" s="120">
        <v>0</v>
      </c>
      <c r="Q641" s="27" t="str">
        <f>IF(G641="01 Jan 1900","Unregistered","Registered")</f>
        <v>Registered</v>
      </c>
      <c r="R641" s="121">
        <f>I641/H641</f>
        <v>1</v>
      </c>
      <c r="T641" s="117">
        <f t="shared" si="52"/>
        <v>0</v>
      </c>
      <c r="U641" s="117">
        <f t="shared" si="53"/>
        <v>0</v>
      </c>
    </row>
    <row r="642" spans="1:21" x14ac:dyDescent="0.3">
      <c r="A642" s="114">
        <v>5763</v>
      </c>
      <c r="B642" s="114" t="s">
        <v>396</v>
      </c>
      <c r="C642" s="114" t="s">
        <v>71</v>
      </c>
      <c r="D642" s="114" t="s">
        <v>6721</v>
      </c>
      <c r="E642" s="114" t="s">
        <v>6720</v>
      </c>
      <c r="F642" s="115">
        <v>45090</v>
      </c>
      <c r="G642" s="114" t="s">
        <v>3039</v>
      </c>
      <c r="H642" s="116">
        <v>7864000</v>
      </c>
      <c r="I642" s="116">
        <v>7864000</v>
      </c>
      <c r="J642" s="116">
        <v>7864000</v>
      </c>
      <c r="K642" s="116">
        <v>0</v>
      </c>
      <c r="L642" s="116">
        <v>0</v>
      </c>
      <c r="M642" s="116">
        <v>0</v>
      </c>
      <c r="N642" s="116">
        <v>0</v>
      </c>
      <c r="O642" s="116">
        <v>0</v>
      </c>
      <c r="P642" s="120">
        <v>0</v>
      </c>
      <c r="Q642" s="27" t="str">
        <f>IF(G642="01 Jan 1900","Unregistered","Registered")</f>
        <v>Registered</v>
      </c>
      <c r="R642" s="121">
        <f>I642/H642</f>
        <v>1</v>
      </c>
      <c r="T642" s="117">
        <f t="shared" si="52"/>
        <v>0</v>
      </c>
      <c r="U642" s="117">
        <f t="shared" si="53"/>
        <v>0</v>
      </c>
    </row>
    <row r="643" spans="1:21" x14ac:dyDescent="0.3">
      <c r="A643" s="114">
        <v>5764</v>
      </c>
      <c r="B643" s="114" t="s">
        <v>396</v>
      </c>
      <c r="C643" s="114" t="s">
        <v>71</v>
      </c>
      <c r="D643" s="114" t="s">
        <v>6722</v>
      </c>
      <c r="E643" s="114" t="s">
        <v>6431</v>
      </c>
      <c r="F643" s="115">
        <v>43769</v>
      </c>
      <c r="G643" s="114" t="s">
        <v>6723</v>
      </c>
      <c r="H643" s="116">
        <v>6861360</v>
      </c>
      <c r="I643" s="116">
        <v>6861360</v>
      </c>
      <c r="J643" s="116">
        <v>6861360</v>
      </c>
      <c r="K643" s="116">
        <v>0</v>
      </c>
      <c r="L643" s="116">
        <v>0</v>
      </c>
      <c r="M643" s="116">
        <v>0</v>
      </c>
      <c r="N643" s="116">
        <v>0</v>
      </c>
      <c r="O643" s="116">
        <v>0</v>
      </c>
      <c r="P643" s="120">
        <v>0</v>
      </c>
      <c r="Q643" s="27" t="str">
        <f>IF(G643="01 Jan 1900","Unregistered","Registered")</f>
        <v>Registered</v>
      </c>
      <c r="R643" s="121">
        <f>I643/H643</f>
        <v>1</v>
      </c>
      <c r="T643" s="117">
        <f t="shared" si="52"/>
        <v>0</v>
      </c>
      <c r="U643" s="117">
        <f t="shared" si="53"/>
        <v>0</v>
      </c>
    </row>
    <row r="644" spans="1:21" x14ac:dyDescent="0.3">
      <c r="A644" s="114">
        <v>5765</v>
      </c>
      <c r="B644" s="114" t="s">
        <v>396</v>
      </c>
      <c r="C644" s="114" t="s">
        <v>71</v>
      </c>
      <c r="D644" s="114" t="s">
        <v>6724</v>
      </c>
      <c r="E644" s="114" t="s">
        <v>2483</v>
      </c>
      <c r="F644" s="115">
        <v>43769</v>
      </c>
      <c r="G644" s="114" t="s">
        <v>6723</v>
      </c>
      <c r="H644" s="116">
        <v>7100000</v>
      </c>
      <c r="I644" s="116">
        <v>7100000</v>
      </c>
      <c r="J644" s="116">
        <v>7100000</v>
      </c>
      <c r="K644" s="116">
        <v>0</v>
      </c>
      <c r="L644" s="116">
        <v>0</v>
      </c>
      <c r="M644" s="116">
        <v>0</v>
      </c>
      <c r="N644" s="116">
        <v>0</v>
      </c>
      <c r="O644" s="116">
        <v>0</v>
      </c>
      <c r="P644" s="120">
        <v>0</v>
      </c>
      <c r="Q644" s="27" t="str">
        <f>IF(G644="01 Jan 1900","Unregistered","Registered")</f>
        <v>Registered</v>
      </c>
      <c r="R644" s="121">
        <f>I644/H644</f>
        <v>1</v>
      </c>
      <c r="T644" s="117">
        <f t="shared" si="52"/>
        <v>0</v>
      </c>
      <c r="U644" s="117">
        <f t="shared" si="53"/>
        <v>0</v>
      </c>
    </row>
    <row r="645" spans="1:21" x14ac:dyDescent="0.3">
      <c r="A645" s="114">
        <v>5766</v>
      </c>
      <c r="B645" s="114" t="s">
        <v>396</v>
      </c>
      <c r="C645" s="114" t="s">
        <v>71</v>
      </c>
      <c r="D645" s="114" t="s">
        <v>6725</v>
      </c>
      <c r="E645" s="114" t="s">
        <v>1754</v>
      </c>
      <c r="F645" s="115">
        <v>44942</v>
      </c>
      <c r="G645" s="114" t="s">
        <v>3067</v>
      </c>
      <c r="H645" s="116">
        <v>19752200</v>
      </c>
      <c r="I645" s="116">
        <v>19752200</v>
      </c>
      <c r="J645" s="116">
        <v>19752200</v>
      </c>
      <c r="K645" s="116">
        <v>0</v>
      </c>
      <c r="L645" s="116">
        <v>0</v>
      </c>
      <c r="M645" s="116">
        <v>0</v>
      </c>
      <c r="N645" s="116">
        <v>0</v>
      </c>
      <c r="O645" s="116">
        <v>0</v>
      </c>
      <c r="P645" s="120">
        <v>0</v>
      </c>
      <c r="Q645" s="27" t="str">
        <f>IF(G645="01 Jan 1900","Unregistered","Registered")</f>
        <v>Registered</v>
      </c>
      <c r="R645" s="121">
        <f>I645/H645</f>
        <v>1</v>
      </c>
      <c r="T645" s="117">
        <f t="shared" si="52"/>
        <v>0</v>
      </c>
      <c r="U645" s="117">
        <f t="shared" si="53"/>
        <v>0</v>
      </c>
    </row>
    <row r="646" spans="1:21" x14ac:dyDescent="0.3">
      <c r="A646" s="114">
        <v>5767</v>
      </c>
      <c r="B646" s="114" t="s">
        <v>396</v>
      </c>
      <c r="C646" s="114" t="s">
        <v>71</v>
      </c>
      <c r="D646" s="114" t="s">
        <v>6726</v>
      </c>
      <c r="E646" s="114" t="s">
        <v>1754</v>
      </c>
      <c r="F646" s="115">
        <v>44942</v>
      </c>
      <c r="G646" s="114" t="s">
        <v>3067</v>
      </c>
      <c r="H646" s="116">
        <v>15186900</v>
      </c>
      <c r="I646" s="116">
        <v>15186900</v>
      </c>
      <c r="J646" s="116">
        <v>15186900</v>
      </c>
      <c r="K646" s="116">
        <v>0</v>
      </c>
      <c r="L646" s="116">
        <v>0</v>
      </c>
      <c r="M646" s="116">
        <v>0</v>
      </c>
      <c r="N646" s="116">
        <v>0</v>
      </c>
      <c r="O646" s="116">
        <v>0</v>
      </c>
      <c r="P646" s="120">
        <v>0</v>
      </c>
      <c r="Q646" s="27" t="str">
        <f>IF(G646="01 Jan 1900","Unregistered","Registered")</f>
        <v>Registered</v>
      </c>
      <c r="R646" s="121">
        <f>I646/H646</f>
        <v>1</v>
      </c>
      <c r="T646" s="117">
        <f t="shared" si="52"/>
        <v>0</v>
      </c>
      <c r="U646" s="117">
        <f t="shared" si="53"/>
        <v>0</v>
      </c>
    </row>
    <row r="647" spans="1:21" x14ac:dyDescent="0.3">
      <c r="A647" s="114">
        <v>5768</v>
      </c>
      <c r="B647" s="114" t="s">
        <v>396</v>
      </c>
      <c r="C647" s="114" t="s">
        <v>71</v>
      </c>
      <c r="D647" s="114" t="s">
        <v>6727</v>
      </c>
      <c r="E647" s="114" t="s">
        <v>6728</v>
      </c>
      <c r="F647" s="115">
        <v>44834</v>
      </c>
      <c r="G647" s="114" t="s">
        <v>5119</v>
      </c>
      <c r="H647" s="116">
        <v>7920000</v>
      </c>
      <c r="I647" s="116">
        <v>7920000</v>
      </c>
      <c r="J647" s="116">
        <v>7920000</v>
      </c>
      <c r="K647" s="116">
        <v>0</v>
      </c>
      <c r="L647" s="116">
        <v>0</v>
      </c>
      <c r="M647" s="116">
        <v>0</v>
      </c>
      <c r="N647" s="116">
        <v>0</v>
      </c>
      <c r="O647" s="116">
        <v>0</v>
      </c>
      <c r="P647" s="120">
        <v>0</v>
      </c>
      <c r="Q647" s="27" t="str">
        <f>IF(G647="01 Jan 1900","Unregistered","Registered")</f>
        <v>Registered</v>
      </c>
      <c r="R647" s="121">
        <f>I647/H647</f>
        <v>1</v>
      </c>
      <c r="T647" s="117">
        <f t="shared" si="52"/>
        <v>0</v>
      </c>
      <c r="U647" s="117">
        <f t="shared" si="53"/>
        <v>0</v>
      </c>
    </row>
    <row r="648" spans="1:21" x14ac:dyDescent="0.3">
      <c r="A648" s="114">
        <v>5769</v>
      </c>
      <c r="B648" s="114" t="s">
        <v>396</v>
      </c>
      <c r="C648" s="114" t="s">
        <v>71</v>
      </c>
      <c r="D648" s="114" t="s">
        <v>6729</v>
      </c>
      <c r="E648" s="114" t="s">
        <v>5034</v>
      </c>
      <c r="F648" s="115">
        <v>44972</v>
      </c>
      <c r="G648" s="114" t="s">
        <v>1963</v>
      </c>
      <c r="H648" s="116">
        <v>8677500</v>
      </c>
      <c r="I648" s="116">
        <v>8677500</v>
      </c>
      <c r="J648" s="116">
        <v>8677500</v>
      </c>
      <c r="K648" s="116">
        <v>0</v>
      </c>
      <c r="L648" s="116">
        <v>0</v>
      </c>
      <c r="M648" s="116">
        <v>0</v>
      </c>
      <c r="N648" s="116">
        <v>0</v>
      </c>
      <c r="O648" s="116">
        <v>0</v>
      </c>
      <c r="P648" s="120">
        <v>0</v>
      </c>
      <c r="Q648" s="27" t="str">
        <f>IF(G648="01 Jan 1900","Unregistered","Registered")</f>
        <v>Registered</v>
      </c>
      <c r="R648" s="121">
        <f>I648/H648</f>
        <v>1</v>
      </c>
      <c r="T648" s="117">
        <f t="shared" si="52"/>
        <v>0</v>
      </c>
      <c r="U648" s="117">
        <f t="shared" si="53"/>
        <v>0</v>
      </c>
    </row>
    <row r="649" spans="1:21" x14ac:dyDescent="0.3">
      <c r="A649" s="114">
        <v>5770</v>
      </c>
      <c r="B649" s="114" t="s">
        <v>396</v>
      </c>
      <c r="C649" s="114" t="s">
        <v>71</v>
      </c>
      <c r="D649" s="114" t="s">
        <v>6730</v>
      </c>
      <c r="E649" s="114" t="s">
        <v>6731</v>
      </c>
      <c r="F649" s="115">
        <v>44953</v>
      </c>
      <c r="G649" s="114" t="s">
        <v>2308</v>
      </c>
      <c r="H649" s="116">
        <v>10542000</v>
      </c>
      <c r="I649" s="116">
        <v>10542000</v>
      </c>
      <c r="J649" s="116">
        <v>10542000</v>
      </c>
      <c r="K649" s="116">
        <v>0</v>
      </c>
      <c r="L649" s="116">
        <v>0</v>
      </c>
      <c r="M649" s="116">
        <v>0</v>
      </c>
      <c r="N649" s="116">
        <v>0</v>
      </c>
      <c r="O649" s="116">
        <v>0</v>
      </c>
      <c r="P649" s="120">
        <v>0</v>
      </c>
      <c r="Q649" s="27" t="str">
        <f>IF(G649="01 Jan 1900","Unregistered","Registered")</f>
        <v>Registered</v>
      </c>
      <c r="R649" s="121">
        <f>I649/H649</f>
        <v>1</v>
      </c>
      <c r="T649" s="117">
        <f t="shared" si="52"/>
        <v>0</v>
      </c>
      <c r="U649" s="117">
        <f t="shared" si="53"/>
        <v>0</v>
      </c>
    </row>
    <row r="650" spans="1:21" x14ac:dyDescent="0.3">
      <c r="A650" s="114">
        <v>5771</v>
      </c>
      <c r="B650" s="114" t="s">
        <v>396</v>
      </c>
      <c r="C650" s="114" t="s">
        <v>71</v>
      </c>
      <c r="D650" s="114" t="s">
        <v>6732</v>
      </c>
      <c r="E650" s="114" t="s">
        <v>6733</v>
      </c>
      <c r="F650" s="115">
        <v>44610</v>
      </c>
      <c r="G650" s="114" t="s">
        <v>6734</v>
      </c>
      <c r="H650" s="116">
        <v>6270000</v>
      </c>
      <c r="I650" s="116">
        <v>6270000</v>
      </c>
      <c r="J650" s="116">
        <v>6270000</v>
      </c>
      <c r="K650" s="116">
        <v>0</v>
      </c>
      <c r="L650" s="116">
        <v>0</v>
      </c>
      <c r="M650" s="116">
        <v>0</v>
      </c>
      <c r="N650" s="116">
        <v>0</v>
      </c>
      <c r="O650" s="116">
        <v>0</v>
      </c>
      <c r="P650" s="120">
        <v>0</v>
      </c>
      <c r="Q650" s="27" t="str">
        <f>IF(G650="01 Jan 1900","Unregistered","Registered")</f>
        <v>Registered</v>
      </c>
      <c r="R650" s="121">
        <f>I650/H650</f>
        <v>1</v>
      </c>
      <c r="T650" s="117">
        <f t="shared" si="52"/>
        <v>0</v>
      </c>
      <c r="U650" s="117">
        <f t="shared" si="53"/>
        <v>0</v>
      </c>
    </row>
    <row r="651" spans="1:21" x14ac:dyDescent="0.3">
      <c r="A651" s="114">
        <v>5772</v>
      </c>
      <c r="B651" s="114" t="s">
        <v>396</v>
      </c>
      <c r="C651" s="114" t="s">
        <v>71</v>
      </c>
      <c r="D651" s="114" t="s">
        <v>6735</v>
      </c>
      <c r="E651" s="114" t="s">
        <v>6736</v>
      </c>
      <c r="F651" s="115">
        <v>44135</v>
      </c>
      <c r="G651" s="114" t="s">
        <v>2642</v>
      </c>
      <c r="H651" s="116">
        <v>7810150</v>
      </c>
      <c r="I651" s="116">
        <v>7810150</v>
      </c>
      <c r="J651" s="116">
        <v>7810150</v>
      </c>
      <c r="K651" s="116">
        <v>0</v>
      </c>
      <c r="L651" s="116">
        <v>0</v>
      </c>
      <c r="M651" s="116">
        <v>0</v>
      </c>
      <c r="N651" s="116">
        <v>0</v>
      </c>
      <c r="O651" s="116">
        <v>0</v>
      </c>
      <c r="P651" s="120">
        <v>0</v>
      </c>
      <c r="Q651" s="27" t="str">
        <f>IF(G651="01 Jan 1900","Unregistered","Registered")</f>
        <v>Registered</v>
      </c>
      <c r="R651" s="121">
        <f>I651/H651</f>
        <v>1</v>
      </c>
      <c r="T651" s="117">
        <f t="shared" si="52"/>
        <v>0</v>
      </c>
      <c r="U651" s="117">
        <f t="shared" si="53"/>
        <v>0</v>
      </c>
    </row>
    <row r="652" spans="1:21" x14ac:dyDescent="0.3">
      <c r="A652" s="114">
        <v>5773</v>
      </c>
      <c r="B652" s="114" t="s">
        <v>396</v>
      </c>
      <c r="C652" s="114" t="s">
        <v>71</v>
      </c>
      <c r="D652" s="114" t="s">
        <v>6737</v>
      </c>
      <c r="E652" s="114" t="s">
        <v>6738</v>
      </c>
      <c r="F652" s="115">
        <v>44823</v>
      </c>
      <c r="G652" s="114" t="s">
        <v>5115</v>
      </c>
      <c r="H652" s="116">
        <v>18128366</v>
      </c>
      <c r="I652" s="116">
        <v>18128366</v>
      </c>
      <c r="J652" s="116">
        <v>18128366</v>
      </c>
      <c r="K652" s="116">
        <v>0</v>
      </c>
      <c r="L652" s="116">
        <v>0</v>
      </c>
      <c r="M652" s="116">
        <v>0</v>
      </c>
      <c r="N652" s="116">
        <v>0</v>
      </c>
      <c r="O652" s="116">
        <v>0</v>
      </c>
      <c r="P652" s="120">
        <v>0</v>
      </c>
      <c r="Q652" s="27" t="str">
        <f>IF(G652="01 Jan 1900","Unregistered","Registered")</f>
        <v>Registered</v>
      </c>
      <c r="R652" s="121">
        <f>I652/H652</f>
        <v>1</v>
      </c>
      <c r="T652" s="117">
        <f t="shared" si="52"/>
        <v>0</v>
      </c>
      <c r="U652" s="117">
        <f t="shared" si="53"/>
        <v>0</v>
      </c>
    </row>
    <row r="653" spans="1:21" x14ac:dyDescent="0.3">
      <c r="A653" s="114">
        <v>5774</v>
      </c>
      <c r="B653" s="114" t="s">
        <v>396</v>
      </c>
      <c r="C653" s="114" t="s">
        <v>71</v>
      </c>
      <c r="D653" s="114" t="s">
        <v>6739</v>
      </c>
      <c r="E653" s="114" t="s">
        <v>6738</v>
      </c>
      <c r="F653" s="115">
        <v>44823</v>
      </c>
      <c r="G653" s="114" t="s">
        <v>5115</v>
      </c>
      <c r="H653" s="116">
        <v>14307961</v>
      </c>
      <c r="I653" s="116">
        <v>14307961</v>
      </c>
      <c r="J653" s="116">
        <v>14307961</v>
      </c>
      <c r="K653" s="116">
        <v>0</v>
      </c>
      <c r="L653" s="116">
        <v>0</v>
      </c>
      <c r="M653" s="116">
        <v>0</v>
      </c>
      <c r="N653" s="116">
        <v>0</v>
      </c>
      <c r="O653" s="116">
        <v>0</v>
      </c>
      <c r="P653" s="120">
        <v>0</v>
      </c>
      <c r="Q653" s="27" t="str">
        <f>IF(G653="01 Jan 1900","Unregistered","Registered")</f>
        <v>Registered</v>
      </c>
      <c r="R653" s="121">
        <f>I653/H653</f>
        <v>1</v>
      </c>
      <c r="T653" s="117">
        <f t="shared" si="52"/>
        <v>0</v>
      </c>
      <c r="U653" s="117">
        <f t="shared" si="53"/>
        <v>0</v>
      </c>
    </row>
    <row r="654" spans="1:21" x14ac:dyDescent="0.3">
      <c r="A654" s="114">
        <v>5775</v>
      </c>
      <c r="B654" s="114" t="s">
        <v>396</v>
      </c>
      <c r="C654" s="114" t="s">
        <v>71</v>
      </c>
      <c r="D654" s="114" t="s">
        <v>6740</v>
      </c>
      <c r="E654" s="114" t="s">
        <v>6741</v>
      </c>
      <c r="F654" s="115">
        <v>44706</v>
      </c>
      <c r="G654" s="114" t="s">
        <v>5164</v>
      </c>
      <c r="H654" s="116">
        <v>17725828</v>
      </c>
      <c r="I654" s="116">
        <v>17725828</v>
      </c>
      <c r="J654" s="116">
        <v>17725828</v>
      </c>
      <c r="K654" s="116">
        <v>0</v>
      </c>
      <c r="L654" s="116">
        <v>0</v>
      </c>
      <c r="M654" s="116">
        <v>0</v>
      </c>
      <c r="N654" s="116">
        <v>0</v>
      </c>
      <c r="O654" s="116">
        <v>0</v>
      </c>
      <c r="P654" s="120">
        <v>0</v>
      </c>
      <c r="Q654" s="27" t="str">
        <f>IF(G654="01 Jan 1900","Unregistered","Registered")</f>
        <v>Registered</v>
      </c>
      <c r="R654" s="121">
        <f>I654/H654</f>
        <v>1</v>
      </c>
      <c r="T654" s="117">
        <f t="shared" si="52"/>
        <v>0</v>
      </c>
      <c r="U654" s="117">
        <f t="shared" si="53"/>
        <v>0</v>
      </c>
    </row>
    <row r="655" spans="1:21" x14ac:dyDescent="0.3">
      <c r="A655" s="114">
        <v>5776</v>
      </c>
      <c r="B655" s="114" t="s">
        <v>396</v>
      </c>
      <c r="C655" s="114" t="s">
        <v>71</v>
      </c>
      <c r="D655" s="114" t="s">
        <v>6742</v>
      </c>
      <c r="E655" s="114" t="s">
        <v>6743</v>
      </c>
      <c r="F655" s="115">
        <v>44781</v>
      </c>
      <c r="G655" s="114" t="s">
        <v>5504</v>
      </c>
      <c r="H655" s="116">
        <v>8508151</v>
      </c>
      <c r="I655" s="116">
        <v>8508151</v>
      </c>
      <c r="J655" s="116">
        <v>8508151</v>
      </c>
      <c r="K655" s="116">
        <v>0</v>
      </c>
      <c r="L655" s="116">
        <v>0</v>
      </c>
      <c r="M655" s="116">
        <v>0</v>
      </c>
      <c r="N655" s="116">
        <v>0</v>
      </c>
      <c r="O655" s="116">
        <v>0</v>
      </c>
      <c r="P655" s="120">
        <v>0</v>
      </c>
      <c r="Q655" s="27" t="str">
        <f>IF(G655="01 Jan 1900","Unregistered","Registered")</f>
        <v>Registered</v>
      </c>
      <c r="R655" s="121">
        <f>I655/H655</f>
        <v>1</v>
      </c>
      <c r="T655" s="117">
        <f t="shared" si="52"/>
        <v>0</v>
      </c>
      <c r="U655" s="117">
        <f t="shared" si="53"/>
        <v>0</v>
      </c>
    </row>
    <row r="656" spans="1:21" x14ac:dyDescent="0.3">
      <c r="A656" s="114">
        <v>5777</v>
      </c>
      <c r="B656" s="114" t="s">
        <v>396</v>
      </c>
      <c r="C656" s="114" t="s">
        <v>71</v>
      </c>
      <c r="D656" s="114" t="s">
        <v>6744</v>
      </c>
      <c r="E656" s="114" t="s">
        <v>6745</v>
      </c>
      <c r="F656" s="115">
        <v>44809</v>
      </c>
      <c r="G656" s="114" t="s">
        <v>5128</v>
      </c>
      <c r="H656" s="116">
        <v>7973000</v>
      </c>
      <c r="I656" s="116">
        <v>7973000</v>
      </c>
      <c r="J656" s="116">
        <v>7973000</v>
      </c>
      <c r="K656" s="116">
        <v>0</v>
      </c>
      <c r="L656" s="116">
        <v>0</v>
      </c>
      <c r="M656" s="116">
        <v>0</v>
      </c>
      <c r="N656" s="116">
        <v>0</v>
      </c>
      <c r="O656" s="116">
        <v>0</v>
      </c>
      <c r="P656" s="120">
        <v>0</v>
      </c>
      <c r="Q656" s="27" t="str">
        <f>IF(G656="01 Jan 1900","Unregistered","Registered")</f>
        <v>Registered</v>
      </c>
      <c r="R656" s="121">
        <f>I656/H656</f>
        <v>1</v>
      </c>
      <c r="T656" s="117">
        <f t="shared" si="52"/>
        <v>0</v>
      </c>
      <c r="U656" s="117">
        <f t="shared" si="53"/>
        <v>0</v>
      </c>
    </row>
    <row r="657" spans="1:21" x14ac:dyDescent="0.3">
      <c r="A657" s="114">
        <v>5778</v>
      </c>
      <c r="B657" s="114" t="s">
        <v>396</v>
      </c>
      <c r="C657" s="114" t="s">
        <v>71</v>
      </c>
      <c r="D657" s="114" t="s">
        <v>6746</v>
      </c>
      <c r="E657" s="114" t="s">
        <v>6747</v>
      </c>
      <c r="F657" s="115">
        <v>44865</v>
      </c>
      <c r="G657" s="114" t="s">
        <v>2390</v>
      </c>
      <c r="H657" s="116">
        <v>8677500</v>
      </c>
      <c r="I657" s="116">
        <v>8677500</v>
      </c>
      <c r="J657" s="116">
        <v>8677500</v>
      </c>
      <c r="K657" s="116">
        <v>0</v>
      </c>
      <c r="L657" s="116">
        <v>0</v>
      </c>
      <c r="M657" s="116">
        <v>0</v>
      </c>
      <c r="N657" s="116">
        <v>0</v>
      </c>
      <c r="O657" s="116">
        <v>0</v>
      </c>
      <c r="P657" s="120">
        <v>0</v>
      </c>
      <c r="Q657" s="27" t="str">
        <f>IF(G657="01 Jan 1900","Unregistered","Registered")</f>
        <v>Registered</v>
      </c>
      <c r="R657" s="121">
        <f>I657/H657</f>
        <v>1</v>
      </c>
      <c r="T657" s="117">
        <f t="shared" si="52"/>
        <v>0</v>
      </c>
      <c r="U657" s="117">
        <f t="shared" si="53"/>
        <v>0</v>
      </c>
    </row>
    <row r="658" spans="1:21" x14ac:dyDescent="0.3">
      <c r="A658" s="114">
        <v>5779</v>
      </c>
      <c r="B658" s="114" t="s">
        <v>396</v>
      </c>
      <c r="C658" s="114" t="s">
        <v>71</v>
      </c>
      <c r="D658" s="114" t="s">
        <v>6748</v>
      </c>
      <c r="E658" s="114" t="s">
        <v>6443</v>
      </c>
      <c r="F658" s="115">
        <v>44972</v>
      </c>
      <c r="G658" s="114" t="s">
        <v>2616</v>
      </c>
      <c r="H658" s="116">
        <v>15860800</v>
      </c>
      <c r="I658" s="116">
        <v>15860800</v>
      </c>
      <c r="J658" s="116">
        <v>15860800</v>
      </c>
      <c r="K658" s="116">
        <v>0</v>
      </c>
      <c r="L658" s="116">
        <v>0</v>
      </c>
      <c r="M658" s="116">
        <v>0</v>
      </c>
      <c r="N658" s="116">
        <v>0</v>
      </c>
      <c r="O658" s="116">
        <v>0</v>
      </c>
      <c r="P658" s="120">
        <v>0</v>
      </c>
      <c r="Q658" s="27" t="str">
        <f>IF(G658="01 Jan 1900","Unregistered","Registered")</f>
        <v>Registered</v>
      </c>
      <c r="R658" s="121">
        <f>I658/H658</f>
        <v>1</v>
      </c>
      <c r="T658" s="117">
        <f t="shared" si="52"/>
        <v>0</v>
      </c>
      <c r="U658" s="117">
        <f t="shared" si="53"/>
        <v>0</v>
      </c>
    </row>
    <row r="659" spans="1:21" x14ac:dyDescent="0.3">
      <c r="A659" s="114">
        <v>5780</v>
      </c>
      <c r="B659" s="114" t="s">
        <v>396</v>
      </c>
      <c r="C659" s="114" t="s">
        <v>71</v>
      </c>
      <c r="D659" s="114" t="s">
        <v>6749</v>
      </c>
      <c r="E659" s="114" t="s">
        <v>6750</v>
      </c>
      <c r="F659" s="115">
        <v>43769</v>
      </c>
      <c r="G659" s="114" t="s">
        <v>1645</v>
      </c>
      <c r="H659" s="116">
        <v>6615000</v>
      </c>
      <c r="I659" s="116">
        <v>6615000</v>
      </c>
      <c r="J659" s="116">
        <v>6615000</v>
      </c>
      <c r="K659" s="116">
        <v>0</v>
      </c>
      <c r="L659" s="116">
        <v>0</v>
      </c>
      <c r="M659" s="116">
        <v>0</v>
      </c>
      <c r="N659" s="116">
        <v>0</v>
      </c>
      <c r="O659" s="116">
        <v>0</v>
      </c>
      <c r="P659" s="120">
        <v>0</v>
      </c>
      <c r="Q659" s="27" t="str">
        <f>IF(G659="01 Jan 1900","Unregistered","Registered")</f>
        <v>Registered</v>
      </c>
      <c r="R659" s="121">
        <f>I659/H659</f>
        <v>1</v>
      </c>
      <c r="T659" s="117">
        <f t="shared" si="52"/>
        <v>0</v>
      </c>
      <c r="U659" s="117">
        <f t="shared" si="53"/>
        <v>0</v>
      </c>
    </row>
    <row r="660" spans="1:21" x14ac:dyDescent="0.3">
      <c r="A660" s="114">
        <v>5781</v>
      </c>
      <c r="B660" s="114" t="s">
        <v>396</v>
      </c>
      <c r="C660" s="114" t="s">
        <v>71</v>
      </c>
      <c r="D660" s="114" t="s">
        <v>6751</v>
      </c>
      <c r="E660" s="114" t="s">
        <v>6752</v>
      </c>
      <c r="F660" s="115">
        <v>44588</v>
      </c>
      <c r="G660" s="114" t="s">
        <v>5136</v>
      </c>
      <c r="H660" s="116">
        <v>5609500</v>
      </c>
      <c r="I660" s="116">
        <v>5609500</v>
      </c>
      <c r="J660" s="116">
        <v>5609500</v>
      </c>
      <c r="K660" s="116">
        <v>0</v>
      </c>
      <c r="L660" s="116">
        <v>0</v>
      </c>
      <c r="M660" s="116">
        <v>0</v>
      </c>
      <c r="N660" s="116">
        <v>0</v>
      </c>
      <c r="O660" s="116">
        <v>0</v>
      </c>
      <c r="P660" s="120">
        <v>0</v>
      </c>
      <c r="Q660" s="27" t="str">
        <f>IF(G660="01 Jan 1900","Unregistered","Registered")</f>
        <v>Registered</v>
      </c>
      <c r="R660" s="121">
        <f>I660/H660</f>
        <v>1</v>
      </c>
      <c r="T660" s="117">
        <f t="shared" si="52"/>
        <v>0</v>
      </c>
      <c r="U660" s="117">
        <f t="shared" si="53"/>
        <v>0</v>
      </c>
    </row>
    <row r="661" spans="1:21" x14ac:dyDescent="0.3">
      <c r="A661" s="114">
        <v>5782</v>
      </c>
      <c r="B661" s="114" t="s">
        <v>396</v>
      </c>
      <c r="C661" s="114" t="s">
        <v>71</v>
      </c>
      <c r="D661" s="114" t="s">
        <v>6753</v>
      </c>
      <c r="E661" s="114" t="s">
        <v>6754</v>
      </c>
      <c r="F661" s="115">
        <v>44834</v>
      </c>
      <c r="G661" s="114" t="s">
        <v>5140</v>
      </c>
      <c r="H661" s="116">
        <v>17100000</v>
      </c>
      <c r="I661" s="116">
        <v>17100000</v>
      </c>
      <c r="J661" s="116">
        <v>17100000</v>
      </c>
      <c r="K661" s="116">
        <v>0</v>
      </c>
      <c r="L661" s="116">
        <v>0</v>
      </c>
      <c r="M661" s="116">
        <v>0</v>
      </c>
      <c r="N661" s="116">
        <v>0</v>
      </c>
      <c r="O661" s="116">
        <v>0</v>
      </c>
      <c r="P661" s="120">
        <v>0</v>
      </c>
      <c r="Q661" s="27" t="str">
        <f>IF(G661="01 Jan 1900","Unregistered","Registered")</f>
        <v>Registered</v>
      </c>
      <c r="R661" s="121">
        <f>I661/H661</f>
        <v>1</v>
      </c>
      <c r="T661" s="117">
        <f t="shared" si="52"/>
        <v>0</v>
      </c>
      <c r="U661" s="117">
        <f t="shared" si="53"/>
        <v>0</v>
      </c>
    </row>
    <row r="662" spans="1:21" x14ac:dyDescent="0.3">
      <c r="A662" s="114">
        <v>5783</v>
      </c>
      <c r="B662" s="114" t="s">
        <v>396</v>
      </c>
      <c r="C662" s="114" t="s">
        <v>71</v>
      </c>
      <c r="D662" s="114" t="s">
        <v>6755</v>
      </c>
      <c r="E662" s="114" t="s">
        <v>6756</v>
      </c>
      <c r="F662" s="115">
        <v>45099</v>
      </c>
      <c r="G662" s="114" t="s">
        <v>1774</v>
      </c>
      <c r="H662" s="116">
        <v>13284800</v>
      </c>
      <c r="I662" s="116">
        <v>13284800</v>
      </c>
      <c r="J662" s="116">
        <v>13284800</v>
      </c>
      <c r="K662" s="116">
        <v>0</v>
      </c>
      <c r="L662" s="116">
        <v>0</v>
      </c>
      <c r="M662" s="116">
        <v>0</v>
      </c>
      <c r="N662" s="116">
        <v>0</v>
      </c>
      <c r="O662" s="116">
        <v>0</v>
      </c>
      <c r="P662" s="120">
        <v>0</v>
      </c>
      <c r="Q662" s="27" t="str">
        <f>IF(G662="01 Jan 1900","Unregistered","Registered")</f>
        <v>Registered</v>
      </c>
      <c r="R662" s="121">
        <f>I662/H662</f>
        <v>1</v>
      </c>
      <c r="T662" s="117">
        <f t="shared" si="52"/>
        <v>0</v>
      </c>
      <c r="U662" s="117">
        <f t="shared" si="53"/>
        <v>0</v>
      </c>
    </row>
    <row r="663" spans="1:21" x14ac:dyDescent="0.3">
      <c r="A663" s="114">
        <v>5784</v>
      </c>
      <c r="B663" s="114" t="s">
        <v>396</v>
      </c>
      <c r="C663" s="114" t="s">
        <v>71</v>
      </c>
      <c r="D663" s="114" t="s">
        <v>6757</v>
      </c>
      <c r="E663" s="114" t="s">
        <v>6756</v>
      </c>
      <c r="F663" s="115">
        <v>44763</v>
      </c>
      <c r="G663" s="114" t="s">
        <v>5126</v>
      </c>
      <c r="H663" s="116">
        <v>14144000</v>
      </c>
      <c r="I663" s="116">
        <v>14144000</v>
      </c>
      <c r="J663" s="116">
        <v>14144000</v>
      </c>
      <c r="K663" s="116">
        <v>0</v>
      </c>
      <c r="L663" s="116">
        <v>0</v>
      </c>
      <c r="M663" s="116">
        <v>0</v>
      </c>
      <c r="N663" s="116">
        <v>0</v>
      </c>
      <c r="O663" s="116">
        <v>0</v>
      </c>
      <c r="P663" s="120">
        <v>0</v>
      </c>
      <c r="Q663" s="27" t="str">
        <f>IF(G663="01 Jan 1900","Unregistered","Registered")</f>
        <v>Registered</v>
      </c>
      <c r="R663" s="121">
        <f>I663/H663</f>
        <v>1</v>
      </c>
      <c r="T663" s="117">
        <f t="shared" si="52"/>
        <v>0</v>
      </c>
      <c r="U663" s="117">
        <f t="shared" si="53"/>
        <v>0</v>
      </c>
    </row>
    <row r="664" spans="1:21" x14ac:dyDescent="0.3">
      <c r="A664" s="114">
        <v>5785</v>
      </c>
      <c r="B664" s="114" t="s">
        <v>396</v>
      </c>
      <c r="C664" s="114" t="s">
        <v>71</v>
      </c>
      <c r="D664" s="114" t="s">
        <v>6758</v>
      </c>
      <c r="E664" s="114" t="s">
        <v>6759</v>
      </c>
      <c r="F664" s="115">
        <v>44816</v>
      </c>
      <c r="G664" s="114" t="s">
        <v>4109</v>
      </c>
      <c r="H664" s="116">
        <v>8475000</v>
      </c>
      <c r="I664" s="116">
        <v>8475000</v>
      </c>
      <c r="J664" s="116">
        <v>8475000</v>
      </c>
      <c r="K664" s="116">
        <v>0</v>
      </c>
      <c r="L664" s="116">
        <v>0</v>
      </c>
      <c r="M664" s="116">
        <v>0</v>
      </c>
      <c r="N664" s="116">
        <v>0</v>
      </c>
      <c r="O664" s="116">
        <v>0</v>
      </c>
      <c r="P664" s="120">
        <v>0</v>
      </c>
      <c r="Q664" s="27" t="str">
        <f>IF(G664="01 Jan 1900","Unregistered","Registered")</f>
        <v>Registered</v>
      </c>
      <c r="R664" s="121">
        <f>I664/H664</f>
        <v>1</v>
      </c>
      <c r="T664" s="117">
        <f t="shared" si="52"/>
        <v>0</v>
      </c>
      <c r="U664" s="117">
        <f t="shared" si="53"/>
        <v>0</v>
      </c>
    </row>
    <row r="665" spans="1:21" x14ac:dyDescent="0.3">
      <c r="A665" s="114">
        <v>5786</v>
      </c>
      <c r="B665" s="114" t="s">
        <v>396</v>
      </c>
      <c r="C665" s="114" t="s">
        <v>71</v>
      </c>
      <c r="D665" s="114" t="s">
        <v>6760</v>
      </c>
      <c r="E665" s="114" t="s">
        <v>6761</v>
      </c>
      <c r="F665" s="115">
        <v>44781</v>
      </c>
      <c r="G665" s="114" t="s">
        <v>6762</v>
      </c>
      <c r="H665" s="116">
        <v>8599450</v>
      </c>
      <c r="I665" s="116">
        <v>8599450</v>
      </c>
      <c r="J665" s="116">
        <v>8599450</v>
      </c>
      <c r="K665" s="116">
        <v>0</v>
      </c>
      <c r="L665" s="116">
        <v>0</v>
      </c>
      <c r="M665" s="116">
        <v>0</v>
      </c>
      <c r="N665" s="116">
        <v>0</v>
      </c>
      <c r="O665" s="116">
        <v>0</v>
      </c>
      <c r="P665" s="120">
        <v>0</v>
      </c>
      <c r="Q665" s="27" t="str">
        <f>IF(G665="01 Jan 1900","Unregistered","Registered")</f>
        <v>Registered</v>
      </c>
      <c r="R665" s="121">
        <f>I665/H665</f>
        <v>1</v>
      </c>
      <c r="T665" s="117">
        <f t="shared" si="52"/>
        <v>0</v>
      </c>
      <c r="U665" s="117">
        <f t="shared" si="53"/>
        <v>0</v>
      </c>
    </row>
    <row r="666" spans="1:21" x14ac:dyDescent="0.3">
      <c r="A666" s="114">
        <v>5787</v>
      </c>
      <c r="B666" s="114" t="s">
        <v>396</v>
      </c>
      <c r="C666" s="114" t="s">
        <v>71</v>
      </c>
      <c r="D666" s="114" t="s">
        <v>6763</v>
      </c>
      <c r="E666" s="114" t="s">
        <v>6761</v>
      </c>
      <c r="F666" s="115">
        <v>44781</v>
      </c>
      <c r="G666" s="114" t="s">
        <v>6762</v>
      </c>
      <c r="H666" s="116">
        <v>8685000</v>
      </c>
      <c r="I666" s="116">
        <v>8685000</v>
      </c>
      <c r="J666" s="116">
        <v>8685000</v>
      </c>
      <c r="K666" s="116">
        <v>0</v>
      </c>
      <c r="L666" s="116">
        <v>0</v>
      </c>
      <c r="M666" s="116">
        <v>0</v>
      </c>
      <c r="N666" s="116">
        <v>0</v>
      </c>
      <c r="O666" s="116">
        <v>0</v>
      </c>
      <c r="P666" s="120">
        <v>0</v>
      </c>
      <c r="Q666" s="27" t="str">
        <f>IF(G666="01 Jan 1900","Unregistered","Registered")</f>
        <v>Registered</v>
      </c>
      <c r="R666" s="121">
        <f>I666/H666</f>
        <v>1</v>
      </c>
      <c r="T666" s="117">
        <f t="shared" si="52"/>
        <v>0</v>
      </c>
      <c r="U666" s="117">
        <f t="shared" si="53"/>
        <v>0</v>
      </c>
    </row>
    <row r="667" spans="1:21" x14ac:dyDescent="0.3">
      <c r="A667" s="114">
        <v>5788</v>
      </c>
      <c r="B667" s="114" t="s">
        <v>396</v>
      </c>
      <c r="C667" s="114" t="s">
        <v>71</v>
      </c>
      <c r="D667" s="114" t="s">
        <v>6764</v>
      </c>
      <c r="E667" s="114" t="s">
        <v>6765</v>
      </c>
      <c r="F667" s="115">
        <v>45096</v>
      </c>
      <c r="G667" s="114" t="s">
        <v>3158</v>
      </c>
      <c r="H667" s="116">
        <v>14481600</v>
      </c>
      <c r="I667" s="116">
        <v>14481600</v>
      </c>
      <c r="J667" s="116">
        <v>14481600</v>
      </c>
      <c r="K667" s="116">
        <v>0</v>
      </c>
      <c r="L667" s="116">
        <v>0</v>
      </c>
      <c r="M667" s="116">
        <v>0</v>
      </c>
      <c r="N667" s="116">
        <v>0</v>
      </c>
      <c r="O667" s="116">
        <v>0</v>
      </c>
      <c r="P667" s="120">
        <v>0</v>
      </c>
      <c r="Q667" s="27" t="str">
        <f>IF(G667="01 Jan 1900","Unregistered","Registered")</f>
        <v>Registered</v>
      </c>
      <c r="R667" s="121">
        <f>I667/H667</f>
        <v>1</v>
      </c>
      <c r="T667" s="117">
        <f t="shared" si="52"/>
        <v>0</v>
      </c>
      <c r="U667" s="117">
        <f t="shared" si="53"/>
        <v>0</v>
      </c>
    </row>
    <row r="668" spans="1:21" x14ac:dyDescent="0.3">
      <c r="A668" s="114">
        <v>5789</v>
      </c>
      <c r="B668" s="114" t="s">
        <v>396</v>
      </c>
      <c r="C668" s="114" t="s">
        <v>71</v>
      </c>
      <c r="D668" s="114" t="s">
        <v>6766</v>
      </c>
      <c r="E668" s="114" t="s">
        <v>6767</v>
      </c>
      <c r="F668" s="115">
        <v>44588</v>
      </c>
      <c r="G668" s="114" t="s">
        <v>6768</v>
      </c>
      <c r="H668" s="116">
        <v>5600000</v>
      </c>
      <c r="I668" s="116">
        <v>5600000</v>
      </c>
      <c r="J668" s="116">
        <v>5600000</v>
      </c>
      <c r="K668" s="116">
        <v>0</v>
      </c>
      <c r="L668" s="116">
        <v>0</v>
      </c>
      <c r="M668" s="116">
        <v>0</v>
      </c>
      <c r="N668" s="116">
        <v>0</v>
      </c>
      <c r="O668" s="116">
        <v>0</v>
      </c>
      <c r="P668" s="120">
        <v>0</v>
      </c>
      <c r="Q668" s="27" t="str">
        <f>IF(G668="01 Jan 1900","Unregistered","Registered")</f>
        <v>Registered</v>
      </c>
      <c r="R668" s="121">
        <f>I668/H668</f>
        <v>1</v>
      </c>
      <c r="T668" s="117">
        <f t="shared" si="52"/>
        <v>0</v>
      </c>
      <c r="U668" s="117">
        <f t="shared" si="53"/>
        <v>0</v>
      </c>
    </row>
    <row r="669" spans="1:21" x14ac:dyDescent="0.3">
      <c r="A669" s="114">
        <v>5790</v>
      </c>
      <c r="B669" s="114" t="s">
        <v>396</v>
      </c>
      <c r="C669" s="114" t="s">
        <v>71</v>
      </c>
      <c r="D669" s="114" t="s">
        <v>6769</v>
      </c>
      <c r="E669" s="114" t="s">
        <v>6770</v>
      </c>
      <c r="F669" s="115">
        <v>43846</v>
      </c>
      <c r="G669" s="114" t="s">
        <v>5101</v>
      </c>
      <c r="H669" s="116">
        <v>5393750</v>
      </c>
      <c r="I669" s="116">
        <v>5393750</v>
      </c>
      <c r="J669" s="116">
        <v>5393750</v>
      </c>
      <c r="K669" s="116">
        <v>0</v>
      </c>
      <c r="L669" s="116">
        <v>0</v>
      </c>
      <c r="M669" s="116">
        <v>0</v>
      </c>
      <c r="N669" s="116">
        <v>0</v>
      </c>
      <c r="O669" s="116">
        <v>0</v>
      </c>
      <c r="P669" s="120">
        <v>0</v>
      </c>
      <c r="Q669" s="27" t="str">
        <f>IF(G669="01 Jan 1900","Unregistered","Registered")</f>
        <v>Registered</v>
      </c>
      <c r="R669" s="121">
        <f>I669/H669</f>
        <v>1</v>
      </c>
      <c r="T669" s="117">
        <f t="shared" si="52"/>
        <v>0</v>
      </c>
      <c r="U669" s="117">
        <f t="shared" si="53"/>
        <v>0</v>
      </c>
    </row>
    <row r="670" spans="1:21" x14ac:dyDescent="0.3">
      <c r="A670" s="114">
        <v>5791</v>
      </c>
      <c r="B670" s="114" t="s">
        <v>396</v>
      </c>
      <c r="C670" s="114" t="s">
        <v>71</v>
      </c>
      <c r="D670" s="114" t="s">
        <v>6771</v>
      </c>
      <c r="E670" s="114" t="s">
        <v>6772</v>
      </c>
      <c r="F670" s="115">
        <v>44772</v>
      </c>
      <c r="G670" s="114" t="s">
        <v>5100</v>
      </c>
      <c r="H670" s="116">
        <v>15900000</v>
      </c>
      <c r="I670" s="116">
        <v>15900000</v>
      </c>
      <c r="J670" s="116">
        <v>15900000</v>
      </c>
      <c r="K670" s="116">
        <v>0</v>
      </c>
      <c r="L670" s="116">
        <v>0</v>
      </c>
      <c r="M670" s="116">
        <v>0</v>
      </c>
      <c r="N670" s="116">
        <v>0</v>
      </c>
      <c r="O670" s="116">
        <v>0</v>
      </c>
      <c r="P670" s="120">
        <v>0</v>
      </c>
      <c r="Q670" s="27" t="str">
        <f>IF(G670="01 Jan 1900","Unregistered","Registered")</f>
        <v>Registered</v>
      </c>
      <c r="R670" s="121">
        <f>I670/H670</f>
        <v>1</v>
      </c>
      <c r="T670" s="117">
        <f t="shared" si="52"/>
        <v>0</v>
      </c>
      <c r="U670" s="117">
        <f t="shared" si="53"/>
        <v>0</v>
      </c>
    </row>
    <row r="671" spans="1:21" x14ac:dyDescent="0.3">
      <c r="A671" s="114">
        <v>5792</v>
      </c>
      <c r="B671" s="114" t="s">
        <v>396</v>
      </c>
      <c r="C671" s="114" t="s">
        <v>71</v>
      </c>
      <c r="D671" s="114" t="s">
        <v>6773</v>
      </c>
      <c r="E671" s="114" t="s">
        <v>6774</v>
      </c>
      <c r="F671" s="115">
        <v>44778</v>
      </c>
      <c r="G671" s="114" t="s">
        <v>2601</v>
      </c>
      <c r="H671" s="116">
        <v>14000000</v>
      </c>
      <c r="I671" s="116">
        <v>14000000</v>
      </c>
      <c r="J671" s="116">
        <v>14000000</v>
      </c>
      <c r="K671" s="116">
        <v>0</v>
      </c>
      <c r="L671" s="116">
        <v>0</v>
      </c>
      <c r="M671" s="116">
        <v>0</v>
      </c>
      <c r="N671" s="116">
        <v>0</v>
      </c>
      <c r="O671" s="116">
        <v>0</v>
      </c>
      <c r="P671" s="120">
        <v>0</v>
      </c>
      <c r="Q671" s="27" t="str">
        <f>IF(G671="01 Jan 1900","Unregistered","Registered")</f>
        <v>Registered</v>
      </c>
      <c r="R671" s="121">
        <f>I671/H671</f>
        <v>1</v>
      </c>
      <c r="T671" s="117">
        <f t="shared" si="52"/>
        <v>0</v>
      </c>
      <c r="U671" s="117">
        <f t="shared" si="53"/>
        <v>0</v>
      </c>
    </row>
    <row r="672" spans="1:21" x14ac:dyDescent="0.3">
      <c r="A672" s="114">
        <v>5793</v>
      </c>
      <c r="B672" s="114" t="s">
        <v>396</v>
      </c>
      <c r="C672" s="114" t="s">
        <v>71</v>
      </c>
      <c r="D672" s="114" t="s">
        <v>6775</v>
      </c>
      <c r="E672" s="114" t="s">
        <v>6774</v>
      </c>
      <c r="F672" s="115">
        <v>44781</v>
      </c>
      <c r="G672" s="114" t="s">
        <v>6776</v>
      </c>
      <c r="H672" s="116">
        <v>16320000</v>
      </c>
      <c r="I672" s="116">
        <v>16320000</v>
      </c>
      <c r="J672" s="116">
        <v>16320000</v>
      </c>
      <c r="K672" s="116">
        <v>0</v>
      </c>
      <c r="L672" s="116">
        <v>0</v>
      </c>
      <c r="M672" s="116">
        <v>0</v>
      </c>
      <c r="N672" s="116">
        <v>0</v>
      </c>
      <c r="O672" s="116">
        <v>0</v>
      </c>
      <c r="P672" s="120">
        <v>0</v>
      </c>
      <c r="Q672" s="27" t="str">
        <f>IF(G672="01 Jan 1900","Unregistered","Registered")</f>
        <v>Registered</v>
      </c>
      <c r="R672" s="121">
        <f>I672/H672</f>
        <v>1</v>
      </c>
      <c r="T672" s="117">
        <f t="shared" si="52"/>
        <v>0</v>
      </c>
      <c r="U672" s="117">
        <f t="shared" si="53"/>
        <v>0</v>
      </c>
    </row>
    <row r="673" spans="1:29" x14ac:dyDescent="0.3">
      <c r="A673" s="114">
        <v>5794</v>
      </c>
      <c r="B673" s="114" t="s">
        <v>396</v>
      </c>
      <c r="C673" s="114" t="s">
        <v>71</v>
      </c>
      <c r="D673" s="114" t="s">
        <v>6777</v>
      </c>
      <c r="E673" s="114" t="s">
        <v>6778</v>
      </c>
      <c r="F673" s="115">
        <v>43840</v>
      </c>
      <c r="G673" s="114" t="s">
        <v>4035</v>
      </c>
      <c r="H673" s="116">
        <v>6875000</v>
      </c>
      <c r="I673" s="116">
        <v>6875000</v>
      </c>
      <c r="J673" s="116">
        <v>6875000</v>
      </c>
      <c r="K673" s="116">
        <v>0</v>
      </c>
      <c r="L673" s="116">
        <v>0</v>
      </c>
      <c r="M673" s="116">
        <v>0</v>
      </c>
      <c r="N673" s="116">
        <v>0</v>
      </c>
      <c r="O673" s="116">
        <v>0</v>
      </c>
      <c r="P673" s="120">
        <v>0</v>
      </c>
      <c r="Q673" s="27" t="str">
        <f>IF(G673="01 Jan 1900","Unregistered","Registered")</f>
        <v>Registered</v>
      </c>
      <c r="R673" s="121">
        <f>I673/H673</f>
        <v>1</v>
      </c>
      <c r="T673" s="117">
        <f t="shared" si="52"/>
        <v>0</v>
      </c>
      <c r="U673" s="117">
        <f t="shared" si="53"/>
        <v>0</v>
      </c>
    </row>
    <row r="674" spans="1:29" x14ac:dyDescent="0.3">
      <c r="A674" s="114">
        <v>5795</v>
      </c>
      <c r="B674" s="114" t="s">
        <v>396</v>
      </c>
      <c r="C674" s="114" t="s">
        <v>71</v>
      </c>
      <c r="D674" s="114" t="s">
        <v>6779</v>
      </c>
      <c r="E674" s="114" t="s">
        <v>6780</v>
      </c>
      <c r="F674" s="115">
        <v>45100</v>
      </c>
      <c r="G674" s="114" t="s">
        <v>3420</v>
      </c>
      <c r="H674" s="116">
        <v>8800000</v>
      </c>
      <c r="I674" s="116">
        <v>8800000</v>
      </c>
      <c r="J674" s="116">
        <v>8800000</v>
      </c>
      <c r="K674" s="116">
        <v>0</v>
      </c>
      <c r="L674" s="116">
        <v>0</v>
      </c>
      <c r="M674" s="116">
        <v>0</v>
      </c>
      <c r="N674" s="116">
        <v>0</v>
      </c>
      <c r="O674" s="116">
        <v>0</v>
      </c>
      <c r="P674" s="120">
        <v>0</v>
      </c>
      <c r="Q674" s="27" t="str">
        <f>IF(G674="01 Jan 1900","Unregistered","Registered")</f>
        <v>Registered</v>
      </c>
      <c r="R674" s="121">
        <f>I674/H674</f>
        <v>1</v>
      </c>
      <c r="T674" s="117">
        <f t="shared" si="52"/>
        <v>0</v>
      </c>
      <c r="U674" s="117">
        <f t="shared" si="53"/>
        <v>0</v>
      </c>
    </row>
    <row r="675" spans="1:29" x14ac:dyDescent="0.3">
      <c r="A675" s="114">
        <v>5796</v>
      </c>
      <c r="B675" s="114" t="s">
        <v>396</v>
      </c>
      <c r="C675" s="114" t="s">
        <v>71</v>
      </c>
      <c r="D675" s="114" t="s">
        <v>6781</v>
      </c>
      <c r="E675" s="114" t="s">
        <v>6782</v>
      </c>
      <c r="F675" s="115">
        <v>43840</v>
      </c>
      <c r="G675" s="114" t="s">
        <v>5143</v>
      </c>
      <c r="H675" s="116">
        <v>8106000</v>
      </c>
      <c r="I675" s="116">
        <v>8106000</v>
      </c>
      <c r="J675" s="116">
        <v>8106000</v>
      </c>
      <c r="K675" s="116">
        <v>0</v>
      </c>
      <c r="L675" s="116">
        <v>0</v>
      </c>
      <c r="M675" s="116">
        <v>0</v>
      </c>
      <c r="N675" s="116">
        <v>0</v>
      </c>
      <c r="O675" s="116">
        <v>0</v>
      </c>
      <c r="P675" s="120">
        <v>0</v>
      </c>
      <c r="Q675" s="27" t="str">
        <f>IF(G675="01 Jan 1900","Unregistered","Registered")</f>
        <v>Registered</v>
      </c>
      <c r="R675" s="121">
        <f>I675/H675</f>
        <v>1</v>
      </c>
      <c r="T675" s="117">
        <f t="shared" si="52"/>
        <v>0</v>
      </c>
      <c r="U675" s="117">
        <f t="shared" si="53"/>
        <v>0</v>
      </c>
    </row>
    <row r="676" spans="1:29" x14ac:dyDescent="0.3">
      <c r="A676" s="114">
        <v>5797</v>
      </c>
      <c r="B676" s="114" t="s">
        <v>396</v>
      </c>
      <c r="C676" s="114" t="s">
        <v>71</v>
      </c>
      <c r="D676" s="114" t="s">
        <v>6783</v>
      </c>
      <c r="E676" s="114" t="s">
        <v>6784</v>
      </c>
      <c r="F676" s="115">
        <v>43846</v>
      </c>
      <c r="G676" s="114" t="s">
        <v>4035</v>
      </c>
      <c r="H676" s="116">
        <v>10775000</v>
      </c>
      <c r="I676" s="116">
        <v>10775000</v>
      </c>
      <c r="J676" s="116">
        <v>10775000</v>
      </c>
      <c r="K676" s="116">
        <v>0</v>
      </c>
      <c r="L676" s="116">
        <v>0</v>
      </c>
      <c r="M676" s="116">
        <v>0</v>
      </c>
      <c r="N676" s="116">
        <v>0</v>
      </c>
      <c r="O676" s="116">
        <v>0</v>
      </c>
      <c r="P676" s="120">
        <v>0</v>
      </c>
      <c r="Q676" s="27" t="str">
        <f>IF(G676="01 Jan 1900","Unregistered","Registered")</f>
        <v>Registered</v>
      </c>
      <c r="R676" s="121">
        <f>I676/H676</f>
        <v>1</v>
      </c>
      <c r="T676" s="117">
        <f t="shared" si="52"/>
        <v>0</v>
      </c>
      <c r="U676" s="117">
        <f t="shared" si="53"/>
        <v>0</v>
      </c>
    </row>
    <row r="677" spans="1:29" x14ac:dyDescent="0.3">
      <c r="A677" s="114">
        <v>5798</v>
      </c>
      <c r="B677" s="114" t="s">
        <v>396</v>
      </c>
      <c r="C677" s="114" t="s">
        <v>71</v>
      </c>
      <c r="D677" s="114" t="s">
        <v>6785</v>
      </c>
      <c r="E677" s="114" t="s">
        <v>6786</v>
      </c>
      <c r="F677" s="115">
        <v>45734</v>
      </c>
      <c r="G677" s="114" t="s">
        <v>6787</v>
      </c>
      <c r="H677" s="116">
        <v>71700000</v>
      </c>
      <c r="I677" s="116">
        <v>71700000</v>
      </c>
      <c r="J677" s="116">
        <v>71700000</v>
      </c>
      <c r="K677" s="116">
        <v>0</v>
      </c>
      <c r="L677" s="116">
        <v>0</v>
      </c>
      <c r="M677" s="116">
        <v>0</v>
      </c>
      <c r="N677" s="116">
        <v>0</v>
      </c>
      <c r="O677" s="116">
        <v>0</v>
      </c>
      <c r="P677" s="120">
        <v>0</v>
      </c>
      <c r="Q677" s="27" t="str">
        <f>IF(G677="01 Jan 1900","Unregistered","Registered")</f>
        <v>Registered</v>
      </c>
      <c r="R677" s="121">
        <f>I677/H677</f>
        <v>1</v>
      </c>
      <c r="T677" s="117">
        <f t="shared" si="52"/>
        <v>0</v>
      </c>
      <c r="U677" s="117">
        <f t="shared" si="53"/>
        <v>0</v>
      </c>
    </row>
    <row r="678" spans="1:29" x14ac:dyDescent="0.3">
      <c r="A678" s="114">
        <v>5799</v>
      </c>
      <c r="B678" s="114" t="s">
        <v>396</v>
      </c>
      <c r="C678" s="114" t="s">
        <v>71</v>
      </c>
      <c r="D678" s="114" t="s">
        <v>6788</v>
      </c>
      <c r="E678" s="114" t="s">
        <v>6789</v>
      </c>
      <c r="F678" s="115">
        <v>45381</v>
      </c>
      <c r="G678" s="114" t="s">
        <v>6790</v>
      </c>
      <c r="H678" s="116">
        <v>9234000</v>
      </c>
      <c r="I678" s="116">
        <v>9234000</v>
      </c>
      <c r="J678" s="116">
        <v>9234000</v>
      </c>
      <c r="K678" s="116">
        <v>0</v>
      </c>
      <c r="L678" s="116">
        <v>0</v>
      </c>
      <c r="M678" s="116">
        <v>0</v>
      </c>
      <c r="N678" s="116">
        <v>0</v>
      </c>
      <c r="O678" s="116">
        <v>0</v>
      </c>
      <c r="P678" s="120">
        <v>0</v>
      </c>
      <c r="Q678" s="27" t="str">
        <f>IF(G678="01 Jan 1900","Unregistered","Registered")</f>
        <v>Registered</v>
      </c>
      <c r="R678" s="121">
        <f>I678/H678</f>
        <v>1</v>
      </c>
      <c r="T678" s="117">
        <f t="shared" si="52"/>
        <v>0</v>
      </c>
      <c r="U678" s="117">
        <f t="shared" si="53"/>
        <v>0</v>
      </c>
    </row>
    <row r="679" spans="1:29" x14ac:dyDescent="0.3">
      <c r="A679" s="114">
        <v>5800</v>
      </c>
      <c r="B679" s="114" t="s">
        <v>396</v>
      </c>
      <c r="C679" s="114" t="s">
        <v>71</v>
      </c>
      <c r="D679" s="114" t="s">
        <v>6791</v>
      </c>
      <c r="E679" s="114" t="s">
        <v>6789</v>
      </c>
      <c r="F679" s="115">
        <v>45381</v>
      </c>
      <c r="G679" s="114" t="s">
        <v>6790</v>
      </c>
      <c r="H679" s="116">
        <v>28026000</v>
      </c>
      <c r="I679" s="116">
        <v>28026000</v>
      </c>
      <c r="J679" s="116">
        <v>28026000</v>
      </c>
      <c r="K679" s="116">
        <v>0</v>
      </c>
      <c r="L679" s="116">
        <v>0</v>
      </c>
      <c r="M679" s="116">
        <v>0</v>
      </c>
      <c r="N679" s="116">
        <v>0</v>
      </c>
      <c r="O679" s="116">
        <v>0</v>
      </c>
      <c r="P679" s="120">
        <v>0</v>
      </c>
      <c r="Q679" s="27" t="str">
        <f>IF(G679="01 Jan 1900","Unregistered","Registered")</f>
        <v>Registered</v>
      </c>
      <c r="R679" s="121">
        <f>I679/H679</f>
        <v>1</v>
      </c>
      <c r="T679" s="117">
        <f t="shared" si="52"/>
        <v>0</v>
      </c>
      <c r="U679" s="117">
        <f t="shared" si="53"/>
        <v>0</v>
      </c>
    </row>
    <row r="680" spans="1:29" x14ac:dyDescent="0.3">
      <c r="A680" s="114">
        <v>5801</v>
      </c>
      <c r="B680" s="114" t="s">
        <v>396</v>
      </c>
      <c r="C680" s="114" t="s">
        <v>71</v>
      </c>
      <c r="D680" s="114" t="s">
        <v>6792</v>
      </c>
      <c r="E680" s="114" t="s">
        <v>6793</v>
      </c>
      <c r="F680" s="115">
        <v>45272</v>
      </c>
      <c r="G680" s="114" t="s">
        <v>4282</v>
      </c>
      <c r="H680" s="116">
        <v>65231400</v>
      </c>
      <c r="I680" s="116">
        <v>65231400</v>
      </c>
      <c r="J680" s="116">
        <v>65231400</v>
      </c>
      <c r="K680" s="116">
        <v>0</v>
      </c>
      <c r="L680" s="116">
        <v>0</v>
      </c>
      <c r="M680" s="116">
        <v>0</v>
      </c>
      <c r="N680" s="116">
        <v>0</v>
      </c>
      <c r="O680" s="116">
        <v>0</v>
      </c>
      <c r="P680" s="120">
        <v>0</v>
      </c>
      <c r="Q680" s="27" t="str">
        <f>IF(G680="01 Jan 1900","Unregistered","Registered")</f>
        <v>Registered</v>
      </c>
      <c r="R680" s="121">
        <f>I680/H680</f>
        <v>1</v>
      </c>
      <c r="T680" s="117">
        <f t="shared" si="52"/>
        <v>0</v>
      </c>
      <c r="U680" s="117">
        <f t="shared" si="53"/>
        <v>0</v>
      </c>
    </row>
    <row r="681" spans="1:29" x14ac:dyDescent="0.3">
      <c r="A681" s="114">
        <v>5802</v>
      </c>
      <c r="B681" s="114" t="s">
        <v>396</v>
      </c>
      <c r="C681" s="114" t="s">
        <v>71</v>
      </c>
      <c r="D681" s="114" t="s">
        <v>6794</v>
      </c>
      <c r="E681" s="114" t="s">
        <v>6793</v>
      </c>
      <c r="F681" s="115">
        <v>45272</v>
      </c>
      <c r="G681" s="114" t="s">
        <v>4282</v>
      </c>
      <c r="H681" s="116">
        <v>47018400</v>
      </c>
      <c r="I681" s="116">
        <v>47018400</v>
      </c>
      <c r="J681" s="116">
        <v>47018400</v>
      </c>
      <c r="K681" s="116">
        <v>0</v>
      </c>
      <c r="L681" s="116">
        <v>0</v>
      </c>
      <c r="M681" s="116">
        <v>0</v>
      </c>
      <c r="N681" s="116">
        <v>0</v>
      </c>
      <c r="O681" s="116">
        <v>0</v>
      </c>
      <c r="P681" s="120">
        <v>0</v>
      </c>
      <c r="Q681" s="27" t="str">
        <f>IF(G681="01 Jan 1900","Unregistered","Registered")</f>
        <v>Registered</v>
      </c>
      <c r="R681" s="121">
        <f>I681/H681</f>
        <v>1</v>
      </c>
      <c r="T681" s="117">
        <f t="shared" si="52"/>
        <v>0</v>
      </c>
      <c r="U681" s="117">
        <f t="shared" si="53"/>
        <v>0</v>
      </c>
    </row>
    <row r="682" spans="1:29" x14ac:dyDescent="0.3">
      <c r="A682" s="114">
        <v>5803</v>
      </c>
      <c r="B682" s="114" t="s">
        <v>396</v>
      </c>
      <c r="C682" s="114" t="s">
        <v>71</v>
      </c>
      <c r="D682" s="114" t="s">
        <v>6795</v>
      </c>
      <c r="E682" s="114" t="s">
        <v>2641</v>
      </c>
      <c r="F682" s="115">
        <v>44370</v>
      </c>
      <c r="G682" s="114" t="s">
        <v>5156</v>
      </c>
      <c r="H682" s="116">
        <v>85000000</v>
      </c>
      <c r="I682" s="116">
        <v>85000000</v>
      </c>
      <c r="J682" s="116">
        <v>85000000</v>
      </c>
      <c r="K682" s="116">
        <v>0</v>
      </c>
      <c r="L682" s="116">
        <v>0</v>
      </c>
      <c r="M682" s="116">
        <v>0</v>
      </c>
      <c r="N682" s="116">
        <v>0</v>
      </c>
      <c r="O682" s="116">
        <v>0</v>
      </c>
      <c r="P682" s="120">
        <v>0</v>
      </c>
      <c r="Q682" s="27" t="str">
        <f>IF(G682="01 Jan 1900","Unregistered","Registered")</f>
        <v>Registered</v>
      </c>
      <c r="R682" s="121">
        <f>I682/H682</f>
        <v>1</v>
      </c>
      <c r="T682" s="117">
        <f t="shared" si="52"/>
        <v>0</v>
      </c>
      <c r="U682" s="117">
        <f t="shared" si="53"/>
        <v>0</v>
      </c>
    </row>
    <row r="683" spans="1:29" x14ac:dyDescent="0.3">
      <c r="A683" s="114">
        <v>5804</v>
      </c>
      <c r="B683" s="114" t="s">
        <v>396</v>
      </c>
      <c r="C683" s="114" t="s">
        <v>71</v>
      </c>
      <c r="D683" s="114" t="s">
        <v>6796</v>
      </c>
      <c r="E683" s="114" t="s">
        <v>5073</v>
      </c>
      <c r="F683" s="115">
        <v>44747</v>
      </c>
      <c r="G683" s="114" t="s">
        <v>5512</v>
      </c>
      <c r="H683" s="116">
        <v>5232000</v>
      </c>
      <c r="I683" s="116">
        <v>5232000</v>
      </c>
      <c r="J683" s="116">
        <v>5232000</v>
      </c>
      <c r="K683" s="116">
        <v>0</v>
      </c>
      <c r="L683" s="116">
        <v>0</v>
      </c>
      <c r="M683" s="116">
        <v>0</v>
      </c>
      <c r="N683" s="116">
        <v>0</v>
      </c>
      <c r="O683" s="116">
        <v>0</v>
      </c>
      <c r="P683" s="120">
        <v>0</v>
      </c>
      <c r="Q683" s="27" t="str">
        <f>IF(G683="01 Jan 1900","Unregistered","Registered")</f>
        <v>Registered</v>
      </c>
      <c r="R683" s="121">
        <f>I683/H683</f>
        <v>1</v>
      </c>
      <c r="T683" s="117">
        <f t="shared" si="52"/>
        <v>0</v>
      </c>
      <c r="U683" s="117">
        <f t="shared" si="53"/>
        <v>0</v>
      </c>
    </row>
    <row r="684" spans="1:29" x14ac:dyDescent="0.3">
      <c r="A684" s="114">
        <v>5805</v>
      </c>
      <c r="B684" s="114" t="s">
        <v>396</v>
      </c>
      <c r="C684" s="114" t="s">
        <v>71</v>
      </c>
      <c r="D684" s="114" t="s">
        <v>6797</v>
      </c>
      <c r="E684" s="114" t="s">
        <v>2488</v>
      </c>
      <c r="F684" s="115">
        <v>44865</v>
      </c>
      <c r="G684" s="114" t="s">
        <v>5438</v>
      </c>
      <c r="H684" s="116">
        <v>4472000</v>
      </c>
      <c r="I684" s="116">
        <v>4472000</v>
      </c>
      <c r="J684" s="116">
        <v>4472000</v>
      </c>
      <c r="K684" s="116">
        <v>0</v>
      </c>
      <c r="L684" s="116">
        <v>0</v>
      </c>
      <c r="M684" s="116">
        <v>0</v>
      </c>
      <c r="N684" s="116">
        <v>0</v>
      </c>
      <c r="O684" s="116">
        <v>0</v>
      </c>
      <c r="P684" s="120">
        <v>0</v>
      </c>
      <c r="Q684" s="27" t="str">
        <f>IF(G684="01 Jan 1900","Unregistered","Registered")</f>
        <v>Registered</v>
      </c>
      <c r="R684" s="121">
        <f>I684/H684</f>
        <v>1</v>
      </c>
      <c r="T684" s="117">
        <f t="shared" ref="T684:T686" si="54">L684+M684+N684+O684+P684</f>
        <v>0</v>
      </c>
      <c r="U684" s="117">
        <f t="shared" ref="U684:U686" si="55">K684-T684</f>
        <v>0</v>
      </c>
    </row>
    <row r="685" spans="1:29" x14ac:dyDescent="0.3">
      <c r="A685" s="114">
        <v>5806</v>
      </c>
      <c r="B685" s="114" t="s">
        <v>396</v>
      </c>
      <c r="C685" s="114" t="s">
        <v>71</v>
      </c>
      <c r="D685" s="114" t="s">
        <v>6798</v>
      </c>
      <c r="E685" s="114" t="s">
        <v>6799</v>
      </c>
      <c r="F685" s="115">
        <v>44796</v>
      </c>
      <c r="G685" s="114" t="s">
        <v>1548</v>
      </c>
      <c r="H685" s="116">
        <v>4984000</v>
      </c>
      <c r="I685" s="116">
        <v>4984000</v>
      </c>
      <c r="J685" s="116">
        <v>4984000</v>
      </c>
      <c r="K685" s="116">
        <v>0</v>
      </c>
      <c r="L685" s="116">
        <v>0</v>
      </c>
      <c r="M685" s="116">
        <v>0</v>
      </c>
      <c r="N685" s="116">
        <v>0</v>
      </c>
      <c r="O685" s="116">
        <v>0</v>
      </c>
      <c r="P685" s="120">
        <v>0</v>
      </c>
      <c r="Q685" s="27" t="str">
        <f>IF(G685="01 Jan 1900","Unregistered","Registered")</f>
        <v>Registered</v>
      </c>
      <c r="R685" s="121">
        <f>I685/H685</f>
        <v>1</v>
      </c>
      <c r="T685" s="117">
        <f t="shared" si="54"/>
        <v>0</v>
      </c>
      <c r="U685" s="117">
        <f t="shared" si="55"/>
        <v>0</v>
      </c>
    </row>
    <row r="686" spans="1:29" x14ac:dyDescent="0.3">
      <c r="A686" s="114">
        <v>5807</v>
      </c>
      <c r="B686" s="114" t="s">
        <v>396</v>
      </c>
      <c r="C686" s="114" t="s">
        <v>71</v>
      </c>
      <c r="D686" s="114" t="s">
        <v>6800</v>
      </c>
      <c r="E686" s="114" t="s">
        <v>6801</v>
      </c>
      <c r="F686" s="115">
        <v>44749</v>
      </c>
      <c r="G686" s="114" t="s">
        <v>2772</v>
      </c>
      <c r="H686" s="116">
        <v>52500000</v>
      </c>
      <c r="I686" s="116">
        <v>52500000</v>
      </c>
      <c r="J686" s="116">
        <v>52500000</v>
      </c>
      <c r="K686" s="116">
        <v>0</v>
      </c>
      <c r="L686" s="116">
        <v>0</v>
      </c>
      <c r="M686" s="116">
        <v>0</v>
      </c>
      <c r="N686" s="116">
        <v>0</v>
      </c>
      <c r="O686" s="116">
        <v>0</v>
      </c>
      <c r="P686" s="120">
        <v>0</v>
      </c>
      <c r="Q686" s="27" t="str">
        <f>IF(G686="01 Jan 1900","Unregistered","Registered")</f>
        <v>Registered</v>
      </c>
      <c r="R686" s="121">
        <f>I686/H686</f>
        <v>1</v>
      </c>
      <c r="T686" s="117">
        <f t="shared" si="54"/>
        <v>0</v>
      </c>
      <c r="U686" s="117">
        <f t="shared" si="55"/>
        <v>0</v>
      </c>
    </row>
    <row r="687" spans="1:29" x14ac:dyDescent="0.3">
      <c r="A687" s="99">
        <v>10392</v>
      </c>
      <c r="B687" s="99" t="s">
        <v>1702</v>
      </c>
      <c r="C687" s="99" t="s">
        <v>420</v>
      </c>
      <c r="D687" s="99" t="s">
        <v>9921</v>
      </c>
      <c r="E687" s="99" t="s">
        <v>10834</v>
      </c>
      <c r="F687" s="100">
        <v>46044</v>
      </c>
      <c r="G687" s="99" t="s">
        <v>1898</v>
      </c>
      <c r="H687" s="96">
        <v>22800000</v>
      </c>
      <c r="I687" s="96">
        <f>H687*R687</f>
        <v>6840000</v>
      </c>
      <c r="J687" s="96">
        <v>500000</v>
      </c>
      <c r="K687" s="96">
        <f>I687-J687</f>
        <v>6340000</v>
      </c>
      <c r="L687" s="97">
        <f>IF(AND($S687&gt;=0,$S687&lt;=30),$K687,0)</f>
        <v>0</v>
      </c>
      <c r="M687" s="97">
        <f>IF(AND($S687&gt;=31,$S687&lt;=60),$K687,0)</f>
        <v>0</v>
      </c>
      <c r="N687" s="97">
        <f>IF(AND($S687&gt;=61,$S687&lt;=90),$K687,0)</f>
        <v>0</v>
      </c>
      <c r="O687" s="97">
        <f>IF(AND($S687&gt;=91,$S687&lt;=120),$K687,0)</f>
        <v>6340000</v>
      </c>
      <c r="P687" s="98">
        <f>IF($S687&gt;120,$K687,0)</f>
        <v>0</v>
      </c>
      <c r="Q687" s="101" t="str">
        <f>IF(G687="01 Jan 1900","Unregistered","Registered")</f>
        <v>Unregistered</v>
      </c>
      <c r="R687" s="123">
        <v>0.3</v>
      </c>
      <c r="S687" s="95">
        <f>DATE(2026,4,30)-F687</f>
        <v>98</v>
      </c>
      <c r="T687" s="101"/>
      <c r="U687" s="101"/>
      <c r="V687" s="101"/>
      <c r="W687" s="101"/>
      <c r="X687" s="101"/>
      <c r="Y687" s="101"/>
      <c r="Z687" s="101"/>
      <c r="AA687" s="101"/>
      <c r="AB687" s="101"/>
      <c r="AC687" s="101"/>
    </row>
    <row r="688" spans="1:29" x14ac:dyDescent="0.3">
      <c r="A688" s="114">
        <v>465</v>
      </c>
      <c r="B688" s="114" t="s">
        <v>1702</v>
      </c>
      <c r="C688" s="114" t="s">
        <v>420</v>
      </c>
      <c r="D688" s="114" t="s">
        <v>2477</v>
      </c>
      <c r="E688" s="114" t="s">
        <v>10796</v>
      </c>
      <c r="F688" s="115">
        <v>45709</v>
      </c>
      <c r="G688" s="114" t="s">
        <v>2478</v>
      </c>
      <c r="H688" s="116">
        <v>10296000</v>
      </c>
      <c r="I688" s="116">
        <v>3088800</v>
      </c>
      <c r="J688" s="116">
        <v>2084000</v>
      </c>
      <c r="K688" s="116">
        <v>1004800</v>
      </c>
      <c r="L688" s="116">
        <v>0</v>
      </c>
      <c r="M688" s="116">
        <v>0</v>
      </c>
      <c r="N688" s="116">
        <v>1004800</v>
      </c>
      <c r="O688" s="116">
        <v>0</v>
      </c>
      <c r="P688" s="120">
        <v>0</v>
      </c>
      <c r="Q688" s="27" t="str">
        <f>IF(G688="01 Jan 1900","Unregistered","Registered")</f>
        <v>Registered</v>
      </c>
      <c r="R688" s="121">
        <f>I688/H688</f>
        <v>0.3</v>
      </c>
      <c r="T688" s="117">
        <f t="shared" ref="T688:T705" si="56">L688+M688+N688+O688+P688</f>
        <v>1004800</v>
      </c>
      <c r="U688" s="117">
        <f t="shared" ref="U688:U705" si="57">K688-T688</f>
        <v>0</v>
      </c>
    </row>
    <row r="689" spans="1:21" x14ac:dyDescent="0.3">
      <c r="A689" s="114">
        <v>475</v>
      </c>
      <c r="B689" s="114" t="s">
        <v>1702</v>
      </c>
      <c r="C689" s="114" t="s">
        <v>420</v>
      </c>
      <c r="D689" s="114" t="s">
        <v>2504</v>
      </c>
      <c r="E689" s="114" t="s">
        <v>10791</v>
      </c>
      <c r="F689" s="115">
        <v>45869</v>
      </c>
      <c r="G689" s="114" t="s">
        <v>2505</v>
      </c>
      <c r="H689" s="116">
        <v>22272321</v>
      </c>
      <c r="I689" s="116">
        <v>6681696</v>
      </c>
      <c r="J689" s="116">
        <v>5714000</v>
      </c>
      <c r="K689" s="116">
        <v>967696</v>
      </c>
      <c r="L689" s="116">
        <v>0</v>
      </c>
      <c r="M689" s="116">
        <v>0</v>
      </c>
      <c r="N689" s="116">
        <v>0</v>
      </c>
      <c r="O689" s="116">
        <v>0</v>
      </c>
      <c r="P689" s="120">
        <v>967696</v>
      </c>
      <c r="Q689" s="27" t="str">
        <f>IF(G689="01 Jan 1900","Unregistered","Registered")</f>
        <v>Registered</v>
      </c>
      <c r="R689" s="121">
        <f>I689/H689</f>
        <v>0.29999998653036652</v>
      </c>
      <c r="T689" s="117">
        <f t="shared" si="56"/>
        <v>967696</v>
      </c>
      <c r="U689" s="117">
        <f t="shared" si="57"/>
        <v>0</v>
      </c>
    </row>
    <row r="690" spans="1:21" x14ac:dyDescent="0.3">
      <c r="A690" s="114">
        <v>584</v>
      </c>
      <c r="B690" s="114" t="s">
        <v>1702</v>
      </c>
      <c r="C690" s="114" t="s">
        <v>420</v>
      </c>
      <c r="D690" s="114" t="s">
        <v>2777</v>
      </c>
      <c r="E690" s="114" t="s">
        <v>10800</v>
      </c>
      <c r="F690" s="115">
        <v>45881</v>
      </c>
      <c r="G690" s="114" t="s">
        <v>2778</v>
      </c>
      <c r="H690" s="116">
        <v>13828469</v>
      </c>
      <c r="I690" s="116">
        <v>4148540</v>
      </c>
      <c r="J690" s="116">
        <v>3382846</v>
      </c>
      <c r="K690" s="116">
        <v>765694</v>
      </c>
      <c r="L690" s="116">
        <v>0</v>
      </c>
      <c r="M690" s="116">
        <v>0</v>
      </c>
      <c r="N690" s="116">
        <v>0</v>
      </c>
      <c r="O690" s="116">
        <v>0</v>
      </c>
      <c r="P690" s="120">
        <v>765694</v>
      </c>
      <c r="Q690" s="27" t="str">
        <f>IF(G690="01 Jan 1900","Unregistered","Registered")</f>
        <v>Registered</v>
      </c>
      <c r="R690" s="121">
        <f>I690/H690</f>
        <v>0.29999994937979035</v>
      </c>
      <c r="T690" s="117">
        <f t="shared" si="56"/>
        <v>765694</v>
      </c>
      <c r="U690" s="117">
        <f t="shared" si="57"/>
        <v>0</v>
      </c>
    </row>
    <row r="691" spans="1:21" x14ac:dyDescent="0.3">
      <c r="A691" s="114">
        <v>1490</v>
      </c>
      <c r="B691" s="114" t="s">
        <v>1702</v>
      </c>
      <c r="C691" s="114" t="s">
        <v>420</v>
      </c>
      <c r="D691" s="114" t="s">
        <v>4821</v>
      </c>
      <c r="E691" s="114" t="s">
        <v>4822</v>
      </c>
      <c r="F691" s="115">
        <v>45838</v>
      </c>
      <c r="G691" s="114" t="s">
        <v>3362</v>
      </c>
      <c r="H691" s="116">
        <v>11240000</v>
      </c>
      <c r="I691" s="116">
        <v>3372000</v>
      </c>
      <c r="J691" s="116">
        <v>3362400</v>
      </c>
      <c r="K691" s="116">
        <v>9600</v>
      </c>
      <c r="L691" s="116">
        <v>0</v>
      </c>
      <c r="M691" s="116">
        <v>0</v>
      </c>
      <c r="N691" s="116">
        <v>0</v>
      </c>
      <c r="O691" s="116">
        <v>0</v>
      </c>
      <c r="P691" s="120">
        <v>9600</v>
      </c>
      <c r="Q691" s="27" t="str">
        <f>IF(G691="01 Jan 1900","Unregistered","Registered")</f>
        <v>Registered</v>
      </c>
      <c r="R691" s="121">
        <f>I691/H691</f>
        <v>0.3</v>
      </c>
      <c r="T691" s="117">
        <f t="shared" si="56"/>
        <v>9600</v>
      </c>
      <c r="U691" s="117">
        <f t="shared" si="57"/>
        <v>0</v>
      </c>
    </row>
    <row r="692" spans="1:21" x14ac:dyDescent="0.3">
      <c r="A692" s="114">
        <v>8690</v>
      </c>
      <c r="B692" s="114" t="s">
        <v>1702</v>
      </c>
      <c r="C692" s="114" t="s">
        <v>420</v>
      </c>
      <c r="D692" s="114" t="s">
        <v>8623</v>
      </c>
      <c r="E692" s="114" t="s">
        <v>10801</v>
      </c>
      <c r="F692" s="115">
        <v>45804</v>
      </c>
      <c r="G692" s="114" t="s">
        <v>3897</v>
      </c>
      <c r="H692" s="116">
        <v>14817857</v>
      </c>
      <c r="I692" s="116">
        <v>4445358</v>
      </c>
      <c r="J692" s="116">
        <v>4445358</v>
      </c>
      <c r="K692" s="116">
        <v>0</v>
      </c>
      <c r="L692" s="116">
        <v>0</v>
      </c>
      <c r="M692" s="116">
        <v>0</v>
      </c>
      <c r="N692" s="116">
        <v>0</v>
      </c>
      <c r="O692" s="116">
        <v>0</v>
      </c>
      <c r="P692" s="120">
        <v>0</v>
      </c>
      <c r="Q692" s="27" t="str">
        <f>IF(G692="01 Jan 1900","Unregistered","Registered")</f>
        <v>Registered</v>
      </c>
      <c r="R692" s="121">
        <f>I692/H692</f>
        <v>0.30000006073752772</v>
      </c>
      <c r="T692" s="117">
        <f t="shared" si="56"/>
        <v>0</v>
      </c>
      <c r="U692" s="117">
        <f t="shared" si="57"/>
        <v>0</v>
      </c>
    </row>
    <row r="693" spans="1:21" x14ac:dyDescent="0.3">
      <c r="A693" s="114">
        <v>8691</v>
      </c>
      <c r="B693" s="114" t="s">
        <v>1702</v>
      </c>
      <c r="C693" s="114" t="s">
        <v>420</v>
      </c>
      <c r="D693" s="114" t="s">
        <v>8624</v>
      </c>
      <c r="E693" s="114" t="s">
        <v>10793</v>
      </c>
      <c r="F693" s="115">
        <v>45804</v>
      </c>
      <c r="G693" s="114" t="s">
        <v>2743</v>
      </c>
      <c r="H693" s="116">
        <v>21468750</v>
      </c>
      <c r="I693" s="116">
        <v>6440626</v>
      </c>
      <c r="J693" s="116">
        <v>6440626</v>
      </c>
      <c r="K693" s="116">
        <v>0</v>
      </c>
      <c r="L693" s="116">
        <v>0</v>
      </c>
      <c r="M693" s="116">
        <v>0</v>
      </c>
      <c r="N693" s="116">
        <v>0</v>
      </c>
      <c r="O693" s="116">
        <v>0</v>
      </c>
      <c r="P693" s="120">
        <v>0</v>
      </c>
      <c r="Q693" s="27" t="str">
        <f>IF(G693="01 Jan 1900","Unregistered","Registered")</f>
        <v>Registered</v>
      </c>
      <c r="R693" s="121">
        <f>I693/H693</f>
        <v>0.30000004657933044</v>
      </c>
      <c r="T693" s="117">
        <f t="shared" si="56"/>
        <v>0</v>
      </c>
      <c r="U693" s="117">
        <f t="shared" si="57"/>
        <v>0</v>
      </c>
    </row>
    <row r="694" spans="1:21" x14ac:dyDescent="0.3">
      <c r="A694" s="114">
        <v>8692</v>
      </c>
      <c r="B694" s="114" t="s">
        <v>1702</v>
      </c>
      <c r="C694" s="114" t="s">
        <v>420</v>
      </c>
      <c r="D694" s="114" t="s">
        <v>8625</v>
      </c>
      <c r="E694" s="114" t="s">
        <v>10787</v>
      </c>
      <c r="F694" s="115">
        <v>45849</v>
      </c>
      <c r="G694" s="114" t="s">
        <v>4397</v>
      </c>
      <c r="H694" s="116">
        <v>28378320</v>
      </c>
      <c r="I694" s="116">
        <v>8513496</v>
      </c>
      <c r="J694" s="116">
        <v>8513496</v>
      </c>
      <c r="K694" s="116">
        <v>0</v>
      </c>
      <c r="L694" s="116">
        <v>0</v>
      </c>
      <c r="M694" s="116">
        <v>0</v>
      </c>
      <c r="N694" s="116">
        <v>0</v>
      </c>
      <c r="O694" s="116">
        <v>0</v>
      </c>
      <c r="P694" s="120">
        <v>0</v>
      </c>
      <c r="Q694" s="27" t="str">
        <f>IF(G694="01 Jan 1900","Unregistered","Registered")</f>
        <v>Registered</v>
      </c>
      <c r="R694" s="121">
        <f>I694/H694</f>
        <v>0.3</v>
      </c>
      <c r="T694" s="117">
        <f t="shared" si="56"/>
        <v>0</v>
      </c>
      <c r="U694" s="117">
        <f t="shared" si="57"/>
        <v>0</v>
      </c>
    </row>
    <row r="695" spans="1:21" x14ac:dyDescent="0.3">
      <c r="A695" s="114">
        <v>8693</v>
      </c>
      <c r="B695" s="114" t="s">
        <v>1702</v>
      </c>
      <c r="C695" s="114" t="s">
        <v>420</v>
      </c>
      <c r="D695" s="114" t="s">
        <v>8626</v>
      </c>
      <c r="E695" s="114" t="s">
        <v>10789</v>
      </c>
      <c r="F695" s="115">
        <v>45881</v>
      </c>
      <c r="G695" s="114" t="s">
        <v>4158</v>
      </c>
      <c r="H695" s="116">
        <v>26225000</v>
      </c>
      <c r="I695" s="116">
        <v>7867500</v>
      </c>
      <c r="J695" s="116">
        <v>7867500</v>
      </c>
      <c r="K695" s="116">
        <v>0</v>
      </c>
      <c r="L695" s="116">
        <v>0</v>
      </c>
      <c r="M695" s="116">
        <v>0</v>
      </c>
      <c r="N695" s="116">
        <v>0</v>
      </c>
      <c r="O695" s="116">
        <v>0</v>
      </c>
      <c r="P695" s="120">
        <v>0</v>
      </c>
      <c r="Q695" s="27" t="str">
        <f>IF(G695="01 Jan 1900","Unregistered","Registered")</f>
        <v>Registered</v>
      </c>
      <c r="R695" s="121">
        <f>I695/H695</f>
        <v>0.3</v>
      </c>
      <c r="T695" s="117">
        <f t="shared" si="56"/>
        <v>0</v>
      </c>
      <c r="U695" s="117">
        <f t="shared" si="57"/>
        <v>0</v>
      </c>
    </row>
    <row r="696" spans="1:21" x14ac:dyDescent="0.3">
      <c r="A696" s="114">
        <v>8694</v>
      </c>
      <c r="B696" s="114" t="s">
        <v>1702</v>
      </c>
      <c r="C696" s="114" t="s">
        <v>420</v>
      </c>
      <c r="D696" s="114" t="s">
        <v>8627</v>
      </c>
      <c r="E696" s="114" t="s">
        <v>10799</v>
      </c>
      <c r="F696" s="115">
        <v>45804</v>
      </c>
      <c r="G696" s="114" t="s">
        <v>2123</v>
      </c>
      <c r="H696" s="116">
        <v>16022321</v>
      </c>
      <c r="I696" s="116">
        <v>4806696</v>
      </c>
      <c r="J696" s="116">
        <v>4806696</v>
      </c>
      <c r="K696" s="116">
        <v>0</v>
      </c>
      <c r="L696" s="116">
        <v>0</v>
      </c>
      <c r="M696" s="116">
        <v>0</v>
      </c>
      <c r="N696" s="116">
        <v>0</v>
      </c>
      <c r="O696" s="116">
        <v>0</v>
      </c>
      <c r="P696" s="120">
        <v>0</v>
      </c>
      <c r="Q696" s="27" t="str">
        <f>IF(G696="01 Jan 1900","Unregistered","Registered")</f>
        <v>Registered</v>
      </c>
      <c r="R696" s="121">
        <f>I696/H696</f>
        <v>0.29999998127612099</v>
      </c>
      <c r="T696" s="117">
        <f t="shared" si="56"/>
        <v>0</v>
      </c>
      <c r="U696" s="117">
        <f t="shared" si="57"/>
        <v>0</v>
      </c>
    </row>
    <row r="697" spans="1:21" x14ac:dyDescent="0.3">
      <c r="A697" s="114">
        <v>8695</v>
      </c>
      <c r="B697" s="114" t="s">
        <v>1702</v>
      </c>
      <c r="C697" s="114" t="s">
        <v>420</v>
      </c>
      <c r="D697" s="114" t="s">
        <v>8628</v>
      </c>
      <c r="E697" s="114" t="s">
        <v>10813</v>
      </c>
      <c r="F697" s="115">
        <v>45894</v>
      </c>
      <c r="G697" s="114" t="s">
        <v>2281</v>
      </c>
      <c r="H697" s="116">
        <v>16468750</v>
      </c>
      <c r="I697" s="116">
        <v>4940626</v>
      </c>
      <c r="J697" s="116">
        <v>4940626</v>
      </c>
      <c r="K697" s="116">
        <v>0</v>
      </c>
      <c r="L697" s="116">
        <v>0</v>
      </c>
      <c r="M697" s="116">
        <v>0</v>
      </c>
      <c r="N697" s="116">
        <v>0</v>
      </c>
      <c r="O697" s="116">
        <v>0</v>
      </c>
      <c r="P697" s="120">
        <v>0</v>
      </c>
      <c r="Q697" s="27" t="str">
        <f>IF(G697="01 Jan 1900","Unregistered","Registered")</f>
        <v>Registered</v>
      </c>
      <c r="R697" s="121">
        <f>I697/H697</f>
        <v>0.30000006072106261</v>
      </c>
      <c r="T697" s="117">
        <f t="shared" si="56"/>
        <v>0</v>
      </c>
      <c r="U697" s="117">
        <f t="shared" si="57"/>
        <v>0</v>
      </c>
    </row>
    <row r="698" spans="1:21" x14ac:dyDescent="0.3">
      <c r="A698" s="114">
        <v>8696</v>
      </c>
      <c r="B698" s="114" t="s">
        <v>1702</v>
      </c>
      <c r="C698" s="114" t="s">
        <v>420</v>
      </c>
      <c r="D698" s="114" t="s">
        <v>8629</v>
      </c>
      <c r="E698" s="114" t="s">
        <v>10792</v>
      </c>
      <c r="F698" s="115">
        <v>45869</v>
      </c>
      <c r="G698" s="114" t="s">
        <v>3061</v>
      </c>
      <c r="H698" s="116">
        <v>22087240</v>
      </c>
      <c r="I698" s="116">
        <v>6626172</v>
      </c>
      <c r="J698" s="116">
        <v>6626172</v>
      </c>
      <c r="K698" s="116">
        <v>0</v>
      </c>
      <c r="L698" s="116">
        <v>0</v>
      </c>
      <c r="M698" s="116">
        <v>0</v>
      </c>
      <c r="N698" s="116">
        <v>0</v>
      </c>
      <c r="O698" s="116">
        <v>0</v>
      </c>
      <c r="P698" s="120">
        <v>0</v>
      </c>
      <c r="Q698" s="27" t="str">
        <f>IF(G698="01 Jan 1900","Unregistered","Registered")</f>
        <v>Registered</v>
      </c>
      <c r="R698" s="121">
        <f>I698/H698</f>
        <v>0.3</v>
      </c>
      <c r="T698" s="117">
        <f t="shared" si="56"/>
        <v>0</v>
      </c>
      <c r="U698" s="117">
        <f t="shared" si="57"/>
        <v>0</v>
      </c>
    </row>
    <row r="699" spans="1:21" x14ac:dyDescent="0.3">
      <c r="A699" s="114">
        <v>10094</v>
      </c>
      <c r="B699" s="114" t="s">
        <v>1702</v>
      </c>
      <c r="C699" s="114" t="s">
        <v>420</v>
      </c>
      <c r="D699" s="114" t="s">
        <v>9444</v>
      </c>
      <c r="E699" s="114" t="s">
        <v>10790</v>
      </c>
      <c r="F699" s="115">
        <v>45901</v>
      </c>
      <c r="G699" s="114" t="s">
        <v>9000</v>
      </c>
      <c r="H699" s="116">
        <v>22500000</v>
      </c>
      <c r="I699" s="116">
        <v>6750000</v>
      </c>
      <c r="J699" s="116">
        <v>6760682</v>
      </c>
      <c r="K699" s="116">
        <v>-10682</v>
      </c>
      <c r="L699" s="116">
        <v>0</v>
      </c>
      <c r="M699" s="116">
        <v>0</v>
      </c>
      <c r="N699" s="116">
        <v>0</v>
      </c>
      <c r="O699" s="116">
        <v>0</v>
      </c>
      <c r="P699" s="120">
        <v>0</v>
      </c>
      <c r="Q699" s="27" t="str">
        <f>IF(G699="01 Jan 1900","Unregistered","Registered")</f>
        <v>Registered</v>
      </c>
      <c r="R699" s="121">
        <f>I699/H699</f>
        <v>0.3</v>
      </c>
      <c r="T699" s="117">
        <f t="shared" si="56"/>
        <v>0</v>
      </c>
      <c r="U699" s="117">
        <f t="shared" si="57"/>
        <v>-10682</v>
      </c>
    </row>
    <row r="700" spans="1:21" x14ac:dyDescent="0.3">
      <c r="A700" s="114">
        <v>10285</v>
      </c>
      <c r="B700" s="114" t="s">
        <v>1702</v>
      </c>
      <c r="C700" s="114" t="s">
        <v>420</v>
      </c>
      <c r="D700" s="114" t="s">
        <v>9761</v>
      </c>
      <c r="E700" s="114" t="s">
        <v>10798</v>
      </c>
      <c r="F700" s="115">
        <v>45961</v>
      </c>
      <c r="G700" s="114" t="s">
        <v>1837</v>
      </c>
      <c r="H700" s="116">
        <v>19341000</v>
      </c>
      <c r="I700" s="116">
        <v>5802300</v>
      </c>
      <c r="J700" s="116">
        <v>5995710</v>
      </c>
      <c r="K700" s="116">
        <v>-193410</v>
      </c>
      <c r="L700" s="116">
        <v>0</v>
      </c>
      <c r="M700" s="116">
        <v>0</v>
      </c>
      <c r="N700" s="116">
        <v>0</v>
      </c>
      <c r="O700" s="116">
        <v>0</v>
      </c>
      <c r="P700" s="120">
        <v>0</v>
      </c>
      <c r="Q700" s="27" t="str">
        <f>IF(G700="01 Jan 1900","Unregistered","Registered")</f>
        <v>Registered</v>
      </c>
      <c r="R700" s="121">
        <f>I700/H700</f>
        <v>0.3</v>
      </c>
      <c r="T700" s="117">
        <f t="shared" si="56"/>
        <v>0</v>
      </c>
      <c r="U700" s="117">
        <f t="shared" si="57"/>
        <v>-193410</v>
      </c>
    </row>
    <row r="701" spans="1:21" x14ac:dyDescent="0.3">
      <c r="A701" s="114">
        <v>10319</v>
      </c>
      <c r="B701" s="114" t="s">
        <v>1702</v>
      </c>
      <c r="C701" s="114" t="s">
        <v>420</v>
      </c>
      <c r="D701" s="114" t="s">
        <v>9815</v>
      </c>
      <c r="E701" s="114" t="s">
        <v>10794</v>
      </c>
      <c r="F701" s="115">
        <v>46024</v>
      </c>
      <c r="G701" s="114" t="s">
        <v>1487</v>
      </c>
      <c r="H701" s="116">
        <v>23639000</v>
      </c>
      <c r="I701" s="116">
        <v>7091700</v>
      </c>
      <c r="J701" s="116">
        <v>7328090</v>
      </c>
      <c r="K701" s="116">
        <v>-236390</v>
      </c>
      <c r="L701" s="116">
        <v>0</v>
      </c>
      <c r="M701" s="116">
        <v>0</v>
      </c>
      <c r="N701" s="116">
        <v>0</v>
      </c>
      <c r="O701" s="116">
        <v>0</v>
      </c>
      <c r="P701" s="120">
        <v>0</v>
      </c>
      <c r="Q701" s="27" t="str">
        <f>IF(G701="01 Jan 1900","Unregistered","Registered")</f>
        <v>Registered</v>
      </c>
      <c r="R701" s="121">
        <f>I701/H701</f>
        <v>0.3</v>
      </c>
      <c r="T701" s="117">
        <f t="shared" si="56"/>
        <v>0</v>
      </c>
      <c r="U701" s="117">
        <f t="shared" si="57"/>
        <v>-236390</v>
      </c>
    </row>
    <row r="702" spans="1:21" x14ac:dyDescent="0.3">
      <c r="A702" s="114">
        <v>10341</v>
      </c>
      <c r="B702" s="114" t="s">
        <v>1702</v>
      </c>
      <c r="C702" s="114" t="s">
        <v>420</v>
      </c>
      <c r="D702" s="114" t="s">
        <v>9841</v>
      </c>
      <c r="E702" s="114" t="s">
        <v>10788</v>
      </c>
      <c r="F702" s="115">
        <v>45794</v>
      </c>
      <c r="G702" s="114" t="s">
        <v>2418</v>
      </c>
      <c r="H702" s="116">
        <v>29058036</v>
      </c>
      <c r="I702" s="116">
        <v>8717412</v>
      </c>
      <c r="J702" s="116">
        <v>9007993</v>
      </c>
      <c r="K702" s="116">
        <v>-290581</v>
      </c>
      <c r="L702" s="116">
        <v>0</v>
      </c>
      <c r="M702" s="116">
        <v>0</v>
      </c>
      <c r="N702" s="116">
        <v>0</v>
      </c>
      <c r="O702" s="116">
        <v>0</v>
      </c>
      <c r="P702" s="120">
        <v>0</v>
      </c>
      <c r="Q702" s="27" t="str">
        <f>IF(G702="01 Jan 1900","Unregistered","Registered")</f>
        <v>Registered</v>
      </c>
      <c r="R702" s="121">
        <f>I702/H702</f>
        <v>0.30000004129666574</v>
      </c>
      <c r="T702" s="117">
        <f t="shared" si="56"/>
        <v>0</v>
      </c>
      <c r="U702" s="117">
        <f t="shared" si="57"/>
        <v>-290581</v>
      </c>
    </row>
    <row r="703" spans="1:21" x14ac:dyDescent="0.3">
      <c r="A703" s="114">
        <v>10441</v>
      </c>
      <c r="B703" s="114" t="s">
        <v>1702</v>
      </c>
      <c r="C703" s="114" t="s">
        <v>420</v>
      </c>
      <c r="D703" s="114" t="s">
        <v>9998</v>
      </c>
      <c r="E703" s="114" t="s">
        <v>5448</v>
      </c>
      <c r="F703" s="115">
        <v>45887</v>
      </c>
      <c r="G703" s="114" t="s">
        <v>9469</v>
      </c>
      <c r="H703" s="116">
        <v>13000000</v>
      </c>
      <c r="I703" s="116">
        <v>3900000</v>
      </c>
      <c r="J703" s="116">
        <v>4830000</v>
      </c>
      <c r="K703" s="116">
        <v>-930000</v>
      </c>
      <c r="L703" s="116">
        <v>0</v>
      </c>
      <c r="M703" s="116">
        <v>0</v>
      </c>
      <c r="N703" s="116">
        <v>0</v>
      </c>
      <c r="O703" s="116">
        <v>0</v>
      </c>
      <c r="P703" s="120">
        <v>0</v>
      </c>
      <c r="Q703" s="27" t="str">
        <f>IF(G703="01 Jan 1900","Unregistered","Registered")</f>
        <v>Registered</v>
      </c>
      <c r="R703" s="121">
        <f>I703/H703</f>
        <v>0.3</v>
      </c>
      <c r="T703" s="117">
        <f t="shared" si="56"/>
        <v>0</v>
      </c>
      <c r="U703" s="117">
        <f t="shared" si="57"/>
        <v>-930000</v>
      </c>
    </row>
    <row r="704" spans="1:21" x14ac:dyDescent="0.3">
      <c r="A704" s="114">
        <v>10452</v>
      </c>
      <c r="B704" s="114" t="s">
        <v>1702</v>
      </c>
      <c r="C704" s="114" t="s">
        <v>420</v>
      </c>
      <c r="D704" s="114" t="s">
        <v>10019</v>
      </c>
      <c r="E704" s="114" t="s">
        <v>10802</v>
      </c>
      <c r="F704" s="115">
        <v>45715</v>
      </c>
      <c r="G704" s="114" t="s">
        <v>3844</v>
      </c>
      <c r="H704" s="116">
        <v>14976000</v>
      </c>
      <c r="I704" s="116">
        <v>4492800</v>
      </c>
      <c r="J704" s="116">
        <v>5500000</v>
      </c>
      <c r="K704" s="116">
        <v>-1007200</v>
      </c>
      <c r="L704" s="116">
        <v>0</v>
      </c>
      <c r="M704" s="116">
        <v>0</v>
      </c>
      <c r="N704" s="116">
        <v>0</v>
      </c>
      <c r="O704" s="116">
        <v>0</v>
      </c>
      <c r="P704" s="120">
        <v>0</v>
      </c>
      <c r="Q704" s="27" t="str">
        <f>IF(G704="01 Jan 1900","Unregistered","Registered")</f>
        <v>Registered</v>
      </c>
      <c r="R704" s="121">
        <f>I704/H704</f>
        <v>0.3</v>
      </c>
      <c r="T704" s="117">
        <f t="shared" si="56"/>
        <v>0</v>
      </c>
      <c r="U704" s="117">
        <f t="shared" si="57"/>
        <v>-1007200</v>
      </c>
    </row>
    <row r="705" spans="1:29" x14ac:dyDescent="0.3">
      <c r="A705" s="114">
        <v>10574</v>
      </c>
      <c r="B705" s="114" t="s">
        <v>1702</v>
      </c>
      <c r="C705" s="114" t="s">
        <v>420</v>
      </c>
      <c r="D705" s="114" t="s">
        <v>10160</v>
      </c>
      <c r="E705" s="114" t="s">
        <v>9307</v>
      </c>
      <c r="F705" s="115">
        <v>45894</v>
      </c>
      <c r="G705" s="114" t="s">
        <v>2421</v>
      </c>
      <c r="H705" s="116">
        <v>13500000</v>
      </c>
      <c r="I705" s="116">
        <v>4050000</v>
      </c>
      <c r="J705" s="116">
        <v>7500000</v>
      </c>
      <c r="K705" s="116">
        <v>-3450000</v>
      </c>
      <c r="L705" s="116">
        <v>0</v>
      </c>
      <c r="M705" s="116">
        <v>0</v>
      </c>
      <c r="N705" s="116">
        <v>0</v>
      </c>
      <c r="O705" s="116">
        <v>0</v>
      </c>
      <c r="P705" s="120">
        <v>0</v>
      </c>
      <c r="Q705" s="27" t="str">
        <f>IF(G705="01 Jan 1900","Unregistered","Registered")</f>
        <v>Registered</v>
      </c>
      <c r="R705" s="121">
        <f>I705/H705</f>
        <v>0.3</v>
      </c>
      <c r="T705" s="117">
        <f t="shared" si="56"/>
        <v>0</v>
      </c>
      <c r="U705" s="117">
        <f t="shared" si="57"/>
        <v>-3450000</v>
      </c>
    </row>
    <row r="706" spans="1:29" x14ac:dyDescent="0.3">
      <c r="A706" s="99">
        <v>10651</v>
      </c>
      <c r="B706" s="99" t="s">
        <v>1702</v>
      </c>
      <c r="C706" s="99" t="s">
        <v>420</v>
      </c>
      <c r="D706" s="99" t="s">
        <v>10204</v>
      </c>
      <c r="E706" s="99" t="s">
        <v>10844</v>
      </c>
      <c r="F706" s="100">
        <v>45709</v>
      </c>
      <c r="G706" s="99" t="s">
        <v>1898</v>
      </c>
      <c r="H706" s="96">
        <v>22887000</v>
      </c>
      <c r="I706" s="96">
        <f t="shared" ref="I706:I710" si="58">H706*R706</f>
        <v>6866100</v>
      </c>
      <c r="J706" s="96">
        <v>5400000</v>
      </c>
      <c r="K706" s="96">
        <f t="shared" ref="K706:K710" si="59">I706-J706</f>
        <v>1466100</v>
      </c>
      <c r="L706" s="97">
        <f>IF(AND($S706&gt;=0,$S706&lt;=30),$K706,0)</f>
        <v>0</v>
      </c>
      <c r="M706" s="97">
        <f>IF(AND($S706&gt;=31,$S706&lt;=60),$K706,0)</f>
        <v>0</v>
      </c>
      <c r="N706" s="97">
        <f>IF(AND($S706&gt;=61,$S706&lt;=90),$K706,0)</f>
        <v>0</v>
      </c>
      <c r="O706" s="97">
        <f>IF(AND($S706&gt;=91,$S706&lt;=120),$K706,0)</f>
        <v>0</v>
      </c>
      <c r="P706" s="98">
        <f>IF($S706&gt;120,$K706,0)</f>
        <v>1466100</v>
      </c>
      <c r="Q706" s="101" t="str">
        <f>IF(G706="01 Jan 1900","Unregistered","Registered")</f>
        <v>Unregistered</v>
      </c>
      <c r="R706" s="123">
        <v>0.3</v>
      </c>
      <c r="S706" s="95">
        <f>DATE(2026,4,30)-F706</f>
        <v>433</v>
      </c>
      <c r="T706" s="101"/>
      <c r="U706" s="101"/>
      <c r="V706" s="101"/>
      <c r="W706" s="101"/>
      <c r="X706" s="101"/>
      <c r="Y706" s="101"/>
      <c r="Z706" s="101"/>
      <c r="AA706" s="101"/>
      <c r="AB706" s="101"/>
      <c r="AC706" s="101"/>
    </row>
    <row r="707" spans="1:29" x14ac:dyDescent="0.3">
      <c r="A707" s="99">
        <v>10652</v>
      </c>
      <c r="B707" s="99" t="s">
        <v>1702</v>
      </c>
      <c r="C707" s="99" t="s">
        <v>420</v>
      </c>
      <c r="D707" s="99" t="s">
        <v>10205</v>
      </c>
      <c r="E707" s="99" t="s">
        <v>10845</v>
      </c>
      <c r="F707" s="100">
        <v>45688</v>
      </c>
      <c r="G707" s="99" t="s">
        <v>1898</v>
      </c>
      <c r="H707" s="96">
        <v>22887000</v>
      </c>
      <c r="I707" s="96">
        <f t="shared" si="58"/>
        <v>6866100</v>
      </c>
      <c r="J707" s="96">
        <v>5400000</v>
      </c>
      <c r="K707" s="96">
        <f t="shared" si="59"/>
        <v>1466100</v>
      </c>
      <c r="L707" s="97">
        <f>IF(AND($S707&gt;=0,$S707&lt;=30),$K707,0)</f>
        <v>0</v>
      </c>
      <c r="M707" s="97">
        <f>IF(AND($S707&gt;=31,$S707&lt;=60),$K707,0)</f>
        <v>0</v>
      </c>
      <c r="N707" s="97">
        <f>IF(AND($S707&gt;=61,$S707&lt;=90),$K707,0)</f>
        <v>0</v>
      </c>
      <c r="O707" s="97">
        <f>IF(AND($S707&gt;=91,$S707&lt;=120),$K707,0)</f>
        <v>0</v>
      </c>
      <c r="P707" s="98">
        <f>IF($S707&gt;120,$K707,0)</f>
        <v>1466100</v>
      </c>
      <c r="Q707" s="101" t="str">
        <f>IF(G707="01 Jan 1900","Unregistered","Registered")</f>
        <v>Unregistered</v>
      </c>
      <c r="R707" s="123">
        <v>0.3</v>
      </c>
      <c r="S707" s="95">
        <f>DATE(2026,4,30)-F707</f>
        <v>454</v>
      </c>
      <c r="T707" s="101"/>
      <c r="U707" s="101"/>
      <c r="V707" s="101"/>
      <c r="W707" s="101"/>
      <c r="X707" s="101"/>
      <c r="Y707" s="101"/>
      <c r="Z707" s="101"/>
      <c r="AA707" s="101"/>
      <c r="AB707" s="101"/>
      <c r="AC707" s="101"/>
    </row>
    <row r="708" spans="1:29" x14ac:dyDescent="0.3">
      <c r="A708" s="99">
        <v>10693</v>
      </c>
      <c r="B708" s="99" t="s">
        <v>1702</v>
      </c>
      <c r="C708" s="99" t="s">
        <v>420</v>
      </c>
      <c r="D708" s="99" t="s">
        <v>10225</v>
      </c>
      <c r="E708" s="99" t="s">
        <v>10213</v>
      </c>
      <c r="F708" s="100">
        <v>45679</v>
      </c>
      <c r="G708" s="99" t="s">
        <v>1898</v>
      </c>
      <c r="H708" s="96">
        <v>10304000</v>
      </c>
      <c r="I708" s="96">
        <f t="shared" si="58"/>
        <v>3091200</v>
      </c>
      <c r="J708" s="96">
        <v>6382000</v>
      </c>
      <c r="K708" s="96">
        <f t="shared" si="59"/>
        <v>-3290800</v>
      </c>
      <c r="L708" s="96">
        <v>0</v>
      </c>
      <c r="M708" s="96">
        <v>0</v>
      </c>
      <c r="N708" s="96">
        <v>0</v>
      </c>
      <c r="O708" s="96">
        <v>0</v>
      </c>
      <c r="P708" s="122">
        <v>0</v>
      </c>
      <c r="Q708" s="101" t="str">
        <f>IF(G708="01 Jan 1900","Unregistered","Registered")</f>
        <v>Unregistered</v>
      </c>
      <c r="R708" s="123">
        <v>0.3</v>
      </c>
      <c r="S708" s="95">
        <f>DATE(2026,4,30)-F708</f>
        <v>463</v>
      </c>
      <c r="T708" s="101"/>
      <c r="U708" s="101"/>
      <c r="V708" s="101"/>
      <c r="W708" s="101"/>
      <c r="X708" s="101"/>
      <c r="Y708" s="101"/>
      <c r="Z708" s="101"/>
      <c r="AA708" s="101"/>
      <c r="AB708" s="101"/>
      <c r="AC708" s="101"/>
    </row>
    <row r="709" spans="1:29" x14ac:dyDescent="0.3">
      <c r="A709" s="99">
        <v>10694</v>
      </c>
      <c r="B709" s="99" t="s">
        <v>1702</v>
      </c>
      <c r="C709" s="99" t="s">
        <v>420</v>
      </c>
      <c r="D709" s="99" t="s">
        <v>10226</v>
      </c>
      <c r="E709" s="99" t="s">
        <v>10848</v>
      </c>
      <c r="F709" s="100">
        <v>45679</v>
      </c>
      <c r="G709" s="99" t="s">
        <v>1898</v>
      </c>
      <c r="H709" s="96">
        <v>10304000</v>
      </c>
      <c r="I709" s="96">
        <f t="shared" si="58"/>
        <v>3091200</v>
      </c>
      <c r="J709" s="96">
        <v>6382000</v>
      </c>
      <c r="K709" s="96">
        <f t="shared" si="59"/>
        <v>-3290800</v>
      </c>
      <c r="L709" s="96">
        <v>0</v>
      </c>
      <c r="M709" s="96">
        <v>0</v>
      </c>
      <c r="N709" s="96">
        <v>0</v>
      </c>
      <c r="O709" s="96">
        <v>0</v>
      </c>
      <c r="P709" s="122">
        <v>0</v>
      </c>
      <c r="Q709" s="101" t="str">
        <f>IF(G709="01 Jan 1900","Unregistered","Registered")</f>
        <v>Unregistered</v>
      </c>
      <c r="R709" s="123">
        <v>0.3</v>
      </c>
      <c r="S709" s="95">
        <f>DATE(2026,4,30)-F709</f>
        <v>463</v>
      </c>
      <c r="T709" s="101"/>
      <c r="U709" s="101"/>
      <c r="V709" s="101"/>
      <c r="W709" s="101"/>
      <c r="X709" s="101"/>
      <c r="Y709" s="101"/>
      <c r="Z709" s="101"/>
      <c r="AA709" s="101"/>
      <c r="AB709" s="101"/>
      <c r="AC709" s="101"/>
    </row>
    <row r="710" spans="1:29" x14ac:dyDescent="0.3">
      <c r="A710" s="99">
        <v>10690</v>
      </c>
      <c r="B710" s="99" t="s">
        <v>1702</v>
      </c>
      <c r="C710" s="99" t="s">
        <v>420</v>
      </c>
      <c r="D710" s="99" t="s">
        <v>10220</v>
      </c>
      <c r="E710" s="99" t="s">
        <v>4953</v>
      </c>
      <c r="F710" s="100">
        <v>45674</v>
      </c>
      <c r="G710" s="99" t="s">
        <v>1898</v>
      </c>
      <c r="H710" s="96">
        <v>10304000</v>
      </c>
      <c r="I710" s="96">
        <f t="shared" si="58"/>
        <v>3091200</v>
      </c>
      <c r="J710" s="96">
        <v>6300000</v>
      </c>
      <c r="K710" s="96">
        <f t="shared" si="59"/>
        <v>-3208800</v>
      </c>
      <c r="L710" s="96">
        <v>0</v>
      </c>
      <c r="M710" s="96">
        <v>0</v>
      </c>
      <c r="N710" s="96">
        <v>0</v>
      </c>
      <c r="O710" s="96">
        <v>0</v>
      </c>
      <c r="P710" s="122">
        <v>0</v>
      </c>
      <c r="Q710" s="101" t="str">
        <f>IF(G710="01 Jan 1900","Unregistered","Registered")</f>
        <v>Unregistered</v>
      </c>
      <c r="R710" s="123">
        <v>0.3</v>
      </c>
      <c r="S710" s="95">
        <f>DATE(2026,4,30)-F710</f>
        <v>468</v>
      </c>
      <c r="T710" s="101"/>
      <c r="U710" s="101"/>
      <c r="V710" s="101"/>
      <c r="W710" s="101"/>
      <c r="X710" s="101"/>
      <c r="Y710" s="101"/>
      <c r="Z710" s="101"/>
      <c r="AA710" s="101"/>
      <c r="AB710" s="101"/>
      <c r="AC710" s="101"/>
    </row>
    <row r="711" spans="1:29" x14ac:dyDescent="0.3">
      <c r="A711" s="114">
        <v>164</v>
      </c>
      <c r="B711" s="114" t="s">
        <v>1430</v>
      </c>
      <c r="C711" s="114" t="s">
        <v>94</v>
      </c>
      <c r="D711" s="114" t="s">
        <v>1775</v>
      </c>
      <c r="E711" s="114" t="s">
        <v>1698</v>
      </c>
      <c r="F711" s="115">
        <v>45135</v>
      </c>
      <c r="G711" s="114" t="s">
        <v>1699</v>
      </c>
      <c r="H711" s="116">
        <v>7348845</v>
      </c>
      <c r="I711" s="116">
        <v>5879077</v>
      </c>
      <c r="J711" s="116">
        <v>2367192</v>
      </c>
      <c r="K711" s="116">
        <v>3511885</v>
      </c>
      <c r="L711" s="116">
        <v>0</v>
      </c>
      <c r="M711" s="116">
        <v>0</v>
      </c>
      <c r="N711" s="116">
        <v>0</v>
      </c>
      <c r="O711" s="116">
        <v>367442</v>
      </c>
      <c r="P711" s="120">
        <v>3144443</v>
      </c>
      <c r="Q711" s="27" t="str">
        <f>IF(G711="01 Jan 1900","Unregistered","Registered")</f>
        <v>Registered</v>
      </c>
      <c r="R711" s="121">
        <f>I711/H711</f>
        <v>0.80000013607580511</v>
      </c>
      <c r="T711" s="117">
        <f t="shared" ref="T711:T774" si="60">L711+M711+N711+O711+P711</f>
        <v>3511885</v>
      </c>
      <c r="U711" s="117">
        <f t="shared" ref="U711:U774" si="61">K711-T711</f>
        <v>0</v>
      </c>
    </row>
    <row r="712" spans="1:29" x14ac:dyDescent="0.3">
      <c r="A712" s="114">
        <v>196</v>
      </c>
      <c r="B712" s="114" t="s">
        <v>1430</v>
      </c>
      <c r="C712" s="114" t="s">
        <v>94</v>
      </c>
      <c r="D712" s="114" t="s">
        <v>1853</v>
      </c>
      <c r="E712" s="114" t="s">
        <v>1854</v>
      </c>
      <c r="F712" s="115">
        <v>45107</v>
      </c>
      <c r="G712" s="114" t="s">
        <v>1855</v>
      </c>
      <c r="H712" s="116">
        <v>7349706</v>
      </c>
      <c r="I712" s="116">
        <v>5512278</v>
      </c>
      <c r="J712" s="116">
        <v>2427440</v>
      </c>
      <c r="K712" s="116">
        <v>3084838</v>
      </c>
      <c r="L712" s="116">
        <v>0</v>
      </c>
      <c r="M712" s="116">
        <v>0</v>
      </c>
      <c r="N712" s="116">
        <v>0</v>
      </c>
      <c r="O712" s="116">
        <v>367485</v>
      </c>
      <c r="P712" s="120">
        <v>2717353</v>
      </c>
      <c r="Q712" s="27" t="str">
        <f>IF(G712="01 Jan 1900","Unregistered","Registered")</f>
        <v>Registered</v>
      </c>
      <c r="R712" s="121">
        <f>I712/H712</f>
        <v>0.74999979591020371</v>
      </c>
      <c r="T712" s="117">
        <f t="shared" si="60"/>
        <v>3084838</v>
      </c>
      <c r="U712" s="117">
        <f t="shared" si="61"/>
        <v>0</v>
      </c>
    </row>
    <row r="713" spans="1:29" x14ac:dyDescent="0.3">
      <c r="A713" s="114">
        <v>224</v>
      </c>
      <c r="B713" s="114" t="s">
        <v>1430</v>
      </c>
      <c r="C713" s="114" t="s">
        <v>94</v>
      </c>
      <c r="D713" s="114" t="s">
        <v>1927</v>
      </c>
      <c r="E713" s="114" t="s">
        <v>1928</v>
      </c>
      <c r="F713" s="115">
        <v>45828</v>
      </c>
      <c r="G713" s="114" t="s">
        <v>1929</v>
      </c>
      <c r="H713" s="116">
        <v>14059821</v>
      </c>
      <c r="I713" s="116">
        <v>10544866</v>
      </c>
      <c r="J713" s="116">
        <v>7848972</v>
      </c>
      <c r="K713" s="116">
        <v>2695894</v>
      </c>
      <c r="L713" s="116">
        <v>0</v>
      </c>
      <c r="M713" s="116">
        <v>0</v>
      </c>
      <c r="N713" s="116">
        <v>702991</v>
      </c>
      <c r="O713" s="116">
        <v>0</v>
      </c>
      <c r="P713" s="120">
        <v>1992903</v>
      </c>
      <c r="Q713" s="27" t="str">
        <f>IF(G713="01 Jan 1900","Unregistered","Registered")</f>
        <v>Registered</v>
      </c>
      <c r="R713" s="121">
        <f>I713/H713</f>
        <v>0.75000001778116521</v>
      </c>
      <c r="T713" s="117">
        <f t="shared" si="60"/>
        <v>2695894</v>
      </c>
      <c r="U713" s="117">
        <f t="shared" si="61"/>
        <v>0</v>
      </c>
    </row>
    <row r="714" spans="1:29" x14ac:dyDescent="0.3">
      <c r="A714" s="114">
        <v>263</v>
      </c>
      <c r="B714" s="114" t="s">
        <v>1430</v>
      </c>
      <c r="C714" s="114" t="s">
        <v>94</v>
      </c>
      <c r="D714" s="114" t="s">
        <v>2019</v>
      </c>
      <c r="E714" s="114" t="s">
        <v>2020</v>
      </c>
      <c r="F714" s="115">
        <v>45447</v>
      </c>
      <c r="G714" s="114" t="s">
        <v>2021</v>
      </c>
      <c r="H714" s="116">
        <v>12009954</v>
      </c>
      <c r="I714" s="116">
        <v>9607963</v>
      </c>
      <c r="J714" s="116">
        <v>7311182</v>
      </c>
      <c r="K714" s="116">
        <v>2296781</v>
      </c>
      <c r="L714" s="116">
        <v>0</v>
      </c>
      <c r="M714" s="116">
        <v>0</v>
      </c>
      <c r="N714" s="116">
        <v>0</v>
      </c>
      <c r="O714" s="116">
        <v>600498</v>
      </c>
      <c r="P714" s="120">
        <v>1696283</v>
      </c>
      <c r="Q714" s="27" t="str">
        <f>IF(G714="01 Jan 1900","Unregistered","Registered")</f>
        <v>Registered</v>
      </c>
      <c r="R714" s="121">
        <f>I714/H714</f>
        <v>0.79999998334714684</v>
      </c>
      <c r="T714" s="117">
        <f t="shared" si="60"/>
        <v>2296781</v>
      </c>
      <c r="U714" s="117">
        <f t="shared" si="61"/>
        <v>0</v>
      </c>
    </row>
    <row r="715" spans="1:29" x14ac:dyDescent="0.3">
      <c r="A715" s="114">
        <v>301</v>
      </c>
      <c r="B715" s="114" t="s">
        <v>1430</v>
      </c>
      <c r="C715" s="114" t="s">
        <v>94</v>
      </c>
      <c r="D715" s="114" t="s">
        <v>2109</v>
      </c>
      <c r="E715" s="114" t="s">
        <v>2110</v>
      </c>
      <c r="F715" s="115">
        <v>45565</v>
      </c>
      <c r="G715" s="114" t="s">
        <v>2111</v>
      </c>
      <c r="H715" s="116">
        <v>11764593</v>
      </c>
      <c r="I715" s="116">
        <v>2941149</v>
      </c>
      <c r="J715" s="116">
        <v>1088230</v>
      </c>
      <c r="K715" s="116">
        <v>1852919</v>
      </c>
      <c r="L715" s="116">
        <v>0</v>
      </c>
      <c r="M715" s="116">
        <v>0</v>
      </c>
      <c r="N715" s="116">
        <v>1852919</v>
      </c>
      <c r="O715" s="116">
        <v>0</v>
      </c>
      <c r="P715" s="120">
        <v>0</v>
      </c>
      <c r="Q715" s="27" t="str">
        <f>IF(G715="01 Jan 1900","Unregistered","Registered")</f>
        <v>Registered</v>
      </c>
      <c r="R715" s="121">
        <f>I715/H715</f>
        <v>0.25000006375061168</v>
      </c>
      <c r="T715" s="117">
        <f t="shared" si="60"/>
        <v>1852919</v>
      </c>
      <c r="U715" s="117">
        <f t="shared" si="61"/>
        <v>0</v>
      </c>
    </row>
    <row r="716" spans="1:29" x14ac:dyDescent="0.3">
      <c r="A716" s="114">
        <v>348</v>
      </c>
      <c r="B716" s="114" t="s">
        <v>1430</v>
      </c>
      <c r="C716" s="114" t="s">
        <v>94</v>
      </c>
      <c r="D716" s="114" t="s">
        <v>2217</v>
      </c>
      <c r="E716" s="114" t="s">
        <v>2218</v>
      </c>
      <c r="F716" s="115">
        <v>45613</v>
      </c>
      <c r="G716" s="114" t="s">
        <v>1373</v>
      </c>
      <c r="H716" s="116">
        <v>12819900</v>
      </c>
      <c r="I716" s="116">
        <v>9614925</v>
      </c>
      <c r="J716" s="116">
        <v>8010189</v>
      </c>
      <c r="K716" s="116">
        <v>1604736</v>
      </c>
      <c r="L716" s="116">
        <v>0</v>
      </c>
      <c r="M716" s="116">
        <v>0</v>
      </c>
      <c r="N716" s="116">
        <v>640995</v>
      </c>
      <c r="O716" s="116">
        <v>0</v>
      </c>
      <c r="P716" s="120">
        <v>963741</v>
      </c>
      <c r="Q716" s="27" t="str">
        <f>IF(G716="01 Jan 1900","Unregistered","Registered")</f>
        <v>Registered</v>
      </c>
      <c r="R716" s="121">
        <f>I716/H716</f>
        <v>0.75</v>
      </c>
      <c r="T716" s="117">
        <f t="shared" si="60"/>
        <v>1604736</v>
      </c>
      <c r="U716" s="117">
        <f t="shared" si="61"/>
        <v>0</v>
      </c>
    </row>
    <row r="717" spans="1:29" x14ac:dyDescent="0.3">
      <c r="A717" s="114">
        <v>479</v>
      </c>
      <c r="B717" s="114" t="s">
        <v>1430</v>
      </c>
      <c r="C717" s="114" t="s">
        <v>94</v>
      </c>
      <c r="D717" s="114" t="s">
        <v>2513</v>
      </c>
      <c r="E717" s="114" t="s">
        <v>2514</v>
      </c>
      <c r="F717" s="115">
        <v>45107</v>
      </c>
      <c r="G717" s="114" t="s">
        <v>2515</v>
      </c>
      <c r="H717" s="116">
        <v>7348845</v>
      </c>
      <c r="I717" s="116">
        <v>5879077</v>
      </c>
      <c r="J717" s="116">
        <v>4927440</v>
      </c>
      <c r="K717" s="116">
        <v>951637</v>
      </c>
      <c r="L717" s="116">
        <v>0</v>
      </c>
      <c r="M717" s="116">
        <v>0</v>
      </c>
      <c r="N717" s="116">
        <v>0</v>
      </c>
      <c r="O717" s="116">
        <v>367442</v>
      </c>
      <c r="P717" s="120">
        <v>584195</v>
      </c>
      <c r="Q717" s="27" t="str">
        <f>IF(G717="01 Jan 1900","Unregistered","Registered")</f>
        <v>Registered</v>
      </c>
      <c r="R717" s="121">
        <f>I717/H717</f>
        <v>0.80000013607580511</v>
      </c>
      <c r="T717" s="117">
        <f t="shared" si="60"/>
        <v>951637</v>
      </c>
      <c r="U717" s="117">
        <f t="shared" si="61"/>
        <v>0</v>
      </c>
    </row>
    <row r="718" spans="1:29" x14ac:dyDescent="0.3">
      <c r="A718" s="114">
        <v>480</v>
      </c>
      <c r="B718" s="114" t="s">
        <v>1430</v>
      </c>
      <c r="C718" s="114" t="s">
        <v>94</v>
      </c>
      <c r="D718" s="114" t="s">
        <v>2516</v>
      </c>
      <c r="E718" s="114" t="s">
        <v>2517</v>
      </c>
      <c r="F718" s="115">
        <v>45107</v>
      </c>
      <c r="G718" s="114" t="s">
        <v>2518</v>
      </c>
      <c r="H718" s="116">
        <v>7348845</v>
      </c>
      <c r="I718" s="116">
        <v>5879077</v>
      </c>
      <c r="J718" s="116">
        <v>4927440</v>
      </c>
      <c r="K718" s="116">
        <v>951637</v>
      </c>
      <c r="L718" s="116">
        <v>0</v>
      </c>
      <c r="M718" s="116">
        <v>0</v>
      </c>
      <c r="N718" s="116">
        <v>0</v>
      </c>
      <c r="O718" s="116">
        <v>367442</v>
      </c>
      <c r="P718" s="120">
        <v>584195</v>
      </c>
      <c r="Q718" s="27" t="str">
        <f>IF(G718="01 Jan 1900","Unregistered","Registered")</f>
        <v>Registered</v>
      </c>
      <c r="R718" s="121">
        <f>I718/H718</f>
        <v>0.80000013607580511</v>
      </c>
      <c r="T718" s="117">
        <f t="shared" si="60"/>
        <v>951637</v>
      </c>
      <c r="U718" s="117">
        <f t="shared" si="61"/>
        <v>0</v>
      </c>
    </row>
    <row r="719" spans="1:29" x14ac:dyDescent="0.3">
      <c r="A719" s="114">
        <v>543</v>
      </c>
      <c r="B719" s="114" t="s">
        <v>1430</v>
      </c>
      <c r="C719" s="114" t="s">
        <v>94</v>
      </c>
      <c r="D719" s="114" t="s">
        <v>2668</v>
      </c>
      <c r="E719" s="114" t="s">
        <v>2669</v>
      </c>
      <c r="F719" s="115">
        <v>45107</v>
      </c>
      <c r="G719" s="114" t="s">
        <v>2515</v>
      </c>
      <c r="H719" s="116">
        <v>7348845</v>
      </c>
      <c r="I719" s="116">
        <v>5879077</v>
      </c>
      <c r="J719" s="116">
        <v>5056672</v>
      </c>
      <c r="K719" s="116">
        <v>822405</v>
      </c>
      <c r="L719" s="116">
        <v>0</v>
      </c>
      <c r="M719" s="116">
        <v>0</v>
      </c>
      <c r="N719" s="116">
        <v>0</v>
      </c>
      <c r="O719" s="116">
        <v>367442</v>
      </c>
      <c r="P719" s="120">
        <v>454963</v>
      </c>
      <c r="Q719" s="27" t="str">
        <f>IF(G719="01 Jan 1900","Unregistered","Registered")</f>
        <v>Registered</v>
      </c>
      <c r="R719" s="121">
        <f>I719/H719</f>
        <v>0.80000013607580511</v>
      </c>
      <c r="T719" s="117">
        <f t="shared" si="60"/>
        <v>822405</v>
      </c>
      <c r="U719" s="117">
        <f t="shared" si="61"/>
        <v>0</v>
      </c>
    </row>
    <row r="720" spans="1:29" x14ac:dyDescent="0.3">
      <c r="A720" s="114">
        <v>550</v>
      </c>
      <c r="B720" s="114" t="s">
        <v>1430</v>
      </c>
      <c r="C720" s="114" t="s">
        <v>94</v>
      </c>
      <c r="D720" s="114" t="s">
        <v>2688</v>
      </c>
      <c r="E720" s="114" t="s">
        <v>2689</v>
      </c>
      <c r="F720" s="115">
        <v>45215</v>
      </c>
      <c r="G720" s="114" t="s">
        <v>2690</v>
      </c>
      <c r="H720" s="116">
        <v>7348845</v>
      </c>
      <c r="I720" s="116">
        <v>5879077</v>
      </c>
      <c r="J720" s="116">
        <v>5071680.5</v>
      </c>
      <c r="K720" s="116">
        <v>807396.5</v>
      </c>
      <c r="L720" s="116">
        <v>0</v>
      </c>
      <c r="M720" s="116">
        <v>0</v>
      </c>
      <c r="N720" s="116">
        <v>0</v>
      </c>
      <c r="O720" s="116">
        <v>367442</v>
      </c>
      <c r="P720" s="120">
        <v>439954.5</v>
      </c>
      <c r="Q720" s="27" t="str">
        <f>IF(G720="01 Jan 1900","Unregistered","Registered")</f>
        <v>Registered</v>
      </c>
      <c r="R720" s="121">
        <f>I720/H720</f>
        <v>0.80000013607580511</v>
      </c>
      <c r="T720" s="117">
        <f t="shared" si="60"/>
        <v>807396.5</v>
      </c>
      <c r="U720" s="117">
        <f t="shared" si="61"/>
        <v>0</v>
      </c>
    </row>
    <row r="721" spans="1:21" x14ac:dyDescent="0.3">
      <c r="A721" s="114">
        <v>650</v>
      </c>
      <c r="B721" s="114" t="s">
        <v>1430</v>
      </c>
      <c r="C721" s="114" t="s">
        <v>94</v>
      </c>
      <c r="D721" s="114" t="s">
        <v>2934</v>
      </c>
      <c r="E721" s="114" t="s">
        <v>2935</v>
      </c>
      <c r="F721" s="115">
        <v>45304</v>
      </c>
      <c r="G721" s="114" t="s">
        <v>2936</v>
      </c>
      <c r="H721" s="116">
        <v>12276786</v>
      </c>
      <c r="I721" s="116">
        <v>9821428</v>
      </c>
      <c r="J721" s="116">
        <v>9207589</v>
      </c>
      <c r="K721" s="116">
        <v>613839</v>
      </c>
      <c r="L721" s="116">
        <v>0</v>
      </c>
      <c r="M721" s="116">
        <v>0</v>
      </c>
      <c r="N721" s="116">
        <v>0</v>
      </c>
      <c r="O721" s="116">
        <v>613839</v>
      </c>
      <c r="P721" s="120">
        <v>0</v>
      </c>
      <c r="Q721" s="27" t="str">
        <f>IF(G721="01 Jan 1900","Unregistered","Registered")</f>
        <v>Registered</v>
      </c>
      <c r="R721" s="121">
        <f>I721/H721</f>
        <v>0.79999993483636511</v>
      </c>
      <c r="T721" s="117">
        <f t="shared" si="60"/>
        <v>613839</v>
      </c>
      <c r="U721" s="117">
        <f t="shared" si="61"/>
        <v>0</v>
      </c>
    </row>
    <row r="722" spans="1:21" x14ac:dyDescent="0.3">
      <c r="A722" s="114">
        <v>688</v>
      </c>
      <c r="B722" s="114" t="s">
        <v>1430</v>
      </c>
      <c r="C722" s="114" t="s">
        <v>94</v>
      </c>
      <c r="D722" s="114" t="s">
        <v>3031</v>
      </c>
      <c r="E722" s="114" t="s">
        <v>3032</v>
      </c>
      <c r="F722" s="115">
        <v>45107</v>
      </c>
      <c r="G722" s="114" t="s">
        <v>3033</v>
      </c>
      <c r="H722" s="116">
        <v>7349706</v>
      </c>
      <c r="I722" s="116">
        <v>5512278</v>
      </c>
      <c r="J722" s="116">
        <v>4927440</v>
      </c>
      <c r="K722" s="116">
        <v>584838</v>
      </c>
      <c r="L722" s="116">
        <v>0</v>
      </c>
      <c r="M722" s="116">
        <v>0</v>
      </c>
      <c r="N722" s="116">
        <v>0</v>
      </c>
      <c r="O722" s="116">
        <v>367485</v>
      </c>
      <c r="P722" s="120">
        <v>217353</v>
      </c>
      <c r="Q722" s="27" t="str">
        <f>IF(G722="01 Jan 1900","Unregistered","Registered")</f>
        <v>Registered</v>
      </c>
      <c r="R722" s="121">
        <f>I722/H722</f>
        <v>0.74999979591020371</v>
      </c>
      <c r="T722" s="117">
        <f t="shared" si="60"/>
        <v>584838</v>
      </c>
      <c r="U722" s="117">
        <f t="shared" si="61"/>
        <v>0</v>
      </c>
    </row>
    <row r="723" spans="1:21" x14ac:dyDescent="0.3">
      <c r="A723" s="114">
        <v>689</v>
      </c>
      <c r="B723" s="114" t="s">
        <v>1430</v>
      </c>
      <c r="C723" s="114" t="s">
        <v>94</v>
      </c>
      <c r="D723" s="114" t="s">
        <v>3034</v>
      </c>
      <c r="E723" s="114" t="s">
        <v>3035</v>
      </c>
      <c r="F723" s="115">
        <v>45107</v>
      </c>
      <c r="G723" s="114" t="s">
        <v>3036</v>
      </c>
      <c r="H723" s="116">
        <v>7348845</v>
      </c>
      <c r="I723" s="116">
        <v>5511635</v>
      </c>
      <c r="J723" s="116">
        <v>4927440</v>
      </c>
      <c r="K723" s="116">
        <v>584195</v>
      </c>
      <c r="L723" s="116">
        <v>0</v>
      </c>
      <c r="M723" s="116">
        <v>0</v>
      </c>
      <c r="N723" s="116">
        <v>0</v>
      </c>
      <c r="O723" s="116">
        <v>367442</v>
      </c>
      <c r="P723" s="120">
        <v>216753</v>
      </c>
      <c r="Q723" s="27" t="str">
        <f>IF(G723="01 Jan 1900","Unregistered","Registered")</f>
        <v>Registered</v>
      </c>
      <c r="R723" s="121">
        <f>I723/H723</f>
        <v>0.75000017009475639</v>
      </c>
      <c r="T723" s="117">
        <f t="shared" si="60"/>
        <v>584195</v>
      </c>
      <c r="U723" s="117">
        <f t="shared" si="61"/>
        <v>0</v>
      </c>
    </row>
    <row r="724" spans="1:21" x14ac:dyDescent="0.3">
      <c r="A724" s="114">
        <v>709</v>
      </c>
      <c r="B724" s="114" t="s">
        <v>1430</v>
      </c>
      <c r="C724" s="114" t="s">
        <v>94</v>
      </c>
      <c r="D724" s="114" t="s">
        <v>3090</v>
      </c>
      <c r="E724" s="114" t="s">
        <v>3091</v>
      </c>
      <c r="F724" s="115">
        <v>45267</v>
      </c>
      <c r="G724" s="114" t="s">
        <v>2684</v>
      </c>
      <c r="H724" s="116">
        <v>8078451</v>
      </c>
      <c r="I724" s="116">
        <v>6462762</v>
      </c>
      <c r="J724" s="116">
        <v>5888630</v>
      </c>
      <c r="K724" s="116">
        <v>574132</v>
      </c>
      <c r="L724" s="116">
        <v>0</v>
      </c>
      <c r="M724" s="116">
        <v>0</v>
      </c>
      <c r="N724" s="116">
        <v>403923</v>
      </c>
      <c r="O724" s="116">
        <v>0</v>
      </c>
      <c r="P724" s="120">
        <v>170209</v>
      </c>
      <c r="Q724" s="27" t="str">
        <f>IF(G724="01 Jan 1900","Unregistered","Registered")</f>
        <v>Registered</v>
      </c>
      <c r="R724" s="121">
        <f>I724/H724</f>
        <v>0.80000014854332846</v>
      </c>
      <c r="T724" s="117">
        <f t="shared" si="60"/>
        <v>574132</v>
      </c>
      <c r="U724" s="117">
        <f t="shared" si="61"/>
        <v>0</v>
      </c>
    </row>
    <row r="725" spans="1:21" x14ac:dyDescent="0.3">
      <c r="A725" s="114">
        <v>988</v>
      </c>
      <c r="B725" s="114" t="s">
        <v>1430</v>
      </c>
      <c r="C725" s="114" t="s">
        <v>94</v>
      </c>
      <c r="D725" s="114" t="s">
        <v>3754</v>
      </c>
      <c r="E725" s="114" t="s">
        <v>3755</v>
      </c>
      <c r="F725" s="115">
        <v>45341</v>
      </c>
      <c r="G725" s="114" t="s">
        <v>2108</v>
      </c>
      <c r="H725" s="116">
        <v>12055800</v>
      </c>
      <c r="I725" s="116">
        <v>9644640</v>
      </c>
      <c r="J725" s="116">
        <v>9255558</v>
      </c>
      <c r="K725" s="116">
        <v>389082</v>
      </c>
      <c r="L725" s="116">
        <v>0</v>
      </c>
      <c r="M725" s="116">
        <v>0</v>
      </c>
      <c r="N725" s="116">
        <v>0</v>
      </c>
      <c r="O725" s="116">
        <v>389082</v>
      </c>
      <c r="P725" s="120">
        <v>0</v>
      </c>
      <c r="Q725" s="27" t="str">
        <f>IF(G725="01 Jan 1900","Unregistered","Registered")</f>
        <v>Registered</v>
      </c>
      <c r="R725" s="121">
        <f>I725/H725</f>
        <v>0.8</v>
      </c>
      <c r="T725" s="117">
        <f t="shared" si="60"/>
        <v>389082</v>
      </c>
      <c r="U725" s="117">
        <f t="shared" si="61"/>
        <v>0</v>
      </c>
    </row>
    <row r="726" spans="1:21" x14ac:dyDescent="0.3">
      <c r="A726" s="114">
        <v>1161</v>
      </c>
      <c r="B726" s="114" t="s">
        <v>1430</v>
      </c>
      <c r="C726" s="114" t="s">
        <v>94</v>
      </c>
      <c r="D726" s="114" t="s">
        <v>4148</v>
      </c>
      <c r="E726" s="114" t="s">
        <v>4149</v>
      </c>
      <c r="F726" s="115">
        <v>45107</v>
      </c>
      <c r="G726" s="114" t="s">
        <v>4150</v>
      </c>
      <c r="H726" s="116">
        <v>7348845</v>
      </c>
      <c r="I726" s="116">
        <v>5879077</v>
      </c>
      <c r="J726" s="116">
        <v>5604654</v>
      </c>
      <c r="K726" s="116">
        <v>274423</v>
      </c>
      <c r="L726" s="116">
        <v>0</v>
      </c>
      <c r="M726" s="116">
        <v>0</v>
      </c>
      <c r="N726" s="116">
        <v>0</v>
      </c>
      <c r="O726" s="116">
        <v>274423</v>
      </c>
      <c r="P726" s="120">
        <v>0</v>
      </c>
      <c r="Q726" s="27" t="str">
        <f>IF(G726="01 Jan 1900","Unregistered","Registered")</f>
        <v>Registered</v>
      </c>
      <c r="R726" s="121">
        <f>I726/H726</f>
        <v>0.80000013607580511</v>
      </c>
      <c r="T726" s="117">
        <f t="shared" si="60"/>
        <v>274423</v>
      </c>
      <c r="U726" s="117">
        <f t="shared" si="61"/>
        <v>0</v>
      </c>
    </row>
    <row r="727" spans="1:21" x14ac:dyDescent="0.3">
      <c r="A727" s="114">
        <v>1475</v>
      </c>
      <c r="B727" s="114" t="s">
        <v>1430</v>
      </c>
      <c r="C727" s="114" t="s">
        <v>94</v>
      </c>
      <c r="D727" s="114" t="s">
        <v>4792</v>
      </c>
      <c r="E727" s="114" t="s">
        <v>4793</v>
      </c>
      <c r="F727" s="115">
        <v>45107</v>
      </c>
      <c r="G727" s="114" t="s">
        <v>4794</v>
      </c>
      <c r="H727" s="116">
        <v>7348845</v>
      </c>
      <c r="I727" s="116">
        <v>5879077</v>
      </c>
      <c r="J727" s="116">
        <v>5848000</v>
      </c>
      <c r="K727" s="116">
        <v>31077</v>
      </c>
      <c r="L727" s="116">
        <v>0</v>
      </c>
      <c r="M727" s="116">
        <v>31077</v>
      </c>
      <c r="N727" s="116">
        <v>0</v>
      </c>
      <c r="O727" s="116">
        <v>0</v>
      </c>
      <c r="P727" s="120">
        <v>0</v>
      </c>
      <c r="Q727" s="27" t="str">
        <f>IF(G727="01 Jan 1900","Unregistered","Registered")</f>
        <v>Registered</v>
      </c>
      <c r="R727" s="121">
        <f>I727/H727</f>
        <v>0.80000013607580511</v>
      </c>
      <c r="T727" s="117">
        <f t="shared" si="60"/>
        <v>31077</v>
      </c>
      <c r="U727" s="117">
        <f t="shared" si="61"/>
        <v>0</v>
      </c>
    </row>
    <row r="728" spans="1:21" x14ac:dyDescent="0.3">
      <c r="A728" s="114">
        <v>1514</v>
      </c>
      <c r="B728" s="114" t="s">
        <v>1430</v>
      </c>
      <c r="C728" s="114" t="s">
        <v>94</v>
      </c>
      <c r="D728" s="114" t="s">
        <v>4850</v>
      </c>
      <c r="E728" s="114" t="s">
        <v>4851</v>
      </c>
      <c r="F728" s="115">
        <v>46063</v>
      </c>
      <c r="G728" s="114" t="s">
        <v>4852</v>
      </c>
      <c r="H728" s="116">
        <v>14416964</v>
      </c>
      <c r="I728" s="116">
        <v>11245233</v>
      </c>
      <c r="J728" s="116">
        <v>11245225</v>
      </c>
      <c r="K728" s="116">
        <v>8</v>
      </c>
      <c r="L728" s="116">
        <v>0</v>
      </c>
      <c r="M728" s="116">
        <v>0</v>
      </c>
      <c r="N728" s="116">
        <v>8</v>
      </c>
      <c r="O728" s="116">
        <v>0</v>
      </c>
      <c r="P728" s="120">
        <v>0</v>
      </c>
      <c r="Q728" s="27" t="str">
        <f>IF(G728="01 Jan 1900","Unregistered","Registered")</f>
        <v>Registered</v>
      </c>
      <c r="R728" s="121">
        <f>I728/H728</f>
        <v>0.78000007491174983</v>
      </c>
      <c r="T728" s="117">
        <f t="shared" si="60"/>
        <v>8</v>
      </c>
      <c r="U728" s="117">
        <f t="shared" si="61"/>
        <v>0</v>
      </c>
    </row>
    <row r="729" spans="1:21" x14ac:dyDescent="0.3">
      <c r="A729" s="114">
        <v>1534</v>
      </c>
      <c r="B729" s="114" t="s">
        <v>1430</v>
      </c>
      <c r="C729" s="114" t="s">
        <v>94</v>
      </c>
      <c r="D729" s="114" t="s">
        <v>4879</v>
      </c>
      <c r="E729" s="114" t="s">
        <v>4880</v>
      </c>
      <c r="F729" s="115">
        <v>45280</v>
      </c>
      <c r="G729" s="114" t="s">
        <v>4881</v>
      </c>
      <c r="H729" s="116">
        <v>8794643</v>
      </c>
      <c r="I729" s="116">
        <v>7035715</v>
      </c>
      <c r="J729" s="116">
        <v>7035714.2999999998</v>
      </c>
      <c r="K729" s="116">
        <v>0.7</v>
      </c>
      <c r="L729" s="116">
        <v>0</v>
      </c>
      <c r="M729" s="116">
        <v>0</v>
      </c>
      <c r="N729" s="116">
        <v>0</v>
      </c>
      <c r="O729" s="116">
        <v>0.7</v>
      </c>
      <c r="P729" s="120">
        <v>0</v>
      </c>
      <c r="Q729" s="27" t="str">
        <f>IF(G729="01 Jan 1900","Unregistered","Registered")</f>
        <v>Registered</v>
      </c>
      <c r="R729" s="121">
        <f>I729/H729</f>
        <v>0.80000006822334913</v>
      </c>
      <c r="T729" s="117">
        <f t="shared" si="60"/>
        <v>0.7</v>
      </c>
      <c r="U729" s="117">
        <f t="shared" si="61"/>
        <v>0</v>
      </c>
    </row>
    <row r="730" spans="1:21" x14ac:dyDescent="0.3">
      <c r="A730" s="114">
        <v>1549</v>
      </c>
      <c r="B730" s="114" t="s">
        <v>1430</v>
      </c>
      <c r="C730" s="114" t="s">
        <v>94</v>
      </c>
      <c r="D730" s="114" t="s">
        <v>4896</v>
      </c>
      <c r="E730" s="114" t="s">
        <v>4897</v>
      </c>
      <c r="F730" s="115">
        <v>45176</v>
      </c>
      <c r="G730" s="114" t="s">
        <v>4898</v>
      </c>
      <c r="H730" s="116">
        <v>8304465</v>
      </c>
      <c r="I730" s="116">
        <v>6643573</v>
      </c>
      <c r="J730" s="116">
        <v>6643572.5</v>
      </c>
      <c r="K730" s="116">
        <v>0.5</v>
      </c>
      <c r="L730" s="116">
        <v>0</v>
      </c>
      <c r="M730" s="116">
        <v>0</v>
      </c>
      <c r="N730" s="116">
        <v>0</v>
      </c>
      <c r="O730" s="116">
        <v>0.5</v>
      </c>
      <c r="P730" s="120">
        <v>0</v>
      </c>
      <c r="Q730" s="27" t="str">
        <f>IF(G730="01 Jan 1900","Unregistered","Registered")</f>
        <v>Registered</v>
      </c>
      <c r="R730" s="121">
        <f>I730/H730</f>
        <v>0.80000012041714907</v>
      </c>
      <c r="T730" s="117">
        <f t="shared" si="60"/>
        <v>0.5</v>
      </c>
      <c r="U730" s="117">
        <f t="shared" si="61"/>
        <v>0</v>
      </c>
    </row>
    <row r="731" spans="1:21" x14ac:dyDescent="0.3">
      <c r="A731" s="114">
        <v>1572</v>
      </c>
      <c r="B731" s="114" t="s">
        <v>1430</v>
      </c>
      <c r="C731" s="114" t="s">
        <v>94</v>
      </c>
      <c r="D731" s="114" t="s">
        <v>4932</v>
      </c>
      <c r="E731" s="114" t="s">
        <v>4933</v>
      </c>
      <c r="F731" s="115">
        <v>45512</v>
      </c>
      <c r="G731" s="114" t="s">
        <v>2047</v>
      </c>
      <c r="H731" s="116">
        <v>13080357</v>
      </c>
      <c r="I731" s="116">
        <v>10464285</v>
      </c>
      <c r="J731" s="116">
        <v>10464284.699999999</v>
      </c>
      <c r="K731" s="116">
        <v>0.3</v>
      </c>
      <c r="L731" s="116">
        <v>0</v>
      </c>
      <c r="M731" s="116">
        <v>0</v>
      </c>
      <c r="N731" s="116">
        <v>0</v>
      </c>
      <c r="O731" s="116">
        <v>0.3</v>
      </c>
      <c r="P731" s="120">
        <v>0</v>
      </c>
      <c r="Q731" s="27" t="str">
        <f>IF(G731="01 Jan 1900","Unregistered","Registered")</f>
        <v>Registered</v>
      </c>
      <c r="R731" s="121">
        <f>I731/H731</f>
        <v>0.79999995412969238</v>
      </c>
      <c r="T731" s="117">
        <f t="shared" si="60"/>
        <v>0.3</v>
      </c>
      <c r="U731" s="117">
        <f t="shared" si="61"/>
        <v>0</v>
      </c>
    </row>
    <row r="732" spans="1:21" x14ac:dyDescent="0.3">
      <c r="A732" s="114">
        <v>5142</v>
      </c>
      <c r="B732" s="114" t="s">
        <v>1430</v>
      </c>
      <c r="C732" s="114" t="s">
        <v>94</v>
      </c>
      <c r="D732" s="114" t="s">
        <v>5669</v>
      </c>
      <c r="E732" s="114" t="s">
        <v>5670</v>
      </c>
      <c r="F732" s="115">
        <v>45336</v>
      </c>
      <c r="G732" s="114" t="s">
        <v>5671</v>
      </c>
      <c r="H732" s="116">
        <v>8268750</v>
      </c>
      <c r="I732" s="116">
        <v>6615002</v>
      </c>
      <c r="J732" s="116">
        <v>6615002</v>
      </c>
      <c r="K732" s="116">
        <v>0</v>
      </c>
      <c r="L732" s="116">
        <v>0</v>
      </c>
      <c r="M732" s="116">
        <v>0</v>
      </c>
      <c r="N732" s="116">
        <v>0</v>
      </c>
      <c r="O732" s="116">
        <v>0</v>
      </c>
      <c r="P732" s="120">
        <v>0</v>
      </c>
      <c r="Q732" s="27" t="str">
        <f>IF(G732="01 Jan 1900","Unregistered","Registered")</f>
        <v>Registered</v>
      </c>
      <c r="R732" s="121">
        <f>I732/H732</f>
        <v>0.80000024187452756</v>
      </c>
      <c r="T732" s="117">
        <f t="shared" si="60"/>
        <v>0</v>
      </c>
      <c r="U732" s="117">
        <f t="shared" si="61"/>
        <v>0</v>
      </c>
    </row>
    <row r="733" spans="1:21" x14ac:dyDescent="0.3">
      <c r="A733" s="114">
        <v>5143</v>
      </c>
      <c r="B733" s="114" t="s">
        <v>1430</v>
      </c>
      <c r="C733" s="114" t="s">
        <v>94</v>
      </c>
      <c r="D733" s="114" t="s">
        <v>5672</v>
      </c>
      <c r="E733" s="114" t="s">
        <v>5673</v>
      </c>
      <c r="F733" s="115">
        <v>45434</v>
      </c>
      <c r="G733" s="114" t="s">
        <v>1371</v>
      </c>
      <c r="H733" s="116">
        <v>12822322</v>
      </c>
      <c r="I733" s="116">
        <v>10257856</v>
      </c>
      <c r="J733" s="116">
        <v>10257856</v>
      </c>
      <c r="K733" s="116">
        <v>0</v>
      </c>
      <c r="L733" s="116">
        <v>0</v>
      </c>
      <c r="M733" s="116">
        <v>0</v>
      </c>
      <c r="N733" s="116">
        <v>0</v>
      </c>
      <c r="O733" s="116">
        <v>0</v>
      </c>
      <c r="P733" s="120">
        <v>0</v>
      </c>
      <c r="Q733" s="27" t="str">
        <f>IF(G733="01 Jan 1900","Unregistered","Registered")</f>
        <v>Registered</v>
      </c>
      <c r="R733" s="121">
        <f>I733/H733</f>
        <v>0.79999987521760885</v>
      </c>
      <c r="T733" s="117">
        <f t="shared" si="60"/>
        <v>0</v>
      </c>
      <c r="U733" s="117">
        <f t="shared" si="61"/>
        <v>0</v>
      </c>
    </row>
    <row r="734" spans="1:21" x14ac:dyDescent="0.3">
      <c r="A734" s="114">
        <v>5144</v>
      </c>
      <c r="B734" s="114" t="s">
        <v>1430</v>
      </c>
      <c r="C734" s="114" t="s">
        <v>94</v>
      </c>
      <c r="D734" s="114" t="s">
        <v>5674</v>
      </c>
      <c r="E734" s="114" t="s">
        <v>5675</v>
      </c>
      <c r="F734" s="115">
        <v>45232</v>
      </c>
      <c r="G734" s="114" t="s">
        <v>5055</v>
      </c>
      <c r="H734" s="116">
        <v>12812500</v>
      </c>
      <c r="I734" s="116">
        <v>10250000</v>
      </c>
      <c r="J734" s="116">
        <v>10250000</v>
      </c>
      <c r="K734" s="116">
        <v>0</v>
      </c>
      <c r="L734" s="116">
        <v>0</v>
      </c>
      <c r="M734" s="116">
        <v>0</v>
      </c>
      <c r="N734" s="116">
        <v>0</v>
      </c>
      <c r="O734" s="116">
        <v>0</v>
      </c>
      <c r="P734" s="120">
        <v>0</v>
      </c>
      <c r="Q734" s="27" t="str">
        <f>IF(G734="01 Jan 1900","Unregistered","Registered")</f>
        <v>Registered</v>
      </c>
      <c r="R734" s="121">
        <f>I734/H734</f>
        <v>0.8</v>
      </c>
      <c r="T734" s="117">
        <f t="shared" si="60"/>
        <v>0</v>
      </c>
      <c r="U734" s="117">
        <f t="shared" si="61"/>
        <v>0</v>
      </c>
    </row>
    <row r="735" spans="1:21" x14ac:dyDescent="0.3">
      <c r="A735" s="114">
        <v>5145</v>
      </c>
      <c r="B735" s="114" t="s">
        <v>1430</v>
      </c>
      <c r="C735" s="114" t="s">
        <v>94</v>
      </c>
      <c r="D735" s="114" t="s">
        <v>5676</v>
      </c>
      <c r="E735" s="114" t="s">
        <v>5677</v>
      </c>
      <c r="F735" s="115">
        <v>45551</v>
      </c>
      <c r="G735" s="114" t="s">
        <v>4799</v>
      </c>
      <c r="H735" s="116">
        <v>8504464</v>
      </c>
      <c r="I735" s="116">
        <v>6803572</v>
      </c>
      <c r="J735" s="116">
        <v>6803572</v>
      </c>
      <c r="K735" s="116">
        <v>0</v>
      </c>
      <c r="L735" s="116">
        <v>0</v>
      </c>
      <c r="M735" s="116">
        <v>0</v>
      </c>
      <c r="N735" s="116">
        <v>0</v>
      </c>
      <c r="O735" s="116">
        <v>0</v>
      </c>
      <c r="P735" s="120">
        <v>0</v>
      </c>
      <c r="Q735" s="27" t="str">
        <f>IF(G735="01 Jan 1900","Unregistered","Registered")</f>
        <v>Registered</v>
      </c>
      <c r="R735" s="121">
        <f>I735/H735</f>
        <v>0.80000009406824468</v>
      </c>
      <c r="T735" s="117">
        <f t="shared" si="60"/>
        <v>0</v>
      </c>
      <c r="U735" s="117">
        <f t="shared" si="61"/>
        <v>0</v>
      </c>
    </row>
    <row r="736" spans="1:21" x14ac:dyDescent="0.3">
      <c r="A736" s="114">
        <v>5146</v>
      </c>
      <c r="B736" s="114" t="s">
        <v>1430</v>
      </c>
      <c r="C736" s="114" t="s">
        <v>94</v>
      </c>
      <c r="D736" s="114" t="s">
        <v>5678</v>
      </c>
      <c r="E736" s="114" t="s">
        <v>5679</v>
      </c>
      <c r="F736" s="115">
        <v>45290</v>
      </c>
      <c r="G736" s="114" t="s">
        <v>4376</v>
      </c>
      <c r="H736" s="116">
        <v>8268750</v>
      </c>
      <c r="I736" s="116">
        <v>6615002</v>
      </c>
      <c r="J736" s="116">
        <v>6615002</v>
      </c>
      <c r="K736" s="116">
        <v>0</v>
      </c>
      <c r="L736" s="116">
        <v>0</v>
      </c>
      <c r="M736" s="116">
        <v>0</v>
      </c>
      <c r="N736" s="116">
        <v>0</v>
      </c>
      <c r="O736" s="116">
        <v>0</v>
      </c>
      <c r="P736" s="120">
        <v>0</v>
      </c>
      <c r="Q736" s="27" t="str">
        <f>IF(G736="01 Jan 1900","Unregistered","Registered")</f>
        <v>Registered</v>
      </c>
      <c r="R736" s="121">
        <f>I736/H736</f>
        <v>0.80000024187452756</v>
      </c>
      <c r="T736" s="117">
        <f t="shared" si="60"/>
        <v>0</v>
      </c>
      <c r="U736" s="117">
        <f t="shared" si="61"/>
        <v>0</v>
      </c>
    </row>
    <row r="737" spans="1:21" x14ac:dyDescent="0.3">
      <c r="A737" s="114">
        <v>5147</v>
      </c>
      <c r="B737" s="114" t="s">
        <v>1430</v>
      </c>
      <c r="C737" s="114" t="s">
        <v>94</v>
      </c>
      <c r="D737" s="114" t="s">
        <v>5680</v>
      </c>
      <c r="E737" s="114" t="s">
        <v>5681</v>
      </c>
      <c r="F737" s="115">
        <v>45398</v>
      </c>
      <c r="G737" s="114" t="s">
        <v>5682</v>
      </c>
      <c r="H737" s="116">
        <v>12901786</v>
      </c>
      <c r="I737" s="116">
        <v>10321428</v>
      </c>
      <c r="J737" s="116">
        <v>10321428</v>
      </c>
      <c r="K737" s="116">
        <v>0</v>
      </c>
      <c r="L737" s="116">
        <v>0</v>
      </c>
      <c r="M737" s="116">
        <v>0</v>
      </c>
      <c r="N737" s="116">
        <v>0</v>
      </c>
      <c r="O737" s="116">
        <v>0</v>
      </c>
      <c r="P737" s="120">
        <v>0</v>
      </c>
      <c r="Q737" s="27" t="str">
        <f>IF(G737="01 Jan 1900","Unregistered","Registered")</f>
        <v>Registered</v>
      </c>
      <c r="R737" s="121">
        <f>I737/H737</f>
        <v>0.799999937993081</v>
      </c>
      <c r="T737" s="117">
        <f t="shared" si="60"/>
        <v>0</v>
      </c>
      <c r="U737" s="117">
        <f t="shared" si="61"/>
        <v>0</v>
      </c>
    </row>
    <row r="738" spans="1:21" x14ac:dyDescent="0.3">
      <c r="A738" s="114">
        <v>5148</v>
      </c>
      <c r="B738" s="114" t="s">
        <v>1430</v>
      </c>
      <c r="C738" s="114" t="s">
        <v>94</v>
      </c>
      <c r="D738" s="114" t="s">
        <v>5683</v>
      </c>
      <c r="E738" s="114" t="s">
        <v>5510</v>
      </c>
      <c r="F738" s="115">
        <v>45297</v>
      </c>
      <c r="G738" s="114" t="s">
        <v>4065</v>
      </c>
      <c r="H738" s="116">
        <v>8078451</v>
      </c>
      <c r="I738" s="116">
        <v>6462762</v>
      </c>
      <c r="J738" s="116">
        <v>6462762</v>
      </c>
      <c r="K738" s="116">
        <v>0</v>
      </c>
      <c r="L738" s="116">
        <v>0</v>
      </c>
      <c r="M738" s="116">
        <v>0</v>
      </c>
      <c r="N738" s="116">
        <v>0</v>
      </c>
      <c r="O738" s="116">
        <v>0</v>
      </c>
      <c r="P738" s="120">
        <v>0</v>
      </c>
      <c r="Q738" s="27" t="str">
        <f>IF(G738="01 Jan 1900","Unregistered","Registered")</f>
        <v>Registered</v>
      </c>
      <c r="R738" s="121">
        <f>I738/H738</f>
        <v>0.80000014854332846</v>
      </c>
      <c r="T738" s="117">
        <f t="shared" si="60"/>
        <v>0</v>
      </c>
      <c r="U738" s="117">
        <f t="shared" si="61"/>
        <v>0</v>
      </c>
    </row>
    <row r="739" spans="1:21" x14ac:dyDescent="0.3">
      <c r="A739" s="114">
        <v>5149</v>
      </c>
      <c r="B739" s="114" t="s">
        <v>1430</v>
      </c>
      <c r="C739" s="114" t="s">
        <v>94</v>
      </c>
      <c r="D739" s="114" t="s">
        <v>5684</v>
      </c>
      <c r="E739" s="114" t="s">
        <v>5685</v>
      </c>
      <c r="F739" s="115">
        <v>45336</v>
      </c>
      <c r="G739" s="114" t="s">
        <v>5427</v>
      </c>
      <c r="H739" s="116">
        <v>12169566</v>
      </c>
      <c r="I739" s="116">
        <v>8967046</v>
      </c>
      <c r="J739" s="116">
        <v>8967046</v>
      </c>
      <c r="K739" s="116">
        <v>0</v>
      </c>
      <c r="L739" s="116">
        <v>0</v>
      </c>
      <c r="M739" s="116">
        <v>0</v>
      </c>
      <c r="N739" s="116">
        <v>0</v>
      </c>
      <c r="O739" s="116">
        <v>0</v>
      </c>
      <c r="P739" s="120">
        <v>0</v>
      </c>
      <c r="Q739" s="27" t="str">
        <f>IF(G739="01 Jan 1900","Unregistered","Registered")</f>
        <v>Registered</v>
      </c>
      <c r="R739" s="121">
        <f>I739/H739</f>
        <v>0.73684188902052872</v>
      </c>
      <c r="T739" s="117">
        <f t="shared" si="60"/>
        <v>0</v>
      </c>
      <c r="U739" s="117">
        <f t="shared" si="61"/>
        <v>0</v>
      </c>
    </row>
    <row r="740" spans="1:21" x14ac:dyDescent="0.3">
      <c r="A740" s="114">
        <v>5150</v>
      </c>
      <c r="B740" s="114" t="s">
        <v>1430</v>
      </c>
      <c r="C740" s="114" t="s">
        <v>94</v>
      </c>
      <c r="D740" s="114" t="s">
        <v>5686</v>
      </c>
      <c r="E740" s="114" t="s">
        <v>5687</v>
      </c>
      <c r="F740" s="115">
        <v>45336</v>
      </c>
      <c r="G740" s="114" t="s">
        <v>5427</v>
      </c>
      <c r="H740" s="116">
        <v>12140700</v>
      </c>
      <c r="I740" s="116">
        <v>9712560</v>
      </c>
      <c r="J740" s="116">
        <v>9712560</v>
      </c>
      <c r="K740" s="116">
        <v>0</v>
      </c>
      <c r="L740" s="116">
        <v>0</v>
      </c>
      <c r="M740" s="116">
        <v>0</v>
      </c>
      <c r="N740" s="116">
        <v>0</v>
      </c>
      <c r="O740" s="116">
        <v>0</v>
      </c>
      <c r="P740" s="120">
        <v>0</v>
      </c>
      <c r="Q740" s="27" t="str">
        <f>IF(G740="01 Jan 1900","Unregistered","Registered")</f>
        <v>Registered</v>
      </c>
      <c r="R740" s="121">
        <f>I740/H740</f>
        <v>0.8</v>
      </c>
      <c r="T740" s="117">
        <f t="shared" si="60"/>
        <v>0</v>
      </c>
      <c r="U740" s="117">
        <f t="shared" si="61"/>
        <v>0</v>
      </c>
    </row>
    <row r="741" spans="1:21" x14ac:dyDescent="0.3">
      <c r="A741" s="114">
        <v>5151</v>
      </c>
      <c r="B741" s="114" t="s">
        <v>1430</v>
      </c>
      <c r="C741" s="114" t="s">
        <v>94</v>
      </c>
      <c r="D741" s="114" t="s">
        <v>5688</v>
      </c>
      <c r="E741" s="114" t="s">
        <v>5689</v>
      </c>
      <c r="F741" s="115">
        <v>45257</v>
      </c>
      <c r="G741" s="114" t="s">
        <v>5072</v>
      </c>
      <c r="H741" s="116">
        <v>8258929</v>
      </c>
      <c r="I741" s="116">
        <v>6607144</v>
      </c>
      <c r="J741" s="116">
        <v>6607144</v>
      </c>
      <c r="K741" s="116">
        <v>0</v>
      </c>
      <c r="L741" s="116">
        <v>0</v>
      </c>
      <c r="M741" s="116">
        <v>0</v>
      </c>
      <c r="N741" s="116">
        <v>0</v>
      </c>
      <c r="O741" s="116">
        <v>0</v>
      </c>
      <c r="P741" s="120">
        <v>0</v>
      </c>
      <c r="Q741" s="27" t="str">
        <f>IF(G741="01 Jan 1900","Unregistered","Registered")</f>
        <v>Registered</v>
      </c>
      <c r="R741" s="121">
        <f>I741/H741</f>
        <v>0.80000009686485984</v>
      </c>
      <c r="T741" s="117">
        <f t="shared" si="60"/>
        <v>0</v>
      </c>
      <c r="U741" s="117">
        <f t="shared" si="61"/>
        <v>0</v>
      </c>
    </row>
    <row r="742" spans="1:21" x14ac:dyDescent="0.3">
      <c r="A742" s="114">
        <v>5152</v>
      </c>
      <c r="B742" s="114" t="s">
        <v>1430</v>
      </c>
      <c r="C742" s="114" t="s">
        <v>94</v>
      </c>
      <c r="D742" s="114" t="s">
        <v>5690</v>
      </c>
      <c r="E742" s="114" t="s">
        <v>5691</v>
      </c>
      <c r="F742" s="115">
        <v>45504</v>
      </c>
      <c r="G742" s="114" t="s">
        <v>2724</v>
      </c>
      <c r="H742" s="116">
        <v>8804464</v>
      </c>
      <c r="I742" s="116">
        <v>7043572</v>
      </c>
      <c r="J742" s="116">
        <v>7043572</v>
      </c>
      <c r="K742" s="116">
        <v>0</v>
      </c>
      <c r="L742" s="116">
        <v>0</v>
      </c>
      <c r="M742" s="116">
        <v>0</v>
      </c>
      <c r="N742" s="116">
        <v>0</v>
      </c>
      <c r="O742" s="116">
        <v>0</v>
      </c>
      <c r="P742" s="120">
        <v>0</v>
      </c>
      <c r="Q742" s="27" t="str">
        <f>IF(G742="01 Jan 1900","Unregistered","Registered")</f>
        <v>Registered</v>
      </c>
      <c r="R742" s="121">
        <f>I742/H742</f>
        <v>0.80000009086299861</v>
      </c>
      <c r="T742" s="117">
        <f t="shared" si="60"/>
        <v>0</v>
      </c>
      <c r="U742" s="117">
        <f t="shared" si="61"/>
        <v>0</v>
      </c>
    </row>
    <row r="743" spans="1:21" x14ac:dyDescent="0.3">
      <c r="A743" s="114">
        <v>5153</v>
      </c>
      <c r="B743" s="114" t="s">
        <v>1430</v>
      </c>
      <c r="C743" s="114" t="s">
        <v>94</v>
      </c>
      <c r="D743" s="114" t="s">
        <v>5692</v>
      </c>
      <c r="E743" s="114" t="s">
        <v>5693</v>
      </c>
      <c r="F743" s="115">
        <v>45131</v>
      </c>
      <c r="G743" s="114" t="s">
        <v>2558</v>
      </c>
      <c r="H743" s="116">
        <v>7348845</v>
      </c>
      <c r="I743" s="116">
        <v>5817835</v>
      </c>
      <c r="J743" s="116">
        <v>5817835</v>
      </c>
      <c r="K743" s="116">
        <v>0</v>
      </c>
      <c r="L743" s="116">
        <v>0</v>
      </c>
      <c r="M743" s="116">
        <v>0</v>
      </c>
      <c r="N743" s="116">
        <v>0</v>
      </c>
      <c r="O743" s="116">
        <v>0</v>
      </c>
      <c r="P743" s="120">
        <v>0</v>
      </c>
      <c r="Q743" s="27" t="str">
        <f>IF(G743="01 Jan 1900","Unregistered","Registered")</f>
        <v>Registered</v>
      </c>
      <c r="R743" s="121">
        <f>I743/H743</f>
        <v>0.79166658161928849</v>
      </c>
      <c r="T743" s="117">
        <f t="shared" si="60"/>
        <v>0</v>
      </c>
      <c r="U743" s="117">
        <f t="shared" si="61"/>
        <v>0</v>
      </c>
    </row>
    <row r="744" spans="1:21" x14ac:dyDescent="0.3">
      <c r="A744" s="114">
        <v>5154</v>
      </c>
      <c r="B744" s="114" t="s">
        <v>1430</v>
      </c>
      <c r="C744" s="114" t="s">
        <v>94</v>
      </c>
      <c r="D744" s="114" t="s">
        <v>5694</v>
      </c>
      <c r="E744" s="114" t="s">
        <v>5695</v>
      </c>
      <c r="F744" s="115">
        <v>45229</v>
      </c>
      <c r="G744" s="114" t="s">
        <v>1932</v>
      </c>
      <c r="H744" s="116">
        <v>12633929</v>
      </c>
      <c r="I744" s="116">
        <v>10107143</v>
      </c>
      <c r="J744" s="116">
        <v>10107143</v>
      </c>
      <c r="K744" s="116">
        <v>0</v>
      </c>
      <c r="L744" s="116">
        <v>0</v>
      </c>
      <c r="M744" s="116">
        <v>0</v>
      </c>
      <c r="N744" s="116">
        <v>0</v>
      </c>
      <c r="O744" s="116">
        <v>0</v>
      </c>
      <c r="P744" s="120">
        <v>0</v>
      </c>
      <c r="Q744" s="27" t="str">
        <f>IF(G744="01 Jan 1900","Unregistered","Registered")</f>
        <v>Registered</v>
      </c>
      <c r="R744" s="121">
        <f>I744/H744</f>
        <v>0.79999998416961182</v>
      </c>
      <c r="T744" s="117">
        <f t="shared" si="60"/>
        <v>0</v>
      </c>
      <c r="U744" s="117">
        <f t="shared" si="61"/>
        <v>0</v>
      </c>
    </row>
    <row r="745" spans="1:21" x14ac:dyDescent="0.3">
      <c r="A745" s="114">
        <v>5155</v>
      </c>
      <c r="B745" s="114" t="s">
        <v>1430</v>
      </c>
      <c r="C745" s="114" t="s">
        <v>94</v>
      </c>
      <c r="D745" s="114" t="s">
        <v>5696</v>
      </c>
      <c r="E745" s="114" t="s">
        <v>5697</v>
      </c>
      <c r="F745" s="115">
        <v>45176</v>
      </c>
      <c r="G745" s="114" t="s">
        <v>2982</v>
      </c>
      <c r="H745" s="116">
        <v>12813108</v>
      </c>
      <c r="I745" s="116">
        <v>10250484</v>
      </c>
      <c r="J745" s="116">
        <v>10250484</v>
      </c>
      <c r="K745" s="116">
        <v>0</v>
      </c>
      <c r="L745" s="116">
        <v>0</v>
      </c>
      <c r="M745" s="116">
        <v>0</v>
      </c>
      <c r="N745" s="116">
        <v>0</v>
      </c>
      <c r="O745" s="116">
        <v>0</v>
      </c>
      <c r="P745" s="120">
        <v>0</v>
      </c>
      <c r="Q745" s="27" t="str">
        <f>IF(G745="01 Jan 1900","Unregistered","Registered")</f>
        <v>Registered</v>
      </c>
      <c r="R745" s="121">
        <f>I745/H745</f>
        <v>0.7999998126918153</v>
      </c>
      <c r="T745" s="117">
        <f t="shared" si="60"/>
        <v>0</v>
      </c>
      <c r="U745" s="117">
        <f t="shared" si="61"/>
        <v>0</v>
      </c>
    </row>
    <row r="746" spans="1:21" x14ac:dyDescent="0.3">
      <c r="A746" s="114">
        <v>5156</v>
      </c>
      <c r="B746" s="114" t="s">
        <v>1430</v>
      </c>
      <c r="C746" s="114" t="s">
        <v>94</v>
      </c>
      <c r="D746" s="114" t="s">
        <v>5698</v>
      </c>
      <c r="E746" s="114" t="s">
        <v>5699</v>
      </c>
      <c r="F746" s="115">
        <v>45237</v>
      </c>
      <c r="G746" s="114" t="s">
        <v>4866</v>
      </c>
      <c r="H746" s="116">
        <v>12276786</v>
      </c>
      <c r="I746" s="116">
        <v>8839284</v>
      </c>
      <c r="J746" s="116">
        <v>8839284</v>
      </c>
      <c r="K746" s="116">
        <v>0</v>
      </c>
      <c r="L746" s="116">
        <v>0</v>
      </c>
      <c r="M746" s="116">
        <v>0</v>
      </c>
      <c r="N746" s="116">
        <v>0</v>
      </c>
      <c r="O746" s="116">
        <v>0</v>
      </c>
      <c r="P746" s="120">
        <v>0</v>
      </c>
      <c r="Q746" s="27" t="str">
        <f>IF(G746="01 Jan 1900","Unregistered","Registered")</f>
        <v>Registered</v>
      </c>
      <c r="R746" s="121">
        <f>I746/H746</f>
        <v>0.71999984360727631</v>
      </c>
      <c r="T746" s="117">
        <f t="shared" si="60"/>
        <v>0</v>
      </c>
      <c r="U746" s="117">
        <f t="shared" si="61"/>
        <v>0</v>
      </c>
    </row>
    <row r="747" spans="1:21" x14ac:dyDescent="0.3">
      <c r="A747" s="114">
        <v>5157</v>
      </c>
      <c r="B747" s="114" t="s">
        <v>1430</v>
      </c>
      <c r="C747" s="114" t="s">
        <v>94</v>
      </c>
      <c r="D747" s="114" t="s">
        <v>5700</v>
      </c>
      <c r="E747" s="114" t="s">
        <v>5701</v>
      </c>
      <c r="F747" s="115">
        <v>45206</v>
      </c>
      <c r="G747" s="114" t="s">
        <v>5483</v>
      </c>
      <c r="H747" s="116">
        <v>11886000</v>
      </c>
      <c r="I747" s="116">
        <v>9508800</v>
      </c>
      <c r="J747" s="116">
        <v>9508800</v>
      </c>
      <c r="K747" s="116">
        <v>0</v>
      </c>
      <c r="L747" s="116">
        <v>0</v>
      </c>
      <c r="M747" s="116">
        <v>0</v>
      </c>
      <c r="N747" s="116">
        <v>0</v>
      </c>
      <c r="O747" s="116">
        <v>0</v>
      </c>
      <c r="P747" s="120">
        <v>0</v>
      </c>
      <c r="Q747" s="27" t="str">
        <f>IF(G747="01 Jan 1900","Unregistered","Registered")</f>
        <v>Registered</v>
      </c>
      <c r="R747" s="121">
        <f>I747/H747</f>
        <v>0.8</v>
      </c>
      <c r="T747" s="117">
        <f t="shared" si="60"/>
        <v>0</v>
      </c>
      <c r="U747" s="117">
        <f t="shared" si="61"/>
        <v>0</v>
      </c>
    </row>
    <row r="748" spans="1:21" x14ac:dyDescent="0.3">
      <c r="A748" s="114">
        <v>5158</v>
      </c>
      <c r="B748" s="114" t="s">
        <v>1430</v>
      </c>
      <c r="C748" s="114" t="s">
        <v>94</v>
      </c>
      <c r="D748" s="114" t="s">
        <v>5702</v>
      </c>
      <c r="E748" s="114" t="s">
        <v>5703</v>
      </c>
      <c r="F748" s="115">
        <v>45253</v>
      </c>
      <c r="G748" s="114" t="s">
        <v>5384</v>
      </c>
      <c r="H748" s="116">
        <v>8078451</v>
      </c>
      <c r="I748" s="116">
        <v>6462762</v>
      </c>
      <c r="J748" s="116">
        <v>6462762</v>
      </c>
      <c r="K748" s="116">
        <v>0</v>
      </c>
      <c r="L748" s="116">
        <v>0</v>
      </c>
      <c r="M748" s="116">
        <v>0</v>
      </c>
      <c r="N748" s="116">
        <v>0</v>
      </c>
      <c r="O748" s="116">
        <v>0</v>
      </c>
      <c r="P748" s="120">
        <v>0</v>
      </c>
      <c r="Q748" s="27" t="str">
        <f>IF(G748="01 Jan 1900","Unregistered","Registered")</f>
        <v>Registered</v>
      </c>
      <c r="R748" s="121">
        <f>I748/H748</f>
        <v>0.80000014854332846</v>
      </c>
      <c r="T748" s="117">
        <f t="shared" si="60"/>
        <v>0</v>
      </c>
      <c r="U748" s="117">
        <f t="shared" si="61"/>
        <v>0</v>
      </c>
    </row>
    <row r="749" spans="1:21" x14ac:dyDescent="0.3">
      <c r="A749" s="114">
        <v>5159</v>
      </c>
      <c r="B749" s="114" t="s">
        <v>1430</v>
      </c>
      <c r="C749" s="114" t="s">
        <v>94</v>
      </c>
      <c r="D749" s="114" t="s">
        <v>5704</v>
      </c>
      <c r="E749" s="114" t="s">
        <v>5705</v>
      </c>
      <c r="F749" s="115">
        <v>45472</v>
      </c>
      <c r="G749" s="114" t="s">
        <v>5706</v>
      </c>
      <c r="H749" s="116">
        <v>8715179</v>
      </c>
      <c r="I749" s="116">
        <v>6972144</v>
      </c>
      <c r="J749" s="116">
        <v>6972144</v>
      </c>
      <c r="K749" s="116">
        <v>0</v>
      </c>
      <c r="L749" s="116">
        <v>0</v>
      </c>
      <c r="M749" s="116">
        <v>0</v>
      </c>
      <c r="N749" s="116">
        <v>0</v>
      </c>
      <c r="O749" s="116">
        <v>0</v>
      </c>
      <c r="P749" s="120">
        <v>0</v>
      </c>
      <c r="Q749" s="27" t="str">
        <f>IF(G749="01 Jan 1900","Unregistered","Registered")</f>
        <v>Registered</v>
      </c>
      <c r="R749" s="121">
        <f>I749/H749</f>
        <v>0.80000009179386911</v>
      </c>
      <c r="T749" s="117">
        <f t="shared" si="60"/>
        <v>0</v>
      </c>
      <c r="U749" s="117">
        <f t="shared" si="61"/>
        <v>0</v>
      </c>
    </row>
    <row r="750" spans="1:21" x14ac:dyDescent="0.3">
      <c r="A750" s="114">
        <v>5160</v>
      </c>
      <c r="B750" s="114" t="s">
        <v>1430</v>
      </c>
      <c r="C750" s="114" t="s">
        <v>94</v>
      </c>
      <c r="D750" s="114" t="s">
        <v>5707</v>
      </c>
      <c r="E750" s="114" t="s">
        <v>5708</v>
      </c>
      <c r="F750" s="115">
        <v>45212</v>
      </c>
      <c r="G750" s="114" t="s">
        <v>5709</v>
      </c>
      <c r="H750" s="116">
        <v>12056586</v>
      </c>
      <c r="I750" s="116">
        <v>9645268</v>
      </c>
      <c r="J750" s="116">
        <v>9645268</v>
      </c>
      <c r="K750" s="116">
        <v>0</v>
      </c>
      <c r="L750" s="116">
        <v>0</v>
      </c>
      <c r="M750" s="116">
        <v>0</v>
      </c>
      <c r="N750" s="116">
        <v>0</v>
      </c>
      <c r="O750" s="116">
        <v>0</v>
      </c>
      <c r="P750" s="120">
        <v>0</v>
      </c>
      <c r="Q750" s="27" t="str">
        <f>IF(G750="01 Jan 1900","Unregistered","Registered")</f>
        <v>Registered</v>
      </c>
      <c r="R750" s="121">
        <f>I750/H750</f>
        <v>0.79999993364622457</v>
      </c>
      <c r="T750" s="117">
        <f t="shared" si="60"/>
        <v>0</v>
      </c>
      <c r="U750" s="117">
        <f t="shared" si="61"/>
        <v>0</v>
      </c>
    </row>
    <row r="751" spans="1:21" x14ac:dyDescent="0.3">
      <c r="A751" s="114">
        <v>5161</v>
      </c>
      <c r="B751" s="114" t="s">
        <v>1430</v>
      </c>
      <c r="C751" s="114" t="s">
        <v>94</v>
      </c>
      <c r="D751" s="114" t="s">
        <v>5710</v>
      </c>
      <c r="E751" s="114" t="s">
        <v>5711</v>
      </c>
      <c r="F751" s="115">
        <v>45206</v>
      </c>
      <c r="G751" s="114" t="s">
        <v>1620</v>
      </c>
      <c r="H751" s="116">
        <v>12063393</v>
      </c>
      <c r="I751" s="116">
        <v>9650717</v>
      </c>
      <c r="J751" s="116">
        <v>9650717</v>
      </c>
      <c r="K751" s="116">
        <v>0</v>
      </c>
      <c r="L751" s="116">
        <v>0</v>
      </c>
      <c r="M751" s="116">
        <v>0</v>
      </c>
      <c r="N751" s="116">
        <v>0</v>
      </c>
      <c r="O751" s="116">
        <v>0</v>
      </c>
      <c r="P751" s="120">
        <v>0</v>
      </c>
      <c r="Q751" s="27" t="str">
        <f>IF(G751="01 Jan 1900","Unregistered","Registered")</f>
        <v>Registered</v>
      </c>
      <c r="R751" s="121">
        <f>I751/H751</f>
        <v>0.80000021552808565</v>
      </c>
      <c r="T751" s="117">
        <f t="shared" si="60"/>
        <v>0</v>
      </c>
      <c r="U751" s="117">
        <f t="shared" si="61"/>
        <v>0</v>
      </c>
    </row>
    <row r="752" spans="1:21" x14ac:dyDescent="0.3">
      <c r="A752" s="114">
        <v>5162</v>
      </c>
      <c r="B752" s="114" t="s">
        <v>1430</v>
      </c>
      <c r="C752" s="114" t="s">
        <v>94</v>
      </c>
      <c r="D752" s="114" t="s">
        <v>5712</v>
      </c>
      <c r="E752" s="114" t="s">
        <v>5713</v>
      </c>
      <c r="F752" s="115">
        <v>45215</v>
      </c>
      <c r="G752" s="114" t="s">
        <v>1514</v>
      </c>
      <c r="H752" s="116">
        <v>8170000</v>
      </c>
      <c r="I752" s="116">
        <v>6536000</v>
      </c>
      <c r="J752" s="116">
        <v>6536000</v>
      </c>
      <c r="K752" s="116">
        <v>0</v>
      </c>
      <c r="L752" s="116">
        <v>0</v>
      </c>
      <c r="M752" s="116">
        <v>0</v>
      </c>
      <c r="N752" s="116">
        <v>0</v>
      </c>
      <c r="O752" s="116">
        <v>0</v>
      </c>
      <c r="P752" s="120">
        <v>0</v>
      </c>
      <c r="Q752" s="27" t="str">
        <f>IF(G752="01 Jan 1900","Unregistered","Registered")</f>
        <v>Registered</v>
      </c>
      <c r="R752" s="121">
        <f>I752/H752</f>
        <v>0.8</v>
      </c>
      <c r="T752" s="117">
        <f t="shared" si="60"/>
        <v>0</v>
      </c>
      <c r="U752" s="117">
        <f t="shared" si="61"/>
        <v>0</v>
      </c>
    </row>
    <row r="753" spans="1:21" x14ac:dyDescent="0.3">
      <c r="A753" s="114">
        <v>5163</v>
      </c>
      <c r="B753" s="114" t="s">
        <v>1430</v>
      </c>
      <c r="C753" s="114" t="s">
        <v>94</v>
      </c>
      <c r="D753" s="114" t="s">
        <v>5714</v>
      </c>
      <c r="E753" s="114" t="s">
        <v>5715</v>
      </c>
      <c r="F753" s="115">
        <v>45229</v>
      </c>
      <c r="G753" s="114" t="s">
        <v>4376</v>
      </c>
      <c r="H753" s="116">
        <v>8441500</v>
      </c>
      <c r="I753" s="116">
        <v>6753200</v>
      </c>
      <c r="J753" s="116">
        <v>6753200</v>
      </c>
      <c r="K753" s="116">
        <v>0</v>
      </c>
      <c r="L753" s="116">
        <v>0</v>
      </c>
      <c r="M753" s="116">
        <v>0</v>
      </c>
      <c r="N753" s="116">
        <v>0</v>
      </c>
      <c r="O753" s="116">
        <v>0</v>
      </c>
      <c r="P753" s="120">
        <v>0</v>
      </c>
      <c r="Q753" s="27" t="str">
        <f>IF(G753="01 Jan 1900","Unregistered","Registered")</f>
        <v>Registered</v>
      </c>
      <c r="R753" s="121">
        <f>I753/H753</f>
        <v>0.8</v>
      </c>
      <c r="T753" s="117">
        <f t="shared" si="60"/>
        <v>0</v>
      </c>
      <c r="U753" s="117">
        <f t="shared" si="61"/>
        <v>0</v>
      </c>
    </row>
    <row r="754" spans="1:21" x14ac:dyDescent="0.3">
      <c r="A754" s="114">
        <v>5164</v>
      </c>
      <c r="B754" s="114" t="s">
        <v>1430</v>
      </c>
      <c r="C754" s="114" t="s">
        <v>94</v>
      </c>
      <c r="D754" s="114" t="s">
        <v>5716</v>
      </c>
      <c r="E754" s="114" t="s">
        <v>5717</v>
      </c>
      <c r="F754" s="115">
        <v>45138</v>
      </c>
      <c r="G754" s="114" t="s">
        <v>3243</v>
      </c>
      <c r="H754" s="116">
        <v>7348845</v>
      </c>
      <c r="I754" s="116">
        <v>5144193</v>
      </c>
      <c r="J754" s="116">
        <v>5144193</v>
      </c>
      <c r="K754" s="116">
        <v>0</v>
      </c>
      <c r="L754" s="116">
        <v>0</v>
      </c>
      <c r="M754" s="116">
        <v>0</v>
      </c>
      <c r="N754" s="116">
        <v>0</v>
      </c>
      <c r="O754" s="116">
        <v>0</v>
      </c>
      <c r="P754" s="120">
        <v>0</v>
      </c>
      <c r="Q754" s="27" t="str">
        <f>IF(G754="01 Jan 1900","Unregistered","Registered")</f>
        <v>Registered</v>
      </c>
      <c r="R754" s="121">
        <f>I754/H754</f>
        <v>0.70000020411370767</v>
      </c>
      <c r="T754" s="117">
        <f t="shared" si="60"/>
        <v>0</v>
      </c>
      <c r="U754" s="117">
        <f t="shared" si="61"/>
        <v>0</v>
      </c>
    </row>
    <row r="755" spans="1:21" x14ac:dyDescent="0.3">
      <c r="A755" s="114">
        <v>5165</v>
      </c>
      <c r="B755" s="114" t="s">
        <v>1430</v>
      </c>
      <c r="C755" s="114" t="s">
        <v>94</v>
      </c>
      <c r="D755" s="114" t="s">
        <v>5718</v>
      </c>
      <c r="E755" s="114" t="s">
        <v>5719</v>
      </c>
      <c r="F755" s="115">
        <v>45236</v>
      </c>
      <c r="G755" s="114" t="s">
        <v>5720</v>
      </c>
      <c r="H755" s="116">
        <v>11860530</v>
      </c>
      <c r="I755" s="116">
        <v>9488426</v>
      </c>
      <c r="J755" s="116">
        <v>9488426</v>
      </c>
      <c r="K755" s="116">
        <v>0</v>
      </c>
      <c r="L755" s="116">
        <v>0</v>
      </c>
      <c r="M755" s="116">
        <v>0</v>
      </c>
      <c r="N755" s="116">
        <v>0</v>
      </c>
      <c r="O755" s="116">
        <v>0</v>
      </c>
      <c r="P755" s="120">
        <v>0</v>
      </c>
      <c r="Q755" s="27" t="str">
        <f>IF(G755="01 Jan 1900","Unregistered","Registered")</f>
        <v>Registered</v>
      </c>
      <c r="R755" s="121">
        <f>I755/H755</f>
        <v>0.80000016862652845</v>
      </c>
      <c r="T755" s="117">
        <f t="shared" si="60"/>
        <v>0</v>
      </c>
      <c r="U755" s="117">
        <f t="shared" si="61"/>
        <v>0</v>
      </c>
    </row>
    <row r="756" spans="1:21" x14ac:dyDescent="0.3">
      <c r="A756" s="114">
        <v>5166</v>
      </c>
      <c r="B756" s="114" t="s">
        <v>1430</v>
      </c>
      <c r="C756" s="114" t="s">
        <v>94</v>
      </c>
      <c r="D756" s="114" t="s">
        <v>5721</v>
      </c>
      <c r="E756" s="114" t="s">
        <v>5722</v>
      </c>
      <c r="F756" s="115">
        <v>45187</v>
      </c>
      <c r="G756" s="114" t="s">
        <v>4898</v>
      </c>
      <c r="H756" s="116">
        <v>8392857</v>
      </c>
      <c r="I756" s="116">
        <v>6714285</v>
      </c>
      <c r="J756" s="116">
        <v>6714285</v>
      </c>
      <c r="K756" s="116">
        <v>0</v>
      </c>
      <c r="L756" s="116">
        <v>0</v>
      </c>
      <c r="M756" s="116">
        <v>0</v>
      </c>
      <c r="N756" s="116">
        <v>0</v>
      </c>
      <c r="O756" s="116">
        <v>0</v>
      </c>
      <c r="P756" s="120">
        <v>0</v>
      </c>
      <c r="Q756" s="27" t="str">
        <f>IF(G756="01 Jan 1900","Unregistered","Registered")</f>
        <v>Registered</v>
      </c>
      <c r="R756" s="121">
        <f>I756/H756</f>
        <v>0.79999992851063706</v>
      </c>
      <c r="T756" s="117">
        <f t="shared" si="60"/>
        <v>0</v>
      </c>
      <c r="U756" s="117">
        <f t="shared" si="61"/>
        <v>0</v>
      </c>
    </row>
    <row r="757" spans="1:21" x14ac:dyDescent="0.3">
      <c r="A757" s="114">
        <v>5167</v>
      </c>
      <c r="B757" s="114" t="s">
        <v>1430</v>
      </c>
      <c r="C757" s="114" t="s">
        <v>94</v>
      </c>
      <c r="D757" s="114" t="s">
        <v>5723</v>
      </c>
      <c r="E757" s="114" t="s">
        <v>5724</v>
      </c>
      <c r="F757" s="115">
        <v>45379</v>
      </c>
      <c r="G757" s="114" t="s">
        <v>2562</v>
      </c>
      <c r="H757" s="116">
        <v>8349000</v>
      </c>
      <c r="I757" s="116">
        <v>6679200</v>
      </c>
      <c r="J757" s="116">
        <v>6679200</v>
      </c>
      <c r="K757" s="116">
        <v>0</v>
      </c>
      <c r="L757" s="116">
        <v>0</v>
      </c>
      <c r="M757" s="116">
        <v>0</v>
      </c>
      <c r="N757" s="116">
        <v>0</v>
      </c>
      <c r="O757" s="116">
        <v>0</v>
      </c>
      <c r="P757" s="120">
        <v>0</v>
      </c>
      <c r="Q757" s="27" t="str">
        <f>IF(G757="01 Jan 1900","Unregistered","Registered")</f>
        <v>Registered</v>
      </c>
      <c r="R757" s="121">
        <f>I757/H757</f>
        <v>0.8</v>
      </c>
      <c r="T757" s="117">
        <f t="shared" si="60"/>
        <v>0</v>
      </c>
      <c r="U757" s="117">
        <f t="shared" si="61"/>
        <v>0</v>
      </c>
    </row>
    <row r="758" spans="1:21" x14ac:dyDescent="0.3">
      <c r="A758" s="114">
        <v>5168</v>
      </c>
      <c r="B758" s="114" t="s">
        <v>1430</v>
      </c>
      <c r="C758" s="114" t="s">
        <v>94</v>
      </c>
      <c r="D758" s="114" t="s">
        <v>5725</v>
      </c>
      <c r="E758" s="114" t="s">
        <v>5726</v>
      </c>
      <c r="F758" s="115">
        <v>45176</v>
      </c>
      <c r="G758" s="114" t="s">
        <v>5479</v>
      </c>
      <c r="H758" s="116">
        <v>12096841</v>
      </c>
      <c r="I758" s="116">
        <v>9677474</v>
      </c>
      <c r="J758" s="116">
        <v>9677474</v>
      </c>
      <c r="K758" s="116">
        <v>0</v>
      </c>
      <c r="L758" s="116">
        <v>0</v>
      </c>
      <c r="M758" s="116">
        <v>0</v>
      </c>
      <c r="N758" s="116">
        <v>0</v>
      </c>
      <c r="O758" s="116">
        <v>0</v>
      </c>
      <c r="P758" s="120">
        <v>0</v>
      </c>
      <c r="Q758" s="27" t="str">
        <f>IF(G758="01 Jan 1900","Unregistered","Registered")</f>
        <v>Registered</v>
      </c>
      <c r="R758" s="121">
        <f>I758/H758</f>
        <v>0.80000009919945214</v>
      </c>
      <c r="T758" s="117">
        <f t="shared" si="60"/>
        <v>0</v>
      </c>
      <c r="U758" s="117">
        <f t="shared" si="61"/>
        <v>0</v>
      </c>
    </row>
    <row r="759" spans="1:21" x14ac:dyDescent="0.3">
      <c r="A759" s="114">
        <v>5169</v>
      </c>
      <c r="B759" s="114" t="s">
        <v>1430</v>
      </c>
      <c r="C759" s="114" t="s">
        <v>94</v>
      </c>
      <c r="D759" s="114" t="s">
        <v>5727</v>
      </c>
      <c r="E759" s="114" t="s">
        <v>5728</v>
      </c>
      <c r="F759" s="115">
        <v>45107</v>
      </c>
      <c r="G759" s="114" t="s">
        <v>3548</v>
      </c>
      <c r="H759" s="116">
        <v>11776786</v>
      </c>
      <c r="I759" s="116">
        <v>9421428</v>
      </c>
      <c r="J759" s="116">
        <v>9421428</v>
      </c>
      <c r="K759" s="116">
        <v>0</v>
      </c>
      <c r="L759" s="116">
        <v>0</v>
      </c>
      <c r="M759" s="116">
        <v>0</v>
      </c>
      <c r="N759" s="116">
        <v>0</v>
      </c>
      <c r="O759" s="116">
        <v>0</v>
      </c>
      <c r="P759" s="120">
        <v>0</v>
      </c>
      <c r="Q759" s="27" t="str">
        <f>IF(G759="01 Jan 1900","Unregistered","Registered")</f>
        <v>Registered</v>
      </c>
      <c r="R759" s="121">
        <f>I759/H759</f>
        <v>0.79999993206975151</v>
      </c>
      <c r="T759" s="117">
        <f t="shared" si="60"/>
        <v>0</v>
      </c>
      <c r="U759" s="117">
        <f t="shared" si="61"/>
        <v>0</v>
      </c>
    </row>
    <row r="760" spans="1:21" x14ac:dyDescent="0.3">
      <c r="A760" s="114">
        <v>5170</v>
      </c>
      <c r="B760" s="114" t="s">
        <v>1430</v>
      </c>
      <c r="C760" s="114" t="s">
        <v>94</v>
      </c>
      <c r="D760" s="114" t="s">
        <v>5729</v>
      </c>
      <c r="E760" s="114" t="s">
        <v>5730</v>
      </c>
      <c r="F760" s="115">
        <v>45496</v>
      </c>
      <c r="G760" s="114" t="s">
        <v>3408</v>
      </c>
      <c r="H760" s="116">
        <v>8776786</v>
      </c>
      <c r="I760" s="116">
        <v>7021428</v>
      </c>
      <c r="J760" s="116">
        <v>7021428</v>
      </c>
      <c r="K760" s="116">
        <v>0</v>
      </c>
      <c r="L760" s="116">
        <v>0</v>
      </c>
      <c r="M760" s="116">
        <v>0</v>
      </c>
      <c r="N760" s="116">
        <v>0</v>
      </c>
      <c r="O760" s="116">
        <v>0</v>
      </c>
      <c r="P760" s="120">
        <v>0</v>
      </c>
      <c r="Q760" s="27" t="str">
        <f>IF(G760="01 Jan 1900","Unregistered","Registered")</f>
        <v>Registered</v>
      </c>
      <c r="R760" s="121">
        <f>I760/H760</f>
        <v>0.79999990885046079</v>
      </c>
      <c r="T760" s="117">
        <f t="shared" si="60"/>
        <v>0</v>
      </c>
      <c r="U760" s="117">
        <f t="shared" si="61"/>
        <v>0</v>
      </c>
    </row>
    <row r="761" spans="1:21" x14ac:dyDescent="0.3">
      <c r="A761" s="114">
        <v>5171</v>
      </c>
      <c r="B761" s="114" t="s">
        <v>1430</v>
      </c>
      <c r="C761" s="114" t="s">
        <v>94</v>
      </c>
      <c r="D761" s="114" t="s">
        <v>5731</v>
      </c>
      <c r="E761" s="114" t="s">
        <v>5732</v>
      </c>
      <c r="F761" s="115">
        <v>45821</v>
      </c>
      <c r="G761" s="114" t="s">
        <v>4173</v>
      </c>
      <c r="H761" s="116">
        <v>9069643</v>
      </c>
      <c r="I761" s="116">
        <v>6530143</v>
      </c>
      <c r="J761" s="116">
        <v>6530143</v>
      </c>
      <c r="K761" s="116">
        <v>0</v>
      </c>
      <c r="L761" s="116">
        <v>0</v>
      </c>
      <c r="M761" s="116">
        <v>0</v>
      </c>
      <c r="N761" s="116">
        <v>0</v>
      </c>
      <c r="O761" s="116">
        <v>0</v>
      </c>
      <c r="P761" s="120">
        <v>0</v>
      </c>
      <c r="Q761" s="27" t="str">
        <f>IF(G761="01 Jan 1900","Unregistered","Registered")</f>
        <v>Registered</v>
      </c>
      <c r="R761" s="121">
        <f>I761/H761</f>
        <v>0.72000000441031697</v>
      </c>
      <c r="T761" s="117">
        <f t="shared" si="60"/>
        <v>0</v>
      </c>
      <c r="U761" s="117">
        <f t="shared" si="61"/>
        <v>0</v>
      </c>
    </row>
    <row r="762" spans="1:21" x14ac:dyDescent="0.3">
      <c r="A762" s="114">
        <v>5172</v>
      </c>
      <c r="B762" s="114" t="s">
        <v>1430</v>
      </c>
      <c r="C762" s="114" t="s">
        <v>94</v>
      </c>
      <c r="D762" s="114" t="s">
        <v>5733</v>
      </c>
      <c r="E762" s="114" t="s">
        <v>5734</v>
      </c>
      <c r="F762" s="115">
        <v>45565</v>
      </c>
      <c r="G762" s="114" t="s">
        <v>2577</v>
      </c>
      <c r="H762" s="116">
        <v>8973214</v>
      </c>
      <c r="I762" s="116">
        <v>6281250</v>
      </c>
      <c r="J762" s="116">
        <v>6281250</v>
      </c>
      <c r="K762" s="116">
        <v>0</v>
      </c>
      <c r="L762" s="116">
        <v>0</v>
      </c>
      <c r="M762" s="116">
        <v>0</v>
      </c>
      <c r="N762" s="116">
        <v>0</v>
      </c>
      <c r="O762" s="116">
        <v>0</v>
      </c>
      <c r="P762" s="120">
        <v>0</v>
      </c>
      <c r="Q762" s="27" t="str">
        <f>IF(G762="01 Jan 1900","Unregistered","Registered")</f>
        <v>Registered</v>
      </c>
      <c r="R762" s="121">
        <f>I762/H762</f>
        <v>0.70000002228855795</v>
      </c>
      <c r="T762" s="117">
        <f t="shared" si="60"/>
        <v>0</v>
      </c>
      <c r="U762" s="117">
        <f t="shared" si="61"/>
        <v>0</v>
      </c>
    </row>
    <row r="763" spans="1:21" x14ac:dyDescent="0.3">
      <c r="A763" s="114">
        <v>5173</v>
      </c>
      <c r="B763" s="114" t="s">
        <v>1430</v>
      </c>
      <c r="C763" s="114" t="s">
        <v>94</v>
      </c>
      <c r="D763" s="114" t="s">
        <v>5735</v>
      </c>
      <c r="E763" s="114" t="s">
        <v>5736</v>
      </c>
      <c r="F763" s="115">
        <v>45359</v>
      </c>
      <c r="G763" s="114" t="s">
        <v>5737</v>
      </c>
      <c r="H763" s="116">
        <v>12907950</v>
      </c>
      <c r="I763" s="116">
        <v>10326362</v>
      </c>
      <c r="J763" s="116">
        <v>10326362</v>
      </c>
      <c r="K763" s="116">
        <v>0</v>
      </c>
      <c r="L763" s="116">
        <v>0</v>
      </c>
      <c r="M763" s="116">
        <v>0</v>
      </c>
      <c r="N763" s="116">
        <v>0</v>
      </c>
      <c r="O763" s="116">
        <v>0</v>
      </c>
      <c r="P763" s="120">
        <v>0</v>
      </c>
      <c r="Q763" s="27" t="str">
        <f>IF(G763="01 Jan 1900","Unregistered","Registered")</f>
        <v>Registered</v>
      </c>
      <c r="R763" s="121">
        <f>I763/H763</f>
        <v>0.80000015494327137</v>
      </c>
      <c r="T763" s="117">
        <f t="shared" si="60"/>
        <v>0</v>
      </c>
      <c r="U763" s="117">
        <f t="shared" si="61"/>
        <v>0</v>
      </c>
    </row>
    <row r="764" spans="1:21" x14ac:dyDescent="0.3">
      <c r="A764" s="114">
        <v>5174</v>
      </c>
      <c r="B764" s="114" t="s">
        <v>1430</v>
      </c>
      <c r="C764" s="114" t="s">
        <v>94</v>
      </c>
      <c r="D764" s="114" t="s">
        <v>5738</v>
      </c>
      <c r="E764" s="114" t="s">
        <v>5739</v>
      </c>
      <c r="F764" s="115">
        <v>45206</v>
      </c>
      <c r="G764" s="114" t="s">
        <v>5072</v>
      </c>
      <c r="H764" s="116">
        <v>12232143</v>
      </c>
      <c r="I764" s="116">
        <v>9785715</v>
      </c>
      <c r="J764" s="116">
        <v>9785715</v>
      </c>
      <c r="K764" s="116">
        <v>0</v>
      </c>
      <c r="L764" s="116">
        <v>0</v>
      </c>
      <c r="M764" s="116">
        <v>0</v>
      </c>
      <c r="N764" s="116">
        <v>0</v>
      </c>
      <c r="O764" s="116">
        <v>0</v>
      </c>
      <c r="P764" s="120">
        <v>0</v>
      </c>
      <c r="Q764" s="27" t="str">
        <f>IF(G764="01 Jan 1900","Unregistered","Registered")</f>
        <v>Registered</v>
      </c>
      <c r="R764" s="121">
        <f>I764/H764</f>
        <v>0.80000004905109434</v>
      </c>
      <c r="T764" s="117">
        <f t="shared" si="60"/>
        <v>0</v>
      </c>
      <c r="U764" s="117">
        <f t="shared" si="61"/>
        <v>0</v>
      </c>
    </row>
    <row r="765" spans="1:21" x14ac:dyDescent="0.3">
      <c r="A765" s="114">
        <v>5175</v>
      </c>
      <c r="B765" s="114" t="s">
        <v>1430</v>
      </c>
      <c r="C765" s="114" t="s">
        <v>94</v>
      </c>
      <c r="D765" s="114" t="s">
        <v>5740</v>
      </c>
      <c r="E765" s="114" t="s">
        <v>5741</v>
      </c>
      <c r="F765" s="115">
        <v>45206</v>
      </c>
      <c r="G765" s="114" t="s">
        <v>2717</v>
      </c>
      <c r="H765" s="116">
        <v>8348214</v>
      </c>
      <c r="I765" s="116">
        <v>6261160</v>
      </c>
      <c r="J765" s="116">
        <v>6261160</v>
      </c>
      <c r="K765" s="116">
        <v>0</v>
      </c>
      <c r="L765" s="116">
        <v>0</v>
      </c>
      <c r="M765" s="116">
        <v>0</v>
      </c>
      <c r="N765" s="116">
        <v>0</v>
      </c>
      <c r="O765" s="116">
        <v>0</v>
      </c>
      <c r="P765" s="120">
        <v>0</v>
      </c>
      <c r="Q765" s="27" t="str">
        <f>IF(G765="01 Jan 1900","Unregistered","Registered")</f>
        <v>Registered</v>
      </c>
      <c r="R765" s="121">
        <f>I765/H765</f>
        <v>0.74999994010694981</v>
      </c>
      <c r="T765" s="117">
        <f t="shared" si="60"/>
        <v>0</v>
      </c>
      <c r="U765" s="117">
        <f t="shared" si="61"/>
        <v>0</v>
      </c>
    </row>
    <row r="766" spans="1:21" x14ac:dyDescent="0.3">
      <c r="A766" s="114">
        <v>5176</v>
      </c>
      <c r="B766" s="114" t="s">
        <v>1430</v>
      </c>
      <c r="C766" s="114" t="s">
        <v>94</v>
      </c>
      <c r="D766" s="114" t="s">
        <v>5742</v>
      </c>
      <c r="E766" s="114" t="s">
        <v>5743</v>
      </c>
      <c r="F766" s="115">
        <v>45322</v>
      </c>
      <c r="G766" s="114" t="s">
        <v>4901</v>
      </c>
      <c r="H766" s="116">
        <v>8393000</v>
      </c>
      <c r="I766" s="116">
        <v>6714400</v>
      </c>
      <c r="J766" s="116">
        <v>6714400</v>
      </c>
      <c r="K766" s="116">
        <v>0</v>
      </c>
      <c r="L766" s="116">
        <v>0</v>
      </c>
      <c r="M766" s="116">
        <v>0</v>
      </c>
      <c r="N766" s="116">
        <v>0</v>
      </c>
      <c r="O766" s="116">
        <v>0</v>
      </c>
      <c r="P766" s="120">
        <v>0</v>
      </c>
      <c r="Q766" s="27" t="str">
        <f>IF(G766="01 Jan 1900","Unregistered","Registered")</f>
        <v>Registered</v>
      </c>
      <c r="R766" s="121">
        <f>I766/H766</f>
        <v>0.8</v>
      </c>
      <c r="T766" s="117">
        <f t="shared" si="60"/>
        <v>0</v>
      </c>
      <c r="U766" s="117">
        <f t="shared" si="61"/>
        <v>0</v>
      </c>
    </row>
    <row r="767" spans="1:21" x14ac:dyDescent="0.3">
      <c r="A767" s="114">
        <v>5177</v>
      </c>
      <c r="B767" s="114" t="s">
        <v>1430</v>
      </c>
      <c r="C767" s="114" t="s">
        <v>94</v>
      </c>
      <c r="D767" s="114" t="s">
        <v>5744</v>
      </c>
      <c r="E767" s="114" t="s">
        <v>5745</v>
      </c>
      <c r="F767" s="115">
        <v>45330</v>
      </c>
      <c r="G767" s="114" t="s">
        <v>5383</v>
      </c>
      <c r="H767" s="116">
        <v>12242000</v>
      </c>
      <c r="I767" s="116">
        <v>9793600</v>
      </c>
      <c r="J767" s="116">
        <v>9793600</v>
      </c>
      <c r="K767" s="116">
        <v>0</v>
      </c>
      <c r="L767" s="116">
        <v>0</v>
      </c>
      <c r="M767" s="116">
        <v>0</v>
      </c>
      <c r="N767" s="116">
        <v>0</v>
      </c>
      <c r="O767" s="116">
        <v>0</v>
      </c>
      <c r="P767" s="120">
        <v>0</v>
      </c>
      <c r="Q767" s="27" t="str">
        <f>IF(G767="01 Jan 1900","Unregistered","Registered")</f>
        <v>Registered</v>
      </c>
      <c r="R767" s="121">
        <f>I767/H767</f>
        <v>0.8</v>
      </c>
      <c r="T767" s="117">
        <f t="shared" si="60"/>
        <v>0</v>
      </c>
      <c r="U767" s="117">
        <f t="shared" si="61"/>
        <v>0</v>
      </c>
    </row>
    <row r="768" spans="1:21" x14ac:dyDescent="0.3">
      <c r="A768" s="114">
        <v>5178</v>
      </c>
      <c r="B768" s="114" t="s">
        <v>1430</v>
      </c>
      <c r="C768" s="114" t="s">
        <v>94</v>
      </c>
      <c r="D768" s="114" t="s">
        <v>5746</v>
      </c>
      <c r="E768" s="114" t="s">
        <v>5747</v>
      </c>
      <c r="F768" s="115">
        <v>45187</v>
      </c>
      <c r="G768" s="114" t="s">
        <v>2717</v>
      </c>
      <c r="H768" s="116">
        <v>12018750</v>
      </c>
      <c r="I768" s="116">
        <v>9014065</v>
      </c>
      <c r="J768" s="116">
        <v>9014065</v>
      </c>
      <c r="K768" s="116">
        <v>0</v>
      </c>
      <c r="L768" s="116">
        <v>0</v>
      </c>
      <c r="M768" s="116">
        <v>0</v>
      </c>
      <c r="N768" s="116">
        <v>0</v>
      </c>
      <c r="O768" s="116">
        <v>0</v>
      </c>
      <c r="P768" s="120">
        <v>0</v>
      </c>
      <c r="Q768" s="27" t="str">
        <f>IF(G768="01 Jan 1900","Unregistered","Registered")</f>
        <v>Registered</v>
      </c>
      <c r="R768" s="121">
        <f>I768/H768</f>
        <v>0.75000020800832035</v>
      </c>
      <c r="T768" s="117">
        <f t="shared" si="60"/>
        <v>0</v>
      </c>
      <c r="U768" s="117">
        <f t="shared" si="61"/>
        <v>0</v>
      </c>
    </row>
    <row r="769" spans="1:21" x14ac:dyDescent="0.3">
      <c r="A769" s="114">
        <v>5179</v>
      </c>
      <c r="B769" s="114" t="s">
        <v>1430</v>
      </c>
      <c r="C769" s="114" t="s">
        <v>94</v>
      </c>
      <c r="D769" s="114" t="s">
        <v>5748</v>
      </c>
      <c r="E769" s="114" t="s">
        <v>5749</v>
      </c>
      <c r="F769" s="115">
        <v>45670</v>
      </c>
      <c r="G769" s="114" t="s">
        <v>2881</v>
      </c>
      <c r="H769" s="116">
        <v>8406250</v>
      </c>
      <c r="I769" s="116">
        <v>6304689</v>
      </c>
      <c r="J769" s="116">
        <v>6304689</v>
      </c>
      <c r="K769" s="116">
        <v>0</v>
      </c>
      <c r="L769" s="116">
        <v>0</v>
      </c>
      <c r="M769" s="116">
        <v>0</v>
      </c>
      <c r="N769" s="116">
        <v>0</v>
      </c>
      <c r="O769" s="116">
        <v>0</v>
      </c>
      <c r="P769" s="120">
        <v>0</v>
      </c>
      <c r="Q769" s="27" t="str">
        <f>IF(G769="01 Jan 1900","Unregistered","Registered")</f>
        <v>Registered</v>
      </c>
      <c r="R769" s="121">
        <f>I769/H769</f>
        <v>0.75000017843866174</v>
      </c>
      <c r="T769" s="117">
        <f t="shared" si="60"/>
        <v>0</v>
      </c>
      <c r="U769" s="117">
        <f t="shared" si="61"/>
        <v>0</v>
      </c>
    </row>
    <row r="770" spans="1:21" x14ac:dyDescent="0.3">
      <c r="A770" s="114">
        <v>5180</v>
      </c>
      <c r="B770" s="114" t="s">
        <v>1430</v>
      </c>
      <c r="C770" s="114" t="s">
        <v>94</v>
      </c>
      <c r="D770" s="114" t="s">
        <v>5750</v>
      </c>
      <c r="E770" s="114" t="s">
        <v>5751</v>
      </c>
      <c r="F770" s="115">
        <v>45280</v>
      </c>
      <c r="G770" s="114" t="s">
        <v>1354</v>
      </c>
      <c r="H770" s="116">
        <v>8258929</v>
      </c>
      <c r="I770" s="116">
        <v>6607143</v>
      </c>
      <c r="J770" s="116">
        <v>6607143</v>
      </c>
      <c r="K770" s="116">
        <v>0</v>
      </c>
      <c r="L770" s="116">
        <v>0</v>
      </c>
      <c r="M770" s="116">
        <v>0</v>
      </c>
      <c r="N770" s="116">
        <v>0</v>
      </c>
      <c r="O770" s="116">
        <v>0</v>
      </c>
      <c r="P770" s="120">
        <v>0</v>
      </c>
      <c r="Q770" s="27" t="str">
        <f>IF(G770="01 Jan 1900","Unregistered","Registered")</f>
        <v>Registered</v>
      </c>
      <c r="R770" s="121">
        <f>I770/H770</f>
        <v>0.79999997578378501</v>
      </c>
      <c r="T770" s="117">
        <f t="shared" si="60"/>
        <v>0</v>
      </c>
      <c r="U770" s="117">
        <f t="shared" si="61"/>
        <v>0</v>
      </c>
    </row>
    <row r="771" spans="1:21" x14ac:dyDescent="0.3">
      <c r="A771" s="114">
        <v>5181</v>
      </c>
      <c r="B771" s="114" t="s">
        <v>1430</v>
      </c>
      <c r="C771" s="114" t="s">
        <v>94</v>
      </c>
      <c r="D771" s="114" t="s">
        <v>5752</v>
      </c>
      <c r="E771" s="114" t="s">
        <v>5753</v>
      </c>
      <c r="F771" s="115">
        <v>45290</v>
      </c>
      <c r="G771" s="114" t="s">
        <v>1789</v>
      </c>
      <c r="H771" s="116">
        <v>8214286</v>
      </c>
      <c r="I771" s="116">
        <v>6571428</v>
      </c>
      <c r="J771" s="116">
        <v>6571428</v>
      </c>
      <c r="K771" s="116">
        <v>0</v>
      </c>
      <c r="L771" s="116">
        <v>0</v>
      </c>
      <c r="M771" s="116">
        <v>0</v>
      </c>
      <c r="N771" s="116">
        <v>0</v>
      </c>
      <c r="O771" s="116">
        <v>0</v>
      </c>
      <c r="P771" s="120">
        <v>0</v>
      </c>
      <c r="Q771" s="27" t="str">
        <f>IF(G771="01 Jan 1900","Unregistered","Registered")</f>
        <v>Registered</v>
      </c>
      <c r="R771" s="121">
        <f>I771/H771</f>
        <v>0.79999990260869902</v>
      </c>
      <c r="T771" s="117">
        <f t="shared" si="60"/>
        <v>0</v>
      </c>
      <c r="U771" s="117">
        <f t="shared" si="61"/>
        <v>0</v>
      </c>
    </row>
    <row r="772" spans="1:21" x14ac:dyDescent="0.3">
      <c r="A772" s="114">
        <v>5182</v>
      </c>
      <c r="B772" s="114" t="s">
        <v>1430</v>
      </c>
      <c r="C772" s="114" t="s">
        <v>94</v>
      </c>
      <c r="D772" s="114" t="s">
        <v>5754</v>
      </c>
      <c r="E772" s="114" t="s">
        <v>5755</v>
      </c>
      <c r="F772" s="115">
        <v>45191</v>
      </c>
      <c r="G772" s="114" t="s">
        <v>2265</v>
      </c>
      <c r="H772" s="116">
        <v>12215179</v>
      </c>
      <c r="I772" s="116">
        <v>9161385</v>
      </c>
      <c r="J772" s="116">
        <v>9161385</v>
      </c>
      <c r="K772" s="116">
        <v>0</v>
      </c>
      <c r="L772" s="116">
        <v>0</v>
      </c>
      <c r="M772" s="116">
        <v>0</v>
      </c>
      <c r="N772" s="116">
        <v>0</v>
      </c>
      <c r="O772" s="116">
        <v>0</v>
      </c>
      <c r="P772" s="120">
        <v>0</v>
      </c>
      <c r="Q772" s="27" t="str">
        <f>IF(G772="01 Jan 1900","Unregistered","Registered")</f>
        <v>Registered</v>
      </c>
      <c r="R772" s="121">
        <f>I772/H772</f>
        <v>0.75000006139901843</v>
      </c>
      <c r="T772" s="117">
        <f t="shared" si="60"/>
        <v>0</v>
      </c>
      <c r="U772" s="117">
        <f t="shared" si="61"/>
        <v>0</v>
      </c>
    </row>
    <row r="773" spans="1:21" x14ac:dyDescent="0.3">
      <c r="A773" s="114">
        <v>5183</v>
      </c>
      <c r="B773" s="114" t="s">
        <v>1430</v>
      </c>
      <c r="C773" s="114" t="s">
        <v>94</v>
      </c>
      <c r="D773" s="114" t="s">
        <v>5756</v>
      </c>
      <c r="E773" s="114" t="s">
        <v>5757</v>
      </c>
      <c r="F773" s="115">
        <v>45199</v>
      </c>
      <c r="G773" s="114" t="s">
        <v>5105</v>
      </c>
      <c r="H773" s="116">
        <v>12008929</v>
      </c>
      <c r="I773" s="116">
        <v>9006696</v>
      </c>
      <c r="J773" s="116">
        <v>9006696</v>
      </c>
      <c r="K773" s="116">
        <v>0</v>
      </c>
      <c r="L773" s="116">
        <v>0</v>
      </c>
      <c r="M773" s="116">
        <v>0</v>
      </c>
      <c r="N773" s="116">
        <v>0</v>
      </c>
      <c r="O773" s="116">
        <v>0</v>
      </c>
      <c r="P773" s="120">
        <v>0</v>
      </c>
      <c r="Q773" s="27" t="str">
        <f>IF(G773="01 Jan 1900","Unregistered","Registered")</f>
        <v>Registered</v>
      </c>
      <c r="R773" s="121">
        <f>I773/H773</f>
        <v>0.74999993754647065</v>
      </c>
      <c r="T773" s="117">
        <f t="shared" si="60"/>
        <v>0</v>
      </c>
      <c r="U773" s="117">
        <f t="shared" si="61"/>
        <v>0</v>
      </c>
    </row>
    <row r="774" spans="1:21" x14ac:dyDescent="0.3">
      <c r="A774" s="114">
        <v>5184</v>
      </c>
      <c r="B774" s="114" t="s">
        <v>1430</v>
      </c>
      <c r="C774" s="114" t="s">
        <v>94</v>
      </c>
      <c r="D774" s="114" t="s">
        <v>5758</v>
      </c>
      <c r="E774" s="114" t="s">
        <v>5759</v>
      </c>
      <c r="F774" s="115">
        <v>45196</v>
      </c>
      <c r="G774" s="114" t="s">
        <v>2523</v>
      </c>
      <c r="H774" s="116">
        <v>8259093</v>
      </c>
      <c r="I774" s="116">
        <v>6194322</v>
      </c>
      <c r="J774" s="116">
        <v>6194322</v>
      </c>
      <c r="K774" s="116">
        <v>0</v>
      </c>
      <c r="L774" s="116">
        <v>0</v>
      </c>
      <c r="M774" s="116">
        <v>0</v>
      </c>
      <c r="N774" s="116">
        <v>0</v>
      </c>
      <c r="O774" s="116">
        <v>0</v>
      </c>
      <c r="P774" s="120">
        <v>0</v>
      </c>
      <c r="Q774" s="27" t="str">
        <f>IF(G774="01 Jan 1900","Unregistered","Registered")</f>
        <v>Registered</v>
      </c>
      <c r="R774" s="121">
        <f>I774/H774</f>
        <v>0.75000027242700862</v>
      </c>
      <c r="T774" s="117">
        <f t="shared" si="60"/>
        <v>0</v>
      </c>
      <c r="U774" s="117">
        <f t="shared" si="61"/>
        <v>0</v>
      </c>
    </row>
    <row r="775" spans="1:21" x14ac:dyDescent="0.3">
      <c r="A775" s="114">
        <v>5185</v>
      </c>
      <c r="B775" s="114" t="s">
        <v>1430</v>
      </c>
      <c r="C775" s="114" t="s">
        <v>94</v>
      </c>
      <c r="D775" s="114" t="s">
        <v>5760</v>
      </c>
      <c r="E775" s="114" t="s">
        <v>5761</v>
      </c>
      <c r="F775" s="115">
        <v>45107</v>
      </c>
      <c r="G775" s="114" t="s">
        <v>2515</v>
      </c>
      <c r="H775" s="116">
        <v>7349706</v>
      </c>
      <c r="I775" s="116">
        <v>5512278</v>
      </c>
      <c r="J775" s="116">
        <v>5512278</v>
      </c>
      <c r="K775" s="116">
        <v>0</v>
      </c>
      <c r="L775" s="116">
        <v>0</v>
      </c>
      <c r="M775" s="116">
        <v>0</v>
      </c>
      <c r="N775" s="116">
        <v>0</v>
      </c>
      <c r="O775" s="116">
        <v>0</v>
      </c>
      <c r="P775" s="120">
        <v>0</v>
      </c>
      <c r="Q775" s="27" t="str">
        <f>IF(G775="01 Jan 1900","Unregistered","Registered")</f>
        <v>Registered</v>
      </c>
      <c r="R775" s="121">
        <f>I775/H775</f>
        <v>0.74999979591020371</v>
      </c>
      <c r="T775" s="117">
        <f t="shared" ref="T775:T826" si="62">L775+M775+N775+O775+P775</f>
        <v>0</v>
      </c>
      <c r="U775" s="117">
        <f t="shared" ref="U775:U826" si="63">K775-T775</f>
        <v>0</v>
      </c>
    </row>
    <row r="776" spans="1:21" x14ac:dyDescent="0.3">
      <c r="A776" s="114">
        <v>5186</v>
      </c>
      <c r="B776" s="114" t="s">
        <v>1430</v>
      </c>
      <c r="C776" s="114" t="s">
        <v>94</v>
      </c>
      <c r="D776" s="114" t="s">
        <v>5762</v>
      </c>
      <c r="E776" s="114" t="s">
        <v>5763</v>
      </c>
      <c r="F776" s="115">
        <v>45873</v>
      </c>
      <c r="G776" s="114" t="s">
        <v>3398</v>
      </c>
      <c r="H776" s="116">
        <v>9233668</v>
      </c>
      <c r="I776" s="116">
        <v>6925251</v>
      </c>
      <c r="J776" s="116">
        <v>6925251</v>
      </c>
      <c r="K776" s="116">
        <v>0</v>
      </c>
      <c r="L776" s="116">
        <v>0</v>
      </c>
      <c r="M776" s="116">
        <v>0</v>
      </c>
      <c r="N776" s="116">
        <v>0</v>
      </c>
      <c r="O776" s="116">
        <v>0</v>
      </c>
      <c r="P776" s="120">
        <v>0</v>
      </c>
      <c r="Q776" s="27" t="str">
        <f>IF(G776="01 Jan 1900","Unregistered","Registered")</f>
        <v>Registered</v>
      </c>
      <c r="R776" s="121">
        <f>I776/H776</f>
        <v>0.75</v>
      </c>
      <c r="T776" s="117">
        <f t="shared" si="62"/>
        <v>0</v>
      </c>
      <c r="U776" s="117">
        <f t="shared" si="63"/>
        <v>0</v>
      </c>
    </row>
    <row r="777" spans="1:21" x14ac:dyDescent="0.3">
      <c r="A777" s="114">
        <v>5187</v>
      </c>
      <c r="B777" s="114" t="s">
        <v>1430</v>
      </c>
      <c r="C777" s="114" t="s">
        <v>94</v>
      </c>
      <c r="D777" s="114" t="s">
        <v>5764</v>
      </c>
      <c r="E777" s="114" t="s">
        <v>5765</v>
      </c>
      <c r="F777" s="115">
        <v>45236</v>
      </c>
      <c r="G777" s="114" t="s">
        <v>4065</v>
      </c>
      <c r="H777" s="116">
        <v>11860530</v>
      </c>
      <c r="I777" s="116">
        <v>8895399</v>
      </c>
      <c r="J777" s="116">
        <v>8895399</v>
      </c>
      <c r="K777" s="116">
        <v>0</v>
      </c>
      <c r="L777" s="116">
        <v>0</v>
      </c>
      <c r="M777" s="116">
        <v>0</v>
      </c>
      <c r="N777" s="116">
        <v>0</v>
      </c>
      <c r="O777" s="116">
        <v>0</v>
      </c>
      <c r="P777" s="120">
        <v>0</v>
      </c>
      <c r="Q777" s="27" t="str">
        <f>IF(G777="01 Jan 1900","Unregistered","Registered")</f>
        <v>Registered</v>
      </c>
      <c r="R777" s="121">
        <f>I777/H777</f>
        <v>0.75000012646989633</v>
      </c>
      <c r="T777" s="117">
        <f t="shared" si="62"/>
        <v>0</v>
      </c>
      <c r="U777" s="117">
        <f t="shared" si="63"/>
        <v>0</v>
      </c>
    </row>
    <row r="778" spans="1:21" x14ac:dyDescent="0.3">
      <c r="A778" s="114">
        <v>5188</v>
      </c>
      <c r="B778" s="114" t="s">
        <v>1430</v>
      </c>
      <c r="C778" s="114" t="s">
        <v>94</v>
      </c>
      <c r="D778" s="114" t="s">
        <v>5766</v>
      </c>
      <c r="E778" s="114" t="s">
        <v>5767</v>
      </c>
      <c r="F778" s="115">
        <v>45194</v>
      </c>
      <c r="G778" s="114" t="s">
        <v>2690</v>
      </c>
      <c r="H778" s="116">
        <v>11973214</v>
      </c>
      <c r="I778" s="116">
        <v>4789285</v>
      </c>
      <c r="J778" s="116">
        <v>4789285</v>
      </c>
      <c r="K778" s="116">
        <v>0</v>
      </c>
      <c r="L778" s="116">
        <v>0</v>
      </c>
      <c r="M778" s="116">
        <v>0</v>
      </c>
      <c r="N778" s="116">
        <v>0</v>
      </c>
      <c r="O778" s="116">
        <v>0</v>
      </c>
      <c r="P778" s="120">
        <v>0</v>
      </c>
      <c r="Q778" s="27" t="str">
        <f>IF(G778="01 Jan 1900","Unregistered","Registered")</f>
        <v>Registered</v>
      </c>
      <c r="R778" s="121">
        <f>I778/H778</f>
        <v>0.39999994988814197</v>
      </c>
      <c r="T778" s="117">
        <f t="shared" si="62"/>
        <v>0</v>
      </c>
      <c r="U778" s="117">
        <f t="shared" si="63"/>
        <v>0</v>
      </c>
    </row>
    <row r="779" spans="1:21" x14ac:dyDescent="0.3">
      <c r="A779" s="114">
        <v>5189</v>
      </c>
      <c r="B779" s="114" t="s">
        <v>1430</v>
      </c>
      <c r="C779" s="114" t="s">
        <v>94</v>
      </c>
      <c r="D779" s="114" t="s">
        <v>5768</v>
      </c>
      <c r="E779" s="114" t="s">
        <v>5769</v>
      </c>
      <c r="F779" s="115">
        <v>45345</v>
      </c>
      <c r="G779" s="114" t="s">
        <v>5770</v>
      </c>
      <c r="H779" s="116">
        <v>8233035</v>
      </c>
      <c r="I779" s="116">
        <v>4116520</v>
      </c>
      <c r="J779" s="116">
        <v>4116520</v>
      </c>
      <c r="K779" s="116">
        <v>0</v>
      </c>
      <c r="L779" s="116">
        <v>0</v>
      </c>
      <c r="M779" s="116">
        <v>0</v>
      </c>
      <c r="N779" s="116">
        <v>0</v>
      </c>
      <c r="O779" s="116">
        <v>0</v>
      </c>
      <c r="P779" s="120">
        <v>0</v>
      </c>
      <c r="Q779" s="27" t="str">
        <f>IF(G779="01 Jan 1900","Unregistered","Registered")</f>
        <v>Registered</v>
      </c>
      <c r="R779" s="121">
        <f>I779/H779</f>
        <v>0.50000030365472758</v>
      </c>
      <c r="T779" s="117">
        <f t="shared" si="62"/>
        <v>0</v>
      </c>
      <c r="U779" s="117">
        <f t="shared" si="63"/>
        <v>0</v>
      </c>
    </row>
    <row r="780" spans="1:21" x14ac:dyDescent="0.3">
      <c r="A780" s="114">
        <v>5190</v>
      </c>
      <c r="B780" s="114" t="s">
        <v>1430</v>
      </c>
      <c r="C780" s="114" t="s">
        <v>94</v>
      </c>
      <c r="D780" s="114" t="s">
        <v>5771</v>
      </c>
      <c r="E780" s="114" t="s">
        <v>5772</v>
      </c>
      <c r="F780" s="115">
        <v>45365</v>
      </c>
      <c r="G780" s="114" t="s">
        <v>5376</v>
      </c>
      <c r="H780" s="116">
        <v>13258929</v>
      </c>
      <c r="I780" s="116">
        <v>9281250</v>
      </c>
      <c r="J780" s="116">
        <v>9281250</v>
      </c>
      <c r="K780" s="116">
        <v>0</v>
      </c>
      <c r="L780" s="116">
        <v>0</v>
      </c>
      <c r="M780" s="116">
        <v>0</v>
      </c>
      <c r="N780" s="116">
        <v>0</v>
      </c>
      <c r="O780" s="116">
        <v>0</v>
      </c>
      <c r="P780" s="120">
        <v>0</v>
      </c>
      <c r="Q780" s="27" t="str">
        <f>IF(G780="01 Jan 1900","Unregistered","Registered")</f>
        <v>Registered</v>
      </c>
      <c r="R780" s="121">
        <f>I780/H780</f>
        <v>0.69999997737373809</v>
      </c>
      <c r="T780" s="117">
        <f t="shared" si="62"/>
        <v>0</v>
      </c>
      <c r="U780" s="117">
        <f t="shared" si="63"/>
        <v>0</v>
      </c>
    </row>
    <row r="781" spans="1:21" x14ac:dyDescent="0.3">
      <c r="A781" s="114">
        <v>5191</v>
      </c>
      <c r="B781" s="114" t="s">
        <v>1430</v>
      </c>
      <c r="C781" s="114" t="s">
        <v>94</v>
      </c>
      <c r="D781" s="114" t="s">
        <v>5773</v>
      </c>
      <c r="E781" s="114" t="s">
        <v>5774</v>
      </c>
      <c r="F781" s="115">
        <v>45357</v>
      </c>
      <c r="G781" s="114" t="s">
        <v>3554</v>
      </c>
      <c r="H781" s="116">
        <v>12480300</v>
      </c>
      <c r="I781" s="116">
        <v>9360225</v>
      </c>
      <c r="J781" s="116">
        <v>9360225</v>
      </c>
      <c r="K781" s="116">
        <v>0</v>
      </c>
      <c r="L781" s="116">
        <v>0</v>
      </c>
      <c r="M781" s="116">
        <v>0</v>
      </c>
      <c r="N781" s="116">
        <v>0</v>
      </c>
      <c r="O781" s="116">
        <v>0</v>
      </c>
      <c r="P781" s="120">
        <v>0</v>
      </c>
      <c r="Q781" s="27" t="str">
        <f>IF(G781="01 Jan 1900","Unregistered","Registered")</f>
        <v>Registered</v>
      </c>
      <c r="R781" s="121">
        <f>I781/H781</f>
        <v>0.75</v>
      </c>
      <c r="T781" s="117">
        <f t="shared" si="62"/>
        <v>0</v>
      </c>
      <c r="U781" s="117">
        <f t="shared" si="63"/>
        <v>0</v>
      </c>
    </row>
    <row r="782" spans="1:21" x14ac:dyDescent="0.3">
      <c r="A782" s="114">
        <v>5192</v>
      </c>
      <c r="B782" s="114" t="s">
        <v>1430</v>
      </c>
      <c r="C782" s="114" t="s">
        <v>94</v>
      </c>
      <c r="D782" s="114" t="s">
        <v>5775</v>
      </c>
      <c r="E782" s="114" t="s">
        <v>5776</v>
      </c>
      <c r="F782" s="115">
        <v>45499</v>
      </c>
      <c r="G782" s="114" t="s">
        <v>2029</v>
      </c>
      <c r="H782" s="116">
        <v>8983036</v>
      </c>
      <c r="I782" s="116">
        <v>6737276</v>
      </c>
      <c r="J782" s="116">
        <v>6737276</v>
      </c>
      <c r="K782" s="116">
        <v>0</v>
      </c>
      <c r="L782" s="116">
        <v>0</v>
      </c>
      <c r="M782" s="116">
        <v>0</v>
      </c>
      <c r="N782" s="116">
        <v>0</v>
      </c>
      <c r="O782" s="116">
        <v>0</v>
      </c>
      <c r="P782" s="120">
        <v>0</v>
      </c>
      <c r="Q782" s="27" t="str">
        <f>IF(G782="01 Jan 1900","Unregistered","Registered")</f>
        <v>Registered</v>
      </c>
      <c r="R782" s="121">
        <f>I782/H782</f>
        <v>0.74999988867906131</v>
      </c>
      <c r="T782" s="117">
        <f t="shared" si="62"/>
        <v>0</v>
      </c>
      <c r="U782" s="117">
        <f t="shared" si="63"/>
        <v>0</v>
      </c>
    </row>
    <row r="783" spans="1:21" x14ac:dyDescent="0.3">
      <c r="A783" s="114">
        <v>5193</v>
      </c>
      <c r="B783" s="114" t="s">
        <v>1430</v>
      </c>
      <c r="C783" s="114" t="s">
        <v>94</v>
      </c>
      <c r="D783" s="114" t="s">
        <v>5777</v>
      </c>
      <c r="E783" s="114" t="s">
        <v>5778</v>
      </c>
      <c r="F783" s="115">
        <v>45696</v>
      </c>
      <c r="G783" s="114" t="s">
        <v>3457</v>
      </c>
      <c r="H783" s="116">
        <v>8902679</v>
      </c>
      <c r="I783" s="116">
        <v>6677010</v>
      </c>
      <c r="J783" s="116">
        <v>6677010</v>
      </c>
      <c r="K783" s="116">
        <v>0</v>
      </c>
      <c r="L783" s="116">
        <v>0</v>
      </c>
      <c r="M783" s="116">
        <v>0</v>
      </c>
      <c r="N783" s="116">
        <v>0</v>
      </c>
      <c r="O783" s="116">
        <v>0</v>
      </c>
      <c r="P783" s="120">
        <v>0</v>
      </c>
      <c r="Q783" s="27" t="str">
        <f>IF(G783="01 Jan 1900","Unregistered","Registered")</f>
        <v>Registered</v>
      </c>
      <c r="R783" s="121">
        <f>I783/H783</f>
        <v>0.75000008424430442</v>
      </c>
      <c r="T783" s="117">
        <f t="shared" si="62"/>
        <v>0</v>
      </c>
      <c r="U783" s="117">
        <f t="shared" si="63"/>
        <v>0</v>
      </c>
    </row>
    <row r="784" spans="1:21" x14ac:dyDescent="0.3">
      <c r="A784" s="114">
        <v>5194</v>
      </c>
      <c r="B784" s="114" t="s">
        <v>1430</v>
      </c>
      <c r="C784" s="114" t="s">
        <v>94</v>
      </c>
      <c r="D784" s="114" t="s">
        <v>5779</v>
      </c>
      <c r="E784" s="114" t="s">
        <v>5780</v>
      </c>
      <c r="F784" s="115">
        <v>45159</v>
      </c>
      <c r="G784" s="114" t="s">
        <v>3024</v>
      </c>
      <c r="H784" s="116">
        <v>12188244</v>
      </c>
      <c r="I784" s="116">
        <v>9141184</v>
      </c>
      <c r="J784" s="116">
        <v>9141184</v>
      </c>
      <c r="K784" s="116">
        <v>0</v>
      </c>
      <c r="L784" s="116">
        <v>0</v>
      </c>
      <c r="M784" s="116">
        <v>0</v>
      </c>
      <c r="N784" s="116">
        <v>0</v>
      </c>
      <c r="O784" s="116">
        <v>0</v>
      </c>
      <c r="P784" s="120">
        <v>0</v>
      </c>
      <c r="Q784" s="27" t="str">
        <f>IF(G784="01 Jan 1900","Unregistered","Registered")</f>
        <v>Registered</v>
      </c>
      <c r="R784" s="121">
        <f>I784/H784</f>
        <v>0.75000008204627344</v>
      </c>
      <c r="T784" s="117">
        <f t="shared" si="62"/>
        <v>0</v>
      </c>
      <c r="U784" s="117">
        <f t="shared" si="63"/>
        <v>0</v>
      </c>
    </row>
    <row r="785" spans="1:21" x14ac:dyDescent="0.3">
      <c r="A785" s="114">
        <v>5195</v>
      </c>
      <c r="B785" s="114" t="s">
        <v>1430</v>
      </c>
      <c r="C785" s="114" t="s">
        <v>94</v>
      </c>
      <c r="D785" s="114" t="s">
        <v>5781</v>
      </c>
      <c r="E785" s="114" t="s">
        <v>5782</v>
      </c>
      <c r="F785" s="115">
        <v>45657</v>
      </c>
      <c r="G785" s="114" t="s">
        <v>5289</v>
      </c>
      <c r="H785" s="116">
        <v>8973214</v>
      </c>
      <c r="I785" s="116">
        <v>7178572</v>
      </c>
      <c r="J785" s="116">
        <v>7178572</v>
      </c>
      <c r="K785" s="116">
        <v>0</v>
      </c>
      <c r="L785" s="116">
        <v>0</v>
      </c>
      <c r="M785" s="116">
        <v>0</v>
      </c>
      <c r="N785" s="116">
        <v>0</v>
      </c>
      <c r="O785" s="116">
        <v>0</v>
      </c>
      <c r="P785" s="120">
        <v>0</v>
      </c>
      <c r="Q785" s="27" t="str">
        <f>IF(G785="01 Jan 1900","Unregistered","Registered")</f>
        <v>Registered</v>
      </c>
      <c r="R785" s="121">
        <f>I785/H785</f>
        <v>0.80000008915423171</v>
      </c>
      <c r="T785" s="117">
        <f t="shared" si="62"/>
        <v>0</v>
      </c>
      <c r="U785" s="117">
        <f t="shared" si="63"/>
        <v>0</v>
      </c>
    </row>
    <row r="786" spans="1:21" x14ac:dyDescent="0.3">
      <c r="A786" s="114">
        <v>5196</v>
      </c>
      <c r="B786" s="114" t="s">
        <v>1430</v>
      </c>
      <c r="C786" s="114" t="s">
        <v>94</v>
      </c>
      <c r="D786" s="114" t="s">
        <v>5783</v>
      </c>
      <c r="E786" s="114" t="s">
        <v>5784</v>
      </c>
      <c r="F786" s="115">
        <v>45565</v>
      </c>
      <c r="G786" s="114" t="s">
        <v>2492</v>
      </c>
      <c r="H786" s="116">
        <v>9208050</v>
      </c>
      <c r="I786" s="116">
        <v>7366442</v>
      </c>
      <c r="J786" s="116">
        <v>7366442</v>
      </c>
      <c r="K786" s="116">
        <v>0</v>
      </c>
      <c r="L786" s="116">
        <v>0</v>
      </c>
      <c r="M786" s="116">
        <v>0</v>
      </c>
      <c r="N786" s="116">
        <v>0</v>
      </c>
      <c r="O786" s="116">
        <v>0</v>
      </c>
      <c r="P786" s="120">
        <v>0</v>
      </c>
      <c r="Q786" s="27" t="str">
        <f>IF(G786="01 Jan 1900","Unregistered","Registered")</f>
        <v>Registered</v>
      </c>
      <c r="R786" s="121">
        <f>I786/H786</f>
        <v>0.80000021720125325</v>
      </c>
      <c r="T786" s="117">
        <f t="shared" si="62"/>
        <v>0</v>
      </c>
      <c r="U786" s="117">
        <f t="shared" si="63"/>
        <v>0</v>
      </c>
    </row>
    <row r="787" spans="1:21" x14ac:dyDescent="0.3">
      <c r="A787" s="114">
        <v>5197</v>
      </c>
      <c r="B787" s="114" t="s">
        <v>1430</v>
      </c>
      <c r="C787" s="114" t="s">
        <v>94</v>
      </c>
      <c r="D787" s="114" t="s">
        <v>5785</v>
      </c>
      <c r="E787" s="114" t="s">
        <v>5786</v>
      </c>
      <c r="F787" s="115">
        <v>45565</v>
      </c>
      <c r="G787" s="114" t="s">
        <v>2330</v>
      </c>
      <c r="H787" s="116">
        <v>13649093</v>
      </c>
      <c r="I787" s="116">
        <v>10919277</v>
      </c>
      <c r="J787" s="116">
        <v>10919277</v>
      </c>
      <c r="K787" s="116">
        <v>0</v>
      </c>
      <c r="L787" s="116">
        <v>0</v>
      </c>
      <c r="M787" s="116">
        <v>0</v>
      </c>
      <c r="N787" s="116">
        <v>0</v>
      </c>
      <c r="O787" s="116">
        <v>0</v>
      </c>
      <c r="P787" s="120">
        <v>0</v>
      </c>
      <c r="Q787" s="27" t="str">
        <f>IF(G787="01 Jan 1900","Unregistered","Registered")</f>
        <v>Registered</v>
      </c>
      <c r="R787" s="121">
        <f>I787/H787</f>
        <v>0.80000019048884785</v>
      </c>
      <c r="T787" s="117">
        <f t="shared" si="62"/>
        <v>0</v>
      </c>
      <c r="U787" s="117">
        <f t="shared" si="63"/>
        <v>0</v>
      </c>
    </row>
    <row r="788" spans="1:21" x14ac:dyDescent="0.3">
      <c r="A788" s="114">
        <v>5198</v>
      </c>
      <c r="B788" s="114" t="s">
        <v>1430</v>
      </c>
      <c r="C788" s="114" t="s">
        <v>94</v>
      </c>
      <c r="D788" s="114" t="s">
        <v>5787</v>
      </c>
      <c r="E788" s="114" t="s">
        <v>5788</v>
      </c>
      <c r="F788" s="115">
        <v>45379</v>
      </c>
      <c r="G788" s="114" t="s">
        <v>1755</v>
      </c>
      <c r="H788" s="116">
        <v>8447321</v>
      </c>
      <c r="I788" s="116">
        <v>6757856</v>
      </c>
      <c r="J788" s="116">
        <v>6757856</v>
      </c>
      <c r="K788" s="116">
        <v>0</v>
      </c>
      <c r="L788" s="116">
        <v>0</v>
      </c>
      <c r="M788" s="116">
        <v>0</v>
      </c>
      <c r="N788" s="116">
        <v>0</v>
      </c>
      <c r="O788" s="116">
        <v>0</v>
      </c>
      <c r="P788" s="120">
        <v>0</v>
      </c>
      <c r="Q788" s="27" t="str">
        <f>IF(G788="01 Jan 1900","Unregistered","Registered")</f>
        <v>Registered</v>
      </c>
      <c r="R788" s="121">
        <f>I788/H788</f>
        <v>0.79999990529541853</v>
      </c>
      <c r="T788" s="117">
        <f t="shared" si="62"/>
        <v>0</v>
      </c>
      <c r="U788" s="117">
        <f t="shared" si="63"/>
        <v>0</v>
      </c>
    </row>
    <row r="789" spans="1:21" x14ac:dyDescent="0.3">
      <c r="A789" s="114">
        <v>5199</v>
      </c>
      <c r="B789" s="114" t="s">
        <v>1430</v>
      </c>
      <c r="C789" s="114" t="s">
        <v>94</v>
      </c>
      <c r="D789" s="114" t="s">
        <v>5789</v>
      </c>
      <c r="E789" s="114" t="s">
        <v>5790</v>
      </c>
      <c r="F789" s="115">
        <v>45239</v>
      </c>
      <c r="G789" s="114" t="s">
        <v>2501</v>
      </c>
      <c r="H789" s="116">
        <v>8437500</v>
      </c>
      <c r="I789" s="116">
        <v>6750000</v>
      </c>
      <c r="J789" s="116">
        <v>6750000</v>
      </c>
      <c r="K789" s="116">
        <v>0</v>
      </c>
      <c r="L789" s="116">
        <v>0</v>
      </c>
      <c r="M789" s="116">
        <v>0</v>
      </c>
      <c r="N789" s="116">
        <v>0</v>
      </c>
      <c r="O789" s="116">
        <v>0</v>
      </c>
      <c r="P789" s="120">
        <v>0</v>
      </c>
      <c r="Q789" s="27" t="str">
        <f>IF(G789="01 Jan 1900","Unregistered","Registered")</f>
        <v>Registered</v>
      </c>
      <c r="R789" s="121">
        <f>I789/H789</f>
        <v>0.8</v>
      </c>
      <c r="T789" s="117">
        <f t="shared" si="62"/>
        <v>0</v>
      </c>
      <c r="U789" s="117">
        <f t="shared" si="63"/>
        <v>0</v>
      </c>
    </row>
    <row r="790" spans="1:21" x14ac:dyDescent="0.3">
      <c r="A790" s="114">
        <v>5200</v>
      </c>
      <c r="B790" s="114" t="s">
        <v>1430</v>
      </c>
      <c r="C790" s="114" t="s">
        <v>94</v>
      </c>
      <c r="D790" s="114" t="s">
        <v>5791</v>
      </c>
      <c r="E790" s="114" t="s">
        <v>5792</v>
      </c>
      <c r="F790" s="115">
        <v>45473</v>
      </c>
      <c r="G790" s="114" t="s">
        <v>2333</v>
      </c>
      <c r="H790" s="116">
        <v>12544643</v>
      </c>
      <c r="I790" s="116">
        <v>8781250</v>
      </c>
      <c r="J790" s="116">
        <v>8781250</v>
      </c>
      <c r="K790" s="116">
        <v>0</v>
      </c>
      <c r="L790" s="116">
        <v>0</v>
      </c>
      <c r="M790" s="116">
        <v>0</v>
      </c>
      <c r="N790" s="116">
        <v>0</v>
      </c>
      <c r="O790" s="116">
        <v>0</v>
      </c>
      <c r="P790" s="120">
        <v>0</v>
      </c>
      <c r="Q790" s="27" t="str">
        <f>IF(G790="01 Jan 1900","Unregistered","Registered")</f>
        <v>Registered</v>
      </c>
      <c r="R790" s="121">
        <f>I790/H790</f>
        <v>0.69999999202846985</v>
      </c>
      <c r="T790" s="117">
        <f t="shared" si="62"/>
        <v>0</v>
      </c>
      <c r="U790" s="117">
        <f t="shared" si="63"/>
        <v>0</v>
      </c>
    </row>
    <row r="791" spans="1:21" x14ac:dyDescent="0.3">
      <c r="A791" s="114">
        <v>5201</v>
      </c>
      <c r="B791" s="114" t="s">
        <v>1430</v>
      </c>
      <c r="C791" s="114" t="s">
        <v>94</v>
      </c>
      <c r="D791" s="114" t="s">
        <v>5793</v>
      </c>
      <c r="E791" s="114" t="s">
        <v>5794</v>
      </c>
      <c r="F791" s="115">
        <v>45257</v>
      </c>
      <c r="G791" s="114" t="s">
        <v>5072</v>
      </c>
      <c r="H791" s="116">
        <v>8258929</v>
      </c>
      <c r="I791" s="116">
        <v>6607144</v>
      </c>
      <c r="J791" s="116">
        <v>6607144</v>
      </c>
      <c r="K791" s="116">
        <v>0</v>
      </c>
      <c r="L791" s="116">
        <v>0</v>
      </c>
      <c r="M791" s="116">
        <v>0</v>
      </c>
      <c r="N791" s="116">
        <v>0</v>
      </c>
      <c r="O791" s="116">
        <v>0</v>
      </c>
      <c r="P791" s="120">
        <v>0</v>
      </c>
      <c r="Q791" s="27" t="str">
        <f>IF(G791="01 Jan 1900","Unregistered","Registered")</f>
        <v>Registered</v>
      </c>
      <c r="R791" s="121">
        <f>I791/H791</f>
        <v>0.80000009686485984</v>
      </c>
      <c r="T791" s="117">
        <f t="shared" si="62"/>
        <v>0</v>
      </c>
      <c r="U791" s="117">
        <f t="shared" si="63"/>
        <v>0</v>
      </c>
    </row>
    <row r="792" spans="1:21" x14ac:dyDescent="0.3">
      <c r="A792" s="114">
        <v>5202</v>
      </c>
      <c r="B792" s="114" t="s">
        <v>1430</v>
      </c>
      <c r="C792" s="114" t="s">
        <v>94</v>
      </c>
      <c r="D792" s="114" t="s">
        <v>5795</v>
      </c>
      <c r="E792" s="114" t="s">
        <v>5796</v>
      </c>
      <c r="F792" s="115">
        <v>45369</v>
      </c>
      <c r="G792" s="114" t="s">
        <v>3578</v>
      </c>
      <c r="H792" s="116">
        <v>8433400</v>
      </c>
      <c r="I792" s="116">
        <v>6746720</v>
      </c>
      <c r="J792" s="116">
        <v>6746720</v>
      </c>
      <c r="K792" s="116">
        <v>0</v>
      </c>
      <c r="L792" s="116">
        <v>0</v>
      </c>
      <c r="M792" s="116">
        <v>0</v>
      </c>
      <c r="N792" s="116">
        <v>0</v>
      </c>
      <c r="O792" s="116">
        <v>0</v>
      </c>
      <c r="P792" s="120">
        <v>0</v>
      </c>
      <c r="Q792" s="27" t="str">
        <f>IF(G792="01 Jan 1900","Unregistered","Registered")</f>
        <v>Registered</v>
      </c>
      <c r="R792" s="121">
        <f>I792/H792</f>
        <v>0.8</v>
      </c>
      <c r="T792" s="117">
        <f t="shared" si="62"/>
        <v>0</v>
      </c>
      <c r="U792" s="117">
        <f t="shared" si="63"/>
        <v>0</v>
      </c>
    </row>
    <row r="793" spans="1:21" x14ac:dyDescent="0.3">
      <c r="A793" s="114">
        <v>5203</v>
      </c>
      <c r="B793" s="114" t="s">
        <v>1430</v>
      </c>
      <c r="C793" s="114" t="s">
        <v>94</v>
      </c>
      <c r="D793" s="114" t="s">
        <v>5797</v>
      </c>
      <c r="E793" s="114" t="s">
        <v>5798</v>
      </c>
      <c r="F793" s="115">
        <v>45411</v>
      </c>
      <c r="G793" s="114" t="s">
        <v>2684</v>
      </c>
      <c r="H793" s="116">
        <v>12858036</v>
      </c>
      <c r="I793" s="116">
        <v>10286428</v>
      </c>
      <c r="J793" s="116">
        <v>10286428</v>
      </c>
      <c r="K793" s="116">
        <v>0</v>
      </c>
      <c r="L793" s="116">
        <v>0</v>
      </c>
      <c r="M793" s="116">
        <v>0</v>
      </c>
      <c r="N793" s="116">
        <v>0</v>
      </c>
      <c r="O793" s="116">
        <v>0</v>
      </c>
      <c r="P793" s="120">
        <v>0</v>
      </c>
      <c r="Q793" s="27" t="str">
        <f>IF(G793="01 Jan 1900","Unregistered","Registered")</f>
        <v>Registered</v>
      </c>
      <c r="R793" s="121">
        <f>I793/H793</f>
        <v>0.79999993778209988</v>
      </c>
      <c r="T793" s="117">
        <f t="shared" si="62"/>
        <v>0</v>
      </c>
      <c r="U793" s="117">
        <f t="shared" si="63"/>
        <v>0</v>
      </c>
    </row>
    <row r="794" spans="1:21" x14ac:dyDescent="0.3">
      <c r="A794" s="114">
        <v>5204</v>
      </c>
      <c r="B794" s="114" t="s">
        <v>1430</v>
      </c>
      <c r="C794" s="114" t="s">
        <v>94</v>
      </c>
      <c r="D794" s="114" t="s">
        <v>5799</v>
      </c>
      <c r="E794" s="114" t="s">
        <v>5800</v>
      </c>
      <c r="F794" s="115">
        <v>45313</v>
      </c>
      <c r="G794" s="114" t="s">
        <v>5027</v>
      </c>
      <c r="H794" s="116">
        <v>8358100</v>
      </c>
      <c r="I794" s="116">
        <v>6686480</v>
      </c>
      <c r="J794" s="116">
        <v>6686480</v>
      </c>
      <c r="K794" s="116">
        <v>0</v>
      </c>
      <c r="L794" s="116">
        <v>0</v>
      </c>
      <c r="M794" s="116">
        <v>0</v>
      </c>
      <c r="N794" s="116">
        <v>0</v>
      </c>
      <c r="O794" s="116">
        <v>0</v>
      </c>
      <c r="P794" s="120">
        <v>0</v>
      </c>
      <c r="Q794" s="27" t="str">
        <f>IF(G794="01 Jan 1900","Unregistered","Registered")</f>
        <v>Registered</v>
      </c>
      <c r="R794" s="121">
        <f>I794/H794</f>
        <v>0.8</v>
      </c>
      <c r="T794" s="117">
        <f t="shared" si="62"/>
        <v>0</v>
      </c>
      <c r="U794" s="117">
        <f t="shared" si="63"/>
        <v>0</v>
      </c>
    </row>
    <row r="795" spans="1:21" x14ac:dyDescent="0.3">
      <c r="A795" s="114">
        <v>5205</v>
      </c>
      <c r="B795" s="114" t="s">
        <v>1430</v>
      </c>
      <c r="C795" s="114" t="s">
        <v>94</v>
      </c>
      <c r="D795" s="114" t="s">
        <v>5801</v>
      </c>
      <c r="E795" s="114" t="s">
        <v>5802</v>
      </c>
      <c r="F795" s="115">
        <v>46063</v>
      </c>
      <c r="G795" s="114" t="s">
        <v>1744</v>
      </c>
      <c r="H795" s="116">
        <v>14263200</v>
      </c>
      <c r="I795" s="116">
        <v>11410560</v>
      </c>
      <c r="J795" s="116">
        <v>11410560</v>
      </c>
      <c r="K795" s="116">
        <v>0</v>
      </c>
      <c r="L795" s="116">
        <v>0</v>
      </c>
      <c r="M795" s="116">
        <v>0</v>
      </c>
      <c r="N795" s="116">
        <v>0</v>
      </c>
      <c r="O795" s="116">
        <v>0</v>
      </c>
      <c r="P795" s="120">
        <v>0</v>
      </c>
      <c r="Q795" s="27" t="str">
        <f>IF(G795="01 Jan 1900","Unregistered","Registered")</f>
        <v>Registered</v>
      </c>
      <c r="R795" s="121">
        <f>I795/H795</f>
        <v>0.8</v>
      </c>
      <c r="T795" s="117">
        <f t="shared" si="62"/>
        <v>0</v>
      </c>
      <c r="U795" s="117">
        <f t="shared" si="63"/>
        <v>0</v>
      </c>
    </row>
    <row r="796" spans="1:21" x14ac:dyDescent="0.3">
      <c r="A796" s="114">
        <v>5206</v>
      </c>
      <c r="B796" s="114" t="s">
        <v>1430</v>
      </c>
      <c r="C796" s="114" t="s">
        <v>94</v>
      </c>
      <c r="D796" s="114" t="s">
        <v>5803</v>
      </c>
      <c r="E796" s="114" t="s">
        <v>5804</v>
      </c>
      <c r="F796" s="115">
        <v>45239</v>
      </c>
      <c r="G796" s="114" t="s">
        <v>3562</v>
      </c>
      <c r="H796" s="116">
        <v>8438000</v>
      </c>
      <c r="I796" s="116">
        <v>6750400</v>
      </c>
      <c r="J796" s="116">
        <v>6750400</v>
      </c>
      <c r="K796" s="116">
        <v>0</v>
      </c>
      <c r="L796" s="116">
        <v>0</v>
      </c>
      <c r="M796" s="116">
        <v>0</v>
      </c>
      <c r="N796" s="116">
        <v>0</v>
      </c>
      <c r="O796" s="116">
        <v>0</v>
      </c>
      <c r="P796" s="120">
        <v>0</v>
      </c>
      <c r="Q796" s="27" t="str">
        <f>IF(G796="01 Jan 1900","Unregistered","Registered")</f>
        <v>Registered</v>
      </c>
      <c r="R796" s="121">
        <f>I796/H796</f>
        <v>0.8</v>
      </c>
      <c r="T796" s="117">
        <f t="shared" si="62"/>
        <v>0</v>
      </c>
      <c r="U796" s="117">
        <f t="shared" si="63"/>
        <v>0</v>
      </c>
    </row>
    <row r="797" spans="1:21" x14ac:dyDescent="0.3">
      <c r="A797" s="114">
        <v>5207</v>
      </c>
      <c r="B797" s="114" t="s">
        <v>1430</v>
      </c>
      <c r="C797" s="114" t="s">
        <v>94</v>
      </c>
      <c r="D797" s="114" t="s">
        <v>5805</v>
      </c>
      <c r="E797" s="114" t="s">
        <v>5806</v>
      </c>
      <c r="F797" s="115">
        <v>45313</v>
      </c>
      <c r="G797" s="114" t="s">
        <v>5027</v>
      </c>
      <c r="H797" s="116">
        <v>8358100</v>
      </c>
      <c r="I797" s="116">
        <v>6686480</v>
      </c>
      <c r="J797" s="116">
        <v>6686480</v>
      </c>
      <c r="K797" s="116">
        <v>0</v>
      </c>
      <c r="L797" s="116">
        <v>0</v>
      </c>
      <c r="M797" s="116">
        <v>0</v>
      </c>
      <c r="N797" s="116">
        <v>0</v>
      </c>
      <c r="O797" s="116">
        <v>0</v>
      </c>
      <c r="P797" s="120">
        <v>0</v>
      </c>
      <c r="Q797" s="27" t="str">
        <f>IF(G797="01 Jan 1900","Unregistered","Registered")</f>
        <v>Registered</v>
      </c>
      <c r="R797" s="121">
        <f>I797/H797</f>
        <v>0.8</v>
      </c>
      <c r="T797" s="117">
        <f t="shared" si="62"/>
        <v>0</v>
      </c>
      <c r="U797" s="117">
        <f t="shared" si="63"/>
        <v>0</v>
      </c>
    </row>
    <row r="798" spans="1:21" x14ac:dyDescent="0.3">
      <c r="A798" s="114">
        <v>5208</v>
      </c>
      <c r="B798" s="114" t="s">
        <v>1430</v>
      </c>
      <c r="C798" s="114" t="s">
        <v>94</v>
      </c>
      <c r="D798" s="114" t="s">
        <v>5807</v>
      </c>
      <c r="E798" s="114" t="s">
        <v>5808</v>
      </c>
      <c r="F798" s="115">
        <v>45565</v>
      </c>
      <c r="G798" s="114" t="s">
        <v>2610</v>
      </c>
      <c r="H798" s="116">
        <v>12810000</v>
      </c>
      <c r="I798" s="116">
        <v>10248000</v>
      </c>
      <c r="J798" s="116">
        <v>10248000</v>
      </c>
      <c r="K798" s="116">
        <v>0</v>
      </c>
      <c r="L798" s="116">
        <v>0</v>
      </c>
      <c r="M798" s="116">
        <v>0</v>
      </c>
      <c r="N798" s="116">
        <v>0</v>
      </c>
      <c r="O798" s="116">
        <v>0</v>
      </c>
      <c r="P798" s="120">
        <v>0</v>
      </c>
      <c r="Q798" s="27" t="str">
        <f>IF(G798="01 Jan 1900","Unregistered","Registered")</f>
        <v>Registered</v>
      </c>
      <c r="R798" s="121">
        <f>I798/H798</f>
        <v>0.8</v>
      </c>
      <c r="T798" s="117">
        <f t="shared" si="62"/>
        <v>0</v>
      </c>
      <c r="U798" s="117">
        <f t="shared" si="63"/>
        <v>0</v>
      </c>
    </row>
    <row r="799" spans="1:21" x14ac:dyDescent="0.3">
      <c r="A799" s="114">
        <v>5209</v>
      </c>
      <c r="B799" s="114" t="s">
        <v>1430</v>
      </c>
      <c r="C799" s="114" t="s">
        <v>94</v>
      </c>
      <c r="D799" s="114" t="s">
        <v>5809</v>
      </c>
      <c r="E799" s="114" t="s">
        <v>5810</v>
      </c>
      <c r="F799" s="115">
        <v>45218</v>
      </c>
      <c r="G799" s="114" t="s">
        <v>5096</v>
      </c>
      <c r="H799" s="116">
        <v>8440000</v>
      </c>
      <c r="I799" s="116">
        <v>6752000</v>
      </c>
      <c r="J799" s="116">
        <v>6752000</v>
      </c>
      <c r="K799" s="116">
        <v>0</v>
      </c>
      <c r="L799" s="116">
        <v>0</v>
      </c>
      <c r="M799" s="116">
        <v>0</v>
      </c>
      <c r="N799" s="116">
        <v>0</v>
      </c>
      <c r="O799" s="116">
        <v>0</v>
      </c>
      <c r="P799" s="120">
        <v>0</v>
      </c>
      <c r="Q799" s="27" t="str">
        <f>IF(G799="01 Jan 1900","Unregistered","Registered")</f>
        <v>Registered</v>
      </c>
      <c r="R799" s="121">
        <f>I799/H799</f>
        <v>0.8</v>
      </c>
      <c r="T799" s="117">
        <f t="shared" si="62"/>
        <v>0</v>
      </c>
      <c r="U799" s="117">
        <f t="shared" si="63"/>
        <v>0</v>
      </c>
    </row>
    <row r="800" spans="1:21" x14ac:dyDescent="0.3">
      <c r="A800" s="114">
        <v>5210</v>
      </c>
      <c r="B800" s="114" t="s">
        <v>1430</v>
      </c>
      <c r="C800" s="114" t="s">
        <v>94</v>
      </c>
      <c r="D800" s="114" t="s">
        <v>5811</v>
      </c>
      <c r="E800" s="114" t="s">
        <v>5812</v>
      </c>
      <c r="F800" s="115">
        <v>45586</v>
      </c>
      <c r="G800" s="114" t="s">
        <v>2435</v>
      </c>
      <c r="H800" s="116">
        <v>9348810</v>
      </c>
      <c r="I800" s="116">
        <v>7479047</v>
      </c>
      <c r="J800" s="116">
        <v>7479047</v>
      </c>
      <c r="K800" s="116">
        <v>0</v>
      </c>
      <c r="L800" s="116">
        <v>0</v>
      </c>
      <c r="M800" s="116">
        <v>0</v>
      </c>
      <c r="N800" s="116">
        <v>0</v>
      </c>
      <c r="O800" s="116">
        <v>0</v>
      </c>
      <c r="P800" s="120">
        <v>0</v>
      </c>
      <c r="Q800" s="27" t="str">
        <f>IF(G800="01 Jan 1900","Unregistered","Registered")</f>
        <v>Registered</v>
      </c>
      <c r="R800" s="121">
        <f>I800/H800</f>
        <v>0.79999989303451458</v>
      </c>
      <c r="T800" s="117">
        <f t="shared" si="62"/>
        <v>0</v>
      </c>
      <c r="U800" s="117">
        <f t="shared" si="63"/>
        <v>0</v>
      </c>
    </row>
    <row r="801" spans="1:21" x14ac:dyDescent="0.3">
      <c r="A801" s="114">
        <v>5211</v>
      </c>
      <c r="B801" s="114" t="s">
        <v>1430</v>
      </c>
      <c r="C801" s="114" t="s">
        <v>94</v>
      </c>
      <c r="D801" s="114" t="s">
        <v>5813</v>
      </c>
      <c r="E801" s="114" t="s">
        <v>5814</v>
      </c>
      <c r="F801" s="115">
        <v>45646</v>
      </c>
      <c r="G801" s="114" t="s">
        <v>5815</v>
      </c>
      <c r="H801" s="116">
        <v>13414200</v>
      </c>
      <c r="I801" s="116">
        <v>10731360</v>
      </c>
      <c r="J801" s="116">
        <v>10731360</v>
      </c>
      <c r="K801" s="116">
        <v>0</v>
      </c>
      <c r="L801" s="116">
        <v>0</v>
      </c>
      <c r="M801" s="116">
        <v>0</v>
      </c>
      <c r="N801" s="116">
        <v>0</v>
      </c>
      <c r="O801" s="116">
        <v>0</v>
      </c>
      <c r="P801" s="120">
        <v>0</v>
      </c>
      <c r="Q801" s="27" t="str">
        <f>IF(G801="01 Jan 1900","Unregistered","Registered")</f>
        <v>Registered</v>
      </c>
      <c r="R801" s="121">
        <f>I801/H801</f>
        <v>0.8</v>
      </c>
      <c r="T801" s="117">
        <f t="shared" si="62"/>
        <v>0</v>
      </c>
      <c r="U801" s="117">
        <f t="shared" si="63"/>
        <v>0</v>
      </c>
    </row>
    <row r="802" spans="1:21" x14ac:dyDescent="0.3">
      <c r="A802" s="114">
        <v>5212</v>
      </c>
      <c r="B802" s="114" t="s">
        <v>1430</v>
      </c>
      <c r="C802" s="114" t="s">
        <v>94</v>
      </c>
      <c r="D802" s="114" t="s">
        <v>5816</v>
      </c>
      <c r="E802" s="114" t="s">
        <v>5817</v>
      </c>
      <c r="F802" s="115">
        <v>45394</v>
      </c>
      <c r="G802" s="114" t="s">
        <v>5818</v>
      </c>
      <c r="H802" s="116">
        <v>12321429</v>
      </c>
      <c r="I802" s="116">
        <v>9857143</v>
      </c>
      <c r="J802" s="116">
        <v>9857143</v>
      </c>
      <c r="K802" s="116">
        <v>0</v>
      </c>
      <c r="L802" s="116">
        <v>0</v>
      </c>
      <c r="M802" s="116">
        <v>0</v>
      </c>
      <c r="N802" s="116">
        <v>0</v>
      </c>
      <c r="O802" s="116">
        <v>0</v>
      </c>
      <c r="P802" s="120">
        <v>0</v>
      </c>
      <c r="Q802" s="27" t="str">
        <f>IF(G802="01 Jan 1900","Unregistered","Registered")</f>
        <v>Registered</v>
      </c>
      <c r="R802" s="121">
        <f>I802/H802</f>
        <v>0.79999998376811654</v>
      </c>
      <c r="T802" s="117">
        <f t="shared" si="62"/>
        <v>0</v>
      </c>
      <c r="U802" s="117">
        <f t="shared" si="63"/>
        <v>0</v>
      </c>
    </row>
    <row r="803" spans="1:21" x14ac:dyDescent="0.3">
      <c r="A803" s="114">
        <v>5213</v>
      </c>
      <c r="B803" s="114" t="s">
        <v>1430</v>
      </c>
      <c r="C803" s="114" t="s">
        <v>94</v>
      </c>
      <c r="D803" s="114" t="s">
        <v>5819</v>
      </c>
      <c r="E803" s="114" t="s">
        <v>5820</v>
      </c>
      <c r="F803" s="115">
        <v>45230</v>
      </c>
      <c r="G803" s="114" t="s">
        <v>5379</v>
      </c>
      <c r="H803" s="116">
        <v>8460000</v>
      </c>
      <c r="I803" s="116">
        <v>6768000</v>
      </c>
      <c r="J803" s="116">
        <v>6768000</v>
      </c>
      <c r="K803" s="116">
        <v>0</v>
      </c>
      <c r="L803" s="116">
        <v>0</v>
      </c>
      <c r="M803" s="116">
        <v>0</v>
      </c>
      <c r="N803" s="116">
        <v>0</v>
      </c>
      <c r="O803" s="116">
        <v>0</v>
      </c>
      <c r="P803" s="120">
        <v>0</v>
      </c>
      <c r="Q803" s="27" t="str">
        <f>IF(G803="01 Jan 1900","Unregistered","Registered")</f>
        <v>Registered</v>
      </c>
      <c r="R803" s="121">
        <f>I803/H803</f>
        <v>0.8</v>
      </c>
      <c r="T803" s="117">
        <f t="shared" si="62"/>
        <v>0</v>
      </c>
      <c r="U803" s="117">
        <f t="shared" si="63"/>
        <v>0</v>
      </c>
    </row>
    <row r="804" spans="1:21" x14ac:dyDescent="0.3">
      <c r="A804" s="114">
        <v>5214</v>
      </c>
      <c r="B804" s="114" t="s">
        <v>1430</v>
      </c>
      <c r="C804" s="114" t="s">
        <v>94</v>
      </c>
      <c r="D804" s="114" t="s">
        <v>5821</v>
      </c>
      <c r="E804" s="114" t="s">
        <v>5822</v>
      </c>
      <c r="F804" s="115">
        <v>45473</v>
      </c>
      <c r="G804" s="114" t="s">
        <v>3408</v>
      </c>
      <c r="H804" s="116">
        <v>8616071</v>
      </c>
      <c r="I804" s="116">
        <v>6892857</v>
      </c>
      <c r="J804" s="116">
        <v>6892857</v>
      </c>
      <c r="K804" s="116">
        <v>0</v>
      </c>
      <c r="L804" s="116">
        <v>0</v>
      </c>
      <c r="M804" s="116">
        <v>0</v>
      </c>
      <c r="N804" s="116">
        <v>0</v>
      </c>
      <c r="O804" s="116">
        <v>0</v>
      </c>
      <c r="P804" s="120">
        <v>0</v>
      </c>
      <c r="Q804" s="27" t="str">
        <f>IF(G804="01 Jan 1900","Unregistered","Registered")</f>
        <v>Registered</v>
      </c>
      <c r="R804" s="121">
        <f>I804/H804</f>
        <v>0.80000002321243635</v>
      </c>
      <c r="T804" s="117">
        <f t="shared" si="62"/>
        <v>0</v>
      </c>
      <c r="U804" s="117">
        <f t="shared" si="63"/>
        <v>0</v>
      </c>
    </row>
    <row r="805" spans="1:21" x14ac:dyDescent="0.3">
      <c r="A805" s="114">
        <v>5215</v>
      </c>
      <c r="B805" s="114" t="s">
        <v>1430</v>
      </c>
      <c r="C805" s="114" t="s">
        <v>94</v>
      </c>
      <c r="D805" s="114" t="s">
        <v>5823</v>
      </c>
      <c r="E805" s="114" t="s">
        <v>5824</v>
      </c>
      <c r="F805" s="115">
        <v>45520</v>
      </c>
      <c r="G805" s="114" t="s">
        <v>5825</v>
      </c>
      <c r="H805" s="116">
        <v>12290124</v>
      </c>
      <c r="I805" s="116">
        <v>9832097</v>
      </c>
      <c r="J805" s="116">
        <v>9832097</v>
      </c>
      <c r="K805" s="116">
        <v>0</v>
      </c>
      <c r="L805" s="116">
        <v>0</v>
      </c>
      <c r="M805" s="116">
        <v>0</v>
      </c>
      <c r="N805" s="116">
        <v>0</v>
      </c>
      <c r="O805" s="116">
        <v>0</v>
      </c>
      <c r="P805" s="120">
        <v>0</v>
      </c>
      <c r="Q805" s="27" t="str">
        <f>IF(G805="01 Jan 1900","Unregistered","Registered")</f>
        <v>Registered</v>
      </c>
      <c r="R805" s="121">
        <f>I805/H805</f>
        <v>0.79999982099448308</v>
      </c>
      <c r="T805" s="117">
        <f t="shared" si="62"/>
        <v>0</v>
      </c>
      <c r="U805" s="117">
        <f t="shared" si="63"/>
        <v>0</v>
      </c>
    </row>
    <row r="806" spans="1:21" x14ac:dyDescent="0.3">
      <c r="A806" s="114">
        <v>5216</v>
      </c>
      <c r="B806" s="114" t="s">
        <v>1430</v>
      </c>
      <c r="C806" s="114" t="s">
        <v>94</v>
      </c>
      <c r="D806" s="114" t="s">
        <v>5826</v>
      </c>
      <c r="E806" s="114" t="s">
        <v>5827</v>
      </c>
      <c r="F806" s="115">
        <v>45218</v>
      </c>
      <c r="G806" s="114" t="s">
        <v>5072</v>
      </c>
      <c r="H806" s="116">
        <v>12768000</v>
      </c>
      <c r="I806" s="116">
        <v>10214400</v>
      </c>
      <c r="J806" s="116">
        <v>10214400</v>
      </c>
      <c r="K806" s="116">
        <v>0</v>
      </c>
      <c r="L806" s="116">
        <v>0</v>
      </c>
      <c r="M806" s="116">
        <v>0</v>
      </c>
      <c r="N806" s="116">
        <v>0</v>
      </c>
      <c r="O806" s="116">
        <v>0</v>
      </c>
      <c r="P806" s="120">
        <v>0</v>
      </c>
      <c r="Q806" s="27" t="str">
        <f>IF(G806="01 Jan 1900","Unregistered","Registered")</f>
        <v>Registered</v>
      </c>
      <c r="R806" s="121">
        <f>I806/H806</f>
        <v>0.8</v>
      </c>
      <c r="T806" s="117">
        <f t="shared" si="62"/>
        <v>0</v>
      </c>
      <c r="U806" s="117">
        <f t="shared" si="63"/>
        <v>0</v>
      </c>
    </row>
    <row r="807" spans="1:21" x14ac:dyDescent="0.3">
      <c r="A807" s="114">
        <v>10250</v>
      </c>
      <c r="B807" s="114" t="s">
        <v>1430</v>
      </c>
      <c r="C807" s="114" t="s">
        <v>94</v>
      </c>
      <c r="D807" s="114" t="s">
        <v>9696</v>
      </c>
      <c r="E807" s="114" t="s">
        <v>9697</v>
      </c>
      <c r="F807" s="115">
        <v>45157</v>
      </c>
      <c r="G807" s="114" t="s">
        <v>3548</v>
      </c>
      <c r="H807" s="116">
        <v>13214286</v>
      </c>
      <c r="I807" s="116">
        <v>2095000</v>
      </c>
      <c r="J807" s="116">
        <v>2227143</v>
      </c>
      <c r="K807" s="116">
        <v>-132143</v>
      </c>
      <c r="L807" s="116">
        <v>0</v>
      </c>
      <c r="M807" s="116">
        <v>0</v>
      </c>
      <c r="N807" s="116">
        <v>0</v>
      </c>
      <c r="O807" s="116">
        <v>0</v>
      </c>
      <c r="P807" s="120">
        <v>0</v>
      </c>
      <c r="Q807" s="27" t="str">
        <f>IF(G807="01 Jan 1900","Unregistered","Registered")</f>
        <v>Registered</v>
      </c>
      <c r="R807" s="121">
        <f>I807/H807</f>
        <v>0.15854053711263705</v>
      </c>
      <c r="T807" s="117">
        <f t="shared" si="62"/>
        <v>0</v>
      </c>
      <c r="U807" s="117">
        <f t="shared" si="63"/>
        <v>-132143</v>
      </c>
    </row>
    <row r="808" spans="1:21" x14ac:dyDescent="0.3">
      <c r="A808" s="114">
        <v>10516</v>
      </c>
      <c r="B808" s="114" t="s">
        <v>1430</v>
      </c>
      <c r="C808" s="114" t="s">
        <v>94</v>
      </c>
      <c r="D808" s="114" t="s">
        <v>10113</v>
      </c>
      <c r="E808" s="114" t="s">
        <v>10114</v>
      </c>
      <c r="F808" s="115">
        <v>45194</v>
      </c>
      <c r="G808" s="114" t="s">
        <v>5385</v>
      </c>
      <c r="H808" s="116">
        <v>10637970</v>
      </c>
      <c r="I808" s="116">
        <v>8510377</v>
      </c>
      <c r="J808" s="116">
        <v>10637970</v>
      </c>
      <c r="K808" s="116">
        <v>-2127593</v>
      </c>
      <c r="L808" s="116">
        <v>0</v>
      </c>
      <c r="M808" s="116">
        <v>0</v>
      </c>
      <c r="N808" s="116">
        <v>0</v>
      </c>
      <c r="O808" s="116">
        <v>0</v>
      </c>
      <c r="P808" s="120">
        <v>0</v>
      </c>
      <c r="Q808" s="27" t="str">
        <f>IF(G808="01 Jan 1900","Unregistered","Registered")</f>
        <v>Registered</v>
      </c>
      <c r="R808" s="121">
        <f>I808/H808</f>
        <v>0.80000009400289718</v>
      </c>
      <c r="T808" s="117">
        <f t="shared" si="62"/>
        <v>0</v>
      </c>
      <c r="U808" s="117">
        <f t="shared" si="63"/>
        <v>-2127593</v>
      </c>
    </row>
    <row r="809" spans="1:21" x14ac:dyDescent="0.3">
      <c r="A809" s="114">
        <v>1719</v>
      </c>
      <c r="B809" s="114" t="s">
        <v>2097</v>
      </c>
      <c r="C809" s="114" t="s">
        <v>88</v>
      </c>
      <c r="D809" s="114" t="s">
        <v>5041</v>
      </c>
      <c r="E809" s="114" t="s">
        <v>5042</v>
      </c>
      <c r="F809" s="115">
        <v>45334</v>
      </c>
      <c r="G809" s="114" t="s">
        <v>3623</v>
      </c>
      <c r="H809" s="116">
        <v>12913200</v>
      </c>
      <c r="I809" s="116">
        <v>12913200</v>
      </c>
      <c r="J809" s="116">
        <v>12913200</v>
      </c>
      <c r="K809" s="116">
        <v>0</v>
      </c>
      <c r="L809" s="116">
        <v>0</v>
      </c>
      <c r="M809" s="116">
        <v>0</v>
      </c>
      <c r="N809" s="116">
        <v>0</v>
      </c>
      <c r="O809" s="116">
        <v>0</v>
      </c>
      <c r="P809" s="120">
        <v>0</v>
      </c>
      <c r="Q809" s="27" t="str">
        <f>IF(G809="01 Jan 1900","Unregistered","Registered")</f>
        <v>Registered</v>
      </c>
      <c r="R809" s="121">
        <f>I809/H809</f>
        <v>1</v>
      </c>
      <c r="T809" s="117">
        <f t="shared" si="62"/>
        <v>0</v>
      </c>
      <c r="U809" s="117">
        <f t="shared" si="63"/>
        <v>0</v>
      </c>
    </row>
    <row r="810" spans="1:21" x14ac:dyDescent="0.3">
      <c r="A810" s="114">
        <v>1720</v>
      </c>
      <c r="B810" s="114" t="s">
        <v>2097</v>
      </c>
      <c r="C810" s="114" t="s">
        <v>88</v>
      </c>
      <c r="D810" s="114" t="s">
        <v>5043</v>
      </c>
      <c r="E810" s="114" t="s">
        <v>5044</v>
      </c>
      <c r="F810" s="115">
        <v>45334</v>
      </c>
      <c r="G810" s="114" t="s">
        <v>3184</v>
      </c>
      <c r="H810" s="116">
        <v>13497600</v>
      </c>
      <c r="I810" s="116">
        <v>13497600</v>
      </c>
      <c r="J810" s="116">
        <v>13497600</v>
      </c>
      <c r="K810" s="116">
        <v>0</v>
      </c>
      <c r="L810" s="116">
        <v>0</v>
      </c>
      <c r="M810" s="116">
        <v>0</v>
      </c>
      <c r="N810" s="116">
        <v>0</v>
      </c>
      <c r="O810" s="116">
        <v>0</v>
      </c>
      <c r="P810" s="120">
        <v>0</v>
      </c>
      <c r="Q810" s="27" t="str">
        <f>IF(G810="01 Jan 1900","Unregistered","Registered")</f>
        <v>Registered</v>
      </c>
      <c r="R810" s="121">
        <f>I810/H810</f>
        <v>1</v>
      </c>
      <c r="T810" s="117">
        <f t="shared" si="62"/>
        <v>0</v>
      </c>
      <c r="U810" s="117">
        <f t="shared" si="63"/>
        <v>0</v>
      </c>
    </row>
    <row r="811" spans="1:21" x14ac:dyDescent="0.3">
      <c r="A811" s="114">
        <v>1721</v>
      </c>
      <c r="B811" s="114" t="s">
        <v>2097</v>
      </c>
      <c r="C811" s="114" t="s">
        <v>88</v>
      </c>
      <c r="D811" s="114" t="s">
        <v>5045</v>
      </c>
      <c r="E811" s="114" t="s">
        <v>5046</v>
      </c>
      <c r="F811" s="115">
        <v>45359</v>
      </c>
      <c r="G811" s="114" t="s">
        <v>3493</v>
      </c>
      <c r="H811" s="116">
        <v>12974400</v>
      </c>
      <c r="I811" s="116">
        <v>12974400</v>
      </c>
      <c r="J811" s="116">
        <v>12974400</v>
      </c>
      <c r="K811" s="116">
        <v>0</v>
      </c>
      <c r="L811" s="116">
        <v>0</v>
      </c>
      <c r="M811" s="116">
        <v>0</v>
      </c>
      <c r="N811" s="116">
        <v>0</v>
      </c>
      <c r="O811" s="116">
        <v>0</v>
      </c>
      <c r="P811" s="120">
        <v>0</v>
      </c>
      <c r="Q811" s="27" t="str">
        <f>IF(G811="01 Jan 1900","Unregistered","Registered")</f>
        <v>Registered</v>
      </c>
      <c r="R811" s="121">
        <f>I811/H811</f>
        <v>1</v>
      </c>
      <c r="T811" s="117">
        <f t="shared" si="62"/>
        <v>0</v>
      </c>
      <c r="U811" s="117">
        <f t="shared" si="63"/>
        <v>0</v>
      </c>
    </row>
    <row r="812" spans="1:21" x14ac:dyDescent="0.3">
      <c r="A812" s="114">
        <v>1722</v>
      </c>
      <c r="B812" s="114" t="s">
        <v>2097</v>
      </c>
      <c r="C812" s="114" t="s">
        <v>88</v>
      </c>
      <c r="D812" s="114" t="s">
        <v>5047</v>
      </c>
      <c r="E812" s="114" t="s">
        <v>5048</v>
      </c>
      <c r="F812" s="115">
        <v>45387</v>
      </c>
      <c r="G812" s="114" t="s">
        <v>5049</v>
      </c>
      <c r="H812" s="116">
        <v>13497600</v>
      </c>
      <c r="I812" s="116">
        <v>13497600</v>
      </c>
      <c r="J812" s="116">
        <v>13497600</v>
      </c>
      <c r="K812" s="116">
        <v>0</v>
      </c>
      <c r="L812" s="116">
        <v>0</v>
      </c>
      <c r="M812" s="116">
        <v>0</v>
      </c>
      <c r="N812" s="116">
        <v>0</v>
      </c>
      <c r="O812" s="116">
        <v>0</v>
      </c>
      <c r="P812" s="120">
        <v>0</v>
      </c>
      <c r="Q812" s="27" t="str">
        <f>IF(G812="01 Jan 1900","Unregistered","Registered")</f>
        <v>Registered</v>
      </c>
      <c r="R812" s="121">
        <f>I812/H812</f>
        <v>1</v>
      </c>
      <c r="T812" s="117">
        <f t="shared" si="62"/>
        <v>0</v>
      </c>
      <c r="U812" s="117">
        <f t="shared" si="63"/>
        <v>0</v>
      </c>
    </row>
    <row r="813" spans="1:21" x14ac:dyDescent="0.3">
      <c r="A813" s="114">
        <v>1723</v>
      </c>
      <c r="B813" s="114" t="s">
        <v>2097</v>
      </c>
      <c r="C813" s="114" t="s">
        <v>88</v>
      </c>
      <c r="D813" s="114" t="s">
        <v>5050</v>
      </c>
      <c r="E813" s="114" t="s">
        <v>5051</v>
      </c>
      <c r="F813" s="115">
        <v>45026</v>
      </c>
      <c r="G813" s="114" t="s">
        <v>5052</v>
      </c>
      <c r="H813" s="116">
        <v>13096800</v>
      </c>
      <c r="I813" s="116">
        <v>13096800</v>
      </c>
      <c r="J813" s="116">
        <v>13096800</v>
      </c>
      <c r="K813" s="116">
        <v>0</v>
      </c>
      <c r="L813" s="116">
        <v>0</v>
      </c>
      <c r="M813" s="116">
        <v>0</v>
      </c>
      <c r="N813" s="116">
        <v>0</v>
      </c>
      <c r="O813" s="116">
        <v>0</v>
      </c>
      <c r="P813" s="120">
        <v>0</v>
      </c>
      <c r="Q813" s="27" t="str">
        <f>IF(G813="01 Jan 1900","Unregistered","Registered")</f>
        <v>Registered</v>
      </c>
      <c r="R813" s="121">
        <f>I813/H813</f>
        <v>1</v>
      </c>
      <c r="T813" s="117">
        <f t="shared" si="62"/>
        <v>0</v>
      </c>
      <c r="U813" s="117">
        <f t="shared" si="63"/>
        <v>0</v>
      </c>
    </row>
    <row r="814" spans="1:21" x14ac:dyDescent="0.3">
      <c r="A814" s="114">
        <v>1724</v>
      </c>
      <c r="B814" s="114" t="s">
        <v>2097</v>
      </c>
      <c r="C814" s="114" t="s">
        <v>88</v>
      </c>
      <c r="D814" s="114" t="s">
        <v>5053</v>
      </c>
      <c r="E814" s="114" t="s">
        <v>5054</v>
      </c>
      <c r="F814" s="115">
        <v>45206</v>
      </c>
      <c r="G814" s="114" t="s">
        <v>5055</v>
      </c>
      <c r="H814" s="116">
        <v>13619200</v>
      </c>
      <c r="I814" s="116">
        <v>13619200</v>
      </c>
      <c r="J814" s="116">
        <v>13619200</v>
      </c>
      <c r="K814" s="116">
        <v>0</v>
      </c>
      <c r="L814" s="116">
        <v>0</v>
      </c>
      <c r="M814" s="116">
        <v>0</v>
      </c>
      <c r="N814" s="116">
        <v>0</v>
      </c>
      <c r="O814" s="116">
        <v>0</v>
      </c>
      <c r="P814" s="120">
        <v>0</v>
      </c>
      <c r="Q814" s="27" t="str">
        <f>IF(G814="01 Jan 1900","Unregistered","Registered")</f>
        <v>Registered</v>
      </c>
      <c r="R814" s="121">
        <f>I814/H814</f>
        <v>1</v>
      </c>
      <c r="T814" s="117">
        <f t="shared" si="62"/>
        <v>0</v>
      </c>
      <c r="U814" s="117">
        <f t="shared" si="63"/>
        <v>0</v>
      </c>
    </row>
    <row r="815" spans="1:21" x14ac:dyDescent="0.3">
      <c r="A815" s="114">
        <v>1725</v>
      </c>
      <c r="B815" s="114" t="s">
        <v>2097</v>
      </c>
      <c r="C815" s="114" t="s">
        <v>88</v>
      </c>
      <c r="D815" s="114" t="s">
        <v>5056</v>
      </c>
      <c r="E815" s="114" t="s">
        <v>5057</v>
      </c>
      <c r="F815" s="115">
        <v>45229</v>
      </c>
      <c r="G815" s="114" t="s">
        <v>4964</v>
      </c>
      <c r="H815" s="116">
        <v>13341600</v>
      </c>
      <c r="I815" s="116">
        <v>13341600</v>
      </c>
      <c r="J815" s="116">
        <v>13341600</v>
      </c>
      <c r="K815" s="116">
        <v>0</v>
      </c>
      <c r="L815" s="116">
        <v>0</v>
      </c>
      <c r="M815" s="116">
        <v>0</v>
      </c>
      <c r="N815" s="116">
        <v>0</v>
      </c>
      <c r="O815" s="116">
        <v>0</v>
      </c>
      <c r="P815" s="120">
        <v>0</v>
      </c>
      <c r="Q815" s="27" t="str">
        <f>IF(G815="01 Jan 1900","Unregistered","Registered")</f>
        <v>Registered</v>
      </c>
      <c r="R815" s="121">
        <f>I815/H815</f>
        <v>1</v>
      </c>
      <c r="T815" s="117">
        <f t="shared" si="62"/>
        <v>0</v>
      </c>
      <c r="U815" s="117">
        <f t="shared" si="63"/>
        <v>0</v>
      </c>
    </row>
    <row r="816" spans="1:21" x14ac:dyDescent="0.3">
      <c r="A816" s="114">
        <v>1726</v>
      </c>
      <c r="B816" s="114" t="s">
        <v>2097</v>
      </c>
      <c r="C816" s="114" t="s">
        <v>88</v>
      </c>
      <c r="D816" s="114" t="s">
        <v>5058</v>
      </c>
      <c r="E816" s="114" t="s">
        <v>5059</v>
      </c>
      <c r="F816" s="115">
        <v>45026</v>
      </c>
      <c r="G816" s="114" t="s">
        <v>3083</v>
      </c>
      <c r="H816" s="116">
        <v>12889600</v>
      </c>
      <c r="I816" s="116">
        <v>12889600</v>
      </c>
      <c r="J816" s="116">
        <v>12889600</v>
      </c>
      <c r="K816" s="116">
        <v>0</v>
      </c>
      <c r="L816" s="116">
        <v>0</v>
      </c>
      <c r="M816" s="116">
        <v>0</v>
      </c>
      <c r="N816" s="116">
        <v>0</v>
      </c>
      <c r="O816" s="116">
        <v>0</v>
      </c>
      <c r="P816" s="120">
        <v>0</v>
      </c>
      <c r="Q816" s="27" t="str">
        <f>IF(G816="01 Jan 1900","Unregistered","Registered")</f>
        <v>Registered</v>
      </c>
      <c r="R816" s="121">
        <f>I816/H816</f>
        <v>1</v>
      </c>
      <c r="T816" s="117">
        <f t="shared" si="62"/>
        <v>0</v>
      </c>
      <c r="U816" s="117">
        <f t="shared" si="63"/>
        <v>0</v>
      </c>
    </row>
    <row r="817" spans="1:21" x14ac:dyDescent="0.3">
      <c r="A817" s="114">
        <v>1727</v>
      </c>
      <c r="B817" s="114" t="s">
        <v>2097</v>
      </c>
      <c r="C817" s="114" t="s">
        <v>88</v>
      </c>
      <c r="D817" s="114" t="s">
        <v>5060</v>
      </c>
      <c r="E817" s="114" t="s">
        <v>5061</v>
      </c>
      <c r="F817" s="115">
        <v>45026</v>
      </c>
      <c r="G817" s="114" t="s">
        <v>2635</v>
      </c>
      <c r="H817" s="116">
        <v>13219200</v>
      </c>
      <c r="I817" s="116">
        <v>13219200</v>
      </c>
      <c r="J817" s="116">
        <v>13219200</v>
      </c>
      <c r="K817" s="116">
        <v>0</v>
      </c>
      <c r="L817" s="116">
        <v>0</v>
      </c>
      <c r="M817" s="116">
        <v>0</v>
      </c>
      <c r="N817" s="116">
        <v>0</v>
      </c>
      <c r="O817" s="116">
        <v>0</v>
      </c>
      <c r="P817" s="120">
        <v>0</v>
      </c>
      <c r="Q817" s="27" t="str">
        <f>IF(G817="01 Jan 1900","Unregistered","Registered")</f>
        <v>Registered</v>
      </c>
      <c r="R817" s="121">
        <f>I817/H817</f>
        <v>1</v>
      </c>
      <c r="T817" s="117">
        <f t="shared" si="62"/>
        <v>0</v>
      </c>
      <c r="U817" s="117">
        <f t="shared" si="63"/>
        <v>0</v>
      </c>
    </row>
    <row r="818" spans="1:21" x14ac:dyDescent="0.3">
      <c r="A818" s="114">
        <v>1728</v>
      </c>
      <c r="B818" s="114" t="s">
        <v>2097</v>
      </c>
      <c r="C818" s="114" t="s">
        <v>88</v>
      </c>
      <c r="D818" s="114" t="s">
        <v>5062</v>
      </c>
      <c r="E818" s="114" t="s">
        <v>5063</v>
      </c>
      <c r="F818" s="115">
        <v>45157</v>
      </c>
      <c r="G818" s="114" t="s">
        <v>2078</v>
      </c>
      <c r="H818" s="116">
        <v>13497600</v>
      </c>
      <c r="I818" s="116">
        <v>13497600</v>
      </c>
      <c r="J818" s="116">
        <v>13497600</v>
      </c>
      <c r="K818" s="116">
        <v>0</v>
      </c>
      <c r="L818" s="116">
        <v>0</v>
      </c>
      <c r="M818" s="116">
        <v>0</v>
      </c>
      <c r="N818" s="116">
        <v>0</v>
      </c>
      <c r="O818" s="116">
        <v>0</v>
      </c>
      <c r="P818" s="120">
        <v>0</v>
      </c>
      <c r="Q818" s="27" t="str">
        <f>IF(G818="01 Jan 1900","Unregistered","Registered")</f>
        <v>Registered</v>
      </c>
      <c r="R818" s="121">
        <f>I818/H818</f>
        <v>1</v>
      </c>
      <c r="T818" s="117">
        <f t="shared" si="62"/>
        <v>0</v>
      </c>
      <c r="U818" s="117">
        <f t="shared" si="63"/>
        <v>0</v>
      </c>
    </row>
    <row r="819" spans="1:21" x14ac:dyDescent="0.3">
      <c r="A819" s="114">
        <v>1729</v>
      </c>
      <c r="B819" s="114" t="s">
        <v>2097</v>
      </c>
      <c r="C819" s="114" t="s">
        <v>88</v>
      </c>
      <c r="D819" s="114" t="s">
        <v>5064</v>
      </c>
      <c r="E819" s="114" t="s">
        <v>5065</v>
      </c>
      <c r="F819" s="115">
        <v>45251</v>
      </c>
      <c r="G819" s="114" t="s">
        <v>3646</v>
      </c>
      <c r="H819" s="116">
        <v>13219200</v>
      </c>
      <c r="I819" s="116">
        <v>13219200</v>
      </c>
      <c r="J819" s="116">
        <v>13219200</v>
      </c>
      <c r="K819" s="116">
        <v>0</v>
      </c>
      <c r="L819" s="116">
        <v>0</v>
      </c>
      <c r="M819" s="116">
        <v>0</v>
      </c>
      <c r="N819" s="116">
        <v>0</v>
      </c>
      <c r="O819" s="116">
        <v>0</v>
      </c>
      <c r="P819" s="120">
        <v>0</v>
      </c>
      <c r="Q819" s="27" t="str">
        <f>IF(G819="01 Jan 1900","Unregistered","Registered")</f>
        <v>Registered</v>
      </c>
      <c r="R819" s="121">
        <f>I819/H819</f>
        <v>1</v>
      </c>
      <c r="T819" s="117">
        <f t="shared" si="62"/>
        <v>0</v>
      </c>
      <c r="U819" s="117">
        <f t="shared" si="63"/>
        <v>0</v>
      </c>
    </row>
    <row r="820" spans="1:21" x14ac:dyDescent="0.3">
      <c r="A820" s="114">
        <v>1730</v>
      </c>
      <c r="B820" s="114" t="s">
        <v>2097</v>
      </c>
      <c r="C820" s="114" t="s">
        <v>88</v>
      </c>
      <c r="D820" s="114" t="s">
        <v>5066</v>
      </c>
      <c r="E820" s="114" t="s">
        <v>5067</v>
      </c>
      <c r="F820" s="115">
        <v>45290</v>
      </c>
      <c r="G820" s="114" t="s">
        <v>2916</v>
      </c>
      <c r="H820" s="116">
        <v>13619200</v>
      </c>
      <c r="I820" s="116">
        <v>13619200</v>
      </c>
      <c r="J820" s="116">
        <v>13619200</v>
      </c>
      <c r="K820" s="116">
        <v>0</v>
      </c>
      <c r="L820" s="116">
        <v>0</v>
      </c>
      <c r="M820" s="116">
        <v>0</v>
      </c>
      <c r="N820" s="116">
        <v>0</v>
      </c>
      <c r="O820" s="116">
        <v>0</v>
      </c>
      <c r="P820" s="120">
        <v>0</v>
      </c>
      <c r="Q820" s="27" t="str">
        <f>IF(G820="01 Jan 1900","Unregistered","Registered")</f>
        <v>Registered</v>
      </c>
      <c r="R820" s="121">
        <f>I820/H820</f>
        <v>1</v>
      </c>
      <c r="T820" s="117">
        <f t="shared" si="62"/>
        <v>0</v>
      </c>
      <c r="U820" s="117">
        <f t="shared" si="63"/>
        <v>0</v>
      </c>
    </row>
    <row r="821" spans="1:21" x14ac:dyDescent="0.3">
      <c r="A821" s="114">
        <v>1731</v>
      </c>
      <c r="B821" s="114" t="s">
        <v>2097</v>
      </c>
      <c r="C821" s="114" t="s">
        <v>88</v>
      </c>
      <c r="D821" s="114" t="s">
        <v>5068</v>
      </c>
      <c r="E821" s="114" t="s">
        <v>5069</v>
      </c>
      <c r="F821" s="115">
        <v>45304</v>
      </c>
      <c r="G821" s="114" t="s">
        <v>2805</v>
      </c>
      <c r="H821" s="116">
        <v>13708800</v>
      </c>
      <c r="I821" s="116">
        <v>13708800</v>
      </c>
      <c r="J821" s="116">
        <v>13708800</v>
      </c>
      <c r="K821" s="116">
        <v>0</v>
      </c>
      <c r="L821" s="116">
        <v>0</v>
      </c>
      <c r="M821" s="116">
        <v>0</v>
      </c>
      <c r="N821" s="116">
        <v>0</v>
      </c>
      <c r="O821" s="116">
        <v>0</v>
      </c>
      <c r="P821" s="120">
        <v>0</v>
      </c>
      <c r="Q821" s="27" t="str">
        <f>IF(G821="01 Jan 1900","Unregistered","Registered")</f>
        <v>Registered</v>
      </c>
      <c r="R821" s="121">
        <f>I821/H821</f>
        <v>1</v>
      </c>
      <c r="T821" s="117">
        <f t="shared" si="62"/>
        <v>0</v>
      </c>
      <c r="U821" s="117">
        <f t="shared" si="63"/>
        <v>0</v>
      </c>
    </row>
    <row r="822" spans="1:21" x14ac:dyDescent="0.3">
      <c r="A822" s="114">
        <v>1732</v>
      </c>
      <c r="B822" s="114" t="s">
        <v>2097</v>
      </c>
      <c r="C822" s="114" t="s">
        <v>88</v>
      </c>
      <c r="D822" s="114" t="s">
        <v>5070</v>
      </c>
      <c r="E822" s="114" t="s">
        <v>5071</v>
      </c>
      <c r="F822" s="115">
        <v>45183</v>
      </c>
      <c r="G822" s="114" t="s">
        <v>5072</v>
      </c>
      <c r="H822" s="116">
        <v>13740800</v>
      </c>
      <c r="I822" s="116">
        <v>13740800</v>
      </c>
      <c r="J822" s="116">
        <v>13740800</v>
      </c>
      <c r="K822" s="116">
        <v>0</v>
      </c>
      <c r="L822" s="116">
        <v>0</v>
      </c>
      <c r="M822" s="116">
        <v>0</v>
      </c>
      <c r="N822" s="116">
        <v>0</v>
      </c>
      <c r="O822" s="116">
        <v>0</v>
      </c>
      <c r="P822" s="120">
        <v>0</v>
      </c>
      <c r="Q822" s="27" t="str">
        <f>IF(G822="01 Jan 1900","Unregistered","Registered")</f>
        <v>Registered</v>
      </c>
      <c r="R822" s="121">
        <f>I822/H822</f>
        <v>1</v>
      </c>
      <c r="T822" s="117">
        <f t="shared" si="62"/>
        <v>0</v>
      </c>
      <c r="U822" s="117">
        <f t="shared" si="63"/>
        <v>0</v>
      </c>
    </row>
    <row r="823" spans="1:21" x14ac:dyDescent="0.3">
      <c r="A823" s="114">
        <v>6</v>
      </c>
      <c r="B823" s="114" t="s">
        <v>62</v>
      </c>
      <c r="C823" s="114" t="s">
        <v>1362</v>
      </c>
      <c r="D823" s="114" t="s">
        <v>1363</v>
      </c>
      <c r="E823" s="114" t="s">
        <v>1364</v>
      </c>
      <c r="F823" s="115">
        <v>45045</v>
      </c>
      <c r="G823" s="114" t="s">
        <v>1365</v>
      </c>
      <c r="H823" s="116">
        <v>40000000</v>
      </c>
      <c r="I823" s="116">
        <v>40000000</v>
      </c>
      <c r="J823" s="116">
        <v>655000</v>
      </c>
      <c r="K823" s="116">
        <v>39345000</v>
      </c>
      <c r="L823" s="116">
        <v>0</v>
      </c>
      <c r="M823" s="116">
        <v>0</v>
      </c>
      <c r="N823" s="116">
        <v>0</v>
      </c>
      <c r="O823" s="116">
        <v>0</v>
      </c>
      <c r="P823" s="120">
        <v>39345000</v>
      </c>
      <c r="Q823" s="27" t="str">
        <f>IF(G823="01 Jan 1900","Unregistered","Registered")</f>
        <v>Registered</v>
      </c>
      <c r="R823" s="121">
        <f>I823/H823</f>
        <v>1</v>
      </c>
      <c r="T823" s="117">
        <f t="shared" si="62"/>
        <v>39345000</v>
      </c>
      <c r="U823" s="117">
        <f t="shared" si="63"/>
        <v>0</v>
      </c>
    </row>
    <row r="824" spans="1:21" x14ac:dyDescent="0.3">
      <c r="A824" s="114">
        <v>76</v>
      </c>
      <c r="B824" s="114" t="s">
        <v>62</v>
      </c>
      <c r="C824" s="114" t="s">
        <v>1362</v>
      </c>
      <c r="D824" s="114" t="s">
        <v>1552</v>
      </c>
      <c r="E824" s="114" t="s">
        <v>1553</v>
      </c>
      <c r="F824" s="115">
        <v>44088</v>
      </c>
      <c r="G824" s="114" t="s">
        <v>1554</v>
      </c>
      <c r="H824" s="116">
        <v>21400000</v>
      </c>
      <c r="I824" s="116">
        <v>21400000</v>
      </c>
      <c r="J824" s="116">
        <v>15500000</v>
      </c>
      <c r="K824" s="116">
        <v>5900000</v>
      </c>
      <c r="L824" s="116">
        <v>0</v>
      </c>
      <c r="M824" s="116">
        <v>0</v>
      </c>
      <c r="N824" s="116">
        <v>0</v>
      </c>
      <c r="O824" s="116">
        <v>0</v>
      </c>
      <c r="P824" s="120">
        <v>5900000</v>
      </c>
      <c r="Q824" s="27" t="str">
        <f>IF(G824="01 Jan 1900","Unregistered","Registered")</f>
        <v>Registered</v>
      </c>
      <c r="R824" s="121">
        <f>I824/H824</f>
        <v>1</v>
      </c>
      <c r="T824" s="117">
        <f t="shared" si="62"/>
        <v>5900000</v>
      </c>
      <c r="U824" s="117">
        <f t="shared" si="63"/>
        <v>0</v>
      </c>
    </row>
    <row r="825" spans="1:21" x14ac:dyDescent="0.3">
      <c r="A825" s="114">
        <v>130</v>
      </c>
      <c r="B825" s="114" t="s">
        <v>62</v>
      </c>
      <c r="C825" s="114" t="s">
        <v>1362</v>
      </c>
      <c r="D825" s="114" t="s">
        <v>1689</v>
      </c>
      <c r="E825" s="114" t="s">
        <v>1690</v>
      </c>
      <c r="F825" s="115">
        <v>44159</v>
      </c>
      <c r="G825" s="114" t="s">
        <v>1691</v>
      </c>
      <c r="H825" s="116">
        <v>9100000</v>
      </c>
      <c r="I825" s="116">
        <v>9100000</v>
      </c>
      <c r="J825" s="116">
        <v>4891000</v>
      </c>
      <c r="K825" s="116">
        <v>4209000</v>
      </c>
      <c r="L825" s="116">
        <v>0</v>
      </c>
      <c r="M825" s="116">
        <v>0</v>
      </c>
      <c r="N825" s="116">
        <v>0</v>
      </c>
      <c r="O825" s="116">
        <v>0</v>
      </c>
      <c r="P825" s="120">
        <v>4209000</v>
      </c>
      <c r="Q825" s="27" t="str">
        <f>IF(G825="01 Jan 1900","Unregistered","Registered")</f>
        <v>Registered</v>
      </c>
      <c r="R825" s="121">
        <f>I825/H825</f>
        <v>1</v>
      </c>
      <c r="T825" s="117">
        <f t="shared" si="62"/>
        <v>4209000</v>
      </c>
      <c r="U825" s="117">
        <f t="shared" si="63"/>
        <v>0</v>
      </c>
    </row>
    <row r="826" spans="1:21" x14ac:dyDescent="0.3">
      <c r="A826" s="114">
        <v>187</v>
      </c>
      <c r="B826" s="114" t="s">
        <v>62</v>
      </c>
      <c r="C826" s="114" t="s">
        <v>1362</v>
      </c>
      <c r="D826" s="114" t="s">
        <v>1832</v>
      </c>
      <c r="E826" s="114" t="s">
        <v>1353</v>
      </c>
      <c r="F826" s="115">
        <v>44572</v>
      </c>
      <c r="G826" s="114" t="s">
        <v>1833</v>
      </c>
      <c r="H826" s="116">
        <v>10280000</v>
      </c>
      <c r="I826" s="116">
        <v>10280000</v>
      </c>
      <c r="J826" s="116">
        <v>7000000</v>
      </c>
      <c r="K826" s="116">
        <v>3280000</v>
      </c>
      <c r="L826" s="116">
        <v>0</v>
      </c>
      <c r="M826" s="116">
        <v>0</v>
      </c>
      <c r="N826" s="116">
        <v>0</v>
      </c>
      <c r="O826" s="116">
        <v>0</v>
      </c>
      <c r="P826" s="120">
        <v>3280000</v>
      </c>
      <c r="Q826" s="27" t="str">
        <f>IF(G826="01 Jan 1900","Unregistered","Registered")</f>
        <v>Registered</v>
      </c>
      <c r="R826" s="121">
        <f>I826/H826</f>
        <v>1</v>
      </c>
      <c r="T826" s="117">
        <f t="shared" si="62"/>
        <v>3280000</v>
      </c>
      <c r="U826" s="117">
        <f t="shared" si="63"/>
        <v>0</v>
      </c>
    </row>
    <row r="827" spans="1:21" s="101" customFormat="1" x14ac:dyDescent="0.3">
      <c r="A827" s="99">
        <v>10785</v>
      </c>
      <c r="B827" s="99" t="s">
        <v>1444</v>
      </c>
      <c r="C827" s="99" t="s">
        <v>423</v>
      </c>
      <c r="D827" s="99" t="s">
        <v>447</v>
      </c>
      <c r="E827" s="99" t="s">
        <v>448</v>
      </c>
      <c r="F827" s="100">
        <v>46130</v>
      </c>
      <c r="G827" s="99" t="s">
        <v>1898</v>
      </c>
      <c r="H827" s="96">
        <v>44600000</v>
      </c>
      <c r="I827" s="96">
        <v>0</v>
      </c>
      <c r="J827" s="96"/>
      <c r="K827" s="96"/>
      <c r="L827" s="96">
        <v>0</v>
      </c>
      <c r="M827" s="96">
        <v>0</v>
      </c>
      <c r="N827" s="96">
        <v>0</v>
      </c>
      <c r="O827" s="96">
        <v>0</v>
      </c>
      <c r="P827" s="122">
        <v>0</v>
      </c>
      <c r="Q827" s="101" t="str">
        <f>IF(G827="01 Jan 1900","Unregistered","Registered")</f>
        <v>Unregistered</v>
      </c>
      <c r="R827" s="123"/>
      <c r="S827" s="95"/>
    </row>
    <row r="828" spans="1:21" x14ac:dyDescent="0.3">
      <c r="A828" s="114">
        <v>262</v>
      </c>
      <c r="B828" s="114" t="s">
        <v>62</v>
      </c>
      <c r="C828" s="114" t="s">
        <v>1362</v>
      </c>
      <c r="D828" s="114" t="s">
        <v>2017</v>
      </c>
      <c r="E828" s="114" t="s">
        <v>2018</v>
      </c>
      <c r="F828" s="115">
        <v>44155</v>
      </c>
      <c r="G828" s="114" t="s">
        <v>1691</v>
      </c>
      <c r="H828" s="116">
        <v>9100000</v>
      </c>
      <c r="I828" s="116">
        <v>9100000</v>
      </c>
      <c r="J828" s="116">
        <v>6800000</v>
      </c>
      <c r="K828" s="116">
        <v>2300000</v>
      </c>
      <c r="L828" s="116">
        <v>0</v>
      </c>
      <c r="M828" s="116">
        <v>0</v>
      </c>
      <c r="N828" s="116">
        <v>0</v>
      </c>
      <c r="O828" s="116">
        <v>0</v>
      </c>
      <c r="P828" s="120">
        <v>2300000</v>
      </c>
      <c r="Q828" s="27" t="str">
        <f>IF(G828="01 Jan 1900","Unregistered","Registered")</f>
        <v>Registered</v>
      </c>
      <c r="R828" s="121">
        <f>I828/H828</f>
        <v>1</v>
      </c>
      <c r="T828" s="117">
        <f t="shared" ref="T828" si="64">L828+M828+N828+O828+P828</f>
        <v>2300000</v>
      </c>
      <c r="U828" s="117">
        <f t="shared" ref="U828" si="65">K828-T828</f>
        <v>0</v>
      </c>
    </row>
    <row r="829" spans="1:21" s="101" customFormat="1" x14ac:dyDescent="0.3">
      <c r="A829" s="99">
        <v>10826</v>
      </c>
      <c r="B829" s="99" t="s">
        <v>107</v>
      </c>
      <c r="C829" s="99" t="s">
        <v>1457</v>
      </c>
      <c r="D829" s="99" t="s">
        <v>128</v>
      </c>
      <c r="E829" s="99" t="s">
        <v>129</v>
      </c>
      <c r="F829" s="100">
        <v>46130</v>
      </c>
      <c r="G829" s="99" t="s">
        <v>1898</v>
      </c>
      <c r="H829" s="96">
        <v>14238223</v>
      </c>
      <c r="I829" s="96">
        <v>0</v>
      </c>
      <c r="J829" s="96"/>
      <c r="K829" s="96"/>
      <c r="L829" s="96">
        <v>0</v>
      </c>
      <c r="M829" s="96">
        <v>0</v>
      </c>
      <c r="N829" s="96">
        <v>0</v>
      </c>
      <c r="O829" s="96">
        <v>0</v>
      </c>
      <c r="P829" s="122">
        <v>0</v>
      </c>
      <c r="Q829" s="101" t="str">
        <f>IF(G829="01 Jan 1900","Unregistered","Registered")</f>
        <v>Unregistered</v>
      </c>
      <c r="R829" s="123"/>
      <c r="S829" s="95"/>
    </row>
    <row r="830" spans="1:21" x14ac:dyDescent="0.3">
      <c r="A830" s="114">
        <v>268</v>
      </c>
      <c r="B830" s="114" t="s">
        <v>62</v>
      </c>
      <c r="C830" s="114" t="s">
        <v>1362</v>
      </c>
      <c r="D830" s="114" t="s">
        <v>2033</v>
      </c>
      <c r="E830" s="114" t="s">
        <v>2034</v>
      </c>
      <c r="F830" s="115">
        <v>44559</v>
      </c>
      <c r="G830" s="114" t="s">
        <v>2035</v>
      </c>
      <c r="H830" s="116">
        <v>11116000</v>
      </c>
      <c r="I830" s="116">
        <v>11116000</v>
      </c>
      <c r="J830" s="116">
        <v>8892800</v>
      </c>
      <c r="K830" s="116">
        <v>2223200</v>
      </c>
      <c r="L830" s="116">
        <v>0</v>
      </c>
      <c r="M830" s="116">
        <v>0</v>
      </c>
      <c r="N830" s="116">
        <v>0</v>
      </c>
      <c r="O830" s="116">
        <v>0</v>
      </c>
      <c r="P830" s="120">
        <v>2223200</v>
      </c>
      <c r="Q830" s="27" t="str">
        <f>IF(G830="01 Jan 1900","Unregistered","Registered")</f>
        <v>Registered</v>
      </c>
      <c r="R830" s="121">
        <f>I830/H830</f>
        <v>1</v>
      </c>
      <c r="T830" s="117">
        <f t="shared" ref="T830:T832" si="66">L830+M830+N830+O830+P830</f>
        <v>2223200</v>
      </c>
      <c r="U830" s="117">
        <f t="shared" ref="U830:U832" si="67">K830-T830</f>
        <v>0</v>
      </c>
    </row>
    <row r="831" spans="1:21" x14ac:dyDescent="0.3">
      <c r="A831" s="114">
        <v>279</v>
      </c>
      <c r="B831" s="114" t="s">
        <v>62</v>
      </c>
      <c r="C831" s="114" t="s">
        <v>1362</v>
      </c>
      <c r="D831" s="114" t="s">
        <v>2061</v>
      </c>
      <c r="E831" s="114" t="s">
        <v>1815</v>
      </c>
      <c r="F831" s="115">
        <v>44210</v>
      </c>
      <c r="G831" s="114" t="s">
        <v>2062</v>
      </c>
      <c r="H831" s="116">
        <v>8611000</v>
      </c>
      <c r="I831" s="116">
        <v>8611000</v>
      </c>
      <c r="J831" s="116">
        <v>6500000</v>
      </c>
      <c r="K831" s="116">
        <v>2111000</v>
      </c>
      <c r="L831" s="116">
        <v>0</v>
      </c>
      <c r="M831" s="116">
        <v>0</v>
      </c>
      <c r="N831" s="116">
        <v>0</v>
      </c>
      <c r="O831" s="116">
        <v>0</v>
      </c>
      <c r="P831" s="120">
        <v>2111000</v>
      </c>
      <c r="Q831" s="27" t="str">
        <f>IF(G831="01 Jan 1900","Unregistered","Registered")</f>
        <v>Registered</v>
      </c>
      <c r="R831" s="121">
        <f>I831/H831</f>
        <v>1</v>
      </c>
      <c r="T831" s="117">
        <f t="shared" si="66"/>
        <v>2111000</v>
      </c>
      <c r="U831" s="117">
        <f t="shared" si="67"/>
        <v>0</v>
      </c>
    </row>
    <row r="832" spans="1:21" x14ac:dyDescent="0.3">
      <c r="A832" s="114">
        <v>286</v>
      </c>
      <c r="B832" s="114" t="s">
        <v>62</v>
      </c>
      <c r="C832" s="114" t="s">
        <v>1362</v>
      </c>
      <c r="D832" s="114" t="s">
        <v>2070</v>
      </c>
      <c r="E832" s="114" t="s">
        <v>2071</v>
      </c>
      <c r="F832" s="115">
        <v>45405</v>
      </c>
      <c r="G832" s="114" t="s">
        <v>2072</v>
      </c>
      <c r="H832" s="116">
        <v>6000000</v>
      </c>
      <c r="I832" s="116">
        <v>6000000</v>
      </c>
      <c r="J832" s="116">
        <v>4000000</v>
      </c>
      <c r="K832" s="116">
        <v>2000000</v>
      </c>
      <c r="L832" s="116">
        <v>0</v>
      </c>
      <c r="M832" s="116">
        <v>0</v>
      </c>
      <c r="N832" s="116">
        <v>0</v>
      </c>
      <c r="O832" s="116">
        <v>0</v>
      </c>
      <c r="P832" s="120">
        <v>2000000</v>
      </c>
      <c r="Q832" s="27" t="str">
        <f>IF(G832="01 Jan 1900","Unregistered","Registered")</f>
        <v>Registered</v>
      </c>
      <c r="R832" s="121">
        <f>I832/H832</f>
        <v>1</v>
      </c>
      <c r="T832" s="117">
        <f t="shared" si="66"/>
        <v>2000000</v>
      </c>
      <c r="U832" s="117">
        <f t="shared" si="67"/>
        <v>0</v>
      </c>
    </row>
    <row r="833" spans="1:21" s="101" customFormat="1" x14ac:dyDescent="0.3">
      <c r="A833" s="99">
        <v>10878</v>
      </c>
      <c r="B833" s="99" t="s">
        <v>130</v>
      </c>
      <c r="C833" s="99" t="s">
        <v>133</v>
      </c>
      <c r="D833" s="99" t="s">
        <v>141</v>
      </c>
      <c r="E833" s="99" t="s">
        <v>142</v>
      </c>
      <c r="F833" s="100">
        <v>46130</v>
      </c>
      <c r="G833" s="99" t="s">
        <v>1898</v>
      </c>
      <c r="H833" s="96">
        <v>9216000</v>
      </c>
      <c r="I833" s="96">
        <v>0</v>
      </c>
      <c r="J833" s="96"/>
      <c r="K833" s="96"/>
      <c r="L833" s="96">
        <v>0</v>
      </c>
      <c r="M833" s="96">
        <v>0</v>
      </c>
      <c r="N833" s="96">
        <v>0</v>
      </c>
      <c r="O833" s="96">
        <v>0</v>
      </c>
      <c r="P833" s="122">
        <v>0</v>
      </c>
      <c r="Q833" s="101" t="str">
        <f>IF(G833="01 Jan 1900","Unregistered","Registered")</f>
        <v>Unregistered</v>
      </c>
      <c r="R833" s="123"/>
      <c r="S833" s="95"/>
    </row>
    <row r="834" spans="1:21" s="101" customFormat="1" x14ac:dyDescent="0.3">
      <c r="A834" s="99">
        <v>10879</v>
      </c>
      <c r="B834" s="99" t="s">
        <v>130</v>
      </c>
      <c r="C834" s="99" t="s">
        <v>133</v>
      </c>
      <c r="D834" s="99" t="s">
        <v>143</v>
      </c>
      <c r="E834" s="99" t="s">
        <v>144</v>
      </c>
      <c r="F834" s="100">
        <v>46130</v>
      </c>
      <c r="G834" s="99" t="s">
        <v>1898</v>
      </c>
      <c r="H834" s="96">
        <v>9216000</v>
      </c>
      <c r="I834" s="96">
        <v>0</v>
      </c>
      <c r="J834" s="96"/>
      <c r="K834" s="96"/>
      <c r="L834" s="96">
        <v>0</v>
      </c>
      <c r="M834" s="96">
        <v>0</v>
      </c>
      <c r="N834" s="96">
        <v>0</v>
      </c>
      <c r="O834" s="96">
        <v>0</v>
      </c>
      <c r="P834" s="122">
        <v>0</v>
      </c>
      <c r="Q834" s="101" t="str">
        <f>IF(G834="01 Jan 1900","Unregistered","Registered")</f>
        <v>Unregistered</v>
      </c>
      <c r="R834" s="123"/>
      <c r="S834" s="95"/>
    </row>
    <row r="835" spans="1:21" s="101" customFormat="1" x14ac:dyDescent="0.3">
      <c r="A835" s="99">
        <v>10915</v>
      </c>
      <c r="B835" s="99" t="s">
        <v>1572</v>
      </c>
      <c r="C835" s="99" t="s">
        <v>172</v>
      </c>
      <c r="D835" s="99" t="s">
        <v>188</v>
      </c>
      <c r="E835" s="99" t="s">
        <v>10830</v>
      </c>
      <c r="F835" s="100">
        <v>46130</v>
      </c>
      <c r="G835" s="99" t="s">
        <v>1898</v>
      </c>
      <c r="H835" s="96">
        <v>4745000</v>
      </c>
      <c r="I835" s="96">
        <v>0</v>
      </c>
      <c r="J835" s="96"/>
      <c r="K835" s="96"/>
      <c r="L835" s="96">
        <v>0</v>
      </c>
      <c r="M835" s="96">
        <v>0</v>
      </c>
      <c r="N835" s="96">
        <v>0</v>
      </c>
      <c r="O835" s="96">
        <v>0</v>
      </c>
      <c r="P835" s="122">
        <v>0</v>
      </c>
      <c r="Q835" s="101" t="str">
        <f>IF(G835="01 Jan 1900","Unregistered","Registered")</f>
        <v>Unregistered</v>
      </c>
      <c r="R835" s="123"/>
      <c r="S835" s="95"/>
    </row>
    <row r="836" spans="1:21" s="101" customFormat="1" x14ac:dyDescent="0.3">
      <c r="A836" s="99">
        <v>10990</v>
      </c>
      <c r="B836" s="99" t="s">
        <v>291</v>
      </c>
      <c r="C836" s="99" t="s">
        <v>292</v>
      </c>
      <c r="D836" s="99" t="s">
        <v>299</v>
      </c>
      <c r="E836" s="99" t="s">
        <v>300</v>
      </c>
      <c r="F836" s="100">
        <v>46130</v>
      </c>
      <c r="G836" s="99" t="s">
        <v>1898</v>
      </c>
      <c r="H836" s="96">
        <v>9563200</v>
      </c>
      <c r="I836" s="96">
        <v>0</v>
      </c>
      <c r="J836" s="96"/>
      <c r="K836" s="96"/>
      <c r="L836" s="96">
        <v>0</v>
      </c>
      <c r="M836" s="96">
        <v>0</v>
      </c>
      <c r="N836" s="96">
        <v>0</v>
      </c>
      <c r="O836" s="96">
        <v>0</v>
      </c>
      <c r="P836" s="122">
        <v>0</v>
      </c>
      <c r="Q836" s="101" t="str">
        <f>IF(G836="01 Jan 1900","Unregistered","Registered")</f>
        <v>Unregistered</v>
      </c>
      <c r="R836" s="123"/>
      <c r="S836" s="95"/>
    </row>
    <row r="837" spans="1:21" x14ac:dyDescent="0.3">
      <c r="A837" s="114">
        <v>325</v>
      </c>
      <c r="B837" s="114" t="s">
        <v>62</v>
      </c>
      <c r="C837" s="114" t="s">
        <v>1362</v>
      </c>
      <c r="D837" s="114" t="s">
        <v>2165</v>
      </c>
      <c r="E837" s="114" t="s">
        <v>2166</v>
      </c>
      <c r="F837" s="115">
        <v>44155</v>
      </c>
      <c r="G837" s="114" t="s">
        <v>2167</v>
      </c>
      <c r="H837" s="116">
        <v>9100000</v>
      </c>
      <c r="I837" s="116">
        <v>9100000</v>
      </c>
      <c r="J837" s="116">
        <v>7441000</v>
      </c>
      <c r="K837" s="116">
        <v>1659000</v>
      </c>
      <c r="L837" s="116">
        <v>0</v>
      </c>
      <c r="M837" s="116">
        <v>0</v>
      </c>
      <c r="N837" s="116">
        <v>0</v>
      </c>
      <c r="O837" s="116">
        <v>0</v>
      </c>
      <c r="P837" s="120">
        <v>1659000</v>
      </c>
      <c r="Q837" s="27" t="str">
        <f>IF(G837="01 Jan 1900","Unregistered","Registered")</f>
        <v>Registered</v>
      </c>
      <c r="R837" s="121">
        <f>I837/H837</f>
        <v>1</v>
      </c>
      <c r="T837" s="117">
        <f t="shared" ref="T837:T851" si="68">L837+M837+N837+O837+P837</f>
        <v>1659000</v>
      </c>
      <c r="U837" s="117">
        <f t="shared" ref="U837:U851" si="69">K837-T837</f>
        <v>0</v>
      </c>
    </row>
    <row r="838" spans="1:21" x14ac:dyDescent="0.3">
      <c r="A838" s="114">
        <v>391</v>
      </c>
      <c r="B838" s="114" t="s">
        <v>62</v>
      </c>
      <c r="C838" s="114" t="s">
        <v>1362</v>
      </c>
      <c r="D838" s="114" t="s">
        <v>2311</v>
      </c>
      <c r="E838" s="114" t="s">
        <v>2312</v>
      </c>
      <c r="F838" s="115">
        <v>44544</v>
      </c>
      <c r="G838" s="114" t="s">
        <v>2313</v>
      </c>
      <c r="H838" s="116">
        <v>7560000</v>
      </c>
      <c r="I838" s="116">
        <v>7560000</v>
      </c>
      <c r="J838" s="116">
        <v>6275600</v>
      </c>
      <c r="K838" s="116">
        <v>1284400</v>
      </c>
      <c r="L838" s="116">
        <v>0</v>
      </c>
      <c r="M838" s="116">
        <v>0</v>
      </c>
      <c r="N838" s="116">
        <v>0</v>
      </c>
      <c r="O838" s="116">
        <v>0</v>
      </c>
      <c r="P838" s="120">
        <v>1284400</v>
      </c>
      <c r="Q838" s="27" t="str">
        <f>IF(G838="01 Jan 1900","Unregistered","Registered")</f>
        <v>Registered</v>
      </c>
      <c r="R838" s="121">
        <f>I838/H838</f>
        <v>1</v>
      </c>
      <c r="T838" s="117">
        <f t="shared" si="68"/>
        <v>1284400</v>
      </c>
      <c r="U838" s="117">
        <f t="shared" si="69"/>
        <v>0</v>
      </c>
    </row>
    <row r="839" spans="1:21" x14ac:dyDescent="0.3">
      <c r="A839" s="114">
        <v>395</v>
      </c>
      <c r="B839" s="114" t="s">
        <v>62</v>
      </c>
      <c r="C839" s="114" t="s">
        <v>1362</v>
      </c>
      <c r="D839" s="114" t="s">
        <v>2321</v>
      </c>
      <c r="E839" s="114" t="s">
        <v>2322</v>
      </c>
      <c r="F839" s="115">
        <v>44084</v>
      </c>
      <c r="G839" s="114" t="s">
        <v>2167</v>
      </c>
      <c r="H839" s="116">
        <v>8505000</v>
      </c>
      <c r="I839" s="116">
        <v>8505000</v>
      </c>
      <c r="J839" s="116">
        <v>7233558</v>
      </c>
      <c r="K839" s="116">
        <v>1271442</v>
      </c>
      <c r="L839" s="116">
        <v>0</v>
      </c>
      <c r="M839" s="116">
        <v>0</v>
      </c>
      <c r="N839" s="116">
        <v>0</v>
      </c>
      <c r="O839" s="116">
        <v>0</v>
      </c>
      <c r="P839" s="120">
        <v>1271442</v>
      </c>
      <c r="Q839" s="27" t="str">
        <f>IF(G839="01 Jan 1900","Unregistered","Registered")</f>
        <v>Registered</v>
      </c>
      <c r="R839" s="121">
        <f>I839/H839</f>
        <v>1</v>
      </c>
      <c r="T839" s="117">
        <f t="shared" si="68"/>
        <v>1271442</v>
      </c>
      <c r="U839" s="117">
        <f t="shared" si="69"/>
        <v>0</v>
      </c>
    </row>
    <row r="840" spans="1:21" x14ac:dyDescent="0.3">
      <c r="A840" s="114">
        <v>435</v>
      </c>
      <c r="B840" s="114" t="s">
        <v>62</v>
      </c>
      <c r="C840" s="114" t="s">
        <v>1362</v>
      </c>
      <c r="D840" s="114" t="s">
        <v>2408</v>
      </c>
      <c r="E840" s="114" t="s">
        <v>1553</v>
      </c>
      <c r="F840" s="115">
        <v>44088</v>
      </c>
      <c r="G840" s="114" t="s">
        <v>1554</v>
      </c>
      <c r="H840" s="116">
        <v>23640000</v>
      </c>
      <c r="I840" s="116">
        <v>23640000</v>
      </c>
      <c r="J840" s="116">
        <v>22509892</v>
      </c>
      <c r="K840" s="116">
        <v>1130108</v>
      </c>
      <c r="L840" s="116">
        <v>0</v>
      </c>
      <c r="M840" s="116">
        <v>0</v>
      </c>
      <c r="N840" s="116">
        <v>0</v>
      </c>
      <c r="O840" s="116">
        <v>0</v>
      </c>
      <c r="P840" s="120">
        <v>1130108</v>
      </c>
      <c r="Q840" s="27" t="str">
        <f>IF(G840="01 Jan 1900","Unregistered","Registered")</f>
        <v>Registered</v>
      </c>
      <c r="R840" s="121">
        <f>I840/H840</f>
        <v>1</v>
      </c>
      <c r="T840" s="117">
        <f t="shared" si="68"/>
        <v>1130108</v>
      </c>
      <c r="U840" s="117">
        <f t="shared" si="69"/>
        <v>0</v>
      </c>
    </row>
    <row r="841" spans="1:21" x14ac:dyDescent="0.3">
      <c r="A841" s="114">
        <v>807</v>
      </c>
      <c r="B841" s="114" t="s">
        <v>62</v>
      </c>
      <c r="C841" s="114" t="s">
        <v>1362</v>
      </c>
      <c r="D841" s="114" t="s">
        <v>3325</v>
      </c>
      <c r="E841" s="114" t="s">
        <v>3326</v>
      </c>
      <c r="F841" s="115">
        <v>44226</v>
      </c>
      <c r="G841" s="114" t="s">
        <v>3327</v>
      </c>
      <c r="H841" s="116">
        <v>8104000</v>
      </c>
      <c r="I841" s="116">
        <v>8104000</v>
      </c>
      <c r="J841" s="116">
        <v>7600000</v>
      </c>
      <c r="K841" s="116">
        <v>504000</v>
      </c>
      <c r="L841" s="116">
        <v>0</v>
      </c>
      <c r="M841" s="116">
        <v>0</v>
      </c>
      <c r="N841" s="116">
        <v>0</v>
      </c>
      <c r="O841" s="116">
        <v>0</v>
      </c>
      <c r="P841" s="120">
        <v>504000</v>
      </c>
      <c r="Q841" s="27" t="str">
        <f>IF(G841="01 Jan 1900","Unregistered","Registered")</f>
        <v>Registered</v>
      </c>
      <c r="R841" s="121">
        <f>I841/H841</f>
        <v>1</v>
      </c>
      <c r="T841" s="117">
        <f t="shared" si="68"/>
        <v>504000</v>
      </c>
      <c r="U841" s="117">
        <f t="shared" si="69"/>
        <v>0</v>
      </c>
    </row>
    <row r="842" spans="1:21" x14ac:dyDescent="0.3">
      <c r="A842" s="114">
        <v>850</v>
      </c>
      <c r="B842" s="114" t="s">
        <v>62</v>
      </c>
      <c r="C842" s="114" t="s">
        <v>1362</v>
      </c>
      <c r="D842" s="114" t="s">
        <v>3427</v>
      </c>
      <c r="E842" s="114" t="s">
        <v>3428</v>
      </c>
      <c r="F842" s="115">
        <v>44155</v>
      </c>
      <c r="G842" s="114" t="s">
        <v>3429</v>
      </c>
      <c r="H842" s="116">
        <v>9100000</v>
      </c>
      <c r="I842" s="116">
        <v>9100000</v>
      </c>
      <c r="J842" s="116">
        <v>8651750</v>
      </c>
      <c r="K842" s="116">
        <v>448250</v>
      </c>
      <c r="L842" s="116">
        <v>0</v>
      </c>
      <c r="M842" s="116">
        <v>0</v>
      </c>
      <c r="N842" s="116">
        <v>0</v>
      </c>
      <c r="O842" s="116">
        <v>0</v>
      </c>
      <c r="P842" s="120">
        <v>448250</v>
      </c>
      <c r="Q842" s="27" t="str">
        <f>IF(G842="01 Jan 1900","Unregistered","Registered")</f>
        <v>Registered</v>
      </c>
      <c r="R842" s="121">
        <f>I842/H842</f>
        <v>1</v>
      </c>
      <c r="T842" s="117">
        <f t="shared" si="68"/>
        <v>448250</v>
      </c>
      <c r="U842" s="117">
        <f t="shared" si="69"/>
        <v>0</v>
      </c>
    </row>
    <row r="843" spans="1:21" x14ac:dyDescent="0.3">
      <c r="A843" s="114">
        <v>1184</v>
      </c>
      <c r="B843" s="114" t="s">
        <v>62</v>
      </c>
      <c r="C843" s="114" t="s">
        <v>1362</v>
      </c>
      <c r="D843" s="114" t="s">
        <v>4205</v>
      </c>
      <c r="E843" s="114" t="s">
        <v>4206</v>
      </c>
      <c r="F843" s="115">
        <v>44155</v>
      </c>
      <c r="G843" s="114" t="s">
        <v>1691</v>
      </c>
      <c r="H843" s="116">
        <v>9100000</v>
      </c>
      <c r="I843" s="116">
        <v>9100000</v>
      </c>
      <c r="J843" s="116">
        <v>8841000</v>
      </c>
      <c r="K843" s="116">
        <v>259000</v>
      </c>
      <c r="L843" s="116">
        <v>0</v>
      </c>
      <c r="M843" s="116">
        <v>0</v>
      </c>
      <c r="N843" s="116">
        <v>0</v>
      </c>
      <c r="O843" s="116">
        <v>0</v>
      </c>
      <c r="P843" s="120">
        <v>259000</v>
      </c>
      <c r="Q843" s="27" t="str">
        <f>IF(G843="01 Jan 1900","Unregistered","Registered")</f>
        <v>Registered</v>
      </c>
      <c r="R843" s="121">
        <f>I843/H843</f>
        <v>1</v>
      </c>
      <c r="T843" s="117">
        <f t="shared" si="68"/>
        <v>259000</v>
      </c>
      <c r="U843" s="117">
        <f t="shared" si="69"/>
        <v>0</v>
      </c>
    </row>
    <row r="844" spans="1:21" x14ac:dyDescent="0.3">
      <c r="A844" s="114">
        <v>9930</v>
      </c>
      <c r="B844" s="114" t="s">
        <v>62</v>
      </c>
      <c r="C844" s="114" t="s">
        <v>1362</v>
      </c>
      <c r="D844" s="114" t="s">
        <v>9207</v>
      </c>
      <c r="E844" s="114" t="s">
        <v>9208</v>
      </c>
      <c r="F844" s="115">
        <v>45296</v>
      </c>
      <c r="G844" s="114" t="s">
        <v>6278</v>
      </c>
      <c r="H844" s="116">
        <v>2000000</v>
      </c>
      <c r="I844" s="116">
        <v>2000000</v>
      </c>
      <c r="J844" s="116">
        <v>2000000</v>
      </c>
      <c r="K844" s="116">
        <v>0</v>
      </c>
      <c r="L844" s="116">
        <v>0</v>
      </c>
      <c r="M844" s="116">
        <v>0</v>
      </c>
      <c r="N844" s="116">
        <v>0</v>
      </c>
      <c r="O844" s="116">
        <v>0</v>
      </c>
      <c r="P844" s="120">
        <v>0</v>
      </c>
      <c r="Q844" s="27" t="str">
        <f>IF(G844="01 Jan 1900","Unregistered","Registered")</f>
        <v>Registered</v>
      </c>
      <c r="R844" s="121">
        <f>I844/H844</f>
        <v>1</v>
      </c>
      <c r="T844" s="117">
        <f t="shared" si="68"/>
        <v>0</v>
      </c>
      <c r="U844" s="117">
        <f t="shared" si="69"/>
        <v>0</v>
      </c>
    </row>
    <row r="845" spans="1:21" x14ac:dyDescent="0.3">
      <c r="A845" s="114">
        <v>9931</v>
      </c>
      <c r="B845" s="114" t="s">
        <v>62</v>
      </c>
      <c r="C845" s="114" t="s">
        <v>1362</v>
      </c>
      <c r="D845" s="114" t="s">
        <v>9209</v>
      </c>
      <c r="E845" s="114" t="s">
        <v>9210</v>
      </c>
      <c r="F845" s="115">
        <v>45296</v>
      </c>
      <c r="G845" s="114" t="s">
        <v>4962</v>
      </c>
      <c r="H845" s="116">
        <v>1970000</v>
      </c>
      <c r="I845" s="116">
        <v>1970000</v>
      </c>
      <c r="J845" s="116">
        <v>1970000</v>
      </c>
      <c r="K845" s="116">
        <v>0</v>
      </c>
      <c r="L845" s="116">
        <v>0</v>
      </c>
      <c r="M845" s="116">
        <v>0</v>
      </c>
      <c r="N845" s="116">
        <v>0</v>
      </c>
      <c r="O845" s="116">
        <v>0</v>
      </c>
      <c r="P845" s="120">
        <v>0</v>
      </c>
      <c r="Q845" s="27" t="str">
        <f>IF(G845="01 Jan 1900","Unregistered","Registered")</f>
        <v>Registered</v>
      </c>
      <c r="R845" s="121">
        <f>I845/H845</f>
        <v>1</v>
      </c>
      <c r="T845" s="117">
        <f t="shared" si="68"/>
        <v>0</v>
      </c>
      <c r="U845" s="117">
        <f t="shared" si="69"/>
        <v>0</v>
      </c>
    </row>
    <row r="846" spans="1:21" x14ac:dyDescent="0.3">
      <c r="A846" s="114">
        <v>9932</v>
      </c>
      <c r="B846" s="114" t="s">
        <v>62</v>
      </c>
      <c r="C846" s="114" t="s">
        <v>1362</v>
      </c>
      <c r="D846" s="114" t="s">
        <v>9211</v>
      </c>
      <c r="E846" s="114" t="s">
        <v>389</v>
      </c>
      <c r="F846" s="115">
        <v>45300</v>
      </c>
      <c r="G846" s="114" t="s">
        <v>5371</v>
      </c>
      <c r="H846" s="116">
        <v>1576000</v>
      </c>
      <c r="I846" s="116">
        <v>1576000</v>
      </c>
      <c r="J846" s="116">
        <v>1576000</v>
      </c>
      <c r="K846" s="116">
        <v>0</v>
      </c>
      <c r="L846" s="116">
        <v>0</v>
      </c>
      <c r="M846" s="116">
        <v>0</v>
      </c>
      <c r="N846" s="116">
        <v>0</v>
      </c>
      <c r="O846" s="116">
        <v>0</v>
      </c>
      <c r="P846" s="120">
        <v>0</v>
      </c>
      <c r="Q846" s="27" t="str">
        <f>IF(G846="01 Jan 1900","Unregistered","Registered")</f>
        <v>Registered</v>
      </c>
      <c r="R846" s="121">
        <f>I846/H846</f>
        <v>1</v>
      </c>
      <c r="T846" s="117">
        <f t="shared" si="68"/>
        <v>0</v>
      </c>
      <c r="U846" s="117">
        <f t="shared" si="69"/>
        <v>0</v>
      </c>
    </row>
    <row r="847" spans="1:21" x14ac:dyDescent="0.3">
      <c r="A847" s="114">
        <v>9933</v>
      </c>
      <c r="B847" s="114" t="s">
        <v>62</v>
      </c>
      <c r="C847" s="114" t="s">
        <v>1362</v>
      </c>
      <c r="D847" s="114" t="s">
        <v>9212</v>
      </c>
      <c r="E847" s="114" t="s">
        <v>9213</v>
      </c>
      <c r="F847" s="115">
        <v>45300</v>
      </c>
      <c r="G847" s="114" t="s">
        <v>5163</v>
      </c>
      <c r="H847" s="116">
        <v>1576000</v>
      </c>
      <c r="I847" s="116">
        <v>1576000</v>
      </c>
      <c r="J847" s="116">
        <v>1576000</v>
      </c>
      <c r="K847" s="116">
        <v>0</v>
      </c>
      <c r="L847" s="116">
        <v>0</v>
      </c>
      <c r="M847" s="116">
        <v>0</v>
      </c>
      <c r="N847" s="116">
        <v>0</v>
      </c>
      <c r="O847" s="116">
        <v>0</v>
      </c>
      <c r="P847" s="120">
        <v>0</v>
      </c>
      <c r="Q847" s="27" t="str">
        <f>IF(G847="01 Jan 1900","Unregistered","Registered")</f>
        <v>Registered</v>
      </c>
      <c r="R847" s="121">
        <f>I847/H847</f>
        <v>1</v>
      </c>
      <c r="T847" s="117">
        <f t="shared" si="68"/>
        <v>0</v>
      </c>
      <c r="U847" s="117">
        <f t="shared" si="69"/>
        <v>0</v>
      </c>
    </row>
    <row r="848" spans="1:21" x14ac:dyDescent="0.3">
      <c r="A848" s="114">
        <v>9934</v>
      </c>
      <c r="B848" s="114" t="s">
        <v>62</v>
      </c>
      <c r="C848" s="114" t="s">
        <v>1362</v>
      </c>
      <c r="D848" s="114" t="s">
        <v>9214</v>
      </c>
      <c r="E848" s="114" t="s">
        <v>9210</v>
      </c>
      <c r="F848" s="115">
        <v>45377</v>
      </c>
      <c r="G848" s="114" t="s">
        <v>9215</v>
      </c>
      <c r="H848" s="116">
        <v>7000000</v>
      </c>
      <c r="I848" s="116">
        <v>7000000</v>
      </c>
      <c r="J848" s="116">
        <v>7000000</v>
      </c>
      <c r="K848" s="116">
        <v>0</v>
      </c>
      <c r="L848" s="116">
        <v>0</v>
      </c>
      <c r="M848" s="116">
        <v>0</v>
      </c>
      <c r="N848" s="116">
        <v>0</v>
      </c>
      <c r="O848" s="116">
        <v>0</v>
      </c>
      <c r="P848" s="120">
        <v>0</v>
      </c>
      <c r="Q848" s="27" t="str">
        <f>IF(G848="01 Jan 1900","Unregistered","Registered")</f>
        <v>Registered</v>
      </c>
      <c r="R848" s="121">
        <f>I848/H848</f>
        <v>1</v>
      </c>
      <c r="T848" s="117">
        <f t="shared" si="68"/>
        <v>0</v>
      </c>
      <c r="U848" s="117">
        <f t="shared" si="69"/>
        <v>0</v>
      </c>
    </row>
    <row r="849" spans="1:21" x14ac:dyDescent="0.3">
      <c r="A849" s="114">
        <v>9935</v>
      </c>
      <c r="B849" s="114" t="s">
        <v>62</v>
      </c>
      <c r="C849" s="114" t="s">
        <v>1362</v>
      </c>
      <c r="D849" s="114" t="s">
        <v>9216</v>
      </c>
      <c r="E849" s="114" t="s">
        <v>9217</v>
      </c>
      <c r="F849" s="115">
        <v>45306</v>
      </c>
      <c r="G849" s="114" t="s">
        <v>5392</v>
      </c>
      <c r="H849" s="116">
        <v>6799877</v>
      </c>
      <c r="I849" s="116">
        <v>6799877</v>
      </c>
      <c r="J849" s="116">
        <v>6799877</v>
      </c>
      <c r="K849" s="116">
        <v>0</v>
      </c>
      <c r="L849" s="116">
        <v>0</v>
      </c>
      <c r="M849" s="116">
        <v>0</v>
      </c>
      <c r="N849" s="116">
        <v>0</v>
      </c>
      <c r="O849" s="116">
        <v>0</v>
      </c>
      <c r="P849" s="120">
        <v>0</v>
      </c>
      <c r="Q849" s="27" t="str">
        <f>IF(G849="01 Jan 1900","Unregistered","Registered")</f>
        <v>Registered</v>
      </c>
      <c r="R849" s="121">
        <f>I849/H849</f>
        <v>1</v>
      </c>
      <c r="T849" s="117">
        <f t="shared" si="68"/>
        <v>0</v>
      </c>
      <c r="U849" s="117">
        <f t="shared" si="69"/>
        <v>0</v>
      </c>
    </row>
    <row r="850" spans="1:21" x14ac:dyDescent="0.3">
      <c r="A850" s="114">
        <v>9936</v>
      </c>
      <c r="B850" s="114" t="s">
        <v>62</v>
      </c>
      <c r="C850" s="114" t="s">
        <v>1362</v>
      </c>
      <c r="D850" s="114" t="s">
        <v>9218</v>
      </c>
      <c r="E850" s="114" t="s">
        <v>9219</v>
      </c>
      <c r="F850" s="115">
        <v>45296</v>
      </c>
      <c r="G850" s="114" t="s">
        <v>4962</v>
      </c>
      <c r="H850" s="116">
        <v>6110000</v>
      </c>
      <c r="I850" s="116">
        <v>6110000</v>
      </c>
      <c r="J850" s="116">
        <v>6110000</v>
      </c>
      <c r="K850" s="116">
        <v>0</v>
      </c>
      <c r="L850" s="116">
        <v>0</v>
      </c>
      <c r="M850" s="116">
        <v>0</v>
      </c>
      <c r="N850" s="116">
        <v>0</v>
      </c>
      <c r="O850" s="116">
        <v>0</v>
      </c>
      <c r="P850" s="120">
        <v>0</v>
      </c>
      <c r="Q850" s="27" t="str">
        <f>IF(G850="01 Jan 1900","Unregistered","Registered")</f>
        <v>Registered</v>
      </c>
      <c r="R850" s="121">
        <f>I850/H850</f>
        <v>1</v>
      </c>
      <c r="T850" s="117">
        <f t="shared" si="68"/>
        <v>0</v>
      </c>
      <c r="U850" s="117">
        <f t="shared" si="69"/>
        <v>0</v>
      </c>
    </row>
    <row r="851" spans="1:21" x14ac:dyDescent="0.3">
      <c r="A851" s="114">
        <v>9937</v>
      </c>
      <c r="B851" s="114" t="s">
        <v>62</v>
      </c>
      <c r="C851" s="114" t="s">
        <v>1362</v>
      </c>
      <c r="D851" s="114" t="s">
        <v>9220</v>
      </c>
      <c r="E851" s="114" t="s">
        <v>9221</v>
      </c>
      <c r="F851" s="115">
        <v>45300</v>
      </c>
      <c r="G851" s="114" t="s">
        <v>4376</v>
      </c>
      <c r="H851" s="116">
        <v>2144000</v>
      </c>
      <c r="I851" s="116">
        <v>2144000</v>
      </c>
      <c r="J851" s="116">
        <v>2144000</v>
      </c>
      <c r="K851" s="116">
        <v>0</v>
      </c>
      <c r="L851" s="116">
        <v>0</v>
      </c>
      <c r="M851" s="116">
        <v>0</v>
      </c>
      <c r="N851" s="116">
        <v>0</v>
      </c>
      <c r="O851" s="116">
        <v>0</v>
      </c>
      <c r="P851" s="120">
        <v>0</v>
      </c>
      <c r="Q851" s="27" t="str">
        <f>IF(G851="01 Jan 1900","Unregistered","Registered")</f>
        <v>Registered</v>
      </c>
      <c r="R851" s="121">
        <f>I851/H851</f>
        <v>1</v>
      </c>
      <c r="T851" s="117">
        <f t="shared" si="68"/>
        <v>0</v>
      </c>
      <c r="U851" s="117">
        <f t="shared" si="69"/>
        <v>0</v>
      </c>
    </row>
    <row r="852" spans="1:21" s="101" customFormat="1" x14ac:dyDescent="0.3">
      <c r="A852" s="99">
        <v>11006</v>
      </c>
      <c r="B852" s="99" t="s">
        <v>351</v>
      </c>
      <c r="C852" s="99" t="s">
        <v>61</v>
      </c>
      <c r="D852" s="99" t="s">
        <v>365</v>
      </c>
      <c r="E852" s="99" t="s">
        <v>318</v>
      </c>
      <c r="F852" s="100">
        <v>46130</v>
      </c>
      <c r="G852" s="99" t="s">
        <v>1898</v>
      </c>
      <c r="H852" s="96">
        <v>6899107</v>
      </c>
      <c r="I852" s="96">
        <v>0</v>
      </c>
      <c r="J852" s="96"/>
      <c r="K852" s="96"/>
      <c r="L852" s="96">
        <v>0</v>
      </c>
      <c r="M852" s="96">
        <v>0</v>
      </c>
      <c r="N852" s="96">
        <v>0</v>
      </c>
      <c r="O852" s="96">
        <v>0</v>
      </c>
      <c r="P852" s="122">
        <v>0</v>
      </c>
      <c r="Q852" s="101" t="str">
        <f>IF(G852="01 Jan 1900","Unregistered","Registered")</f>
        <v>Unregistered</v>
      </c>
      <c r="R852" s="123"/>
      <c r="S852" s="95"/>
    </row>
    <row r="853" spans="1:21" x14ac:dyDescent="0.3">
      <c r="A853" s="114">
        <v>9938</v>
      </c>
      <c r="B853" s="114" t="s">
        <v>62</v>
      </c>
      <c r="C853" s="114" t="s">
        <v>1362</v>
      </c>
      <c r="D853" s="114" t="s">
        <v>9222</v>
      </c>
      <c r="E853" s="114" t="s">
        <v>9213</v>
      </c>
      <c r="F853" s="115">
        <v>45300</v>
      </c>
      <c r="G853" s="114" t="s">
        <v>5163</v>
      </c>
      <c r="H853" s="116">
        <v>2144000</v>
      </c>
      <c r="I853" s="116">
        <v>2144000</v>
      </c>
      <c r="J853" s="116">
        <v>2144000</v>
      </c>
      <c r="K853" s="116">
        <v>0</v>
      </c>
      <c r="L853" s="116">
        <v>0</v>
      </c>
      <c r="M853" s="116">
        <v>0</v>
      </c>
      <c r="N853" s="116">
        <v>0</v>
      </c>
      <c r="O853" s="116">
        <v>0</v>
      </c>
      <c r="P853" s="120">
        <v>0</v>
      </c>
      <c r="Q853" s="27" t="str">
        <f>IF(G853="01 Jan 1900","Unregistered","Registered")</f>
        <v>Registered</v>
      </c>
      <c r="R853" s="121">
        <f>I853/H853</f>
        <v>1</v>
      </c>
      <c r="T853" s="117">
        <f t="shared" ref="T853:T914" si="70">L853+M853+N853+O853+P853</f>
        <v>0</v>
      </c>
      <c r="U853" s="117">
        <f t="shared" ref="U853:U914" si="71">K853-T853</f>
        <v>0</v>
      </c>
    </row>
    <row r="854" spans="1:21" x14ac:dyDescent="0.3">
      <c r="A854" s="114">
        <v>9939</v>
      </c>
      <c r="B854" s="114" t="s">
        <v>62</v>
      </c>
      <c r="C854" s="114" t="s">
        <v>1362</v>
      </c>
      <c r="D854" s="114" t="s">
        <v>9223</v>
      </c>
      <c r="E854" s="114" t="s">
        <v>9224</v>
      </c>
      <c r="F854" s="115">
        <v>45296</v>
      </c>
      <c r="G854" s="114" t="s">
        <v>5379</v>
      </c>
      <c r="H854" s="116">
        <v>3484000</v>
      </c>
      <c r="I854" s="116">
        <v>3484000</v>
      </c>
      <c r="J854" s="116">
        <v>3484000</v>
      </c>
      <c r="K854" s="116">
        <v>0</v>
      </c>
      <c r="L854" s="116">
        <v>0</v>
      </c>
      <c r="M854" s="116">
        <v>0</v>
      </c>
      <c r="N854" s="116">
        <v>0</v>
      </c>
      <c r="O854" s="116">
        <v>0</v>
      </c>
      <c r="P854" s="120">
        <v>0</v>
      </c>
      <c r="Q854" s="27" t="str">
        <f>IF(G854="01 Jan 1900","Unregistered","Registered")</f>
        <v>Registered</v>
      </c>
      <c r="R854" s="121">
        <f>I854/H854</f>
        <v>1</v>
      </c>
      <c r="T854" s="117">
        <f t="shared" si="70"/>
        <v>0</v>
      </c>
      <c r="U854" s="117">
        <f t="shared" si="71"/>
        <v>0</v>
      </c>
    </row>
    <row r="855" spans="1:21" x14ac:dyDescent="0.3">
      <c r="A855" s="114">
        <v>9940</v>
      </c>
      <c r="B855" s="114" t="s">
        <v>62</v>
      </c>
      <c r="C855" s="114" t="s">
        <v>1362</v>
      </c>
      <c r="D855" s="114" t="s">
        <v>9225</v>
      </c>
      <c r="E855" s="114" t="s">
        <v>9226</v>
      </c>
      <c r="F855" s="115">
        <v>45296</v>
      </c>
      <c r="G855" s="114" t="s">
        <v>5049</v>
      </c>
      <c r="H855" s="116">
        <v>2750000</v>
      </c>
      <c r="I855" s="116">
        <v>2750000</v>
      </c>
      <c r="J855" s="116">
        <v>2750000</v>
      </c>
      <c r="K855" s="116">
        <v>0</v>
      </c>
      <c r="L855" s="116">
        <v>0</v>
      </c>
      <c r="M855" s="116">
        <v>0</v>
      </c>
      <c r="N855" s="116">
        <v>0</v>
      </c>
      <c r="O855" s="116">
        <v>0</v>
      </c>
      <c r="P855" s="120">
        <v>0</v>
      </c>
      <c r="Q855" s="27" t="str">
        <f>IF(G855="01 Jan 1900","Unregistered","Registered")</f>
        <v>Registered</v>
      </c>
      <c r="R855" s="121">
        <f>I855/H855</f>
        <v>1</v>
      </c>
      <c r="T855" s="117">
        <f t="shared" si="70"/>
        <v>0</v>
      </c>
      <c r="U855" s="117">
        <f t="shared" si="71"/>
        <v>0</v>
      </c>
    </row>
    <row r="856" spans="1:21" x14ac:dyDescent="0.3">
      <c r="A856" s="114">
        <v>9941</v>
      </c>
      <c r="B856" s="114" t="s">
        <v>62</v>
      </c>
      <c r="C856" s="114" t="s">
        <v>1362</v>
      </c>
      <c r="D856" s="114" t="s">
        <v>9227</v>
      </c>
      <c r="E856" s="114" t="s">
        <v>9228</v>
      </c>
      <c r="F856" s="115">
        <v>45296</v>
      </c>
      <c r="G856" s="114" t="s">
        <v>5049</v>
      </c>
      <c r="H856" s="116">
        <v>2750000</v>
      </c>
      <c r="I856" s="116">
        <v>2750000</v>
      </c>
      <c r="J856" s="116">
        <v>2750000</v>
      </c>
      <c r="K856" s="116">
        <v>0</v>
      </c>
      <c r="L856" s="116">
        <v>0</v>
      </c>
      <c r="M856" s="116">
        <v>0</v>
      </c>
      <c r="N856" s="116">
        <v>0</v>
      </c>
      <c r="O856" s="116">
        <v>0</v>
      </c>
      <c r="P856" s="120">
        <v>0</v>
      </c>
      <c r="Q856" s="27" t="str">
        <f>IF(G856="01 Jan 1900","Unregistered","Registered")</f>
        <v>Registered</v>
      </c>
      <c r="R856" s="121">
        <f>I856/H856</f>
        <v>1</v>
      </c>
      <c r="T856" s="117">
        <f t="shared" si="70"/>
        <v>0</v>
      </c>
      <c r="U856" s="117">
        <f t="shared" si="71"/>
        <v>0</v>
      </c>
    </row>
    <row r="857" spans="1:21" x14ac:dyDescent="0.3">
      <c r="A857" s="114">
        <v>9942</v>
      </c>
      <c r="B857" s="114" t="s">
        <v>62</v>
      </c>
      <c r="C857" s="114" t="s">
        <v>1362</v>
      </c>
      <c r="D857" s="114" t="s">
        <v>9229</v>
      </c>
      <c r="E857" s="114" t="s">
        <v>9228</v>
      </c>
      <c r="F857" s="115">
        <v>45296</v>
      </c>
      <c r="G857" s="114" t="s">
        <v>5049</v>
      </c>
      <c r="H857" s="116">
        <v>2750000</v>
      </c>
      <c r="I857" s="116">
        <v>2750000</v>
      </c>
      <c r="J857" s="116">
        <v>2750000</v>
      </c>
      <c r="K857" s="116">
        <v>0</v>
      </c>
      <c r="L857" s="116">
        <v>0</v>
      </c>
      <c r="M857" s="116">
        <v>0</v>
      </c>
      <c r="N857" s="116">
        <v>0</v>
      </c>
      <c r="O857" s="116">
        <v>0</v>
      </c>
      <c r="P857" s="120">
        <v>0</v>
      </c>
      <c r="Q857" s="27" t="str">
        <f>IF(G857="01 Jan 1900","Unregistered","Registered")</f>
        <v>Registered</v>
      </c>
      <c r="R857" s="121">
        <f>I857/H857</f>
        <v>1</v>
      </c>
      <c r="T857" s="117">
        <f t="shared" si="70"/>
        <v>0</v>
      </c>
      <c r="U857" s="117">
        <f t="shared" si="71"/>
        <v>0</v>
      </c>
    </row>
    <row r="858" spans="1:21" x14ac:dyDescent="0.3">
      <c r="A858" s="114">
        <v>9943</v>
      </c>
      <c r="B858" s="114" t="s">
        <v>62</v>
      </c>
      <c r="C858" s="114" t="s">
        <v>1362</v>
      </c>
      <c r="D858" s="114" t="s">
        <v>8641</v>
      </c>
      <c r="E858" s="114" t="s">
        <v>7065</v>
      </c>
      <c r="F858" s="115">
        <v>44167</v>
      </c>
      <c r="G858" s="114" t="s">
        <v>5401</v>
      </c>
      <c r="H858" s="116">
        <v>10376000</v>
      </c>
      <c r="I858" s="116">
        <v>10376000</v>
      </c>
      <c r="J858" s="116">
        <v>10376000</v>
      </c>
      <c r="K858" s="116">
        <v>0</v>
      </c>
      <c r="L858" s="116">
        <v>0</v>
      </c>
      <c r="M858" s="116">
        <v>0</v>
      </c>
      <c r="N858" s="116">
        <v>0</v>
      </c>
      <c r="O858" s="116">
        <v>0</v>
      </c>
      <c r="P858" s="120">
        <v>0</v>
      </c>
      <c r="Q858" s="27" t="str">
        <f>IF(G858="01 Jan 1900","Unregistered","Registered")</f>
        <v>Registered</v>
      </c>
      <c r="R858" s="121">
        <f>I858/H858</f>
        <v>1</v>
      </c>
      <c r="T858" s="117">
        <f t="shared" si="70"/>
        <v>0</v>
      </c>
      <c r="U858" s="117">
        <f t="shared" si="71"/>
        <v>0</v>
      </c>
    </row>
    <row r="859" spans="1:21" x14ac:dyDescent="0.3">
      <c r="A859" s="114">
        <v>9944</v>
      </c>
      <c r="B859" s="114" t="s">
        <v>62</v>
      </c>
      <c r="C859" s="114" t="s">
        <v>1362</v>
      </c>
      <c r="D859" s="114" t="s">
        <v>5202</v>
      </c>
      <c r="E859" s="114" t="s">
        <v>9230</v>
      </c>
      <c r="F859" s="115">
        <v>44179</v>
      </c>
      <c r="G859" s="114" t="s">
        <v>8608</v>
      </c>
      <c r="H859" s="116">
        <v>5150000</v>
      </c>
      <c r="I859" s="116">
        <v>5150000</v>
      </c>
      <c r="J859" s="116">
        <v>5150000</v>
      </c>
      <c r="K859" s="116">
        <v>0</v>
      </c>
      <c r="L859" s="116">
        <v>0</v>
      </c>
      <c r="M859" s="116">
        <v>0</v>
      </c>
      <c r="N859" s="116">
        <v>0</v>
      </c>
      <c r="O859" s="116">
        <v>0</v>
      </c>
      <c r="P859" s="120">
        <v>0</v>
      </c>
      <c r="Q859" s="27" t="str">
        <f>IF(G859="01 Jan 1900","Unregistered","Registered")</f>
        <v>Registered</v>
      </c>
      <c r="R859" s="121">
        <f>I859/H859</f>
        <v>1</v>
      </c>
      <c r="T859" s="117">
        <f t="shared" si="70"/>
        <v>0</v>
      </c>
      <c r="U859" s="117">
        <f t="shared" si="71"/>
        <v>0</v>
      </c>
    </row>
    <row r="860" spans="1:21" x14ac:dyDescent="0.3">
      <c r="A860" s="114">
        <v>9945</v>
      </c>
      <c r="B860" s="114" t="s">
        <v>62</v>
      </c>
      <c r="C860" s="114" t="s">
        <v>1362</v>
      </c>
      <c r="D860" s="114" t="s">
        <v>5205</v>
      </c>
      <c r="E860" s="114" t="s">
        <v>9231</v>
      </c>
      <c r="F860" s="115">
        <v>44167</v>
      </c>
      <c r="G860" s="114" t="s">
        <v>2167</v>
      </c>
      <c r="H860" s="116">
        <v>5369000</v>
      </c>
      <c r="I860" s="116">
        <v>5369000</v>
      </c>
      <c r="J860" s="116">
        <v>5369000</v>
      </c>
      <c r="K860" s="116">
        <v>0</v>
      </c>
      <c r="L860" s="116">
        <v>0</v>
      </c>
      <c r="M860" s="116">
        <v>0</v>
      </c>
      <c r="N860" s="116">
        <v>0</v>
      </c>
      <c r="O860" s="116">
        <v>0</v>
      </c>
      <c r="P860" s="120">
        <v>0</v>
      </c>
      <c r="Q860" s="27" t="str">
        <f>IF(G860="01 Jan 1900","Unregistered","Registered")</f>
        <v>Registered</v>
      </c>
      <c r="R860" s="121">
        <f>I860/H860</f>
        <v>1</v>
      </c>
      <c r="T860" s="117">
        <f t="shared" si="70"/>
        <v>0</v>
      </c>
      <c r="U860" s="117">
        <f t="shared" si="71"/>
        <v>0</v>
      </c>
    </row>
    <row r="861" spans="1:21" x14ac:dyDescent="0.3">
      <c r="A861" s="114">
        <v>9946</v>
      </c>
      <c r="B861" s="114" t="s">
        <v>62</v>
      </c>
      <c r="C861" s="114" t="s">
        <v>1362</v>
      </c>
      <c r="D861" s="114" t="s">
        <v>5207</v>
      </c>
      <c r="E861" s="114" t="s">
        <v>9232</v>
      </c>
      <c r="F861" s="115">
        <v>44173</v>
      </c>
      <c r="G861" s="114" t="s">
        <v>5501</v>
      </c>
      <c r="H861" s="116">
        <v>9550000</v>
      </c>
      <c r="I861" s="116">
        <v>9550000</v>
      </c>
      <c r="J861" s="116">
        <v>9550000</v>
      </c>
      <c r="K861" s="116">
        <v>0</v>
      </c>
      <c r="L861" s="116">
        <v>0</v>
      </c>
      <c r="M861" s="116">
        <v>0</v>
      </c>
      <c r="N861" s="116">
        <v>0</v>
      </c>
      <c r="O861" s="116">
        <v>0</v>
      </c>
      <c r="P861" s="120">
        <v>0</v>
      </c>
      <c r="Q861" s="27" t="str">
        <f>IF(G861="01 Jan 1900","Unregistered","Registered")</f>
        <v>Registered</v>
      </c>
      <c r="R861" s="121">
        <f>I861/H861</f>
        <v>1</v>
      </c>
      <c r="T861" s="117">
        <f t="shared" si="70"/>
        <v>0</v>
      </c>
      <c r="U861" s="117">
        <f t="shared" si="71"/>
        <v>0</v>
      </c>
    </row>
    <row r="862" spans="1:21" x14ac:dyDescent="0.3">
      <c r="A862" s="114">
        <v>9947</v>
      </c>
      <c r="B862" s="114" t="s">
        <v>62</v>
      </c>
      <c r="C862" s="114" t="s">
        <v>1362</v>
      </c>
      <c r="D862" s="114" t="s">
        <v>8642</v>
      </c>
      <c r="E862" s="114" t="s">
        <v>9233</v>
      </c>
      <c r="F862" s="115">
        <v>44089</v>
      </c>
      <c r="G862" s="114" t="s">
        <v>4950</v>
      </c>
      <c r="H862" s="116">
        <v>12141000</v>
      </c>
      <c r="I862" s="116">
        <v>12141000</v>
      </c>
      <c r="J862" s="116">
        <v>12141000</v>
      </c>
      <c r="K862" s="116">
        <v>0</v>
      </c>
      <c r="L862" s="116">
        <v>0</v>
      </c>
      <c r="M862" s="116">
        <v>0</v>
      </c>
      <c r="N862" s="116">
        <v>0</v>
      </c>
      <c r="O862" s="116">
        <v>0</v>
      </c>
      <c r="P862" s="120">
        <v>0</v>
      </c>
      <c r="Q862" s="27" t="str">
        <f>IF(G862="01 Jan 1900","Unregistered","Registered")</f>
        <v>Registered</v>
      </c>
      <c r="R862" s="121">
        <f>I862/H862</f>
        <v>1</v>
      </c>
      <c r="T862" s="117">
        <f t="shared" si="70"/>
        <v>0</v>
      </c>
      <c r="U862" s="117">
        <f t="shared" si="71"/>
        <v>0</v>
      </c>
    </row>
    <row r="863" spans="1:21" x14ac:dyDescent="0.3">
      <c r="A863" s="114">
        <v>9948</v>
      </c>
      <c r="B863" s="114" t="s">
        <v>62</v>
      </c>
      <c r="C863" s="114" t="s">
        <v>1362</v>
      </c>
      <c r="D863" s="114" t="s">
        <v>5210</v>
      </c>
      <c r="E863" s="114" t="s">
        <v>1923</v>
      </c>
      <c r="F863" s="115">
        <v>44250</v>
      </c>
      <c r="G863" s="114" t="s">
        <v>5403</v>
      </c>
      <c r="H863" s="116">
        <v>7345000</v>
      </c>
      <c r="I863" s="116">
        <v>7345000</v>
      </c>
      <c r="J863" s="116">
        <v>7345000</v>
      </c>
      <c r="K863" s="116">
        <v>0</v>
      </c>
      <c r="L863" s="116">
        <v>0</v>
      </c>
      <c r="M863" s="116">
        <v>0</v>
      </c>
      <c r="N863" s="116">
        <v>0</v>
      </c>
      <c r="O863" s="116">
        <v>0</v>
      </c>
      <c r="P863" s="120">
        <v>0</v>
      </c>
      <c r="Q863" s="27" t="str">
        <f>IF(G863="01 Jan 1900","Unregistered","Registered")</f>
        <v>Registered</v>
      </c>
      <c r="R863" s="121">
        <f>I863/H863</f>
        <v>1</v>
      </c>
      <c r="T863" s="117">
        <f t="shared" si="70"/>
        <v>0</v>
      </c>
      <c r="U863" s="117">
        <f t="shared" si="71"/>
        <v>0</v>
      </c>
    </row>
    <row r="864" spans="1:21" x14ac:dyDescent="0.3">
      <c r="A864" s="114">
        <v>9949</v>
      </c>
      <c r="B864" s="114" t="s">
        <v>62</v>
      </c>
      <c r="C864" s="114" t="s">
        <v>1362</v>
      </c>
      <c r="D864" s="114" t="s">
        <v>5211</v>
      </c>
      <c r="E864" s="114" t="s">
        <v>9234</v>
      </c>
      <c r="F864" s="115">
        <v>44193</v>
      </c>
      <c r="G864" s="114" t="s">
        <v>5495</v>
      </c>
      <c r="H864" s="116">
        <v>10130000</v>
      </c>
      <c r="I864" s="116">
        <v>10130000</v>
      </c>
      <c r="J864" s="116">
        <v>10130000</v>
      </c>
      <c r="K864" s="116">
        <v>0</v>
      </c>
      <c r="L864" s="116">
        <v>0</v>
      </c>
      <c r="M864" s="116">
        <v>0</v>
      </c>
      <c r="N864" s="116">
        <v>0</v>
      </c>
      <c r="O864" s="116">
        <v>0</v>
      </c>
      <c r="P864" s="120">
        <v>0</v>
      </c>
      <c r="Q864" s="27" t="str">
        <f>IF(G864="01 Jan 1900","Unregistered","Registered")</f>
        <v>Registered</v>
      </c>
      <c r="R864" s="121">
        <f>I864/H864</f>
        <v>1</v>
      </c>
      <c r="T864" s="117">
        <f t="shared" si="70"/>
        <v>0</v>
      </c>
      <c r="U864" s="117">
        <f t="shared" si="71"/>
        <v>0</v>
      </c>
    </row>
    <row r="865" spans="1:21" x14ac:dyDescent="0.3">
      <c r="A865" s="114">
        <v>9950</v>
      </c>
      <c r="B865" s="114" t="s">
        <v>62</v>
      </c>
      <c r="C865" s="114" t="s">
        <v>1362</v>
      </c>
      <c r="D865" s="114" t="s">
        <v>5215</v>
      </c>
      <c r="E865" s="114" t="s">
        <v>6265</v>
      </c>
      <c r="F865" s="115">
        <v>44277</v>
      </c>
      <c r="G865" s="114" t="s">
        <v>8610</v>
      </c>
      <c r="H865" s="116">
        <v>8909000</v>
      </c>
      <c r="I865" s="116">
        <v>8909000</v>
      </c>
      <c r="J865" s="116">
        <v>8909000</v>
      </c>
      <c r="K865" s="116">
        <v>0</v>
      </c>
      <c r="L865" s="116">
        <v>0</v>
      </c>
      <c r="M865" s="116">
        <v>0</v>
      </c>
      <c r="N865" s="116">
        <v>0</v>
      </c>
      <c r="O865" s="116">
        <v>0</v>
      </c>
      <c r="P865" s="120">
        <v>0</v>
      </c>
      <c r="Q865" s="27" t="str">
        <f>IF(G865="01 Jan 1900","Unregistered","Registered")</f>
        <v>Registered</v>
      </c>
      <c r="R865" s="121">
        <f>I865/H865</f>
        <v>1</v>
      </c>
      <c r="T865" s="117">
        <f t="shared" si="70"/>
        <v>0</v>
      </c>
      <c r="U865" s="117">
        <f t="shared" si="71"/>
        <v>0</v>
      </c>
    </row>
    <row r="866" spans="1:21" x14ac:dyDescent="0.3">
      <c r="A866" s="114">
        <v>9951</v>
      </c>
      <c r="B866" s="114" t="s">
        <v>62</v>
      </c>
      <c r="C866" s="114" t="s">
        <v>1362</v>
      </c>
      <c r="D866" s="114" t="s">
        <v>5216</v>
      </c>
      <c r="E866" s="114" t="s">
        <v>9235</v>
      </c>
      <c r="F866" s="115">
        <v>44155</v>
      </c>
      <c r="G866" s="114" t="s">
        <v>4070</v>
      </c>
      <c r="H866" s="116">
        <v>13230000</v>
      </c>
      <c r="I866" s="116">
        <v>13230000</v>
      </c>
      <c r="J866" s="116">
        <v>13230000</v>
      </c>
      <c r="K866" s="116">
        <v>0</v>
      </c>
      <c r="L866" s="116">
        <v>0</v>
      </c>
      <c r="M866" s="116">
        <v>0</v>
      </c>
      <c r="N866" s="116">
        <v>0</v>
      </c>
      <c r="O866" s="116">
        <v>0</v>
      </c>
      <c r="P866" s="120">
        <v>0</v>
      </c>
      <c r="Q866" s="27" t="str">
        <f>IF(G866="01 Jan 1900","Unregistered","Registered")</f>
        <v>Registered</v>
      </c>
      <c r="R866" s="121">
        <f>I866/H866</f>
        <v>1</v>
      </c>
      <c r="T866" s="117">
        <f t="shared" si="70"/>
        <v>0</v>
      </c>
      <c r="U866" s="117">
        <f t="shared" si="71"/>
        <v>0</v>
      </c>
    </row>
    <row r="867" spans="1:21" x14ac:dyDescent="0.3">
      <c r="A867" s="114">
        <v>9952</v>
      </c>
      <c r="B867" s="114" t="s">
        <v>62</v>
      </c>
      <c r="C867" s="114" t="s">
        <v>1362</v>
      </c>
      <c r="D867" s="114" t="s">
        <v>9236</v>
      </c>
      <c r="E867" s="114" t="s">
        <v>9237</v>
      </c>
      <c r="F867" s="115">
        <v>44174</v>
      </c>
      <c r="G867" s="114" t="s">
        <v>3146</v>
      </c>
      <c r="H867" s="116">
        <v>5509000</v>
      </c>
      <c r="I867" s="116">
        <v>5509000</v>
      </c>
      <c r="J867" s="116">
        <v>5509000</v>
      </c>
      <c r="K867" s="116">
        <v>0</v>
      </c>
      <c r="L867" s="116">
        <v>0</v>
      </c>
      <c r="M867" s="116">
        <v>0</v>
      </c>
      <c r="N867" s="116">
        <v>0</v>
      </c>
      <c r="O867" s="116">
        <v>0</v>
      </c>
      <c r="P867" s="120">
        <v>0</v>
      </c>
      <c r="Q867" s="27" t="str">
        <f>IF(G867="01 Jan 1900","Unregistered","Registered")</f>
        <v>Registered</v>
      </c>
      <c r="R867" s="121">
        <f>I867/H867</f>
        <v>1</v>
      </c>
      <c r="T867" s="117">
        <f t="shared" si="70"/>
        <v>0</v>
      </c>
      <c r="U867" s="117">
        <f t="shared" si="71"/>
        <v>0</v>
      </c>
    </row>
    <row r="868" spans="1:21" x14ac:dyDescent="0.3">
      <c r="A868" s="114">
        <v>9953</v>
      </c>
      <c r="B868" s="114" t="s">
        <v>62</v>
      </c>
      <c r="C868" s="114" t="s">
        <v>1362</v>
      </c>
      <c r="D868" s="114" t="s">
        <v>5217</v>
      </c>
      <c r="E868" s="114" t="s">
        <v>9238</v>
      </c>
      <c r="F868" s="115">
        <v>44132</v>
      </c>
      <c r="G868" s="114" t="s">
        <v>4845</v>
      </c>
      <c r="H868" s="116">
        <v>8152000</v>
      </c>
      <c r="I868" s="116">
        <v>8152000</v>
      </c>
      <c r="J868" s="116">
        <v>8152000</v>
      </c>
      <c r="K868" s="116">
        <v>0</v>
      </c>
      <c r="L868" s="116">
        <v>0</v>
      </c>
      <c r="M868" s="116">
        <v>0</v>
      </c>
      <c r="N868" s="116">
        <v>0</v>
      </c>
      <c r="O868" s="116">
        <v>0</v>
      </c>
      <c r="P868" s="120">
        <v>0</v>
      </c>
      <c r="Q868" s="27" t="str">
        <f>IF(G868="01 Jan 1900","Unregistered","Registered")</f>
        <v>Registered</v>
      </c>
      <c r="R868" s="121">
        <f>I868/H868</f>
        <v>1</v>
      </c>
      <c r="T868" s="117">
        <f t="shared" si="70"/>
        <v>0</v>
      </c>
      <c r="U868" s="117">
        <f t="shared" si="71"/>
        <v>0</v>
      </c>
    </row>
    <row r="869" spans="1:21" x14ac:dyDescent="0.3">
      <c r="A869" s="114">
        <v>9954</v>
      </c>
      <c r="B869" s="114" t="s">
        <v>62</v>
      </c>
      <c r="C869" s="114" t="s">
        <v>1362</v>
      </c>
      <c r="D869" s="114" t="s">
        <v>5219</v>
      </c>
      <c r="E869" s="114" t="s">
        <v>9239</v>
      </c>
      <c r="F869" s="115">
        <v>44196</v>
      </c>
      <c r="G869" s="114" t="s">
        <v>5469</v>
      </c>
      <c r="H869" s="116">
        <v>15039000</v>
      </c>
      <c r="I869" s="116">
        <v>15039000</v>
      </c>
      <c r="J869" s="116">
        <v>15039000</v>
      </c>
      <c r="K869" s="116">
        <v>0</v>
      </c>
      <c r="L869" s="116">
        <v>0</v>
      </c>
      <c r="M869" s="116">
        <v>0</v>
      </c>
      <c r="N869" s="116">
        <v>0</v>
      </c>
      <c r="O869" s="116">
        <v>0</v>
      </c>
      <c r="P869" s="120">
        <v>0</v>
      </c>
      <c r="Q869" s="27" t="str">
        <f>IF(G869="01 Jan 1900","Unregistered","Registered")</f>
        <v>Registered</v>
      </c>
      <c r="R869" s="121">
        <f>I869/H869</f>
        <v>1</v>
      </c>
      <c r="T869" s="117">
        <f t="shared" si="70"/>
        <v>0</v>
      </c>
      <c r="U869" s="117">
        <f t="shared" si="71"/>
        <v>0</v>
      </c>
    </row>
    <row r="870" spans="1:21" x14ac:dyDescent="0.3">
      <c r="A870" s="114">
        <v>9955</v>
      </c>
      <c r="B870" s="114" t="s">
        <v>62</v>
      </c>
      <c r="C870" s="114" t="s">
        <v>1362</v>
      </c>
      <c r="D870" s="114" t="s">
        <v>5222</v>
      </c>
      <c r="E870" s="114" t="s">
        <v>9240</v>
      </c>
      <c r="F870" s="115">
        <v>44439</v>
      </c>
      <c r="G870" s="114" t="s">
        <v>8611</v>
      </c>
      <c r="H870" s="116">
        <v>8632000</v>
      </c>
      <c r="I870" s="116">
        <v>8632000</v>
      </c>
      <c r="J870" s="116">
        <v>8632000</v>
      </c>
      <c r="K870" s="116">
        <v>0</v>
      </c>
      <c r="L870" s="116">
        <v>0</v>
      </c>
      <c r="M870" s="116">
        <v>0</v>
      </c>
      <c r="N870" s="116">
        <v>0</v>
      </c>
      <c r="O870" s="116">
        <v>0</v>
      </c>
      <c r="P870" s="120">
        <v>0</v>
      </c>
      <c r="Q870" s="27" t="str">
        <f>IF(G870="01 Jan 1900","Unregistered","Registered")</f>
        <v>Registered</v>
      </c>
      <c r="R870" s="121">
        <f>I870/H870</f>
        <v>1</v>
      </c>
      <c r="T870" s="117">
        <f t="shared" si="70"/>
        <v>0</v>
      </c>
      <c r="U870" s="117">
        <f t="shared" si="71"/>
        <v>0</v>
      </c>
    </row>
    <row r="871" spans="1:21" x14ac:dyDescent="0.3">
      <c r="A871" s="114">
        <v>9956</v>
      </c>
      <c r="B871" s="114" t="s">
        <v>62</v>
      </c>
      <c r="C871" s="114" t="s">
        <v>1362</v>
      </c>
      <c r="D871" s="114" t="s">
        <v>5224</v>
      </c>
      <c r="E871" s="114" t="s">
        <v>9241</v>
      </c>
      <c r="F871" s="115">
        <v>44069</v>
      </c>
      <c r="G871" s="114" t="s">
        <v>9242</v>
      </c>
      <c r="H871" s="116">
        <v>7030000</v>
      </c>
      <c r="I871" s="116">
        <v>7030000</v>
      </c>
      <c r="J871" s="116">
        <v>7030000</v>
      </c>
      <c r="K871" s="116">
        <v>0</v>
      </c>
      <c r="L871" s="116">
        <v>0</v>
      </c>
      <c r="M871" s="116">
        <v>0</v>
      </c>
      <c r="N871" s="116">
        <v>0</v>
      </c>
      <c r="O871" s="116">
        <v>0</v>
      </c>
      <c r="P871" s="120">
        <v>0</v>
      </c>
      <c r="Q871" s="27" t="str">
        <f>IF(G871="01 Jan 1900","Unregistered","Registered")</f>
        <v>Registered</v>
      </c>
      <c r="R871" s="121">
        <f>I871/H871</f>
        <v>1</v>
      </c>
      <c r="T871" s="117">
        <f t="shared" si="70"/>
        <v>0</v>
      </c>
      <c r="U871" s="117">
        <f t="shared" si="71"/>
        <v>0</v>
      </c>
    </row>
    <row r="872" spans="1:21" x14ac:dyDescent="0.3">
      <c r="A872" s="114">
        <v>9957</v>
      </c>
      <c r="B872" s="114" t="s">
        <v>62</v>
      </c>
      <c r="C872" s="114" t="s">
        <v>1362</v>
      </c>
      <c r="D872" s="114" t="s">
        <v>8643</v>
      </c>
      <c r="E872" s="114" t="s">
        <v>6972</v>
      </c>
      <c r="F872" s="115">
        <v>44018</v>
      </c>
      <c r="G872" s="114" t="s">
        <v>8614</v>
      </c>
      <c r="H872" s="116">
        <v>10500000</v>
      </c>
      <c r="I872" s="116">
        <v>10500000</v>
      </c>
      <c r="J872" s="116">
        <v>10500000</v>
      </c>
      <c r="K872" s="116">
        <v>0</v>
      </c>
      <c r="L872" s="116">
        <v>0</v>
      </c>
      <c r="M872" s="116">
        <v>0</v>
      </c>
      <c r="N872" s="116">
        <v>0</v>
      </c>
      <c r="O872" s="116">
        <v>0</v>
      </c>
      <c r="P872" s="120">
        <v>0</v>
      </c>
      <c r="Q872" s="27" t="str">
        <f>IF(G872="01 Jan 1900","Unregistered","Registered")</f>
        <v>Registered</v>
      </c>
      <c r="R872" s="121">
        <f>I872/H872</f>
        <v>1</v>
      </c>
      <c r="T872" s="117">
        <f t="shared" si="70"/>
        <v>0</v>
      </c>
      <c r="U872" s="117">
        <f t="shared" si="71"/>
        <v>0</v>
      </c>
    </row>
    <row r="873" spans="1:21" x14ac:dyDescent="0.3">
      <c r="A873" s="114">
        <v>9958</v>
      </c>
      <c r="B873" s="114" t="s">
        <v>62</v>
      </c>
      <c r="C873" s="114" t="s">
        <v>1362</v>
      </c>
      <c r="D873" s="114" t="s">
        <v>5227</v>
      </c>
      <c r="E873" s="114" t="s">
        <v>9243</v>
      </c>
      <c r="F873" s="115">
        <v>44056</v>
      </c>
      <c r="G873" s="114" t="s">
        <v>8322</v>
      </c>
      <c r="H873" s="116">
        <v>7230000</v>
      </c>
      <c r="I873" s="116">
        <v>7230000</v>
      </c>
      <c r="J873" s="116">
        <v>7230000</v>
      </c>
      <c r="K873" s="116">
        <v>0</v>
      </c>
      <c r="L873" s="116">
        <v>0</v>
      </c>
      <c r="M873" s="116">
        <v>0</v>
      </c>
      <c r="N873" s="116">
        <v>0</v>
      </c>
      <c r="O873" s="116">
        <v>0</v>
      </c>
      <c r="P873" s="120">
        <v>0</v>
      </c>
      <c r="Q873" s="27" t="str">
        <f>IF(G873="01 Jan 1900","Unregistered","Registered")</f>
        <v>Registered</v>
      </c>
      <c r="R873" s="121">
        <f>I873/H873</f>
        <v>1</v>
      </c>
      <c r="T873" s="117">
        <f t="shared" si="70"/>
        <v>0</v>
      </c>
      <c r="U873" s="117">
        <f t="shared" si="71"/>
        <v>0</v>
      </c>
    </row>
    <row r="874" spans="1:21" x14ac:dyDescent="0.3">
      <c r="A874" s="114">
        <v>9959</v>
      </c>
      <c r="B874" s="114" t="s">
        <v>62</v>
      </c>
      <c r="C874" s="114" t="s">
        <v>1362</v>
      </c>
      <c r="D874" s="114" t="s">
        <v>5229</v>
      </c>
      <c r="E874" s="114" t="s">
        <v>9244</v>
      </c>
      <c r="F874" s="115">
        <v>45656</v>
      </c>
      <c r="G874" s="114" t="s">
        <v>9245</v>
      </c>
      <c r="H874" s="116">
        <v>15000000</v>
      </c>
      <c r="I874" s="116">
        <v>15000000</v>
      </c>
      <c r="J874" s="116">
        <v>15000000</v>
      </c>
      <c r="K874" s="116">
        <v>0</v>
      </c>
      <c r="L874" s="116">
        <v>0</v>
      </c>
      <c r="M874" s="116">
        <v>0</v>
      </c>
      <c r="N874" s="116">
        <v>0</v>
      </c>
      <c r="O874" s="116">
        <v>0</v>
      </c>
      <c r="P874" s="120">
        <v>0</v>
      </c>
      <c r="Q874" s="27" t="str">
        <f>IF(G874="01 Jan 1900","Unregistered","Registered")</f>
        <v>Registered</v>
      </c>
      <c r="R874" s="121">
        <f>I874/H874</f>
        <v>1</v>
      </c>
      <c r="T874" s="117">
        <f t="shared" si="70"/>
        <v>0</v>
      </c>
      <c r="U874" s="117">
        <f t="shared" si="71"/>
        <v>0</v>
      </c>
    </row>
    <row r="875" spans="1:21" x14ac:dyDescent="0.3">
      <c r="A875" s="114">
        <v>9960</v>
      </c>
      <c r="B875" s="114" t="s">
        <v>62</v>
      </c>
      <c r="C875" s="114" t="s">
        <v>1362</v>
      </c>
      <c r="D875" s="114" t="s">
        <v>5231</v>
      </c>
      <c r="E875" s="114" t="s">
        <v>6688</v>
      </c>
      <c r="F875" s="115">
        <v>44167</v>
      </c>
      <c r="G875" s="114" t="s">
        <v>5503</v>
      </c>
      <c r="H875" s="116">
        <v>7000000</v>
      </c>
      <c r="I875" s="116">
        <v>7000000</v>
      </c>
      <c r="J875" s="116">
        <v>7000000</v>
      </c>
      <c r="K875" s="116">
        <v>0</v>
      </c>
      <c r="L875" s="116">
        <v>0</v>
      </c>
      <c r="M875" s="116">
        <v>0</v>
      </c>
      <c r="N875" s="116">
        <v>0</v>
      </c>
      <c r="O875" s="116">
        <v>0</v>
      </c>
      <c r="P875" s="120">
        <v>0</v>
      </c>
      <c r="Q875" s="27" t="str">
        <f>IF(G875="01 Jan 1900","Unregistered","Registered")</f>
        <v>Registered</v>
      </c>
      <c r="R875" s="121">
        <f>I875/H875</f>
        <v>1</v>
      </c>
      <c r="T875" s="117">
        <f t="shared" si="70"/>
        <v>0</v>
      </c>
      <c r="U875" s="117">
        <f t="shared" si="71"/>
        <v>0</v>
      </c>
    </row>
    <row r="876" spans="1:21" x14ac:dyDescent="0.3">
      <c r="A876" s="114">
        <v>9961</v>
      </c>
      <c r="B876" s="114" t="s">
        <v>62</v>
      </c>
      <c r="C876" s="114" t="s">
        <v>1362</v>
      </c>
      <c r="D876" s="114" t="s">
        <v>5233</v>
      </c>
      <c r="E876" s="114" t="s">
        <v>9246</v>
      </c>
      <c r="F876" s="115">
        <v>44085</v>
      </c>
      <c r="G876" s="114" t="s">
        <v>6621</v>
      </c>
      <c r="H876" s="116">
        <v>10810000</v>
      </c>
      <c r="I876" s="116">
        <v>10810000</v>
      </c>
      <c r="J876" s="116">
        <v>10810000</v>
      </c>
      <c r="K876" s="116">
        <v>0</v>
      </c>
      <c r="L876" s="116">
        <v>0</v>
      </c>
      <c r="M876" s="116">
        <v>0</v>
      </c>
      <c r="N876" s="116">
        <v>0</v>
      </c>
      <c r="O876" s="116">
        <v>0</v>
      </c>
      <c r="P876" s="120">
        <v>0</v>
      </c>
      <c r="Q876" s="27" t="str">
        <f>IF(G876="01 Jan 1900","Unregistered","Registered")</f>
        <v>Registered</v>
      </c>
      <c r="R876" s="121">
        <f>I876/H876</f>
        <v>1</v>
      </c>
      <c r="T876" s="117">
        <f t="shared" si="70"/>
        <v>0</v>
      </c>
      <c r="U876" s="117">
        <f t="shared" si="71"/>
        <v>0</v>
      </c>
    </row>
    <row r="877" spans="1:21" x14ac:dyDescent="0.3">
      <c r="A877" s="114">
        <v>9962</v>
      </c>
      <c r="B877" s="114" t="s">
        <v>62</v>
      </c>
      <c r="C877" s="114" t="s">
        <v>1362</v>
      </c>
      <c r="D877" s="114" t="s">
        <v>8974</v>
      </c>
      <c r="E877" s="114" t="s">
        <v>9247</v>
      </c>
      <c r="F877" s="115">
        <v>44173</v>
      </c>
      <c r="G877" s="114" t="s">
        <v>5408</v>
      </c>
      <c r="H877" s="116">
        <v>10280000</v>
      </c>
      <c r="I877" s="116">
        <v>10280000</v>
      </c>
      <c r="J877" s="116">
        <v>10280000</v>
      </c>
      <c r="K877" s="116">
        <v>0</v>
      </c>
      <c r="L877" s="116">
        <v>0</v>
      </c>
      <c r="M877" s="116">
        <v>0</v>
      </c>
      <c r="N877" s="116">
        <v>0</v>
      </c>
      <c r="O877" s="116">
        <v>0</v>
      </c>
      <c r="P877" s="120">
        <v>0</v>
      </c>
      <c r="Q877" s="27" t="str">
        <f>IF(G877="01 Jan 1900","Unregistered","Registered")</f>
        <v>Registered</v>
      </c>
      <c r="R877" s="121">
        <f>I877/H877</f>
        <v>1</v>
      </c>
      <c r="T877" s="117">
        <f t="shared" si="70"/>
        <v>0</v>
      </c>
      <c r="U877" s="117">
        <f t="shared" si="71"/>
        <v>0</v>
      </c>
    </row>
    <row r="878" spans="1:21" x14ac:dyDescent="0.3">
      <c r="A878" s="114">
        <v>9963</v>
      </c>
      <c r="B878" s="114" t="s">
        <v>62</v>
      </c>
      <c r="C878" s="114" t="s">
        <v>1362</v>
      </c>
      <c r="D878" s="114" t="s">
        <v>9248</v>
      </c>
      <c r="E878" s="114" t="s">
        <v>9249</v>
      </c>
      <c r="F878" s="115">
        <v>44316</v>
      </c>
      <c r="G878" s="114" t="s">
        <v>5465</v>
      </c>
      <c r="H878" s="116">
        <v>7839000</v>
      </c>
      <c r="I878" s="116">
        <v>7839000</v>
      </c>
      <c r="J878" s="116">
        <v>7839000</v>
      </c>
      <c r="K878" s="116">
        <v>0</v>
      </c>
      <c r="L878" s="116">
        <v>0</v>
      </c>
      <c r="M878" s="116">
        <v>0</v>
      </c>
      <c r="N878" s="116">
        <v>0</v>
      </c>
      <c r="O878" s="116">
        <v>0</v>
      </c>
      <c r="P878" s="120">
        <v>0</v>
      </c>
      <c r="Q878" s="27" t="str">
        <f>IF(G878="01 Jan 1900","Unregistered","Registered")</f>
        <v>Registered</v>
      </c>
      <c r="R878" s="121">
        <f>I878/H878</f>
        <v>1</v>
      </c>
      <c r="T878" s="117">
        <f t="shared" si="70"/>
        <v>0</v>
      </c>
      <c r="U878" s="117">
        <f t="shared" si="71"/>
        <v>0</v>
      </c>
    </row>
    <row r="879" spans="1:21" x14ac:dyDescent="0.3">
      <c r="A879" s="114">
        <v>9964</v>
      </c>
      <c r="B879" s="114" t="s">
        <v>62</v>
      </c>
      <c r="C879" s="114" t="s">
        <v>1362</v>
      </c>
      <c r="D879" s="114" t="s">
        <v>9250</v>
      </c>
      <c r="E879" s="114" t="s">
        <v>9251</v>
      </c>
      <c r="F879" s="115">
        <v>44127</v>
      </c>
      <c r="G879" s="114" t="s">
        <v>9252</v>
      </c>
      <c r="H879" s="116">
        <v>8730000</v>
      </c>
      <c r="I879" s="116">
        <v>8730000</v>
      </c>
      <c r="J879" s="116">
        <v>8730000</v>
      </c>
      <c r="K879" s="116">
        <v>0</v>
      </c>
      <c r="L879" s="116">
        <v>0</v>
      </c>
      <c r="M879" s="116">
        <v>0</v>
      </c>
      <c r="N879" s="116">
        <v>0</v>
      </c>
      <c r="O879" s="116">
        <v>0</v>
      </c>
      <c r="P879" s="120">
        <v>0</v>
      </c>
      <c r="Q879" s="27" t="str">
        <f>IF(G879="01 Jan 1900","Unregistered","Registered")</f>
        <v>Registered</v>
      </c>
      <c r="R879" s="121">
        <f>I879/H879</f>
        <v>1</v>
      </c>
      <c r="T879" s="117">
        <f t="shared" si="70"/>
        <v>0</v>
      </c>
      <c r="U879" s="117">
        <f t="shared" si="71"/>
        <v>0</v>
      </c>
    </row>
    <row r="880" spans="1:21" x14ac:dyDescent="0.3">
      <c r="A880" s="114">
        <v>9965</v>
      </c>
      <c r="B880" s="114" t="s">
        <v>62</v>
      </c>
      <c r="C880" s="114" t="s">
        <v>1362</v>
      </c>
      <c r="D880" s="114" t="s">
        <v>9253</v>
      </c>
      <c r="E880" s="114" t="s">
        <v>9254</v>
      </c>
      <c r="F880" s="115">
        <v>44096</v>
      </c>
      <c r="G880" s="114" t="s">
        <v>5486</v>
      </c>
      <c r="H880" s="116">
        <v>7252000</v>
      </c>
      <c r="I880" s="116">
        <v>7252000</v>
      </c>
      <c r="J880" s="116">
        <v>7252000</v>
      </c>
      <c r="K880" s="116">
        <v>0</v>
      </c>
      <c r="L880" s="116">
        <v>0</v>
      </c>
      <c r="M880" s="116">
        <v>0</v>
      </c>
      <c r="N880" s="116">
        <v>0</v>
      </c>
      <c r="O880" s="116">
        <v>0</v>
      </c>
      <c r="P880" s="120">
        <v>0</v>
      </c>
      <c r="Q880" s="27" t="str">
        <f>IF(G880="01 Jan 1900","Unregistered","Registered")</f>
        <v>Registered</v>
      </c>
      <c r="R880" s="121">
        <f>I880/H880</f>
        <v>1</v>
      </c>
      <c r="T880" s="117">
        <f t="shared" si="70"/>
        <v>0</v>
      </c>
      <c r="U880" s="117">
        <f t="shared" si="71"/>
        <v>0</v>
      </c>
    </row>
    <row r="881" spans="1:21" x14ac:dyDescent="0.3">
      <c r="A881" s="114">
        <v>9966</v>
      </c>
      <c r="B881" s="114" t="s">
        <v>62</v>
      </c>
      <c r="C881" s="114" t="s">
        <v>1362</v>
      </c>
      <c r="D881" s="114" t="s">
        <v>9255</v>
      </c>
      <c r="E881" s="114" t="s">
        <v>9256</v>
      </c>
      <c r="F881" s="115">
        <v>44644</v>
      </c>
      <c r="G881" s="114" t="s">
        <v>9257</v>
      </c>
      <c r="H881" s="116">
        <v>5453000</v>
      </c>
      <c r="I881" s="116">
        <v>5453000</v>
      </c>
      <c r="J881" s="116">
        <v>5453000</v>
      </c>
      <c r="K881" s="116">
        <v>0</v>
      </c>
      <c r="L881" s="116">
        <v>0</v>
      </c>
      <c r="M881" s="116">
        <v>0</v>
      </c>
      <c r="N881" s="116">
        <v>0</v>
      </c>
      <c r="O881" s="116">
        <v>0</v>
      </c>
      <c r="P881" s="120">
        <v>0</v>
      </c>
      <c r="Q881" s="27" t="str">
        <f>IF(G881="01 Jan 1900","Unregistered","Registered")</f>
        <v>Registered</v>
      </c>
      <c r="R881" s="121">
        <f>I881/H881</f>
        <v>1</v>
      </c>
      <c r="T881" s="117">
        <f t="shared" si="70"/>
        <v>0</v>
      </c>
      <c r="U881" s="117">
        <f t="shared" si="71"/>
        <v>0</v>
      </c>
    </row>
    <row r="882" spans="1:21" x14ac:dyDescent="0.3">
      <c r="A882" s="114">
        <v>9967</v>
      </c>
      <c r="B882" s="114" t="s">
        <v>62</v>
      </c>
      <c r="C882" s="114" t="s">
        <v>1362</v>
      </c>
      <c r="D882" s="114" t="s">
        <v>9258</v>
      </c>
      <c r="E882" s="114" t="s">
        <v>9259</v>
      </c>
      <c r="F882" s="115">
        <v>44551</v>
      </c>
      <c r="G882" s="114" t="s">
        <v>5139</v>
      </c>
      <c r="H882" s="116">
        <v>9144000</v>
      </c>
      <c r="I882" s="116">
        <v>9144000</v>
      </c>
      <c r="J882" s="116">
        <v>9144000</v>
      </c>
      <c r="K882" s="116">
        <v>0</v>
      </c>
      <c r="L882" s="116">
        <v>0</v>
      </c>
      <c r="M882" s="116">
        <v>0</v>
      </c>
      <c r="N882" s="116">
        <v>0</v>
      </c>
      <c r="O882" s="116">
        <v>0</v>
      </c>
      <c r="P882" s="120">
        <v>0</v>
      </c>
      <c r="Q882" s="27" t="str">
        <f>IF(G882="01 Jan 1900","Unregistered","Registered")</f>
        <v>Registered</v>
      </c>
      <c r="R882" s="121">
        <f>I882/H882</f>
        <v>1</v>
      </c>
      <c r="T882" s="117">
        <f t="shared" si="70"/>
        <v>0</v>
      </c>
      <c r="U882" s="117">
        <f t="shared" si="71"/>
        <v>0</v>
      </c>
    </row>
    <row r="883" spans="1:21" x14ac:dyDescent="0.3">
      <c r="A883" s="114">
        <v>9968</v>
      </c>
      <c r="B883" s="114" t="s">
        <v>62</v>
      </c>
      <c r="C883" s="114" t="s">
        <v>1362</v>
      </c>
      <c r="D883" s="114" t="s">
        <v>9260</v>
      </c>
      <c r="E883" s="114" t="s">
        <v>8616</v>
      </c>
      <c r="F883" s="115">
        <v>44084</v>
      </c>
      <c r="G883" s="114" t="s">
        <v>5357</v>
      </c>
      <c r="H883" s="116">
        <v>9009000</v>
      </c>
      <c r="I883" s="116">
        <v>9009000</v>
      </c>
      <c r="J883" s="116">
        <v>9009000</v>
      </c>
      <c r="K883" s="116">
        <v>0</v>
      </c>
      <c r="L883" s="116">
        <v>0</v>
      </c>
      <c r="M883" s="116">
        <v>0</v>
      </c>
      <c r="N883" s="116">
        <v>0</v>
      </c>
      <c r="O883" s="116">
        <v>0</v>
      </c>
      <c r="P883" s="120">
        <v>0</v>
      </c>
      <c r="Q883" s="27" t="str">
        <f>IF(G883="01 Jan 1900","Unregistered","Registered")</f>
        <v>Registered</v>
      </c>
      <c r="R883" s="121">
        <f>I883/H883</f>
        <v>1</v>
      </c>
      <c r="T883" s="117">
        <f t="shared" si="70"/>
        <v>0</v>
      </c>
      <c r="U883" s="117">
        <f t="shared" si="71"/>
        <v>0</v>
      </c>
    </row>
    <row r="884" spans="1:21" x14ac:dyDescent="0.3">
      <c r="A884" s="114">
        <v>9969</v>
      </c>
      <c r="B884" s="114" t="s">
        <v>62</v>
      </c>
      <c r="C884" s="114" t="s">
        <v>1362</v>
      </c>
      <c r="D884" s="114" t="s">
        <v>9261</v>
      </c>
      <c r="E884" s="114" t="s">
        <v>9262</v>
      </c>
      <c r="F884" s="115">
        <v>44170</v>
      </c>
      <c r="G884" s="114" t="s">
        <v>5404</v>
      </c>
      <c r="H884" s="116">
        <v>4692000</v>
      </c>
      <c r="I884" s="116">
        <v>4692000</v>
      </c>
      <c r="J884" s="116">
        <v>4692000</v>
      </c>
      <c r="K884" s="116">
        <v>0</v>
      </c>
      <c r="L884" s="116">
        <v>0</v>
      </c>
      <c r="M884" s="116">
        <v>0</v>
      </c>
      <c r="N884" s="116">
        <v>0</v>
      </c>
      <c r="O884" s="116">
        <v>0</v>
      </c>
      <c r="P884" s="120">
        <v>0</v>
      </c>
      <c r="Q884" s="27" t="str">
        <f>IF(G884="01 Jan 1900","Unregistered","Registered")</f>
        <v>Registered</v>
      </c>
      <c r="R884" s="121">
        <f>I884/H884</f>
        <v>1</v>
      </c>
      <c r="T884" s="117">
        <f t="shared" si="70"/>
        <v>0</v>
      </c>
      <c r="U884" s="117">
        <f t="shared" si="71"/>
        <v>0</v>
      </c>
    </row>
    <row r="885" spans="1:21" x14ac:dyDescent="0.3">
      <c r="A885" s="114">
        <v>9970</v>
      </c>
      <c r="B885" s="114" t="s">
        <v>62</v>
      </c>
      <c r="C885" s="114" t="s">
        <v>1362</v>
      </c>
      <c r="D885" s="114" t="s">
        <v>9263</v>
      </c>
      <c r="E885" s="114" t="s">
        <v>7040</v>
      </c>
      <c r="F885" s="115">
        <v>44257</v>
      </c>
      <c r="G885" s="114" t="s">
        <v>6803</v>
      </c>
      <c r="H885" s="116">
        <v>11759400</v>
      </c>
      <c r="I885" s="116">
        <v>11759400</v>
      </c>
      <c r="J885" s="116">
        <v>11759400</v>
      </c>
      <c r="K885" s="116">
        <v>0</v>
      </c>
      <c r="L885" s="116">
        <v>0</v>
      </c>
      <c r="M885" s="116">
        <v>0</v>
      </c>
      <c r="N885" s="116">
        <v>0</v>
      </c>
      <c r="O885" s="116">
        <v>0</v>
      </c>
      <c r="P885" s="120">
        <v>0</v>
      </c>
      <c r="Q885" s="27" t="str">
        <f>IF(G885="01 Jan 1900","Unregistered","Registered")</f>
        <v>Registered</v>
      </c>
      <c r="R885" s="121">
        <f>I885/H885</f>
        <v>1</v>
      </c>
      <c r="T885" s="117">
        <f t="shared" si="70"/>
        <v>0</v>
      </c>
      <c r="U885" s="117">
        <f t="shared" si="71"/>
        <v>0</v>
      </c>
    </row>
    <row r="886" spans="1:21" x14ac:dyDescent="0.3">
      <c r="A886" s="114">
        <v>9971</v>
      </c>
      <c r="B886" s="114" t="s">
        <v>62</v>
      </c>
      <c r="C886" s="114" t="s">
        <v>1362</v>
      </c>
      <c r="D886" s="114" t="s">
        <v>9264</v>
      </c>
      <c r="E886" s="114" t="s">
        <v>9265</v>
      </c>
      <c r="F886" s="115">
        <v>44463</v>
      </c>
      <c r="G886" s="114" t="s">
        <v>2316</v>
      </c>
      <c r="H886" s="116">
        <v>9189000</v>
      </c>
      <c r="I886" s="116">
        <v>9189000</v>
      </c>
      <c r="J886" s="116">
        <v>9189000</v>
      </c>
      <c r="K886" s="116">
        <v>0</v>
      </c>
      <c r="L886" s="116">
        <v>0</v>
      </c>
      <c r="M886" s="116">
        <v>0</v>
      </c>
      <c r="N886" s="116">
        <v>0</v>
      </c>
      <c r="O886" s="116">
        <v>0</v>
      </c>
      <c r="P886" s="120">
        <v>0</v>
      </c>
      <c r="Q886" s="27" t="str">
        <f>IF(G886="01 Jan 1900","Unregistered","Registered")</f>
        <v>Registered</v>
      </c>
      <c r="R886" s="121">
        <f>I886/H886</f>
        <v>1</v>
      </c>
      <c r="T886" s="117">
        <f t="shared" si="70"/>
        <v>0</v>
      </c>
      <c r="U886" s="117">
        <f t="shared" si="71"/>
        <v>0</v>
      </c>
    </row>
    <row r="887" spans="1:21" x14ac:dyDescent="0.3">
      <c r="A887" s="114">
        <v>9972</v>
      </c>
      <c r="B887" s="114" t="s">
        <v>62</v>
      </c>
      <c r="C887" s="114" t="s">
        <v>1362</v>
      </c>
      <c r="D887" s="114" t="s">
        <v>9266</v>
      </c>
      <c r="E887" s="114" t="s">
        <v>6688</v>
      </c>
      <c r="F887" s="115">
        <v>44167</v>
      </c>
      <c r="G887" s="114" t="s">
        <v>5503</v>
      </c>
      <c r="H887" s="116">
        <v>12848000</v>
      </c>
      <c r="I887" s="116">
        <v>12848000</v>
      </c>
      <c r="J887" s="116">
        <v>12848000</v>
      </c>
      <c r="K887" s="116">
        <v>0</v>
      </c>
      <c r="L887" s="116">
        <v>0</v>
      </c>
      <c r="M887" s="116">
        <v>0</v>
      </c>
      <c r="N887" s="116">
        <v>0</v>
      </c>
      <c r="O887" s="116">
        <v>0</v>
      </c>
      <c r="P887" s="120">
        <v>0</v>
      </c>
      <c r="Q887" s="27" t="str">
        <f>IF(G887="01 Jan 1900","Unregistered","Registered")</f>
        <v>Registered</v>
      </c>
      <c r="R887" s="121">
        <f>I887/H887</f>
        <v>1</v>
      </c>
      <c r="T887" s="117">
        <f t="shared" si="70"/>
        <v>0</v>
      </c>
      <c r="U887" s="117">
        <f t="shared" si="71"/>
        <v>0</v>
      </c>
    </row>
    <row r="888" spans="1:21" x14ac:dyDescent="0.3">
      <c r="A888" s="114">
        <v>9973</v>
      </c>
      <c r="B888" s="114" t="s">
        <v>62</v>
      </c>
      <c r="C888" s="114" t="s">
        <v>1362</v>
      </c>
      <c r="D888" s="114" t="s">
        <v>9267</v>
      </c>
      <c r="E888" s="114" t="s">
        <v>9268</v>
      </c>
      <c r="F888" s="115">
        <v>44173</v>
      </c>
      <c r="G888" s="114" t="s">
        <v>1351</v>
      </c>
      <c r="H888" s="116">
        <v>3584000</v>
      </c>
      <c r="I888" s="116">
        <v>3584000</v>
      </c>
      <c r="J888" s="116">
        <v>3584000</v>
      </c>
      <c r="K888" s="116">
        <v>0</v>
      </c>
      <c r="L888" s="116">
        <v>0</v>
      </c>
      <c r="M888" s="116">
        <v>0</v>
      </c>
      <c r="N888" s="116">
        <v>0</v>
      </c>
      <c r="O888" s="116">
        <v>0</v>
      </c>
      <c r="P888" s="120">
        <v>0</v>
      </c>
      <c r="Q888" s="27" t="str">
        <f>IF(G888="01 Jan 1900","Unregistered","Registered")</f>
        <v>Registered</v>
      </c>
      <c r="R888" s="121">
        <f>I888/H888</f>
        <v>1</v>
      </c>
      <c r="T888" s="117">
        <f t="shared" si="70"/>
        <v>0</v>
      </c>
      <c r="U888" s="117">
        <f t="shared" si="71"/>
        <v>0</v>
      </c>
    </row>
    <row r="889" spans="1:21" x14ac:dyDescent="0.3">
      <c r="A889" s="114">
        <v>9974</v>
      </c>
      <c r="B889" s="114" t="s">
        <v>62</v>
      </c>
      <c r="C889" s="114" t="s">
        <v>1362</v>
      </c>
      <c r="D889" s="114" t="s">
        <v>9269</v>
      </c>
      <c r="E889" s="114" t="s">
        <v>9270</v>
      </c>
      <c r="F889" s="115">
        <v>44173</v>
      </c>
      <c r="G889" s="114" t="s">
        <v>6878</v>
      </c>
      <c r="H889" s="116">
        <v>3584000</v>
      </c>
      <c r="I889" s="116">
        <v>3584000</v>
      </c>
      <c r="J889" s="116">
        <v>3584000</v>
      </c>
      <c r="K889" s="116">
        <v>0</v>
      </c>
      <c r="L889" s="116">
        <v>0</v>
      </c>
      <c r="M889" s="116">
        <v>0</v>
      </c>
      <c r="N889" s="116">
        <v>0</v>
      </c>
      <c r="O889" s="116">
        <v>0</v>
      </c>
      <c r="P889" s="120">
        <v>0</v>
      </c>
      <c r="Q889" s="27" t="str">
        <f>IF(G889="01 Jan 1900","Unregistered","Registered")</f>
        <v>Registered</v>
      </c>
      <c r="R889" s="121">
        <f>I889/H889</f>
        <v>1</v>
      </c>
      <c r="T889" s="117">
        <f t="shared" si="70"/>
        <v>0</v>
      </c>
      <c r="U889" s="117">
        <f t="shared" si="71"/>
        <v>0</v>
      </c>
    </row>
    <row r="890" spans="1:21" x14ac:dyDescent="0.3">
      <c r="A890" s="114">
        <v>9975</v>
      </c>
      <c r="B890" s="114" t="s">
        <v>62</v>
      </c>
      <c r="C890" s="114" t="s">
        <v>1362</v>
      </c>
      <c r="D890" s="114" t="s">
        <v>9271</v>
      </c>
      <c r="E890" s="114" t="s">
        <v>9272</v>
      </c>
      <c r="F890" s="115">
        <v>44018</v>
      </c>
      <c r="G890" s="114" t="s">
        <v>5075</v>
      </c>
      <c r="H890" s="116">
        <v>8856000</v>
      </c>
      <c r="I890" s="116">
        <v>8856000</v>
      </c>
      <c r="J890" s="116">
        <v>8856000</v>
      </c>
      <c r="K890" s="116">
        <v>0</v>
      </c>
      <c r="L890" s="116">
        <v>0</v>
      </c>
      <c r="M890" s="116">
        <v>0</v>
      </c>
      <c r="N890" s="116">
        <v>0</v>
      </c>
      <c r="O890" s="116">
        <v>0</v>
      </c>
      <c r="P890" s="120">
        <v>0</v>
      </c>
      <c r="Q890" s="27" t="str">
        <f>IF(G890="01 Jan 1900","Unregistered","Registered")</f>
        <v>Registered</v>
      </c>
      <c r="R890" s="121">
        <f>I890/H890</f>
        <v>1</v>
      </c>
      <c r="T890" s="117">
        <f t="shared" si="70"/>
        <v>0</v>
      </c>
      <c r="U890" s="117">
        <f t="shared" si="71"/>
        <v>0</v>
      </c>
    </row>
    <row r="891" spans="1:21" x14ac:dyDescent="0.3">
      <c r="A891" s="114">
        <v>9976</v>
      </c>
      <c r="B891" s="114" t="s">
        <v>62</v>
      </c>
      <c r="C891" s="114" t="s">
        <v>1362</v>
      </c>
      <c r="D891" s="114" t="s">
        <v>9273</v>
      </c>
      <c r="E891" s="114" t="s">
        <v>9274</v>
      </c>
      <c r="F891" s="115">
        <v>44225</v>
      </c>
      <c r="G891" s="114" t="s">
        <v>5494</v>
      </c>
      <c r="H891" s="116">
        <v>7245000</v>
      </c>
      <c r="I891" s="116">
        <v>7245000</v>
      </c>
      <c r="J891" s="116">
        <v>7245000</v>
      </c>
      <c r="K891" s="116">
        <v>0</v>
      </c>
      <c r="L891" s="116">
        <v>0</v>
      </c>
      <c r="M891" s="116">
        <v>0</v>
      </c>
      <c r="N891" s="116">
        <v>0</v>
      </c>
      <c r="O891" s="116">
        <v>0</v>
      </c>
      <c r="P891" s="120">
        <v>0</v>
      </c>
      <c r="Q891" s="27" t="str">
        <f>IF(G891="01 Jan 1900","Unregistered","Registered")</f>
        <v>Registered</v>
      </c>
      <c r="R891" s="121">
        <f>I891/H891</f>
        <v>1</v>
      </c>
      <c r="T891" s="117">
        <f t="shared" si="70"/>
        <v>0</v>
      </c>
      <c r="U891" s="117">
        <f t="shared" si="71"/>
        <v>0</v>
      </c>
    </row>
    <row r="892" spans="1:21" x14ac:dyDescent="0.3">
      <c r="A892" s="114">
        <v>9977</v>
      </c>
      <c r="B892" s="114" t="s">
        <v>62</v>
      </c>
      <c r="C892" s="114" t="s">
        <v>1362</v>
      </c>
      <c r="D892" s="114" t="s">
        <v>9275</v>
      </c>
      <c r="E892" s="114" t="s">
        <v>9276</v>
      </c>
      <c r="F892" s="115">
        <v>44189</v>
      </c>
      <c r="G892" s="114" t="s">
        <v>2057</v>
      </c>
      <c r="H892" s="116">
        <v>7235000</v>
      </c>
      <c r="I892" s="116">
        <v>7235000</v>
      </c>
      <c r="J892" s="116">
        <v>7235000</v>
      </c>
      <c r="K892" s="116">
        <v>0</v>
      </c>
      <c r="L892" s="116">
        <v>0</v>
      </c>
      <c r="M892" s="116">
        <v>0</v>
      </c>
      <c r="N892" s="116">
        <v>0</v>
      </c>
      <c r="O892" s="116">
        <v>0</v>
      </c>
      <c r="P892" s="120">
        <v>0</v>
      </c>
      <c r="Q892" s="27" t="str">
        <f>IF(G892="01 Jan 1900","Unregistered","Registered")</f>
        <v>Registered</v>
      </c>
      <c r="R892" s="121">
        <f>I892/H892</f>
        <v>1</v>
      </c>
      <c r="T892" s="117">
        <f t="shared" si="70"/>
        <v>0</v>
      </c>
      <c r="U892" s="117">
        <f t="shared" si="71"/>
        <v>0</v>
      </c>
    </row>
    <row r="893" spans="1:21" x14ac:dyDescent="0.3">
      <c r="A893" s="114">
        <v>9978</v>
      </c>
      <c r="B893" s="114" t="s">
        <v>62</v>
      </c>
      <c r="C893" s="114" t="s">
        <v>1362</v>
      </c>
      <c r="D893" s="114" t="s">
        <v>9277</v>
      </c>
      <c r="E893" s="114" t="s">
        <v>9278</v>
      </c>
      <c r="F893" s="115">
        <v>44174</v>
      </c>
      <c r="G893" s="114" t="s">
        <v>1952</v>
      </c>
      <c r="H893" s="116">
        <v>7245000</v>
      </c>
      <c r="I893" s="116">
        <v>7245000</v>
      </c>
      <c r="J893" s="116">
        <v>7245000</v>
      </c>
      <c r="K893" s="116">
        <v>0</v>
      </c>
      <c r="L893" s="116">
        <v>0</v>
      </c>
      <c r="M893" s="116">
        <v>0</v>
      </c>
      <c r="N893" s="116">
        <v>0</v>
      </c>
      <c r="O893" s="116">
        <v>0</v>
      </c>
      <c r="P893" s="120">
        <v>0</v>
      </c>
      <c r="Q893" s="27" t="str">
        <f>IF(G893="01 Jan 1900","Unregistered","Registered")</f>
        <v>Registered</v>
      </c>
      <c r="R893" s="121">
        <f>I893/H893</f>
        <v>1</v>
      </c>
      <c r="T893" s="117">
        <f t="shared" si="70"/>
        <v>0</v>
      </c>
      <c r="U893" s="117">
        <f t="shared" si="71"/>
        <v>0</v>
      </c>
    </row>
    <row r="894" spans="1:21" x14ac:dyDescent="0.3">
      <c r="A894" s="114">
        <v>9979</v>
      </c>
      <c r="B894" s="114" t="s">
        <v>62</v>
      </c>
      <c r="C894" s="114" t="s">
        <v>1362</v>
      </c>
      <c r="D894" s="114" t="s">
        <v>9279</v>
      </c>
      <c r="E894" s="114" t="s">
        <v>9280</v>
      </c>
      <c r="F894" s="115">
        <v>44680</v>
      </c>
      <c r="G894" s="114" t="s">
        <v>5111</v>
      </c>
      <c r="H894" s="116">
        <v>22050000</v>
      </c>
      <c r="I894" s="116">
        <v>22050000</v>
      </c>
      <c r="J894" s="116">
        <v>22050000</v>
      </c>
      <c r="K894" s="116">
        <v>0</v>
      </c>
      <c r="L894" s="116">
        <v>0</v>
      </c>
      <c r="M894" s="116">
        <v>0</v>
      </c>
      <c r="N894" s="116">
        <v>0</v>
      </c>
      <c r="O894" s="116">
        <v>0</v>
      </c>
      <c r="P894" s="120">
        <v>0</v>
      </c>
      <c r="Q894" s="27" t="str">
        <f>IF(G894="01 Jan 1900","Unregistered","Registered")</f>
        <v>Registered</v>
      </c>
      <c r="R894" s="121">
        <f>I894/H894</f>
        <v>1</v>
      </c>
      <c r="T894" s="117">
        <f t="shared" si="70"/>
        <v>0</v>
      </c>
      <c r="U894" s="117">
        <f t="shared" si="71"/>
        <v>0</v>
      </c>
    </row>
    <row r="895" spans="1:21" x14ac:dyDescent="0.3">
      <c r="A895" s="114">
        <v>9980</v>
      </c>
      <c r="B895" s="114" t="s">
        <v>62</v>
      </c>
      <c r="C895" s="114" t="s">
        <v>1362</v>
      </c>
      <c r="D895" s="114" t="s">
        <v>9281</v>
      </c>
      <c r="E895" s="114" t="s">
        <v>9282</v>
      </c>
      <c r="F895" s="115">
        <v>44530</v>
      </c>
      <c r="G895" s="114" t="s">
        <v>4846</v>
      </c>
      <c r="H895" s="116">
        <v>13600000</v>
      </c>
      <c r="I895" s="116">
        <v>13600000</v>
      </c>
      <c r="J895" s="116">
        <v>13600000</v>
      </c>
      <c r="K895" s="116">
        <v>0</v>
      </c>
      <c r="L895" s="116">
        <v>0</v>
      </c>
      <c r="M895" s="116">
        <v>0</v>
      </c>
      <c r="N895" s="116">
        <v>0</v>
      </c>
      <c r="O895" s="116">
        <v>0</v>
      </c>
      <c r="P895" s="120">
        <v>0</v>
      </c>
      <c r="Q895" s="27" t="str">
        <f>IF(G895="01 Jan 1900","Unregistered","Registered")</f>
        <v>Registered</v>
      </c>
      <c r="R895" s="121">
        <f>I895/H895</f>
        <v>1</v>
      </c>
      <c r="T895" s="117">
        <f t="shared" si="70"/>
        <v>0</v>
      </c>
      <c r="U895" s="117">
        <f t="shared" si="71"/>
        <v>0</v>
      </c>
    </row>
    <row r="896" spans="1:21" x14ac:dyDescent="0.3">
      <c r="A896" s="114">
        <v>9981</v>
      </c>
      <c r="B896" s="114" t="s">
        <v>62</v>
      </c>
      <c r="C896" s="114" t="s">
        <v>1362</v>
      </c>
      <c r="D896" s="114" t="s">
        <v>9283</v>
      </c>
      <c r="E896" s="114" t="s">
        <v>9284</v>
      </c>
      <c r="F896" s="115">
        <v>44218</v>
      </c>
      <c r="G896" s="114" t="s">
        <v>1911</v>
      </c>
      <c r="H896" s="116">
        <v>10100000</v>
      </c>
      <c r="I896" s="116">
        <v>10100000</v>
      </c>
      <c r="J896" s="116">
        <v>10100000</v>
      </c>
      <c r="K896" s="116">
        <v>0</v>
      </c>
      <c r="L896" s="116">
        <v>0</v>
      </c>
      <c r="M896" s="116">
        <v>0</v>
      </c>
      <c r="N896" s="116">
        <v>0</v>
      </c>
      <c r="O896" s="116">
        <v>0</v>
      </c>
      <c r="P896" s="120">
        <v>0</v>
      </c>
      <c r="Q896" s="27" t="str">
        <f>IF(G896="01 Jan 1900","Unregistered","Registered")</f>
        <v>Registered</v>
      </c>
      <c r="R896" s="121">
        <f>I896/H896</f>
        <v>1</v>
      </c>
      <c r="T896" s="117">
        <f t="shared" si="70"/>
        <v>0</v>
      </c>
      <c r="U896" s="117">
        <f t="shared" si="71"/>
        <v>0</v>
      </c>
    </row>
    <row r="897" spans="1:21" x14ac:dyDescent="0.3">
      <c r="A897" s="114">
        <v>9982</v>
      </c>
      <c r="B897" s="114" t="s">
        <v>62</v>
      </c>
      <c r="C897" s="114" t="s">
        <v>1362</v>
      </c>
      <c r="D897" s="114" t="s">
        <v>9285</v>
      </c>
      <c r="E897" s="114" t="s">
        <v>9286</v>
      </c>
      <c r="F897" s="115">
        <v>45958</v>
      </c>
      <c r="G897" s="114" t="s">
        <v>3222</v>
      </c>
      <c r="H897" s="116">
        <v>62500000</v>
      </c>
      <c r="I897" s="116">
        <v>62500000</v>
      </c>
      <c r="J897" s="116">
        <v>62500000</v>
      </c>
      <c r="K897" s="116">
        <v>0</v>
      </c>
      <c r="L897" s="116">
        <v>0</v>
      </c>
      <c r="M897" s="116">
        <v>0</v>
      </c>
      <c r="N897" s="116">
        <v>0</v>
      </c>
      <c r="O897" s="116">
        <v>0</v>
      </c>
      <c r="P897" s="120">
        <v>0</v>
      </c>
      <c r="Q897" s="27" t="str">
        <f>IF(G897="01 Jan 1900","Unregistered","Registered")</f>
        <v>Registered</v>
      </c>
      <c r="R897" s="121">
        <f>I897/H897</f>
        <v>1</v>
      </c>
      <c r="T897" s="117">
        <f t="shared" si="70"/>
        <v>0</v>
      </c>
      <c r="U897" s="117">
        <f t="shared" si="71"/>
        <v>0</v>
      </c>
    </row>
    <row r="898" spans="1:21" x14ac:dyDescent="0.3">
      <c r="A898" s="114">
        <v>1083</v>
      </c>
      <c r="B898" s="114" t="s">
        <v>62</v>
      </c>
      <c r="C898" s="114" t="s">
        <v>3970</v>
      </c>
      <c r="D898" s="114" t="s">
        <v>3971</v>
      </c>
      <c r="E898" s="114" t="s">
        <v>3972</v>
      </c>
      <c r="F898" s="115">
        <v>45473</v>
      </c>
      <c r="G898" s="114" t="s">
        <v>3973</v>
      </c>
      <c r="H898" s="116">
        <v>9415000</v>
      </c>
      <c r="I898" s="116">
        <v>9415000</v>
      </c>
      <c r="J898" s="116">
        <v>9061261</v>
      </c>
      <c r="K898" s="116">
        <v>353739</v>
      </c>
      <c r="L898" s="116">
        <v>0</v>
      </c>
      <c r="M898" s="116">
        <v>0</v>
      </c>
      <c r="N898" s="116">
        <v>0</v>
      </c>
      <c r="O898" s="116">
        <v>0</v>
      </c>
      <c r="P898" s="120">
        <v>353739</v>
      </c>
      <c r="Q898" s="27" t="str">
        <f>IF(G898="01 Jan 1900","Unregistered","Registered")</f>
        <v>Registered</v>
      </c>
      <c r="R898" s="121">
        <f>I898/H898</f>
        <v>1</v>
      </c>
      <c r="T898" s="117">
        <f t="shared" si="70"/>
        <v>353739</v>
      </c>
      <c r="U898" s="117">
        <f t="shared" si="71"/>
        <v>0</v>
      </c>
    </row>
    <row r="899" spans="1:21" x14ac:dyDescent="0.3">
      <c r="A899" s="114">
        <v>9983</v>
      </c>
      <c r="B899" s="114" t="s">
        <v>62</v>
      </c>
      <c r="C899" s="114" t="s">
        <v>3970</v>
      </c>
      <c r="D899" s="114" t="s">
        <v>9287</v>
      </c>
      <c r="E899" s="114" t="s">
        <v>9288</v>
      </c>
      <c r="F899" s="115">
        <v>44117</v>
      </c>
      <c r="G899" s="114" t="s">
        <v>2969</v>
      </c>
      <c r="H899" s="116">
        <v>34643000</v>
      </c>
      <c r="I899" s="116">
        <v>34643000</v>
      </c>
      <c r="J899" s="116">
        <v>34643000</v>
      </c>
      <c r="K899" s="116">
        <v>0</v>
      </c>
      <c r="L899" s="116">
        <v>0</v>
      </c>
      <c r="M899" s="116">
        <v>0</v>
      </c>
      <c r="N899" s="116">
        <v>0</v>
      </c>
      <c r="O899" s="116">
        <v>0</v>
      </c>
      <c r="P899" s="120">
        <v>0</v>
      </c>
      <c r="Q899" s="27" t="str">
        <f>IF(G899="01 Jan 1900","Unregistered","Registered")</f>
        <v>Registered</v>
      </c>
      <c r="R899" s="121">
        <f>I899/H899</f>
        <v>1</v>
      </c>
      <c r="T899" s="117">
        <f t="shared" si="70"/>
        <v>0</v>
      </c>
      <c r="U899" s="117">
        <f t="shared" si="71"/>
        <v>0</v>
      </c>
    </row>
    <row r="900" spans="1:21" x14ac:dyDescent="0.3">
      <c r="A900" s="114">
        <v>9984</v>
      </c>
      <c r="B900" s="114" t="s">
        <v>62</v>
      </c>
      <c r="C900" s="114" t="s">
        <v>3970</v>
      </c>
      <c r="D900" s="114" t="s">
        <v>9289</v>
      </c>
      <c r="E900" s="114" t="s">
        <v>9290</v>
      </c>
      <c r="F900" s="115">
        <v>43997</v>
      </c>
      <c r="G900" s="114" t="s">
        <v>8633</v>
      </c>
      <c r="H900" s="116">
        <v>44000000</v>
      </c>
      <c r="I900" s="116">
        <v>44000000</v>
      </c>
      <c r="J900" s="116">
        <v>44000000</v>
      </c>
      <c r="K900" s="116">
        <v>0</v>
      </c>
      <c r="L900" s="116">
        <v>0</v>
      </c>
      <c r="M900" s="116">
        <v>0</v>
      </c>
      <c r="N900" s="116">
        <v>0</v>
      </c>
      <c r="O900" s="116">
        <v>0</v>
      </c>
      <c r="P900" s="120">
        <v>0</v>
      </c>
      <c r="Q900" s="27" t="str">
        <f>IF(G900="01 Jan 1900","Unregistered","Registered")</f>
        <v>Registered</v>
      </c>
      <c r="R900" s="121">
        <f>I900/H900</f>
        <v>1</v>
      </c>
      <c r="T900" s="117">
        <f t="shared" si="70"/>
        <v>0</v>
      </c>
      <c r="U900" s="117">
        <f t="shared" si="71"/>
        <v>0</v>
      </c>
    </row>
    <row r="901" spans="1:21" x14ac:dyDescent="0.3">
      <c r="A901" s="114">
        <v>9985</v>
      </c>
      <c r="B901" s="114" t="s">
        <v>62</v>
      </c>
      <c r="C901" s="114" t="s">
        <v>3970</v>
      </c>
      <c r="D901" s="114" t="s">
        <v>5273</v>
      </c>
      <c r="E901" s="114" t="s">
        <v>9291</v>
      </c>
      <c r="F901" s="115">
        <v>44257</v>
      </c>
      <c r="G901" s="114" t="s">
        <v>5406</v>
      </c>
      <c r="H901" s="116">
        <v>5688000</v>
      </c>
      <c r="I901" s="116">
        <v>5688000</v>
      </c>
      <c r="J901" s="116">
        <v>5688000</v>
      </c>
      <c r="K901" s="116">
        <v>0</v>
      </c>
      <c r="L901" s="116">
        <v>0</v>
      </c>
      <c r="M901" s="116">
        <v>0</v>
      </c>
      <c r="N901" s="116">
        <v>0</v>
      </c>
      <c r="O901" s="116">
        <v>0</v>
      </c>
      <c r="P901" s="120">
        <v>0</v>
      </c>
      <c r="Q901" s="27" t="str">
        <f>IF(G901="01 Jan 1900","Unregistered","Registered")</f>
        <v>Registered</v>
      </c>
      <c r="R901" s="121">
        <f>I901/H901</f>
        <v>1</v>
      </c>
      <c r="T901" s="117">
        <f t="shared" si="70"/>
        <v>0</v>
      </c>
      <c r="U901" s="117">
        <f t="shared" si="71"/>
        <v>0</v>
      </c>
    </row>
    <row r="902" spans="1:21" x14ac:dyDescent="0.3">
      <c r="A902" s="114">
        <v>9986</v>
      </c>
      <c r="B902" s="114" t="s">
        <v>62</v>
      </c>
      <c r="C902" s="114" t="s">
        <v>3970</v>
      </c>
      <c r="D902" s="114" t="s">
        <v>5276</v>
      </c>
      <c r="E902" s="114" t="s">
        <v>9292</v>
      </c>
      <c r="F902" s="115">
        <v>44525</v>
      </c>
      <c r="G902" s="114" t="s">
        <v>5095</v>
      </c>
      <c r="H902" s="116">
        <v>7931000</v>
      </c>
      <c r="I902" s="116">
        <v>7931000</v>
      </c>
      <c r="J902" s="116">
        <v>7931000</v>
      </c>
      <c r="K902" s="116">
        <v>0</v>
      </c>
      <c r="L902" s="116">
        <v>0</v>
      </c>
      <c r="M902" s="116">
        <v>0</v>
      </c>
      <c r="N902" s="116">
        <v>0</v>
      </c>
      <c r="O902" s="116">
        <v>0</v>
      </c>
      <c r="P902" s="120">
        <v>0</v>
      </c>
      <c r="Q902" s="27" t="str">
        <f>IF(G902="01 Jan 1900","Unregistered","Registered")</f>
        <v>Registered</v>
      </c>
      <c r="R902" s="121">
        <f>I902/H902</f>
        <v>1</v>
      </c>
      <c r="T902" s="117">
        <f t="shared" si="70"/>
        <v>0</v>
      </c>
      <c r="U902" s="117">
        <f t="shared" si="71"/>
        <v>0</v>
      </c>
    </row>
    <row r="903" spans="1:21" x14ac:dyDescent="0.3">
      <c r="A903" s="114">
        <v>9987</v>
      </c>
      <c r="B903" s="114" t="s">
        <v>62</v>
      </c>
      <c r="C903" s="114" t="s">
        <v>3970</v>
      </c>
      <c r="D903" s="114" t="s">
        <v>9293</v>
      </c>
      <c r="E903" s="114" t="s">
        <v>9294</v>
      </c>
      <c r="F903" s="115">
        <v>43997</v>
      </c>
      <c r="G903" s="114" t="s">
        <v>8612</v>
      </c>
      <c r="H903" s="116">
        <v>6000000</v>
      </c>
      <c r="I903" s="116">
        <v>6000000</v>
      </c>
      <c r="J903" s="116">
        <v>6000000</v>
      </c>
      <c r="K903" s="116">
        <v>0</v>
      </c>
      <c r="L903" s="116">
        <v>0</v>
      </c>
      <c r="M903" s="116">
        <v>0</v>
      </c>
      <c r="N903" s="116">
        <v>0</v>
      </c>
      <c r="O903" s="116">
        <v>0</v>
      </c>
      <c r="P903" s="120">
        <v>0</v>
      </c>
      <c r="Q903" s="27" t="str">
        <f>IF(G903="01 Jan 1900","Unregistered","Registered")</f>
        <v>Registered</v>
      </c>
      <c r="R903" s="121">
        <f>I903/H903</f>
        <v>1</v>
      </c>
      <c r="T903" s="117">
        <f t="shared" si="70"/>
        <v>0</v>
      </c>
      <c r="U903" s="117">
        <f t="shared" si="71"/>
        <v>0</v>
      </c>
    </row>
    <row r="904" spans="1:21" x14ac:dyDescent="0.3">
      <c r="A904" s="114">
        <v>9988</v>
      </c>
      <c r="B904" s="114" t="s">
        <v>62</v>
      </c>
      <c r="C904" s="114" t="s">
        <v>3970</v>
      </c>
      <c r="D904" s="114" t="s">
        <v>9295</v>
      </c>
      <c r="E904" s="114" t="s">
        <v>9296</v>
      </c>
      <c r="F904" s="115">
        <v>44069</v>
      </c>
      <c r="G904" s="114" t="s">
        <v>5185</v>
      </c>
      <c r="H904" s="116">
        <v>7200000</v>
      </c>
      <c r="I904" s="116">
        <v>7200000</v>
      </c>
      <c r="J904" s="116">
        <v>7200000</v>
      </c>
      <c r="K904" s="116">
        <v>0</v>
      </c>
      <c r="L904" s="116">
        <v>0</v>
      </c>
      <c r="M904" s="116">
        <v>0</v>
      </c>
      <c r="N904" s="116">
        <v>0</v>
      </c>
      <c r="O904" s="116">
        <v>0</v>
      </c>
      <c r="P904" s="120">
        <v>0</v>
      </c>
      <c r="Q904" s="27" t="str">
        <f>IF(G904="01 Jan 1900","Unregistered","Registered")</f>
        <v>Registered</v>
      </c>
      <c r="R904" s="121">
        <f>I904/H904</f>
        <v>1</v>
      </c>
      <c r="T904" s="117">
        <f t="shared" si="70"/>
        <v>0</v>
      </c>
      <c r="U904" s="117">
        <f t="shared" si="71"/>
        <v>0</v>
      </c>
    </row>
    <row r="905" spans="1:21" x14ac:dyDescent="0.3">
      <c r="A905" s="114">
        <v>9989</v>
      </c>
      <c r="B905" s="114" t="s">
        <v>62</v>
      </c>
      <c r="C905" s="114" t="s">
        <v>3970</v>
      </c>
      <c r="D905" s="114" t="s">
        <v>9297</v>
      </c>
      <c r="E905" s="114" t="s">
        <v>9298</v>
      </c>
      <c r="F905" s="115">
        <v>44188</v>
      </c>
      <c r="G905" s="114" t="s">
        <v>1861</v>
      </c>
      <c r="H905" s="116">
        <v>5768000</v>
      </c>
      <c r="I905" s="116">
        <v>5768000</v>
      </c>
      <c r="J905" s="116">
        <v>5768000</v>
      </c>
      <c r="K905" s="116">
        <v>0</v>
      </c>
      <c r="L905" s="116">
        <v>0</v>
      </c>
      <c r="M905" s="116">
        <v>0</v>
      </c>
      <c r="N905" s="116">
        <v>0</v>
      </c>
      <c r="O905" s="116">
        <v>0</v>
      </c>
      <c r="P905" s="120">
        <v>0</v>
      </c>
      <c r="Q905" s="27" t="str">
        <f>IF(G905="01 Jan 1900","Unregistered","Registered")</f>
        <v>Registered</v>
      </c>
      <c r="R905" s="121">
        <f>I905/H905</f>
        <v>1</v>
      </c>
      <c r="T905" s="117">
        <f t="shared" si="70"/>
        <v>0</v>
      </c>
      <c r="U905" s="117">
        <f t="shared" si="71"/>
        <v>0</v>
      </c>
    </row>
    <row r="906" spans="1:21" x14ac:dyDescent="0.3">
      <c r="A906" s="114">
        <v>9990</v>
      </c>
      <c r="B906" s="114" t="s">
        <v>62</v>
      </c>
      <c r="C906" s="114" t="s">
        <v>3970</v>
      </c>
      <c r="D906" s="114" t="s">
        <v>9299</v>
      </c>
      <c r="E906" s="114" t="s">
        <v>9300</v>
      </c>
      <c r="F906" s="115">
        <v>44188</v>
      </c>
      <c r="G906" s="114" t="s">
        <v>1861</v>
      </c>
      <c r="H906" s="116">
        <v>5816000</v>
      </c>
      <c r="I906" s="116">
        <v>5816000</v>
      </c>
      <c r="J906" s="116">
        <v>5816000</v>
      </c>
      <c r="K906" s="116">
        <v>0</v>
      </c>
      <c r="L906" s="116">
        <v>0</v>
      </c>
      <c r="M906" s="116">
        <v>0</v>
      </c>
      <c r="N906" s="116">
        <v>0</v>
      </c>
      <c r="O906" s="116">
        <v>0</v>
      </c>
      <c r="P906" s="120">
        <v>0</v>
      </c>
      <c r="Q906" s="27" t="str">
        <f>IF(G906="01 Jan 1900","Unregistered","Registered")</f>
        <v>Registered</v>
      </c>
      <c r="R906" s="121">
        <f>I906/H906</f>
        <v>1</v>
      </c>
      <c r="T906" s="117">
        <f t="shared" si="70"/>
        <v>0</v>
      </c>
      <c r="U906" s="117">
        <f t="shared" si="71"/>
        <v>0</v>
      </c>
    </row>
    <row r="907" spans="1:21" x14ac:dyDescent="0.3">
      <c r="A907" s="114">
        <v>9991</v>
      </c>
      <c r="B907" s="114" t="s">
        <v>62</v>
      </c>
      <c r="C907" s="114" t="s">
        <v>3970</v>
      </c>
      <c r="D907" s="114" t="s">
        <v>4823</v>
      </c>
      <c r="E907" s="114" t="s">
        <v>9301</v>
      </c>
      <c r="F907" s="115">
        <v>44091</v>
      </c>
      <c r="G907" s="114" t="s">
        <v>5452</v>
      </c>
      <c r="H907" s="116">
        <v>6050000</v>
      </c>
      <c r="I907" s="116">
        <v>6050000</v>
      </c>
      <c r="J907" s="116">
        <v>6050000</v>
      </c>
      <c r="K907" s="116">
        <v>0</v>
      </c>
      <c r="L907" s="116">
        <v>0</v>
      </c>
      <c r="M907" s="116">
        <v>0</v>
      </c>
      <c r="N907" s="116">
        <v>0</v>
      </c>
      <c r="O907" s="116">
        <v>0</v>
      </c>
      <c r="P907" s="120">
        <v>0</v>
      </c>
      <c r="Q907" s="27" t="str">
        <f>IF(G907="01 Jan 1900","Unregistered","Registered")</f>
        <v>Registered</v>
      </c>
      <c r="R907" s="121">
        <f>I907/H907</f>
        <v>1</v>
      </c>
      <c r="T907" s="117">
        <f t="shared" si="70"/>
        <v>0</v>
      </c>
      <c r="U907" s="117">
        <f t="shared" si="71"/>
        <v>0</v>
      </c>
    </row>
    <row r="908" spans="1:21" x14ac:dyDescent="0.3">
      <c r="A908" s="114">
        <v>9992</v>
      </c>
      <c r="B908" s="114" t="s">
        <v>62</v>
      </c>
      <c r="C908" s="114" t="s">
        <v>3970</v>
      </c>
      <c r="D908" s="114" t="s">
        <v>5191</v>
      </c>
      <c r="E908" s="114" t="s">
        <v>9302</v>
      </c>
      <c r="F908" s="115">
        <v>44173</v>
      </c>
      <c r="G908" s="114" t="s">
        <v>4833</v>
      </c>
      <c r="H908" s="116">
        <v>6090000</v>
      </c>
      <c r="I908" s="116">
        <v>6090000</v>
      </c>
      <c r="J908" s="116">
        <v>6090000</v>
      </c>
      <c r="K908" s="116">
        <v>0</v>
      </c>
      <c r="L908" s="116">
        <v>0</v>
      </c>
      <c r="M908" s="116">
        <v>0</v>
      </c>
      <c r="N908" s="116">
        <v>0</v>
      </c>
      <c r="O908" s="116">
        <v>0</v>
      </c>
      <c r="P908" s="120">
        <v>0</v>
      </c>
      <c r="Q908" s="27" t="str">
        <f>IF(G908="01 Jan 1900","Unregistered","Registered")</f>
        <v>Registered</v>
      </c>
      <c r="R908" s="121">
        <f>I908/H908</f>
        <v>1</v>
      </c>
      <c r="T908" s="117">
        <f t="shared" si="70"/>
        <v>0</v>
      </c>
      <c r="U908" s="117">
        <f t="shared" si="71"/>
        <v>0</v>
      </c>
    </row>
    <row r="909" spans="1:21" x14ac:dyDescent="0.3">
      <c r="A909" s="114">
        <v>9993</v>
      </c>
      <c r="B909" s="114" t="s">
        <v>62</v>
      </c>
      <c r="C909" s="114" t="s">
        <v>3970</v>
      </c>
      <c r="D909" s="114" t="s">
        <v>5194</v>
      </c>
      <c r="E909" s="114" t="s">
        <v>4365</v>
      </c>
      <c r="F909" s="115">
        <v>44183</v>
      </c>
      <c r="G909" s="114" t="s">
        <v>4782</v>
      </c>
      <c r="H909" s="116">
        <v>6090000</v>
      </c>
      <c r="I909" s="116">
        <v>6090000</v>
      </c>
      <c r="J909" s="116">
        <v>6090000</v>
      </c>
      <c r="K909" s="116">
        <v>0</v>
      </c>
      <c r="L909" s="116">
        <v>0</v>
      </c>
      <c r="M909" s="116">
        <v>0</v>
      </c>
      <c r="N909" s="116">
        <v>0</v>
      </c>
      <c r="O909" s="116">
        <v>0</v>
      </c>
      <c r="P909" s="120">
        <v>0</v>
      </c>
      <c r="Q909" s="27" t="str">
        <f>IF(G909="01 Jan 1900","Unregistered","Registered")</f>
        <v>Registered</v>
      </c>
      <c r="R909" s="121">
        <f>I909/H909</f>
        <v>1</v>
      </c>
      <c r="T909" s="117">
        <f t="shared" si="70"/>
        <v>0</v>
      </c>
      <c r="U909" s="117">
        <f t="shared" si="71"/>
        <v>0</v>
      </c>
    </row>
    <row r="910" spans="1:21" x14ac:dyDescent="0.3">
      <c r="A910" s="114">
        <v>9994</v>
      </c>
      <c r="B910" s="114" t="s">
        <v>62</v>
      </c>
      <c r="C910" s="114" t="s">
        <v>3970</v>
      </c>
      <c r="D910" s="114" t="s">
        <v>5197</v>
      </c>
      <c r="E910" s="114" t="s">
        <v>9303</v>
      </c>
      <c r="F910" s="115">
        <v>44183</v>
      </c>
      <c r="G910" s="114" t="s">
        <v>4782</v>
      </c>
      <c r="H910" s="116">
        <v>6090000</v>
      </c>
      <c r="I910" s="116">
        <v>6090000</v>
      </c>
      <c r="J910" s="116">
        <v>6090000</v>
      </c>
      <c r="K910" s="116">
        <v>0</v>
      </c>
      <c r="L910" s="116">
        <v>0</v>
      </c>
      <c r="M910" s="116">
        <v>0</v>
      </c>
      <c r="N910" s="116">
        <v>0</v>
      </c>
      <c r="O910" s="116">
        <v>0</v>
      </c>
      <c r="P910" s="120">
        <v>0</v>
      </c>
      <c r="Q910" s="27" t="str">
        <f>IF(G910="01 Jan 1900","Unregistered","Registered")</f>
        <v>Registered</v>
      </c>
      <c r="R910" s="121">
        <f>I910/H910</f>
        <v>1</v>
      </c>
      <c r="T910" s="117">
        <f t="shared" si="70"/>
        <v>0</v>
      </c>
      <c r="U910" s="117">
        <f t="shared" si="71"/>
        <v>0</v>
      </c>
    </row>
    <row r="911" spans="1:21" x14ac:dyDescent="0.3">
      <c r="A911" s="114">
        <v>9995</v>
      </c>
      <c r="B911" s="114" t="s">
        <v>62</v>
      </c>
      <c r="C911" s="114" t="s">
        <v>3970</v>
      </c>
      <c r="D911" s="114" t="s">
        <v>5199</v>
      </c>
      <c r="E911" s="114" t="s">
        <v>8638</v>
      </c>
      <c r="F911" s="115">
        <v>44183</v>
      </c>
      <c r="G911" s="114" t="s">
        <v>1351</v>
      </c>
      <c r="H911" s="116">
        <v>6090000</v>
      </c>
      <c r="I911" s="116">
        <v>6090000</v>
      </c>
      <c r="J911" s="116">
        <v>6090000</v>
      </c>
      <c r="K911" s="116">
        <v>0</v>
      </c>
      <c r="L911" s="116">
        <v>0</v>
      </c>
      <c r="M911" s="116">
        <v>0</v>
      </c>
      <c r="N911" s="116">
        <v>0</v>
      </c>
      <c r="O911" s="116">
        <v>0</v>
      </c>
      <c r="P911" s="120">
        <v>0</v>
      </c>
      <c r="Q911" s="27" t="str">
        <f>IF(G911="01 Jan 1900","Unregistered","Registered")</f>
        <v>Registered</v>
      </c>
      <c r="R911" s="121">
        <f>I911/H911</f>
        <v>1</v>
      </c>
      <c r="T911" s="117">
        <f t="shared" si="70"/>
        <v>0</v>
      </c>
      <c r="U911" s="117">
        <f t="shared" si="71"/>
        <v>0</v>
      </c>
    </row>
    <row r="912" spans="1:21" x14ac:dyDescent="0.3">
      <c r="A912" s="114">
        <v>9996</v>
      </c>
      <c r="B912" s="114" t="s">
        <v>62</v>
      </c>
      <c r="C912" s="114" t="s">
        <v>3970</v>
      </c>
      <c r="D912" s="114" t="s">
        <v>5200</v>
      </c>
      <c r="E912" s="114" t="s">
        <v>9304</v>
      </c>
      <c r="F912" s="115">
        <v>44187</v>
      </c>
      <c r="G912" s="114" t="s">
        <v>1351</v>
      </c>
      <c r="H912" s="116">
        <v>6660000</v>
      </c>
      <c r="I912" s="116">
        <v>6660000</v>
      </c>
      <c r="J912" s="116">
        <v>6660000</v>
      </c>
      <c r="K912" s="116">
        <v>0</v>
      </c>
      <c r="L912" s="116">
        <v>0</v>
      </c>
      <c r="M912" s="116">
        <v>0</v>
      </c>
      <c r="N912" s="116">
        <v>0</v>
      </c>
      <c r="O912" s="116">
        <v>0</v>
      </c>
      <c r="P912" s="120">
        <v>0</v>
      </c>
      <c r="Q912" s="27" t="str">
        <f>IF(G912="01 Jan 1900","Unregistered","Registered")</f>
        <v>Registered</v>
      </c>
      <c r="R912" s="121">
        <f>I912/H912</f>
        <v>1</v>
      </c>
      <c r="T912" s="117">
        <f t="shared" si="70"/>
        <v>0</v>
      </c>
      <c r="U912" s="117">
        <f t="shared" si="71"/>
        <v>0</v>
      </c>
    </row>
    <row r="913" spans="1:29" x14ac:dyDescent="0.3">
      <c r="A913" s="114">
        <v>9997</v>
      </c>
      <c r="B913" s="114" t="s">
        <v>62</v>
      </c>
      <c r="C913" s="114" t="s">
        <v>3970</v>
      </c>
      <c r="D913" s="114" t="s">
        <v>9305</v>
      </c>
      <c r="E913" s="114" t="s">
        <v>7014</v>
      </c>
      <c r="F913" s="115">
        <v>45575</v>
      </c>
      <c r="G913" s="114" t="s">
        <v>5433</v>
      </c>
      <c r="H913" s="116">
        <v>9000000</v>
      </c>
      <c r="I913" s="116">
        <v>9000000</v>
      </c>
      <c r="J913" s="116">
        <v>9000000</v>
      </c>
      <c r="K913" s="116">
        <v>0</v>
      </c>
      <c r="L913" s="116">
        <v>0</v>
      </c>
      <c r="M913" s="116">
        <v>0</v>
      </c>
      <c r="N913" s="116">
        <v>0</v>
      </c>
      <c r="O913" s="116">
        <v>0</v>
      </c>
      <c r="P913" s="120">
        <v>0</v>
      </c>
      <c r="Q913" s="27" t="str">
        <f>IF(G913="01 Jan 1900","Unregistered","Registered")</f>
        <v>Registered</v>
      </c>
      <c r="R913" s="121">
        <f>I913/H913</f>
        <v>1</v>
      </c>
      <c r="T913" s="117">
        <f t="shared" si="70"/>
        <v>0</v>
      </c>
      <c r="U913" s="117">
        <f t="shared" si="71"/>
        <v>0</v>
      </c>
    </row>
    <row r="914" spans="1:29" x14ac:dyDescent="0.3">
      <c r="A914" s="114">
        <v>9998</v>
      </c>
      <c r="B914" s="114" t="s">
        <v>62</v>
      </c>
      <c r="C914" s="114" t="s">
        <v>3970</v>
      </c>
      <c r="D914" s="114" t="s">
        <v>9306</v>
      </c>
      <c r="E914" s="114" t="s">
        <v>9307</v>
      </c>
      <c r="F914" s="115">
        <v>45359</v>
      </c>
      <c r="G914" s="114" t="s">
        <v>1386</v>
      </c>
      <c r="H914" s="116">
        <v>10800000</v>
      </c>
      <c r="I914" s="116">
        <v>10800000</v>
      </c>
      <c r="J914" s="116">
        <v>10800000</v>
      </c>
      <c r="K914" s="116">
        <v>0</v>
      </c>
      <c r="L914" s="116">
        <v>0</v>
      </c>
      <c r="M914" s="116">
        <v>0</v>
      </c>
      <c r="N914" s="116">
        <v>0</v>
      </c>
      <c r="O914" s="116">
        <v>0</v>
      </c>
      <c r="P914" s="120">
        <v>0</v>
      </c>
      <c r="Q914" s="27" t="str">
        <f>IF(G914="01 Jan 1900","Unregistered","Registered")</f>
        <v>Registered</v>
      </c>
      <c r="R914" s="121">
        <f>I914/H914</f>
        <v>1</v>
      </c>
      <c r="T914" s="117">
        <f t="shared" si="70"/>
        <v>0</v>
      </c>
      <c r="U914" s="117">
        <f t="shared" si="71"/>
        <v>0</v>
      </c>
    </row>
    <row r="915" spans="1:29" x14ac:dyDescent="0.3">
      <c r="A915" s="99">
        <v>10321</v>
      </c>
      <c r="B915" s="99" t="s">
        <v>62</v>
      </c>
      <c r="C915" s="99" t="s">
        <v>65</v>
      </c>
      <c r="D915" s="99" t="s">
        <v>9816</v>
      </c>
      <c r="E915" s="99" t="s">
        <v>1353</v>
      </c>
      <c r="F915" s="100">
        <v>45297</v>
      </c>
      <c r="G915" s="99" t="s">
        <v>1898</v>
      </c>
      <c r="H915" s="96">
        <v>29100000</v>
      </c>
      <c r="I915" s="96">
        <f t="shared" ref="I915:I916" si="72">H915*R915</f>
        <v>29100000</v>
      </c>
      <c r="J915" s="96">
        <v>238000</v>
      </c>
      <c r="K915" s="96">
        <f t="shared" ref="K915:K916" si="73">I915-J915</f>
        <v>28862000</v>
      </c>
      <c r="L915" s="97">
        <f>IF(AND($S915&gt;=0,$S915&lt;=30),$K915,0)</f>
        <v>0</v>
      </c>
      <c r="M915" s="97">
        <f>IF(AND($S915&gt;=31,$S915&lt;=60),$K915,0)</f>
        <v>0</v>
      </c>
      <c r="N915" s="97">
        <f>IF(AND($S915&gt;=61,$S915&lt;=90),$K915,0)</f>
        <v>0</v>
      </c>
      <c r="O915" s="97">
        <f>IF(AND($S915&gt;=91,$S915&lt;=120),$K915,0)</f>
        <v>0</v>
      </c>
      <c r="P915" s="98">
        <f>IF($S915&gt;120,$K915,0)</f>
        <v>28862000</v>
      </c>
      <c r="Q915" s="101" t="str">
        <f>IF(G915="01 Jan 1900","Unregistered","Registered")</f>
        <v>Unregistered</v>
      </c>
      <c r="R915" s="123">
        <v>1</v>
      </c>
      <c r="S915" s="95">
        <f>DATE(2026,4,30)-F915</f>
        <v>845</v>
      </c>
      <c r="T915" s="101"/>
      <c r="U915" s="101"/>
      <c r="V915" s="101"/>
      <c r="W915" s="101"/>
      <c r="X915" s="101"/>
      <c r="Y915" s="101"/>
      <c r="Z915" s="101"/>
      <c r="AA915" s="101"/>
      <c r="AB915" s="101"/>
      <c r="AC915" s="101"/>
    </row>
    <row r="916" spans="1:29" x14ac:dyDescent="0.3">
      <c r="A916" s="99">
        <v>10741</v>
      </c>
      <c r="B916" s="99" t="s">
        <v>62</v>
      </c>
      <c r="C916" s="99" t="s">
        <v>65</v>
      </c>
      <c r="D916" s="99" t="s">
        <v>10274</v>
      </c>
      <c r="E916" s="99" t="s">
        <v>10275</v>
      </c>
      <c r="F916" s="100">
        <v>45199</v>
      </c>
      <c r="G916" s="99" t="s">
        <v>1898</v>
      </c>
      <c r="H916" s="96">
        <v>28140000</v>
      </c>
      <c r="I916" s="96">
        <f t="shared" si="72"/>
        <v>28140000</v>
      </c>
      <c r="J916" s="96">
        <v>14600000</v>
      </c>
      <c r="K916" s="96">
        <f t="shared" si="73"/>
        <v>13540000</v>
      </c>
      <c r="L916" s="97">
        <f>IF(AND($S916&gt;=0,$S916&lt;=30),$K916,0)</f>
        <v>0</v>
      </c>
      <c r="M916" s="97">
        <f>IF(AND($S916&gt;=31,$S916&lt;=60),$K916,0)</f>
        <v>0</v>
      </c>
      <c r="N916" s="97">
        <f>IF(AND($S916&gt;=61,$S916&lt;=90),$K916,0)</f>
        <v>0</v>
      </c>
      <c r="O916" s="97">
        <f>IF(AND($S916&gt;=91,$S916&lt;=120),$K916,0)</f>
        <v>0</v>
      </c>
      <c r="P916" s="98">
        <f>IF($S916&gt;120,$K916,0)</f>
        <v>13540000</v>
      </c>
      <c r="Q916" s="101" t="str">
        <f>IF(G916="01 Jan 1900","Unregistered","Registered")</f>
        <v>Unregistered</v>
      </c>
      <c r="R916" s="123">
        <v>1</v>
      </c>
      <c r="S916" s="95">
        <f>DATE(2026,4,30)-F916</f>
        <v>943</v>
      </c>
      <c r="T916" s="101"/>
      <c r="U916" s="101"/>
      <c r="V916" s="101"/>
      <c r="W916" s="101"/>
      <c r="X916" s="101"/>
      <c r="Y916" s="101"/>
      <c r="Z916" s="101"/>
      <c r="AA916" s="101"/>
      <c r="AB916" s="101"/>
      <c r="AC916" s="101"/>
    </row>
    <row r="917" spans="1:29" x14ac:dyDescent="0.3">
      <c r="A917" s="114">
        <v>31</v>
      </c>
      <c r="B917" s="114" t="s">
        <v>62</v>
      </c>
      <c r="C917" s="114" t="s">
        <v>65</v>
      </c>
      <c r="D917" s="114" t="s">
        <v>1423</v>
      </c>
      <c r="E917" s="114" t="s">
        <v>1424</v>
      </c>
      <c r="F917" s="115">
        <v>44049</v>
      </c>
      <c r="G917" s="114" t="s">
        <v>1425</v>
      </c>
      <c r="H917" s="116">
        <v>25000000</v>
      </c>
      <c r="I917" s="116">
        <v>25000000</v>
      </c>
      <c r="J917" s="116">
        <v>14900000</v>
      </c>
      <c r="K917" s="116">
        <v>10100000</v>
      </c>
      <c r="L917" s="116">
        <v>0</v>
      </c>
      <c r="M917" s="116">
        <v>0</v>
      </c>
      <c r="N917" s="116">
        <v>0</v>
      </c>
      <c r="O917" s="116">
        <v>0</v>
      </c>
      <c r="P917" s="120">
        <v>10100000</v>
      </c>
      <c r="Q917" s="27" t="str">
        <f>IF(G917="01 Jan 1900","Unregistered","Registered")</f>
        <v>Registered</v>
      </c>
      <c r="R917" s="121">
        <f>I917/H917</f>
        <v>1</v>
      </c>
      <c r="T917" s="117">
        <f t="shared" ref="T917:T980" si="74">L917+M917+N917+O917+P917</f>
        <v>10100000</v>
      </c>
      <c r="U917" s="117">
        <f t="shared" ref="U917:U980" si="75">K917-T917</f>
        <v>0</v>
      </c>
    </row>
    <row r="918" spans="1:29" x14ac:dyDescent="0.3">
      <c r="A918" s="114">
        <v>146</v>
      </c>
      <c r="B918" s="114" t="s">
        <v>62</v>
      </c>
      <c r="C918" s="114" t="s">
        <v>65</v>
      </c>
      <c r="D918" s="114" t="s">
        <v>1729</v>
      </c>
      <c r="E918" s="114" t="s">
        <v>1730</v>
      </c>
      <c r="F918" s="115">
        <v>44088</v>
      </c>
      <c r="G918" s="114" t="s">
        <v>1731</v>
      </c>
      <c r="H918" s="116">
        <v>24500000</v>
      </c>
      <c r="I918" s="116">
        <v>24500000</v>
      </c>
      <c r="J918" s="116">
        <v>20650000</v>
      </c>
      <c r="K918" s="116">
        <v>3850000</v>
      </c>
      <c r="L918" s="116">
        <v>0</v>
      </c>
      <c r="M918" s="116">
        <v>0</v>
      </c>
      <c r="N918" s="116">
        <v>0</v>
      </c>
      <c r="O918" s="116">
        <v>0</v>
      </c>
      <c r="P918" s="120">
        <v>3850000</v>
      </c>
      <c r="Q918" s="27" t="str">
        <f>IF(G918="01 Jan 1900","Unregistered","Registered")</f>
        <v>Registered</v>
      </c>
      <c r="R918" s="121">
        <f>I918/H918</f>
        <v>1</v>
      </c>
      <c r="T918" s="117">
        <f t="shared" si="74"/>
        <v>3850000</v>
      </c>
      <c r="U918" s="117">
        <f t="shared" si="75"/>
        <v>0</v>
      </c>
    </row>
    <row r="919" spans="1:29" x14ac:dyDescent="0.3">
      <c r="A919" s="114">
        <v>153</v>
      </c>
      <c r="B919" s="114" t="s">
        <v>62</v>
      </c>
      <c r="C919" s="114" t="s">
        <v>65</v>
      </c>
      <c r="D919" s="114" t="s">
        <v>1748</v>
      </c>
      <c r="E919" s="114" t="s">
        <v>1730</v>
      </c>
      <c r="F919" s="115">
        <v>44130</v>
      </c>
      <c r="G919" s="114" t="s">
        <v>1749</v>
      </c>
      <c r="H919" s="116">
        <v>20500000</v>
      </c>
      <c r="I919" s="116">
        <v>20500000</v>
      </c>
      <c r="J919" s="116">
        <v>16728750</v>
      </c>
      <c r="K919" s="116">
        <v>3771250</v>
      </c>
      <c r="L919" s="116">
        <v>0</v>
      </c>
      <c r="M919" s="116">
        <v>0</v>
      </c>
      <c r="N919" s="116">
        <v>0</v>
      </c>
      <c r="O919" s="116">
        <v>0</v>
      </c>
      <c r="P919" s="120">
        <v>3771250</v>
      </c>
      <c r="Q919" s="27" t="str">
        <f>IF(G919="01 Jan 1900","Unregistered","Registered")</f>
        <v>Registered</v>
      </c>
      <c r="R919" s="121">
        <f>I919/H919</f>
        <v>1</v>
      </c>
      <c r="T919" s="117">
        <f t="shared" si="74"/>
        <v>3771250</v>
      </c>
      <c r="U919" s="117">
        <f t="shared" si="75"/>
        <v>0</v>
      </c>
    </row>
    <row r="920" spans="1:29" x14ac:dyDescent="0.3">
      <c r="A920" s="114">
        <v>179</v>
      </c>
      <c r="B920" s="114" t="s">
        <v>62</v>
      </c>
      <c r="C920" s="114" t="s">
        <v>65</v>
      </c>
      <c r="D920" s="114" t="s">
        <v>1814</v>
      </c>
      <c r="E920" s="114" t="s">
        <v>1815</v>
      </c>
      <c r="F920" s="115">
        <v>44130</v>
      </c>
      <c r="G920" s="114" t="s">
        <v>1749</v>
      </c>
      <c r="H920" s="116">
        <v>15000000</v>
      </c>
      <c r="I920" s="116">
        <v>15000000</v>
      </c>
      <c r="J920" s="116">
        <v>11662500</v>
      </c>
      <c r="K920" s="116">
        <v>3337500</v>
      </c>
      <c r="L920" s="116">
        <v>0</v>
      </c>
      <c r="M920" s="116">
        <v>0</v>
      </c>
      <c r="N920" s="116">
        <v>0</v>
      </c>
      <c r="O920" s="116">
        <v>0</v>
      </c>
      <c r="P920" s="120">
        <v>3337500</v>
      </c>
      <c r="Q920" s="27" t="str">
        <f>IF(G920="01 Jan 1900","Unregistered","Registered")</f>
        <v>Registered</v>
      </c>
      <c r="R920" s="121">
        <f>I920/H920</f>
        <v>1</v>
      </c>
      <c r="T920" s="117">
        <f t="shared" si="74"/>
        <v>3337500</v>
      </c>
      <c r="U920" s="117">
        <f t="shared" si="75"/>
        <v>0</v>
      </c>
    </row>
    <row r="921" spans="1:29" x14ac:dyDescent="0.3">
      <c r="A921" s="114">
        <v>204</v>
      </c>
      <c r="B921" s="114" t="s">
        <v>62</v>
      </c>
      <c r="C921" s="114" t="s">
        <v>65</v>
      </c>
      <c r="D921" s="114" t="s">
        <v>1876</v>
      </c>
      <c r="E921" s="114" t="s">
        <v>1877</v>
      </c>
      <c r="F921" s="115">
        <v>44056</v>
      </c>
      <c r="G921" s="114" t="s">
        <v>1878</v>
      </c>
      <c r="H921" s="116">
        <v>17500000</v>
      </c>
      <c r="I921" s="116">
        <v>17500000</v>
      </c>
      <c r="J921" s="116">
        <v>14600000</v>
      </c>
      <c r="K921" s="116">
        <v>2900000</v>
      </c>
      <c r="L921" s="116">
        <v>0</v>
      </c>
      <c r="M921" s="116">
        <v>0</v>
      </c>
      <c r="N921" s="116">
        <v>0</v>
      </c>
      <c r="O921" s="116">
        <v>0</v>
      </c>
      <c r="P921" s="120">
        <v>2900000</v>
      </c>
      <c r="Q921" s="27" t="str">
        <f>IF(G921="01 Jan 1900","Unregistered","Registered")</f>
        <v>Registered</v>
      </c>
      <c r="R921" s="121">
        <f>I921/H921</f>
        <v>1</v>
      </c>
      <c r="T921" s="117">
        <f t="shared" si="74"/>
        <v>2900000</v>
      </c>
      <c r="U921" s="117">
        <f t="shared" si="75"/>
        <v>0</v>
      </c>
    </row>
    <row r="922" spans="1:29" x14ac:dyDescent="0.3">
      <c r="A922" s="114">
        <v>228</v>
      </c>
      <c r="B922" s="114" t="s">
        <v>62</v>
      </c>
      <c r="C922" s="114" t="s">
        <v>65</v>
      </c>
      <c r="D922" s="114" t="s">
        <v>1937</v>
      </c>
      <c r="E922" s="114" t="s">
        <v>1815</v>
      </c>
      <c r="F922" s="115">
        <v>44088</v>
      </c>
      <c r="G922" s="114" t="s">
        <v>1731</v>
      </c>
      <c r="H922" s="116">
        <v>22500000</v>
      </c>
      <c r="I922" s="116">
        <v>22500000</v>
      </c>
      <c r="J922" s="116">
        <v>19820000</v>
      </c>
      <c r="K922" s="116">
        <v>2680000</v>
      </c>
      <c r="L922" s="116">
        <v>0</v>
      </c>
      <c r="M922" s="116">
        <v>0</v>
      </c>
      <c r="N922" s="116">
        <v>0</v>
      </c>
      <c r="O922" s="116">
        <v>0</v>
      </c>
      <c r="P922" s="120">
        <v>2680000</v>
      </c>
      <c r="Q922" s="27" t="str">
        <f>IF(G922="01 Jan 1900","Unregistered","Registered")</f>
        <v>Registered</v>
      </c>
      <c r="R922" s="121">
        <f>I922/H922</f>
        <v>1</v>
      </c>
      <c r="T922" s="117">
        <f t="shared" si="74"/>
        <v>2680000</v>
      </c>
      <c r="U922" s="117">
        <f t="shared" si="75"/>
        <v>0</v>
      </c>
    </row>
    <row r="923" spans="1:29" x14ac:dyDescent="0.3">
      <c r="A923" s="114">
        <v>250</v>
      </c>
      <c r="B923" s="114" t="s">
        <v>62</v>
      </c>
      <c r="C923" s="114" t="s">
        <v>65</v>
      </c>
      <c r="D923" s="114" t="s">
        <v>1986</v>
      </c>
      <c r="E923" s="114" t="s">
        <v>1987</v>
      </c>
      <c r="F923" s="115">
        <v>44981</v>
      </c>
      <c r="G923" s="114" t="s">
        <v>1988</v>
      </c>
      <c r="H923" s="116">
        <v>6600000</v>
      </c>
      <c r="I923" s="116">
        <v>6600000</v>
      </c>
      <c r="J923" s="116">
        <v>4100000</v>
      </c>
      <c r="K923" s="116">
        <v>2500000</v>
      </c>
      <c r="L923" s="116">
        <v>0</v>
      </c>
      <c r="M923" s="116">
        <v>0</v>
      </c>
      <c r="N923" s="116">
        <v>0</v>
      </c>
      <c r="O923" s="116">
        <v>0</v>
      </c>
      <c r="P923" s="120">
        <v>2500000</v>
      </c>
      <c r="Q923" s="27" t="str">
        <f>IF(G923="01 Jan 1900","Unregistered","Registered")</f>
        <v>Registered</v>
      </c>
      <c r="R923" s="121">
        <f>I923/H923</f>
        <v>1</v>
      </c>
      <c r="T923" s="117">
        <f t="shared" si="74"/>
        <v>2500000</v>
      </c>
      <c r="U923" s="117">
        <f t="shared" si="75"/>
        <v>0</v>
      </c>
    </row>
    <row r="924" spans="1:29" x14ac:dyDescent="0.3">
      <c r="A924" s="114">
        <v>271</v>
      </c>
      <c r="B924" s="114" t="s">
        <v>62</v>
      </c>
      <c r="C924" s="114" t="s">
        <v>65</v>
      </c>
      <c r="D924" s="114" t="s">
        <v>2040</v>
      </c>
      <c r="E924" s="114" t="s">
        <v>2041</v>
      </c>
      <c r="F924" s="115">
        <v>44253</v>
      </c>
      <c r="G924" s="114" t="s">
        <v>2042</v>
      </c>
      <c r="H924" s="116">
        <v>17600000</v>
      </c>
      <c r="I924" s="116">
        <v>17600000</v>
      </c>
      <c r="J924" s="116">
        <v>15400000</v>
      </c>
      <c r="K924" s="116">
        <v>2200000</v>
      </c>
      <c r="L924" s="116">
        <v>0</v>
      </c>
      <c r="M924" s="116">
        <v>0</v>
      </c>
      <c r="N924" s="116">
        <v>0</v>
      </c>
      <c r="O924" s="116">
        <v>0</v>
      </c>
      <c r="P924" s="120">
        <v>2200000</v>
      </c>
      <c r="Q924" s="27" t="str">
        <f>IF(G924="01 Jan 1900","Unregistered","Registered")</f>
        <v>Registered</v>
      </c>
      <c r="R924" s="121">
        <f>I924/H924</f>
        <v>1</v>
      </c>
      <c r="T924" s="117">
        <f t="shared" si="74"/>
        <v>2200000</v>
      </c>
      <c r="U924" s="117">
        <f t="shared" si="75"/>
        <v>0</v>
      </c>
    </row>
    <row r="925" spans="1:29" x14ac:dyDescent="0.3">
      <c r="A925" s="114">
        <v>802</v>
      </c>
      <c r="B925" s="114" t="s">
        <v>62</v>
      </c>
      <c r="C925" s="114" t="s">
        <v>65</v>
      </c>
      <c r="D925" s="114" t="s">
        <v>3315</v>
      </c>
      <c r="E925" s="114" t="s">
        <v>2755</v>
      </c>
      <c r="F925" s="115">
        <v>44791</v>
      </c>
      <c r="G925" s="114" t="s">
        <v>3316</v>
      </c>
      <c r="H925" s="116">
        <v>7609500</v>
      </c>
      <c r="I925" s="116">
        <v>7609500</v>
      </c>
      <c r="J925" s="116">
        <v>7100000</v>
      </c>
      <c r="K925" s="116">
        <v>509500</v>
      </c>
      <c r="L925" s="116">
        <v>0</v>
      </c>
      <c r="M925" s="116">
        <v>0</v>
      </c>
      <c r="N925" s="116">
        <v>0</v>
      </c>
      <c r="O925" s="116">
        <v>0</v>
      </c>
      <c r="P925" s="120">
        <v>509500</v>
      </c>
      <c r="Q925" s="27" t="str">
        <f>IF(G925="01 Jan 1900","Unregistered","Registered")</f>
        <v>Registered</v>
      </c>
      <c r="R925" s="121">
        <f>I925/H925</f>
        <v>1</v>
      </c>
      <c r="T925" s="117">
        <f t="shared" si="74"/>
        <v>509500</v>
      </c>
      <c r="U925" s="117">
        <f t="shared" si="75"/>
        <v>0</v>
      </c>
    </row>
    <row r="926" spans="1:29" x14ac:dyDescent="0.3">
      <c r="A926" s="114">
        <v>943</v>
      </c>
      <c r="B926" s="114" t="s">
        <v>62</v>
      </c>
      <c r="C926" s="114" t="s">
        <v>65</v>
      </c>
      <c r="D926" s="114" t="s">
        <v>3650</v>
      </c>
      <c r="E926" s="114" t="s">
        <v>3651</v>
      </c>
      <c r="F926" s="115">
        <v>44203</v>
      </c>
      <c r="G926" s="114" t="s">
        <v>3652</v>
      </c>
      <c r="H926" s="116">
        <v>11908000</v>
      </c>
      <c r="I926" s="116">
        <v>11908000</v>
      </c>
      <c r="J926" s="116">
        <v>11508001</v>
      </c>
      <c r="K926" s="116">
        <v>399999</v>
      </c>
      <c r="L926" s="116">
        <v>0</v>
      </c>
      <c r="M926" s="116">
        <v>0</v>
      </c>
      <c r="N926" s="116">
        <v>0</v>
      </c>
      <c r="O926" s="116">
        <v>0</v>
      </c>
      <c r="P926" s="120">
        <v>399999</v>
      </c>
      <c r="Q926" s="27" t="str">
        <f>IF(G926="01 Jan 1900","Unregistered","Registered")</f>
        <v>Registered</v>
      </c>
      <c r="R926" s="121">
        <f>I926/H926</f>
        <v>1</v>
      </c>
      <c r="T926" s="117">
        <f t="shared" si="74"/>
        <v>399999</v>
      </c>
      <c r="U926" s="117">
        <f t="shared" si="75"/>
        <v>0</v>
      </c>
    </row>
    <row r="927" spans="1:29" x14ac:dyDescent="0.3">
      <c r="A927" s="114">
        <v>9999</v>
      </c>
      <c r="B927" s="114" t="s">
        <v>62</v>
      </c>
      <c r="C927" s="114" t="s">
        <v>65</v>
      </c>
      <c r="D927" s="114" t="s">
        <v>9308</v>
      </c>
      <c r="E927" s="114" t="s">
        <v>6942</v>
      </c>
      <c r="F927" s="115">
        <v>43997</v>
      </c>
      <c r="G927" s="114" t="s">
        <v>5351</v>
      </c>
      <c r="H927" s="116">
        <v>23234000</v>
      </c>
      <c r="I927" s="116">
        <v>23234000</v>
      </c>
      <c r="J927" s="116">
        <v>23234000</v>
      </c>
      <c r="K927" s="116">
        <v>0</v>
      </c>
      <c r="L927" s="116">
        <v>0</v>
      </c>
      <c r="M927" s="116">
        <v>0</v>
      </c>
      <c r="N927" s="116">
        <v>0</v>
      </c>
      <c r="O927" s="116">
        <v>0</v>
      </c>
      <c r="P927" s="120">
        <v>0</v>
      </c>
      <c r="Q927" s="27" t="str">
        <f>IF(G927="01 Jan 1900","Unregistered","Registered")</f>
        <v>Registered</v>
      </c>
      <c r="R927" s="121">
        <f>I927/H927</f>
        <v>1</v>
      </c>
      <c r="T927" s="117">
        <f t="shared" si="74"/>
        <v>0</v>
      </c>
      <c r="U927" s="117">
        <f t="shared" si="75"/>
        <v>0</v>
      </c>
    </row>
    <row r="928" spans="1:29" x14ac:dyDescent="0.3">
      <c r="A928" s="114">
        <v>10000</v>
      </c>
      <c r="B928" s="114" t="s">
        <v>62</v>
      </c>
      <c r="C928" s="114" t="s">
        <v>65</v>
      </c>
      <c r="D928" s="114" t="s">
        <v>9309</v>
      </c>
      <c r="E928" s="114" t="s">
        <v>9310</v>
      </c>
      <c r="F928" s="115">
        <v>44279</v>
      </c>
      <c r="G928" s="114" t="s">
        <v>2042</v>
      </c>
      <c r="H928" s="116">
        <v>17100000</v>
      </c>
      <c r="I928" s="116">
        <v>17100000</v>
      </c>
      <c r="J928" s="116">
        <v>17100000</v>
      </c>
      <c r="K928" s="116">
        <v>0</v>
      </c>
      <c r="L928" s="116">
        <v>0</v>
      </c>
      <c r="M928" s="116">
        <v>0</v>
      </c>
      <c r="N928" s="116">
        <v>0</v>
      </c>
      <c r="O928" s="116">
        <v>0</v>
      </c>
      <c r="P928" s="120">
        <v>0</v>
      </c>
      <c r="Q928" s="27" t="str">
        <f>IF(G928="01 Jan 1900","Unregistered","Registered")</f>
        <v>Registered</v>
      </c>
      <c r="R928" s="121">
        <f>I928/H928</f>
        <v>1</v>
      </c>
      <c r="T928" s="117">
        <f t="shared" si="74"/>
        <v>0</v>
      </c>
      <c r="U928" s="117">
        <f t="shared" si="75"/>
        <v>0</v>
      </c>
    </row>
    <row r="929" spans="1:21" x14ac:dyDescent="0.3">
      <c r="A929" s="114">
        <v>10001</v>
      </c>
      <c r="B929" s="114" t="s">
        <v>62</v>
      </c>
      <c r="C929" s="114" t="s">
        <v>65</v>
      </c>
      <c r="D929" s="114" t="s">
        <v>9311</v>
      </c>
      <c r="E929" s="114" t="s">
        <v>9239</v>
      </c>
      <c r="F929" s="115">
        <v>44187</v>
      </c>
      <c r="G929" s="114" t="s">
        <v>5144</v>
      </c>
      <c r="H929" s="116">
        <v>22076250</v>
      </c>
      <c r="I929" s="116">
        <v>22076250</v>
      </c>
      <c r="J929" s="116">
        <v>22076250</v>
      </c>
      <c r="K929" s="116">
        <v>0</v>
      </c>
      <c r="L929" s="116">
        <v>0</v>
      </c>
      <c r="M929" s="116">
        <v>0</v>
      </c>
      <c r="N929" s="116">
        <v>0</v>
      </c>
      <c r="O929" s="116">
        <v>0</v>
      </c>
      <c r="P929" s="120">
        <v>0</v>
      </c>
      <c r="Q929" s="27" t="str">
        <f>IF(G929="01 Jan 1900","Unregistered","Registered")</f>
        <v>Registered</v>
      </c>
      <c r="R929" s="121">
        <f>I929/H929</f>
        <v>1</v>
      </c>
      <c r="T929" s="117">
        <f t="shared" si="74"/>
        <v>0</v>
      </c>
      <c r="U929" s="117">
        <f t="shared" si="75"/>
        <v>0</v>
      </c>
    </row>
    <row r="930" spans="1:21" x14ac:dyDescent="0.3">
      <c r="A930" s="114">
        <v>10002</v>
      </c>
      <c r="B930" s="114" t="s">
        <v>62</v>
      </c>
      <c r="C930" s="114" t="s">
        <v>65</v>
      </c>
      <c r="D930" s="114" t="s">
        <v>9312</v>
      </c>
      <c r="E930" s="114" t="s">
        <v>7040</v>
      </c>
      <c r="F930" s="115">
        <v>44257</v>
      </c>
      <c r="G930" s="114" t="s">
        <v>6803</v>
      </c>
      <c r="H930" s="116">
        <v>29192640</v>
      </c>
      <c r="I930" s="116">
        <v>29192640</v>
      </c>
      <c r="J930" s="116">
        <v>29192640</v>
      </c>
      <c r="K930" s="116">
        <v>0</v>
      </c>
      <c r="L930" s="116">
        <v>0</v>
      </c>
      <c r="M930" s="116">
        <v>0</v>
      </c>
      <c r="N930" s="116">
        <v>0</v>
      </c>
      <c r="O930" s="116">
        <v>0</v>
      </c>
      <c r="P930" s="120">
        <v>0</v>
      </c>
      <c r="Q930" s="27" t="str">
        <f>IF(G930="01 Jan 1900","Unregistered","Registered")</f>
        <v>Registered</v>
      </c>
      <c r="R930" s="121">
        <f>I930/H930</f>
        <v>1</v>
      </c>
      <c r="T930" s="117">
        <f t="shared" si="74"/>
        <v>0</v>
      </c>
      <c r="U930" s="117">
        <f t="shared" si="75"/>
        <v>0</v>
      </c>
    </row>
    <row r="931" spans="1:21" x14ac:dyDescent="0.3">
      <c r="A931" s="114">
        <v>10003</v>
      </c>
      <c r="B931" s="114" t="s">
        <v>62</v>
      </c>
      <c r="C931" s="114" t="s">
        <v>65</v>
      </c>
      <c r="D931" s="114" t="s">
        <v>9313</v>
      </c>
      <c r="E931" s="114" t="s">
        <v>6559</v>
      </c>
      <c r="F931" s="115">
        <v>44104</v>
      </c>
      <c r="G931" s="114" t="s">
        <v>2173</v>
      </c>
      <c r="H931" s="116">
        <v>18620000</v>
      </c>
      <c r="I931" s="116">
        <v>18620000</v>
      </c>
      <c r="J931" s="116">
        <v>18620000</v>
      </c>
      <c r="K931" s="116">
        <v>0</v>
      </c>
      <c r="L931" s="116">
        <v>0</v>
      </c>
      <c r="M931" s="116">
        <v>0</v>
      </c>
      <c r="N931" s="116">
        <v>0</v>
      </c>
      <c r="O931" s="116">
        <v>0</v>
      </c>
      <c r="P931" s="120">
        <v>0</v>
      </c>
      <c r="Q931" s="27" t="str">
        <f>IF(G931="01 Jan 1900","Unregistered","Registered")</f>
        <v>Registered</v>
      </c>
      <c r="R931" s="121">
        <f>I931/H931</f>
        <v>1</v>
      </c>
      <c r="T931" s="117">
        <f t="shared" si="74"/>
        <v>0</v>
      </c>
      <c r="U931" s="117">
        <f t="shared" si="75"/>
        <v>0</v>
      </c>
    </row>
    <row r="932" spans="1:21" x14ac:dyDescent="0.3">
      <c r="A932" s="114">
        <v>10004</v>
      </c>
      <c r="B932" s="114" t="s">
        <v>62</v>
      </c>
      <c r="C932" s="114" t="s">
        <v>65</v>
      </c>
      <c r="D932" s="114" t="s">
        <v>5238</v>
      </c>
      <c r="E932" s="114" t="s">
        <v>9314</v>
      </c>
      <c r="F932" s="115">
        <v>44060</v>
      </c>
      <c r="G932" s="114" t="s">
        <v>5342</v>
      </c>
      <c r="H932" s="116">
        <v>1946000</v>
      </c>
      <c r="I932" s="116">
        <v>1946000</v>
      </c>
      <c r="J932" s="116">
        <v>1946000</v>
      </c>
      <c r="K932" s="116">
        <v>0</v>
      </c>
      <c r="L932" s="116">
        <v>0</v>
      </c>
      <c r="M932" s="116">
        <v>0</v>
      </c>
      <c r="N932" s="116">
        <v>0</v>
      </c>
      <c r="O932" s="116">
        <v>0</v>
      </c>
      <c r="P932" s="120">
        <v>0</v>
      </c>
      <c r="Q932" s="27" t="str">
        <f>IF(G932="01 Jan 1900","Unregistered","Registered")</f>
        <v>Registered</v>
      </c>
      <c r="R932" s="121">
        <f>I932/H932</f>
        <v>1</v>
      </c>
      <c r="T932" s="117">
        <f t="shared" si="74"/>
        <v>0</v>
      </c>
      <c r="U932" s="117">
        <f t="shared" si="75"/>
        <v>0</v>
      </c>
    </row>
    <row r="933" spans="1:21" x14ac:dyDescent="0.3">
      <c r="A933" s="114">
        <v>10005</v>
      </c>
      <c r="B933" s="114" t="s">
        <v>62</v>
      </c>
      <c r="C933" s="114" t="s">
        <v>65</v>
      </c>
      <c r="D933" s="114" t="s">
        <v>5240</v>
      </c>
      <c r="E933" s="114" t="s">
        <v>9315</v>
      </c>
      <c r="F933" s="115">
        <v>44060</v>
      </c>
      <c r="G933" s="114" t="s">
        <v>8321</v>
      </c>
      <c r="H933" s="116">
        <v>2710000</v>
      </c>
      <c r="I933" s="116">
        <v>2710000</v>
      </c>
      <c r="J933" s="116">
        <v>2710000</v>
      </c>
      <c r="K933" s="116">
        <v>0</v>
      </c>
      <c r="L933" s="116">
        <v>0</v>
      </c>
      <c r="M933" s="116">
        <v>0</v>
      </c>
      <c r="N933" s="116">
        <v>0</v>
      </c>
      <c r="O933" s="116">
        <v>0</v>
      </c>
      <c r="P933" s="120">
        <v>0</v>
      </c>
      <c r="Q933" s="27" t="str">
        <f>IF(G933="01 Jan 1900","Unregistered","Registered")</f>
        <v>Registered</v>
      </c>
      <c r="R933" s="121">
        <f>I933/H933</f>
        <v>1</v>
      </c>
      <c r="T933" s="117">
        <f t="shared" si="74"/>
        <v>0</v>
      </c>
      <c r="U933" s="117">
        <f t="shared" si="75"/>
        <v>0</v>
      </c>
    </row>
    <row r="934" spans="1:21" x14ac:dyDescent="0.3">
      <c r="A934" s="114">
        <v>10006</v>
      </c>
      <c r="B934" s="114" t="s">
        <v>62</v>
      </c>
      <c r="C934" s="114" t="s">
        <v>65</v>
      </c>
      <c r="D934" s="114" t="s">
        <v>5242</v>
      </c>
      <c r="E934" s="114" t="s">
        <v>9316</v>
      </c>
      <c r="F934" s="115">
        <v>44253</v>
      </c>
      <c r="G934" s="114" t="s">
        <v>9317</v>
      </c>
      <c r="H934" s="116">
        <v>3090000</v>
      </c>
      <c r="I934" s="116">
        <v>3090000</v>
      </c>
      <c r="J934" s="116">
        <v>3090000</v>
      </c>
      <c r="K934" s="116">
        <v>0</v>
      </c>
      <c r="L934" s="116">
        <v>0</v>
      </c>
      <c r="M934" s="116">
        <v>0</v>
      </c>
      <c r="N934" s="116">
        <v>0</v>
      </c>
      <c r="O934" s="116">
        <v>0</v>
      </c>
      <c r="P934" s="120">
        <v>0</v>
      </c>
      <c r="Q934" s="27" t="str">
        <f>IF(G934="01 Jan 1900","Unregistered","Registered")</f>
        <v>Registered</v>
      </c>
      <c r="R934" s="121">
        <f>I934/H934</f>
        <v>1</v>
      </c>
      <c r="T934" s="117">
        <f t="shared" si="74"/>
        <v>0</v>
      </c>
      <c r="U934" s="117">
        <f t="shared" si="75"/>
        <v>0</v>
      </c>
    </row>
    <row r="935" spans="1:21" x14ac:dyDescent="0.3">
      <c r="A935" s="114">
        <v>10007</v>
      </c>
      <c r="B935" s="114" t="s">
        <v>62</v>
      </c>
      <c r="C935" s="114" t="s">
        <v>65</v>
      </c>
      <c r="D935" s="114" t="s">
        <v>5244</v>
      </c>
      <c r="E935" s="114" t="s">
        <v>9318</v>
      </c>
      <c r="F935" s="115">
        <v>44166</v>
      </c>
      <c r="G935" s="114" t="s">
        <v>5336</v>
      </c>
      <c r="H935" s="116">
        <v>2660000</v>
      </c>
      <c r="I935" s="116">
        <v>2660000</v>
      </c>
      <c r="J935" s="116">
        <v>2660000</v>
      </c>
      <c r="K935" s="116">
        <v>0</v>
      </c>
      <c r="L935" s="116">
        <v>0</v>
      </c>
      <c r="M935" s="116">
        <v>0</v>
      </c>
      <c r="N935" s="116">
        <v>0</v>
      </c>
      <c r="O935" s="116">
        <v>0</v>
      </c>
      <c r="P935" s="120">
        <v>0</v>
      </c>
      <c r="Q935" s="27" t="str">
        <f>IF(G935="01 Jan 1900","Unregistered","Registered")</f>
        <v>Registered</v>
      </c>
      <c r="R935" s="121">
        <f>I935/H935</f>
        <v>1</v>
      </c>
      <c r="T935" s="117">
        <f t="shared" si="74"/>
        <v>0</v>
      </c>
      <c r="U935" s="117">
        <f t="shared" si="75"/>
        <v>0</v>
      </c>
    </row>
    <row r="936" spans="1:21" x14ac:dyDescent="0.3">
      <c r="A936" s="114">
        <v>10008</v>
      </c>
      <c r="B936" s="114" t="s">
        <v>62</v>
      </c>
      <c r="C936" s="114" t="s">
        <v>65</v>
      </c>
      <c r="D936" s="114" t="s">
        <v>5246</v>
      </c>
      <c r="E936" s="114" t="s">
        <v>9319</v>
      </c>
      <c r="F936" s="115">
        <v>44142</v>
      </c>
      <c r="G936" s="114" t="s">
        <v>5336</v>
      </c>
      <c r="H936" s="116">
        <v>2744000</v>
      </c>
      <c r="I936" s="116">
        <v>2744000</v>
      </c>
      <c r="J936" s="116">
        <v>2744000</v>
      </c>
      <c r="K936" s="116">
        <v>0</v>
      </c>
      <c r="L936" s="116">
        <v>0</v>
      </c>
      <c r="M936" s="116">
        <v>0</v>
      </c>
      <c r="N936" s="116">
        <v>0</v>
      </c>
      <c r="O936" s="116">
        <v>0</v>
      </c>
      <c r="P936" s="120">
        <v>0</v>
      </c>
      <c r="Q936" s="27" t="str">
        <f>IF(G936="01 Jan 1900","Unregistered","Registered")</f>
        <v>Registered</v>
      </c>
      <c r="R936" s="121">
        <f>I936/H936</f>
        <v>1</v>
      </c>
      <c r="T936" s="117">
        <f t="shared" si="74"/>
        <v>0</v>
      </c>
      <c r="U936" s="117">
        <f t="shared" si="75"/>
        <v>0</v>
      </c>
    </row>
    <row r="937" spans="1:21" x14ac:dyDescent="0.3">
      <c r="A937" s="114">
        <v>10009</v>
      </c>
      <c r="B937" s="114" t="s">
        <v>62</v>
      </c>
      <c r="C937" s="114" t="s">
        <v>65</v>
      </c>
      <c r="D937" s="114" t="s">
        <v>5248</v>
      </c>
      <c r="E937" s="114" t="s">
        <v>9320</v>
      </c>
      <c r="F937" s="115">
        <v>44167</v>
      </c>
      <c r="G937" s="114" t="s">
        <v>4833</v>
      </c>
      <c r="H937" s="116">
        <v>3184000</v>
      </c>
      <c r="I937" s="116">
        <v>3184000</v>
      </c>
      <c r="J937" s="116">
        <v>3184000</v>
      </c>
      <c r="K937" s="116">
        <v>0</v>
      </c>
      <c r="L937" s="116">
        <v>0</v>
      </c>
      <c r="M937" s="116">
        <v>0</v>
      </c>
      <c r="N937" s="116">
        <v>0</v>
      </c>
      <c r="O937" s="116">
        <v>0</v>
      </c>
      <c r="P937" s="120">
        <v>0</v>
      </c>
      <c r="Q937" s="27" t="str">
        <f>IF(G937="01 Jan 1900","Unregistered","Registered")</f>
        <v>Registered</v>
      </c>
      <c r="R937" s="121">
        <f>I937/H937</f>
        <v>1</v>
      </c>
      <c r="T937" s="117">
        <f t="shared" si="74"/>
        <v>0</v>
      </c>
      <c r="U937" s="117">
        <f t="shared" si="75"/>
        <v>0</v>
      </c>
    </row>
    <row r="938" spans="1:21" x14ac:dyDescent="0.3">
      <c r="A938" s="114">
        <v>10010</v>
      </c>
      <c r="B938" s="114" t="s">
        <v>62</v>
      </c>
      <c r="C938" s="114" t="s">
        <v>65</v>
      </c>
      <c r="D938" s="114" t="s">
        <v>5250</v>
      </c>
      <c r="E938" s="114" t="s">
        <v>5442</v>
      </c>
      <c r="F938" s="115">
        <v>44084</v>
      </c>
      <c r="G938" s="114" t="s">
        <v>4950</v>
      </c>
      <c r="H938" s="116">
        <v>1946000</v>
      </c>
      <c r="I938" s="116">
        <v>1946000</v>
      </c>
      <c r="J938" s="116">
        <v>1946000</v>
      </c>
      <c r="K938" s="116">
        <v>0</v>
      </c>
      <c r="L938" s="116">
        <v>0</v>
      </c>
      <c r="M938" s="116">
        <v>0</v>
      </c>
      <c r="N938" s="116">
        <v>0</v>
      </c>
      <c r="O938" s="116">
        <v>0</v>
      </c>
      <c r="P938" s="120">
        <v>0</v>
      </c>
      <c r="Q938" s="27" t="str">
        <f>IF(G938="01 Jan 1900","Unregistered","Registered")</f>
        <v>Registered</v>
      </c>
      <c r="R938" s="121">
        <f>I938/H938</f>
        <v>1</v>
      </c>
      <c r="T938" s="117">
        <f t="shared" si="74"/>
        <v>0</v>
      </c>
      <c r="U938" s="117">
        <f t="shared" si="75"/>
        <v>0</v>
      </c>
    </row>
    <row r="939" spans="1:21" x14ac:dyDescent="0.3">
      <c r="A939" s="114">
        <v>10011</v>
      </c>
      <c r="B939" s="114" t="s">
        <v>62</v>
      </c>
      <c r="C939" s="114" t="s">
        <v>65</v>
      </c>
      <c r="D939" s="114" t="s">
        <v>5253</v>
      </c>
      <c r="E939" s="114" t="s">
        <v>9321</v>
      </c>
      <c r="F939" s="115">
        <v>44132</v>
      </c>
      <c r="G939" s="114" t="s">
        <v>4844</v>
      </c>
      <c r="H939" s="116">
        <v>2133000</v>
      </c>
      <c r="I939" s="116">
        <v>2133000</v>
      </c>
      <c r="J939" s="116">
        <v>2133000</v>
      </c>
      <c r="K939" s="116">
        <v>0</v>
      </c>
      <c r="L939" s="116">
        <v>0</v>
      </c>
      <c r="M939" s="116">
        <v>0</v>
      </c>
      <c r="N939" s="116">
        <v>0</v>
      </c>
      <c r="O939" s="116">
        <v>0</v>
      </c>
      <c r="P939" s="120">
        <v>0</v>
      </c>
      <c r="Q939" s="27" t="str">
        <f>IF(G939="01 Jan 1900","Unregistered","Registered")</f>
        <v>Registered</v>
      </c>
      <c r="R939" s="121">
        <f>I939/H939</f>
        <v>1</v>
      </c>
      <c r="T939" s="117">
        <f t="shared" si="74"/>
        <v>0</v>
      </c>
      <c r="U939" s="117">
        <f t="shared" si="75"/>
        <v>0</v>
      </c>
    </row>
    <row r="940" spans="1:21" x14ac:dyDescent="0.3">
      <c r="A940" s="114">
        <v>10012</v>
      </c>
      <c r="B940" s="114" t="s">
        <v>62</v>
      </c>
      <c r="C940" s="114" t="s">
        <v>65</v>
      </c>
      <c r="D940" s="114" t="s">
        <v>9322</v>
      </c>
      <c r="E940" s="114" t="s">
        <v>9323</v>
      </c>
      <c r="F940" s="115">
        <v>44834</v>
      </c>
      <c r="G940" s="114" t="s">
        <v>6026</v>
      </c>
      <c r="H940" s="116">
        <v>5945000</v>
      </c>
      <c r="I940" s="116">
        <v>5945000</v>
      </c>
      <c r="J940" s="116">
        <v>5945000</v>
      </c>
      <c r="K940" s="116">
        <v>0</v>
      </c>
      <c r="L940" s="116">
        <v>0</v>
      </c>
      <c r="M940" s="116">
        <v>0</v>
      </c>
      <c r="N940" s="116">
        <v>0</v>
      </c>
      <c r="O940" s="116">
        <v>0</v>
      </c>
      <c r="P940" s="120">
        <v>0</v>
      </c>
      <c r="Q940" s="27" t="str">
        <f>IF(G940="01 Jan 1900","Unregistered","Registered")</f>
        <v>Registered</v>
      </c>
      <c r="R940" s="121">
        <f>I940/H940</f>
        <v>1</v>
      </c>
      <c r="T940" s="117">
        <f t="shared" si="74"/>
        <v>0</v>
      </c>
      <c r="U940" s="117">
        <f t="shared" si="75"/>
        <v>0</v>
      </c>
    </row>
    <row r="941" spans="1:21" x14ac:dyDescent="0.3">
      <c r="A941" s="114">
        <v>10013</v>
      </c>
      <c r="B941" s="114" t="s">
        <v>62</v>
      </c>
      <c r="C941" s="114" t="s">
        <v>65</v>
      </c>
      <c r="D941" s="114" t="s">
        <v>5256</v>
      </c>
      <c r="E941" s="114" t="s">
        <v>9324</v>
      </c>
      <c r="F941" s="115">
        <v>44225</v>
      </c>
      <c r="G941" s="114" t="s">
        <v>3086</v>
      </c>
      <c r="H941" s="116">
        <v>10867500</v>
      </c>
      <c r="I941" s="116">
        <v>10867500</v>
      </c>
      <c r="J941" s="116">
        <v>10867500</v>
      </c>
      <c r="K941" s="116">
        <v>0</v>
      </c>
      <c r="L941" s="116">
        <v>0</v>
      </c>
      <c r="M941" s="116">
        <v>0</v>
      </c>
      <c r="N941" s="116">
        <v>0</v>
      </c>
      <c r="O941" s="116">
        <v>0</v>
      </c>
      <c r="P941" s="120">
        <v>0</v>
      </c>
      <c r="Q941" s="27" t="str">
        <f>IF(G941="01 Jan 1900","Unregistered","Registered")</f>
        <v>Registered</v>
      </c>
      <c r="R941" s="121">
        <f>I941/H941</f>
        <v>1</v>
      </c>
      <c r="T941" s="117">
        <f t="shared" si="74"/>
        <v>0</v>
      </c>
      <c r="U941" s="117">
        <f t="shared" si="75"/>
        <v>0</v>
      </c>
    </row>
    <row r="942" spans="1:21" x14ac:dyDescent="0.3">
      <c r="A942" s="114">
        <v>10014</v>
      </c>
      <c r="B942" s="114" t="s">
        <v>62</v>
      </c>
      <c r="C942" s="114" t="s">
        <v>65</v>
      </c>
      <c r="D942" s="114" t="s">
        <v>5259</v>
      </c>
      <c r="E942" s="114" t="s">
        <v>9324</v>
      </c>
      <c r="F942" s="115">
        <v>44228</v>
      </c>
      <c r="G942" s="114" t="s">
        <v>3086</v>
      </c>
      <c r="H942" s="116">
        <v>10867500</v>
      </c>
      <c r="I942" s="116">
        <v>10867500</v>
      </c>
      <c r="J942" s="116">
        <v>10867500</v>
      </c>
      <c r="K942" s="116">
        <v>0</v>
      </c>
      <c r="L942" s="116">
        <v>0</v>
      </c>
      <c r="M942" s="116">
        <v>0</v>
      </c>
      <c r="N942" s="116">
        <v>0</v>
      </c>
      <c r="O942" s="116">
        <v>0</v>
      </c>
      <c r="P942" s="120">
        <v>0</v>
      </c>
      <c r="Q942" s="27" t="str">
        <f>IF(G942="01 Jan 1900","Unregistered","Registered")</f>
        <v>Registered</v>
      </c>
      <c r="R942" s="121">
        <f>I942/H942</f>
        <v>1</v>
      </c>
      <c r="T942" s="117">
        <f t="shared" si="74"/>
        <v>0</v>
      </c>
      <c r="U942" s="117">
        <f t="shared" si="75"/>
        <v>0</v>
      </c>
    </row>
    <row r="943" spans="1:21" x14ac:dyDescent="0.3">
      <c r="A943" s="114">
        <v>10015</v>
      </c>
      <c r="B943" s="114" t="s">
        <v>62</v>
      </c>
      <c r="C943" s="114" t="s">
        <v>65</v>
      </c>
      <c r="D943" s="114" t="s">
        <v>5264</v>
      </c>
      <c r="E943" s="114" t="s">
        <v>9325</v>
      </c>
      <c r="F943" s="115">
        <v>44159</v>
      </c>
      <c r="G943" s="114" t="s">
        <v>1691</v>
      </c>
      <c r="H943" s="116">
        <v>2360000</v>
      </c>
      <c r="I943" s="116">
        <v>2360000</v>
      </c>
      <c r="J943" s="116">
        <v>2360000</v>
      </c>
      <c r="K943" s="116">
        <v>0</v>
      </c>
      <c r="L943" s="116">
        <v>0</v>
      </c>
      <c r="M943" s="116">
        <v>0</v>
      </c>
      <c r="N943" s="116">
        <v>0</v>
      </c>
      <c r="O943" s="116">
        <v>0</v>
      </c>
      <c r="P943" s="120">
        <v>0</v>
      </c>
      <c r="Q943" s="27" t="str">
        <f>IF(G943="01 Jan 1900","Unregistered","Registered")</f>
        <v>Registered</v>
      </c>
      <c r="R943" s="121">
        <f>I943/H943</f>
        <v>1</v>
      </c>
      <c r="T943" s="117">
        <f t="shared" si="74"/>
        <v>0</v>
      </c>
      <c r="U943" s="117">
        <f t="shared" si="75"/>
        <v>0</v>
      </c>
    </row>
    <row r="944" spans="1:21" x14ac:dyDescent="0.3">
      <c r="A944" s="114">
        <v>10016</v>
      </c>
      <c r="B944" s="114" t="s">
        <v>62</v>
      </c>
      <c r="C944" s="114" t="s">
        <v>65</v>
      </c>
      <c r="D944" s="114" t="s">
        <v>5266</v>
      </c>
      <c r="E944" s="114" t="s">
        <v>9326</v>
      </c>
      <c r="F944" s="115">
        <v>44253</v>
      </c>
      <c r="G944" s="114" t="s">
        <v>5408</v>
      </c>
      <c r="H944" s="116">
        <v>6570000</v>
      </c>
      <c r="I944" s="116">
        <v>6570000</v>
      </c>
      <c r="J944" s="116">
        <v>6570000</v>
      </c>
      <c r="K944" s="116">
        <v>0</v>
      </c>
      <c r="L944" s="116">
        <v>0</v>
      </c>
      <c r="M944" s="116">
        <v>0</v>
      </c>
      <c r="N944" s="116">
        <v>0</v>
      </c>
      <c r="O944" s="116">
        <v>0</v>
      </c>
      <c r="P944" s="120">
        <v>0</v>
      </c>
      <c r="Q944" s="27" t="str">
        <f>IF(G944="01 Jan 1900","Unregistered","Registered")</f>
        <v>Registered</v>
      </c>
      <c r="R944" s="121">
        <f>I944/H944</f>
        <v>1</v>
      </c>
      <c r="T944" s="117">
        <f t="shared" si="74"/>
        <v>0</v>
      </c>
      <c r="U944" s="117">
        <f t="shared" si="75"/>
        <v>0</v>
      </c>
    </row>
    <row r="945" spans="1:21" x14ac:dyDescent="0.3">
      <c r="A945" s="114">
        <v>10017</v>
      </c>
      <c r="B945" s="114" t="s">
        <v>62</v>
      </c>
      <c r="C945" s="114" t="s">
        <v>65</v>
      </c>
      <c r="D945" s="114" t="s">
        <v>9327</v>
      </c>
      <c r="E945" s="114" t="s">
        <v>9328</v>
      </c>
      <c r="F945" s="115">
        <v>44196</v>
      </c>
      <c r="G945" s="114" t="s">
        <v>2057</v>
      </c>
      <c r="H945" s="116">
        <v>2622000</v>
      </c>
      <c r="I945" s="116">
        <v>2622000</v>
      </c>
      <c r="J945" s="116">
        <v>2622000</v>
      </c>
      <c r="K945" s="116">
        <v>0</v>
      </c>
      <c r="L945" s="116">
        <v>0</v>
      </c>
      <c r="M945" s="116">
        <v>0</v>
      </c>
      <c r="N945" s="116">
        <v>0</v>
      </c>
      <c r="O945" s="116">
        <v>0</v>
      </c>
      <c r="P945" s="120">
        <v>0</v>
      </c>
      <c r="Q945" s="27" t="str">
        <f>IF(G945="01 Jan 1900","Unregistered","Registered")</f>
        <v>Registered</v>
      </c>
      <c r="R945" s="121">
        <f>I945/H945</f>
        <v>1</v>
      </c>
      <c r="T945" s="117">
        <f t="shared" si="74"/>
        <v>0</v>
      </c>
      <c r="U945" s="117">
        <f t="shared" si="75"/>
        <v>0</v>
      </c>
    </row>
    <row r="946" spans="1:21" x14ac:dyDescent="0.3">
      <c r="A946" s="114">
        <v>10018</v>
      </c>
      <c r="B946" s="114" t="s">
        <v>62</v>
      </c>
      <c r="C946" s="114" t="s">
        <v>65</v>
      </c>
      <c r="D946" s="114" t="s">
        <v>9329</v>
      </c>
      <c r="E946" s="114" t="s">
        <v>9328</v>
      </c>
      <c r="F946" s="115">
        <v>44196</v>
      </c>
      <c r="G946" s="114" t="s">
        <v>2057</v>
      </c>
      <c r="H946" s="116">
        <v>2565000</v>
      </c>
      <c r="I946" s="116">
        <v>2565000</v>
      </c>
      <c r="J946" s="116">
        <v>2565000</v>
      </c>
      <c r="K946" s="116">
        <v>0</v>
      </c>
      <c r="L946" s="116">
        <v>0</v>
      </c>
      <c r="M946" s="116">
        <v>0</v>
      </c>
      <c r="N946" s="116">
        <v>0</v>
      </c>
      <c r="O946" s="116">
        <v>0</v>
      </c>
      <c r="P946" s="120">
        <v>0</v>
      </c>
      <c r="Q946" s="27" t="str">
        <f>IF(G946="01 Jan 1900","Unregistered","Registered")</f>
        <v>Registered</v>
      </c>
      <c r="R946" s="121">
        <f>I946/H946</f>
        <v>1</v>
      </c>
      <c r="T946" s="117">
        <f t="shared" si="74"/>
        <v>0</v>
      </c>
      <c r="U946" s="117">
        <f t="shared" si="75"/>
        <v>0</v>
      </c>
    </row>
    <row r="947" spans="1:21" x14ac:dyDescent="0.3">
      <c r="A947" s="114">
        <v>10019</v>
      </c>
      <c r="B947" s="114" t="s">
        <v>62</v>
      </c>
      <c r="C947" s="114" t="s">
        <v>65</v>
      </c>
      <c r="D947" s="114" t="s">
        <v>9330</v>
      </c>
      <c r="E947" s="114" t="s">
        <v>9331</v>
      </c>
      <c r="F947" s="115">
        <v>44196</v>
      </c>
      <c r="G947" s="114" t="s">
        <v>2057</v>
      </c>
      <c r="H947" s="116">
        <v>3914800</v>
      </c>
      <c r="I947" s="116">
        <v>3914800</v>
      </c>
      <c r="J947" s="116">
        <v>3914800</v>
      </c>
      <c r="K947" s="116">
        <v>0</v>
      </c>
      <c r="L947" s="116">
        <v>0</v>
      </c>
      <c r="M947" s="116">
        <v>0</v>
      </c>
      <c r="N947" s="116">
        <v>0</v>
      </c>
      <c r="O947" s="116">
        <v>0</v>
      </c>
      <c r="P947" s="120">
        <v>0</v>
      </c>
      <c r="Q947" s="27" t="str">
        <f>IF(G947="01 Jan 1900","Unregistered","Registered")</f>
        <v>Registered</v>
      </c>
      <c r="R947" s="121">
        <f>I947/H947</f>
        <v>1</v>
      </c>
      <c r="T947" s="117">
        <f t="shared" si="74"/>
        <v>0</v>
      </c>
      <c r="U947" s="117">
        <f t="shared" si="75"/>
        <v>0</v>
      </c>
    </row>
    <row r="948" spans="1:21" x14ac:dyDescent="0.3">
      <c r="A948" s="114">
        <v>10020</v>
      </c>
      <c r="B948" s="114" t="s">
        <v>62</v>
      </c>
      <c r="C948" s="114" t="s">
        <v>65</v>
      </c>
      <c r="D948" s="114" t="s">
        <v>9332</v>
      </c>
      <c r="E948" s="114" t="s">
        <v>9331</v>
      </c>
      <c r="F948" s="115">
        <v>44196</v>
      </c>
      <c r="G948" s="114" t="s">
        <v>2057</v>
      </c>
      <c r="H948" s="116">
        <v>3610000</v>
      </c>
      <c r="I948" s="116">
        <v>3610000</v>
      </c>
      <c r="J948" s="116">
        <v>3610000</v>
      </c>
      <c r="K948" s="116">
        <v>0</v>
      </c>
      <c r="L948" s="116">
        <v>0</v>
      </c>
      <c r="M948" s="116">
        <v>0</v>
      </c>
      <c r="N948" s="116">
        <v>0</v>
      </c>
      <c r="O948" s="116">
        <v>0</v>
      </c>
      <c r="P948" s="120">
        <v>0</v>
      </c>
      <c r="Q948" s="27" t="str">
        <f>IF(G948="01 Jan 1900","Unregistered","Registered")</f>
        <v>Registered</v>
      </c>
      <c r="R948" s="121">
        <f>I948/H948</f>
        <v>1</v>
      </c>
      <c r="T948" s="117">
        <f t="shared" si="74"/>
        <v>0</v>
      </c>
      <c r="U948" s="117">
        <f t="shared" si="75"/>
        <v>0</v>
      </c>
    </row>
    <row r="949" spans="1:21" x14ac:dyDescent="0.3">
      <c r="A949" s="114">
        <v>10021</v>
      </c>
      <c r="B949" s="114" t="s">
        <v>62</v>
      </c>
      <c r="C949" s="114" t="s">
        <v>65</v>
      </c>
      <c r="D949" s="114" t="s">
        <v>9333</v>
      </c>
      <c r="E949" s="114" t="s">
        <v>9334</v>
      </c>
      <c r="F949" s="115">
        <v>44142</v>
      </c>
      <c r="G949" s="114" t="s">
        <v>5356</v>
      </c>
      <c r="H949" s="116">
        <v>3136000</v>
      </c>
      <c r="I949" s="116">
        <v>3136000</v>
      </c>
      <c r="J949" s="116">
        <v>3136000</v>
      </c>
      <c r="K949" s="116">
        <v>0</v>
      </c>
      <c r="L949" s="116">
        <v>0</v>
      </c>
      <c r="M949" s="116">
        <v>0</v>
      </c>
      <c r="N949" s="116">
        <v>0</v>
      </c>
      <c r="O949" s="116">
        <v>0</v>
      </c>
      <c r="P949" s="120">
        <v>0</v>
      </c>
      <c r="Q949" s="27" t="str">
        <f>IF(G949="01 Jan 1900","Unregistered","Registered")</f>
        <v>Registered</v>
      </c>
      <c r="R949" s="121">
        <f>I949/H949</f>
        <v>1</v>
      </c>
      <c r="T949" s="117">
        <f t="shared" si="74"/>
        <v>0</v>
      </c>
      <c r="U949" s="117">
        <f t="shared" si="75"/>
        <v>0</v>
      </c>
    </row>
    <row r="950" spans="1:21" x14ac:dyDescent="0.3">
      <c r="A950" s="114">
        <v>10022</v>
      </c>
      <c r="B950" s="114" t="s">
        <v>62</v>
      </c>
      <c r="C950" s="114" t="s">
        <v>65</v>
      </c>
      <c r="D950" s="114" t="s">
        <v>9335</v>
      </c>
      <c r="E950" s="114" t="s">
        <v>9336</v>
      </c>
      <c r="F950" s="115">
        <v>44104</v>
      </c>
      <c r="G950" s="114" t="s">
        <v>5354</v>
      </c>
      <c r="H950" s="116">
        <v>2800000</v>
      </c>
      <c r="I950" s="116">
        <v>2800000</v>
      </c>
      <c r="J950" s="116">
        <v>2800000</v>
      </c>
      <c r="K950" s="116">
        <v>0</v>
      </c>
      <c r="L950" s="116">
        <v>0</v>
      </c>
      <c r="M950" s="116">
        <v>0</v>
      </c>
      <c r="N950" s="116">
        <v>0</v>
      </c>
      <c r="O950" s="116">
        <v>0</v>
      </c>
      <c r="P950" s="120">
        <v>0</v>
      </c>
      <c r="Q950" s="27" t="str">
        <f>IF(G950="01 Jan 1900","Unregistered","Registered")</f>
        <v>Registered</v>
      </c>
      <c r="R950" s="121">
        <f>I950/H950</f>
        <v>1</v>
      </c>
      <c r="T950" s="117">
        <f t="shared" si="74"/>
        <v>0</v>
      </c>
      <c r="U950" s="117">
        <f t="shared" si="75"/>
        <v>0</v>
      </c>
    </row>
    <row r="951" spans="1:21" x14ac:dyDescent="0.3">
      <c r="A951" s="114">
        <v>10023</v>
      </c>
      <c r="B951" s="114" t="s">
        <v>62</v>
      </c>
      <c r="C951" s="114" t="s">
        <v>65</v>
      </c>
      <c r="D951" s="114" t="s">
        <v>9337</v>
      </c>
      <c r="E951" s="114" t="s">
        <v>9338</v>
      </c>
      <c r="F951" s="115">
        <v>44218</v>
      </c>
      <c r="G951" s="114" t="s">
        <v>5414</v>
      </c>
      <c r="H951" s="116">
        <v>2821245</v>
      </c>
      <c r="I951" s="116">
        <v>2821245</v>
      </c>
      <c r="J951" s="116">
        <v>2821245</v>
      </c>
      <c r="K951" s="116">
        <v>0</v>
      </c>
      <c r="L951" s="116">
        <v>0</v>
      </c>
      <c r="M951" s="116">
        <v>0</v>
      </c>
      <c r="N951" s="116">
        <v>0</v>
      </c>
      <c r="O951" s="116">
        <v>0</v>
      </c>
      <c r="P951" s="120">
        <v>0</v>
      </c>
      <c r="Q951" s="27" t="str">
        <f>IF(G951="01 Jan 1900","Unregistered","Registered")</f>
        <v>Registered</v>
      </c>
      <c r="R951" s="121">
        <f>I951/H951</f>
        <v>1</v>
      </c>
      <c r="T951" s="117">
        <f t="shared" si="74"/>
        <v>0</v>
      </c>
      <c r="U951" s="117">
        <f t="shared" si="75"/>
        <v>0</v>
      </c>
    </row>
    <row r="952" spans="1:21" x14ac:dyDescent="0.3">
      <c r="A952" s="114">
        <v>10024</v>
      </c>
      <c r="B952" s="114" t="s">
        <v>62</v>
      </c>
      <c r="C952" s="114" t="s">
        <v>65</v>
      </c>
      <c r="D952" s="114" t="s">
        <v>9339</v>
      </c>
      <c r="E952" s="114" t="s">
        <v>9240</v>
      </c>
      <c r="F952" s="115">
        <v>44226</v>
      </c>
      <c r="G952" s="114" t="s">
        <v>8611</v>
      </c>
      <c r="H952" s="116">
        <v>1896000</v>
      </c>
      <c r="I952" s="116">
        <v>1896000</v>
      </c>
      <c r="J952" s="116">
        <v>1896000</v>
      </c>
      <c r="K952" s="116">
        <v>0</v>
      </c>
      <c r="L952" s="116">
        <v>0</v>
      </c>
      <c r="M952" s="116">
        <v>0</v>
      </c>
      <c r="N952" s="116">
        <v>0</v>
      </c>
      <c r="O952" s="116">
        <v>0</v>
      </c>
      <c r="P952" s="120">
        <v>0</v>
      </c>
      <c r="Q952" s="27" t="str">
        <f>IF(G952="01 Jan 1900","Unregistered","Registered")</f>
        <v>Registered</v>
      </c>
      <c r="R952" s="121">
        <f>I952/H952</f>
        <v>1</v>
      </c>
      <c r="T952" s="117">
        <f t="shared" si="74"/>
        <v>0</v>
      </c>
      <c r="U952" s="117">
        <f t="shared" si="75"/>
        <v>0</v>
      </c>
    </row>
    <row r="953" spans="1:21" x14ac:dyDescent="0.3">
      <c r="A953" s="114">
        <v>10025</v>
      </c>
      <c r="B953" s="114" t="s">
        <v>62</v>
      </c>
      <c r="C953" s="114" t="s">
        <v>65</v>
      </c>
      <c r="D953" s="114" t="s">
        <v>9340</v>
      </c>
      <c r="E953" s="114" t="s">
        <v>9314</v>
      </c>
      <c r="F953" s="115">
        <v>44060</v>
      </c>
      <c r="G953" s="114" t="s">
        <v>5342</v>
      </c>
      <c r="H953" s="116">
        <v>10340000</v>
      </c>
      <c r="I953" s="116">
        <v>10340000</v>
      </c>
      <c r="J953" s="116">
        <v>10340000</v>
      </c>
      <c r="K953" s="116">
        <v>0</v>
      </c>
      <c r="L953" s="116">
        <v>0</v>
      </c>
      <c r="M953" s="116">
        <v>0</v>
      </c>
      <c r="N953" s="116">
        <v>0</v>
      </c>
      <c r="O953" s="116">
        <v>0</v>
      </c>
      <c r="P953" s="120">
        <v>0</v>
      </c>
      <c r="Q953" s="27" t="str">
        <f>IF(G953="01 Jan 1900","Unregistered","Registered")</f>
        <v>Registered</v>
      </c>
      <c r="R953" s="121">
        <f>I953/H953</f>
        <v>1</v>
      </c>
      <c r="T953" s="117">
        <f t="shared" si="74"/>
        <v>0</v>
      </c>
      <c r="U953" s="117">
        <f t="shared" si="75"/>
        <v>0</v>
      </c>
    </row>
    <row r="954" spans="1:21" x14ac:dyDescent="0.3">
      <c r="A954" s="114">
        <v>10026</v>
      </c>
      <c r="B954" s="114" t="s">
        <v>62</v>
      </c>
      <c r="C954" s="114" t="s">
        <v>65</v>
      </c>
      <c r="D954" s="114" t="s">
        <v>9341</v>
      </c>
      <c r="E954" s="114" t="s">
        <v>9342</v>
      </c>
      <c r="F954" s="115">
        <v>45626</v>
      </c>
      <c r="G954" s="114" t="s">
        <v>3194</v>
      </c>
      <c r="H954" s="116">
        <v>7000000</v>
      </c>
      <c r="I954" s="116">
        <v>7000000</v>
      </c>
      <c r="J954" s="116">
        <v>7000000</v>
      </c>
      <c r="K954" s="116">
        <v>0</v>
      </c>
      <c r="L954" s="116">
        <v>0</v>
      </c>
      <c r="M954" s="116">
        <v>0</v>
      </c>
      <c r="N954" s="116">
        <v>0</v>
      </c>
      <c r="O954" s="116">
        <v>0</v>
      </c>
      <c r="P954" s="120">
        <v>0</v>
      </c>
      <c r="Q954" s="27" t="str">
        <f>IF(G954="01 Jan 1900","Unregistered","Registered")</f>
        <v>Registered</v>
      </c>
      <c r="R954" s="121">
        <f>I954/H954</f>
        <v>1</v>
      </c>
      <c r="T954" s="117">
        <f t="shared" si="74"/>
        <v>0</v>
      </c>
      <c r="U954" s="117">
        <f t="shared" si="75"/>
        <v>0</v>
      </c>
    </row>
    <row r="955" spans="1:21" x14ac:dyDescent="0.3">
      <c r="A955" s="114">
        <v>10027</v>
      </c>
      <c r="B955" s="114" t="s">
        <v>62</v>
      </c>
      <c r="C955" s="114" t="s">
        <v>65</v>
      </c>
      <c r="D955" s="114" t="s">
        <v>9343</v>
      </c>
      <c r="E955" s="114" t="s">
        <v>9344</v>
      </c>
      <c r="F955" s="115">
        <v>44316</v>
      </c>
      <c r="G955" s="114" t="s">
        <v>5119</v>
      </c>
      <c r="H955" s="116">
        <v>7244000</v>
      </c>
      <c r="I955" s="116">
        <v>7244000</v>
      </c>
      <c r="J955" s="116">
        <v>7244000</v>
      </c>
      <c r="K955" s="116">
        <v>0</v>
      </c>
      <c r="L955" s="116">
        <v>0</v>
      </c>
      <c r="M955" s="116">
        <v>0</v>
      </c>
      <c r="N955" s="116">
        <v>0</v>
      </c>
      <c r="O955" s="116">
        <v>0</v>
      </c>
      <c r="P955" s="120">
        <v>0</v>
      </c>
      <c r="Q955" s="27" t="str">
        <f>IF(G955="01 Jan 1900","Unregistered","Registered")</f>
        <v>Registered</v>
      </c>
      <c r="R955" s="121">
        <f>I955/H955</f>
        <v>1</v>
      </c>
      <c r="T955" s="117">
        <f t="shared" si="74"/>
        <v>0</v>
      </c>
      <c r="U955" s="117">
        <f t="shared" si="75"/>
        <v>0</v>
      </c>
    </row>
    <row r="956" spans="1:21" x14ac:dyDescent="0.3">
      <c r="A956" s="114">
        <v>10028</v>
      </c>
      <c r="B956" s="114" t="s">
        <v>62</v>
      </c>
      <c r="C956" s="114" t="s">
        <v>65</v>
      </c>
      <c r="D956" s="114" t="s">
        <v>9345</v>
      </c>
      <c r="E956" s="114" t="s">
        <v>1794</v>
      </c>
      <c r="F956" s="115">
        <v>44089</v>
      </c>
      <c r="G956" s="114" t="s">
        <v>6439</v>
      </c>
      <c r="H956" s="116">
        <v>12075000</v>
      </c>
      <c r="I956" s="116">
        <v>12075000</v>
      </c>
      <c r="J956" s="116">
        <v>12075000</v>
      </c>
      <c r="K956" s="116">
        <v>0</v>
      </c>
      <c r="L956" s="116">
        <v>0</v>
      </c>
      <c r="M956" s="116">
        <v>0</v>
      </c>
      <c r="N956" s="116">
        <v>0</v>
      </c>
      <c r="O956" s="116">
        <v>0</v>
      </c>
      <c r="P956" s="120">
        <v>0</v>
      </c>
      <c r="Q956" s="27" t="str">
        <f>IF(G956="01 Jan 1900","Unregistered","Registered")</f>
        <v>Registered</v>
      </c>
      <c r="R956" s="121">
        <f>I956/H956</f>
        <v>1</v>
      </c>
      <c r="T956" s="117">
        <f t="shared" si="74"/>
        <v>0</v>
      </c>
      <c r="U956" s="117">
        <f t="shared" si="75"/>
        <v>0</v>
      </c>
    </row>
    <row r="957" spans="1:21" x14ac:dyDescent="0.3">
      <c r="A957" s="114">
        <v>10029</v>
      </c>
      <c r="B957" s="114" t="s">
        <v>62</v>
      </c>
      <c r="C957" s="114" t="s">
        <v>65</v>
      </c>
      <c r="D957" s="114" t="s">
        <v>9346</v>
      </c>
      <c r="E957" s="114" t="s">
        <v>9347</v>
      </c>
      <c r="F957" s="115">
        <v>44236</v>
      </c>
      <c r="G957" s="114" t="s">
        <v>5455</v>
      </c>
      <c r="H957" s="116">
        <v>13740000</v>
      </c>
      <c r="I957" s="116">
        <v>13740000</v>
      </c>
      <c r="J957" s="116">
        <v>13740000</v>
      </c>
      <c r="K957" s="116">
        <v>0</v>
      </c>
      <c r="L957" s="116">
        <v>0</v>
      </c>
      <c r="M957" s="116">
        <v>0</v>
      </c>
      <c r="N957" s="116">
        <v>0</v>
      </c>
      <c r="O957" s="116">
        <v>0</v>
      </c>
      <c r="P957" s="120">
        <v>0</v>
      </c>
      <c r="Q957" s="27" t="str">
        <f>IF(G957="01 Jan 1900","Unregistered","Registered")</f>
        <v>Registered</v>
      </c>
      <c r="R957" s="121">
        <f>I957/H957</f>
        <v>1</v>
      </c>
      <c r="T957" s="117">
        <f t="shared" si="74"/>
        <v>0</v>
      </c>
      <c r="U957" s="117">
        <f t="shared" si="75"/>
        <v>0</v>
      </c>
    </row>
    <row r="958" spans="1:21" x14ac:dyDescent="0.3">
      <c r="A958" s="114">
        <v>10030</v>
      </c>
      <c r="B958" s="114" t="s">
        <v>62</v>
      </c>
      <c r="C958" s="114" t="s">
        <v>65</v>
      </c>
      <c r="D958" s="114" t="s">
        <v>9348</v>
      </c>
      <c r="E958" s="114" t="s">
        <v>8634</v>
      </c>
      <c r="F958" s="115">
        <v>44131</v>
      </c>
      <c r="G958" s="114" t="s">
        <v>4845</v>
      </c>
      <c r="H958" s="116">
        <v>2000000</v>
      </c>
      <c r="I958" s="116">
        <v>2000000</v>
      </c>
      <c r="J958" s="116">
        <v>2000000</v>
      </c>
      <c r="K958" s="116">
        <v>0</v>
      </c>
      <c r="L958" s="116">
        <v>0</v>
      </c>
      <c r="M958" s="116">
        <v>0</v>
      </c>
      <c r="N958" s="116">
        <v>0</v>
      </c>
      <c r="O958" s="116">
        <v>0</v>
      </c>
      <c r="P958" s="120">
        <v>0</v>
      </c>
      <c r="Q958" s="27" t="str">
        <f>IF(G958="01 Jan 1900","Unregistered","Registered")</f>
        <v>Registered</v>
      </c>
      <c r="R958" s="121">
        <f>I958/H958</f>
        <v>1</v>
      </c>
      <c r="T958" s="117">
        <f t="shared" si="74"/>
        <v>0</v>
      </c>
      <c r="U958" s="117">
        <f t="shared" si="75"/>
        <v>0</v>
      </c>
    </row>
    <row r="959" spans="1:21" x14ac:dyDescent="0.3">
      <c r="A959" s="114">
        <v>10031</v>
      </c>
      <c r="B959" s="114" t="s">
        <v>62</v>
      </c>
      <c r="C959" s="114" t="s">
        <v>65</v>
      </c>
      <c r="D959" s="114" t="s">
        <v>9349</v>
      </c>
      <c r="E959" s="114" t="s">
        <v>9350</v>
      </c>
      <c r="F959" s="115">
        <v>44156</v>
      </c>
      <c r="G959" s="114" t="s">
        <v>9351</v>
      </c>
      <c r="H959" s="116">
        <v>28976000</v>
      </c>
      <c r="I959" s="116">
        <v>28976000</v>
      </c>
      <c r="J959" s="116">
        <v>28976000</v>
      </c>
      <c r="K959" s="116">
        <v>0</v>
      </c>
      <c r="L959" s="116">
        <v>0</v>
      </c>
      <c r="M959" s="116">
        <v>0</v>
      </c>
      <c r="N959" s="116">
        <v>0</v>
      </c>
      <c r="O959" s="116">
        <v>0</v>
      </c>
      <c r="P959" s="120">
        <v>0</v>
      </c>
      <c r="Q959" s="27" t="str">
        <f>IF(G959="01 Jan 1900","Unregistered","Registered")</f>
        <v>Registered</v>
      </c>
      <c r="R959" s="121">
        <f>I959/H959</f>
        <v>1</v>
      </c>
      <c r="T959" s="117">
        <f t="shared" si="74"/>
        <v>0</v>
      </c>
      <c r="U959" s="117">
        <f t="shared" si="75"/>
        <v>0</v>
      </c>
    </row>
    <row r="960" spans="1:21" x14ac:dyDescent="0.3">
      <c r="A960" s="114">
        <v>10032</v>
      </c>
      <c r="B960" s="114" t="s">
        <v>62</v>
      </c>
      <c r="C960" s="114" t="s">
        <v>65</v>
      </c>
      <c r="D960" s="114" t="s">
        <v>9352</v>
      </c>
      <c r="E960" s="114" t="s">
        <v>1506</v>
      </c>
      <c r="F960" s="115">
        <v>44104</v>
      </c>
      <c r="G960" s="114" t="s">
        <v>5347</v>
      </c>
      <c r="H960" s="116">
        <v>23000000</v>
      </c>
      <c r="I960" s="116">
        <v>23000000</v>
      </c>
      <c r="J960" s="116">
        <v>23000000</v>
      </c>
      <c r="K960" s="116">
        <v>0</v>
      </c>
      <c r="L960" s="116">
        <v>0</v>
      </c>
      <c r="M960" s="116">
        <v>0</v>
      </c>
      <c r="N960" s="116">
        <v>0</v>
      </c>
      <c r="O960" s="116">
        <v>0</v>
      </c>
      <c r="P960" s="120">
        <v>0</v>
      </c>
      <c r="Q960" s="27" t="str">
        <f>IF(G960="01 Jan 1900","Unregistered","Registered")</f>
        <v>Registered</v>
      </c>
      <c r="R960" s="121">
        <f>I960/H960</f>
        <v>1</v>
      </c>
      <c r="T960" s="117">
        <f t="shared" si="74"/>
        <v>0</v>
      </c>
      <c r="U960" s="117">
        <f t="shared" si="75"/>
        <v>0</v>
      </c>
    </row>
    <row r="961" spans="1:21" x14ac:dyDescent="0.3">
      <c r="A961" s="114">
        <v>10033</v>
      </c>
      <c r="B961" s="114" t="s">
        <v>62</v>
      </c>
      <c r="C961" s="114" t="s">
        <v>65</v>
      </c>
      <c r="D961" s="114" t="s">
        <v>9353</v>
      </c>
      <c r="E961" s="114" t="s">
        <v>5457</v>
      </c>
      <c r="F961" s="115">
        <v>43997</v>
      </c>
      <c r="G961" s="114" t="s">
        <v>5353</v>
      </c>
      <c r="H961" s="116">
        <v>22512000</v>
      </c>
      <c r="I961" s="116">
        <v>22512000</v>
      </c>
      <c r="J961" s="116">
        <v>22512000</v>
      </c>
      <c r="K961" s="116">
        <v>0</v>
      </c>
      <c r="L961" s="116">
        <v>0</v>
      </c>
      <c r="M961" s="116">
        <v>0</v>
      </c>
      <c r="N961" s="116">
        <v>0</v>
      </c>
      <c r="O961" s="116">
        <v>0</v>
      </c>
      <c r="P961" s="120">
        <v>0</v>
      </c>
      <c r="Q961" s="27" t="str">
        <f>IF(G961="01 Jan 1900","Unregistered","Registered")</f>
        <v>Registered</v>
      </c>
      <c r="R961" s="121">
        <f>I961/H961</f>
        <v>1</v>
      </c>
      <c r="T961" s="117">
        <f t="shared" si="74"/>
        <v>0</v>
      </c>
      <c r="U961" s="117">
        <f t="shared" si="75"/>
        <v>0</v>
      </c>
    </row>
    <row r="962" spans="1:21" x14ac:dyDescent="0.3">
      <c r="A962" s="114">
        <v>1101</v>
      </c>
      <c r="B962" s="114" t="s">
        <v>1657</v>
      </c>
      <c r="C962" s="114" t="s">
        <v>1255</v>
      </c>
      <c r="D962" s="114" t="s">
        <v>4011</v>
      </c>
      <c r="E962" s="114" t="s">
        <v>4012</v>
      </c>
      <c r="F962" s="115">
        <v>44804</v>
      </c>
      <c r="G962" s="114" t="s">
        <v>4013</v>
      </c>
      <c r="H962" s="116">
        <v>4400000</v>
      </c>
      <c r="I962" s="116">
        <v>4400000</v>
      </c>
      <c r="J962" s="116">
        <v>4070000</v>
      </c>
      <c r="K962" s="116">
        <v>330000</v>
      </c>
      <c r="L962" s="116">
        <v>0</v>
      </c>
      <c r="M962" s="116">
        <v>0</v>
      </c>
      <c r="N962" s="116">
        <v>0</v>
      </c>
      <c r="O962" s="116">
        <v>0</v>
      </c>
      <c r="P962" s="120">
        <v>330000</v>
      </c>
      <c r="Q962" s="27" t="str">
        <f>IF(G962="01 Jan 1900","Unregistered","Registered")</f>
        <v>Registered</v>
      </c>
      <c r="R962" s="121">
        <f>I962/H962</f>
        <v>1</v>
      </c>
      <c r="T962" s="117">
        <f t="shared" si="74"/>
        <v>330000</v>
      </c>
      <c r="U962" s="117">
        <f t="shared" si="75"/>
        <v>0</v>
      </c>
    </row>
    <row r="963" spans="1:21" x14ac:dyDescent="0.3">
      <c r="A963" s="114">
        <v>9489</v>
      </c>
      <c r="B963" s="114" t="s">
        <v>1657</v>
      </c>
      <c r="C963" s="114" t="s">
        <v>1255</v>
      </c>
      <c r="D963" s="114" t="s">
        <v>8649</v>
      </c>
      <c r="E963" s="114" t="s">
        <v>8650</v>
      </c>
      <c r="F963" s="115">
        <v>44561</v>
      </c>
      <c r="G963" s="114" t="s">
        <v>5162</v>
      </c>
      <c r="H963" s="116">
        <v>4000000</v>
      </c>
      <c r="I963" s="116">
        <v>4000000</v>
      </c>
      <c r="J963" s="116">
        <v>4000000</v>
      </c>
      <c r="K963" s="116">
        <v>0</v>
      </c>
      <c r="L963" s="116">
        <v>0</v>
      </c>
      <c r="M963" s="116">
        <v>0</v>
      </c>
      <c r="N963" s="116">
        <v>0</v>
      </c>
      <c r="O963" s="116">
        <v>0</v>
      </c>
      <c r="P963" s="120">
        <v>0</v>
      </c>
      <c r="Q963" s="27" t="str">
        <f>IF(G963="01 Jan 1900","Unregistered","Registered")</f>
        <v>Registered</v>
      </c>
      <c r="R963" s="121">
        <f>I963/H963</f>
        <v>1</v>
      </c>
      <c r="T963" s="117">
        <f t="shared" si="74"/>
        <v>0</v>
      </c>
      <c r="U963" s="117">
        <f t="shared" si="75"/>
        <v>0</v>
      </c>
    </row>
    <row r="964" spans="1:21" x14ac:dyDescent="0.3">
      <c r="A964" s="114">
        <v>9490</v>
      </c>
      <c r="B964" s="114" t="s">
        <v>1657</v>
      </c>
      <c r="C964" s="114" t="s">
        <v>1255</v>
      </c>
      <c r="D964" s="114" t="s">
        <v>8651</v>
      </c>
      <c r="E964" s="114" t="s">
        <v>8652</v>
      </c>
      <c r="F964" s="115">
        <v>45138</v>
      </c>
      <c r="G964" s="114" t="s">
        <v>3056</v>
      </c>
      <c r="H964" s="116">
        <v>4403738</v>
      </c>
      <c r="I964" s="116">
        <v>4403738</v>
      </c>
      <c r="J964" s="116">
        <v>4403738</v>
      </c>
      <c r="K964" s="116">
        <v>0</v>
      </c>
      <c r="L964" s="116">
        <v>0</v>
      </c>
      <c r="M964" s="116">
        <v>0</v>
      </c>
      <c r="N964" s="116">
        <v>0</v>
      </c>
      <c r="O964" s="116">
        <v>0</v>
      </c>
      <c r="P964" s="120">
        <v>0</v>
      </c>
      <c r="Q964" s="27" t="str">
        <f>IF(G964="01 Jan 1900","Unregistered","Registered")</f>
        <v>Registered</v>
      </c>
      <c r="R964" s="121">
        <f>I964/H964</f>
        <v>1</v>
      </c>
      <c r="T964" s="117">
        <f t="shared" si="74"/>
        <v>0</v>
      </c>
      <c r="U964" s="117">
        <f t="shared" si="75"/>
        <v>0</v>
      </c>
    </row>
    <row r="965" spans="1:21" x14ac:dyDescent="0.3">
      <c r="A965" s="114">
        <v>9491</v>
      </c>
      <c r="B965" s="114" t="s">
        <v>1657</v>
      </c>
      <c r="C965" s="114" t="s">
        <v>1255</v>
      </c>
      <c r="D965" s="114" t="s">
        <v>8653</v>
      </c>
      <c r="E965" s="114" t="s">
        <v>8654</v>
      </c>
      <c r="F965" s="115">
        <v>45251</v>
      </c>
      <c r="G965" s="114" t="s">
        <v>5384</v>
      </c>
      <c r="H965" s="116">
        <v>4420128</v>
      </c>
      <c r="I965" s="116">
        <v>4420128</v>
      </c>
      <c r="J965" s="116">
        <v>4420128</v>
      </c>
      <c r="K965" s="116">
        <v>0</v>
      </c>
      <c r="L965" s="116">
        <v>0</v>
      </c>
      <c r="M965" s="116">
        <v>0</v>
      </c>
      <c r="N965" s="116">
        <v>0</v>
      </c>
      <c r="O965" s="116">
        <v>0</v>
      </c>
      <c r="P965" s="120">
        <v>0</v>
      </c>
      <c r="Q965" s="27" t="str">
        <f>IF(G965="01 Jan 1900","Unregistered","Registered")</f>
        <v>Registered</v>
      </c>
      <c r="R965" s="121">
        <f>I965/H965</f>
        <v>1</v>
      </c>
      <c r="T965" s="117">
        <f t="shared" si="74"/>
        <v>0</v>
      </c>
      <c r="U965" s="117">
        <f t="shared" si="75"/>
        <v>0</v>
      </c>
    </row>
    <row r="966" spans="1:21" x14ac:dyDescent="0.3">
      <c r="A966" s="114">
        <v>9492</v>
      </c>
      <c r="B966" s="114" t="s">
        <v>1657</v>
      </c>
      <c r="C966" s="114" t="s">
        <v>1255</v>
      </c>
      <c r="D966" s="114" t="s">
        <v>8655</v>
      </c>
      <c r="E966" s="114" t="s">
        <v>8656</v>
      </c>
      <c r="F966" s="115">
        <v>45127</v>
      </c>
      <c r="G966" s="114" t="s">
        <v>3591</v>
      </c>
      <c r="H966" s="116">
        <v>4855950</v>
      </c>
      <c r="I966" s="116">
        <v>4855950</v>
      </c>
      <c r="J966" s="116">
        <v>4855950</v>
      </c>
      <c r="K966" s="116">
        <v>0</v>
      </c>
      <c r="L966" s="116">
        <v>0</v>
      </c>
      <c r="M966" s="116">
        <v>0</v>
      </c>
      <c r="N966" s="116">
        <v>0</v>
      </c>
      <c r="O966" s="116">
        <v>0</v>
      </c>
      <c r="P966" s="120">
        <v>0</v>
      </c>
      <c r="Q966" s="27" t="str">
        <f>IF(G966="01 Jan 1900","Unregistered","Registered")</f>
        <v>Registered</v>
      </c>
      <c r="R966" s="121">
        <f>I966/H966</f>
        <v>1</v>
      </c>
      <c r="T966" s="117">
        <f t="shared" si="74"/>
        <v>0</v>
      </c>
      <c r="U966" s="117">
        <f t="shared" si="75"/>
        <v>0</v>
      </c>
    </row>
    <row r="967" spans="1:21" x14ac:dyDescent="0.3">
      <c r="A967" s="114">
        <v>9493</v>
      </c>
      <c r="B967" s="114" t="s">
        <v>1657</v>
      </c>
      <c r="C967" s="114" t="s">
        <v>1255</v>
      </c>
      <c r="D967" s="114" t="s">
        <v>8657</v>
      </c>
      <c r="E967" s="114" t="s">
        <v>8658</v>
      </c>
      <c r="F967" s="115">
        <v>45199</v>
      </c>
      <c r="G967" s="114" t="s">
        <v>1963</v>
      </c>
      <c r="H967" s="116">
        <v>4403738</v>
      </c>
      <c r="I967" s="116">
        <v>4403738</v>
      </c>
      <c r="J967" s="116">
        <v>4403738</v>
      </c>
      <c r="K967" s="116">
        <v>0</v>
      </c>
      <c r="L967" s="116">
        <v>0</v>
      </c>
      <c r="M967" s="116">
        <v>0</v>
      </c>
      <c r="N967" s="116">
        <v>0</v>
      </c>
      <c r="O967" s="116">
        <v>0</v>
      </c>
      <c r="P967" s="120">
        <v>0</v>
      </c>
      <c r="Q967" s="27" t="str">
        <f>IF(G967="01 Jan 1900","Unregistered","Registered")</f>
        <v>Registered</v>
      </c>
      <c r="R967" s="121">
        <f>I967/H967</f>
        <v>1</v>
      </c>
      <c r="T967" s="117">
        <f t="shared" si="74"/>
        <v>0</v>
      </c>
      <c r="U967" s="117">
        <f t="shared" si="75"/>
        <v>0</v>
      </c>
    </row>
    <row r="968" spans="1:21" x14ac:dyDescent="0.3">
      <c r="A968" s="114">
        <v>9494</v>
      </c>
      <c r="B968" s="114" t="s">
        <v>1657</v>
      </c>
      <c r="C968" s="114" t="s">
        <v>1255</v>
      </c>
      <c r="D968" s="114" t="s">
        <v>8659</v>
      </c>
      <c r="E968" s="114" t="s">
        <v>8660</v>
      </c>
      <c r="F968" s="115">
        <v>45147</v>
      </c>
      <c r="G968" s="114" t="s">
        <v>2424</v>
      </c>
      <c r="H968" s="116">
        <v>4732925</v>
      </c>
      <c r="I968" s="116">
        <v>4732925</v>
      </c>
      <c r="J968" s="116">
        <v>4732925</v>
      </c>
      <c r="K968" s="116">
        <v>0</v>
      </c>
      <c r="L968" s="116">
        <v>0</v>
      </c>
      <c r="M968" s="116">
        <v>0</v>
      </c>
      <c r="N968" s="116">
        <v>0</v>
      </c>
      <c r="O968" s="116">
        <v>0</v>
      </c>
      <c r="P968" s="120">
        <v>0</v>
      </c>
      <c r="Q968" s="27" t="str">
        <f>IF(G968="01 Jan 1900","Unregistered","Registered")</f>
        <v>Registered</v>
      </c>
      <c r="R968" s="121">
        <f>I968/H968</f>
        <v>1</v>
      </c>
      <c r="T968" s="117">
        <f t="shared" si="74"/>
        <v>0</v>
      </c>
      <c r="U968" s="117">
        <f t="shared" si="75"/>
        <v>0</v>
      </c>
    </row>
    <row r="969" spans="1:21" x14ac:dyDescent="0.3">
      <c r="A969" s="114">
        <v>9495</v>
      </c>
      <c r="B969" s="114" t="s">
        <v>1657</v>
      </c>
      <c r="C969" s="114" t="s">
        <v>1255</v>
      </c>
      <c r="D969" s="114" t="s">
        <v>8661</v>
      </c>
      <c r="E969" s="114" t="s">
        <v>8662</v>
      </c>
      <c r="F969" s="115">
        <v>45412</v>
      </c>
      <c r="G969" s="114" t="s">
        <v>3317</v>
      </c>
      <c r="H969" s="116">
        <v>4919715</v>
      </c>
      <c r="I969" s="116">
        <v>4919715</v>
      </c>
      <c r="J969" s="116">
        <v>4919715</v>
      </c>
      <c r="K969" s="116">
        <v>0</v>
      </c>
      <c r="L969" s="116">
        <v>0</v>
      </c>
      <c r="M969" s="116">
        <v>0</v>
      </c>
      <c r="N969" s="116">
        <v>0</v>
      </c>
      <c r="O969" s="116">
        <v>0</v>
      </c>
      <c r="P969" s="120">
        <v>0</v>
      </c>
      <c r="Q969" s="27" t="str">
        <f>IF(G969="01 Jan 1900","Unregistered","Registered")</f>
        <v>Registered</v>
      </c>
      <c r="R969" s="121">
        <f>I969/H969</f>
        <v>1</v>
      </c>
      <c r="T969" s="117">
        <f t="shared" si="74"/>
        <v>0</v>
      </c>
      <c r="U969" s="117">
        <f t="shared" si="75"/>
        <v>0</v>
      </c>
    </row>
    <row r="970" spans="1:21" x14ac:dyDescent="0.3">
      <c r="A970" s="114">
        <v>9496</v>
      </c>
      <c r="B970" s="114" t="s">
        <v>1657</v>
      </c>
      <c r="C970" s="114" t="s">
        <v>1255</v>
      </c>
      <c r="D970" s="114" t="s">
        <v>8663</v>
      </c>
      <c r="E970" s="114" t="s">
        <v>8664</v>
      </c>
      <c r="F970" s="115">
        <v>45382</v>
      </c>
      <c r="G970" s="114" t="s">
        <v>1517</v>
      </c>
      <c r="H970" s="116">
        <v>4495000</v>
      </c>
      <c r="I970" s="116">
        <v>4495000</v>
      </c>
      <c r="J970" s="116">
        <v>4495000</v>
      </c>
      <c r="K970" s="116">
        <v>0</v>
      </c>
      <c r="L970" s="116">
        <v>0</v>
      </c>
      <c r="M970" s="116">
        <v>0</v>
      </c>
      <c r="N970" s="116">
        <v>0</v>
      </c>
      <c r="O970" s="116">
        <v>0</v>
      </c>
      <c r="P970" s="120">
        <v>0</v>
      </c>
      <c r="Q970" s="27" t="str">
        <f>IF(G970="01 Jan 1900","Unregistered","Registered")</f>
        <v>Registered</v>
      </c>
      <c r="R970" s="121">
        <f>I970/H970</f>
        <v>1</v>
      </c>
      <c r="T970" s="117">
        <f t="shared" si="74"/>
        <v>0</v>
      </c>
      <c r="U970" s="117">
        <f t="shared" si="75"/>
        <v>0</v>
      </c>
    </row>
    <row r="971" spans="1:21" x14ac:dyDescent="0.3">
      <c r="A971" s="114">
        <v>9497</v>
      </c>
      <c r="B971" s="114" t="s">
        <v>1657</v>
      </c>
      <c r="C971" s="114" t="s">
        <v>1255</v>
      </c>
      <c r="D971" s="114" t="s">
        <v>8665</v>
      </c>
      <c r="E971" s="114" t="s">
        <v>8666</v>
      </c>
      <c r="F971" s="115">
        <v>44237</v>
      </c>
      <c r="G971" s="114" t="s">
        <v>8667</v>
      </c>
      <c r="H971" s="116">
        <v>4151520</v>
      </c>
      <c r="I971" s="116">
        <v>4151520</v>
      </c>
      <c r="J971" s="116">
        <v>4151520</v>
      </c>
      <c r="K971" s="116">
        <v>0</v>
      </c>
      <c r="L971" s="116">
        <v>0</v>
      </c>
      <c r="M971" s="116">
        <v>0</v>
      </c>
      <c r="N971" s="116">
        <v>0</v>
      </c>
      <c r="O971" s="116">
        <v>0</v>
      </c>
      <c r="P971" s="120">
        <v>0</v>
      </c>
      <c r="Q971" s="27" t="str">
        <f>IF(G971="01 Jan 1900","Unregistered","Registered")</f>
        <v>Registered</v>
      </c>
      <c r="R971" s="121">
        <f>I971/H971</f>
        <v>1</v>
      </c>
      <c r="T971" s="117">
        <f t="shared" si="74"/>
        <v>0</v>
      </c>
      <c r="U971" s="117">
        <f t="shared" si="75"/>
        <v>0</v>
      </c>
    </row>
    <row r="972" spans="1:21" x14ac:dyDescent="0.3">
      <c r="A972" s="114">
        <v>9498</v>
      </c>
      <c r="B972" s="114" t="s">
        <v>1657</v>
      </c>
      <c r="C972" s="114" t="s">
        <v>1255</v>
      </c>
      <c r="D972" s="114" t="s">
        <v>8668</v>
      </c>
      <c r="E972" s="114" t="s">
        <v>8669</v>
      </c>
      <c r="F972" s="115">
        <v>45012</v>
      </c>
      <c r="G972" s="114" t="s">
        <v>3094</v>
      </c>
      <c r="H972" s="116">
        <v>4728000</v>
      </c>
      <c r="I972" s="116">
        <v>4728000</v>
      </c>
      <c r="J972" s="116">
        <v>4728000</v>
      </c>
      <c r="K972" s="116">
        <v>0</v>
      </c>
      <c r="L972" s="116">
        <v>0</v>
      </c>
      <c r="M972" s="116">
        <v>0</v>
      </c>
      <c r="N972" s="116">
        <v>0</v>
      </c>
      <c r="O972" s="116">
        <v>0</v>
      </c>
      <c r="P972" s="120">
        <v>0</v>
      </c>
      <c r="Q972" s="27" t="str">
        <f>IF(G972="01 Jan 1900","Unregistered","Registered")</f>
        <v>Registered</v>
      </c>
      <c r="R972" s="121">
        <f>I972/H972</f>
        <v>1</v>
      </c>
      <c r="T972" s="117">
        <f t="shared" si="74"/>
        <v>0</v>
      </c>
      <c r="U972" s="117">
        <f t="shared" si="75"/>
        <v>0</v>
      </c>
    </row>
    <row r="973" spans="1:21" x14ac:dyDescent="0.3">
      <c r="A973" s="114">
        <v>9499</v>
      </c>
      <c r="B973" s="114" t="s">
        <v>1657</v>
      </c>
      <c r="C973" s="114" t="s">
        <v>1255</v>
      </c>
      <c r="D973" s="114" t="s">
        <v>8670</v>
      </c>
      <c r="E973" s="114" t="s">
        <v>8671</v>
      </c>
      <c r="F973" s="115">
        <v>45260</v>
      </c>
      <c r="G973" s="114" t="s">
        <v>2060</v>
      </c>
      <c r="H973" s="116">
        <v>4404690</v>
      </c>
      <c r="I973" s="116">
        <v>4404690</v>
      </c>
      <c r="J973" s="116">
        <v>4404690</v>
      </c>
      <c r="K973" s="116">
        <v>0</v>
      </c>
      <c r="L973" s="116">
        <v>0</v>
      </c>
      <c r="M973" s="116">
        <v>0</v>
      </c>
      <c r="N973" s="116">
        <v>0</v>
      </c>
      <c r="O973" s="116">
        <v>0</v>
      </c>
      <c r="P973" s="120">
        <v>0</v>
      </c>
      <c r="Q973" s="27" t="str">
        <f>IF(G973="01 Jan 1900","Unregistered","Registered")</f>
        <v>Registered</v>
      </c>
      <c r="R973" s="121">
        <f>I973/H973</f>
        <v>1</v>
      </c>
      <c r="T973" s="117">
        <f t="shared" si="74"/>
        <v>0</v>
      </c>
      <c r="U973" s="117">
        <f t="shared" si="75"/>
        <v>0</v>
      </c>
    </row>
    <row r="974" spans="1:21" x14ac:dyDescent="0.3">
      <c r="A974" s="114">
        <v>9500</v>
      </c>
      <c r="B974" s="114" t="s">
        <v>1657</v>
      </c>
      <c r="C974" s="114" t="s">
        <v>1255</v>
      </c>
      <c r="D974" s="114" t="s">
        <v>8672</v>
      </c>
      <c r="E974" s="114" t="s">
        <v>8673</v>
      </c>
      <c r="F974" s="115">
        <v>44921</v>
      </c>
      <c r="G974" s="114" t="s">
        <v>3809</v>
      </c>
      <c r="H974" s="116">
        <v>4495000</v>
      </c>
      <c r="I974" s="116">
        <v>4495000</v>
      </c>
      <c r="J974" s="116">
        <v>4495000</v>
      </c>
      <c r="K974" s="116">
        <v>0</v>
      </c>
      <c r="L974" s="116">
        <v>0</v>
      </c>
      <c r="M974" s="116">
        <v>0</v>
      </c>
      <c r="N974" s="116">
        <v>0</v>
      </c>
      <c r="O974" s="116">
        <v>0</v>
      </c>
      <c r="P974" s="120">
        <v>0</v>
      </c>
      <c r="Q974" s="27" t="str">
        <f>IF(G974="01 Jan 1900","Unregistered","Registered")</f>
        <v>Registered</v>
      </c>
      <c r="R974" s="121">
        <f>I974/H974</f>
        <v>1</v>
      </c>
      <c r="T974" s="117">
        <f t="shared" si="74"/>
        <v>0</v>
      </c>
      <c r="U974" s="117">
        <f t="shared" si="75"/>
        <v>0</v>
      </c>
    </row>
    <row r="975" spans="1:21" x14ac:dyDescent="0.3">
      <c r="A975" s="114">
        <v>9501</v>
      </c>
      <c r="B975" s="114" t="s">
        <v>1657</v>
      </c>
      <c r="C975" s="114" t="s">
        <v>1255</v>
      </c>
      <c r="D975" s="114" t="s">
        <v>8674</v>
      </c>
      <c r="E975" s="114" t="s">
        <v>8675</v>
      </c>
      <c r="F975" s="115">
        <v>44672</v>
      </c>
      <c r="G975" s="114" t="s">
        <v>5101</v>
      </c>
      <c r="H975" s="116">
        <v>4495000</v>
      </c>
      <c r="I975" s="116">
        <v>4495000</v>
      </c>
      <c r="J975" s="116">
        <v>4495000</v>
      </c>
      <c r="K975" s="116">
        <v>0</v>
      </c>
      <c r="L975" s="116">
        <v>0</v>
      </c>
      <c r="M975" s="116">
        <v>0</v>
      </c>
      <c r="N975" s="116">
        <v>0</v>
      </c>
      <c r="O975" s="116">
        <v>0</v>
      </c>
      <c r="P975" s="120">
        <v>0</v>
      </c>
      <c r="Q975" s="27" t="str">
        <f>IF(G975="01 Jan 1900","Unregistered","Registered")</f>
        <v>Registered</v>
      </c>
      <c r="R975" s="121">
        <f>I975/H975</f>
        <v>1</v>
      </c>
      <c r="T975" s="117">
        <f t="shared" si="74"/>
        <v>0</v>
      </c>
      <c r="U975" s="117">
        <f t="shared" si="75"/>
        <v>0</v>
      </c>
    </row>
    <row r="976" spans="1:21" x14ac:dyDescent="0.3">
      <c r="A976" s="114">
        <v>9502</v>
      </c>
      <c r="B976" s="114" t="s">
        <v>1657</v>
      </c>
      <c r="C976" s="114" t="s">
        <v>1255</v>
      </c>
      <c r="D976" s="114" t="s">
        <v>8676</v>
      </c>
      <c r="E976" s="114" t="s">
        <v>8677</v>
      </c>
      <c r="F976" s="115">
        <v>44915</v>
      </c>
      <c r="G976" s="114" t="s">
        <v>2635</v>
      </c>
      <c r="H976" s="116">
        <v>4495000</v>
      </c>
      <c r="I976" s="116">
        <v>4495000</v>
      </c>
      <c r="J976" s="116">
        <v>4495000</v>
      </c>
      <c r="K976" s="116">
        <v>0</v>
      </c>
      <c r="L976" s="116">
        <v>0</v>
      </c>
      <c r="M976" s="116">
        <v>0</v>
      </c>
      <c r="N976" s="116">
        <v>0</v>
      </c>
      <c r="O976" s="116">
        <v>0</v>
      </c>
      <c r="P976" s="120">
        <v>0</v>
      </c>
      <c r="Q976" s="27" t="str">
        <f>IF(G976="01 Jan 1900","Unregistered","Registered")</f>
        <v>Registered</v>
      </c>
      <c r="R976" s="121">
        <f>I976/H976</f>
        <v>1</v>
      </c>
      <c r="T976" s="117">
        <f t="shared" si="74"/>
        <v>0</v>
      </c>
      <c r="U976" s="117">
        <f t="shared" si="75"/>
        <v>0</v>
      </c>
    </row>
    <row r="977" spans="1:21" x14ac:dyDescent="0.3">
      <c r="A977" s="114">
        <v>9503</v>
      </c>
      <c r="B977" s="114" t="s">
        <v>1657</v>
      </c>
      <c r="C977" s="114" t="s">
        <v>1255</v>
      </c>
      <c r="D977" s="114" t="s">
        <v>8678</v>
      </c>
      <c r="E977" s="114" t="s">
        <v>8679</v>
      </c>
      <c r="F977" s="115">
        <v>45260</v>
      </c>
      <c r="G977" s="114" t="s">
        <v>4964</v>
      </c>
      <c r="H977" s="116">
        <v>4361526</v>
      </c>
      <c r="I977" s="116">
        <v>4361526</v>
      </c>
      <c r="J977" s="116">
        <v>4361526</v>
      </c>
      <c r="K977" s="116">
        <v>0</v>
      </c>
      <c r="L977" s="116">
        <v>0</v>
      </c>
      <c r="M977" s="116">
        <v>0</v>
      </c>
      <c r="N977" s="116">
        <v>0</v>
      </c>
      <c r="O977" s="116">
        <v>0</v>
      </c>
      <c r="P977" s="120">
        <v>0</v>
      </c>
      <c r="Q977" s="27" t="str">
        <f>IF(G977="01 Jan 1900","Unregistered","Registered")</f>
        <v>Registered</v>
      </c>
      <c r="R977" s="121">
        <f>I977/H977</f>
        <v>1</v>
      </c>
      <c r="T977" s="117">
        <f t="shared" si="74"/>
        <v>0</v>
      </c>
      <c r="U977" s="117">
        <f t="shared" si="75"/>
        <v>0</v>
      </c>
    </row>
    <row r="978" spans="1:21" x14ac:dyDescent="0.3">
      <c r="A978" s="114">
        <v>9504</v>
      </c>
      <c r="B978" s="114" t="s">
        <v>1657</v>
      </c>
      <c r="C978" s="114" t="s">
        <v>1255</v>
      </c>
      <c r="D978" s="114" t="s">
        <v>8680</v>
      </c>
      <c r="E978" s="114" t="s">
        <v>8681</v>
      </c>
      <c r="F978" s="115">
        <v>45062</v>
      </c>
      <c r="G978" s="114" t="s">
        <v>5182</v>
      </c>
      <c r="H978" s="116">
        <v>4336020</v>
      </c>
      <c r="I978" s="116">
        <v>4336020</v>
      </c>
      <c r="J978" s="116">
        <v>4336020</v>
      </c>
      <c r="K978" s="116">
        <v>0</v>
      </c>
      <c r="L978" s="116">
        <v>0</v>
      </c>
      <c r="M978" s="116">
        <v>0</v>
      </c>
      <c r="N978" s="116">
        <v>0</v>
      </c>
      <c r="O978" s="116">
        <v>0</v>
      </c>
      <c r="P978" s="120">
        <v>0</v>
      </c>
      <c r="Q978" s="27" t="str">
        <f>IF(G978="01 Jan 1900","Unregistered","Registered")</f>
        <v>Registered</v>
      </c>
      <c r="R978" s="121">
        <f>I978/H978</f>
        <v>1</v>
      </c>
      <c r="T978" s="117">
        <f t="shared" si="74"/>
        <v>0</v>
      </c>
      <c r="U978" s="117">
        <f t="shared" si="75"/>
        <v>0</v>
      </c>
    </row>
    <row r="979" spans="1:21" x14ac:dyDescent="0.3">
      <c r="A979" s="114">
        <v>9505</v>
      </c>
      <c r="B979" s="114" t="s">
        <v>1657</v>
      </c>
      <c r="C979" s="114" t="s">
        <v>1255</v>
      </c>
      <c r="D979" s="114" t="s">
        <v>8682</v>
      </c>
      <c r="E979" s="114" t="s">
        <v>8683</v>
      </c>
      <c r="F979" s="115">
        <v>45190</v>
      </c>
      <c r="G979" s="114" t="s">
        <v>5185</v>
      </c>
      <c r="H979" s="116">
        <v>4732925</v>
      </c>
      <c r="I979" s="116">
        <v>4732925</v>
      </c>
      <c r="J979" s="116">
        <v>4732925</v>
      </c>
      <c r="K979" s="116">
        <v>0</v>
      </c>
      <c r="L979" s="116">
        <v>0</v>
      </c>
      <c r="M979" s="116">
        <v>0</v>
      </c>
      <c r="N979" s="116">
        <v>0</v>
      </c>
      <c r="O979" s="116">
        <v>0</v>
      </c>
      <c r="P979" s="120">
        <v>0</v>
      </c>
      <c r="Q979" s="27" t="str">
        <f>IF(G979="01 Jan 1900","Unregistered","Registered")</f>
        <v>Registered</v>
      </c>
      <c r="R979" s="121">
        <f>I979/H979</f>
        <v>1</v>
      </c>
      <c r="T979" s="117">
        <f t="shared" si="74"/>
        <v>0</v>
      </c>
      <c r="U979" s="117">
        <f t="shared" si="75"/>
        <v>0</v>
      </c>
    </row>
    <row r="980" spans="1:21" x14ac:dyDescent="0.3">
      <c r="A980" s="114">
        <v>9506</v>
      </c>
      <c r="B980" s="114" t="s">
        <v>1657</v>
      </c>
      <c r="C980" s="114" t="s">
        <v>1255</v>
      </c>
      <c r="D980" s="114" t="s">
        <v>8684</v>
      </c>
      <c r="E980" s="114" t="s">
        <v>8685</v>
      </c>
      <c r="F980" s="115">
        <v>44901</v>
      </c>
      <c r="G980" s="114" t="s">
        <v>3010</v>
      </c>
      <c r="H980" s="116">
        <v>4400000</v>
      </c>
      <c r="I980" s="116">
        <v>4400000</v>
      </c>
      <c r="J980" s="116">
        <v>4400000</v>
      </c>
      <c r="K980" s="116">
        <v>0</v>
      </c>
      <c r="L980" s="116">
        <v>0</v>
      </c>
      <c r="M980" s="116">
        <v>0</v>
      </c>
      <c r="N980" s="116">
        <v>0</v>
      </c>
      <c r="O980" s="116">
        <v>0</v>
      </c>
      <c r="P980" s="120">
        <v>0</v>
      </c>
      <c r="Q980" s="27" t="str">
        <f>IF(G980="01 Jan 1900","Unregistered","Registered")</f>
        <v>Registered</v>
      </c>
      <c r="R980" s="121">
        <f>I980/H980</f>
        <v>1</v>
      </c>
      <c r="T980" s="117">
        <f t="shared" si="74"/>
        <v>0</v>
      </c>
      <c r="U980" s="117">
        <f t="shared" si="75"/>
        <v>0</v>
      </c>
    </row>
    <row r="981" spans="1:21" x14ac:dyDescent="0.3">
      <c r="A981" s="114">
        <v>9507</v>
      </c>
      <c r="B981" s="114" t="s">
        <v>1657</v>
      </c>
      <c r="C981" s="114" t="s">
        <v>1255</v>
      </c>
      <c r="D981" s="114" t="s">
        <v>8686</v>
      </c>
      <c r="E981" s="114" t="s">
        <v>2652</v>
      </c>
      <c r="F981" s="115">
        <v>45169</v>
      </c>
      <c r="G981" s="114" t="s">
        <v>2732</v>
      </c>
      <c r="H981" s="116">
        <v>4330625</v>
      </c>
      <c r="I981" s="116">
        <v>4330625</v>
      </c>
      <c r="J981" s="116">
        <v>4330625</v>
      </c>
      <c r="K981" s="116">
        <v>0</v>
      </c>
      <c r="L981" s="116">
        <v>0</v>
      </c>
      <c r="M981" s="116">
        <v>0</v>
      </c>
      <c r="N981" s="116">
        <v>0</v>
      </c>
      <c r="O981" s="116">
        <v>0</v>
      </c>
      <c r="P981" s="120">
        <v>0</v>
      </c>
      <c r="Q981" s="27" t="str">
        <f>IF(G981="01 Jan 1900","Unregistered","Registered")</f>
        <v>Registered</v>
      </c>
      <c r="R981" s="121">
        <f>I981/H981</f>
        <v>1</v>
      </c>
      <c r="T981" s="117">
        <f t="shared" ref="T981:T994" si="76">L981+M981+N981+O981+P981</f>
        <v>0</v>
      </c>
      <c r="U981" s="117">
        <f t="shared" ref="U981:U994" si="77">K981-T981</f>
        <v>0</v>
      </c>
    </row>
    <row r="982" spans="1:21" x14ac:dyDescent="0.3">
      <c r="A982" s="114">
        <v>9508</v>
      </c>
      <c r="B982" s="114" t="s">
        <v>1657</v>
      </c>
      <c r="C982" s="114" t="s">
        <v>1255</v>
      </c>
      <c r="D982" s="114" t="s">
        <v>8687</v>
      </c>
      <c r="E982" s="114" t="s">
        <v>8688</v>
      </c>
      <c r="F982" s="115">
        <v>44816</v>
      </c>
      <c r="G982" s="114" t="s">
        <v>5504</v>
      </c>
      <c r="H982" s="116">
        <v>4495000</v>
      </c>
      <c r="I982" s="116">
        <v>4495000</v>
      </c>
      <c r="J982" s="116">
        <v>4495000</v>
      </c>
      <c r="K982" s="116">
        <v>0</v>
      </c>
      <c r="L982" s="116">
        <v>0</v>
      </c>
      <c r="M982" s="116">
        <v>0</v>
      </c>
      <c r="N982" s="116">
        <v>0</v>
      </c>
      <c r="O982" s="116">
        <v>0</v>
      </c>
      <c r="P982" s="120">
        <v>0</v>
      </c>
      <c r="Q982" s="27" t="str">
        <f>IF(G982="01 Jan 1900","Unregistered","Registered")</f>
        <v>Registered</v>
      </c>
      <c r="R982" s="121">
        <f>I982/H982</f>
        <v>1</v>
      </c>
      <c r="T982" s="117">
        <f t="shared" si="76"/>
        <v>0</v>
      </c>
      <c r="U982" s="117">
        <f t="shared" si="77"/>
        <v>0</v>
      </c>
    </row>
    <row r="983" spans="1:21" x14ac:dyDescent="0.3">
      <c r="A983" s="114">
        <v>9509</v>
      </c>
      <c r="B983" s="114" t="s">
        <v>1657</v>
      </c>
      <c r="C983" s="114" t="s">
        <v>1255</v>
      </c>
      <c r="D983" s="114" t="s">
        <v>8689</v>
      </c>
      <c r="E983" s="114" t="s">
        <v>8690</v>
      </c>
      <c r="F983" s="115">
        <v>44277</v>
      </c>
      <c r="G983" s="114" t="s">
        <v>3020</v>
      </c>
      <c r="H983" s="116">
        <v>4499000</v>
      </c>
      <c r="I983" s="116">
        <v>4499000</v>
      </c>
      <c r="J983" s="116">
        <v>4499000</v>
      </c>
      <c r="K983" s="116">
        <v>0</v>
      </c>
      <c r="L983" s="116">
        <v>0</v>
      </c>
      <c r="M983" s="116">
        <v>0</v>
      </c>
      <c r="N983" s="116">
        <v>0</v>
      </c>
      <c r="O983" s="116">
        <v>0</v>
      </c>
      <c r="P983" s="120">
        <v>0</v>
      </c>
      <c r="Q983" s="27" t="str">
        <f>IF(G983="01 Jan 1900","Unregistered","Registered")</f>
        <v>Registered</v>
      </c>
      <c r="R983" s="121">
        <f>I983/H983</f>
        <v>1</v>
      </c>
      <c r="T983" s="117">
        <f t="shared" si="76"/>
        <v>0</v>
      </c>
      <c r="U983" s="117">
        <f t="shared" si="77"/>
        <v>0</v>
      </c>
    </row>
    <row r="984" spans="1:21" x14ac:dyDescent="0.3">
      <c r="A984" s="114">
        <v>9510</v>
      </c>
      <c r="B984" s="114" t="s">
        <v>1657</v>
      </c>
      <c r="C984" s="114" t="s">
        <v>1255</v>
      </c>
      <c r="D984" s="114" t="s">
        <v>8691</v>
      </c>
      <c r="E984" s="114" t="s">
        <v>8692</v>
      </c>
      <c r="F984" s="115">
        <v>44312</v>
      </c>
      <c r="G984" s="114" t="s">
        <v>5107</v>
      </c>
      <c r="H984" s="116">
        <v>4495000</v>
      </c>
      <c r="I984" s="116">
        <v>4495000</v>
      </c>
      <c r="J984" s="116">
        <v>4495000</v>
      </c>
      <c r="K984" s="116">
        <v>0</v>
      </c>
      <c r="L984" s="116">
        <v>0</v>
      </c>
      <c r="M984" s="116">
        <v>0</v>
      </c>
      <c r="N984" s="116">
        <v>0</v>
      </c>
      <c r="O984" s="116">
        <v>0</v>
      </c>
      <c r="P984" s="120">
        <v>0</v>
      </c>
      <c r="Q984" s="27" t="str">
        <f>IF(G984="01 Jan 1900","Unregistered","Registered")</f>
        <v>Registered</v>
      </c>
      <c r="R984" s="121">
        <f>I984/H984</f>
        <v>1</v>
      </c>
      <c r="T984" s="117">
        <f t="shared" si="76"/>
        <v>0</v>
      </c>
      <c r="U984" s="117">
        <f t="shared" si="77"/>
        <v>0</v>
      </c>
    </row>
    <row r="985" spans="1:21" x14ac:dyDescent="0.3">
      <c r="A985" s="114">
        <v>9511</v>
      </c>
      <c r="B985" s="114" t="s">
        <v>1657</v>
      </c>
      <c r="C985" s="114" t="s">
        <v>1255</v>
      </c>
      <c r="D985" s="114" t="s">
        <v>8693</v>
      </c>
      <c r="E985" s="114" t="s">
        <v>8694</v>
      </c>
      <c r="F985" s="115">
        <v>45209</v>
      </c>
      <c r="G985" s="114" t="s">
        <v>2598</v>
      </c>
      <c r="H985" s="116">
        <v>4403709</v>
      </c>
      <c r="I985" s="116">
        <v>4403709</v>
      </c>
      <c r="J985" s="116">
        <v>4403709</v>
      </c>
      <c r="K985" s="116">
        <v>0</v>
      </c>
      <c r="L985" s="116">
        <v>0</v>
      </c>
      <c r="M985" s="116">
        <v>0</v>
      </c>
      <c r="N985" s="116">
        <v>0</v>
      </c>
      <c r="O985" s="116">
        <v>0</v>
      </c>
      <c r="P985" s="120">
        <v>0</v>
      </c>
      <c r="Q985" s="27" t="str">
        <f>IF(G985="01 Jan 1900","Unregistered","Registered")</f>
        <v>Registered</v>
      </c>
      <c r="R985" s="121">
        <f>I985/H985</f>
        <v>1</v>
      </c>
      <c r="T985" s="117">
        <f t="shared" si="76"/>
        <v>0</v>
      </c>
      <c r="U985" s="117">
        <f t="shared" si="77"/>
        <v>0</v>
      </c>
    </row>
    <row r="986" spans="1:21" x14ac:dyDescent="0.3">
      <c r="A986" s="114">
        <v>9512</v>
      </c>
      <c r="B986" s="114" t="s">
        <v>1657</v>
      </c>
      <c r="C986" s="114" t="s">
        <v>1255</v>
      </c>
      <c r="D986" s="114" t="s">
        <v>8695</v>
      </c>
      <c r="E986" s="114" t="s">
        <v>8696</v>
      </c>
      <c r="F986" s="115">
        <v>44608</v>
      </c>
      <c r="G986" s="114" t="s">
        <v>5130</v>
      </c>
      <c r="H986" s="116">
        <v>4495000</v>
      </c>
      <c r="I986" s="116">
        <v>4495000</v>
      </c>
      <c r="J986" s="116">
        <v>4495000</v>
      </c>
      <c r="K986" s="116">
        <v>0</v>
      </c>
      <c r="L986" s="116">
        <v>0</v>
      </c>
      <c r="M986" s="116">
        <v>0</v>
      </c>
      <c r="N986" s="116">
        <v>0</v>
      </c>
      <c r="O986" s="116">
        <v>0</v>
      </c>
      <c r="P986" s="120">
        <v>0</v>
      </c>
      <c r="Q986" s="27" t="str">
        <f>IF(G986="01 Jan 1900","Unregistered","Registered")</f>
        <v>Registered</v>
      </c>
      <c r="R986" s="121">
        <f>I986/H986</f>
        <v>1</v>
      </c>
      <c r="T986" s="117">
        <f t="shared" si="76"/>
        <v>0</v>
      </c>
      <c r="U986" s="117">
        <f t="shared" si="77"/>
        <v>0</v>
      </c>
    </row>
    <row r="987" spans="1:21" x14ac:dyDescent="0.3">
      <c r="A987" s="114">
        <v>9513</v>
      </c>
      <c r="B987" s="114" t="s">
        <v>1657</v>
      </c>
      <c r="C987" s="114" t="s">
        <v>1255</v>
      </c>
      <c r="D987" s="114" t="s">
        <v>8697</v>
      </c>
      <c r="E987" s="114" t="s">
        <v>8698</v>
      </c>
      <c r="F987" s="115">
        <v>44362</v>
      </c>
      <c r="G987" s="114" t="s">
        <v>5084</v>
      </c>
      <c r="H987" s="116">
        <v>4495000</v>
      </c>
      <c r="I987" s="116">
        <v>4495000</v>
      </c>
      <c r="J987" s="116">
        <v>4495000</v>
      </c>
      <c r="K987" s="116">
        <v>0</v>
      </c>
      <c r="L987" s="116">
        <v>0</v>
      </c>
      <c r="M987" s="116">
        <v>0</v>
      </c>
      <c r="N987" s="116">
        <v>0</v>
      </c>
      <c r="O987" s="116">
        <v>0</v>
      </c>
      <c r="P987" s="120">
        <v>0</v>
      </c>
      <c r="Q987" s="27" t="str">
        <f>IF(G987="01 Jan 1900","Unregistered","Registered")</f>
        <v>Registered</v>
      </c>
      <c r="R987" s="121">
        <f>I987/H987</f>
        <v>1</v>
      </c>
      <c r="T987" s="117">
        <f t="shared" si="76"/>
        <v>0</v>
      </c>
      <c r="U987" s="117">
        <f t="shared" si="77"/>
        <v>0</v>
      </c>
    </row>
    <row r="988" spans="1:21" x14ac:dyDescent="0.3">
      <c r="A988" s="114">
        <v>9514</v>
      </c>
      <c r="B988" s="114" t="s">
        <v>1657</v>
      </c>
      <c r="C988" s="114" t="s">
        <v>1255</v>
      </c>
      <c r="D988" s="114" t="s">
        <v>8699</v>
      </c>
      <c r="E988" s="114" t="s">
        <v>8700</v>
      </c>
      <c r="F988" s="115">
        <v>44824</v>
      </c>
      <c r="G988" s="114" t="s">
        <v>5138</v>
      </c>
      <c r="H988" s="116">
        <v>4008000</v>
      </c>
      <c r="I988" s="116">
        <v>4008000</v>
      </c>
      <c r="J988" s="116">
        <v>4008000</v>
      </c>
      <c r="K988" s="116">
        <v>0</v>
      </c>
      <c r="L988" s="116">
        <v>0</v>
      </c>
      <c r="M988" s="116">
        <v>0</v>
      </c>
      <c r="N988" s="116">
        <v>0</v>
      </c>
      <c r="O988" s="116">
        <v>0</v>
      </c>
      <c r="P988" s="120">
        <v>0</v>
      </c>
      <c r="Q988" s="27" t="str">
        <f>IF(G988="01 Jan 1900","Unregistered","Registered")</f>
        <v>Registered</v>
      </c>
      <c r="R988" s="121">
        <f>I988/H988</f>
        <v>1</v>
      </c>
      <c r="T988" s="117">
        <f t="shared" si="76"/>
        <v>0</v>
      </c>
      <c r="U988" s="117">
        <f t="shared" si="77"/>
        <v>0</v>
      </c>
    </row>
    <row r="989" spans="1:21" x14ac:dyDescent="0.3">
      <c r="A989" s="114">
        <v>9515</v>
      </c>
      <c r="B989" s="114" t="s">
        <v>1657</v>
      </c>
      <c r="C989" s="114" t="s">
        <v>1255</v>
      </c>
      <c r="D989" s="114" t="s">
        <v>8701</v>
      </c>
      <c r="E989" s="114" t="s">
        <v>8702</v>
      </c>
      <c r="F989" s="115">
        <v>45107</v>
      </c>
      <c r="G989" s="114" t="s">
        <v>5184</v>
      </c>
      <c r="H989" s="116">
        <v>4662693</v>
      </c>
      <c r="I989" s="116">
        <v>4662693</v>
      </c>
      <c r="J989" s="116">
        <v>4662693</v>
      </c>
      <c r="K989" s="116">
        <v>0</v>
      </c>
      <c r="L989" s="116">
        <v>0</v>
      </c>
      <c r="M989" s="116">
        <v>0</v>
      </c>
      <c r="N989" s="116">
        <v>0</v>
      </c>
      <c r="O989" s="116">
        <v>0</v>
      </c>
      <c r="P989" s="120">
        <v>0</v>
      </c>
      <c r="Q989" s="27" t="str">
        <f>IF(G989="01 Jan 1900","Unregistered","Registered")</f>
        <v>Registered</v>
      </c>
      <c r="R989" s="121">
        <f>I989/H989</f>
        <v>1</v>
      </c>
      <c r="T989" s="117">
        <f t="shared" si="76"/>
        <v>0</v>
      </c>
      <c r="U989" s="117">
        <f t="shared" si="77"/>
        <v>0</v>
      </c>
    </row>
    <row r="990" spans="1:21" x14ac:dyDescent="0.3">
      <c r="A990" s="114">
        <v>9516</v>
      </c>
      <c r="B990" s="114" t="s">
        <v>1657</v>
      </c>
      <c r="C990" s="114" t="s">
        <v>1255</v>
      </c>
      <c r="D990" s="114" t="s">
        <v>8703</v>
      </c>
      <c r="E990" s="114" t="s">
        <v>8704</v>
      </c>
      <c r="F990" s="115">
        <v>45005</v>
      </c>
      <c r="G990" s="114" t="s">
        <v>4101</v>
      </c>
      <c r="H990" s="116">
        <v>4495000</v>
      </c>
      <c r="I990" s="116">
        <v>4495000</v>
      </c>
      <c r="J990" s="116">
        <v>4495000</v>
      </c>
      <c r="K990" s="116">
        <v>0</v>
      </c>
      <c r="L990" s="116">
        <v>0</v>
      </c>
      <c r="M990" s="116">
        <v>0</v>
      </c>
      <c r="N990" s="116">
        <v>0</v>
      </c>
      <c r="O990" s="116">
        <v>0</v>
      </c>
      <c r="P990" s="120">
        <v>0</v>
      </c>
      <c r="Q990" s="27" t="str">
        <f>IF(G990="01 Jan 1900","Unregistered","Registered")</f>
        <v>Registered</v>
      </c>
      <c r="R990" s="121">
        <f>I990/H990</f>
        <v>1</v>
      </c>
      <c r="T990" s="117">
        <f t="shared" si="76"/>
        <v>0</v>
      </c>
      <c r="U990" s="117">
        <f t="shared" si="77"/>
        <v>0</v>
      </c>
    </row>
    <row r="991" spans="1:21" x14ac:dyDescent="0.3">
      <c r="A991" s="114">
        <v>9517</v>
      </c>
      <c r="B991" s="114" t="s">
        <v>1657</v>
      </c>
      <c r="C991" s="114" t="s">
        <v>1255</v>
      </c>
      <c r="D991" s="114" t="s">
        <v>8705</v>
      </c>
      <c r="E991" s="114" t="s">
        <v>8706</v>
      </c>
      <c r="F991" s="115">
        <v>44680</v>
      </c>
      <c r="G991" s="114" t="s">
        <v>5370</v>
      </c>
      <c r="H991" s="116">
        <v>4495000</v>
      </c>
      <c r="I991" s="116">
        <v>4495000</v>
      </c>
      <c r="J991" s="116">
        <v>4495000</v>
      </c>
      <c r="K991" s="116">
        <v>0</v>
      </c>
      <c r="L991" s="116">
        <v>0</v>
      </c>
      <c r="M991" s="116">
        <v>0</v>
      </c>
      <c r="N991" s="116">
        <v>0</v>
      </c>
      <c r="O991" s="116">
        <v>0</v>
      </c>
      <c r="P991" s="120">
        <v>0</v>
      </c>
      <c r="Q991" s="27" t="str">
        <f>IF(G991="01 Jan 1900","Unregistered","Registered")</f>
        <v>Registered</v>
      </c>
      <c r="R991" s="121">
        <f>I991/H991</f>
        <v>1</v>
      </c>
      <c r="T991" s="117">
        <f t="shared" si="76"/>
        <v>0</v>
      </c>
      <c r="U991" s="117">
        <f t="shared" si="77"/>
        <v>0</v>
      </c>
    </row>
    <row r="992" spans="1:21" x14ac:dyDescent="0.3">
      <c r="A992" s="114">
        <v>9518</v>
      </c>
      <c r="B992" s="114" t="s">
        <v>1657</v>
      </c>
      <c r="C992" s="114" t="s">
        <v>1255</v>
      </c>
      <c r="D992" s="114" t="s">
        <v>8707</v>
      </c>
      <c r="E992" s="114" t="s">
        <v>8708</v>
      </c>
      <c r="F992" s="115">
        <v>44816</v>
      </c>
      <c r="G992" s="114" t="s">
        <v>5116</v>
      </c>
      <c r="H992" s="116">
        <v>4495000</v>
      </c>
      <c r="I992" s="116">
        <v>4495000</v>
      </c>
      <c r="J992" s="116">
        <v>4495000</v>
      </c>
      <c r="K992" s="116">
        <v>0</v>
      </c>
      <c r="L992" s="116">
        <v>0</v>
      </c>
      <c r="M992" s="116">
        <v>0</v>
      </c>
      <c r="N992" s="116">
        <v>0</v>
      </c>
      <c r="O992" s="116">
        <v>0</v>
      </c>
      <c r="P992" s="120">
        <v>0</v>
      </c>
      <c r="Q992" s="27" t="str">
        <f>IF(G992="01 Jan 1900","Unregistered","Registered")</f>
        <v>Registered</v>
      </c>
      <c r="R992" s="121">
        <f>I992/H992</f>
        <v>1</v>
      </c>
      <c r="T992" s="117">
        <f t="shared" si="76"/>
        <v>0</v>
      </c>
      <c r="U992" s="117">
        <f t="shared" si="77"/>
        <v>0</v>
      </c>
    </row>
    <row r="993" spans="1:21" x14ac:dyDescent="0.3">
      <c r="A993" s="114">
        <v>9519</v>
      </c>
      <c r="B993" s="114" t="s">
        <v>1657</v>
      </c>
      <c r="C993" s="114" t="s">
        <v>1255</v>
      </c>
      <c r="D993" s="114" t="s">
        <v>8709</v>
      </c>
      <c r="E993" s="114" t="s">
        <v>8710</v>
      </c>
      <c r="F993" s="115">
        <v>44915</v>
      </c>
      <c r="G993" s="114" t="s">
        <v>5127</v>
      </c>
      <c r="H993" s="116">
        <v>4806900</v>
      </c>
      <c r="I993" s="116">
        <v>4806900</v>
      </c>
      <c r="J993" s="116">
        <v>4806900</v>
      </c>
      <c r="K993" s="116">
        <v>0</v>
      </c>
      <c r="L993" s="116">
        <v>0</v>
      </c>
      <c r="M993" s="116">
        <v>0</v>
      </c>
      <c r="N993" s="116">
        <v>0</v>
      </c>
      <c r="O993" s="116">
        <v>0</v>
      </c>
      <c r="P993" s="120">
        <v>0</v>
      </c>
      <c r="Q993" s="27" t="str">
        <f>IF(G993="01 Jan 1900","Unregistered","Registered")</f>
        <v>Registered</v>
      </c>
      <c r="R993" s="121">
        <f>I993/H993</f>
        <v>1</v>
      </c>
      <c r="T993" s="117">
        <f t="shared" si="76"/>
        <v>0</v>
      </c>
      <c r="U993" s="117">
        <f t="shared" si="77"/>
        <v>0</v>
      </c>
    </row>
    <row r="994" spans="1:21" x14ac:dyDescent="0.3">
      <c r="A994" s="114">
        <v>9520</v>
      </c>
      <c r="B994" s="114" t="s">
        <v>1657</v>
      </c>
      <c r="C994" s="114" t="s">
        <v>1255</v>
      </c>
      <c r="D994" s="114" t="s">
        <v>8711</v>
      </c>
      <c r="E994" s="114" t="s">
        <v>8712</v>
      </c>
      <c r="F994" s="115">
        <v>44742</v>
      </c>
      <c r="G994" s="114" t="s">
        <v>5120</v>
      </c>
      <c r="H994" s="116">
        <v>4495000</v>
      </c>
      <c r="I994" s="116">
        <v>4495000</v>
      </c>
      <c r="J994" s="116">
        <v>4495000</v>
      </c>
      <c r="K994" s="116">
        <v>0</v>
      </c>
      <c r="L994" s="116">
        <v>0</v>
      </c>
      <c r="M994" s="116">
        <v>0</v>
      </c>
      <c r="N994" s="116">
        <v>0</v>
      </c>
      <c r="O994" s="116">
        <v>0</v>
      </c>
      <c r="P994" s="120">
        <v>0</v>
      </c>
      <c r="Q994" s="27" t="str">
        <f>IF(G994="01 Jan 1900","Unregistered","Registered")</f>
        <v>Registered</v>
      </c>
      <c r="R994" s="121">
        <f>I994/H994</f>
        <v>1</v>
      </c>
      <c r="T994" s="117">
        <f t="shared" si="76"/>
        <v>0</v>
      </c>
      <c r="U994" s="117">
        <f t="shared" si="77"/>
        <v>0</v>
      </c>
    </row>
    <row r="995" spans="1:21" s="101" customFormat="1" x14ac:dyDescent="0.3">
      <c r="A995" s="99">
        <v>11026</v>
      </c>
      <c r="B995" s="99" t="s">
        <v>351</v>
      </c>
      <c r="C995" s="99" t="s">
        <v>353</v>
      </c>
      <c r="D995" s="99" t="s">
        <v>376</v>
      </c>
      <c r="E995" s="99" t="s">
        <v>377</v>
      </c>
      <c r="F995" s="100">
        <v>46130</v>
      </c>
      <c r="G995" s="99" t="s">
        <v>1898</v>
      </c>
      <c r="H995" s="96">
        <v>6921873</v>
      </c>
      <c r="I995" s="96">
        <v>0</v>
      </c>
      <c r="J995" s="96"/>
      <c r="K995" s="96"/>
      <c r="L995" s="96">
        <v>0</v>
      </c>
      <c r="M995" s="96">
        <v>0</v>
      </c>
      <c r="N995" s="96">
        <v>0</v>
      </c>
      <c r="O995" s="96">
        <v>0</v>
      </c>
      <c r="P995" s="122">
        <v>0</v>
      </c>
      <c r="Q995" s="101" t="str">
        <f>IF(G995="01 Jan 1900","Unregistered","Registered")</f>
        <v>Unregistered</v>
      </c>
      <c r="R995" s="123"/>
      <c r="S995" s="95"/>
    </row>
    <row r="996" spans="1:21" s="101" customFormat="1" x14ac:dyDescent="0.3">
      <c r="A996" s="99">
        <v>11030</v>
      </c>
      <c r="B996" s="99" t="s">
        <v>351</v>
      </c>
      <c r="C996" s="99" t="s">
        <v>1585</v>
      </c>
      <c r="D996" s="99" t="s">
        <v>381</v>
      </c>
      <c r="E996" s="99" t="s">
        <v>382</v>
      </c>
      <c r="F996" s="100">
        <v>46130</v>
      </c>
      <c r="G996" s="99" t="s">
        <v>1898</v>
      </c>
      <c r="H996" s="96">
        <v>9991819</v>
      </c>
      <c r="I996" s="96">
        <v>0</v>
      </c>
      <c r="J996" s="96"/>
      <c r="K996" s="96"/>
      <c r="L996" s="96">
        <v>0</v>
      </c>
      <c r="M996" s="96">
        <v>0</v>
      </c>
      <c r="N996" s="96">
        <v>0</v>
      </c>
      <c r="O996" s="96">
        <v>0</v>
      </c>
      <c r="P996" s="122">
        <v>0</v>
      </c>
      <c r="Q996" s="101" t="str">
        <f>IF(G996="01 Jan 1900","Unregistered","Registered")</f>
        <v>Unregistered</v>
      </c>
      <c r="R996" s="123"/>
      <c r="S996" s="95"/>
    </row>
    <row r="997" spans="1:21" s="101" customFormat="1" x14ac:dyDescent="0.3">
      <c r="A997" s="99">
        <v>11072</v>
      </c>
      <c r="B997" s="99" t="s">
        <v>405</v>
      </c>
      <c r="C997" s="99" t="s">
        <v>1398</v>
      </c>
      <c r="D997" s="99" t="s">
        <v>411</v>
      </c>
      <c r="E997" s="99" t="s">
        <v>412</v>
      </c>
      <c r="F997" s="100">
        <v>46130</v>
      </c>
      <c r="G997" s="99" t="s">
        <v>1898</v>
      </c>
      <c r="H997" s="96">
        <v>28314150</v>
      </c>
      <c r="I997" s="96">
        <v>0</v>
      </c>
      <c r="J997" s="96"/>
      <c r="K997" s="96"/>
      <c r="L997" s="96">
        <v>0</v>
      </c>
      <c r="M997" s="96">
        <v>0</v>
      </c>
      <c r="N997" s="96">
        <v>0</v>
      </c>
      <c r="O997" s="96">
        <v>0</v>
      </c>
      <c r="P997" s="122">
        <v>0</v>
      </c>
      <c r="Q997" s="101" t="str">
        <f>IF(G997="01 Jan 1900","Unregistered","Registered")</f>
        <v>Unregistered</v>
      </c>
      <c r="R997" s="123"/>
      <c r="S997" s="95"/>
    </row>
    <row r="998" spans="1:21" s="101" customFormat="1" x14ac:dyDescent="0.3">
      <c r="A998" s="99">
        <v>11109</v>
      </c>
      <c r="B998" s="99" t="s">
        <v>314</v>
      </c>
      <c r="C998" s="99" t="s">
        <v>316</v>
      </c>
      <c r="D998" s="99" t="s">
        <v>345</v>
      </c>
      <c r="E998" s="99" t="s">
        <v>346</v>
      </c>
      <c r="F998" s="100">
        <v>46130</v>
      </c>
      <c r="G998" s="99" t="s">
        <v>1898</v>
      </c>
      <c r="H998" s="96">
        <v>5910525</v>
      </c>
      <c r="I998" s="96">
        <v>0</v>
      </c>
      <c r="J998" s="96"/>
      <c r="K998" s="96"/>
      <c r="L998" s="96">
        <v>0</v>
      </c>
      <c r="M998" s="96">
        <v>0</v>
      </c>
      <c r="N998" s="96">
        <v>0</v>
      </c>
      <c r="O998" s="96">
        <v>0</v>
      </c>
      <c r="P998" s="122">
        <v>0</v>
      </c>
      <c r="Q998" s="101" t="str">
        <f>IF(G998="01 Jan 1900","Unregistered","Registered")</f>
        <v>Unregistered</v>
      </c>
      <c r="R998" s="123"/>
      <c r="S998" s="95"/>
    </row>
    <row r="999" spans="1:21" x14ac:dyDescent="0.3">
      <c r="A999" s="114">
        <v>9521</v>
      </c>
      <c r="B999" s="114" t="s">
        <v>1657</v>
      </c>
      <c r="C999" s="114" t="s">
        <v>1255</v>
      </c>
      <c r="D999" s="114" t="s">
        <v>8713</v>
      </c>
      <c r="E999" s="114" t="s">
        <v>8714</v>
      </c>
      <c r="F999" s="115">
        <v>45219</v>
      </c>
      <c r="G999" s="114" t="s">
        <v>5163</v>
      </c>
      <c r="H999" s="116">
        <v>4827504</v>
      </c>
      <c r="I999" s="116">
        <v>4827504</v>
      </c>
      <c r="J999" s="116">
        <v>4827504</v>
      </c>
      <c r="K999" s="116">
        <v>0</v>
      </c>
      <c r="L999" s="116">
        <v>0</v>
      </c>
      <c r="M999" s="116">
        <v>0</v>
      </c>
      <c r="N999" s="116">
        <v>0</v>
      </c>
      <c r="O999" s="116">
        <v>0</v>
      </c>
      <c r="P999" s="120">
        <v>0</v>
      </c>
      <c r="Q999" s="27" t="str">
        <f>IF(G999="01 Jan 1900","Unregistered","Registered")</f>
        <v>Registered</v>
      </c>
      <c r="R999" s="121">
        <f>I999/H999</f>
        <v>1</v>
      </c>
      <c r="T999" s="117">
        <f t="shared" ref="T999:T1001" si="78">L999+M999+N999+O999+P999</f>
        <v>0</v>
      </c>
      <c r="U999" s="117">
        <f t="shared" ref="U999:U1001" si="79">K999-T999</f>
        <v>0</v>
      </c>
    </row>
    <row r="1000" spans="1:21" x14ac:dyDescent="0.3">
      <c r="A1000" s="114">
        <v>9522</v>
      </c>
      <c r="B1000" s="114" t="s">
        <v>1657</v>
      </c>
      <c r="C1000" s="114" t="s">
        <v>1255</v>
      </c>
      <c r="D1000" s="114" t="s">
        <v>8715</v>
      </c>
      <c r="E1000" s="114" t="s">
        <v>8716</v>
      </c>
      <c r="F1000" s="115">
        <v>44726</v>
      </c>
      <c r="G1000" s="114" t="s">
        <v>7655</v>
      </c>
      <c r="H1000" s="116">
        <v>4495000</v>
      </c>
      <c r="I1000" s="116">
        <v>4495000</v>
      </c>
      <c r="J1000" s="116">
        <v>4495000</v>
      </c>
      <c r="K1000" s="116">
        <v>0</v>
      </c>
      <c r="L1000" s="116">
        <v>0</v>
      </c>
      <c r="M1000" s="116">
        <v>0</v>
      </c>
      <c r="N1000" s="116">
        <v>0</v>
      </c>
      <c r="O1000" s="116">
        <v>0</v>
      </c>
      <c r="P1000" s="120">
        <v>0</v>
      </c>
      <c r="Q1000" s="27" t="str">
        <f>IF(G1000="01 Jan 1900","Unregistered","Registered")</f>
        <v>Registered</v>
      </c>
      <c r="R1000" s="121">
        <f>I1000/H1000</f>
        <v>1</v>
      </c>
      <c r="T1000" s="117">
        <f t="shared" si="78"/>
        <v>0</v>
      </c>
      <c r="U1000" s="117">
        <f t="shared" si="79"/>
        <v>0</v>
      </c>
    </row>
    <row r="1001" spans="1:21" x14ac:dyDescent="0.3">
      <c r="A1001" s="114">
        <v>9523</v>
      </c>
      <c r="B1001" s="114" t="s">
        <v>1657</v>
      </c>
      <c r="C1001" s="114" t="s">
        <v>1255</v>
      </c>
      <c r="D1001" s="114" t="s">
        <v>8717</v>
      </c>
      <c r="E1001" s="114" t="s">
        <v>8718</v>
      </c>
      <c r="F1001" s="115">
        <v>45155</v>
      </c>
      <c r="G1001" s="114" t="s">
        <v>4368</v>
      </c>
      <c r="H1001" s="116">
        <v>4718610</v>
      </c>
      <c r="I1001" s="116">
        <v>4718610</v>
      </c>
      <c r="J1001" s="116">
        <v>4718610</v>
      </c>
      <c r="K1001" s="116">
        <v>0</v>
      </c>
      <c r="L1001" s="116">
        <v>0</v>
      </c>
      <c r="M1001" s="116">
        <v>0</v>
      </c>
      <c r="N1001" s="116">
        <v>0</v>
      </c>
      <c r="O1001" s="116">
        <v>0</v>
      </c>
      <c r="P1001" s="120">
        <v>0</v>
      </c>
      <c r="Q1001" s="27" t="str">
        <f>IF(G1001="01 Jan 1900","Unregistered","Registered")</f>
        <v>Registered</v>
      </c>
      <c r="R1001" s="121">
        <f>I1001/H1001</f>
        <v>1</v>
      </c>
      <c r="T1001" s="117">
        <f t="shared" si="78"/>
        <v>0</v>
      </c>
      <c r="U1001" s="117">
        <f t="shared" si="79"/>
        <v>0</v>
      </c>
    </row>
    <row r="1002" spans="1:21" s="101" customFormat="1" x14ac:dyDescent="0.3">
      <c r="A1002" s="99">
        <v>11110</v>
      </c>
      <c r="B1002" s="99" t="s">
        <v>314</v>
      </c>
      <c r="C1002" s="99" t="s">
        <v>316</v>
      </c>
      <c r="D1002" s="99" t="s">
        <v>347</v>
      </c>
      <c r="E1002" s="99" t="s">
        <v>348</v>
      </c>
      <c r="F1002" s="100">
        <v>46130</v>
      </c>
      <c r="G1002" s="99" t="s">
        <v>1898</v>
      </c>
      <c r="H1002" s="96">
        <v>5788881</v>
      </c>
      <c r="I1002" s="96">
        <v>0</v>
      </c>
      <c r="J1002" s="96"/>
      <c r="K1002" s="96"/>
      <c r="L1002" s="96">
        <v>0</v>
      </c>
      <c r="M1002" s="96">
        <v>0</v>
      </c>
      <c r="N1002" s="96">
        <v>0</v>
      </c>
      <c r="O1002" s="96">
        <v>0</v>
      </c>
      <c r="P1002" s="122">
        <v>0</v>
      </c>
      <c r="Q1002" s="101" t="str">
        <f>IF(G1002="01 Jan 1900","Unregistered","Registered")</f>
        <v>Unregistered</v>
      </c>
      <c r="R1002" s="123"/>
      <c r="S1002" s="95"/>
    </row>
    <row r="1003" spans="1:21" s="101" customFormat="1" x14ac:dyDescent="0.3">
      <c r="A1003" s="99">
        <v>10946</v>
      </c>
      <c r="B1003" s="99" t="s">
        <v>1426</v>
      </c>
      <c r="C1003" s="99" t="s">
        <v>192</v>
      </c>
      <c r="D1003" s="99" t="s">
        <v>234</v>
      </c>
      <c r="E1003" s="99" t="s">
        <v>235</v>
      </c>
      <c r="F1003" s="100">
        <v>46129</v>
      </c>
      <c r="G1003" s="99" t="s">
        <v>1898</v>
      </c>
      <c r="H1003" s="96">
        <v>1805600</v>
      </c>
      <c r="I1003" s="96">
        <v>0</v>
      </c>
      <c r="J1003" s="96"/>
      <c r="K1003" s="96"/>
      <c r="L1003" s="96">
        <v>0</v>
      </c>
      <c r="M1003" s="96">
        <v>0</v>
      </c>
      <c r="N1003" s="96">
        <v>0</v>
      </c>
      <c r="O1003" s="96">
        <v>0</v>
      </c>
      <c r="P1003" s="122">
        <v>0</v>
      </c>
      <c r="Q1003" s="101" t="str">
        <f>IF(G1003="01 Jan 1900","Unregistered","Registered")</f>
        <v>Unregistered</v>
      </c>
      <c r="R1003" s="123"/>
      <c r="S1003" s="95"/>
    </row>
    <row r="1004" spans="1:21" s="101" customFormat="1" x14ac:dyDescent="0.3">
      <c r="A1004" s="99">
        <v>10916</v>
      </c>
      <c r="B1004" s="99" t="s">
        <v>1572</v>
      </c>
      <c r="C1004" s="99" t="s">
        <v>172</v>
      </c>
      <c r="D1004" s="99" t="s">
        <v>190</v>
      </c>
      <c r="E1004" s="99" t="s">
        <v>191</v>
      </c>
      <c r="F1004" s="100">
        <v>46126</v>
      </c>
      <c r="G1004" s="99" t="s">
        <v>1898</v>
      </c>
      <c r="H1004" s="96">
        <v>5049637</v>
      </c>
      <c r="I1004" s="96">
        <v>0</v>
      </c>
      <c r="J1004" s="96"/>
      <c r="K1004" s="96"/>
      <c r="L1004" s="96">
        <v>0</v>
      </c>
      <c r="M1004" s="96">
        <v>0</v>
      </c>
      <c r="N1004" s="96">
        <v>0</v>
      </c>
      <c r="O1004" s="96">
        <v>0</v>
      </c>
      <c r="P1004" s="122">
        <v>0</v>
      </c>
      <c r="Q1004" s="101" t="str">
        <f>IF(G1004="01 Jan 1900","Unregistered","Registered")</f>
        <v>Unregistered</v>
      </c>
      <c r="R1004" s="123"/>
      <c r="S1004" s="95"/>
    </row>
    <row r="1005" spans="1:21" s="101" customFormat="1" x14ac:dyDescent="0.3">
      <c r="A1005" s="99">
        <v>10810</v>
      </c>
      <c r="B1005" s="99" t="s">
        <v>107</v>
      </c>
      <c r="C1005" s="99" t="s">
        <v>109</v>
      </c>
      <c r="D1005" s="99" t="s">
        <v>112</v>
      </c>
      <c r="E1005" s="99" t="s">
        <v>113</v>
      </c>
      <c r="F1005" s="100">
        <v>46121</v>
      </c>
      <c r="G1005" s="99" t="s">
        <v>1898</v>
      </c>
      <c r="H1005" s="96">
        <v>14283036</v>
      </c>
      <c r="I1005" s="96">
        <v>0</v>
      </c>
      <c r="J1005" s="96"/>
      <c r="K1005" s="96"/>
      <c r="L1005" s="96">
        <v>0</v>
      </c>
      <c r="M1005" s="96">
        <v>0</v>
      </c>
      <c r="N1005" s="96">
        <v>0</v>
      </c>
      <c r="O1005" s="96">
        <v>0</v>
      </c>
      <c r="P1005" s="122">
        <v>0</v>
      </c>
      <c r="Q1005" s="101" t="str">
        <f>IF(G1005="01 Jan 1900","Unregistered","Registered")</f>
        <v>Unregistered</v>
      </c>
      <c r="R1005" s="123"/>
      <c r="S1005" s="95"/>
    </row>
    <row r="1006" spans="1:21" s="101" customFormat="1" x14ac:dyDescent="0.3">
      <c r="A1006" s="99">
        <v>10811</v>
      </c>
      <c r="B1006" s="99" t="s">
        <v>107</v>
      </c>
      <c r="C1006" s="99" t="s">
        <v>109</v>
      </c>
      <c r="D1006" s="99" t="s">
        <v>114</v>
      </c>
      <c r="E1006" s="99" t="s">
        <v>115</v>
      </c>
      <c r="F1006" s="100">
        <v>46121</v>
      </c>
      <c r="G1006" s="99" t="s">
        <v>1898</v>
      </c>
      <c r="H1006" s="96">
        <v>10230357</v>
      </c>
      <c r="I1006" s="96">
        <v>0</v>
      </c>
      <c r="J1006" s="96"/>
      <c r="K1006" s="96"/>
      <c r="L1006" s="96">
        <v>0</v>
      </c>
      <c r="M1006" s="96">
        <v>0</v>
      </c>
      <c r="N1006" s="96">
        <v>0</v>
      </c>
      <c r="O1006" s="96">
        <v>0</v>
      </c>
      <c r="P1006" s="122">
        <v>0</v>
      </c>
      <c r="Q1006" s="101" t="str">
        <f>IF(G1006="01 Jan 1900","Unregistered","Registered")</f>
        <v>Unregistered</v>
      </c>
      <c r="R1006" s="123"/>
      <c r="S1006" s="95"/>
    </row>
    <row r="1007" spans="1:21" x14ac:dyDescent="0.3">
      <c r="A1007" s="114">
        <v>9524</v>
      </c>
      <c r="B1007" s="114" t="s">
        <v>1657</v>
      </c>
      <c r="C1007" s="114" t="s">
        <v>1255</v>
      </c>
      <c r="D1007" s="114" t="s">
        <v>8719</v>
      </c>
      <c r="E1007" s="114" t="s">
        <v>8720</v>
      </c>
      <c r="F1007" s="115">
        <v>44761</v>
      </c>
      <c r="G1007" s="114" t="s">
        <v>5180</v>
      </c>
      <c r="H1007" s="116">
        <v>4495000</v>
      </c>
      <c r="I1007" s="116">
        <v>4495000</v>
      </c>
      <c r="J1007" s="116">
        <v>4495000</v>
      </c>
      <c r="K1007" s="116">
        <v>0</v>
      </c>
      <c r="L1007" s="116">
        <v>0</v>
      </c>
      <c r="M1007" s="116">
        <v>0</v>
      </c>
      <c r="N1007" s="116">
        <v>0</v>
      </c>
      <c r="O1007" s="116">
        <v>0</v>
      </c>
      <c r="P1007" s="120">
        <v>0</v>
      </c>
      <c r="Q1007" s="27" t="str">
        <f>IF(G1007="01 Jan 1900","Unregistered","Registered")</f>
        <v>Registered</v>
      </c>
      <c r="R1007" s="121">
        <f>I1007/H1007</f>
        <v>1</v>
      </c>
      <c r="T1007" s="117">
        <f t="shared" ref="T1007:T1054" si="80">L1007+M1007+N1007+O1007+P1007</f>
        <v>0</v>
      </c>
      <c r="U1007" s="117">
        <f t="shared" ref="U1007:U1054" si="81">K1007-T1007</f>
        <v>0</v>
      </c>
    </row>
    <row r="1008" spans="1:21" x14ac:dyDescent="0.3">
      <c r="A1008" s="114">
        <v>9525</v>
      </c>
      <c r="B1008" s="114" t="s">
        <v>1657</v>
      </c>
      <c r="C1008" s="114" t="s">
        <v>1255</v>
      </c>
      <c r="D1008" s="114" t="s">
        <v>8721</v>
      </c>
      <c r="E1008" s="114" t="s">
        <v>8722</v>
      </c>
      <c r="F1008" s="115">
        <v>45287</v>
      </c>
      <c r="G1008" s="114" t="s">
        <v>2979</v>
      </c>
      <c r="H1008" s="116">
        <v>4495000</v>
      </c>
      <c r="I1008" s="116">
        <v>4495000</v>
      </c>
      <c r="J1008" s="116">
        <v>4495000</v>
      </c>
      <c r="K1008" s="116">
        <v>0</v>
      </c>
      <c r="L1008" s="116">
        <v>0</v>
      </c>
      <c r="M1008" s="116">
        <v>0</v>
      </c>
      <c r="N1008" s="116">
        <v>0</v>
      </c>
      <c r="O1008" s="116">
        <v>0</v>
      </c>
      <c r="P1008" s="120">
        <v>0</v>
      </c>
      <c r="Q1008" s="27" t="str">
        <f>IF(G1008="01 Jan 1900","Unregistered","Registered")</f>
        <v>Registered</v>
      </c>
      <c r="R1008" s="121">
        <f>I1008/H1008</f>
        <v>1</v>
      </c>
      <c r="T1008" s="117">
        <f t="shared" si="80"/>
        <v>0</v>
      </c>
      <c r="U1008" s="117">
        <f t="shared" si="81"/>
        <v>0</v>
      </c>
    </row>
    <row r="1009" spans="1:21" x14ac:dyDescent="0.3">
      <c r="A1009" s="114">
        <v>9526</v>
      </c>
      <c r="B1009" s="114" t="s">
        <v>1657</v>
      </c>
      <c r="C1009" s="114" t="s">
        <v>1255</v>
      </c>
      <c r="D1009" s="114" t="s">
        <v>8723</v>
      </c>
      <c r="E1009" s="114" t="s">
        <v>8724</v>
      </c>
      <c r="F1009" s="115">
        <v>44644</v>
      </c>
      <c r="G1009" s="114" t="s">
        <v>5094</v>
      </c>
      <c r="H1009" s="116">
        <v>4400000</v>
      </c>
      <c r="I1009" s="116">
        <v>4400000</v>
      </c>
      <c r="J1009" s="116">
        <v>4400000</v>
      </c>
      <c r="K1009" s="116">
        <v>0</v>
      </c>
      <c r="L1009" s="116">
        <v>0</v>
      </c>
      <c r="M1009" s="116">
        <v>0</v>
      </c>
      <c r="N1009" s="116">
        <v>0</v>
      </c>
      <c r="O1009" s="116">
        <v>0</v>
      </c>
      <c r="P1009" s="120">
        <v>0</v>
      </c>
      <c r="Q1009" s="27" t="str">
        <f>IF(G1009="01 Jan 1900","Unregistered","Registered")</f>
        <v>Registered</v>
      </c>
      <c r="R1009" s="121">
        <f>I1009/H1009</f>
        <v>1</v>
      </c>
      <c r="T1009" s="117">
        <f t="shared" si="80"/>
        <v>0</v>
      </c>
      <c r="U1009" s="117">
        <f t="shared" si="81"/>
        <v>0</v>
      </c>
    </row>
    <row r="1010" spans="1:21" x14ac:dyDescent="0.3">
      <c r="A1010" s="114">
        <v>9527</v>
      </c>
      <c r="B1010" s="114" t="s">
        <v>1657</v>
      </c>
      <c r="C1010" s="114" t="s">
        <v>1255</v>
      </c>
      <c r="D1010" s="114" t="s">
        <v>8725</v>
      </c>
      <c r="E1010" s="114" t="s">
        <v>8726</v>
      </c>
      <c r="F1010" s="115">
        <v>44847</v>
      </c>
      <c r="G1010" s="114" t="s">
        <v>5118</v>
      </c>
      <c r="H1010" s="116">
        <v>4610700</v>
      </c>
      <c r="I1010" s="116">
        <v>4610700</v>
      </c>
      <c r="J1010" s="116">
        <v>4610700</v>
      </c>
      <c r="K1010" s="116">
        <v>0</v>
      </c>
      <c r="L1010" s="116">
        <v>0</v>
      </c>
      <c r="M1010" s="116">
        <v>0</v>
      </c>
      <c r="N1010" s="116">
        <v>0</v>
      </c>
      <c r="O1010" s="116">
        <v>0</v>
      </c>
      <c r="P1010" s="120">
        <v>0</v>
      </c>
      <c r="Q1010" s="27" t="str">
        <f>IF(G1010="01 Jan 1900","Unregistered","Registered")</f>
        <v>Registered</v>
      </c>
      <c r="R1010" s="121">
        <f>I1010/H1010</f>
        <v>1</v>
      </c>
      <c r="T1010" s="117">
        <f t="shared" si="80"/>
        <v>0</v>
      </c>
      <c r="U1010" s="117">
        <f t="shared" si="81"/>
        <v>0</v>
      </c>
    </row>
    <row r="1011" spans="1:21" x14ac:dyDescent="0.3">
      <c r="A1011" s="114">
        <v>9528</v>
      </c>
      <c r="B1011" s="114" t="s">
        <v>1657</v>
      </c>
      <c r="C1011" s="114" t="s">
        <v>1255</v>
      </c>
      <c r="D1011" s="114" t="s">
        <v>8727</v>
      </c>
      <c r="E1011" s="114" t="s">
        <v>8728</v>
      </c>
      <c r="F1011" s="115">
        <v>44742</v>
      </c>
      <c r="G1011" s="114" t="s">
        <v>5132</v>
      </c>
      <c r="H1011" s="116">
        <v>4495000</v>
      </c>
      <c r="I1011" s="116">
        <v>4495000</v>
      </c>
      <c r="J1011" s="116">
        <v>4495000</v>
      </c>
      <c r="K1011" s="116">
        <v>0</v>
      </c>
      <c r="L1011" s="116">
        <v>0</v>
      </c>
      <c r="M1011" s="116">
        <v>0</v>
      </c>
      <c r="N1011" s="116">
        <v>0</v>
      </c>
      <c r="O1011" s="116">
        <v>0</v>
      </c>
      <c r="P1011" s="120">
        <v>0</v>
      </c>
      <c r="Q1011" s="27" t="str">
        <f>IF(G1011="01 Jan 1900","Unregistered","Registered")</f>
        <v>Registered</v>
      </c>
      <c r="R1011" s="121">
        <f>I1011/H1011</f>
        <v>1</v>
      </c>
      <c r="T1011" s="117">
        <f t="shared" si="80"/>
        <v>0</v>
      </c>
      <c r="U1011" s="117">
        <f t="shared" si="81"/>
        <v>0</v>
      </c>
    </row>
    <row r="1012" spans="1:21" x14ac:dyDescent="0.3">
      <c r="A1012" s="114">
        <v>9529</v>
      </c>
      <c r="B1012" s="114" t="s">
        <v>1657</v>
      </c>
      <c r="C1012" s="114" t="s">
        <v>1255</v>
      </c>
      <c r="D1012" s="114" t="s">
        <v>8729</v>
      </c>
      <c r="E1012" s="114" t="s">
        <v>8730</v>
      </c>
      <c r="F1012" s="115">
        <v>45218</v>
      </c>
      <c r="G1012" s="114" t="s">
        <v>1963</v>
      </c>
      <c r="H1012" s="116">
        <v>4300000</v>
      </c>
      <c r="I1012" s="116">
        <v>4300000</v>
      </c>
      <c r="J1012" s="116">
        <v>4300000</v>
      </c>
      <c r="K1012" s="116">
        <v>0</v>
      </c>
      <c r="L1012" s="116">
        <v>0</v>
      </c>
      <c r="M1012" s="116">
        <v>0</v>
      </c>
      <c r="N1012" s="116">
        <v>0</v>
      </c>
      <c r="O1012" s="116">
        <v>0</v>
      </c>
      <c r="P1012" s="120">
        <v>0</v>
      </c>
      <c r="Q1012" s="27" t="str">
        <f>IF(G1012="01 Jan 1900","Unregistered","Registered")</f>
        <v>Registered</v>
      </c>
      <c r="R1012" s="121">
        <f>I1012/H1012</f>
        <v>1</v>
      </c>
      <c r="T1012" s="117">
        <f t="shared" si="80"/>
        <v>0</v>
      </c>
      <c r="U1012" s="117">
        <f t="shared" si="81"/>
        <v>0</v>
      </c>
    </row>
    <row r="1013" spans="1:21" x14ac:dyDescent="0.3">
      <c r="A1013" s="114">
        <v>9530</v>
      </c>
      <c r="B1013" s="114" t="s">
        <v>1657</v>
      </c>
      <c r="C1013" s="114" t="s">
        <v>1255</v>
      </c>
      <c r="D1013" s="114" t="s">
        <v>8731</v>
      </c>
      <c r="E1013" s="114" t="s">
        <v>8732</v>
      </c>
      <c r="F1013" s="115">
        <v>44340</v>
      </c>
      <c r="G1013" s="114" t="s">
        <v>2536</v>
      </c>
      <c r="H1013" s="116">
        <v>4000000</v>
      </c>
      <c r="I1013" s="116">
        <v>4000000</v>
      </c>
      <c r="J1013" s="116">
        <v>4000000</v>
      </c>
      <c r="K1013" s="116">
        <v>0</v>
      </c>
      <c r="L1013" s="116">
        <v>0</v>
      </c>
      <c r="M1013" s="116">
        <v>0</v>
      </c>
      <c r="N1013" s="116">
        <v>0</v>
      </c>
      <c r="O1013" s="116">
        <v>0</v>
      </c>
      <c r="P1013" s="120">
        <v>0</v>
      </c>
      <c r="Q1013" s="27" t="str">
        <f>IF(G1013="01 Jan 1900","Unregistered","Registered")</f>
        <v>Registered</v>
      </c>
      <c r="R1013" s="121">
        <f>I1013/H1013</f>
        <v>1</v>
      </c>
      <c r="T1013" s="117">
        <f t="shared" si="80"/>
        <v>0</v>
      </c>
      <c r="U1013" s="117">
        <f t="shared" si="81"/>
        <v>0</v>
      </c>
    </row>
    <row r="1014" spans="1:21" x14ac:dyDescent="0.3">
      <c r="A1014" s="114">
        <v>9531</v>
      </c>
      <c r="B1014" s="114" t="s">
        <v>1657</v>
      </c>
      <c r="C1014" s="114" t="s">
        <v>1255</v>
      </c>
      <c r="D1014" s="114" t="s">
        <v>8733</v>
      </c>
      <c r="E1014" s="114" t="s">
        <v>8734</v>
      </c>
      <c r="F1014" s="115">
        <v>44942</v>
      </c>
      <c r="G1014" s="114" t="s">
        <v>2862</v>
      </c>
      <c r="H1014" s="116">
        <v>4495000</v>
      </c>
      <c r="I1014" s="116">
        <v>4495000</v>
      </c>
      <c r="J1014" s="116">
        <v>4495000</v>
      </c>
      <c r="K1014" s="116">
        <v>0</v>
      </c>
      <c r="L1014" s="116">
        <v>0</v>
      </c>
      <c r="M1014" s="116">
        <v>0</v>
      </c>
      <c r="N1014" s="116">
        <v>0</v>
      </c>
      <c r="O1014" s="116">
        <v>0</v>
      </c>
      <c r="P1014" s="120">
        <v>0</v>
      </c>
      <c r="Q1014" s="27" t="str">
        <f>IF(G1014="01 Jan 1900","Unregistered","Registered")</f>
        <v>Registered</v>
      </c>
      <c r="R1014" s="121">
        <f>I1014/H1014</f>
        <v>1</v>
      </c>
      <c r="T1014" s="117">
        <f t="shared" si="80"/>
        <v>0</v>
      </c>
      <c r="U1014" s="117">
        <f t="shared" si="81"/>
        <v>0</v>
      </c>
    </row>
    <row r="1015" spans="1:21" x14ac:dyDescent="0.3">
      <c r="A1015" s="114">
        <v>9532</v>
      </c>
      <c r="B1015" s="114" t="s">
        <v>1657</v>
      </c>
      <c r="C1015" s="114" t="s">
        <v>1255</v>
      </c>
      <c r="D1015" s="114" t="s">
        <v>8735</v>
      </c>
      <c r="E1015" s="114" t="s">
        <v>8736</v>
      </c>
      <c r="F1015" s="115">
        <v>44970</v>
      </c>
      <c r="G1015" s="114" t="s">
        <v>5154</v>
      </c>
      <c r="H1015" s="116">
        <v>4806900</v>
      </c>
      <c r="I1015" s="116">
        <v>4806900</v>
      </c>
      <c r="J1015" s="116">
        <v>4806900</v>
      </c>
      <c r="K1015" s="116">
        <v>0</v>
      </c>
      <c r="L1015" s="116">
        <v>0</v>
      </c>
      <c r="M1015" s="116">
        <v>0</v>
      </c>
      <c r="N1015" s="116">
        <v>0</v>
      </c>
      <c r="O1015" s="116">
        <v>0</v>
      </c>
      <c r="P1015" s="120">
        <v>0</v>
      </c>
      <c r="Q1015" s="27" t="str">
        <f>IF(G1015="01 Jan 1900","Unregistered","Registered")</f>
        <v>Registered</v>
      </c>
      <c r="R1015" s="121">
        <f>I1015/H1015</f>
        <v>1</v>
      </c>
      <c r="T1015" s="117">
        <f t="shared" si="80"/>
        <v>0</v>
      </c>
      <c r="U1015" s="117">
        <f t="shared" si="81"/>
        <v>0</v>
      </c>
    </row>
    <row r="1016" spans="1:21" x14ac:dyDescent="0.3">
      <c r="A1016" s="114">
        <v>9533</v>
      </c>
      <c r="B1016" s="114" t="s">
        <v>1657</v>
      </c>
      <c r="C1016" s="114" t="s">
        <v>1255</v>
      </c>
      <c r="D1016" s="114" t="s">
        <v>8737</v>
      </c>
      <c r="E1016" s="114" t="s">
        <v>8738</v>
      </c>
      <c r="F1016" s="115">
        <v>44253</v>
      </c>
      <c r="G1016" s="114" t="s">
        <v>8610</v>
      </c>
      <c r="H1016" s="116">
        <v>4490000</v>
      </c>
      <c r="I1016" s="116">
        <v>4490000</v>
      </c>
      <c r="J1016" s="116">
        <v>4490000</v>
      </c>
      <c r="K1016" s="116">
        <v>0</v>
      </c>
      <c r="L1016" s="116">
        <v>0</v>
      </c>
      <c r="M1016" s="116">
        <v>0</v>
      </c>
      <c r="N1016" s="116">
        <v>0</v>
      </c>
      <c r="O1016" s="116">
        <v>0</v>
      </c>
      <c r="P1016" s="120">
        <v>0</v>
      </c>
      <c r="Q1016" s="27" t="str">
        <f>IF(G1016="01 Jan 1900","Unregistered","Registered")</f>
        <v>Registered</v>
      </c>
      <c r="R1016" s="121">
        <f>I1016/H1016</f>
        <v>1</v>
      </c>
      <c r="T1016" s="117">
        <f t="shared" si="80"/>
        <v>0</v>
      </c>
      <c r="U1016" s="117">
        <f t="shared" si="81"/>
        <v>0</v>
      </c>
    </row>
    <row r="1017" spans="1:21" x14ac:dyDescent="0.3">
      <c r="A1017" s="114">
        <v>9534</v>
      </c>
      <c r="B1017" s="114" t="s">
        <v>1657</v>
      </c>
      <c r="C1017" s="114" t="s">
        <v>1255</v>
      </c>
      <c r="D1017" s="114" t="s">
        <v>8739</v>
      </c>
      <c r="E1017" s="114" t="s">
        <v>8740</v>
      </c>
      <c r="F1017" s="115">
        <v>44237</v>
      </c>
      <c r="G1017" s="114" t="s">
        <v>8607</v>
      </c>
      <c r="H1017" s="116">
        <v>4490000</v>
      </c>
      <c r="I1017" s="116">
        <v>4490000</v>
      </c>
      <c r="J1017" s="116">
        <v>4490000</v>
      </c>
      <c r="K1017" s="116">
        <v>0</v>
      </c>
      <c r="L1017" s="116">
        <v>0</v>
      </c>
      <c r="M1017" s="116">
        <v>0</v>
      </c>
      <c r="N1017" s="116">
        <v>0</v>
      </c>
      <c r="O1017" s="116">
        <v>0</v>
      </c>
      <c r="P1017" s="120">
        <v>0</v>
      </c>
      <c r="Q1017" s="27" t="str">
        <f>IF(G1017="01 Jan 1900","Unregistered","Registered")</f>
        <v>Registered</v>
      </c>
      <c r="R1017" s="121">
        <f>I1017/H1017</f>
        <v>1</v>
      </c>
      <c r="T1017" s="117">
        <f t="shared" si="80"/>
        <v>0</v>
      </c>
      <c r="U1017" s="117">
        <f t="shared" si="81"/>
        <v>0</v>
      </c>
    </row>
    <row r="1018" spans="1:21" x14ac:dyDescent="0.3">
      <c r="A1018" s="114">
        <v>9535</v>
      </c>
      <c r="B1018" s="114" t="s">
        <v>1657</v>
      </c>
      <c r="C1018" s="114" t="s">
        <v>1255</v>
      </c>
      <c r="D1018" s="114" t="s">
        <v>8741</v>
      </c>
      <c r="E1018" s="114" t="s">
        <v>8742</v>
      </c>
      <c r="F1018" s="115">
        <v>44852</v>
      </c>
      <c r="G1018" s="114" t="s">
        <v>5123</v>
      </c>
      <c r="H1018" s="116">
        <v>4495000</v>
      </c>
      <c r="I1018" s="116">
        <v>4495000</v>
      </c>
      <c r="J1018" s="116">
        <v>4495000</v>
      </c>
      <c r="K1018" s="116">
        <v>0</v>
      </c>
      <c r="L1018" s="116">
        <v>0</v>
      </c>
      <c r="M1018" s="116">
        <v>0</v>
      </c>
      <c r="N1018" s="116">
        <v>0</v>
      </c>
      <c r="O1018" s="116">
        <v>0</v>
      </c>
      <c r="P1018" s="120">
        <v>0</v>
      </c>
      <c r="Q1018" s="27" t="str">
        <f>IF(G1018="01 Jan 1900","Unregistered","Registered")</f>
        <v>Registered</v>
      </c>
      <c r="R1018" s="121">
        <f>I1018/H1018</f>
        <v>1</v>
      </c>
      <c r="T1018" s="117">
        <f t="shared" si="80"/>
        <v>0</v>
      </c>
      <c r="U1018" s="117">
        <f t="shared" si="81"/>
        <v>0</v>
      </c>
    </row>
    <row r="1019" spans="1:21" x14ac:dyDescent="0.3">
      <c r="A1019" s="114">
        <v>9536</v>
      </c>
      <c r="B1019" s="114" t="s">
        <v>1657</v>
      </c>
      <c r="C1019" s="114" t="s">
        <v>1255</v>
      </c>
      <c r="D1019" s="114" t="s">
        <v>8743</v>
      </c>
      <c r="E1019" s="114" t="s">
        <v>8744</v>
      </c>
      <c r="F1019" s="115">
        <v>44761</v>
      </c>
      <c r="G1019" s="114" t="s">
        <v>5361</v>
      </c>
      <c r="H1019" s="116">
        <v>4400000</v>
      </c>
      <c r="I1019" s="116">
        <v>4400000</v>
      </c>
      <c r="J1019" s="116">
        <v>4400000</v>
      </c>
      <c r="K1019" s="116">
        <v>0</v>
      </c>
      <c r="L1019" s="116">
        <v>0</v>
      </c>
      <c r="M1019" s="116">
        <v>0</v>
      </c>
      <c r="N1019" s="116">
        <v>0</v>
      </c>
      <c r="O1019" s="116">
        <v>0</v>
      </c>
      <c r="P1019" s="120">
        <v>0</v>
      </c>
      <c r="Q1019" s="27" t="str">
        <f>IF(G1019="01 Jan 1900","Unregistered","Registered")</f>
        <v>Registered</v>
      </c>
      <c r="R1019" s="121">
        <f>I1019/H1019</f>
        <v>1</v>
      </c>
      <c r="T1019" s="117">
        <f t="shared" si="80"/>
        <v>0</v>
      </c>
      <c r="U1019" s="117">
        <f t="shared" si="81"/>
        <v>0</v>
      </c>
    </row>
    <row r="1020" spans="1:21" x14ac:dyDescent="0.3">
      <c r="A1020" s="114">
        <v>9537</v>
      </c>
      <c r="B1020" s="114" t="s">
        <v>1657</v>
      </c>
      <c r="C1020" s="114" t="s">
        <v>1255</v>
      </c>
      <c r="D1020" s="114" t="s">
        <v>8745</v>
      </c>
      <c r="E1020" s="114" t="s">
        <v>8746</v>
      </c>
      <c r="F1020" s="115">
        <v>45028</v>
      </c>
      <c r="G1020" s="114" t="s">
        <v>2616</v>
      </c>
      <c r="H1020" s="116">
        <v>4737525</v>
      </c>
      <c r="I1020" s="116">
        <v>4737525</v>
      </c>
      <c r="J1020" s="116">
        <v>4737525</v>
      </c>
      <c r="K1020" s="116">
        <v>0</v>
      </c>
      <c r="L1020" s="116">
        <v>0</v>
      </c>
      <c r="M1020" s="116">
        <v>0</v>
      </c>
      <c r="N1020" s="116">
        <v>0</v>
      </c>
      <c r="O1020" s="116">
        <v>0</v>
      </c>
      <c r="P1020" s="120">
        <v>0</v>
      </c>
      <c r="Q1020" s="27" t="str">
        <f>IF(G1020="01 Jan 1900","Unregistered","Registered")</f>
        <v>Registered</v>
      </c>
      <c r="R1020" s="121">
        <f>I1020/H1020</f>
        <v>1</v>
      </c>
      <c r="T1020" s="117">
        <f t="shared" si="80"/>
        <v>0</v>
      </c>
      <c r="U1020" s="117">
        <f t="shared" si="81"/>
        <v>0</v>
      </c>
    </row>
    <row r="1021" spans="1:21" x14ac:dyDescent="0.3">
      <c r="A1021" s="114">
        <v>9538</v>
      </c>
      <c r="B1021" s="114" t="s">
        <v>1657</v>
      </c>
      <c r="C1021" s="114" t="s">
        <v>1255</v>
      </c>
      <c r="D1021" s="114" t="s">
        <v>8747</v>
      </c>
      <c r="E1021" s="114" t="s">
        <v>8748</v>
      </c>
      <c r="F1021" s="115">
        <v>45404</v>
      </c>
      <c r="G1021" s="114" t="s">
        <v>1755</v>
      </c>
      <c r="H1021" s="116">
        <v>4490976</v>
      </c>
      <c r="I1021" s="116">
        <v>4490976</v>
      </c>
      <c r="J1021" s="116">
        <v>4490976</v>
      </c>
      <c r="K1021" s="116">
        <v>0</v>
      </c>
      <c r="L1021" s="116">
        <v>0</v>
      </c>
      <c r="M1021" s="116">
        <v>0</v>
      </c>
      <c r="N1021" s="116">
        <v>0</v>
      </c>
      <c r="O1021" s="116">
        <v>0</v>
      </c>
      <c r="P1021" s="120">
        <v>0</v>
      </c>
      <c r="Q1021" s="27" t="str">
        <f>IF(G1021="01 Jan 1900","Unregistered","Registered")</f>
        <v>Registered</v>
      </c>
      <c r="R1021" s="121">
        <f>I1021/H1021</f>
        <v>1</v>
      </c>
      <c r="T1021" s="117">
        <f t="shared" si="80"/>
        <v>0</v>
      </c>
      <c r="U1021" s="117">
        <f t="shared" si="81"/>
        <v>0</v>
      </c>
    </row>
    <row r="1022" spans="1:21" x14ac:dyDescent="0.3">
      <c r="A1022" s="114">
        <v>9539</v>
      </c>
      <c r="B1022" s="114" t="s">
        <v>1657</v>
      </c>
      <c r="C1022" s="114" t="s">
        <v>1255</v>
      </c>
      <c r="D1022" s="114" t="s">
        <v>8749</v>
      </c>
      <c r="E1022" s="114" t="s">
        <v>8750</v>
      </c>
      <c r="F1022" s="115">
        <v>45382</v>
      </c>
      <c r="G1022" s="114" t="s">
        <v>5428</v>
      </c>
      <c r="H1022" s="116">
        <v>4405671</v>
      </c>
      <c r="I1022" s="116">
        <v>4405671</v>
      </c>
      <c r="J1022" s="116">
        <v>4405671</v>
      </c>
      <c r="K1022" s="116">
        <v>0</v>
      </c>
      <c r="L1022" s="116">
        <v>0</v>
      </c>
      <c r="M1022" s="116">
        <v>0</v>
      </c>
      <c r="N1022" s="116">
        <v>0</v>
      </c>
      <c r="O1022" s="116">
        <v>0</v>
      </c>
      <c r="P1022" s="120">
        <v>0</v>
      </c>
      <c r="Q1022" s="27" t="str">
        <f>IF(G1022="01 Jan 1900","Unregistered","Registered")</f>
        <v>Registered</v>
      </c>
      <c r="R1022" s="121">
        <f>I1022/H1022</f>
        <v>1</v>
      </c>
      <c r="T1022" s="117">
        <f t="shared" si="80"/>
        <v>0</v>
      </c>
      <c r="U1022" s="117">
        <f t="shared" si="81"/>
        <v>0</v>
      </c>
    </row>
    <row r="1023" spans="1:21" x14ac:dyDescent="0.3">
      <c r="A1023" s="114">
        <v>9540</v>
      </c>
      <c r="B1023" s="114" t="s">
        <v>1657</v>
      </c>
      <c r="C1023" s="114" t="s">
        <v>1255</v>
      </c>
      <c r="D1023" s="114" t="s">
        <v>8751</v>
      </c>
      <c r="E1023" s="114" t="s">
        <v>8752</v>
      </c>
      <c r="F1023" s="115">
        <v>45432</v>
      </c>
      <c r="G1023" s="114" t="s">
        <v>7725</v>
      </c>
      <c r="H1023" s="116">
        <v>5006043</v>
      </c>
      <c r="I1023" s="116">
        <v>5006043</v>
      </c>
      <c r="J1023" s="116">
        <v>5006043</v>
      </c>
      <c r="K1023" s="116">
        <v>0</v>
      </c>
      <c r="L1023" s="116">
        <v>0</v>
      </c>
      <c r="M1023" s="116">
        <v>0</v>
      </c>
      <c r="N1023" s="116">
        <v>0</v>
      </c>
      <c r="O1023" s="116">
        <v>0</v>
      </c>
      <c r="P1023" s="120">
        <v>0</v>
      </c>
      <c r="Q1023" s="27" t="str">
        <f>IF(G1023="01 Jan 1900","Unregistered","Registered")</f>
        <v>Registered</v>
      </c>
      <c r="R1023" s="121">
        <f>I1023/H1023</f>
        <v>1</v>
      </c>
      <c r="T1023" s="117">
        <f t="shared" si="80"/>
        <v>0</v>
      </c>
      <c r="U1023" s="117">
        <f t="shared" si="81"/>
        <v>0</v>
      </c>
    </row>
    <row r="1024" spans="1:21" x14ac:dyDescent="0.3">
      <c r="A1024" s="114">
        <v>9541</v>
      </c>
      <c r="B1024" s="114" t="s">
        <v>1657</v>
      </c>
      <c r="C1024" s="114" t="s">
        <v>1255</v>
      </c>
      <c r="D1024" s="114" t="s">
        <v>8753</v>
      </c>
      <c r="E1024" s="114" t="s">
        <v>8754</v>
      </c>
      <c r="F1024" s="115">
        <v>45003</v>
      </c>
      <c r="G1024" s="114" t="s">
        <v>3745</v>
      </c>
      <c r="H1024" s="116">
        <v>4826500</v>
      </c>
      <c r="I1024" s="116">
        <v>4826500</v>
      </c>
      <c r="J1024" s="116">
        <v>4826500</v>
      </c>
      <c r="K1024" s="116">
        <v>0</v>
      </c>
      <c r="L1024" s="116">
        <v>0</v>
      </c>
      <c r="M1024" s="116">
        <v>0</v>
      </c>
      <c r="N1024" s="116">
        <v>0</v>
      </c>
      <c r="O1024" s="116">
        <v>0</v>
      </c>
      <c r="P1024" s="120">
        <v>0</v>
      </c>
      <c r="Q1024" s="27" t="str">
        <f>IF(G1024="01 Jan 1900","Unregistered","Registered")</f>
        <v>Registered</v>
      </c>
      <c r="R1024" s="121">
        <f>I1024/H1024</f>
        <v>1</v>
      </c>
      <c r="T1024" s="117">
        <f t="shared" si="80"/>
        <v>0</v>
      </c>
      <c r="U1024" s="117">
        <f t="shared" si="81"/>
        <v>0</v>
      </c>
    </row>
    <row r="1025" spans="1:21" x14ac:dyDescent="0.3">
      <c r="A1025" s="114">
        <v>9542</v>
      </c>
      <c r="B1025" s="114" t="s">
        <v>1657</v>
      </c>
      <c r="C1025" s="114" t="s">
        <v>1255</v>
      </c>
      <c r="D1025" s="114" t="s">
        <v>8755</v>
      </c>
      <c r="E1025" s="114" t="s">
        <v>8756</v>
      </c>
      <c r="F1025" s="115">
        <v>44833</v>
      </c>
      <c r="G1025" s="114" t="s">
        <v>5166</v>
      </c>
      <c r="H1025" s="116">
        <v>4000000</v>
      </c>
      <c r="I1025" s="116">
        <v>4000000</v>
      </c>
      <c r="J1025" s="116">
        <v>4000000</v>
      </c>
      <c r="K1025" s="116">
        <v>0</v>
      </c>
      <c r="L1025" s="116">
        <v>0</v>
      </c>
      <c r="M1025" s="116">
        <v>0</v>
      </c>
      <c r="N1025" s="116">
        <v>0</v>
      </c>
      <c r="O1025" s="116">
        <v>0</v>
      </c>
      <c r="P1025" s="120">
        <v>0</v>
      </c>
      <c r="Q1025" s="27" t="str">
        <f>IF(G1025="01 Jan 1900","Unregistered","Registered")</f>
        <v>Registered</v>
      </c>
      <c r="R1025" s="121">
        <f>I1025/H1025</f>
        <v>1</v>
      </c>
      <c r="T1025" s="117">
        <f t="shared" si="80"/>
        <v>0</v>
      </c>
      <c r="U1025" s="117">
        <f t="shared" si="81"/>
        <v>0</v>
      </c>
    </row>
    <row r="1026" spans="1:21" x14ac:dyDescent="0.3">
      <c r="A1026" s="114">
        <v>9543</v>
      </c>
      <c r="B1026" s="114" t="s">
        <v>1657</v>
      </c>
      <c r="C1026" s="114" t="s">
        <v>1255</v>
      </c>
      <c r="D1026" s="114" t="s">
        <v>8757</v>
      </c>
      <c r="E1026" s="114" t="s">
        <v>8758</v>
      </c>
      <c r="F1026" s="115">
        <v>44893</v>
      </c>
      <c r="G1026" s="114" t="s">
        <v>4957</v>
      </c>
      <c r="H1026" s="116">
        <v>4495000</v>
      </c>
      <c r="I1026" s="116">
        <v>4495000</v>
      </c>
      <c r="J1026" s="116">
        <v>4495000</v>
      </c>
      <c r="K1026" s="116">
        <v>0</v>
      </c>
      <c r="L1026" s="116">
        <v>0</v>
      </c>
      <c r="M1026" s="116">
        <v>0</v>
      </c>
      <c r="N1026" s="116">
        <v>0</v>
      </c>
      <c r="O1026" s="116">
        <v>0</v>
      </c>
      <c r="P1026" s="120">
        <v>0</v>
      </c>
      <c r="Q1026" s="27" t="str">
        <f>IF(G1026="01 Jan 1900","Unregistered","Registered")</f>
        <v>Registered</v>
      </c>
      <c r="R1026" s="121">
        <f>I1026/H1026</f>
        <v>1</v>
      </c>
      <c r="T1026" s="117">
        <f t="shared" si="80"/>
        <v>0</v>
      </c>
      <c r="U1026" s="117">
        <f t="shared" si="81"/>
        <v>0</v>
      </c>
    </row>
    <row r="1027" spans="1:21" x14ac:dyDescent="0.3">
      <c r="A1027" s="114">
        <v>9544</v>
      </c>
      <c r="B1027" s="114" t="s">
        <v>1657</v>
      </c>
      <c r="C1027" s="114" t="s">
        <v>1255</v>
      </c>
      <c r="D1027" s="114" t="s">
        <v>8759</v>
      </c>
      <c r="E1027" s="114" t="s">
        <v>8760</v>
      </c>
      <c r="F1027" s="115">
        <v>44524</v>
      </c>
      <c r="G1027" s="114" t="s">
        <v>5489</v>
      </c>
      <c r="H1027" s="116">
        <v>4495000</v>
      </c>
      <c r="I1027" s="116">
        <v>4495000</v>
      </c>
      <c r="J1027" s="116">
        <v>4495000</v>
      </c>
      <c r="K1027" s="116">
        <v>0</v>
      </c>
      <c r="L1027" s="116">
        <v>0</v>
      </c>
      <c r="M1027" s="116">
        <v>0</v>
      </c>
      <c r="N1027" s="116">
        <v>0</v>
      </c>
      <c r="O1027" s="116">
        <v>0</v>
      </c>
      <c r="P1027" s="120">
        <v>0</v>
      </c>
      <c r="Q1027" s="27" t="str">
        <f>IF(G1027="01 Jan 1900","Unregistered","Registered")</f>
        <v>Registered</v>
      </c>
      <c r="R1027" s="121">
        <f>I1027/H1027</f>
        <v>1</v>
      </c>
      <c r="T1027" s="117">
        <f t="shared" si="80"/>
        <v>0</v>
      </c>
      <c r="U1027" s="117">
        <f t="shared" si="81"/>
        <v>0</v>
      </c>
    </row>
    <row r="1028" spans="1:21" x14ac:dyDescent="0.3">
      <c r="A1028" s="114">
        <v>9545</v>
      </c>
      <c r="B1028" s="114" t="s">
        <v>1657</v>
      </c>
      <c r="C1028" s="114" t="s">
        <v>1255</v>
      </c>
      <c r="D1028" s="114" t="s">
        <v>8761</v>
      </c>
      <c r="E1028" s="114" t="s">
        <v>384</v>
      </c>
      <c r="F1028" s="115">
        <v>44874</v>
      </c>
      <c r="G1028" s="114" t="s">
        <v>5177</v>
      </c>
      <c r="H1028" s="116">
        <v>4495000</v>
      </c>
      <c r="I1028" s="116">
        <v>4495000</v>
      </c>
      <c r="J1028" s="116">
        <v>4495000</v>
      </c>
      <c r="K1028" s="116">
        <v>0</v>
      </c>
      <c r="L1028" s="116">
        <v>0</v>
      </c>
      <c r="M1028" s="116">
        <v>0</v>
      </c>
      <c r="N1028" s="116">
        <v>0</v>
      </c>
      <c r="O1028" s="116">
        <v>0</v>
      </c>
      <c r="P1028" s="120">
        <v>0</v>
      </c>
      <c r="Q1028" s="27" t="str">
        <f>IF(G1028="01 Jan 1900","Unregistered","Registered")</f>
        <v>Registered</v>
      </c>
      <c r="R1028" s="121">
        <f>I1028/H1028</f>
        <v>1</v>
      </c>
      <c r="T1028" s="117">
        <f t="shared" si="80"/>
        <v>0</v>
      </c>
      <c r="U1028" s="117">
        <f t="shared" si="81"/>
        <v>0</v>
      </c>
    </row>
    <row r="1029" spans="1:21" x14ac:dyDescent="0.3">
      <c r="A1029" s="114">
        <v>9546</v>
      </c>
      <c r="B1029" s="114" t="s">
        <v>1657</v>
      </c>
      <c r="C1029" s="114" t="s">
        <v>1255</v>
      </c>
      <c r="D1029" s="114" t="s">
        <v>8762</v>
      </c>
      <c r="E1029" s="114" t="s">
        <v>8763</v>
      </c>
      <c r="F1029" s="115">
        <v>45334</v>
      </c>
      <c r="G1029" s="114" t="s">
        <v>5377</v>
      </c>
      <c r="H1029" s="116">
        <v>5014872</v>
      </c>
      <c r="I1029" s="116">
        <v>5014872</v>
      </c>
      <c r="J1029" s="116">
        <v>5014872</v>
      </c>
      <c r="K1029" s="116">
        <v>0</v>
      </c>
      <c r="L1029" s="116">
        <v>0</v>
      </c>
      <c r="M1029" s="116">
        <v>0</v>
      </c>
      <c r="N1029" s="116">
        <v>0</v>
      </c>
      <c r="O1029" s="116">
        <v>0</v>
      </c>
      <c r="P1029" s="120">
        <v>0</v>
      </c>
      <c r="Q1029" s="27" t="str">
        <f>IF(G1029="01 Jan 1900","Unregistered","Registered")</f>
        <v>Registered</v>
      </c>
      <c r="R1029" s="121">
        <f>I1029/H1029</f>
        <v>1</v>
      </c>
      <c r="T1029" s="117">
        <f t="shared" si="80"/>
        <v>0</v>
      </c>
      <c r="U1029" s="117">
        <f t="shared" si="81"/>
        <v>0</v>
      </c>
    </row>
    <row r="1030" spans="1:21" x14ac:dyDescent="0.3">
      <c r="A1030" s="114">
        <v>9547</v>
      </c>
      <c r="B1030" s="114" t="s">
        <v>1657</v>
      </c>
      <c r="C1030" s="114" t="s">
        <v>1255</v>
      </c>
      <c r="D1030" s="114" t="s">
        <v>8764</v>
      </c>
      <c r="E1030" s="114" t="s">
        <v>8765</v>
      </c>
      <c r="F1030" s="115">
        <v>45335</v>
      </c>
      <c r="G1030" s="114" t="s">
        <v>1822</v>
      </c>
      <c r="H1030" s="116">
        <v>4973670</v>
      </c>
      <c r="I1030" s="116">
        <v>4973670</v>
      </c>
      <c r="J1030" s="116">
        <v>4973670</v>
      </c>
      <c r="K1030" s="116">
        <v>0</v>
      </c>
      <c r="L1030" s="116">
        <v>0</v>
      </c>
      <c r="M1030" s="116">
        <v>0</v>
      </c>
      <c r="N1030" s="116">
        <v>0</v>
      </c>
      <c r="O1030" s="116">
        <v>0</v>
      </c>
      <c r="P1030" s="120">
        <v>0</v>
      </c>
      <c r="Q1030" s="27" t="str">
        <f>IF(G1030="01 Jan 1900","Unregistered","Registered")</f>
        <v>Registered</v>
      </c>
      <c r="R1030" s="121">
        <f>I1030/H1030</f>
        <v>1</v>
      </c>
      <c r="T1030" s="117">
        <f t="shared" si="80"/>
        <v>0</v>
      </c>
      <c r="U1030" s="117">
        <f t="shared" si="81"/>
        <v>0</v>
      </c>
    </row>
    <row r="1031" spans="1:21" x14ac:dyDescent="0.3">
      <c r="A1031" s="114">
        <v>9548</v>
      </c>
      <c r="B1031" s="114" t="s">
        <v>1657</v>
      </c>
      <c r="C1031" s="114" t="s">
        <v>1255</v>
      </c>
      <c r="D1031" s="114" t="s">
        <v>8766</v>
      </c>
      <c r="E1031" s="114" t="s">
        <v>8767</v>
      </c>
      <c r="F1031" s="115">
        <v>44530</v>
      </c>
      <c r="G1031" s="114" t="s">
        <v>5363</v>
      </c>
      <c r="H1031" s="116">
        <v>4495000</v>
      </c>
      <c r="I1031" s="116">
        <v>4495000</v>
      </c>
      <c r="J1031" s="116">
        <v>4495000</v>
      </c>
      <c r="K1031" s="116">
        <v>0</v>
      </c>
      <c r="L1031" s="116">
        <v>0</v>
      </c>
      <c r="M1031" s="116">
        <v>0</v>
      </c>
      <c r="N1031" s="116">
        <v>0</v>
      </c>
      <c r="O1031" s="116">
        <v>0</v>
      </c>
      <c r="P1031" s="120">
        <v>0</v>
      </c>
      <c r="Q1031" s="27" t="str">
        <f>IF(G1031="01 Jan 1900","Unregistered","Registered")</f>
        <v>Registered</v>
      </c>
      <c r="R1031" s="121">
        <f>I1031/H1031</f>
        <v>1</v>
      </c>
      <c r="T1031" s="117">
        <f t="shared" si="80"/>
        <v>0</v>
      </c>
      <c r="U1031" s="117">
        <f t="shared" si="81"/>
        <v>0</v>
      </c>
    </row>
    <row r="1032" spans="1:21" x14ac:dyDescent="0.3">
      <c r="A1032" s="114">
        <v>9549</v>
      </c>
      <c r="B1032" s="114" t="s">
        <v>1657</v>
      </c>
      <c r="C1032" s="114" t="s">
        <v>1255</v>
      </c>
      <c r="D1032" s="114" t="s">
        <v>8768</v>
      </c>
      <c r="E1032" s="114" t="s">
        <v>8769</v>
      </c>
      <c r="F1032" s="115">
        <v>44802</v>
      </c>
      <c r="G1032" s="114" t="s">
        <v>2998</v>
      </c>
      <c r="H1032" s="116">
        <v>4826500</v>
      </c>
      <c r="I1032" s="116">
        <v>4826500</v>
      </c>
      <c r="J1032" s="116">
        <v>4826500</v>
      </c>
      <c r="K1032" s="116">
        <v>0</v>
      </c>
      <c r="L1032" s="116">
        <v>0</v>
      </c>
      <c r="M1032" s="116">
        <v>0</v>
      </c>
      <c r="N1032" s="116">
        <v>0</v>
      </c>
      <c r="O1032" s="116">
        <v>0</v>
      </c>
      <c r="P1032" s="120">
        <v>0</v>
      </c>
      <c r="Q1032" s="27" t="str">
        <f>IF(G1032="01 Jan 1900","Unregistered","Registered")</f>
        <v>Registered</v>
      </c>
      <c r="R1032" s="121">
        <f>I1032/H1032</f>
        <v>1</v>
      </c>
      <c r="T1032" s="117">
        <f t="shared" si="80"/>
        <v>0</v>
      </c>
      <c r="U1032" s="117">
        <f t="shared" si="81"/>
        <v>0</v>
      </c>
    </row>
    <row r="1033" spans="1:21" x14ac:dyDescent="0.3">
      <c r="A1033" s="114">
        <v>9550</v>
      </c>
      <c r="B1033" s="114" t="s">
        <v>1657</v>
      </c>
      <c r="C1033" s="114" t="s">
        <v>1255</v>
      </c>
      <c r="D1033" s="114" t="s">
        <v>8770</v>
      </c>
      <c r="E1033" s="114" t="s">
        <v>8771</v>
      </c>
      <c r="F1033" s="115">
        <v>45356</v>
      </c>
      <c r="G1033" s="114" t="s">
        <v>2384</v>
      </c>
      <c r="H1033" s="116">
        <v>4372317</v>
      </c>
      <c r="I1033" s="116">
        <v>4372317</v>
      </c>
      <c r="J1033" s="116">
        <v>4372317</v>
      </c>
      <c r="K1033" s="116">
        <v>0</v>
      </c>
      <c r="L1033" s="116">
        <v>0</v>
      </c>
      <c r="M1033" s="116">
        <v>0</v>
      </c>
      <c r="N1033" s="116">
        <v>0</v>
      </c>
      <c r="O1033" s="116">
        <v>0</v>
      </c>
      <c r="P1033" s="120">
        <v>0</v>
      </c>
      <c r="Q1033" s="27" t="str">
        <f>IF(G1033="01 Jan 1900","Unregistered","Registered")</f>
        <v>Registered</v>
      </c>
      <c r="R1033" s="121">
        <f>I1033/H1033</f>
        <v>1</v>
      </c>
      <c r="T1033" s="117">
        <f t="shared" si="80"/>
        <v>0</v>
      </c>
      <c r="U1033" s="117">
        <f t="shared" si="81"/>
        <v>0</v>
      </c>
    </row>
    <row r="1034" spans="1:21" x14ac:dyDescent="0.3">
      <c r="A1034" s="114">
        <v>9551</v>
      </c>
      <c r="B1034" s="114" t="s">
        <v>1657</v>
      </c>
      <c r="C1034" s="114" t="s">
        <v>1255</v>
      </c>
      <c r="D1034" s="114" t="s">
        <v>8772</v>
      </c>
      <c r="E1034" s="114" t="s">
        <v>8773</v>
      </c>
      <c r="F1034" s="115">
        <v>45322</v>
      </c>
      <c r="G1034" s="114" t="s">
        <v>3633</v>
      </c>
      <c r="H1034" s="116">
        <v>4454721</v>
      </c>
      <c r="I1034" s="116">
        <v>4454721</v>
      </c>
      <c r="J1034" s="116">
        <v>4454721</v>
      </c>
      <c r="K1034" s="116">
        <v>0</v>
      </c>
      <c r="L1034" s="116">
        <v>0</v>
      </c>
      <c r="M1034" s="116">
        <v>0</v>
      </c>
      <c r="N1034" s="116">
        <v>0</v>
      </c>
      <c r="O1034" s="116">
        <v>0</v>
      </c>
      <c r="P1034" s="120">
        <v>0</v>
      </c>
      <c r="Q1034" s="27" t="str">
        <f>IF(G1034="01 Jan 1900","Unregistered","Registered")</f>
        <v>Registered</v>
      </c>
      <c r="R1034" s="121">
        <f>I1034/H1034</f>
        <v>1</v>
      </c>
      <c r="T1034" s="117">
        <f t="shared" si="80"/>
        <v>0</v>
      </c>
      <c r="U1034" s="117">
        <f t="shared" si="81"/>
        <v>0</v>
      </c>
    </row>
    <row r="1035" spans="1:21" x14ac:dyDescent="0.3">
      <c r="A1035" s="114">
        <v>9552</v>
      </c>
      <c r="B1035" s="114" t="s">
        <v>1657</v>
      </c>
      <c r="C1035" s="114" t="s">
        <v>1255</v>
      </c>
      <c r="D1035" s="114" t="s">
        <v>8774</v>
      </c>
      <c r="E1035" s="114" t="s">
        <v>8775</v>
      </c>
      <c r="F1035" s="115">
        <v>44487</v>
      </c>
      <c r="G1035" s="114" t="s">
        <v>5139</v>
      </c>
      <c r="H1035" s="116">
        <v>4100000</v>
      </c>
      <c r="I1035" s="116">
        <v>4100000</v>
      </c>
      <c r="J1035" s="116">
        <v>4100000</v>
      </c>
      <c r="K1035" s="116">
        <v>0</v>
      </c>
      <c r="L1035" s="116">
        <v>0</v>
      </c>
      <c r="M1035" s="116">
        <v>0</v>
      </c>
      <c r="N1035" s="116">
        <v>0</v>
      </c>
      <c r="O1035" s="116">
        <v>0</v>
      </c>
      <c r="P1035" s="120">
        <v>0</v>
      </c>
      <c r="Q1035" s="27" t="str">
        <f>IF(G1035="01 Jan 1900","Unregistered","Registered")</f>
        <v>Registered</v>
      </c>
      <c r="R1035" s="121">
        <f>I1035/H1035</f>
        <v>1</v>
      </c>
      <c r="T1035" s="117">
        <f t="shared" si="80"/>
        <v>0</v>
      </c>
      <c r="U1035" s="117">
        <f t="shared" si="81"/>
        <v>0</v>
      </c>
    </row>
    <row r="1036" spans="1:21" x14ac:dyDescent="0.3">
      <c r="A1036" s="114">
        <v>9553</v>
      </c>
      <c r="B1036" s="114" t="s">
        <v>1657</v>
      </c>
      <c r="C1036" s="114" t="s">
        <v>1255</v>
      </c>
      <c r="D1036" s="114" t="s">
        <v>8776</v>
      </c>
      <c r="E1036" s="114" t="s">
        <v>8777</v>
      </c>
      <c r="F1036" s="115">
        <v>44569</v>
      </c>
      <c r="G1036" s="114" t="s">
        <v>5104</v>
      </c>
      <c r="H1036" s="116">
        <v>4495000</v>
      </c>
      <c r="I1036" s="116">
        <v>4495000</v>
      </c>
      <c r="J1036" s="116">
        <v>4495000</v>
      </c>
      <c r="K1036" s="116">
        <v>0</v>
      </c>
      <c r="L1036" s="116">
        <v>0</v>
      </c>
      <c r="M1036" s="116">
        <v>0</v>
      </c>
      <c r="N1036" s="116">
        <v>0</v>
      </c>
      <c r="O1036" s="116">
        <v>0</v>
      </c>
      <c r="P1036" s="120">
        <v>0</v>
      </c>
      <c r="Q1036" s="27" t="str">
        <f>IF(G1036="01 Jan 1900","Unregistered","Registered")</f>
        <v>Registered</v>
      </c>
      <c r="R1036" s="121">
        <f>I1036/H1036</f>
        <v>1</v>
      </c>
      <c r="T1036" s="117">
        <f t="shared" si="80"/>
        <v>0</v>
      </c>
      <c r="U1036" s="117">
        <f t="shared" si="81"/>
        <v>0</v>
      </c>
    </row>
    <row r="1037" spans="1:21" x14ac:dyDescent="0.3">
      <c r="A1037" s="114">
        <v>9554</v>
      </c>
      <c r="B1037" s="114" t="s">
        <v>1657</v>
      </c>
      <c r="C1037" s="114" t="s">
        <v>1255</v>
      </c>
      <c r="D1037" s="114" t="s">
        <v>8778</v>
      </c>
      <c r="E1037" s="114" t="s">
        <v>8662</v>
      </c>
      <c r="F1037" s="115">
        <v>45260</v>
      </c>
      <c r="G1037" s="114" t="s">
        <v>5478</v>
      </c>
      <c r="H1037" s="116">
        <v>4757850</v>
      </c>
      <c r="I1037" s="116">
        <v>4757850</v>
      </c>
      <c r="J1037" s="116">
        <v>4757850</v>
      </c>
      <c r="K1037" s="116">
        <v>0</v>
      </c>
      <c r="L1037" s="116">
        <v>0</v>
      </c>
      <c r="M1037" s="116">
        <v>0</v>
      </c>
      <c r="N1037" s="116">
        <v>0</v>
      </c>
      <c r="O1037" s="116">
        <v>0</v>
      </c>
      <c r="P1037" s="120">
        <v>0</v>
      </c>
      <c r="Q1037" s="27" t="str">
        <f>IF(G1037="01 Jan 1900","Unregistered","Registered")</f>
        <v>Registered</v>
      </c>
      <c r="R1037" s="121">
        <f>I1037/H1037</f>
        <v>1</v>
      </c>
      <c r="T1037" s="117">
        <f t="shared" si="80"/>
        <v>0</v>
      </c>
      <c r="U1037" s="117">
        <f t="shared" si="81"/>
        <v>0</v>
      </c>
    </row>
    <row r="1038" spans="1:21" x14ac:dyDescent="0.3">
      <c r="A1038" s="114">
        <v>9555</v>
      </c>
      <c r="B1038" s="114" t="s">
        <v>1657</v>
      </c>
      <c r="C1038" s="114" t="s">
        <v>1255</v>
      </c>
      <c r="D1038" s="114" t="s">
        <v>8779</v>
      </c>
      <c r="E1038" s="114" t="s">
        <v>8780</v>
      </c>
      <c r="F1038" s="115">
        <v>45278</v>
      </c>
      <c r="G1038" s="114" t="s">
        <v>1354</v>
      </c>
      <c r="H1038" s="116">
        <v>4757850</v>
      </c>
      <c r="I1038" s="116">
        <v>4757850</v>
      </c>
      <c r="J1038" s="116">
        <v>4757850</v>
      </c>
      <c r="K1038" s="116">
        <v>0</v>
      </c>
      <c r="L1038" s="116">
        <v>0</v>
      </c>
      <c r="M1038" s="116">
        <v>0</v>
      </c>
      <c r="N1038" s="116">
        <v>0</v>
      </c>
      <c r="O1038" s="116">
        <v>0</v>
      </c>
      <c r="P1038" s="120">
        <v>0</v>
      </c>
      <c r="Q1038" s="27" t="str">
        <f>IF(G1038="01 Jan 1900","Unregistered","Registered")</f>
        <v>Registered</v>
      </c>
      <c r="R1038" s="121">
        <f>I1038/H1038</f>
        <v>1</v>
      </c>
      <c r="T1038" s="117">
        <f t="shared" si="80"/>
        <v>0</v>
      </c>
      <c r="U1038" s="117">
        <f t="shared" si="81"/>
        <v>0</v>
      </c>
    </row>
    <row r="1039" spans="1:21" x14ac:dyDescent="0.3">
      <c r="A1039" s="114">
        <v>9556</v>
      </c>
      <c r="B1039" s="114" t="s">
        <v>1657</v>
      </c>
      <c r="C1039" s="114" t="s">
        <v>1255</v>
      </c>
      <c r="D1039" s="114" t="s">
        <v>8781</v>
      </c>
      <c r="E1039" s="114" t="s">
        <v>8782</v>
      </c>
      <c r="F1039" s="115">
        <v>44530</v>
      </c>
      <c r="G1039" s="114" t="s">
        <v>5511</v>
      </c>
      <c r="H1039" s="116">
        <v>4495000</v>
      </c>
      <c r="I1039" s="116">
        <v>4495000</v>
      </c>
      <c r="J1039" s="116">
        <v>4495000</v>
      </c>
      <c r="K1039" s="116">
        <v>0</v>
      </c>
      <c r="L1039" s="116">
        <v>0</v>
      </c>
      <c r="M1039" s="116">
        <v>0</v>
      </c>
      <c r="N1039" s="116">
        <v>0</v>
      </c>
      <c r="O1039" s="116">
        <v>0</v>
      </c>
      <c r="P1039" s="120">
        <v>0</v>
      </c>
      <c r="Q1039" s="27" t="str">
        <f>IF(G1039="01 Jan 1900","Unregistered","Registered")</f>
        <v>Registered</v>
      </c>
      <c r="R1039" s="121">
        <f>I1039/H1039</f>
        <v>1</v>
      </c>
      <c r="T1039" s="117">
        <f t="shared" si="80"/>
        <v>0</v>
      </c>
      <c r="U1039" s="117">
        <f t="shared" si="81"/>
        <v>0</v>
      </c>
    </row>
    <row r="1040" spans="1:21" x14ac:dyDescent="0.3">
      <c r="A1040" s="114">
        <v>9557</v>
      </c>
      <c r="B1040" s="114" t="s">
        <v>1657</v>
      </c>
      <c r="C1040" s="114" t="s">
        <v>1255</v>
      </c>
      <c r="D1040" s="114" t="s">
        <v>8783</v>
      </c>
      <c r="E1040" s="114" t="s">
        <v>8784</v>
      </c>
      <c r="F1040" s="115">
        <v>45182</v>
      </c>
      <c r="G1040" s="114" t="s">
        <v>2732</v>
      </c>
      <c r="H1040" s="116">
        <v>4825536</v>
      </c>
      <c r="I1040" s="116">
        <v>4825536</v>
      </c>
      <c r="J1040" s="116">
        <v>4825536</v>
      </c>
      <c r="K1040" s="116">
        <v>0</v>
      </c>
      <c r="L1040" s="116">
        <v>0</v>
      </c>
      <c r="M1040" s="116">
        <v>0</v>
      </c>
      <c r="N1040" s="116">
        <v>0</v>
      </c>
      <c r="O1040" s="116">
        <v>0</v>
      </c>
      <c r="P1040" s="120">
        <v>0</v>
      </c>
      <c r="Q1040" s="27" t="str">
        <f>IF(G1040="01 Jan 1900","Unregistered","Registered")</f>
        <v>Registered</v>
      </c>
      <c r="R1040" s="121">
        <f>I1040/H1040</f>
        <v>1</v>
      </c>
      <c r="T1040" s="117">
        <f t="shared" si="80"/>
        <v>0</v>
      </c>
      <c r="U1040" s="117">
        <f t="shared" si="81"/>
        <v>0</v>
      </c>
    </row>
    <row r="1041" spans="1:29" x14ac:dyDescent="0.3">
      <c r="A1041" s="114">
        <v>9558</v>
      </c>
      <c r="B1041" s="114" t="s">
        <v>1657</v>
      </c>
      <c r="C1041" s="114" t="s">
        <v>1255</v>
      </c>
      <c r="D1041" s="114" t="s">
        <v>8785</v>
      </c>
      <c r="E1041" s="114" t="s">
        <v>8786</v>
      </c>
      <c r="F1041" s="115">
        <v>45351</v>
      </c>
      <c r="G1041" s="114" t="s">
        <v>2950</v>
      </c>
      <c r="H1041" s="116">
        <v>4454721</v>
      </c>
      <c r="I1041" s="116">
        <v>4454721</v>
      </c>
      <c r="J1041" s="116">
        <v>4454721</v>
      </c>
      <c r="K1041" s="116">
        <v>0</v>
      </c>
      <c r="L1041" s="116">
        <v>0</v>
      </c>
      <c r="M1041" s="116">
        <v>0</v>
      </c>
      <c r="N1041" s="116">
        <v>0</v>
      </c>
      <c r="O1041" s="116">
        <v>0</v>
      </c>
      <c r="P1041" s="120">
        <v>0</v>
      </c>
      <c r="Q1041" s="27" t="str">
        <f>IF(G1041="01 Jan 1900","Unregistered","Registered")</f>
        <v>Registered</v>
      </c>
      <c r="R1041" s="121">
        <f>I1041/H1041</f>
        <v>1</v>
      </c>
      <c r="T1041" s="117">
        <f t="shared" si="80"/>
        <v>0</v>
      </c>
      <c r="U1041" s="117">
        <f t="shared" si="81"/>
        <v>0</v>
      </c>
    </row>
    <row r="1042" spans="1:29" x14ac:dyDescent="0.3">
      <c r="A1042" s="114">
        <v>9559</v>
      </c>
      <c r="B1042" s="114" t="s">
        <v>1657</v>
      </c>
      <c r="C1042" s="114" t="s">
        <v>1255</v>
      </c>
      <c r="D1042" s="114" t="s">
        <v>8787</v>
      </c>
      <c r="E1042" s="114" t="s">
        <v>8788</v>
      </c>
      <c r="F1042" s="115">
        <v>45322</v>
      </c>
      <c r="G1042" s="114" t="s">
        <v>3623</v>
      </c>
      <c r="H1042" s="116">
        <v>4454721</v>
      </c>
      <c r="I1042" s="116">
        <v>4454721</v>
      </c>
      <c r="J1042" s="116">
        <v>4454721</v>
      </c>
      <c r="K1042" s="116">
        <v>0</v>
      </c>
      <c r="L1042" s="116">
        <v>0</v>
      </c>
      <c r="M1042" s="116">
        <v>0</v>
      </c>
      <c r="N1042" s="116">
        <v>0</v>
      </c>
      <c r="O1042" s="116">
        <v>0</v>
      </c>
      <c r="P1042" s="120">
        <v>0</v>
      </c>
      <c r="Q1042" s="27" t="str">
        <f>IF(G1042="01 Jan 1900","Unregistered","Registered")</f>
        <v>Registered</v>
      </c>
      <c r="R1042" s="121">
        <f>I1042/H1042</f>
        <v>1</v>
      </c>
      <c r="T1042" s="117">
        <f t="shared" si="80"/>
        <v>0</v>
      </c>
      <c r="U1042" s="117">
        <f t="shared" si="81"/>
        <v>0</v>
      </c>
    </row>
    <row r="1043" spans="1:29" x14ac:dyDescent="0.3">
      <c r="A1043" s="114">
        <v>9560</v>
      </c>
      <c r="B1043" s="114" t="s">
        <v>1657</v>
      </c>
      <c r="C1043" s="114" t="s">
        <v>1255</v>
      </c>
      <c r="D1043" s="114" t="s">
        <v>8789</v>
      </c>
      <c r="E1043" s="114" t="s">
        <v>8790</v>
      </c>
      <c r="F1043" s="115">
        <v>44371</v>
      </c>
      <c r="G1043" s="114" t="s">
        <v>8791</v>
      </c>
      <c r="H1043" s="116">
        <v>4495000</v>
      </c>
      <c r="I1043" s="116">
        <v>4495000</v>
      </c>
      <c r="J1043" s="116">
        <v>4495000</v>
      </c>
      <c r="K1043" s="116">
        <v>0</v>
      </c>
      <c r="L1043" s="116">
        <v>0</v>
      </c>
      <c r="M1043" s="116">
        <v>0</v>
      </c>
      <c r="N1043" s="116">
        <v>0</v>
      </c>
      <c r="O1043" s="116">
        <v>0</v>
      </c>
      <c r="P1043" s="120">
        <v>0</v>
      </c>
      <c r="Q1043" s="27" t="str">
        <f>IF(G1043="01 Jan 1900","Unregistered","Registered")</f>
        <v>Registered</v>
      </c>
      <c r="R1043" s="121">
        <f>I1043/H1043</f>
        <v>1</v>
      </c>
      <c r="T1043" s="117">
        <f t="shared" si="80"/>
        <v>0</v>
      </c>
      <c r="U1043" s="117">
        <f t="shared" si="81"/>
        <v>0</v>
      </c>
    </row>
    <row r="1044" spans="1:29" x14ac:dyDescent="0.3">
      <c r="A1044" s="114">
        <v>9561</v>
      </c>
      <c r="B1044" s="114" t="s">
        <v>1657</v>
      </c>
      <c r="C1044" s="114" t="s">
        <v>1255</v>
      </c>
      <c r="D1044" s="114" t="s">
        <v>8792</v>
      </c>
      <c r="E1044" s="114" t="s">
        <v>8793</v>
      </c>
      <c r="F1044" s="115">
        <v>44398</v>
      </c>
      <c r="G1044" s="114" t="s">
        <v>5086</v>
      </c>
      <c r="H1044" s="116">
        <v>4495000</v>
      </c>
      <c r="I1044" s="116">
        <v>4495000</v>
      </c>
      <c r="J1044" s="116">
        <v>4495000</v>
      </c>
      <c r="K1044" s="116">
        <v>0</v>
      </c>
      <c r="L1044" s="116">
        <v>0</v>
      </c>
      <c r="M1044" s="116">
        <v>0</v>
      </c>
      <c r="N1044" s="116">
        <v>0</v>
      </c>
      <c r="O1044" s="116">
        <v>0</v>
      </c>
      <c r="P1044" s="120">
        <v>0</v>
      </c>
      <c r="Q1044" s="27" t="str">
        <f>IF(G1044="01 Jan 1900","Unregistered","Registered")</f>
        <v>Registered</v>
      </c>
      <c r="R1044" s="121">
        <f>I1044/H1044</f>
        <v>1</v>
      </c>
      <c r="T1044" s="117">
        <f t="shared" si="80"/>
        <v>0</v>
      </c>
      <c r="U1044" s="117">
        <f t="shared" si="81"/>
        <v>0</v>
      </c>
    </row>
    <row r="1045" spans="1:29" x14ac:dyDescent="0.3">
      <c r="A1045" s="114">
        <v>9562</v>
      </c>
      <c r="B1045" s="114" t="s">
        <v>1657</v>
      </c>
      <c r="C1045" s="114" t="s">
        <v>1255</v>
      </c>
      <c r="D1045" s="114" t="s">
        <v>8794</v>
      </c>
      <c r="E1045" s="114" t="s">
        <v>8795</v>
      </c>
      <c r="F1045" s="115">
        <v>45278</v>
      </c>
      <c r="G1045" s="114" t="s">
        <v>2979</v>
      </c>
      <c r="H1045" s="116">
        <v>4404690</v>
      </c>
      <c r="I1045" s="116">
        <v>4404690</v>
      </c>
      <c r="J1045" s="116">
        <v>4404690</v>
      </c>
      <c r="K1045" s="116">
        <v>0</v>
      </c>
      <c r="L1045" s="116">
        <v>0</v>
      </c>
      <c r="M1045" s="116">
        <v>0</v>
      </c>
      <c r="N1045" s="116">
        <v>0</v>
      </c>
      <c r="O1045" s="116">
        <v>0</v>
      </c>
      <c r="P1045" s="120">
        <v>0</v>
      </c>
      <c r="Q1045" s="27" t="str">
        <f>IF(G1045="01 Jan 1900","Unregistered","Registered")</f>
        <v>Registered</v>
      </c>
      <c r="R1045" s="121">
        <f>I1045/H1045</f>
        <v>1</v>
      </c>
      <c r="T1045" s="117">
        <f t="shared" si="80"/>
        <v>0</v>
      </c>
      <c r="U1045" s="117">
        <f t="shared" si="81"/>
        <v>0</v>
      </c>
    </row>
    <row r="1046" spans="1:29" x14ac:dyDescent="0.3">
      <c r="A1046" s="114">
        <v>9563</v>
      </c>
      <c r="B1046" s="114" t="s">
        <v>1657</v>
      </c>
      <c r="C1046" s="114" t="s">
        <v>1255</v>
      </c>
      <c r="D1046" s="114" t="s">
        <v>8796</v>
      </c>
      <c r="E1046" s="114" t="s">
        <v>8797</v>
      </c>
      <c r="F1046" s="115">
        <v>45278</v>
      </c>
      <c r="G1046" s="114" t="s">
        <v>4376</v>
      </c>
      <c r="H1046" s="116">
        <v>4326210</v>
      </c>
      <c r="I1046" s="116">
        <v>4326210</v>
      </c>
      <c r="J1046" s="116">
        <v>4326210</v>
      </c>
      <c r="K1046" s="116">
        <v>0</v>
      </c>
      <c r="L1046" s="116">
        <v>0</v>
      </c>
      <c r="M1046" s="116">
        <v>0</v>
      </c>
      <c r="N1046" s="116">
        <v>0</v>
      </c>
      <c r="O1046" s="116">
        <v>0</v>
      </c>
      <c r="P1046" s="120">
        <v>0</v>
      </c>
      <c r="Q1046" s="27" t="str">
        <f>IF(G1046="01 Jan 1900","Unregistered","Registered")</f>
        <v>Registered</v>
      </c>
      <c r="R1046" s="121">
        <f>I1046/H1046</f>
        <v>1</v>
      </c>
      <c r="T1046" s="117">
        <f t="shared" si="80"/>
        <v>0</v>
      </c>
      <c r="U1046" s="117">
        <f t="shared" si="81"/>
        <v>0</v>
      </c>
    </row>
    <row r="1047" spans="1:29" x14ac:dyDescent="0.3">
      <c r="A1047" s="114">
        <v>9564</v>
      </c>
      <c r="B1047" s="114" t="s">
        <v>1657</v>
      </c>
      <c r="C1047" s="114" t="s">
        <v>1255</v>
      </c>
      <c r="D1047" s="114" t="s">
        <v>8798</v>
      </c>
      <c r="E1047" s="114" t="s">
        <v>8799</v>
      </c>
      <c r="F1047" s="115">
        <v>44666</v>
      </c>
      <c r="G1047" s="114" t="s">
        <v>5187</v>
      </c>
      <c r="H1047" s="116">
        <v>4495000</v>
      </c>
      <c r="I1047" s="116">
        <v>4495000</v>
      </c>
      <c r="J1047" s="116">
        <v>4495000</v>
      </c>
      <c r="K1047" s="116">
        <v>0</v>
      </c>
      <c r="L1047" s="116">
        <v>0</v>
      </c>
      <c r="M1047" s="116">
        <v>0</v>
      </c>
      <c r="N1047" s="116">
        <v>0</v>
      </c>
      <c r="O1047" s="116">
        <v>0</v>
      </c>
      <c r="P1047" s="120">
        <v>0</v>
      </c>
      <c r="Q1047" s="27" t="str">
        <f>IF(G1047="01 Jan 1900","Unregistered","Registered")</f>
        <v>Registered</v>
      </c>
      <c r="R1047" s="121">
        <f>I1047/H1047</f>
        <v>1</v>
      </c>
      <c r="T1047" s="117">
        <f t="shared" si="80"/>
        <v>0</v>
      </c>
      <c r="U1047" s="117">
        <f t="shared" si="81"/>
        <v>0</v>
      </c>
    </row>
    <row r="1048" spans="1:29" x14ac:dyDescent="0.3">
      <c r="A1048" s="114">
        <v>9565</v>
      </c>
      <c r="B1048" s="114" t="s">
        <v>1657</v>
      </c>
      <c r="C1048" s="114" t="s">
        <v>1255</v>
      </c>
      <c r="D1048" s="114" t="s">
        <v>8800</v>
      </c>
      <c r="E1048" s="114" t="s">
        <v>8801</v>
      </c>
      <c r="F1048" s="115">
        <v>45320</v>
      </c>
      <c r="G1048" s="114" t="s">
        <v>5392</v>
      </c>
      <c r="H1048" s="116">
        <v>4420128</v>
      </c>
      <c r="I1048" s="116">
        <v>4420128</v>
      </c>
      <c r="J1048" s="116">
        <v>4420128</v>
      </c>
      <c r="K1048" s="116">
        <v>0</v>
      </c>
      <c r="L1048" s="116">
        <v>0</v>
      </c>
      <c r="M1048" s="116">
        <v>0</v>
      </c>
      <c r="N1048" s="116">
        <v>0</v>
      </c>
      <c r="O1048" s="116">
        <v>0</v>
      </c>
      <c r="P1048" s="120">
        <v>0</v>
      </c>
      <c r="Q1048" s="27" t="str">
        <f>IF(G1048="01 Jan 1900","Unregistered","Registered")</f>
        <v>Registered</v>
      </c>
      <c r="R1048" s="121">
        <f>I1048/H1048</f>
        <v>1</v>
      </c>
      <c r="T1048" s="117">
        <f t="shared" si="80"/>
        <v>0</v>
      </c>
      <c r="U1048" s="117">
        <f t="shared" si="81"/>
        <v>0</v>
      </c>
    </row>
    <row r="1049" spans="1:29" x14ac:dyDescent="0.3">
      <c r="A1049" s="114">
        <v>9566</v>
      </c>
      <c r="B1049" s="114" t="s">
        <v>1657</v>
      </c>
      <c r="C1049" s="114" t="s">
        <v>1255</v>
      </c>
      <c r="D1049" s="114" t="s">
        <v>8802</v>
      </c>
      <c r="E1049" s="114" t="s">
        <v>8803</v>
      </c>
      <c r="F1049" s="115">
        <v>45278</v>
      </c>
      <c r="G1049" s="114" t="s">
        <v>4065</v>
      </c>
      <c r="H1049" s="116">
        <v>4871646</v>
      </c>
      <c r="I1049" s="116">
        <v>4871646</v>
      </c>
      <c r="J1049" s="116">
        <v>4871646</v>
      </c>
      <c r="K1049" s="116">
        <v>0</v>
      </c>
      <c r="L1049" s="116">
        <v>0</v>
      </c>
      <c r="M1049" s="116">
        <v>0</v>
      </c>
      <c r="N1049" s="116">
        <v>0</v>
      </c>
      <c r="O1049" s="116">
        <v>0</v>
      </c>
      <c r="P1049" s="120">
        <v>0</v>
      </c>
      <c r="Q1049" s="27" t="str">
        <f>IF(G1049="01 Jan 1900","Unregistered","Registered")</f>
        <v>Registered</v>
      </c>
      <c r="R1049" s="121">
        <f>I1049/H1049</f>
        <v>1</v>
      </c>
      <c r="T1049" s="117">
        <f t="shared" si="80"/>
        <v>0</v>
      </c>
      <c r="U1049" s="117">
        <f t="shared" si="81"/>
        <v>0</v>
      </c>
    </row>
    <row r="1050" spans="1:29" x14ac:dyDescent="0.3">
      <c r="A1050" s="114">
        <v>9567</v>
      </c>
      <c r="B1050" s="114" t="s">
        <v>1657</v>
      </c>
      <c r="C1050" s="114" t="s">
        <v>1255</v>
      </c>
      <c r="D1050" s="114" t="s">
        <v>8804</v>
      </c>
      <c r="E1050" s="114" t="s">
        <v>8805</v>
      </c>
      <c r="F1050" s="115">
        <v>45260</v>
      </c>
      <c r="G1050" s="114" t="s">
        <v>5163</v>
      </c>
      <c r="H1050" s="116">
        <v>4345830</v>
      </c>
      <c r="I1050" s="116">
        <v>4345830</v>
      </c>
      <c r="J1050" s="116">
        <v>4345830</v>
      </c>
      <c r="K1050" s="116">
        <v>0</v>
      </c>
      <c r="L1050" s="116">
        <v>0</v>
      </c>
      <c r="M1050" s="116">
        <v>0</v>
      </c>
      <c r="N1050" s="116">
        <v>0</v>
      </c>
      <c r="O1050" s="116">
        <v>0</v>
      </c>
      <c r="P1050" s="120">
        <v>0</v>
      </c>
      <c r="Q1050" s="27" t="str">
        <f>IF(G1050="01 Jan 1900","Unregistered","Registered")</f>
        <v>Registered</v>
      </c>
      <c r="R1050" s="121">
        <f>I1050/H1050</f>
        <v>1</v>
      </c>
      <c r="T1050" s="117">
        <f t="shared" si="80"/>
        <v>0</v>
      </c>
      <c r="U1050" s="117">
        <f t="shared" si="81"/>
        <v>0</v>
      </c>
    </row>
    <row r="1051" spans="1:29" x14ac:dyDescent="0.3">
      <c r="A1051" s="114">
        <v>9568</v>
      </c>
      <c r="B1051" s="114" t="s">
        <v>1657</v>
      </c>
      <c r="C1051" s="114" t="s">
        <v>1255</v>
      </c>
      <c r="D1051" s="114" t="s">
        <v>8806</v>
      </c>
      <c r="E1051" s="114" t="s">
        <v>8807</v>
      </c>
      <c r="F1051" s="115">
        <v>44340</v>
      </c>
      <c r="G1051" s="114" t="s">
        <v>5504</v>
      </c>
      <c r="H1051" s="116">
        <v>4492000</v>
      </c>
      <c r="I1051" s="116">
        <v>4492000</v>
      </c>
      <c r="J1051" s="116">
        <v>4492000</v>
      </c>
      <c r="K1051" s="116">
        <v>0</v>
      </c>
      <c r="L1051" s="116">
        <v>0</v>
      </c>
      <c r="M1051" s="116">
        <v>0</v>
      </c>
      <c r="N1051" s="116">
        <v>0</v>
      </c>
      <c r="O1051" s="116">
        <v>0</v>
      </c>
      <c r="P1051" s="120">
        <v>0</v>
      </c>
      <c r="Q1051" s="27" t="str">
        <f>IF(G1051="01 Jan 1900","Unregistered","Registered")</f>
        <v>Registered</v>
      </c>
      <c r="R1051" s="121">
        <f>I1051/H1051</f>
        <v>1</v>
      </c>
      <c r="T1051" s="117">
        <f t="shared" si="80"/>
        <v>0</v>
      </c>
      <c r="U1051" s="117">
        <f t="shared" si="81"/>
        <v>0</v>
      </c>
    </row>
    <row r="1052" spans="1:29" x14ac:dyDescent="0.3">
      <c r="A1052" s="114">
        <v>9569</v>
      </c>
      <c r="B1052" s="114" t="s">
        <v>1657</v>
      </c>
      <c r="C1052" s="114" t="s">
        <v>1255</v>
      </c>
      <c r="D1052" s="114" t="s">
        <v>8808</v>
      </c>
      <c r="E1052" s="114" t="s">
        <v>8809</v>
      </c>
      <c r="F1052" s="115">
        <v>45063</v>
      </c>
      <c r="G1052" s="114" t="s">
        <v>3130</v>
      </c>
      <c r="H1052" s="116">
        <v>4257000</v>
      </c>
      <c r="I1052" s="116">
        <v>4257000</v>
      </c>
      <c r="J1052" s="116">
        <v>4257000</v>
      </c>
      <c r="K1052" s="116">
        <v>0</v>
      </c>
      <c r="L1052" s="116">
        <v>0</v>
      </c>
      <c r="M1052" s="116">
        <v>0</v>
      </c>
      <c r="N1052" s="116">
        <v>0</v>
      </c>
      <c r="O1052" s="116">
        <v>0</v>
      </c>
      <c r="P1052" s="120">
        <v>0</v>
      </c>
      <c r="Q1052" s="27" t="str">
        <f>IF(G1052="01 Jan 1900","Unregistered","Registered")</f>
        <v>Registered</v>
      </c>
      <c r="R1052" s="121">
        <f>I1052/H1052</f>
        <v>1</v>
      </c>
      <c r="T1052" s="117">
        <f t="shared" si="80"/>
        <v>0</v>
      </c>
      <c r="U1052" s="117">
        <f t="shared" si="81"/>
        <v>0</v>
      </c>
    </row>
    <row r="1053" spans="1:29" x14ac:dyDescent="0.3">
      <c r="A1053" s="114">
        <v>9570</v>
      </c>
      <c r="B1053" s="114" t="s">
        <v>1657</v>
      </c>
      <c r="C1053" s="114" t="s">
        <v>1255</v>
      </c>
      <c r="D1053" s="114" t="s">
        <v>8810</v>
      </c>
      <c r="E1053" s="114" t="s">
        <v>8811</v>
      </c>
      <c r="F1053" s="115">
        <v>45182</v>
      </c>
      <c r="G1053" s="114" t="s">
        <v>5382</v>
      </c>
      <c r="H1053" s="116">
        <v>4875570</v>
      </c>
      <c r="I1053" s="116">
        <v>4875570</v>
      </c>
      <c r="J1053" s="116">
        <v>4875570</v>
      </c>
      <c r="K1053" s="116">
        <v>0</v>
      </c>
      <c r="L1053" s="116">
        <v>0</v>
      </c>
      <c r="M1053" s="116">
        <v>0</v>
      </c>
      <c r="N1053" s="116">
        <v>0</v>
      </c>
      <c r="O1053" s="116">
        <v>0</v>
      </c>
      <c r="P1053" s="120">
        <v>0</v>
      </c>
      <c r="Q1053" s="27" t="str">
        <f>IF(G1053="01 Jan 1900","Unregistered","Registered")</f>
        <v>Registered</v>
      </c>
      <c r="R1053" s="121">
        <f>I1053/H1053</f>
        <v>1</v>
      </c>
      <c r="T1053" s="117">
        <f t="shared" si="80"/>
        <v>0</v>
      </c>
      <c r="U1053" s="117">
        <f t="shared" si="81"/>
        <v>0</v>
      </c>
    </row>
    <row r="1054" spans="1:29" x14ac:dyDescent="0.3">
      <c r="A1054" s="114">
        <v>9571</v>
      </c>
      <c r="B1054" s="114" t="s">
        <v>1657</v>
      </c>
      <c r="C1054" s="114" t="s">
        <v>1255</v>
      </c>
      <c r="D1054" s="114" t="s">
        <v>8812</v>
      </c>
      <c r="E1054" s="114" t="s">
        <v>5396</v>
      </c>
      <c r="F1054" s="115">
        <v>45182</v>
      </c>
      <c r="G1054" s="114" t="s">
        <v>5427</v>
      </c>
      <c r="H1054" s="116">
        <v>4713705</v>
      </c>
      <c r="I1054" s="116">
        <v>4713705</v>
      </c>
      <c r="J1054" s="116">
        <v>4713705</v>
      </c>
      <c r="K1054" s="116">
        <v>0</v>
      </c>
      <c r="L1054" s="116">
        <v>0</v>
      </c>
      <c r="M1054" s="116">
        <v>0</v>
      </c>
      <c r="N1054" s="116">
        <v>0</v>
      </c>
      <c r="O1054" s="116">
        <v>0</v>
      </c>
      <c r="P1054" s="120">
        <v>0</v>
      </c>
      <c r="Q1054" s="27" t="str">
        <f>IF(G1054="01 Jan 1900","Unregistered","Registered")</f>
        <v>Registered</v>
      </c>
      <c r="R1054" s="121">
        <f>I1054/H1054</f>
        <v>1</v>
      </c>
      <c r="T1054" s="117">
        <f t="shared" si="80"/>
        <v>0</v>
      </c>
      <c r="U1054" s="117">
        <f t="shared" si="81"/>
        <v>0</v>
      </c>
    </row>
    <row r="1055" spans="1:29" x14ac:dyDescent="0.3">
      <c r="A1055" s="99">
        <v>11096</v>
      </c>
      <c r="B1055" s="99" t="s">
        <v>314</v>
      </c>
      <c r="C1055" s="99" t="s">
        <v>317</v>
      </c>
      <c r="D1055" s="99" t="s">
        <v>10445</v>
      </c>
      <c r="E1055" s="99" t="s">
        <v>10446</v>
      </c>
      <c r="F1055" s="100">
        <v>46112</v>
      </c>
      <c r="G1055" s="99" t="s">
        <v>1898</v>
      </c>
      <c r="H1055" s="96">
        <v>5459265</v>
      </c>
      <c r="I1055" s="96">
        <v>0</v>
      </c>
      <c r="J1055" s="96"/>
      <c r="K1055" s="96"/>
      <c r="L1055" s="96">
        <v>0</v>
      </c>
      <c r="M1055" s="96">
        <v>0</v>
      </c>
      <c r="N1055" s="96">
        <v>0</v>
      </c>
      <c r="O1055" s="96">
        <v>0</v>
      </c>
      <c r="P1055" s="122">
        <v>0</v>
      </c>
      <c r="Q1055" s="101" t="str">
        <f>IF(G1055="01 Jan 1900","Unregistered","Registered")</f>
        <v>Unregistered</v>
      </c>
      <c r="R1055" s="123"/>
      <c r="S1055" s="95"/>
      <c r="T1055" s="101"/>
      <c r="U1055" s="101"/>
      <c r="V1055" s="101"/>
      <c r="W1055" s="101"/>
      <c r="X1055" s="101"/>
      <c r="Y1055" s="101"/>
      <c r="Z1055" s="101"/>
      <c r="AA1055" s="101"/>
      <c r="AB1055" s="101"/>
      <c r="AC1055" s="101"/>
    </row>
    <row r="1056" spans="1:29" x14ac:dyDescent="0.3">
      <c r="A1056" s="99">
        <v>10219</v>
      </c>
      <c r="B1056" s="99" t="s">
        <v>314</v>
      </c>
      <c r="C1056" s="99" t="s">
        <v>317</v>
      </c>
      <c r="D1056" s="99" t="s">
        <v>9633</v>
      </c>
      <c r="E1056" s="99" t="s">
        <v>9634</v>
      </c>
      <c r="F1056" s="100">
        <v>46111</v>
      </c>
      <c r="G1056" s="99" t="s">
        <v>1898</v>
      </c>
      <c r="H1056" s="96">
        <v>5395272</v>
      </c>
      <c r="I1056" s="96">
        <v>0</v>
      </c>
      <c r="J1056" s="96">
        <v>100000</v>
      </c>
      <c r="K1056" s="96">
        <v>-100000</v>
      </c>
      <c r="L1056" s="96">
        <v>0</v>
      </c>
      <c r="M1056" s="96">
        <v>0</v>
      </c>
      <c r="N1056" s="96">
        <v>0</v>
      </c>
      <c r="O1056" s="96">
        <v>0</v>
      </c>
      <c r="P1056" s="122">
        <v>0</v>
      </c>
      <c r="Q1056" s="101" t="str">
        <f>IF(G1056="01 Jan 1900","Unregistered","Registered")</f>
        <v>Unregistered</v>
      </c>
      <c r="R1056" s="123"/>
      <c r="S1056" s="95"/>
      <c r="T1056" s="101"/>
      <c r="U1056" s="101"/>
      <c r="V1056" s="101"/>
      <c r="W1056" s="101"/>
      <c r="X1056" s="101"/>
      <c r="Y1056" s="101"/>
      <c r="Z1056" s="101"/>
      <c r="AA1056" s="101"/>
      <c r="AB1056" s="101"/>
      <c r="AC1056" s="101"/>
    </row>
    <row r="1057" spans="1:29" x14ac:dyDescent="0.3">
      <c r="A1057" s="99">
        <v>10222</v>
      </c>
      <c r="B1057" s="99" t="s">
        <v>314</v>
      </c>
      <c r="C1057" s="99" t="s">
        <v>317</v>
      </c>
      <c r="D1057" s="99" t="s">
        <v>9640</v>
      </c>
      <c r="E1057" s="99" t="s">
        <v>9641</v>
      </c>
      <c r="F1057" s="100">
        <v>46111</v>
      </c>
      <c r="G1057" s="99" t="s">
        <v>1898</v>
      </c>
      <c r="H1057" s="96">
        <v>5454360</v>
      </c>
      <c r="I1057" s="96">
        <v>0</v>
      </c>
      <c r="J1057" s="96">
        <v>100000</v>
      </c>
      <c r="K1057" s="96">
        <v>-100000</v>
      </c>
      <c r="L1057" s="96">
        <v>0</v>
      </c>
      <c r="M1057" s="96">
        <v>0</v>
      </c>
      <c r="N1057" s="96">
        <v>0</v>
      </c>
      <c r="O1057" s="96">
        <v>0</v>
      </c>
      <c r="P1057" s="122">
        <v>0</v>
      </c>
      <c r="Q1057" s="101" t="str">
        <f>IF(G1057="01 Jan 1900","Unregistered","Registered")</f>
        <v>Unregistered</v>
      </c>
      <c r="R1057" s="123"/>
      <c r="S1057" s="95"/>
      <c r="T1057" s="101"/>
      <c r="U1057" s="101"/>
      <c r="V1057" s="101"/>
      <c r="W1057" s="101"/>
      <c r="X1057" s="101"/>
      <c r="Y1057" s="101"/>
      <c r="Z1057" s="101"/>
      <c r="AA1057" s="101"/>
      <c r="AB1057" s="101"/>
      <c r="AC1057" s="101"/>
    </row>
    <row r="1058" spans="1:29" x14ac:dyDescent="0.3">
      <c r="A1058" s="99">
        <v>10221</v>
      </c>
      <c r="B1058" s="99" t="s">
        <v>314</v>
      </c>
      <c r="C1058" s="99" t="s">
        <v>317</v>
      </c>
      <c r="D1058" s="99" t="s">
        <v>9637</v>
      </c>
      <c r="E1058" s="99" t="s">
        <v>9638</v>
      </c>
      <c r="F1058" s="100">
        <v>46098</v>
      </c>
      <c r="G1058" s="99" t="s">
        <v>1898</v>
      </c>
      <c r="H1058" s="96">
        <v>4854000</v>
      </c>
      <c r="I1058" s="96">
        <f t="shared" ref="I1058:I1070" si="82">H1058*R1058</f>
        <v>2863860</v>
      </c>
      <c r="J1058" s="96">
        <v>100000</v>
      </c>
      <c r="K1058" s="96">
        <f t="shared" ref="K1058:K1070" si="83">I1058-J1058</f>
        <v>2763860</v>
      </c>
      <c r="L1058" s="97">
        <f>IF(AND($S1058&gt;=0,$S1058&lt;=30),$K1058,0)</f>
        <v>0</v>
      </c>
      <c r="M1058" s="97">
        <f>IF(AND($S1058&gt;=31,$S1058&lt;=60),$K1058,0)</f>
        <v>2763860</v>
      </c>
      <c r="N1058" s="97">
        <f>IF(AND($S1058&gt;=61,$S1058&lt;=90),$K1058,0)</f>
        <v>0</v>
      </c>
      <c r="O1058" s="97">
        <f>IF(AND($S1058&gt;=91,$S1058&lt;=120),$K1058,0)</f>
        <v>0</v>
      </c>
      <c r="P1058" s="98">
        <f>IF($S1058&gt;120,$K1058,0)</f>
        <v>0</v>
      </c>
      <c r="Q1058" s="101" t="str">
        <f>IF(G1058="01 Jan 1900","Unregistered","Registered")</f>
        <v>Unregistered</v>
      </c>
      <c r="R1058" s="123">
        <v>0.59</v>
      </c>
      <c r="S1058" s="95">
        <f>DATE(2026,4,30)-F1058</f>
        <v>44</v>
      </c>
      <c r="T1058" s="101"/>
      <c r="U1058" s="101"/>
      <c r="V1058" s="101"/>
      <c r="W1058" s="101"/>
      <c r="X1058" s="101"/>
      <c r="Y1058" s="101"/>
      <c r="Z1058" s="101"/>
      <c r="AA1058" s="101"/>
      <c r="AB1058" s="101"/>
      <c r="AC1058" s="101"/>
    </row>
    <row r="1059" spans="1:29" x14ac:dyDescent="0.3">
      <c r="A1059" s="99">
        <v>10614</v>
      </c>
      <c r="B1059" s="99" t="s">
        <v>314</v>
      </c>
      <c r="C1059" s="99" t="s">
        <v>317</v>
      </c>
      <c r="D1059" s="99" t="s">
        <v>10186</v>
      </c>
      <c r="E1059" s="99" t="s">
        <v>10187</v>
      </c>
      <c r="F1059" s="100">
        <v>46081</v>
      </c>
      <c r="G1059" s="99" t="s">
        <v>1898</v>
      </c>
      <c r="H1059" s="96">
        <v>5395500</v>
      </c>
      <c r="I1059" s="96">
        <f t="shared" si="82"/>
        <v>3183345</v>
      </c>
      <c r="J1059" s="96">
        <v>4900000</v>
      </c>
      <c r="K1059" s="96">
        <f t="shared" si="83"/>
        <v>-1716655</v>
      </c>
      <c r="L1059" s="96">
        <v>0</v>
      </c>
      <c r="M1059" s="96">
        <v>0</v>
      </c>
      <c r="N1059" s="96">
        <v>0</v>
      </c>
      <c r="O1059" s="96">
        <v>0</v>
      </c>
      <c r="P1059" s="122">
        <v>0</v>
      </c>
      <c r="Q1059" s="101" t="str">
        <f>IF(G1059="01 Jan 1900","Unregistered","Registered")</f>
        <v>Unregistered</v>
      </c>
      <c r="R1059" s="123">
        <v>0.59</v>
      </c>
      <c r="S1059" s="95">
        <f>DATE(2026,4,30)-F1059</f>
        <v>61</v>
      </c>
      <c r="T1059" s="101"/>
      <c r="U1059" s="101"/>
      <c r="V1059" s="101"/>
      <c r="W1059" s="101"/>
      <c r="X1059" s="101"/>
      <c r="Y1059" s="101"/>
      <c r="Z1059" s="101"/>
      <c r="AA1059" s="101"/>
      <c r="AB1059" s="101"/>
      <c r="AC1059" s="101"/>
    </row>
    <row r="1060" spans="1:29" x14ac:dyDescent="0.3">
      <c r="A1060" s="99">
        <v>10615</v>
      </c>
      <c r="B1060" s="99" t="s">
        <v>314</v>
      </c>
      <c r="C1060" s="99" t="s">
        <v>317</v>
      </c>
      <c r="D1060" s="99" t="s">
        <v>10188</v>
      </c>
      <c r="E1060" s="99" t="s">
        <v>10187</v>
      </c>
      <c r="F1060" s="100">
        <v>46081</v>
      </c>
      <c r="G1060" s="99" t="s">
        <v>1898</v>
      </c>
      <c r="H1060" s="96">
        <v>5395500</v>
      </c>
      <c r="I1060" s="96">
        <f t="shared" si="82"/>
        <v>3183345</v>
      </c>
      <c r="J1060" s="96">
        <v>4900000</v>
      </c>
      <c r="K1060" s="96">
        <f t="shared" si="83"/>
        <v>-1716655</v>
      </c>
      <c r="L1060" s="96">
        <v>0</v>
      </c>
      <c r="M1060" s="96">
        <v>0</v>
      </c>
      <c r="N1060" s="96">
        <v>0</v>
      </c>
      <c r="O1060" s="96">
        <v>0</v>
      </c>
      <c r="P1060" s="122">
        <v>0</v>
      </c>
      <c r="Q1060" s="101" t="str">
        <f>IF(G1060="01 Jan 1900","Unregistered","Registered")</f>
        <v>Unregistered</v>
      </c>
      <c r="R1060" s="123">
        <v>0.59</v>
      </c>
      <c r="S1060" s="95">
        <f>DATE(2026,4,30)-F1060</f>
        <v>61</v>
      </c>
      <c r="T1060" s="101"/>
      <c r="U1060" s="101"/>
      <c r="V1060" s="101"/>
      <c r="W1060" s="101"/>
      <c r="X1060" s="101"/>
      <c r="Y1060" s="101"/>
      <c r="Z1060" s="101"/>
      <c r="AA1060" s="101"/>
      <c r="AB1060" s="101"/>
      <c r="AC1060" s="101"/>
    </row>
    <row r="1061" spans="1:29" x14ac:dyDescent="0.3">
      <c r="A1061" s="99">
        <v>10616</v>
      </c>
      <c r="B1061" s="99" t="s">
        <v>314</v>
      </c>
      <c r="C1061" s="99" t="s">
        <v>317</v>
      </c>
      <c r="D1061" s="99" t="s">
        <v>10189</v>
      </c>
      <c r="E1061" s="99" t="s">
        <v>10187</v>
      </c>
      <c r="F1061" s="100">
        <v>46081</v>
      </c>
      <c r="G1061" s="99" t="s">
        <v>1898</v>
      </c>
      <c r="H1061" s="96">
        <v>5395500</v>
      </c>
      <c r="I1061" s="96">
        <f t="shared" si="82"/>
        <v>3183345</v>
      </c>
      <c r="J1061" s="96">
        <v>4900000</v>
      </c>
      <c r="K1061" s="96">
        <f t="shared" si="83"/>
        <v>-1716655</v>
      </c>
      <c r="L1061" s="96">
        <v>0</v>
      </c>
      <c r="M1061" s="96">
        <v>0</v>
      </c>
      <c r="N1061" s="96">
        <v>0</v>
      </c>
      <c r="O1061" s="96">
        <v>0</v>
      </c>
      <c r="P1061" s="122">
        <v>0</v>
      </c>
      <c r="Q1061" s="101" t="str">
        <f>IF(G1061="01 Jan 1900","Unregistered","Registered")</f>
        <v>Unregistered</v>
      </c>
      <c r="R1061" s="123">
        <v>0.59</v>
      </c>
      <c r="S1061" s="95">
        <f>DATE(2026,4,30)-F1061</f>
        <v>61</v>
      </c>
      <c r="T1061" s="101"/>
      <c r="U1061" s="101"/>
      <c r="V1061" s="101"/>
      <c r="W1061" s="101"/>
      <c r="X1061" s="101"/>
      <c r="Y1061" s="101"/>
      <c r="Z1061" s="101"/>
      <c r="AA1061" s="101"/>
      <c r="AB1061" s="101"/>
      <c r="AC1061" s="101"/>
    </row>
    <row r="1062" spans="1:29" x14ac:dyDescent="0.3">
      <c r="A1062" s="99">
        <v>10617</v>
      </c>
      <c r="B1062" s="99" t="s">
        <v>314</v>
      </c>
      <c r="C1062" s="99" t="s">
        <v>317</v>
      </c>
      <c r="D1062" s="99" t="s">
        <v>10190</v>
      </c>
      <c r="E1062" s="99" t="s">
        <v>10187</v>
      </c>
      <c r="F1062" s="100">
        <v>46081</v>
      </c>
      <c r="G1062" s="99" t="s">
        <v>1898</v>
      </c>
      <c r="H1062" s="96">
        <v>5395500</v>
      </c>
      <c r="I1062" s="96">
        <f t="shared" si="82"/>
        <v>3183345</v>
      </c>
      <c r="J1062" s="96">
        <v>4900000</v>
      </c>
      <c r="K1062" s="96">
        <f t="shared" si="83"/>
        <v>-1716655</v>
      </c>
      <c r="L1062" s="96">
        <v>0</v>
      </c>
      <c r="M1062" s="96">
        <v>0</v>
      </c>
      <c r="N1062" s="96">
        <v>0</v>
      </c>
      <c r="O1062" s="96">
        <v>0</v>
      </c>
      <c r="P1062" s="122">
        <v>0</v>
      </c>
      <c r="Q1062" s="101" t="str">
        <f>IF(G1062="01 Jan 1900","Unregistered","Registered")</f>
        <v>Unregistered</v>
      </c>
      <c r="R1062" s="123">
        <v>0.59</v>
      </c>
      <c r="S1062" s="95">
        <f>DATE(2026,4,30)-F1062</f>
        <v>61</v>
      </c>
      <c r="T1062" s="101"/>
      <c r="U1062" s="101"/>
      <c r="V1062" s="101"/>
      <c r="W1062" s="101"/>
      <c r="X1062" s="101"/>
      <c r="Y1062" s="101"/>
      <c r="Z1062" s="101"/>
      <c r="AA1062" s="101"/>
      <c r="AB1062" s="101"/>
      <c r="AC1062" s="101"/>
    </row>
    <row r="1063" spans="1:29" x14ac:dyDescent="0.3">
      <c r="A1063" s="99">
        <v>10618</v>
      </c>
      <c r="B1063" s="99" t="s">
        <v>314</v>
      </c>
      <c r="C1063" s="99" t="s">
        <v>317</v>
      </c>
      <c r="D1063" s="99" t="s">
        <v>10191</v>
      </c>
      <c r="E1063" s="99" t="s">
        <v>10187</v>
      </c>
      <c r="F1063" s="100">
        <v>46081</v>
      </c>
      <c r="G1063" s="99" t="s">
        <v>1898</v>
      </c>
      <c r="H1063" s="96">
        <v>5395500</v>
      </c>
      <c r="I1063" s="96">
        <f t="shared" si="82"/>
        <v>3183345</v>
      </c>
      <c r="J1063" s="96">
        <v>4900000</v>
      </c>
      <c r="K1063" s="96">
        <f t="shared" si="83"/>
        <v>-1716655</v>
      </c>
      <c r="L1063" s="96">
        <v>0</v>
      </c>
      <c r="M1063" s="96">
        <v>0</v>
      </c>
      <c r="N1063" s="96">
        <v>0</v>
      </c>
      <c r="O1063" s="96">
        <v>0</v>
      </c>
      <c r="P1063" s="122">
        <v>0</v>
      </c>
      <c r="Q1063" s="101" t="str">
        <f>IF(G1063="01 Jan 1900","Unregistered","Registered")</f>
        <v>Unregistered</v>
      </c>
      <c r="R1063" s="123">
        <v>0.59</v>
      </c>
      <c r="S1063" s="95">
        <f>DATE(2026,4,30)-F1063</f>
        <v>61</v>
      </c>
      <c r="T1063" s="101"/>
      <c r="U1063" s="101"/>
      <c r="V1063" s="101"/>
      <c r="W1063" s="101"/>
      <c r="X1063" s="101"/>
      <c r="Y1063" s="101"/>
      <c r="Z1063" s="101"/>
      <c r="AA1063" s="101"/>
      <c r="AB1063" s="101"/>
      <c r="AC1063" s="101"/>
    </row>
    <row r="1064" spans="1:29" x14ac:dyDescent="0.3">
      <c r="A1064" s="99">
        <v>10619</v>
      </c>
      <c r="B1064" s="99" t="s">
        <v>314</v>
      </c>
      <c r="C1064" s="99" t="s">
        <v>317</v>
      </c>
      <c r="D1064" s="99" t="s">
        <v>10192</v>
      </c>
      <c r="E1064" s="99" t="s">
        <v>10187</v>
      </c>
      <c r="F1064" s="100">
        <v>46081</v>
      </c>
      <c r="G1064" s="99" t="s">
        <v>1898</v>
      </c>
      <c r="H1064" s="96">
        <v>5395500</v>
      </c>
      <c r="I1064" s="96">
        <f t="shared" si="82"/>
        <v>3183345</v>
      </c>
      <c r="J1064" s="96">
        <v>4900000</v>
      </c>
      <c r="K1064" s="96">
        <f t="shared" si="83"/>
        <v>-1716655</v>
      </c>
      <c r="L1064" s="96">
        <v>0</v>
      </c>
      <c r="M1064" s="96">
        <v>0</v>
      </c>
      <c r="N1064" s="96">
        <v>0</v>
      </c>
      <c r="O1064" s="96">
        <v>0</v>
      </c>
      <c r="P1064" s="122">
        <v>0</v>
      </c>
      <c r="Q1064" s="101" t="str">
        <f>IF(G1064="01 Jan 1900","Unregistered","Registered")</f>
        <v>Unregistered</v>
      </c>
      <c r="R1064" s="123">
        <v>0.59</v>
      </c>
      <c r="S1064" s="95">
        <f>DATE(2026,4,30)-F1064</f>
        <v>61</v>
      </c>
      <c r="T1064" s="101"/>
      <c r="U1064" s="101"/>
      <c r="V1064" s="101"/>
      <c r="W1064" s="101"/>
      <c r="X1064" s="101"/>
      <c r="Y1064" s="101"/>
      <c r="Z1064" s="101"/>
      <c r="AA1064" s="101"/>
      <c r="AB1064" s="101"/>
      <c r="AC1064" s="101"/>
    </row>
    <row r="1065" spans="1:29" x14ac:dyDescent="0.3">
      <c r="A1065" s="99">
        <v>10620</v>
      </c>
      <c r="B1065" s="99" t="s">
        <v>314</v>
      </c>
      <c r="C1065" s="99" t="s">
        <v>317</v>
      </c>
      <c r="D1065" s="99" t="s">
        <v>10193</v>
      </c>
      <c r="E1065" s="99" t="s">
        <v>10187</v>
      </c>
      <c r="F1065" s="100">
        <v>46081</v>
      </c>
      <c r="G1065" s="99" t="s">
        <v>1898</v>
      </c>
      <c r="H1065" s="96">
        <v>5395500</v>
      </c>
      <c r="I1065" s="96">
        <f t="shared" si="82"/>
        <v>3183345</v>
      </c>
      <c r="J1065" s="96">
        <v>4900000</v>
      </c>
      <c r="K1065" s="96">
        <f t="shared" si="83"/>
        <v>-1716655</v>
      </c>
      <c r="L1065" s="96">
        <v>0</v>
      </c>
      <c r="M1065" s="96">
        <v>0</v>
      </c>
      <c r="N1065" s="96">
        <v>0</v>
      </c>
      <c r="O1065" s="96">
        <v>0</v>
      </c>
      <c r="P1065" s="122">
        <v>0</v>
      </c>
      <c r="Q1065" s="101" t="str">
        <f>IF(G1065="01 Jan 1900","Unregistered","Registered")</f>
        <v>Unregistered</v>
      </c>
      <c r="R1065" s="123">
        <v>0.59</v>
      </c>
      <c r="S1065" s="95">
        <f>DATE(2026,4,30)-F1065</f>
        <v>61</v>
      </c>
      <c r="T1065" s="101"/>
      <c r="U1065" s="101"/>
      <c r="V1065" s="101"/>
      <c r="W1065" s="101"/>
      <c r="X1065" s="101"/>
      <c r="Y1065" s="101"/>
      <c r="Z1065" s="101"/>
      <c r="AA1065" s="101"/>
      <c r="AB1065" s="101"/>
      <c r="AC1065" s="101"/>
    </row>
    <row r="1066" spans="1:29" x14ac:dyDescent="0.3">
      <c r="A1066" s="99">
        <v>10621</v>
      </c>
      <c r="B1066" s="99" t="s">
        <v>314</v>
      </c>
      <c r="C1066" s="99" t="s">
        <v>317</v>
      </c>
      <c r="D1066" s="99" t="s">
        <v>10194</v>
      </c>
      <c r="E1066" s="99" t="s">
        <v>10187</v>
      </c>
      <c r="F1066" s="100">
        <v>46081</v>
      </c>
      <c r="G1066" s="99" t="s">
        <v>1898</v>
      </c>
      <c r="H1066" s="96">
        <v>5395500</v>
      </c>
      <c r="I1066" s="96">
        <f t="shared" si="82"/>
        <v>3183345</v>
      </c>
      <c r="J1066" s="96">
        <v>4900000</v>
      </c>
      <c r="K1066" s="96">
        <f t="shared" si="83"/>
        <v>-1716655</v>
      </c>
      <c r="L1066" s="96">
        <v>0</v>
      </c>
      <c r="M1066" s="96">
        <v>0</v>
      </c>
      <c r="N1066" s="96">
        <v>0</v>
      </c>
      <c r="O1066" s="96">
        <v>0</v>
      </c>
      <c r="P1066" s="122">
        <v>0</v>
      </c>
      <c r="Q1066" s="101" t="str">
        <f>IF(G1066="01 Jan 1900","Unregistered","Registered")</f>
        <v>Unregistered</v>
      </c>
      <c r="R1066" s="123">
        <v>0.59</v>
      </c>
      <c r="S1066" s="95">
        <f>DATE(2026,4,30)-F1066</f>
        <v>61</v>
      </c>
      <c r="T1066" s="101"/>
      <c r="U1066" s="101"/>
      <c r="V1066" s="101"/>
      <c r="W1066" s="101"/>
      <c r="X1066" s="101"/>
      <c r="Y1066" s="101"/>
      <c r="Z1066" s="101"/>
      <c r="AA1066" s="101"/>
      <c r="AB1066" s="101"/>
      <c r="AC1066" s="101"/>
    </row>
    <row r="1067" spans="1:29" x14ac:dyDescent="0.3">
      <c r="A1067" s="99">
        <v>10218</v>
      </c>
      <c r="B1067" s="99" t="s">
        <v>314</v>
      </c>
      <c r="C1067" s="99" t="s">
        <v>317</v>
      </c>
      <c r="D1067" s="99" t="s">
        <v>9631</v>
      </c>
      <c r="E1067" s="99" t="s">
        <v>9632</v>
      </c>
      <c r="F1067" s="100">
        <v>46078</v>
      </c>
      <c r="G1067" s="99" t="s">
        <v>1898</v>
      </c>
      <c r="H1067" s="96">
        <v>5449119</v>
      </c>
      <c r="I1067" s="96">
        <f t="shared" si="82"/>
        <v>3214980.21</v>
      </c>
      <c r="J1067" s="96">
        <v>100000</v>
      </c>
      <c r="K1067" s="96">
        <f t="shared" si="83"/>
        <v>3114980.21</v>
      </c>
      <c r="L1067" s="97">
        <f>IF(AND($S1067&gt;=0,$S1067&lt;=30),$K1067,0)</f>
        <v>0</v>
      </c>
      <c r="M1067" s="97">
        <f>IF(AND($S1067&gt;=31,$S1067&lt;=60),$K1067,0)</f>
        <v>0</v>
      </c>
      <c r="N1067" s="97">
        <f>IF(AND($S1067&gt;=61,$S1067&lt;=90),$K1067,0)</f>
        <v>3114980.21</v>
      </c>
      <c r="O1067" s="97">
        <f>IF(AND($S1067&gt;=91,$S1067&lt;=120),$K1067,0)</f>
        <v>0</v>
      </c>
      <c r="P1067" s="98">
        <f>IF($S1067&gt;120,$K1067,0)</f>
        <v>0</v>
      </c>
      <c r="Q1067" s="101" t="str">
        <f>IF(G1067="01 Jan 1900","Unregistered","Registered")</f>
        <v>Unregistered</v>
      </c>
      <c r="R1067" s="123">
        <v>0.59</v>
      </c>
      <c r="S1067" s="95">
        <f>DATE(2026,4,30)-F1067</f>
        <v>64</v>
      </c>
      <c r="T1067" s="101"/>
      <c r="U1067" s="101"/>
      <c r="V1067" s="101"/>
      <c r="W1067" s="101"/>
      <c r="X1067" s="101"/>
      <c r="Y1067" s="101"/>
      <c r="Z1067" s="101"/>
      <c r="AA1067" s="101"/>
      <c r="AB1067" s="101"/>
      <c r="AC1067" s="101"/>
    </row>
    <row r="1068" spans="1:29" x14ac:dyDescent="0.3">
      <c r="A1068" s="99">
        <v>10226</v>
      </c>
      <c r="B1068" s="99" t="s">
        <v>314</v>
      </c>
      <c r="C1068" s="99" t="s">
        <v>317</v>
      </c>
      <c r="D1068" s="99" t="s">
        <v>9651</v>
      </c>
      <c r="E1068" s="99" t="s">
        <v>9652</v>
      </c>
      <c r="F1068" s="100">
        <v>46078</v>
      </c>
      <c r="G1068" s="99" t="s">
        <v>1898</v>
      </c>
      <c r="H1068" s="96">
        <v>5417500</v>
      </c>
      <c r="I1068" s="96">
        <f t="shared" si="82"/>
        <v>3196325</v>
      </c>
      <c r="J1068" s="96">
        <v>100001</v>
      </c>
      <c r="K1068" s="96">
        <f t="shared" si="83"/>
        <v>3096324</v>
      </c>
      <c r="L1068" s="97">
        <f>IF(AND($S1068&gt;=0,$S1068&lt;=30),$K1068,0)</f>
        <v>0</v>
      </c>
      <c r="M1068" s="97">
        <f>IF(AND($S1068&gt;=31,$S1068&lt;=60),$K1068,0)</f>
        <v>0</v>
      </c>
      <c r="N1068" s="97">
        <f>IF(AND($S1068&gt;=61,$S1068&lt;=90),$K1068,0)</f>
        <v>3096324</v>
      </c>
      <c r="O1068" s="97">
        <f>IF(AND($S1068&gt;=91,$S1068&lt;=120),$K1068,0)</f>
        <v>0</v>
      </c>
      <c r="P1068" s="98">
        <f>IF($S1068&gt;120,$K1068,0)</f>
        <v>0</v>
      </c>
      <c r="Q1068" s="101" t="str">
        <f>IF(G1068="01 Jan 1900","Unregistered","Registered")</f>
        <v>Unregistered</v>
      </c>
      <c r="R1068" s="123">
        <v>0.59</v>
      </c>
      <c r="S1068" s="95">
        <f>DATE(2026,4,30)-F1068</f>
        <v>64</v>
      </c>
      <c r="T1068" s="101"/>
      <c r="U1068" s="101"/>
      <c r="V1068" s="101"/>
      <c r="W1068" s="101"/>
      <c r="X1068" s="101"/>
      <c r="Y1068" s="101"/>
      <c r="Z1068" s="101"/>
      <c r="AA1068" s="101"/>
      <c r="AB1068" s="101"/>
      <c r="AC1068" s="101"/>
    </row>
    <row r="1069" spans="1:29" x14ac:dyDescent="0.3">
      <c r="A1069" s="99">
        <v>10220</v>
      </c>
      <c r="B1069" s="99" t="s">
        <v>314</v>
      </c>
      <c r="C1069" s="99" t="s">
        <v>317</v>
      </c>
      <c r="D1069" s="99" t="s">
        <v>9635</v>
      </c>
      <c r="E1069" s="99" t="s">
        <v>8884</v>
      </c>
      <c r="F1069" s="100">
        <v>46064</v>
      </c>
      <c r="G1069" s="99" t="s">
        <v>1898</v>
      </c>
      <c r="H1069" s="96">
        <v>5429320</v>
      </c>
      <c r="I1069" s="96">
        <f t="shared" si="82"/>
        <v>3203298.8</v>
      </c>
      <c r="J1069" s="96">
        <v>100000</v>
      </c>
      <c r="K1069" s="96">
        <f t="shared" si="83"/>
        <v>3103298.8</v>
      </c>
      <c r="L1069" s="97">
        <f>IF(AND($S1069&gt;=0,$S1069&lt;=30),$K1069,0)</f>
        <v>0</v>
      </c>
      <c r="M1069" s="97">
        <f>IF(AND($S1069&gt;=31,$S1069&lt;=60),$K1069,0)</f>
        <v>0</v>
      </c>
      <c r="N1069" s="97">
        <f>IF(AND($S1069&gt;=61,$S1069&lt;=90),$K1069,0)</f>
        <v>3103298.8</v>
      </c>
      <c r="O1069" s="97">
        <f>IF(AND($S1069&gt;=91,$S1069&lt;=120),$K1069,0)</f>
        <v>0</v>
      </c>
      <c r="P1069" s="98">
        <f>IF($S1069&gt;120,$K1069,0)</f>
        <v>0</v>
      </c>
      <c r="Q1069" s="101" t="str">
        <f>IF(G1069="01 Jan 1900","Unregistered","Registered")</f>
        <v>Unregistered</v>
      </c>
      <c r="R1069" s="123">
        <v>0.59</v>
      </c>
      <c r="S1069" s="95">
        <f>DATE(2026,4,30)-F1069</f>
        <v>78</v>
      </c>
      <c r="T1069" s="101"/>
      <c r="U1069" s="101"/>
      <c r="V1069" s="101"/>
      <c r="W1069" s="101"/>
      <c r="X1069" s="101"/>
      <c r="Y1069" s="101"/>
      <c r="Z1069" s="101"/>
      <c r="AA1069" s="101"/>
      <c r="AB1069" s="101"/>
      <c r="AC1069" s="101"/>
    </row>
    <row r="1070" spans="1:29" x14ac:dyDescent="0.3">
      <c r="A1070" s="99">
        <v>10575</v>
      </c>
      <c r="B1070" s="99" t="s">
        <v>314</v>
      </c>
      <c r="C1070" s="99" t="s">
        <v>317</v>
      </c>
      <c r="D1070" s="99" t="s">
        <v>10161</v>
      </c>
      <c r="E1070" s="99" t="s">
        <v>10162</v>
      </c>
      <c r="F1070" s="100">
        <v>45960</v>
      </c>
      <c r="G1070" s="99" t="s">
        <v>1898</v>
      </c>
      <c r="H1070" s="96">
        <v>5315179</v>
      </c>
      <c r="I1070" s="96">
        <f t="shared" si="82"/>
        <v>3135955.61</v>
      </c>
      <c r="J1070" s="96">
        <v>3488314</v>
      </c>
      <c r="K1070" s="96">
        <f t="shared" si="83"/>
        <v>-352358.39000000013</v>
      </c>
      <c r="L1070" s="96">
        <v>0</v>
      </c>
      <c r="M1070" s="96">
        <v>0</v>
      </c>
      <c r="N1070" s="96">
        <v>0</v>
      </c>
      <c r="O1070" s="96">
        <v>0</v>
      </c>
      <c r="P1070" s="122">
        <v>0</v>
      </c>
      <c r="Q1070" s="101" t="str">
        <f>IF(G1070="01 Jan 1900","Unregistered","Registered")</f>
        <v>Unregistered</v>
      </c>
      <c r="R1070" s="123">
        <v>0.59</v>
      </c>
      <c r="S1070" s="95">
        <f>DATE(2026,4,30)-F1070</f>
        <v>182</v>
      </c>
      <c r="T1070" s="101"/>
      <c r="U1070" s="101"/>
      <c r="V1070" s="101"/>
      <c r="W1070" s="101"/>
      <c r="X1070" s="101"/>
      <c r="Y1070" s="101"/>
      <c r="Z1070" s="101"/>
      <c r="AA1070" s="101"/>
      <c r="AB1070" s="101"/>
      <c r="AC1070" s="101"/>
    </row>
    <row r="1071" spans="1:29" x14ac:dyDescent="0.3">
      <c r="A1071" s="114">
        <v>192</v>
      </c>
      <c r="B1071" s="114" t="s">
        <v>314</v>
      </c>
      <c r="C1071" s="114" t="s">
        <v>317</v>
      </c>
      <c r="D1071" s="114" t="s">
        <v>1843</v>
      </c>
      <c r="E1071" s="114" t="s">
        <v>1844</v>
      </c>
      <c r="F1071" s="115">
        <v>45988</v>
      </c>
      <c r="G1071" s="114" t="s">
        <v>1837</v>
      </c>
      <c r="H1071" s="116">
        <v>5539920</v>
      </c>
      <c r="I1071" s="116">
        <v>3268552</v>
      </c>
      <c r="J1071" s="116">
        <v>100000</v>
      </c>
      <c r="K1071" s="116">
        <v>3168552</v>
      </c>
      <c r="L1071" s="116">
        <v>0</v>
      </c>
      <c r="M1071" s="116">
        <v>3168552</v>
      </c>
      <c r="N1071" s="116">
        <v>0</v>
      </c>
      <c r="O1071" s="116">
        <v>0</v>
      </c>
      <c r="P1071" s="120">
        <v>0</v>
      </c>
      <c r="Q1071" s="27" t="str">
        <f>IF(G1071="01 Jan 1900","Unregistered","Registered")</f>
        <v>Registered</v>
      </c>
      <c r="R1071" s="121">
        <f>I1071/H1071</f>
        <v>0.58999985559358259</v>
      </c>
      <c r="T1071" s="117">
        <f t="shared" ref="T1071" si="84">L1071+M1071+N1071+O1071+P1071</f>
        <v>3168552</v>
      </c>
      <c r="U1071" s="117">
        <f t="shared" ref="U1071" si="85">K1071-T1071</f>
        <v>0</v>
      </c>
    </row>
    <row r="1072" spans="1:29" s="101" customFormat="1" x14ac:dyDescent="0.3">
      <c r="A1072" s="99">
        <v>10959</v>
      </c>
      <c r="B1072" s="99" t="s">
        <v>1426</v>
      </c>
      <c r="C1072" s="99" t="s">
        <v>192</v>
      </c>
      <c r="D1072" s="99" t="s">
        <v>252</v>
      </c>
      <c r="E1072" s="99" t="s">
        <v>253</v>
      </c>
      <c r="F1072" s="100">
        <v>46116</v>
      </c>
      <c r="G1072" s="99" t="s">
        <v>1898</v>
      </c>
      <c r="H1072" s="96">
        <v>1805600</v>
      </c>
      <c r="I1072" s="96">
        <v>0</v>
      </c>
      <c r="J1072" s="96"/>
      <c r="K1072" s="96"/>
      <c r="L1072" s="96">
        <v>0</v>
      </c>
      <c r="M1072" s="96">
        <v>0</v>
      </c>
      <c r="N1072" s="96">
        <v>0</v>
      </c>
      <c r="O1072" s="96">
        <v>0</v>
      </c>
      <c r="P1072" s="122">
        <v>0</v>
      </c>
      <c r="Q1072" s="101" t="str">
        <f>IF(G1072="01 Jan 1900","Unregistered","Registered")</f>
        <v>Unregistered</v>
      </c>
      <c r="R1072" s="123"/>
      <c r="S1072" s="95"/>
    </row>
    <row r="1073" spans="1:21" x14ac:dyDescent="0.3">
      <c r="A1073" s="114">
        <v>215</v>
      </c>
      <c r="B1073" s="114" t="s">
        <v>314</v>
      </c>
      <c r="C1073" s="114" t="s">
        <v>317</v>
      </c>
      <c r="D1073" s="114" t="s">
        <v>1908</v>
      </c>
      <c r="E1073" s="114" t="s">
        <v>1909</v>
      </c>
      <c r="F1073" s="115">
        <v>46106</v>
      </c>
      <c r="G1073" s="114" t="s">
        <v>1464</v>
      </c>
      <c r="H1073" s="116">
        <v>5627997</v>
      </c>
      <c r="I1073" s="116">
        <v>3320519</v>
      </c>
      <c r="J1073" s="116">
        <v>562800</v>
      </c>
      <c r="K1073" s="116">
        <v>2757719</v>
      </c>
      <c r="L1073" s="116">
        <v>2757719</v>
      </c>
      <c r="M1073" s="116">
        <v>0</v>
      </c>
      <c r="N1073" s="116">
        <v>0</v>
      </c>
      <c r="O1073" s="116">
        <v>0</v>
      </c>
      <c r="P1073" s="120">
        <v>0</v>
      </c>
      <c r="Q1073" s="27" t="str">
        <f>IF(G1073="01 Jan 1900","Unregistered","Registered")</f>
        <v>Registered</v>
      </c>
      <c r="R1073" s="121">
        <f>I1073/H1073</f>
        <v>0.59000013681599328</v>
      </c>
      <c r="T1073" s="117">
        <f t="shared" ref="T1073" si="86">L1073+M1073+N1073+O1073+P1073</f>
        <v>2757719</v>
      </c>
      <c r="U1073" s="117">
        <f t="shared" ref="U1073" si="87">K1073-T1073</f>
        <v>0</v>
      </c>
    </row>
    <row r="1074" spans="1:21" s="101" customFormat="1" x14ac:dyDescent="0.3">
      <c r="A1074" s="99">
        <v>10974</v>
      </c>
      <c r="B1074" s="99" t="s">
        <v>1426</v>
      </c>
      <c r="C1074" s="99" t="s">
        <v>192</v>
      </c>
      <c r="D1074" s="99" t="s">
        <v>276</v>
      </c>
      <c r="E1074" s="99" t="s">
        <v>277</v>
      </c>
      <c r="F1074" s="100">
        <v>46116</v>
      </c>
      <c r="G1074" s="99" t="s">
        <v>1898</v>
      </c>
      <c r="H1074" s="96">
        <v>1805600</v>
      </c>
      <c r="I1074" s="96">
        <v>0</v>
      </c>
      <c r="J1074" s="96"/>
      <c r="K1074" s="96"/>
      <c r="L1074" s="96">
        <v>0</v>
      </c>
      <c r="M1074" s="96">
        <v>0</v>
      </c>
      <c r="N1074" s="96">
        <v>0</v>
      </c>
      <c r="O1074" s="96">
        <v>0</v>
      </c>
      <c r="P1074" s="122">
        <v>0</v>
      </c>
      <c r="Q1074" s="101" t="str">
        <f>IF(G1074="01 Jan 1900","Unregistered","Registered")</f>
        <v>Unregistered</v>
      </c>
      <c r="R1074" s="123"/>
      <c r="S1074" s="95"/>
    </row>
    <row r="1075" spans="1:21" s="101" customFormat="1" x14ac:dyDescent="0.3">
      <c r="A1075" s="99">
        <v>10977</v>
      </c>
      <c r="B1075" s="99" t="s">
        <v>1426</v>
      </c>
      <c r="C1075" s="99" t="s">
        <v>192</v>
      </c>
      <c r="D1075" s="99" t="s">
        <v>282</v>
      </c>
      <c r="E1075" s="99" t="s">
        <v>283</v>
      </c>
      <c r="F1075" s="100">
        <v>46116</v>
      </c>
      <c r="G1075" s="99" t="s">
        <v>1898</v>
      </c>
      <c r="H1075" s="96">
        <v>1805600</v>
      </c>
      <c r="I1075" s="96">
        <v>0</v>
      </c>
      <c r="J1075" s="96"/>
      <c r="K1075" s="96"/>
      <c r="L1075" s="96">
        <v>0</v>
      </c>
      <c r="M1075" s="96">
        <v>0</v>
      </c>
      <c r="N1075" s="96">
        <v>0</v>
      </c>
      <c r="O1075" s="96">
        <v>0</v>
      </c>
      <c r="P1075" s="122">
        <v>0</v>
      </c>
      <c r="Q1075" s="101" t="str">
        <f>IF(G1075="01 Jan 1900","Unregistered","Registered")</f>
        <v>Unregistered</v>
      </c>
      <c r="R1075" s="123"/>
      <c r="S1075" s="95"/>
    </row>
    <row r="1076" spans="1:21" x14ac:dyDescent="0.3">
      <c r="A1076" s="114">
        <v>226</v>
      </c>
      <c r="B1076" s="114" t="s">
        <v>314</v>
      </c>
      <c r="C1076" s="114" t="s">
        <v>317</v>
      </c>
      <c r="D1076" s="114" t="s">
        <v>1933</v>
      </c>
      <c r="E1076" s="114" t="s">
        <v>1934</v>
      </c>
      <c r="F1076" s="115">
        <v>46102</v>
      </c>
      <c r="G1076" s="114" t="s">
        <v>1464</v>
      </c>
      <c r="H1076" s="116">
        <v>5493600</v>
      </c>
      <c r="I1076" s="116">
        <v>3241224</v>
      </c>
      <c r="J1076" s="116">
        <v>549360</v>
      </c>
      <c r="K1076" s="116">
        <v>2691864</v>
      </c>
      <c r="L1076" s="116">
        <v>2691864</v>
      </c>
      <c r="M1076" s="116">
        <v>0</v>
      </c>
      <c r="N1076" s="116">
        <v>0</v>
      </c>
      <c r="O1076" s="116">
        <v>0</v>
      </c>
      <c r="P1076" s="120">
        <v>0</v>
      </c>
      <c r="Q1076" s="27" t="str">
        <f>IF(G1076="01 Jan 1900","Unregistered","Registered")</f>
        <v>Registered</v>
      </c>
      <c r="R1076" s="121">
        <f>I1076/H1076</f>
        <v>0.59</v>
      </c>
      <c r="T1076" s="117">
        <f t="shared" ref="T1076:T1133" si="88">L1076+M1076+N1076+O1076+P1076</f>
        <v>2691864</v>
      </c>
      <c r="U1076" s="117">
        <f t="shared" ref="U1076:U1133" si="89">K1076-T1076</f>
        <v>0</v>
      </c>
    </row>
    <row r="1077" spans="1:21" x14ac:dyDescent="0.3">
      <c r="A1077" s="114">
        <v>230</v>
      </c>
      <c r="B1077" s="114" t="s">
        <v>314</v>
      </c>
      <c r="C1077" s="114" t="s">
        <v>317</v>
      </c>
      <c r="D1077" s="114" t="s">
        <v>1941</v>
      </c>
      <c r="E1077" s="114" t="s">
        <v>1942</v>
      </c>
      <c r="F1077" s="115">
        <v>46081</v>
      </c>
      <c r="G1077" s="114" t="s">
        <v>1588</v>
      </c>
      <c r="H1077" s="116">
        <v>5417500</v>
      </c>
      <c r="I1077" s="116">
        <v>3196325</v>
      </c>
      <c r="J1077" s="116">
        <v>541750</v>
      </c>
      <c r="K1077" s="116">
        <v>2654575</v>
      </c>
      <c r="L1077" s="116">
        <v>2654575</v>
      </c>
      <c r="M1077" s="116">
        <v>0</v>
      </c>
      <c r="N1077" s="116">
        <v>0</v>
      </c>
      <c r="O1077" s="116">
        <v>0</v>
      </c>
      <c r="P1077" s="120">
        <v>0</v>
      </c>
      <c r="Q1077" s="27" t="str">
        <f>IF(G1077="01 Jan 1900","Unregistered","Registered")</f>
        <v>Registered</v>
      </c>
      <c r="R1077" s="121">
        <f>I1077/H1077</f>
        <v>0.59</v>
      </c>
      <c r="T1077" s="117">
        <f t="shared" si="88"/>
        <v>2654575</v>
      </c>
      <c r="U1077" s="117">
        <f t="shared" si="89"/>
        <v>0</v>
      </c>
    </row>
    <row r="1078" spans="1:21" x14ac:dyDescent="0.3">
      <c r="A1078" s="114">
        <v>233</v>
      </c>
      <c r="B1078" s="114" t="s">
        <v>314</v>
      </c>
      <c r="C1078" s="114" t="s">
        <v>317</v>
      </c>
      <c r="D1078" s="114" t="s">
        <v>1948</v>
      </c>
      <c r="E1078" s="114" t="s">
        <v>1949</v>
      </c>
      <c r="F1078" s="115">
        <v>46078</v>
      </c>
      <c r="G1078" s="114" t="s">
        <v>1744</v>
      </c>
      <c r="H1078" s="116">
        <v>5328792</v>
      </c>
      <c r="I1078" s="116">
        <v>3143988</v>
      </c>
      <c r="J1078" s="116">
        <v>532879.19999999995</v>
      </c>
      <c r="K1078" s="116">
        <v>2611108.7999999998</v>
      </c>
      <c r="L1078" s="116">
        <v>2611108.7999999998</v>
      </c>
      <c r="M1078" s="116">
        <v>0</v>
      </c>
      <c r="N1078" s="116">
        <v>0</v>
      </c>
      <c r="O1078" s="116">
        <v>0</v>
      </c>
      <c r="P1078" s="120">
        <v>0</v>
      </c>
      <c r="Q1078" s="27" t="str">
        <f>IF(G1078="01 Jan 1900","Unregistered","Registered")</f>
        <v>Registered</v>
      </c>
      <c r="R1078" s="121">
        <f>I1078/H1078</f>
        <v>0.59000013511505045</v>
      </c>
      <c r="T1078" s="117">
        <f t="shared" si="88"/>
        <v>2611108.7999999998</v>
      </c>
      <c r="U1078" s="117">
        <f t="shared" si="89"/>
        <v>0</v>
      </c>
    </row>
    <row r="1079" spans="1:21" x14ac:dyDescent="0.3">
      <c r="A1079" s="114">
        <v>255</v>
      </c>
      <c r="B1079" s="114" t="s">
        <v>314</v>
      </c>
      <c r="C1079" s="114" t="s">
        <v>317</v>
      </c>
      <c r="D1079" s="114" t="s">
        <v>1997</v>
      </c>
      <c r="E1079" s="114" t="s">
        <v>1998</v>
      </c>
      <c r="F1079" s="115">
        <v>45688</v>
      </c>
      <c r="G1079" s="114" t="s">
        <v>1999</v>
      </c>
      <c r="H1079" s="116">
        <v>5284647</v>
      </c>
      <c r="I1079" s="116">
        <v>3117942</v>
      </c>
      <c r="J1079" s="116">
        <v>700003</v>
      </c>
      <c r="K1079" s="116">
        <v>2417939</v>
      </c>
      <c r="L1079" s="116">
        <v>0</v>
      </c>
      <c r="M1079" s="116">
        <v>0</v>
      </c>
      <c r="N1079" s="116">
        <v>2417939</v>
      </c>
      <c r="O1079" s="116">
        <v>0</v>
      </c>
      <c r="P1079" s="120">
        <v>0</v>
      </c>
      <c r="Q1079" s="27" t="str">
        <f>IF(G1079="01 Jan 1900","Unregistered","Registered")</f>
        <v>Registered</v>
      </c>
      <c r="R1079" s="121">
        <f>I1079/H1079</f>
        <v>0.59000005109139741</v>
      </c>
      <c r="T1079" s="117">
        <f t="shared" si="88"/>
        <v>2417939</v>
      </c>
      <c r="U1079" s="117">
        <f t="shared" si="89"/>
        <v>0</v>
      </c>
    </row>
    <row r="1080" spans="1:21" x14ac:dyDescent="0.3">
      <c r="A1080" s="114">
        <v>1117</v>
      </c>
      <c r="B1080" s="114" t="s">
        <v>314</v>
      </c>
      <c r="C1080" s="114" t="s">
        <v>317</v>
      </c>
      <c r="D1080" s="114" t="s">
        <v>4049</v>
      </c>
      <c r="E1080" s="114" t="s">
        <v>4050</v>
      </c>
      <c r="F1080" s="115">
        <v>45884</v>
      </c>
      <c r="G1080" s="114" t="s">
        <v>3750</v>
      </c>
      <c r="H1080" s="116">
        <v>5159430</v>
      </c>
      <c r="I1080" s="116">
        <v>3302037</v>
      </c>
      <c r="J1080" s="116">
        <v>2992470</v>
      </c>
      <c r="K1080" s="116">
        <v>309567</v>
      </c>
      <c r="L1080" s="116">
        <v>0</v>
      </c>
      <c r="M1080" s="116">
        <v>257972</v>
      </c>
      <c r="N1080" s="116">
        <v>51595</v>
      </c>
      <c r="O1080" s="116">
        <v>0</v>
      </c>
      <c r="P1080" s="120">
        <v>0</v>
      </c>
      <c r="Q1080" s="27" t="str">
        <f>IF(G1080="01 Jan 1900","Unregistered","Registered")</f>
        <v>Registered</v>
      </c>
      <c r="R1080" s="121">
        <f>I1080/H1080</f>
        <v>0.64000034887574786</v>
      </c>
      <c r="T1080" s="117">
        <f t="shared" si="88"/>
        <v>309567</v>
      </c>
      <c r="U1080" s="117">
        <f t="shared" si="89"/>
        <v>0</v>
      </c>
    </row>
    <row r="1081" spans="1:21" x14ac:dyDescent="0.3">
      <c r="A1081" s="114">
        <v>1118</v>
      </c>
      <c r="B1081" s="114" t="s">
        <v>314</v>
      </c>
      <c r="C1081" s="114" t="s">
        <v>317</v>
      </c>
      <c r="D1081" s="114" t="s">
        <v>4051</v>
      </c>
      <c r="E1081" s="114" t="s">
        <v>4050</v>
      </c>
      <c r="F1081" s="115">
        <v>45898</v>
      </c>
      <c r="G1081" s="114" t="s">
        <v>3750</v>
      </c>
      <c r="H1081" s="116">
        <v>5159430</v>
      </c>
      <c r="I1081" s="116">
        <v>3302037</v>
      </c>
      <c r="J1081" s="116">
        <v>2992470</v>
      </c>
      <c r="K1081" s="116">
        <v>309567</v>
      </c>
      <c r="L1081" s="116">
        <v>0</v>
      </c>
      <c r="M1081" s="116">
        <v>257972</v>
      </c>
      <c r="N1081" s="116">
        <v>51595</v>
      </c>
      <c r="O1081" s="116">
        <v>0</v>
      </c>
      <c r="P1081" s="120">
        <v>0</v>
      </c>
      <c r="Q1081" s="27" t="str">
        <f>IF(G1081="01 Jan 1900","Unregistered","Registered")</f>
        <v>Registered</v>
      </c>
      <c r="R1081" s="121">
        <f>I1081/H1081</f>
        <v>0.64000034887574786</v>
      </c>
      <c r="T1081" s="117">
        <f t="shared" si="88"/>
        <v>309567</v>
      </c>
      <c r="U1081" s="117">
        <f t="shared" si="89"/>
        <v>0</v>
      </c>
    </row>
    <row r="1082" spans="1:21" x14ac:dyDescent="0.3">
      <c r="A1082" s="114">
        <v>1292</v>
      </c>
      <c r="B1082" s="114" t="s">
        <v>314</v>
      </c>
      <c r="C1082" s="114" t="s">
        <v>317</v>
      </c>
      <c r="D1082" s="114" t="s">
        <v>4428</v>
      </c>
      <c r="E1082" s="114" t="s">
        <v>4429</v>
      </c>
      <c r="F1082" s="115">
        <v>45868</v>
      </c>
      <c r="G1082" s="114" t="s">
        <v>1947</v>
      </c>
      <c r="H1082" s="116">
        <v>5611171</v>
      </c>
      <c r="I1082" s="116">
        <v>3310590</v>
      </c>
      <c r="J1082" s="116">
        <v>3198367</v>
      </c>
      <c r="K1082" s="116">
        <v>112223</v>
      </c>
      <c r="L1082" s="116">
        <v>0</v>
      </c>
      <c r="M1082" s="116">
        <v>0</v>
      </c>
      <c r="N1082" s="116">
        <v>112223</v>
      </c>
      <c r="O1082" s="116">
        <v>0</v>
      </c>
      <c r="P1082" s="120">
        <v>0</v>
      </c>
      <c r="Q1082" s="27" t="str">
        <f>IF(G1082="01 Jan 1900","Unregistered","Registered")</f>
        <v>Registered</v>
      </c>
      <c r="R1082" s="121">
        <f>I1082/H1082</f>
        <v>0.58999984138783157</v>
      </c>
      <c r="T1082" s="117">
        <f t="shared" si="88"/>
        <v>112223</v>
      </c>
      <c r="U1082" s="117">
        <f t="shared" si="89"/>
        <v>0</v>
      </c>
    </row>
    <row r="1083" spans="1:21" x14ac:dyDescent="0.3">
      <c r="A1083" s="114">
        <v>1295</v>
      </c>
      <c r="B1083" s="114" t="s">
        <v>314</v>
      </c>
      <c r="C1083" s="114" t="s">
        <v>317</v>
      </c>
      <c r="D1083" s="114" t="s">
        <v>4432</v>
      </c>
      <c r="E1083" s="114" t="s">
        <v>4433</v>
      </c>
      <c r="F1083" s="115">
        <v>45909</v>
      </c>
      <c r="G1083" s="114" t="s">
        <v>4434</v>
      </c>
      <c r="H1083" s="116">
        <v>5161400</v>
      </c>
      <c r="I1083" s="116">
        <v>3045226</v>
      </c>
      <c r="J1083" s="116">
        <v>2941999</v>
      </c>
      <c r="K1083" s="116">
        <v>103227</v>
      </c>
      <c r="L1083" s="116">
        <v>0</v>
      </c>
      <c r="M1083" s="116">
        <v>0</v>
      </c>
      <c r="N1083" s="116">
        <v>103227</v>
      </c>
      <c r="O1083" s="116">
        <v>0</v>
      </c>
      <c r="P1083" s="120">
        <v>0</v>
      </c>
      <c r="Q1083" s="27" t="str">
        <f>IF(G1083="01 Jan 1900","Unregistered","Registered")</f>
        <v>Registered</v>
      </c>
      <c r="R1083" s="121">
        <f>I1083/H1083</f>
        <v>0.59</v>
      </c>
      <c r="T1083" s="117">
        <f t="shared" si="88"/>
        <v>103227</v>
      </c>
      <c r="U1083" s="117">
        <f t="shared" si="89"/>
        <v>0</v>
      </c>
    </row>
    <row r="1084" spans="1:21" x14ac:dyDescent="0.3">
      <c r="A1084" s="114">
        <v>1302</v>
      </c>
      <c r="B1084" s="114" t="s">
        <v>314</v>
      </c>
      <c r="C1084" s="114" t="s">
        <v>317</v>
      </c>
      <c r="D1084" s="114" t="s">
        <v>4447</v>
      </c>
      <c r="E1084" s="114" t="s">
        <v>4448</v>
      </c>
      <c r="F1084" s="115">
        <v>45808</v>
      </c>
      <c r="G1084" s="114" t="s">
        <v>2221</v>
      </c>
      <c r="H1084" s="116">
        <v>4767660</v>
      </c>
      <c r="I1084" s="116">
        <v>2812918</v>
      </c>
      <c r="J1084" s="116">
        <v>2722352</v>
      </c>
      <c r="K1084" s="116">
        <v>90566</v>
      </c>
      <c r="L1084" s="116">
        <v>0</v>
      </c>
      <c r="M1084" s="116">
        <v>0</v>
      </c>
      <c r="N1084" s="116">
        <v>90566</v>
      </c>
      <c r="O1084" s="116">
        <v>0</v>
      </c>
      <c r="P1084" s="120">
        <v>0</v>
      </c>
      <c r="Q1084" s="27" t="str">
        <f>IF(G1084="01 Jan 1900","Unregistered","Registered")</f>
        <v>Registered</v>
      </c>
      <c r="R1084" s="121">
        <f>I1084/H1084</f>
        <v>0.58999970635489951</v>
      </c>
      <c r="T1084" s="117">
        <f t="shared" si="88"/>
        <v>90566</v>
      </c>
      <c r="U1084" s="117">
        <f t="shared" si="89"/>
        <v>0</v>
      </c>
    </row>
    <row r="1085" spans="1:21" x14ac:dyDescent="0.3">
      <c r="A1085" s="114">
        <v>1466</v>
      </c>
      <c r="B1085" s="114" t="s">
        <v>314</v>
      </c>
      <c r="C1085" s="114" t="s">
        <v>317</v>
      </c>
      <c r="D1085" s="114" t="s">
        <v>4778</v>
      </c>
      <c r="E1085" s="114" t="s">
        <v>4779</v>
      </c>
      <c r="F1085" s="115">
        <v>45988</v>
      </c>
      <c r="G1085" s="114" t="s">
        <v>1543</v>
      </c>
      <c r="H1085" s="116">
        <v>5650560</v>
      </c>
      <c r="I1085" s="116">
        <v>3333829</v>
      </c>
      <c r="J1085" s="116">
        <v>3277323</v>
      </c>
      <c r="K1085" s="116">
        <v>56506</v>
      </c>
      <c r="L1085" s="116">
        <v>0</v>
      </c>
      <c r="M1085" s="116">
        <v>0</v>
      </c>
      <c r="N1085" s="116">
        <v>56506</v>
      </c>
      <c r="O1085" s="116">
        <v>0</v>
      </c>
      <c r="P1085" s="120">
        <v>0</v>
      </c>
      <c r="Q1085" s="27" t="str">
        <f>IF(G1085="01 Jan 1900","Unregistered","Registered")</f>
        <v>Registered</v>
      </c>
      <c r="R1085" s="121">
        <f>I1085/H1085</f>
        <v>0.58999975223694645</v>
      </c>
      <c r="T1085" s="117">
        <f t="shared" si="88"/>
        <v>56506</v>
      </c>
      <c r="U1085" s="117">
        <f t="shared" si="89"/>
        <v>0</v>
      </c>
    </row>
    <row r="1086" spans="1:21" x14ac:dyDescent="0.3">
      <c r="A1086" s="114">
        <v>1467</v>
      </c>
      <c r="B1086" s="114" t="s">
        <v>314</v>
      </c>
      <c r="C1086" s="114" t="s">
        <v>317</v>
      </c>
      <c r="D1086" s="114" t="s">
        <v>4780</v>
      </c>
      <c r="E1086" s="114" t="s">
        <v>4781</v>
      </c>
      <c r="F1086" s="115">
        <v>45938</v>
      </c>
      <c r="G1086" s="114" t="s">
        <v>3118</v>
      </c>
      <c r="H1086" s="116">
        <v>5364108</v>
      </c>
      <c r="I1086" s="116">
        <v>3164823</v>
      </c>
      <c r="J1086" s="116">
        <v>3111183</v>
      </c>
      <c r="K1086" s="116">
        <v>53640</v>
      </c>
      <c r="L1086" s="116">
        <v>0</v>
      </c>
      <c r="M1086" s="116">
        <v>0</v>
      </c>
      <c r="N1086" s="116">
        <v>53640</v>
      </c>
      <c r="O1086" s="116">
        <v>0</v>
      </c>
      <c r="P1086" s="120">
        <v>0</v>
      </c>
      <c r="Q1086" s="27" t="str">
        <f>IF(G1086="01 Jan 1900","Unregistered","Registered")</f>
        <v>Registered</v>
      </c>
      <c r="R1086" s="121">
        <f>I1086/H1086</f>
        <v>0.58999986577451458</v>
      </c>
      <c r="T1086" s="117">
        <f t="shared" si="88"/>
        <v>53640</v>
      </c>
      <c r="U1086" s="117">
        <f t="shared" si="89"/>
        <v>0</v>
      </c>
    </row>
    <row r="1087" spans="1:21" x14ac:dyDescent="0.3">
      <c r="A1087" s="114">
        <v>9746</v>
      </c>
      <c r="B1087" s="114" t="s">
        <v>314</v>
      </c>
      <c r="C1087" s="114" t="s">
        <v>317</v>
      </c>
      <c r="D1087" s="114" t="s">
        <v>8976</v>
      </c>
      <c r="E1087" s="114" t="s">
        <v>8977</v>
      </c>
      <c r="F1087" s="115">
        <v>45889</v>
      </c>
      <c r="G1087" s="114" t="s">
        <v>1656</v>
      </c>
      <c r="H1087" s="116">
        <v>5297400</v>
      </c>
      <c r="I1087" s="116">
        <v>3125466</v>
      </c>
      <c r="J1087" s="116">
        <v>3125466</v>
      </c>
      <c r="K1087" s="116">
        <v>0</v>
      </c>
      <c r="L1087" s="116">
        <v>0</v>
      </c>
      <c r="M1087" s="116">
        <v>0</v>
      </c>
      <c r="N1087" s="116">
        <v>0</v>
      </c>
      <c r="O1087" s="116">
        <v>0</v>
      </c>
      <c r="P1087" s="120">
        <v>0</v>
      </c>
      <c r="Q1087" s="27" t="str">
        <f>IF(G1087="01 Jan 1900","Unregistered","Registered")</f>
        <v>Registered</v>
      </c>
      <c r="R1087" s="121">
        <f>I1087/H1087</f>
        <v>0.59</v>
      </c>
      <c r="T1087" s="117">
        <f t="shared" si="88"/>
        <v>0</v>
      </c>
      <c r="U1087" s="117">
        <f t="shared" si="89"/>
        <v>0</v>
      </c>
    </row>
    <row r="1088" spans="1:21" x14ac:dyDescent="0.3">
      <c r="A1088" s="114">
        <v>9747</v>
      </c>
      <c r="B1088" s="114" t="s">
        <v>314</v>
      </c>
      <c r="C1088" s="114" t="s">
        <v>317</v>
      </c>
      <c r="D1088" s="114" t="s">
        <v>8978</v>
      </c>
      <c r="E1088" s="114" t="s">
        <v>8979</v>
      </c>
      <c r="F1088" s="115">
        <v>45854</v>
      </c>
      <c r="G1088" s="114" t="s">
        <v>3163</v>
      </c>
      <c r="H1088" s="116">
        <v>5220500</v>
      </c>
      <c r="I1088" s="116">
        <v>3080095</v>
      </c>
      <c r="J1088" s="116">
        <v>3080095</v>
      </c>
      <c r="K1088" s="116">
        <v>0</v>
      </c>
      <c r="L1088" s="116">
        <v>0</v>
      </c>
      <c r="M1088" s="116">
        <v>0</v>
      </c>
      <c r="N1088" s="116">
        <v>0</v>
      </c>
      <c r="O1088" s="116">
        <v>0</v>
      </c>
      <c r="P1088" s="120">
        <v>0</v>
      </c>
      <c r="Q1088" s="27" t="str">
        <f>IF(G1088="01 Jan 1900","Unregistered","Registered")</f>
        <v>Registered</v>
      </c>
      <c r="R1088" s="121">
        <f>I1088/H1088</f>
        <v>0.59</v>
      </c>
      <c r="T1088" s="117">
        <f t="shared" si="88"/>
        <v>0</v>
      </c>
      <c r="U1088" s="117">
        <f t="shared" si="89"/>
        <v>0</v>
      </c>
    </row>
    <row r="1089" spans="1:21" x14ac:dyDescent="0.3">
      <c r="A1089" s="114">
        <v>9748</v>
      </c>
      <c r="B1089" s="114" t="s">
        <v>314</v>
      </c>
      <c r="C1089" s="114" t="s">
        <v>317</v>
      </c>
      <c r="D1089" s="114" t="s">
        <v>8980</v>
      </c>
      <c r="E1089" s="114" t="s">
        <v>8981</v>
      </c>
      <c r="F1089" s="115">
        <v>45849</v>
      </c>
      <c r="G1089" s="114" t="s">
        <v>3888</v>
      </c>
      <c r="H1089" s="116">
        <v>5220500</v>
      </c>
      <c r="I1089" s="116">
        <v>3080095</v>
      </c>
      <c r="J1089" s="116">
        <v>3080095</v>
      </c>
      <c r="K1089" s="116">
        <v>0</v>
      </c>
      <c r="L1089" s="116">
        <v>0</v>
      </c>
      <c r="M1089" s="116">
        <v>0</v>
      </c>
      <c r="N1089" s="116">
        <v>0</v>
      </c>
      <c r="O1089" s="116">
        <v>0</v>
      </c>
      <c r="P1089" s="120">
        <v>0</v>
      </c>
      <c r="Q1089" s="27" t="str">
        <f>IF(G1089="01 Jan 1900","Unregistered","Registered")</f>
        <v>Registered</v>
      </c>
      <c r="R1089" s="121">
        <f>I1089/H1089</f>
        <v>0.59</v>
      </c>
      <c r="T1089" s="117">
        <f t="shared" si="88"/>
        <v>0</v>
      </c>
      <c r="U1089" s="117">
        <f t="shared" si="89"/>
        <v>0</v>
      </c>
    </row>
    <row r="1090" spans="1:21" x14ac:dyDescent="0.3">
      <c r="A1090" s="114">
        <v>9749</v>
      </c>
      <c r="B1090" s="114" t="s">
        <v>314</v>
      </c>
      <c r="C1090" s="114" t="s">
        <v>317</v>
      </c>
      <c r="D1090" s="114" t="s">
        <v>8982</v>
      </c>
      <c r="E1090" s="114" t="s">
        <v>8983</v>
      </c>
      <c r="F1090" s="115">
        <v>45898</v>
      </c>
      <c r="G1090" s="114" t="s">
        <v>2854</v>
      </c>
      <c r="H1090" s="116">
        <v>5538936</v>
      </c>
      <c r="I1090" s="116">
        <v>3267973</v>
      </c>
      <c r="J1090" s="116">
        <v>3267973</v>
      </c>
      <c r="K1090" s="116">
        <v>0</v>
      </c>
      <c r="L1090" s="116">
        <v>0</v>
      </c>
      <c r="M1090" s="116">
        <v>0</v>
      </c>
      <c r="N1090" s="116">
        <v>0</v>
      </c>
      <c r="O1090" s="116">
        <v>0</v>
      </c>
      <c r="P1090" s="120">
        <v>0</v>
      </c>
      <c r="Q1090" s="27" t="str">
        <f>IF(G1090="01 Jan 1900","Unregistered","Registered")</f>
        <v>Registered</v>
      </c>
      <c r="R1090" s="121">
        <f>I1090/H1090</f>
        <v>0.59000013721046785</v>
      </c>
      <c r="T1090" s="117">
        <f t="shared" si="88"/>
        <v>0</v>
      </c>
      <c r="U1090" s="117">
        <f t="shared" si="89"/>
        <v>0</v>
      </c>
    </row>
    <row r="1091" spans="1:21" x14ac:dyDescent="0.3">
      <c r="A1091" s="114">
        <v>9750</v>
      </c>
      <c r="B1091" s="114" t="s">
        <v>314</v>
      </c>
      <c r="C1091" s="114" t="s">
        <v>317</v>
      </c>
      <c r="D1091" s="114" t="s">
        <v>8984</v>
      </c>
      <c r="E1091" s="114" t="s">
        <v>8985</v>
      </c>
      <c r="F1091" s="115">
        <v>45762</v>
      </c>
      <c r="G1091" s="114" t="s">
        <v>3286</v>
      </c>
      <c r="H1091" s="116">
        <v>5546808</v>
      </c>
      <c r="I1091" s="116">
        <v>3272616</v>
      </c>
      <c r="J1091" s="116">
        <v>3272616</v>
      </c>
      <c r="K1091" s="116">
        <v>0</v>
      </c>
      <c r="L1091" s="116">
        <v>0</v>
      </c>
      <c r="M1091" s="116">
        <v>0</v>
      </c>
      <c r="N1091" s="116">
        <v>0</v>
      </c>
      <c r="O1091" s="116">
        <v>0</v>
      </c>
      <c r="P1091" s="120">
        <v>0</v>
      </c>
      <c r="Q1091" s="27" t="str">
        <f>IF(G1091="01 Jan 1900","Unregistered","Registered")</f>
        <v>Registered</v>
      </c>
      <c r="R1091" s="121">
        <f>I1091/H1091</f>
        <v>0.58999987019561517</v>
      </c>
      <c r="T1091" s="117">
        <f t="shared" si="88"/>
        <v>0</v>
      </c>
      <c r="U1091" s="117">
        <f t="shared" si="89"/>
        <v>0</v>
      </c>
    </row>
    <row r="1092" spans="1:21" x14ac:dyDescent="0.3">
      <c r="A1092" s="114">
        <v>9751</v>
      </c>
      <c r="B1092" s="114" t="s">
        <v>314</v>
      </c>
      <c r="C1092" s="114" t="s">
        <v>317</v>
      </c>
      <c r="D1092" s="114" t="s">
        <v>8986</v>
      </c>
      <c r="E1092" s="114" t="s">
        <v>8987</v>
      </c>
      <c r="F1092" s="115">
        <v>45909</v>
      </c>
      <c r="G1092" s="114" t="s">
        <v>4180</v>
      </c>
      <c r="H1092" s="116">
        <v>5161400</v>
      </c>
      <c r="I1092" s="116">
        <v>3045226</v>
      </c>
      <c r="J1092" s="116">
        <v>3045226</v>
      </c>
      <c r="K1092" s="116">
        <v>0</v>
      </c>
      <c r="L1092" s="116">
        <v>0</v>
      </c>
      <c r="M1092" s="116">
        <v>0</v>
      </c>
      <c r="N1092" s="116">
        <v>0</v>
      </c>
      <c r="O1092" s="116">
        <v>0</v>
      </c>
      <c r="P1092" s="120">
        <v>0</v>
      </c>
      <c r="Q1092" s="27" t="str">
        <f>IF(G1092="01 Jan 1900","Unregistered","Registered")</f>
        <v>Registered</v>
      </c>
      <c r="R1092" s="121">
        <f>I1092/H1092</f>
        <v>0.59</v>
      </c>
      <c r="T1092" s="117">
        <f t="shared" si="88"/>
        <v>0</v>
      </c>
      <c r="U1092" s="117">
        <f t="shared" si="89"/>
        <v>0</v>
      </c>
    </row>
    <row r="1093" spans="1:21" x14ac:dyDescent="0.3">
      <c r="A1093" s="114">
        <v>9752</v>
      </c>
      <c r="B1093" s="114" t="s">
        <v>314</v>
      </c>
      <c r="C1093" s="114" t="s">
        <v>317</v>
      </c>
      <c r="D1093" s="114" t="s">
        <v>8988</v>
      </c>
      <c r="E1093" s="114" t="s">
        <v>8989</v>
      </c>
      <c r="F1093" s="115">
        <v>45777</v>
      </c>
      <c r="G1093" s="114" t="s">
        <v>3916</v>
      </c>
      <c r="H1093" s="116">
        <v>5101200</v>
      </c>
      <c r="I1093" s="116">
        <v>3009708</v>
      </c>
      <c r="J1093" s="116">
        <v>3009708</v>
      </c>
      <c r="K1093" s="116">
        <v>0</v>
      </c>
      <c r="L1093" s="116">
        <v>0</v>
      </c>
      <c r="M1093" s="116">
        <v>0</v>
      </c>
      <c r="N1093" s="116">
        <v>0</v>
      </c>
      <c r="O1093" s="116">
        <v>0</v>
      </c>
      <c r="P1093" s="120">
        <v>0</v>
      </c>
      <c r="Q1093" s="27" t="str">
        <f>IF(G1093="01 Jan 1900","Unregistered","Registered")</f>
        <v>Registered</v>
      </c>
      <c r="R1093" s="121">
        <f>I1093/H1093</f>
        <v>0.59</v>
      </c>
      <c r="T1093" s="117">
        <f t="shared" si="88"/>
        <v>0</v>
      </c>
      <c r="U1093" s="117">
        <f t="shared" si="89"/>
        <v>0</v>
      </c>
    </row>
    <row r="1094" spans="1:21" x14ac:dyDescent="0.3">
      <c r="A1094" s="114">
        <v>9753</v>
      </c>
      <c r="B1094" s="114" t="s">
        <v>314</v>
      </c>
      <c r="C1094" s="114" t="s">
        <v>317</v>
      </c>
      <c r="D1094" s="114" t="s">
        <v>8990</v>
      </c>
      <c r="E1094" s="114" t="s">
        <v>8991</v>
      </c>
      <c r="F1094" s="115">
        <v>45869</v>
      </c>
      <c r="G1094" s="114" t="s">
        <v>7505</v>
      </c>
      <c r="H1094" s="116">
        <v>5308200</v>
      </c>
      <c r="I1094" s="116">
        <v>3131838</v>
      </c>
      <c r="J1094" s="116">
        <v>3131838</v>
      </c>
      <c r="K1094" s="116">
        <v>0</v>
      </c>
      <c r="L1094" s="116">
        <v>0</v>
      </c>
      <c r="M1094" s="116">
        <v>0</v>
      </c>
      <c r="N1094" s="116">
        <v>0</v>
      </c>
      <c r="O1094" s="116">
        <v>0</v>
      </c>
      <c r="P1094" s="120">
        <v>0</v>
      </c>
      <c r="Q1094" s="27" t="str">
        <f>IF(G1094="01 Jan 1900","Unregistered","Registered")</f>
        <v>Registered</v>
      </c>
      <c r="R1094" s="121">
        <f>I1094/H1094</f>
        <v>0.59</v>
      </c>
      <c r="T1094" s="117">
        <f t="shared" si="88"/>
        <v>0</v>
      </c>
      <c r="U1094" s="117">
        <f t="shared" si="89"/>
        <v>0</v>
      </c>
    </row>
    <row r="1095" spans="1:21" x14ac:dyDescent="0.3">
      <c r="A1095" s="114">
        <v>9754</v>
      </c>
      <c r="B1095" s="114" t="s">
        <v>314</v>
      </c>
      <c r="C1095" s="114" t="s">
        <v>317</v>
      </c>
      <c r="D1095" s="114" t="s">
        <v>8992</v>
      </c>
      <c r="E1095" s="114" t="s">
        <v>8993</v>
      </c>
      <c r="F1095" s="115">
        <v>45881</v>
      </c>
      <c r="G1095" s="114" t="s">
        <v>2421</v>
      </c>
      <c r="H1095" s="116">
        <v>5542650</v>
      </c>
      <c r="I1095" s="116">
        <v>3270164</v>
      </c>
      <c r="J1095" s="116">
        <v>3270164</v>
      </c>
      <c r="K1095" s="116">
        <v>0</v>
      </c>
      <c r="L1095" s="116">
        <v>0</v>
      </c>
      <c r="M1095" s="116">
        <v>0</v>
      </c>
      <c r="N1095" s="116">
        <v>0</v>
      </c>
      <c r="O1095" s="116">
        <v>0</v>
      </c>
      <c r="P1095" s="120">
        <v>0</v>
      </c>
      <c r="Q1095" s="27" t="str">
        <f>IF(G1095="01 Jan 1900","Unregistered","Registered")</f>
        <v>Registered</v>
      </c>
      <c r="R1095" s="121">
        <f>I1095/H1095</f>
        <v>0.59000009020955679</v>
      </c>
      <c r="T1095" s="117">
        <f t="shared" si="88"/>
        <v>0</v>
      </c>
      <c r="U1095" s="117">
        <f t="shared" si="89"/>
        <v>0</v>
      </c>
    </row>
    <row r="1096" spans="1:21" x14ac:dyDescent="0.3">
      <c r="A1096" s="114">
        <v>9755</v>
      </c>
      <c r="B1096" s="114" t="s">
        <v>314</v>
      </c>
      <c r="C1096" s="114" t="s">
        <v>317</v>
      </c>
      <c r="D1096" s="114" t="s">
        <v>8994</v>
      </c>
      <c r="E1096" s="114" t="s">
        <v>8995</v>
      </c>
      <c r="F1096" s="115">
        <v>45777</v>
      </c>
      <c r="G1096" s="114" t="s">
        <v>3844</v>
      </c>
      <c r="H1096" s="116">
        <v>5412000</v>
      </c>
      <c r="I1096" s="116">
        <v>3193080</v>
      </c>
      <c r="J1096" s="116">
        <v>3193080</v>
      </c>
      <c r="K1096" s="116">
        <v>0</v>
      </c>
      <c r="L1096" s="116">
        <v>0</v>
      </c>
      <c r="M1096" s="116">
        <v>0</v>
      </c>
      <c r="N1096" s="116">
        <v>0</v>
      </c>
      <c r="O1096" s="116">
        <v>0</v>
      </c>
      <c r="P1096" s="120">
        <v>0</v>
      </c>
      <c r="Q1096" s="27" t="str">
        <f>IF(G1096="01 Jan 1900","Unregistered","Registered")</f>
        <v>Registered</v>
      </c>
      <c r="R1096" s="121">
        <f>I1096/H1096</f>
        <v>0.59</v>
      </c>
      <c r="T1096" s="117">
        <f t="shared" si="88"/>
        <v>0</v>
      </c>
      <c r="U1096" s="117">
        <f t="shared" si="89"/>
        <v>0</v>
      </c>
    </row>
    <row r="1097" spans="1:21" x14ac:dyDescent="0.3">
      <c r="A1097" s="114">
        <v>9756</v>
      </c>
      <c r="B1097" s="114" t="s">
        <v>314</v>
      </c>
      <c r="C1097" s="114" t="s">
        <v>317</v>
      </c>
      <c r="D1097" s="114" t="s">
        <v>8996</v>
      </c>
      <c r="E1097" s="114" t="s">
        <v>8997</v>
      </c>
      <c r="F1097" s="115">
        <v>46022</v>
      </c>
      <c r="G1097" s="114" t="s">
        <v>3166</v>
      </c>
      <c r="H1097" s="116">
        <v>5369688</v>
      </c>
      <c r="I1097" s="116">
        <v>3168118</v>
      </c>
      <c r="J1097" s="116">
        <v>3168118</v>
      </c>
      <c r="K1097" s="116">
        <v>0</v>
      </c>
      <c r="L1097" s="116">
        <v>0</v>
      </c>
      <c r="M1097" s="116">
        <v>0</v>
      </c>
      <c r="N1097" s="116">
        <v>0</v>
      </c>
      <c r="O1097" s="116">
        <v>0</v>
      </c>
      <c r="P1097" s="120">
        <v>0</v>
      </c>
      <c r="Q1097" s="27" t="str">
        <f>IF(G1097="01 Jan 1900","Unregistered","Registered")</f>
        <v>Registered</v>
      </c>
      <c r="R1097" s="121">
        <f>I1097/H1097</f>
        <v>0.59000038735956351</v>
      </c>
      <c r="T1097" s="117">
        <f t="shared" si="88"/>
        <v>0</v>
      </c>
      <c r="U1097" s="117">
        <f t="shared" si="89"/>
        <v>0</v>
      </c>
    </row>
    <row r="1098" spans="1:21" x14ac:dyDescent="0.3">
      <c r="A1098" s="114">
        <v>9757</v>
      </c>
      <c r="B1098" s="114" t="s">
        <v>314</v>
      </c>
      <c r="C1098" s="114" t="s">
        <v>317</v>
      </c>
      <c r="D1098" s="114" t="s">
        <v>8998</v>
      </c>
      <c r="E1098" s="114" t="s">
        <v>8999</v>
      </c>
      <c r="F1098" s="115">
        <v>45898</v>
      </c>
      <c r="G1098" s="114" t="s">
        <v>9000</v>
      </c>
      <c r="H1098" s="116">
        <v>5297400</v>
      </c>
      <c r="I1098" s="116">
        <v>3125466</v>
      </c>
      <c r="J1098" s="116">
        <v>3125466</v>
      </c>
      <c r="K1098" s="116">
        <v>0</v>
      </c>
      <c r="L1098" s="116">
        <v>0</v>
      </c>
      <c r="M1098" s="116">
        <v>0</v>
      </c>
      <c r="N1098" s="116">
        <v>0</v>
      </c>
      <c r="O1098" s="116">
        <v>0</v>
      </c>
      <c r="P1098" s="120">
        <v>0</v>
      </c>
      <c r="Q1098" s="27" t="str">
        <f>IF(G1098="01 Jan 1900","Unregistered","Registered")</f>
        <v>Registered</v>
      </c>
      <c r="R1098" s="121">
        <f>I1098/H1098</f>
        <v>0.59</v>
      </c>
      <c r="T1098" s="117">
        <f t="shared" si="88"/>
        <v>0</v>
      </c>
      <c r="U1098" s="117">
        <f t="shared" si="89"/>
        <v>0</v>
      </c>
    </row>
    <row r="1099" spans="1:21" x14ac:dyDescent="0.3">
      <c r="A1099" s="114">
        <v>9758</v>
      </c>
      <c r="B1099" s="114" t="s">
        <v>314</v>
      </c>
      <c r="C1099" s="114" t="s">
        <v>317</v>
      </c>
      <c r="D1099" s="114" t="s">
        <v>9001</v>
      </c>
      <c r="E1099" s="114" t="s">
        <v>9002</v>
      </c>
      <c r="F1099" s="115">
        <v>45831</v>
      </c>
      <c r="G1099" s="114" t="s">
        <v>3163</v>
      </c>
      <c r="H1099" s="116">
        <v>5269750</v>
      </c>
      <c r="I1099" s="116">
        <v>3109153</v>
      </c>
      <c r="J1099" s="116">
        <v>3109153</v>
      </c>
      <c r="K1099" s="116">
        <v>0</v>
      </c>
      <c r="L1099" s="116">
        <v>0</v>
      </c>
      <c r="M1099" s="116">
        <v>0</v>
      </c>
      <c r="N1099" s="116">
        <v>0</v>
      </c>
      <c r="O1099" s="116">
        <v>0</v>
      </c>
      <c r="P1099" s="120">
        <v>0</v>
      </c>
      <c r="Q1099" s="27" t="str">
        <f>IF(G1099="01 Jan 1900","Unregistered","Registered")</f>
        <v>Registered</v>
      </c>
      <c r="R1099" s="121">
        <f>I1099/H1099</f>
        <v>0.59000009488116134</v>
      </c>
      <c r="T1099" s="117">
        <f t="shared" si="88"/>
        <v>0</v>
      </c>
      <c r="U1099" s="117">
        <f t="shared" si="89"/>
        <v>0</v>
      </c>
    </row>
    <row r="1100" spans="1:21" x14ac:dyDescent="0.3">
      <c r="A1100" s="114">
        <v>9759</v>
      </c>
      <c r="B1100" s="114" t="s">
        <v>314</v>
      </c>
      <c r="C1100" s="114" t="s">
        <v>317</v>
      </c>
      <c r="D1100" s="114" t="s">
        <v>9003</v>
      </c>
      <c r="E1100" s="114" t="s">
        <v>9004</v>
      </c>
      <c r="F1100" s="115">
        <v>45900</v>
      </c>
      <c r="G1100" s="114" t="s">
        <v>1656</v>
      </c>
      <c r="H1100" s="116">
        <v>5516000</v>
      </c>
      <c r="I1100" s="116">
        <v>3254440</v>
      </c>
      <c r="J1100" s="116">
        <v>3254440</v>
      </c>
      <c r="K1100" s="116">
        <v>0</v>
      </c>
      <c r="L1100" s="116">
        <v>0</v>
      </c>
      <c r="M1100" s="116">
        <v>0</v>
      </c>
      <c r="N1100" s="116">
        <v>0</v>
      </c>
      <c r="O1100" s="116">
        <v>0</v>
      </c>
      <c r="P1100" s="120">
        <v>0</v>
      </c>
      <c r="Q1100" s="27" t="str">
        <f>IF(G1100="01 Jan 1900","Unregistered","Registered")</f>
        <v>Registered</v>
      </c>
      <c r="R1100" s="121">
        <f>I1100/H1100</f>
        <v>0.59</v>
      </c>
      <c r="T1100" s="117">
        <f t="shared" si="88"/>
        <v>0</v>
      </c>
      <c r="U1100" s="117">
        <f t="shared" si="89"/>
        <v>0</v>
      </c>
    </row>
    <row r="1101" spans="1:21" x14ac:dyDescent="0.3">
      <c r="A1101" s="114">
        <v>9760</v>
      </c>
      <c r="B1101" s="114" t="s">
        <v>314</v>
      </c>
      <c r="C1101" s="114" t="s">
        <v>317</v>
      </c>
      <c r="D1101" s="114" t="s">
        <v>9005</v>
      </c>
      <c r="E1101" s="114" t="s">
        <v>9006</v>
      </c>
      <c r="F1101" s="115">
        <v>45854</v>
      </c>
      <c r="G1101" s="114" t="s">
        <v>4173</v>
      </c>
      <c r="H1101" s="116">
        <v>5538936</v>
      </c>
      <c r="I1101" s="116">
        <v>3267973</v>
      </c>
      <c r="J1101" s="116">
        <v>3267973</v>
      </c>
      <c r="K1101" s="116">
        <v>0</v>
      </c>
      <c r="L1101" s="116">
        <v>0</v>
      </c>
      <c r="M1101" s="116">
        <v>0</v>
      </c>
      <c r="N1101" s="116">
        <v>0</v>
      </c>
      <c r="O1101" s="116">
        <v>0</v>
      </c>
      <c r="P1101" s="120">
        <v>0</v>
      </c>
      <c r="Q1101" s="27" t="str">
        <f>IF(G1101="01 Jan 1900","Unregistered","Registered")</f>
        <v>Registered</v>
      </c>
      <c r="R1101" s="121">
        <f>I1101/H1101</f>
        <v>0.59000013721046785</v>
      </c>
      <c r="T1101" s="117">
        <f t="shared" si="88"/>
        <v>0</v>
      </c>
      <c r="U1101" s="117">
        <f t="shared" si="89"/>
        <v>0</v>
      </c>
    </row>
    <row r="1102" spans="1:21" x14ac:dyDescent="0.3">
      <c r="A1102" s="114">
        <v>9761</v>
      </c>
      <c r="B1102" s="114" t="s">
        <v>314</v>
      </c>
      <c r="C1102" s="114" t="s">
        <v>317</v>
      </c>
      <c r="D1102" s="114" t="s">
        <v>9007</v>
      </c>
      <c r="E1102" s="114" t="s">
        <v>5350</v>
      </c>
      <c r="F1102" s="115">
        <v>45990</v>
      </c>
      <c r="G1102" s="114" t="s">
        <v>1575</v>
      </c>
      <c r="H1102" s="116">
        <v>4724060</v>
      </c>
      <c r="I1102" s="116">
        <v>2787194</v>
      </c>
      <c r="J1102" s="116">
        <v>2787194</v>
      </c>
      <c r="K1102" s="116">
        <v>0</v>
      </c>
      <c r="L1102" s="116">
        <v>0</v>
      </c>
      <c r="M1102" s="116">
        <v>0</v>
      </c>
      <c r="N1102" s="116">
        <v>0</v>
      </c>
      <c r="O1102" s="116">
        <v>0</v>
      </c>
      <c r="P1102" s="120">
        <v>0</v>
      </c>
      <c r="Q1102" s="27" t="str">
        <f>IF(G1102="01 Jan 1900","Unregistered","Registered")</f>
        <v>Registered</v>
      </c>
      <c r="R1102" s="121">
        <f>I1102/H1102</f>
        <v>0.5899997036447463</v>
      </c>
      <c r="T1102" s="117">
        <f t="shared" si="88"/>
        <v>0</v>
      </c>
      <c r="U1102" s="117">
        <f t="shared" si="89"/>
        <v>0</v>
      </c>
    </row>
    <row r="1103" spans="1:21" x14ac:dyDescent="0.3">
      <c r="A1103" s="114">
        <v>9762</v>
      </c>
      <c r="B1103" s="114" t="s">
        <v>314</v>
      </c>
      <c r="C1103" s="114" t="s">
        <v>317</v>
      </c>
      <c r="D1103" s="114" t="s">
        <v>9008</v>
      </c>
      <c r="E1103" s="114" t="s">
        <v>9009</v>
      </c>
      <c r="F1103" s="115">
        <v>45988</v>
      </c>
      <c r="G1103" s="114" t="s">
        <v>3958</v>
      </c>
      <c r="H1103" s="116">
        <v>5591700</v>
      </c>
      <c r="I1103" s="116">
        <v>3299103</v>
      </c>
      <c r="J1103" s="116">
        <v>3299103</v>
      </c>
      <c r="K1103" s="116">
        <v>0</v>
      </c>
      <c r="L1103" s="116">
        <v>0</v>
      </c>
      <c r="M1103" s="116">
        <v>0</v>
      </c>
      <c r="N1103" s="116">
        <v>0</v>
      </c>
      <c r="O1103" s="116">
        <v>0</v>
      </c>
      <c r="P1103" s="120">
        <v>0</v>
      </c>
      <c r="Q1103" s="27" t="str">
        <f>IF(G1103="01 Jan 1900","Unregistered","Registered")</f>
        <v>Registered</v>
      </c>
      <c r="R1103" s="121">
        <f>I1103/H1103</f>
        <v>0.59</v>
      </c>
      <c r="T1103" s="117">
        <f t="shared" si="88"/>
        <v>0</v>
      </c>
      <c r="U1103" s="117">
        <f t="shared" si="89"/>
        <v>0</v>
      </c>
    </row>
    <row r="1104" spans="1:21" x14ac:dyDescent="0.3">
      <c r="A1104" s="114">
        <v>9763</v>
      </c>
      <c r="B1104" s="114" t="s">
        <v>314</v>
      </c>
      <c r="C1104" s="114" t="s">
        <v>317</v>
      </c>
      <c r="D1104" s="114" t="s">
        <v>9010</v>
      </c>
      <c r="E1104" s="114" t="s">
        <v>9011</v>
      </c>
      <c r="F1104" s="115">
        <v>45817</v>
      </c>
      <c r="G1104" s="114" t="s">
        <v>4189</v>
      </c>
      <c r="H1104" s="116">
        <v>5497524</v>
      </c>
      <c r="I1104" s="116">
        <v>3243537</v>
      </c>
      <c r="J1104" s="116">
        <v>3243537</v>
      </c>
      <c r="K1104" s="116">
        <v>0</v>
      </c>
      <c r="L1104" s="116">
        <v>0</v>
      </c>
      <c r="M1104" s="116">
        <v>0</v>
      </c>
      <c r="N1104" s="116">
        <v>0</v>
      </c>
      <c r="O1104" s="116">
        <v>0</v>
      </c>
      <c r="P1104" s="120">
        <v>0</v>
      </c>
      <c r="Q1104" s="27" t="str">
        <f>IF(G1104="01 Jan 1900","Unregistered","Registered")</f>
        <v>Registered</v>
      </c>
      <c r="R1104" s="121">
        <f>I1104/H1104</f>
        <v>0.58999960709584898</v>
      </c>
      <c r="T1104" s="117">
        <f t="shared" si="88"/>
        <v>0</v>
      </c>
      <c r="U1104" s="117">
        <f t="shared" si="89"/>
        <v>0</v>
      </c>
    </row>
    <row r="1105" spans="1:21" x14ac:dyDescent="0.3">
      <c r="A1105" s="114">
        <v>9764</v>
      </c>
      <c r="B1105" s="114" t="s">
        <v>314</v>
      </c>
      <c r="C1105" s="114" t="s">
        <v>317</v>
      </c>
      <c r="D1105" s="114" t="s">
        <v>9012</v>
      </c>
      <c r="E1105" s="114" t="s">
        <v>9013</v>
      </c>
      <c r="F1105" s="115">
        <v>45868</v>
      </c>
      <c r="G1105" s="114" t="s">
        <v>1947</v>
      </c>
      <c r="H1105" s="116">
        <v>5561076</v>
      </c>
      <c r="I1105" s="116">
        <v>3281037</v>
      </c>
      <c r="J1105" s="116">
        <v>3281037</v>
      </c>
      <c r="K1105" s="116">
        <v>0</v>
      </c>
      <c r="L1105" s="116">
        <v>0</v>
      </c>
      <c r="M1105" s="116">
        <v>0</v>
      </c>
      <c r="N1105" s="116">
        <v>0</v>
      </c>
      <c r="O1105" s="116">
        <v>0</v>
      </c>
      <c r="P1105" s="120">
        <v>0</v>
      </c>
      <c r="Q1105" s="27" t="str">
        <f>IF(G1105="01 Jan 1900","Unregistered","Registered")</f>
        <v>Registered</v>
      </c>
      <c r="R1105" s="121">
        <f>I1105/H1105</f>
        <v>0.59000038841404079</v>
      </c>
      <c r="T1105" s="117">
        <f t="shared" si="88"/>
        <v>0</v>
      </c>
      <c r="U1105" s="117">
        <f t="shared" si="89"/>
        <v>0</v>
      </c>
    </row>
    <row r="1106" spans="1:21" x14ac:dyDescent="0.3">
      <c r="A1106" s="114">
        <v>9765</v>
      </c>
      <c r="B1106" s="114" t="s">
        <v>314</v>
      </c>
      <c r="C1106" s="114" t="s">
        <v>317</v>
      </c>
      <c r="D1106" s="114" t="s">
        <v>9014</v>
      </c>
      <c r="E1106" s="114" t="s">
        <v>9015</v>
      </c>
      <c r="F1106" s="115">
        <v>45849</v>
      </c>
      <c r="G1106" s="114" t="s">
        <v>3163</v>
      </c>
      <c r="H1106" s="116">
        <v>5484772</v>
      </c>
      <c r="I1106" s="116">
        <v>3236014</v>
      </c>
      <c r="J1106" s="116">
        <v>3236014</v>
      </c>
      <c r="K1106" s="116">
        <v>0</v>
      </c>
      <c r="L1106" s="116">
        <v>0</v>
      </c>
      <c r="M1106" s="116">
        <v>0</v>
      </c>
      <c r="N1106" s="116">
        <v>0</v>
      </c>
      <c r="O1106" s="116">
        <v>0</v>
      </c>
      <c r="P1106" s="120">
        <v>0</v>
      </c>
      <c r="Q1106" s="27" t="str">
        <f>IF(G1106="01 Jan 1900","Unregistered","Registered")</f>
        <v>Registered</v>
      </c>
      <c r="R1106" s="121">
        <f>I1106/H1106</f>
        <v>0.58999973016198304</v>
      </c>
      <c r="T1106" s="117">
        <f t="shared" si="88"/>
        <v>0</v>
      </c>
      <c r="U1106" s="117">
        <f t="shared" si="89"/>
        <v>0</v>
      </c>
    </row>
    <row r="1107" spans="1:21" x14ac:dyDescent="0.3">
      <c r="A1107" s="114">
        <v>9766</v>
      </c>
      <c r="B1107" s="114" t="s">
        <v>314</v>
      </c>
      <c r="C1107" s="114" t="s">
        <v>317</v>
      </c>
      <c r="D1107" s="114" t="s">
        <v>9016</v>
      </c>
      <c r="E1107" s="114" t="s">
        <v>9017</v>
      </c>
      <c r="F1107" s="115">
        <v>45849</v>
      </c>
      <c r="G1107" s="114" t="s">
        <v>3222</v>
      </c>
      <c r="H1107" s="116">
        <v>5484772</v>
      </c>
      <c r="I1107" s="116">
        <v>3236014</v>
      </c>
      <c r="J1107" s="116">
        <v>3236014</v>
      </c>
      <c r="K1107" s="116">
        <v>0</v>
      </c>
      <c r="L1107" s="116">
        <v>0</v>
      </c>
      <c r="M1107" s="116">
        <v>0</v>
      </c>
      <c r="N1107" s="116">
        <v>0</v>
      </c>
      <c r="O1107" s="116">
        <v>0</v>
      </c>
      <c r="P1107" s="120">
        <v>0</v>
      </c>
      <c r="Q1107" s="27" t="str">
        <f>IF(G1107="01 Jan 1900","Unregistered","Registered")</f>
        <v>Registered</v>
      </c>
      <c r="R1107" s="121">
        <f>I1107/H1107</f>
        <v>0.58999973016198304</v>
      </c>
      <c r="T1107" s="117">
        <f t="shared" si="88"/>
        <v>0</v>
      </c>
      <c r="U1107" s="117">
        <f t="shared" si="89"/>
        <v>0</v>
      </c>
    </row>
    <row r="1108" spans="1:21" x14ac:dyDescent="0.3">
      <c r="A1108" s="114">
        <v>9767</v>
      </c>
      <c r="B1108" s="114" t="s">
        <v>314</v>
      </c>
      <c r="C1108" s="114" t="s">
        <v>317</v>
      </c>
      <c r="D1108" s="114" t="s">
        <v>9018</v>
      </c>
      <c r="E1108" s="114" t="s">
        <v>9019</v>
      </c>
      <c r="F1108" s="115">
        <v>45813</v>
      </c>
      <c r="G1108" s="114" t="s">
        <v>3163</v>
      </c>
      <c r="H1108" s="116">
        <v>5431797</v>
      </c>
      <c r="I1108" s="116">
        <v>3204761</v>
      </c>
      <c r="J1108" s="116">
        <v>3204761</v>
      </c>
      <c r="K1108" s="116">
        <v>0</v>
      </c>
      <c r="L1108" s="116">
        <v>0</v>
      </c>
      <c r="M1108" s="116">
        <v>0</v>
      </c>
      <c r="N1108" s="116">
        <v>0</v>
      </c>
      <c r="O1108" s="116">
        <v>0</v>
      </c>
      <c r="P1108" s="120">
        <v>0</v>
      </c>
      <c r="Q1108" s="27" t="str">
        <f>IF(G1108="01 Jan 1900","Unregistered","Registered")</f>
        <v>Registered</v>
      </c>
      <c r="R1108" s="121">
        <f>I1108/H1108</f>
        <v>0.59000014175787496</v>
      </c>
      <c r="T1108" s="117">
        <f t="shared" si="88"/>
        <v>0</v>
      </c>
      <c r="U1108" s="117">
        <f t="shared" si="89"/>
        <v>0</v>
      </c>
    </row>
    <row r="1109" spans="1:21" x14ac:dyDescent="0.3">
      <c r="A1109" s="114">
        <v>9768</v>
      </c>
      <c r="B1109" s="114" t="s">
        <v>314</v>
      </c>
      <c r="C1109" s="114" t="s">
        <v>317</v>
      </c>
      <c r="D1109" s="114" t="s">
        <v>9020</v>
      </c>
      <c r="E1109" s="114" t="s">
        <v>5355</v>
      </c>
      <c r="F1109" s="115">
        <v>45990</v>
      </c>
      <c r="G1109" s="114" t="s">
        <v>1575</v>
      </c>
      <c r="H1109" s="116">
        <v>4724060</v>
      </c>
      <c r="I1109" s="116">
        <v>2787194</v>
      </c>
      <c r="J1109" s="116">
        <v>2787194</v>
      </c>
      <c r="K1109" s="116">
        <v>0</v>
      </c>
      <c r="L1109" s="116">
        <v>0</v>
      </c>
      <c r="M1109" s="116">
        <v>0</v>
      </c>
      <c r="N1109" s="116">
        <v>0</v>
      </c>
      <c r="O1109" s="116">
        <v>0</v>
      </c>
      <c r="P1109" s="120">
        <v>0</v>
      </c>
      <c r="Q1109" s="27" t="str">
        <f>IF(G1109="01 Jan 1900","Unregistered","Registered")</f>
        <v>Registered</v>
      </c>
      <c r="R1109" s="121">
        <f>I1109/H1109</f>
        <v>0.5899997036447463</v>
      </c>
      <c r="T1109" s="117">
        <f t="shared" si="88"/>
        <v>0</v>
      </c>
      <c r="U1109" s="117">
        <f t="shared" si="89"/>
        <v>0</v>
      </c>
    </row>
    <row r="1110" spans="1:21" x14ac:dyDescent="0.3">
      <c r="A1110" s="114">
        <v>9769</v>
      </c>
      <c r="B1110" s="114" t="s">
        <v>314</v>
      </c>
      <c r="C1110" s="114" t="s">
        <v>317</v>
      </c>
      <c r="D1110" s="114" t="s">
        <v>9021</v>
      </c>
      <c r="E1110" s="114" t="s">
        <v>9022</v>
      </c>
      <c r="F1110" s="115">
        <v>45958</v>
      </c>
      <c r="G1110" s="114" t="s">
        <v>7551</v>
      </c>
      <c r="H1110" s="116">
        <v>5717268</v>
      </c>
      <c r="I1110" s="116">
        <v>3373188</v>
      </c>
      <c r="J1110" s="116">
        <v>3373188</v>
      </c>
      <c r="K1110" s="116">
        <v>0</v>
      </c>
      <c r="L1110" s="116">
        <v>0</v>
      </c>
      <c r="M1110" s="116">
        <v>0</v>
      </c>
      <c r="N1110" s="116">
        <v>0</v>
      </c>
      <c r="O1110" s="116">
        <v>0</v>
      </c>
      <c r="P1110" s="120">
        <v>0</v>
      </c>
      <c r="Q1110" s="27" t="str">
        <f>IF(G1110="01 Jan 1900","Unregistered","Registered")</f>
        <v>Registered</v>
      </c>
      <c r="R1110" s="121">
        <f>I1110/H1110</f>
        <v>0.58999997901095413</v>
      </c>
      <c r="T1110" s="117">
        <f t="shared" si="88"/>
        <v>0</v>
      </c>
      <c r="U1110" s="117">
        <f t="shared" si="89"/>
        <v>0</v>
      </c>
    </row>
    <row r="1111" spans="1:21" x14ac:dyDescent="0.3">
      <c r="A1111" s="114">
        <v>9770</v>
      </c>
      <c r="B1111" s="114" t="s">
        <v>314</v>
      </c>
      <c r="C1111" s="114" t="s">
        <v>317</v>
      </c>
      <c r="D1111" s="114" t="s">
        <v>9023</v>
      </c>
      <c r="E1111" s="114" t="s">
        <v>9022</v>
      </c>
      <c r="F1111" s="115">
        <v>45958</v>
      </c>
      <c r="G1111" s="114" t="s">
        <v>7551</v>
      </c>
      <c r="H1111" s="116">
        <v>5717268</v>
      </c>
      <c r="I1111" s="116">
        <v>3373188</v>
      </c>
      <c r="J1111" s="116">
        <v>3373188</v>
      </c>
      <c r="K1111" s="116">
        <v>0</v>
      </c>
      <c r="L1111" s="116">
        <v>0</v>
      </c>
      <c r="M1111" s="116">
        <v>0</v>
      </c>
      <c r="N1111" s="116">
        <v>0</v>
      </c>
      <c r="O1111" s="116">
        <v>0</v>
      </c>
      <c r="P1111" s="120">
        <v>0</v>
      </c>
      <c r="Q1111" s="27" t="str">
        <f>IF(G1111="01 Jan 1900","Unregistered","Registered")</f>
        <v>Registered</v>
      </c>
      <c r="R1111" s="121">
        <f>I1111/H1111</f>
        <v>0.58999997901095413</v>
      </c>
      <c r="T1111" s="117">
        <f t="shared" si="88"/>
        <v>0</v>
      </c>
      <c r="U1111" s="117">
        <f t="shared" si="89"/>
        <v>0</v>
      </c>
    </row>
    <row r="1112" spans="1:21" x14ac:dyDescent="0.3">
      <c r="A1112" s="114">
        <v>9771</v>
      </c>
      <c r="B1112" s="114" t="s">
        <v>314</v>
      </c>
      <c r="C1112" s="114" t="s">
        <v>317</v>
      </c>
      <c r="D1112" s="114" t="s">
        <v>9024</v>
      </c>
      <c r="E1112" s="114" t="s">
        <v>9025</v>
      </c>
      <c r="F1112" s="115">
        <v>45854</v>
      </c>
      <c r="G1112" s="114" t="s">
        <v>4921</v>
      </c>
      <c r="H1112" s="116">
        <v>5313600</v>
      </c>
      <c r="I1112" s="116">
        <v>3135024</v>
      </c>
      <c r="J1112" s="116">
        <v>3135024</v>
      </c>
      <c r="K1112" s="116">
        <v>0</v>
      </c>
      <c r="L1112" s="116">
        <v>0</v>
      </c>
      <c r="M1112" s="116">
        <v>0</v>
      </c>
      <c r="N1112" s="116">
        <v>0</v>
      </c>
      <c r="O1112" s="116">
        <v>0</v>
      </c>
      <c r="P1112" s="120">
        <v>0</v>
      </c>
      <c r="Q1112" s="27" t="str">
        <f>IF(G1112="01 Jan 1900","Unregistered","Registered")</f>
        <v>Registered</v>
      </c>
      <c r="R1112" s="121">
        <f>I1112/H1112</f>
        <v>0.59</v>
      </c>
      <c r="T1112" s="117">
        <f t="shared" si="88"/>
        <v>0</v>
      </c>
      <c r="U1112" s="117">
        <f t="shared" si="89"/>
        <v>0</v>
      </c>
    </row>
    <row r="1113" spans="1:21" x14ac:dyDescent="0.3">
      <c r="A1113" s="114">
        <v>9772</v>
      </c>
      <c r="B1113" s="114" t="s">
        <v>314</v>
      </c>
      <c r="C1113" s="114" t="s">
        <v>317</v>
      </c>
      <c r="D1113" s="114" t="s">
        <v>9026</v>
      </c>
      <c r="E1113" s="114" t="s">
        <v>9027</v>
      </c>
      <c r="F1113" s="115">
        <v>45849</v>
      </c>
      <c r="G1113" s="114" t="s">
        <v>4921</v>
      </c>
      <c r="H1113" s="116">
        <v>5313600</v>
      </c>
      <c r="I1113" s="116">
        <v>3135024</v>
      </c>
      <c r="J1113" s="116">
        <v>3135024</v>
      </c>
      <c r="K1113" s="116">
        <v>0</v>
      </c>
      <c r="L1113" s="116">
        <v>0</v>
      </c>
      <c r="M1113" s="116">
        <v>0</v>
      </c>
      <c r="N1113" s="116">
        <v>0</v>
      </c>
      <c r="O1113" s="116">
        <v>0</v>
      </c>
      <c r="P1113" s="120">
        <v>0</v>
      </c>
      <c r="Q1113" s="27" t="str">
        <f>IF(G1113="01 Jan 1900","Unregistered","Registered")</f>
        <v>Registered</v>
      </c>
      <c r="R1113" s="121">
        <f>I1113/H1113</f>
        <v>0.59</v>
      </c>
      <c r="T1113" s="117">
        <f t="shared" si="88"/>
        <v>0</v>
      </c>
      <c r="U1113" s="117">
        <f t="shared" si="89"/>
        <v>0</v>
      </c>
    </row>
    <row r="1114" spans="1:21" x14ac:dyDescent="0.3">
      <c r="A1114" s="114">
        <v>9773</v>
      </c>
      <c r="B1114" s="114" t="s">
        <v>314</v>
      </c>
      <c r="C1114" s="114" t="s">
        <v>317</v>
      </c>
      <c r="D1114" s="114" t="s">
        <v>9028</v>
      </c>
      <c r="E1114" s="114" t="s">
        <v>9029</v>
      </c>
      <c r="F1114" s="115">
        <v>45990</v>
      </c>
      <c r="G1114" s="114" t="s">
        <v>3118</v>
      </c>
      <c r="H1114" s="116">
        <v>5717268</v>
      </c>
      <c r="I1114" s="116">
        <v>3373188</v>
      </c>
      <c r="J1114" s="116">
        <v>3373188</v>
      </c>
      <c r="K1114" s="116">
        <v>0</v>
      </c>
      <c r="L1114" s="116">
        <v>0</v>
      </c>
      <c r="M1114" s="116">
        <v>0</v>
      </c>
      <c r="N1114" s="116">
        <v>0</v>
      </c>
      <c r="O1114" s="116">
        <v>0</v>
      </c>
      <c r="P1114" s="120">
        <v>0</v>
      </c>
      <c r="Q1114" s="27" t="str">
        <f>IF(G1114="01 Jan 1900","Unregistered","Registered")</f>
        <v>Registered</v>
      </c>
      <c r="R1114" s="121">
        <f>I1114/H1114</f>
        <v>0.58999997901095413</v>
      </c>
      <c r="T1114" s="117">
        <f t="shared" si="88"/>
        <v>0</v>
      </c>
      <c r="U1114" s="117">
        <f t="shared" si="89"/>
        <v>0</v>
      </c>
    </row>
    <row r="1115" spans="1:21" x14ac:dyDescent="0.3">
      <c r="A1115" s="114">
        <v>9774</v>
      </c>
      <c r="B1115" s="114" t="s">
        <v>314</v>
      </c>
      <c r="C1115" s="114" t="s">
        <v>317</v>
      </c>
      <c r="D1115" s="114" t="s">
        <v>9030</v>
      </c>
      <c r="E1115" s="114" t="s">
        <v>9031</v>
      </c>
      <c r="F1115" s="115">
        <v>45930</v>
      </c>
      <c r="G1115" s="114" t="s">
        <v>9032</v>
      </c>
      <c r="H1115" s="116">
        <v>5762250</v>
      </c>
      <c r="I1115" s="116">
        <v>3399728</v>
      </c>
      <c r="J1115" s="116">
        <v>3399728</v>
      </c>
      <c r="K1115" s="116">
        <v>0</v>
      </c>
      <c r="L1115" s="116">
        <v>0</v>
      </c>
      <c r="M1115" s="116">
        <v>0</v>
      </c>
      <c r="N1115" s="116">
        <v>0</v>
      </c>
      <c r="O1115" s="116">
        <v>0</v>
      </c>
      <c r="P1115" s="120">
        <v>0</v>
      </c>
      <c r="Q1115" s="27" t="str">
        <f>IF(G1115="01 Jan 1900","Unregistered","Registered")</f>
        <v>Registered</v>
      </c>
      <c r="R1115" s="121">
        <f>I1115/H1115</f>
        <v>0.59000008677166038</v>
      </c>
      <c r="T1115" s="117">
        <f t="shared" si="88"/>
        <v>0</v>
      </c>
      <c r="U1115" s="117">
        <f t="shared" si="89"/>
        <v>0</v>
      </c>
    </row>
    <row r="1116" spans="1:21" x14ac:dyDescent="0.3">
      <c r="A1116" s="114">
        <v>9775</v>
      </c>
      <c r="B1116" s="114" t="s">
        <v>314</v>
      </c>
      <c r="C1116" s="114" t="s">
        <v>317</v>
      </c>
      <c r="D1116" s="114" t="s">
        <v>9033</v>
      </c>
      <c r="E1116" s="114" t="s">
        <v>9034</v>
      </c>
      <c r="F1116" s="115">
        <v>45747</v>
      </c>
      <c r="G1116" s="114" t="s">
        <v>9035</v>
      </c>
      <c r="H1116" s="116">
        <v>5101200</v>
      </c>
      <c r="I1116" s="116">
        <v>3009708</v>
      </c>
      <c r="J1116" s="116">
        <v>3009708</v>
      </c>
      <c r="K1116" s="116">
        <v>0</v>
      </c>
      <c r="L1116" s="116">
        <v>0</v>
      </c>
      <c r="M1116" s="116">
        <v>0</v>
      </c>
      <c r="N1116" s="116">
        <v>0</v>
      </c>
      <c r="O1116" s="116">
        <v>0</v>
      </c>
      <c r="P1116" s="120">
        <v>0</v>
      </c>
      <c r="Q1116" s="27" t="str">
        <f>IF(G1116="01 Jan 1900","Unregistered","Registered")</f>
        <v>Registered</v>
      </c>
      <c r="R1116" s="121">
        <f>I1116/H1116</f>
        <v>0.59</v>
      </c>
      <c r="T1116" s="117">
        <f t="shared" si="88"/>
        <v>0</v>
      </c>
      <c r="U1116" s="117">
        <f t="shared" si="89"/>
        <v>0</v>
      </c>
    </row>
    <row r="1117" spans="1:21" x14ac:dyDescent="0.3">
      <c r="A1117" s="114">
        <v>9776</v>
      </c>
      <c r="B1117" s="114" t="s">
        <v>314</v>
      </c>
      <c r="C1117" s="114" t="s">
        <v>317</v>
      </c>
      <c r="D1117" s="114" t="s">
        <v>9036</v>
      </c>
      <c r="E1117" s="114" t="s">
        <v>9037</v>
      </c>
      <c r="F1117" s="115">
        <v>45838</v>
      </c>
      <c r="G1117" s="114" t="s">
        <v>3153</v>
      </c>
      <c r="H1117" s="116">
        <v>5313600</v>
      </c>
      <c r="I1117" s="116">
        <v>3135024</v>
      </c>
      <c r="J1117" s="116">
        <v>3135024</v>
      </c>
      <c r="K1117" s="116">
        <v>0</v>
      </c>
      <c r="L1117" s="116">
        <v>0</v>
      </c>
      <c r="M1117" s="116">
        <v>0</v>
      </c>
      <c r="N1117" s="116">
        <v>0</v>
      </c>
      <c r="O1117" s="116">
        <v>0</v>
      </c>
      <c r="P1117" s="120">
        <v>0</v>
      </c>
      <c r="Q1117" s="27" t="str">
        <f>IF(G1117="01 Jan 1900","Unregistered","Registered")</f>
        <v>Registered</v>
      </c>
      <c r="R1117" s="121">
        <f>I1117/H1117</f>
        <v>0.59</v>
      </c>
      <c r="T1117" s="117">
        <f t="shared" si="88"/>
        <v>0</v>
      </c>
      <c r="U1117" s="117">
        <f t="shared" si="89"/>
        <v>0</v>
      </c>
    </row>
    <row r="1118" spans="1:21" x14ac:dyDescent="0.3">
      <c r="A1118" s="114">
        <v>9777</v>
      </c>
      <c r="B1118" s="114" t="s">
        <v>314</v>
      </c>
      <c r="C1118" s="114" t="s">
        <v>317</v>
      </c>
      <c r="D1118" s="114" t="s">
        <v>9038</v>
      </c>
      <c r="E1118" s="114" t="s">
        <v>9039</v>
      </c>
      <c r="F1118" s="115">
        <v>45746</v>
      </c>
      <c r="G1118" s="114" t="s">
        <v>9035</v>
      </c>
      <c r="H1118" s="116">
        <v>5101200</v>
      </c>
      <c r="I1118" s="116">
        <v>3009708</v>
      </c>
      <c r="J1118" s="116">
        <v>3009708</v>
      </c>
      <c r="K1118" s="116">
        <v>0</v>
      </c>
      <c r="L1118" s="116">
        <v>0</v>
      </c>
      <c r="M1118" s="116">
        <v>0</v>
      </c>
      <c r="N1118" s="116">
        <v>0</v>
      </c>
      <c r="O1118" s="116">
        <v>0</v>
      </c>
      <c r="P1118" s="120">
        <v>0</v>
      </c>
      <c r="Q1118" s="27" t="str">
        <f>IF(G1118="01 Jan 1900","Unregistered","Registered")</f>
        <v>Registered</v>
      </c>
      <c r="R1118" s="121">
        <f>I1118/H1118</f>
        <v>0.59</v>
      </c>
      <c r="T1118" s="117">
        <f t="shared" si="88"/>
        <v>0</v>
      </c>
      <c r="U1118" s="117">
        <f t="shared" si="89"/>
        <v>0</v>
      </c>
    </row>
    <row r="1119" spans="1:21" x14ac:dyDescent="0.3">
      <c r="A1119" s="114">
        <v>9778</v>
      </c>
      <c r="B1119" s="114" t="s">
        <v>314</v>
      </c>
      <c r="C1119" s="114" t="s">
        <v>317</v>
      </c>
      <c r="D1119" s="114" t="s">
        <v>9040</v>
      </c>
      <c r="E1119" s="114" t="s">
        <v>9041</v>
      </c>
      <c r="F1119" s="115">
        <v>46007</v>
      </c>
      <c r="G1119" s="114" t="s">
        <v>9042</v>
      </c>
      <c r="H1119" s="116">
        <v>5207695</v>
      </c>
      <c r="I1119" s="116">
        <v>3332927</v>
      </c>
      <c r="J1119" s="116">
        <v>3332927</v>
      </c>
      <c r="K1119" s="116">
        <v>0</v>
      </c>
      <c r="L1119" s="116">
        <v>0</v>
      </c>
      <c r="M1119" s="116">
        <v>0</v>
      </c>
      <c r="N1119" s="116">
        <v>0</v>
      </c>
      <c r="O1119" s="116">
        <v>0</v>
      </c>
      <c r="P1119" s="120">
        <v>0</v>
      </c>
      <c r="Q1119" s="27" t="str">
        <f>IF(G1119="01 Jan 1900","Unregistered","Registered")</f>
        <v>Registered</v>
      </c>
      <c r="R1119" s="121">
        <f>I1119/H1119</f>
        <v>0.64000042245177569</v>
      </c>
      <c r="T1119" s="117">
        <f t="shared" si="88"/>
        <v>0</v>
      </c>
      <c r="U1119" s="117">
        <f t="shared" si="89"/>
        <v>0</v>
      </c>
    </row>
    <row r="1120" spans="1:21" x14ac:dyDescent="0.3">
      <c r="A1120" s="114">
        <v>10089</v>
      </c>
      <c r="B1120" s="114" t="s">
        <v>314</v>
      </c>
      <c r="C1120" s="114" t="s">
        <v>317</v>
      </c>
      <c r="D1120" s="114" t="s">
        <v>9434</v>
      </c>
      <c r="E1120" s="114" t="s">
        <v>9435</v>
      </c>
      <c r="F1120" s="115">
        <v>45961</v>
      </c>
      <c r="G1120" s="114" t="s">
        <v>8038</v>
      </c>
      <c r="H1120" s="116">
        <v>5583708</v>
      </c>
      <c r="I1120" s="116">
        <v>3294387</v>
      </c>
      <c r="J1120" s="116">
        <v>3299971</v>
      </c>
      <c r="K1120" s="116">
        <v>-5584</v>
      </c>
      <c r="L1120" s="116">
        <v>0</v>
      </c>
      <c r="M1120" s="116">
        <v>0</v>
      </c>
      <c r="N1120" s="116">
        <v>0</v>
      </c>
      <c r="O1120" s="116">
        <v>0</v>
      </c>
      <c r="P1120" s="120">
        <v>0</v>
      </c>
      <c r="Q1120" s="27" t="str">
        <f>IF(G1120="01 Jan 1900","Unregistered","Registered")</f>
        <v>Registered</v>
      </c>
      <c r="R1120" s="121">
        <f>I1120/H1120</f>
        <v>0.58999987105342899</v>
      </c>
      <c r="T1120" s="117">
        <f t="shared" si="88"/>
        <v>0</v>
      </c>
      <c r="U1120" s="117">
        <f t="shared" si="89"/>
        <v>-5584</v>
      </c>
    </row>
    <row r="1121" spans="1:29" x14ac:dyDescent="0.3">
      <c r="A1121" s="114">
        <v>10097</v>
      </c>
      <c r="B1121" s="114" t="s">
        <v>314</v>
      </c>
      <c r="C1121" s="114" t="s">
        <v>317</v>
      </c>
      <c r="D1121" s="114" t="s">
        <v>9449</v>
      </c>
      <c r="E1121" s="114" t="s">
        <v>9450</v>
      </c>
      <c r="F1121" s="115">
        <v>45988</v>
      </c>
      <c r="G1121" s="114" t="s">
        <v>9451</v>
      </c>
      <c r="H1121" s="116">
        <v>5316045</v>
      </c>
      <c r="I1121" s="116">
        <v>3136468</v>
      </c>
      <c r="J1121" s="116">
        <v>3151605</v>
      </c>
      <c r="K1121" s="116">
        <v>-15137</v>
      </c>
      <c r="L1121" s="116">
        <v>0</v>
      </c>
      <c r="M1121" s="116">
        <v>0</v>
      </c>
      <c r="N1121" s="116">
        <v>0</v>
      </c>
      <c r="O1121" s="116">
        <v>0</v>
      </c>
      <c r="P1121" s="120">
        <v>0</v>
      </c>
      <c r="Q1121" s="27" t="str">
        <f>IF(G1121="01 Jan 1900","Unregistered","Registered")</f>
        <v>Registered</v>
      </c>
      <c r="R1121" s="121">
        <f>I1121/H1121</f>
        <v>0.59000027275916589</v>
      </c>
      <c r="T1121" s="117">
        <f t="shared" si="88"/>
        <v>0</v>
      </c>
      <c r="U1121" s="117">
        <f t="shared" si="89"/>
        <v>-15137</v>
      </c>
    </row>
    <row r="1122" spans="1:29" x14ac:dyDescent="0.3">
      <c r="A1122" s="114">
        <v>10123</v>
      </c>
      <c r="B1122" s="114" t="s">
        <v>314</v>
      </c>
      <c r="C1122" s="114" t="s">
        <v>317</v>
      </c>
      <c r="D1122" s="114" t="s">
        <v>9477</v>
      </c>
      <c r="E1122" s="114" t="s">
        <v>9478</v>
      </c>
      <c r="F1122" s="115">
        <v>46022</v>
      </c>
      <c r="G1122" s="114" t="s">
        <v>1422</v>
      </c>
      <c r="H1122" s="116">
        <v>5395500</v>
      </c>
      <c r="I1122" s="116">
        <v>3453120</v>
      </c>
      <c r="J1122" s="116">
        <v>3507075</v>
      </c>
      <c r="K1122" s="116">
        <v>-53955</v>
      </c>
      <c r="L1122" s="116">
        <v>0</v>
      </c>
      <c r="M1122" s="116">
        <v>0</v>
      </c>
      <c r="N1122" s="116">
        <v>0</v>
      </c>
      <c r="O1122" s="116">
        <v>0</v>
      </c>
      <c r="P1122" s="120">
        <v>0</v>
      </c>
      <c r="Q1122" s="27" t="str">
        <f>IF(G1122="01 Jan 1900","Unregistered","Registered")</f>
        <v>Registered</v>
      </c>
      <c r="R1122" s="121">
        <f>I1122/H1122</f>
        <v>0.64</v>
      </c>
      <c r="T1122" s="117">
        <f t="shared" si="88"/>
        <v>0</v>
      </c>
      <c r="U1122" s="117">
        <f t="shared" si="89"/>
        <v>-53955</v>
      </c>
    </row>
    <row r="1123" spans="1:29" x14ac:dyDescent="0.3">
      <c r="A1123" s="114">
        <v>10126</v>
      </c>
      <c r="B1123" s="114" t="s">
        <v>314</v>
      </c>
      <c r="C1123" s="114" t="s">
        <v>317</v>
      </c>
      <c r="D1123" s="114" t="s">
        <v>9482</v>
      </c>
      <c r="E1123" s="114" t="s">
        <v>9483</v>
      </c>
      <c r="F1123" s="115">
        <v>45866</v>
      </c>
      <c r="G1123" s="114" t="s">
        <v>7838</v>
      </c>
      <c r="H1123" s="116">
        <v>5538936</v>
      </c>
      <c r="I1123" s="116">
        <v>3267973</v>
      </c>
      <c r="J1123" s="116">
        <v>3323362</v>
      </c>
      <c r="K1123" s="116">
        <v>-55389</v>
      </c>
      <c r="L1123" s="116">
        <v>0</v>
      </c>
      <c r="M1123" s="116">
        <v>0</v>
      </c>
      <c r="N1123" s="116">
        <v>0</v>
      </c>
      <c r="O1123" s="116">
        <v>0</v>
      </c>
      <c r="P1123" s="120">
        <v>0</v>
      </c>
      <c r="Q1123" s="27" t="str">
        <f>IF(G1123="01 Jan 1900","Unregistered","Registered")</f>
        <v>Registered</v>
      </c>
      <c r="R1123" s="121">
        <f>I1123/H1123</f>
        <v>0.59000013721046785</v>
      </c>
      <c r="T1123" s="117">
        <f t="shared" si="88"/>
        <v>0</v>
      </c>
      <c r="U1123" s="117">
        <f t="shared" si="89"/>
        <v>-55389</v>
      </c>
    </row>
    <row r="1124" spans="1:29" x14ac:dyDescent="0.3">
      <c r="A1124" s="114">
        <v>10160</v>
      </c>
      <c r="B1124" s="114" t="s">
        <v>314</v>
      </c>
      <c r="C1124" s="114" t="s">
        <v>317</v>
      </c>
      <c r="D1124" s="114" t="s">
        <v>9551</v>
      </c>
      <c r="E1124" s="114" t="s">
        <v>9552</v>
      </c>
      <c r="F1124" s="115">
        <v>45938</v>
      </c>
      <c r="G1124" s="114" t="s">
        <v>1456</v>
      </c>
      <c r="H1124" s="116">
        <v>5449455</v>
      </c>
      <c r="I1124" s="116">
        <v>1907310</v>
      </c>
      <c r="J1124" s="116">
        <v>1997187</v>
      </c>
      <c r="K1124" s="116">
        <v>-89877</v>
      </c>
      <c r="L1124" s="116">
        <v>0</v>
      </c>
      <c r="M1124" s="116">
        <v>0</v>
      </c>
      <c r="N1124" s="116">
        <v>0</v>
      </c>
      <c r="O1124" s="116">
        <v>0</v>
      </c>
      <c r="P1124" s="120">
        <v>0</v>
      </c>
      <c r="Q1124" s="27" t="str">
        <f>IF(G1124="01 Jan 1900","Unregistered","Registered")</f>
        <v>Registered</v>
      </c>
      <c r="R1124" s="121">
        <f>I1124/H1124</f>
        <v>0.35000013762844173</v>
      </c>
      <c r="T1124" s="117">
        <f t="shared" si="88"/>
        <v>0</v>
      </c>
      <c r="U1124" s="117">
        <f t="shared" si="89"/>
        <v>-89877</v>
      </c>
    </row>
    <row r="1125" spans="1:29" x14ac:dyDescent="0.3">
      <c r="A1125" s="114">
        <v>10348</v>
      </c>
      <c r="B1125" s="114" t="s">
        <v>314</v>
      </c>
      <c r="C1125" s="114" t="s">
        <v>317</v>
      </c>
      <c r="D1125" s="114" t="s">
        <v>9856</v>
      </c>
      <c r="E1125" s="114" t="s">
        <v>9857</v>
      </c>
      <c r="F1125" s="115">
        <v>45909</v>
      </c>
      <c r="G1125" s="114" t="s">
        <v>4180</v>
      </c>
      <c r="H1125" s="116">
        <v>5161400</v>
      </c>
      <c r="I1125" s="116">
        <v>3045226</v>
      </c>
      <c r="J1125" s="116">
        <v>3367998</v>
      </c>
      <c r="K1125" s="116">
        <v>-322772</v>
      </c>
      <c r="L1125" s="116">
        <v>0</v>
      </c>
      <c r="M1125" s="116">
        <v>0</v>
      </c>
      <c r="N1125" s="116">
        <v>0</v>
      </c>
      <c r="O1125" s="116">
        <v>0</v>
      </c>
      <c r="P1125" s="120">
        <v>0</v>
      </c>
      <c r="Q1125" s="27" t="str">
        <f>IF(G1125="01 Jan 1900","Unregistered","Registered")</f>
        <v>Registered</v>
      </c>
      <c r="R1125" s="121">
        <f>I1125/H1125</f>
        <v>0.59</v>
      </c>
      <c r="T1125" s="117">
        <f t="shared" si="88"/>
        <v>0</v>
      </c>
      <c r="U1125" s="117">
        <f t="shared" si="89"/>
        <v>-322772</v>
      </c>
    </row>
    <row r="1126" spans="1:29" x14ac:dyDescent="0.3">
      <c r="A1126" s="114">
        <v>10414</v>
      </c>
      <c r="B1126" s="114" t="s">
        <v>314</v>
      </c>
      <c r="C1126" s="114" t="s">
        <v>317</v>
      </c>
      <c r="D1126" s="114" t="s">
        <v>9957</v>
      </c>
      <c r="E1126" s="114" t="s">
        <v>9958</v>
      </c>
      <c r="F1126" s="115">
        <v>45854</v>
      </c>
      <c r="G1126" s="114" t="s">
        <v>1801</v>
      </c>
      <c r="H1126" s="116">
        <v>5253000</v>
      </c>
      <c r="I1126" s="116">
        <v>3099270</v>
      </c>
      <c r="J1126" s="116">
        <v>3741680</v>
      </c>
      <c r="K1126" s="116">
        <v>-642410</v>
      </c>
      <c r="L1126" s="116">
        <v>0</v>
      </c>
      <c r="M1126" s="116">
        <v>0</v>
      </c>
      <c r="N1126" s="116">
        <v>0</v>
      </c>
      <c r="O1126" s="116">
        <v>0</v>
      </c>
      <c r="P1126" s="120">
        <v>0</v>
      </c>
      <c r="Q1126" s="27" t="str">
        <f>IF(G1126="01 Jan 1900","Unregistered","Registered")</f>
        <v>Registered</v>
      </c>
      <c r="R1126" s="121">
        <f>I1126/H1126</f>
        <v>0.59</v>
      </c>
      <c r="T1126" s="117">
        <f t="shared" si="88"/>
        <v>0</v>
      </c>
      <c r="U1126" s="117">
        <f t="shared" si="89"/>
        <v>-642410</v>
      </c>
    </row>
    <row r="1127" spans="1:29" x14ac:dyDescent="0.3">
      <c r="A1127" s="114">
        <v>10494</v>
      </c>
      <c r="B1127" s="114" t="s">
        <v>314</v>
      </c>
      <c r="C1127" s="114" t="s">
        <v>317</v>
      </c>
      <c r="D1127" s="114" t="s">
        <v>10081</v>
      </c>
      <c r="E1127" s="114" t="s">
        <v>10082</v>
      </c>
      <c r="F1127" s="115">
        <v>45988</v>
      </c>
      <c r="G1127" s="114" t="s">
        <v>7551</v>
      </c>
      <c r="H1127" s="116">
        <v>5584950</v>
      </c>
      <c r="I1127" s="116">
        <v>3295121</v>
      </c>
      <c r="J1127" s="116">
        <v>4939272</v>
      </c>
      <c r="K1127" s="116">
        <v>-1644151</v>
      </c>
      <c r="L1127" s="116">
        <v>0</v>
      </c>
      <c r="M1127" s="116">
        <v>0</v>
      </c>
      <c r="N1127" s="116">
        <v>0</v>
      </c>
      <c r="O1127" s="116">
        <v>0</v>
      </c>
      <c r="P1127" s="120">
        <v>0</v>
      </c>
      <c r="Q1127" s="27" t="str">
        <f>IF(G1127="01 Jan 1900","Unregistered","Registered")</f>
        <v>Registered</v>
      </c>
      <c r="R1127" s="121">
        <f>I1127/H1127</f>
        <v>0.59000008952631622</v>
      </c>
      <c r="T1127" s="117">
        <f t="shared" si="88"/>
        <v>0</v>
      </c>
      <c r="U1127" s="117">
        <f t="shared" si="89"/>
        <v>-1644151</v>
      </c>
    </row>
    <row r="1128" spans="1:29" s="101" customFormat="1" x14ac:dyDescent="0.3">
      <c r="A1128" s="114">
        <v>84</v>
      </c>
      <c r="B1128" s="114" t="s">
        <v>1572</v>
      </c>
      <c r="C1128" s="114" t="s">
        <v>171</v>
      </c>
      <c r="D1128" s="114" t="s">
        <v>1573</v>
      </c>
      <c r="E1128" s="114" t="s">
        <v>1574</v>
      </c>
      <c r="F1128" s="115">
        <v>46045</v>
      </c>
      <c r="G1128" s="114" t="s">
        <v>1575</v>
      </c>
      <c r="H1128" s="116">
        <v>10786400</v>
      </c>
      <c r="I1128" s="116">
        <v>6687568</v>
      </c>
      <c r="J1128" s="116">
        <v>1078640</v>
      </c>
      <c r="K1128" s="116">
        <v>5608928</v>
      </c>
      <c r="L1128" s="116">
        <v>0</v>
      </c>
      <c r="M1128" s="116">
        <v>5608928</v>
      </c>
      <c r="N1128" s="116">
        <v>0</v>
      </c>
      <c r="O1128" s="116">
        <v>0</v>
      </c>
      <c r="P1128" s="120">
        <v>0</v>
      </c>
      <c r="Q1128" s="27" t="str">
        <f>IF(G1128="01 Jan 1900","Unregistered","Registered")</f>
        <v>Registered</v>
      </c>
      <c r="R1128" s="121">
        <f>I1128/H1128</f>
        <v>0.62</v>
      </c>
      <c r="S1128" s="118"/>
      <c r="T1128" s="117">
        <f t="shared" si="88"/>
        <v>5608928</v>
      </c>
      <c r="U1128" s="117">
        <f t="shared" si="89"/>
        <v>0</v>
      </c>
      <c r="V1128" s="118"/>
      <c r="W1128" s="118"/>
      <c r="X1128" s="118"/>
      <c r="Y1128" s="118"/>
      <c r="Z1128" s="118"/>
      <c r="AA1128" s="118"/>
      <c r="AB1128" s="118"/>
      <c r="AC1128" s="118"/>
    </row>
    <row r="1129" spans="1:29" x14ac:dyDescent="0.3">
      <c r="A1129" s="114">
        <v>10497</v>
      </c>
      <c r="B1129" s="114" t="s">
        <v>1444</v>
      </c>
      <c r="C1129" s="114" t="s">
        <v>10085</v>
      </c>
      <c r="D1129" s="114" t="s">
        <v>10086</v>
      </c>
      <c r="E1129" s="114" t="s">
        <v>10087</v>
      </c>
      <c r="F1129" s="115">
        <v>45804</v>
      </c>
      <c r="G1129" s="114" t="s">
        <v>8975</v>
      </c>
      <c r="H1129" s="116">
        <v>31500000</v>
      </c>
      <c r="I1129" s="116">
        <v>9450000</v>
      </c>
      <c r="J1129" s="116">
        <v>11100000</v>
      </c>
      <c r="K1129" s="116">
        <v>-1650000</v>
      </c>
      <c r="L1129" s="116">
        <v>0</v>
      </c>
      <c r="M1129" s="116">
        <v>0</v>
      </c>
      <c r="N1129" s="116">
        <v>0</v>
      </c>
      <c r="O1129" s="116">
        <v>0</v>
      </c>
      <c r="P1129" s="120">
        <v>0</v>
      </c>
      <c r="Q1129" s="27" t="str">
        <f>IF(G1129="01 Jan 1900","Unregistered","Registered")</f>
        <v>Registered</v>
      </c>
      <c r="R1129" s="121">
        <f>I1129/H1129</f>
        <v>0.3</v>
      </c>
      <c r="T1129" s="117">
        <f t="shared" si="88"/>
        <v>0</v>
      </c>
      <c r="U1129" s="117">
        <f t="shared" si="89"/>
        <v>-1650000</v>
      </c>
    </row>
    <row r="1130" spans="1:29" s="101" customFormat="1" x14ac:dyDescent="0.3">
      <c r="A1130" s="114">
        <v>10711</v>
      </c>
      <c r="B1130" s="114" t="s">
        <v>1444</v>
      </c>
      <c r="C1130" s="114" t="s">
        <v>10085</v>
      </c>
      <c r="D1130" s="114" t="s">
        <v>10234</v>
      </c>
      <c r="E1130" s="114" t="s">
        <v>10235</v>
      </c>
      <c r="F1130" s="115">
        <v>45862</v>
      </c>
      <c r="G1130" s="114" t="s">
        <v>2281</v>
      </c>
      <c r="H1130" s="116">
        <v>26500000</v>
      </c>
      <c r="I1130" s="116">
        <v>7950000</v>
      </c>
      <c r="J1130" s="116">
        <v>14738714</v>
      </c>
      <c r="K1130" s="116">
        <v>-6788714</v>
      </c>
      <c r="L1130" s="116">
        <v>0</v>
      </c>
      <c r="M1130" s="116">
        <v>0</v>
      </c>
      <c r="N1130" s="116">
        <v>0</v>
      </c>
      <c r="O1130" s="116">
        <v>0</v>
      </c>
      <c r="P1130" s="120">
        <v>0</v>
      </c>
      <c r="Q1130" s="27" t="str">
        <f>IF(G1130="01 Jan 1900","Unregistered","Registered")</f>
        <v>Registered</v>
      </c>
      <c r="R1130" s="121">
        <f>I1130/H1130</f>
        <v>0.3</v>
      </c>
      <c r="S1130" s="118"/>
      <c r="T1130" s="117">
        <f t="shared" si="88"/>
        <v>0</v>
      </c>
      <c r="U1130" s="117">
        <f t="shared" si="89"/>
        <v>-6788714</v>
      </c>
      <c r="V1130" s="118"/>
      <c r="W1130" s="118"/>
      <c r="X1130" s="118"/>
      <c r="Y1130" s="118"/>
      <c r="Z1130" s="118"/>
      <c r="AA1130" s="118"/>
      <c r="AB1130" s="118"/>
      <c r="AC1130" s="118"/>
    </row>
    <row r="1131" spans="1:29" x14ac:dyDescent="0.3">
      <c r="A1131" s="114">
        <v>10714</v>
      </c>
      <c r="B1131" s="114" t="s">
        <v>1444</v>
      </c>
      <c r="C1131" s="114" t="s">
        <v>10085</v>
      </c>
      <c r="D1131" s="114" t="s">
        <v>10237</v>
      </c>
      <c r="E1131" s="114" t="s">
        <v>10238</v>
      </c>
      <c r="F1131" s="115">
        <v>45868</v>
      </c>
      <c r="G1131" s="114" t="s">
        <v>5976</v>
      </c>
      <c r="H1131" s="116">
        <v>37100000</v>
      </c>
      <c r="I1131" s="116">
        <v>11130000</v>
      </c>
      <c r="J1131" s="116">
        <v>18671000</v>
      </c>
      <c r="K1131" s="116">
        <v>-7541000</v>
      </c>
      <c r="L1131" s="116">
        <v>0</v>
      </c>
      <c r="M1131" s="116">
        <v>0</v>
      </c>
      <c r="N1131" s="116">
        <v>0</v>
      </c>
      <c r="O1131" s="116">
        <v>0</v>
      </c>
      <c r="P1131" s="120">
        <v>0</v>
      </c>
      <c r="Q1131" s="27" t="str">
        <f>IF(G1131="01 Jan 1900","Unregistered","Registered")</f>
        <v>Registered</v>
      </c>
      <c r="R1131" s="121">
        <f>I1131/H1131</f>
        <v>0.3</v>
      </c>
      <c r="T1131" s="117">
        <f t="shared" si="88"/>
        <v>0</v>
      </c>
      <c r="U1131" s="117">
        <f t="shared" si="89"/>
        <v>-7541000</v>
      </c>
    </row>
    <row r="1132" spans="1:29" x14ac:dyDescent="0.3">
      <c r="A1132" s="114">
        <v>10728</v>
      </c>
      <c r="B1132" s="114" t="s">
        <v>1444</v>
      </c>
      <c r="C1132" s="114" t="s">
        <v>10085</v>
      </c>
      <c r="D1132" s="114" t="s">
        <v>10256</v>
      </c>
      <c r="E1132" s="114" t="s">
        <v>10257</v>
      </c>
      <c r="F1132" s="115">
        <v>45945</v>
      </c>
      <c r="G1132" s="114" t="s">
        <v>3768</v>
      </c>
      <c r="H1132" s="116">
        <v>25600000</v>
      </c>
      <c r="I1132" s="116">
        <v>7680000</v>
      </c>
      <c r="J1132" s="116">
        <v>17000000</v>
      </c>
      <c r="K1132" s="116">
        <v>-9320000</v>
      </c>
      <c r="L1132" s="116">
        <v>0</v>
      </c>
      <c r="M1132" s="116">
        <v>0</v>
      </c>
      <c r="N1132" s="116">
        <v>0</v>
      </c>
      <c r="O1132" s="116">
        <v>0</v>
      </c>
      <c r="P1132" s="120">
        <v>0</v>
      </c>
      <c r="Q1132" s="27" t="str">
        <f>IF(G1132="01 Jan 1900","Unregistered","Registered")</f>
        <v>Registered</v>
      </c>
      <c r="R1132" s="121">
        <f>I1132/H1132</f>
        <v>0.3</v>
      </c>
      <c r="T1132" s="117">
        <f t="shared" si="88"/>
        <v>0</v>
      </c>
      <c r="U1132" s="117">
        <f t="shared" si="89"/>
        <v>-9320000</v>
      </c>
    </row>
    <row r="1133" spans="1:29" x14ac:dyDescent="0.3">
      <c r="A1133" s="114">
        <v>10742</v>
      </c>
      <c r="B1133" s="114" t="s">
        <v>1444</v>
      </c>
      <c r="C1133" s="114" t="s">
        <v>10085</v>
      </c>
      <c r="D1133" s="114" t="s">
        <v>10276</v>
      </c>
      <c r="E1133" s="114" t="s">
        <v>10238</v>
      </c>
      <c r="F1133" s="115">
        <v>45838</v>
      </c>
      <c r="G1133" s="114" t="s">
        <v>4173</v>
      </c>
      <c r="H1133" s="116">
        <v>33000000</v>
      </c>
      <c r="I1133" s="116">
        <v>9900000</v>
      </c>
      <c r="J1133" s="116">
        <v>24540000</v>
      </c>
      <c r="K1133" s="116">
        <v>-14640000</v>
      </c>
      <c r="L1133" s="116">
        <v>0</v>
      </c>
      <c r="M1133" s="116">
        <v>0</v>
      </c>
      <c r="N1133" s="116">
        <v>0</v>
      </c>
      <c r="O1133" s="116">
        <v>0</v>
      </c>
      <c r="P1133" s="120">
        <v>0</v>
      </c>
      <c r="Q1133" s="27" t="str">
        <f>IF(G1133="01 Jan 1900","Unregistered","Registered")</f>
        <v>Registered</v>
      </c>
      <c r="R1133" s="121">
        <f>I1133/H1133</f>
        <v>0.3</v>
      </c>
      <c r="T1133" s="117">
        <f t="shared" si="88"/>
        <v>0</v>
      </c>
      <c r="U1133" s="117">
        <f t="shared" si="89"/>
        <v>-14640000</v>
      </c>
    </row>
    <row r="1134" spans="1:29" x14ac:dyDescent="0.3">
      <c r="A1134" s="99">
        <v>10739</v>
      </c>
      <c r="B1134" s="99" t="s">
        <v>1444</v>
      </c>
      <c r="C1134" s="99" t="s">
        <v>10085</v>
      </c>
      <c r="D1134" s="99" t="s">
        <v>10271</v>
      </c>
      <c r="E1134" s="99" t="s">
        <v>6559</v>
      </c>
      <c r="F1134" s="100">
        <v>46081</v>
      </c>
      <c r="G1134" s="99" t="s">
        <v>1898</v>
      </c>
      <c r="H1134" s="96">
        <v>49100000</v>
      </c>
      <c r="I1134" s="96">
        <f>H1134*R1134</f>
        <v>14730000</v>
      </c>
      <c r="J1134" s="96">
        <v>12600000</v>
      </c>
      <c r="K1134" s="96">
        <f>I1134-J1134</f>
        <v>2130000</v>
      </c>
      <c r="L1134" s="97">
        <f>IF(AND($S1134&gt;=0,$S1134&lt;=30),$K1134,0)</f>
        <v>0</v>
      </c>
      <c r="M1134" s="97">
        <f>IF(AND($S1134&gt;=31,$S1134&lt;=60),$K1134,0)</f>
        <v>0</v>
      </c>
      <c r="N1134" s="97">
        <f>IF(AND($S1134&gt;=61,$S1134&lt;=90),$K1134,0)</f>
        <v>2130000</v>
      </c>
      <c r="O1134" s="97">
        <f>IF(AND($S1134&gt;=91,$S1134&lt;=120),$K1134,0)</f>
        <v>0</v>
      </c>
      <c r="P1134" s="98">
        <f>IF($S1134&gt;120,$K1134,0)</f>
        <v>0</v>
      </c>
      <c r="Q1134" s="101" t="str">
        <f>IF(G1134="01 Jan 1900","Unregistered","Registered")</f>
        <v>Unregistered</v>
      </c>
      <c r="R1134" s="123">
        <v>0.3</v>
      </c>
      <c r="S1134" s="95">
        <f>DATE(2026,4,30)-F1134</f>
        <v>61</v>
      </c>
      <c r="T1134" s="101"/>
      <c r="U1134" s="101"/>
      <c r="V1134" s="101"/>
      <c r="W1134" s="101"/>
      <c r="X1134" s="101"/>
      <c r="Y1134" s="101"/>
      <c r="Z1134" s="101"/>
      <c r="AA1134" s="101"/>
      <c r="AB1134" s="101"/>
      <c r="AC1134" s="101"/>
    </row>
    <row r="1135" spans="1:29" x14ac:dyDescent="0.3">
      <c r="A1135" s="114">
        <v>173</v>
      </c>
      <c r="B1135" s="114" t="s">
        <v>351</v>
      </c>
      <c r="C1135" s="114" t="s">
        <v>1798</v>
      </c>
      <c r="D1135" s="114" t="s">
        <v>1799</v>
      </c>
      <c r="E1135" s="114" t="s">
        <v>1800</v>
      </c>
      <c r="F1135" s="115">
        <v>45827</v>
      </c>
      <c r="G1135" s="114" t="s">
        <v>1801</v>
      </c>
      <c r="H1135" s="116">
        <v>9319015</v>
      </c>
      <c r="I1135" s="116">
        <v>5311840</v>
      </c>
      <c r="J1135" s="116">
        <v>1863802</v>
      </c>
      <c r="K1135" s="116">
        <v>3448038</v>
      </c>
      <c r="L1135" s="116">
        <v>372761</v>
      </c>
      <c r="M1135" s="116">
        <v>0</v>
      </c>
      <c r="N1135" s="116">
        <v>372761</v>
      </c>
      <c r="O1135" s="116">
        <v>0</v>
      </c>
      <c r="P1135" s="120">
        <v>2702516</v>
      </c>
      <c r="Q1135" s="27" t="str">
        <f>IF(G1135="01 Jan 1900","Unregistered","Registered")</f>
        <v>Registered</v>
      </c>
      <c r="R1135" s="121">
        <f>I1135/H1135</f>
        <v>0.57000015559584361</v>
      </c>
      <c r="T1135" s="117">
        <f t="shared" ref="T1135:T1198" si="90">L1135+M1135+N1135+O1135+P1135</f>
        <v>3448038</v>
      </c>
      <c r="U1135" s="117">
        <f t="shared" ref="U1135:U1198" si="91">K1135-T1135</f>
        <v>0</v>
      </c>
    </row>
    <row r="1136" spans="1:29" x14ac:dyDescent="0.3">
      <c r="A1136" s="114">
        <v>178</v>
      </c>
      <c r="B1136" s="114" t="s">
        <v>351</v>
      </c>
      <c r="C1136" s="114" t="s">
        <v>1798</v>
      </c>
      <c r="D1136" s="114" t="s">
        <v>1811</v>
      </c>
      <c r="E1136" s="114" t="s">
        <v>1812</v>
      </c>
      <c r="F1136" s="115">
        <v>45715</v>
      </c>
      <c r="G1136" s="114" t="s">
        <v>1813</v>
      </c>
      <c r="H1136" s="116">
        <v>9524594</v>
      </c>
      <c r="I1136" s="116">
        <v>5429019</v>
      </c>
      <c r="J1136" s="116">
        <v>2052482.6</v>
      </c>
      <c r="K1136" s="116">
        <v>3376536.4</v>
      </c>
      <c r="L1136" s="116">
        <v>380984</v>
      </c>
      <c r="M1136" s="116">
        <v>0</v>
      </c>
      <c r="N1136" s="116">
        <v>380984</v>
      </c>
      <c r="O1136" s="116">
        <v>0</v>
      </c>
      <c r="P1136" s="120">
        <v>2614568.4</v>
      </c>
      <c r="Q1136" s="27" t="str">
        <f>IF(G1136="01 Jan 1900","Unregistered","Registered")</f>
        <v>Registered</v>
      </c>
      <c r="R1136" s="121">
        <f>I1136/H1136</f>
        <v>0.57000004409636773</v>
      </c>
      <c r="T1136" s="117">
        <f t="shared" si="90"/>
        <v>3376536.4</v>
      </c>
      <c r="U1136" s="117">
        <f t="shared" si="91"/>
        <v>0</v>
      </c>
    </row>
    <row r="1137" spans="1:21" x14ac:dyDescent="0.3">
      <c r="A1137" s="114">
        <v>328</v>
      </c>
      <c r="B1137" s="114" t="s">
        <v>351</v>
      </c>
      <c r="C1137" s="114" t="s">
        <v>1798</v>
      </c>
      <c r="D1137" s="114" t="s">
        <v>2174</v>
      </c>
      <c r="E1137" s="114" t="s">
        <v>2175</v>
      </c>
      <c r="F1137" s="115">
        <v>45608</v>
      </c>
      <c r="G1137" s="114" t="s">
        <v>2176</v>
      </c>
      <c r="H1137" s="116">
        <v>9559100</v>
      </c>
      <c r="I1137" s="116">
        <v>5448687</v>
      </c>
      <c r="J1137" s="116">
        <v>3805910</v>
      </c>
      <c r="K1137" s="116">
        <v>1642777</v>
      </c>
      <c r="L1137" s="116">
        <v>382364</v>
      </c>
      <c r="M1137" s="116">
        <v>0</v>
      </c>
      <c r="N1137" s="116">
        <v>382364</v>
      </c>
      <c r="O1137" s="116">
        <v>0</v>
      </c>
      <c r="P1137" s="120">
        <v>878049</v>
      </c>
      <c r="Q1137" s="27" t="str">
        <f>IF(G1137="01 Jan 1900","Unregistered","Registered")</f>
        <v>Registered</v>
      </c>
      <c r="R1137" s="121">
        <f>I1137/H1137</f>
        <v>0.56999999999999995</v>
      </c>
      <c r="T1137" s="117">
        <f t="shared" si="90"/>
        <v>1642777</v>
      </c>
      <c r="U1137" s="117">
        <f t="shared" si="91"/>
        <v>0</v>
      </c>
    </row>
    <row r="1138" spans="1:21" x14ac:dyDescent="0.3">
      <c r="A1138" s="114">
        <v>377</v>
      </c>
      <c r="B1138" s="114" t="s">
        <v>351</v>
      </c>
      <c r="C1138" s="114" t="s">
        <v>1798</v>
      </c>
      <c r="D1138" s="114" t="s">
        <v>2279</v>
      </c>
      <c r="E1138" s="114" t="s">
        <v>2280</v>
      </c>
      <c r="F1138" s="115">
        <v>45688</v>
      </c>
      <c r="G1138" s="114" t="s">
        <v>2281</v>
      </c>
      <c r="H1138" s="116">
        <v>9453000</v>
      </c>
      <c r="I1138" s="116">
        <v>5388210</v>
      </c>
      <c r="J1138" s="116">
        <v>4009420</v>
      </c>
      <c r="K1138" s="116">
        <v>1378790</v>
      </c>
      <c r="L1138" s="116">
        <v>378120</v>
      </c>
      <c r="M1138" s="116">
        <v>0</v>
      </c>
      <c r="N1138" s="116">
        <v>378120</v>
      </c>
      <c r="O1138" s="116">
        <v>0</v>
      </c>
      <c r="P1138" s="120">
        <v>622550</v>
      </c>
      <c r="Q1138" s="27" t="str">
        <f>IF(G1138="01 Jan 1900","Unregistered","Registered")</f>
        <v>Registered</v>
      </c>
      <c r="R1138" s="121">
        <f>I1138/H1138</f>
        <v>0.56999999999999995</v>
      </c>
      <c r="T1138" s="117">
        <f t="shared" si="90"/>
        <v>1378790</v>
      </c>
      <c r="U1138" s="117">
        <f t="shared" si="91"/>
        <v>0</v>
      </c>
    </row>
    <row r="1139" spans="1:21" x14ac:dyDescent="0.3">
      <c r="A1139" s="114">
        <v>433</v>
      </c>
      <c r="B1139" s="114" t="s">
        <v>351</v>
      </c>
      <c r="C1139" s="114" t="s">
        <v>1798</v>
      </c>
      <c r="D1139" s="114" t="s">
        <v>2402</v>
      </c>
      <c r="E1139" s="114" t="s">
        <v>2403</v>
      </c>
      <c r="F1139" s="115">
        <v>45813</v>
      </c>
      <c r="G1139" s="114" t="s">
        <v>2404</v>
      </c>
      <c r="H1139" s="116">
        <v>6791084</v>
      </c>
      <c r="I1139" s="116">
        <v>3870917</v>
      </c>
      <c r="J1139" s="116">
        <v>2730360</v>
      </c>
      <c r="K1139" s="116">
        <v>1140557</v>
      </c>
      <c r="L1139" s="116">
        <v>271643</v>
      </c>
      <c r="M1139" s="116">
        <v>0</v>
      </c>
      <c r="N1139" s="116">
        <v>271643</v>
      </c>
      <c r="O1139" s="116">
        <v>0</v>
      </c>
      <c r="P1139" s="120">
        <v>597271</v>
      </c>
      <c r="Q1139" s="27" t="str">
        <f>IF(G1139="01 Jan 1900","Unregistered","Registered")</f>
        <v>Registered</v>
      </c>
      <c r="R1139" s="121">
        <f>I1139/H1139</f>
        <v>0.56999987041833089</v>
      </c>
      <c r="T1139" s="117">
        <f t="shared" si="90"/>
        <v>1140557</v>
      </c>
      <c r="U1139" s="117">
        <f t="shared" si="91"/>
        <v>0</v>
      </c>
    </row>
    <row r="1140" spans="1:21" x14ac:dyDescent="0.3">
      <c r="A1140" s="114">
        <v>437</v>
      </c>
      <c r="B1140" s="114" t="s">
        <v>351</v>
      </c>
      <c r="C1140" s="114" t="s">
        <v>1798</v>
      </c>
      <c r="D1140" s="114" t="s">
        <v>2411</v>
      </c>
      <c r="E1140" s="114" t="s">
        <v>2412</v>
      </c>
      <c r="F1140" s="115">
        <v>45565</v>
      </c>
      <c r="G1140" s="114" t="s">
        <v>2413</v>
      </c>
      <c r="H1140" s="116">
        <v>9228968</v>
      </c>
      <c r="I1140" s="116">
        <v>5260513</v>
      </c>
      <c r="J1140" s="116">
        <v>4153036</v>
      </c>
      <c r="K1140" s="116">
        <v>1107477</v>
      </c>
      <c r="L1140" s="116">
        <v>369159</v>
      </c>
      <c r="M1140" s="116">
        <v>0</v>
      </c>
      <c r="N1140" s="116">
        <v>369159</v>
      </c>
      <c r="O1140" s="116">
        <v>0</v>
      </c>
      <c r="P1140" s="120">
        <v>369159</v>
      </c>
      <c r="Q1140" s="27" t="str">
        <f>IF(G1140="01 Jan 1900","Unregistered","Registered")</f>
        <v>Registered</v>
      </c>
      <c r="R1140" s="121">
        <f>I1140/H1140</f>
        <v>0.57000013435955132</v>
      </c>
      <c r="T1140" s="117">
        <f t="shared" si="90"/>
        <v>1107477</v>
      </c>
      <c r="U1140" s="117">
        <f t="shared" si="91"/>
        <v>0</v>
      </c>
    </row>
    <row r="1141" spans="1:21" x14ac:dyDescent="0.3">
      <c r="A1141" s="114">
        <v>438</v>
      </c>
      <c r="B1141" s="114" t="s">
        <v>351</v>
      </c>
      <c r="C1141" s="114" t="s">
        <v>1798</v>
      </c>
      <c r="D1141" s="114" t="s">
        <v>2414</v>
      </c>
      <c r="E1141" s="114" t="s">
        <v>2415</v>
      </c>
      <c r="F1141" s="115">
        <v>45565</v>
      </c>
      <c r="G1141" s="114" t="s">
        <v>2413</v>
      </c>
      <c r="H1141" s="116">
        <v>9228968</v>
      </c>
      <c r="I1141" s="116">
        <v>5260513</v>
      </c>
      <c r="J1141" s="116">
        <v>4153036</v>
      </c>
      <c r="K1141" s="116">
        <v>1107477</v>
      </c>
      <c r="L1141" s="116">
        <v>369159</v>
      </c>
      <c r="M1141" s="116">
        <v>0</v>
      </c>
      <c r="N1141" s="116">
        <v>369159</v>
      </c>
      <c r="O1141" s="116">
        <v>0</v>
      </c>
      <c r="P1141" s="120">
        <v>369159</v>
      </c>
      <c r="Q1141" s="27" t="str">
        <f>IF(G1141="01 Jan 1900","Unregistered","Registered")</f>
        <v>Registered</v>
      </c>
      <c r="R1141" s="121">
        <f>I1141/H1141</f>
        <v>0.57000013435955132</v>
      </c>
      <c r="T1141" s="117">
        <f t="shared" si="90"/>
        <v>1107477</v>
      </c>
      <c r="U1141" s="117">
        <f t="shared" si="91"/>
        <v>0</v>
      </c>
    </row>
    <row r="1142" spans="1:21" x14ac:dyDescent="0.3">
      <c r="A1142" s="114">
        <v>585</v>
      </c>
      <c r="B1142" s="114" t="s">
        <v>351</v>
      </c>
      <c r="C1142" s="114" t="s">
        <v>1798</v>
      </c>
      <c r="D1142" s="114" t="s">
        <v>2779</v>
      </c>
      <c r="E1142" s="114" t="s">
        <v>2780</v>
      </c>
      <c r="F1142" s="115">
        <v>45854</v>
      </c>
      <c r="G1142" s="114" t="s">
        <v>2781</v>
      </c>
      <c r="H1142" s="116">
        <v>9514400</v>
      </c>
      <c r="I1142" s="116">
        <v>5423208</v>
      </c>
      <c r="J1142" s="116">
        <v>4662056</v>
      </c>
      <c r="K1142" s="116">
        <v>761152</v>
      </c>
      <c r="L1142" s="116">
        <v>380576</v>
      </c>
      <c r="M1142" s="116">
        <v>0</v>
      </c>
      <c r="N1142" s="116">
        <v>380576</v>
      </c>
      <c r="O1142" s="116">
        <v>0</v>
      </c>
      <c r="P1142" s="120">
        <v>0</v>
      </c>
      <c r="Q1142" s="27" t="str">
        <f>IF(G1142="01 Jan 1900","Unregistered","Registered")</f>
        <v>Registered</v>
      </c>
      <c r="R1142" s="121">
        <f>I1142/H1142</f>
        <v>0.56999999999999995</v>
      </c>
      <c r="T1142" s="117">
        <f t="shared" si="90"/>
        <v>761152</v>
      </c>
      <c r="U1142" s="117">
        <f t="shared" si="91"/>
        <v>0</v>
      </c>
    </row>
    <row r="1143" spans="1:21" x14ac:dyDescent="0.3">
      <c r="A1143" s="114">
        <v>589</v>
      </c>
      <c r="B1143" s="114" t="s">
        <v>351</v>
      </c>
      <c r="C1143" s="114" t="s">
        <v>1798</v>
      </c>
      <c r="D1143" s="114" t="s">
        <v>2791</v>
      </c>
      <c r="E1143" s="114" t="s">
        <v>2792</v>
      </c>
      <c r="F1143" s="115">
        <v>45899</v>
      </c>
      <c r="G1143" s="114" t="s">
        <v>2793</v>
      </c>
      <c r="H1143" s="116">
        <v>6744750</v>
      </c>
      <c r="I1143" s="116">
        <v>3844508</v>
      </c>
      <c r="J1143" s="116">
        <v>3085723</v>
      </c>
      <c r="K1143" s="116">
        <v>758785</v>
      </c>
      <c r="L1143" s="116">
        <v>269790</v>
      </c>
      <c r="M1143" s="116">
        <v>0</v>
      </c>
      <c r="N1143" s="116">
        <v>269790</v>
      </c>
      <c r="O1143" s="116">
        <v>0</v>
      </c>
      <c r="P1143" s="120">
        <v>219205</v>
      </c>
      <c r="Q1143" s="27" t="str">
        <f>IF(G1143="01 Jan 1900","Unregistered","Registered")</f>
        <v>Registered</v>
      </c>
      <c r="R1143" s="121">
        <f>I1143/H1143</f>
        <v>0.57000007413173204</v>
      </c>
      <c r="T1143" s="117">
        <f t="shared" si="90"/>
        <v>758785</v>
      </c>
      <c r="U1143" s="117">
        <f t="shared" si="91"/>
        <v>0</v>
      </c>
    </row>
    <row r="1144" spans="1:21" x14ac:dyDescent="0.3">
      <c r="A1144" s="114">
        <v>591</v>
      </c>
      <c r="B1144" s="114" t="s">
        <v>351</v>
      </c>
      <c r="C1144" s="114" t="s">
        <v>1798</v>
      </c>
      <c r="D1144" s="114" t="s">
        <v>2797</v>
      </c>
      <c r="E1144" s="114" t="s">
        <v>2798</v>
      </c>
      <c r="F1144" s="115">
        <v>45811</v>
      </c>
      <c r="G1144" s="114" t="s">
        <v>2799</v>
      </c>
      <c r="H1144" s="116">
        <v>9429450</v>
      </c>
      <c r="I1144" s="116">
        <v>5374787</v>
      </c>
      <c r="J1144" s="116">
        <v>4620431</v>
      </c>
      <c r="K1144" s="116">
        <v>754356</v>
      </c>
      <c r="L1144" s="116">
        <v>377178</v>
      </c>
      <c r="M1144" s="116">
        <v>0</v>
      </c>
      <c r="N1144" s="116">
        <v>377178</v>
      </c>
      <c r="O1144" s="116">
        <v>0</v>
      </c>
      <c r="P1144" s="120">
        <v>0</v>
      </c>
      <c r="Q1144" s="27" t="str">
        <f>IF(G1144="01 Jan 1900","Unregistered","Registered")</f>
        <v>Registered</v>
      </c>
      <c r="R1144" s="121">
        <f>I1144/H1144</f>
        <v>0.57000005302536205</v>
      </c>
      <c r="T1144" s="117">
        <f t="shared" si="90"/>
        <v>754356</v>
      </c>
      <c r="U1144" s="117">
        <f t="shared" si="91"/>
        <v>0</v>
      </c>
    </row>
    <row r="1145" spans="1:21" x14ac:dyDescent="0.3">
      <c r="A1145" s="114">
        <v>593</v>
      </c>
      <c r="B1145" s="114" t="s">
        <v>351</v>
      </c>
      <c r="C1145" s="114" t="s">
        <v>1798</v>
      </c>
      <c r="D1145" s="114" t="s">
        <v>2800</v>
      </c>
      <c r="E1145" s="114" t="s">
        <v>2801</v>
      </c>
      <c r="F1145" s="115">
        <v>45729</v>
      </c>
      <c r="G1145" s="114" t="s">
        <v>2802</v>
      </c>
      <c r="H1145" s="116">
        <v>9393771</v>
      </c>
      <c r="I1145" s="116">
        <v>5354450</v>
      </c>
      <c r="J1145" s="116">
        <v>4602948</v>
      </c>
      <c r="K1145" s="116">
        <v>751502</v>
      </c>
      <c r="L1145" s="116">
        <v>375751</v>
      </c>
      <c r="M1145" s="116">
        <v>0</v>
      </c>
      <c r="N1145" s="116">
        <v>375751</v>
      </c>
      <c r="O1145" s="116">
        <v>0</v>
      </c>
      <c r="P1145" s="120">
        <v>0</v>
      </c>
      <c r="Q1145" s="27" t="str">
        <f>IF(G1145="01 Jan 1900","Unregistered","Registered")</f>
        <v>Registered</v>
      </c>
      <c r="R1145" s="121">
        <f>I1145/H1145</f>
        <v>0.57000005642036622</v>
      </c>
      <c r="T1145" s="117">
        <f t="shared" si="90"/>
        <v>751502</v>
      </c>
      <c r="U1145" s="117">
        <f t="shared" si="91"/>
        <v>0</v>
      </c>
    </row>
    <row r="1146" spans="1:21" x14ac:dyDescent="0.3">
      <c r="A1146" s="114">
        <v>827</v>
      </c>
      <c r="B1146" s="114" t="s">
        <v>351</v>
      </c>
      <c r="C1146" s="114" t="s">
        <v>1798</v>
      </c>
      <c r="D1146" s="114" t="s">
        <v>3373</v>
      </c>
      <c r="E1146" s="114" t="s">
        <v>3374</v>
      </c>
      <c r="F1146" s="115">
        <v>45838</v>
      </c>
      <c r="G1146" s="114" t="s">
        <v>2421</v>
      </c>
      <c r="H1146" s="116">
        <v>9429450</v>
      </c>
      <c r="I1146" s="116">
        <v>5374787</v>
      </c>
      <c r="J1146" s="116">
        <v>4903309</v>
      </c>
      <c r="K1146" s="116">
        <v>471478</v>
      </c>
      <c r="L1146" s="116">
        <v>377178</v>
      </c>
      <c r="M1146" s="116">
        <v>0</v>
      </c>
      <c r="N1146" s="116">
        <v>94300</v>
      </c>
      <c r="O1146" s="116">
        <v>0</v>
      </c>
      <c r="P1146" s="120">
        <v>0</v>
      </c>
      <c r="Q1146" s="27" t="str">
        <f>IF(G1146="01 Jan 1900","Unregistered","Registered")</f>
        <v>Registered</v>
      </c>
      <c r="R1146" s="121">
        <f>I1146/H1146</f>
        <v>0.57000005302536205</v>
      </c>
      <c r="T1146" s="117">
        <f t="shared" si="90"/>
        <v>471478</v>
      </c>
      <c r="U1146" s="117">
        <f t="shared" si="91"/>
        <v>0</v>
      </c>
    </row>
    <row r="1147" spans="1:21" x14ac:dyDescent="0.3">
      <c r="A1147" s="114">
        <v>833</v>
      </c>
      <c r="B1147" s="114" t="s">
        <v>351</v>
      </c>
      <c r="C1147" s="114" t="s">
        <v>1798</v>
      </c>
      <c r="D1147" s="114" t="s">
        <v>3388</v>
      </c>
      <c r="E1147" s="114" t="s">
        <v>3389</v>
      </c>
      <c r="F1147" s="115">
        <v>45854</v>
      </c>
      <c r="G1147" s="114" t="s">
        <v>3390</v>
      </c>
      <c r="H1147" s="116">
        <v>10137933</v>
      </c>
      <c r="I1147" s="116">
        <v>3446897</v>
      </c>
      <c r="J1147" s="116">
        <v>2979426</v>
      </c>
      <c r="K1147" s="116">
        <v>467471</v>
      </c>
      <c r="L1147" s="116">
        <v>467471</v>
      </c>
      <c r="M1147" s="116">
        <v>0</v>
      </c>
      <c r="N1147" s="116">
        <v>0</v>
      </c>
      <c r="O1147" s="116">
        <v>0</v>
      </c>
      <c r="P1147" s="120">
        <v>0</v>
      </c>
      <c r="Q1147" s="27" t="str">
        <f>IF(G1147="01 Jan 1900","Unregistered","Registered")</f>
        <v>Registered</v>
      </c>
      <c r="R1147" s="121">
        <f>I1147/H1147</f>
        <v>0.33999997829932394</v>
      </c>
      <c r="T1147" s="117">
        <f t="shared" si="90"/>
        <v>467471</v>
      </c>
      <c r="U1147" s="117">
        <f t="shared" si="91"/>
        <v>0</v>
      </c>
    </row>
    <row r="1148" spans="1:21" x14ac:dyDescent="0.3">
      <c r="A1148" s="114">
        <v>947</v>
      </c>
      <c r="B1148" s="114" t="s">
        <v>351</v>
      </c>
      <c r="C1148" s="114" t="s">
        <v>1798</v>
      </c>
      <c r="D1148" s="114" t="s">
        <v>3660</v>
      </c>
      <c r="E1148" s="114" t="s">
        <v>3661</v>
      </c>
      <c r="F1148" s="115">
        <v>45937</v>
      </c>
      <c r="G1148" s="114" t="s">
        <v>1813</v>
      </c>
      <c r="H1148" s="116">
        <v>9957839</v>
      </c>
      <c r="I1148" s="116">
        <v>5675970</v>
      </c>
      <c r="J1148" s="116">
        <v>5277656</v>
      </c>
      <c r="K1148" s="116">
        <v>398314</v>
      </c>
      <c r="L1148" s="116">
        <v>398314</v>
      </c>
      <c r="M1148" s="116">
        <v>0</v>
      </c>
      <c r="N1148" s="116">
        <v>0</v>
      </c>
      <c r="O1148" s="116">
        <v>0</v>
      </c>
      <c r="P1148" s="120">
        <v>0</v>
      </c>
      <c r="Q1148" s="27" t="str">
        <f>IF(G1148="01 Jan 1900","Unregistered","Registered")</f>
        <v>Registered</v>
      </c>
      <c r="R1148" s="121">
        <f>I1148/H1148</f>
        <v>0.57000017774940925</v>
      </c>
      <c r="T1148" s="117">
        <f t="shared" si="90"/>
        <v>398314</v>
      </c>
      <c r="U1148" s="117">
        <f t="shared" si="91"/>
        <v>0</v>
      </c>
    </row>
    <row r="1149" spans="1:21" x14ac:dyDescent="0.3">
      <c r="A1149" s="114">
        <v>949</v>
      </c>
      <c r="B1149" s="114" t="s">
        <v>351</v>
      </c>
      <c r="C1149" s="114" t="s">
        <v>1798</v>
      </c>
      <c r="D1149" s="114" t="s">
        <v>3664</v>
      </c>
      <c r="E1149" s="114" t="s">
        <v>3665</v>
      </c>
      <c r="F1149" s="115">
        <v>45863</v>
      </c>
      <c r="G1149" s="114" t="s">
        <v>1947</v>
      </c>
      <c r="H1149" s="116">
        <v>9939150</v>
      </c>
      <c r="I1149" s="116">
        <v>5665316</v>
      </c>
      <c r="J1149" s="116">
        <v>5267750</v>
      </c>
      <c r="K1149" s="116">
        <v>397566</v>
      </c>
      <c r="L1149" s="116">
        <v>397566</v>
      </c>
      <c r="M1149" s="116">
        <v>0</v>
      </c>
      <c r="N1149" s="116">
        <v>0</v>
      </c>
      <c r="O1149" s="116">
        <v>0</v>
      </c>
      <c r="P1149" s="120">
        <v>0</v>
      </c>
      <c r="Q1149" s="27" t="str">
        <f>IF(G1149="01 Jan 1900","Unregistered","Registered")</f>
        <v>Registered</v>
      </c>
      <c r="R1149" s="121">
        <f>I1149/H1149</f>
        <v>0.57000005030611267</v>
      </c>
      <c r="T1149" s="117">
        <f t="shared" si="90"/>
        <v>397566</v>
      </c>
      <c r="U1149" s="117">
        <f t="shared" si="91"/>
        <v>0</v>
      </c>
    </row>
    <row r="1150" spans="1:21" x14ac:dyDescent="0.3">
      <c r="A1150" s="114">
        <v>950</v>
      </c>
      <c r="B1150" s="114" t="s">
        <v>351</v>
      </c>
      <c r="C1150" s="114" t="s">
        <v>1798</v>
      </c>
      <c r="D1150" s="114" t="s">
        <v>3666</v>
      </c>
      <c r="E1150" s="114" t="s">
        <v>3667</v>
      </c>
      <c r="F1150" s="115">
        <v>45777</v>
      </c>
      <c r="G1150" s="114" t="s">
        <v>3668</v>
      </c>
      <c r="H1150" s="116">
        <v>9939150</v>
      </c>
      <c r="I1150" s="116">
        <v>5665316</v>
      </c>
      <c r="J1150" s="116">
        <v>5267750</v>
      </c>
      <c r="K1150" s="116">
        <v>397566</v>
      </c>
      <c r="L1150" s="116">
        <v>397566</v>
      </c>
      <c r="M1150" s="116">
        <v>0</v>
      </c>
      <c r="N1150" s="116">
        <v>0</v>
      </c>
      <c r="O1150" s="116">
        <v>0</v>
      </c>
      <c r="P1150" s="120">
        <v>0</v>
      </c>
      <c r="Q1150" s="27" t="str">
        <f>IF(G1150="01 Jan 1900","Unregistered","Registered")</f>
        <v>Registered</v>
      </c>
      <c r="R1150" s="121">
        <f>I1150/H1150</f>
        <v>0.57000005030611267</v>
      </c>
      <c r="T1150" s="117">
        <f t="shared" si="90"/>
        <v>397566</v>
      </c>
      <c r="U1150" s="117">
        <f t="shared" si="91"/>
        <v>0</v>
      </c>
    </row>
    <row r="1151" spans="1:21" x14ac:dyDescent="0.3">
      <c r="A1151" s="114">
        <v>968</v>
      </c>
      <c r="B1151" s="114" t="s">
        <v>351</v>
      </c>
      <c r="C1151" s="114" t="s">
        <v>1798</v>
      </c>
      <c r="D1151" s="114" t="s">
        <v>3708</v>
      </c>
      <c r="E1151" s="114" t="s">
        <v>3709</v>
      </c>
      <c r="F1151" s="115">
        <v>45854</v>
      </c>
      <c r="G1151" s="114" t="s">
        <v>3710</v>
      </c>
      <c r="H1151" s="116">
        <v>9824468</v>
      </c>
      <c r="I1151" s="116">
        <v>5599948</v>
      </c>
      <c r="J1151" s="116">
        <v>5206969</v>
      </c>
      <c r="K1151" s="116">
        <v>392979</v>
      </c>
      <c r="L1151" s="116">
        <v>392979</v>
      </c>
      <c r="M1151" s="116">
        <v>0</v>
      </c>
      <c r="N1151" s="116">
        <v>0</v>
      </c>
      <c r="O1151" s="116">
        <v>0</v>
      </c>
      <c r="P1151" s="120">
        <v>0</v>
      </c>
      <c r="Q1151" s="27" t="str">
        <f>IF(G1151="01 Jan 1900","Unregistered","Registered")</f>
        <v>Registered</v>
      </c>
      <c r="R1151" s="121">
        <f>I1151/H1151</f>
        <v>0.57000012621548568</v>
      </c>
      <c r="T1151" s="117">
        <f t="shared" si="90"/>
        <v>392979</v>
      </c>
      <c r="U1151" s="117">
        <f t="shared" si="91"/>
        <v>0</v>
      </c>
    </row>
    <row r="1152" spans="1:21" x14ac:dyDescent="0.3">
      <c r="A1152" s="114">
        <v>985</v>
      </c>
      <c r="B1152" s="114" t="s">
        <v>351</v>
      </c>
      <c r="C1152" s="114" t="s">
        <v>1798</v>
      </c>
      <c r="D1152" s="114" t="s">
        <v>3746</v>
      </c>
      <c r="E1152" s="114" t="s">
        <v>3747</v>
      </c>
      <c r="F1152" s="115">
        <v>45762</v>
      </c>
      <c r="G1152" s="114" t="s">
        <v>3447</v>
      </c>
      <c r="H1152" s="116">
        <v>9769250</v>
      </c>
      <c r="I1152" s="116">
        <v>5568473</v>
      </c>
      <c r="J1152" s="116">
        <v>5177703</v>
      </c>
      <c r="K1152" s="116">
        <v>390770</v>
      </c>
      <c r="L1152" s="116">
        <v>390770</v>
      </c>
      <c r="M1152" s="116">
        <v>0</v>
      </c>
      <c r="N1152" s="116">
        <v>0</v>
      </c>
      <c r="O1152" s="116">
        <v>0</v>
      </c>
      <c r="P1152" s="120">
        <v>0</v>
      </c>
      <c r="Q1152" s="27" t="str">
        <f>IF(G1152="01 Jan 1900","Unregistered","Registered")</f>
        <v>Registered</v>
      </c>
      <c r="R1152" s="121">
        <f>I1152/H1152</f>
        <v>0.57000005118100161</v>
      </c>
      <c r="T1152" s="117">
        <f t="shared" si="90"/>
        <v>390770</v>
      </c>
      <c r="U1152" s="117">
        <f t="shared" si="91"/>
        <v>0</v>
      </c>
    </row>
    <row r="1153" spans="1:21" x14ac:dyDescent="0.3">
      <c r="A1153" s="114">
        <v>991</v>
      </c>
      <c r="B1153" s="114" t="s">
        <v>351</v>
      </c>
      <c r="C1153" s="114" t="s">
        <v>1798</v>
      </c>
      <c r="D1153" s="114" t="s">
        <v>3761</v>
      </c>
      <c r="E1153" s="114" t="s">
        <v>3762</v>
      </c>
      <c r="F1153" s="115">
        <v>45775</v>
      </c>
      <c r="G1153" s="114" t="s">
        <v>2509</v>
      </c>
      <c r="H1153" s="116">
        <v>9701290</v>
      </c>
      <c r="I1153" s="116">
        <v>5529737</v>
      </c>
      <c r="J1153" s="116">
        <v>5141685</v>
      </c>
      <c r="K1153" s="116">
        <v>388052</v>
      </c>
      <c r="L1153" s="116">
        <v>388052</v>
      </c>
      <c r="M1153" s="116">
        <v>0</v>
      </c>
      <c r="N1153" s="116">
        <v>0</v>
      </c>
      <c r="O1153" s="116">
        <v>0</v>
      </c>
      <c r="P1153" s="120">
        <v>0</v>
      </c>
      <c r="Q1153" s="27" t="str">
        <f>IF(G1153="01 Jan 1900","Unregistered","Registered")</f>
        <v>Registered</v>
      </c>
      <c r="R1153" s="121">
        <f>I1153/H1153</f>
        <v>0.57000017523442759</v>
      </c>
      <c r="T1153" s="117">
        <f t="shared" si="90"/>
        <v>388052</v>
      </c>
      <c r="U1153" s="117">
        <f t="shared" si="91"/>
        <v>0</v>
      </c>
    </row>
    <row r="1154" spans="1:21" x14ac:dyDescent="0.3">
      <c r="A1154" s="114">
        <v>994</v>
      </c>
      <c r="B1154" s="114" t="s">
        <v>351</v>
      </c>
      <c r="C1154" s="114" t="s">
        <v>1798</v>
      </c>
      <c r="D1154" s="114" t="s">
        <v>3769</v>
      </c>
      <c r="E1154" s="114" t="s">
        <v>3770</v>
      </c>
      <c r="F1154" s="115">
        <v>45656</v>
      </c>
      <c r="G1154" s="114" t="s">
        <v>2002</v>
      </c>
      <c r="H1154" s="116">
        <v>9692795</v>
      </c>
      <c r="I1154" s="116">
        <v>5524894</v>
      </c>
      <c r="J1154" s="116">
        <v>5137182.5</v>
      </c>
      <c r="K1154" s="116">
        <v>387711.5</v>
      </c>
      <c r="L1154" s="116">
        <v>387711.5</v>
      </c>
      <c r="M1154" s="116">
        <v>0</v>
      </c>
      <c r="N1154" s="116">
        <v>0</v>
      </c>
      <c r="O1154" s="116">
        <v>0</v>
      </c>
      <c r="P1154" s="120">
        <v>0</v>
      </c>
      <c r="Q1154" s="27" t="str">
        <f>IF(G1154="01 Jan 1900","Unregistered","Registered")</f>
        <v>Registered</v>
      </c>
      <c r="R1154" s="121">
        <f>I1154/H1154</f>
        <v>0.57000008769400368</v>
      </c>
      <c r="T1154" s="117">
        <f t="shared" si="90"/>
        <v>387711.5</v>
      </c>
      <c r="U1154" s="117">
        <f t="shared" si="91"/>
        <v>0</v>
      </c>
    </row>
    <row r="1155" spans="1:21" x14ac:dyDescent="0.3">
      <c r="A1155" s="114">
        <v>995</v>
      </c>
      <c r="B1155" s="114" t="s">
        <v>351</v>
      </c>
      <c r="C1155" s="114" t="s">
        <v>1798</v>
      </c>
      <c r="D1155" s="114" t="s">
        <v>3771</v>
      </c>
      <c r="E1155" s="114" t="s">
        <v>3772</v>
      </c>
      <c r="F1155" s="115">
        <v>45677</v>
      </c>
      <c r="G1155" s="114" t="s">
        <v>3205</v>
      </c>
      <c r="H1155" s="116">
        <v>9684300</v>
      </c>
      <c r="I1155" s="116">
        <v>5520051</v>
      </c>
      <c r="J1155" s="116">
        <v>5132679</v>
      </c>
      <c r="K1155" s="116">
        <v>387372</v>
      </c>
      <c r="L1155" s="116">
        <v>387372</v>
      </c>
      <c r="M1155" s="116">
        <v>0</v>
      </c>
      <c r="N1155" s="116">
        <v>0</v>
      </c>
      <c r="O1155" s="116">
        <v>0</v>
      </c>
      <c r="P1155" s="120">
        <v>0</v>
      </c>
      <c r="Q1155" s="27" t="str">
        <f>IF(G1155="01 Jan 1900","Unregistered","Registered")</f>
        <v>Registered</v>
      </c>
      <c r="R1155" s="121">
        <f>I1155/H1155</f>
        <v>0.56999999999999995</v>
      </c>
      <c r="T1155" s="117">
        <f t="shared" si="90"/>
        <v>387372</v>
      </c>
      <c r="U1155" s="117">
        <f t="shared" si="91"/>
        <v>0</v>
      </c>
    </row>
    <row r="1156" spans="1:21" x14ac:dyDescent="0.3">
      <c r="A1156" s="114">
        <v>1019</v>
      </c>
      <c r="B1156" s="114" t="s">
        <v>351</v>
      </c>
      <c r="C1156" s="114" t="s">
        <v>1798</v>
      </c>
      <c r="D1156" s="114" t="s">
        <v>3825</v>
      </c>
      <c r="E1156" s="114" t="s">
        <v>3826</v>
      </c>
      <c r="F1156" s="115">
        <v>45715</v>
      </c>
      <c r="G1156" s="114" t="s">
        <v>2784</v>
      </c>
      <c r="H1156" s="116">
        <v>9648621</v>
      </c>
      <c r="I1156" s="116">
        <v>5499714</v>
      </c>
      <c r="J1156" s="116">
        <v>5113769</v>
      </c>
      <c r="K1156" s="116">
        <v>385945</v>
      </c>
      <c r="L1156" s="116">
        <v>385945</v>
      </c>
      <c r="M1156" s="116">
        <v>0</v>
      </c>
      <c r="N1156" s="116">
        <v>0</v>
      </c>
      <c r="O1156" s="116">
        <v>0</v>
      </c>
      <c r="P1156" s="120">
        <v>0</v>
      </c>
      <c r="Q1156" s="27" t="str">
        <f>IF(G1156="01 Jan 1900","Unregistered","Registered")</f>
        <v>Registered</v>
      </c>
      <c r="R1156" s="121">
        <f>I1156/H1156</f>
        <v>0.57000000310925258</v>
      </c>
      <c r="T1156" s="117">
        <f t="shared" si="90"/>
        <v>385945</v>
      </c>
      <c r="U1156" s="117">
        <f t="shared" si="91"/>
        <v>0</v>
      </c>
    </row>
    <row r="1157" spans="1:21" x14ac:dyDescent="0.3">
      <c r="A1157" s="114">
        <v>1020</v>
      </c>
      <c r="B1157" s="114" t="s">
        <v>351</v>
      </c>
      <c r="C1157" s="114" t="s">
        <v>1798</v>
      </c>
      <c r="D1157" s="114" t="s">
        <v>3827</v>
      </c>
      <c r="E1157" s="114" t="s">
        <v>3828</v>
      </c>
      <c r="F1157" s="115">
        <v>45707</v>
      </c>
      <c r="G1157" s="114" t="s">
        <v>3829</v>
      </c>
      <c r="H1157" s="116">
        <v>9626534</v>
      </c>
      <c r="I1157" s="116">
        <v>5487123</v>
      </c>
      <c r="J1157" s="116">
        <v>5102062.4000000004</v>
      </c>
      <c r="K1157" s="116">
        <v>385060.6</v>
      </c>
      <c r="L1157" s="116">
        <v>385060.6</v>
      </c>
      <c r="M1157" s="116">
        <v>0</v>
      </c>
      <c r="N1157" s="116">
        <v>0</v>
      </c>
      <c r="O1157" s="116">
        <v>0</v>
      </c>
      <c r="P1157" s="120">
        <v>0</v>
      </c>
      <c r="Q1157" s="27" t="str">
        <f>IF(G1157="01 Jan 1900","Unregistered","Registered")</f>
        <v>Registered</v>
      </c>
      <c r="R1157" s="121">
        <f>I1157/H1157</f>
        <v>0.56999985664622388</v>
      </c>
      <c r="T1157" s="117">
        <f t="shared" si="90"/>
        <v>385060.6</v>
      </c>
      <c r="U1157" s="117">
        <f t="shared" si="91"/>
        <v>0</v>
      </c>
    </row>
    <row r="1158" spans="1:21" x14ac:dyDescent="0.3">
      <c r="A1158" s="114">
        <v>1021</v>
      </c>
      <c r="B1158" s="114" t="s">
        <v>351</v>
      </c>
      <c r="C1158" s="114" t="s">
        <v>1798</v>
      </c>
      <c r="D1158" s="114" t="s">
        <v>3830</v>
      </c>
      <c r="E1158" s="114" t="s">
        <v>3831</v>
      </c>
      <c r="F1158" s="115">
        <v>45726</v>
      </c>
      <c r="G1158" s="114" t="s">
        <v>3832</v>
      </c>
      <c r="H1158" s="116">
        <v>9616340</v>
      </c>
      <c r="I1158" s="116">
        <v>5481315</v>
      </c>
      <c r="J1158" s="116">
        <v>5096661</v>
      </c>
      <c r="K1158" s="116">
        <v>384654</v>
      </c>
      <c r="L1158" s="116">
        <v>384654</v>
      </c>
      <c r="M1158" s="116">
        <v>0</v>
      </c>
      <c r="N1158" s="116">
        <v>0</v>
      </c>
      <c r="O1158" s="116">
        <v>0</v>
      </c>
      <c r="P1158" s="120">
        <v>0</v>
      </c>
      <c r="Q1158" s="27" t="str">
        <f>IF(G1158="01 Jan 1900","Unregistered","Registered")</f>
        <v>Registered</v>
      </c>
      <c r="R1158" s="121">
        <f>I1158/H1158</f>
        <v>0.57000012478760109</v>
      </c>
      <c r="T1158" s="117">
        <f t="shared" si="90"/>
        <v>384654</v>
      </c>
      <c r="U1158" s="117">
        <f t="shared" si="91"/>
        <v>0</v>
      </c>
    </row>
    <row r="1159" spans="1:21" x14ac:dyDescent="0.3">
      <c r="A1159" s="114">
        <v>1024</v>
      </c>
      <c r="B1159" s="114" t="s">
        <v>351</v>
      </c>
      <c r="C1159" s="114" t="s">
        <v>1798</v>
      </c>
      <c r="D1159" s="114" t="s">
        <v>3837</v>
      </c>
      <c r="E1159" s="114" t="s">
        <v>3838</v>
      </c>
      <c r="F1159" s="115">
        <v>45811</v>
      </c>
      <c r="G1159" s="114" t="s">
        <v>1801</v>
      </c>
      <c r="H1159" s="116">
        <v>9599350</v>
      </c>
      <c r="I1159" s="116">
        <v>5471630</v>
      </c>
      <c r="J1159" s="116">
        <v>5087656</v>
      </c>
      <c r="K1159" s="116">
        <v>383974</v>
      </c>
      <c r="L1159" s="116">
        <v>383974</v>
      </c>
      <c r="M1159" s="116">
        <v>0</v>
      </c>
      <c r="N1159" s="116">
        <v>0</v>
      </c>
      <c r="O1159" s="116">
        <v>0</v>
      </c>
      <c r="P1159" s="120">
        <v>0</v>
      </c>
      <c r="Q1159" s="27" t="str">
        <f>IF(G1159="01 Jan 1900","Unregistered","Registered")</f>
        <v>Registered</v>
      </c>
      <c r="R1159" s="121">
        <f>I1159/H1159</f>
        <v>0.57000005208686</v>
      </c>
      <c r="T1159" s="117">
        <f t="shared" si="90"/>
        <v>383974</v>
      </c>
      <c r="U1159" s="117">
        <f t="shared" si="91"/>
        <v>0</v>
      </c>
    </row>
    <row r="1160" spans="1:21" x14ac:dyDescent="0.3">
      <c r="A1160" s="114">
        <v>1027</v>
      </c>
      <c r="B1160" s="114" t="s">
        <v>351</v>
      </c>
      <c r="C1160" s="114" t="s">
        <v>1798</v>
      </c>
      <c r="D1160" s="114" t="s">
        <v>3842</v>
      </c>
      <c r="E1160" s="114" t="s">
        <v>3843</v>
      </c>
      <c r="F1160" s="115">
        <v>45747</v>
      </c>
      <c r="G1160" s="114" t="s">
        <v>3844</v>
      </c>
      <c r="H1160" s="116">
        <v>9560273</v>
      </c>
      <c r="I1160" s="116">
        <v>5449356</v>
      </c>
      <c r="J1160" s="116">
        <v>5066945</v>
      </c>
      <c r="K1160" s="116">
        <v>382411</v>
      </c>
      <c r="L1160" s="116">
        <v>382411</v>
      </c>
      <c r="M1160" s="116">
        <v>0</v>
      </c>
      <c r="N1160" s="116">
        <v>0</v>
      </c>
      <c r="O1160" s="116">
        <v>0</v>
      </c>
      <c r="P1160" s="120">
        <v>0</v>
      </c>
      <c r="Q1160" s="27" t="str">
        <f>IF(G1160="01 Jan 1900","Unregistered","Registered")</f>
        <v>Registered</v>
      </c>
      <c r="R1160" s="121">
        <f>I1160/H1160</f>
        <v>0.57000004079381417</v>
      </c>
      <c r="T1160" s="117">
        <f t="shared" si="90"/>
        <v>382411</v>
      </c>
      <c r="U1160" s="117">
        <f t="shared" si="91"/>
        <v>0</v>
      </c>
    </row>
    <row r="1161" spans="1:21" x14ac:dyDescent="0.3">
      <c r="A1161" s="114">
        <v>1031</v>
      </c>
      <c r="B1161" s="114" t="s">
        <v>351</v>
      </c>
      <c r="C1161" s="114" t="s">
        <v>1798</v>
      </c>
      <c r="D1161" s="114" t="s">
        <v>3852</v>
      </c>
      <c r="E1161" s="114" t="s">
        <v>3853</v>
      </c>
      <c r="F1161" s="115">
        <v>45619</v>
      </c>
      <c r="G1161" s="114" t="s">
        <v>2675</v>
      </c>
      <c r="H1161" s="116">
        <v>9520000</v>
      </c>
      <c r="I1161" s="116">
        <v>5426400</v>
      </c>
      <c r="J1161" s="116">
        <v>5045600</v>
      </c>
      <c r="K1161" s="116">
        <v>380800</v>
      </c>
      <c r="L1161" s="116">
        <v>380800</v>
      </c>
      <c r="M1161" s="116">
        <v>0</v>
      </c>
      <c r="N1161" s="116">
        <v>0</v>
      </c>
      <c r="O1161" s="116">
        <v>0</v>
      </c>
      <c r="P1161" s="120">
        <v>0</v>
      </c>
      <c r="Q1161" s="27" t="str">
        <f>IF(G1161="01 Jan 1900","Unregistered","Registered")</f>
        <v>Registered</v>
      </c>
      <c r="R1161" s="121">
        <f>I1161/H1161</f>
        <v>0.56999999999999995</v>
      </c>
      <c r="T1161" s="117">
        <f t="shared" si="90"/>
        <v>380800</v>
      </c>
      <c r="U1161" s="117">
        <f t="shared" si="91"/>
        <v>0</v>
      </c>
    </row>
    <row r="1162" spans="1:21" x14ac:dyDescent="0.3">
      <c r="A1162" s="114">
        <v>1032</v>
      </c>
      <c r="B1162" s="114" t="s">
        <v>351</v>
      </c>
      <c r="C1162" s="114" t="s">
        <v>1798</v>
      </c>
      <c r="D1162" s="114" t="s">
        <v>3854</v>
      </c>
      <c r="E1162" s="114" t="s">
        <v>3855</v>
      </c>
      <c r="F1162" s="115">
        <v>45619</v>
      </c>
      <c r="G1162" s="114" t="s">
        <v>2675</v>
      </c>
      <c r="H1162" s="116">
        <v>9520000</v>
      </c>
      <c r="I1162" s="116">
        <v>5426400</v>
      </c>
      <c r="J1162" s="116">
        <v>5045600</v>
      </c>
      <c r="K1162" s="116">
        <v>380800</v>
      </c>
      <c r="L1162" s="116">
        <v>380800</v>
      </c>
      <c r="M1162" s="116">
        <v>0</v>
      </c>
      <c r="N1162" s="116">
        <v>0</v>
      </c>
      <c r="O1162" s="116">
        <v>0</v>
      </c>
      <c r="P1162" s="120">
        <v>0</v>
      </c>
      <c r="Q1162" s="27" t="str">
        <f>IF(G1162="01 Jan 1900","Unregistered","Registered")</f>
        <v>Registered</v>
      </c>
      <c r="R1162" s="121">
        <f>I1162/H1162</f>
        <v>0.56999999999999995</v>
      </c>
      <c r="T1162" s="117">
        <f t="shared" si="90"/>
        <v>380800</v>
      </c>
      <c r="U1162" s="117">
        <f t="shared" si="91"/>
        <v>0</v>
      </c>
    </row>
    <row r="1163" spans="1:21" x14ac:dyDescent="0.3">
      <c r="A1163" s="114">
        <v>1033</v>
      </c>
      <c r="B1163" s="114" t="s">
        <v>351</v>
      </c>
      <c r="C1163" s="114" t="s">
        <v>1798</v>
      </c>
      <c r="D1163" s="114" t="s">
        <v>3856</v>
      </c>
      <c r="E1163" s="114" t="s">
        <v>3857</v>
      </c>
      <c r="F1163" s="115">
        <v>45740</v>
      </c>
      <c r="G1163" s="114" t="s">
        <v>2740</v>
      </c>
      <c r="H1163" s="116">
        <v>9514400</v>
      </c>
      <c r="I1163" s="116">
        <v>5423208</v>
      </c>
      <c r="J1163" s="116">
        <v>5042632</v>
      </c>
      <c r="K1163" s="116">
        <v>380576</v>
      </c>
      <c r="L1163" s="116">
        <v>380576</v>
      </c>
      <c r="M1163" s="116">
        <v>0</v>
      </c>
      <c r="N1163" s="116">
        <v>0</v>
      </c>
      <c r="O1163" s="116">
        <v>0</v>
      </c>
      <c r="P1163" s="120">
        <v>0</v>
      </c>
      <c r="Q1163" s="27" t="str">
        <f>IF(G1163="01 Jan 1900","Unregistered","Registered")</f>
        <v>Registered</v>
      </c>
      <c r="R1163" s="121">
        <f>I1163/H1163</f>
        <v>0.56999999999999995</v>
      </c>
      <c r="T1163" s="117">
        <f t="shared" si="90"/>
        <v>380576</v>
      </c>
      <c r="U1163" s="117">
        <f t="shared" si="91"/>
        <v>0</v>
      </c>
    </row>
    <row r="1164" spans="1:21" x14ac:dyDescent="0.3">
      <c r="A1164" s="114">
        <v>1036</v>
      </c>
      <c r="B1164" s="114" t="s">
        <v>351</v>
      </c>
      <c r="C1164" s="114" t="s">
        <v>1798</v>
      </c>
      <c r="D1164" s="114" t="s">
        <v>3863</v>
      </c>
      <c r="E1164" s="114" t="s">
        <v>3864</v>
      </c>
      <c r="F1164" s="115">
        <v>45716</v>
      </c>
      <c r="G1164" s="114" t="s">
        <v>1873</v>
      </c>
      <c r="H1164" s="116">
        <v>9437945</v>
      </c>
      <c r="I1164" s="116">
        <v>5379630</v>
      </c>
      <c r="J1164" s="116">
        <v>5002112</v>
      </c>
      <c r="K1164" s="116">
        <v>377518</v>
      </c>
      <c r="L1164" s="116">
        <v>377518</v>
      </c>
      <c r="M1164" s="116">
        <v>0</v>
      </c>
      <c r="N1164" s="116">
        <v>0</v>
      </c>
      <c r="O1164" s="116">
        <v>0</v>
      </c>
      <c r="P1164" s="120">
        <v>0</v>
      </c>
      <c r="Q1164" s="27" t="str">
        <f>IF(G1164="01 Jan 1900","Unregistered","Registered")</f>
        <v>Registered</v>
      </c>
      <c r="R1164" s="121">
        <f>I1164/H1164</f>
        <v>0.57000014303961299</v>
      </c>
      <c r="T1164" s="117">
        <f t="shared" si="90"/>
        <v>377518</v>
      </c>
      <c r="U1164" s="117">
        <f t="shared" si="91"/>
        <v>0</v>
      </c>
    </row>
    <row r="1165" spans="1:21" x14ac:dyDescent="0.3">
      <c r="A1165" s="114">
        <v>1037</v>
      </c>
      <c r="B1165" s="114" t="s">
        <v>351</v>
      </c>
      <c r="C1165" s="114" t="s">
        <v>1798</v>
      </c>
      <c r="D1165" s="114" t="s">
        <v>3865</v>
      </c>
      <c r="E1165" s="114" t="s">
        <v>3866</v>
      </c>
      <c r="F1165" s="115">
        <v>45565</v>
      </c>
      <c r="G1165" s="114" t="s">
        <v>2577</v>
      </c>
      <c r="H1165" s="116">
        <v>9434761</v>
      </c>
      <c r="I1165" s="116">
        <v>5377812</v>
      </c>
      <c r="J1165" s="116">
        <v>5000422</v>
      </c>
      <c r="K1165" s="116">
        <v>377390</v>
      </c>
      <c r="L1165" s="116">
        <v>377390</v>
      </c>
      <c r="M1165" s="116">
        <v>0</v>
      </c>
      <c r="N1165" s="116">
        <v>0</v>
      </c>
      <c r="O1165" s="116">
        <v>0</v>
      </c>
      <c r="P1165" s="120">
        <v>0</v>
      </c>
      <c r="Q1165" s="27" t="str">
        <f>IF(G1165="01 Jan 1900","Unregistered","Registered")</f>
        <v>Registered</v>
      </c>
      <c r="R1165" s="121">
        <f>I1165/H1165</f>
        <v>0.56999981239588371</v>
      </c>
      <c r="T1165" s="117">
        <f t="shared" si="90"/>
        <v>377390</v>
      </c>
      <c r="U1165" s="117">
        <f t="shared" si="91"/>
        <v>0</v>
      </c>
    </row>
    <row r="1166" spans="1:21" x14ac:dyDescent="0.3">
      <c r="A1166" s="114">
        <v>1043</v>
      </c>
      <c r="B1166" s="114" t="s">
        <v>351</v>
      </c>
      <c r="C1166" s="114" t="s">
        <v>1798</v>
      </c>
      <c r="D1166" s="114" t="s">
        <v>3877</v>
      </c>
      <c r="E1166" s="114" t="s">
        <v>3878</v>
      </c>
      <c r="F1166" s="115">
        <v>45747</v>
      </c>
      <c r="G1166" s="114" t="s">
        <v>3286</v>
      </c>
      <c r="H1166" s="116">
        <v>9400567</v>
      </c>
      <c r="I1166" s="116">
        <v>5358323</v>
      </c>
      <c r="J1166" s="116">
        <v>4982300</v>
      </c>
      <c r="K1166" s="116">
        <v>376023</v>
      </c>
      <c r="L1166" s="116">
        <v>376023</v>
      </c>
      <c r="M1166" s="116">
        <v>0</v>
      </c>
      <c r="N1166" s="116">
        <v>0</v>
      </c>
      <c r="O1166" s="116">
        <v>0</v>
      </c>
      <c r="P1166" s="120">
        <v>0</v>
      </c>
      <c r="Q1166" s="27" t="str">
        <f>IF(G1166="01 Jan 1900","Unregistered","Registered")</f>
        <v>Registered</v>
      </c>
      <c r="R1166" s="121">
        <f>I1166/H1166</f>
        <v>0.56999997978845318</v>
      </c>
      <c r="T1166" s="117">
        <f t="shared" si="90"/>
        <v>376023</v>
      </c>
      <c r="U1166" s="117">
        <f t="shared" si="91"/>
        <v>0</v>
      </c>
    </row>
    <row r="1167" spans="1:21" x14ac:dyDescent="0.3">
      <c r="A1167" s="114">
        <v>1044</v>
      </c>
      <c r="B1167" s="114" t="s">
        <v>351</v>
      </c>
      <c r="C1167" s="114" t="s">
        <v>1798</v>
      </c>
      <c r="D1167" s="114" t="s">
        <v>3879</v>
      </c>
      <c r="E1167" s="114" t="s">
        <v>3880</v>
      </c>
      <c r="F1167" s="115">
        <v>45735</v>
      </c>
      <c r="G1167" s="114" t="s">
        <v>2796</v>
      </c>
      <c r="H1167" s="116">
        <v>9395470</v>
      </c>
      <c r="I1167" s="116">
        <v>5355419</v>
      </c>
      <c r="J1167" s="116">
        <v>4979600</v>
      </c>
      <c r="K1167" s="116">
        <v>375819</v>
      </c>
      <c r="L1167" s="116">
        <v>375819</v>
      </c>
      <c r="M1167" s="116">
        <v>0</v>
      </c>
      <c r="N1167" s="116">
        <v>0</v>
      </c>
      <c r="O1167" s="116">
        <v>0</v>
      </c>
      <c r="P1167" s="120">
        <v>0</v>
      </c>
      <c r="Q1167" s="27" t="str">
        <f>IF(G1167="01 Jan 1900","Unregistered","Registered")</f>
        <v>Registered</v>
      </c>
      <c r="R1167" s="121">
        <f>I1167/H1167</f>
        <v>0.57000011707769804</v>
      </c>
      <c r="T1167" s="117">
        <f t="shared" si="90"/>
        <v>375819</v>
      </c>
      <c r="U1167" s="117">
        <f t="shared" si="91"/>
        <v>0</v>
      </c>
    </row>
    <row r="1168" spans="1:21" x14ac:dyDescent="0.3">
      <c r="A1168" s="114">
        <v>1052</v>
      </c>
      <c r="B1168" s="114" t="s">
        <v>351</v>
      </c>
      <c r="C1168" s="114" t="s">
        <v>1798</v>
      </c>
      <c r="D1168" s="114" t="s">
        <v>3898</v>
      </c>
      <c r="E1168" s="114" t="s">
        <v>3899</v>
      </c>
      <c r="F1168" s="115">
        <v>45833</v>
      </c>
      <c r="G1168" s="114" t="s">
        <v>1929</v>
      </c>
      <c r="H1168" s="116">
        <v>9327510</v>
      </c>
      <c r="I1168" s="116">
        <v>5316680</v>
      </c>
      <c r="J1168" s="116">
        <v>4943580</v>
      </c>
      <c r="K1168" s="116">
        <v>373100</v>
      </c>
      <c r="L1168" s="116">
        <v>373100</v>
      </c>
      <c r="M1168" s="116">
        <v>0</v>
      </c>
      <c r="N1168" s="116">
        <v>0</v>
      </c>
      <c r="O1168" s="116">
        <v>0</v>
      </c>
      <c r="P1168" s="120">
        <v>0</v>
      </c>
      <c r="Q1168" s="27" t="str">
        <f>IF(G1168="01 Jan 1900","Unregistered","Registered")</f>
        <v>Registered</v>
      </c>
      <c r="R1168" s="121">
        <f>I1168/H1168</f>
        <v>0.5699999249531762</v>
      </c>
      <c r="T1168" s="117">
        <f t="shared" si="90"/>
        <v>373100</v>
      </c>
      <c r="U1168" s="117">
        <f t="shared" si="91"/>
        <v>0</v>
      </c>
    </row>
    <row r="1169" spans="1:29" x14ac:dyDescent="0.3">
      <c r="A1169" s="114">
        <v>1129</v>
      </c>
      <c r="B1169" s="114" t="s">
        <v>351</v>
      </c>
      <c r="C1169" s="114" t="s">
        <v>1798</v>
      </c>
      <c r="D1169" s="114" t="s">
        <v>4075</v>
      </c>
      <c r="E1169" s="114" t="s">
        <v>4076</v>
      </c>
      <c r="F1169" s="115">
        <v>45817</v>
      </c>
      <c r="G1169" s="114" t="s">
        <v>4077</v>
      </c>
      <c r="H1169" s="116">
        <v>9779444</v>
      </c>
      <c r="I1169" s="116">
        <v>5574284</v>
      </c>
      <c r="J1169" s="116">
        <v>5280900</v>
      </c>
      <c r="K1169" s="116">
        <v>293384</v>
      </c>
      <c r="L1169" s="116">
        <v>293384</v>
      </c>
      <c r="M1169" s="116">
        <v>0</v>
      </c>
      <c r="N1169" s="116">
        <v>0</v>
      </c>
      <c r="O1169" s="116">
        <v>0</v>
      </c>
      <c r="P1169" s="120">
        <v>0</v>
      </c>
      <c r="Q1169" s="27" t="str">
        <f>IF(G1169="01 Jan 1900","Unregistered","Registered")</f>
        <v>Registered</v>
      </c>
      <c r="R1169" s="121">
        <f>I1169/H1169</f>
        <v>0.57000009407487784</v>
      </c>
      <c r="T1169" s="117">
        <f t="shared" si="90"/>
        <v>293384</v>
      </c>
      <c r="U1169" s="117">
        <f t="shared" si="91"/>
        <v>0</v>
      </c>
    </row>
    <row r="1170" spans="1:29" x14ac:dyDescent="0.3">
      <c r="A1170" s="114">
        <v>1162</v>
      </c>
      <c r="B1170" s="114" t="s">
        <v>351</v>
      </c>
      <c r="C1170" s="114" t="s">
        <v>1798</v>
      </c>
      <c r="D1170" s="114" t="s">
        <v>4151</v>
      </c>
      <c r="E1170" s="114" t="s">
        <v>4152</v>
      </c>
      <c r="F1170" s="115">
        <v>45971</v>
      </c>
      <c r="G1170" s="114" t="s">
        <v>1889</v>
      </c>
      <c r="H1170" s="116">
        <v>6803400</v>
      </c>
      <c r="I1170" s="116">
        <v>3877938</v>
      </c>
      <c r="J1170" s="116">
        <v>3605802</v>
      </c>
      <c r="K1170" s="116">
        <v>272136</v>
      </c>
      <c r="L1170" s="116">
        <v>272136</v>
      </c>
      <c r="M1170" s="116">
        <v>0</v>
      </c>
      <c r="N1170" s="116">
        <v>0</v>
      </c>
      <c r="O1170" s="116">
        <v>0</v>
      </c>
      <c r="P1170" s="120">
        <v>0</v>
      </c>
      <c r="Q1170" s="27" t="str">
        <f>IF(G1170="01 Jan 1900","Unregistered","Registered")</f>
        <v>Registered</v>
      </c>
      <c r="R1170" s="121">
        <f>I1170/H1170</f>
        <v>0.56999999999999995</v>
      </c>
      <c r="T1170" s="117">
        <f t="shared" si="90"/>
        <v>272136</v>
      </c>
      <c r="U1170" s="117">
        <f t="shared" si="91"/>
        <v>0</v>
      </c>
    </row>
    <row r="1171" spans="1:29" x14ac:dyDescent="0.3">
      <c r="A1171" s="114">
        <v>1164</v>
      </c>
      <c r="B1171" s="114" t="s">
        <v>351</v>
      </c>
      <c r="C1171" s="114" t="s">
        <v>1798</v>
      </c>
      <c r="D1171" s="114" t="s">
        <v>4156</v>
      </c>
      <c r="E1171" s="114" t="s">
        <v>4157</v>
      </c>
      <c r="F1171" s="115">
        <v>45909</v>
      </c>
      <c r="G1171" s="114" t="s">
        <v>4158</v>
      </c>
      <c r="H1171" s="116">
        <v>6737850</v>
      </c>
      <c r="I1171" s="116">
        <v>3840575</v>
      </c>
      <c r="J1171" s="116">
        <v>3571061</v>
      </c>
      <c r="K1171" s="116">
        <v>269514</v>
      </c>
      <c r="L1171" s="116">
        <v>269514</v>
      </c>
      <c r="M1171" s="116">
        <v>0</v>
      </c>
      <c r="N1171" s="116">
        <v>0</v>
      </c>
      <c r="O1171" s="116">
        <v>0</v>
      </c>
      <c r="P1171" s="120">
        <v>0</v>
      </c>
      <c r="Q1171" s="27" t="str">
        <f>IF(G1171="01 Jan 1900","Unregistered","Registered")</f>
        <v>Registered</v>
      </c>
      <c r="R1171" s="121">
        <f>I1171/H1171</f>
        <v>0.57000007420764787</v>
      </c>
      <c r="T1171" s="117">
        <f t="shared" si="90"/>
        <v>269514</v>
      </c>
      <c r="U1171" s="117">
        <f t="shared" si="91"/>
        <v>0</v>
      </c>
    </row>
    <row r="1172" spans="1:29" x14ac:dyDescent="0.3">
      <c r="A1172" s="114">
        <v>1166</v>
      </c>
      <c r="B1172" s="114" t="s">
        <v>351</v>
      </c>
      <c r="C1172" s="114" t="s">
        <v>1798</v>
      </c>
      <c r="D1172" s="114" t="s">
        <v>4162</v>
      </c>
      <c r="E1172" s="114" t="s">
        <v>4163</v>
      </c>
      <c r="F1172" s="115">
        <v>45777</v>
      </c>
      <c r="G1172" s="114" t="s">
        <v>1656</v>
      </c>
      <c r="H1172" s="116">
        <v>6714388</v>
      </c>
      <c r="I1172" s="116">
        <v>3827203</v>
      </c>
      <c r="J1172" s="116">
        <v>3558627</v>
      </c>
      <c r="K1172" s="116">
        <v>268576</v>
      </c>
      <c r="L1172" s="116">
        <v>268576</v>
      </c>
      <c r="M1172" s="116">
        <v>0</v>
      </c>
      <c r="N1172" s="116">
        <v>0</v>
      </c>
      <c r="O1172" s="116">
        <v>0</v>
      </c>
      <c r="P1172" s="120">
        <v>0</v>
      </c>
      <c r="Q1172" s="27" t="str">
        <f>IF(G1172="01 Jan 1900","Unregistered","Registered")</f>
        <v>Registered</v>
      </c>
      <c r="R1172" s="121">
        <f>I1172/H1172</f>
        <v>0.5700002740383785</v>
      </c>
      <c r="T1172" s="117">
        <f t="shared" si="90"/>
        <v>268576</v>
      </c>
      <c r="U1172" s="117">
        <f t="shared" si="91"/>
        <v>0</v>
      </c>
    </row>
    <row r="1173" spans="1:29" x14ac:dyDescent="0.3">
      <c r="A1173" s="114">
        <v>1167</v>
      </c>
      <c r="B1173" s="114" t="s">
        <v>351</v>
      </c>
      <c r="C1173" s="114" t="s">
        <v>1798</v>
      </c>
      <c r="D1173" s="114" t="s">
        <v>4164</v>
      </c>
      <c r="E1173" s="114" t="s">
        <v>4165</v>
      </c>
      <c r="F1173" s="115">
        <v>45838</v>
      </c>
      <c r="G1173" s="114" t="s">
        <v>3153</v>
      </c>
      <c r="H1173" s="116">
        <v>6700880</v>
      </c>
      <c r="I1173" s="116">
        <v>3819501</v>
      </c>
      <c r="J1173" s="116">
        <v>3551466</v>
      </c>
      <c r="K1173" s="116">
        <v>268035</v>
      </c>
      <c r="L1173" s="116">
        <v>268035</v>
      </c>
      <c r="M1173" s="116">
        <v>0</v>
      </c>
      <c r="N1173" s="116">
        <v>0</v>
      </c>
      <c r="O1173" s="116">
        <v>0</v>
      </c>
      <c r="P1173" s="120">
        <v>0</v>
      </c>
      <c r="Q1173" s="27" t="str">
        <f>IF(G1173="01 Jan 1900","Unregistered","Registered")</f>
        <v>Registered</v>
      </c>
      <c r="R1173" s="121">
        <f>I1173/H1173</f>
        <v>0.5699999104595217</v>
      </c>
      <c r="T1173" s="117">
        <f t="shared" si="90"/>
        <v>268035</v>
      </c>
      <c r="U1173" s="117">
        <f t="shared" si="91"/>
        <v>0</v>
      </c>
    </row>
    <row r="1174" spans="1:29" x14ac:dyDescent="0.3">
      <c r="A1174" s="114">
        <v>1168</v>
      </c>
      <c r="B1174" s="114" t="s">
        <v>351</v>
      </c>
      <c r="C1174" s="114" t="s">
        <v>1798</v>
      </c>
      <c r="D1174" s="114" t="s">
        <v>4166</v>
      </c>
      <c r="E1174" s="114" t="s">
        <v>4167</v>
      </c>
      <c r="F1174" s="115">
        <v>45881</v>
      </c>
      <c r="G1174" s="114" t="s">
        <v>2505</v>
      </c>
      <c r="H1174" s="116">
        <v>6699003</v>
      </c>
      <c r="I1174" s="116">
        <v>3818431</v>
      </c>
      <c r="J1174" s="116">
        <v>3550471</v>
      </c>
      <c r="K1174" s="116">
        <v>267960</v>
      </c>
      <c r="L1174" s="116">
        <v>267960</v>
      </c>
      <c r="M1174" s="116">
        <v>0</v>
      </c>
      <c r="N1174" s="116">
        <v>0</v>
      </c>
      <c r="O1174" s="116">
        <v>0</v>
      </c>
      <c r="P1174" s="120">
        <v>0</v>
      </c>
      <c r="Q1174" s="27" t="str">
        <f>IF(G1174="01 Jan 1900","Unregistered","Registered")</f>
        <v>Registered</v>
      </c>
      <c r="R1174" s="121">
        <f>I1174/H1174</f>
        <v>0.56999989401407936</v>
      </c>
      <c r="T1174" s="117">
        <f t="shared" si="90"/>
        <v>267960</v>
      </c>
      <c r="U1174" s="117">
        <f t="shared" si="91"/>
        <v>0</v>
      </c>
    </row>
    <row r="1175" spans="1:29" x14ac:dyDescent="0.3">
      <c r="A1175" s="114">
        <v>1169</v>
      </c>
      <c r="B1175" s="114" t="s">
        <v>351</v>
      </c>
      <c r="C1175" s="114" t="s">
        <v>1798</v>
      </c>
      <c r="D1175" s="114" t="s">
        <v>4168</v>
      </c>
      <c r="E1175" s="114" t="s">
        <v>4169</v>
      </c>
      <c r="F1175" s="115">
        <v>45656</v>
      </c>
      <c r="G1175" s="114" t="s">
        <v>4170</v>
      </c>
      <c r="H1175" s="116">
        <v>6686100</v>
      </c>
      <c r="I1175" s="116">
        <v>3811077</v>
      </c>
      <c r="J1175" s="116">
        <v>3543633</v>
      </c>
      <c r="K1175" s="116">
        <v>267444</v>
      </c>
      <c r="L1175" s="116">
        <v>267444</v>
      </c>
      <c r="M1175" s="116">
        <v>0</v>
      </c>
      <c r="N1175" s="116">
        <v>0</v>
      </c>
      <c r="O1175" s="116">
        <v>0</v>
      </c>
      <c r="P1175" s="120">
        <v>0</v>
      </c>
      <c r="Q1175" s="27" t="str">
        <f>IF(G1175="01 Jan 1900","Unregistered","Registered")</f>
        <v>Registered</v>
      </c>
      <c r="R1175" s="121">
        <f>I1175/H1175</f>
        <v>0.56999999999999995</v>
      </c>
      <c r="T1175" s="117">
        <f t="shared" si="90"/>
        <v>267444</v>
      </c>
      <c r="U1175" s="117">
        <f t="shared" si="91"/>
        <v>0</v>
      </c>
    </row>
    <row r="1176" spans="1:29" x14ac:dyDescent="0.3">
      <c r="A1176" s="114">
        <v>1171</v>
      </c>
      <c r="B1176" s="114" t="s">
        <v>351</v>
      </c>
      <c r="C1176" s="114" t="s">
        <v>1798</v>
      </c>
      <c r="D1176" s="114" t="s">
        <v>4174</v>
      </c>
      <c r="E1176" s="114" t="s">
        <v>4175</v>
      </c>
      <c r="F1176" s="115">
        <v>45854</v>
      </c>
      <c r="G1176" s="114" t="s">
        <v>4158</v>
      </c>
      <c r="H1176" s="116">
        <v>6656775</v>
      </c>
      <c r="I1176" s="116">
        <v>3794362</v>
      </c>
      <c r="J1176" s="116">
        <v>3528091</v>
      </c>
      <c r="K1176" s="116">
        <v>266271</v>
      </c>
      <c r="L1176" s="116">
        <v>266271</v>
      </c>
      <c r="M1176" s="116">
        <v>0</v>
      </c>
      <c r="N1176" s="116">
        <v>0</v>
      </c>
      <c r="O1176" s="116">
        <v>0</v>
      </c>
      <c r="P1176" s="120">
        <v>0</v>
      </c>
      <c r="Q1176" s="27" t="str">
        <f>IF(G1176="01 Jan 1900","Unregistered","Registered")</f>
        <v>Registered</v>
      </c>
      <c r="R1176" s="121">
        <f>I1176/H1176</f>
        <v>0.57000003755572326</v>
      </c>
      <c r="T1176" s="117">
        <f t="shared" si="90"/>
        <v>266271</v>
      </c>
      <c r="U1176" s="117">
        <f t="shared" si="91"/>
        <v>0</v>
      </c>
    </row>
    <row r="1177" spans="1:29" x14ac:dyDescent="0.3">
      <c r="A1177" s="114">
        <v>1173</v>
      </c>
      <c r="B1177" s="114" t="s">
        <v>351</v>
      </c>
      <c r="C1177" s="114" t="s">
        <v>1798</v>
      </c>
      <c r="D1177" s="114" t="s">
        <v>4178</v>
      </c>
      <c r="E1177" s="114" t="s">
        <v>4179</v>
      </c>
      <c r="F1177" s="115">
        <v>45930</v>
      </c>
      <c r="G1177" s="114" t="s">
        <v>4180</v>
      </c>
      <c r="H1177" s="116">
        <v>6621800</v>
      </c>
      <c r="I1177" s="116">
        <v>3774426</v>
      </c>
      <c r="J1177" s="116">
        <v>3509554</v>
      </c>
      <c r="K1177" s="116">
        <v>264872</v>
      </c>
      <c r="L1177" s="116">
        <v>264872</v>
      </c>
      <c r="M1177" s="116">
        <v>0</v>
      </c>
      <c r="N1177" s="116">
        <v>0</v>
      </c>
      <c r="O1177" s="116">
        <v>0</v>
      </c>
      <c r="P1177" s="120">
        <v>0</v>
      </c>
      <c r="Q1177" s="27" t="str">
        <f>IF(G1177="01 Jan 1900","Unregistered","Registered")</f>
        <v>Registered</v>
      </c>
      <c r="R1177" s="121">
        <f>I1177/H1177</f>
        <v>0.56999999999999995</v>
      </c>
      <c r="T1177" s="117">
        <f t="shared" si="90"/>
        <v>264872</v>
      </c>
      <c r="U1177" s="117">
        <f t="shared" si="91"/>
        <v>0</v>
      </c>
    </row>
    <row r="1178" spans="1:29" x14ac:dyDescent="0.3">
      <c r="A1178" s="114">
        <v>1174</v>
      </c>
      <c r="B1178" s="114" t="s">
        <v>351</v>
      </c>
      <c r="C1178" s="114" t="s">
        <v>1798</v>
      </c>
      <c r="D1178" s="114" t="s">
        <v>4181</v>
      </c>
      <c r="E1178" s="114" t="s">
        <v>3866</v>
      </c>
      <c r="F1178" s="115">
        <v>45608</v>
      </c>
      <c r="G1178" s="114" t="s">
        <v>3984</v>
      </c>
      <c r="H1178" s="116">
        <v>6621800</v>
      </c>
      <c r="I1178" s="116">
        <v>3774426</v>
      </c>
      <c r="J1178" s="116">
        <v>3509554</v>
      </c>
      <c r="K1178" s="116">
        <v>264872</v>
      </c>
      <c r="L1178" s="116">
        <v>264872</v>
      </c>
      <c r="M1178" s="116">
        <v>0</v>
      </c>
      <c r="N1178" s="116">
        <v>0</v>
      </c>
      <c r="O1178" s="116">
        <v>0</v>
      </c>
      <c r="P1178" s="120">
        <v>0</v>
      </c>
      <c r="Q1178" s="27" t="str">
        <f>IF(G1178="01 Jan 1900","Unregistered","Registered")</f>
        <v>Registered</v>
      </c>
      <c r="R1178" s="121">
        <f>I1178/H1178</f>
        <v>0.56999999999999995</v>
      </c>
      <c r="T1178" s="117">
        <f t="shared" si="90"/>
        <v>264872</v>
      </c>
      <c r="U1178" s="117">
        <f t="shared" si="91"/>
        <v>0</v>
      </c>
    </row>
    <row r="1179" spans="1:29" x14ac:dyDescent="0.3">
      <c r="A1179" s="114">
        <v>1175</v>
      </c>
      <c r="B1179" s="114" t="s">
        <v>351</v>
      </c>
      <c r="C1179" s="114" t="s">
        <v>1798</v>
      </c>
      <c r="D1179" s="114" t="s">
        <v>4182</v>
      </c>
      <c r="E1179" s="114" t="s">
        <v>4183</v>
      </c>
      <c r="F1179" s="115">
        <v>45737</v>
      </c>
      <c r="G1179" s="114" t="s">
        <v>1873</v>
      </c>
      <c r="H1179" s="116">
        <v>6613374</v>
      </c>
      <c r="I1179" s="116">
        <v>3769623</v>
      </c>
      <c r="J1179" s="116">
        <v>3505088</v>
      </c>
      <c r="K1179" s="116">
        <v>264535</v>
      </c>
      <c r="L1179" s="116">
        <v>264535</v>
      </c>
      <c r="M1179" s="116">
        <v>0</v>
      </c>
      <c r="N1179" s="116">
        <v>0</v>
      </c>
      <c r="O1179" s="116">
        <v>0</v>
      </c>
      <c r="P1179" s="120">
        <v>0</v>
      </c>
      <c r="Q1179" s="27" t="str">
        <f>IF(G1179="01 Jan 1900","Unregistered","Registered")</f>
        <v>Registered</v>
      </c>
      <c r="R1179" s="121">
        <f>I1179/H1179</f>
        <v>0.56999997278242542</v>
      </c>
      <c r="T1179" s="117">
        <f t="shared" si="90"/>
        <v>264535</v>
      </c>
      <c r="U1179" s="117">
        <f t="shared" si="91"/>
        <v>0</v>
      </c>
    </row>
    <row r="1180" spans="1:29" x14ac:dyDescent="0.3">
      <c r="A1180" s="114">
        <v>1176</v>
      </c>
      <c r="B1180" s="114" t="s">
        <v>351</v>
      </c>
      <c r="C1180" s="114" t="s">
        <v>1798</v>
      </c>
      <c r="D1180" s="114" t="s">
        <v>4184</v>
      </c>
      <c r="E1180" s="114" t="s">
        <v>4185</v>
      </c>
      <c r="F1180" s="115">
        <v>45838</v>
      </c>
      <c r="G1180" s="114" t="s">
        <v>4186</v>
      </c>
      <c r="H1180" s="116">
        <v>6609855</v>
      </c>
      <c r="I1180" s="116">
        <v>3767617</v>
      </c>
      <c r="J1180" s="116">
        <v>3503223</v>
      </c>
      <c r="K1180" s="116">
        <v>264394</v>
      </c>
      <c r="L1180" s="116">
        <v>264394</v>
      </c>
      <c r="M1180" s="116">
        <v>0</v>
      </c>
      <c r="N1180" s="116">
        <v>0</v>
      </c>
      <c r="O1180" s="116">
        <v>0</v>
      </c>
      <c r="P1180" s="120">
        <v>0</v>
      </c>
      <c r="Q1180" s="27" t="str">
        <f>IF(G1180="01 Jan 1900","Unregistered","Registered")</f>
        <v>Registered</v>
      </c>
      <c r="R1180" s="121">
        <f>I1180/H1180</f>
        <v>0.56999994704876278</v>
      </c>
      <c r="T1180" s="117">
        <f t="shared" si="90"/>
        <v>264394</v>
      </c>
      <c r="U1180" s="117">
        <f t="shared" si="91"/>
        <v>0</v>
      </c>
    </row>
    <row r="1181" spans="1:29" x14ac:dyDescent="0.3">
      <c r="A1181" s="114">
        <v>1177</v>
      </c>
      <c r="B1181" s="114" t="s">
        <v>351</v>
      </c>
      <c r="C1181" s="114" t="s">
        <v>1798</v>
      </c>
      <c r="D1181" s="114" t="s">
        <v>4187</v>
      </c>
      <c r="E1181" s="114" t="s">
        <v>4188</v>
      </c>
      <c r="F1181" s="115">
        <v>45826</v>
      </c>
      <c r="G1181" s="114" t="s">
        <v>4189</v>
      </c>
      <c r="H1181" s="116">
        <v>6609855</v>
      </c>
      <c r="I1181" s="116">
        <v>3767617</v>
      </c>
      <c r="J1181" s="116">
        <v>3503223</v>
      </c>
      <c r="K1181" s="116">
        <v>264394</v>
      </c>
      <c r="L1181" s="116">
        <v>264394</v>
      </c>
      <c r="M1181" s="116">
        <v>0</v>
      </c>
      <c r="N1181" s="116">
        <v>0</v>
      </c>
      <c r="O1181" s="116">
        <v>0</v>
      </c>
      <c r="P1181" s="120">
        <v>0</v>
      </c>
      <c r="Q1181" s="27" t="str">
        <f>IF(G1181="01 Jan 1900","Unregistered","Registered")</f>
        <v>Registered</v>
      </c>
      <c r="R1181" s="121">
        <f>I1181/H1181</f>
        <v>0.56999994704876278</v>
      </c>
      <c r="T1181" s="117">
        <f t="shared" si="90"/>
        <v>264394</v>
      </c>
      <c r="U1181" s="117">
        <f t="shared" si="91"/>
        <v>0</v>
      </c>
    </row>
    <row r="1182" spans="1:29" x14ac:dyDescent="0.3">
      <c r="A1182" s="114">
        <v>1182</v>
      </c>
      <c r="B1182" s="114" t="s">
        <v>351</v>
      </c>
      <c r="C1182" s="114" t="s">
        <v>1798</v>
      </c>
      <c r="D1182" s="114" t="s">
        <v>4200</v>
      </c>
      <c r="E1182" s="114" t="s">
        <v>4201</v>
      </c>
      <c r="F1182" s="115">
        <v>45838</v>
      </c>
      <c r="G1182" s="114" t="s">
        <v>1456</v>
      </c>
      <c r="H1182" s="116">
        <v>6510150</v>
      </c>
      <c r="I1182" s="116">
        <v>3710786</v>
      </c>
      <c r="J1182" s="116">
        <v>3450380</v>
      </c>
      <c r="K1182" s="116">
        <v>260406</v>
      </c>
      <c r="L1182" s="116">
        <v>260406</v>
      </c>
      <c r="M1182" s="116">
        <v>0</v>
      </c>
      <c r="N1182" s="116">
        <v>0</v>
      </c>
      <c r="O1182" s="116">
        <v>0</v>
      </c>
      <c r="P1182" s="120">
        <v>0</v>
      </c>
      <c r="Q1182" s="27" t="str">
        <f>IF(G1182="01 Jan 1900","Unregistered","Registered")</f>
        <v>Registered</v>
      </c>
      <c r="R1182" s="121">
        <f>I1182/H1182</f>
        <v>0.57000007680314591</v>
      </c>
      <c r="T1182" s="117">
        <f t="shared" si="90"/>
        <v>260406</v>
      </c>
      <c r="U1182" s="117">
        <f t="shared" si="91"/>
        <v>0</v>
      </c>
    </row>
    <row r="1183" spans="1:29" x14ac:dyDescent="0.3">
      <c r="A1183" s="114">
        <v>1185</v>
      </c>
      <c r="B1183" s="114" t="s">
        <v>351</v>
      </c>
      <c r="C1183" s="114" t="s">
        <v>1798</v>
      </c>
      <c r="D1183" s="114" t="s">
        <v>4207</v>
      </c>
      <c r="E1183" s="114" t="s">
        <v>4208</v>
      </c>
      <c r="F1183" s="115">
        <v>45740</v>
      </c>
      <c r="G1183" s="114" t="s">
        <v>2740</v>
      </c>
      <c r="H1183" s="116">
        <v>6451500</v>
      </c>
      <c r="I1183" s="116">
        <v>3677355</v>
      </c>
      <c r="J1183" s="116">
        <v>3419295</v>
      </c>
      <c r="K1183" s="116">
        <v>258060</v>
      </c>
      <c r="L1183" s="116">
        <v>258060</v>
      </c>
      <c r="M1183" s="116">
        <v>0</v>
      </c>
      <c r="N1183" s="116">
        <v>0</v>
      </c>
      <c r="O1183" s="116">
        <v>0</v>
      </c>
      <c r="P1183" s="120">
        <v>0</v>
      </c>
      <c r="Q1183" s="27" t="str">
        <f>IF(G1183="01 Jan 1900","Unregistered","Registered")</f>
        <v>Registered</v>
      </c>
      <c r="R1183" s="121">
        <f>I1183/H1183</f>
        <v>0.56999999999999995</v>
      </c>
      <c r="T1183" s="117">
        <f t="shared" si="90"/>
        <v>258060</v>
      </c>
      <c r="U1183" s="117">
        <f t="shared" si="91"/>
        <v>0</v>
      </c>
    </row>
    <row r="1184" spans="1:29" s="101" customFormat="1" x14ac:dyDescent="0.3">
      <c r="A1184" s="114">
        <v>1193</v>
      </c>
      <c r="B1184" s="114" t="s">
        <v>351</v>
      </c>
      <c r="C1184" s="114" t="s">
        <v>1798</v>
      </c>
      <c r="D1184" s="114" t="s">
        <v>4223</v>
      </c>
      <c r="E1184" s="114" t="s">
        <v>4224</v>
      </c>
      <c r="F1184" s="115">
        <v>45747</v>
      </c>
      <c r="G1184" s="114" t="s">
        <v>3734</v>
      </c>
      <c r="H1184" s="116">
        <v>6216900</v>
      </c>
      <c r="I1184" s="116">
        <v>3543633</v>
      </c>
      <c r="J1184" s="116">
        <v>3294957</v>
      </c>
      <c r="K1184" s="116">
        <v>248676</v>
      </c>
      <c r="L1184" s="116">
        <v>248676</v>
      </c>
      <c r="M1184" s="116">
        <v>0</v>
      </c>
      <c r="N1184" s="116">
        <v>0</v>
      </c>
      <c r="O1184" s="116">
        <v>0</v>
      </c>
      <c r="P1184" s="120">
        <v>0</v>
      </c>
      <c r="Q1184" s="27" t="str">
        <f>IF(G1184="01 Jan 1900","Unregistered","Registered")</f>
        <v>Registered</v>
      </c>
      <c r="R1184" s="121">
        <f>I1184/H1184</f>
        <v>0.56999999999999995</v>
      </c>
      <c r="S1184" s="118"/>
      <c r="T1184" s="117">
        <f t="shared" si="90"/>
        <v>248676</v>
      </c>
      <c r="U1184" s="117">
        <f t="shared" si="91"/>
        <v>0</v>
      </c>
      <c r="V1184" s="118"/>
      <c r="W1184" s="118"/>
      <c r="X1184" s="118"/>
      <c r="Y1184" s="118"/>
      <c r="Z1184" s="118"/>
      <c r="AA1184" s="118"/>
      <c r="AB1184" s="118"/>
      <c r="AC1184" s="118"/>
    </row>
    <row r="1185" spans="1:29" s="101" customFormat="1" x14ac:dyDescent="0.3">
      <c r="A1185" s="114">
        <v>1205</v>
      </c>
      <c r="B1185" s="114" t="s">
        <v>351</v>
      </c>
      <c r="C1185" s="114" t="s">
        <v>1798</v>
      </c>
      <c r="D1185" s="114" t="s">
        <v>4247</v>
      </c>
      <c r="E1185" s="114" t="s">
        <v>4248</v>
      </c>
      <c r="F1185" s="115">
        <v>45870</v>
      </c>
      <c r="G1185" s="114" t="s">
        <v>1947</v>
      </c>
      <c r="H1185" s="116">
        <v>6803400</v>
      </c>
      <c r="I1185" s="116">
        <v>3877938</v>
      </c>
      <c r="J1185" s="116">
        <v>3654926</v>
      </c>
      <c r="K1185" s="116">
        <v>223012</v>
      </c>
      <c r="L1185" s="116">
        <v>223012</v>
      </c>
      <c r="M1185" s="116">
        <v>0</v>
      </c>
      <c r="N1185" s="116">
        <v>0</v>
      </c>
      <c r="O1185" s="116">
        <v>0</v>
      </c>
      <c r="P1185" s="120">
        <v>0</v>
      </c>
      <c r="Q1185" s="27" t="str">
        <f>IF(G1185="01 Jan 1900","Unregistered","Registered")</f>
        <v>Registered</v>
      </c>
      <c r="R1185" s="121">
        <f>I1185/H1185</f>
        <v>0.56999999999999995</v>
      </c>
      <c r="S1185" s="118"/>
      <c r="T1185" s="117">
        <f t="shared" si="90"/>
        <v>223012</v>
      </c>
      <c r="U1185" s="117">
        <f t="shared" si="91"/>
        <v>0</v>
      </c>
      <c r="V1185" s="118"/>
      <c r="W1185" s="118"/>
      <c r="X1185" s="118"/>
      <c r="Y1185" s="118"/>
      <c r="Z1185" s="118"/>
      <c r="AA1185" s="118"/>
      <c r="AB1185" s="118"/>
      <c r="AC1185" s="118"/>
    </row>
    <row r="1186" spans="1:29" s="101" customFormat="1" x14ac:dyDescent="0.3">
      <c r="A1186" s="114">
        <v>7796</v>
      </c>
      <c r="B1186" s="114" t="s">
        <v>351</v>
      </c>
      <c r="C1186" s="114" t="s">
        <v>1798</v>
      </c>
      <c r="D1186" s="114" t="s">
        <v>8353</v>
      </c>
      <c r="E1186" s="114" t="s">
        <v>8354</v>
      </c>
      <c r="F1186" s="115">
        <v>45838</v>
      </c>
      <c r="G1186" s="114" t="s">
        <v>1974</v>
      </c>
      <c r="H1186" s="116">
        <v>6628037</v>
      </c>
      <c r="I1186" s="116">
        <v>3777980</v>
      </c>
      <c r="J1186" s="116">
        <v>3777980</v>
      </c>
      <c r="K1186" s="116">
        <v>0</v>
      </c>
      <c r="L1186" s="116">
        <v>0</v>
      </c>
      <c r="M1186" s="116">
        <v>0</v>
      </c>
      <c r="N1186" s="116">
        <v>0</v>
      </c>
      <c r="O1186" s="116">
        <v>0</v>
      </c>
      <c r="P1186" s="120">
        <v>0</v>
      </c>
      <c r="Q1186" s="27" t="str">
        <f>IF(G1186="01 Jan 1900","Unregistered","Registered")</f>
        <v>Registered</v>
      </c>
      <c r="R1186" s="121">
        <f>I1186/H1186</f>
        <v>0.56999983554708578</v>
      </c>
      <c r="S1186" s="118"/>
      <c r="T1186" s="117">
        <f t="shared" si="90"/>
        <v>0</v>
      </c>
      <c r="U1186" s="117">
        <f t="shared" si="91"/>
        <v>0</v>
      </c>
      <c r="V1186" s="118"/>
      <c r="W1186" s="118"/>
      <c r="X1186" s="118"/>
      <c r="Y1186" s="118"/>
      <c r="Z1186" s="118"/>
      <c r="AA1186" s="118"/>
      <c r="AB1186" s="118"/>
      <c r="AC1186" s="118"/>
    </row>
    <row r="1187" spans="1:29" x14ac:dyDescent="0.3">
      <c r="A1187" s="114">
        <v>10406</v>
      </c>
      <c r="B1187" s="114" t="s">
        <v>351</v>
      </c>
      <c r="C1187" s="114" t="s">
        <v>1798</v>
      </c>
      <c r="D1187" s="114" t="s">
        <v>9942</v>
      </c>
      <c r="E1187" s="114" t="s">
        <v>9943</v>
      </c>
      <c r="F1187" s="115">
        <v>45729</v>
      </c>
      <c r="G1187" s="114" t="s">
        <v>2299</v>
      </c>
      <c r="H1187" s="116">
        <v>6451500</v>
      </c>
      <c r="I1187" s="116">
        <v>1225785</v>
      </c>
      <c r="J1187" s="116">
        <v>1806420</v>
      </c>
      <c r="K1187" s="116">
        <v>-580635</v>
      </c>
      <c r="L1187" s="116">
        <v>0</v>
      </c>
      <c r="M1187" s="116">
        <v>0</v>
      </c>
      <c r="N1187" s="116">
        <v>0</v>
      </c>
      <c r="O1187" s="116">
        <v>0</v>
      </c>
      <c r="P1187" s="120">
        <v>0</v>
      </c>
      <c r="Q1187" s="27" t="str">
        <f>IF(G1187="01 Jan 1900","Unregistered","Registered")</f>
        <v>Registered</v>
      </c>
      <c r="R1187" s="121">
        <f>I1187/H1187</f>
        <v>0.19</v>
      </c>
      <c r="T1187" s="117">
        <f t="shared" si="90"/>
        <v>0</v>
      </c>
      <c r="U1187" s="117">
        <f t="shared" si="91"/>
        <v>-580635</v>
      </c>
    </row>
    <row r="1188" spans="1:29" x14ac:dyDescent="0.3">
      <c r="A1188" s="114">
        <v>10432</v>
      </c>
      <c r="B1188" s="114" t="s">
        <v>351</v>
      </c>
      <c r="C1188" s="114" t="s">
        <v>1798</v>
      </c>
      <c r="D1188" s="114" t="s">
        <v>9986</v>
      </c>
      <c r="E1188" s="114" t="s">
        <v>9943</v>
      </c>
      <c r="F1188" s="115">
        <v>45729</v>
      </c>
      <c r="G1188" s="114" t="s">
        <v>2299</v>
      </c>
      <c r="H1188" s="116">
        <v>9514400</v>
      </c>
      <c r="I1188" s="116">
        <v>1807736</v>
      </c>
      <c r="J1188" s="116">
        <v>2664032</v>
      </c>
      <c r="K1188" s="116">
        <v>-856296</v>
      </c>
      <c r="L1188" s="116">
        <v>0</v>
      </c>
      <c r="M1188" s="116">
        <v>0</v>
      </c>
      <c r="N1188" s="116">
        <v>0</v>
      </c>
      <c r="O1188" s="116">
        <v>0</v>
      </c>
      <c r="P1188" s="120">
        <v>0</v>
      </c>
      <c r="Q1188" s="27" t="str">
        <f>IF(G1188="01 Jan 1900","Unregistered","Registered")</f>
        <v>Registered</v>
      </c>
      <c r="R1188" s="121">
        <f>I1188/H1188</f>
        <v>0.19</v>
      </c>
      <c r="T1188" s="117">
        <f t="shared" si="90"/>
        <v>0</v>
      </c>
      <c r="U1188" s="117">
        <f t="shared" si="91"/>
        <v>-856296</v>
      </c>
    </row>
    <row r="1189" spans="1:29" s="101" customFormat="1" x14ac:dyDescent="0.3">
      <c r="A1189" s="114">
        <v>10485</v>
      </c>
      <c r="B1189" s="114" t="s">
        <v>351</v>
      </c>
      <c r="C1189" s="114" t="s">
        <v>1798</v>
      </c>
      <c r="D1189" s="114" t="s">
        <v>10070</v>
      </c>
      <c r="E1189" s="114" t="s">
        <v>10071</v>
      </c>
      <c r="F1189" s="115">
        <v>45657</v>
      </c>
      <c r="G1189" s="114" t="s">
        <v>7710</v>
      </c>
      <c r="H1189" s="116">
        <v>9603598</v>
      </c>
      <c r="I1189" s="116">
        <v>3841438</v>
      </c>
      <c r="J1189" s="116">
        <v>5307384</v>
      </c>
      <c r="K1189" s="116">
        <v>-1465946</v>
      </c>
      <c r="L1189" s="116">
        <v>0</v>
      </c>
      <c r="M1189" s="116">
        <v>0</v>
      </c>
      <c r="N1189" s="116">
        <v>0</v>
      </c>
      <c r="O1189" s="116">
        <v>0</v>
      </c>
      <c r="P1189" s="120">
        <v>0</v>
      </c>
      <c r="Q1189" s="27" t="str">
        <f>IF(G1189="01 Jan 1900","Unregistered","Registered")</f>
        <v>Registered</v>
      </c>
      <c r="R1189" s="121">
        <f>I1189/H1189</f>
        <v>0.39999987504683143</v>
      </c>
      <c r="S1189" s="118"/>
      <c r="T1189" s="117">
        <f t="shared" si="90"/>
        <v>0</v>
      </c>
      <c r="U1189" s="117">
        <f t="shared" si="91"/>
        <v>-1465946</v>
      </c>
      <c r="V1189" s="118"/>
      <c r="W1189" s="118"/>
      <c r="X1189" s="118"/>
      <c r="Y1189" s="118"/>
      <c r="Z1189" s="118"/>
      <c r="AA1189" s="118"/>
      <c r="AB1189" s="118"/>
      <c r="AC1189" s="118"/>
    </row>
    <row r="1190" spans="1:29" x14ac:dyDescent="0.3">
      <c r="A1190" s="114">
        <v>10522</v>
      </c>
      <c r="B1190" s="114" t="s">
        <v>351</v>
      </c>
      <c r="C1190" s="114" t="s">
        <v>1798</v>
      </c>
      <c r="D1190" s="114" t="s">
        <v>10121</v>
      </c>
      <c r="E1190" s="114" t="s">
        <v>10122</v>
      </c>
      <c r="F1190" s="115">
        <v>45747</v>
      </c>
      <c r="G1190" s="114" t="s">
        <v>3885</v>
      </c>
      <c r="H1190" s="116">
        <v>6216900</v>
      </c>
      <c r="I1190" s="116">
        <v>3543633</v>
      </c>
      <c r="J1190" s="116">
        <v>5806055</v>
      </c>
      <c r="K1190" s="116">
        <v>-2262422</v>
      </c>
      <c r="L1190" s="116">
        <v>0</v>
      </c>
      <c r="M1190" s="116">
        <v>0</v>
      </c>
      <c r="N1190" s="116">
        <v>0</v>
      </c>
      <c r="O1190" s="116">
        <v>0</v>
      </c>
      <c r="P1190" s="120">
        <v>0</v>
      </c>
      <c r="Q1190" s="27" t="str">
        <f>IF(G1190="01 Jan 1900","Unregistered","Registered")</f>
        <v>Registered</v>
      </c>
      <c r="R1190" s="121">
        <f>I1190/H1190</f>
        <v>0.56999999999999995</v>
      </c>
      <c r="T1190" s="117">
        <f t="shared" si="90"/>
        <v>0</v>
      </c>
      <c r="U1190" s="117">
        <f t="shared" si="91"/>
        <v>-2262422</v>
      </c>
    </row>
    <row r="1191" spans="1:29" x14ac:dyDescent="0.3">
      <c r="A1191" s="114">
        <v>10526</v>
      </c>
      <c r="B1191" s="114" t="s">
        <v>351</v>
      </c>
      <c r="C1191" s="114" t="s">
        <v>1798</v>
      </c>
      <c r="D1191" s="114" t="s">
        <v>10128</v>
      </c>
      <c r="E1191" s="114" t="s">
        <v>10129</v>
      </c>
      <c r="F1191" s="115">
        <v>45745</v>
      </c>
      <c r="G1191" s="114" t="s">
        <v>9419</v>
      </c>
      <c r="H1191" s="116">
        <v>6345930</v>
      </c>
      <c r="I1191" s="116">
        <v>3674220</v>
      </c>
      <c r="J1191" s="116">
        <v>6028687</v>
      </c>
      <c r="K1191" s="116">
        <v>-2354467</v>
      </c>
      <c r="L1191" s="116">
        <v>0</v>
      </c>
      <c r="M1191" s="116">
        <v>0</v>
      </c>
      <c r="N1191" s="116">
        <v>0</v>
      </c>
      <c r="O1191" s="116">
        <v>0</v>
      </c>
      <c r="P1191" s="120">
        <v>0</v>
      </c>
      <c r="Q1191" s="27" t="str">
        <f>IF(G1191="01 Jan 1900","Unregistered","Registered")</f>
        <v>Registered</v>
      </c>
      <c r="R1191" s="121">
        <f>I1191/H1191</f>
        <v>0.57898842250072091</v>
      </c>
      <c r="T1191" s="117">
        <f t="shared" si="90"/>
        <v>0</v>
      </c>
      <c r="U1191" s="117">
        <f t="shared" si="91"/>
        <v>-2354467</v>
      </c>
    </row>
    <row r="1192" spans="1:29" x14ac:dyDescent="0.3">
      <c r="A1192" s="114">
        <v>258</v>
      </c>
      <c r="B1192" s="114" t="s">
        <v>1879</v>
      </c>
      <c r="C1192" s="114" t="s">
        <v>2005</v>
      </c>
      <c r="D1192" s="114" t="s">
        <v>2006</v>
      </c>
      <c r="E1192" s="114" t="s">
        <v>2007</v>
      </c>
      <c r="F1192" s="115">
        <v>45114</v>
      </c>
      <c r="G1192" s="114" t="s">
        <v>2008</v>
      </c>
      <c r="H1192" s="116">
        <v>7996429</v>
      </c>
      <c r="I1192" s="116">
        <v>7196783</v>
      </c>
      <c r="J1192" s="116">
        <v>4796962</v>
      </c>
      <c r="K1192" s="116">
        <v>2399821</v>
      </c>
      <c r="L1192" s="116">
        <v>0</v>
      </c>
      <c r="M1192" s="116">
        <v>399821</v>
      </c>
      <c r="N1192" s="116">
        <v>399821</v>
      </c>
      <c r="O1192" s="116">
        <v>0</v>
      </c>
      <c r="P1192" s="120">
        <v>1600179</v>
      </c>
      <c r="Q1192" s="27" t="str">
        <f>IF(G1192="01 Jan 1900","Unregistered","Registered")</f>
        <v>Registered</v>
      </c>
      <c r="R1192" s="121">
        <f>I1192/H1192</f>
        <v>0.89999961232695247</v>
      </c>
      <c r="T1192" s="117">
        <f t="shared" si="90"/>
        <v>2399821</v>
      </c>
      <c r="U1192" s="117">
        <f t="shared" si="91"/>
        <v>0</v>
      </c>
    </row>
    <row r="1193" spans="1:29" x14ac:dyDescent="0.3">
      <c r="A1193" s="114">
        <v>278</v>
      </c>
      <c r="B1193" s="114" t="s">
        <v>1879</v>
      </c>
      <c r="C1193" s="114" t="s">
        <v>2005</v>
      </c>
      <c r="D1193" s="114" t="s">
        <v>2058</v>
      </c>
      <c r="E1193" s="114" t="s">
        <v>2059</v>
      </c>
      <c r="F1193" s="115">
        <v>44895</v>
      </c>
      <c r="G1193" s="114" t="s">
        <v>2060</v>
      </c>
      <c r="H1193" s="116">
        <v>5690750</v>
      </c>
      <c r="I1193" s="116">
        <v>5121678</v>
      </c>
      <c r="J1193" s="116">
        <v>3000000</v>
      </c>
      <c r="K1193" s="116">
        <v>2121678</v>
      </c>
      <c r="L1193" s="116">
        <v>0</v>
      </c>
      <c r="M1193" s="116">
        <v>284538</v>
      </c>
      <c r="N1193" s="116">
        <v>284538</v>
      </c>
      <c r="O1193" s="116">
        <v>569076</v>
      </c>
      <c r="P1193" s="120">
        <v>983526</v>
      </c>
      <c r="Q1193" s="27" t="str">
        <f>IF(G1193="01 Jan 1900","Unregistered","Registered")</f>
        <v>Registered</v>
      </c>
      <c r="R1193" s="121">
        <f>I1193/H1193</f>
        <v>0.90000052717128676</v>
      </c>
      <c r="T1193" s="117">
        <f t="shared" si="90"/>
        <v>2121678</v>
      </c>
      <c r="U1193" s="117">
        <f t="shared" si="91"/>
        <v>0</v>
      </c>
    </row>
    <row r="1194" spans="1:29" x14ac:dyDescent="0.3">
      <c r="A1194" s="114">
        <v>396</v>
      </c>
      <c r="B1194" s="114" t="s">
        <v>1879</v>
      </c>
      <c r="C1194" s="114" t="s">
        <v>2005</v>
      </c>
      <c r="D1194" s="114" t="s">
        <v>2323</v>
      </c>
      <c r="E1194" s="114" t="s">
        <v>2324</v>
      </c>
      <c r="F1194" s="115">
        <v>44964</v>
      </c>
      <c r="G1194" s="114" t="s">
        <v>2325</v>
      </c>
      <c r="H1194" s="116">
        <v>8353571</v>
      </c>
      <c r="I1194" s="116">
        <v>8353571</v>
      </c>
      <c r="J1194" s="116">
        <v>7100538</v>
      </c>
      <c r="K1194" s="116">
        <v>1253033</v>
      </c>
      <c r="L1194" s="116">
        <v>835355</v>
      </c>
      <c r="M1194" s="116">
        <v>417678</v>
      </c>
      <c r="N1194" s="116">
        <v>0</v>
      </c>
      <c r="O1194" s="116">
        <v>0</v>
      </c>
      <c r="P1194" s="120">
        <v>0</v>
      </c>
      <c r="Q1194" s="27" t="str">
        <f>IF(G1194="01 Jan 1900","Unregistered","Registered")</f>
        <v>Registered</v>
      </c>
      <c r="R1194" s="121">
        <f>I1194/H1194</f>
        <v>1</v>
      </c>
      <c r="T1194" s="117">
        <f t="shared" si="90"/>
        <v>1253033</v>
      </c>
      <c r="U1194" s="117">
        <f t="shared" si="91"/>
        <v>0</v>
      </c>
    </row>
    <row r="1195" spans="1:29" x14ac:dyDescent="0.3">
      <c r="A1195" s="114">
        <v>410</v>
      </c>
      <c r="B1195" s="114" t="s">
        <v>1879</v>
      </c>
      <c r="C1195" s="114" t="s">
        <v>2005</v>
      </c>
      <c r="D1195" s="114" t="s">
        <v>2344</v>
      </c>
      <c r="E1195" s="114" t="s">
        <v>2345</v>
      </c>
      <c r="F1195" s="115">
        <v>44926</v>
      </c>
      <c r="G1195" s="114" t="s">
        <v>2346</v>
      </c>
      <c r="H1195" s="116">
        <v>8266625</v>
      </c>
      <c r="I1195" s="116">
        <v>7439962</v>
      </c>
      <c r="J1195" s="116">
        <v>6220635</v>
      </c>
      <c r="K1195" s="116">
        <v>1219327</v>
      </c>
      <c r="L1195" s="116">
        <v>0</v>
      </c>
      <c r="M1195" s="116">
        <v>826662</v>
      </c>
      <c r="N1195" s="116">
        <v>392665</v>
      </c>
      <c r="O1195" s="116">
        <v>0</v>
      </c>
      <c r="P1195" s="120">
        <v>0</v>
      </c>
      <c r="Q1195" s="27" t="str">
        <f>IF(G1195="01 Jan 1900","Unregistered","Registered")</f>
        <v>Registered</v>
      </c>
      <c r="R1195" s="121">
        <f>I1195/H1195</f>
        <v>0.89999993951582413</v>
      </c>
      <c r="T1195" s="117">
        <f t="shared" si="90"/>
        <v>1219327</v>
      </c>
      <c r="U1195" s="117">
        <f t="shared" si="91"/>
        <v>0</v>
      </c>
    </row>
    <row r="1196" spans="1:29" x14ac:dyDescent="0.3">
      <c r="A1196" s="114">
        <v>436</v>
      </c>
      <c r="B1196" s="114" t="s">
        <v>1879</v>
      </c>
      <c r="C1196" s="114" t="s">
        <v>2005</v>
      </c>
      <c r="D1196" s="114" t="s">
        <v>2409</v>
      </c>
      <c r="E1196" s="114" t="s">
        <v>2090</v>
      </c>
      <c r="F1196" s="115">
        <v>44956</v>
      </c>
      <c r="G1196" s="114" t="s">
        <v>2410</v>
      </c>
      <c r="H1196" s="116">
        <v>5635500</v>
      </c>
      <c r="I1196" s="116">
        <v>5071950</v>
      </c>
      <c r="J1196" s="116">
        <v>3944850</v>
      </c>
      <c r="K1196" s="116">
        <v>1127100</v>
      </c>
      <c r="L1196" s="116">
        <v>0</v>
      </c>
      <c r="M1196" s="116">
        <v>281775</v>
      </c>
      <c r="N1196" s="116">
        <v>845325</v>
      </c>
      <c r="O1196" s="116">
        <v>0</v>
      </c>
      <c r="P1196" s="120">
        <v>0</v>
      </c>
      <c r="Q1196" s="27" t="str">
        <f>IF(G1196="01 Jan 1900","Unregistered","Registered")</f>
        <v>Registered</v>
      </c>
      <c r="R1196" s="121">
        <f>I1196/H1196</f>
        <v>0.9</v>
      </c>
      <c r="T1196" s="117">
        <f t="shared" si="90"/>
        <v>1127100</v>
      </c>
      <c r="U1196" s="117">
        <f t="shared" si="91"/>
        <v>0</v>
      </c>
    </row>
    <row r="1197" spans="1:29" x14ac:dyDescent="0.3">
      <c r="A1197" s="114">
        <v>444</v>
      </c>
      <c r="B1197" s="114" t="s">
        <v>1879</v>
      </c>
      <c r="C1197" s="114" t="s">
        <v>2005</v>
      </c>
      <c r="D1197" s="114" t="s">
        <v>2425</v>
      </c>
      <c r="E1197" s="114" t="s">
        <v>2426</v>
      </c>
      <c r="F1197" s="115">
        <v>44925</v>
      </c>
      <c r="G1197" s="114" t="s">
        <v>2427</v>
      </c>
      <c r="H1197" s="116">
        <v>5359250</v>
      </c>
      <c r="I1197" s="116">
        <v>4823328</v>
      </c>
      <c r="J1197" s="116">
        <v>3751476</v>
      </c>
      <c r="K1197" s="116">
        <v>1071852</v>
      </c>
      <c r="L1197" s="116">
        <v>0</v>
      </c>
      <c r="M1197" s="116">
        <v>535926</v>
      </c>
      <c r="N1197" s="116">
        <v>0</v>
      </c>
      <c r="O1197" s="116">
        <v>0</v>
      </c>
      <c r="P1197" s="120">
        <v>535926</v>
      </c>
      <c r="Q1197" s="27" t="str">
        <f>IF(G1197="01 Jan 1900","Unregistered","Registered")</f>
        <v>Registered</v>
      </c>
      <c r="R1197" s="121">
        <f>I1197/H1197</f>
        <v>0.90000055977981996</v>
      </c>
      <c r="T1197" s="117">
        <f t="shared" si="90"/>
        <v>1071852</v>
      </c>
      <c r="U1197" s="117">
        <f t="shared" si="91"/>
        <v>0</v>
      </c>
    </row>
    <row r="1198" spans="1:29" x14ac:dyDescent="0.3">
      <c r="A1198" s="114">
        <v>472</v>
      </c>
      <c r="B1198" s="114" t="s">
        <v>1879</v>
      </c>
      <c r="C1198" s="114" t="s">
        <v>2005</v>
      </c>
      <c r="D1198" s="114" t="s">
        <v>2496</v>
      </c>
      <c r="E1198" s="114" t="s">
        <v>2497</v>
      </c>
      <c r="F1198" s="115">
        <v>44964</v>
      </c>
      <c r="G1198" s="114" t="s">
        <v>2498</v>
      </c>
      <c r="H1198" s="116">
        <v>6657143</v>
      </c>
      <c r="I1198" s="116">
        <v>6657143</v>
      </c>
      <c r="J1198" s="116">
        <v>5658572</v>
      </c>
      <c r="K1198" s="116">
        <v>998571</v>
      </c>
      <c r="L1198" s="116">
        <v>665714</v>
      </c>
      <c r="M1198" s="116">
        <v>332857</v>
      </c>
      <c r="N1198" s="116">
        <v>0</v>
      </c>
      <c r="O1198" s="116">
        <v>0</v>
      </c>
      <c r="P1198" s="120">
        <v>0</v>
      </c>
      <c r="Q1198" s="27" t="str">
        <f>IF(G1198="01 Jan 1900","Unregistered","Registered")</f>
        <v>Registered</v>
      </c>
      <c r="R1198" s="121">
        <f>I1198/H1198</f>
        <v>1</v>
      </c>
      <c r="T1198" s="117">
        <f t="shared" si="90"/>
        <v>998571</v>
      </c>
      <c r="U1198" s="117">
        <f t="shared" si="91"/>
        <v>0</v>
      </c>
    </row>
    <row r="1199" spans="1:29" x14ac:dyDescent="0.3">
      <c r="A1199" s="114">
        <v>528</v>
      </c>
      <c r="B1199" s="114" t="s">
        <v>1879</v>
      </c>
      <c r="C1199" s="114" t="s">
        <v>2005</v>
      </c>
      <c r="D1199" s="114" t="s">
        <v>2633</v>
      </c>
      <c r="E1199" s="114" t="s">
        <v>2634</v>
      </c>
      <c r="F1199" s="115">
        <v>45016</v>
      </c>
      <c r="G1199" s="114" t="s">
        <v>2635</v>
      </c>
      <c r="H1199" s="116">
        <v>8509821</v>
      </c>
      <c r="I1199" s="116">
        <v>8509821</v>
      </c>
      <c r="J1199" s="116">
        <v>7658839</v>
      </c>
      <c r="K1199" s="116">
        <v>850982</v>
      </c>
      <c r="L1199" s="116">
        <v>850982</v>
      </c>
      <c r="M1199" s="116">
        <v>0</v>
      </c>
      <c r="N1199" s="116">
        <v>0</v>
      </c>
      <c r="O1199" s="116">
        <v>0</v>
      </c>
      <c r="P1199" s="120">
        <v>0</v>
      </c>
      <c r="Q1199" s="27" t="str">
        <f>IF(G1199="01 Jan 1900","Unregistered","Registered")</f>
        <v>Registered</v>
      </c>
      <c r="R1199" s="121">
        <f>I1199/H1199</f>
        <v>1</v>
      </c>
      <c r="T1199" s="117">
        <f t="shared" ref="T1199:T1262" si="92">L1199+M1199+N1199+O1199+P1199</f>
        <v>850982</v>
      </c>
      <c r="U1199" s="117">
        <f t="shared" ref="U1199:U1262" si="93">K1199-T1199</f>
        <v>0</v>
      </c>
    </row>
    <row r="1200" spans="1:29" x14ac:dyDescent="0.3">
      <c r="A1200" s="114">
        <v>532</v>
      </c>
      <c r="B1200" s="114" t="s">
        <v>1879</v>
      </c>
      <c r="C1200" s="114" t="s">
        <v>2005</v>
      </c>
      <c r="D1200" s="114" t="s">
        <v>2643</v>
      </c>
      <c r="E1200" s="114" t="s">
        <v>2644</v>
      </c>
      <c r="F1200" s="115">
        <v>44916</v>
      </c>
      <c r="G1200" s="114" t="s">
        <v>2325</v>
      </c>
      <c r="H1200" s="116">
        <v>8442857</v>
      </c>
      <c r="I1200" s="116">
        <v>7598571</v>
      </c>
      <c r="J1200" s="116">
        <v>6754285</v>
      </c>
      <c r="K1200" s="116">
        <v>844286</v>
      </c>
      <c r="L1200" s="116">
        <v>0</v>
      </c>
      <c r="M1200" s="116">
        <v>422143</v>
      </c>
      <c r="N1200" s="116">
        <v>422143</v>
      </c>
      <c r="O1200" s="116">
        <v>0</v>
      </c>
      <c r="P1200" s="120">
        <v>0</v>
      </c>
      <c r="Q1200" s="27" t="str">
        <f>IF(G1200="01 Jan 1900","Unregistered","Registered")</f>
        <v>Registered</v>
      </c>
      <c r="R1200" s="121">
        <f>I1200/H1200</f>
        <v>0.89999996446700448</v>
      </c>
      <c r="T1200" s="117">
        <f t="shared" si="92"/>
        <v>844286</v>
      </c>
      <c r="U1200" s="117">
        <f t="shared" si="93"/>
        <v>0</v>
      </c>
    </row>
    <row r="1201" spans="1:21" x14ac:dyDescent="0.3">
      <c r="A1201" s="114">
        <v>541</v>
      </c>
      <c r="B1201" s="114" t="s">
        <v>1879</v>
      </c>
      <c r="C1201" s="114" t="s">
        <v>2005</v>
      </c>
      <c r="D1201" s="114" t="s">
        <v>2663</v>
      </c>
      <c r="E1201" s="114" t="s">
        <v>2664</v>
      </c>
      <c r="F1201" s="115">
        <v>44895</v>
      </c>
      <c r="G1201" s="114" t="s">
        <v>2665</v>
      </c>
      <c r="H1201" s="116">
        <v>8264286</v>
      </c>
      <c r="I1201" s="116">
        <v>8264286</v>
      </c>
      <c r="J1201" s="116">
        <v>7437854</v>
      </c>
      <c r="K1201" s="116">
        <v>826432</v>
      </c>
      <c r="L1201" s="116">
        <v>826432</v>
      </c>
      <c r="M1201" s="116">
        <v>0</v>
      </c>
      <c r="N1201" s="116">
        <v>0</v>
      </c>
      <c r="O1201" s="116">
        <v>0</v>
      </c>
      <c r="P1201" s="120">
        <v>0</v>
      </c>
      <c r="Q1201" s="27" t="str">
        <f>IF(G1201="01 Jan 1900","Unregistered","Registered")</f>
        <v>Registered</v>
      </c>
      <c r="R1201" s="121">
        <f>I1201/H1201</f>
        <v>1</v>
      </c>
      <c r="T1201" s="117">
        <f t="shared" si="92"/>
        <v>826432</v>
      </c>
      <c r="U1201" s="117">
        <f t="shared" si="93"/>
        <v>0</v>
      </c>
    </row>
    <row r="1202" spans="1:21" x14ac:dyDescent="0.3">
      <c r="A1202" s="114">
        <v>544</v>
      </c>
      <c r="B1202" s="114" t="s">
        <v>1879</v>
      </c>
      <c r="C1202" s="114" t="s">
        <v>2005</v>
      </c>
      <c r="D1202" s="114" t="s">
        <v>2670</v>
      </c>
      <c r="E1202" s="114" t="s">
        <v>2671</v>
      </c>
      <c r="F1202" s="115">
        <v>44895</v>
      </c>
      <c r="G1202" s="114" t="s">
        <v>2672</v>
      </c>
      <c r="H1202" s="116">
        <v>8191100</v>
      </c>
      <c r="I1202" s="116">
        <v>7371990</v>
      </c>
      <c r="J1202" s="116">
        <v>6552880</v>
      </c>
      <c r="K1202" s="116">
        <v>819110</v>
      </c>
      <c r="L1202" s="116">
        <v>0</v>
      </c>
      <c r="M1202" s="116">
        <v>819110</v>
      </c>
      <c r="N1202" s="116">
        <v>0</v>
      </c>
      <c r="O1202" s="116">
        <v>0</v>
      </c>
      <c r="P1202" s="120">
        <v>0</v>
      </c>
      <c r="Q1202" s="27" t="str">
        <f>IF(G1202="01 Jan 1900","Unregistered","Registered")</f>
        <v>Registered</v>
      </c>
      <c r="R1202" s="121">
        <f>I1202/H1202</f>
        <v>0.9</v>
      </c>
      <c r="T1202" s="117">
        <f t="shared" si="92"/>
        <v>819110</v>
      </c>
      <c r="U1202" s="117">
        <f t="shared" si="93"/>
        <v>0</v>
      </c>
    </row>
    <row r="1203" spans="1:21" x14ac:dyDescent="0.3">
      <c r="A1203" s="114">
        <v>603</v>
      </c>
      <c r="B1203" s="114" t="s">
        <v>1879</v>
      </c>
      <c r="C1203" s="114" t="s">
        <v>2005</v>
      </c>
      <c r="D1203" s="114" t="s">
        <v>2824</v>
      </c>
      <c r="E1203" s="114" t="s">
        <v>2825</v>
      </c>
      <c r="F1203" s="115">
        <v>44895</v>
      </c>
      <c r="G1203" s="114" t="s">
        <v>2672</v>
      </c>
      <c r="H1203" s="116">
        <v>8191100</v>
      </c>
      <c r="I1203" s="116">
        <v>7371990</v>
      </c>
      <c r="J1203" s="116">
        <v>6650995</v>
      </c>
      <c r="K1203" s="116">
        <v>720995</v>
      </c>
      <c r="L1203" s="116">
        <v>0</v>
      </c>
      <c r="M1203" s="116">
        <v>720995</v>
      </c>
      <c r="N1203" s="116">
        <v>0</v>
      </c>
      <c r="O1203" s="116">
        <v>0</v>
      </c>
      <c r="P1203" s="120">
        <v>0</v>
      </c>
      <c r="Q1203" s="27" t="str">
        <f>IF(G1203="01 Jan 1900","Unregistered","Registered")</f>
        <v>Registered</v>
      </c>
      <c r="R1203" s="121">
        <f>I1203/H1203</f>
        <v>0.9</v>
      </c>
      <c r="T1203" s="117">
        <f t="shared" si="92"/>
        <v>720995</v>
      </c>
      <c r="U1203" s="117">
        <f t="shared" si="93"/>
        <v>0</v>
      </c>
    </row>
    <row r="1204" spans="1:21" x14ac:dyDescent="0.3">
      <c r="A1204" s="114">
        <v>737</v>
      </c>
      <c r="B1204" s="114" t="s">
        <v>1879</v>
      </c>
      <c r="C1204" s="114" t="s">
        <v>2005</v>
      </c>
      <c r="D1204" s="114" t="s">
        <v>3156</v>
      </c>
      <c r="E1204" s="114" t="s">
        <v>3157</v>
      </c>
      <c r="F1204" s="115">
        <v>45092</v>
      </c>
      <c r="G1204" s="114" t="s">
        <v>3158</v>
      </c>
      <c r="H1204" s="116">
        <v>5585714</v>
      </c>
      <c r="I1204" s="116">
        <v>5585714</v>
      </c>
      <c r="J1204" s="116">
        <v>5027146</v>
      </c>
      <c r="K1204" s="116">
        <v>558568</v>
      </c>
      <c r="L1204" s="116">
        <v>558568</v>
      </c>
      <c r="M1204" s="116">
        <v>0</v>
      </c>
      <c r="N1204" s="116">
        <v>0</v>
      </c>
      <c r="O1204" s="116">
        <v>0</v>
      </c>
      <c r="P1204" s="120">
        <v>0</v>
      </c>
      <c r="Q1204" s="27" t="str">
        <f>IF(G1204="01 Jan 1900","Unregistered","Registered")</f>
        <v>Registered</v>
      </c>
      <c r="R1204" s="121">
        <f>I1204/H1204</f>
        <v>1</v>
      </c>
      <c r="T1204" s="117">
        <f t="shared" si="92"/>
        <v>558568</v>
      </c>
      <c r="U1204" s="117">
        <f t="shared" si="93"/>
        <v>0</v>
      </c>
    </row>
    <row r="1205" spans="1:21" x14ac:dyDescent="0.3">
      <c r="A1205" s="114">
        <v>804</v>
      </c>
      <c r="B1205" s="114" t="s">
        <v>1879</v>
      </c>
      <c r="C1205" s="114" t="s">
        <v>2005</v>
      </c>
      <c r="D1205" s="114" t="s">
        <v>3318</v>
      </c>
      <c r="E1205" s="114" t="s">
        <v>3319</v>
      </c>
      <c r="F1205" s="115">
        <v>44971</v>
      </c>
      <c r="G1205" s="114" t="s">
        <v>2016</v>
      </c>
      <c r="H1205" s="116">
        <v>5580250</v>
      </c>
      <c r="I1205" s="116">
        <v>5022228</v>
      </c>
      <c r="J1205" s="116">
        <v>4514315</v>
      </c>
      <c r="K1205" s="116">
        <v>507913</v>
      </c>
      <c r="L1205" s="116">
        <v>0</v>
      </c>
      <c r="M1205" s="116">
        <v>507913</v>
      </c>
      <c r="N1205" s="116">
        <v>0</v>
      </c>
      <c r="O1205" s="116">
        <v>0</v>
      </c>
      <c r="P1205" s="120">
        <v>0</v>
      </c>
      <c r="Q1205" s="27" t="str">
        <f>IF(G1205="01 Jan 1900","Unregistered","Registered")</f>
        <v>Registered</v>
      </c>
      <c r="R1205" s="121">
        <f>I1205/H1205</f>
        <v>0.90000053761032217</v>
      </c>
      <c r="T1205" s="117">
        <f t="shared" si="92"/>
        <v>507913</v>
      </c>
      <c r="U1205" s="117">
        <f t="shared" si="93"/>
        <v>0</v>
      </c>
    </row>
    <row r="1206" spans="1:21" x14ac:dyDescent="0.3">
      <c r="A1206" s="114">
        <v>846</v>
      </c>
      <c r="B1206" s="114" t="s">
        <v>1879</v>
      </c>
      <c r="C1206" s="114" t="s">
        <v>2005</v>
      </c>
      <c r="D1206" s="114" t="s">
        <v>3418</v>
      </c>
      <c r="E1206" s="114" t="s">
        <v>3419</v>
      </c>
      <c r="F1206" s="115">
        <v>45075</v>
      </c>
      <c r="G1206" s="114" t="s">
        <v>3420</v>
      </c>
      <c r="H1206" s="116">
        <v>8596600</v>
      </c>
      <c r="I1206" s="116">
        <v>7736940</v>
      </c>
      <c r="J1206" s="116">
        <v>7285618</v>
      </c>
      <c r="K1206" s="116">
        <v>451322</v>
      </c>
      <c r="L1206" s="116">
        <v>0</v>
      </c>
      <c r="M1206" s="116">
        <v>429830</v>
      </c>
      <c r="N1206" s="116">
        <v>21492</v>
      </c>
      <c r="O1206" s="116">
        <v>0</v>
      </c>
      <c r="P1206" s="120">
        <v>0</v>
      </c>
      <c r="Q1206" s="27" t="str">
        <f>IF(G1206="01 Jan 1900","Unregistered","Registered")</f>
        <v>Registered</v>
      </c>
      <c r="R1206" s="121">
        <f>I1206/H1206</f>
        <v>0.9</v>
      </c>
      <c r="T1206" s="117">
        <f t="shared" si="92"/>
        <v>451322</v>
      </c>
      <c r="U1206" s="117">
        <f t="shared" si="93"/>
        <v>0</v>
      </c>
    </row>
    <row r="1207" spans="1:21" x14ac:dyDescent="0.3">
      <c r="A1207" s="114">
        <v>865</v>
      </c>
      <c r="B1207" s="114" t="s">
        <v>1879</v>
      </c>
      <c r="C1207" s="114" t="s">
        <v>2005</v>
      </c>
      <c r="D1207" s="114" t="s">
        <v>3465</v>
      </c>
      <c r="E1207" s="114" t="s">
        <v>3466</v>
      </c>
      <c r="F1207" s="115">
        <v>44995</v>
      </c>
      <c r="G1207" s="114" t="s">
        <v>1774</v>
      </c>
      <c r="H1207" s="116">
        <v>8621429</v>
      </c>
      <c r="I1207" s="116">
        <v>7759283</v>
      </c>
      <c r="J1207" s="116">
        <v>7328212</v>
      </c>
      <c r="K1207" s="116">
        <v>431071</v>
      </c>
      <c r="L1207" s="116">
        <v>0</v>
      </c>
      <c r="M1207" s="116">
        <v>431071</v>
      </c>
      <c r="N1207" s="116">
        <v>0</v>
      </c>
      <c r="O1207" s="116">
        <v>0</v>
      </c>
      <c r="P1207" s="120">
        <v>0</v>
      </c>
      <c r="Q1207" s="27" t="str">
        <f>IF(G1207="01 Jan 1900","Unregistered","Registered")</f>
        <v>Registered</v>
      </c>
      <c r="R1207" s="121">
        <f>I1207/H1207</f>
        <v>0.89999964043083813</v>
      </c>
      <c r="T1207" s="117">
        <f t="shared" si="92"/>
        <v>431071</v>
      </c>
      <c r="U1207" s="117">
        <f t="shared" si="93"/>
        <v>0</v>
      </c>
    </row>
    <row r="1208" spans="1:21" x14ac:dyDescent="0.3">
      <c r="A1208" s="114">
        <v>871</v>
      </c>
      <c r="B1208" s="114" t="s">
        <v>1879</v>
      </c>
      <c r="C1208" s="114" t="s">
        <v>2005</v>
      </c>
      <c r="D1208" s="114" t="s">
        <v>3479</v>
      </c>
      <c r="E1208" s="114" t="s">
        <v>3480</v>
      </c>
      <c r="F1208" s="115">
        <v>45012</v>
      </c>
      <c r="G1208" s="114" t="s">
        <v>2016</v>
      </c>
      <c r="H1208" s="116">
        <v>8541964</v>
      </c>
      <c r="I1208" s="116">
        <v>7687769</v>
      </c>
      <c r="J1208" s="116">
        <v>7260671</v>
      </c>
      <c r="K1208" s="116">
        <v>427098</v>
      </c>
      <c r="L1208" s="116">
        <v>0</v>
      </c>
      <c r="M1208" s="116">
        <v>427098</v>
      </c>
      <c r="N1208" s="116">
        <v>0</v>
      </c>
      <c r="O1208" s="116">
        <v>0</v>
      </c>
      <c r="P1208" s="120">
        <v>0</v>
      </c>
      <c r="Q1208" s="27" t="str">
        <f>IF(G1208="01 Jan 1900","Unregistered","Registered")</f>
        <v>Registered</v>
      </c>
      <c r="R1208" s="121">
        <f>I1208/H1208</f>
        <v>0.90000016389673387</v>
      </c>
      <c r="T1208" s="117">
        <f t="shared" si="92"/>
        <v>427098</v>
      </c>
      <c r="U1208" s="117">
        <f t="shared" si="93"/>
        <v>0</v>
      </c>
    </row>
    <row r="1209" spans="1:21" x14ac:dyDescent="0.3">
      <c r="A1209" s="114">
        <v>872</v>
      </c>
      <c r="B1209" s="114" t="s">
        <v>1879</v>
      </c>
      <c r="C1209" s="114" t="s">
        <v>2005</v>
      </c>
      <c r="D1209" s="114" t="s">
        <v>3481</v>
      </c>
      <c r="E1209" s="114" t="s">
        <v>3482</v>
      </c>
      <c r="F1209" s="115">
        <v>44951</v>
      </c>
      <c r="G1209" s="114" t="s">
        <v>2325</v>
      </c>
      <c r="H1209" s="116">
        <v>8532143</v>
      </c>
      <c r="I1209" s="116">
        <v>7678929</v>
      </c>
      <c r="J1209" s="116">
        <v>7252322</v>
      </c>
      <c r="K1209" s="116">
        <v>426607</v>
      </c>
      <c r="L1209" s="116">
        <v>0</v>
      </c>
      <c r="M1209" s="116">
        <v>426607</v>
      </c>
      <c r="N1209" s="116">
        <v>0</v>
      </c>
      <c r="O1209" s="116">
        <v>0</v>
      </c>
      <c r="P1209" s="120">
        <v>0</v>
      </c>
      <c r="Q1209" s="27" t="str">
        <f>IF(G1209="01 Jan 1900","Unregistered","Registered")</f>
        <v>Registered</v>
      </c>
      <c r="R1209" s="121">
        <f>I1209/H1209</f>
        <v>0.90000003516115468</v>
      </c>
      <c r="T1209" s="117">
        <f t="shared" si="92"/>
        <v>426607</v>
      </c>
      <c r="U1209" s="117">
        <f t="shared" si="93"/>
        <v>0</v>
      </c>
    </row>
    <row r="1210" spans="1:21" x14ac:dyDescent="0.3">
      <c r="A1210" s="114">
        <v>873</v>
      </c>
      <c r="B1210" s="114" t="s">
        <v>1879</v>
      </c>
      <c r="C1210" s="114" t="s">
        <v>2005</v>
      </c>
      <c r="D1210" s="114" t="s">
        <v>3483</v>
      </c>
      <c r="E1210" s="114" t="s">
        <v>3484</v>
      </c>
      <c r="F1210" s="115">
        <v>44916</v>
      </c>
      <c r="G1210" s="114" t="s">
        <v>2862</v>
      </c>
      <c r="H1210" s="116">
        <v>8532143</v>
      </c>
      <c r="I1210" s="116">
        <v>7678929</v>
      </c>
      <c r="J1210" s="116">
        <v>7252322</v>
      </c>
      <c r="K1210" s="116">
        <v>426607</v>
      </c>
      <c r="L1210" s="116">
        <v>0</v>
      </c>
      <c r="M1210" s="116">
        <v>426607</v>
      </c>
      <c r="N1210" s="116">
        <v>0</v>
      </c>
      <c r="O1210" s="116">
        <v>0</v>
      </c>
      <c r="P1210" s="120">
        <v>0</v>
      </c>
      <c r="Q1210" s="27" t="str">
        <f>IF(G1210="01 Jan 1900","Unregistered","Registered")</f>
        <v>Registered</v>
      </c>
      <c r="R1210" s="121">
        <f>I1210/H1210</f>
        <v>0.90000003516115468</v>
      </c>
      <c r="T1210" s="117">
        <f t="shared" si="92"/>
        <v>426607</v>
      </c>
      <c r="U1210" s="117">
        <f t="shared" si="93"/>
        <v>0</v>
      </c>
    </row>
    <row r="1211" spans="1:21" x14ac:dyDescent="0.3">
      <c r="A1211" s="114">
        <v>879</v>
      </c>
      <c r="B1211" s="114" t="s">
        <v>1879</v>
      </c>
      <c r="C1211" s="114" t="s">
        <v>2005</v>
      </c>
      <c r="D1211" s="114" t="s">
        <v>3496</v>
      </c>
      <c r="E1211" s="114" t="s">
        <v>3497</v>
      </c>
      <c r="F1211" s="115">
        <v>44943</v>
      </c>
      <c r="G1211" s="114" t="s">
        <v>1359</v>
      </c>
      <c r="H1211" s="116">
        <v>8487500</v>
      </c>
      <c r="I1211" s="116">
        <v>7638750</v>
      </c>
      <c r="J1211" s="116">
        <v>7214375</v>
      </c>
      <c r="K1211" s="116">
        <v>424375</v>
      </c>
      <c r="L1211" s="116">
        <v>0</v>
      </c>
      <c r="M1211" s="116">
        <v>424375</v>
      </c>
      <c r="N1211" s="116">
        <v>0</v>
      </c>
      <c r="O1211" s="116">
        <v>0</v>
      </c>
      <c r="P1211" s="120">
        <v>0</v>
      </c>
      <c r="Q1211" s="27" t="str">
        <f>IF(G1211="01 Jan 1900","Unregistered","Registered")</f>
        <v>Registered</v>
      </c>
      <c r="R1211" s="121">
        <f>I1211/H1211</f>
        <v>0.9</v>
      </c>
      <c r="T1211" s="117">
        <f t="shared" si="92"/>
        <v>424375</v>
      </c>
      <c r="U1211" s="117">
        <f t="shared" si="93"/>
        <v>0</v>
      </c>
    </row>
    <row r="1212" spans="1:21" x14ac:dyDescent="0.3">
      <c r="A1212" s="114">
        <v>880</v>
      </c>
      <c r="B1212" s="114" t="s">
        <v>1879</v>
      </c>
      <c r="C1212" s="114" t="s">
        <v>2005</v>
      </c>
      <c r="D1212" s="114" t="s">
        <v>3498</v>
      </c>
      <c r="E1212" s="114" t="s">
        <v>3499</v>
      </c>
      <c r="F1212" s="115">
        <v>44916</v>
      </c>
      <c r="G1212" s="114" t="s">
        <v>3500</v>
      </c>
      <c r="H1212" s="116">
        <v>8487500</v>
      </c>
      <c r="I1212" s="116">
        <v>7638750</v>
      </c>
      <c r="J1212" s="116">
        <v>7214375</v>
      </c>
      <c r="K1212" s="116">
        <v>424375</v>
      </c>
      <c r="L1212" s="116">
        <v>0</v>
      </c>
      <c r="M1212" s="116">
        <v>424375</v>
      </c>
      <c r="N1212" s="116">
        <v>0</v>
      </c>
      <c r="O1212" s="116">
        <v>0</v>
      </c>
      <c r="P1212" s="120">
        <v>0</v>
      </c>
      <c r="Q1212" s="27" t="str">
        <f>IF(G1212="01 Jan 1900","Unregistered","Registered")</f>
        <v>Registered</v>
      </c>
      <c r="R1212" s="121">
        <f>I1212/H1212</f>
        <v>0.9</v>
      </c>
      <c r="T1212" s="117">
        <f t="shared" si="92"/>
        <v>424375</v>
      </c>
      <c r="U1212" s="117">
        <f t="shared" si="93"/>
        <v>0</v>
      </c>
    </row>
    <row r="1213" spans="1:21" x14ac:dyDescent="0.3">
      <c r="A1213" s="114">
        <v>881</v>
      </c>
      <c r="B1213" s="114" t="s">
        <v>1879</v>
      </c>
      <c r="C1213" s="114" t="s">
        <v>2005</v>
      </c>
      <c r="D1213" s="114" t="s">
        <v>3501</v>
      </c>
      <c r="E1213" s="114" t="s">
        <v>3502</v>
      </c>
      <c r="F1213" s="115">
        <v>44936</v>
      </c>
      <c r="G1213" s="114" t="s">
        <v>3503</v>
      </c>
      <c r="H1213" s="116">
        <v>8487500</v>
      </c>
      <c r="I1213" s="116">
        <v>7638750</v>
      </c>
      <c r="J1213" s="116">
        <v>7214375</v>
      </c>
      <c r="K1213" s="116">
        <v>424375</v>
      </c>
      <c r="L1213" s="116">
        <v>0</v>
      </c>
      <c r="M1213" s="116">
        <v>424375</v>
      </c>
      <c r="N1213" s="116">
        <v>0</v>
      </c>
      <c r="O1213" s="116">
        <v>0</v>
      </c>
      <c r="P1213" s="120">
        <v>0</v>
      </c>
      <c r="Q1213" s="27" t="str">
        <f>IF(G1213="01 Jan 1900","Unregistered","Registered")</f>
        <v>Registered</v>
      </c>
      <c r="R1213" s="121">
        <f>I1213/H1213</f>
        <v>0.9</v>
      </c>
      <c r="T1213" s="117">
        <f t="shared" si="92"/>
        <v>424375</v>
      </c>
      <c r="U1213" s="117">
        <f t="shared" si="93"/>
        <v>0</v>
      </c>
    </row>
    <row r="1214" spans="1:21" x14ac:dyDescent="0.3">
      <c r="A1214" s="114">
        <v>890</v>
      </c>
      <c r="B1214" s="114" t="s">
        <v>1879</v>
      </c>
      <c r="C1214" s="114" t="s">
        <v>2005</v>
      </c>
      <c r="D1214" s="114" t="s">
        <v>3525</v>
      </c>
      <c r="E1214" s="114" t="s">
        <v>3526</v>
      </c>
      <c r="F1214" s="115">
        <v>45090</v>
      </c>
      <c r="G1214" s="114" t="s">
        <v>3125</v>
      </c>
      <c r="H1214" s="116">
        <v>8442857</v>
      </c>
      <c r="I1214" s="116">
        <v>7598571</v>
      </c>
      <c r="J1214" s="116">
        <v>7176428</v>
      </c>
      <c r="K1214" s="116">
        <v>422143</v>
      </c>
      <c r="L1214" s="116">
        <v>0</v>
      </c>
      <c r="M1214" s="116">
        <v>422143</v>
      </c>
      <c r="N1214" s="116">
        <v>0</v>
      </c>
      <c r="O1214" s="116">
        <v>0</v>
      </c>
      <c r="P1214" s="120">
        <v>0</v>
      </c>
      <c r="Q1214" s="27" t="str">
        <f>IF(G1214="01 Jan 1900","Unregistered","Registered")</f>
        <v>Registered</v>
      </c>
      <c r="R1214" s="121">
        <f>I1214/H1214</f>
        <v>0.89999996446700448</v>
      </c>
      <c r="T1214" s="117">
        <f t="shared" si="92"/>
        <v>422143</v>
      </c>
      <c r="U1214" s="117">
        <f t="shared" si="93"/>
        <v>0</v>
      </c>
    </row>
    <row r="1215" spans="1:21" x14ac:dyDescent="0.3">
      <c r="A1215" s="114">
        <v>894</v>
      </c>
      <c r="B1215" s="114" t="s">
        <v>1879</v>
      </c>
      <c r="C1215" s="114" t="s">
        <v>2005</v>
      </c>
      <c r="D1215" s="114" t="s">
        <v>3532</v>
      </c>
      <c r="E1215" s="114" t="s">
        <v>3533</v>
      </c>
      <c r="F1215" s="115">
        <v>45133</v>
      </c>
      <c r="G1215" s="114" t="s">
        <v>3534</v>
      </c>
      <c r="H1215" s="116">
        <v>8353571</v>
      </c>
      <c r="I1215" s="116">
        <v>7518217</v>
      </c>
      <c r="J1215" s="116">
        <v>7100538</v>
      </c>
      <c r="K1215" s="116">
        <v>417679</v>
      </c>
      <c r="L1215" s="116">
        <v>0</v>
      </c>
      <c r="M1215" s="116">
        <v>417679</v>
      </c>
      <c r="N1215" s="116">
        <v>0</v>
      </c>
      <c r="O1215" s="116">
        <v>0</v>
      </c>
      <c r="P1215" s="120">
        <v>0</v>
      </c>
      <c r="Q1215" s="27" t="str">
        <f>IF(G1215="01 Jan 1900","Unregistered","Registered")</f>
        <v>Registered</v>
      </c>
      <c r="R1215" s="121">
        <f>I1215/H1215</f>
        <v>0.90000037109877917</v>
      </c>
      <c r="T1215" s="117">
        <f t="shared" si="92"/>
        <v>417679</v>
      </c>
      <c r="U1215" s="117">
        <f t="shared" si="93"/>
        <v>0</v>
      </c>
    </row>
    <row r="1216" spans="1:21" x14ac:dyDescent="0.3">
      <c r="A1216" s="114">
        <v>896</v>
      </c>
      <c r="B1216" s="114" t="s">
        <v>1879</v>
      </c>
      <c r="C1216" s="114" t="s">
        <v>2005</v>
      </c>
      <c r="D1216" s="114" t="s">
        <v>3538</v>
      </c>
      <c r="E1216" s="114" t="s">
        <v>3539</v>
      </c>
      <c r="F1216" s="115">
        <v>44943</v>
      </c>
      <c r="G1216" s="114" t="s">
        <v>1359</v>
      </c>
      <c r="H1216" s="116">
        <v>8353300</v>
      </c>
      <c r="I1216" s="116">
        <v>7517970</v>
      </c>
      <c r="J1216" s="116">
        <v>7100305</v>
      </c>
      <c r="K1216" s="116">
        <v>417665</v>
      </c>
      <c r="L1216" s="116">
        <v>0</v>
      </c>
      <c r="M1216" s="116">
        <v>417665</v>
      </c>
      <c r="N1216" s="116">
        <v>0</v>
      </c>
      <c r="O1216" s="116">
        <v>0</v>
      </c>
      <c r="P1216" s="120">
        <v>0</v>
      </c>
      <c r="Q1216" s="27" t="str">
        <f>IF(G1216="01 Jan 1900","Unregistered","Registered")</f>
        <v>Registered</v>
      </c>
      <c r="R1216" s="121">
        <f>I1216/H1216</f>
        <v>0.9</v>
      </c>
      <c r="T1216" s="117">
        <f t="shared" si="92"/>
        <v>417665</v>
      </c>
      <c r="U1216" s="117">
        <f t="shared" si="93"/>
        <v>0</v>
      </c>
    </row>
    <row r="1217" spans="1:21" x14ac:dyDescent="0.3">
      <c r="A1217" s="114">
        <v>1015</v>
      </c>
      <c r="B1217" s="114" t="s">
        <v>1879</v>
      </c>
      <c r="C1217" s="114" t="s">
        <v>2005</v>
      </c>
      <c r="D1217" s="114" t="s">
        <v>3816</v>
      </c>
      <c r="E1217" s="114" t="s">
        <v>3817</v>
      </c>
      <c r="F1217" s="115">
        <v>45132</v>
      </c>
      <c r="G1217" s="114" t="s">
        <v>2619</v>
      </c>
      <c r="H1217" s="116">
        <v>7728571</v>
      </c>
      <c r="I1217" s="116">
        <v>6955717</v>
      </c>
      <c r="J1217" s="116">
        <v>6569288</v>
      </c>
      <c r="K1217" s="116">
        <v>386429</v>
      </c>
      <c r="L1217" s="116">
        <v>0</v>
      </c>
      <c r="M1217" s="116">
        <v>386429</v>
      </c>
      <c r="N1217" s="116">
        <v>0</v>
      </c>
      <c r="O1217" s="116">
        <v>0</v>
      </c>
      <c r="P1217" s="120">
        <v>0</v>
      </c>
      <c r="Q1217" s="27" t="str">
        <f>IF(G1217="01 Jan 1900","Unregistered","Registered")</f>
        <v>Registered</v>
      </c>
      <c r="R1217" s="121">
        <f>I1217/H1217</f>
        <v>0.90000040110907953</v>
      </c>
      <c r="T1217" s="117">
        <f t="shared" si="92"/>
        <v>386429</v>
      </c>
      <c r="U1217" s="117">
        <f t="shared" si="93"/>
        <v>0</v>
      </c>
    </row>
    <row r="1218" spans="1:21" x14ac:dyDescent="0.3">
      <c r="A1218" s="114">
        <v>1134</v>
      </c>
      <c r="B1218" s="114" t="s">
        <v>1879</v>
      </c>
      <c r="C1218" s="114" t="s">
        <v>2005</v>
      </c>
      <c r="D1218" s="114" t="s">
        <v>4087</v>
      </c>
      <c r="E1218" s="114" t="s">
        <v>4088</v>
      </c>
      <c r="F1218" s="115">
        <v>45033</v>
      </c>
      <c r="G1218" s="114" t="s">
        <v>3790</v>
      </c>
      <c r="H1218" s="116">
        <v>5746429</v>
      </c>
      <c r="I1218" s="116">
        <v>5171783</v>
      </c>
      <c r="J1218" s="116">
        <v>4884461.9000000004</v>
      </c>
      <c r="K1218" s="116">
        <v>287321.09999999998</v>
      </c>
      <c r="L1218" s="116">
        <v>0</v>
      </c>
      <c r="M1218" s="116">
        <v>287321</v>
      </c>
      <c r="N1218" s="116">
        <v>0.1</v>
      </c>
      <c r="O1218" s="116">
        <v>0</v>
      </c>
      <c r="P1218" s="120">
        <v>0</v>
      </c>
      <c r="Q1218" s="27" t="str">
        <f>IF(G1218="01 Jan 1900","Unregistered","Registered")</f>
        <v>Registered</v>
      </c>
      <c r="R1218" s="121">
        <f>I1218/H1218</f>
        <v>0.89999946053453372</v>
      </c>
      <c r="T1218" s="117">
        <f t="shared" si="92"/>
        <v>287321.09999999998</v>
      </c>
      <c r="U1218" s="117">
        <f t="shared" si="93"/>
        <v>0</v>
      </c>
    </row>
    <row r="1219" spans="1:21" x14ac:dyDescent="0.3">
      <c r="A1219" s="114">
        <v>1137</v>
      </c>
      <c r="B1219" s="114" t="s">
        <v>1879</v>
      </c>
      <c r="C1219" s="114" t="s">
        <v>2005</v>
      </c>
      <c r="D1219" s="114" t="s">
        <v>4095</v>
      </c>
      <c r="E1219" s="114" t="s">
        <v>4096</v>
      </c>
      <c r="F1219" s="115">
        <v>45068</v>
      </c>
      <c r="G1219" s="114" t="s">
        <v>1629</v>
      </c>
      <c r="H1219" s="116">
        <v>5719643</v>
      </c>
      <c r="I1219" s="116">
        <v>5147679</v>
      </c>
      <c r="J1219" s="116">
        <v>4861697</v>
      </c>
      <c r="K1219" s="116">
        <v>285982</v>
      </c>
      <c r="L1219" s="116">
        <v>0</v>
      </c>
      <c r="M1219" s="116">
        <v>285982</v>
      </c>
      <c r="N1219" s="116">
        <v>0</v>
      </c>
      <c r="O1219" s="116">
        <v>0</v>
      </c>
      <c r="P1219" s="120">
        <v>0</v>
      </c>
      <c r="Q1219" s="27" t="str">
        <f>IF(G1219="01 Jan 1900","Unregistered","Registered")</f>
        <v>Registered</v>
      </c>
      <c r="R1219" s="121">
        <f>I1219/H1219</f>
        <v>0.90000005245082604</v>
      </c>
      <c r="T1219" s="117">
        <f t="shared" si="92"/>
        <v>285982</v>
      </c>
      <c r="U1219" s="117">
        <f t="shared" si="93"/>
        <v>0</v>
      </c>
    </row>
    <row r="1220" spans="1:21" x14ac:dyDescent="0.3">
      <c r="A1220" s="114">
        <v>1139</v>
      </c>
      <c r="B1220" s="114" t="s">
        <v>1879</v>
      </c>
      <c r="C1220" s="114" t="s">
        <v>2005</v>
      </c>
      <c r="D1220" s="114" t="s">
        <v>4099</v>
      </c>
      <c r="E1220" s="114" t="s">
        <v>4100</v>
      </c>
      <c r="F1220" s="115">
        <v>44995</v>
      </c>
      <c r="G1220" s="114" t="s">
        <v>4101</v>
      </c>
      <c r="H1220" s="116">
        <v>5710714</v>
      </c>
      <c r="I1220" s="116">
        <v>5139646</v>
      </c>
      <c r="J1220" s="116">
        <v>4854110</v>
      </c>
      <c r="K1220" s="116">
        <v>285536</v>
      </c>
      <c r="L1220" s="116">
        <v>0</v>
      </c>
      <c r="M1220" s="116">
        <v>285536</v>
      </c>
      <c r="N1220" s="116">
        <v>0</v>
      </c>
      <c r="O1220" s="116">
        <v>0</v>
      </c>
      <c r="P1220" s="120">
        <v>0</v>
      </c>
      <c r="Q1220" s="27" t="str">
        <f>IF(G1220="01 Jan 1900","Unregistered","Registered")</f>
        <v>Registered</v>
      </c>
      <c r="R1220" s="121">
        <f>I1220/H1220</f>
        <v>0.90000059537213739</v>
      </c>
      <c r="T1220" s="117">
        <f t="shared" si="92"/>
        <v>285536</v>
      </c>
      <c r="U1220" s="117">
        <f t="shared" si="93"/>
        <v>0</v>
      </c>
    </row>
    <row r="1221" spans="1:21" x14ac:dyDescent="0.3">
      <c r="A1221" s="114">
        <v>1140</v>
      </c>
      <c r="B1221" s="114" t="s">
        <v>1879</v>
      </c>
      <c r="C1221" s="114" t="s">
        <v>2005</v>
      </c>
      <c r="D1221" s="114" t="s">
        <v>4102</v>
      </c>
      <c r="E1221" s="114" t="s">
        <v>4103</v>
      </c>
      <c r="F1221" s="115">
        <v>45000</v>
      </c>
      <c r="G1221" s="114" t="s">
        <v>4104</v>
      </c>
      <c r="H1221" s="116">
        <v>5697321</v>
      </c>
      <c r="I1221" s="116">
        <v>5127589</v>
      </c>
      <c r="J1221" s="116">
        <v>4842723</v>
      </c>
      <c r="K1221" s="116">
        <v>284866</v>
      </c>
      <c r="L1221" s="116">
        <v>0</v>
      </c>
      <c r="M1221" s="116">
        <v>284866</v>
      </c>
      <c r="N1221" s="116">
        <v>0</v>
      </c>
      <c r="O1221" s="116">
        <v>0</v>
      </c>
      <c r="P1221" s="120">
        <v>0</v>
      </c>
      <c r="Q1221" s="27" t="str">
        <f>IF(G1221="01 Jan 1900","Unregistered","Registered")</f>
        <v>Registered</v>
      </c>
      <c r="R1221" s="121">
        <f>I1221/H1221</f>
        <v>0.90000001755210912</v>
      </c>
      <c r="T1221" s="117">
        <f t="shared" si="92"/>
        <v>284866</v>
      </c>
      <c r="U1221" s="117">
        <f t="shared" si="93"/>
        <v>0</v>
      </c>
    </row>
    <row r="1222" spans="1:21" x14ac:dyDescent="0.3">
      <c r="A1222" s="114">
        <v>1141</v>
      </c>
      <c r="B1222" s="114" t="s">
        <v>1879</v>
      </c>
      <c r="C1222" s="114" t="s">
        <v>2005</v>
      </c>
      <c r="D1222" s="114" t="s">
        <v>4105</v>
      </c>
      <c r="E1222" s="114" t="s">
        <v>4106</v>
      </c>
      <c r="F1222" s="115">
        <v>45045</v>
      </c>
      <c r="G1222" s="114" t="s">
        <v>2998</v>
      </c>
      <c r="H1222" s="116">
        <v>5693750</v>
      </c>
      <c r="I1222" s="116">
        <v>5124378</v>
      </c>
      <c r="J1222" s="116">
        <v>4839690</v>
      </c>
      <c r="K1222" s="116">
        <v>284688</v>
      </c>
      <c r="L1222" s="116">
        <v>0</v>
      </c>
      <c r="M1222" s="116">
        <v>284688</v>
      </c>
      <c r="N1222" s="116">
        <v>0</v>
      </c>
      <c r="O1222" s="116">
        <v>0</v>
      </c>
      <c r="P1222" s="120">
        <v>0</v>
      </c>
      <c r="Q1222" s="27" t="str">
        <f>IF(G1222="01 Jan 1900","Unregistered","Registered")</f>
        <v>Registered</v>
      </c>
      <c r="R1222" s="121">
        <f>I1222/H1222</f>
        <v>0.90000052689352361</v>
      </c>
      <c r="T1222" s="117">
        <f t="shared" si="92"/>
        <v>284688</v>
      </c>
      <c r="U1222" s="117">
        <f t="shared" si="93"/>
        <v>0</v>
      </c>
    </row>
    <row r="1223" spans="1:21" x14ac:dyDescent="0.3">
      <c r="A1223" s="114">
        <v>1142</v>
      </c>
      <c r="B1223" s="114" t="s">
        <v>1879</v>
      </c>
      <c r="C1223" s="114" t="s">
        <v>2005</v>
      </c>
      <c r="D1223" s="114" t="s">
        <v>4107</v>
      </c>
      <c r="E1223" s="114" t="s">
        <v>4108</v>
      </c>
      <c r="F1223" s="115">
        <v>44895</v>
      </c>
      <c r="G1223" s="114" t="s">
        <v>4109</v>
      </c>
      <c r="H1223" s="116">
        <v>5688393</v>
      </c>
      <c r="I1223" s="116">
        <v>5119557</v>
      </c>
      <c r="J1223" s="116">
        <v>4835137</v>
      </c>
      <c r="K1223" s="116">
        <v>284420</v>
      </c>
      <c r="L1223" s="116">
        <v>0</v>
      </c>
      <c r="M1223" s="116">
        <v>284420</v>
      </c>
      <c r="N1223" s="116">
        <v>0</v>
      </c>
      <c r="O1223" s="116">
        <v>0</v>
      </c>
      <c r="P1223" s="120">
        <v>0</v>
      </c>
      <c r="Q1223" s="27" t="str">
        <f>IF(G1223="01 Jan 1900","Unregistered","Registered")</f>
        <v>Registered</v>
      </c>
      <c r="R1223" s="121">
        <f>I1223/H1223</f>
        <v>0.90000058012869366</v>
      </c>
      <c r="T1223" s="117">
        <f t="shared" si="92"/>
        <v>284420</v>
      </c>
      <c r="U1223" s="117">
        <f t="shared" si="93"/>
        <v>0</v>
      </c>
    </row>
    <row r="1224" spans="1:21" x14ac:dyDescent="0.3">
      <c r="A1224" s="114">
        <v>1143</v>
      </c>
      <c r="B1224" s="114" t="s">
        <v>1879</v>
      </c>
      <c r="C1224" s="114" t="s">
        <v>2005</v>
      </c>
      <c r="D1224" s="114" t="s">
        <v>4110</v>
      </c>
      <c r="E1224" s="114" t="s">
        <v>4111</v>
      </c>
      <c r="F1224" s="115">
        <v>44985</v>
      </c>
      <c r="G1224" s="114" t="s">
        <v>4112</v>
      </c>
      <c r="H1224" s="116">
        <v>5675000</v>
      </c>
      <c r="I1224" s="116">
        <v>5107500</v>
      </c>
      <c r="J1224" s="116">
        <v>4823750</v>
      </c>
      <c r="K1224" s="116">
        <v>283750</v>
      </c>
      <c r="L1224" s="116">
        <v>0</v>
      </c>
      <c r="M1224" s="116">
        <v>283750</v>
      </c>
      <c r="N1224" s="116">
        <v>0</v>
      </c>
      <c r="O1224" s="116">
        <v>0</v>
      </c>
      <c r="P1224" s="120">
        <v>0</v>
      </c>
      <c r="Q1224" s="27" t="str">
        <f>IF(G1224="01 Jan 1900","Unregistered","Registered")</f>
        <v>Registered</v>
      </c>
      <c r="R1224" s="121">
        <f>I1224/H1224</f>
        <v>0.9</v>
      </c>
      <c r="T1224" s="117">
        <f t="shared" si="92"/>
        <v>283750</v>
      </c>
      <c r="U1224" s="117">
        <f t="shared" si="93"/>
        <v>0</v>
      </c>
    </row>
    <row r="1225" spans="1:21" x14ac:dyDescent="0.3">
      <c r="A1225" s="114">
        <v>1144</v>
      </c>
      <c r="B1225" s="114" t="s">
        <v>1879</v>
      </c>
      <c r="C1225" s="114" t="s">
        <v>2005</v>
      </c>
      <c r="D1225" s="114" t="s">
        <v>4113</v>
      </c>
      <c r="E1225" s="114" t="s">
        <v>4114</v>
      </c>
      <c r="F1225" s="115">
        <v>44953</v>
      </c>
      <c r="G1225" s="114" t="s">
        <v>4115</v>
      </c>
      <c r="H1225" s="116">
        <v>5675000</v>
      </c>
      <c r="I1225" s="116">
        <v>5107500</v>
      </c>
      <c r="J1225" s="116">
        <v>4823750</v>
      </c>
      <c r="K1225" s="116">
        <v>283750</v>
      </c>
      <c r="L1225" s="116">
        <v>0</v>
      </c>
      <c r="M1225" s="116">
        <v>283750</v>
      </c>
      <c r="N1225" s="116">
        <v>0</v>
      </c>
      <c r="O1225" s="116">
        <v>0</v>
      </c>
      <c r="P1225" s="120">
        <v>0</v>
      </c>
      <c r="Q1225" s="27" t="str">
        <f>IF(G1225="01 Jan 1900","Unregistered","Registered")</f>
        <v>Registered</v>
      </c>
      <c r="R1225" s="121">
        <f>I1225/H1225</f>
        <v>0.9</v>
      </c>
      <c r="T1225" s="117">
        <f t="shared" si="92"/>
        <v>283750</v>
      </c>
      <c r="U1225" s="117">
        <f t="shared" si="93"/>
        <v>0</v>
      </c>
    </row>
    <row r="1226" spans="1:21" x14ac:dyDescent="0.3">
      <c r="A1226" s="114">
        <v>1145</v>
      </c>
      <c r="B1226" s="114" t="s">
        <v>1879</v>
      </c>
      <c r="C1226" s="114" t="s">
        <v>2005</v>
      </c>
      <c r="D1226" s="114" t="s">
        <v>4116</v>
      </c>
      <c r="E1226" s="114" t="s">
        <v>4117</v>
      </c>
      <c r="F1226" s="115">
        <v>44985</v>
      </c>
      <c r="G1226" s="114" t="s">
        <v>2325</v>
      </c>
      <c r="H1226" s="116">
        <v>5675000</v>
      </c>
      <c r="I1226" s="116">
        <v>5107500</v>
      </c>
      <c r="J1226" s="116">
        <v>4823750</v>
      </c>
      <c r="K1226" s="116">
        <v>283750</v>
      </c>
      <c r="L1226" s="116">
        <v>0</v>
      </c>
      <c r="M1226" s="116">
        <v>283750</v>
      </c>
      <c r="N1226" s="116">
        <v>0</v>
      </c>
      <c r="O1226" s="116">
        <v>0</v>
      </c>
      <c r="P1226" s="120">
        <v>0</v>
      </c>
      <c r="Q1226" s="27" t="str">
        <f>IF(G1226="01 Jan 1900","Unregistered","Registered")</f>
        <v>Registered</v>
      </c>
      <c r="R1226" s="121">
        <f>I1226/H1226</f>
        <v>0.9</v>
      </c>
      <c r="T1226" s="117">
        <f t="shared" si="92"/>
        <v>283750</v>
      </c>
      <c r="U1226" s="117">
        <f t="shared" si="93"/>
        <v>0</v>
      </c>
    </row>
    <row r="1227" spans="1:21" x14ac:dyDescent="0.3">
      <c r="A1227" s="114">
        <v>1148</v>
      </c>
      <c r="B1227" s="114" t="s">
        <v>1879</v>
      </c>
      <c r="C1227" s="114" t="s">
        <v>2005</v>
      </c>
      <c r="D1227" s="114" t="s">
        <v>4121</v>
      </c>
      <c r="E1227" s="114" t="s">
        <v>4122</v>
      </c>
      <c r="F1227" s="115">
        <v>44943</v>
      </c>
      <c r="G1227" s="114" t="s">
        <v>4123</v>
      </c>
      <c r="H1227" s="116">
        <v>5652679</v>
      </c>
      <c r="I1227" s="116">
        <v>5087411</v>
      </c>
      <c r="J1227" s="116">
        <v>4804777</v>
      </c>
      <c r="K1227" s="116">
        <v>282634</v>
      </c>
      <c r="L1227" s="116">
        <v>0</v>
      </c>
      <c r="M1227" s="116">
        <v>282634</v>
      </c>
      <c r="N1227" s="116">
        <v>0</v>
      </c>
      <c r="O1227" s="116">
        <v>0</v>
      </c>
      <c r="P1227" s="120">
        <v>0</v>
      </c>
      <c r="Q1227" s="27" t="str">
        <f>IF(G1227="01 Jan 1900","Unregistered","Registered")</f>
        <v>Registered</v>
      </c>
      <c r="R1227" s="121">
        <f>I1227/H1227</f>
        <v>0.89999998230927314</v>
      </c>
      <c r="T1227" s="117">
        <f t="shared" si="92"/>
        <v>282634</v>
      </c>
      <c r="U1227" s="117">
        <f t="shared" si="93"/>
        <v>0</v>
      </c>
    </row>
    <row r="1228" spans="1:21" x14ac:dyDescent="0.3">
      <c r="A1228" s="114">
        <v>1149</v>
      </c>
      <c r="B1228" s="114" t="s">
        <v>1879</v>
      </c>
      <c r="C1228" s="114" t="s">
        <v>2005</v>
      </c>
      <c r="D1228" s="114" t="s">
        <v>4124</v>
      </c>
      <c r="E1228" s="114" t="s">
        <v>4125</v>
      </c>
      <c r="F1228" s="115">
        <v>44943</v>
      </c>
      <c r="G1228" s="114" t="s">
        <v>4123</v>
      </c>
      <c r="H1228" s="116">
        <v>5652679</v>
      </c>
      <c r="I1228" s="116">
        <v>5087411</v>
      </c>
      <c r="J1228" s="116">
        <v>4804777</v>
      </c>
      <c r="K1228" s="116">
        <v>282634</v>
      </c>
      <c r="L1228" s="116">
        <v>0</v>
      </c>
      <c r="M1228" s="116">
        <v>282634</v>
      </c>
      <c r="N1228" s="116">
        <v>0</v>
      </c>
      <c r="O1228" s="116">
        <v>0</v>
      </c>
      <c r="P1228" s="120">
        <v>0</v>
      </c>
      <c r="Q1228" s="27" t="str">
        <f>IF(G1228="01 Jan 1900","Unregistered","Registered")</f>
        <v>Registered</v>
      </c>
      <c r="R1228" s="121">
        <f>I1228/H1228</f>
        <v>0.89999998230927314</v>
      </c>
      <c r="T1228" s="117">
        <f t="shared" si="92"/>
        <v>282634</v>
      </c>
      <c r="U1228" s="117">
        <f t="shared" si="93"/>
        <v>0</v>
      </c>
    </row>
    <row r="1229" spans="1:21" x14ac:dyDescent="0.3">
      <c r="A1229" s="114">
        <v>1150</v>
      </c>
      <c r="B1229" s="114" t="s">
        <v>1879</v>
      </c>
      <c r="C1229" s="114" t="s">
        <v>2005</v>
      </c>
      <c r="D1229" s="114" t="s">
        <v>4126</v>
      </c>
      <c r="E1229" s="114" t="s">
        <v>4127</v>
      </c>
      <c r="F1229" s="115">
        <v>45000</v>
      </c>
      <c r="G1229" s="114" t="s">
        <v>4104</v>
      </c>
      <c r="H1229" s="116">
        <v>5652679</v>
      </c>
      <c r="I1229" s="116">
        <v>5087411</v>
      </c>
      <c r="J1229" s="116">
        <v>4804777</v>
      </c>
      <c r="K1229" s="116">
        <v>282634</v>
      </c>
      <c r="L1229" s="116">
        <v>0</v>
      </c>
      <c r="M1229" s="116">
        <v>282634</v>
      </c>
      <c r="N1229" s="116">
        <v>0</v>
      </c>
      <c r="O1229" s="116">
        <v>0</v>
      </c>
      <c r="P1229" s="120">
        <v>0</v>
      </c>
      <c r="Q1229" s="27" t="str">
        <f>IF(G1229="01 Jan 1900","Unregistered","Registered")</f>
        <v>Registered</v>
      </c>
      <c r="R1229" s="121">
        <f>I1229/H1229</f>
        <v>0.89999998230927314</v>
      </c>
      <c r="T1229" s="117">
        <f t="shared" si="92"/>
        <v>282634</v>
      </c>
      <c r="U1229" s="117">
        <f t="shared" si="93"/>
        <v>0</v>
      </c>
    </row>
    <row r="1230" spans="1:21" x14ac:dyDescent="0.3">
      <c r="A1230" s="114">
        <v>1151</v>
      </c>
      <c r="B1230" s="114" t="s">
        <v>1879</v>
      </c>
      <c r="C1230" s="114" t="s">
        <v>2005</v>
      </c>
      <c r="D1230" s="114" t="s">
        <v>4128</v>
      </c>
      <c r="E1230" s="114" t="s">
        <v>4129</v>
      </c>
      <c r="F1230" s="115">
        <v>44985</v>
      </c>
      <c r="G1230" s="114" t="s">
        <v>2159</v>
      </c>
      <c r="H1230" s="116">
        <v>5635500</v>
      </c>
      <c r="I1230" s="116">
        <v>5071950</v>
      </c>
      <c r="J1230" s="116">
        <v>4790175</v>
      </c>
      <c r="K1230" s="116">
        <v>281775</v>
      </c>
      <c r="L1230" s="116">
        <v>0</v>
      </c>
      <c r="M1230" s="116">
        <v>281775</v>
      </c>
      <c r="N1230" s="116">
        <v>0</v>
      </c>
      <c r="O1230" s="116">
        <v>0</v>
      </c>
      <c r="P1230" s="120">
        <v>0</v>
      </c>
      <c r="Q1230" s="27" t="str">
        <f>IF(G1230="01 Jan 1900","Unregistered","Registered")</f>
        <v>Registered</v>
      </c>
      <c r="R1230" s="121">
        <f>I1230/H1230</f>
        <v>0.9</v>
      </c>
      <c r="T1230" s="117">
        <f t="shared" si="92"/>
        <v>281775</v>
      </c>
      <c r="U1230" s="117">
        <f t="shared" si="93"/>
        <v>0</v>
      </c>
    </row>
    <row r="1231" spans="1:21" x14ac:dyDescent="0.3">
      <c r="A1231" s="114">
        <v>1156</v>
      </c>
      <c r="B1231" s="114" t="s">
        <v>1879</v>
      </c>
      <c r="C1231" s="114" t="s">
        <v>2005</v>
      </c>
      <c r="D1231" s="114" t="s">
        <v>4139</v>
      </c>
      <c r="E1231" s="114" t="s">
        <v>4140</v>
      </c>
      <c r="F1231" s="115">
        <v>45012</v>
      </c>
      <c r="G1231" s="114" t="s">
        <v>2541</v>
      </c>
      <c r="H1231" s="116">
        <v>5585714</v>
      </c>
      <c r="I1231" s="116">
        <v>5027146</v>
      </c>
      <c r="J1231" s="116">
        <v>4747860</v>
      </c>
      <c r="K1231" s="116">
        <v>279286</v>
      </c>
      <c r="L1231" s="116">
        <v>0</v>
      </c>
      <c r="M1231" s="116">
        <v>279286</v>
      </c>
      <c r="N1231" s="116">
        <v>0</v>
      </c>
      <c r="O1231" s="116">
        <v>0</v>
      </c>
      <c r="P1231" s="120">
        <v>0</v>
      </c>
      <c r="Q1231" s="27" t="str">
        <f>IF(G1231="01 Jan 1900","Unregistered","Registered")</f>
        <v>Registered</v>
      </c>
      <c r="R1231" s="121">
        <f>I1231/H1231</f>
        <v>0.90000060869568332</v>
      </c>
      <c r="T1231" s="117">
        <f t="shared" si="92"/>
        <v>279286</v>
      </c>
      <c r="U1231" s="117">
        <f t="shared" si="93"/>
        <v>0</v>
      </c>
    </row>
    <row r="1232" spans="1:21" x14ac:dyDescent="0.3">
      <c r="A1232" s="114">
        <v>1192</v>
      </c>
      <c r="B1232" s="114" t="s">
        <v>1879</v>
      </c>
      <c r="C1232" s="114" t="s">
        <v>2005</v>
      </c>
      <c r="D1232" s="114" t="s">
        <v>4221</v>
      </c>
      <c r="E1232" s="114" t="s">
        <v>4222</v>
      </c>
      <c r="F1232" s="115">
        <v>45045</v>
      </c>
      <c r="G1232" s="114" t="s">
        <v>1365</v>
      </c>
      <c r="H1232" s="116">
        <v>5719643</v>
      </c>
      <c r="I1232" s="116">
        <v>5147679</v>
      </c>
      <c r="J1232" s="116">
        <v>4897679</v>
      </c>
      <c r="K1232" s="116">
        <v>250000</v>
      </c>
      <c r="L1232" s="116">
        <v>0</v>
      </c>
      <c r="M1232" s="116">
        <v>250000</v>
      </c>
      <c r="N1232" s="116">
        <v>0</v>
      </c>
      <c r="O1232" s="116">
        <v>0</v>
      </c>
      <c r="P1232" s="120">
        <v>0</v>
      </c>
      <c r="Q1232" s="27" t="str">
        <f>IF(G1232="01 Jan 1900","Unregistered","Registered")</f>
        <v>Registered</v>
      </c>
      <c r="R1232" s="121">
        <f>I1232/H1232</f>
        <v>0.90000005245082604</v>
      </c>
      <c r="T1232" s="117">
        <f t="shared" si="92"/>
        <v>250000</v>
      </c>
      <c r="U1232" s="117">
        <f t="shared" si="93"/>
        <v>0</v>
      </c>
    </row>
    <row r="1233" spans="1:21" x14ac:dyDescent="0.3">
      <c r="A1233" s="114">
        <v>1552</v>
      </c>
      <c r="B1233" s="114" t="s">
        <v>1879</v>
      </c>
      <c r="C1233" s="114" t="s">
        <v>2005</v>
      </c>
      <c r="D1233" s="114" t="s">
        <v>4904</v>
      </c>
      <c r="E1233" s="114" t="s">
        <v>4905</v>
      </c>
      <c r="F1233" s="115">
        <v>44922</v>
      </c>
      <c r="G1233" s="114" t="s">
        <v>3099</v>
      </c>
      <c r="H1233" s="116">
        <v>5580250</v>
      </c>
      <c r="I1233" s="116">
        <v>5022228</v>
      </c>
      <c r="J1233" s="116">
        <v>5022227.5</v>
      </c>
      <c r="K1233" s="116">
        <v>0.5</v>
      </c>
      <c r="L1233" s="116">
        <v>0</v>
      </c>
      <c r="M1233" s="116">
        <v>0.5</v>
      </c>
      <c r="N1233" s="116">
        <v>0</v>
      </c>
      <c r="O1233" s="116">
        <v>0</v>
      </c>
      <c r="P1233" s="120">
        <v>0</v>
      </c>
      <c r="Q1233" s="27" t="str">
        <f>IF(G1233="01 Jan 1900","Unregistered","Registered")</f>
        <v>Registered</v>
      </c>
      <c r="R1233" s="121">
        <f>I1233/H1233</f>
        <v>0.90000053761032217</v>
      </c>
      <c r="T1233" s="117">
        <f t="shared" si="92"/>
        <v>0.5</v>
      </c>
      <c r="U1233" s="117">
        <f t="shared" si="93"/>
        <v>0</v>
      </c>
    </row>
    <row r="1234" spans="1:21" x14ac:dyDescent="0.3">
      <c r="A1234" s="114">
        <v>7569</v>
      </c>
      <c r="B1234" s="114" t="s">
        <v>1879</v>
      </c>
      <c r="C1234" s="114" t="s">
        <v>2005</v>
      </c>
      <c r="D1234" s="114" t="s">
        <v>8052</v>
      </c>
      <c r="E1234" s="114" t="s">
        <v>8053</v>
      </c>
      <c r="F1234" s="115">
        <v>44916</v>
      </c>
      <c r="G1234" s="114" t="s">
        <v>2862</v>
      </c>
      <c r="H1234" s="116">
        <v>5631250</v>
      </c>
      <c r="I1234" s="116">
        <v>5068128</v>
      </c>
      <c r="J1234" s="116">
        <v>5068128</v>
      </c>
      <c r="K1234" s="116">
        <v>0</v>
      </c>
      <c r="L1234" s="116">
        <v>0</v>
      </c>
      <c r="M1234" s="116">
        <v>0</v>
      </c>
      <c r="N1234" s="116">
        <v>0</v>
      </c>
      <c r="O1234" s="116">
        <v>0</v>
      </c>
      <c r="P1234" s="120">
        <v>0</v>
      </c>
      <c r="Q1234" s="27" t="str">
        <f>IF(G1234="01 Jan 1900","Unregistered","Registered")</f>
        <v>Registered</v>
      </c>
      <c r="R1234" s="121">
        <f>I1234/H1234</f>
        <v>0.90000053274139846</v>
      </c>
      <c r="T1234" s="117">
        <f t="shared" si="92"/>
        <v>0</v>
      </c>
      <c r="U1234" s="117">
        <f t="shared" si="93"/>
        <v>0</v>
      </c>
    </row>
    <row r="1235" spans="1:21" x14ac:dyDescent="0.3">
      <c r="A1235" s="114">
        <v>7570</v>
      </c>
      <c r="B1235" s="114" t="s">
        <v>1879</v>
      </c>
      <c r="C1235" s="114" t="s">
        <v>2005</v>
      </c>
      <c r="D1235" s="114" t="s">
        <v>8054</v>
      </c>
      <c r="E1235" s="114" t="s">
        <v>8055</v>
      </c>
      <c r="F1235" s="115">
        <v>45143</v>
      </c>
      <c r="G1235" s="114" t="s">
        <v>2960</v>
      </c>
      <c r="H1235" s="116">
        <v>5764286</v>
      </c>
      <c r="I1235" s="116">
        <v>5187854</v>
      </c>
      <c r="J1235" s="116">
        <v>5187854</v>
      </c>
      <c r="K1235" s="116">
        <v>0</v>
      </c>
      <c r="L1235" s="116">
        <v>0</v>
      </c>
      <c r="M1235" s="116">
        <v>0</v>
      </c>
      <c r="N1235" s="116">
        <v>0</v>
      </c>
      <c r="O1235" s="116">
        <v>0</v>
      </c>
      <c r="P1235" s="120">
        <v>0</v>
      </c>
      <c r="Q1235" s="27" t="str">
        <f>IF(G1235="01 Jan 1900","Unregistered","Registered")</f>
        <v>Registered</v>
      </c>
      <c r="R1235" s="121">
        <f>I1235/H1235</f>
        <v>0.89999941016111973</v>
      </c>
      <c r="T1235" s="117">
        <f t="shared" si="92"/>
        <v>0</v>
      </c>
      <c r="U1235" s="117">
        <f t="shared" si="93"/>
        <v>0</v>
      </c>
    </row>
    <row r="1236" spans="1:21" x14ac:dyDescent="0.3">
      <c r="A1236" s="114">
        <v>7571</v>
      </c>
      <c r="B1236" s="114" t="s">
        <v>1879</v>
      </c>
      <c r="C1236" s="114" t="s">
        <v>2005</v>
      </c>
      <c r="D1236" s="114" t="s">
        <v>8056</v>
      </c>
      <c r="E1236" s="114" t="s">
        <v>8057</v>
      </c>
      <c r="F1236" s="115">
        <v>45159</v>
      </c>
      <c r="G1236" s="114" t="s">
        <v>2924</v>
      </c>
      <c r="H1236" s="116">
        <v>5737500</v>
      </c>
      <c r="I1236" s="116">
        <v>5163750</v>
      </c>
      <c r="J1236" s="116">
        <v>5163750</v>
      </c>
      <c r="K1236" s="116">
        <v>0</v>
      </c>
      <c r="L1236" s="116">
        <v>0</v>
      </c>
      <c r="M1236" s="116">
        <v>0</v>
      </c>
      <c r="N1236" s="116">
        <v>0</v>
      </c>
      <c r="O1236" s="116">
        <v>0</v>
      </c>
      <c r="P1236" s="120">
        <v>0</v>
      </c>
      <c r="Q1236" s="27" t="str">
        <f>IF(G1236="01 Jan 1900","Unregistered","Registered")</f>
        <v>Registered</v>
      </c>
      <c r="R1236" s="121">
        <f>I1236/H1236</f>
        <v>0.9</v>
      </c>
      <c r="T1236" s="117">
        <f t="shared" si="92"/>
        <v>0</v>
      </c>
      <c r="U1236" s="117">
        <f t="shared" si="93"/>
        <v>0</v>
      </c>
    </row>
    <row r="1237" spans="1:21" x14ac:dyDescent="0.3">
      <c r="A1237" s="114">
        <v>7572</v>
      </c>
      <c r="B1237" s="114" t="s">
        <v>1879</v>
      </c>
      <c r="C1237" s="114" t="s">
        <v>2005</v>
      </c>
      <c r="D1237" s="114" t="s">
        <v>8058</v>
      </c>
      <c r="E1237" s="114" t="s">
        <v>8059</v>
      </c>
      <c r="F1237" s="115">
        <v>45016</v>
      </c>
      <c r="G1237" s="114" t="s">
        <v>3094</v>
      </c>
      <c r="H1237" s="116">
        <v>8541964</v>
      </c>
      <c r="I1237" s="116">
        <v>7687769</v>
      </c>
      <c r="J1237" s="116">
        <v>7687769</v>
      </c>
      <c r="K1237" s="116">
        <v>0</v>
      </c>
      <c r="L1237" s="116">
        <v>0</v>
      </c>
      <c r="M1237" s="116">
        <v>0</v>
      </c>
      <c r="N1237" s="116">
        <v>0</v>
      </c>
      <c r="O1237" s="116">
        <v>0</v>
      </c>
      <c r="P1237" s="120">
        <v>0</v>
      </c>
      <c r="Q1237" s="27" t="str">
        <f>IF(G1237="01 Jan 1900","Unregistered","Registered")</f>
        <v>Registered</v>
      </c>
      <c r="R1237" s="121">
        <f>I1237/H1237</f>
        <v>0.90000016389673387</v>
      </c>
      <c r="T1237" s="117">
        <f t="shared" si="92"/>
        <v>0</v>
      </c>
      <c r="U1237" s="117">
        <f t="shared" si="93"/>
        <v>0</v>
      </c>
    </row>
    <row r="1238" spans="1:21" x14ac:dyDescent="0.3">
      <c r="A1238" s="114">
        <v>7573</v>
      </c>
      <c r="B1238" s="114" t="s">
        <v>1879</v>
      </c>
      <c r="C1238" s="114" t="s">
        <v>2005</v>
      </c>
      <c r="D1238" s="114" t="s">
        <v>8060</v>
      </c>
      <c r="E1238" s="114" t="s">
        <v>8061</v>
      </c>
      <c r="F1238" s="115">
        <v>44895</v>
      </c>
      <c r="G1238" s="114" t="s">
        <v>2346</v>
      </c>
      <c r="H1238" s="116">
        <v>8175000</v>
      </c>
      <c r="I1238" s="116">
        <v>7357500</v>
      </c>
      <c r="J1238" s="116">
        <v>7357500</v>
      </c>
      <c r="K1238" s="116">
        <v>0</v>
      </c>
      <c r="L1238" s="116">
        <v>0</v>
      </c>
      <c r="M1238" s="116">
        <v>0</v>
      </c>
      <c r="N1238" s="116">
        <v>0</v>
      </c>
      <c r="O1238" s="116">
        <v>0</v>
      </c>
      <c r="P1238" s="120">
        <v>0</v>
      </c>
      <c r="Q1238" s="27" t="str">
        <f>IF(G1238="01 Jan 1900","Unregistered","Registered")</f>
        <v>Registered</v>
      </c>
      <c r="R1238" s="121">
        <f>I1238/H1238</f>
        <v>0.9</v>
      </c>
      <c r="T1238" s="117">
        <f t="shared" si="92"/>
        <v>0</v>
      </c>
      <c r="U1238" s="117">
        <f t="shared" si="93"/>
        <v>0</v>
      </c>
    </row>
    <row r="1239" spans="1:21" x14ac:dyDescent="0.3">
      <c r="A1239" s="114">
        <v>7574</v>
      </c>
      <c r="B1239" s="114" t="s">
        <v>1879</v>
      </c>
      <c r="C1239" s="114" t="s">
        <v>2005</v>
      </c>
      <c r="D1239" s="114" t="s">
        <v>8062</v>
      </c>
      <c r="E1239" s="114" t="s">
        <v>8063</v>
      </c>
      <c r="F1239" s="115">
        <v>44943</v>
      </c>
      <c r="G1239" s="114" t="s">
        <v>4115</v>
      </c>
      <c r="H1239" s="116">
        <v>5675000</v>
      </c>
      <c r="I1239" s="116">
        <v>5107500</v>
      </c>
      <c r="J1239" s="116">
        <v>5107500</v>
      </c>
      <c r="K1239" s="116">
        <v>0</v>
      </c>
      <c r="L1239" s="116">
        <v>0</v>
      </c>
      <c r="M1239" s="116">
        <v>0</v>
      </c>
      <c r="N1239" s="116">
        <v>0</v>
      </c>
      <c r="O1239" s="116">
        <v>0</v>
      </c>
      <c r="P1239" s="120">
        <v>0</v>
      </c>
      <c r="Q1239" s="27" t="str">
        <f>IF(G1239="01 Jan 1900","Unregistered","Registered")</f>
        <v>Registered</v>
      </c>
      <c r="R1239" s="121">
        <f>I1239/H1239</f>
        <v>0.9</v>
      </c>
      <c r="T1239" s="117">
        <f t="shared" si="92"/>
        <v>0</v>
      </c>
      <c r="U1239" s="117">
        <f t="shared" si="93"/>
        <v>0</v>
      </c>
    </row>
    <row r="1240" spans="1:21" x14ac:dyDescent="0.3">
      <c r="A1240" s="114">
        <v>10104</v>
      </c>
      <c r="B1240" s="114" t="s">
        <v>1879</v>
      </c>
      <c r="C1240" s="114" t="s">
        <v>2005</v>
      </c>
      <c r="D1240" s="114" t="s">
        <v>9461</v>
      </c>
      <c r="E1240" s="114" t="s">
        <v>9462</v>
      </c>
      <c r="F1240" s="115">
        <v>44970</v>
      </c>
      <c r="G1240" s="114" t="s">
        <v>4957</v>
      </c>
      <c r="H1240" s="116">
        <v>5719643</v>
      </c>
      <c r="I1240" s="116">
        <v>5147679</v>
      </c>
      <c r="J1240" s="116">
        <v>5186532</v>
      </c>
      <c r="K1240" s="116">
        <v>-38853</v>
      </c>
      <c r="L1240" s="116">
        <v>0</v>
      </c>
      <c r="M1240" s="116">
        <v>0</v>
      </c>
      <c r="N1240" s="116">
        <v>0</v>
      </c>
      <c r="O1240" s="116">
        <v>0</v>
      </c>
      <c r="P1240" s="120">
        <v>0</v>
      </c>
      <c r="Q1240" s="27" t="str">
        <f>IF(G1240="01 Jan 1900","Unregistered","Registered")</f>
        <v>Registered</v>
      </c>
      <c r="R1240" s="121">
        <f>I1240/H1240</f>
        <v>0.90000005245082604</v>
      </c>
      <c r="T1240" s="117">
        <f t="shared" si="92"/>
        <v>0</v>
      </c>
      <c r="U1240" s="117">
        <f t="shared" si="93"/>
        <v>-38853</v>
      </c>
    </row>
    <row r="1241" spans="1:21" x14ac:dyDescent="0.3">
      <c r="A1241" s="114">
        <v>10349</v>
      </c>
      <c r="B1241" s="114" t="s">
        <v>1879</v>
      </c>
      <c r="C1241" s="114" t="s">
        <v>2005</v>
      </c>
      <c r="D1241" s="114" t="s">
        <v>9858</v>
      </c>
      <c r="E1241" s="114" t="s">
        <v>5188</v>
      </c>
      <c r="F1241" s="115">
        <v>45092</v>
      </c>
      <c r="G1241" s="114" t="s">
        <v>3007</v>
      </c>
      <c r="H1241" s="116">
        <v>8264286</v>
      </c>
      <c r="I1241" s="116">
        <v>7437854</v>
      </c>
      <c r="J1241" s="116">
        <v>7768068</v>
      </c>
      <c r="K1241" s="116">
        <v>-330214</v>
      </c>
      <c r="L1241" s="116">
        <v>0</v>
      </c>
      <c r="M1241" s="116">
        <v>0</v>
      </c>
      <c r="N1241" s="116">
        <v>0</v>
      </c>
      <c r="O1241" s="116">
        <v>0</v>
      </c>
      <c r="P1241" s="120">
        <v>0</v>
      </c>
      <c r="Q1241" s="27" t="str">
        <f>IF(G1241="01 Jan 1900","Unregistered","Registered")</f>
        <v>Registered</v>
      </c>
      <c r="R1241" s="121">
        <f>I1241/H1241</f>
        <v>0.89999958859119833</v>
      </c>
      <c r="T1241" s="117">
        <f t="shared" si="92"/>
        <v>0</v>
      </c>
      <c r="U1241" s="117">
        <f t="shared" si="93"/>
        <v>-330214</v>
      </c>
    </row>
    <row r="1242" spans="1:21" x14ac:dyDescent="0.3">
      <c r="A1242" s="114">
        <v>10431</v>
      </c>
      <c r="B1242" s="114" t="s">
        <v>1879</v>
      </c>
      <c r="C1242" s="114" t="s">
        <v>2005</v>
      </c>
      <c r="D1242" s="114" t="s">
        <v>9984</v>
      </c>
      <c r="E1242" s="114" t="s">
        <v>9985</v>
      </c>
      <c r="F1242" s="115">
        <v>45159</v>
      </c>
      <c r="G1242" s="114" t="s">
        <v>5380</v>
      </c>
      <c r="H1242" s="116">
        <v>8532143</v>
      </c>
      <c r="I1242" s="116">
        <v>7678929</v>
      </c>
      <c r="J1242" s="116">
        <v>8532143</v>
      </c>
      <c r="K1242" s="116">
        <v>-853214</v>
      </c>
      <c r="L1242" s="116">
        <v>0</v>
      </c>
      <c r="M1242" s="116">
        <v>0</v>
      </c>
      <c r="N1242" s="116">
        <v>0</v>
      </c>
      <c r="O1242" s="116">
        <v>0</v>
      </c>
      <c r="P1242" s="120">
        <v>0</v>
      </c>
      <c r="Q1242" s="27" t="str">
        <f>IF(G1242="01 Jan 1900","Unregistered","Registered")</f>
        <v>Registered</v>
      </c>
      <c r="R1242" s="121">
        <f>I1242/H1242</f>
        <v>0.90000003516115468</v>
      </c>
      <c r="T1242" s="117">
        <f t="shared" si="92"/>
        <v>0</v>
      </c>
      <c r="U1242" s="117">
        <f t="shared" si="93"/>
        <v>-853214</v>
      </c>
    </row>
    <row r="1243" spans="1:21" x14ac:dyDescent="0.3">
      <c r="A1243" s="114">
        <v>10436</v>
      </c>
      <c r="B1243" s="114" t="s">
        <v>1879</v>
      </c>
      <c r="C1243" s="114" t="s">
        <v>2005</v>
      </c>
      <c r="D1243" s="114" t="s">
        <v>9993</v>
      </c>
      <c r="E1243" s="114" t="s">
        <v>9994</v>
      </c>
      <c r="F1243" s="115">
        <v>45287</v>
      </c>
      <c r="G1243" s="114" t="s">
        <v>2473</v>
      </c>
      <c r="H1243" s="116">
        <v>9059460</v>
      </c>
      <c r="I1243" s="116">
        <v>8153512</v>
      </c>
      <c r="J1243" s="116">
        <v>9059460</v>
      </c>
      <c r="K1243" s="116">
        <v>-905948</v>
      </c>
      <c r="L1243" s="116">
        <v>0</v>
      </c>
      <c r="M1243" s="116">
        <v>0</v>
      </c>
      <c r="N1243" s="116">
        <v>0</v>
      </c>
      <c r="O1243" s="116">
        <v>0</v>
      </c>
      <c r="P1243" s="120">
        <v>0</v>
      </c>
      <c r="Q1243" s="27" t="str">
        <f>IF(G1243="01 Jan 1900","Unregistered","Registered")</f>
        <v>Registered</v>
      </c>
      <c r="R1243" s="121">
        <f>I1243/H1243</f>
        <v>0.89999977923629004</v>
      </c>
      <c r="T1243" s="117">
        <f t="shared" si="92"/>
        <v>0</v>
      </c>
      <c r="U1243" s="117">
        <f t="shared" si="93"/>
        <v>-905948</v>
      </c>
    </row>
    <row r="1244" spans="1:21" x14ac:dyDescent="0.3">
      <c r="A1244" s="114">
        <v>169</v>
      </c>
      <c r="B1244" s="114" t="s">
        <v>1430</v>
      </c>
      <c r="C1244" s="114" t="s">
        <v>1786</v>
      </c>
      <c r="D1244" s="114" t="s">
        <v>1787</v>
      </c>
      <c r="E1244" s="114" t="s">
        <v>1788</v>
      </c>
      <c r="F1244" s="115">
        <v>45280</v>
      </c>
      <c r="G1244" s="114" t="s">
        <v>1789</v>
      </c>
      <c r="H1244" s="116">
        <v>5560000</v>
      </c>
      <c r="I1244" s="116">
        <v>3892000</v>
      </c>
      <c r="J1244" s="116">
        <v>400000</v>
      </c>
      <c r="K1244" s="116">
        <v>3492000</v>
      </c>
      <c r="L1244" s="116">
        <v>0</v>
      </c>
      <c r="M1244" s="116">
        <v>0</v>
      </c>
      <c r="N1244" s="116">
        <v>0</v>
      </c>
      <c r="O1244" s="116">
        <v>0</v>
      </c>
      <c r="P1244" s="120">
        <v>3492000</v>
      </c>
      <c r="Q1244" s="27" t="str">
        <f>IF(G1244="01 Jan 1900","Unregistered","Registered")</f>
        <v>Registered</v>
      </c>
      <c r="R1244" s="121">
        <f>I1244/H1244</f>
        <v>0.7</v>
      </c>
      <c r="T1244" s="117">
        <f t="shared" si="92"/>
        <v>3492000</v>
      </c>
      <c r="U1244" s="117">
        <f t="shared" si="93"/>
        <v>0</v>
      </c>
    </row>
    <row r="1245" spans="1:21" x14ac:dyDescent="0.3">
      <c r="A1245" s="114">
        <v>210</v>
      </c>
      <c r="B1245" s="114" t="s">
        <v>1430</v>
      </c>
      <c r="C1245" s="114" t="s">
        <v>1786</v>
      </c>
      <c r="D1245" s="114" t="s">
        <v>1895</v>
      </c>
      <c r="E1245" s="114" t="s">
        <v>1896</v>
      </c>
      <c r="F1245" s="115">
        <v>45094</v>
      </c>
      <c r="G1245" s="114" t="s">
        <v>1897</v>
      </c>
      <c r="H1245" s="116">
        <v>9000000</v>
      </c>
      <c r="I1245" s="116">
        <v>6300000</v>
      </c>
      <c r="J1245" s="116">
        <v>3464524</v>
      </c>
      <c r="K1245" s="116">
        <v>2835476</v>
      </c>
      <c r="L1245" s="116">
        <v>0</v>
      </c>
      <c r="M1245" s="116">
        <v>0</v>
      </c>
      <c r="N1245" s="116">
        <v>0</v>
      </c>
      <c r="O1245" s="116">
        <v>0</v>
      </c>
      <c r="P1245" s="120">
        <v>2835476</v>
      </c>
      <c r="Q1245" s="27" t="str">
        <f>IF(G1245="01 Jan 1900","Unregistered","Registered")</f>
        <v>Registered</v>
      </c>
      <c r="R1245" s="121">
        <f>I1245/H1245</f>
        <v>0.7</v>
      </c>
      <c r="T1245" s="117">
        <f t="shared" si="92"/>
        <v>2835476</v>
      </c>
      <c r="U1245" s="117">
        <f t="shared" si="93"/>
        <v>0</v>
      </c>
    </row>
    <row r="1246" spans="1:21" x14ac:dyDescent="0.3">
      <c r="A1246" s="114">
        <v>239</v>
      </c>
      <c r="B1246" s="114" t="s">
        <v>1430</v>
      </c>
      <c r="C1246" s="114" t="s">
        <v>1786</v>
      </c>
      <c r="D1246" s="114" t="s">
        <v>1961</v>
      </c>
      <c r="E1246" s="114" t="s">
        <v>1962</v>
      </c>
      <c r="F1246" s="115">
        <v>45218</v>
      </c>
      <c r="G1246" s="114" t="s">
        <v>1963</v>
      </c>
      <c r="H1246" s="116">
        <v>9636000</v>
      </c>
      <c r="I1246" s="116">
        <v>6745200</v>
      </c>
      <c r="J1246" s="116">
        <v>4154850</v>
      </c>
      <c r="K1246" s="116">
        <v>2590350</v>
      </c>
      <c r="L1246" s="116">
        <v>0</v>
      </c>
      <c r="M1246" s="116">
        <v>0</v>
      </c>
      <c r="N1246" s="116">
        <v>0</v>
      </c>
      <c r="O1246" s="116">
        <v>0</v>
      </c>
      <c r="P1246" s="120">
        <v>2590350</v>
      </c>
      <c r="Q1246" s="27" t="str">
        <f>IF(G1246="01 Jan 1900","Unregistered","Registered")</f>
        <v>Registered</v>
      </c>
      <c r="R1246" s="121">
        <f>I1246/H1246</f>
        <v>0.7</v>
      </c>
      <c r="T1246" s="117">
        <f t="shared" si="92"/>
        <v>2590350</v>
      </c>
      <c r="U1246" s="117">
        <f t="shared" si="93"/>
        <v>0</v>
      </c>
    </row>
    <row r="1247" spans="1:21" x14ac:dyDescent="0.3">
      <c r="A1247" s="114">
        <v>316</v>
      </c>
      <c r="B1247" s="114" t="s">
        <v>1430</v>
      </c>
      <c r="C1247" s="114" t="s">
        <v>1786</v>
      </c>
      <c r="D1247" s="114" t="s">
        <v>2142</v>
      </c>
      <c r="E1247" s="114" t="s">
        <v>1794</v>
      </c>
      <c r="F1247" s="115">
        <v>45159</v>
      </c>
      <c r="G1247" s="114" t="s">
        <v>1514</v>
      </c>
      <c r="H1247" s="116">
        <v>9636000</v>
      </c>
      <c r="I1247" s="116">
        <v>6745200</v>
      </c>
      <c r="J1247" s="116">
        <v>5000000</v>
      </c>
      <c r="K1247" s="116">
        <v>1745200</v>
      </c>
      <c r="L1247" s="116">
        <v>0</v>
      </c>
      <c r="M1247" s="116">
        <v>0</v>
      </c>
      <c r="N1247" s="116">
        <v>0</v>
      </c>
      <c r="O1247" s="116">
        <v>0</v>
      </c>
      <c r="P1247" s="120">
        <v>1745200</v>
      </c>
      <c r="Q1247" s="27" t="str">
        <f>IF(G1247="01 Jan 1900","Unregistered","Registered")</f>
        <v>Registered</v>
      </c>
      <c r="R1247" s="121">
        <f>I1247/H1247</f>
        <v>0.7</v>
      </c>
      <c r="T1247" s="117">
        <f t="shared" si="92"/>
        <v>1745200</v>
      </c>
      <c r="U1247" s="117">
        <f t="shared" si="93"/>
        <v>0</v>
      </c>
    </row>
    <row r="1248" spans="1:21" x14ac:dyDescent="0.3">
      <c r="A1248" s="114">
        <v>1261</v>
      </c>
      <c r="B1248" s="114" t="s">
        <v>1430</v>
      </c>
      <c r="C1248" s="114" t="s">
        <v>1786</v>
      </c>
      <c r="D1248" s="114" t="s">
        <v>4364</v>
      </c>
      <c r="E1248" s="114" t="s">
        <v>4365</v>
      </c>
      <c r="F1248" s="115">
        <v>45412</v>
      </c>
      <c r="G1248" s="114" t="s">
        <v>2075</v>
      </c>
      <c r="H1248" s="116">
        <v>5560000</v>
      </c>
      <c r="I1248" s="116">
        <v>4670400</v>
      </c>
      <c r="J1248" s="116">
        <v>4500000</v>
      </c>
      <c r="K1248" s="116">
        <v>170400</v>
      </c>
      <c r="L1248" s="116">
        <v>0</v>
      </c>
      <c r="M1248" s="116">
        <v>0</v>
      </c>
      <c r="N1248" s="116">
        <v>0</v>
      </c>
      <c r="O1248" s="116">
        <v>0</v>
      </c>
      <c r="P1248" s="120">
        <v>170400</v>
      </c>
      <c r="Q1248" s="27" t="str">
        <f>IF(G1248="01 Jan 1900","Unregistered","Registered")</f>
        <v>Registered</v>
      </c>
      <c r="R1248" s="121">
        <f>I1248/H1248</f>
        <v>0.84</v>
      </c>
      <c r="T1248" s="117">
        <f t="shared" si="92"/>
        <v>170400</v>
      </c>
      <c r="U1248" s="117">
        <f t="shared" si="93"/>
        <v>0</v>
      </c>
    </row>
    <row r="1249" spans="1:29" x14ac:dyDescent="0.3">
      <c r="A1249" s="114">
        <v>1262</v>
      </c>
      <c r="B1249" s="114" t="s">
        <v>1430</v>
      </c>
      <c r="C1249" s="114" t="s">
        <v>1786</v>
      </c>
      <c r="D1249" s="114" t="s">
        <v>4366</v>
      </c>
      <c r="E1249" s="114" t="s">
        <v>4367</v>
      </c>
      <c r="F1249" s="115">
        <v>45094</v>
      </c>
      <c r="G1249" s="114" t="s">
        <v>4368</v>
      </c>
      <c r="H1249" s="116">
        <v>6672000</v>
      </c>
      <c r="I1249" s="116">
        <v>4670400</v>
      </c>
      <c r="J1249" s="116">
        <v>4500001</v>
      </c>
      <c r="K1249" s="116">
        <v>170399</v>
      </c>
      <c r="L1249" s="116">
        <v>0</v>
      </c>
      <c r="M1249" s="116">
        <v>0</v>
      </c>
      <c r="N1249" s="116">
        <v>0</v>
      </c>
      <c r="O1249" s="116">
        <v>0</v>
      </c>
      <c r="P1249" s="120">
        <v>170399</v>
      </c>
      <c r="Q1249" s="27" t="str">
        <f>IF(G1249="01 Jan 1900","Unregistered","Registered")</f>
        <v>Registered</v>
      </c>
      <c r="R1249" s="121">
        <f>I1249/H1249</f>
        <v>0.7</v>
      </c>
      <c r="T1249" s="117">
        <f t="shared" si="92"/>
        <v>170399</v>
      </c>
      <c r="U1249" s="117">
        <f t="shared" si="93"/>
        <v>0</v>
      </c>
    </row>
    <row r="1250" spans="1:29" x14ac:dyDescent="0.3">
      <c r="A1250" s="114">
        <v>1494</v>
      </c>
      <c r="B1250" s="114" t="s">
        <v>1430</v>
      </c>
      <c r="C1250" s="114" t="s">
        <v>1786</v>
      </c>
      <c r="D1250" s="114" t="s">
        <v>4825</v>
      </c>
      <c r="E1250" s="114" t="s">
        <v>4826</v>
      </c>
      <c r="F1250" s="115">
        <v>45161</v>
      </c>
      <c r="G1250" s="114" t="s">
        <v>4827</v>
      </c>
      <c r="H1250" s="116">
        <v>5560000</v>
      </c>
      <c r="I1250" s="116">
        <v>3892000</v>
      </c>
      <c r="J1250" s="116">
        <v>3885000</v>
      </c>
      <c r="K1250" s="116">
        <v>7000</v>
      </c>
      <c r="L1250" s="116">
        <v>0</v>
      </c>
      <c r="M1250" s="116">
        <v>0</v>
      </c>
      <c r="N1250" s="116">
        <v>0</v>
      </c>
      <c r="O1250" s="116">
        <v>0</v>
      </c>
      <c r="P1250" s="120">
        <v>7000</v>
      </c>
      <c r="Q1250" s="27" t="str">
        <f>IF(G1250="01 Jan 1900","Unregistered","Registered")</f>
        <v>Registered</v>
      </c>
      <c r="R1250" s="121">
        <f>I1250/H1250</f>
        <v>0.7</v>
      </c>
      <c r="T1250" s="117">
        <f t="shared" si="92"/>
        <v>7000</v>
      </c>
      <c r="U1250" s="117">
        <f t="shared" si="93"/>
        <v>0</v>
      </c>
    </row>
    <row r="1251" spans="1:29" x14ac:dyDescent="0.3">
      <c r="A1251" s="114">
        <v>5217</v>
      </c>
      <c r="B1251" s="114" t="s">
        <v>1430</v>
      </c>
      <c r="C1251" s="114" t="s">
        <v>1786</v>
      </c>
      <c r="D1251" s="114" t="s">
        <v>5828</v>
      </c>
      <c r="E1251" s="114" t="s">
        <v>5829</v>
      </c>
      <c r="F1251" s="115">
        <v>45121</v>
      </c>
      <c r="G1251" s="114" t="s">
        <v>3626</v>
      </c>
      <c r="H1251" s="116">
        <v>8760000</v>
      </c>
      <c r="I1251" s="116">
        <v>6132000</v>
      </c>
      <c r="J1251" s="116">
        <v>6132000</v>
      </c>
      <c r="K1251" s="116">
        <v>0</v>
      </c>
      <c r="L1251" s="116">
        <v>0</v>
      </c>
      <c r="M1251" s="116">
        <v>0</v>
      </c>
      <c r="N1251" s="116">
        <v>0</v>
      </c>
      <c r="O1251" s="116">
        <v>0</v>
      </c>
      <c r="P1251" s="120">
        <v>0</v>
      </c>
      <c r="Q1251" s="27" t="str">
        <f>IF(G1251="01 Jan 1900","Unregistered","Registered")</f>
        <v>Registered</v>
      </c>
      <c r="R1251" s="121">
        <f>I1251/H1251</f>
        <v>0.7</v>
      </c>
      <c r="T1251" s="117">
        <f t="shared" si="92"/>
        <v>0</v>
      </c>
      <c r="U1251" s="117">
        <f t="shared" si="93"/>
        <v>0</v>
      </c>
    </row>
    <row r="1252" spans="1:29" x14ac:dyDescent="0.3">
      <c r="A1252" s="114">
        <v>5218</v>
      </c>
      <c r="B1252" s="114" t="s">
        <v>1430</v>
      </c>
      <c r="C1252" s="114" t="s">
        <v>1786</v>
      </c>
      <c r="D1252" s="114" t="s">
        <v>5830</v>
      </c>
      <c r="E1252" s="114" t="s">
        <v>5831</v>
      </c>
      <c r="F1252" s="115">
        <v>45094</v>
      </c>
      <c r="G1252" s="114" t="s">
        <v>3753</v>
      </c>
      <c r="H1252" s="116">
        <v>9636000</v>
      </c>
      <c r="I1252" s="116">
        <v>6745200</v>
      </c>
      <c r="J1252" s="116">
        <v>6745200</v>
      </c>
      <c r="K1252" s="116">
        <v>0</v>
      </c>
      <c r="L1252" s="116">
        <v>0</v>
      </c>
      <c r="M1252" s="116">
        <v>0</v>
      </c>
      <c r="N1252" s="116">
        <v>0</v>
      </c>
      <c r="O1252" s="116">
        <v>0</v>
      </c>
      <c r="P1252" s="120">
        <v>0</v>
      </c>
      <c r="Q1252" s="27" t="str">
        <f>IF(G1252="01 Jan 1900","Unregistered","Registered")</f>
        <v>Registered</v>
      </c>
      <c r="R1252" s="121">
        <f>I1252/H1252</f>
        <v>0.7</v>
      </c>
      <c r="T1252" s="117">
        <f t="shared" si="92"/>
        <v>0</v>
      </c>
      <c r="U1252" s="117">
        <f t="shared" si="93"/>
        <v>0</v>
      </c>
    </row>
    <row r="1253" spans="1:29" x14ac:dyDescent="0.3">
      <c r="A1253" s="114">
        <v>10185</v>
      </c>
      <c r="B1253" s="114" t="s">
        <v>1430</v>
      </c>
      <c r="C1253" s="114" t="s">
        <v>1786</v>
      </c>
      <c r="D1253" s="114" t="s">
        <v>9578</v>
      </c>
      <c r="E1253" s="114" t="s">
        <v>6207</v>
      </c>
      <c r="F1253" s="115">
        <v>45094</v>
      </c>
      <c r="G1253" s="114" t="s">
        <v>3753</v>
      </c>
      <c r="H1253" s="116">
        <v>9636000</v>
      </c>
      <c r="I1253" s="116">
        <v>6745200</v>
      </c>
      <c r="J1253" s="116">
        <v>6841560</v>
      </c>
      <c r="K1253" s="116">
        <v>-96360</v>
      </c>
      <c r="L1253" s="116">
        <v>0</v>
      </c>
      <c r="M1253" s="116">
        <v>0</v>
      </c>
      <c r="N1253" s="116">
        <v>0</v>
      </c>
      <c r="O1253" s="116">
        <v>0</v>
      </c>
      <c r="P1253" s="120">
        <v>0</v>
      </c>
      <c r="Q1253" s="27" t="str">
        <f>IF(G1253="01 Jan 1900","Unregistered","Registered")</f>
        <v>Registered</v>
      </c>
      <c r="R1253" s="121">
        <f>I1253/H1253</f>
        <v>0.7</v>
      </c>
      <c r="T1253" s="117">
        <f t="shared" si="92"/>
        <v>0</v>
      </c>
      <c r="U1253" s="117">
        <f t="shared" si="93"/>
        <v>-96360</v>
      </c>
    </row>
    <row r="1254" spans="1:29" x14ac:dyDescent="0.3">
      <c r="A1254" s="114">
        <v>10353</v>
      </c>
      <c r="B1254" s="114" t="s">
        <v>1430</v>
      </c>
      <c r="C1254" s="114" t="s">
        <v>1786</v>
      </c>
      <c r="D1254" s="114" t="s">
        <v>9864</v>
      </c>
      <c r="E1254" s="114" t="s">
        <v>9865</v>
      </c>
      <c r="F1254" s="115">
        <v>45090</v>
      </c>
      <c r="G1254" s="114" t="s">
        <v>4866</v>
      </c>
      <c r="H1254" s="116">
        <v>8760000</v>
      </c>
      <c r="I1254" s="116">
        <v>6132000</v>
      </c>
      <c r="J1254" s="116">
        <v>6479657</v>
      </c>
      <c r="K1254" s="116">
        <v>-347657</v>
      </c>
      <c r="L1254" s="116">
        <v>0</v>
      </c>
      <c r="M1254" s="116">
        <v>0</v>
      </c>
      <c r="N1254" s="116">
        <v>0</v>
      </c>
      <c r="O1254" s="116">
        <v>0</v>
      </c>
      <c r="P1254" s="120">
        <v>17300</v>
      </c>
      <c r="Q1254" s="27" t="str">
        <f>IF(G1254="01 Jan 1900","Unregistered","Registered")</f>
        <v>Registered</v>
      </c>
      <c r="R1254" s="121">
        <f>I1254/H1254</f>
        <v>0.7</v>
      </c>
      <c r="T1254" s="117">
        <f t="shared" si="92"/>
        <v>17300</v>
      </c>
      <c r="U1254" s="117">
        <f t="shared" si="93"/>
        <v>-364957</v>
      </c>
    </row>
    <row r="1255" spans="1:29" x14ac:dyDescent="0.3">
      <c r="A1255" s="114">
        <v>10429</v>
      </c>
      <c r="B1255" s="114" t="s">
        <v>1430</v>
      </c>
      <c r="C1255" s="114" t="s">
        <v>1786</v>
      </c>
      <c r="D1255" s="114" t="s">
        <v>9980</v>
      </c>
      <c r="E1255" s="114" t="s">
        <v>9981</v>
      </c>
      <c r="F1255" s="115">
        <v>45089</v>
      </c>
      <c r="G1255" s="114" t="s">
        <v>3420</v>
      </c>
      <c r="H1255" s="116">
        <v>6000000</v>
      </c>
      <c r="I1255" s="116">
        <v>4200000</v>
      </c>
      <c r="J1255" s="116">
        <v>5000000</v>
      </c>
      <c r="K1255" s="116">
        <v>-800000</v>
      </c>
      <c r="L1255" s="116">
        <v>0</v>
      </c>
      <c r="M1255" s="116">
        <v>0</v>
      </c>
      <c r="N1255" s="116">
        <v>0</v>
      </c>
      <c r="O1255" s="116">
        <v>0</v>
      </c>
      <c r="P1255" s="120">
        <v>0</v>
      </c>
      <c r="Q1255" s="27" t="str">
        <f>IF(G1255="01 Jan 1900","Unregistered","Registered")</f>
        <v>Registered</v>
      </c>
      <c r="R1255" s="121">
        <f>I1255/H1255</f>
        <v>0.7</v>
      </c>
      <c r="T1255" s="117">
        <f t="shared" si="92"/>
        <v>0</v>
      </c>
      <c r="U1255" s="117">
        <f t="shared" si="93"/>
        <v>-800000</v>
      </c>
    </row>
    <row r="1256" spans="1:29" x14ac:dyDescent="0.3">
      <c r="A1256" s="114">
        <v>10433</v>
      </c>
      <c r="B1256" s="114" t="s">
        <v>1430</v>
      </c>
      <c r="C1256" s="114" t="s">
        <v>1786</v>
      </c>
      <c r="D1256" s="114" t="s">
        <v>9987</v>
      </c>
      <c r="E1256" s="114" t="s">
        <v>9988</v>
      </c>
      <c r="F1256" s="115">
        <v>45107</v>
      </c>
      <c r="G1256" s="114" t="s">
        <v>4794</v>
      </c>
      <c r="H1256" s="116">
        <v>10854000</v>
      </c>
      <c r="I1256" s="116">
        <v>7597800</v>
      </c>
      <c r="J1256" s="116">
        <v>8475000</v>
      </c>
      <c r="K1256" s="116">
        <v>-877200</v>
      </c>
      <c r="L1256" s="116">
        <v>0</v>
      </c>
      <c r="M1256" s="116">
        <v>0</v>
      </c>
      <c r="N1256" s="116">
        <v>0</v>
      </c>
      <c r="O1256" s="116">
        <v>0</v>
      </c>
      <c r="P1256" s="120">
        <v>0</v>
      </c>
      <c r="Q1256" s="27" t="str">
        <f>IF(G1256="01 Jan 1900","Unregistered","Registered")</f>
        <v>Registered</v>
      </c>
      <c r="R1256" s="121">
        <f>I1256/H1256</f>
        <v>0.7</v>
      </c>
      <c r="T1256" s="117">
        <f t="shared" si="92"/>
        <v>0</v>
      </c>
      <c r="U1256" s="117">
        <f t="shared" si="93"/>
        <v>-877200</v>
      </c>
    </row>
    <row r="1257" spans="1:29" x14ac:dyDescent="0.3">
      <c r="A1257" s="114">
        <v>10438</v>
      </c>
      <c r="B1257" s="114" t="s">
        <v>1430</v>
      </c>
      <c r="C1257" s="114" t="s">
        <v>1786</v>
      </c>
      <c r="D1257" s="114" t="s">
        <v>9995</v>
      </c>
      <c r="E1257" s="114" t="s">
        <v>9996</v>
      </c>
      <c r="F1257" s="115">
        <v>45090</v>
      </c>
      <c r="G1257" s="114" t="s">
        <v>4866</v>
      </c>
      <c r="H1257" s="116">
        <v>8030000</v>
      </c>
      <c r="I1257" s="116">
        <v>5621000</v>
      </c>
      <c r="J1257" s="116">
        <v>6530757</v>
      </c>
      <c r="K1257" s="116">
        <v>-909757</v>
      </c>
      <c r="L1257" s="116">
        <v>0</v>
      </c>
      <c r="M1257" s="116">
        <v>0</v>
      </c>
      <c r="N1257" s="116">
        <v>0</v>
      </c>
      <c r="O1257" s="116">
        <v>0</v>
      </c>
      <c r="P1257" s="120">
        <v>17300</v>
      </c>
      <c r="Q1257" s="27" t="str">
        <f>IF(G1257="01 Jan 1900","Unregistered","Registered")</f>
        <v>Registered</v>
      </c>
      <c r="R1257" s="121">
        <f>I1257/H1257</f>
        <v>0.7</v>
      </c>
      <c r="T1257" s="117">
        <f t="shared" si="92"/>
        <v>17300</v>
      </c>
      <c r="U1257" s="117">
        <f t="shared" si="93"/>
        <v>-927057</v>
      </c>
    </row>
    <row r="1258" spans="1:29" x14ac:dyDescent="0.3">
      <c r="A1258" s="114">
        <v>10439</v>
      </c>
      <c r="B1258" s="114" t="s">
        <v>1430</v>
      </c>
      <c r="C1258" s="114" t="s">
        <v>1786</v>
      </c>
      <c r="D1258" s="114" t="s">
        <v>9997</v>
      </c>
      <c r="E1258" s="114" t="s">
        <v>4843</v>
      </c>
      <c r="F1258" s="115">
        <v>45104</v>
      </c>
      <c r="G1258" s="114" t="s">
        <v>4794</v>
      </c>
      <c r="H1258" s="116">
        <v>11299500</v>
      </c>
      <c r="I1258" s="116">
        <v>7909650</v>
      </c>
      <c r="J1258" s="116">
        <v>8821990</v>
      </c>
      <c r="K1258" s="116">
        <v>-912340</v>
      </c>
      <c r="L1258" s="116">
        <v>0</v>
      </c>
      <c r="M1258" s="116">
        <v>0</v>
      </c>
      <c r="N1258" s="116">
        <v>0</v>
      </c>
      <c r="O1258" s="116">
        <v>0</v>
      </c>
      <c r="P1258" s="120">
        <v>0</v>
      </c>
      <c r="Q1258" s="27" t="str">
        <f>IF(G1258="01 Jan 1900","Unregistered","Registered")</f>
        <v>Registered</v>
      </c>
      <c r="R1258" s="121">
        <f>I1258/H1258</f>
        <v>0.7</v>
      </c>
      <c r="T1258" s="117">
        <f t="shared" si="92"/>
        <v>0</v>
      </c>
      <c r="U1258" s="117">
        <f t="shared" si="93"/>
        <v>-912340</v>
      </c>
    </row>
    <row r="1259" spans="1:29" x14ac:dyDescent="0.3">
      <c r="A1259" s="114">
        <v>10454</v>
      </c>
      <c r="B1259" s="114" t="s">
        <v>1430</v>
      </c>
      <c r="C1259" s="114" t="s">
        <v>1786</v>
      </c>
      <c r="D1259" s="114" t="s">
        <v>10020</v>
      </c>
      <c r="E1259" s="114" t="s">
        <v>10021</v>
      </c>
      <c r="F1259" s="115">
        <v>45107</v>
      </c>
      <c r="G1259" s="114" t="s">
        <v>2401</v>
      </c>
      <c r="H1259" s="116">
        <v>7628500</v>
      </c>
      <c r="I1259" s="116">
        <v>5339950</v>
      </c>
      <c r="J1259" s="116">
        <v>6350000</v>
      </c>
      <c r="K1259" s="116">
        <v>-1010050</v>
      </c>
      <c r="L1259" s="116">
        <v>0</v>
      </c>
      <c r="M1259" s="116">
        <v>0</v>
      </c>
      <c r="N1259" s="116">
        <v>0</v>
      </c>
      <c r="O1259" s="116">
        <v>0</v>
      </c>
      <c r="P1259" s="120">
        <v>0</v>
      </c>
      <c r="Q1259" s="27" t="str">
        <f>IF(G1259="01 Jan 1900","Unregistered","Registered")</f>
        <v>Registered</v>
      </c>
      <c r="R1259" s="121">
        <f>I1259/H1259</f>
        <v>0.7</v>
      </c>
      <c r="T1259" s="117">
        <f t="shared" si="92"/>
        <v>0</v>
      </c>
      <c r="U1259" s="117">
        <f t="shared" si="93"/>
        <v>-1010050</v>
      </c>
    </row>
    <row r="1260" spans="1:29" x14ac:dyDescent="0.3">
      <c r="A1260" s="114">
        <v>10479</v>
      </c>
      <c r="B1260" s="114" t="s">
        <v>1430</v>
      </c>
      <c r="C1260" s="114" t="s">
        <v>1786</v>
      </c>
      <c r="D1260" s="114" t="s">
        <v>10063</v>
      </c>
      <c r="E1260" s="114" t="s">
        <v>6698</v>
      </c>
      <c r="F1260" s="115">
        <v>45092</v>
      </c>
      <c r="G1260" s="114" t="s">
        <v>2924</v>
      </c>
      <c r="H1260" s="116">
        <v>6672000</v>
      </c>
      <c r="I1260" s="116">
        <v>4670400</v>
      </c>
      <c r="J1260" s="116">
        <v>6000000</v>
      </c>
      <c r="K1260" s="116">
        <v>-1329600</v>
      </c>
      <c r="L1260" s="116">
        <v>0</v>
      </c>
      <c r="M1260" s="116">
        <v>0</v>
      </c>
      <c r="N1260" s="116">
        <v>0</v>
      </c>
      <c r="O1260" s="116">
        <v>0</v>
      </c>
      <c r="P1260" s="120">
        <v>0</v>
      </c>
      <c r="Q1260" s="27" t="str">
        <f>IF(G1260="01 Jan 1900","Unregistered","Registered")</f>
        <v>Registered</v>
      </c>
      <c r="R1260" s="121">
        <f>I1260/H1260</f>
        <v>0.7</v>
      </c>
      <c r="T1260" s="117">
        <f t="shared" si="92"/>
        <v>0</v>
      </c>
      <c r="U1260" s="117">
        <f t="shared" si="93"/>
        <v>-1329600</v>
      </c>
    </row>
    <row r="1261" spans="1:29" x14ac:dyDescent="0.3">
      <c r="A1261" s="114">
        <v>10495</v>
      </c>
      <c r="B1261" s="114" t="s">
        <v>1430</v>
      </c>
      <c r="C1261" s="114" t="s">
        <v>1786</v>
      </c>
      <c r="D1261" s="114" t="s">
        <v>10083</v>
      </c>
      <c r="E1261" s="114" t="s">
        <v>10084</v>
      </c>
      <c r="F1261" s="115">
        <v>45090</v>
      </c>
      <c r="G1261" s="114" t="s">
        <v>5174</v>
      </c>
      <c r="H1261" s="116">
        <v>8370000</v>
      </c>
      <c r="I1261" s="116">
        <v>5859000</v>
      </c>
      <c r="J1261" s="116">
        <v>7506957</v>
      </c>
      <c r="K1261" s="116">
        <v>-1647957</v>
      </c>
      <c r="L1261" s="116">
        <v>0</v>
      </c>
      <c r="M1261" s="116">
        <v>0</v>
      </c>
      <c r="N1261" s="116">
        <v>0</v>
      </c>
      <c r="O1261" s="116">
        <v>0</v>
      </c>
      <c r="P1261" s="120">
        <v>0</v>
      </c>
      <c r="Q1261" s="27" t="str">
        <f>IF(G1261="01 Jan 1900","Unregistered","Registered")</f>
        <v>Registered</v>
      </c>
      <c r="R1261" s="121">
        <f>I1261/H1261</f>
        <v>0.7</v>
      </c>
      <c r="T1261" s="117">
        <f t="shared" si="92"/>
        <v>0</v>
      </c>
      <c r="U1261" s="117">
        <f t="shared" si="93"/>
        <v>-1647957</v>
      </c>
    </row>
    <row r="1262" spans="1:29" x14ac:dyDescent="0.3">
      <c r="A1262" s="114">
        <v>10800</v>
      </c>
      <c r="B1262" s="114" t="s">
        <v>1430</v>
      </c>
      <c r="C1262" s="114" t="s">
        <v>1786</v>
      </c>
      <c r="D1262" s="114" t="s">
        <v>10311</v>
      </c>
      <c r="E1262" s="114" t="s">
        <v>10312</v>
      </c>
      <c r="F1262" s="115">
        <v>45260</v>
      </c>
      <c r="G1262" s="114" t="s">
        <v>10313</v>
      </c>
      <c r="H1262" s="116">
        <v>1</v>
      </c>
      <c r="I1262" s="116">
        <v>1</v>
      </c>
      <c r="J1262" s="116"/>
      <c r="K1262" s="116">
        <f>I1262-J1262</f>
        <v>1</v>
      </c>
      <c r="L1262" s="116">
        <v>0</v>
      </c>
      <c r="M1262" s="116">
        <v>0</v>
      </c>
      <c r="N1262" s="116">
        <v>0</v>
      </c>
      <c r="O1262" s="116">
        <v>0</v>
      </c>
      <c r="P1262" s="120">
        <v>1</v>
      </c>
      <c r="Q1262" s="27" t="str">
        <f>IF(G1262="01 Jan 1900","Unregistered","Registered")</f>
        <v>Registered</v>
      </c>
      <c r="R1262" s="121">
        <f>I1262/H1262</f>
        <v>1</v>
      </c>
      <c r="T1262" s="117">
        <f t="shared" si="92"/>
        <v>1</v>
      </c>
      <c r="U1262" s="117">
        <f t="shared" si="93"/>
        <v>0</v>
      </c>
    </row>
    <row r="1263" spans="1:29" x14ac:dyDescent="0.3">
      <c r="A1263" s="99">
        <v>10871</v>
      </c>
      <c r="B1263" s="99" t="s">
        <v>130</v>
      </c>
      <c r="C1263" s="99" t="s">
        <v>134</v>
      </c>
      <c r="D1263" s="99" t="s">
        <v>10353</v>
      </c>
      <c r="E1263" s="99" t="s">
        <v>135</v>
      </c>
      <c r="F1263" s="100">
        <v>46112</v>
      </c>
      <c r="G1263" s="99" t="s">
        <v>1898</v>
      </c>
      <c r="H1263" s="96">
        <v>9331200</v>
      </c>
      <c r="I1263" s="96">
        <v>0</v>
      </c>
      <c r="J1263" s="96"/>
      <c r="K1263" s="96"/>
      <c r="L1263" s="96">
        <v>0</v>
      </c>
      <c r="M1263" s="96">
        <v>0</v>
      </c>
      <c r="N1263" s="96">
        <v>0</v>
      </c>
      <c r="O1263" s="96">
        <v>0</v>
      </c>
      <c r="P1263" s="122">
        <v>0</v>
      </c>
      <c r="Q1263" s="101" t="str">
        <f>IF(G1263="01 Jan 1900","Unregistered","Registered")</f>
        <v>Unregistered</v>
      </c>
      <c r="R1263" s="123"/>
      <c r="S1263" s="95"/>
      <c r="T1263" s="101"/>
      <c r="U1263" s="101"/>
      <c r="V1263" s="101"/>
      <c r="W1263" s="101"/>
      <c r="X1263" s="101"/>
      <c r="Y1263" s="101"/>
      <c r="Z1263" s="101"/>
      <c r="AA1263" s="101"/>
      <c r="AB1263" s="101"/>
      <c r="AC1263" s="101"/>
    </row>
    <row r="1264" spans="1:29" x14ac:dyDescent="0.3">
      <c r="A1264" s="114">
        <v>240</v>
      </c>
      <c r="B1264" s="114" t="s">
        <v>130</v>
      </c>
      <c r="C1264" s="114" t="s">
        <v>134</v>
      </c>
      <c r="D1264" s="114" t="s">
        <v>1964</v>
      </c>
      <c r="E1264" s="114" t="s">
        <v>1965</v>
      </c>
      <c r="F1264" s="115">
        <v>46109</v>
      </c>
      <c r="G1264" s="114" t="s">
        <v>1429</v>
      </c>
      <c r="H1264" s="116">
        <v>9273600</v>
      </c>
      <c r="I1264" s="116">
        <v>2782080</v>
      </c>
      <c r="J1264" s="116">
        <v>200000</v>
      </c>
      <c r="K1264" s="116">
        <v>2582080</v>
      </c>
      <c r="L1264" s="116">
        <v>2582080</v>
      </c>
      <c r="M1264" s="116">
        <v>0</v>
      </c>
      <c r="N1264" s="116">
        <v>0</v>
      </c>
      <c r="O1264" s="116">
        <v>0</v>
      </c>
      <c r="P1264" s="120">
        <v>0</v>
      </c>
      <c r="Q1264" s="27" t="str">
        <f>IF(G1264="01 Jan 1900","Unregistered","Registered")</f>
        <v>Registered</v>
      </c>
      <c r="R1264" s="121">
        <f>I1264/H1264</f>
        <v>0.3</v>
      </c>
      <c r="T1264" s="117">
        <f t="shared" ref="T1264:T1293" si="94">L1264+M1264+N1264+O1264+P1264</f>
        <v>2582080</v>
      </c>
      <c r="U1264" s="117">
        <f t="shared" ref="U1264:U1293" si="95">K1264-T1264</f>
        <v>0</v>
      </c>
    </row>
    <row r="1265" spans="1:21" x14ac:dyDescent="0.3">
      <c r="A1265" s="114">
        <v>307</v>
      </c>
      <c r="B1265" s="114" t="s">
        <v>130</v>
      </c>
      <c r="C1265" s="114" t="s">
        <v>134</v>
      </c>
      <c r="D1265" s="114" t="s">
        <v>2124</v>
      </c>
      <c r="E1265" s="114" t="s">
        <v>2125</v>
      </c>
      <c r="F1265" s="115">
        <v>46098</v>
      </c>
      <c r="G1265" s="114" t="s">
        <v>1847</v>
      </c>
      <c r="H1265" s="116">
        <v>9043200</v>
      </c>
      <c r="I1265" s="116">
        <v>2712960</v>
      </c>
      <c r="J1265" s="116">
        <v>904320</v>
      </c>
      <c r="K1265" s="116">
        <v>1808640</v>
      </c>
      <c r="L1265" s="116">
        <v>1808640</v>
      </c>
      <c r="M1265" s="116">
        <v>0</v>
      </c>
      <c r="N1265" s="116">
        <v>0</v>
      </c>
      <c r="O1265" s="116">
        <v>0</v>
      </c>
      <c r="P1265" s="120">
        <v>0</v>
      </c>
      <c r="Q1265" s="27" t="str">
        <f>IF(G1265="01 Jan 1900","Unregistered","Registered")</f>
        <v>Registered</v>
      </c>
      <c r="R1265" s="121">
        <f>I1265/H1265</f>
        <v>0.3</v>
      </c>
      <c r="T1265" s="117">
        <f t="shared" si="94"/>
        <v>1808640</v>
      </c>
      <c r="U1265" s="117">
        <f t="shared" si="95"/>
        <v>0</v>
      </c>
    </row>
    <row r="1266" spans="1:21" x14ac:dyDescent="0.3">
      <c r="A1266" s="114">
        <v>317</v>
      </c>
      <c r="B1266" s="114" t="s">
        <v>130</v>
      </c>
      <c r="C1266" s="114" t="s">
        <v>134</v>
      </c>
      <c r="D1266" s="114" t="s">
        <v>2143</v>
      </c>
      <c r="E1266" s="114" t="s">
        <v>2144</v>
      </c>
      <c r="F1266" s="115">
        <v>45894</v>
      </c>
      <c r="G1266" s="114" t="s">
        <v>1535</v>
      </c>
      <c r="H1266" s="116">
        <v>8697600</v>
      </c>
      <c r="I1266" s="116">
        <v>2609280</v>
      </c>
      <c r="J1266" s="116">
        <v>869760</v>
      </c>
      <c r="K1266" s="116">
        <v>1739520</v>
      </c>
      <c r="L1266" s="116">
        <v>0</v>
      </c>
      <c r="M1266" s="116">
        <v>0</v>
      </c>
      <c r="N1266" s="116">
        <v>1739520</v>
      </c>
      <c r="O1266" s="116">
        <v>0</v>
      </c>
      <c r="P1266" s="120">
        <v>0</v>
      </c>
      <c r="Q1266" s="27" t="str">
        <f>IF(G1266="01 Jan 1900","Unregistered","Registered")</f>
        <v>Registered</v>
      </c>
      <c r="R1266" s="121">
        <f>I1266/H1266</f>
        <v>0.3</v>
      </c>
      <c r="T1266" s="117">
        <f t="shared" si="94"/>
        <v>1739520</v>
      </c>
      <c r="U1266" s="117">
        <f t="shared" si="95"/>
        <v>0</v>
      </c>
    </row>
    <row r="1267" spans="1:21" x14ac:dyDescent="0.3">
      <c r="A1267" s="114">
        <v>1562</v>
      </c>
      <c r="B1267" s="114" t="s">
        <v>130</v>
      </c>
      <c r="C1267" s="114" t="s">
        <v>134</v>
      </c>
      <c r="D1267" s="114" t="s">
        <v>4919</v>
      </c>
      <c r="E1267" s="114" t="s">
        <v>4920</v>
      </c>
      <c r="F1267" s="115">
        <v>45808</v>
      </c>
      <c r="G1267" s="114" t="s">
        <v>4921</v>
      </c>
      <c r="H1267" s="116">
        <v>8891136</v>
      </c>
      <c r="I1267" s="116">
        <v>2667341</v>
      </c>
      <c r="J1267" s="116">
        <v>2667340.6</v>
      </c>
      <c r="K1267" s="116">
        <v>0.4</v>
      </c>
      <c r="L1267" s="116">
        <v>0</v>
      </c>
      <c r="M1267" s="116">
        <v>0</v>
      </c>
      <c r="N1267" s="116">
        <v>0</v>
      </c>
      <c r="O1267" s="116">
        <v>0</v>
      </c>
      <c r="P1267" s="120">
        <v>0.4</v>
      </c>
      <c r="Q1267" s="27" t="str">
        <f>IF(G1267="01 Jan 1900","Unregistered","Registered")</f>
        <v>Registered</v>
      </c>
      <c r="R1267" s="121">
        <f>I1267/H1267</f>
        <v>0.30000002249431346</v>
      </c>
      <c r="T1267" s="117">
        <f t="shared" si="94"/>
        <v>0.4</v>
      </c>
      <c r="U1267" s="117">
        <f t="shared" si="95"/>
        <v>0</v>
      </c>
    </row>
    <row r="1268" spans="1:21" x14ac:dyDescent="0.3">
      <c r="A1268" s="114">
        <v>6739</v>
      </c>
      <c r="B1268" s="114" t="s">
        <v>130</v>
      </c>
      <c r="C1268" s="114" t="s">
        <v>134</v>
      </c>
      <c r="D1268" s="114" t="s">
        <v>7089</v>
      </c>
      <c r="E1268" s="114" t="s">
        <v>7090</v>
      </c>
      <c r="F1268" s="115">
        <v>45842</v>
      </c>
      <c r="G1268" s="114" t="s">
        <v>3163</v>
      </c>
      <c r="H1268" s="116">
        <v>8888832</v>
      </c>
      <c r="I1268" s="116">
        <v>1777766</v>
      </c>
      <c r="J1268" s="116">
        <v>1777766</v>
      </c>
      <c r="K1268" s="116">
        <v>0</v>
      </c>
      <c r="L1268" s="116">
        <v>0</v>
      </c>
      <c r="M1268" s="116">
        <v>0</v>
      </c>
      <c r="N1268" s="116">
        <v>0</v>
      </c>
      <c r="O1268" s="116">
        <v>0</v>
      </c>
      <c r="P1268" s="120">
        <v>0</v>
      </c>
      <c r="Q1268" s="27" t="str">
        <f>IF(G1268="01 Jan 1900","Unregistered","Registered")</f>
        <v>Registered</v>
      </c>
      <c r="R1268" s="121">
        <f>I1268/H1268</f>
        <v>0.19999995499971199</v>
      </c>
      <c r="T1268" s="117">
        <f t="shared" si="94"/>
        <v>0</v>
      </c>
      <c r="U1268" s="117">
        <f t="shared" si="95"/>
        <v>0</v>
      </c>
    </row>
    <row r="1269" spans="1:21" x14ac:dyDescent="0.3">
      <c r="A1269" s="114">
        <v>6740</v>
      </c>
      <c r="B1269" s="114" t="s">
        <v>130</v>
      </c>
      <c r="C1269" s="114" t="s">
        <v>134</v>
      </c>
      <c r="D1269" s="114" t="s">
        <v>7091</v>
      </c>
      <c r="E1269" s="114" t="s">
        <v>7092</v>
      </c>
      <c r="F1269" s="115">
        <v>45926</v>
      </c>
      <c r="G1269" s="114" t="s">
        <v>2081</v>
      </c>
      <c r="H1269" s="116">
        <v>8711424</v>
      </c>
      <c r="I1269" s="116">
        <v>1742287</v>
      </c>
      <c r="J1269" s="116">
        <v>1742287</v>
      </c>
      <c r="K1269" s="116">
        <v>0</v>
      </c>
      <c r="L1269" s="116">
        <v>0</v>
      </c>
      <c r="M1269" s="116">
        <v>0</v>
      </c>
      <c r="N1269" s="116">
        <v>0</v>
      </c>
      <c r="O1269" s="116">
        <v>0</v>
      </c>
      <c r="P1269" s="120">
        <v>0</v>
      </c>
      <c r="Q1269" s="27" t="str">
        <f>IF(G1269="01 Jan 1900","Unregistered","Registered")</f>
        <v>Registered</v>
      </c>
      <c r="R1269" s="121">
        <f>I1269/H1269</f>
        <v>0.2000002525419495</v>
      </c>
      <c r="T1269" s="117">
        <f t="shared" si="94"/>
        <v>0</v>
      </c>
      <c r="U1269" s="117">
        <f t="shared" si="95"/>
        <v>0</v>
      </c>
    </row>
    <row r="1270" spans="1:21" x14ac:dyDescent="0.3">
      <c r="A1270" s="114">
        <v>6741</v>
      </c>
      <c r="B1270" s="114" t="s">
        <v>130</v>
      </c>
      <c r="C1270" s="114" t="s">
        <v>134</v>
      </c>
      <c r="D1270" s="114" t="s">
        <v>7093</v>
      </c>
      <c r="E1270" s="114" t="s">
        <v>7094</v>
      </c>
      <c r="F1270" s="115">
        <v>46051</v>
      </c>
      <c r="G1270" s="114" t="s">
        <v>2407</v>
      </c>
      <c r="H1270" s="116">
        <v>9067392</v>
      </c>
      <c r="I1270" s="116">
        <v>2720217</v>
      </c>
      <c r="J1270" s="116">
        <v>2720217</v>
      </c>
      <c r="K1270" s="116">
        <v>0</v>
      </c>
      <c r="L1270" s="116">
        <v>0</v>
      </c>
      <c r="M1270" s="116">
        <v>0</v>
      </c>
      <c r="N1270" s="116">
        <v>0</v>
      </c>
      <c r="O1270" s="116">
        <v>0</v>
      </c>
      <c r="P1270" s="120">
        <v>0</v>
      </c>
      <c r="Q1270" s="27" t="str">
        <f>IF(G1270="01 Jan 1900","Unregistered","Registered")</f>
        <v>Registered</v>
      </c>
      <c r="R1270" s="121">
        <f>I1270/H1270</f>
        <v>0.29999993382882312</v>
      </c>
      <c r="T1270" s="117">
        <f t="shared" si="94"/>
        <v>0</v>
      </c>
      <c r="U1270" s="117">
        <f t="shared" si="95"/>
        <v>0</v>
      </c>
    </row>
    <row r="1271" spans="1:21" x14ac:dyDescent="0.3">
      <c r="A1271" s="114">
        <v>6742</v>
      </c>
      <c r="B1271" s="114" t="s">
        <v>130</v>
      </c>
      <c r="C1271" s="114" t="s">
        <v>134</v>
      </c>
      <c r="D1271" s="114" t="s">
        <v>7095</v>
      </c>
      <c r="E1271" s="114" t="s">
        <v>7096</v>
      </c>
      <c r="F1271" s="115">
        <v>45565</v>
      </c>
      <c r="G1271" s="114" t="s">
        <v>6107</v>
      </c>
      <c r="H1271" s="116">
        <v>9072000</v>
      </c>
      <c r="I1271" s="116">
        <v>2721600</v>
      </c>
      <c r="J1271" s="116">
        <v>2721600</v>
      </c>
      <c r="K1271" s="116">
        <v>0</v>
      </c>
      <c r="L1271" s="116">
        <v>0</v>
      </c>
      <c r="M1271" s="116">
        <v>0</v>
      </c>
      <c r="N1271" s="116">
        <v>0</v>
      </c>
      <c r="O1271" s="116">
        <v>0</v>
      </c>
      <c r="P1271" s="120">
        <v>0</v>
      </c>
      <c r="Q1271" s="27" t="str">
        <f>IF(G1271="01 Jan 1900","Unregistered","Registered")</f>
        <v>Registered</v>
      </c>
      <c r="R1271" s="121">
        <f>I1271/H1271</f>
        <v>0.3</v>
      </c>
      <c r="T1271" s="117">
        <f t="shared" si="94"/>
        <v>0</v>
      </c>
      <c r="U1271" s="117">
        <f t="shared" si="95"/>
        <v>0</v>
      </c>
    </row>
    <row r="1272" spans="1:21" x14ac:dyDescent="0.3">
      <c r="A1272" s="114">
        <v>6743</v>
      </c>
      <c r="B1272" s="114" t="s">
        <v>130</v>
      </c>
      <c r="C1272" s="114" t="s">
        <v>134</v>
      </c>
      <c r="D1272" s="114" t="s">
        <v>7097</v>
      </c>
      <c r="E1272" s="114" t="s">
        <v>7098</v>
      </c>
      <c r="F1272" s="115">
        <v>45675</v>
      </c>
      <c r="G1272" s="114" t="s">
        <v>5429</v>
      </c>
      <c r="H1272" s="116">
        <v>12806550</v>
      </c>
      <c r="I1272" s="116">
        <v>3841965</v>
      </c>
      <c r="J1272" s="116">
        <v>3841965</v>
      </c>
      <c r="K1272" s="116">
        <v>0</v>
      </c>
      <c r="L1272" s="116">
        <v>0</v>
      </c>
      <c r="M1272" s="116">
        <v>0</v>
      </c>
      <c r="N1272" s="116">
        <v>0</v>
      </c>
      <c r="O1272" s="116">
        <v>0</v>
      </c>
      <c r="P1272" s="120">
        <v>0</v>
      </c>
      <c r="Q1272" s="27" t="str">
        <f>IF(G1272="01 Jan 1900","Unregistered","Registered")</f>
        <v>Registered</v>
      </c>
      <c r="R1272" s="121">
        <f>I1272/H1272</f>
        <v>0.3</v>
      </c>
      <c r="T1272" s="117">
        <f t="shared" si="94"/>
        <v>0</v>
      </c>
      <c r="U1272" s="117">
        <f t="shared" si="95"/>
        <v>0</v>
      </c>
    </row>
    <row r="1273" spans="1:21" x14ac:dyDescent="0.3">
      <c r="A1273" s="114">
        <v>6744</v>
      </c>
      <c r="B1273" s="114" t="s">
        <v>130</v>
      </c>
      <c r="C1273" s="114" t="s">
        <v>134</v>
      </c>
      <c r="D1273" s="114" t="s">
        <v>7099</v>
      </c>
      <c r="E1273" s="114" t="s">
        <v>7100</v>
      </c>
      <c r="F1273" s="115">
        <v>45954</v>
      </c>
      <c r="G1273" s="114" t="s">
        <v>7101</v>
      </c>
      <c r="H1273" s="116">
        <v>8978688</v>
      </c>
      <c r="I1273" s="116">
        <v>2693607</v>
      </c>
      <c r="J1273" s="116">
        <v>2693607</v>
      </c>
      <c r="K1273" s="116">
        <v>0</v>
      </c>
      <c r="L1273" s="116">
        <v>0</v>
      </c>
      <c r="M1273" s="116">
        <v>0</v>
      </c>
      <c r="N1273" s="116">
        <v>0</v>
      </c>
      <c r="O1273" s="116">
        <v>0</v>
      </c>
      <c r="P1273" s="120">
        <v>0</v>
      </c>
      <c r="Q1273" s="27" t="str">
        <f>IF(G1273="01 Jan 1900","Unregistered","Registered")</f>
        <v>Registered</v>
      </c>
      <c r="R1273" s="121">
        <f>I1273/H1273</f>
        <v>0.30000006682490804</v>
      </c>
      <c r="T1273" s="117">
        <f t="shared" si="94"/>
        <v>0</v>
      </c>
      <c r="U1273" s="117">
        <f t="shared" si="95"/>
        <v>0</v>
      </c>
    </row>
    <row r="1274" spans="1:21" x14ac:dyDescent="0.3">
      <c r="A1274" s="114">
        <v>6745</v>
      </c>
      <c r="B1274" s="114" t="s">
        <v>130</v>
      </c>
      <c r="C1274" s="114" t="s">
        <v>134</v>
      </c>
      <c r="D1274" s="114" t="s">
        <v>7102</v>
      </c>
      <c r="E1274" s="114" t="s">
        <v>7103</v>
      </c>
      <c r="F1274" s="115">
        <v>45747</v>
      </c>
      <c r="G1274" s="114" t="s">
        <v>3286</v>
      </c>
      <c r="H1274" s="116">
        <v>8355456</v>
      </c>
      <c r="I1274" s="116">
        <v>2506637</v>
      </c>
      <c r="J1274" s="116">
        <v>2506637</v>
      </c>
      <c r="K1274" s="116">
        <v>0</v>
      </c>
      <c r="L1274" s="116">
        <v>0</v>
      </c>
      <c r="M1274" s="116">
        <v>0</v>
      </c>
      <c r="N1274" s="116">
        <v>0</v>
      </c>
      <c r="O1274" s="116">
        <v>0</v>
      </c>
      <c r="P1274" s="120">
        <v>0</v>
      </c>
      <c r="Q1274" s="27" t="str">
        <f>IF(G1274="01 Jan 1900","Unregistered","Registered")</f>
        <v>Registered</v>
      </c>
      <c r="R1274" s="121">
        <f>I1274/H1274</f>
        <v>0.30000002393645542</v>
      </c>
      <c r="T1274" s="117">
        <f t="shared" si="94"/>
        <v>0</v>
      </c>
      <c r="U1274" s="117">
        <f t="shared" si="95"/>
        <v>0</v>
      </c>
    </row>
    <row r="1275" spans="1:21" x14ac:dyDescent="0.3">
      <c r="A1275" s="114">
        <v>6746</v>
      </c>
      <c r="B1275" s="114" t="s">
        <v>130</v>
      </c>
      <c r="C1275" s="114" t="s">
        <v>134</v>
      </c>
      <c r="D1275" s="114" t="s">
        <v>7104</v>
      </c>
      <c r="E1275" s="114" t="s">
        <v>7105</v>
      </c>
      <c r="F1275" s="115">
        <v>45861</v>
      </c>
      <c r="G1275" s="114" t="s">
        <v>7106</v>
      </c>
      <c r="H1275" s="116">
        <v>8710272</v>
      </c>
      <c r="I1275" s="116">
        <v>2613081</v>
      </c>
      <c r="J1275" s="116">
        <v>2613081</v>
      </c>
      <c r="K1275" s="116">
        <v>0</v>
      </c>
      <c r="L1275" s="116">
        <v>0</v>
      </c>
      <c r="M1275" s="116">
        <v>0</v>
      </c>
      <c r="N1275" s="116">
        <v>0</v>
      </c>
      <c r="O1275" s="116">
        <v>0</v>
      </c>
      <c r="P1275" s="120">
        <v>0</v>
      </c>
      <c r="Q1275" s="27" t="str">
        <f>IF(G1275="01 Jan 1900","Unregistered","Registered")</f>
        <v>Registered</v>
      </c>
      <c r="R1275" s="121">
        <f>I1275/H1275</f>
        <v>0.29999993111581358</v>
      </c>
      <c r="T1275" s="117">
        <f t="shared" si="94"/>
        <v>0</v>
      </c>
      <c r="U1275" s="117">
        <f t="shared" si="95"/>
        <v>0</v>
      </c>
    </row>
    <row r="1276" spans="1:21" x14ac:dyDescent="0.3">
      <c r="A1276" s="114">
        <v>6747</v>
      </c>
      <c r="B1276" s="114" t="s">
        <v>130</v>
      </c>
      <c r="C1276" s="114" t="s">
        <v>134</v>
      </c>
      <c r="D1276" s="114" t="s">
        <v>7107</v>
      </c>
      <c r="E1276" s="114" t="s">
        <v>7108</v>
      </c>
      <c r="F1276" s="115">
        <v>46022</v>
      </c>
      <c r="G1276" s="114" t="s">
        <v>1401</v>
      </c>
      <c r="H1276" s="116">
        <v>8939520</v>
      </c>
      <c r="I1276" s="116">
        <v>2681856</v>
      </c>
      <c r="J1276" s="116">
        <v>2681856</v>
      </c>
      <c r="K1276" s="116">
        <v>0</v>
      </c>
      <c r="L1276" s="116">
        <v>0</v>
      </c>
      <c r="M1276" s="116">
        <v>0</v>
      </c>
      <c r="N1276" s="116">
        <v>0</v>
      </c>
      <c r="O1276" s="116">
        <v>0</v>
      </c>
      <c r="P1276" s="120">
        <v>0</v>
      </c>
      <c r="Q1276" s="27" t="str">
        <f>IF(G1276="01 Jan 1900","Unregistered","Registered")</f>
        <v>Registered</v>
      </c>
      <c r="R1276" s="121">
        <f>I1276/H1276</f>
        <v>0.3</v>
      </c>
      <c r="T1276" s="117">
        <f t="shared" si="94"/>
        <v>0</v>
      </c>
      <c r="U1276" s="117">
        <f t="shared" si="95"/>
        <v>0</v>
      </c>
    </row>
    <row r="1277" spans="1:21" x14ac:dyDescent="0.3">
      <c r="A1277" s="114">
        <v>6748</v>
      </c>
      <c r="B1277" s="114" t="s">
        <v>130</v>
      </c>
      <c r="C1277" s="114" t="s">
        <v>134</v>
      </c>
      <c r="D1277" s="114" t="s">
        <v>7109</v>
      </c>
      <c r="E1277" s="114" t="s">
        <v>7110</v>
      </c>
      <c r="F1277" s="115">
        <v>45857</v>
      </c>
      <c r="G1277" s="114" t="s">
        <v>4921</v>
      </c>
      <c r="H1277" s="116">
        <v>8755200</v>
      </c>
      <c r="I1277" s="116">
        <v>2626560</v>
      </c>
      <c r="J1277" s="116">
        <v>2626560</v>
      </c>
      <c r="K1277" s="116">
        <v>0</v>
      </c>
      <c r="L1277" s="116">
        <v>0</v>
      </c>
      <c r="M1277" s="116">
        <v>0</v>
      </c>
      <c r="N1277" s="116">
        <v>0</v>
      </c>
      <c r="O1277" s="116">
        <v>0</v>
      </c>
      <c r="P1277" s="120">
        <v>0</v>
      </c>
      <c r="Q1277" s="27" t="str">
        <f>IF(G1277="01 Jan 1900","Unregistered","Registered")</f>
        <v>Registered</v>
      </c>
      <c r="R1277" s="121">
        <f>I1277/H1277</f>
        <v>0.3</v>
      </c>
      <c r="T1277" s="117">
        <f t="shared" si="94"/>
        <v>0</v>
      </c>
      <c r="U1277" s="117">
        <f t="shared" si="95"/>
        <v>0</v>
      </c>
    </row>
    <row r="1278" spans="1:21" x14ac:dyDescent="0.3">
      <c r="A1278" s="114">
        <v>10067</v>
      </c>
      <c r="B1278" s="114" t="s">
        <v>130</v>
      </c>
      <c r="C1278" s="114" t="s">
        <v>134</v>
      </c>
      <c r="D1278" s="114" t="s">
        <v>9395</v>
      </c>
      <c r="E1278" s="114" t="s">
        <v>9396</v>
      </c>
      <c r="F1278" s="115">
        <v>45643</v>
      </c>
      <c r="G1278" s="114" t="s">
        <v>2170</v>
      </c>
      <c r="H1278" s="116">
        <v>13236300</v>
      </c>
      <c r="I1278" s="116">
        <v>3970890</v>
      </c>
      <c r="J1278" s="116">
        <v>3970891</v>
      </c>
      <c r="K1278" s="116">
        <v>-1</v>
      </c>
      <c r="L1278" s="116">
        <v>0</v>
      </c>
      <c r="M1278" s="116">
        <v>0</v>
      </c>
      <c r="N1278" s="116">
        <v>0</v>
      </c>
      <c r="O1278" s="116">
        <v>0</v>
      </c>
      <c r="P1278" s="120">
        <v>232254</v>
      </c>
      <c r="Q1278" s="27" t="str">
        <f>IF(G1278="01 Jan 1900","Unregistered","Registered")</f>
        <v>Registered</v>
      </c>
      <c r="R1278" s="121">
        <f>I1278/H1278</f>
        <v>0.3</v>
      </c>
      <c r="T1278" s="117">
        <f t="shared" si="94"/>
        <v>232254</v>
      </c>
      <c r="U1278" s="117">
        <f t="shared" si="95"/>
        <v>-232255</v>
      </c>
    </row>
    <row r="1279" spans="1:21" x14ac:dyDescent="0.3">
      <c r="A1279" s="114">
        <v>10068</v>
      </c>
      <c r="B1279" s="114" t="s">
        <v>130</v>
      </c>
      <c r="C1279" s="114" t="s">
        <v>134</v>
      </c>
      <c r="D1279" s="114" t="s">
        <v>9397</v>
      </c>
      <c r="E1279" s="114" t="s">
        <v>9398</v>
      </c>
      <c r="F1279" s="115">
        <v>45777</v>
      </c>
      <c r="G1279" s="114" t="s">
        <v>1974</v>
      </c>
      <c r="H1279" s="116">
        <v>8891136</v>
      </c>
      <c r="I1279" s="116">
        <v>2667341</v>
      </c>
      <c r="J1279" s="116">
        <v>2667342</v>
      </c>
      <c r="K1279" s="116">
        <v>-1</v>
      </c>
      <c r="L1279" s="116">
        <v>0</v>
      </c>
      <c r="M1279" s="116">
        <v>0</v>
      </c>
      <c r="N1279" s="116">
        <v>0</v>
      </c>
      <c r="O1279" s="116">
        <v>0</v>
      </c>
      <c r="P1279" s="120">
        <v>0</v>
      </c>
      <c r="Q1279" s="27" t="str">
        <f>IF(G1279="01 Jan 1900","Unregistered","Registered")</f>
        <v>Registered</v>
      </c>
      <c r="R1279" s="121">
        <f>I1279/H1279</f>
        <v>0.30000002249431346</v>
      </c>
      <c r="T1279" s="117">
        <f t="shared" si="94"/>
        <v>0</v>
      </c>
      <c r="U1279" s="117">
        <f t="shared" si="95"/>
        <v>-1</v>
      </c>
    </row>
    <row r="1280" spans="1:21" x14ac:dyDescent="0.3">
      <c r="A1280" s="114">
        <v>10093</v>
      </c>
      <c r="B1280" s="114" t="s">
        <v>130</v>
      </c>
      <c r="C1280" s="114" t="s">
        <v>134</v>
      </c>
      <c r="D1280" s="114" t="s">
        <v>9442</v>
      </c>
      <c r="E1280" s="114" t="s">
        <v>9443</v>
      </c>
      <c r="F1280" s="115">
        <v>45777</v>
      </c>
      <c r="G1280" s="114" t="s">
        <v>3281</v>
      </c>
      <c r="H1280" s="116">
        <v>8712576</v>
      </c>
      <c r="I1280" s="116">
        <v>2613773</v>
      </c>
      <c r="J1280" s="116">
        <v>2623773</v>
      </c>
      <c r="K1280" s="116">
        <v>-10000</v>
      </c>
      <c r="L1280" s="116">
        <v>0</v>
      </c>
      <c r="M1280" s="116">
        <v>0</v>
      </c>
      <c r="N1280" s="116">
        <v>0</v>
      </c>
      <c r="O1280" s="116">
        <v>0</v>
      </c>
      <c r="P1280" s="120">
        <v>0</v>
      </c>
      <c r="Q1280" s="27" t="str">
        <f>IF(G1280="01 Jan 1900","Unregistered","Registered")</f>
        <v>Registered</v>
      </c>
      <c r="R1280" s="121">
        <f>I1280/H1280</f>
        <v>0.30000002295532341</v>
      </c>
      <c r="T1280" s="117">
        <f t="shared" si="94"/>
        <v>0</v>
      </c>
      <c r="U1280" s="117">
        <f t="shared" si="95"/>
        <v>-10000</v>
      </c>
    </row>
    <row r="1281" spans="1:29" x14ac:dyDescent="0.3">
      <c r="A1281" s="114">
        <v>10141</v>
      </c>
      <c r="B1281" s="114" t="s">
        <v>130</v>
      </c>
      <c r="C1281" s="114" t="s">
        <v>134</v>
      </c>
      <c r="D1281" s="114" t="s">
        <v>9511</v>
      </c>
      <c r="E1281" s="114" t="s">
        <v>9512</v>
      </c>
      <c r="F1281" s="115">
        <v>45911</v>
      </c>
      <c r="G1281" s="114" t="s">
        <v>8224</v>
      </c>
      <c r="H1281" s="116">
        <v>8709120</v>
      </c>
      <c r="I1281" s="116">
        <v>1741826</v>
      </c>
      <c r="J1281" s="116">
        <v>1828918</v>
      </c>
      <c r="K1281" s="116">
        <v>-87092</v>
      </c>
      <c r="L1281" s="116">
        <v>0</v>
      </c>
      <c r="M1281" s="116">
        <v>0</v>
      </c>
      <c r="N1281" s="116">
        <v>0</v>
      </c>
      <c r="O1281" s="116">
        <v>0</v>
      </c>
      <c r="P1281" s="120">
        <v>0</v>
      </c>
      <c r="Q1281" s="27" t="str">
        <f>IF(G1281="01 Jan 1900","Unregistered","Registered")</f>
        <v>Registered</v>
      </c>
      <c r="R1281" s="121">
        <f>I1281/H1281</f>
        <v>0.20000022964432687</v>
      </c>
      <c r="T1281" s="117">
        <f t="shared" si="94"/>
        <v>0</v>
      </c>
      <c r="U1281" s="117">
        <f t="shared" si="95"/>
        <v>-87092</v>
      </c>
    </row>
    <row r="1282" spans="1:29" x14ac:dyDescent="0.3">
      <c r="A1282" s="114">
        <v>10143</v>
      </c>
      <c r="B1282" s="114" t="s">
        <v>130</v>
      </c>
      <c r="C1282" s="114" t="s">
        <v>134</v>
      </c>
      <c r="D1282" s="114" t="s">
        <v>9515</v>
      </c>
      <c r="E1282" s="114" t="s">
        <v>9516</v>
      </c>
      <c r="F1282" s="115">
        <v>45895</v>
      </c>
      <c r="G1282" s="114" t="s">
        <v>9517</v>
      </c>
      <c r="H1282" s="116">
        <v>8755200</v>
      </c>
      <c r="I1282" s="116">
        <v>2626560</v>
      </c>
      <c r="J1282" s="116">
        <v>2714112</v>
      </c>
      <c r="K1282" s="116">
        <v>-87552</v>
      </c>
      <c r="L1282" s="116">
        <v>0</v>
      </c>
      <c r="M1282" s="116">
        <v>0</v>
      </c>
      <c r="N1282" s="116">
        <v>0</v>
      </c>
      <c r="O1282" s="116">
        <v>0</v>
      </c>
      <c r="P1282" s="120">
        <v>0</v>
      </c>
      <c r="Q1282" s="27" t="str">
        <f>IF(G1282="01 Jan 1900","Unregistered","Registered")</f>
        <v>Registered</v>
      </c>
      <c r="R1282" s="121">
        <f>I1282/H1282</f>
        <v>0.3</v>
      </c>
      <c r="T1282" s="117">
        <f t="shared" si="94"/>
        <v>0</v>
      </c>
      <c r="U1282" s="117">
        <f t="shared" si="95"/>
        <v>-87552</v>
      </c>
    </row>
    <row r="1283" spans="1:29" x14ac:dyDescent="0.3">
      <c r="A1283" s="114">
        <v>10146</v>
      </c>
      <c r="B1283" s="114" t="s">
        <v>130</v>
      </c>
      <c r="C1283" s="114" t="s">
        <v>134</v>
      </c>
      <c r="D1283" s="114" t="s">
        <v>9522</v>
      </c>
      <c r="E1283" s="114" t="s">
        <v>9523</v>
      </c>
      <c r="F1283" s="115">
        <v>45876</v>
      </c>
      <c r="G1283" s="114" t="s">
        <v>4397</v>
      </c>
      <c r="H1283" s="116">
        <v>8812800</v>
      </c>
      <c r="I1283" s="116">
        <v>2643840</v>
      </c>
      <c r="J1283" s="116">
        <v>2731968</v>
      </c>
      <c r="K1283" s="116">
        <v>-88128</v>
      </c>
      <c r="L1283" s="116">
        <v>0</v>
      </c>
      <c r="M1283" s="116">
        <v>0</v>
      </c>
      <c r="N1283" s="116">
        <v>0</v>
      </c>
      <c r="O1283" s="116">
        <v>0</v>
      </c>
      <c r="P1283" s="120">
        <v>0</v>
      </c>
      <c r="Q1283" s="27" t="str">
        <f>IF(G1283="01 Jan 1900","Unregistered","Registered")</f>
        <v>Registered</v>
      </c>
      <c r="R1283" s="121">
        <f>I1283/H1283</f>
        <v>0.3</v>
      </c>
      <c r="T1283" s="117">
        <f t="shared" si="94"/>
        <v>0</v>
      </c>
      <c r="U1283" s="117">
        <f t="shared" si="95"/>
        <v>-88128</v>
      </c>
    </row>
    <row r="1284" spans="1:29" x14ac:dyDescent="0.3">
      <c r="A1284" s="114">
        <v>10149</v>
      </c>
      <c r="B1284" s="114" t="s">
        <v>130</v>
      </c>
      <c r="C1284" s="114" t="s">
        <v>134</v>
      </c>
      <c r="D1284" s="114" t="s">
        <v>9528</v>
      </c>
      <c r="E1284" s="114" t="s">
        <v>9529</v>
      </c>
      <c r="F1284" s="115">
        <v>45899</v>
      </c>
      <c r="G1284" s="114" t="s">
        <v>8224</v>
      </c>
      <c r="H1284" s="116">
        <v>8843904</v>
      </c>
      <c r="I1284" s="116">
        <v>2653171</v>
      </c>
      <c r="J1284" s="116">
        <v>2741610</v>
      </c>
      <c r="K1284" s="116">
        <v>-88439</v>
      </c>
      <c r="L1284" s="116">
        <v>0</v>
      </c>
      <c r="M1284" s="116">
        <v>0</v>
      </c>
      <c r="N1284" s="116">
        <v>0</v>
      </c>
      <c r="O1284" s="116">
        <v>0</v>
      </c>
      <c r="P1284" s="120">
        <v>0</v>
      </c>
      <c r="Q1284" s="27" t="str">
        <f>IF(G1284="01 Jan 1900","Unregistered","Registered")</f>
        <v>Registered</v>
      </c>
      <c r="R1284" s="121">
        <f>I1284/H1284</f>
        <v>0.29999997738555279</v>
      </c>
      <c r="T1284" s="117">
        <f t="shared" si="94"/>
        <v>0</v>
      </c>
      <c r="U1284" s="117">
        <f t="shared" si="95"/>
        <v>-88439</v>
      </c>
    </row>
    <row r="1285" spans="1:29" x14ac:dyDescent="0.3">
      <c r="A1285" s="114">
        <v>10154</v>
      </c>
      <c r="B1285" s="114" t="s">
        <v>130</v>
      </c>
      <c r="C1285" s="114" t="s">
        <v>134</v>
      </c>
      <c r="D1285" s="114" t="s">
        <v>9538</v>
      </c>
      <c r="E1285" s="114" t="s">
        <v>9539</v>
      </c>
      <c r="F1285" s="115">
        <v>45623</v>
      </c>
      <c r="G1285" s="114" t="s">
        <v>2492</v>
      </c>
      <c r="H1285" s="116">
        <v>8891136</v>
      </c>
      <c r="I1285" s="116">
        <v>2667341</v>
      </c>
      <c r="J1285" s="116">
        <v>2756253</v>
      </c>
      <c r="K1285" s="116">
        <v>-88912</v>
      </c>
      <c r="L1285" s="116">
        <v>0</v>
      </c>
      <c r="M1285" s="116">
        <v>0</v>
      </c>
      <c r="N1285" s="116">
        <v>0</v>
      </c>
      <c r="O1285" s="116">
        <v>0</v>
      </c>
      <c r="P1285" s="120">
        <v>0</v>
      </c>
      <c r="Q1285" s="27" t="str">
        <f>IF(G1285="01 Jan 1900","Unregistered","Registered")</f>
        <v>Registered</v>
      </c>
      <c r="R1285" s="121">
        <f>I1285/H1285</f>
        <v>0.30000002249431346</v>
      </c>
      <c r="T1285" s="117">
        <f t="shared" si="94"/>
        <v>0</v>
      </c>
      <c r="U1285" s="117">
        <f t="shared" si="95"/>
        <v>-88912</v>
      </c>
    </row>
    <row r="1286" spans="1:29" x14ac:dyDescent="0.3">
      <c r="A1286" s="114">
        <v>10157</v>
      </c>
      <c r="B1286" s="114" t="s">
        <v>130</v>
      </c>
      <c r="C1286" s="114" t="s">
        <v>134</v>
      </c>
      <c r="D1286" s="114" t="s">
        <v>9544</v>
      </c>
      <c r="E1286" s="114" t="s">
        <v>9545</v>
      </c>
      <c r="F1286" s="115">
        <v>45988</v>
      </c>
      <c r="G1286" s="114" t="s">
        <v>1728</v>
      </c>
      <c r="H1286" s="116">
        <v>8978688</v>
      </c>
      <c r="I1286" s="116">
        <v>2693607</v>
      </c>
      <c r="J1286" s="116">
        <v>2783393.8</v>
      </c>
      <c r="K1286" s="116">
        <v>-89786.8</v>
      </c>
      <c r="L1286" s="116">
        <v>0</v>
      </c>
      <c r="M1286" s="116">
        <v>0</v>
      </c>
      <c r="N1286" s="116">
        <v>0</v>
      </c>
      <c r="O1286" s="116">
        <v>0</v>
      </c>
      <c r="P1286" s="120">
        <v>0</v>
      </c>
      <c r="Q1286" s="27" t="str">
        <f>IF(G1286="01 Jan 1900","Unregistered","Registered")</f>
        <v>Registered</v>
      </c>
      <c r="R1286" s="121">
        <f>I1286/H1286</f>
        <v>0.30000006682490804</v>
      </c>
      <c r="T1286" s="117">
        <f t="shared" si="94"/>
        <v>0</v>
      </c>
      <c r="U1286" s="117">
        <f t="shared" si="95"/>
        <v>-89786.8</v>
      </c>
    </row>
    <row r="1287" spans="1:29" x14ac:dyDescent="0.3">
      <c r="A1287" s="114">
        <v>10249</v>
      </c>
      <c r="B1287" s="114" t="s">
        <v>130</v>
      </c>
      <c r="C1287" s="114" t="s">
        <v>134</v>
      </c>
      <c r="D1287" s="114" t="s">
        <v>9694</v>
      </c>
      <c r="E1287" s="114" t="s">
        <v>9695</v>
      </c>
      <c r="F1287" s="115">
        <v>45746</v>
      </c>
      <c r="G1287" s="114" t="s">
        <v>3937</v>
      </c>
      <c r="H1287" s="116">
        <v>13176995</v>
      </c>
      <c r="I1287" s="116">
        <v>3953099</v>
      </c>
      <c r="J1287" s="116">
        <v>4084869</v>
      </c>
      <c r="K1287" s="116">
        <v>-131770</v>
      </c>
      <c r="L1287" s="116">
        <v>0</v>
      </c>
      <c r="M1287" s="116">
        <v>0</v>
      </c>
      <c r="N1287" s="116">
        <v>0</v>
      </c>
      <c r="O1287" s="116">
        <v>0</v>
      </c>
      <c r="P1287" s="120">
        <v>0</v>
      </c>
      <c r="Q1287" s="27" t="str">
        <f>IF(G1287="01 Jan 1900","Unregistered","Registered")</f>
        <v>Registered</v>
      </c>
      <c r="R1287" s="121">
        <f>I1287/H1287</f>
        <v>0.30000003794491842</v>
      </c>
      <c r="T1287" s="117">
        <f t="shared" si="94"/>
        <v>0</v>
      </c>
      <c r="U1287" s="117">
        <f t="shared" si="95"/>
        <v>-131770</v>
      </c>
    </row>
    <row r="1288" spans="1:29" x14ac:dyDescent="0.3">
      <c r="A1288" s="114">
        <v>10253</v>
      </c>
      <c r="B1288" s="114" t="s">
        <v>130</v>
      </c>
      <c r="C1288" s="114" t="s">
        <v>134</v>
      </c>
      <c r="D1288" s="114" t="s">
        <v>9703</v>
      </c>
      <c r="E1288" s="114" t="s">
        <v>9704</v>
      </c>
      <c r="F1288" s="115">
        <v>46022</v>
      </c>
      <c r="G1288" s="114" t="s">
        <v>1575</v>
      </c>
      <c r="H1288" s="116">
        <v>13322250</v>
      </c>
      <c r="I1288" s="116">
        <v>3996675</v>
      </c>
      <c r="J1288" s="116">
        <v>4129897</v>
      </c>
      <c r="K1288" s="116">
        <v>-133222</v>
      </c>
      <c r="L1288" s="116">
        <v>0</v>
      </c>
      <c r="M1288" s="116">
        <v>0</v>
      </c>
      <c r="N1288" s="116">
        <v>0</v>
      </c>
      <c r="O1288" s="116">
        <v>0</v>
      </c>
      <c r="P1288" s="120">
        <v>0</v>
      </c>
      <c r="Q1288" s="27" t="str">
        <f>IF(G1288="01 Jan 1900","Unregistered","Registered")</f>
        <v>Registered</v>
      </c>
      <c r="R1288" s="121">
        <f>I1288/H1288</f>
        <v>0.3</v>
      </c>
      <c r="T1288" s="117">
        <f t="shared" si="94"/>
        <v>0</v>
      </c>
      <c r="U1288" s="117">
        <f t="shared" si="95"/>
        <v>-133222</v>
      </c>
    </row>
    <row r="1289" spans="1:29" x14ac:dyDescent="0.3">
      <c r="A1289" s="114">
        <v>10258</v>
      </c>
      <c r="B1289" s="114" t="s">
        <v>130</v>
      </c>
      <c r="C1289" s="114" t="s">
        <v>134</v>
      </c>
      <c r="D1289" s="114" t="s">
        <v>9713</v>
      </c>
      <c r="E1289" s="114" t="s">
        <v>9714</v>
      </c>
      <c r="F1289" s="115">
        <v>45517</v>
      </c>
      <c r="G1289" s="114" t="s">
        <v>4437</v>
      </c>
      <c r="H1289" s="116">
        <v>13356630</v>
      </c>
      <c r="I1289" s="116">
        <v>4006989</v>
      </c>
      <c r="J1289" s="116">
        <v>4140555</v>
      </c>
      <c r="K1289" s="116">
        <v>-133566</v>
      </c>
      <c r="L1289" s="116">
        <v>0</v>
      </c>
      <c r="M1289" s="116">
        <v>0</v>
      </c>
      <c r="N1289" s="116">
        <v>0</v>
      </c>
      <c r="O1289" s="116">
        <v>0</v>
      </c>
      <c r="P1289" s="120">
        <v>0</v>
      </c>
      <c r="Q1289" s="27" t="str">
        <f>IF(G1289="01 Jan 1900","Unregistered","Registered")</f>
        <v>Registered</v>
      </c>
      <c r="R1289" s="121">
        <f>I1289/H1289</f>
        <v>0.3</v>
      </c>
      <c r="T1289" s="117">
        <f t="shared" si="94"/>
        <v>0</v>
      </c>
      <c r="U1289" s="117">
        <f t="shared" si="95"/>
        <v>-133566</v>
      </c>
    </row>
    <row r="1290" spans="1:29" x14ac:dyDescent="0.3">
      <c r="A1290" s="114">
        <v>10260</v>
      </c>
      <c r="B1290" s="114" t="s">
        <v>130</v>
      </c>
      <c r="C1290" s="114" t="s">
        <v>134</v>
      </c>
      <c r="D1290" s="114" t="s">
        <v>9717</v>
      </c>
      <c r="E1290" s="114" t="s">
        <v>9718</v>
      </c>
      <c r="F1290" s="115">
        <v>45876</v>
      </c>
      <c r="G1290" s="114" t="s">
        <v>4397</v>
      </c>
      <c r="H1290" s="116">
        <v>13428828</v>
      </c>
      <c r="I1290" s="116">
        <v>4028649</v>
      </c>
      <c r="J1290" s="116">
        <v>4162937</v>
      </c>
      <c r="K1290" s="116">
        <v>-134288</v>
      </c>
      <c r="L1290" s="116">
        <v>0</v>
      </c>
      <c r="M1290" s="116">
        <v>0</v>
      </c>
      <c r="N1290" s="116">
        <v>0</v>
      </c>
      <c r="O1290" s="116">
        <v>0</v>
      </c>
      <c r="P1290" s="120">
        <v>0</v>
      </c>
      <c r="Q1290" s="27" t="str">
        <f>IF(G1290="01 Jan 1900","Unregistered","Registered")</f>
        <v>Registered</v>
      </c>
      <c r="R1290" s="121">
        <f>I1290/H1290</f>
        <v>0.30000004467999741</v>
      </c>
      <c r="T1290" s="117">
        <f t="shared" si="94"/>
        <v>0</v>
      </c>
      <c r="U1290" s="117">
        <f t="shared" si="95"/>
        <v>-134288</v>
      </c>
    </row>
    <row r="1291" spans="1:29" x14ac:dyDescent="0.3">
      <c r="A1291" s="114">
        <v>10264</v>
      </c>
      <c r="B1291" s="114" t="s">
        <v>130</v>
      </c>
      <c r="C1291" s="114" t="s">
        <v>134</v>
      </c>
      <c r="D1291" s="114" t="s">
        <v>9725</v>
      </c>
      <c r="E1291" s="114" t="s">
        <v>9726</v>
      </c>
      <c r="F1291" s="115">
        <v>46022</v>
      </c>
      <c r="G1291" s="114" t="s">
        <v>1580</v>
      </c>
      <c r="H1291" s="116">
        <v>13488134</v>
      </c>
      <c r="I1291" s="116">
        <v>4046440</v>
      </c>
      <c r="J1291" s="116">
        <v>4181322</v>
      </c>
      <c r="K1291" s="116">
        <v>-134882</v>
      </c>
      <c r="L1291" s="116">
        <v>0</v>
      </c>
      <c r="M1291" s="116">
        <v>0</v>
      </c>
      <c r="N1291" s="116">
        <v>0</v>
      </c>
      <c r="O1291" s="116">
        <v>0</v>
      </c>
      <c r="P1291" s="120">
        <v>0</v>
      </c>
      <c r="Q1291" s="27" t="str">
        <f>IF(G1291="01 Jan 1900","Unregistered","Registered")</f>
        <v>Registered</v>
      </c>
      <c r="R1291" s="121">
        <f>I1291/H1291</f>
        <v>0.29999998517215204</v>
      </c>
      <c r="T1291" s="117">
        <f t="shared" si="94"/>
        <v>0</v>
      </c>
      <c r="U1291" s="117">
        <f t="shared" si="95"/>
        <v>-134882</v>
      </c>
    </row>
    <row r="1292" spans="1:29" x14ac:dyDescent="0.3">
      <c r="A1292" s="114">
        <v>10267</v>
      </c>
      <c r="B1292" s="114" t="s">
        <v>130</v>
      </c>
      <c r="C1292" s="114" t="s">
        <v>134</v>
      </c>
      <c r="D1292" s="114" t="s">
        <v>9730</v>
      </c>
      <c r="E1292" s="114" t="s">
        <v>9731</v>
      </c>
      <c r="F1292" s="115">
        <v>46015</v>
      </c>
      <c r="G1292" s="114" t="s">
        <v>4944</v>
      </c>
      <c r="H1292" s="116">
        <v>13585257</v>
      </c>
      <c r="I1292" s="116">
        <v>4075577</v>
      </c>
      <c r="J1292" s="116">
        <v>4211429</v>
      </c>
      <c r="K1292" s="116">
        <v>-135852</v>
      </c>
      <c r="L1292" s="116">
        <v>0</v>
      </c>
      <c r="M1292" s="116">
        <v>0</v>
      </c>
      <c r="N1292" s="116">
        <v>0</v>
      </c>
      <c r="O1292" s="116">
        <v>0</v>
      </c>
      <c r="P1292" s="120">
        <v>0</v>
      </c>
      <c r="Q1292" s="27" t="str">
        <f>IF(G1292="01 Jan 1900","Unregistered","Registered")</f>
        <v>Registered</v>
      </c>
      <c r="R1292" s="121">
        <f>I1292/H1292</f>
        <v>0.29999999263907928</v>
      </c>
      <c r="T1292" s="117">
        <f t="shared" si="94"/>
        <v>0</v>
      </c>
      <c r="U1292" s="117">
        <f t="shared" si="95"/>
        <v>-135852</v>
      </c>
    </row>
    <row r="1293" spans="1:29" x14ac:dyDescent="0.3">
      <c r="A1293" s="114">
        <v>10313</v>
      </c>
      <c r="B1293" s="114" t="s">
        <v>130</v>
      </c>
      <c r="C1293" s="114" t="s">
        <v>134</v>
      </c>
      <c r="D1293" s="114" t="s">
        <v>9809</v>
      </c>
      <c r="E1293" s="114" t="s">
        <v>9810</v>
      </c>
      <c r="F1293" s="115">
        <v>45504</v>
      </c>
      <c r="G1293" s="114" t="s">
        <v>4000</v>
      </c>
      <c r="H1293" s="116">
        <v>8467200</v>
      </c>
      <c r="I1293" s="116">
        <v>2540160</v>
      </c>
      <c r="J1293" s="116">
        <v>2763520</v>
      </c>
      <c r="K1293" s="116">
        <v>-223360</v>
      </c>
      <c r="L1293" s="116">
        <v>0</v>
      </c>
      <c r="M1293" s="116">
        <v>0</v>
      </c>
      <c r="N1293" s="116">
        <v>0</v>
      </c>
      <c r="O1293" s="116">
        <v>0</v>
      </c>
      <c r="P1293" s="120">
        <v>0</v>
      </c>
      <c r="Q1293" s="27" t="str">
        <f>IF(G1293="01 Jan 1900","Unregistered","Registered")</f>
        <v>Registered</v>
      </c>
      <c r="R1293" s="121">
        <f>I1293/H1293</f>
        <v>0.3</v>
      </c>
      <c r="T1293" s="117">
        <f t="shared" si="94"/>
        <v>0</v>
      </c>
      <c r="U1293" s="117">
        <f t="shared" si="95"/>
        <v>-223360</v>
      </c>
    </row>
    <row r="1294" spans="1:29" x14ac:dyDescent="0.3">
      <c r="A1294" s="99">
        <v>10197</v>
      </c>
      <c r="B1294" s="99" t="s">
        <v>130</v>
      </c>
      <c r="C1294" s="99" t="s">
        <v>134</v>
      </c>
      <c r="D1294" s="99" t="s">
        <v>9585</v>
      </c>
      <c r="E1294" s="99" t="s">
        <v>9586</v>
      </c>
      <c r="F1294" s="100">
        <v>46108</v>
      </c>
      <c r="G1294" s="99" t="s">
        <v>1898</v>
      </c>
      <c r="H1294" s="96">
        <v>8985600</v>
      </c>
      <c r="I1294" s="96">
        <v>0</v>
      </c>
      <c r="J1294" s="96">
        <v>100000</v>
      </c>
      <c r="K1294" s="96">
        <v>-100000</v>
      </c>
      <c r="L1294" s="96">
        <v>0</v>
      </c>
      <c r="M1294" s="96">
        <v>0</v>
      </c>
      <c r="N1294" s="96">
        <v>0</v>
      </c>
      <c r="O1294" s="96">
        <v>0</v>
      </c>
      <c r="P1294" s="122">
        <v>0</v>
      </c>
      <c r="Q1294" s="101" t="str">
        <f>IF(G1294="01 Jan 1900","Unregistered","Registered")</f>
        <v>Unregistered</v>
      </c>
      <c r="R1294" s="123"/>
      <c r="S1294" s="95"/>
      <c r="T1294" s="101"/>
      <c r="U1294" s="101"/>
      <c r="V1294" s="101"/>
      <c r="W1294" s="101"/>
      <c r="X1294" s="101"/>
      <c r="Y1294" s="101"/>
      <c r="Z1294" s="101"/>
      <c r="AA1294" s="101"/>
      <c r="AB1294" s="101"/>
      <c r="AC1294" s="101"/>
    </row>
    <row r="1295" spans="1:29" x14ac:dyDescent="0.3">
      <c r="A1295" s="99">
        <v>10198</v>
      </c>
      <c r="B1295" s="99" t="s">
        <v>130</v>
      </c>
      <c r="C1295" s="99" t="s">
        <v>134</v>
      </c>
      <c r="D1295" s="99" t="s">
        <v>9588</v>
      </c>
      <c r="E1295" s="99" t="s">
        <v>9589</v>
      </c>
      <c r="F1295" s="100">
        <v>46105</v>
      </c>
      <c r="G1295" s="99" t="s">
        <v>1898</v>
      </c>
      <c r="H1295" s="96">
        <v>13494150</v>
      </c>
      <c r="I1295" s="96">
        <f t="shared" ref="I1295:I1296" si="96">H1295*R1295</f>
        <v>4048245</v>
      </c>
      <c r="J1295" s="96">
        <v>100000</v>
      </c>
      <c r="K1295" s="96">
        <f t="shared" ref="K1295:K1296" si="97">I1295-J1295</f>
        <v>3948245</v>
      </c>
      <c r="L1295" s="97">
        <f>IF(AND($S1295&gt;=0,$S1295&lt;=30),$K1295,0)</f>
        <v>0</v>
      </c>
      <c r="M1295" s="97">
        <f>IF(AND($S1295&gt;=31,$S1295&lt;=60),$K1295,0)</f>
        <v>3948245</v>
      </c>
      <c r="N1295" s="97">
        <f>IF(AND($S1295&gt;=61,$S1295&lt;=90),$K1295,0)</f>
        <v>0</v>
      </c>
      <c r="O1295" s="97">
        <f>IF(AND($S1295&gt;=91,$S1295&lt;=120),$K1295,0)</f>
        <v>0</v>
      </c>
      <c r="P1295" s="98">
        <f>IF($S1295&gt;120,$K1295,0)</f>
        <v>0</v>
      </c>
      <c r="Q1295" s="101" t="str">
        <f>IF(G1295="01 Jan 1900","Unregistered","Registered")</f>
        <v>Unregistered</v>
      </c>
      <c r="R1295" s="123">
        <v>0.3</v>
      </c>
      <c r="S1295" s="95">
        <f>DATE(2026,4,30)-F1295</f>
        <v>37</v>
      </c>
      <c r="T1295" s="101"/>
      <c r="U1295" s="101"/>
      <c r="V1295" s="101"/>
      <c r="W1295" s="101"/>
      <c r="X1295" s="101"/>
      <c r="Y1295" s="101"/>
      <c r="Z1295" s="101"/>
      <c r="AA1295" s="101"/>
      <c r="AB1295" s="101"/>
      <c r="AC1295" s="101"/>
    </row>
    <row r="1296" spans="1:29" x14ac:dyDescent="0.3">
      <c r="A1296" s="99">
        <v>10298</v>
      </c>
      <c r="B1296" s="99" t="s">
        <v>130</v>
      </c>
      <c r="C1296" s="99" t="s">
        <v>134</v>
      </c>
      <c r="D1296" s="99" t="s">
        <v>9775</v>
      </c>
      <c r="E1296" s="99" t="s">
        <v>9776</v>
      </c>
      <c r="F1296" s="100">
        <v>46105</v>
      </c>
      <c r="G1296" s="99" t="s">
        <v>1898</v>
      </c>
      <c r="H1296" s="96">
        <v>8985600</v>
      </c>
      <c r="I1296" s="96">
        <f t="shared" si="96"/>
        <v>2695680</v>
      </c>
      <c r="J1296" s="96">
        <v>200000</v>
      </c>
      <c r="K1296" s="96">
        <f t="shared" si="97"/>
        <v>2495680</v>
      </c>
      <c r="L1296" s="97">
        <f>IF(AND($S1296&gt;=0,$S1296&lt;=30),$K1296,0)</f>
        <v>0</v>
      </c>
      <c r="M1296" s="97">
        <f>IF(AND($S1296&gt;=31,$S1296&lt;=60),$K1296,0)</f>
        <v>2495680</v>
      </c>
      <c r="N1296" s="97">
        <f>IF(AND($S1296&gt;=61,$S1296&lt;=90),$K1296,0)</f>
        <v>0</v>
      </c>
      <c r="O1296" s="97">
        <f>IF(AND($S1296&gt;=91,$S1296&lt;=120),$K1296,0)</f>
        <v>0</v>
      </c>
      <c r="P1296" s="98">
        <f>IF($S1296&gt;120,$K1296,0)</f>
        <v>0</v>
      </c>
      <c r="Q1296" s="101" t="str">
        <f>IF(G1296="01 Jan 1900","Unregistered","Registered")</f>
        <v>Unregistered</v>
      </c>
      <c r="R1296" s="123">
        <v>0.3</v>
      </c>
      <c r="S1296" s="95">
        <f>DATE(2026,4,30)-F1296</f>
        <v>37</v>
      </c>
      <c r="T1296" s="101"/>
      <c r="U1296" s="101"/>
      <c r="V1296" s="101"/>
      <c r="W1296" s="101"/>
      <c r="X1296" s="101"/>
      <c r="Y1296" s="101"/>
      <c r="Z1296" s="101"/>
      <c r="AA1296" s="101"/>
      <c r="AB1296" s="101"/>
      <c r="AC1296" s="101"/>
    </row>
    <row r="1297" spans="1:21" x14ac:dyDescent="0.3">
      <c r="A1297" s="114">
        <v>247</v>
      </c>
      <c r="B1297" s="114" t="s">
        <v>1879</v>
      </c>
      <c r="C1297" s="114" t="s">
        <v>1978</v>
      </c>
      <c r="D1297" s="114" t="s">
        <v>1979</v>
      </c>
      <c r="E1297" s="114" t="s">
        <v>1980</v>
      </c>
      <c r="F1297" s="115">
        <v>44895</v>
      </c>
      <c r="G1297" s="114" t="s">
        <v>1981</v>
      </c>
      <c r="H1297" s="116">
        <v>8359729</v>
      </c>
      <c r="I1297" s="116">
        <v>8359729</v>
      </c>
      <c r="J1297" s="116">
        <v>5851809</v>
      </c>
      <c r="K1297" s="116">
        <v>2507920</v>
      </c>
      <c r="L1297" s="116">
        <v>835976</v>
      </c>
      <c r="M1297" s="116">
        <v>417986</v>
      </c>
      <c r="N1297" s="116">
        <v>417986</v>
      </c>
      <c r="O1297" s="116">
        <v>0</v>
      </c>
      <c r="P1297" s="120">
        <v>835972</v>
      </c>
      <c r="Q1297" s="27" t="str">
        <f>IF(G1297="01 Jan 1900","Unregistered","Registered")</f>
        <v>Registered</v>
      </c>
      <c r="R1297" s="121">
        <f>I1297/H1297</f>
        <v>1</v>
      </c>
      <c r="T1297" s="117">
        <f t="shared" ref="T1297:T1360" si="98">L1297+M1297+N1297+O1297+P1297</f>
        <v>2507920</v>
      </c>
      <c r="U1297" s="117">
        <f t="shared" ref="U1297:U1360" si="99">K1297-T1297</f>
        <v>0</v>
      </c>
    </row>
    <row r="1298" spans="1:21" x14ac:dyDescent="0.3">
      <c r="A1298" s="114">
        <v>388</v>
      </c>
      <c r="B1298" s="114" t="s">
        <v>1879</v>
      </c>
      <c r="C1298" s="114" t="s">
        <v>1978</v>
      </c>
      <c r="D1298" s="114" t="s">
        <v>2303</v>
      </c>
      <c r="E1298" s="114" t="s">
        <v>2304</v>
      </c>
      <c r="F1298" s="115">
        <v>45008</v>
      </c>
      <c r="G1298" s="114" t="s">
        <v>2305</v>
      </c>
      <c r="H1298" s="116">
        <v>8710714</v>
      </c>
      <c r="I1298" s="116">
        <v>8710714</v>
      </c>
      <c r="J1298" s="116">
        <v>7404110</v>
      </c>
      <c r="K1298" s="116">
        <v>1306604</v>
      </c>
      <c r="L1298" s="116">
        <v>1306604</v>
      </c>
      <c r="M1298" s="116">
        <v>0</v>
      </c>
      <c r="N1298" s="116">
        <v>0</v>
      </c>
      <c r="O1298" s="116">
        <v>0</v>
      </c>
      <c r="P1298" s="120">
        <v>0</v>
      </c>
      <c r="Q1298" s="27" t="str">
        <f>IF(G1298="01 Jan 1900","Unregistered","Registered")</f>
        <v>Registered</v>
      </c>
      <c r="R1298" s="121">
        <f>I1298/H1298</f>
        <v>1</v>
      </c>
      <c r="T1298" s="117">
        <f t="shared" si="98"/>
        <v>1306604</v>
      </c>
      <c r="U1298" s="117">
        <f t="shared" si="99"/>
        <v>0</v>
      </c>
    </row>
    <row r="1299" spans="1:21" x14ac:dyDescent="0.3">
      <c r="A1299" s="114">
        <v>389</v>
      </c>
      <c r="B1299" s="114" t="s">
        <v>1879</v>
      </c>
      <c r="C1299" s="114" t="s">
        <v>1978</v>
      </c>
      <c r="D1299" s="114" t="s">
        <v>2306</v>
      </c>
      <c r="E1299" s="114" t="s">
        <v>2307</v>
      </c>
      <c r="F1299" s="115">
        <v>45008</v>
      </c>
      <c r="G1299" s="114" t="s">
        <v>2308</v>
      </c>
      <c r="H1299" s="116">
        <v>8688393</v>
      </c>
      <c r="I1299" s="116">
        <v>8688393</v>
      </c>
      <c r="J1299" s="116">
        <v>7385137</v>
      </c>
      <c r="K1299" s="116">
        <v>1303256</v>
      </c>
      <c r="L1299" s="116">
        <v>868836</v>
      </c>
      <c r="M1299" s="116">
        <v>434420</v>
      </c>
      <c r="N1299" s="116">
        <v>0</v>
      </c>
      <c r="O1299" s="116">
        <v>0</v>
      </c>
      <c r="P1299" s="120">
        <v>0</v>
      </c>
      <c r="Q1299" s="27" t="str">
        <f>IF(G1299="01 Jan 1900","Unregistered","Registered")</f>
        <v>Registered</v>
      </c>
      <c r="R1299" s="121">
        <f>I1299/H1299</f>
        <v>1</v>
      </c>
      <c r="T1299" s="117">
        <f t="shared" si="98"/>
        <v>1303256</v>
      </c>
      <c r="U1299" s="117">
        <f t="shared" si="99"/>
        <v>0</v>
      </c>
    </row>
    <row r="1300" spans="1:21" x14ac:dyDescent="0.3">
      <c r="A1300" s="114">
        <v>486</v>
      </c>
      <c r="B1300" s="114" t="s">
        <v>1879</v>
      </c>
      <c r="C1300" s="114" t="s">
        <v>1978</v>
      </c>
      <c r="D1300" s="114" t="s">
        <v>2531</v>
      </c>
      <c r="E1300" s="114" t="s">
        <v>2532</v>
      </c>
      <c r="F1300" s="115">
        <v>44926</v>
      </c>
      <c r="G1300" s="114" t="s">
        <v>2533</v>
      </c>
      <c r="H1300" s="116">
        <v>9246429</v>
      </c>
      <c r="I1300" s="116">
        <v>9246429</v>
      </c>
      <c r="J1300" s="116">
        <v>8321783</v>
      </c>
      <c r="K1300" s="116">
        <v>924646</v>
      </c>
      <c r="L1300" s="116">
        <v>924646</v>
      </c>
      <c r="M1300" s="116">
        <v>0</v>
      </c>
      <c r="N1300" s="116">
        <v>0</v>
      </c>
      <c r="O1300" s="116">
        <v>0</v>
      </c>
      <c r="P1300" s="120">
        <v>0</v>
      </c>
      <c r="Q1300" s="27" t="str">
        <f>IF(G1300="01 Jan 1900","Unregistered","Registered")</f>
        <v>Registered</v>
      </c>
      <c r="R1300" s="121">
        <f>I1300/H1300</f>
        <v>1</v>
      </c>
      <c r="T1300" s="117">
        <f t="shared" si="98"/>
        <v>924646</v>
      </c>
      <c r="U1300" s="117">
        <f t="shared" si="99"/>
        <v>0</v>
      </c>
    </row>
    <row r="1301" spans="1:21" x14ac:dyDescent="0.3">
      <c r="A1301" s="114">
        <v>489</v>
      </c>
      <c r="B1301" s="114" t="s">
        <v>1879</v>
      </c>
      <c r="C1301" s="114" t="s">
        <v>1978</v>
      </c>
      <c r="D1301" s="114" t="s">
        <v>2539</v>
      </c>
      <c r="E1301" s="114" t="s">
        <v>2540</v>
      </c>
      <c r="F1301" s="115">
        <v>44895</v>
      </c>
      <c r="G1301" s="114" t="s">
        <v>2541</v>
      </c>
      <c r="H1301" s="116">
        <v>9080357</v>
      </c>
      <c r="I1301" s="116">
        <v>9080357</v>
      </c>
      <c r="J1301" s="116">
        <v>8172321</v>
      </c>
      <c r="K1301" s="116">
        <v>908036</v>
      </c>
      <c r="L1301" s="116">
        <v>908036</v>
      </c>
      <c r="M1301" s="116">
        <v>0</v>
      </c>
      <c r="N1301" s="116">
        <v>0</v>
      </c>
      <c r="O1301" s="116">
        <v>0</v>
      </c>
      <c r="P1301" s="120">
        <v>0</v>
      </c>
      <c r="Q1301" s="27" t="str">
        <f>IF(G1301="01 Jan 1900","Unregistered","Registered")</f>
        <v>Registered</v>
      </c>
      <c r="R1301" s="121">
        <f>I1301/H1301</f>
        <v>1</v>
      </c>
      <c r="T1301" s="117">
        <f t="shared" si="98"/>
        <v>908036</v>
      </c>
      <c r="U1301" s="117">
        <f t="shared" si="99"/>
        <v>0</v>
      </c>
    </row>
    <row r="1302" spans="1:21" x14ac:dyDescent="0.3">
      <c r="A1302" s="114">
        <v>490</v>
      </c>
      <c r="B1302" s="114" t="s">
        <v>1879</v>
      </c>
      <c r="C1302" s="114" t="s">
        <v>1978</v>
      </c>
      <c r="D1302" s="114" t="s">
        <v>2542</v>
      </c>
      <c r="E1302" s="114" t="s">
        <v>2543</v>
      </c>
      <c r="F1302" s="115">
        <v>44943</v>
      </c>
      <c r="G1302" s="114" t="s">
        <v>2541</v>
      </c>
      <c r="H1302" s="116">
        <v>9067857</v>
      </c>
      <c r="I1302" s="116">
        <v>9067857</v>
      </c>
      <c r="J1302" s="116">
        <v>8161071</v>
      </c>
      <c r="K1302" s="116">
        <v>906786</v>
      </c>
      <c r="L1302" s="116">
        <v>906786</v>
      </c>
      <c r="M1302" s="116">
        <v>0</v>
      </c>
      <c r="N1302" s="116">
        <v>0</v>
      </c>
      <c r="O1302" s="116">
        <v>0</v>
      </c>
      <c r="P1302" s="120">
        <v>0</v>
      </c>
      <c r="Q1302" s="27" t="str">
        <f>IF(G1302="01 Jan 1900","Unregistered","Registered")</f>
        <v>Registered</v>
      </c>
      <c r="R1302" s="121">
        <f>I1302/H1302</f>
        <v>1</v>
      </c>
      <c r="T1302" s="117">
        <f t="shared" si="98"/>
        <v>906786</v>
      </c>
      <c r="U1302" s="117">
        <f t="shared" si="99"/>
        <v>0</v>
      </c>
    </row>
    <row r="1303" spans="1:21" x14ac:dyDescent="0.3">
      <c r="A1303" s="114">
        <v>491</v>
      </c>
      <c r="B1303" s="114" t="s">
        <v>1879</v>
      </c>
      <c r="C1303" s="114" t="s">
        <v>1978</v>
      </c>
      <c r="D1303" s="114" t="s">
        <v>2544</v>
      </c>
      <c r="E1303" s="114" t="s">
        <v>2545</v>
      </c>
      <c r="F1303" s="115">
        <v>44964</v>
      </c>
      <c r="G1303" s="114" t="s">
        <v>2159</v>
      </c>
      <c r="H1303" s="116">
        <v>9067857</v>
      </c>
      <c r="I1303" s="116">
        <v>9067857</v>
      </c>
      <c r="J1303" s="116">
        <v>8161071</v>
      </c>
      <c r="K1303" s="116">
        <v>906786</v>
      </c>
      <c r="L1303" s="116">
        <v>906786</v>
      </c>
      <c r="M1303" s="116">
        <v>0</v>
      </c>
      <c r="N1303" s="116">
        <v>0</v>
      </c>
      <c r="O1303" s="116">
        <v>0</v>
      </c>
      <c r="P1303" s="120">
        <v>0</v>
      </c>
      <c r="Q1303" s="27" t="str">
        <f>IF(G1303="01 Jan 1900","Unregistered","Registered")</f>
        <v>Registered</v>
      </c>
      <c r="R1303" s="121">
        <f>I1303/H1303</f>
        <v>1</v>
      </c>
      <c r="T1303" s="117">
        <f t="shared" si="98"/>
        <v>906786</v>
      </c>
      <c r="U1303" s="117">
        <f t="shared" si="99"/>
        <v>0</v>
      </c>
    </row>
    <row r="1304" spans="1:21" x14ac:dyDescent="0.3">
      <c r="A1304" s="114">
        <v>509</v>
      </c>
      <c r="B1304" s="114" t="s">
        <v>1879</v>
      </c>
      <c r="C1304" s="114" t="s">
        <v>1978</v>
      </c>
      <c r="D1304" s="114" t="s">
        <v>2583</v>
      </c>
      <c r="E1304" s="114" t="s">
        <v>2584</v>
      </c>
      <c r="F1304" s="115">
        <v>45077</v>
      </c>
      <c r="G1304" s="114" t="s">
        <v>2091</v>
      </c>
      <c r="H1304" s="116">
        <v>8773214</v>
      </c>
      <c r="I1304" s="116">
        <v>7895896</v>
      </c>
      <c r="J1304" s="116">
        <v>7018574</v>
      </c>
      <c r="K1304" s="116">
        <v>877322</v>
      </c>
      <c r="L1304" s="116">
        <v>0</v>
      </c>
      <c r="M1304" s="116">
        <v>877322</v>
      </c>
      <c r="N1304" s="116">
        <v>0</v>
      </c>
      <c r="O1304" s="116">
        <v>0</v>
      </c>
      <c r="P1304" s="120">
        <v>0</v>
      </c>
      <c r="Q1304" s="27" t="str">
        <f>IF(G1304="01 Jan 1900","Unregistered","Registered")</f>
        <v>Registered</v>
      </c>
      <c r="R1304" s="121">
        <f>I1304/H1304</f>
        <v>0.90000038754326517</v>
      </c>
      <c r="T1304" s="117">
        <f t="shared" si="98"/>
        <v>877322</v>
      </c>
      <c r="U1304" s="117">
        <f t="shared" si="99"/>
        <v>0</v>
      </c>
    </row>
    <row r="1305" spans="1:21" x14ac:dyDescent="0.3">
      <c r="A1305" s="114">
        <v>510</v>
      </c>
      <c r="B1305" s="114" t="s">
        <v>1879</v>
      </c>
      <c r="C1305" s="114" t="s">
        <v>1978</v>
      </c>
      <c r="D1305" s="114" t="s">
        <v>2585</v>
      </c>
      <c r="E1305" s="114" t="s">
        <v>2586</v>
      </c>
      <c r="F1305" s="115">
        <v>45063</v>
      </c>
      <c r="G1305" s="114" t="s">
        <v>2587</v>
      </c>
      <c r="H1305" s="116">
        <v>8769600</v>
      </c>
      <c r="I1305" s="116">
        <v>7892640</v>
      </c>
      <c r="J1305" s="116">
        <v>7015680</v>
      </c>
      <c r="K1305" s="116">
        <v>876960</v>
      </c>
      <c r="L1305" s="116">
        <v>0</v>
      </c>
      <c r="M1305" s="116">
        <v>876960</v>
      </c>
      <c r="N1305" s="116">
        <v>0</v>
      </c>
      <c r="O1305" s="116">
        <v>0</v>
      </c>
      <c r="P1305" s="120">
        <v>0</v>
      </c>
      <c r="Q1305" s="27" t="str">
        <f>IF(G1305="01 Jan 1900","Unregistered","Registered")</f>
        <v>Registered</v>
      </c>
      <c r="R1305" s="121">
        <f>I1305/H1305</f>
        <v>0.9</v>
      </c>
      <c r="T1305" s="117">
        <f t="shared" si="98"/>
        <v>876960</v>
      </c>
      <c r="U1305" s="117">
        <f t="shared" si="99"/>
        <v>0</v>
      </c>
    </row>
    <row r="1306" spans="1:21" x14ac:dyDescent="0.3">
      <c r="A1306" s="114">
        <v>511</v>
      </c>
      <c r="B1306" s="114" t="s">
        <v>1879</v>
      </c>
      <c r="C1306" s="114" t="s">
        <v>1978</v>
      </c>
      <c r="D1306" s="114" t="s">
        <v>2588</v>
      </c>
      <c r="E1306" s="114" t="s">
        <v>2589</v>
      </c>
      <c r="F1306" s="115">
        <v>44971</v>
      </c>
      <c r="G1306" s="114" t="s">
        <v>2590</v>
      </c>
      <c r="H1306" s="116">
        <v>8755357</v>
      </c>
      <c r="I1306" s="116">
        <v>8755357</v>
      </c>
      <c r="J1306" s="116">
        <v>7879821</v>
      </c>
      <c r="K1306" s="116">
        <v>875536</v>
      </c>
      <c r="L1306" s="116">
        <v>875536</v>
      </c>
      <c r="M1306" s="116">
        <v>0</v>
      </c>
      <c r="N1306" s="116">
        <v>0</v>
      </c>
      <c r="O1306" s="116">
        <v>0</v>
      </c>
      <c r="P1306" s="120">
        <v>0</v>
      </c>
      <c r="Q1306" s="27" t="str">
        <f>IF(G1306="01 Jan 1900","Unregistered","Registered")</f>
        <v>Registered</v>
      </c>
      <c r="R1306" s="121">
        <f>I1306/H1306</f>
        <v>1</v>
      </c>
      <c r="T1306" s="117">
        <f t="shared" si="98"/>
        <v>875536</v>
      </c>
      <c r="U1306" s="117">
        <f t="shared" si="99"/>
        <v>0</v>
      </c>
    </row>
    <row r="1307" spans="1:21" x14ac:dyDescent="0.3">
      <c r="A1307" s="114">
        <v>515</v>
      </c>
      <c r="B1307" s="114" t="s">
        <v>1879</v>
      </c>
      <c r="C1307" s="114" t="s">
        <v>1978</v>
      </c>
      <c r="D1307" s="114" t="s">
        <v>2599</v>
      </c>
      <c r="E1307" s="114" t="s">
        <v>2600</v>
      </c>
      <c r="F1307" s="115">
        <v>44943</v>
      </c>
      <c r="G1307" s="114" t="s">
        <v>2601</v>
      </c>
      <c r="H1307" s="116">
        <v>8710714</v>
      </c>
      <c r="I1307" s="116">
        <v>8710714</v>
      </c>
      <c r="J1307" s="116">
        <v>7839646</v>
      </c>
      <c r="K1307" s="116">
        <v>871068</v>
      </c>
      <c r="L1307" s="116">
        <v>871068</v>
      </c>
      <c r="M1307" s="116">
        <v>0</v>
      </c>
      <c r="N1307" s="116">
        <v>0</v>
      </c>
      <c r="O1307" s="116">
        <v>0</v>
      </c>
      <c r="P1307" s="120">
        <v>0</v>
      </c>
      <c r="Q1307" s="27" t="str">
        <f>IF(G1307="01 Jan 1900","Unregistered","Registered")</f>
        <v>Registered</v>
      </c>
      <c r="R1307" s="121">
        <f>I1307/H1307</f>
        <v>1</v>
      </c>
      <c r="T1307" s="117">
        <f t="shared" si="98"/>
        <v>871068</v>
      </c>
      <c r="U1307" s="117">
        <f t="shared" si="99"/>
        <v>0</v>
      </c>
    </row>
    <row r="1308" spans="1:21" x14ac:dyDescent="0.3">
      <c r="A1308" s="114">
        <v>521</v>
      </c>
      <c r="B1308" s="114" t="s">
        <v>1879</v>
      </c>
      <c r="C1308" s="114" t="s">
        <v>1978</v>
      </c>
      <c r="D1308" s="114" t="s">
        <v>2617</v>
      </c>
      <c r="E1308" s="114" t="s">
        <v>2618</v>
      </c>
      <c r="F1308" s="115">
        <v>45092</v>
      </c>
      <c r="G1308" s="114" t="s">
        <v>2619</v>
      </c>
      <c r="H1308" s="116">
        <v>8576786</v>
      </c>
      <c r="I1308" s="116">
        <v>7719104</v>
      </c>
      <c r="J1308" s="116">
        <v>6861426</v>
      </c>
      <c r="K1308" s="116">
        <v>857678</v>
      </c>
      <c r="L1308" s="116">
        <v>0</v>
      </c>
      <c r="M1308" s="116">
        <v>857678</v>
      </c>
      <c r="N1308" s="116">
        <v>0</v>
      </c>
      <c r="O1308" s="116">
        <v>0</v>
      </c>
      <c r="P1308" s="120">
        <v>0</v>
      </c>
      <c r="Q1308" s="27" t="str">
        <f>IF(G1308="01 Jan 1900","Unregistered","Registered")</f>
        <v>Registered</v>
      </c>
      <c r="R1308" s="121">
        <f>I1308/H1308</f>
        <v>0.89999960358110831</v>
      </c>
      <c r="T1308" s="117">
        <f t="shared" si="98"/>
        <v>857678</v>
      </c>
      <c r="U1308" s="117">
        <f t="shared" si="99"/>
        <v>0</v>
      </c>
    </row>
    <row r="1309" spans="1:21" x14ac:dyDescent="0.3">
      <c r="A1309" s="114">
        <v>529</v>
      </c>
      <c r="B1309" s="114" t="s">
        <v>1879</v>
      </c>
      <c r="C1309" s="114" t="s">
        <v>1978</v>
      </c>
      <c r="D1309" s="114" t="s">
        <v>2636</v>
      </c>
      <c r="E1309" s="114" t="s">
        <v>2637</v>
      </c>
      <c r="F1309" s="115">
        <v>45033</v>
      </c>
      <c r="G1309" s="114" t="s">
        <v>2159</v>
      </c>
      <c r="H1309" s="116">
        <v>9014750</v>
      </c>
      <c r="I1309" s="116">
        <v>9014750</v>
      </c>
      <c r="J1309" s="116">
        <v>8164731</v>
      </c>
      <c r="K1309" s="116">
        <v>850019</v>
      </c>
      <c r="L1309" s="116">
        <v>850019</v>
      </c>
      <c r="M1309" s="116">
        <v>0</v>
      </c>
      <c r="N1309" s="116">
        <v>0</v>
      </c>
      <c r="O1309" s="116">
        <v>0</v>
      </c>
      <c r="P1309" s="120">
        <v>0</v>
      </c>
      <c r="Q1309" s="27" t="str">
        <f>IF(G1309="01 Jan 1900","Unregistered","Registered")</f>
        <v>Registered</v>
      </c>
      <c r="R1309" s="121">
        <f>I1309/H1309</f>
        <v>1</v>
      </c>
      <c r="T1309" s="117">
        <f t="shared" si="98"/>
        <v>850019</v>
      </c>
      <c r="U1309" s="117">
        <f t="shared" si="99"/>
        <v>0</v>
      </c>
    </row>
    <row r="1310" spans="1:21" x14ac:dyDescent="0.3">
      <c r="A1310" s="114">
        <v>856</v>
      </c>
      <c r="B1310" s="114" t="s">
        <v>1879</v>
      </c>
      <c r="C1310" s="114" t="s">
        <v>1978</v>
      </c>
      <c r="D1310" s="114" t="s">
        <v>3443</v>
      </c>
      <c r="E1310" s="114" t="s">
        <v>3444</v>
      </c>
      <c r="F1310" s="115">
        <v>44985</v>
      </c>
      <c r="G1310" s="114" t="s">
        <v>2308</v>
      </c>
      <c r="H1310" s="116">
        <v>8756250</v>
      </c>
      <c r="I1310" s="116">
        <v>7880628</v>
      </c>
      <c r="J1310" s="116">
        <v>7442815</v>
      </c>
      <c r="K1310" s="116">
        <v>437813</v>
      </c>
      <c r="L1310" s="116">
        <v>0</v>
      </c>
      <c r="M1310" s="116">
        <v>437813</v>
      </c>
      <c r="N1310" s="116">
        <v>0</v>
      </c>
      <c r="O1310" s="116">
        <v>0</v>
      </c>
      <c r="P1310" s="120">
        <v>0</v>
      </c>
      <c r="Q1310" s="27" t="str">
        <f>IF(G1310="01 Jan 1900","Unregistered","Registered")</f>
        <v>Registered</v>
      </c>
      <c r="R1310" s="121">
        <f>I1310/H1310</f>
        <v>0.90000034261241968</v>
      </c>
      <c r="T1310" s="117">
        <f t="shared" si="98"/>
        <v>437813</v>
      </c>
      <c r="U1310" s="117">
        <f t="shared" si="99"/>
        <v>0</v>
      </c>
    </row>
    <row r="1311" spans="1:21" x14ac:dyDescent="0.3">
      <c r="A1311" s="114">
        <v>858</v>
      </c>
      <c r="B1311" s="114" t="s">
        <v>1879</v>
      </c>
      <c r="C1311" s="114" t="s">
        <v>1978</v>
      </c>
      <c r="D1311" s="114" t="s">
        <v>3448</v>
      </c>
      <c r="E1311" s="114" t="s">
        <v>3449</v>
      </c>
      <c r="F1311" s="115">
        <v>45175</v>
      </c>
      <c r="G1311" s="114" t="s">
        <v>3001</v>
      </c>
      <c r="H1311" s="116">
        <v>8744152</v>
      </c>
      <c r="I1311" s="116">
        <v>7869738</v>
      </c>
      <c r="J1311" s="116">
        <v>7432530</v>
      </c>
      <c r="K1311" s="116">
        <v>437208</v>
      </c>
      <c r="L1311" s="116">
        <v>0</v>
      </c>
      <c r="M1311" s="116">
        <v>437208</v>
      </c>
      <c r="N1311" s="116">
        <v>0</v>
      </c>
      <c r="O1311" s="116">
        <v>0</v>
      </c>
      <c r="P1311" s="120">
        <v>0</v>
      </c>
      <c r="Q1311" s="27" t="str">
        <f>IF(G1311="01 Jan 1900","Unregistered","Registered")</f>
        <v>Registered</v>
      </c>
      <c r="R1311" s="121">
        <f>I1311/H1311</f>
        <v>0.90000013723457695</v>
      </c>
      <c r="T1311" s="117">
        <f t="shared" si="98"/>
        <v>437208</v>
      </c>
      <c r="U1311" s="117">
        <f t="shared" si="99"/>
        <v>0</v>
      </c>
    </row>
    <row r="1312" spans="1:21" x14ac:dyDescent="0.3">
      <c r="A1312" s="114">
        <v>1119</v>
      </c>
      <c r="B1312" s="114" t="s">
        <v>1879</v>
      </c>
      <c r="C1312" s="114" t="s">
        <v>1978</v>
      </c>
      <c r="D1312" s="114" t="s">
        <v>4052</v>
      </c>
      <c r="E1312" s="114" t="s">
        <v>4053</v>
      </c>
      <c r="F1312" s="115">
        <v>44989</v>
      </c>
      <c r="G1312" s="114" t="s">
        <v>4054</v>
      </c>
      <c r="H1312" s="116">
        <v>8930500</v>
      </c>
      <c r="I1312" s="116">
        <v>8037450</v>
      </c>
      <c r="J1312" s="116">
        <v>7728746</v>
      </c>
      <c r="K1312" s="116">
        <v>308704</v>
      </c>
      <c r="L1312" s="116">
        <v>0</v>
      </c>
      <c r="M1312" s="116">
        <v>308704</v>
      </c>
      <c r="N1312" s="116">
        <v>0</v>
      </c>
      <c r="O1312" s="116">
        <v>0</v>
      </c>
      <c r="P1312" s="120">
        <v>0</v>
      </c>
      <c r="Q1312" s="27" t="str">
        <f>IF(G1312="01 Jan 1900","Unregistered","Registered")</f>
        <v>Registered</v>
      </c>
      <c r="R1312" s="121">
        <f>I1312/H1312</f>
        <v>0.9</v>
      </c>
      <c r="T1312" s="117">
        <f t="shared" si="98"/>
        <v>308704</v>
      </c>
      <c r="U1312" s="117">
        <f t="shared" si="99"/>
        <v>0</v>
      </c>
    </row>
    <row r="1313" spans="1:21" x14ac:dyDescent="0.3">
      <c r="A1313" s="114">
        <v>1224</v>
      </c>
      <c r="B1313" s="114" t="s">
        <v>1879</v>
      </c>
      <c r="C1313" s="114" t="s">
        <v>1978</v>
      </c>
      <c r="D1313" s="114" t="s">
        <v>4285</v>
      </c>
      <c r="E1313" s="114" t="s">
        <v>4286</v>
      </c>
      <c r="F1313" s="115">
        <v>45097</v>
      </c>
      <c r="G1313" s="114" t="s">
        <v>3420</v>
      </c>
      <c r="H1313" s="116">
        <v>8800000</v>
      </c>
      <c r="I1313" s="116">
        <v>7920000</v>
      </c>
      <c r="J1313" s="116">
        <v>7727964</v>
      </c>
      <c r="K1313" s="116">
        <v>192036</v>
      </c>
      <c r="L1313" s="116">
        <v>0</v>
      </c>
      <c r="M1313" s="116">
        <v>192036</v>
      </c>
      <c r="N1313" s="116">
        <v>0</v>
      </c>
      <c r="O1313" s="116">
        <v>0</v>
      </c>
      <c r="P1313" s="120">
        <v>0</v>
      </c>
      <c r="Q1313" s="27" t="str">
        <f>IF(G1313="01 Jan 1900","Unregistered","Registered")</f>
        <v>Registered</v>
      </c>
      <c r="R1313" s="121">
        <f>I1313/H1313</f>
        <v>0.9</v>
      </c>
      <c r="T1313" s="117">
        <f t="shared" si="98"/>
        <v>192036</v>
      </c>
      <c r="U1313" s="117">
        <f t="shared" si="99"/>
        <v>0</v>
      </c>
    </row>
    <row r="1314" spans="1:21" x14ac:dyDescent="0.3">
      <c r="A1314" s="114">
        <v>1574</v>
      </c>
      <c r="B1314" s="114" t="s">
        <v>1879</v>
      </c>
      <c r="C1314" s="114" t="s">
        <v>1978</v>
      </c>
      <c r="D1314" s="114" t="s">
        <v>4934</v>
      </c>
      <c r="E1314" s="114" t="s">
        <v>4935</v>
      </c>
      <c r="F1314" s="115">
        <v>45037</v>
      </c>
      <c r="G1314" s="114" t="s">
        <v>1365</v>
      </c>
      <c r="H1314" s="116">
        <v>8576786</v>
      </c>
      <c r="I1314" s="116">
        <v>7719104</v>
      </c>
      <c r="J1314" s="116">
        <v>7719103.75</v>
      </c>
      <c r="K1314" s="116">
        <v>0.25</v>
      </c>
      <c r="L1314" s="116">
        <v>0</v>
      </c>
      <c r="M1314" s="116">
        <v>0.25</v>
      </c>
      <c r="N1314" s="116">
        <v>0</v>
      </c>
      <c r="O1314" s="116">
        <v>0</v>
      </c>
      <c r="P1314" s="120">
        <v>0</v>
      </c>
      <c r="Q1314" s="27" t="str">
        <f>IF(G1314="01 Jan 1900","Unregistered","Registered")</f>
        <v>Registered</v>
      </c>
      <c r="R1314" s="121">
        <f>I1314/H1314</f>
        <v>0.89999960358110831</v>
      </c>
      <c r="T1314" s="117">
        <f t="shared" si="98"/>
        <v>0.25</v>
      </c>
      <c r="U1314" s="117">
        <f t="shared" si="99"/>
        <v>0</v>
      </c>
    </row>
    <row r="1315" spans="1:21" x14ac:dyDescent="0.3">
      <c r="A1315" s="114">
        <v>7575</v>
      </c>
      <c r="B1315" s="114" t="s">
        <v>1879</v>
      </c>
      <c r="C1315" s="114" t="s">
        <v>1978</v>
      </c>
      <c r="D1315" s="114" t="s">
        <v>8064</v>
      </c>
      <c r="E1315" s="114" t="s">
        <v>8065</v>
      </c>
      <c r="F1315" s="115">
        <v>45077</v>
      </c>
      <c r="G1315" s="114" t="s">
        <v>2072</v>
      </c>
      <c r="H1315" s="116">
        <v>9201786</v>
      </c>
      <c r="I1315" s="116">
        <v>8281604</v>
      </c>
      <c r="J1315" s="116">
        <v>8281604</v>
      </c>
      <c r="K1315" s="116">
        <v>0</v>
      </c>
      <c r="L1315" s="116">
        <v>0</v>
      </c>
      <c r="M1315" s="116">
        <v>0</v>
      </c>
      <c r="N1315" s="116">
        <v>0</v>
      </c>
      <c r="O1315" s="116">
        <v>0</v>
      </c>
      <c r="P1315" s="120">
        <v>0</v>
      </c>
      <c r="Q1315" s="27" t="str">
        <f>IF(G1315="01 Jan 1900","Unregistered","Registered")</f>
        <v>Registered</v>
      </c>
      <c r="R1315" s="121">
        <f>I1315/H1315</f>
        <v>0.89999963050651255</v>
      </c>
      <c r="T1315" s="117">
        <f t="shared" si="98"/>
        <v>0</v>
      </c>
      <c r="U1315" s="117">
        <f t="shared" si="99"/>
        <v>0</v>
      </c>
    </row>
    <row r="1316" spans="1:21" x14ac:dyDescent="0.3">
      <c r="A1316" s="114">
        <v>7576</v>
      </c>
      <c r="B1316" s="114" t="s">
        <v>1879</v>
      </c>
      <c r="C1316" s="114" t="s">
        <v>1978</v>
      </c>
      <c r="D1316" s="114" t="s">
        <v>8066</v>
      </c>
      <c r="E1316" s="114" t="s">
        <v>8067</v>
      </c>
      <c r="F1316" s="115">
        <v>45016</v>
      </c>
      <c r="G1316" s="114" t="s">
        <v>2635</v>
      </c>
      <c r="H1316" s="116">
        <v>8771100</v>
      </c>
      <c r="I1316" s="116">
        <v>7893990</v>
      </c>
      <c r="J1316" s="116">
        <v>7893990</v>
      </c>
      <c r="K1316" s="116">
        <v>0</v>
      </c>
      <c r="L1316" s="116">
        <v>0</v>
      </c>
      <c r="M1316" s="116">
        <v>0</v>
      </c>
      <c r="N1316" s="116">
        <v>0</v>
      </c>
      <c r="O1316" s="116">
        <v>0</v>
      </c>
      <c r="P1316" s="120">
        <v>0</v>
      </c>
      <c r="Q1316" s="27" t="str">
        <f>IF(G1316="01 Jan 1900","Unregistered","Registered")</f>
        <v>Registered</v>
      </c>
      <c r="R1316" s="121">
        <f>I1316/H1316</f>
        <v>0.9</v>
      </c>
      <c r="T1316" s="117">
        <f t="shared" si="98"/>
        <v>0</v>
      </c>
      <c r="U1316" s="117">
        <f t="shared" si="99"/>
        <v>0</v>
      </c>
    </row>
    <row r="1317" spans="1:21" x14ac:dyDescent="0.3">
      <c r="A1317" s="114">
        <v>7577</v>
      </c>
      <c r="B1317" s="114" t="s">
        <v>1879</v>
      </c>
      <c r="C1317" s="114" t="s">
        <v>1978</v>
      </c>
      <c r="D1317" s="114" t="s">
        <v>8068</v>
      </c>
      <c r="E1317" s="114" t="s">
        <v>8069</v>
      </c>
      <c r="F1317" s="115">
        <v>45071</v>
      </c>
      <c r="G1317" s="114" t="s">
        <v>2998</v>
      </c>
      <c r="H1317" s="116">
        <v>8800000</v>
      </c>
      <c r="I1317" s="116">
        <v>7920000</v>
      </c>
      <c r="J1317" s="116">
        <v>7920000</v>
      </c>
      <c r="K1317" s="116">
        <v>0</v>
      </c>
      <c r="L1317" s="116">
        <v>0</v>
      </c>
      <c r="M1317" s="116">
        <v>0</v>
      </c>
      <c r="N1317" s="116">
        <v>0</v>
      </c>
      <c r="O1317" s="116">
        <v>0</v>
      </c>
      <c r="P1317" s="120">
        <v>0</v>
      </c>
      <c r="Q1317" s="27" t="str">
        <f>IF(G1317="01 Jan 1900","Unregistered","Registered")</f>
        <v>Registered</v>
      </c>
      <c r="R1317" s="121">
        <f>I1317/H1317</f>
        <v>0.9</v>
      </c>
      <c r="T1317" s="117">
        <f t="shared" si="98"/>
        <v>0</v>
      </c>
      <c r="U1317" s="117">
        <f t="shared" si="99"/>
        <v>0</v>
      </c>
    </row>
    <row r="1318" spans="1:21" x14ac:dyDescent="0.3">
      <c r="A1318" s="114">
        <v>7578</v>
      </c>
      <c r="B1318" s="114" t="s">
        <v>1879</v>
      </c>
      <c r="C1318" s="114" t="s">
        <v>1978</v>
      </c>
      <c r="D1318" s="114" t="s">
        <v>8070</v>
      </c>
      <c r="E1318" s="114" t="s">
        <v>8071</v>
      </c>
      <c r="F1318" s="115">
        <v>45062</v>
      </c>
      <c r="G1318" s="114" t="s">
        <v>2305</v>
      </c>
      <c r="H1318" s="116">
        <v>9157143</v>
      </c>
      <c r="I1318" s="116">
        <v>8241429</v>
      </c>
      <c r="J1318" s="116">
        <v>8241429</v>
      </c>
      <c r="K1318" s="116">
        <v>0</v>
      </c>
      <c r="L1318" s="116">
        <v>0</v>
      </c>
      <c r="M1318" s="116">
        <v>0</v>
      </c>
      <c r="N1318" s="116">
        <v>0</v>
      </c>
      <c r="O1318" s="116">
        <v>0</v>
      </c>
      <c r="P1318" s="120">
        <v>0</v>
      </c>
      <c r="Q1318" s="27" t="str">
        <f>IF(G1318="01 Jan 1900","Unregistered","Registered")</f>
        <v>Registered</v>
      </c>
      <c r="R1318" s="121">
        <f>I1318/H1318</f>
        <v>0.90000003276130991</v>
      </c>
      <c r="T1318" s="117">
        <f t="shared" si="98"/>
        <v>0</v>
      </c>
      <c r="U1318" s="117">
        <f t="shared" si="99"/>
        <v>0</v>
      </c>
    </row>
    <row r="1319" spans="1:21" x14ac:dyDescent="0.3">
      <c r="A1319" s="114">
        <v>7579</v>
      </c>
      <c r="B1319" s="114" t="s">
        <v>1879</v>
      </c>
      <c r="C1319" s="114" t="s">
        <v>1978</v>
      </c>
      <c r="D1319" s="114" t="s">
        <v>8072</v>
      </c>
      <c r="E1319" s="114" t="s">
        <v>8073</v>
      </c>
      <c r="F1319" s="115">
        <v>45182</v>
      </c>
      <c r="G1319" s="114" t="s">
        <v>5096</v>
      </c>
      <c r="H1319" s="116">
        <v>7788600</v>
      </c>
      <c r="I1319" s="116">
        <v>7009740</v>
      </c>
      <c r="J1319" s="116">
        <v>7009740</v>
      </c>
      <c r="K1319" s="116">
        <v>0</v>
      </c>
      <c r="L1319" s="116">
        <v>0</v>
      </c>
      <c r="M1319" s="116">
        <v>0</v>
      </c>
      <c r="N1319" s="116">
        <v>0</v>
      </c>
      <c r="O1319" s="116">
        <v>0</v>
      </c>
      <c r="P1319" s="120">
        <v>0</v>
      </c>
      <c r="Q1319" s="27" t="str">
        <f>IF(G1319="01 Jan 1900","Unregistered","Registered")</f>
        <v>Registered</v>
      </c>
      <c r="R1319" s="121">
        <f>I1319/H1319</f>
        <v>0.9</v>
      </c>
      <c r="T1319" s="117">
        <f t="shared" si="98"/>
        <v>0</v>
      </c>
      <c r="U1319" s="117">
        <f t="shared" si="99"/>
        <v>0</v>
      </c>
    </row>
    <row r="1320" spans="1:21" x14ac:dyDescent="0.3">
      <c r="A1320" s="114">
        <v>7580</v>
      </c>
      <c r="B1320" s="114" t="s">
        <v>1879</v>
      </c>
      <c r="C1320" s="114" t="s">
        <v>1978</v>
      </c>
      <c r="D1320" s="114" t="s">
        <v>8074</v>
      </c>
      <c r="E1320" s="114" t="s">
        <v>8075</v>
      </c>
      <c r="F1320" s="115">
        <v>44895</v>
      </c>
      <c r="G1320" s="114" t="s">
        <v>2159</v>
      </c>
      <c r="H1320" s="116">
        <v>9267500</v>
      </c>
      <c r="I1320" s="116">
        <v>8340750</v>
      </c>
      <c r="J1320" s="116">
        <v>8340750</v>
      </c>
      <c r="K1320" s="116">
        <v>0</v>
      </c>
      <c r="L1320" s="116">
        <v>0</v>
      </c>
      <c r="M1320" s="116">
        <v>0</v>
      </c>
      <c r="N1320" s="116">
        <v>0</v>
      </c>
      <c r="O1320" s="116">
        <v>0</v>
      </c>
      <c r="P1320" s="120">
        <v>0</v>
      </c>
      <c r="Q1320" s="27" t="str">
        <f>IF(G1320="01 Jan 1900","Unregistered","Registered")</f>
        <v>Registered</v>
      </c>
      <c r="R1320" s="121">
        <f>I1320/H1320</f>
        <v>0.9</v>
      </c>
      <c r="T1320" s="117">
        <f t="shared" si="98"/>
        <v>0</v>
      </c>
      <c r="U1320" s="117">
        <f t="shared" si="99"/>
        <v>0</v>
      </c>
    </row>
    <row r="1321" spans="1:21" x14ac:dyDescent="0.3">
      <c r="A1321" s="114">
        <v>7581</v>
      </c>
      <c r="B1321" s="114" t="s">
        <v>1879</v>
      </c>
      <c r="C1321" s="114" t="s">
        <v>1978</v>
      </c>
      <c r="D1321" s="114" t="s">
        <v>8076</v>
      </c>
      <c r="E1321" s="114" t="s">
        <v>8044</v>
      </c>
      <c r="F1321" s="115">
        <v>45040</v>
      </c>
      <c r="G1321" s="114" t="s">
        <v>3045</v>
      </c>
      <c r="H1321" s="116">
        <v>9099000</v>
      </c>
      <c r="I1321" s="116">
        <v>8189100</v>
      </c>
      <c r="J1321" s="116">
        <v>8189100</v>
      </c>
      <c r="K1321" s="116">
        <v>0</v>
      </c>
      <c r="L1321" s="116">
        <v>0</v>
      </c>
      <c r="M1321" s="116">
        <v>0</v>
      </c>
      <c r="N1321" s="116">
        <v>0</v>
      </c>
      <c r="O1321" s="116">
        <v>0</v>
      </c>
      <c r="P1321" s="120">
        <v>0</v>
      </c>
      <c r="Q1321" s="27" t="str">
        <f>IF(G1321="01 Jan 1900","Unregistered","Registered")</f>
        <v>Registered</v>
      </c>
      <c r="R1321" s="121">
        <f>I1321/H1321</f>
        <v>0.9</v>
      </c>
      <c r="T1321" s="117">
        <f t="shared" si="98"/>
        <v>0</v>
      </c>
      <c r="U1321" s="117">
        <f t="shared" si="99"/>
        <v>0</v>
      </c>
    </row>
    <row r="1322" spans="1:21" x14ac:dyDescent="0.3">
      <c r="A1322" s="114">
        <v>7582</v>
      </c>
      <c r="B1322" s="114" t="s">
        <v>1879</v>
      </c>
      <c r="C1322" s="114" t="s">
        <v>1978</v>
      </c>
      <c r="D1322" s="114" t="s">
        <v>8077</v>
      </c>
      <c r="E1322" s="114" t="s">
        <v>8078</v>
      </c>
      <c r="F1322" s="115">
        <v>45016</v>
      </c>
      <c r="G1322" s="114" t="s">
        <v>2601</v>
      </c>
      <c r="H1322" s="116">
        <v>8769600</v>
      </c>
      <c r="I1322" s="116">
        <v>7892640</v>
      </c>
      <c r="J1322" s="116">
        <v>7892640</v>
      </c>
      <c r="K1322" s="116">
        <v>0</v>
      </c>
      <c r="L1322" s="116">
        <v>0</v>
      </c>
      <c r="M1322" s="116">
        <v>0</v>
      </c>
      <c r="N1322" s="116">
        <v>0</v>
      </c>
      <c r="O1322" s="116">
        <v>0</v>
      </c>
      <c r="P1322" s="120">
        <v>0</v>
      </c>
      <c r="Q1322" s="27" t="str">
        <f>IF(G1322="01 Jan 1900","Unregistered","Registered")</f>
        <v>Registered</v>
      </c>
      <c r="R1322" s="121">
        <f>I1322/H1322</f>
        <v>0.9</v>
      </c>
      <c r="T1322" s="117">
        <f t="shared" si="98"/>
        <v>0</v>
      </c>
      <c r="U1322" s="117">
        <f t="shared" si="99"/>
        <v>0</v>
      </c>
    </row>
    <row r="1323" spans="1:21" x14ac:dyDescent="0.3">
      <c r="A1323" s="114">
        <v>7583</v>
      </c>
      <c r="B1323" s="114" t="s">
        <v>1879</v>
      </c>
      <c r="C1323" s="114" t="s">
        <v>1978</v>
      </c>
      <c r="D1323" s="114" t="s">
        <v>8079</v>
      </c>
      <c r="E1323" s="114" t="s">
        <v>8080</v>
      </c>
      <c r="F1323" s="115">
        <v>44985</v>
      </c>
      <c r="G1323" s="114" t="s">
        <v>2717</v>
      </c>
      <c r="H1323" s="116">
        <v>8535000</v>
      </c>
      <c r="I1323" s="116">
        <v>7681500</v>
      </c>
      <c r="J1323" s="116">
        <v>7681500</v>
      </c>
      <c r="K1323" s="116">
        <v>0</v>
      </c>
      <c r="L1323" s="116">
        <v>0</v>
      </c>
      <c r="M1323" s="116">
        <v>0</v>
      </c>
      <c r="N1323" s="116">
        <v>0</v>
      </c>
      <c r="O1323" s="116">
        <v>0</v>
      </c>
      <c r="P1323" s="120">
        <v>0</v>
      </c>
      <c r="Q1323" s="27" t="str">
        <f>IF(G1323="01 Jan 1900","Unregistered","Registered")</f>
        <v>Registered</v>
      </c>
      <c r="R1323" s="121">
        <f>I1323/H1323</f>
        <v>0.9</v>
      </c>
      <c r="T1323" s="117">
        <f t="shared" si="98"/>
        <v>0</v>
      </c>
      <c r="U1323" s="117">
        <f t="shared" si="99"/>
        <v>0</v>
      </c>
    </row>
    <row r="1324" spans="1:21" x14ac:dyDescent="0.3">
      <c r="A1324" s="114">
        <v>7584</v>
      </c>
      <c r="B1324" s="114" t="s">
        <v>1879</v>
      </c>
      <c r="C1324" s="114" t="s">
        <v>1978</v>
      </c>
      <c r="D1324" s="114" t="s">
        <v>8081</v>
      </c>
      <c r="E1324" s="114" t="s">
        <v>8082</v>
      </c>
      <c r="F1324" s="115">
        <v>45097</v>
      </c>
      <c r="G1324" s="114" t="s">
        <v>3125</v>
      </c>
      <c r="H1324" s="116">
        <v>8785840</v>
      </c>
      <c r="I1324" s="116">
        <v>7907258</v>
      </c>
      <c r="J1324" s="116">
        <v>7907258</v>
      </c>
      <c r="K1324" s="116">
        <v>0</v>
      </c>
      <c r="L1324" s="116">
        <v>0</v>
      </c>
      <c r="M1324" s="116">
        <v>0</v>
      </c>
      <c r="N1324" s="116">
        <v>0</v>
      </c>
      <c r="O1324" s="116">
        <v>0</v>
      </c>
      <c r="P1324" s="120">
        <v>0</v>
      </c>
      <c r="Q1324" s="27" t="str">
        <f>IF(G1324="01 Jan 1900","Unregistered","Registered")</f>
        <v>Registered</v>
      </c>
      <c r="R1324" s="121">
        <f>I1324/H1324</f>
        <v>0.9000002276390191</v>
      </c>
      <c r="T1324" s="117">
        <f t="shared" si="98"/>
        <v>0</v>
      </c>
      <c r="U1324" s="117">
        <f t="shared" si="99"/>
        <v>0</v>
      </c>
    </row>
    <row r="1325" spans="1:21" x14ac:dyDescent="0.3">
      <c r="A1325" s="114">
        <v>7585</v>
      </c>
      <c r="B1325" s="114" t="s">
        <v>1879</v>
      </c>
      <c r="C1325" s="114" t="s">
        <v>1978</v>
      </c>
      <c r="D1325" s="114" t="s">
        <v>8083</v>
      </c>
      <c r="E1325" s="114" t="s">
        <v>8084</v>
      </c>
      <c r="F1325" s="115">
        <v>45016</v>
      </c>
      <c r="G1325" s="114" t="s">
        <v>1807</v>
      </c>
      <c r="H1325" s="116">
        <v>8933929</v>
      </c>
      <c r="I1325" s="116">
        <v>8040533</v>
      </c>
      <c r="J1325" s="116">
        <v>8040533</v>
      </c>
      <c r="K1325" s="116">
        <v>0</v>
      </c>
      <c r="L1325" s="116">
        <v>0</v>
      </c>
      <c r="M1325" s="116">
        <v>0</v>
      </c>
      <c r="N1325" s="116">
        <v>0</v>
      </c>
      <c r="O1325" s="116">
        <v>0</v>
      </c>
      <c r="P1325" s="120">
        <v>0</v>
      </c>
      <c r="Q1325" s="27" t="str">
        <f>IF(G1325="01 Jan 1900","Unregistered","Registered")</f>
        <v>Registered</v>
      </c>
      <c r="R1325" s="121">
        <f>I1325/H1325</f>
        <v>0.89999965300821172</v>
      </c>
      <c r="T1325" s="117">
        <f t="shared" si="98"/>
        <v>0</v>
      </c>
      <c r="U1325" s="117">
        <f t="shared" si="99"/>
        <v>0</v>
      </c>
    </row>
    <row r="1326" spans="1:21" x14ac:dyDescent="0.3">
      <c r="A1326" s="114">
        <v>7586</v>
      </c>
      <c r="B1326" s="114" t="s">
        <v>1879</v>
      </c>
      <c r="C1326" s="114" t="s">
        <v>1978</v>
      </c>
      <c r="D1326" s="114" t="s">
        <v>8085</v>
      </c>
      <c r="E1326" s="114" t="s">
        <v>8086</v>
      </c>
      <c r="F1326" s="115">
        <v>45107</v>
      </c>
      <c r="G1326" s="114" t="s">
        <v>3420</v>
      </c>
      <c r="H1326" s="116">
        <v>8800000</v>
      </c>
      <c r="I1326" s="116">
        <v>7920000</v>
      </c>
      <c r="J1326" s="116">
        <v>7920000</v>
      </c>
      <c r="K1326" s="116">
        <v>0</v>
      </c>
      <c r="L1326" s="116">
        <v>0</v>
      </c>
      <c r="M1326" s="116">
        <v>0</v>
      </c>
      <c r="N1326" s="116">
        <v>0</v>
      </c>
      <c r="O1326" s="116">
        <v>0</v>
      </c>
      <c r="P1326" s="120">
        <v>0</v>
      </c>
      <c r="Q1326" s="27" t="str">
        <f>IF(G1326="01 Jan 1900","Unregistered","Registered")</f>
        <v>Registered</v>
      </c>
      <c r="R1326" s="121">
        <f>I1326/H1326</f>
        <v>0.9</v>
      </c>
      <c r="T1326" s="117">
        <f t="shared" si="98"/>
        <v>0</v>
      </c>
      <c r="U1326" s="117">
        <f t="shared" si="99"/>
        <v>0</v>
      </c>
    </row>
    <row r="1327" spans="1:21" x14ac:dyDescent="0.3">
      <c r="A1327" s="114">
        <v>7587</v>
      </c>
      <c r="B1327" s="114" t="s">
        <v>1879</v>
      </c>
      <c r="C1327" s="114" t="s">
        <v>1978</v>
      </c>
      <c r="D1327" s="114" t="s">
        <v>8087</v>
      </c>
      <c r="E1327" s="114" t="s">
        <v>5088</v>
      </c>
      <c r="F1327" s="115">
        <v>45135</v>
      </c>
      <c r="G1327" s="114" t="s">
        <v>2805</v>
      </c>
      <c r="H1327" s="116">
        <v>8688400</v>
      </c>
      <c r="I1327" s="116">
        <v>7819560</v>
      </c>
      <c r="J1327" s="116">
        <v>7819560</v>
      </c>
      <c r="K1327" s="116">
        <v>0</v>
      </c>
      <c r="L1327" s="116">
        <v>0</v>
      </c>
      <c r="M1327" s="116">
        <v>0</v>
      </c>
      <c r="N1327" s="116">
        <v>0</v>
      </c>
      <c r="O1327" s="116">
        <v>0</v>
      </c>
      <c r="P1327" s="120">
        <v>0</v>
      </c>
      <c r="Q1327" s="27" t="str">
        <f>IF(G1327="01 Jan 1900","Unregistered","Registered")</f>
        <v>Registered</v>
      </c>
      <c r="R1327" s="121">
        <f>I1327/H1327</f>
        <v>0.9</v>
      </c>
      <c r="T1327" s="117">
        <f t="shared" si="98"/>
        <v>0</v>
      </c>
      <c r="U1327" s="117">
        <f t="shared" si="99"/>
        <v>0</v>
      </c>
    </row>
    <row r="1328" spans="1:21" x14ac:dyDescent="0.3">
      <c r="A1328" s="114">
        <v>7588</v>
      </c>
      <c r="B1328" s="114" t="s">
        <v>1879</v>
      </c>
      <c r="C1328" s="114" t="s">
        <v>1978</v>
      </c>
      <c r="D1328" s="114" t="s">
        <v>8088</v>
      </c>
      <c r="E1328" s="114" t="s">
        <v>8089</v>
      </c>
      <c r="F1328" s="115">
        <v>44970</v>
      </c>
      <c r="G1328" s="114" t="s">
        <v>2616</v>
      </c>
      <c r="H1328" s="116">
        <v>8935800</v>
      </c>
      <c r="I1328" s="116">
        <v>8042220</v>
      </c>
      <c r="J1328" s="116">
        <v>8042220</v>
      </c>
      <c r="K1328" s="116">
        <v>0</v>
      </c>
      <c r="L1328" s="116">
        <v>0</v>
      </c>
      <c r="M1328" s="116">
        <v>0</v>
      </c>
      <c r="N1328" s="116">
        <v>0</v>
      </c>
      <c r="O1328" s="116">
        <v>0</v>
      </c>
      <c r="P1328" s="120">
        <v>0</v>
      </c>
      <c r="Q1328" s="27" t="str">
        <f>IF(G1328="01 Jan 1900","Unregistered","Registered")</f>
        <v>Registered</v>
      </c>
      <c r="R1328" s="121">
        <f>I1328/H1328</f>
        <v>0.9</v>
      </c>
      <c r="T1328" s="117">
        <f t="shared" si="98"/>
        <v>0</v>
      </c>
      <c r="U1328" s="117">
        <f t="shared" si="99"/>
        <v>0</v>
      </c>
    </row>
    <row r="1329" spans="1:21" x14ac:dyDescent="0.3">
      <c r="A1329" s="114">
        <v>7589</v>
      </c>
      <c r="B1329" s="114" t="s">
        <v>1879</v>
      </c>
      <c r="C1329" s="114" t="s">
        <v>1978</v>
      </c>
      <c r="D1329" s="114" t="s">
        <v>8090</v>
      </c>
      <c r="E1329" s="114" t="s">
        <v>8091</v>
      </c>
      <c r="F1329" s="115">
        <v>44936</v>
      </c>
      <c r="G1329" s="114" t="s">
        <v>2381</v>
      </c>
      <c r="H1329" s="116">
        <v>9067857</v>
      </c>
      <c r="I1329" s="116">
        <v>8161071</v>
      </c>
      <c r="J1329" s="116">
        <v>8161071</v>
      </c>
      <c r="K1329" s="116">
        <v>0</v>
      </c>
      <c r="L1329" s="116">
        <v>0</v>
      </c>
      <c r="M1329" s="116">
        <v>0</v>
      </c>
      <c r="N1329" s="116">
        <v>0</v>
      </c>
      <c r="O1329" s="116">
        <v>0</v>
      </c>
      <c r="P1329" s="120">
        <v>0</v>
      </c>
      <c r="Q1329" s="27" t="str">
        <f>IF(G1329="01 Jan 1900","Unregistered","Registered")</f>
        <v>Registered</v>
      </c>
      <c r="R1329" s="121">
        <f>I1329/H1329</f>
        <v>0.89999996691610817</v>
      </c>
      <c r="T1329" s="117">
        <f t="shared" si="98"/>
        <v>0</v>
      </c>
      <c r="U1329" s="117">
        <f t="shared" si="99"/>
        <v>0</v>
      </c>
    </row>
    <row r="1330" spans="1:21" x14ac:dyDescent="0.3">
      <c r="A1330" s="114">
        <v>7590</v>
      </c>
      <c r="B1330" s="114" t="s">
        <v>1879</v>
      </c>
      <c r="C1330" s="114" t="s">
        <v>1978</v>
      </c>
      <c r="D1330" s="114" t="s">
        <v>8092</v>
      </c>
      <c r="E1330" s="114" t="s">
        <v>8093</v>
      </c>
      <c r="F1330" s="115">
        <v>45103</v>
      </c>
      <c r="G1330" s="114" t="s">
        <v>3024</v>
      </c>
      <c r="H1330" s="116">
        <v>8576786</v>
      </c>
      <c r="I1330" s="116">
        <v>7719104</v>
      </c>
      <c r="J1330" s="116">
        <v>7719104</v>
      </c>
      <c r="K1330" s="116">
        <v>0</v>
      </c>
      <c r="L1330" s="116">
        <v>0</v>
      </c>
      <c r="M1330" s="116">
        <v>0</v>
      </c>
      <c r="N1330" s="116">
        <v>0</v>
      </c>
      <c r="O1330" s="116">
        <v>0</v>
      </c>
      <c r="P1330" s="120">
        <v>0</v>
      </c>
      <c r="Q1330" s="27" t="str">
        <f>IF(G1330="01 Jan 1900","Unregistered","Registered")</f>
        <v>Registered</v>
      </c>
      <c r="R1330" s="121">
        <f>I1330/H1330</f>
        <v>0.89999960358110831</v>
      </c>
      <c r="T1330" s="117">
        <f t="shared" si="98"/>
        <v>0</v>
      </c>
      <c r="U1330" s="117">
        <f t="shared" si="99"/>
        <v>0</v>
      </c>
    </row>
    <row r="1331" spans="1:21" x14ac:dyDescent="0.3">
      <c r="A1331" s="114">
        <v>7591</v>
      </c>
      <c r="B1331" s="114" t="s">
        <v>1879</v>
      </c>
      <c r="C1331" s="114" t="s">
        <v>1978</v>
      </c>
      <c r="D1331" s="114" t="s">
        <v>8094</v>
      </c>
      <c r="E1331" s="114" t="s">
        <v>8095</v>
      </c>
      <c r="F1331" s="115">
        <v>45008</v>
      </c>
      <c r="G1331" s="114" t="s">
        <v>3469</v>
      </c>
      <c r="H1331" s="116">
        <v>9099000</v>
      </c>
      <c r="I1331" s="116">
        <v>8189100</v>
      </c>
      <c r="J1331" s="116">
        <v>8189100</v>
      </c>
      <c r="K1331" s="116">
        <v>0</v>
      </c>
      <c r="L1331" s="116">
        <v>0</v>
      </c>
      <c r="M1331" s="116">
        <v>0</v>
      </c>
      <c r="N1331" s="116">
        <v>0</v>
      </c>
      <c r="O1331" s="116">
        <v>0</v>
      </c>
      <c r="P1331" s="120">
        <v>0</v>
      </c>
      <c r="Q1331" s="27" t="str">
        <f>IF(G1331="01 Jan 1900","Unregistered","Registered")</f>
        <v>Registered</v>
      </c>
      <c r="R1331" s="121">
        <f>I1331/H1331</f>
        <v>0.9</v>
      </c>
      <c r="T1331" s="117">
        <f t="shared" si="98"/>
        <v>0</v>
      </c>
      <c r="U1331" s="117">
        <f t="shared" si="99"/>
        <v>0</v>
      </c>
    </row>
    <row r="1332" spans="1:21" x14ac:dyDescent="0.3">
      <c r="A1332" s="114">
        <v>7592</v>
      </c>
      <c r="B1332" s="114" t="s">
        <v>1879</v>
      </c>
      <c r="C1332" s="114" t="s">
        <v>1978</v>
      </c>
      <c r="D1332" s="114" t="s">
        <v>8096</v>
      </c>
      <c r="E1332" s="114" t="s">
        <v>8097</v>
      </c>
      <c r="F1332" s="115">
        <v>45016</v>
      </c>
      <c r="G1332" s="114" t="s">
        <v>1981</v>
      </c>
      <c r="H1332" s="116">
        <v>8988393</v>
      </c>
      <c r="I1332" s="116">
        <v>8089557</v>
      </c>
      <c r="J1332" s="116">
        <v>8089557</v>
      </c>
      <c r="K1332" s="116">
        <v>0</v>
      </c>
      <c r="L1332" s="116">
        <v>0</v>
      </c>
      <c r="M1332" s="116">
        <v>0</v>
      </c>
      <c r="N1332" s="116">
        <v>0</v>
      </c>
      <c r="O1332" s="116">
        <v>0</v>
      </c>
      <c r="P1332" s="120">
        <v>0</v>
      </c>
      <c r="Q1332" s="27" t="str">
        <f>IF(G1332="01 Jan 1900","Unregistered","Registered")</f>
        <v>Registered</v>
      </c>
      <c r="R1332" s="121">
        <f>I1332/H1332</f>
        <v>0.90000036714015508</v>
      </c>
      <c r="T1332" s="117">
        <f t="shared" si="98"/>
        <v>0</v>
      </c>
      <c r="U1332" s="117">
        <f t="shared" si="99"/>
        <v>0</v>
      </c>
    </row>
    <row r="1333" spans="1:21" x14ac:dyDescent="0.3">
      <c r="A1333" s="114">
        <v>7593</v>
      </c>
      <c r="B1333" s="114" t="s">
        <v>1879</v>
      </c>
      <c r="C1333" s="114" t="s">
        <v>1978</v>
      </c>
      <c r="D1333" s="114" t="s">
        <v>8098</v>
      </c>
      <c r="E1333" s="114" t="s">
        <v>8099</v>
      </c>
      <c r="F1333" s="115">
        <v>44895</v>
      </c>
      <c r="G1333" s="114" t="s">
        <v>3042</v>
      </c>
      <c r="H1333" s="116">
        <v>8978571</v>
      </c>
      <c r="I1333" s="116">
        <v>8080717</v>
      </c>
      <c r="J1333" s="116">
        <v>8080717</v>
      </c>
      <c r="K1333" s="116">
        <v>0</v>
      </c>
      <c r="L1333" s="116">
        <v>0</v>
      </c>
      <c r="M1333" s="116">
        <v>0</v>
      </c>
      <c r="N1333" s="116">
        <v>0</v>
      </c>
      <c r="O1333" s="116">
        <v>0</v>
      </c>
      <c r="P1333" s="120">
        <v>0</v>
      </c>
      <c r="Q1333" s="27" t="str">
        <f>IF(G1333="01 Jan 1900","Unregistered","Registered")</f>
        <v>Registered</v>
      </c>
      <c r="R1333" s="121">
        <f>I1333/H1333</f>
        <v>0.90000034526652406</v>
      </c>
      <c r="T1333" s="117">
        <f t="shared" si="98"/>
        <v>0</v>
      </c>
      <c r="U1333" s="117">
        <f t="shared" si="99"/>
        <v>0</v>
      </c>
    </row>
    <row r="1334" spans="1:21" x14ac:dyDescent="0.3">
      <c r="A1334" s="114">
        <v>7594</v>
      </c>
      <c r="B1334" s="114" t="s">
        <v>1879</v>
      </c>
      <c r="C1334" s="114" t="s">
        <v>1978</v>
      </c>
      <c r="D1334" s="114" t="s">
        <v>8100</v>
      </c>
      <c r="E1334" s="114" t="s">
        <v>8101</v>
      </c>
      <c r="F1334" s="115">
        <v>44895</v>
      </c>
      <c r="G1334" s="114" t="s">
        <v>3042</v>
      </c>
      <c r="H1334" s="116">
        <v>8978571</v>
      </c>
      <c r="I1334" s="116">
        <v>8080717</v>
      </c>
      <c r="J1334" s="116">
        <v>8080717</v>
      </c>
      <c r="K1334" s="116">
        <v>0</v>
      </c>
      <c r="L1334" s="116">
        <v>0</v>
      </c>
      <c r="M1334" s="116">
        <v>0</v>
      </c>
      <c r="N1334" s="116">
        <v>0</v>
      </c>
      <c r="O1334" s="116">
        <v>0</v>
      </c>
      <c r="P1334" s="120">
        <v>0</v>
      </c>
      <c r="Q1334" s="27" t="str">
        <f>IF(G1334="01 Jan 1900","Unregistered","Registered")</f>
        <v>Registered</v>
      </c>
      <c r="R1334" s="121">
        <f>I1334/H1334</f>
        <v>0.90000034526652406</v>
      </c>
      <c r="T1334" s="117">
        <f t="shared" si="98"/>
        <v>0</v>
      </c>
      <c r="U1334" s="117">
        <f t="shared" si="99"/>
        <v>0</v>
      </c>
    </row>
    <row r="1335" spans="1:21" x14ac:dyDescent="0.3">
      <c r="A1335" s="114">
        <v>7595</v>
      </c>
      <c r="B1335" s="114" t="s">
        <v>1879</v>
      </c>
      <c r="C1335" s="114" t="s">
        <v>1978</v>
      </c>
      <c r="D1335" s="114" t="s">
        <v>8102</v>
      </c>
      <c r="E1335" s="114" t="s">
        <v>8103</v>
      </c>
      <c r="F1335" s="115">
        <v>45062</v>
      </c>
      <c r="G1335" s="114" t="s">
        <v>4898</v>
      </c>
      <c r="H1335" s="116">
        <v>8555000</v>
      </c>
      <c r="I1335" s="116">
        <v>7699500</v>
      </c>
      <c r="J1335" s="116">
        <v>7699500</v>
      </c>
      <c r="K1335" s="116">
        <v>0</v>
      </c>
      <c r="L1335" s="116">
        <v>0</v>
      </c>
      <c r="M1335" s="116">
        <v>0</v>
      </c>
      <c r="N1335" s="116">
        <v>0</v>
      </c>
      <c r="O1335" s="116">
        <v>0</v>
      </c>
      <c r="P1335" s="120">
        <v>0</v>
      </c>
      <c r="Q1335" s="27" t="str">
        <f>IF(G1335="01 Jan 1900","Unregistered","Registered")</f>
        <v>Registered</v>
      </c>
      <c r="R1335" s="121">
        <f>I1335/H1335</f>
        <v>0.9</v>
      </c>
      <c r="T1335" s="117">
        <f t="shared" si="98"/>
        <v>0</v>
      </c>
      <c r="U1335" s="117">
        <f t="shared" si="99"/>
        <v>0</v>
      </c>
    </row>
    <row r="1336" spans="1:21" x14ac:dyDescent="0.3">
      <c r="A1336" s="114">
        <v>7596</v>
      </c>
      <c r="B1336" s="114" t="s">
        <v>1879</v>
      </c>
      <c r="C1336" s="114" t="s">
        <v>1978</v>
      </c>
      <c r="D1336" s="114" t="s">
        <v>8104</v>
      </c>
      <c r="E1336" s="114" t="s">
        <v>8105</v>
      </c>
      <c r="F1336" s="115">
        <v>44915</v>
      </c>
      <c r="G1336" s="114" t="s">
        <v>3702</v>
      </c>
      <c r="H1336" s="116">
        <v>8933929</v>
      </c>
      <c r="I1336" s="116">
        <v>8040533</v>
      </c>
      <c r="J1336" s="116">
        <v>8040533</v>
      </c>
      <c r="K1336" s="116">
        <v>0</v>
      </c>
      <c r="L1336" s="116">
        <v>0</v>
      </c>
      <c r="M1336" s="116">
        <v>0</v>
      </c>
      <c r="N1336" s="116">
        <v>0</v>
      </c>
      <c r="O1336" s="116">
        <v>0</v>
      </c>
      <c r="P1336" s="120">
        <v>0</v>
      </c>
      <c r="Q1336" s="27" t="str">
        <f>IF(G1336="01 Jan 1900","Unregistered","Registered")</f>
        <v>Registered</v>
      </c>
      <c r="R1336" s="121">
        <f>I1336/H1336</f>
        <v>0.89999965300821172</v>
      </c>
      <c r="T1336" s="117">
        <f t="shared" si="98"/>
        <v>0</v>
      </c>
      <c r="U1336" s="117">
        <f t="shared" si="99"/>
        <v>0</v>
      </c>
    </row>
    <row r="1337" spans="1:21" x14ac:dyDescent="0.3">
      <c r="A1337" s="114">
        <v>7597</v>
      </c>
      <c r="B1337" s="114" t="s">
        <v>1879</v>
      </c>
      <c r="C1337" s="114" t="s">
        <v>1978</v>
      </c>
      <c r="D1337" s="114" t="s">
        <v>8106</v>
      </c>
      <c r="E1337" s="114" t="s">
        <v>8107</v>
      </c>
      <c r="F1337" s="115">
        <v>45008</v>
      </c>
      <c r="G1337" s="114" t="s">
        <v>4263</v>
      </c>
      <c r="H1337" s="116">
        <v>8621429</v>
      </c>
      <c r="I1337" s="116">
        <v>7759283</v>
      </c>
      <c r="J1337" s="116">
        <v>7759283</v>
      </c>
      <c r="K1337" s="116">
        <v>0</v>
      </c>
      <c r="L1337" s="116">
        <v>0</v>
      </c>
      <c r="M1337" s="116">
        <v>0</v>
      </c>
      <c r="N1337" s="116">
        <v>0</v>
      </c>
      <c r="O1337" s="116">
        <v>0</v>
      </c>
      <c r="P1337" s="120">
        <v>0</v>
      </c>
      <c r="Q1337" s="27" t="str">
        <f>IF(G1337="01 Jan 1900","Unregistered","Registered")</f>
        <v>Registered</v>
      </c>
      <c r="R1337" s="121">
        <f>I1337/H1337</f>
        <v>0.89999964043083813</v>
      </c>
      <c r="T1337" s="117">
        <f t="shared" si="98"/>
        <v>0</v>
      </c>
      <c r="U1337" s="117">
        <f t="shared" si="99"/>
        <v>0</v>
      </c>
    </row>
    <row r="1338" spans="1:21" x14ac:dyDescent="0.3">
      <c r="A1338" s="114">
        <v>7598</v>
      </c>
      <c r="B1338" s="114" t="s">
        <v>1879</v>
      </c>
      <c r="C1338" s="114" t="s">
        <v>1978</v>
      </c>
      <c r="D1338" s="114" t="s">
        <v>8108</v>
      </c>
      <c r="E1338" s="114" t="s">
        <v>8109</v>
      </c>
      <c r="F1338" s="115">
        <v>44904</v>
      </c>
      <c r="G1338" s="114" t="s">
        <v>2601</v>
      </c>
      <c r="H1338" s="116">
        <v>9246429</v>
      </c>
      <c r="I1338" s="116">
        <v>8321783</v>
      </c>
      <c r="J1338" s="116">
        <v>8321783</v>
      </c>
      <c r="K1338" s="116">
        <v>0</v>
      </c>
      <c r="L1338" s="116">
        <v>0</v>
      </c>
      <c r="M1338" s="116">
        <v>0</v>
      </c>
      <c r="N1338" s="116">
        <v>0</v>
      </c>
      <c r="O1338" s="116">
        <v>0</v>
      </c>
      <c r="P1338" s="120">
        <v>0</v>
      </c>
      <c r="Q1338" s="27" t="str">
        <f>IF(G1338="01 Jan 1900","Unregistered","Registered")</f>
        <v>Registered</v>
      </c>
      <c r="R1338" s="121">
        <f>I1338/H1338</f>
        <v>0.89999966473543458</v>
      </c>
      <c r="T1338" s="117">
        <f t="shared" si="98"/>
        <v>0</v>
      </c>
      <c r="U1338" s="117">
        <f t="shared" si="99"/>
        <v>0</v>
      </c>
    </row>
    <row r="1339" spans="1:21" x14ac:dyDescent="0.3">
      <c r="A1339" s="114">
        <v>7599</v>
      </c>
      <c r="B1339" s="114" t="s">
        <v>1879</v>
      </c>
      <c r="C1339" s="114" t="s">
        <v>1978</v>
      </c>
      <c r="D1339" s="114" t="s">
        <v>8110</v>
      </c>
      <c r="E1339" s="114" t="s">
        <v>8111</v>
      </c>
      <c r="F1339" s="115">
        <v>44895</v>
      </c>
      <c r="G1339" s="114" t="s">
        <v>2308</v>
      </c>
      <c r="H1339" s="116">
        <v>9014286</v>
      </c>
      <c r="I1339" s="116">
        <v>8112854</v>
      </c>
      <c r="J1339" s="116">
        <v>8112854</v>
      </c>
      <c r="K1339" s="116">
        <v>0</v>
      </c>
      <c r="L1339" s="116">
        <v>0</v>
      </c>
      <c r="M1339" s="116">
        <v>0</v>
      </c>
      <c r="N1339" s="116">
        <v>0</v>
      </c>
      <c r="O1339" s="116">
        <v>0</v>
      </c>
      <c r="P1339" s="120">
        <v>0</v>
      </c>
      <c r="Q1339" s="27" t="str">
        <f>IF(G1339="01 Jan 1900","Unregistered","Registered")</f>
        <v>Registered</v>
      </c>
      <c r="R1339" s="121">
        <f>I1339/H1339</f>
        <v>0.89999962282093116</v>
      </c>
      <c r="T1339" s="117">
        <f t="shared" si="98"/>
        <v>0</v>
      </c>
      <c r="U1339" s="117">
        <f t="shared" si="99"/>
        <v>0</v>
      </c>
    </row>
    <row r="1340" spans="1:21" x14ac:dyDescent="0.3">
      <c r="A1340" s="114">
        <v>7600</v>
      </c>
      <c r="B1340" s="114" t="s">
        <v>1879</v>
      </c>
      <c r="C1340" s="114" t="s">
        <v>1978</v>
      </c>
      <c r="D1340" s="114" t="s">
        <v>8112</v>
      </c>
      <c r="E1340" s="114" t="s">
        <v>8113</v>
      </c>
      <c r="F1340" s="115">
        <v>44895</v>
      </c>
      <c r="G1340" s="114" t="s">
        <v>2665</v>
      </c>
      <c r="H1340" s="116">
        <v>9246429</v>
      </c>
      <c r="I1340" s="116">
        <v>8321783</v>
      </c>
      <c r="J1340" s="116">
        <v>8321783</v>
      </c>
      <c r="K1340" s="116">
        <v>0</v>
      </c>
      <c r="L1340" s="116">
        <v>0</v>
      </c>
      <c r="M1340" s="116">
        <v>0</v>
      </c>
      <c r="N1340" s="116">
        <v>0</v>
      </c>
      <c r="O1340" s="116">
        <v>0</v>
      </c>
      <c r="P1340" s="120">
        <v>0</v>
      </c>
      <c r="Q1340" s="27" t="str">
        <f>IF(G1340="01 Jan 1900","Unregistered","Registered")</f>
        <v>Registered</v>
      </c>
      <c r="R1340" s="121">
        <f>I1340/H1340</f>
        <v>0.89999966473543458</v>
      </c>
      <c r="T1340" s="117">
        <f t="shared" si="98"/>
        <v>0</v>
      </c>
      <c r="U1340" s="117">
        <f t="shared" si="99"/>
        <v>0</v>
      </c>
    </row>
    <row r="1341" spans="1:21" x14ac:dyDescent="0.3">
      <c r="A1341" s="114">
        <v>7601</v>
      </c>
      <c r="B1341" s="114" t="s">
        <v>1879</v>
      </c>
      <c r="C1341" s="114" t="s">
        <v>1978</v>
      </c>
      <c r="D1341" s="114" t="s">
        <v>8114</v>
      </c>
      <c r="E1341" s="114" t="s">
        <v>8115</v>
      </c>
      <c r="F1341" s="115">
        <v>45062</v>
      </c>
      <c r="G1341" s="114" t="s">
        <v>4094</v>
      </c>
      <c r="H1341" s="116">
        <v>8866964</v>
      </c>
      <c r="I1341" s="116">
        <v>7980269</v>
      </c>
      <c r="J1341" s="116">
        <v>7980269</v>
      </c>
      <c r="K1341" s="116">
        <v>0</v>
      </c>
      <c r="L1341" s="116">
        <v>0</v>
      </c>
      <c r="M1341" s="116">
        <v>0</v>
      </c>
      <c r="N1341" s="116">
        <v>0</v>
      </c>
      <c r="O1341" s="116">
        <v>0</v>
      </c>
      <c r="P1341" s="120">
        <v>0</v>
      </c>
      <c r="Q1341" s="27" t="str">
        <f>IF(G1341="01 Jan 1900","Unregistered","Registered")</f>
        <v>Registered</v>
      </c>
      <c r="R1341" s="121">
        <f>I1341/H1341</f>
        <v>0.90000015788944221</v>
      </c>
      <c r="T1341" s="117">
        <f t="shared" si="98"/>
        <v>0</v>
      </c>
      <c r="U1341" s="117">
        <f t="shared" si="99"/>
        <v>0</v>
      </c>
    </row>
    <row r="1342" spans="1:21" x14ac:dyDescent="0.3">
      <c r="A1342" s="114">
        <v>7602</v>
      </c>
      <c r="B1342" s="114" t="s">
        <v>1879</v>
      </c>
      <c r="C1342" s="114" t="s">
        <v>1978</v>
      </c>
      <c r="D1342" s="114" t="s">
        <v>8116</v>
      </c>
      <c r="E1342" s="114" t="s">
        <v>8117</v>
      </c>
      <c r="F1342" s="115">
        <v>44895</v>
      </c>
      <c r="G1342" s="114" t="s">
        <v>2616</v>
      </c>
      <c r="H1342" s="116">
        <v>9090179</v>
      </c>
      <c r="I1342" s="116">
        <v>8181161</v>
      </c>
      <c r="J1342" s="116">
        <v>8181161</v>
      </c>
      <c r="K1342" s="116">
        <v>0</v>
      </c>
      <c r="L1342" s="116">
        <v>0</v>
      </c>
      <c r="M1342" s="116">
        <v>0</v>
      </c>
      <c r="N1342" s="116">
        <v>0</v>
      </c>
      <c r="O1342" s="116">
        <v>0</v>
      </c>
      <c r="P1342" s="120">
        <v>0</v>
      </c>
      <c r="Q1342" s="27" t="str">
        <f>IF(G1342="01 Jan 1900","Unregistered","Registered")</f>
        <v>Registered</v>
      </c>
      <c r="R1342" s="121">
        <f>I1342/H1342</f>
        <v>0.89999998899911648</v>
      </c>
      <c r="T1342" s="117">
        <f t="shared" si="98"/>
        <v>0</v>
      </c>
      <c r="U1342" s="117">
        <f t="shared" si="99"/>
        <v>0</v>
      </c>
    </row>
    <row r="1343" spans="1:21" x14ac:dyDescent="0.3">
      <c r="A1343" s="114">
        <v>10129</v>
      </c>
      <c r="B1343" s="114" t="s">
        <v>1879</v>
      </c>
      <c r="C1343" s="114" t="s">
        <v>1978</v>
      </c>
      <c r="D1343" s="114" t="s">
        <v>9486</v>
      </c>
      <c r="E1343" s="114" t="s">
        <v>9487</v>
      </c>
      <c r="F1343" s="115">
        <v>44951</v>
      </c>
      <c r="G1343" s="114" t="s">
        <v>2601</v>
      </c>
      <c r="H1343" s="116">
        <v>9067857</v>
      </c>
      <c r="I1343" s="116">
        <v>8161071</v>
      </c>
      <c r="J1343" s="116">
        <v>8229081</v>
      </c>
      <c r="K1343" s="116">
        <v>-68010</v>
      </c>
      <c r="L1343" s="116">
        <v>0</v>
      </c>
      <c r="M1343" s="116">
        <v>0</v>
      </c>
      <c r="N1343" s="116">
        <v>0</v>
      </c>
      <c r="O1343" s="116">
        <v>0</v>
      </c>
      <c r="P1343" s="120">
        <v>0</v>
      </c>
      <c r="Q1343" s="27" t="str">
        <f>IF(G1343="01 Jan 1900","Unregistered","Registered")</f>
        <v>Registered</v>
      </c>
      <c r="R1343" s="121">
        <f>I1343/H1343</f>
        <v>0.89999996691610817</v>
      </c>
      <c r="T1343" s="117">
        <f t="shared" si="98"/>
        <v>0</v>
      </c>
      <c r="U1343" s="117">
        <f t="shared" si="99"/>
        <v>-68010</v>
      </c>
    </row>
    <row r="1344" spans="1:21" x14ac:dyDescent="0.3">
      <c r="A1344" s="114">
        <v>10374</v>
      </c>
      <c r="B1344" s="114" t="s">
        <v>1879</v>
      </c>
      <c r="C1344" s="114" t="s">
        <v>1978</v>
      </c>
      <c r="D1344" s="114" t="s">
        <v>9900</v>
      </c>
      <c r="E1344" s="114" t="s">
        <v>9901</v>
      </c>
      <c r="F1344" s="115">
        <v>44985</v>
      </c>
      <c r="G1344" s="114" t="s">
        <v>5395</v>
      </c>
      <c r="H1344" s="116">
        <v>8756250</v>
      </c>
      <c r="I1344" s="116">
        <v>7880628</v>
      </c>
      <c r="J1344" s="116">
        <v>8318441</v>
      </c>
      <c r="K1344" s="116">
        <v>-437813</v>
      </c>
      <c r="L1344" s="116">
        <v>0</v>
      </c>
      <c r="M1344" s="116">
        <v>0</v>
      </c>
      <c r="N1344" s="116">
        <v>0</v>
      </c>
      <c r="O1344" s="116">
        <v>0</v>
      </c>
      <c r="P1344" s="120">
        <v>0</v>
      </c>
      <c r="Q1344" s="27" t="str">
        <f>IF(G1344="01 Jan 1900","Unregistered","Registered")</f>
        <v>Registered</v>
      </c>
      <c r="R1344" s="121">
        <f>I1344/H1344</f>
        <v>0.90000034261241968</v>
      </c>
      <c r="T1344" s="117">
        <f t="shared" si="98"/>
        <v>0</v>
      </c>
      <c r="U1344" s="117">
        <f t="shared" si="99"/>
        <v>-437813</v>
      </c>
    </row>
    <row r="1345" spans="1:21" x14ac:dyDescent="0.3">
      <c r="A1345" s="114">
        <v>10375</v>
      </c>
      <c r="B1345" s="114" t="s">
        <v>1879</v>
      </c>
      <c r="C1345" s="114" t="s">
        <v>1978</v>
      </c>
      <c r="D1345" s="114" t="s">
        <v>9902</v>
      </c>
      <c r="E1345" s="114" t="s">
        <v>9903</v>
      </c>
      <c r="F1345" s="115">
        <v>45086</v>
      </c>
      <c r="G1345" s="114" t="s">
        <v>3420</v>
      </c>
      <c r="H1345" s="116">
        <v>8800000</v>
      </c>
      <c r="I1345" s="116">
        <v>7920000</v>
      </c>
      <c r="J1345" s="116">
        <v>8360000</v>
      </c>
      <c r="K1345" s="116">
        <v>-440000</v>
      </c>
      <c r="L1345" s="116">
        <v>0</v>
      </c>
      <c r="M1345" s="116">
        <v>0</v>
      </c>
      <c r="N1345" s="116">
        <v>0</v>
      </c>
      <c r="O1345" s="116">
        <v>0</v>
      </c>
      <c r="P1345" s="120">
        <v>0</v>
      </c>
      <c r="Q1345" s="27" t="str">
        <f>IF(G1345="01 Jan 1900","Unregistered","Registered")</f>
        <v>Registered</v>
      </c>
      <c r="R1345" s="121">
        <f>I1345/H1345</f>
        <v>0.9</v>
      </c>
      <c r="T1345" s="117">
        <f t="shared" si="98"/>
        <v>0</v>
      </c>
      <c r="U1345" s="117">
        <f t="shared" si="99"/>
        <v>-440000</v>
      </c>
    </row>
    <row r="1346" spans="1:21" x14ac:dyDescent="0.3">
      <c r="A1346" s="114">
        <v>10377</v>
      </c>
      <c r="B1346" s="114" t="s">
        <v>1879</v>
      </c>
      <c r="C1346" s="114" t="s">
        <v>1978</v>
      </c>
      <c r="D1346" s="114" t="s">
        <v>9906</v>
      </c>
      <c r="E1346" s="114" t="s">
        <v>9907</v>
      </c>
      <c r="F1346" s="115">
        <v>44895</v>
      </c>
      <c r="G1346" s="114" t="s">
        <v>2308</v>
      </c>
      <c r="H1346" s="116">
        <v>9014286</v>
      </c>
      <c r="I1346" s="116">
        <v>8112854</v>
      </c>
      <c r="J1346" s="116">
        <v>8563568</v>
      </c>
      <c r="K1346" s="116">
        <v>-450714</v>
      </c>
      <c r="L1346" s="116">
        <v>0</v>
      </c>
      <c r="M1346" s="116">
        <v>0</v>
      </c>
      <c r="N1346" s="116">
        <v>0</v>
      </c>
      <c r="O1346" s="116">
        <v>0</v>
      </c>
      <c r="P1346" s="120">
        <v>0</v>
      </c>
      <c r="Q1346" s="27" t="str">
        <f>IF(G1346="01 Jan 1900","Unregistered","Registered")</f>
        <v>Registered</v>
      </c>
      <c r="R1346" s="121">
        <f>I1346/H1346</f>
        <v>0.89999962282093116</v>
      </c>
      <c r="T1346" s="117">
        <f t="shared" si="98"/>
        <v>0</v>
      </c>
      <c r="U1346" s="117">
        <f t="shared" si="99"/>
        <v>-450714</v>
      </c>
    </row>
    <row r="1347" spans="1:21" x14ac:dyDescent="0.3">
      <c r="A1347" s="114">
        <v>10379</v>
      </c>
      <c r="B1347" s="114" t="s">
        <v>1879</v>
      </c>
      <c r="C1347" s="114" t="s">
        <v>1978</v>
      </c>
      <c r="D1347" s="114" t="s">
        <v>9909</v>
      </c>
      <c r="E1347" s="114" t="s">
        <v>9910</v>
      </c>
      <c r="F1347" s="115">
        <v>44895</v>
      </c>
      <c r="G1347" s="114" t="s">
        <v>1981</v>
      </c>
      <c r="H1347" s="116">
        <v>9157143</v>
      </c>
      <c r="I1347" s="116">
        <v>8241429</v>
      </c>
      <c r="J1347" s="116">
        <v>8699286</v>
      </c>
      <c r="K1347" s="116">
        <v>-457857</v>
      </c>
      <c r="L1347" s="116">
        <v>0</v>
      </c>
      <c r="M1347" s="116">
        <v>0</v>
      </c>
      <c r="N1347" s="116">
        <v>0</v>
      </c>
      <c r="O1347" s="116">
        <v>0</v>
      </c>
      <c r="P1347" s="120">
        <v>0</v>
      </c>
      <c r="Q1347" s="27" t="str">
        <f>IF(G1347="01 Jan 1900","Unregistered","Registered")</f>
        <v>Registered</v>
      </c>
      <c r="R1347" s="121">
        <f>I1347/H1347</f>
        <v>0.90000003276130991</v>
      </c>
      <c r="T1347" s="117">
        <f t="shared" si="98"/>
        <v>0</v>
      </c>
      <c r="U1347" s="117">
        <f t="shared" si="99"/>
        <v>-457857</v>
      </c>
    </row>
    <row r="1348" spans="1:21" x14ac:dyDescent="0.3">
      <c r="A1348" s="114">
        <v>10400</v>
      </c>
      <c r="B1348" s="114" t="s">
        <v>1879</v>
      </c>
      <c r="C1348" s="114" t="s">
        <v>1978</v>
      </c>
      <c r="D1348" s="114" t="s">
        <v>9931</v>
      </c>
      <c r="E1348" s="114" t="s">
        <v>9932</v>
      </c>
      <c r="F1348" s="115">
        <v>44915</v>
      </c>
      <c r="G1348" s="114" t="s">
        <v>2630</v>
      </c>
      <c r="H1348" s="116">
        <v>8532143</v>
      </c>
      <c r="I1348" s="116">
        <v>7678929</v>
      </c>
      <c r="J1348" s="116">
        <v>8200000</v>
      </c>
      <c r="K1348" s="116">
        <v>-521071</v>
      </c>
      <c r="L1348" s="116">
        <v>0</v>
      </c>
      <c r="M1348" s="116">
        <v>0</v>
      </c>
      <c r="N1348" s="116">
        <v>0</v>
      </c>
      <c r="O1348" s="116">
        <v>0</v>
      </c>
      <c r="P1348" s="120">
        <v>0</v>
      </c>
      <c r="Q1348" s="27" t="str">
        <f>IF(G1348="01 Jan 1900","Unregistered","Registered")</f>
        <v>Registered</v>
      </c>
      <c r="R1348" s="121">
        <f>I1348/H1348</f>
        <v>0.90000003516115468</v>
      </c>
      <c r="T1348" s="117">
        <f t="shared" si="98"/>
        <v>0</v>
      </c>
      <c r="U1348" s="117">
        <f t="shared" si="99"/>
        <v>-521071</v>
      </c>
    </row>
    <row r="1349" spans="1:21" x14ac:dyDescent="0.3">
      <c r="A1349" s="114">
        <v>158</v>
      </c>
      <c r="B1349" s="114" t="s">
        <v>1759</v>
      </c>
      <c r="C1349" s="114" t="s">
        <v>13</v>
      </c>
      <c r="D1349" s="114" t="s">
        <v>1760</v>
      </c>
      <c r="E1349" s="114" t="s">
        <v>1761</v>
      </c>
      <c r="F1349" s="115">
        <v>46053</v>
      </c>
      <c r="G1349" s="114" t="s">
        <v>1558</v>
      </c>
      <c r="H1349" s="116">
        <v>5800000</v>
      </c>
      <c r="I1349" s="116">
        <v>4060000</v>
      </c>
      <c r="J1349" s="116">
        <v>500000</v>
      </c>
      <c r="K1349" s="116">
        <v>3560000</v>
      </c>
      <c r="L1349" s="116">
        <v>3560000</v>
      </c>
      <c r="M1349" s="116">
        <v>0</v>
      </c>
      <c r="N1349" s="116">
        <v>0</v>
      </c>
      <c r="O1349" s="116">
        <v>0</v>
      </c>
      <c r="P1349" s="120">
        <v>0</v>
      </c>
      <c r="Q1349" s="27" t="str">
        <f>IF(G1349="01 Jan 1900","Unregistered","Registered")</f>
        <v>Registered</v>
      </c>
      <c r="R1349" s="121">
        <f>I1349/H1349</f>
        <v>0.7</v>
      </c>
      <c r="T1349" s="117">
        <f t="shared" si="98"/>
        <v>3560000</v>
      </c>
      <c r="U1349" s="117">
        <f t="shared" si="99"/>
        <v>0</v>
      </c>
    </row>
    <row r="1350" spans="1:21" x14ac:dyDescent="0.3">
      <c r="A1350" s="114">
        <v>229</v>
      </c>
      <c r="B1350" s="114" t="s">
        <v>1759</v>
      </c>
      <c r="C1350" s="114" t="s">
        <v>13</v>
      </c>
      <c r="D1350" s="114" t="s">
        <v>1938</v>
      </c>
      <c r="E1350" s="114" t="s">
        <v>1939</v>
      </c>
      <c r="F1350" s="115">
        <v>45350</v>
      </c>
      <c r="G1350" s="114" t="s">
        <v>1940</v>
      </c>
      <c r="H1350" s="116">
        <v>5800000</v>
      </c>
      <c r="I1350" s="116">
        <v>4060000</v>
      </c>
      <c r="J1350" s="116">
        <v>1400000</v>
      </c>
      <c r="K1350" s="116">
        <v>2660000</v>
      </c>
      <c r="L1350" s="116">
        <v>0</v>
      </c>
      <c r="M1350" s="116">
        <v>0</v>
      </c>
      <c r="N1350" s="116">
        <v>0</v>
      </c>
      <c r="O1350" s="116">
        <v>0</v>
      </c>
      <c r="P1350" s="120">
        <v>2660000</v>
      </c>
      <c r="Q1350" s="27" t="str">
        <f>IF(G1350="01 Jan 1900","Unregistered","Registered")</f>
        <v>Registered</v>
      </c>
      <c r="R1350" s="121">
        <f>I1350/H1350</f>
        <v>0.7</v>
      </c>
      <c r="T1350" s="117">
        <f t="shared" si="98"/>
        <v>2660000</v>
      </c>
      <c r="U1350" s="117">
        <f t="shared" si="99"/>
        <v>0</v>
      </c>
    </row>
    <row r="1351" spans="1:21" x14ac:dyDescent="0.3">
      <c r="A1351" s="114">
        <v>320</v>
      </c>
      <c r="B1351" s="114" t="s">
        <v>1759</v>
      </c>
      <c r="C1351" s="114" t="s">
        <v>13</v>
      </c>
      <c r="D1351" s="114" t="s">
        <v>2152</v>
      </c>
      <c r="E1351" s="114" t="s">
        <v>2153</v>
      </c>
      <c r="F1351" s="115">
        <v>45345</v>
      </c>
      <c r="G1351" s="114" t="s">
        <v>2154</v>
      </c>
      <c r="H1351" s="116">
        <v>4030000</v>
      </c>
      <c r="I1351" s="116">
        <v>2821000</v>
      </c>
      <c r="J1351" s="116">
        <v>1100000</v>
      </c>
      <c r="K1351" s="116">
        <v>1721000</v>
      </c>
      <c r="L1351" s="116">
        <v>0</v>
      </c>
      <c r="M1351" s="116">
        <v>0</v>
      </c>
      <c r="N1351" s="116">
        <v>0</v>
      </c>
      <c r="O1351" s="116">
        <v>0</v>
      </c>
      <c r="P1351" s="120">
        <v>1721000</v>
      </c>
      <c r="Q1351" s="27" t="str">
        <f>IF(G1351="01 Jan 1900","Unregistered","Registered")</f>
        <v>Registered</v>
      </c>
      <c r="R1351" s="121">
        <f>I1351/H1351</f>
        <v>0.7</v>
      </c>
      <c r="T1351" s="117">
        <f t="shared" si="98"/>
        <v>1721000</v>
      </c>
      <c r="U1351" s="117">
        <f t="shared" si="99"/>
        <v>0</v>
      </c>
    </row>
    <row r="1352" spans="1:21" x14ac:dyDescent="0.3">
      <c r="A1352" s="114">
        <v>327</v>
      </c>
      <c r="B1352" s="114" t="s">
        <v>1759</v>
      </c>
      <c r="C1352" s="114" t="s">
        <v>13</v>
      </c>
      <c r="D1352" s="114" t="s">
        <v>2171</v>
      </c>
      <c r="E1352" s="114" t="s">
        <v>2172</v>
      </c>
      <c r="F1352" s="115">
        <v>45345</v>
      </c>
      <c r="G1352" s="114" t="s">
        <v>2173</v>
      </c>
      <c r="H1352" s="116">
        <v>4110000</v>
      </c>
      <c r="I1352" s="116">
        <v>2877000</v>
      </c>
      <c r="J1352" s="116">
        <v>1233000</v>
      </c>
      <c r="K1352" s="116">
        <v>1644000</v>
      </c>
      <c r="L1352" s="116">
        <v>0</v>
      </c>
      <c r="M1352" s="116">
        <v>0</v>
      </c>
      <c r="N1352" s="116">
        <v>0</v>
      </c>
      <c r="O1352" s="116">
        <v>0</v>
      </c>
      <c r="P1352" s="120">
        <v>1644000</v>
      </c>
      <c r="Q1352" s="27" t="str">
        <f>IF(G1352="01 Jan 1900","Unregistered","Registered")</f>
        <v>Registered</v>
      </c>
      <c r="R1352" s="121">
        <f>I1352/H1352</f>
        <v>0.7</v>
      </c>
      <c r="T1352" s="117">
        <f t="shared" si="98"/>
        <v>1644000</v>
      </c>
      <c r="U1352" s="117">
        <f t="shared" si="99"/>
        <v>0</v>
      </c>
    </row>
    <row r="1353" spans="1:21" x14ac:dyDescent="0.3">
      <c r="A1353" s="114">
        <v>499</v>
      </c>
      <c r="B1353" s="114" t="s">
        <v>1759</v>
      </c>
      <c r="C1353" s="114" t="s">
        <v>13</v>
      </c>
      <c r="D1353" s="114" t="s">
        <v>2561</v>
      </c>
      <c r="E1353" s="114" t="s">
        <v>2110</v>
      </c>
      <c r="F1353" s="115">
        <v>45345</v>
      </c>
      <c r="G1353" s="114" t="s">
        <v>2562</v>
      </c>
      <c r="H1353" s="116">
        <v>2730000</v>
      </c>
      <c r="I1353" s="116">
        <v>1911000</v>
      </c>
      <c r="J1353" s="116">
        <v>1019000</v>
      </c>
      <c r="K1353" s="116">
        <v>892000</v>
      </c>
      <c r="L1353" s="116">
        <v>0</v>
      </c>
      <c r="M1353" s="116">
        <v>0</v>
      </c>
      <c r="N1353" s="116">
        <v>0</v>
      </c>
      <c r="O1353" s="116">
        <v>0</v>
      </c>
      <c r="P1353" s="120">
        <v>892000</v>
      </c>
      <c r="Q1353" s="27" t="str">
        <f>IF(G1353="01 Jan 1900","Unregistered","Registered")</f>
        <v>Registered</v>
      </c>
      <c r="R1353" s="121">
        <f>I1353/H1353</f>
        <v>0.7</v>
      </c>
      <c r="T1353" s="117">
        <f t="shared" si="98"/>
        <v>892000</v>
      </c>
      <c r="U1353" s="117">
        <f t="shared" si="99"/>
        <v>0</v>
      </c>
    </row>
    <row r="1354" spans="1:21" x14ac:dyDescent="0.3">
      <c r="A1354" s="114">
        <v>500</v>
      </c>
      <c r="B1354" s="114" t="s">
        <v>1759</v>
      </c>
      <c r="C1354" s="114" t="s">
        <v>13</v>
      </c>
      <c r="D1354" s="114" t="s">
        <v>2563</v>
      </c>
      <c r="E1354" s="114" t="s">
        <v>2110</v>
      </c>
      <c r="F1354" s="115">
        <v>45345</v>
      </c>
      <c r="G1354" s="114" t="s">
        <v>2562</v>
      </c>
      <c r="H1354" s="116">
        <v>2730000</v>
      </c>
      <c r="I1354" s="116">
        <v>1911000</v>
      </c>
      <c r="J1354" s="116">
        <v>1019000</v>
      </c>
      <c r="K1354" s="116">
        <v>892000</v>
      </c>
      <c r="L1354" s="116">
        <v>0</v>
      </c>
      <c r="M1354" s="116">
        <v>0</v>
      </c>
      <c r="N1354" s="116">
        <v>0</v>
      </c>
      <c r="O1354" s="116">
        <v>0</v>
      </c>
      <c r="P1354" s="120">
        <v>892000</v>
      </c>
      <c r="Q1354" s="27" t="str">
        <f>IF(G1354="01 Jan 1900","Unregistered","Registered")</f>
        <v>Registered</v>
      </c>
      <c r="R1354" s="121">
        <f>I1354/H1354</f>
        <v>0.7</v>
      </c>
      <c r="T1354" s="117">
        <f t="shared" si="98"/>
        <v>892000</v>
      </c>
      <c r="U1354" s="117">
        <f t="shared" si="99"/>
        <v>0</v>
      </c>
    </row>
    <row r="1355" spans="1:21" x14ac:dyDescent="0.3">
      <c r="A1355" s="114">
        <v>546</v>
      </c>
      <c r="B1355" s="114" t="s">
        <v>1759</v>
      </c>
      <c r="C1355" s="114" t="s">
        <v>13</v>
      </c>
      <c r="D1355" s="114" t="s">
        <v>2676</v>
      </c>
      <c r="E1355" s="114" t="s">
        <v>2677</v>
      </c>
      <c r="F1355" s="115">
        <v>45366</v>
      </c>
      <c r="G1355" s="114" t="s">
        <v>2678</v>
      </c>
      <c r="H1355" s="116">
        <v>3880000</v>
      </c>
      <c r="I1355" s="116">
        <v>2716000</v>
      </c>
      <c r="J1355" s="116">
        <v>1900000</v>
      </c>
      <c r="K1355" s="116">
        <v>816000</v>
      </c>
      <c r="L1355" s="116">
        <v>0</v>
      </c>
      <c r="M1355" s="116">
        <v>0</v>
      </c>
      <c r="N1355" s="116">
        <v>0</v>
      </c>
      <c r="O1355" s="116">
        <v>0</v>
      </c>
      <c r="P1355" s="120">
        <v>816000</v>
      </c>
      <c r="Q1355" s="27" t="str">
        <f>IF(G1355="01 Jan 1900","Unregistered","Registered")</f>
        <v>Registered</v>
      </c>
      <c r="R1355" s="121">
        <f>I1355/H1355</f>
        <v>0.7</v>
      </c>
      <c r="T1355" s="117">
        <f t="shared" si="98"/>
        <v>816000</v>
      </c>
      <c r="U1355" s="117">
        <f t="shared" si="99"/>
        <v>0</v>
      </c>
    </row>
    <row r="1356" spans="1:21" x14ac:dyDescent="0.3">
      <c r="A1356" s="114">
        <v>580</v>
      </c>
      <c r="B1356" s="114" t="s">
        <v>1759</v>
      </c>
      <c r="C1356" s="114" t="s">
        <v>13</v>
      </c>
      <c r="D1356" s="114" t="s">
        <v>2768</v>
      </c>
      <c r="E1356" s="114" t="s">
        <v>2769</v>
      </c>
      <c r="F1356" s="115">
        <v>45345</v>
      </c>
      <c r="G1356" s="114" t="s">
        <v>2684</v>
      </c>
      <c r="H1356" s="116">
        <v>5964000</v>
      </c>
      <c r="I1356" s="116">
        <v>4174800</v>
      </c>
      <c r="J1356" s="116">
        <v>3405740</v>
      </c>
      <c r="K1356" s="116">
        <v>769060</v>
      </c>
      <c r="L1356" s="116">
        <v>0</v>
      </c>
      <c r="M1356" s="116">
        <v>0</v>
      </c>
      <c r="N1356" s="116">
        <v>0</v>
      </c>
      <c r="O1356" s="116">
        <v>0</v>
      </c>
      <c r="P1356" s="120">
        <v>769060</v>
      </c>
      <c r="Q1356" s="27" t="str">
        <f>IF(G1356="01 Jan 1900","Unregistered","Registered")</f>
        <v>Registered</v>
      </c>
      <c r="R1356" s="121">
        <f>I1356/H1356</f>
        <v>0.7</v>
      </c>
      <c r="T1356" s="117">
        <f t="shared" si="98"/>
        <v>769060</v>
      </c>
      <c r="U1356" s="117">
        <f t="shared" si="99"/>
        <v>0</v>
      </c>
    </row>
    <row r="1357" spans="1:21" x14ac:dyDescent="0.3">
      <c r="A1357" s="114">
        <v>10128</v>
      </c>
      <c r="B1357" s="114" t="s">
        <v>1759</v>
      </c>
      <c r="C1357" s="114" t="s">
        <v>13</v>
      </c>
      <c r="D1357" s="114" t="s">
        <v>9485</v>
      </c>
      <c r="E1357" s="114" t="s">
        <v>9292</v>
      </c>
      <c r="F1357" s="115">
        <v>45345</v>
      </c>
      <c r="G1357" s="114" t="s">
        <v>1416</v>
      </c>
      <c r="H1357" s="116">
        <v>3190000</v>
      </c>
      <c r="I1357" s="116">
        <v>2233000</v>
      </c>
      <c r="J1357" s="116">
        <v>2300000</v>
      </c>
      <c r="K1357" s="116">
        <v>-67000</v>
      </c>
      <c r="L1357" s="116">
        <v>0</v>
      </c>
      <c r="M1357" s="116">
        <v>0</v>
      </c>
      <c r="N1357" s="116">
        <v>0</v>
      </c>
      <c r="O1357" s="116">
        <v>0</v>
      </c>
      <c r="P1357" s="120">
        <v>0</v>
      </c>
      <c r="Q1357" s="27" t="str">
        <f>IF(G1357="01 Jan 1900","Unregistered","Registered")</f>
        <v>Registered</v>
      </c>
      <c r="R1357" s="121">
        <f>I1357/H1357</f>
        <v>0.7</v>
      </c>
      <c r="T1357" s="117">
        <f t="shared" si="98"/>
        <v>0</v>
      </c>
      <c r="U1357" s="117">
        <f t="shared" si="99"/>
        <v>-67000</v>
      </c>
    </row>
    <row r="1358" spans="1:21" x14ac:dyDescent="0.3">
      <c r="A1358" s="114">
        <v>10339</v>
      </c>
      <c r="B1358" s="114" t="s">
        <v>1759</v>
      </c>
      <c r="C1358" s="114" t="s">
        <v>13</v>
      </c>
      <c r="D1358" s="114" t="s">
        <v>9837</v>
      </c>
      <c r="E1358" s="114" t="s">
        <v>9838</v>
      </c>
      <c r="F1358" s="115">
        <v>45349</v>
      </c>
      <c r="G1358" s="114" t="s">
        <v>2678</v>
      </c>
      <c r="H1358" s="116">
        <v>3880000</v>
      </c>
      <c r="I1358" s="116">
        <v>2716000</v>
      </c>
      <c r="J1358" s="116">
        <v>3000000</v>
      </c>
      <c r="K1358" s="116">
        <v>-284000</v>
      </c>
      <c r="L1358" s="116">
        <v>0</v>
      </c>
      <c r="M1358" s="116">
        <v>0</v>
      </c>
      <c r="N1358" s="116">
        <v>0</v>
      </c>
      <c r="O1358" s="116">
        <v>0</v>
      </c>
      <c r="P1358" s="120">
        <v>0</v>
      </c>
      <c r="Q1358" s="27" t="str">
        <f>IF(G1358="01 Jan 1900","Unregistered","Registered")</f>
        <v>Registered</v>
      </c>
      <c r="R1358" s="121">
        <f>I1358/H1358</f>
        <v>0.7</v>
      </c>
      <c r="T1358" s="117">
        <f t="shared" si="98"/>
        <v>0</v>
      </c>
      <c r="U1358" s="117">
        <f t="shared" si="99"/>
        <v>-284000</v>
      </c>
    </row>
    <row r="1359" spans="1:21" x14ac:dyDescent="0.3">
      <c r="A1359" s="114">
        <v>10351</v>
      </c>
      <c r="B1359" s="114" t="s">
        <v>1759</v>
      </c>
      <c r="C1359" s="114" t="s">
        <v>13</v>
      </c>
      <c r="D1359" s="114" t="s">
        <v>9860</v>
      </c>
      <c r="E1359" s="114" t="s">
        <v>9861</v>
      </c>
      <c r="F1359" s="115">
        <v>45349</v>
      </c>
      <c r="G1359" s="114" t="s">
        <v>3973</v>
      </c>
      <c r="H1359" s="116">
        <v>4520000</v>
      </c>
      <c r="I1359" s="116">
        <v>3164000</v>
      </c>
      <c r="J1359" s="116">
        <v>3500000</v>
      </c>
      <c r="K1359" s="116">
        <v>-336000</v>
      </c>
      <c r="L1359" s="116">
        <v>0</v>
      </c>
      <c r="M1359" s="116">
        <v>0</v>
      </c>
      <c r="N1359" s="116">
        <v>0</v>
      </c>
      <c r="O1359" s="116">
        <v>0</v>
      </c>
      <c r="P1359" s="120">
        <v>0</v>
      </c>
      <c r="Q1359" s="27" t="str">
        <f>IF(G1359="01 Jan 1900","Unregistered","Registered")</f>
        <v>Registered</v>
      </c>
      <c r="R1359" s="121">
        <f>I1359/H1359</f>
        <v>0.7</v>
      </c>
      <c r="T1359" s="117">
        <f t="shared" si="98"/>
        <v>0</v>
      </c>
      <c r="U1359" s="117">
        <f t="shared" si="99"/>
        <v>-336000</v>
      </c>
    </row>
    <row r="1360" spans="1:21" x14ac:dyDescent="0.3">
      <c r="A1360" s="114">
        <v>10357</v>
      </c>
      <c r="B1360" s="114" t="s">
        <v>1759</v>
      </c>
      <c r="C1360" s="114" t="s">
        <v>13</v>
      </c>
      <c r="D1360" s="114" t="s">
        <v>9872</v>
      </c>
      <c r="E1360" s="114" t="s">
        <v>9873</v>
      </c>
      <c r="F1360" s="115">
        <v>45366</v>
      </c>
      <c r="G1360" s="114" t="s">
        <v>8545</v>
      </c>
      <c r="H1360" s="116">
        <v>3190000</v>
      </c>
      <c r="I1360" s="116">
        <v>2233000</v>
      </c>
      <c r="J1360" s="116">
        <v>2619000</v>
      </c>
      <c r="K1360" s="116">
        <v>-386000</v>
      </c>
      <c r="L1360" s="116">
        <v>0</v>
      </c>
      <c r="M1360" s="116">
        <v>0</v>
      </c>
      <c r="N1360" s="116">
        <v>0</v>
      </c>
      <c r="O1360" s="116">
        <v>0</v>
      </c>
      <c r="P1360" s="120">
        <v>0</v>
      </c>
      <c r="Q1360" s="27" t="str">
        <f>IF(G1360="01 Jan 1900","Unregistered","Registered")</f>
        <v>Registered</v>
      </c>
      <c r="R1360" s="121">
        <f>I1360/H1360</f>
        <v>0.7</v>
      </c>
      <c r="T1360" s="117">
        <f t="shared" si="98"/>
        <v>0</v>
      </c>
      <c r="U1360" s="117">
        <f t="shared" si="99"/>
        <v>-386000</v>
      </c>
    </row>
    <row r="1361" spans="1:29" x14ac:dyDescent="0.3">
      <c r="A1361" s="114">
        <v>10387</v>
      </c>
      <c r="B1361" s="114" t="s">
        <v>1759</v>
      </c>
      <c r="C1361" s="114" t="s">
        <v>13</v>
      </c>
      <c r="D1361" s="114" t="s">
        <v>9913</v>
      </c>
      <c r="E1361" s="114" t="s">
        <v>9914</v>
      </c>
      <c r="F1361" s="115">
        <v>45349</v>
      </c>
      <c r="G1361" s="114" t="s">
        <v>7725</v>
      </c>
      <c r="H1361" s="116">
        <v>4520000</v>
      </c>
      <c r="I1361" s="116">
        <v>3164000</v>
      </c>
      <c r="J1361" s="116">
        <v>3650000</v>
      </c>
      <c r="K1361" s="116">
        <v>-486000</v>
      </c>
      <c r="L1361" s="116">
        <v>0</v>
      </c>
      <c r="M1361" s="116">
        <v>0</v>
      </c>
      <c r="N1361" s="116">
        <v>0</v>
      </c>
      <c r="O1361" s="116">
        <v>0</v>
      </c>
      <c r="P1361" s="120">
        <v>0</v>
      </c>
      <c r="Q1361" s="27" t="str">
        <f>IF(G1361="01 Jan 1900","Unregistered","Registered")</f>
        <v>Registered</v>
      </c>
      <c r="R1361" s="121">
        <f>I1361/H1361</f>
        <v>0.7</v>
      </c>
      <c r="T1361" s="117">
        <f t="shared" ref="T1361:T1363" si="100">L1361+M1361+N1361+O1361+P1361</f>
        <v>0</v>
      </c>
      <c r="U1361" s="117">
        <f t="shared" ref="U1361:U1363" si="101">K1361-T1361</f>
        <v>-486000</v>
      </c>
    </row>
    <row r="1362" spans="1:29" x14ac:dyDescent="0.3">
      <c r="A1362" s="114">
        <v>10401</v>
      </c>
      <c r="B1362" s="114" t="s">
        <v>1759</v>
      </c>
      <c r="C1362" s="114" t="s">
        <v>13</v>
      </c>
      <c r="D1362" s="114" t="s">
        <v>9933</v>
      </c>
      <c r="E1362" s="114" t="s">
        <v>9934</v>
      </c>
      <c r="F1362" s="115">
        <v>45345</v>
      </c>
      <c r="G1362" s="114" t="s">
        <v>2659</v>
      </c>
      <c r="H1362" s="116">
        <v>4520000</v>
      </c>
      <c r="I1362" s="116">
        <v>3164000</v>
      </c>
      <c r="J1362" s="116">
        <v>3700000</v>
      </c>
      <c r="K1362" s="116">
        <v>-536000</v>
      </c>
      <c r="L1362" s="116">
        <v>0</v>
      </c>
      <c r="M1362" s="116">
        <v>0</v>
      </c>
      <c r="N1362" s="116">
        <v>0</v>
      </c>
      <c r="O1362" s="116">
        <v>0</v>
      </c>
      <c r="P1362" s="120">
        <v>0</v>
      </c>
      <c r="Q1362" s="27" t="str">
        <f>IF(G1362="01 Jan 1900","Unregistered","Registered")</f>
        <v>Registered</v>
      </c>
      <c r="R1362" s="121">
        <f>I1362/H1362</f>
        <v>0.7</v>
      </c>
      <c r="T1362" s="117">
        <f t="shared" si="100"/>
        <v>0</v>
      </c>
      <c r="U1362" s="117">
        <f t="shared" si="101"/>
        <v>-536000</v>
      </c>
    </row>
    <row r="1363" spans="1:29" x14ac:dyDescent="0.3">
      <c r="A1363" s="114">
        <v>10443</v>
      </c>
      <c r="B1363" s="114" t="s">
        <v>1759</v>
      </c>
      <c r="C1363" s="114" t="s">
        <v>13</v>
      </c>
      <c r="D1363" s="114" t="s">
        <v>10001</v>
      </c>
      <c r="E1363" s="114" t="s">
        <v>10002</v>
      </c>
      <c r="F1363" s="115">
        <v>45366</v>
      </c>
      <c r="G1363" s="114" t="s">
        <v>4392</v>
      </c>
      <c r="H1363" s="116">
        <v>5800000</v>
      </c>
      <c r="I1363" s="116">
        <v>4060000</v>
      </c>
      <c r="J1363" s="116">
        <v>5000000</v>
      </c>
      <c r="K1363" s="116">
        <v>-940000</v>
      </c>
      <c r="L1363" s="116">
        <v>0</v>
      </c>
      <c r="M1363" s="116">
        <v>0</v>
      </c>
      <c r="N1363" s="116">
        <v>0</v>
      </c>
      <c r="O1363" s="116">
        <v>0</v>
      </c>
      <c r="P1363" s="120">
        <v>0</v>
      </c>
      <c r="Q1363" s="27" t="str">
        <f>IF(G1363="01 Jan 1900","Unregistered","Registered")</f>
        <v>Registered</v>
      </c>
      <c r="R1363" s="121">
        <f>I1363/H1363</f>
        <v>0.7</v>
      </c>
      <c r="T1363" s="117">
        <f t="shared" si="100"/>
        <v>0</v>
      </c>
      <c r="U1363" s="117">
        <f t="shared" si="101"/>
        <v>-940000</v>
      </c>
    </row>
    <row r="1364" spans="1:29" x14ac:dyDescent="0.3">
      <c r="A1364" s="99">
        <v>10487</v>
      </c>
      <c r="B1364" s="99" t="s">
        <v>1759</v>
      </c>
      <c r="C1364" s="99" t="s">
        <v>13</v>
      </c>
      <c r="D1364" s="99" t="s">
        <v>10074</v>
      </c>
      <c r="E1364" s="99" t="s">
        <v>5549</v>
      </c>
      <c r="F1364" s="100">
        <v>45961</v>
      </c>
      <c r="G1364" s="99" t="s">
        <v>1898</v>
      </c>
      <c r="H1364" s="96">
        <v>4970000</v>
      </c>
      <c r="I1364" s="96">
        <f>H1364*R1364</f>
        <v>3479000</v>
      </c>
      <c r="J1364" s="96">
        <v>1500000</v>
      </c>
      <c r="K1364" s="96">
        <f>I1364-J1364</f>
        <v>1979000</v>
      </c>
      <c r="L1364" s="97">
        <f>IF(AND($S1364&gt;=0,$S1364&lt;=30),$K1364,0)</f>
        <v>0</v>
      </c>
      <c r="M1364" s="97">
        <f>IF(AND($S1364&gt;=31,$S1364&lt;=60),$K1364,0)</f>
        <v>0</v>
      </c>
      <c r="N1364" s="97">
        <f>IF(AND($S1364&gt;=61,$S1364&lt;=90),$K1364,0)</f>
        <v>0</v>
      </c>
      <c r="O1364" s="97">
        <f>IF(AND($S1364&gt;=91,$S1364&lt;=120),$K1364,0)</f>
        <v>0</v>
      </c>
      <c r="P1364" s="98">
        <f>IF($S1364&gt;120,$K1364,0)</f>
        <v>1979000</v>
      </c>
      <c r="Q1364" s="101" t="str">
        <f>IF(G1364="01 Jan 1900","Unregistered","Registered")</f>
        <v>Unregistered</v>
      </c>
      <c r="R1364" s="123">
        <v>0.7</v>
      </c>
      <c r="S1364" s="95">
        <f>DATE(2026,4,30)-F1364</f>
        <v>181</v>
      </c>
      <c r="T1364" s="101"/>
      <c r="U1364" s="101"/>
      <c r="V1364" s="101"/>
      <c r="W1364" s="101"/>
      <c r="X1364" s="101"/>
      <c r="Y1364" s="101"/>
      <c r="Z1364" s="101"/>
      <c r="AA1364" s="101"/>
      <c r="AB1364" s="101"/>
      <c r="AC1364" s="101"/>
    </row>
    <row r="1365" spans="1:29" x14ac:dyDescent="0.3">
      <c r="A1365" s="114">
        <v>72</v>
      </c>
      <c r="B1365" s="114" t="s">
        <v>1539</v>
      </c>
      <c r="C1365" s="114" t="s">
        <v>1540</v>
      </c>
      <c r="D1365" s="114" t="s">
        <v>1541</v>
      </c>
      <c r="E1365" s="114" t="s">
        <v>1542</v>
      </c>
      <c r="F1365" s="115">
        <v>46022</v>
      </c>
      <c r="G1365" s="114" t="s">
        <v>1543</v>
      </c>
      <c r="H1365" s="116">
        <v>36560000</v>
      </c>
      <c r="I1365" s="116">
        <v>10968000</v>
      </c>
      <c r="J1365" s="116">
        <v>4950000</v>
      </c>
      <c r="K1365" s="116">
        <v>6018000</v>
      </c>
      <c r="L1365" s="116">
        <v>0</v>
      </c>
      <c r="M1365" s="116">
        <v>0</v>
      </c>
      <c r="N1365" s="116">
        <v>0</v>
      </c>
      <c r="O1365" s="116">
        <v>6018000</v>
      </c>
      <c r="P1365" s="120">
        <v>0</v>
      </c>
      <c r="Q1365" s="27" t="str">
        <f>IF(G1365="01 Jan 1900","Unregistered","Registered")</f>
        <v>Registered</v>
      </c>
      <c r="R1365" s="121">
        <f>I1365/H1365</f>
        <v>0.3</v>
      </c>
      <c r="T1365" s="117">
        <f t="shared" ref="T1365:T1384" si="102">L1365+M1365+N1365+O1365+P1365</f>
        <v>6018000</v>
      </c>
      <c r="U1365" s="117">
        <f t="shared" ref="U1365:U1384" si="103">K1365-T1365</f>
        <v>0</v>
      </c>
    </row>
    <row r="1366" spans="1:29" x14ac:dyDescent="0.3">
      <c r="A1366" s="114">
        <v>5067</v>
      </c>
      <c r="B1366" s="114" t="s">
        <v>1539</v>
      </c>
      <c r="C1366" s="114" t="s">
        <v>1540</v>
      </c>
      <c r="D1366" s="114" t="s">
        <v>5513</v>
      </c>
      <c r="E1366" s="114" t="s">
        <v>5514</v>
      </c>
      <c r="F1366" s="115">
        <v>46092</v>
      </c>
      <c r="G1366" s="114" t="s">
        <v>1666</v>
      </c>
      <c r="H1366" s="116">
        <v>44459821</v>
      </c>
      <c r="I1366" s="116">
        <v>13337946</v>
      </c>
      <c r="J1366" s="116">
        <v>13337946</v>
      </c>
      <c r="K1366" s="116">
        <v>0</v>
      </c>
      <c r="L1366" s="116">
        <v>0</v>
      </c>
      <c r="M1366" s="116">
        <v>0</v>
      </c>
      <c r="N1366" s="116">
        <v>0</v>
      </c>
      <c r="O1366" s="116">
        <v>0</v>
      </c>
      <c r="P1366" s="120">
        <v>0</v>
      </c>
      <c r="Q1366" s="27" t="str">
        <f>IF(G1366="01 Jan 1900","Unregistered","Registered")</f>
        <v>Registered</v>
      </c>
      <c r="R1366" s="121">
        <f>I1366/H1366</f>
        <v>0.29999999325233451</v>
      </c>
      <c r="T1366" s="117">
        <f t="shared" si="102"/>
        <v>0</v>
      </c>
      <c r="U1366" s="117">
        <f t="shared" si="103"/>
        <v>0</v>
      </c>
    </row>
    <row r="1367" spans="1:29" x14ac:dyDescent="0.3">
      <c r="A1367" s="114">
        <v>5068</v>
      </c>
      <c r="B1367" s="114" t="s">
        <v>1539</v>
      </c>
      <c r="C1367" s="114" t="s">
        <v>1540</v>
      </c>
      <c r="D1367" s="114" t="s">
        <v>5515</v>
      </c>
      <c r="E1367" s="114" t="s">
        <v>5516</v>
      </c>
      <c r="F1367" s="115">
        <v>45525</v>
      </c>
      <c r="G1367" s="114" t="s">
        <v>5517</v>
      </c>
      <c r="H1367" s="116">
        <v>33000000</v>
      </c>
      <c r="I1367" s="116">
        <v>9900000</v>
      </c>
      <c r="J1367" s="116">
        <v>9900000</v>
      </c>
      <c r="K1367" s="116">
        <v>0</v>
      </c>
      <c r="L1367" s="116">
        <v>0</v>
      </c>
      <c r="M1367" s="116">
        <v>0</v>
      </c>
      <c r="N1367" s="116">
        <v>0</v>
      </c>
      <c r="O1367" s="116">
        <v>0</v>
      </c>
      <c r="P1367" s="120">
        <v>0</v>
      </c>
      <c r="Q1367" s="27" t="str">
        <f>IF(G1367="01 Jan 1900","Unregistered","Registered")</f>
        <v>Registered</v>
      </c>
      <c r="R1367" s="121">
        <f>I1367/H1367</f>
        <v>0.3</v>
      </c>
      <c r="T1367" s="117">
        <f t="shared" si="102"/>
        <v>0</v>
      </c>
      <c r="U1367" s="117">
        <f t="shared" si="103"/>
        <v>0</v>
      </c>
    </row>
    <row r="1368" spans="1:29" x14ac:dyDescent="0.3">
      <c r="A1368" s="114">
        <v>5069</v>
      </c>
      <c r="B1368" s="114" t="s">
        <v>1539</v>
      </c>
      <c r="C1368" s="114" t="s">
        <v>1540</v>
      </c>
      <c r="D1368" s="114" t="s">
        <v>5518</v>
      </c>
      <c r="E1368" s="114" t="s">
        <v>5519</v>
      </c>
      <c r="F1368" s="115">
        <v>45525</v>
      </c>
      <c r="G1368" s="114" t="s">
        <v>5517</v>
      </c>
      <c r="H1368" s="116">
        <v>33000000</v>
      </c>
      <c r="I1368" s="116">
        <v>9900000</v>
      </c>
      <c r="J1368" s="116">
        <v>9900000</v>
      </c>
      <c r="K1368" s="116">
        <v>0</v>
      </c>
      <c r="L1368" s="116">
        <v>0</v>
      </c>
      <c r="M1368" s="116">
        <v>0</v>
      </c>
      <c r="N1368" s="116">
        <v>0</v>
      </c>
      <c r="O1368" s="116">
        <v>0</v>
      </c>
      <c r="P1368" s="120">
        <v>0</v>
      </c>
      <c r="Q1368" s="27" t="str">
        <f>IF(G1368="01 Jan 1900","Unregistered","Registered")</f>
        <v>Registered</v>
      </c>
      <c r="R1368" s="121">
        <f>I1368/H1368</f>
        <v>0.3</v>
      </c>
      <c r="T1368" s="117">
        <f t="shared" si="102"/>
        <v>0</v>
      </c>
      <c r="U1368" s="117">
        <f t="shared" si="103"/>
        <v>0</v>
      </c>
    </row>
    <row r="1369" spans="1:29" x14ac:dyDescent="0.3">
      <c r="A1369" s="114">
        <v>5070</v>
      </c>
      <c r="B1369" s="114" t="s">
        <v>1539</v>
      </c>
      <c r="C1369" s="114" t="s">
        <v>1540</v>
      </c>
      <c r="D1369" s="114" t="s">
        <v>5520</v>
      </c>
      <c r="E1369" s="114" t="s">
        <v>5521</v>
      </c>
      <c r="F1369" s="115">
        <v>46092</v>
      </c>
      <c r="G1369" s="114" t="s">
        <v>1583</v>
      </c>
      <c r="H1369" s="116">
        <v>44459821</v>
      </c>
      <c r="I1369" s="116">
        <v>15389938</v>
      </c>
      <c r="J1369" s="116">
        <v>15389938</v>
      </c>
      <c r="K1369" s="116">
        <v>0</v>
      </c>
      <c r="L1369" s="116">
        <v>0</v>
      </c>
      <c r="M1369" s="116">
        <v>0</v>
      </c>
      <c r="N1369" s="116">
        <v>0</v>
      </c>
      <c r="O1369" s="116">
        <v>0</v>
      </c>
      <c r="P1369" s="120">
        <v>0</v>
      </c>
      <c r="Q1369" s="27" t="str">
        <f>IF(G1369="01 Jan 1900","Unregistered","Registered")</f>
        <v>Registered</v>
      </c>
      <c r="R1369" s="121">
        <f>I1369/H1369</f>
        <v>0.34615384528876081</v>
      </c>
      <c r="T1369" s="117">
        <f t="shared" si="102"/>
        <v>0</v>
      </c>
      <c r="U1369" s="117">
        <f t="shared" si="103"/>
        <v>0</v>
      </c>
    </row>
    <row r="1370" spans="1:29" x14ac:dyDescent="0.3">
      <c r="A1370" s="114">
        <v>5071</v>
      </c>
      <c r="B1370" s="114" t="s">
        <v>1539</v>
      </c>
      <c r="C1370" s="114" t="s">
        <v>1540</v>
      </c>
      <c r="D1370" s="114" t="s">
        <v>5522</v>
      </c>
      <c r="E1370" s="114" t="s">
        <v>5523</v>
      </c>
      <c r="F1370" s="115">
        <v>45565</v>
      </c>
      <c r="G1370" s="114" t="s">
        <v>5431</v>
      </c>
      <c r="H1370" s="116">
        <v>38969400</v>
      </c>
      <c r="I1370" s="116">
        <v>11690820</v>
      </c>
      <c r="J1370" s="116">
        <v>11690820</v>
      </c>
      <c r="K1370" s="116">
        <v>0</v>
      </c>
      <c r="L1370" s="116">
        <v>0</v>
      </c>
      <c r="M1370" s="116">
        <v>0</v>
      </c>
      <c r="N1370" s="116">
        <v>0</v>
      </c>
      <c r="O1370" s="116">
        <v>0</v>
      </c>
      <c r="P1370" s="120">
        <v>0</v>
      </c>
      <c r="Q1370" s="27" t="str">
        <f>IF(G1370="01 Jan 1900","Unregistered","Registered")</f>
        <v>Registered</v>
      </c>
      <c r="R1370" s="121">
        <f>I1370/H1370</f>
        <v>0.3</v>
      </c>
      <c r="T1370" s="117">
        <f t="shared" si="102"/>
        <v>0</v>
      </c>
      <c r="U1370" s="117">
        <f t="shared" si="103"/>
        <v>0</v>
      </c>
    </row>
    <row r="1371" spans="1:29" x14ac:dyDescent="0.3">
      <c r="A1371" s="114">
        <v>10245</v>
      </c>
      <c r="B1371" s="114" t="s">
        <v>1539</v>
      </c>
      <c r="C1371" s="114" t="s">
        <v>1540</v>
      </c>
      <c r="D1371" s="114" t="s">
        <v>9687</v>
      </c>
      <c r="E1371" s="114" t="s">
        <v>9688</v>
      </c>
      <c r="F1371" s="115">
        <v>45777</v>
      </c>
      <c r="G1371" s="114" t="s">
        <v>3377</v>
      </c>
      <c r="H1371" s="116">
        <v>39000000</v>
      </c>
      <c r="I1371" s="116">
        <v>11700000</v>
      </c>
      <c r="J1371" s="116">
        <v>11817000</v>
      </c>
      <c r="K1371" s="116">
        <v>-117000</v>
      </c>
      <c r="L1371" s="116">
        <v>0</v>
      </c>
      <c r="M1371" s="116">
        <v>0</v>
      </c>
      <c r="N1371" s="116">
        <v>0</v>
      </c>
      <c r="O1371" s="116">
        <v>0</v>
      </c>
      <c r="P1371" s="120">
        <v>0</v>
      </c>
      <c r="Q1371" s="27" t="str">
        <f>IF(G1371="01 Jan 1900","Unregistered","Registered")</f>
        <v>Registered</v>
      </c>
      <c r="R1371" s="121">
        <f>I1371/H1371</f>
        <v>0.3</v>
      </c>
      <c r="T1371" s="117">
        <f t="shared" si="102"/>
        <v>0</v>
      </c>
      <c r="U1371" s="117">
        <f t="shared" si="103"/>
        <v>-117000</v>
      </c>
    </row>
    <row r="1372" spans="1:29" x14ac:dyDescent="0.3">
      <c r="A1372" s="114">
        <v>10356</v>
      </c>
      <c r="B1372" s="114" t="s">
        <v>1539</v>
      </c>
      <c r="C1372" s="114" t="s">
        <v>1540</v>
      </c>
      <c r="D1372" s="114" t="s">
        <v>9870</v>
      </c>
      <c r="E1372" s="114" t="s">
        <v>9871</v>
      </c>
      <c r="F1372" s="115">
        <v>45551</v>
      </c>
      <c r="G1372" s="114" t="s">
        <v>2577</v>
      </c>
      <c r="H1372" s="116">
        <v>36420000</v>
      </c>
      <c r="I1372" s="116">
        <v>10926000</v>
      </c>
      <c r="J1372" s="116">
        <v>11290200</v>
      </c>
      <c r="K1372" s="116">
        <v>-364200</v>
      </c>
      <c r="L1372" s="116">
        <v>0</v>
      </c>
      <c r="M1372" s="116">
        <v>0</v>
      </c>
      <c r="N1372" s="116">
        <v>0</v>
      </c>
      <c r="O1372" s="116">
        <v>0</v>
      </c>
      <c r="P1372" s="120">
        <v>0</v>
      </c>
      <c r="Q1372" s="27" t="str">
        <f>IF(G1372="01 Jan 1900","Unregistered","Registered")</f>
        <v>Registered</v>
      </c>
      <c r="R1372" s="121">
        <f>I1372/H1372</f>
        <v>0.3</v>
      </c>
      <c r="T1372" s="117">
        <f t="shared" si="102"/>
        <v>0</v>
      </c>
      <c r="U1372" s="117">
        <f t="shared" si="103"/>
        <v>-364200</v>
      </c>
    </row>
    <row r="1373" spans="1:29" x14ac:dyDescent="0.3">
      <c r="A1373" s="114">
        <v>10417</v>
      </c>
      <c r="B1373" s="114" t="s">
        <v>1539</v>
      </c>
      <c r="C1373" s="114" t="s">
        <v>1540</v>
      </c>
      <c r="D1373" s="114" t="s">
        <v>9962</v>
      </c>
      <c r="E1373" s="114" t="s">
        <v>9963</v>
      </c>
      <c r="F1373" s="115">
        <v>45747</v>
      </c>
      <c r="G1373" s="114" t="s">
        <v>8646</v>
      </c>
      <c r="H1373" s="116">
        <v>37500000</v>
      </c>
      <c r="I1373" s="116">
        <v>11250000</v>
      </c>
      <c r="J1373" s="116">
        <v>11909561</v>
      </c>
      <c r="K1373" s="116">
        <v>-659561</v>
      </c>
      <c r="L1373" s="116">
        <v>0</v>
      </c>
      <c r="M1373" s="116">
        <v>0</v>
      </c>
      <c r="N1373" s="116">
        <v>0</v>
      </c>
      <c r="O1373" s="116">
        <v>0</v>
      </c>
      <c r="P1373" s="120">
        <v>0</v>
      </c>
      <c r="Q1373" s="27" t="str">
        <f>IF(G1373="01 Jan 1900","Unregistered","Registered")</f>
        <v>Registered</v>
      </c>
      <c r="R1373" s="121">
        <f>I1373/H1373</f>
        <v>0.3</v>
      </c>
      <c r="T1373" s="117">
        <f t="shared" si="102"/>
        <v>0</v>
      </c>
      <c r="U1373" s="117">
        <f t="shared" si="103"/>
        <v>-659561</v>
      </c>
    </row>
    <row r="1374" spans="1:29" x14ac:dyDescent="0.3">
      <c r="A1374" s="114">
        <v>10473</v>
      </c>
      <c r="B1374" s="114" t="s">
        <v>1539</v>
      </c>
      <c r="C1374" s="114" t="s">
        <v>1540</v>
      </c>
      <c r="D1374" s="114" t="s">
        <v>10058</v>
      </c>
      <c r="E1374" s="114" t="s">
        <v>10059</v>
      </c>
      <c r="F1374" s="115">
        <v>45747</v>
      </c>
      <c r="G1374" s="114" t="s">
        <v>3286</v>
      </c>
      <c r="H1374" s="116">
        <v>38000000</v>
      </c>
      <c r="I1374" s="116">
        <v>11400000</v>
      </c>
      <c r="J1374" s="116">
        <v>12565000</v>
      </c>
      <c r="K1374" s="116">
        <v>-1165000</v>
      </c>
      <c r="L1374" s="116">
        <v>0</v>
      </c>
      <c r="M1374" s="116">
        <v>0</v>
      </c>
      <c r="N1374" s="116">
        <v>0</v>
      </c>
      <c r="O1374" s="116">
        <v>0</v>
      </c>
      <c r="P1374" s="120">
        <v>0</v>
      </c>
      <c r="Q1374" s="27" t="str">
        <f>IF(G1374="01 Jan 1900","Unregistered","Registered")</f>
        <v>Registered</v>
      </c>
      <c r="R1374" s="121">
        <f>I1374/H1374</f>
        <v>0.3</v>
      </c>
      <c r="T1374" s="117">
        <f t="shared" si="102"/>
        <v>0</v>
      </c>
      <c r="U1374" s="117">
        <f t="shared" si="103"/>
        <v>-1165000</v>
      </c>
    </row>
    <row r="1375" spans="1:29" x14ac:dyDescent="0.3">
      <c r="A1375" s="114">
        <v>10483</v>
      </c>
      <c r="B1375" s="114" t="s">
        <v>1539</v>
      </c>
      <c r="C1375" s="114" t="s">
        <v>1540</v>
      </c>
      <c r="D1375" s="114" t="s">
        <v>10066</v>
      </c>
      <c r="E1375" s="114" t="s">
        <v>10067</v>
      </c>
      <c r="F1375" s="115">
        <v>45930</v>
      </c>
      <c r="G1375" s="114" t="s">
        <v>2101</v>
      </c>
      <c r="H1375" s="116">
        <v>36560000</v>
      </c>
      <c r="I1375" s="116">
        <v>7655216</v>
      </c>
      <c r="J1375" s="116">
        <v>9100000</v>
      </c>
      <c r="K1375" s="116">
        <v>-1444784</v>
      </c>
      <c r="L1375" s="116">
        <v>0</v>
      </c>
      <c r="M1375" s="116">
        <v>0</v>
      </c>
      <c r="N1375" s="116">
        <v>0</v>
      </c>
      <c r="O1375" s="116">
        <v>0</v>
      </c>
      <c r="P1375" s="120">
        <v>0</v>
      </c>
      <c r="Q1375" s="27" t="str">
        <f>IF(G1375="01 Jan 1900","Unregistered","Registered")</f>
        <v>Registered</v>
      </c>
      <c r="R1375" s="121">
        <f>I1375/H1375</f>
        <v>0.20938774617067835</v>
      </c>
      <c r="T1375" s="117">
        <f t="shared" si="102"/>
        <v>0</v>
      </c>
      <c r="U1375" s="117">
        <f t="shared" si="103"/>
        <v>-1444784</v>
      </c>
    </row>
    <row r="1376" spans="1:29" x14ac:dyDescent="0.3">
      <c r="A1376" s="114">
        <v>10491</v>
      </c>
      <c r="B1376" s="114" t="s">
        <v>1539</v>
      </c>
      <c r="C1376" s="114" t="s">
        <v>1540</v>
      </c>
      <c r="D1376" s="114" t="s">
        <v>10077</v>
      </c>
      <c r="E1376" s="114" t="s">
        <v>10078</v>
      </c>
      <c r="F1376" s="115">
        <v>45930</v>
      </c>
      <c r="G1376" s="114" t="s">
        <v>2101</v>
      </c>
      <c r="H1376" s="116">
        <v>36560000</v>
      </c>
      <c r="I1376" s="116">
        <v>7502112</v>
      </c>
      <c r="J1376" s="116">
        <v>9100000</v>
      </c>
      <c r="K1376" s="116">
        <v>-1597888</v>
      </c>
      <c r="L1376" s="116">
        <v>0</v>
      </c>
      <c r="M1376" s="116">
        <v>0</v>
      </c>
      <c r="N1376" s="116">
        <v>0</v>
      </c>
      <c r="O1376" s="116">
        <v>0</v>
      </c>
      <c r="P1376" s="120">
        <v>0</v>
      </c>
      <c r="Q1376" s="27" t="str">
        <f>IF(G1376="01 Jan 1900","Unregistered","Registered")</f>
        <v>Registered</v>
      </c>
      <c r="R1376" s="121">
        <f>I1376/H1376</f>
        <v>0.20519999999999999</v>
      </c>
      <c r="T1376" s="117">
        <f t="shared" si="102"/>
        <v>0</v>
      </c>
      <c r="U1376" s="117">
        <f t="shared" si="103"/>
        <v>-1597888</v>
      </c>
    </row>
    <row r="1377" spans="1:29" x14ac:dyDescent="0.3">
      <c r="A1377" s="114">
        <v>10508</v>
      </c>
      <c r="B1377" s="114" t="s">
        <v>1539</v>
      </c>
      <c r="C1377" s="114" t="s">
        <v>1540</v>
      </c>
      <c r="D1377" s="114" t="s">
        <v>10100</v>
      </c>
      <c r="E1377" s="114" t="s">
        <v>10101</v>
      </c>
      <c r="F1377" s="115">
        <v>45741</v>
      </c>
      <c r="G1377" s="114" t="s">
        <v>3286</v>
      </c>
      <c r="H1377" s="116">
        <v>35500000</v>
      </c>
      <c r="I1377" s="116">
        <v>10650000</v>
      </c>
      <c r="J1377" s="116">
        <v>12540000</v>
      </c>
      <c r="K1377" s="116">
        <v>-1890000</v>
      </c>
      <c r="L1377" s="116">
        <v>0</v>
      </c>
      <c r="M1377" s="116">
        <v>0</v>
      </c>
      <c r="N1377" s="116">
        <v>0</v>
      </c>
      <c r="O1377" s="116">
        <v>0</v>
      </c>
      <c r="P1377" s="120">
        <v>0</v>
      </c>
      <c r="Q1377" s="27" t="str">
        <f>IF(G1377="01 Jan 1900","Unregistered","Registered")</f>
        <v>Registered</v>
      </c>
      <c r="R1377" s="121">
        <f>I1377/H1377</f>
        <v>0.3</v>
      </c>
      <c r="T1377" s="117">
        <f t="shared" si="102"/>
        <v>0</v>
      </c>
      <c r="U1377" s="117">
        <f t="shared" si="103"/>
        <v>-1890000</v>
      </c>
    </row>
    <row r="1378" spans="1:29" x14ac:dyDescent="0.3">
      <c r="A1378" s="114">
        <v>10600</v>
      </c>
      <c r="B1378" s="114" t="s">
        <v>1539</v>
      </c>
      <c r="C1378" s="114" t="s">
        <v>1540</v>
      </c>
      <c r="D1378" s="114" t="s">
        <v>10184</v>
      </c>
      <c r="E1378" s="114" t="s">
        <v>10185</v>
      </c>
      <c r="F1378" s="115">
        <v>45869</v>
      </c>
      <c r="G1378" s="114" t="s">
        <v>4158</v>
      </c>
      <c r="H1378" s="116">
        <v>36600000</v>
      </c>
      <c r="I1378" s="116">
        <v>1299300</v>
      </c>
      <c r="J1378" s="116">
        <v>5950000</v>
      </c>
      <c r="K1378" s="116">
        <v>-4650700</v>
      </c>
      <c r="L1378" s="116">
        <v>0</v>
      </c>
      <c r="M1378" s="116">
        <v>0</v>
      </c>
      <c r="N1378" s="116">
        <v>0</v>
      </c>
      <c r="O1378" s="116">
        <v>0</v>
      </c>
      <c r="P1378" s="120">
        <v>0</v>
      </c>
      <c r="Q1378" s="27" t="str">
        <f>IF(G1378="01 Jan 1900","Unregistered","Registered")</f>
        <v>Registered</v>
      </c>
      <c r="R1378" s="121">
        <f>I1378/H1378</f>
        <v>3.5499999999999997E-2</v>
      </c>
      <c r="T1378" s="117">
        <f t="shared" si="102"/>
        <v>0</v>
      </c>
      <c r="U1378" s="117">
        <f t="shared" si="103"/>
        <v>-4650700</v>
      </c>
    </row>
    <row r="1379" spans="1:29" x14ac:dyDescent="0.3">
      <c r="A1379" s="114">
        <v>10686</v>
      </c>
      <c r="B1379" s="114" t="s">
        <v>1539</v>
      </c>
      <c r="C1379" s="114" t="s">
        <v>1540</v>
      </c>
      <c r="D1379" s="114" t="s">
        <v>10218</v>
      </c>
      <c r="E1379" s="114" t="s">
        <v>10219</v>
      </c>
      <c r="F1379" s="115">
        <v>45687</v>
      </c>
      <c r="G1379" s="114" t="s">
        <v>2796</v>
      </c>
      <c r="H1379" s="116">
        <v>38969400</v>
      </c>
      <c r="I1379" s="116">
        <v>11690820</v>
      </c>
      <c r="J1379" s="116">
        <v>17842350</v>
      </c>
      <c r="K1379" s="116">
        <v>-6151530</v>
      </c>
      <c r="L1379" s="116">
        <v>0</v>
      </c>
      <c r="M1379" s="116">
        <v>0</v>
      </c>
      <c r="N1379" s="116">
        <v>0</v>
      </c>
      <c r="O1379" s="116">
        <v>0</v>
      </c>
      <c r="P1379" s="120">
        <v>0</v>
      </c>
      <c r="Q1379" s="27" t="str">
        <f>IF(G1379="01 Jan 1900","Unregistered","Registered")</f>
        <v>Registered</v>
      </c>
      <c r="R1379" s="121">
        <f>I1379/H1379</f>
        <v>0.3</v>
      </c>
      <c r="T1379" s="117">
        <f t="shared" si="102"/>
        <v>0</v>
      </c>
      <c r="U1379" s="117">
        <f t="shared" si="103"/>
        <v>-6151530</v>
      </c>
    </row>
    <row r="1380" spans="1:29" x14ac:dyDescent="0.3">
      <c r="A1380" s="114">
        <v>10691</v>
      </c>
      <c r="B1380" s="114" t="s">
        <v>1539</v>
      </c>
      <c r="C1380" s="114" t="s">
        <v>1540</v>
      </c>
      <c r="D1380" s="114" t="s">
        <v>10221</v>
      </c>
      <c r="E1380" s="114" t="s">
        <v>10222</v>
      </c>
      <c r="F1380" s="115">
        <v>45551</v>
      </c>
      <c r="G1380" s="114" t="s">
        <v>2438</v>
      </c>
      <c r="H1380" s="116">
        <v>36420000</v>
      </c>
      <c r="I1380" s="116">
        <v>2205000</v>
      </c>
      <c r="J1380" s="116">
        <v>8545740</v>
      </c>
      <c r="K1380" s="116">
        <v>-6340740</v>
      </c>
      <c r="L1380" s="116">
        <v>0</v>
      </c>
      <c r="M1380" s="116">
        <v>0</v>
      </c>
      <c r="N1380" s="116">
        <v>0</v>
      </c>
      <c r="O1380" s="116">
        <v>0</v>
      </c>
      <c r="P1380" s="120">
        <v>0</v>
      </c>
      <c r="Q1380" s="27" t="str">
        <f>IF(G1380="01 Jan 1900","Unregistered","Registered")</f>
        <v>Registered</v>
      </c>
      <c r="R1380" s="121">
        <f>I1380/H1380</f>
        <v>6.0543657331136737E-2</v>
      </c>
      <c r="T1380" s="117">
        <f t="shared" si="102"/>
        <v>0</v>
      </c>
      <c r="U1380" s="117">
        <f t="shared" si="103"/>
        <v>-6340740</v>
      </c>
    </row>
    <row r="1381" spans="1:29" x14ac:dyDescent="0.3">
      <c r="A1381" s="114">
        <v>10723</v>
      </c>
      <c r="B1381" s="114" t="s">
        <v>1539</v>
      </c>
      <c r="C1381" s="114" t="s">
        <v>1540</v>
      </c>
      <c r="D1381" s="114" t="s">
        <v>10247</v>
      </c>
      <c r="E1381" s="114" t="s">
        <v>10248</v>
      </c>
      <c r="F1381" s="115">
        <v>45596</v>
      </c>
      <c r="G1381" s="114" t="s">
        <v>2737</v>
      </c>
      <c r="H1381" s="116">
        <v>38969400</v>
      </c>
      <c r="I1381" s="116">
        <v>11690820</v>
      </c>
      <c r="J1381" s="116">
        <v>20389694</v>
      </c>
      <c r="K1381" s="116">
        <v>-8698874</v>
      </c>
      <c r="L1381" s="116">
        <v>0</v>
      </c>
      <c r="M1381" s="116">
        <v>0</v>
      </c>
      <c r="N1381" s="116">
        <v>0</v>
      </c>
      <c r="O1381" s="116">
        <v>0</v>
      </c>
      <c r="P1381" s="120">
        <v>0</v>
      </c>
      <c r="Q1381" s="27" t="str">
        <f>IF(G1381="01 Jan 1900","Unregistered","Registered")</f>
        <v>Registered</v>
      </c>
      <c r="R1381" s="121">
        <f>I1381/H1381</f>
        <v>0.3</v>
      </c>
      <c r="T1381" s="117">
        <f t="shared" si="102"/>
        <v>0</v>
      </c>
      <c r="U1381" s="117">
        <f t="shared" si="103"/>
        <v>-8698874</v>
      </c>
    </row>
    <row r="1382" spans="1:29" x14ac:dyDescent="0.3">
      <c r="A1382" s="114">
        <v>10727</v>
      </c>
      <c r="B1382" s="114" t="s">
        <v>1539</v>
      </c>
      <c r="C1382" s="114" t="s">
        <v>1540</v>
      </c>
      <c r="D1382" s="114" t="s">
        <v>10254</v>
      </c>
      <c r="E1382" s="114" t="s">
        <v>10255</v>
      </c>
      <c r="F1382" s="115">
        <v>45596</v>
      </c>
      <c r="G1382" s="114" t="s">
        <v>2438</v>
      </c>
      <c r="H1382" s="116">
        <v>47710000</v>
      </c>
      <c r="I1382" s="116">
        <v>14313000</v>
      </c>
      <c r="J1382" s="116">
        <v>23460400</v>
      </c>
      <c r="K1382" s="116">
        <v>-9147400</v>
      </c>
      <c r="L1382" s="116">
        <v>0</v>
      </c>
      <c r="M1382" s="116">
        <v>0</v>
      </c>
      <c r="N1382" s="116">
        <v>0</v>
      </c>
      <c r="O1382" s="116">
        <v>0</v>
      </c>
      <c r="P1382" s="120">
        <v>0</v>
      </c>
      <c r="Q1382" s="27" t="str">
        <f>IF(G1382="01 Jan 1900","Unregistered","Registered")</f>
        <v>Registered</v>
      </c>
      <c r="R1382" s="121">
        <f>I1382/H1382</f>
        <v>0.3</v>
      </c>
      <c r="T1382" s="117">
        <f t="shared" si="102"/>
        <v>0</v>
      </c>
      <c r="U1382" s="117">
        <f t="shared" si="103"/>
        <v>-9147400</v>
      </c>
    </row>
    <row r="1383" spans="1:29" x14ac:dyDescent="0.3">
      <c r="A1383" s="114">
        <v>10740</v>
      </c>
      <c r="B1383" s="114" t="s">
        <v>1539</v>
      </c>
      <c r="C1383" s="114" t="s">
        <v>1540</v>
      </c>
      <c r="D1383" s="114" t="s">
        <v>10272</v>
      </c>
      <c r="E1383" s="114" t="s">
        <v>10273</v>
      </c>
      <c r="F1383" s="115">
        <v>45838</v>
      </c>
      <c r="G1383" s="114" t="s">
        <v>1575</v>
      </c>
      <c r="H1383" s="116">
        <v>43974000</v>
      </c>
      <c r="I1383" s="116">
        <v>13192200</v>
      </c>
      <c r="J1383" s="116">
        <v>27700000</v>
      </c>
      <c r="K1383" s="116">
        <v>-14507800</v>
      </c>
      <c r="L1383" s="116">
        <v>0</v>
      </c>
      <c r="M1383" s="116">
        <v>0</v>
      </c>
      <c r="N1383" s="116">
        <v>0</v>
      </c>
      <c r="O1383" s="116">
        <v>0</v>
      </c>
      <c r="P1383" s="120">
        <v>0</v>
      </c>
      <c r="Q1383" s="27" t="str">
        <f>IF(G1383="01 Jan 1900","Unregistered","Registered")</f>
        <v>Registered</v>
      </c>
      <c r="R1383" s="121">
        <f>I1383/H1383</f>
        <v>0.3</v>
      </c>
      <c r="T1383" s="117">
        <f t="shared" si="102"/>
        <v>0</v>
      </c>
      <c r="U1383" s="117">
        <f t="shared" si="103"/>
        <v>-14507800</v>
      </c>
    </row>
    <row r="1384" spans="1:29" x14ac:dyDescent="0.3">
      <c r="A1384" s="114">
        <v>10746</v>
      </c>
      <c r="B1384" s="114" t="s">
        <v>1539</v>
      </c>
      <c r="C1384" s="114" t="s">
        <v>1540</v>
      </c>
      <c r="D1384" s="114" t="s">
        <v>10281</v>
      </c>
      <c r="E1384" s="114" t="s">
        <v>10282</v>
      </c>
      <c r="F1384" s="115">
        <v>45991</v>
      </c>
      <c r="G1384" s="114" t="s">
        <v>2335</v>
      </c>
      <c r="H1384" s="116">
        <v>45100000</v>
      </c>
      <c r="I1384" s="116">
        <v>13530000</v>
      </c>
      <c r="J1384" s="116">
        <v>30200000</v>
      </c>
      <c r="K1384" s="116">
        <v>-16670000</v>
      </c>
      <c r="L1384" s="116">
        <v>0</v>
      </c>
      <c r="M1384" s="116">
        <v>0</v>
      </c>
      <c r="N1384" s="116">
        <v>0</v>
      </c>
      <c r="O1384" s="116">
        <v>0</v>
      </c>
      <c r="P1384" s="120">
        <v>0</v>
      </c>
      <c r="Q1384" s="27" t="str">
        <f>IF(G1384="01 Jan 1900","Unregistered","Registered")</f>
        <v>Registered</v>
      </c>
      <c r="R1384" s="121">
        <f>I1384/H1384</f>
        <v>0.3</v>
      </c>
      <c r="T1384" s="117">
        <f t="shared" si="102"/>
        <v>0</v>
      </c>
      <c r="U1384" s="117">
        <f t="shared" si="103"/>
        <v>-16670000</v>
      </c>
    </row>
    <row r="1385" spans="1:29" x14ac:dyDescent="0.3">
      <c r="A1385" s="99">
        <v>10466</v>
      </c>
      <c r="B1385" s="99" t="s">
        <v>1539</v>
      </c>
      <c r="C1385" s="99" t="s">
        <v>1540</v>
      </c>
      <c r="D1385" s="99" t="s">
        <v>10044</v>
      </c>
      <c r="E1385" s="99" t="s">
        <v>10045</v>
      </c>
      <c r="F1385" s="100">
        <v>46111</v>
      </c>
      <c r="G1385" s="99" t="s">
        <v>1898</v>
      </c>
      <c r="H1385" s="96">
        <v>36410000</v>
      </c>
      <c r="I1385" s="96">
        <v>0</v>
      </c>
      <c r="J1385" s="96">
        <v>1100000</v>
      </c>
      <c r="K1385" s="96">
        <v>-1100000</v>
      </c>
      <c r="L1385" s="96">
        <v>0</v>
      </c>
      <c r="M1385" s="96">
        <v>0</v>
      </c>
      <c r="N1385" s="96">
        <v>0</v>
      </c>
      <c r="O1385" s="96">
        <v>0</v>
      </c>
      <c r="P1385" s="122">
        <v>0</v>
      </c>
      <c r="Q1385" s="101" t="str">
        <f>IF(G1385="01 Jan 1900","Unregistered","Registered")</f>
        <v>Unregistered</v>
      </c>
      <c r="R1385" s="123"/>
      <c r="S1385" s="95"/>
      <c r="T1385" s="101"/>
      <c r="U1385" s="101"/>
      <c r="V1385" s="101"/>
      <c r="W1385" s="101"/>
      <c r="X1385" s="101"/>
      <c r="Y1385" s="101"/>
      <c r="Z1385" s="101"/>
      <c r="AA1385" s="101"/>
      <c r="AB1385" s="101"/>
      <c r="AC1385" s="101"/>
    </row>
    <row r="1386" spans="1:29" x14ac:dyDescent="0.3">
      <c r="A1386" s="114">
        <v>205</v>
      </c>
      <c r="B1386" s="114" t="s">
        <v>1879</v>
      </c>
      <c r="C1386" s="114" t="s">
        <v>1880</v>
      </c>
      <c r="D1386" s="114" t="s">
        <v>1881</v>
      </c>
      <c r="E1386" s="114" t="s">
        <v>1882</v>
      </c>
      <c r="F1386" s="115">
        <v>45117</v>
      </c>
      <c r="G1386" s="114" t="s">
        <v>1883</v>
      </c>
      <c r="H1386" s="116">
        <v>5530000</v>
      </c>
      <c r="I1386" s="116">
        <v>4977000</v>
      </c>
      <c r="J1386" s="116">
        <v>2080650</v>
      </c>
      <c r="K1386" s="116">
        <v>2896350</v>
      </c>
      <c r="L1386" s="116">
        <v>0</v>
      </c>
      <c r="M1386" s="116">
        <v>276500</v>
      </c>
      <c r="N1386" s="116">
        <v>276500</v>
      </c>
      <c r="O1386" s="116">
        <v>276500</v>
      </c>
      <c r="P1386" s="120">
        <v>2066850</v>
      </c>
      <c r="Q1386" s="27" t="str">
        <f>IF(G1386="01 Jan 1900","Unregistered","Registered")</f>
        <v>Registered</v>
      </c>
      <c r="R1386" s="121">
        <f>I1386/H1386</f>
        <v>0.9</v>
      </c>
      <c r="T1386" s="117">
        <f t="shared" ref="T1386:T1449" si="104">L1386+M1386+N1386+O1386+P1386</f>
        <v>2896350</v>
      </c>
      <c r="U1386" s="117">
        <f t="shared" ref="U1386:U1449" si="105">K1386-T1386</f>
        <v>0</v>
      </c>
    </row>
    <row r="1387" spans="1:29" x14ac:dyDescent="0.3">
      <c r="A1387" s="114">
        <v>322</v>
      </c>
      <c r="B1387" s="114" t="s">
        <v>1879</v>
      </c>
      <c r="C1387" s="114" t="s">
        <v>1880</v>
      </c>
      <c r="D1387" s="114" t="s">
        <v>2157</v>
      </c>
      <c r="E1387" s="114" t="s">
        <v>2158</v>
      </c>
      <c r="F1387" s="115">
        <v>44895</v>
      </c>
      <c r="G1387" s="114" t="s">
        <v>2159</v>
      </c>
      <c r="H1387" s="116">
        <v>8532143</v>
      </c>
      <c r="I1387" s="116">
        <v>7678929</v>
      </c>
      <c r="J1387" s="116">
        <v>5972501</v>
      </c>
      <c r="K1387" s="116">
        <v>1706428</v>
      </c>
      <c r="L1387" s="116">
        <v>0</v>
      </c>
      <c r="M1387" s="116">
        <v>1706428</v>
      </c>
      <c r="N1387" s="116">
        <v>0</v>
      </c>
      <c r="O1387" s="116">
        <v>0</v>
      </c>
      <c r="P1387" s="120">
        <v>0</v>
      </c>
      <c r="Q1387" s="27" t="str">
        <f>IF(G1387="01 Jan 1900","Unregistered","Registered")</f>
        <v>Registered</v>
      </c>
      <c r="R1387" s="121">
        <f>I1387/H1387</f>
        <v>0.90000003516115468</v>
      </c>
      <c r="T1387" s="117">
        <f t="shared" si="104"/>
        <v>1706428</v>
      </c>
      <c r="U1387" s="117">
        <f t="shared" si="105"/>
        <v>0</v>
      </c>
    </row>
    <row r="1388" spans="1:29" x14ac:dyDescent="0.3">
      <c r="A1388" s="114">
        <v>324</v>
      </c>
      <c r="B1388" s="114" t="s">
        <v>1879</v>
      </c>
      <c r="C1388" s="114" t="s">
        <v>1880</v>
      </c>
      <c r="D1388" s="114" t="s">
        <v>2162</v>
      </c>
      <c r="E1388" s="114" t="s">
        <v>2163</v>
      </c>
      <c r="F1388" s="115">
        <v>45012</v>
      </c>
      <c r="G1388" s="114" t="s">
        <v>2164</v>
      </c>
      <c r="H1388" s="116">
        <v>8308929</v>
      </c>
      <c r="I1388" s="116">
        <v>8308929</v>
      </c>
      <c r="J1388" s="116">
        <v>6647141</v>
      </c>
      <c r="K1388" s="116">
        <v>1661788</v>
      </c>
      <c r="L1388" s="116">
        <v>830896</v>
      </c>
      <c r="M1388" s="116">
        <v>830892</v>
      </c>
      <c r="N1388" s="116">
        <v>0</v>
      </c>
      <c r="O1388" s="116">
        <v>0</v>
      </c>
      <c r="P1388" s="120">
        <v>0</v>
      </c>
      <c r="Q1388" s="27" t="str">
        <f>IF(G1388="01 Jan 1900","Unregistered","Registered")</f>
        <v>Registered</v>
      </c>
      <c r="R1388" s="121">
        <f>I1388/H1388</f>
        <v>1</v>
      </c>
      <c r="T1388" s="117">
        <f t="shared" si="104"/>
        <v>1661788</v>
      </c>
      <c r="U1388" s="117">
        <f t="shared" si="105"/>
        <v>0</v>
      </c>
    </row>
    <row r="1389" spans="1:29" x14ac:dyDescent="0.3">
      <c r="A1389" s="114">
        <v>350</v>
      </c>
      <c r="B1389" s="114" t="s">
        <v>1879</v>
      </c>
      <c r="C1389" s="114" t="s">
        <v>1880</v>
      </c>
      <c r="D1389" s="114" t="s">
        <v>2222</v>
      </c>
      <c r="E1389" s="114" t="s">
        <v>2223</v>
      </c>
      <c r="F1389" s="115">
        <v>44895</v>
      </c>
      <c r="G1389" s="114" t="s">
        <v>2224</v>
      </c>
      <c r="H1389" s="116">
        <v>7947800</v>
      </c>
      <c r="I1389" s="116">
        <v>7153020</v>
      </c>
      <c r="J1389" s="116">
        <v>5563460</v>
      </c>
      <c r="K1389" s="116">
        <v>1589560</v>
      </c>
      <c r="L1389" s="116">
        <v>0</v>
      </c>
      <c r="M1389" s="116">
        <v>794780</v>
      </c>
      <c r="N1389" s="116">
        <v>794780</v>
      </c>
      <c r="O1389" s="116">
        <v>0</v>
      </c>
      <c r="P1389" s="120">
        <v>0</v>
      </c>
      <c r="Q1389" s="27" t="str">
        <f>IF(G1389="01 Jan 1900","Unregistered","Registered")</f>
        <v>Registered</v>
      </c>
      <c r="R1389" s="121">
        <f>I1389/H1389</f>
        <v>0.9</v>
      </c>
      <c r="T1389" s="117">
        <f t="shared" si="104"/>
        <v>1589560</v>
      </c>
      <c r="U1389" s="117">
        <f t="shared" si="105"/>
        <v>0</v>
      </c>
    </row>
    <row r="1390" spans="1:29" x14ac:dyDescent="0.3">
      <c r="A1390" s="114">
        <v>390</v>
      </c>
      <c r="B1390" s="114" t="s">
        <v>1879</v>
      </c>
      <c r="C1390" s="114" t="s">
        <v>1880</v>
      </c>
      <c r="D1390" s="114" t="s">
        <v>2309</v>
      </c>
      <c r="E1390" s="114" t="s">
        <v>2310</v>
      </c>
      <c r="F1390" s="115">
        <v>45838</v>
      </c>
      <c r="G1390" s="114" t="s">
        <v>1801</v>
      </c>
      <c r="H1390" s="116">
        <v>8607207</v>
      </c>
      <c r="I1390" s="116">
        <v>7316123</v>
      </c>
      <c r="J1390" s="116">
        <v>6025043</v>
      </c>
      <c r="K1390" s="116">
        <v>1291080</v>
      </c>
      <c r="L1390" s="116">
        <v>0</v>
      </c>
      <c r="M1390" s="116">
        <v>1291080</v>
      </c>
      <c r="N1390" s="116">
        <v>0</v>
      </c>
      <c r="O1390" s="116">
        <v>0</v>
      </c>
      <c r="P1390" s="120">
        <v>0</v>
      </c>
      <c r="Q1390" s="27" t="str">
        <f>IF(G1390="01 Jan 1900","Unregistered","Registered")</f>
        <v>Registered</v>
      </c>
      <c r="R1390" s="121">
        <f>I1390/H1390</f>
        <v>0.84999965726396498</v>
      </c>
      <c r="T1390" s="117">
        <f t="shared" si="104"/>
        <v>1291080</v>
      </c>
      <c r="U1390" s="117">
        <f t="shared" si="105"/>
        <v>0</v>
      </c>
    </row>
    <row r="1391" spans="1:29" x14ac:dyDescent="0.3">
      <c r="A1391" s="114">
        <v>425</v>
      </c>
      <c r="B1391" s="114" t="s">
        <v>1879</v>
      </c>
      <c r="C1391" s="114" t="s">
        <v>1880</v>
      </c>
      <c r="D1391" s="114" t="s">
        <v>2379</v>
      </c>
      <c r="E1391" s="114" t="s">
        <v>2380</v>
      </c>
      <c r="F1391" s="115">
        <v>44895</v>
      </c>
      <c r="G1391" s="114" t="s">
        <v>2381</v>
      </c>
      <c r="H1391" s="116">
        <v>8532143</v>
      </c>
      <c r="I1391" s="116">
        <v>7252322</v>
      </c>
      <c r="J1391" s="116">
        <v>6057822.0300000003</v>
      </c>
      <c r="K1391" s="116">
        <v>1194499.97</v>
      </c>
      <c r="L1391" s="116">
        <v>0</v>
      </c>
      <c r="M1391" s="116">
        <v>853214</v>
      </c>
      <c r="N1391" s="116">
        <v>0</v>
      </c>
      <c r="O1391" s="116">
        <v>0</v>
      </c>
      <c r="P1391" s="120">
        <v>341285.97</v>
      </c>
      <c r="Q1391" s="27" t="str">
        <f>IF(G1391="01 Jan 1900","Unregistered","Registered")</f>
        <v>Registered</v>
      </c>
      <c r="R1391" s="121">
        <f>I1391/H1391</f>
        <v>0.85000005274173207</v>
      </c>
      <c r="T1391" s="117">
        <f t="shared" si="104"/>
        <v>1194499.97</v>
      </c>
      <c r="U1391" s="117">
        <f t="shared" si="105"/>
        <v>0</v>
      </c>
    </row>
    <row r="1392" spans="1:29" x14ac:dyDescent="0.3">
      <c r="A1392" s="114">
        <v>430</v>
      </c>
      <c r="B1392" s="114" t="s">
        <v>1879</v>
      </c>
      <c r="C1392" s="114" t="s">
        <v>1880</v>
      </c>
      <c r="D1392" s="114" t="s">
        <v>2393</v>
      </c>
      <c r="E1392" s="114" t="s">
        <v>2394</v>
      </c>
      <c r="F1392" s="115">
        <v>45084</v>
      </c>
      <c r="G1392" s="114" t="s">
        <v>2395</v>
      </c>
      <c r="H1392" s="116">
        <v>5766250</v>
      </c>
      <c r="I1392" s="116">
        <v>5189628</v>
      </c>
      <c r="J1392" s="116">
        <v>4036376</v>
      </c>
      <c r="K1392" s="116">
        <v>1153252</v>
      </c>
      <c r="L1392" s="116">
        <v>0</v>
      </c>
      <c r="M1392" s="116">
        <v>1153252</v>
      </c>
      <c r="N1392" s="116">
        <v>0</v>
      </c>
      <c r="O1392" s="116">
        <v>0</v>
      </c>
      <c r="P1392" s="120">
        <v>0</v>
      </c>
      <c r="Q1392" s="27" t="str">
        <f>IF(G1392="01 Jan 1900","Unregistered","Registered")</f>
        <v>Registered</v>
      </c>
      <c r="R1392" s="121">
        <f>I1392/H1392</f>
        <v>0.9000005202688055</v>
      </c>
      <c r="T1392" s="117">
        <f t="shared" si="104"/>
        <v>1153252</v>
      </c>
      <c r="U1392" s="117">
        <f t="shared" si="105"/>
        <v>0</v>
      </c>
    </row>
    <row r="1393" spans="1:21" x14ac:dyDescent="0.3">
      <c r="A1393" s="114">
        <v>432</v>
      </c>
      <c r="B1393" s="114" t="s">
        <v>1879</v>
      </c>
      <c r="C1393" s="114" t="s">
        <v>1880</v>
      </c>
      <c r="D1393" s="114" t="s">
        <v>2399</v>
      </c>
      <c r="E1393" s="114" t="s">
        <v>2400</v>
      </c>
      <c r="F1393" s="115">
        <v>45082</v>
      </c>
      <c r="G1393" s="114" t="s">
        <v>2401</v>
      </c>
      <c r="H1393" s="116">
        <v>5719643</v>
      </c>
      <c r="I1393" s="116">
        <v>5147679</v>
      </c>
      <c r="J1393" s="116">
        <v>4003751</v>
      </c>
      <c r="K1393" s="116">
        <v>1143928</v>
      </c>
      <c r="L1393" s="116">
        <v>0</v>
      </c>
      <c r="M1393" s="116">
        <v>1143928</v>
      </c>
      <c r="N1393" s="116">
        <v>0</v>
      </c>
      <c r="O1393" s="116">
        <v>0</v>
      </c>
      <c r="P1393" s="120">
        <v>0</v>
      </c>
      <c r="Q1393" s="27" t="str">
        <f>IF(G1393="01 Jan 1900","Unregistered","Registered")</f>
        <v>Registered</v>
      </c>
      <c r="R1393" s="121">
        <f>I1393/H1393</f>
        <v>0.90000005245082604</v>
      </c>
      <c r="T1393" s="117">
        <f t="shared" si="104"/>
        <v>1143928</v>
      </c>
      <c r="U1393" s="117">
        <f t="shared" si="105"/>
        <v>0</v>
      </c>
    </row>
    <row r="1394" spans="1:21" x14ac:dyDescent="0.3">
      <c r="A1394" s="114">
        <v>517</v>
      </c>
      <c r="B1394" s="114" t="s">
        <v>1879</v>
      </c>
      <c r="C1394" s="114" t="s">
        <v>1880</v>
      </c>
      <c r="D1394" s="114" t="s">
        <v>2605</v>
      </c>
      <c r="E1394" s="114" t="s">
        <v>2606</v>
      </c>
      <c r="F1394" s="115">
        <v>45071</v>
      </c>
      <c r="G1394" s="114" t="s">
        <v>2607</v>
      </c>
      <c r="H1394" s="116">
        <v>8621429</v>
      </c>
      <c r="I1394" s="116">
        <v>7759283</v>
      </c>
      <c r="J1394" s="116">
        <v>6897141</v>
      </c>
      <c r="K1394" s="116">
        <v>862142</v>
      </c>
      <c r="L1394" s="116">
        <v>0</v>
      </c>
      <c r="M1394" s="116">
        <v>862142</v>
      </c>
      <c r="N1394" s="116">
        <v>0</v>
      </c>
      <c r="O1394" s="116">
        <v>0</v>
      </c>
      <c r="P1394" s="120">
        <v>0</v>
      </c>
      <c r="Q1394" s="27" t="str">
        <f>IF(G1394="01 Jan 1900","Unregistered","Registered")</f>
        <v>Registered</v>
      </c>
      <c r="R1394" s="121">
        <f>I1394/H1394</f>
        <v>0.89999964043083813</v>
      </c>
      <c r="T1394" s="117">
        <f t="shared" si="104"/>
        <v>862142</v>
      </c>
      <c r="U1394" s="117">
        <f t="shared" si="105"/>
        <v>0</v>
      </c>
    </row>
    <row r="1395" spans="1:21" x14ac:dyDescent="0.3">
      <c r="A1395" s="114">
        <v>520</v>
      </c>
      <c r="B1395" s="114" t="s">
        <v>1879</v>
      </c>
      <c r="C1395" s="114" t="s">
        <v>1880</v>
      </c>
      <c r="D1395" s="114" t="s">
        <v>2614</v>
      </c>
      <c r="E1395" s="114" t="s">
        <v>2615</v>
      </c>
      <c r="F1395" s="115">
        <v>44985</v>
      </c>
      <c r="G1395" s="114" t="s">
        <v>2616</v>
      </c>
      <c r="H1395" s="116">
        <v>8596600</v>
      </c>
      <c r="I1395" s="116">
        <v>7736940</v>
      </c>
      <c r="J1395" s="116">
        <v>6877280</v>
      </c>
      <c r="K1395" s="116">
        <v>859660</v>
      </c>
      <c r="L1395" s="116">
        <v>0</v>
      </c>
      <c r="M1395" s="116">
        <v>859660</v>
      </c>
      <c r="N1395" s="116">
        <v>0</v>
      </c>
      <c r="O1395" s="116">
        <v>0</v>
      </c>
      <c r="P1395" s="120">
        <v>0</v>
      </c>
      <c r="Q1395" s="27" t="str">
        <f>IF(G1395="01 Jan 1900","Unregistered","Registered")</f>
        <v>Registered</v>
      </c>
      <c r="R1395" s="121">
        <f>I1395/H1395</f>
        <v>0.9</v>
      </c>
      <c r="T1395" s="117">
        <f t="shared" si="104"/>
        <v>859660</v>
      </c>
      <c r="U1395" s="117">
        <f t="shared" si="105"/>
        <v>0</v>
      </c>
    </row>
    <row r="1396" spans="1:21" x14ac:dyDescent="0.3">
      <c r="A1396" s="114">
        <v>523</v>
      </c>
      <c r="B1396" s="114" t="s">
        <v>1879</v>
      </c>
      <c r="C1396" s="114" t="s">
        <v>1880</v>
      </c>
      <c r="D1396" s="114" t="s">
        <v>2622</v>
      </c>
      <c r="E1396" s="114" t="s">
        <v>2623</v>
      </c>
      <c r="F1396" s="115">
        <v>45131</v>
      </c>
      <c r="G1396" s="114" t="s">
        <v>2114</v>
      </c>
      <c r="H1396" s="116">
        <v>8532143</v>
      </c>
      <c r="I1396" s="116">
        <v>7678929</v>
      </c>
      <c r="J1396" s="116">
        <v>6825715</v>
      </c>
      <c r="K1396" s="116">
        <v>853214</v>
      </c>
      <c r="L1396" s="116">
        <v>0</v>
      </c>
      <c r="M1396" s="116">
        <v>426607</v>
      </c>
      <c r="N1396" s="116">
        <v>426607</v>
      </c>
      <c r="O1396" s="116">
        <v>0</v>
      </c>
      <c r="P1396" s="120">
        <v>0</v>
      </c>
      <c r="Q1396" s="27" t="str">
        <f>IF(G1396="01 Jan 1900","Unregistered","Registered")</f>
        <v>Registered</v>
      </c>
      <c r="R1396" s="121">
        <f>I1396/H1396</f>
        <v>0.90000003516115468</v>
      </c>
      <c r="T1396" s="117">
        <f t="shared" si="104"/>
        <v>853214</v>
      </c>
      <c r="U1396" s="117">
        <f t="shared" si="105"/>
        <v>0</v>
      </c>
    </row>
    <row r="1397" spans="1:21" x14ac:dyDescent="0.3">
      <c r="A1397" s="114">
        <v>524</v>
      </c>
      <c r="B1397" s="114" t="s">
        <v>1879</v>
      </c>
      <c r="C1397" s="114" t="s">
        <v>1880</v>
      </c>
      <c r="D1397" s="114" t="s">
        <v>2624</v>
      </c>
      <c r="E1397" s="114" t="s">
        <v>2625</v>
      </c>
      <c r="F1397" s="115">
        <v>45040</v>
      </c>
      <c r="G1397" s="114" t="s">
        <v>2590</v>
      </c>
      <c r="H1397" s="116">
        <v>8532143</v>
      </c>
      <c r="I1397" s="116">
        <v>7678929</v>
      </c>
      <c r="J1397" s="116">
        <v>6825715</v>
      </c>
      <c r="K1397" s="116">
        <v>853214</v>
      </c>
      <c r="L1397" s="116">
        <v>0</v>
      </c>
      <c r="M1397" s="116">
        <v>853214</v>
      </c>
      <c r="N1397" s="116">
        <v>0</v>
      </c>
      <c r="O1397" s="116">
        <v>0</v>
      </c>
      <c r="P1397" s="120">
        <v>0</v>
      </c>
      <c r="Q1397" s="27" t="str">
        <f>IF(G1397="01 Jan 1900","Unregistered","Registered")</f>
        <v>Registered</v>
      </c>
      <c r="R1397" s="121">
        <f>I1397/H1397</f>
        <v>0.90000003516115468</v>
      </c>
      <c r="T1397" s="117">
        <f t="shared" si="104"/>
        <v>853214</v>
      </c>
      <c r="U1397" s="117">
        <f t="shared" si="105"/>
        <v>0</v>
      </c>
    </row>
    <row r="1398" spans="1:21" x14ac:dyDescent="0.3">
      <c r="A1398" s="114">
        <v>525</v>
      </c>
      <c r="B1398" s="114" t="s">
        <v>1879</v>
      </c>
      <c r="C1398" s="114" t="s">
        <v>1880</v>
      </c>
      <c r="D1398" s="114" t="s">
        <v>2626</v>
      </c>
      <c r="E1398" s="114" t="s">
        <v>2627</v>
      </c>
      <c r="F1398" s="115">
        <v>44895</v>
      </c>
      <c r="G1398" s="114" t="s">
        <v>2164</v>
      </c>
      <c r="H1398" s="116">
        <v>8532143</v>
      </c>
      <c r="I1398" s="116">
        <v>7678929</v>
      </c>
      <c r="J1398" s="116">
        <v>6825715</v>
      </c>
      <c r="K1398" s="116">
        <v>853214</v>
      </c>
      <c r="L1398" s="116">
        <v>0</v>
      </c>
      <c r="M1398" s="116">
        <v>853214</v>
      </c>
      <c r="N1398" s="116">
        <v>0</v>
      </c>
      <c r="O1398" s="116">
        <v>0</v>
      </c>
      <c r="P1398" s="120">
        <v>0</v>
      </c>
      <c r="Q1398" s="27" t="str">
        <f>IF(G1398="01 Jan 1900","Unregistered","Registered")</f>
        <v>Registered</v>
      </c>
      <c r="R1398" s="121">
        <f>I1398/H1398</f>
        <v>0.90000003516115468</v>
      </c>
      <c r="T1398" s="117">
        <f t="shared" si="104"/>
        <v>853214</v>
      </c>
      <c r="U1398" s="117">
        <f t="shared" si="105"/>
        <v>0</v>
      </c>
    </row>
    <row r="1399" spans="1:21" x14ac:dyDescent="0.3">
      <c r="A1399" s="114">
        <v>526</v>
      </c>
      <c r="B1399" s="114" t="s">
        <v>1879</v>
      </c>
      <c r="C1399" s="114" t="s">
        <v>1880</v>
      </c>
      <c r="D1399" s="114" t="s">
        <v>2628</v>
      </c>
      <c r="E1399" s="114" t="s">
        <v>2629</v>
      </c>
      <c r="F1399" s="115">
        <v>45008</v>
      </c>
      <c r="G1399" s="114" t="s">
        <v>2630</v>
      </c>
      <c r="H1399" s="116">
        <v>5684821</v>
      </c>
      <c r="I1399" s="116">
        <v>5684821</v>
      </c>
      <c r="J1399" s="116">
        <v>4832098</v>
      </c>
      <c r="K1399" s="116">
        <v>852723</v>
      </c>
      <c r="L1399" s="116">
        <v>568482</v>
      </c>
      <c r="M1399" s="116">
        <v>284241</v>
      </c>
      <c r="N1399" s="116">
        <v>0</v>
      </c>
      <c r="O1399" s="116">
        <v>0</v>
      </c>
      <c r="P1399" s="120">
        <v>0</v>
      </c>
      <c r="Q1399" s="27" t="str">
        <f>IF(G1399="01 Jan 1900","Unregistered","Registered")</f>
        <v>Registered</v>
      </c>
      <c r="R1399" s="121">
        <f>I1399/H1399</f>
        <v>1</v>
      </c>
      <c r="T1399" s="117">
        <f t="shared" si="104"/>
        <v>852723</v>
      </c>
      <c r="U1399" s="117">
        <f t="shared" si="105"/>
        <v>0</v>
      </c>
    </row>
    <row r="1400" spans="1:21" x14ac:dyDescent="0.3">
      <c r="A1400" s="114">
        <v>527</v>
      </c>
      <c r="B1400" s="114" t="s">
        <v>1879</v>
      </c>
      <c r="C1400" s="114" t="s">
        <v>1880</v>
      </c>
      <c r="D1400" s="114" t="s">
        <v>2631</v>
      </c>
      <c r="E1400" s="114" t="s">
        <v>289</v>
      </c>
      <c r="F1400" s="115">
        <v>45008</v>
      </c>
      <c r="G1400" s="114" t="s">
        <v>2632</v>
      </c>
      <c r="H1400" s="116">
        <v>5684821</v>
      </c>
      <c r="I1400" s="116">
        <v>5684821</v>
      </c>
      <c r="J1400" s="116">
        <v>4832098</v>
      </c>
      <c r="K1400" s="116">
        <v>852723</v>
      </c>
      <c r="L1400" s="116">
        <v>568482</v>
      </c>
      <c r="M1400" s="116">
        <v>284241</v>
      </c>
      <c r="N1400" s="116">
        <v>0</v>
      </c>
      <c r="O1400" s="116">
        <v>0</v>
      </c>
      <c r="P1400" s="120">
        <v>0</v>
      </c>
      <c r="Q1400" s="27" t="str">
        <f>IF(G1400="01 Jan 1900","Unregistered","Registered")</f>
        <v>Registered</v>
      </c>
      <c r="R1400" s="121">
        <f>I1400/H1400</f>
        <v>1</v>
      </c>
      <c r="T1400" s="117">
        <f t="shared" si="104"/>
        <v>852723</v>
      </c>
      <c r="U1400" s="117">
        <f t="shared" si="105"/>
        <v>0</v>
      </c>
    </row>
    <row r="1401" spans="1:21" x14ac:dyDescent="0.3">
      <c r="A1401" s="114">
        <v>530</v>
      </c>
      <c r="B1401" s="114" t="s">
        <v>1879</v>
      </c>
      <c r="C1401" s="114" t="s">
        <v>1880</v>
      </c>
      <c r="D1401" s="114" t="s">
        <v>2638</v>
      </c>
      <c r="E1401" s="114" t="s">
        <v>2639</v>
      </c>
      <c r="F1401" s="115">
        <v>44904</v>
      </c>
      <c r="G1401" s="114" t="s">
        <v>2308</v>
      </c>
      <c r="H1401" s="116">
        <v>8488393</v>
      </c>
      <c r="I1401" s="116">
        <v>7639557</v>
      </c>
      <c r="J1401" s="116">
        <v>6790717</v>
      </c>
      <c r="K1401" s="116">
        <v>848840</v>
      </c>
      <c r="L1401" s="116">
        <v>0</v>
      </c>
      <c r="M1401" s="116">
        <v>848840</v>
      </c>
      <c r="N1401" s="116">
        <v>0</v>
      </c>
      <c r="O1401" s="116">
        <v>0</v>
      </c>
      <c r="P1401" s="120">
        <v>0</v>
      </c>
      <c r="Q1401" s="27" t="str">
        <f>IF(G1401="01 Jan 1900","Unregistered","Registered")</f>
        <v>Registered</v>
      </c>
      <c r="R1401" s="121">
        <f>I1401/H1401</f>
        <v>0.90000038876616573</v>
      </c>
      <c r="T1401" s="117">
        <f t="shared" si="104"/>
        <v>848840</v>
      </c>
      <c r="U1401" s="117">
        <f t="shared" si="105"/>
        <v>0</v>
      </c>
    </row>
    <row r="1402" spans="1:21" x14ac:dyDescent="0.3">
      <c r="A1402" s="114">
        <v>533</v>
      </c>
      <c r="B1402" s="114" t="s">
        <v>1879</v>
      </c>
      <c r="C1402" s="114" t="s">
        <v>1880</v>
      </c>
      <c r="D1402" s="114" t="s">
        <v>2645</v>
      </c>
      <c r="E1402" s="114" t="s">
        <v>2646</v>
      </c>
      <c r="F1402" s="115">
        <v>44895</v>
      </c>
      <c r="G1402" s="114" t="s">
        <v>2647</v>
      </c>
      <c r="H1402" s="116">
        <v>8442857</v>
      </c>
      <c r="I1402" s="116">
        <v>7598571</v>
      </c>
      <c r="J1402" s="116">
        <v>6754285</v>
      </c>
      <c r="K1402" s="116">
        <v>844286</v>
      </c>
      <c r="L1402" s="116">
        <v>0</v>
      </c>
      <c r="M1402" s="116">
        <v>844286</v>
      </c>
      <c r="N1402" s="116">
        <v>0</v>
      </c>
      <c r="O1402" s="116">
        <v>0</v>
      </c>
      <c r="P1402" s="120">
        <v>0</v>
      </c>
      <c r="Q1402" s="27" t="str">
        <f>IF(G1402="01 Jan 1900","Unregistered","Registered")</f>
        <v>Registered</v>
      </c>
      <c r="R1402" s="121">
        <f>I1402/H1402</f>
        <v>0.89999996446700448</v>
      </c>
      <c r="T1402" s="117">
        <f t="shared" si="104"/>
        <v>844286</v>
      </c>
      <c r="U1402" s="117">
        <f t="shared" si="105"/>
        <v>0</v>
      </c>
    </row>
    <row r="1403" spans="1:21" x14ac:dyDescent="0.3">
      <c r="A1403" s="114">
        <v>537</v>
      </c>
      <c r="B1403" s="114" t="s">
        <v>1879</v>
      </c>
      <c r="C1403" s="114" t="s">
        <v>1880</v>
      </c>
      <c r="D1403" s="114" t="s">
        <v>2651</v>
      </c>
      <c r="E1403" s="114" t="s">
        <v>2652</v>
      </c>
      <c r="F1403" s="115">
        <v>45045</v>
      </c>
      <c r="G1403" s="114" t="s">
        <v>2653</v>
      </c>
      <c r="H1403" s="116">
        <v>5585714</v>
      </c>
      <c r="I1403" s="116">
        <v>5585714</v>
      </c>
      <c r="J1403" s="116">
        <v>4747860</v>
      </c>
      <c r="K1403" s="116">
        <v>837854</v>
      </c>
      <c r="L1403" s="116">
        <v>558568</v>
      </c>
      <c r="M1403" s="116">
        <v>279286</v>
      </c>
      <c r="N1403" s="116">
        <v>0</v>
      </c>
      <c r="O1403" s="116">
        <v>0</v>
      </c>
      <c r="P1403" s="120">
        <v>0</v>
      </c>
      <c r="Q1403" s="27" t="str">
        <f>IF(G1403="01 Jan 1900","Unregistered","Registered")</f>
        <v>Registered</v>
      </c>
      <c r="R1403" s="121">
        <f>I1403/H1403</f>
        <v>1</v>
      </c>
      <c r="T1403" s="117">
        <f t="shared" si="104"/>
        <v>837854</v>
      </c>
      <c r="U1403" s="117">
        <f t="shared" si="105"/>
        <v>0</v>
      </c>
    </row>
    <row r="1404" spans="1:21" x14ac:dyDescent="0.3">
      <c r="A1404" s="114">
        <v>617</v>
      </c>
      <c r="B1404" s="114" t="s">
        <v>1879</v>
      </c>
      <c r="C1404" s="114" t="s">
        <v>1880</v>
      </c>
      <c r="D1404" s="114" t="s">
        <v>2855</v>
      </c>
      <c r="E1404" s="114" t="s">
        <v>2856</v>
      </c>
      <c r="F1404" s="115">
        <v>44943</v>
      </c>
      <c r="G1404" s="114" t="s">
        <v>1365</v>
      </c>
      <c r="H1404" s="116">
        <v>6854464</v>
      </c>
      <c r="I1404" s="116">
        <v>6169019</v>
      </c>
      <c r="J1404" s="116">
        <v>5483573</v>
      </c>
      <c r="K1404" s="116">
        <v>685446</v>
      </c>
      <c r="L1404" s="116">
        <v>0</v>
      </c>
      <c r="M1404" s="116">
        <v>685446</v>
      </c>
      <c r="N1404" s="116">
        <v>0</v>
      </c>
      <c r="O1404" s="116">
        <v>0</v>
      </c>
      <c r="P1404" s="120">
        <v>0</v>
      </c>
      <c r="Q1404" s="27" t="str">
        <f>IF(G1404="01 Jan 1900","Unregistered","Registered")</f>
        <v>Registered</v>
      </c>
      <c r="R1404" s="121">
        <f>I1404/H1404</f>
        <v>0.90000020424645899</v>
      </c>
      <c r="T1404" s="117">
        <f t="shared" si="104"/>
        <v>685446</v>
      </c>
      <c r="U1404" s="117">
        <f t="shared" si="105"/>
        <v>0</v>
      </c>
    </row>
    <row r="1405" spans="1:21" x14ac:dyDescent="0.3">
      <c r="A1405" s="114">
        <v>697</v>
      </c>
      <c r="B1405" s="114" t="s">
        <v>1879</v>
      </c>
      <c r="C1405" s="114" t="s">
        <v>1880</v>
      </c>
      <c r="D1405" s="114" t="s">
        <v>3057</v>
      </c>
      <c r="E1405" s="114" t="s">
        <v>3058</v>
      </c>
      <c r="F1405" s="115">
        <v>45075</v>
      </c>
      <c r="G1405" s="114" t="s">
        <v>2091</v>
      </c>
      <c r="H1405" s="116">
        <v>5801250</v>
      </c>
      <c r="I1405" s="116">
        <v>5801250</v>
      </c>
      <c r="J1405" s="116">
        <v>5221128</v>
      </c>
      <c r="K1405" s="116">
        <v>580122</v>
      </c>
      <c r="L1405" s="116">
        <v>580122</v>
      </c>
      <c r="M1405" s="116">
        <v>0</v>
      </c>
      <c r="N1405" s="116">
        <v>0</v>
      </c>
      <c r="O1405" s="116">
        <v>0</v>
      </c>
      <c r="P1405" s="120">
        <v>0</v>
      </c>
      <c r="Q1405" s="27" t="str">
        <f>IF(G1405="01 Jan 1900","Unregistered","Registered")</f>
        <v>Registered</v>
      </c>
      <c r="R1405" s="121">
        <f>I1405/H1405</f>
        <v>1</v>
      </c>
      <c r="T1405" s="117">
        <f t="shared" si="104"/>
        <v>580122</v>
      </c>
      <c r="U1405" s="117">
        <f t="shared" si="105"/>
        <v>0</v>
      </c>
    </row>
    <row r="1406" spans="1:21" x14ac:dyDescent="0.3">
      <c r="A1406" s="114">
        <v>706</v>
      </c>
      <c r="B1406" s="114" t="s">
        <v>1879</v>
      </c>
      <c r="C1406" s="114" t="s">
        <v>1880</v>
      </c>
      <c r="D1406" s="114" t="s">
        <v>3081</v>
      </c>
      <c r="E1406" s="114" t="s">
        <v>3082</v>
      </c>
      <c r="F1406" s="115">
        <v>45008</v>
      </c>
      <c r="G1406" s="114" t="s">
        <v>3083</v>
      </c>
      <c r="H1406" s="116">
        <v>5764286</v>
      </c>
      <c r="I1406" s="116">
        <v>5187854</v>
      </c>
      <c r="J1406" s="116">
        <v>4611426</v>
      </c>
      <c r="K1406" s="116">
        <v>576428</v>
      </c>
      <c r="L1406" s="116">
        <v>0</v>
      </c>
      <c r="M1406" s="116">
        <v>576428</v>
      </c>
      <c r="N1406" s="116">
        <v>0</v>
      </c>
      <c r="O1406" s="116">
        <v>0</v>
      </c>
      <c r="P1406" s="120">
        <v>0</v>
      </c>
      <c r="Q1406" s="27" t="str">
        <f>IF(G1406="01 Jan 1900","Unregistered","Registered")</f>
        <v>Registered</v>
      </c>
      <c r="R1406" s="121">
        <f>I1406/H1406</f>
        <v>0.89999941016111973</v>
      </c>
      <c r="T1406" s="117">
        <f t="shared" si="104"/>
        <v>576428</v>
      </c>
      <c r="U1406" s="117">
        <f t="shared" si="105"/>
        <v>0</v>
      </c>
    </row>
    <row r="1407" spans="1:21" x14ac:dyDescent="0.3">
      <c r="A1407" s="114">
        <v>707</v>
      </c>
      <c r="B1407" s="114" t="s">
        <v>1879</v>
      </c>
      <c r="C1407" s="114" t="s">
        <v>1880</v>
      </c>
      <c r="D1407" s="114" t="s">
        <v>3084</v>
      </c>
      <c r="E1407" s="114" t="s">
        <v>3085</v>
      </c>
      <c r="F1407" s="115">
        <v>45175</v>
      </c>
      <c r="G1407" s="114" t="s">
        <v>3086</v>
      </c>
      <c r="H1407" s="116">
        <v>5746429</v>
      </c>
      <c r="I1407" s="116">
        <v>5171783</v>
      </c>
      <c r="J1407" s="116">
        <v>4597141</v>
      </c>
      <c r="K1407" s="116">
        <v>574642</v>
      </c>
      <c r="L1407" s="116">
        <v>0</v>
      </c>
      <c r="M1407" s="116">
        <v>574642</v>
      </c>
      <c r="N1407" s="116">
        <v>0</v>
      </c>
      <c r="O1407" s="116">
        <v>0</v>
      </c>
      <c r="P1407" s="120">
        <v>0</v>
      </c>
      <c r="Q1407" s="27" t="str">
        <f>IF(G1407="01 Jan 1900","Unregistered","Registered")</f>
        <v>Registered</v>
      </c>
      <c r="R1407" s="121">
        <f>I1407/H1407</f>
        <v>0.89999946053453372</v>
      </c>
      <c r="T1407" s="117">
        <f t="shared" si="104"/>
        <v>574642</v>
      </c>
      <c r="U1407" s="117">
        <f t="shared" si="105"/>
        <v>0</v>
      </c>
    </row>
    <row r="1408" spans="1:21" x14ac:dyDescent="0.3">
      <c r="A1408" s="114">
        <v>714</v>
      </c>
      <c r="B1408" s="114" t="s">
        <v>1879</v>
      </c>
      <c r="C1408" s="114" t="s">
        <v>1880</v>
      </c>
      <c r="D1408" s="114" t="s">
        <v>3100</v>
      </c>
      <c r="E1408" s="114" t="s">
        <v>3101</v>
      </c>
      <c r="F1408" s="115">
        <v>45000</v>
      </c>
      <c r="G1408" s="114" t="s">
        <v>2305</v>
      </c>
      <c r="H1408" s="116">
        <v>5719643</v>
      </c>
      <c r="I1408" s="116">
        <v>5147679</v>
      </c>
      <c r="J1408" s="116">
        <v>4575715</v>
      </c>
      <c r="K1408" s="116">
        <v>571964</v>
      </c>
      <c r="L1408" s="116">
        <v>0</v>
      </c>
      <c r="M1408" s="116">
        <v>571964</v>
      </c>
      <c r="N1408" s="116">
        <v>0</v>
      </c>
      <c r="O1408" s="116">
        <v>0</v>
      </c>
      <c r="P1408" s="120">
        <v>0</v>
      </c>
      <c r="Q1408" s="27" t="str">
        <f>IF(G1408="01 Jan 1900","Unregistered","Registered")</f>
        <v>Registered</v>
      </c>
      <c r="R1408" s="121">
        <f>I1408/H1408</f>
        <v>0.90000005245082604</v>
      </c>
      <c r="T1408" s="117">
        <f t="shared" si="104"/>
        <v>571964</v>
      </c>
      <c r="U1408" s="117">
        <f t="shared" si="105"/>
        <v>0</v>
      </c>
    </row>
    <row r="1409" spans="1:21" x14ac:dyDescent="0.3">
      <c r="A1409" s="114">
        <v>715</v>
      </c>
      <c r="B1409" s="114" t="s">
        <v>1879</v>
      </c>
      <c r="C1409" s="114" t="s">
        <v>1880</v>
      </c>
      <c r="D1409" s="114" t="s">
        <v>3102</v>
      </c>
      <c r="E1409" s="114" t="s">
        <v>3103</v>
      </c>
      <c r="F1409" s="115">
        <v>45016</v>
      </c>
      <c r="G1409" s="114" t="s">
        <v>3104</v>
      </c>
      <c r="H1409" s="116">
        <v>5719643</v>
      </c>
      <c r="I1409" s="116">
        <v>5147679</v>
      </c>
      <c r="J1409" s="116">
        <v>4575715</v>
      </c>
      <c r="K1409" s="116">
        <v>571964</v>
      </c>
      <c r="L1409" s="116">
        <v>0</v>
      </c>
      <c r="M1409" s="116">
        <v>571964</v>
      </c>
      <c r="N1409" s="116">
        <v>0</v>
      </c>
      <c r="O1409" s="116">
        <v>0</v>
      </c>
      <c r="P1409" s="120">
        <v>0</v>
      </c>
      <c r="Q1409" s="27" t="str">
        <f>IF(G1409="01 Jan 1900","Unregistered","Registered")</f>
        <v>Registered</v>
      </c>
      <c r="R1409" s="121">
        <f>I1409/H1409</f>
        <v>0.90000005245082604</v>
      </c>
      <c r="T1409" s="117">
        <f t="shared" si="104"/>
        <v>571964</v>
      </c>
      <c r="U1409" s="117">
        <f t="shared" si="105"/>
        <v>0</v>
      </c>
    </row>
    <row r="1410" spans="1:21" x14ac:dyDescent="0.3">
      <c r="A1410" s="114">
        <v>721</v>
      </c>
      <c r="B1410" s="114" t="s">
        <v>1879</v>
      </c>
      <c r="C1410" s="114" t="s">
        <v>1880</v>
      </c>
      <c r="D1410" s="114" t="s">
        <v>3119</v>
      </c>
      <c r="E1410" s="114" t="s">
        <v>3120</v>
      </c>
      <c r="F1410" s="115">
        <v>44951</v>
      </c>
      <c r="G1410" s="114" t="s">
        <v>2635</v>
      </c>
      <c r="H1410" s="116">
        <v>5675000</v>
      </c>
      <c r="I1410" s="116">
        <v>5107500</v>
      </c>
      <c r="J1410" s="116">
        <v>4540000</v>
      </c>
      <c r="K1410" s="116">
        <v>567500</v>
      </c>
      <c r="L1410" s="116">
        <v>0</v>
      </c>
      <c r="M1410" s="116">
        <v>567500</v>
      </c>
      <c r="N1410" s="116">
        <v>0</v>
      </c>
      <c r="O1410" s="116">
        <v>0</v>
      </c>
      <c r="P1410" s="120">
        <v>0</v>
      </c>
      <c r="Q1410" s="27" t="str">
        <f>IF(G1410="01 Jan 1900","Unregistered","Registered")</f>
        <v>Registered</v>
      </c>
      <c r="R1410" s="121">
        <f>I1410/H1410</f>
        <v>0.9</v>
      </c>
      <c r="T1410" s="117">
        <f t="shared" si="104"/>
        <v>567500</v>
      </c>
      <c r="U1410" s="117">
        <f t="shared" si="105"/>
        <v>0</v>
      </c>
    </row>
    <row r="1411" spans="1:21" x14ac:dyDescent="0.3">
      <c r="A1411" s="114">
        <v>722</v>
      </c>
      <c r="B1411" s="114" t="s">
        <v>1879</v>
      </c>
      <c r="C1411" s="114" t="s">
        <v>1880</v>
      </c>
      <c r="D1411" s="114" t="s">
        <v>3121</v>
      </c>
      <c r="E1411" s="114" t="s">
        <v>3122</v>
      </c>
      <c r="F1411" s="115">
        <v>44970</v>
      </c>
      <c r="G1411" s="114" t="s">
        <v>2533</v>
      </c>
      <c r="H1411" s="116">
        <v>5675000</v>
      </c>
      <c r="I1411" s="116">
        <v>5107500</v>
      </c>
      <c r="J1411" s="116">
        <v>4540000</v>
      </c>
      <c r="K1411" s="116">
        <v>567500</v>
      </c>
      <c r="L1411" s="116">
        <v>0</v>
      </c>
      <c r="M1411" s="116">
        <v>567500</v>
      </c>
      <c r="N1411" s="116">
        <v>0</v>
      </c>
      <c r="O1411" s="116">
        <v>0</v>
      </c>
      <c r="P1411" s="120">
        <v>0</v>
      </c>
      <c r="Q1411" s="27" t="str">
        <f>IF(G1411="01 Jan 1900","Unregistered","Registered")</f>
        <v>Registered</v>
      </c>
      <c r="R1411" s="121">
        <f>I1411/H1411</f>
        <v>0.9</v>
      </c>
      <c r="T1411" s="117">
        <f t="shared" si="104"/>
        <v>567500</v>
      </c>
      <c r="U1411" s="117">
        <f t="shared" si="105"/>
        <v>0</v>
      </c>
    </row>
    <row r="1412" spans="1:21" x14ac:dyDescent="0.3">
      <c r="A1412" s="114">
        <v>723</v>
      </c>
      <c r="B1412" s="114" t="s">
        <v>1879</v>
      </c>
      <c r="C1412" s="114" t="s">
        <v>1880</v>
      </c>
      <c r="D1412" s="114" t="s">
        <v>3123</v>
      </c>
      <c r="E1412" s="114" t="s">
        <v>3124</v>
      </c>
      <c r="F1412" s="115">
        <v>44978</v>
      </c>
      <c r="G1412" s="114" t="s">
        <v>3125</v>
      </c>
      <c r="H1412" s="116">
        <v>5675000</v>
      </c>
      <c r="I1412" s="116">
        <v>5107500</v>
      </c>
      <c r="J1412" s="116">
        <v>4540000</v>
      </c>
      <c r="K1412" s="116">
        <v>567500</v>
      </c>
      <c r="L1412" s="116">
        <v>0</v>
      </c>
      <c r="M1412" s="116">
        <v>567500</v>
      </c>
      <c r="N1412" s="116">
        <v>0</v>
      </c>
      <c r="O1412" s="116">
        <v>0</v>
      </c>
      <c r="P1412" s="120">
        <v>0</v>
      </c>
      <c r="Q1412" s="27" t="str">
        <f>IF(G1412="01 Jan 1900","Unregistered","Registered")</f>
        <v>Registered</v>
      </c>
      <c r="R1412" s="121">
        <f>I1412/H1412</f>
        <v>0.9</v>
      </c>
      <c r="T1412" s="117">
        <f t="shared" si="104"/>
        <v>567500</v>
      </c>
      <c r="U1412" s="117">
        <f t="shared" si="105"/>
        <v>0</v>
      </c>
    </row>
    <row r="1413" spans="1:21" x14ac:dyDescent="0.3">
      <c r="A1413" s="114">
        <v>724</v>
      </c>
      <c r="B1413" s="114" t="s">
        <v>1879</v>
      </c>
      <c r="C1413" s="114" t="s">
        <v>1880</v>
      </c>
      <c r="D1413" s="114" t="s">
        <v>3126</v>
      </c>
      <c r="E1413" s="114" t="s">
        <v>3127</v>
      </c>
      <c r="F1413" s="115">
        <v>44978</v>
      </c>
      <c r="G1413" s="114" t="s">
        <v>3125</v>
      </c>
      <c r="H1413" s="116">
        <v>5675000</v>
      </c>
      <c r="I1413" s="116">
        <v>5107500</v>
      </c>
      <c r="J1413" s="116">
        <v>4540000</v>
      </c>
      <c r="K1413" s="116">
        <v>567500</v>
      </c>
      <c r="L1413" s="116">
        <v>0</v>
      </c>
      <c r="M1413" s="116">
        <v>567500</v>
      </c>
      <c r="N1413" s="116">
        <v>0</v>
      </c>
      <c r="O1413" s="116">
        <v>0</v>
      </c>
      <c r="P1413" s="120">
        <v>0</v>
      </c>
      <c r="Q1413" s="27" t="str">
        <f>IF(G1413="01 Jan 1900","Unregistered","Registered")</f>
        <v>Registered</v>
      </c>
      <c r="R1413" s="121">
        <f>I1413/H1413</f>
        <v>0.9</v>
      </c>
      <c r="T1413" s="117">
        <f t="shared" si="104"/>
        <v>567500</v>
      </c>
      <c r="U1413" s="117">
        <f t="shared" si="105"/>
        <v>0</v>
      </c>
    </row>
    <row r="1414" spans="1:21" x14ac:dyDescent="0.3">
      <c r="A1414" s="114">
        <v>753</v>
      </c>
      <c r="B1414" s="114" t="s">
        <v>1879</v>
      </c>
      <c r="C1414" s="114" t="s">
        <v>1880</v>
      </c>
      <c r="D1414" s="114" t="s">
        <v>3197</v>
      </c>
      <c r="E1414" s="114" t="s">
        <v>3198</v>
      </c>
      <c r="F1414" s="115">
        <v>44895</v>
      </c>
      <c r="G1414" s="114" t="s">
        <v>2541</v>
      </c>
      <c r="H1414" s="116">
        <v>5496429</v>
      </c>
      <c r="I1414" s="116">
        <v>4946783</v>
      </c>
      <c r="J1414" s="116">
        <v>4397141</v>
      </c>
      <c r="K1414" s="116">
        <v>549642</v>
      </c>
      <c r="L1414" s="116">
        <v>0</v>
      </c>
      <c r="M1414" s="116">
        <v>549642</v>
      </c>
      <c r="N1414" s="116">
        <v>0</v>
      </c>
      <c r="O1414" s="116">
        <v>0</v>
      </c>
      <c r="P1414" s="120">
        <v>0</v>
      </c>
      <c r="Q1414" s="27" t="str">
        <f>IF(G1414="01 Jan 1900","Unregistered","Registered")</f>
        <v>Registered</v>
      </c>
      <c r="R1414" s="121">
        <f>I1414/H1414</f>
        <v>0.89999943599744492</v>
      </c>
      <c r="T1414" s="117">
        <f t="shared" si="104"/>
        <v>549642</v>
      </c>
      <c r="U1414" s="117">
        <f t="shared" si="105"/>
        <v>0</v>
      </c>
    </row>
    <row r="1415" spans="1:21" x14ac:dyDescent="0.3">
      <c r="A1415" s="114">
        <v>866</v>
      </c>
      <c r="B1415" s="114" t="s">
        <v>1879</v>
      </c>
      <c r="C1415" s="114" t="s">
        <v>1880</v>
      </c>
      <c r="D1415" s="114" t="s">
        <v>3467</v>
      </c>
      <c r="E1415" s="114" t="s">
        <v>3468</v>
      </c>
      <c r="F1415" s="115">
        <v>45098</v>
      </c>
      <c r="G1415" s="114" t="s">
        <v>3469</v>
      </c>
      <c r="H1415" s="116">
        <v>8621429</v>
      </c>
      <c r="I1415" s="116">
        <v>7759283</v>
      </c>
      <c r="J1415" s="116">
        <v>7328212</v>
      </c>
      <c r="K1415" s="116">
        <v>431071</v>
      </c>
      <c r="L1415" s="116">
        <v>0</v>
      </c>
      <c r="M1415" s="116">
        <v>431071</v>
      </c>
      <c r="N1415" s="116">
        <v>0</v>
      </c>
      <c r="O1415" s="116">
        <v>0</v>
      </c>
      <c r="P1415" s="120">
        <v>0</v>
      </c>
      <c r="Q1415" s="27" t="str">
        <f>IF(G1415="01 Jan 1900","Unregistered","Registered")</f>
        <v>Registered</v>
      </c>
      <c r="R1415" s="121">
        <f>I1415/H1415</f>
        <v>0.89999964043083813</v>
      </c>
      <c r="T1415" s="117">
        <f t="shared" si="104"/>
        <v>431071</v>
      </c>
      <c r="U1415" s="117">
        <f t="shared" si="105"/>
        <v>0</v>
      </c>
    </row>
    <row r="1416" spans="1:21" x14ac:dyDescent="0.3">
      <c r="A1416" s="114">
        <v>867</v>
      </c>
      <c r="B1416" s="114" t="s">
        <v>1879</v>
      </c>
      <c r="C1416" s="114" t="s">
        <v>1880</v>
      </c>
      <c r="D1416" s="114" t="s">
        <v>3470</v>
      </c>
      <c r="E1416" s="114" t="s">
        <v>3471</v>
      </c>
      <c r="F1416" s="115">
        <v>45092</v>
      </c>
      <c r="G1416" s="114" t="s">
        <v>2091</v>
      </c>
      <c r="H1416" s="116">
        <v>8621429</v>
      </c>
      <c r="I1416" s="116">
        <v>7328212</v>
      </c>
      <c r="J1416" s="116">
        <v>6897141</v>
      </c>
      <c r="K1416" s="116">
        <v>431071</v>
      </c>
      <c r="L1416" s="116">
        <v>0</v>
      </c>
      <c r="M1416" s="116">
        <v>431071</v>
      </c>
      <c r="N1416" s="116">
        <v>0</v>
      </c>
      <c r="O1416" s="116">
        <v>0</v>
      </c>
      <c r="P1416" s="120">
        <v>0</v>
      </c>
      <c r="Q1416" s="27" t="str">
        <f>IF(G1416="01 Jan 1900","Unregistered","Registered")</f>
        <v>Registered</v>
      </c>
      <c r="R1416" s="121">
        <f>I1416/H1416</f>
        <v>0.84999969262636155</v>
      </c>
      <c r="T1416" s="117">
        <f t="shared" si="104"/>
        <v>431071</v>
      </c>
      <c r="U1416" s="117">
        <f t="shared" si="105"/>
        <v>0</v>
      </c>
    </row>
    <row r="1417" spans="1:21" x14ac:dyDescent="0.3">
      <c r="A1417" s="114">
        <v>868</v>
      </c>
      <c r="B1417" s="114" t="s">
        <v>1879</v>
      </c>
      <c r="C1417" s="114" t="s">
        <v>1880</v>
      </c>
      <c r="D1417" s="114" t="s">
        <v>3472</v>
      </c>
      <c r="E1417" s="114" t="s">
        <v>3473</v>
      </c>
      <c r="F1417" s="115">
        <v>45063</v>
      </c>
      <c r="G1417" s="114" t="s">
        <v>2653</v>
      </c>
      <c r="H1417" s="116">
        <v>8621429</v>
      </c>
      <c r="I1417" s="116">
        <v>7759283</v>
      </c>
      <c r="J1417" s="116">
        <v>7328212</v>
      </c>
      <c r="K1417" s="116">
        <v>431071</v>
      </c>
      <c r="L1417" s="116">
        <v>0</v>
      </c>
      <c r="M1417" s="116">
        <v>431071</v>
      </c>
      <c r="N1417" s="116">
        <v>0</v>
      </c>
      <c r="O1417" s="116">
        <v>0</v>
      </c>
      <c r="P1417" s="120">
        <v>0</v>
      </c>
      <c r="Q1417" s="27" t="str">
        <f>IF(G1417="01 Jan 1900","Unregistered","Registered")</f>
        <v>Registered</v>
      </c>
      <c r="R1417" s="121">
        <f>I1417/H1417</f>
        <v>0.89999964043083813</v>
      </c>
      <c r="T1417" s="117">
        <f t="shared" si="104"/>
        <v>431071</v>
      </c>
      <c r="U1417" s="117">
        <f t="shared" si="105"/>
        <v>0</v>
      </c>
    </row>
    <row r="1418" spans="1:21" x14ac:dyDescent="0.3">
      <c r="A1418" s="114">
        <v>869</v>
      </c>
      <c r="B1418" s="114" t="s">
        <v>1879</v>
      </c>
      <c r="C1418" s="114" t="s">
        <v>1880</v>
      </c>
      <c r="D1418" s="114" t="s">
        <v>3474</v>
      </c>
      <c r="E1418" s="114" t="s">
        <v>3475</v>
      </c>
      <c r="F1418" s="115">
        <v>45187</v>
      </c>
      <c r="G1418" s="114" t="s">
        <v>3476</v>
      </c>
      <c r="H1418" s="116">
        <v>8567857</v>
      </c>
      <c r="I1418" s="116">
        <v>7711071</v>
      </c>
      <c r="J1418" s="116">
        <v>7282678</v>
      </c>
      <c r="K1418" s="116">
        <v>428393</v>
      </c>
      <c r="L1418" s="116">
        <v>0</v>
      </c>
      <c r="M1418" s="116">
        <v>428393</v>
      </c>
      <c r="N1418" s="116">
        <v>0</v>
      </c>
      <c r="O1418" s="116">
        <v>0</v>
      </c>
      <c r="P1418" s="120">
        <v>0</v>
      </c>
      <c r="Q1418" s="27" t="str">
        <f>IF(G1418="01 Jan 1900","Unregistered","Registered")</f>
        <v>Registered</v>
      </c>
      <c r="R1418" s="121">
        <f>I1418/H1418</f>
        <v>0.89999996498541002</v>
      </c>
      <c r="T1418" s="117">
        <f t="shared" si="104"/>
        <v>428393</v>
      </c>
      <c r="U1418" s="117">
        <f t="shared" si="105"/>
        <v>0</v>
      </c>
    </row>
    <row r="1419" spans="1:21" x14ac:dyDescent="0.3">
      <c r="A1419" s="114">
        <v>874</v>
      </c>
      <c r="B1419" s="114" t="s">
        <v>1879</v>
      </c>
      <c r="C1419" s="114" t="s">
        <v>1880</v>
      </c>
      <c r="D1419" s="114" t="s">
        <v>3485</v>
      </c>
      <c r="E1419" s="114" t="s">
        <v>3486</v>
      </c>
      <c r="F1419" s="115">
        <v>44985</v>
      </c>
      <c r="G1419" s="114" t="s">
        <v>2541</v>
      </c>
      <c r="H1419" s="116">
        <v>8532143</v>
      </c>
      <c r="I1419" s="116">
        <v>7678929</v>
      </c>
      <c r="J1419" s="116">
        <v>7252322</v>
      </c>
      <c r="K1419" s="116">
        <v>426607</v>
      </c>
      <c r="L1419" s="116">
        <v>0</v>
      </c>
      <c r="M1419" s="116">
        <v>426607</v>
      </c>
      <c r="N1419" s="116">
        <v>0</v>
      </c>
      <c r="O1419" s="116">
        <v>0</v>
      </c>
      <c r="P1419" s="120">
        <v>0</v>
      </c>
      <c r="Q1419" s="27" t="str">
        <f>IF(G1419="01 Jan 1900","Unregistered","Registered")</f>
        <v>Registered</v>
      </c>
      <c r="R1419" s="121">
        <f>I1419/H1419</f>
        <v>0.90000003516115468</v>
      </c>
      <c r="T1419" s="117">
        <f t="shared" si="104"/>
        <v>426607</v>
      </c>
      <c r="U1419" s="117">
        <f t="shared" si="105"/>
        <v>0</v>
      </c>
    </row>
    <row r="1420" spans="1:21" x14ac:dyDescent="0.3">
      <c r="A1420" s="114">
        <v>875</v>
      </c>
      <c r="B1420" s="114" t="s">
        <v>1879</v>
      </c>
      <c r="C1420" s="114" t="s">
        <v>1880</v>
      </c>
      <c r="D1420" s="114" t="s">
        <v>3487</v>
      </c>
      <c r="E1420" s="114" t="s">
        <v>3488</v>
      </c>
      <c r="F1420" s="115">
        <v>45062</v>
      </c>
      <c r="G1420" s="114" t="s">
        <v>2587</v>
      </c>
      <c r="H1420" s="116">
        <v>8532143</v>
      </c>
      <c r="I1420" s="116">
        <v>7678929</v>
      </c>
      <c r="J1420" s="116">
        <v>7252322</v>
      </c>
      <c r="K1420" s="116">
        <v>426607</v>
      </c>
      <c r="L1420" s="116">
        <v>0</v>
      </c>
      <c r="M1420" s="116">
        <v>426607</v>
      </c>
      <c r="N1420" s="116">
        <v>0</v>
      </c>
      <c r="O1420" s="116">
        <v>0</v>
      </c>
      <c r="P1420" s="120">
        <v>0</v>
      </c>
      <c r="Q1420" s="27" t="str">
        <f>IF(G1420="01 Jan 1900","Unregistered","Registered")</f>
        <v>Registered</v>
      </c>
      <c r="R1420" s="121">
        <f>I1420/H1420</f>
        <v>0.90000003516115468</v>
      </c>
      <c r="T1420" s="117">
        <f t="shared" si="104"/>
        <v>426607</v>
      </c>
      <c r="U1420" s="117">
        <f t="shared" si="105"/>
        <v>0</v>
      </c>
    </row>
    <row r="1421" spans="1:21" x14ac:dyDescent="0.3">
      <c r="A1421" s="114">
        <v>876</v>
      </c>
      <c r="B1421" s="114" t="s">
        <v>1879</v>
      </c>
      <c r="C1421" s="114" t="s">
        <v>1880</v>
      </c>
      <c r="D1421" s="114" t="s">
        <v>3489</v>
      </c>
      <c r="E1421" s="114" t="s">
        <v>3490</v>
      </c>
      <c r="F1421" s="115">
        <v>44895</v>
      </c>
      <c r="G1421" s="114" t="s">
        <v>2632</v>
      </c>
      <c r="H1421" s="116">
        <v>8532143</v>
      </c>
      <c r="I1421" s="116">
        <v>7678929</v>
      </c>
      <c r="J1421" s="116">
        <v>7252322.0999999996</v>
      </c>
      <c r="K1421" s="116">
        <v>426606.9</v>
      </c>
      <c r="L1421" s="116">
        <v>0</v>
      </c>
      <c r="M1421" s="116">
        <v>426606.9</v>
      </c>
      <c r="N1421" s="116">
        <v>0</v>
      </c>
      <c r="O1421" s="116">
        <v>0</v>
      </c>
      <c r="P1421" s="120">
        <v>0</v>
      </c>
      <c r="Q1421" s="27" t="str">
        <f>IF(G1421="01 Jan 1900","Unregistered","Registered")</f>
        <v>Registered</v>
      </c>
      <c r="R1421" s="121">
        <f>I1421/H1421</f>
        <v>0.90000003516115468</v>
      </c>
      <c r="T1421" s="117">
        <f t="shared" si="104"/>
        <v>426606.9</v>
      </c>
      <c r="U1421" s="117">
        <f t="shared" si="105"/>
        <v>0</v>
      </c>
    </row>
    <row r="1422" spans="1:21" x14ac:dyDescent="0.3">
      <c r="A1422" s="114">
        <v>891</v>
      </c>
      <c r="B1422" s="114" t="s">
        <v>1879</v>
      </c>
      <c r="C1422" s="114" t="s">
        <v>1880</v>
      </c>
      <c r="D1422" s="114" t="s">
        <v>3527</v>
      </c>
      <c r="E1422" s="114" t="s">
        <v>3528</v>
      </c>
      <c r="F1422" s="115">
        <v>44895</v>
      </c>
      <c r="G1422" s="114" t="s">
        <v>3529</v>
      </c>
      <c r="H1422" s="116">
        <v>8434400</v>
      </c>
      <c r="I1422" s="116">
        <v>7169240</v>
      </c>
      <c r="J1422" s="116">
        <v>6747520</v>
      </c>
      <c r="K1422" s="116">
        <v>421720</v>
      </c>
      <c r="L1422" s="116">
        <v>0</v>
      </c>
      <c r="M1422" s="116">
        <v>421720</v>
      </c>
      <c r="N1422" s="116">
        <v>0</v>
      </c>
      <c r="O1422" s="116">
        <v>0</v>
      </c>
      <c r="P1422" s="120">
        <v>0</v>
      </c>
      <c r="Q1422" s="27" t="str">
        <f>IF(G1422="01 Jan 1900","Unregistered","Registered")</f>
        <v>Registered</v>
      </c>
      <c r="R1422" s="121">
        <f>I1422/H1422</f>
        <v>0.85</v>
      </c>
      <c r="T1422" s="117">
        <f t="shared" si="104"/>
        <v>421720</v>
      </c>
      <c r="U1422" s="117">
        <f t="shared" si="105"/>
        <v>0</v>
      </c>
    </row>
    <row r="1423" spans="1:21" x14ac:dyDescent="0.3">
      <c r="A1423" s="114">
        <v>895</v>
      </c>
      <c r="B1423" s="114" t="s">
        <v>1879</v>
      </c>
      <c r="C1423" s="114" t="s">
        <v>1880</v>
      </c>
      <c r="D1423" s="114" t="s">
        <v>3535</v>
      </c>
      <c r="E1423" s="114" t="s">
        <v>3536</v>
      </c>
      <c r="F1423" s="115">
        <v>44922</v>
      </c>
      <c r="G1423" s="114" t="s">
        <v>3537</v>
      </c>
      <c r="H1423" s="116">
        <v>8353571</v>
      </c>
      <c r="I1423" s="116">
        <v>7518217</v>
      </c>
      <c r="J1423" s="116">
        <v>7100538</v>
      </c>
      <c r="K1423" s="116">
        <v>417679</v>
      </c>
      <c r="L1423" s="116">
        <v>0</v>
      </c>
      <c r="M1423" s="116">
        <v>417679</v>
      </c>
      <c r="N1423" s="116">
        <v>0</v>
      </c>
      <c r="O1423" s="116">
        <v>0</v>
      </c>
      <c r="P1423" s="120">
        <v>0</v>
      </c>
      <c r="Q1423" s="27" t="str">
        <f>IF(G1423="01 Jan 1900","Unregistered","Registered")</f>
        <v>Registered</v>
      </c>
      <c r="R1423" s="121">
        <f>I1423/H1423</f>
        <v>0.90000037109877917</v>
      </c>
      <c r="T1423" s="117">
        <f t="shared" si="104"/>
        <v>417679</v>
      </c>
      <c r="U1423" s="117">
        <f t="shared" si="105"/>
        <v>0</v>
      </c>
    </row>
    <row r="1424" spans="1:21" x14ac:dyDescent="0.3">
      <c r="A1424" s="114">
        <v>909</v>
      </c>
      <c r="B1424" s="114" t="s">
        <v>1879</v>
      </c>
      <c r="C1424" s="114" t="s">
        <v>1880</v>
      </c>
      <c r="D1424" s="114" t="s">
        <v>3570</v>
      </c>
      <c r="E1424" s="114" t="s">
        <v>3571</v>
      </c>
      <c r="F1424" s="115">
        <v>45117</v>
      </c>
      <c r="G1424" s="114" t="s">
        <v>2921</v>
      </c>
      <c r="H1424" s="116">
        <v>8226576</v>
      </c>
      <c r="I1424" s="116">
        <v>7403919</v>
      </c>
      <c r="J1424" s="116">
        <v>6992591</v>
      </c>
      <c r="K1424" s="116">
        <v>411328</v>
      </c>
      <c r="L1424" s="116">
        <v>0</v>
      </c>
      <c r="M1424" s="116">
        <v>411328</v>
      </c>
      <c r="N1424" s="116">
        <v>0</v>
      </c>
      <c r="O1424" s="116">
        <v>0</v>
      </c>
      <c r="P1424" s="120">
        <v>0</v>
      </c>
      <c r="Q1424" s="27" t="str">
        <f>IF(G1424="01 Jan 1900","Unregistered","Registered")</f>
        <v>Registered</v>
      </c>
      <c r="R1424" s="121">
        <f>I1424/H1424</f>
        <v>0.90000007293435325</v>
      </c>
      <c r="T1424" s="117">
        <f t="shared" si="104"/>
        <v>411328</v>
      </c>
      <c r="U1424" s="117">
        <f t="shared" si="105"/>
        <v>0</v>
      </c>
    </row>
    <row r="1425" spans="1:29" s="101" customFormat="1" x14ac:dyDescent="0.3">
      <c r="A1425" s="114">
        <v>1132</v>
      </c>
      <c r="B1425" s="114" t="s">
        <v>1879</v>
      </c>
      <c r="C1425" s="114" t="s">
        <v>1880</v>
      </c>
      <c r="D1425" s="114" t="s">
        <v>4083</v>
      </c>
      <c r="E1425" s="114" t="s">
        <v>4084</v>
      </c>
      <c r="F1425" s="115">
        <v>45016</v>
      </c>
      <c r="G1425" s="114" t="s">
        <v>2590</v>
      </c>
      <c r="H1425" s="116">
        <v>5809821</v>
      </c>
      <c r="I1425" s="116">
        <v>5228839</v>
      </c>
      <c r="J1425" s="116">
        <v>4938348</v>
      </c>
      <c r="K1425" s="116">
        <v>290491</v>
      </c>
      <c r="L1425" s="116">
        <v>0</v>
      </c>
      <c r="M1425" s="116">
        <v>290491</v>
      </c>
      <c r="N1425" s="116">
        <v>0</v>
      </c>
      <c r="O1425" s="116">
        <v>0</v>
      </c>
      <c r="P1425" s="120">
        <v>0</v>
      </c>
      <c r="Q1425" s="27" t="str">
        <f>IF(G1425="01 Jan 1900","Unregistered","Registered")</f>
        <v>Registered</v>
      </c>
      <c r="R1425" s="121">
        <f>I1425/H1425</f>
        <v>0.90000001721223422</v>
      </c>
      <c r="S1425" s="118"/>
      <c r="T1425" s="117">
        <f t="shared" si="104"/>
        <v>290491</v>
      </c>
      <c r="U1425" s="117">
        <f t="shared" si="105"/>
        <v>0</v>
      </c>
      <c r="V1425" s="118"/>
      <c r="W1425" s="118"/>
      <c r="X1425" s="118"/>
      <c r="Y1425" s="118"/>
      <c r="Z1425" s="118"/>
      <c r="AA1425" s="118"/>
      <c r="AB1425" s="118"/>
      <c r="AC1425" s="118"/>
    </row>
    <row r="1426" spans="1:29" x14ac:dyDescent="0.3">
      <c r="A1426" s="114">
        <v>1133</v>
      </c>
      <c r="B1426" s="114" t="s">
        <v>1879</v>
      </c>
      <c r="C1426" s="114" t="s">
        <v>1880</v>
      </c>
      <c r="D1426" s="114" t="s">
        <v>4085</v>
      </c>
      <c r="E1426" s="114" t="s">
        <v>4086</v>
      </c>
      <c r="F1426" s="115">
        <v>45014</v>
      </c>
      <c r="G1426" s="114" t="s">
        <v>2998</v>
      </c>
      <c r="H1426" s="116">
        <v>5719643</v>
      </c>
      <c r="I1426" s="116">
        <v>5147679</v>
      </c>
      <c r="J1426" s="116">
        <v>4858811</v>
      </c>
      <c r="K1426" s="116">
        <v>288868</v>
      </c>
      <c r="L1426" s="116">
        <v>0</v>
      </c>
      <c r="M1426" s="116">
        <v>285982</v>
      </c>
      <c r="N1426" s="116">
        <v>2886</v>
      </c>
      <c r="O1426" s="116">
        <v>0</v>
      </c>
      <c r="P1426" s="120">
        <v>0</v>
      </c>
      <c r="Q1426" s="27" t="str">
        <f>IF(G1426="01 Jan 1900","Unregistered","Registered")</f>
        <v>Registered</v>
      </c>
      <c r="R1426" s="121">
        <f>I1426/H1426</f>
        <v>0.90000005245082604</v>
      </c>
      <c r="T1426" s="117">
        <f t="shared" si="104"/>
        <v>288868</v>
      </c>
      <c r="U1426" s="117">
        <f t="shared" si="105"/>
        <v>0</v>
      </c>
    </row>
    <row r="1427" spans="1:29" x14ac:dyDescent="0.3">
      <c r="A1427" s="114">
        <v>1135</v>
      </c>
      <c r="B1427" s="114" t="s">
        <v>1879</v>
      </c>
      <c r="C1427" s="114" t="s">
        <v>1880</v>
      </c>
      <c r="D1427" s="114" t="s">
        <v>4089</v>
      </c>
      <c r="E1427" s="114" t="s">
        <v>4090</v>
      </c>
      <c r="F1427" s="115">
        <v>45045</v>
      </c>
      <c r="G1427" s="114" t="s">
        <v>4091</v>
      </c>
      <c r="H1427" s="116">
        <v>5746429</v>
      </c>
      <c r="I1427" s="116">
        <v>5171783</v>
      </c>
      <c r="J1427" s="116">
        <v>4884462</v>
      </c>
      <c r="K1427" s="116">
        <v>287321</v>
      </c>
      <c r="L1427" s="116">
        <v>0</v>
      </c>
      <c r="M1427" s="116">
        <v>287321</v>
      </c>
      <c r="N1427" s="116">
        <v>0</v>
      </c>
      <c r="O1427" s="116">
        <v>0</v>
      </c>
      <c r="P1427" s="120">
        <v>0</v>
      </c>
      <c r="Q1427" s="27" t="str">
        <f>IF(G1427="01 Jan 1900","Unregistered","Registered")</f>
        <v>Registered</v>
      </c>
      <c r="R1427" s="121">
        <f>I1427/H1427</f>
        <v>0.89999946053453372</v>
      </c>
      <c r="T1427" s="117">
        <f t="shared" si="104"/>
        <v>287321</v>
      </c>
      <c r="U1427" s="117">
        <f t="shared" si="105"/>
        <v>0</v>
      </c>
    </row>
    <row r="1428" spans="1:29" s="101" customFormat="1" x14ac:dyDescent="0.3">
      <c r="A1428" s="114">
        <v>1136</v>
      </c>
      <c r="B1428" s="114" t="s">
        <v>1879</v>
      </c>
      <c r="C1428" s="114" t="s">
        <v>1880</v>
      </c>
      <c r="D1428" s="114" t="s">
        <v>4092</v>
      </c>
      <c r="E1428" s="114" t="s">
        <v>4093</v>
      </c>
      <c r="F1428" s="115">
        <v>45062</v>
      </c>
      <c r="G1428" s="114" t="s">
        <v>4094</v>
      </c>
      <c r="H1428" s="116">
        <v>5746000</v>
      </c>
      <c r="I1428" s="116">
        <v>4884100</v>
      </c>
      <c r="J1428" s="116">
        <v>4596800</v>
      </c>
      <c r="K1428" s="116">
        <v>287300</v>
      </c>
      <c r="L1428" s="116">
        <v>0</v>
      </c>
      <c r="M1428" s="116">
        <v>287300</v>
      </c>
      <c r="N1428" s="116">
        <v>0</v>
      </c>
      <c r="O1428" s="116">
        <v>0</v>
      </c>
      <c r="P1428" s="120">
        <v>0</v>
      </c>
      <c r="Q1428" s="27" t="str">
        <f>IF(G1428="01 Jan 1900","Unregistered","Registered")</f>
        <v>Registered</v>
      </c>
      <c r="R1428" s="121">
        <f>I1428/H1428</f>
        <v>0.85</v>
      </c>
      <c r="S1428" s="118"/>
      <c r="T1428" s="117">
        <f t="shared" si="104"/>
        <v>287300</v>
      </c>
      <c r="U1428" s="117">
        <f t="shared" si="105"/>
        <v>0</v>
      </c>
      <c r="V1428" s="118"/>
      <c r="W1428" s="118"/>
      <c r="X1428" s="118"/>
      <c r="Y1428" s="118"/>
      <c r="Z1428" s="118"/>
      <c r="AA1428" s="118"/>
      <c r="AB1428" s="118"/>
      <c r="AC1428" s="118"/>
    </row>
    <row r="1429" spans="1:29" s="101" customFormat="1" x14ac:dyDescent="0.3">
      <c r="A1429" s="114">
        <v>1138</v>
      </c>
      <c r="B1429" s="114" t="s">
        <v>1879</v>
      </c>
      <c r="C1429" s="114" t="s">
        <v>1880</v>
      </c>
      <c r="D1429" s="114" t="s">
        <v>4097</v>
      </c>
      <c r="E1429" s="114" t="s">
        <v>4098</v>
      </c>
      <c r="F1429" s="115">
        <v>45103</v>
      </c>
      <c r="G1429" s="114" t="s">
        <v>2091</v>
      </c>
      <c r="H1429" s="116">
        <v>5719643</v>
      </c>
      <c r="I1429" s="116">
        <v>5147679</v>
      </c>
      <c r="J1429" s="116">
        <v>4861697</v>
      </c>
      <c r="K1429" s="116">
        <v>285982</v>
      </c>
      <c r="L1429" s="116">
        <v>0</v>
      </c>
      <c r="M1429" s="116">
        <v>285982</v>
      </c>
      <c r="N1429" s="116">
        <v>0</v>
      </c>
      <c r="O1429" s="116">
        <v>0</v>
      </c>
      <c r="P1429" s="120">
        <v>0</v>
      </c>
      <c r="Q1429" s="27" t="str">
        <f>IF(G1429="01 Jan 1900","Unregistered","Registered")</f>
        <v>Registered</v>
      </c>
      <c r="R1429" s="121">
        <f>I1429/H1429</f>
        <v>0.90000005245082604</v>
      </c>
      <c r="S1429" s="118"/>
      <c r="T1429" s="117">
        <f t="shared" si="104"/>
        <v>285982</v>
      </c>
      <c r="U1429" s="117">
        <f t="shared" si="105"/>
        <v>0</v>
      </c>
      <c r="V1429" s="118"/>
      <c r="W1429" s="118"/>
      <c r="X1429" s="118"/>
      <c r="Y1429" s="118"/>
      <c r="Z1429" s="118"/>
      <c r="AA1429" s="118"/>
      <c r="AB1429" s="118"/>
      <c r="AC1429" s="118"/>
    </row>
    <row r="1430" spans="1:29" s="101" customFormat="1" x14ac:dyDescent="0.3">
      <c r="A1430" s="114">
        <v>1146</v>
      </c>
      <c r="B1430" s="114" t="s">
        <v>1879</v>
      </c>
      <c r="C1430" s="114" t="s">
        <v>1880</v>
      </c>
      <c r="D1430" s="114" t="s">
        <v>4118</v>
      </c>
      <c r="E1430" s="114" t="s">
        <v>4119</v>
      </c>
      <c r="F1430" s="115">
        <v>44956</v>
      </c>
      <c r="G1430" s="114" t="s">
        <v>2308</v>
      </c>
      <c r="H1430" s="116">
        <v>5675000</v>
      </c>
      <c r="I1430" s="116">
        <v>4823750</v>
      </c>
      <c r="J1430" s="116">
        <v>4540000</v>
      </c>
      <c r="K1430" s="116">
        <v>283750</v>
      </c>
      <c r="L1430" s="116">
        <v>0</v>
      </c>
      <c r="M1430" s="116">
        <v>283750</v>
      </c>
      <c r="N1430" s="116">
        <v>0</v>
      </c>
      <c r="O1430" s="116">
        <v>0</v>
      </c>
      <c r="P1430" s="120">
        <v>0</v>
      </c>
      <c r="Q1430" s="27" t="str">
        <f>IF(G1430="01 Jan 1900","Unregistered","Registered")</f>
        <v>Registered</v>
      </c>
      <c r="R1430" s="121">
        <f>I1430/H1430</f>
        <v>0.85</v>
      </c>
      <c r="S1430" s="118"/>
      <c r="T1430" s="117">
        <f t="shared" si="104"/>
        <v>283750</v>
      </c>
      <c r="U1430" s="117">
        <f t="shared" si="105"/>
        <v>0</v>
      </c>
      <c r="V1430" s="118"/>
      <c r="W1430" s="118"/>
      <c r="X1430" s="118"/>
      <c r="Y1430" s="118"/>
      <c r="Z1430" s="118"/>
      <c r="AA1430" s="118"/>
      <c r="AB1430" s="118"/>
      <c r="AC1430" s="118"/>
    </row>
    <row r="1431" spans="1:29" s="101" customFormat="1" x14ac:dyDescent="0.3">
      <c r="A1431" s="114">
        <v>1147</v>
      </c>
      <c r="B1431" s="114" t="s">
        <v>1879</v>
      </c>
      <c r="C1431" s="114" t="s">
        <v>1880</v>
      </c>
      <c r="D1431" s="114" t="s">
        <v>4120</v>
      </c>
      <c r="E1431" s="114" t="s">
        <v>290</v>
      </c>
      <c r="F1431" s="115">
        <v>45008</v>
      </c>
      <c r="G1431" s="114" t="s">
        <v>2541</v>
      </c>
      <c r="H1431" s="116">
        <v>5675000</v>
      </c>
      <c r="I1431" s="116">
        <v>5107500</v>
      </c>
      <c r="J1431" s="116">
        <v>4823750</v>
      </c>
      <c r="K1431" s="116">
        <v>283750</v>
      </c>
      <c r="L1431" s="116">
        <v>0</v>
      </c>
      <c r="M1431" s="116">
        <v>283750</v>
      </c>
      <c r="N1431" s="116">
        <v>0</v>
      </c>
      <c r="O1431" s="116">
        <v>0</v>
      </c>
      <c r="P1431" s="120">
        <v>0</v>
      </c>
      <c r="Q1431" s="27" t="str">
        <f>IF(G1431="01 Jan 1900","Unregistered","Registered")</f>
        <v>Registered</v>
      </c>
      <c r="R1431" s="121">
        <f>I1431/H1431</f>
        <v>0.9</v>
      </c>
      <c r="S1431" s="118"/>
      <c r="T1431" s="117">
        <f t="shared" si="104"/>
        <v>283750</v>
      </c>
      <c r="U1431" s="117">
        <f t="shared" si="105"/>
        <v>0</v>
      </c>
      <c r="V1431" s="118"/>
      <c r="W1431" s="118"/>
      <c r="X1431" s="118"/>
      <c r="Y1431" s="118"/>
      <c r="Z1431" s="118"/>
      <c r="AA1431" s="118"/>
      <c r="AB1431" s="118"/>
      <c r="AC1431" s="118"/>
    </row>
    <row r="1432" spans="1:29" s="101" customFormat="1" x14ac:dyDescent="0.3">
      <c r="A1432" s="114">
        <v>1158</v>
      </c>
      <c r="B1432" s="114" t="s">
        <v>1879</v>
      </c>
      <c r="C1432" s="114" t="s">
        <v>1880</v>
      </c>
      <c r="D1432" s="114" t="s">
        <v>4142</v>
      </c>
      <c r="E1432" s="114" t="s">
        <v>4143</v>
      </c>
      <c r="F1432" s="115">
        <v>44985</v>
      </c>
      <c r="G1432" s="114" t="s">
        <v>2647</v>
      </c>
      <c r="H1432" s="116">
        <v>5580250</v>
      </c>
      <c r="I1432" s="116">
        <v>5022228</v>
      </c>
      <c r="J1432" s="116">
        <v>4743215</v>
      </c>
      <c r="K1432" s="116">
        <v>279013</v>
      </c>
      <c r="L1432" s="116">
        <v>0</v>
      </c>
      <c r="M1432" s="116">
        <v>279013</v>
      </c>
      <c r="N1432" s="116">
        <v>0</v>
      </c>
      <c r="O1432" s="116">
        <v>0</v>
      </c>
      <c r="P1432" s="120">
        <v>0</v>
      </c>
      <c r="Q1432" s="27" t="str">
        <f>IF(G1432="01 Jan 1900","Unregistered","Registered")</f>
        <v>Registered</v>
      </c>
      <c r="R1432" s="121">
        <f>I1432/H1432</f>
        <v>0.90000053761032217</v>
      </c>
      <c r="S1432" s="118"/>
      <c r="T1432" s="117">
        <f t="shared" si="104"/>
        <v>279013</v>
      </c>
      <c r="U1432" s="117">
        <f t="shared" si="105"/>
        <v>0</v>
      </c>
      <c r="V1432" s="118"/>
      <c r="W1432" s="118"/>
      <c r="X1432" s="118"/>
      <c r="Y1432" s="118"/>
      <c r="Z1432" s="118"/>
      <c r="AA1432" s="118"/>
      <c r="AB1432" s="118"/>
      <c r="AC1432" s="118"/>
    </row>
    <row r="1433" spans="1:29" s="101" customFormat="1" x14ac:dyDescent="0.3">
      <c r="A1433" s="114">
        <v>1564</v>
      </c>
      <c r="B1433" s="114" t="s">
        <v>1879</v>
      </c>
      <c r="C1433" s="114" t="s">
        <v>1880</v>
      </c>
      <c r="D1433" s="114" t="s">
        <v>4924</v>
      </c>
      <c r="E1433" s="114" t="s">
        <v>4925</v>
      </c>
      <c r="F1433" s="115">
        <v>45008</v>
      </c>
      <c r="G1433" s="114" t="s">
        <v>2632</v>
      </c>
      <c r="H1433" s="116">
        <v>5764286</v>
      </c>
      <c r="I1433" s="116">
        <v>5187854</v>
      </c>
      <c r="J1433" s="116">
        <v>5187853.5999999996</v>
      </c>
      <c r="K1433" s="116">
        <v>0.4</v>
      </c>
      <c r="L1433" s="116">
        <v>0</v>
      </c>
      <c r="M1433" s="116">
        <v>0.4</v>
      </c>
      <c r="N1433" s="116">
        <v>0</v>
      </c>
      <c r="O1433" s="116">
        <v>0</v>
      </c>
      <c r="P1433" s="120">
        <v>0</v>
      </c>
      <c r="Q1433" s="27" t="str">
        <f>IF(G1433="01 Jan 1900","Unregistered","Registered")</f>
        <v>Registered</v>
      </c>
      <c r="R1433" s="121">
        <f>I1433/H1433</f>
        <v>0.89999941016111973</v>
      </c>
      <c r="S1433" s="118"/>
      <c r="T1433" s="117">
        <f t="shared" si="104"/>
        <v>0.4</v>
      </c>
      <c r="U1433" s="117">
        <f t="shared" si="105"/>
        <v>0</v>
      </c>
      <c r="V1433" s="118"/>
      <c r="W1433" s="118"/>
      <c r="X1433" s="118"/>
      <c r="Y1433" s="118"/>
      <c r="Z1433" s="118"/>
      <c r="AA1433" s="118"/>
      <c r="AB1433" s="118"/>
      <c r="AC1433" s="118"/>
    </row>
    <row r="1434" spans="1:29" s="101" customFormat="1" x14ac:dyDescent="0.3">
      <c r="A1434" s="114">
        <v>7603</v>
      </c>
      <c r="B1434" s="114" t="s">
        <v>1879</v>
      </c>
      <c r="C1434" s="114" t="s">
        <v>1880</v>
      </c>
      <c r="D1434" s="114" t="s">
        <v>8118</v>
      </c>
      <c r="E1434" s="114" t="s">
        <v>8119</v>
      </c>
      <c r="F1434" s="115">
        <v>44895</v>
      </c>
      <c r="G1434" s="114" t="s">
        <v>2159</v>
      </c>
      <c r="H1434" s="116">
        <v>8532143</v>
      </c>
      <c r="I1434" s="116">
        <v>7252322</v>
      </c>
      <c r="J1434" s="116">
        <v>7252322</v>
      </c>
      <c r="K1434" s="116">
        <v>0</v>
      </c>
      <c r="L1434" s="116">
        <v>0</v>
      </c>
      <c r="M1434" s="116">
        <v>0</v>
      </c>
      <c r="N1434" s="116">
        <v>0</v>
      </c>
      <c r="O1434" s="116">
        <v>0</v>
      </c>
      <c r="P1434" s="120">
        <v>0</v>
      </c>
      <c r="Q1434" s="27" t="str">
        <f>IF(G1434="01 Jan 1900","Unregistered","Registered")</f>
        <v>Registered</v>
      </c>
      <c r="R1434" s="121">
        <f>I1434/H1434</f>
        <v>0.85000005274173207</v>
      </c>
      <c r="S1434" s="118"/>
      <c r="T1434" s="117">
        <f t="shared" si="104"/>
        <v>0</v>
      </c>
      <c r="U1434" s="117">
        <f t="shared" si="105"/>
        <v>0</v>
      </c>
      <c r="V1434" s="118"/>
      <c r="W1434" s="118"/>
      <c r="X1434" s="118"/>
      <c r="Y1434" s="118"/>
      <c r="Z1434" s="118"/>
      <c r="AA1434" s="118"/>
      <c r="AB1434" s="118"/>
      <c r="AC1434" s="118"/>
    </row>
    <row r="1435" spans="1:29" x14ac:dyDescent="0.3">
      <c r="A1435" s="114">
        <v>10091</v>
      </c>
      <c r="B1435" s="114" t="s">
        <v>1879</v>
      </c>
      <c r="C1435" s="114" t="s">
        <v>1880</v>
      </c>
      <c r="D1435" s="114" t="s">
        <v>9438</v>
      </c>
      <c r="E1435" s="114" t="s">
        <v>9439</v>
      </c>
      <c r="F1435" s="115">
        <v>44971</v>
      </c>
      <c r="G1435" s="114" t="s">
        <v>1981</v>
      </c>
      <c r="H1435" s="116">
        <v>8331250</v>
      </c>
      <c r="I1435" s="116">
        <v>7498128</v>
      </c>
      <c r="J1435" s="116">
        <v>7504508</v>
      </c>
      <c r="K1435" s="116">
        <v>-6380</v>
      </c>
      <c r="L1435" s="116">
        <v>0</v>
      </c>
      <c r="M1435" s="116">
        <v>0</v>
      </c>
      <c r="N1435" s="116">
        <v>0</v>
      </c>
      <c r="O1435" s="116">
        <v>0</v>
      </c>
      <c r="P1435" s="120">
        <v>0</v>
      </c>
      <c r="Q1435" s="27" t="str">
        <f>IF(G1435="01 Jan 1900","Unregistered","Registered")</f>
        <v>Registered</v>
      </c>
      <c r="R1435" s="121">
        <f>I1435/H1435</f>
        <v>0.90000036009002249</v>
      </c>
      <c r="T1435" s="117">
        <f t="shared" si="104"/>
        <v>0</v>
      </c>
      <c r="U1435" s="117">
        <f t="shared" si="105"/>
        <v>-6380</v>
      </c>
    </row>
    <row r="1436" spans="1:29" x14ac:dyDescent="0.3">
      <c r="A1436" s="114">
        <v>10416</v>
      </c>
      <c r="B1436" s="114" t="s">
        <v>1879</v>
      </c>
      <c r="C1436" s="114" t="s">
        <v>1880</v>
      </c>
      <c r="D1436" s="114" t="s">
        <v>9961</v>
      </c>
      <c r="E1436" s="114" t="s">
        <v>5448</v>
      </c>
      <c r="F1436" s="115">
        <v>45037</v>
      </c>
      <c r="G1436" s="114" t="s">
        <v>2601</v>
      </c>
      <c r="H1436" s="116">
        <v>5675000</v>
      </c>
      <c r="I1436" s="116">
        <v>4823750</v>
      </c>
      <c r="J1436" s="116">
        <v>5472500</v>
      </c>
      <c r="K1436" s="116">
        <v>-648750</v>
      </c>
      <c r="L1436" s="116">
        <v>0</v>
      </c>
      <c r="M1436" s="116">
        <v>0</v>
      </c>
      <c r="N1436" s="116">
        <v>0</v>
      </c>
      <c r="O1436" s="116">
        <v>0</v>
      </c>
      <c r="P1436" s="120">
        <v>0</v>
      </c>
      <c r="Q1436" s="27" t="str">
        <f>IF(G1436="01 Jan 1900","Unregistered","Registered")</f>
        <v>Registered</v>
      </c>
      <c r="R1436" s="121">
        <f>I1436/H1436</f>
        <v>0.85</v>
      </c>
      <c r="T1436" s="117">
        <f t="shared" si="104"/>
        <v>0</v>
      </c>
      <c r="U1436" s="117">
        <f t="shared" si="105"/>
        <v>-648750</v>
      </c>
    </row>
    <row r="1437" spans="1:29" x14ac:dyDescent="0.3">
      <c r="A1437" s="114">
        <v>10470</v>
      </c>
      <c r="B1437" s="114" t="s">
        <v>1879</v>
      </c>
      <c r="C1437" s="114" t="s">
        <v>1880</v>
      </c>
      <c r="D1437" s="114" t="s">
        <v>10053</v>
      </c>
      <c r="E1437" s="114" t="s">
        <v>2220</v>
      </c>
      <c r="F1437" s="115">
        <v>44926</v>
      </c>
      <c r="G1437" s="114" t="s">
        <v>7492</v>
      </c>
      <c r="H1437" s="116">
        <v>7371429</v>
      </c>
      <c r="I1437" s="116">
        <v>6265712</v>
      </c>
      <c r="J1437" s="116">
        <v>7371428.9000000004</v>
      </c>
      <c r="K1437" s="116">
        <v>-1105716.8999999999</v>
      </c>
      <c r="L1437" s="116">
        <v>0</v>
      </c>
      <c r="M1437" s="116">
        <v>0</v>
      </c>
      <c r="N1437" s="116">
        <v>0</v>
      </c>
      <c r="O1437" s="116">
        <v>0</v>
      </c>
      <c r="P1437" s="120">
        <v>0</v>
      </c>
      <c r="Q1437" s="27" t="str">
        <f>IF(G1437="01 Jan 1900","Unregistered","Registered")</f>
        <v>Registered</v>
      </c>
      <c r="R1437" s="121">
        <f>I1437/H1437</f>
        <v>0.84999964050389687</v>
      </c>
      <c r="T1437" s="117">
        <f t="shared" si="104"/>
        <v>0</v>
      </c>
      <c r="U1437" s="117">
        <f t="shared" si="105"/>
        <v>-1105716.8999999999</v>
      </c>
    </row>
    <row r="1438" spans="1:29" s="101" customFormat="1" x14ac:dyDescent="0.3">
      <c r="A1438" s="114">
        <v>3082</v>
      </c>
      <c r="B1438" s="114" t="s">
        <v>1719</v>
      </c>
      <c r="C1438" s="114" t="s">
        <v>85</v>
      </c>
      <c r="D1438" s="114" t="s">
        <v>5189</v>
      </c>
      <c r="E1438" s="114" t="s">
        <v>5190</v>
      </c>
      <c r="F1438" s="115">
        <v>44739</v>
      </c>
      <c r="G1438" s="114" t="s">
        <v>2325</v>
      </c>
      <c r="H1438" s="116">
        <v>2057000</v>
      </c>
      <c r="I1438" s="116">
        <v>2057000</v>
      </c>
      <c r="J1438" s="116">
        <v>2057000</v>
      </c>
      <c r="K1438" s="116">
        <v>0</v>
      </c>
      <c r="L1438" s="116">
        <v>0</v>
      </c>
      <c r="M1438" s="116">
        <v>0</v>
      </c>
      <c r="N1438" s="116">
        <v>0</v>
      </c>
      <c r="O1438" s="116">
        <v>0</v>
      </c>
      <c r="P1438" s="120">
        <v>0</v>
      </c>
      <c r="Q1438" s="27" t="str">
        <f>IF(G1438="01 Jan 1900","Unregistered","Registered")</f>
        <v>Registered</v>
      </c>
      <c r="R1438" s="121">
        <f>I1438/H1438</f>
        <v>1</v>
      </c>
      <c r="S1438" s="118"/>
      <c r="T1438" s="117">
        <f t="shared" si="104"/>
        <v>0</v>
      </c>
      <c r="U1438" s="117">
        <f t="shared" si="105"/>
        <v>0</v>
      </c>
      <c r="V1438" s="118"/>
      <c r="W1438" s="118"/>
      <c r="X1438" s="118"/>
      <c r="Y1438" s="118"/>
      <c r="Z1438" s="118"/>
      <c r="AA1438" s="118"/>
      <c r="AB1438" s="118"/>
      <c r="AC1438" s="118"/>
    </row>
    <row r="1439" spans="1:29" s="101" customFormat="1" x14ac:dyDescent="0.3">
      <c r="A1439" s="114">
        <v>3083</v>
      </c>
      <c r="B1439" s="114" t="s">
        <v>1719</v>
      </c>
      <c r="C1439" s="114" t="s">
        <v>85</v>
      </c>
      <c r="D1439" s="114" t="s">
        <v>5191</v>
      </c>
      <c r="E1439" s="114" t="s">
        <v>5192</v>
      </c>
      <c r="F1439" s="115">
        <v>44078</v>
      </c>
      <c r="G1439" s="114" t="s">
        <v>5193</v>
      </c>
      <c r="H1439" s="116">
        <v>2000000</v>
      </c>
      <c r="I1439" s="116">
        <v>2000000</v>
      </c>
      <c r="J1439" s="116">
        <v>2000000</v>
      </c>
      <c r="K1439" s="116">
        <v>0</v>
      </c>
      <c r="L1439" s="116">
        <v>0</v>
      </c>
      <c r="M1439" s="116">
        <v>0</v>
      </c>
      <c r="N1439" s="116">
        <v>0</v>
      </c>
      <c r="O1439" s="116">
        <v>0</v>
      </c>
      <c r="P1439" s="120">
        <v>0</v>
      </c>
      <c r="Q1439" s="27" t="str">
        <f>IF(G1439="01 Jan 1900","Unregistered","Registered")</f>
        <v>Registered</v>
      </c>
      <c r="R1439" s="121">
        <f>I1439/H1439</f>
        <v>1</v>
      </c>
      <c r="S1439" s="118"/>
      <c r="T1439" s="117">
        <f t="shared" si="104"/>
        <v>0</v>
      </c>
      <c r="U1439" s="117">
        <f t="shared" si="105"/>
        <v>0</v>
      </c>
      <c r="V1439" s="118"/>
      <c r="W1439" s="118"/>
      <c r="X1439" s="118"/>
      <c r="Y1439" s="118"/>
      <c r="Z1439" s="118"/>
      <c r="AA1439" s="118"/>
      <c r="AB1439" s="118"/>
      <c r="AC1439" s="118"/>
    </row>
    <row r="1440" spans="1:29" x14ac:dyDescent="0.3">
      <c r="A1440" s="114">
        <v>3084</v>
      </c>
      <c r="B1440" s="114" t="s">
        <v>1719</v>
      </c>
      <c r="C1440" s="114" t="s">
        <v>85</v>
      </c>
      <c r="D1440" s="114" t="s">
        <v>5194</v>
      </c>
      <c r="E1440" s="114" t="s">
        <v>5195</v>
      </c>
      <c r="F1440" s="115">
        <v>44408</v>
      </c>
      <c r="G1440" s="114" t="s">
        <v>5196</v>
      </c>
      <c r="H1440" s="116">
        <v>2121698</v>
      </c>
      <c r="I1440" s="116">
        <v>2121698</v>
      </c>
      <c r="J1440" s="116">
        <v>2121698</v>
      </c>
      <c r="K1440" s="116">
        <v>0</v>
      </c>
      <c r="L1440" s="116">
        <v>0</v>
      </c>
      <c r="M1440" s="116">
        <v>0</v>
      </c>
      <c r="N1440" s="116">
        <v>0</v>
      </c>
      <c r="O1440" s="116">
        <v>0</v>
      </c>
      <c r="P1440" s="120">
        <v>0</v>
      </c>
      <c r="Q1440" s="27" t="str">
        <f>IF(G1440="01 Jan 1900","Unregistered","Registered")</f>
        <v>Registered</v>
      </c>
      <c r="R1440" s="121">
        <f>I1440/H1440</f>
        <v>1</v>
      </c>
      <c r="T1440" s="117">
        <f t="shared" si="104"/>
        <v>0</v>
      </c>
      <c r="U1440" s="117">
        <f t="shared" si="105"/>
        <v>0</v>
      </c>
    </row>
    <row r="1441" spans="1:21" x14ac:dyDescent="0.3">
      <c r="A1441" s="114">
        <v>3085</v>
      </c>
      <c r="B1441" s="114" t="s">
        <v>1719</v>
      </c>
      <c r="C1441" s="114" t="s">
        <v>85</v>
      </c>
      <c r="D1441" s="114" t="s">
        <v>5197</v>
      </c>
      <c r="E1441" s="114" t="s">
        <v>5198</v>
      </c>
      <c r="F1441" s="115">
        <v>44663</v>
      </c>
      <c r="G1441" s="114" t="s">
        <v>5089</v>
      </c>
      <c r="H1441" s="116">
        <v>2019600</v>
      </c>
      <c r="I1441" s="116">
        <v>2019600</v>
      </c>
      <c r="J1441" s="116">
        <v>2019600</v>
      </c>
      <c r="K1441" s="116">
        <v>0</v>
      </c>
      <c r="L1441" s="116">
        <v>0</v>
      </c>
      <c r="M1441" s="116">
        <v>0</v>
      </c>
      <c r="N1441" s="116">
        <v>0</v>
      </c>
      <c r="O1441" s="116">
        <v>0</v>
      </c>
      <c r="P1441" s="120">
        <v>0</v>
      </c>
      <c r="Q1441" s="27" t="str">
        <f>IF(G1441="01 Jan 1900","Unregistered","Registered")</f>
        <v>Registered</v>
      </c>
      <c r="R1441" s="121">
        <f>I1441/H1441</f>
        <v>1</v>
      </c>
      <c r="T1441" s="117">
        <f t="shared" si="104"/>
        <v>0</v>
      </c>
      <c r="U1441" s="117">
        <f t="shared" si="105"/>
        <v>0</v>
      </c>
    </row>
    <row r="1442" spans="1:21" x14ac:dyDescent="0.3">
      <c r="A1442" s="114">
        <v>3086</v>
      </c>
      <c r="B1442" s="114" t="s">
        <v>1719</v>
      </c>
      <c r="C1442" s="114" t="s">
        <v>85</v>
      </c>
      <c r="D1442" s="114" t="s">
        <v>5199</v>
      </c>
      <c r="E1442" s="114" t="s">
        <v>5124</v>
      </c>
      <c r="F1442" s="115">
        <v>44522</v>
      </c>
      <c r="G1442" s="114" t="s">
        <v>5125</v>
      </c>
      <c r="H1442" s="116">
        <v>1870000</v>
      </c>
      <c r="I1442" s="116">
        <v>1870000</v>
      </c>
      <c r="J1442" s="116">
        <v>1870000</v>
      </c>
      <c r="K1442" s="116">
        <v>0</v>
      </c>
      <c r="L1442" s="116">
        <v>0</v>
      </c>
      <c r="M1442" s="116">
        <v>0</v>
      </c>
      <c r="N1442" s="116">
        <v>0</v>
      </c>
      <c r="O1442" s="116">
        <v>0</v>
      </c>
      <c r="P1442" s="120">
        <v>0</v>
      </c>
      <c r="Q1442" s="27" t="str">
        <f>IF(G1442="01 Jan 1900","Unregistered","Registered")</f>
        <v>Registered</v>
      </c>
      <c r="R1442" s="121">
        <f>I1442/H1442</f>
        <v>1</v>
      </c>
      <c r="T1442" s="117">
        <f t="shared" si="104"/>
        <v>0</v>
      </c>
      <c r="U1442" s="117">
        <f t="shared" si="105"/>
        <v>0</v>
      </c>
    </row>
    <row r="1443" spans="1:21" x14ac:dyDescent="0.3">
      <c r="A1443" s="114">
        <v>3087</v>
      </c>
      <c r="B1443" s="114" t="s">
        <v>1719</v>
      </c>
      <c r="C1443" s="114" t="s">
        <v>85</v>
      </c>
      <c r="D1443" s="114" t="s">
        <v>5200</v>
      </c>
      <c r="E1443" s="114" t="s">
        <v>5201</v>
      </c>
      <c r="F1443" s="115">
        <v>42509</v>
      </c>
      <c r="G1443" s="114" t="s">
        <v>5079</v>
      </c>
      <c r="H1443" s="116">
        <v>2100000</v>
      </c>
      <c r="I1443" s="116">
        <v>2100000</v>
      </c>
      <c r="J1443" s="116">
        <v>2100000</v>
      </c>
      <c r="K1443" s="116">
        <v>0</v>
      </c>
      <c r="L1443" s="116">
        <v>0</v>
      </c>
      <c r="M1443" s="116">
        <v>0</v>
      </c>
      <c r="N1443" s="116">
        <v>0</v>
      </c>
      <c r="O1443" s="116">
        <v>0</v>
      </c>
      <c r="P1443" s="120">
        <v>0</v>
      </c>
      <c r="Q1443" s="27" t="str">
        <f>IF(G1443="01 Jan 1900","Unregistered","Registered")</f>
        <v>Registered</v>
      </c>
      <c r="R1443" s="121">
        <f>I1443/H1443</f>
        <v>1</v>
      </c>
      <c r="T1443" s="117">
        <f t="shared" si="104"/>
        <v>0</v>
      </c>
      <c r="U1443" s="117">
        <f t="shared" si="105"/>
        <v>0</v>
      </c>
    </row>
    <row r="1444" spans="1:21" x14ac:dyDescent="0.3">
      <c r="A1444" s="114">
        <v>3088</v>
      </c>
      <c r="B1444" s="114" t="s">
        <v>1719</v>
      </c>
      <c r="C1444" s="114" t="s">
        <v>85</v>
      </c>
      <c r="D1444" s="114" t="s">
        <v>5202</v>
      </c>
      <c r="E1444" s="114" t="s">
        <v>5203</v>
      </c>
      <c r="F1444" s="115">
        <v>44500</v>
      </c>
      <c r="G1444" s="114" t="s">
        <v>5204</v>
      </c>
      <c r="H1444" s="116">
        <v>2030000</v>
      </c>
      <c r="I1444" s="116">
        <v>2030000</v>
      </c>
      <c r="J1444" s="116">
        <v>2030000</v>
      </c>
      <c r="K1444" s="116">
        <v>0</v>
      </c>
      <c r="L1444" s="116">
        <v>0</v>
      </c>
      <c r="M1444" s="116">
        <v>0</v>
      </c>
      <c r="N1444" s="116">
        <v>0</v>
      </c>
      <c r="O1444" s="116">
        <v>0</v>
      </c>
      <c r="P1444" s="120">
        <v>0</v>
      </c>
      <c r="Q1444" s="27" t="str">
        <f>IF(G1444="01 Jan 1900","Unregistered","Registered")</f>
        <v>Registered</v>
      </c>
      <c r="R1444" s="121">
        <f>I1444/H1444</f>
        <v>1</v>
      </c>
      <c r="T1444" s="117">
        <f t="shared" si="104"/>
        <v>0</v>
      </c>
      <c r="U1444" s="117">
        <f t="shared" si="105"/>
        <v>0</v>
      </c>
    </row>
    <row r="1445" spans="1:21" x14ac:dyDescent="0.3">
      <c r="A1445" s="114">
        <v>3089</v>
      </c>
      <c r="B1445" s="114" t="s">
        <v>1719</v>
      </c>
      <c r="C1445" s="114" t="s">
        <v>85</v>
      </c>
      <c r="D1445" s="114" t="s">
        <v>5205</v>
      </c>
      <c r="E1445" s="114" t="s">
        <v>5206</v>
      </c>
      <c r="F1445" s="115">
        <v>44500</v>
      </c>
      <c r="G1445" s="114" t="s">
        <v>5204</v>
      </c>
      <c r="H1445" s="116">
        <v>2030000</v>
      </c>
      <c r="I1445" s="116">
        <v>2030000</v>
      </c>
      <c r="J1445" s="116">
        <v>2030000</v>
      </c>
      <c r="K1445" s="116">
        <v>0</v>
      </c>
      <c r="L1445" s="116">
        <v>0</v>
      </c>
      <c r="M1445" s="116">
        <v>0</v>
      </c>
      <c r="N1445" s="116">
        <v>0</v>
      </c>
      <c r="O1445" s="116">
        <v>0</v>
      </c>
      <c r="P1445" s="120">
        <v>0</v>
      </c>
      <c r="Q1445" s="27" t="str">
        <f>IF(G1445="01 Jan 1900","Unregistered","Registered")</f>
        <v>Registered</v>
      </c>
      <c r="R1445" s="121">
        <f>I1445/H1445</f>
        <v>1</v>
      </c>
      <c r="T1445" s="117">
        <f t="shared" si="104"/>
        <v>0</v>
      </c>
      <c r="U1445" s="117">
        <f t="shared" si="105"/>
        <v>0</v>
      </c>
    </row>
    <row r="1446" spans="1:21" x14ac:dyDescent="0.3">
      <c r="A1446" s="114">
        <v>3090</v>
      </c>
      <c r="B1446" s="114" t="s">
        <v>1719</v>
      </c>
      <c r="C1446" s="114" t="s">
        <v>85</v>
      </c>
      <c r="D1446" s="114" t="s">
        <v>5207</v>
      </c>
      <c r="E1446" s="114" t="s">
        <v>5208</v>
      </c>
      <c r="F1446" s="115">
        <v>44404</v>
      </c>
      <c r="G1446" s="114" t="s">
        <v>5209</v>
      </c>
      <c r="H1446" s="116">
        <v>2451650</v>
      </c>
      <c r="I1446" s="116">
        <v>2451650</v>
      </c>
      <c r="J1446" s="116">
        <v>2451650</v>
      </c>
      <c r="K1446" s="116">
        <v>0</v>
      </c>
      <c r="L1446" s="116">
        <v>0</v>
      </c>
      <c r="M1446" s="116">
        <v>0</v>
      </c>
      <c r="N1446" s="116">
        <v>0</v>
      </c>
      <c r="O1446" s="116">
        <v>0</v>
      </c>
      <c r="P1446" s="120">
        <v>0</v>
      </c>
      <c r="Q1446" s="27" t="str">
        <f>IF(G1446="01 Jan 1900","Unregistered","Registered")</f>
        <v>Registered</v>
      </c>
      <c r="R1446" s="121">
        <f>I1446/H1446</f>
        <v>1</v>
      </c>
      <c r="T1446" s="117">
        <f t="shared" si="104"/>
        <v>0</v>
      </c>
      <c r="U1446" s="117">
        <f t="shared" si="105"/>
        <v>0</v>
      </c>
    </row>
    <row r="1447" spans="1:21" x14ac:dyDescent="0.3">
      <c r="A1447" s="114">
        <v>3091</v>
      </c>
      <c r="B1447" s="114" t="s">
        <v>1719</v>
      </c>
      <c r="C1447" s="114" t="s">
        <v>85</v>
      </c>
      <c r="D1447" s="114" t="s">
        <v>5210</v>
      </c>
      <c r="E1447" s="114" t="s">
        <v>5082</v>
      </c>
      <c r="F1447" s="115">
        <v>43645</v>
      </c>
      <c r="G1447" s="114" t="s">
        <v>5144</v>
      </c>
      <c r="H1447" s="116">
        <v>2935900</v>
      </c>
      <c r="I1447" s="116">
        <v>2935900</v>
      </c>
      <c r="J1447" s="116">
        <v>2935900</v>
      </c>
      <c r="K1447" s="116">
        <v>0</v>
      </c>
      <c r="L1447" s="116">
        <v>0</v>
      </c>
      <c r="M1447" s="116">
        <v>0</v>
      </c>
      <c r="N1447" s="116">
        <v>0</v>
      </c>
      <c r="O1447" s="116">
        <v>0</v>
      </c>
      <c r="P1447" s="120">
        <v>0</v>
      </c>
      <c r="Q1447" s="27" t="str">
        <f>IF(G1447="01 Jan 1900","Unregistered","Registered")</f>
        <v>Registered</v>
      </c>
      <c r="R1447" s="121">
        <f>I1447/H1447</f>
        <v>1</v>
      </c>
      <c r="T1447" s="117">
        <f t="shared" si="104"/>
        <v>0</v>
      </c>
      <c r="U1447" s="117">
        <f t="shared" si="105"/>
        <v>0</v>
      </c>
    </row>
    <row r="1448" spans="1:21" x14ac:dyDescent="0.3">
      <c r="A1448" s="114">
        <v>3092</v>
      </c>
      <c r="B1448" s="114" t="s">
        <v>1719</v>
      </c>
      <c r="C1448" s="114" t="s">
        <v>85</v>
      </c>
      <c r="D1448" s="114" t="s">
        <v>5211</v>
      </c>
      <c r="E1448" s="114" t="s">
        <v>5212</v>
      </c>
      <c r="F1448" s="115">
        <v>44628</v>
      </c>
      <c r="G1448" s="114" t="s">
        <v>2851</v>
      </c>
      <c r="H1448" s="116">
        <v>1932832</v>
      </c>
      <c r="I1448" s="116">
        <v>1932832</v>
      </c>
      <c r="J1448" s="116">
        <v>1932832</v>
      </c>
      <c r="K1448" s="116">
        <v>0</v>
      </c>
      <c r="L1448" s="116">
        <v>0</v>
      </c>
      <c r="M1448" s="116">
        <v>0</v>
      </c>
      <c r="N1448" s="116">
        <v>0</v>
      </c>
      <c r="O1448" s="116">
        <v>0</v>
      </c>
      <c r="P1448" s="120">
        <v>0</v>
      </c>
      <c r="Q1448" s="27" t="str">
        <f>IF(G1448="01 Jan 1900","Unregistered","Registered")</f>
        <v>Registered</v>
      </c>
      <c r="R1448" s="121">
        <f>I1448/H1448</f>
        <v>1</v>
      </c>
      <c r="T1448" s="117">
        <f t="shared" si="104"/>
        <v>0</v>
      </c>
      <c r="U1448" s="117">
        <f t="shared" si="105"/>
        <v>0</v>
      </c>
    </row>
    <row r="1449" spans="1:21" x14ac:dyDescent="0.3">
      <c r="A1449" s="114">
        <v>3093</v>
      </c>
      <c r="B1449" s="114" t="s">
        <v>1719</v>
      </c>
      <c r="C1449" s="114" t="s">
        <v>85</v>
      </c>
      <c r="D1449" s="114" t="s">
        <v>3325</v>
      </c>
      <c r="E1449" s="114" t="s">
        <v>5213</v>
      </c>
      <c r="F1449" s="115">
        <v>44628</v>
      </c>
      <c r="G1449" s="114" t="s">
        <v>5214</v>
      </c>
      <c r="H1449" s="116">
        <v>1932832</v>
      </c>
      <c r="I1449" s="116">
        <v>1932832</v>
      </c>
      <c r="J1449" s="116">
        <v>1932832</v>
      </c>
      <c r="K1449" s="116">
        <v>0</v>
      </c>
      <c r="L1449" s="116">
        <v>0</v>
      </c>
      <c r="M1449" s="116">
        <v>0</v>
      </c>
      <c r="N1449" s="116">
        <v>0</v>
      </c>
      <c r="O1449" s="116">
        <v>0</v>
      </c>
      <c r="P1449" s="120">
        <v>0</v>
      </c>
      <c r="Q1449" s="27" t="str">
        <f>IF(G1449="01 Jan 1900","Unregistered","Registered")</f>
        <v>Registered</v>
      </c>
      <c r="R1449" s="121">
        <f>I1449/H1449</f>
        <v>1</v>
      </c>
      <c r="T1449" s="117">
        <f t="shared" si="104"/>
        <v>0</v>
      </c>
      <c r="U1449" s="117">
        <f t="shared" si="105"/>
        <v>0</v>
      </c>
    </row>
    <row r="1450" spans="1:21" x14ac:dyDescent="0.3">
      <c r="A1450" s="114">
        <v>3094</v>
      </c>
      <c r="B1450" s="114" t="s">
        <v>1719</v>
      </c>
      <c r="C1450" s="114" t="s">
        <v>85</v>
      </c>
      <c r="D1450" s="114" t="s">
        <v>5215</v>
      </c>
      <c r="E1450" s="114" t="s">
        <v>5190</v>
      </c>
      <c r="F1450" s="115">
        <v>44663</v>
      </c>
      <c r="G1450" s="114" t="s">
        <v>5180</v>
      </c>
      <c r="H1450" s="116">
        <v>2036243</v>
      </c>
      <c r="I1450" s="116">
        <v>2036243</v>
      </c>
      <c r="J1450" s="116">
        <v>2036243</v>
      </c>
      <c r="K1450" s="116">
        <v>0</v>
      </c>
      <c r="L1450" s="116">
        <v>0</v>
      </c>
      <c r="M1450" s="116">
        <v>0</v>
      </c>
      <c r="N1450" s="116">
        <v>0</v>
      </c>
      <c r="O1450" s="116">
        <v>0</v>
      </c>
      <c r="P1450" s="120">
        <v>0</v>
      </c>
      <c r="Q1450" s="27" t="str">
        <f>IF(G1450="01 Jan 1900","Unregistered","Registered")</f>
        <v>Registered</v>
      </c>
      <c r="R1450" s="121">
        <f>I1450/H1450</f>
        <v>1</v>
      </c>
      <c r="T1450" s="117">
        <f t="shared" ref="T1450:T1477" si="106">L1450+M1450+N1450+O1450+P1450</f>
        <v>0</v>
      </c>
      <c r="U1450" s="117">
        <f t="shared" ref="U1450:U1477" si="107">K1450-T1450</f>
        <v>0</v>
      </c>
    </row>
    <row r="1451" spans="1:21" x14ac:dyDescent="0.3">
      <c r="A1451" s="114">
        <v>3095</v>
      </c>
      <c r="B1451" s="114" t="s">
        <v>1719</v>
      </c>
      <c r="C1451" s="114" t="s">
        <v>85</v>
      </c>
      <c r="D1451" s="114" t="s">
        <v>5216</v>
      </c>
      <c r="E1451" s="114" t="s">
        <v>5190</v>
      </c>
      <c r="F1451" s="115">
        <v>44663</v>
      </c>
      <c r="G1451" s="114" t="s">
        <v>5180</v>
      </c>
      <c r="H1451" s="116">
        <v>2036243</v>
      </c>
      <c r="I1451" s="116">
        <v>2036243</v>
      </c>
      <c r="J1451" s="116">
        <v>2036243</v>
      </c>
      <c r="K1451" s="116">
        <v>0</v>
      </c>
      <c r="L1451" s="116">
        <v>0</v>
      </c>
      <c r="M1451" s="116">
        <v>0</v>
      </c>
      <c r="N1451" s="116">
        <v>0</v>
      </c>
      <c r="O1451" s="116">
        <v>0</v>
      </c>
      <c r="P1451" s="120">
        <v>0</v>
      </c>
      <c r="Q1451" s="27" t="str">
        <f>IF(G1451="01 Jan 1900","Unregistered","Registered")</f>
        <v>Registered</v>
      </c>
      <c r="R1451" s="121">
        <f>I1451/H1451</f>
        <v>1</v>
      </c>
      <c r="T1451" s="117">
        <f t="shared" si="106"/>
        <v>0</v>
      </c>
      <c r="U1451" s="117">
        <f t="shared" si="107"/>
        <v>0</v>
      </c>
    </row>
    <row r="1452" spans="1:21" x14ac:dyDescent="0.3">
      <c r="A1452" s="114">
        <v>3096</v>
      </c>
      <c r="B1452" s="114" t="s">
        <v>1719</v>
      </c>
      <c r="C1452" s="114" t="s">
        <v>85</v>
      </c>
      <c r="D1452" s="114" t="s">
        <v>5217</v>
      </c>
      <c r="E1452" s="114" t="s">
        <v>5218</v>
      </c>
      <c r="F1452" s="115">
        <v>44722</v>
      </c>
      <c r="G1452" s="114" t="s">
        <v>5178</v>
      </c>
      <c r="H1452" s="116">
        <v>2157000</v>
      </c>
      <c r="I1452" s="116">
        <v>2157000</v>
      </c>
      <c r="J1452" s="116">
        <v>2157000</v>
      </c>
      <c r="K1452" s="116">
        <v>0</v>
      </c>
      <c r="L1452" s="116">
        <v>0</v>
      </c>
      <c r="M1452" s="116">
        <v>0</v>
      </c>
      <c r="N1452" s="116">
        <v>0</v>
      </c>
      <c r="O1452" s="116">
        <v>0</v>
      </c>
      <c r="P1452" s="120">
        <v>0</v>
      </c>
      <c r="Q1452" s="27" t="str">
        <f>IF(G1452="01 Jan 1900","Unregistered","Registered")</f>
        <v>Registered</v>
      </c>
      <c r="R1452" s="121">
        <f>I1452/H1452</f>
        <v>1</v>
      </c>
      <c r="T1452" s="117">
        <f t="shared" si="106"/>
        <v>0</v>
      </c>
      <c r="U1452" s="117">
        <f t="shared" si="107"/>
        <v>0</v>
      </c>
    </row>
    <row r="1453" spans="1:21" x14ac:dyDescent="0.3">
      <c r="A1453" s="114">
        <v>3097</v>
      </c>
      <c r="B1453" s="114" t="s">
        <v>1719</v>
      </c>
      <c r="C1453" s="114" t="s">
        <v>85</v>
      </c>
      <c r="D1453" s="114" t="s">
        <v>5219</v>
      </c>
      <c r="E1453" s="114" t="s">
        <v>5220</v>
      </c>
      <c r="F1453" s="115">
        <v>42424</v>
      </c>
      <c r="G1453" s="114" t="s">
        <v>5221</v>
      </c>
      <c r="H1453" s="116">
        <v>2200000</v>
      </c>
      <c r="I1453" s="116">
        <v>2200000</v>
      </c>
      <c r="J1453" s="116">
        <v>2200000</v>
      </c>
      <c r="K1453" s="116">
        <v>0</v>
      </c>
      <c r="L1453" s="116">
        <v>0</v>
      </c>
      <c r="M1453" s="116">
        <v>0</v>
      </c>
      <c r="N1453" s="116">
        <v>0</v>
      </c>
      <c r="O1453" s="116">
        <v>0</v>
      </c>
      <c r="P1453" s="120">
        <v>0</v>
      </c>
      <c r="Q1453" s="27" t="str">
        <f>IF(G1453="01 Jan 1900","Unregistered","Registered")</f>
        <v>Registered</v>
      </c>
      <c r="R1453" s="121">
        <f>I1453/H1453</f>
        <v>1</v>
      </c>
      <c r="T1453" s="117">
        <f t="shared" si="106"/>
        <v>0</v>
      </c>
      <c r="U1453" s="117">
        <f t="shared" si="107"/>
        <v>0</v>
      </c>
    </row>
    <row r="1454" spans="1:21" x14ac:dyDescent="0.3">
      <c r="A1454" s="114">
        <v>3098</v>
      </c>
      <c r="B1454" s="114" t="s">
        <v>1719</v>
      </c>
      <c r="C1454" s="114" t="s">
        <v>85</v>
      </c>
      <c r="D1454" s="114" t="s">
        <v>5222</v>
      </c>
      <c r="E1454" s="114" t="s">
        <v>5223</v>
      </c>
      <c r="F1454" s="115">
        <v>44628</v>
      </c>
      <c r="G1454" s="114" t="s">
        <v>5094</v>
      </c>
      <c r="H1454" s="116">
        <v>2000000</v>
      </c>
      <c r="I1454" s="116">
        <v>2000000</v>
      </c>
      <c r="J1454" s="116">
        <v>2000000</v>
      </c>
      <c r="K1454" s="116">
        <v>0</v>
      </c>
      <c r="L1454" s="116">
        <v>0</v>
      </c>
      <c r="M1454" s="116">
        <v>0</v>
      </c>
      <c r="N1454" s="116">
        <v>0</v>
      </c>
      <c r="O1454" s="116">
        <v>0</v>
      </c>
      <c r="P1454" s="120">
        <v>0</v>
      </c>
      <c r="Q1454" s="27" t="str">
        <f>IF(G1454="01 Jan 1900","Unregistered","Registered")</f>
        <v>Registered</v>
      </c>
      <c r="R1454" s="121">
        <f>I1454/H1454</f>
        <v>1</v>
      </c>
      <c r="T1454" s="117">
        <f t="shared" si="106"/>
        <v>0</v>
      </c>
      <c r="U1454" s="117">
        <f t="shared" si="107"/>
        <v>0</v>
      </c>
    </row>
    <row r="1455" spans="1:21" x14ac:dyDescent="0.3">
      <c r="A1455" s="114">
        <v>3099</v>
      </c>
      <c r="B1455" s="114" t="s">
        <v>1719</v>
      </c>
      <c r="C1455" s="114" t="s">
        <v>85</v>
      </c>
      <c r="D1455" s="114" t="s">
        <v>5224</v>
      </c>
      <c r="E1455" s="114" t="s">
        <v>5225</v>
      </c>
      <c r="F1455" s="115">
        <v>44561</v>
      </c>
      <c r="G1455" s="114" t="s">
        <v>5226</v>
      </c>
      <c r="H1455" s="116">
        <v>2000000</v>
      </c>
      <c r="I1455" s="116">
        <v>2000000</v>
      </c>
      <c r="J1455" s="116">
        <v>2000000</v>
      </c>
      <c r="K1455" s="116">
        <v>0</v>
      </c>
      <c r="L1455" s="116">
        <v>0</v>
      </c>
      <c r="M1455" s="116">
        <v>0</v>
      </c>
      <c r="N1455" s="116">
        <v>0</v>
      </c>
      <c r="O1455" s="116">
        <v>0</v>
      </c>
      <c r="P1455" s="120">
        <v>0</v>
      </c>
      <c r="Q1455" s="27" t="str">
        <f>IF(G1455="01 Jan 1900","Unregistered","Registered")</f>
        <v>Registered</v>
      </c>
      <c r="R1455" s="121">
        <f>I1455/H1455</f>
        <v>1</v>
      </c>
      <c r="T1455" s="117">
        <f t="shared" si="106"/>
        <v>0</v>
      </c>
      <c r="U1455" s="117">
        <f t="shared" si="107"/>
        <v>0</v>
      </c>
    </row>
    <row r="1456" spans="1:21" x14ac:dyDescent="0.3">
      <c r="A1456" s="114">
        <v>3100</v>
      </c>
      <c r="B1456" s="114" t="s">
        <v>1719</v>
      </c>
      <c r="C1456" s="114" t="s">
        <v>85</v>
      </c>
      <c r="D1456" s="114" t="s">
        <v>5227</v>
      </c>
      <c r="E1456" s="114" t="s">
        <v>5228</v>
      </c>
      <c r="F1456" s="115">
        <v>44628</v>
      </c>
      <c r="G1456" s="114" t="s">
        <v>5214</v>
      </c>
      <c r="H1456" s="116">
        <v>2000000</v>
      </c>
      <c r="I1456" s="116">
        <v>2000000</v>
      </c>
      <c r="J1456" s="116">
        <v>2000000</v>
      </c>
      <c r="K1456" s="116">
        <v>0</v>
      </c>
      <c r="L1456" s="116">
        <v>0</v>
      </c>
      <c r="M1456" s="116">
        <v>0</v>
      </c>
      <c r="N1456" s="116">
        <v>0</v>
      </c>
      <c r="O1456" s="116">
        <v>0</v>
      </c>
      <c r="P1456" s="120">
        <v>0</v>
      </c>
      <c r="Q1456" s="27" t="str">
        <f>IF(G1456="01 Jan 1900","Unregistered","Registered")</f>
        <v>Registered</v>
      </c>
      <c r="R1456" s="121">
        <f>I1456/H1456</f>
        <v>1</v>
      </c>
      <c r="T1456" s="117">
        <f t="shared" si="106"/>
        <v>0</v>
      </c>
      <c r="U1456" s="117">
        <f t="shared" si="107"/>
        <v>0</v>
      </c>
    </row>
    <row r="1457" spans="1:21" x14ac:dyDescent="0.3">
      <c r="A1457" s="114">
        <v>3101</v>
      </c>
      <c r="B1457" s="114" t="s">
        <v>1719</v>
      </c>
      <c r="C1457" s="114" t="s">
        <v>85</v>
      </c>
      <c r="D1457" s="114" t="s">
        <v>5229</v>
      </c>
      <c r="E1457" s="114" t="s">
        <v>5230</v>
      </c>
      <c r="F1457" s="115">
        <v>44628</v>
      </c>
      <c r="G1457" s="114" t="s">
        <v>5129</v>
      </c>
      <c r="H1457" s="116">
        <v>2000000</v>
      </c>
      <c r="I1457" s="116">
        <v>2000000</v>
      </c>
      <c r="J1457" s="116">
        <v>2000000</v>
      </c>
      <c r="K1457" s="116">
        <v>0</v>
      </c>
      <c r="L1457" s="116">
        <v>0</v>
      </c>
      <c r="M1457" s="116">
        <v>0</v>
      </c>
      <c r="N1457" s="116">
        <v>0</v>
      </c>
      <c r="O1457" s="116">
        <v>0</v>
      </c>
      <c r="P1457" s="120">
        <v>0</v>
      </c>
      <c r="Q1457" s="27" t="str">
        <f>IF(G1457="01 Jan 1900","Unregistered","Registered")</f>
        <v>Registered</v>
      </c>
      <c r="R1457" s="121">
        <f>I1457/H1457</f>
        <v>1</v>
      </c>
      <c r="T1457" s="117">
        <f t="shared" si="106"/>
        <v>0</v>
      </c>
      <c r="U1457" s="117">
        <f t="shared" si="107"/>
        <v>0</v>
      </c>
    </row>
    <row r="1458" spans="1:21" x14ac:dyDescent="0.3">
      <c r="A1458" s="114">
        <v>3102</v>
      </c>
      <c r="B1458" s="114" t="s">
        <v>1719</v>
      </c>
      <c r="C1458" s="114" t="s">
        <v>85</v>
      </c>
      <c r="D1458" s="114" t="s">
        <v>5231</v>
      </c>
      <c r="E1458" s="114" t="s">
        <v>5232</v>
      </c>
      <c r="F1458" s="115">
        <v>44592</v>
      </c>
      <c r="G1458" s="114" t="s">
        <v>5094</v>
      </c>
      <c r="H1458" s="116">
        <v>2000000</v>
      </c>
      <c r="I1458" s="116">
        <v>2000000</v>
      </c>
      <c r="J1458" s="116">
        <v>2000000</v>
      </c>
      <c r="K1458" s="116">
        <v>0</v>
      </c>
      <c r="L1458" s="116">
        <v>0</v>
      </c>
      <c r="M1458" s="116">
        <v>0</v>
      </c>
      <c r="N1458" s="116">
        <v>0</v>
      </c>
      <c r="O1458" s="116">
        <v>0</v>
      </c>
      <c r="P1458" s="120">
        <v>0</v>
      </c>
      <c r="Q1458" s="27" t="str">
        <f>IF(G1458="01 Jan 1900","Unregistered","Registered")</f>
        <v>Registered</v>
      </c>
      <c r="R1458" s="121">
        <f>I1458/H1458</f>
        <v>1</v>
      </c>
      <c r="T1458" s="117">
        <f t="shared" si="106"/>
        <v>0</v>
      </c>
      <c r="U1458" s="117">
        <f t="shared" si="107"/>
        <v>0</v>
      </c>
    </row>
    <row r="1459" spans="1:21" x14ac:dyDescent="0.3">
      <c r="A1459" s="114">
        <v>3103</v>
      </c>
      <c r="B1459" s="114" t="s">
        <v>1719</v>
      </c>
      <c r="C1459" s="114" t="s">
        <v>85</v>
      </c>
      <c r="D1459" s="114" t="s">
        <v>5233</v>
      </c>
      <c r="E1459" s="114" t="s">
        <v>5234</v>
      </c>
      <c r="F1459" s="115">
        <v>44847</v>
      </c>
      <c r="G1459" s="114" t="s">
        <v>5235</v>
      </c>
      <c r="H1459" s="116">
        <v>2019600</v>
      </c>
      <c r="I1459" s="116">
        <v>2019600</v>
      </c>
      <c r="J1459" s="116">
        <v>2019600</v>
      </c>
      <c r="K1459" s="116">
        <v>0</v>
      </c>
      <c r="L1459" s="116">
        <v>0</v>
      </c>
      <c r="M1459" s="116">
        <v>0</v>
      </c>
      <c r="N1459" s="116">
        <v>0</v>
      </c>
      <c r="O1459" s="116">
        <v>0</v>
      </c>
      <c r="P1459" s="120">
        <v>0</v>
      </c>
      <c r="Q1459" s="27" t="str">
        <f>IF(G1459="01 Jan 1900","Unregistered","Registered")</f>
        <v>Registered</v>
      </c>
      <c r="R1459" s="121">
        <f>I1459/H1459</f>
        <v>1</v>
      </c>
      <c r="T1459" s="117">
        <f t="shared" si="106"/>
        <v>0</v>
      </c>
      <c r="U1459" s="117">
        <f t="shared" si="107"/>
        <v>0</v>
      </c>
    </row>
    <row r="1460" spans="1:21" x14ac:dyDescent="0.3">
      <c r="A1460" s="114">
        <v>3104</v>
      </c>
      <c r="B1460" s="114" t="s">
        <v>1719</v>
      </c>
      <c r="C1460" s="114" t="s">
        <v>85</v>
      </c>
      <c r="D1460" s="114" t="s">
        <v>2311</v>
      </c>
      <c r="E1460" s="114" t="s">
        <v>5236</v>
      </c>
      <c r="F1460" s="115">
        <v>44603</v>
      </c>
      <c r="G1460" s="114" t="s">
        <v>5142</v>
      </c>
      <c r="H1460" s="116">
        <v>2074219</v>
      </c>
      <c r="I1460" s="116">
        <v>2074219</v>
      </c>
      <c r="J1460" s="116">
        <v>2074219</v>
      </c>
      <c r="K1460" s="116">
        <v>0</v>
      </c>
      <c r="L1460" s="116">
        <v>0</v>
      </c>
      <c r="M1460" s="116">
        <v>0</v>
      </c>
      <c r="N1460" s="116">
        <v>0</v>
      </c>
      <c r="O1460" s="116">
        <v>0</v>
      </c>
      <c r="P1460" s="120">
        <v>0</v>
      </c>
      <c r="Q1460" s="27" t="str">
        <f>IF(G1460="01 Jan 1900","Unregistered","Registered")</f>
        <v>Registered</v>
      </c>
      <c r="R1460" s="121">
        <f>I1460/H1460</f>
        <v>1</v>
      </c>
      <c r="T1460" s="117">
        <f t="shared" si="106"/>
        <v>0</v>
      </c>
      <c r="U1460" s="117">
        <f t="shared" si="107"/>
        <v>0</v>
      </c>
    </row>
    <row r="1461" spans="1:21" x14ac:dyDescent="0.3">
      <c r="A1461" s="114">
        <v>3105</v>
      </c>
      <c r="B1461" s="114" t="s">
        <v>1719</v>
      </c>
      <c r="C1461" s="114" t="s">
        <v>85</v>
      </c>
      <c r="D1461" s="114" t="s">
        <v>1552</v>
      </c>
      <c r="E1461" s="114" t="s">
        <v>5237</v>
      </c>
      <c r="F1461" s="115">
        <v>45136</v>
      </c>
      <c r="G1461" s="114" t="s">
        <v>2424</v>
      </c>
      <c r="H1461" s="116">
        <v>1970980</v>
      </c>
      <c r="I1461" s="116">
        <v>1970980</v>
      </c>
      <c r="J1461" s="116">
        <v>1970980</v>
      </c>
      <c r="K1461" s="116">
        <v>0</v>
      </c>
      <c r="L1461" s="116">
        <v>0</v>
      </c>
      <c r="M1461" s="116">
        <v>0</v>
      </c>
      <c r="N1461" s="116">
        <v>0</v>
      </c>
      <c r="O1461" s="116">
        <v>0</v>
      </c>
      <c r="P1461" s="120">
        <v>0</v>
      </c>
      <c r="Q1461" s="27" t="str">
        <f>IF(G1461="01 Jan 1900","Unregistered","Registered")</f>
        <v>Registered</v>
      </c>
      <c r="R1461" s="121">
        <f>I1461/H1461</f>
        <v>1</v>
      </c>
      <c r="T1461" s="117">
        <f t="shared" si="106"/>
        <v>0</v>
      </c>
      <c r="U1461" s="117">
        <f t="shared" si="107"/>
        <v>0</v>
      </c>
    </row>
    <row r="1462" spans="1:21" x14ac:dyDescent="0.3">
      <c r="A1462" s="114">
        <v>3106</v>
      </c>
      <c r="B1462" s="114" t="s">
        <v>1719</v>
      </c>
      <c r="C1462" s="114" t="s">
        <v>85</v>
      </c>
      <c r="D1462" s="114" t="s">
        <v>5238</v>
      </c>
      <c r="E1462" s="114" t="s">
        <v>5239</v>
      </c>
      <c r="F1462" s="115">
        <v>44883</v>
      </c>
      <c r="G1462" s="114" t="s">
        <v>4109</v>
      </c>
      <c r="H1462" s="116">
        <v>2019600</v>
      </c>
      <c r="I1462" s="116">
        <v>2019600</v>
      </c>
      <c r="J1462" s="116">
        <v>2019600</v>
      </c>
      <c r="K1462" s="116">
        <v>0</v>
      </c>
      <c r="L1462" s="116">
        <v>0</v>
      </c>
      <c r="M1462" s="116">
        <v>0</v>
      </c>
      <c r="N1462" s="116">
        <v>0</v>
      </c>
      <c r="O1462" s="116">
        <v>0</v>
      </c>
      <c r="P1462" s="120">
        <v>0</v>
      </c>
      <c r="Q1462" s="27" t="str">
        <f>IF(G1462="01 Jan 1900","Unregistered","Registered")</f>
        <v>Registered</v>
      </c>
      <c r="R1462" s="121">
        <f>I1462/H1462</f>
        <v>1</v>
      </c>
      <c r="T1462" s="117">
        <f t="shared" si="106"/>
        <v>0</v>
      </c>
      <c r="U1462" s="117">
        <f t="shared" si="107"/>
        <v>0</v>
      </c>
    </row>
    <row r="1463" spans="1:21" x14ac:dyDescent="0.3">
      <c r="A1463" s="114">
        <v>3107</v>
      </c>
      <c r="B1463" s="114" t="s">
        <v>1719</v>
      </c>
      <c r="C1463" s="114" t="s">
        <v>85</v>
      </c>
      <c r="D1463" s="114" t="s">
        <v>5240</v>
      </c>
      <c r="E1463" s="114" t="s">
        <v>5241</v>
      </c>
      <c r="F1463" s="115">
        <v>45135</v>
      </c>
      <c r="G1463" s="114" t="s">
        <v>1963</v>
      </c>
      <c r="H1463" s="116">
        <v>1970980</v>
      </c>
      <c r="I1463" s="116">
        <v>1970980</v>
      </c>
      <c r="J1463" s="116">
        <v>1970980</v>
      </c>
      <c r="K1463" s="116">
        <v>0</v>
      </c>
      <c r="L1463" s="116">
        <v>0</v>
      </c>
      <c r="M1463" s="116">
        <v>0</v>
      </c>
      <c r="N1463" s="116">
        <v>0</v>
      </c>
      <c r="O1463" s="116">
        <v>0</v>
      </c>
      <c r="P1463" s="120">
        <v>0</v>
      </c>
      <c r="Q1463" s="27" t="str">
        <f>IF(G1463="01 Jan 1900","Unregistered","Registered")</f>
        <v>Registered</v>
      </c>
      <c r="R1463" s="121">
        <f>I1463/H1463</f>
        <v>1</v>
      </c>
      <c r="T1463" s="117">
        <f t="shared" si="106"/>
        <v>0</v>
      </c>
      <c r="U1463" s="117">
        <f t="shared" si="107"/>
        <v>0</v>
      </c>
    </row>
    <row r="1464" spans="1:21" x14ac:dyDescent="0.3">
      <c r="A1464" s="114">
        <v>3108</v>
      </c>
      <c r="B1464" s="114" t="s">
        <v>1719</v>
      </c>
      <c r="C1464" s="114" t="s">
        <v>85</v>
      </c>
      <c r="D1464" s="114" t="s">
        <v>5242</v>
      </c>
      <c r="E1464" s="114" t="s">
        <v>5243</v>
      </c>
      <c r="F1464" s="115">
        <v>45135</v>
      </c>
      <c r="G1464" s="114" t="s">
        <v>2598</v>
      </c>
      <c r="H1464" s="116">
        <v>1970980</v>
      </c>
      <c r="I1464" s="116">
        <v>1970980</v>
      </c>
      <c r="J1464" s="116">
        <v>1970980</v>
      </c>
      <c r="K1464" s="116">
        <v>0</v>
      </c>
      <c r="L1464" s="116">
        <v>0</v>
      </c>
      <c r="M1464" s="116">
        <v>0</v>
      </c>
      <c r="N1464" s="116">
        <v>0</v>
      </c>
      <c r="O1464" s="116">
        <v>0</v>
      </c>
      <c r="P1464" s="120">
        <v>0</v>
      </c>
      <c r="Q1464" s="27" t="str">
        <f>IF(G1464="01 Jan 1900","Unregistered","Registered")</f>
        <v>Registered</v>
      </c>
      <c r="R1464" s="121">
        <f>I1464/H1464</f>
        <v>1</v>
      </c>
      <c r="T1464" s="117">
        <f t="shared" si="106"/>
        <v>0</v>
      </c>
      <c r="U1464" s="117">
        <f t="shared" si="107"/>
        <v>0</v>
      </c>
    </row>
    <row r="1465" spans="1:21" x14ac:dyDescent="0.3">
      <c r="A1465" s="114">
        <v>3109</v>
      </c>
      <c r="B1465" s="114" t="s">
        <v>1719</v>
      </c>
      <c r="C1465" s="114" t="s">
        <v>85</v>
      </c>
      <c r="D1465" s="114" t="s">
        <v>5244</v>
      </c>
      <c r="E1465" s="114" t="s">
        <v>5245</v>
      </c>
      <c r="F1465" s="115">
        <v>44739</v>
      </c>
      <c r="G1465" s="114" t="s">
        <v>2772</v>
      </c>
      <c r="H1465" s="116">
        <v>2020000</v>
      </c>
      <c r="I1465" s="116">
        <v>2020000</v>
      </c>
      <c r="J1465" s="116">
        <v>2020000</v>
      </c>
      <c r="K1465" s="116">
        <v>0</v>
      </c>
      <c r="L1465" s="116">
        <v>0</v>
      </c>
      <c r="M1465" s="116">
        <v>0</v>
      </c>
      <c r="N1465" s="116">
        <v>0</v>
      </c>
      <c r="O1465" s="116">
        <v>0</v>
      </c>
      <c r="P1465" s="120">
        <v>0</v>
      </c>
      <c r="Q1465" s="27" t="str">
        <f>IF(G1465="01 Jan 1900","Unregistered","Registered")</f>
        <v>Registered</v>
      </c>
      <c r="R1465" s="121">
        <f>I1465/H1465</f>
        <v>1</v>
      </c>
      <c r="T1465" s="117">
        <f t="shared" si="106"/>
        <v>0</v>
      </c>
      <c r="U1465" s="117">
        <f t="shared" si="107"/>
        <v>0</v>
      </c>
    </row>
    <row r="1466" spans="1:21" x14ac:dyDescent="0.3">
      <c r="A1466" s="114">
        <v>3111</v>
      </c>
      <c r="B1466" s="114" t="s">
        <v>1719</v>
      </c>
      <c r="C1466" s="114" t="s">
        <v>85</v>
      </c>
      <c r="D1466" s="114" t="s">
        <v>5248</v>
      </c>
      <c r="E1466" s="114" t="s">
        <v>5249</v>
      </c>
      <c r="F1466" s="115">
        <v>45219</v>
      </c>
      <c r="G1466" s="114" t="s">
        <v>2598</v>
      </c>
      <c r="H1466" s="116">
        <v>1970980</v>
      </c>
      <c r="I1466" s="116">
        <v>1970980</v>
      </c>
      <c r="J1466" s="116">
        <v>1970980</v>
      </c>
      <c r="K1466" s="116">
        <v>0</v>
      </c>
      <c r="L1466" s="116">
        <v>0</v>
      </c>
      <c r="M1466" s="116">
        <v>0</v>
      </c>
      <c r="N1466" s="116">
        <v>0</v>
      </c>
      <c r="O1466" s="116">
        <v>0</v>
      </c>
      <c r="P1466" s="120">
        <v>0</v>
      </c>
      <c r="Q1466" s="27" t="str">
        <f>IF(G1466="01 Jan 1900","Unregistered","Registered")</f>
        <v>Registered</v>
      </c>
      <c r="R1466" s="121">
        <f>I1466/H1466</f>
        <v>1</v>
      </c>
      <c r="T1466" s="117">
        <f t="shared" si="106"/>
        <v>0</v>
      </c>
      <c r="U1466" s="117">
        <f t="shared" si="107"/>
        <v>0</v>
      </c>
    </row>
    <row r="1467" spans="1:21" x14ac:dyDescent="0.3">
      <c r="A1467" s="114">
        <v>3112</v>
      </c>
      <c r="B1467" s="114" t="s">
        <v>1719</v>
      </c>
      <c r="C1467" s="114" t="s">
        <v>85</v>
      </c>
      <c r="D1467" s="114" t="s">
        <v>5250</v>
      </c>
      <c r="E1467" s="114" t="s">
        <v>5251</v>
      </c>
      <c r="F1467" s="115">
        <v>43626</v>
      </c>
      <c r="G1467" s="114" t="s">
        <v>5252</v>
      </c>
      <c r="H1467" s="116">
        <v>2800000</v>
      </c>
      <c r="I1467" s="116">
        <v>2800000</v>
      </c>
      <c r="J1467" s="116">
        <v>2800000</v>
      </c>
      <c r="K1467" s="116">
        <v>0</v>
      </c>
      <c r="L1467" s="116">
        <v>0</v>
      </c>
      <c r="M1467" s="116">
        <v>0</v>
      </c>
      <c r="N1467" s="116">
        <v>0</v>
      </c>
      <c r="O1467" s="116">
        <v>0</v>
      </c>
      <c r="P1467" s="120">
        <v>0</v>
      </c>
      <c r="Q1467" s="27" t="str">
        <f>IF(G1467="01 Jan 1900","Unregistered","Registered")</f>
        <v>Registered</v>
      </c>
      <c r="R1467" s="121">
        <f>I1467/H1467</f>
        <v>1</v>
      </c>
      <c r="T1467" s="117">
        <f t="shared" si="106"/>
        <v>0</v>
      </c>
      <c r="U1467" s="117">
        <f t="shared" si="107"/>
        <v>0</v>
      </c>
    </row>
    <row r="1468" spans="1:21" x14ac:dyDescent="0.3">
      <c r="A1468" s="114">
        <v>3113</v>
      </c>
      <c r="B1468" s="114" t="s">
        <v>1719</v>
      </c>
      <c r="C1468" s="114" t="s">
        <v>85</v>
      </c>
      <c r="D1468" s="114" t="s">
        <v>5253</v>
      </c>
      <c r="E1468" s="114" t="s">
        <v>5254</v>
      </c>
      <c r="F1468" s="115">
        <v>42880</v>
      </c>
      <c r="G1468" s="114" t="s">
        <v>5080</v>
      </c>
      <c r="H1468" s="116">
        <v>3000000</v>
      </c>
      <c r="I1468" s="116">
        <v>3000000</v>
      </c>
      <c r="J1468" s="116">
        <v>3000000</v>
      </c>
      <c r="K1468" s="116">
        <v>0</v>
      </c>
      <c r="L1468" s="116">
        <v>0</v>
      </c>
      <c r="M1468" s="116">
        <v>0</v>
      </c>
      <c r="N1468" s="116">
        <v>0</v>
      </c>
      <c r="O1468" s="116">
        <v>0</v>
      </c>
      <c r="P1468" s="120">
        <v>0</v>
      </c>
      <c r="Q1468" s="27" t="str">
        <f>IF(G1468="01 Jan 1900","Unregistered","Registered")</f>
        <v>Registered</v>
      </c>
      <c r="R1468" s="121">
        <f>I1468/H1468</f>
        <v>1</v>
      </c>
      <c r="T1468" s="117">
        <f t="shared" si="106"/>
        <v>0</v>
      </c>
      <c r="U1468" s="117">
        <f t="shared" si="107"/>
        <v>0</v>
      </c>
    </row>
    <row r="1469" spans="1:21" x14ac:dyDescent="0.3">
      <c r="A1469" s="114">
        <v>3114</v>
      </c>
      <c r="B1469" s="114" t="s">
        <v>1719</v>
      </c>
      <c r="C1469" s="114" t="s">
        <v>85</v>
      </c>
      <c r="D1469" s="114" t="s">
        <v>1986</v>
      </c>
      <c r="E1469" s="114" t="s">
        <v>5255</v>
      </c>
      <c r="F1469" s="115">
        <v>43593</v>
      </c>
      <c r="G1469" s="114" t="s">
        <v>1828</v>
      </c>
      <c r="H1469" s="116">
        <v>2775200</v>
      </c>
      <c r="I1469" s="116">
        <v>2775200</v>
      </c>
      <c r="J1469" s="116">
        <v>2775200</v>
      </c>
      <c r="K1469" s="116">
        <v>0</v>
      </c>
      <c r="L1469" s="116">
        <v>0</v>
      </c>
      <c r="M1469" s="116">
        <v>0</v>
      </c>
      <c r="N1469" s="116">
        <v>0</v>
      </c>
      <c r="O1469" s="116">
        <v>0</v>
      </c>
      <c r="P1469" s="120">
        <v>0</v>
      </c>
      <c r="Q1469" s="27" t="str">
        <f>IF(G1469="01 Jan 1900","Unregistered","Registered")</f>
        <v>Registered</v>
      </c>
      <c r="R1469" s="121">
        <f>I1469/H1469</f>
        <v>1</v>
      </c>
      <c r="T1469" s="117">
        <f t="shared" si="106"/>
        <v>0</v>
      </c>
      <c r="U1469" s="117">
        <f t="shared" si="107"/>
        <v>0</v>
      </c>
    </row>
    <row r="1470" spans="1:21" x14ac:dyDescent="0.3">
      <c r="A1470" s="114">
        <v>3115</v>
      </c>
      <c r="B1470" s="114" t="s">
        <v>1719</v>
      </c>
      <c r="C1470" s="114" t="s">
        <v>85</v>
      </c>
      <c r="D1470" s="114" t="s">
        <v>5256</v>
      </c>
      <c r="E1470" s="114" t="s">
        <v>5257</v>
      </c>
      <c r="F1470" s="115">
        <v>43535</v>
      </c>
      <c r="G1470" s="114" t="s">
        <v>5258</v>
      </c>
      <c r="H1470" s="116">
        <v>2400000</v>
      </c>
      <c r="I1470" s="116">
        <v>2400000</v>
      </c>
      <c r="J1470" s="116">
        <v>2400000</v>
      </c>
      <c r="K1470" s="116">
        <v>0</v>
      </c>
      <c r="L1470" s="116">
        <v>0</v>
      </c>
      <c r="M1470" s="116">
        <v>0</v>
      </c>
      <c r="N1470" s="116">
        <v>0</v>
      </c>
      <c r="O1470" s="116">
        <v>0</v>
      </c>
      <c r="P1470" s="120">
        <v>0</v>
      </c>
      <c r="Q1470" s="27" t="str">
        <f>IF(G1470="01 Jan 1900","Unregistered","Registered")</f>
        <v>Registered</v>
      </c>
      <c r="R1470" s="121">
        <f>I1470/H1470</f>
        <v>1</v>
      </c>
      <c r="T1470" s="117">
        <f t="shared" si="106"/>
        <v>0</v>
      </c>
      <c r="U1470" s="117">
        <f t="shared" si="107"/>
        <v>0</v>
      </c>
    </row>
    <row r="1471" spans="1:21" x14ac:dyDescent="0.3">
      <c r="A1471" s="114">
        <v>3116</v>
      </c>
      <c r="B1471" s="114" t="s">
        <v>1719</v>
      </c>
      <c r="C1471" s="114" t="s">
        <v>85</v>
      </c>
      <c r="D1471" s="114" t="s">
        <v>5259</v>
      </c>
      <c r="E1471" s="114" t="s">
        <v>5260</v>
      </c>
      <c r="F1471" s="115">
        <v>43838</v>
      </c>
      <c r="G1471" s="114" t="s">
        <v>5261</v>
      </c>
      <c r="H1471" s="116">
        <v>2691400</v>
      </c>
      <c r="I1471" s="116">
        <v>2691400</v>
      </c>
      <c r="J1471" s="116">
        <v>2691400</v>
      </c>
      <c r="K1471" s="116">
        <v>0</v>
      </c>
      <c r="L1471" s="116">
        <v>0</v>
      </c>
      <c r="M1471" s="116">
        <v>0</v>
      </c>
      <c r="N1471" s="116">
        <v>0</v>
      </c>
      <c r="O1471" s="116">
        <v>0</v>
      </c>
      <c r="P1471" s="120">
        <v>0</v>
      </c>
      <c r="Q1471" s="27" t="str">
        <f>IF(G1471="01 Jan 1900","Unregistered","Registered")</f>
        <v>Registered</v>
      </c>
      <c r="R1471" s="121">
        <f>I1471/H1471</f>
        <v>1</v>
      </c>
      <c r="T1471" s="117">
        <f t="shared" si="106"/>
        <v>0</v>
      </c>
      <c r="U1471" s="117">
        <f t="shared" si="107"/>
        <v>0</v>
      </c>
    </row>
    <row r="1472" spans="1:21" x14ac:dyDescent="0.3">
      <c r="A1472" s="114">
        <v>3117</v>
      </c>
      <c r="B1472" s="114" t="s">
        <v>1719</v>
      </c>
      <c r="C1472" s="114" t="s">
        <v>85</v>
      </c>
      <c r="D1472" s="114" t="s">
        <v>3650</v>
      </c>
      <c r="E1472" s="114" t="s">
        <v>5262</v>
      </c>
      <c r="F1472" s="115">
        <v>42693</v>
      </c>
      <c r="G1472" s="114" t="s">
        <v>5263</v>
      </c>
      <c r="H1472" s="116">
        <v>2800000</v>
      </c>
      <c r="I1472" s="116">
        <v>2800000</v>
      </c>
      <c r="J1472" s="116">
        <v>2800000</v>
      </c>
      <c r="K1472" s="116">
        <v>0</v>
      </c>
      <c r="L1472" s="116">
        <v>0</v>
      </c>
      <c r="M1472" s="116">
        <v>0</v>
      </c>
      <c r="N1472" s="116">
        <v>0</v>
      </c>
      <c r="O1472" s="116">
        <v>0</v>
      </c>
      <c r="P1472" s="120">
        <v>0</v>
      </c>
      <c r="Q1472" s="27" t="str">
        <f>IF(G1472="01 Jan 1900","Unregistered","Registered")</f>
        <v>Registered</v>
      </c>
      <c r="R1472" s="121">
        <f>I1472/H1472</f>
        <v>1</v>
      </c>
      <c r="T1472" s="117">
        <f t="shared" si="106"/>
        <v>0</v>
      </c>
      <c r="U1472" s="117">
        <f t="shared" si="107"/>
        <v>0</v>
      </c>
    </row>
    <row r="1473" spans="1:29" x14ac:dyDescent="0.3">
      <c r="A1473" s="114">
        <v>3118</v>
      </c>
      <c r="B1473" s="114" t="s">
        <v>1719</v>
      </c>
      <c r="C1473" s="114" t="s">
        <v>85</v>
      </c>
      <c r="D1473" s="114" t="s">
        <v>5264</v>
      </c>
      <c r="E1473" s="114" t="s">
        <v>5265</v>
      </c>
      <c r="F1473" s="115">
        <v>42692</v>
      </c>
      <c r="G1473" s="114" t="s">
        <v>5263</v>
      </c>
      <c r="H1473" s="116">
        <v>2800000</v>
      </c>
      <c r="I1473" s="116">
        <v>2800000</v>
      </c>
      <c r="J1473" s="116">
        <v>2800000</v>
      </c>
      <c r="K1473" s="116">
        <v>0</v>
      </c>
      <c r="L1473" s="116">
        <v>0</v>
      </c>
      <c r="M1473" s="116">
        <v>0</v>
      </c>
      <c r="N1473" s="116">
        <v>0</v>
      </c>
      <c r="O1473" s="116">
        <v>0</v>
      </c>
      <c r="P1473" s="120">
        <v>0</v>
      </c>
      <c r="Q1473" s="27" t="str">
        <f>IF(G1473="01 Jan 1900","Unregistered","Registered")</f>
        <v>Registered</v>
      </c>
      <c r="R1473" s="121">
        <f>I1473/H1473</f>
        <v>1</v>
      </c>
      <c r="T1473" s="117">
        <f t="shared" si="106"/>
        <v>0</v>
      </c>
      <c r="U1473" s="117">
        <f t="shared" si="107"/>
        <v>0</v>
      </c>
    </row>
    <row r="1474" spans="1:29" x14ac:dyDescent="0.3">
      <c r="A1474" s="114">
        <v>3119</v>
      </c>
      <c r="B1474" s="114" t="s">
        <v>1719</v>
      </c>
      <c r="C1474" s="114" t="s">
        <v>85</v>
      </c>
      <c r="D1474" s="114" t="s">
        <v>5266</v>
      </c>
      <c r="E1474" s="114" t="s">
        <v>5267</v>
      </c>
      <c r="F1474" s="115">
        <v>42692</v>
      </c>
      <c r="G1474" s="114" t="s">
        <v>5263</v>
      </c>
      <c r="H1474" s="116">
        <v>2800000</v>
      </c>
      <c r="I1474" s="116">
        <v>2800000</v>
      </c>
      <c r="J1474" s="116">
        <v>2800000</v>
      </c>
      <c r="K1474" s="116">
        <v>0</v>
      </c>
      <c r="L1474" s="116">
        <v>0</v>
      </c>
      <c r="M1474" s="116">
        <v>0</v>
      </c>
      <c r="N1474" s="116">
        <v>0</v>
      </c>
      <c r="O1474" s="116">
        <v>0</v>
      </c>
      <c r="P1474" s="120">
        <v>0</v>
      </c>
      <c r="Q1474" s="27" t="str">
        <f>IF(G1474="01 Jan 1900","Unregistered","Registered")</f>
        <v>Registered</v>
      </c>
      <c r="R1474" s="121">
        <f>I1474/H1474</f>
        <v>1</v>
      </c>
      <c r="T1474" s="117">
        <f t="shared" si="106"/>
        <v>0</v>
      </c>
      <c r="U1474" s="117">
        <f t="shared" si="107"/>
        <v>0</v>
      </c>
    </row>
    <row r="1475" spans="1:29" x14ac:dyDescent="0.3">
      <c r="A1475" s="114">
        <v>3120</v>
      </c>
      <c r="B1475" s="114" t="s">
        <v>1719</v>
      </c>
      <c r="C1475" s="114" t="s">
        <v>85</v>
      </c>
      <c r="D1475" s="114" t="s">
        <v>5268</v>
      </c>
      <c r="E1475" s="114" t="s">
        <v>5269</v>
      </c>
      <c r="F1475" s="115">
        <v>42693</v>
      </c>
      <c r="G1475" s="114" t="s">
        <v>5263</v>
      </c>
      <c r="H1475" s="116">
        <v>2800000</v>
      </c>
      <c r="I1475" s="116">
        <v>2800000</v>
      </c>
      <c r="J1475" s="116">
        <v>2800000</v>
      </c>
      <c r="K1475" s="116">
        <v>0</v>
      </c>
      <c r="L1475" s="116">
        <v>0</v>
      </c>
      <c r="M1475" s="116">
        <v>0</v>
      </c>
      <c r="N1475" s="116">
        <v>0</v>
      </c>
      <c r="O1475" s="116">
        <v>0</v>
      </c>
      <c r="P1475" s="120">
        <v>0</v>
      </c>
      <c r="Q1475" s="27" t="str">
        <f>IF(G1475="01 Jan 1900","Unregistered","Registered")</f>
        <v>Registered</v>
      </c>
      <c r="R1475" s="121">
        <f>I1475/H1475</f>
        <v>1</v>
      </c>
      <c r="T1475" s="117">
        <f t="shared" si="106"/>
        <v>0</v>
      </c>
      <c r="U1475" s="117">
        <f t="shared" si="107"/>
        <v>0</v>
      </c>
    </row>
    <row r="1476" spans="1:29" x14ac:dyDescent="0.3">
      <c r="A1476" s="114">
        <v>3121</v>
      </c>
      <c r="B1476" s="114" t="s">
        <v>1719</v>
      </c>
      <c r="C1476" s="114" t="s">
        <v>85</v>
      </c>
      <c r="D1476" s="114" t="s">
        <v>5270</v>
      </c>
      <c r="E1476" s="114" t="s">
        <v>5269</v>
      </c>
      <c r="F1476" s="115">
        <v>42693</v>
      </c>
      <c r="G1476" s="114" t="s">
        <v>5263</v>
      </c>
      <c r="H1476" s="116">
        <v>2800000</v>
      </c>
      <c r="I1476" s="116">
        <v>2800000</v>
      </c>
      <c r="J1476" s="116">
        <v>2800000</v>
      </c>
      <c r="K1476" s="116">
        <v>0</v>
      </c>
      <c r="L1476" s="116">
        <v>0</v>
      </c>
      <c r="M1476" s="116">
        <v>0</v>
      </c>
      <c r="N1476" s="116">
        <v>0</v>
      </c>
      <c r="O1476" s="116">
        <v>0</v>
      </c>
      <c r="P1476" s="120">
        <v>0</v>
      </c>
      <c r="Q1476" s="27" t="str">
        <f>IF(G1476="01 Jan 1900","Unregistered","Registered")</f>
        <v>Registered</v>
      </c>
      <c r="R1476" s="121">
        <f>I1476/H1476</f>
        <v>1</v>
      </c>
      <c r="T1476" s="117">
        <f t="shared" si="106"/>
        <v>0</v>
      </c>
      <c r="U1476" s="117">
        <f t="shared" si="107"/>
        <v>0</v>
      </c>
    </row>
    <row r="1477" spans="1:29" x14ac:dyDescent="0.3">
      <c r="A1477" s="114">
        <v>3122</v>
      </c>
      <c r="B1477" s="114" t="s">
        <v>1719</v>
      </c>
      <c r="C1477" s="114" t="s">
        <v>85</v>
      </c>
      <c r="D1477" s="114" t="s">
        <v>5271</v>
      </c>
      <c r="E1477" s="114" t="s">
        <v>5272</v>
      </c>
      <c r="F1477" s="115">
        <v>42693</v>
      </c>
      <c r="G1477" s="114" t="s">
        <v>5263</v>
      </c>
      <c r="H1477" s="116">
        <v>2800000</v>
      </c>
      <c r="I1477" s="116">
        <v>2800000</v>
      </c>
      <c r="J1477" s="116">
        <v>2800000</v>
      </c>
      <c r="K1477" s="116">
        <v>0</v>
      </c>
      <c r="L1477" s="116">
        <v>0</v>
      </c>
      <c r="M1477" s="116">
        <v>0</v>
      </c>
      <c r="N1477" s="116">
        <v>0</v>
      </c>
      <c r="O1477" s="116">
        <v>0</v>
      </c>
      <c r="P1477" s="120">
        <v>0</v>
      </c>
      <c r="Q1477" s="27" t="str">
        <f>IF(G1477="01 Jan 1900","Unregistered","Registered")</f>
        <v>Registered</v>
      </c>
      <c r="R1477" s="121">
        <f>I1477/H1477</f>
        <v>1</v>
      </c>
      <c r="T1477" s="117">
        <f t="shared" si="106"/>
        <v>0</v>
      </c>
      <c r="U1477" s="117">
        <f t="shared" si="107"/>
        <v>0</v>
      </c>
    </row>
    <row r="1478" spans="1:29" x14ac:dyDescent="0.3">
      <c r="A1478" s="99">
        <v>1493</v>
      </c>
      <c r="B1478" s="99" t="s">
        <v>1719</v>
      </c>
      <c r="C1478" s="99" t="s">
        <v>85</v>
      </c>
      <c r="D1478" s="99" t="s">
        <v>4823</v>
      </c>
      <c r="E1478" s="99" t="s">
        <v>4824</v>
      </c>
      <c r="F1478" s="100">
        <v>43538</v>
      </c>
      <c r="G1478" s="99" t="s">
        <v>1898</v>
      </c>
      <c r="H1478" s="96">
        <v>3000000</v>
      </c>
      <c r="I1478" s="96">
        <f t="shared" ref="I1478:I1481" si="108">H1478*R1478</f>
        <v>3000000</v>
      </c>
      <c r="J1478" s="96">
        <v>2992716</v>
      </c>
      <c r="K1478" s="96">
        <f t="shared" ref="K1478:K1481" si="109">I1478-J1478</f>
        <v>7284</v>
      </c>
      <c r="L1478" s="97">
        <f>IF(AND($S1478&gt;=0,$S1478&lt;=30),$K1478,0)</f>
        <v>0</v>
      </c>
      <c r="M1478" s="97">
        <f>IF(AND($S1478&gt;=31,$S1478&lt;=60),$K1478,0)</f>
        <v>0</v>
      </c>
      <c r="N1478" s="97">
        <f>IF(AND($S1478&gt;=61,$S1478&lt;=90),$K1478,0)</f>
        <v>0</v>
      </c>
      <c r="O1478" s="97">
        <f>IF(AND($S1478&gt;=91,$S1478&lt;=120),$K1478,0)</f>
        <v>0</v>
      </c>
      <c r="P1478" s="98">
        <f>IF($S1478&gt;120,$K1478,0)</f>
        <v>7284</v>
      </c>
      <c r="Q1478" s="101" t="str">
        <f>IF(G1478="01 Jan 1900","Unregistered","Registered")</f>
        <v>Unregistered</v>
      </c>
      <c r="R1478" s="123">
        <v>1</v>
      </c>
      <c r="S1478" s="95">
        <f>DATE(2026,4,30)-F1478</f>
        <v>2604</v>
      </c>
      <c r="T1478" s="101"/>
      <c r="U1478" s="101"/>
      <c r="V1478" s="101"/>
      <c r="W1478" s="101"/>
      <c r="X1478" s="101"/>
      <c r="Y1478" s="101"/>
      <c r="Z1478" s="101"/>
      <c r="AA1478" s="101"/>
      <c r="AB1478" s="101"/>
      <c r="AC1478" s="101"/>
    </row>
    <row r="1479" spans="1:29" x14ac:dyDescent="0.3">
      <c r="A1479" s="99">
        <v>3110</v>
      </c>
      <c r="B1479" s="99" t="s">
        <v>1719</v>
      </c>
      <c r="C1479" s="99" t="s">
        <v>85</v>
      </c>
      <c r="D1479" s="99" t="s">
        <v>5246</v>
      </c>
      <c r="E1479" s="99" t="s">
        <v>5247</v>
      </c>
      <c r="F1479" s="100">
        <v>42608</v>
      </c>
      <c r="G1479" s="99" t="s">
        <v>1898</v>
      </c>
      <c r="H1479" s="96">
        <v>3277272</v>
      </c>
      <c r="I1479" s="96">
        <f t="shared" si="108"/>
        <v>3277272</v>
      </c>
      <c r="J1479" s="96">
        <v>3277272</v>
      </c>
      <c r="K1479" s="96">
        <f t="shared" si="109"/>
        <v>0</v>
      </c>
      <c r="L1479" s="96">
        <v>0</v>
      </c>
      <c r="M1479" s="96">
        <v>0</v>
      </c>
      <c r="N1479" s="96">
        <v>0</v>
      </c>
      <c r="O1479" s="96">
        <v>0</v>
      </c>
      <c r="P1479" s="122">
        <v>0</v>
      </c>
      <c r="Q1479" s="101" t="str">
        <f>IF(G1479="01 Jan 1900","Unregistered","Registered")</f>
        <v>Unregistered</v>
      </c>
      <c r="R1479" s="123">
        <v>1</v>
      </c>
      <c r="S1479" s="95">
        <f>DATE(2026,4,30)-F1479</f>
        <v>3534</v>
      </c>
      <c r="T1479" s="101"/>
      <c r="U1479" s="101"/>
      <c r="V1479" s="101"/>
      <c r="W1479" s="101"/>
      <c r="X1479" s="101"/>
      <c r="Y1479" s="101"/>
      <c r="Z1479" s="101"/>
      <c r="AA1479" s="101"/>
      <c r="AB1479" s="101"/>
      <c r="AC1479" s="101"/>
    </row>
    <row r="1480" spans="1:29" x14ac:dyDescent="0.3">
      <c r="A1480" s="99">
        <v>10450</v>
      </c>
      <c r="B1480" s="99" t="s">
        <v>62</v>
      </c>
      <c r="C1480" s="99" t="s">
        <v>390</v>
      </c>
      <c r="D1480" s="99" t="s">
        <v>10016</v>
      </c>
      <c r="E1480" s="99" t="s">
        <v>5769</v>
      </c>
      <c r="F1480" s="100">
        <v>45351</v>
      </c>
      <c r="G1480" s="99" t="s">
        <v>1898</v>
      </c>
      <c r="H1480" s="96">
        <v>6670000</v>
      </c>
      <c r="I1480" s="96">
        <f t="shared" si="108"/>
        <v>6670000</v>
      </c>
      <c r="J1480" s="96">
        <v>1000000</v>
      </c>
      <c r="K1480" s="96">
        <f t="shared" si="109"/>
        <v>5670000</v>
      </c>
      <c r="L1480" s="97">
        <f>IF(AND($S1480&gt;=0,$S1480&lt;=30),$K1480,0)</f>
        <v>0</v>
      </c>
      <c r="M1480" s="97">
        <f>IF(AND($S1480&gt;=31,$S1480&lt;=60),$K1480,0)</f>
        <v>0</v>
      </c>
      <c r="N1480" s="97">
        <f>IF(AND($S1480&gt;=61,$S1480&lt;=90),$K1480,0)</f>
        <v>0</v>
      </c>
      <c r="O1480" s="97">
        <f>IF(AND($S1480&gt;=91,$S1480&lt;=120),$K1480,0)</f>
        <v>0</v>
      </c>
      <c r="P1480" s="98">
        <f>IF($S1480&gt;120,$K1480,0)</f>
        <v>5670000</v>
      </c>
      <c r="Q1480" s="101" t="str">
        <f>IF(G1480="01 Jan 1900","Unregistered","Registered")</f>
        <v>Unregistered</v>
      </c>
      <c r="R1480" s="123">
        <v>1</v>
      </c>
      <c r="S1480" s="95">
        <f>DATE(2026,4,30)-F1480</f>
        <v>791</v>
      </c>
      <c r="T1480" s="101"/>
      <c r="U1480" s="101"/>
      <c r="V1480" s="101"/>
      <c r="W1480" s="101"/>
      <c r="X1480" s="101"/>
      <c r="Y1480" s="101"/>
      <c r="Z1480" s="101"/>
      <c r="AA1480" s="101"/>
      <c r="AB1480" s="101"/>
      <c r="AC1480" s="101"/>
    </row>
    <row r="1481" spans="1:29" x14ac:dyDescent="0.3">
      <c r="A1481" s="99">
        <v>10451</v>
      </c>
      <c r="B1481" s="99" t="s">
        <v>62</v>
      </c>
      <c r="C1481" s="99" t="s">
        <v>390</v>
      </c>
      <c r="D1481" s="99" t="s">
        <v>10017</v>
      </c>
      <c r="E1481" s="99" t="s">
        <v>10018</v>
      </c>
      <c r="F1481" s="100">
        <v>45338</v>
      </c>
      <c r="G1481" s="99" t="s">
        <v>1898</v>
      </c>
      <c r="H1481" s="96">
        <v>9023000</v>
      </c>
      <c r="I1481" s="96">
        <f t="shared" si="108"/>
        <v>9023000</v>
      </c>
      <c r="J1481" s="96">
        <v>1000000</v>
      </c>
      <c r="K1481" s="96">
        <f t="shared" si="109"/>
        <v>8023000</v>
      </c>
      <c r="L1481" s="97">
        <f>IF(AND($S1481&gt;=0,$S1481&lt;=30),$K1481,0)</f>
        <v>0</v>
      </c>
      <c r="M1481" s="97">
        <f>IF(AND($S1481&gt;=31,$S1481&lt;=60),$K1481,0)</f>
        <v>0</v>
      </c>
      <c r="N1481" s="97">
        <f>IF(AND($S1481&gt;=61,$S1481&lt;=90),$K1481,0)</f>
        <v>0</v>
      </c>
      <c r="O1481" s="97">
        <f>IF(AND($S1481&gt;=91,$S1481&lt;=120),$K1481,0)</f>
        <v>0</v>
      </c>
      <c r="P1481" s="98">
        <f>IF($S1481&gt;120,$K1481,0)</f>
        <v>8023000</v>
      </c>
      <c r="Q1481" s="101" t="str">
        <f>IF(G1481="01 Jan 1900","Unregistered","Registered")</f>
        <v>Unregistered</v>
      </c>
      <c r="R1481" s="123">
        <v>1</v>
      </c>
      <c r="S1481" s="95">
        <f>DATE(2026,4,30)-F1481</f>
        <v>804</v>
      </c>
      <c r="T1481" s="101"/>
      <c r="U1481" s="101"/>
      <c r="V1481" s="101"/>
      <c r="W1481" s="101"/>
      <c r="X1481" s="101"/>
      <c r="Y1481" s="101"/>
      <c r="Z1481" s="101"/>
      <c r="AA1481" s="101"/>
      <c r="AB1481" s="101"/>
      <c r="AC1481" s="101"/>
    </row>
    <row r="1482" spans="1:29" x14ac:dyDescent="0.3">
      <c r="A1482" s="114">
        <v>10034</v>
      </c>
      <c r="B1482" s="114" t="s">
        <v>62</v>
      </c>
      <c r="C1482" s="114" t="s">
        <v>390</v>
      </c>
      <c r="D1482" s="114" t="s">
        <v>9354</v>
      </c>
      <c r="E1482" s="114" t="s">
        <v>9355</v>
      </c>
      <c r="F1482" s="115">
        <v>45338</v>
      </c>
      <c r="G1482" s="114" t="s">
        <v>4956</v>
      </c>
      <c r="H1482" s="116">
        <v>9300000</v>
      </c>
      <c r="I1482" s="116">
        <v>9300000</v>
      </c>
      <c r="J1482" s="116">
        <v>9300000</v>
      </c>
      <c r="K1482" s="116">
        <v>0</v>
      </c>
      <c r="L1482" s="116">
        <v>0</v>
      </c>
      <c r="M1482" s="116">
        <v>0</v>
      </c>
      <c r="N1482" s="116">
        <v>0</v>
      </c>
      <c r="O1482" s="116">
        <v>0</v>
      </c>
      <c r="P1482" s="120">
        <v>0</v>
      </c>
      <c r="Q1482" s="27" t="str">
        <f>IF(G1482="01 Jan 1900","Unregistered","Registered")</f>
        <v>Registered</v>
      </c>
      <c r="R1482" s="121">
        <f>I1482/H1482</f>
        <v>1</v>
      </c>
      <c r="T1482" s="117">
        <f t="shared" ref="T1482:T1486" si="110">L1482+M1482+N1482+O1482+P1482</f>
        <v>0</v>
      </c>
      <c r="U1482" s="117">
        <f t="shared" ref="U1482:U1486" si="111">K1482-T1482</f>
        <v>0</v>
      </c>
    </row>
    <row r="1483" spans="1:29" x14ac:dyDescent="0.3">
      <c r="A1483" s="114">
        <v>10035</v>
      </c>
      <c r="B1483" s="114" t="s">
        <v>62</v>
      </c>
      <c r="C1483" s="114" t="s">
        <v>390</v>
      </c>
      <c r="D1483" s="114" t="s">
        <v>9356</v>
      </c>
      <c r="E1483" s="114" t="s">
        <v>9357</v>
      </c>
      <c r="F1483" s="115">
        <v>45338</v>
      </c>
      <c r="G1483" s="114" t="s">
        <v>9358</v>
      </c>
      <c r="H1483" s="116">
        <v>6967000</v>
      </c>
      <c r="I1483" s="116">
        <v>6967000</v>
      </c>
      <c r="J1483" s="116">
        <v>6967000</v>
      </c>
      <c r="K1483" s="116">
        <v>0</v>
      </c>
      <c r="L1483" s="116">
        <v>0</v>
      </c>
      <c r="M1483" s="116">
        <v>0</v>
      </c>
      <c r="N1483" s="116">
        <v>0</v>
      </c>
      <c r="O1483" s="116">
        <v>0</v>
      </c>
      <c r="P1483" s="120">
        <v>0</v>
      </c>
      <c r="Q1483" s="27" t="str">
        <f>IF(G1483="01 Jan 1900","Unregistered","Registered")</f>
        <v>Registered</v>
      </c>
      <c r="R1483" s="121">
        <f>I1483/H1483</f>
        <v>1</v>
      </c>
      <c r="T1483" s="117">
        <f t="shared" si="110"/>
        <v>0</v>
      </c>
      <c r="U1483" s="117">
        <f t="shared" si="111"/>
        <v>0</v>
      </c>
    </row>
    <row r="1484" spans="1:29" x14ac:dyDescent="0.3">
      <c r="A1484" s="114">
        <v>10036</v>
      </c>
      <c r="B1484" s="114" t="s">
        <v>62</v>
      </c>
      <c r="C1484" s="114" t="s">
        <v>390</v>
      </c>
      <c r="D1484" s="114" t="s">
        <v>9359</v>
      </c>
      <c r="E1484" s="114" t="s">
        <v>9360</v>
      </c>
      <c r="F1484" s="115">
        <v>45338</v>
      </c>
      <c r="G1484" s="114" t="s">
        <v>6804</v>
      </c>
      <c r="H1484" s="116">
        <v>6590000</v>
      </c>
      <c r="I1484" s="116">
        <v>6590000</v>
      </c>
      <c r="J1484" s="116">
        <v>6590000</v>
      </c>
      <c r="K1484" s="116">
        <v>0</v>
      </c>
      <c r="L1484" s="116">
        <v>0</v>
      </c>
      <c r="M1484" s="116">
        <v>0</v>
      </c>
      <c r="N1484" s="116">
        <v>0</v>
      </c>
      <c r="O1484" s="116">
        <v>0</v>
      </c>
      <c r="P1484" s="120">
        <v>0</v>
      </c>
      <c r="Q1484" s="27" t="str">
        <f>IF(G1484="01 Jan 1900","Unregistered","Registered")</f>
        <v>Registered</v>
      </c>
      <c r="R1484" s="121">
        <f>I1484/H1484</f>
        <v>1</v>
      </c>
      <c r="T1484" s="117">
        <f t="shared" si="110"/>
        <v>0</v>
      </c>
      <c r="U1484" s="117">
        <f t="shared" si="111"/>
        <v>0</v>
      </c>
    </row>
    <row r="1485" spans="1:29" x14ac:dyDescent="0.3">
      <c r="A1485" s="114">
        <v>10037</v>
      </c>
      <c r="B1485" s="114" t="s">
        <v>62</v>
      </c>
      <c r="C1485" s="114" t="s">
        <v>390</v>
      </c>
      <c r="D1485" s="114" t="s">
        <v>9361</v>
      </c>
      <c r="E1485" s="114" t="s">
        <v>5459</v>
      </c>
      <c r="F1485" s="115">
        <v>45341</v>
      </c>
      <c r="G1485" s="114" t="s">
        <v>5386</v>
      </c>
      <c r="H1485" s="116">
        <v>6500000</v>
      </c>
      <c r="I1485" s="116">
        <v>6500000</v>
      </c>
      <c r="J1485" s="116">
        <v>6500000</v>
      </c>
      <c r="K1485" s="116">
        <v>0</v>
      </c>
      <c r="L1485" s="116">
        <v>0</v>
      </c>
      <c r="M1485" s="116">
        <v>0</v>
      </c>
      <c r="N1485" s="116">
        <v>0</v>
      </c>
      <c r="O1485" s="116">
        <v>0</v>
      </c>
      <c r="P1485" s="120">
        <v>0</v>
      </c>
      <c r="Q1485" s="27" t="str">
        <f>IF(G1485="01 Jan 1900","Unregistered","Registered")</f>
        <v>Registered</v>
      </c>
      <c r="R1485" s="121">
        <f>I1485/H1485</f>
        <v>1</v>
      </c>
      <c r="T1485" s="117">
        <f t="shared" si="110"/>
        <v>0</v>
      </c>
      <c r="U1485" s="117">
        <f t="shared" si="111"/>
        <v>0</v>
      </c>
    </row>
    <row r="1486" spans="1:29" x14ac:dyDescent="0.3">
      <c r="A1486" s="114">
        <v>10038</v>
      </c>
      <c r="B1486" s="114" t="s">
        <v>62</v>
      </c>
      <c r="C1486" s="114" t="s">
        <v>390</v>
      </c>
      <c r="D1486" s="114" t="s">
        <v>9362</v>
      </c>
      <c r="E1486" s="114" t="s">
        <v>9363</v>
      </c>
      <c r="F1486" s="115">
        <v>45359</v>
      </c>
      <c r="G1486" s="114" t="s">
        <v>2881</v>
      </c>
      <c r="H1486" s="116">
        <v>7550000</v>
      </c>
      <c r="I1486" s="116">
        <v>7550000</v>
      </c>
      <c r="J1486" s="116">
        <v>7550000</v>
      </c>
      <c r="K1486" s="116">
        <v>0</v>
      </c>
      <c r="L1486" s="116">
        <v>0</v>
      </c>
      <c r="M1486" s="116">
        <v>0</v>
      </c>
      <c r="N1486" s="116">
        <v>0</v>
      </c>
      <c r="O1486" s="116">
        <v>0</v>
      </c>
      <c r="P1486" s="120">
        <v>0</v>
      </c>
      <c r="Q1486" s="27" t="str">
        <f>IF(G1486="01 Jan 1900","Unregistered","Registered")</f>
        <v>Registered</v>
      </c>
      <c r="R1486" s="121">
        <f>I1486/H1486</f>
        <v>1</v>
      </c>
      <c r="T1486" s="117">
        <f t="shared" si="110"/>
        <v>0</v>
      </c>
      <c r="U1486" s="117">
        <f t="shared" si="111"/>
        <v>0</v>
      </c>
    </row>
    <row r="1487" spans="1:29" x14ac:dyDescent="0.3">
      <c r="A1487" s="99">
        <v>10755</v>
      </c>
      <c r="B1487" s="99" t="s">
        <v>1539</v>
      </c>
      <c r="C1487" s="99" t="s">
        <v>10296</v>
      </c>
      <c r="D1487" s="99" t="s">
        <v>10297</v>
      </c>
      <c r="E1487" s="99" t="s">
        <v>10298</v>
      </c>
      <c r="F1487" s="100">
        <v>45961</v>
      </c>
      <c r="G1487" s="99" t="s">
        <v>1898</v>
      </c>
      <c r="H1487" s="96">
        <v>35400000</v>
      </c>
      <c r="I1487" s="96">
        <f>H1487*R1487</f>
        <v>7080000</v>
      </c>
      <c r="J1487" s="96">
        <v>31600000</v>
      </c>
      <c r="K1487" s="96">
        <f>I1487-J1487</f>
        <v>-24520000</v>
      </c>
      <c r="L1487" s="96">
        <v>0</v>
      </c>
      <c r="M1487" s="96">
        <v>0</v>
      </c>
      <c r="N1487" s="96">
        <v>0</v>
      </c>
      <c r="O1487" s="96">
        <v>0</v>
      </c>
      <c r="P1487" s="122">
        <v>0</v>
      </c>
      <c r="Q1487" s="101" t="str">
        <f>IF(G1487="01 Jan 1900","Unregistered","Registered")</f>
        <v>Unregistered</v>
      </c>
      <c r="R1487" s="123">
        <v>0.2</v>
      </c>
      <c r="S1487" s="95">
        <f>DATE(2026,4,30)-F1487</f>
        <v>181</v>
      </c>
      <c r="T1487" s="101"/>
      <c r="U1487" s="101"/>
      <c r="V1487" s="101"/>
      <c r="W1487" s="101"/>
      <c r="X1487" s="101"/>
      <c r="Y1487" s="101"/>
      <c r="Z1487" s="101"/>
      <c r="AA1487" s="101"/>
      <c r="AB1487" s="101"/>
      <c r="AC1487" s="101"/>
    </row>
    <row r="1488" spans="1:29" x14ac:dyDescent="0.3">
      <c r="A1488" s="114">
        <v>562</v>
      </c>
      <c r="B1488" s="114" t="s">
        <v>107</v>
      </c>
      <c r="C1488" s="114" t="s">
        <v>2721</v>
      </c>
      <c r="D1488" s="114" t="s">
        <v>2722</v>
      </c>
      <c r="E1488" s="114" t="s">
        <v>2723</v>
      </c>
      <c r="F1488" s="115">
        <v>45527</v>
      </c>
      <c r="G1488" s="114" t="s">
        <v>2724</v>
      </c>
      <c r="H1488" s="116">
        <v>6180000</v>
      </c>
      <c r="I1488" s="116">
        <v>1854000</v>
      </c>
      <c r="J1488" s="116">
        <v>1061800</v>
      </c>
      <c r="K1488" s="116">
        <v>792200</v>
      </c>
      <c r="L1488" s="116">
        <v>0</v>
      </c>
      <c r="M1488" s="116">
        <v>0</v>
      </c>
      <c r="N1488" s="116">
        <v>0</v>
      </c>
      <c r="O1488" s="116">
        <v>0</v>
      </c>
      <c r="P1488" s="120">
        <v>792200</v>
      </c>
      <c r="Q1488" s="27" t="str">
        <f>IF(G1488="01 Jan 1900","Unregistered","Registered")</f>
        <v>Registered</v>
      </c>
      <c r="R1488" s="121">
        <f>I1488/H1488</f>
        <v>0.3</v>
      </c>
      <c r="T1488" s="117">
        <f t="shared" ref="T1488:T1490" si="112">L1488+M1488+N1488+O1488+P1488</f>
        <v>792200</v>
      </c>
      <c r="U1488" s="117">
        <f t="shared" ref="U1488:U1490" si="113">K1488-T1488</f>
        <v>0</v>
      </c>
    </row>
    <row r="1489" spans="1:29" x14ac:dyDescent="0.3">
      <c r="A1489" s="114">
        <v>10125</v>
      </c>
      <c r="B1489" s="114" t="s">
        <v>107</v>
      </c>
      <c r="C1489" s="114" t="s">
        <v>2721</v>
      </c>
      <c r="D1489" s="114" t="s">
        <v>9481</v>
      </c>
      <c r="E1489" s="114" t="s">
        <v>9243</v>
      </c>
      <c r="F1489" s="115">
        <v>45535</v>
      </c>
      <c r="G1489" s="114" t="s">
        <v>2227</v>
      </c>
      <c r="H1489" s="116">
        <v>5412000</v>
      </c>
      <c r="I1489" s="116">
        <v>1623600</v>
      </c>
      <c r="J1489" s="116">
        <v>1677720</v>
      </c>
      <c r="K1489" s="116">
        <v>-54120</v>
      </c>
      <c r="L1489" s="116">
        <v>0</v>
      </c>
      <c r="M1489" s="116">
        <v>0</v>
      </c>
      <c r="N1489" s="116">
        <v>0</v>
      </c>
      <c r="O1489" s="116">
        <v>0</v>
      </c>
      <c r="P1489" s="120">
        <v>0</v>
      </c>
      <c r="Q1489" s="27" t="str">
        <f>IF(G1489="01 Jan 1900","Unregistered","Registered")</f>
        <v>Registered</v>
      </c>
      <c r="R1489" s="121">
        <f>I1489/H1489</f>
        <v>0.3</v>
      </c>
      <c r="T1489" s="117">
        <f t="shared" si="112"/>
        <v>0</v>
      </c>
      <c r="U1489" s="117">
        <f t="shared" si="113"/>
        <v>-54120</v>
      </c>
    </row>
    <row r="1490" spans="1:29" x14ac:dyDescent="0.3">
      <c r="A1490" s="114">
        <v>10521</v>
      </c>
      <c r="B1490" s="114" t="s">
        <v>107</v>
      </c>
      <c r="C1490" s="114" t="s">
        <v>2721</v>
      </c>
      <c r="D1490" s="114" t="s">
        <v>10119</v>
      </c>
      <c r="E1490" s="114" t="s">
        <v>10120</v>
      </c>
      <c r="F1490" s="115">
        <v>45649</v>
      </c>
      <c r="G1490" s="114" t="s">
        <v>2170</v>
      </c>
      <c r="H1490" s="116">
        <v>7391000</v>
      </c>
      <c r="I1490" s="116">
        <v>517370</v>
      </c>
      <c r="J1490" s="116">
        <v>2750000</v>
      </c>
      <c r="K1490" s="116">
        <v>-2232630</v>
      </c>
      <c r="L1490" s="116">
        <v>0</v>
      </c>
      <c r="M1490" s="116">
        <v>0</v>
      </c>
      <c r="N1490" s="116">
        <v>0</v>
      </c>
      <c r="O1490" s="116">
        <v>0</v>
      </c>
      <c r="P1490" s="120">
        <v>0</v>
      </c>
      <c r="Q1490" s="27" t="str">
        <f>IF(G1490="01 Jan 1900","Unregistered","Registered")</f>
        <v>Registered</v>
      </c>
      <c r="R1490" s="121">
        <f>I1490/H1490</f>
        <v>7.0000000000000007E-2</v>
      </c>
      <c r="T1490" s="117">
        <f t="shared" si="112"/>
        <v>0</v>
      </c>
      <c r="U1490" s="117">
        <f t="shared" si="113"/>
        <v>-2232630</v>
      </c>
    </row>
    <row r="1491" spans="1:29" x14ac:dyDescent="0.3">
      <c r="A1491" s="99">
        <v>10814</v>
      </c>
      <c r="B1491" s="99" t="s">
        <v>107</v>
      </c>
      <c r="C1491" s="99" t="s">
        <v>2721</v>
      </c>
      <c r="D1491" s="99" t="s">
        <v>10324</v>
      </c>
      <c r="E1491" s="99" t="s">
        <v>10325</v>
      </c>
      <c r="F1491" s="100">
        <v>46112</v>
      </c>
      <c r="G1491" s="99" t="s">
        <v>1898</v>
      </c>
      <c r="H1491" s="96">
        <v>14883000</v>
      </c>
      <c r="I1491" s="96">
        <v>0</v>
      </c>
      <c r="J1491" s="96"/>
      <c r="K1491" s="96"/>
      <c r="L1491" s="96">
        <v>0</v>
      </c>
      <c r="M1491" s="96">
        <v>0</v>
      </c>
      <c r="N1491" s="96">
        <v>0</v>
      </c>
      <c r="O1491" s="96">
        <v>0</v>
      </c>
      <c r="P1491" s="122">
        <v>0</v>
      </c>
      <c r="Q1491" s="101" t="str">
        <f>IF(G1491="01 Jan 1900","Unregistered","Registered")</f>
        <v>Unregistered</v>
      </c>
      <c r="R1491" s="123"/>
      <c r="S1491" s="95"/>
      <c r="T1491" s="101"/>
      <c r="U1491" s="101"/>
      <c r="V1491" s="101"/>
      <c r="W1491" s="101"/>
      <c r="X1491" s="101"/>
      <c r="Y1491" s="101"/>
      <c r="Z1491" s="101"/>
      <c r="AA1491" s="101"/>
      <c r="AB1491" s="101"/>
      <c r="AC1491" s="101"/>
    </row>
    <row r="1492" spans="1:29" x14ac:dyDescent="0.3">
      <c r="A1492" s="99">
        <v>10815</v>
      </c>
      <c r="B1492" s="99" t="s">
        <v>107</v>
      </c>
      <c r="C1492" s="99" t="s">
        <v>2721</v>
      </c>
      <c r="D1492" s="99" t="s">
        <v>10326</v>
      </c>
      <c r="E1492" s="99" t="s">
        <v>9780</v>
      </c>
      <c r="F1492" s="100">
        <v>46112</v>
      </c>
      <c r="G1492" s="99" t="s">
        <v>1898</v>
      </c>
      <c r="H1492" s="96">
        <v>14883000</v>
      </c>
      <c r="I1492" s="96">
        <v>0</v>
      </c>
      <c r="J1492" s="96"/>
      <c r="K1492" s="96"/>
      <c r="L1492" s="96">
        <v>0</v>
      </c>
      <c r="M1492" s="96">
        <v>0</v>
      </c>
      <c r="N1492" s="96">
        <v>0</v>
      </c>
      <c r="O1492" s="96">
        <v>0</v>
      </c>
      <c r="P1492" s="122">
        <v>0</v>
      </c>
      <c r="Q1492" s="101" t="str">
        <f>IF(G1492="01 Jan 1900","Unregistered","Registered")</f>
        <v>Unregistered</v>
      </c>
      <c r="R1492" s="123"/>
      <c r="S1492" s="95"/>
      <c r="T1492" s="101"/>
      <c r="U1492" s="101"/>
      <c r="V1492" s="101"/>
      <c r="W1492" s="101"/>
      <c r="X1492" s="101"/>
      <c r="Y1492" s="101"/>
      <c r="Z1492" s="101"/>
      <c r="AA1492" s="101"/>
      <c r="AB1492" s="101"/>
      <c r="AC1492" s="101"/>
    </row>
    <row r="1493" spans="1:29" x14ac:dyDescent="0.3">
      <c r="A1493" s="99">
        <v>10816</v>
      </c>
      <c r="B1493" s="99" t="s">
        <v>107</v>
      </c>
      <c r="C1493" s="99" t="s">
        <v>2721</v>
      </c>
      <c r="D1493" s="99" t="s">
        <v>10327</v>
      </c>
      <c r="E1493" s="99" t="s">
        <v>10328</v>
      </c>
      <c r="F1493" s="100">
        <v>45980</v>
      </c>
      <c r="G1493" s="99" t="s">
        <v>1898</v>
      </c>
      <c r="H1493" s="96">
        <v>12710000</v>
      </c>
      <c r="I1493" s="96">
        <f t="shared" ref="I1493:I1495" si="114">H1493*R1493</f>
        <v>2542000</v>
      </c>
      <c r="J1493" s="96"/>
      <c r="K1493" s="96">
        <f t="shared" ref="K1493:K1495" si="115">I1493-J1493</f>
        <v>2542000</v>
      </c>
      <c r="L1493" s="97">
        <f>IF(AND($S1493&gt;=0,$S1493&lt;=30),$K1493,0)</f>
        <v>0</v>
      </c>
      <c r="M1493" s="97">
        <f>IF(AND($S1493&gt;=31,$S1493&lt;=60),$K1493,0)</f>
        <v>0</v>
      </c>
      <c r="N1493" s="97">
        <f>IF(AND($S1493&gt;=61,$S1493&lt;=90),$K1493,0)</f>
        <v>0</v>
      </c>
      <c r="O1493" s="97">
        <f>IF(AND($S1493&gt;=91,$S1493&lt;=120),$K1493,0)</f>
        <v>0</v>
      </c>
      <c r="P1493" s="98">
        <f>IF($S1493&gt;120,$K1493,0)</f>
        <v>2542000</v>
      </c>
      <c r="Q1493" s="101" t="str">
        <f>IF(G1493="01 Jan 1900","Unregistered","Registered")</f>
        <v>Unregistered</v>
      </c>
      <c r="R1493" s="123">
        <v>0.2</v>
      </c>
      <c r="S1493" s="95">
        <f>DATE(2026,4,30)-F1493</f>
        <v>162</v>
      </c>
      <c r="T1493" s="101"/>
      <c r="U1493" s="101"/>
      <c r="V1493" s="101"/>
      <c r="W1493" s="101"/>
      <c r="X1493" s="101"/>
      <c r="Y1493" s="101"/>
      <c r="Z1493" s="101"/>
      <c r="AA1493" s="101"/>
      <c r="AB1493" s="101"/>
      <c r="AC1493" s="101"/>
    </row>
    <row r="1494" spans="1:29" x14ac:dyDescent="0.3">
      <c r="A1494" s="99">
        <v>10817</v>
      </c>
      <c r="B1494" s="99" t="s">
        <v>107</v>
      </c>
      <c r="C1494" s="99" t="s">
        <v>2721</v>
      </c>
      <c r="D1494" s="99" t="s">
        <v>10329</v>
      </c>
      <c r="E1494" s="99" t="s">
        <v>10328</v>
      </c>
      <c r="F1494" s="100">
        <v>45971</v>
      </c>
      <c r="G1494" s="99" t="s">
        <v>1898</v>
      </c>
      <c r="H1494" s="96">
        <v>9940000</v>
      </c>
      <c r="I1494" s="96">
        <f t="shared" si="114"/>
        <v>1988000</v>
      </c>
      <c r="J1494" s="96"/>
      <c r="K1494" s="96">
        <f t="shared" si="115"/>
        <v>1988000</v>
      </c>
      <c r="L1494" s="97">
        <f>IF(AND($S1494&gt;=0,$S1494&lt;=30),$K1494,0)</f>
        <v>0</v>
      </c>
      <c r="M1494" s="97">
        <f>IF(AND($S1494&gt;=31,$S1494&lt;=60),$K1494,0)</f>
        <v>0</v>
      </c>
      <c r="N1494" s="97">
        <f>IF(AND($S1494&gt;=61,$S1494&lt;=90),$K1494,0)</f>
        <v>0</v>
      </c>
      <c r="O1494" s="97">
        <f>IF(AND($S1494&gt;=91,$S1494&lt;=120),$K1494,0)</f>
        <v>0</v>
      </c>
      <c r="P1494" s="98">
        <f>IF($S1494&gt;120,$K1494,0)</f>
        <v>1988000</v>
      </c>
      <c r="Q1494" s="101" t="str">
        <f>IF(G1494="01 Jan 1900","Unregistered","Registered")</f>
        <v>Unregistered</v>
      </c>
      <c r="R1494" s="123">
        <v>0.2</v>
      </c>
      <c r="S1494" s="95">
        <f>DATE(2026,4,30)-F1494</f>
        <v>171</v>
      </c>
      <c r="T1494" s="101"/>
      <c r="U1494" s="101"/>
      <c r="V1494" s="101"/>
      <c r="W1494" s="101"/>
      <c r="X1494" s="101"/>
      <c r="Y1494" s="101"/>
      <c r="Z1494" s="101"/>
      <c r="AA1494" s="101"/>
      <c r="AB1494" s="101"/>
      <c r="AC1494" s="101"/>
    </row>
    <row r="1495" spans="1:29" x14ac:dyDescent="0.3">
      <c r="A1495" s="99">
        <v>10813</v>
      </c>
      <c r="B1495" s="99" t="s">
        <v>107</v>
      </c>
      <c r="C1495" s="99" t="s">
        <v>2721</v>
      </c>
      <c r="D1495" s="99" t="s">
        <v>10322</v>
      </c>
      <c r="E1495" s="99" t="s">
        <v>10323</v>
      </c>
      <c r="F1495" s="100">
        <v>45961</v>
      </c>
      <c r="G1495" s="99" t="s">
        <v>1898</v>
      </c>
      <c r="H1495" s="96">
        <v>9050000</v>
      </c>
      <c r="I1495" s="96">
        <f t="shared" si="114"/>
        <v>1810000</v>
      </c>
      <c r="J1495" s="96"/>
      <c r="K1495" s="96">
        <f t="shared" si="115"/>
        <v>1810000</v>
      </c>
      <c r="L1495" s="97">
        <f>IF(AND($S1495&gt;=0,$S1495&lt;=30),$K1495,0)</f>
        <v>0</v>
      </c>
      <c r="M1495" s="97">
        <f>IF(AND($S1495&gt;=31,$S1495&lt;=60),$K1495,0)</f>
        <v>0</v>
      </c>
      <c r="N1495" s="97">
        <f>IF(AND($S1495&gt;=61,$S1495&lt;=90),$K1495,0)</f>
        <v>0</v>
      </c>
      <c r="O1495" s="97">
        <f>IF(AND($S1495&gt;=91,$S1495&lt;=120),$K1495,0)</f>
        <v>0</v>
      </c>
      <c r="P1495" s="98">
        <f>IF($S1495&gt;120,$K1495,0)</f>
        <v>1810000</v>
      </c>
      <c r="Q1495" s="101" t="str">
        <f>IF(G1495="01 Jan 1900","Unregistered","Registered")</f>
        <v>Unregistered</v>
      </c>
      <c r="R1495" s="123">
        <v>0.2</v>
      </c>
      <c r="S1495" s="95">
        <f>DATE(2026,4,30)-F1495</f>
        <v>181</v>
      </c>
      <c r="T1495" s="101"/>
      <c r="U1495" s="101"/>
      <c r="V1495" s="101"/>
      <c r="W1495" s="101"/>
      <c r="X1495" s="101"/>
      <c r="Y1495" s="101"/>
      <c r="Z1495" s="101"/>
      <c r="AA1495" s="101"/>
      <c r="AB1495" s="101"/>
      <c r="AC1495" s="101"/>
    </row>
    <row r="1496" spans="1:29" x14ac:dyDescent="0.3">
      <c r="A1496" s="114">
        <v>238</v>
      </c>
      <c r="B1496" s="114" t="s">
        <v>130</v>
      </c>
      <c r="C1496" s="114" t="s">
        <v>133</v>
      </c>
      <c r="D1496" s="114" t="s">
        <v>1959</v>
      </c>
      <c r="E1496" s="114" t="s">
        <v>1960</v>
      </c>
      <c r="F1496" s="115">
        <v>46108</v>
      </c>
      <c r="G1496" s="114" t="s">
        <v>1558</v>
      </c>
      <c r="H1496" s="116">
        <v>8985600</v>
      </c>
      <c r="I1496" s="116">
        <v>2695680</v>
      </c>
      <c r="J1496" s="116">
        <v>100000</v>
      </c>
      <c r="K1496" s="116">
        <v>2595680</v>
      </c>
      <c r="L1496" s="116">
        <v>2595680</v>
      </c>
      <c r="M1496" s="116">
        <v>0</v>
      </c>
      <c r="N1496" s="116">
        <v>0</v>
      </c>
      <c r="O1496" s="116">
        <v>0</v>
      </c>
      <c r="P1496" s="120">
        <v>0</v>
      </c>
      <c r="Q1496" s="27" t="str">
        <f>IF(G1496="01 Jan 1900","Unregistered","Registered")</f>
        <v>Registered</v>
      </c>
      <c r="R1496" s="121">
        <f>I1496/H1496</f>
        <v>0.3</v>
      </c>
      <c r="T1496" s="117">
        <f t="shared" ref="T1496:T1510" si="116">L1496+M1496+N1496+O1496+P1496</f>
        <v>2595680</v>
      </c>
      <c r="U1496" s="117">
        <f t="shared" ref="U1496:U1510" si="117">K1496-T1496</f>
        <v>0</v>
      </c>
    </row>
    <row r="1497" spans="1:29" x14ac:dyDescent="0.3">
      <c r="A1497" s="114">
        <v>270</v>
      </c>
      <c r="B1497" s="114" t="s">
        <v>130</v>
      </c>
      <c r="C1497" s="114" t="s">
        <v>133</v>
      </c>
      <c r="D1497" s="114" t="s">
        <v>2038</v>
      </c>
      <c r="E1497" s="114" t="s">
        <v>2039</v>
      </c>
      <c r="F1497" s="115">
        <v>46081</v>
      </c>
      <c r="G1497" s="114" t="s">
        <v>1492</v>
      </c>
      <c r="H1497" s="116">
        <v>9067392</v>
      </c>
      <c r="I1497" s="116">
        <v>2720217</v>
      </c>
      <c r="J1497" s="116">
        <v>500000</v>
      </c>
      <c r="K1497" s="116">
        <v>2220217</v>
      </c>
      <c r="L1497" s="116">
        <v>0</v>
      </c>
      <c r="M1497" s="116">
        <v>2220217</v>
      </c>
      <c r="N1497" s="116">
        <v>0</v>
      </c>
      <c r="O1497" s="116">
        <v>0</v>
      </c>
      <c r="P1497" s="120">
        <v>0</v>
      </c>
      <c r="Q1497" s="27" t="str">
        <f>IF(G1497="01 Jan 1900","Unregistered","Registered")</f>
        <v>Registered</v>
      </c>
      <c r="R1497" s="121">
        <f>I1497/H1497</f>
        <v>0.29999993382882312</v>
      </c>
      <c r="T1497" s="117">
        <f t="shared" si="116"/>
        <v>2220217</v>
      </c>
      <c r="U1497" s="117">
        <f t="shared" si="117"/>
        <v>0</v>
      </c>
    </row>
    <row r="1498" spans="1:29" x14ac:dyDescent="0.3">
      <c r="A1498" s="114">
        <v>311</v>
      </c>
      <c r="B1498" s="114" t="s">
        <v>130</v>
      </c>
      <c r="C1498" s="114" t="s">
        <v>133</v>
      </c>
      <c r="D1498" s="114" t="s">
        <v>2133</v>
      </c>
      <c r="E1498" s="114" t="s">
        <v>2134</v>
      </c>
      <c r="F1498" s="115">
        <v>46079</v>
      </c>
      <c r="G1498" s="114" t="s">
        <v>1492</v>
      </c>
      <c r="H1498" s="116">
        <v>8977678</v>
      </c>
      <c r="I1498" s="116">
        <v>2693304</v>
      </c>
      <c r="J1498" s="116">
        <v>897768</v>
      </c>
      <c r="K1498" s="116">
        <v>1795536</v>
      </c>
      <c r="L1498" s="116">
        <v>1795536</v>
      </c>
      <c r="M1498" s="116">
        <v>0</v>
      </c>
      <c r="N1498" s="116">
        <v>0</v>
      </c>
      <c r="O1498" s="116">
        <v>0</v>
      </c>
      <c r="P1498" s="120">
        <v>0</v>
      </c>
      <c r="Q1498" s="27" t="str">
        <f>IF(G1498="01 Jan 1900","Unregistered","Registered")</f>
        <v>Registered</v>
      </c>
      <c r="R1498" s="121">
        <f>I1498/H1498</f>
        <v>0.30000006683242592</v>
      </c>
      <c r="T1498" s="117">
        <f t="shared" si="116"/>
        <v>1795536</v>
      </c>
      <c r="U1498" s="117">
        <f t="shared" si="117"/>
        <v>0</v>
      </c>
    </row>
    <row r="1499" spans="1:29" x14ac:dyDescent="0.3">
      <c r="A1499" s="114">
        <v>314</v>
      </c>
      <c r="B1499" s="114" t="s">
        <v>130</v>
      </c>
      <c r="C1499" s="114" t="s">
        <v>133</v>
      </c>
      <c r="D1499" s="114" t="s">
        <v>2137</v>
      </c>
      <c r="E1499" s="114" t="s">
        <v>2138</v>
      </c>
      <c r="F1499" s="115">
        <v>46078</v>
      </c>
      <c r="G1499" s="114" t="s">
        <v>1583</v>
      </c>
      <c r="H1499" s="116">
        <v>9067392</v>
      </c>
      <c r="I1499" s="116">
        <v>2720217</v>
      </c>
      <c r="J1499" s="116">
        <v>967039</v>
      </c>
      <c r="K1499" s="116">
        <v>1753178</v>
      </c>
      <c r="L1499" s="116">
        <v>0</v>
      </c>
      <c r="M1499" s="116">
        <v>1753178</v>
      </c>
      <c r="N1499" s="116">
        <v>0</v>
      </c>
      <c r="O1499" s="116">
        <v>0</v>
      </c>
      <c r="P1499" s="120">
        <v>0</v>
      </c>
      <c r="Q1499" s="27" t="str">
        <f>IF(G1499="01 Jan 1900","Unregistered","Registered")</f>
        <v>Registered</v>
      </c>
      <c r="R1499" s="121">
        <f>I1499/H1499</f>
        <v>0.29999993382882312</v>
      </c>
      <c r="T1499" s="117">
        <f t="shared" si="116"/>
        <v>1753178</v>
      </c>
      <c r="U1499" s="117">
        <f t="shared" si="117"/>
        <v>0</v>
      </c>
    </row>
    <row r="1500" spans="1:29" x14ac:dyDescent="0.3">
      <c r="A1500" s="114">
        <v>6749</v>
      </c>
      <c r="B1500" s="114" t="s">
        <v>130</v>
      </c>
      <c r="C1500" s="114" t="s">
        <v>133</v>
      </c>
      <c r="D1500" s="114" t="s">
        <v>7111</v>
      </c>
      <c r="E1500" s="114" t="s">
        <v>7112</v>
      </c>
      <c r="F1500" s="115">
        <v>46022</v>
      </c>
      <c r="G1500" s="114" t="s">
        <v>1875</v>
      </c>
      <c r="H1500" s="116">
        <v>13710744</v>
      </c>
      <c r="I1500" s="116">
        <v>4113223</v>
      </c>
      <c r="J1500" s="116">
        <v>4113223</v>
      </c>
      <c r="K1500" s="116">
        <v>0</v>
      </c>
      <c r="L1500" s="116">
        <v>0</v>
      </c>
      <c r="M1500" s="116">
        <v>0</v>
      </c>
      <c r="N1500" s="116">
        <v>0</v>
      </c>
      <c r="O1500" s="116">
        <v>0</v>
      </c>
      <c r="P1500" s="120">
        <v>0</v>
      </c>
      <c r="Q1500" s="27" t="str">
        <f>IF(G1500="01 Jan 1900","Unregistered","Registered")</f>
        <v>Registered</v>
      </c>
      <c r="R1500" s="121">
        <f>I1500/H1500</f>
        <v>0.29999998541289957</v>
      </c>
      <c r="T1500" s="117">
        <f t="shared" si="116"/>
        <v>0</v>
      </c>
      <c r="U1500" s="117">
        <f t="shared" si="117"/>
        <v>0</v>
      </c>
    </row>
    <row r="1501" spans="1:29" x14ac:dyDescent="0.3">
      <c r="A1501" s="114">
        <v>6750</v>
      </c>
      <c r="B1501" s="114" t="s">
        <v>130</v>
      </c>
      <c r="C1501" s="114" t="s">
        <v>133</v>
      </c>
      <c r="D1501" s="114" t="s">
        <v>7113</v>
      </c>
      <c r="E1501" s="114" t="s">
        <v>7114</v>
      </c>
      <c r="F1501" s="115">
        <v>46022</v>
      </c>
      <c r="G1501" s="114" t="s">
        <v>1875</v>
      </c>
      <c r="H1501" s="116">
        <v>13710744</v>
      </c>
      <c r="I1501" s="116">
        <v>4113223</v>
      </c>
      <c r="J1501" s="116">
        <v>4113223</v>
      </c>
      <c r="K1501" s="116">
        <v>0</v>
      </c>
      <c r="L1501" s="116">
        <v>0</v>
      </c>
      <c r="M1501" s="116">
        <v>0</v>
      </c>
      <c r="N1501" s="116">
        <v>0</v>
      </c>
      <c r="O1501" s="116">
        <v>0</v>
      </c>
      <c r="P1501" s="120">
        <v>0</v>
      </c>
      <c r="Q1501" s="27" t="str">
        <f>IF(G1501="01 Jan 1900","Unregistered","Registered")</f>
        <v>Registered</v>
      </c>
      <c r="R1501" s="121">
        <f>I1501/H1501</f>
        <v>0.29999998541289957</v>
      </c>
      <c r="T1501" s="117">
        <f t="shared" si="116"/>
        <v>0</v>
      </c>
      <c r="U1501" s="117">
        <f t="shared" si="117"/>
        <v>0</v>
      </c>
    </row>
    <row r="1502" spans="1:29" x14ac:dyDescent="0.3">
      <c r="A1502" s="114">
        <v>6751</v>
      </c>
      <c r="B1502" s="114" t="s">
        <v>130</v>
      </c>
      <c r="C1502" s="114" t="s">
        <v>133</v>
      </c>
      <c r="D1502" s="114" t="s">
        <v>7115</v>
      </c>
      <c r="E1502" s="114" t="s">
        <v>7116</v>
      </c>
      <c r="F1502" s="115">
        <v>45955</v>
      </c>
      <c r="G1502" s="114" t="s">
        <v>7101</v>
      </c>
      <c r="H1502" s="116">
        <v>13666050</v>
      </c>
      <c r="I1502" s="116">
        <v>4099815</v>
      </c>
      <c r="J1502" s="116">
        <v>4099815</v>
      </c>
      <c r="K1502" s="116">
        <v>0</v>
      </c>
      <c r="L1502" s="116">
        <v>0</v>
      </c>
      <c r="M1502" s="116">
        <v>0</v>
      </c>
      <c r="N1502" s="116">
        <v>0</v>
      </c>
      <c r="O1502" s="116">
        <v>0</v>
      </c>
      <c r="P1502" s="120">
        <v>0</v>
      </c>
      <c r="Q1502" s="27" t="str">
        <f>IF(G1502="01 Jan 1900","Unregistered","Registered")</f>
        <v>Registered</v>
      </c>
      <c r="R1502" s="121">
        <f>I1502/H1502</f>
        <v>0.3</v>
      </c>
      <c r="T1502" s="117">
        <f t="shared" si="116"/>
        <v>0</v>
      </c>
      <c r="U1502" s="117">
        <f t="shared" si="117"/>
        <v>0</v>
      </c>
    </row>
    <row r="1503" spans="1:29" x14ac:dyDescent="0.3">
      <c r="A1503" s="114">
        <v>6752</v>
      </c>
      <c r="B1503" s="114" t="s">
        <v>130</v>
      </c>
      <c r="C1503" s="114" t="s">
        <v>133</v>
      </c>
      <c r="D1503" s="114" t="s">
        <v>7117</v>
      </c>
      <c r="E1503" s="114" t="s">
        <v>7118</v>
      </c>
      <c r="F1503" s="115">
        <v>45657</v>
      </c>
      <c r="G1503" s="114" t="s">
        <v>5433</v>
      </c>
      <c r="H1503" s="116">
        <v>8534016</v>
      </c>
      <c r="I1503" s="116">
        <v>2560205</v>
      </c>
      <c r="J1503" s="116">
        <v>2560205</v>
      </c>
      <c r="K1503" s="116">
        <v>0</v>
      </c>
      <c r="L1503" s="116">
        <v>0</v>
      </c>
      <c r="M1503" s="116">
        <v>0</v>
      </c>
      <c r="N1503" s="116">
        <v>0</v>
      </c>
      <c r="O1503" s="116">
        <v>0</v>
      </c>
      <c r="P1503" s="120">
        <v>0</v>
      </c>
      <c r="Q1503" s="27" t="str">
        <f>IF(G1503="01 Jan 1900","Unregistered","Registered")</f>
        <v>Registered</v>
      </c>
      <c r="R1503" s="121">
        <f>I1503/H1503</f>
        <v>0.30000002343562515</v>
      </c>
      <c r="T1503" s="117">
        <f t="shared" si="116"/>
        <v>0</v>
      </c>
      <c r="U1503" s="117">
        <f t="shared" si="117"/>
        <v>0</v>
      </c>
    </row>
    <row r="1504" spans="1:29" x14ac:dyDescent="0.3">
      <c r="A1504" s="114">
        <v>6753</v>
      </c>
      <c r="B1504" s="114" t="s">
        <v>130</v>
      </c>
      <c r="C1504" s="114" t="s">
        <v>133</v>
      </c>
      <c r="D1504" s="114" t="s">
        <v>7119</v>
      </c>
      <c r="E1504" s="114" t="s">
        <v>7120</v>
      </c>
      <c r="F1504" s="115">
        <v>46051</v>
      </c>
      <c r="G1504" s="114" t="s">
        <v>2847</v>
      </c>
      <c r="H1504" s="116">
        <v>9245536</v>
      </c>
      <c r="I1504" s="116">
        <v>2773661</v>
      </c>
      <c r="J1504" s="116">
        <v>2773661</v>
      </c>
      <c r="K1504" s="116">
        <v>0</v>
      </c>
      <c r="L1504" s="116">
        <v>0</v>
      </c>
      <c r="M1504" s="116">
        <v>0</v>
      </c>
      <c r="N1504" s="116">
        <v>0</v>
      </c>
      <c r="O1504" s="116">
        <v>0</v>
      </c>
      <c r="P1504" s="120">
        <v>0</v>
      </c>
      <c r="Q1504" s="27" t="str">
        <f>IF(G1504="01 Jan 1900","Unregistered","Registered")</f>
        <v>Registered</v>
      </c>
      <c r="R1504" s="121">
        <f>I1504/H1504</f>
        <v>0.30000002163206113</v>
      </c>
      <c r="T1504" s="117">
        <f t="shared" si="116"/>
        <v>0</v>
      </c>
      <c r="U1504" s="117">
        <f t="shared" si="117"/>
        <v>0</v>
      </c>
    </row>
    <row r="1505" spans="1:29" x14ac:dyDescent="0.3">
      <c r="A1505" s="114">
        <v>10148</v>
      </c>
      <c r="B1505" s="114" t="s">
        <v>130</v>
      </c>
      <c r="C1505" s="114" t="s">
        <v>133</v>
      </c>
      <c r="D1505" s="114" t="s">
        <v>9526</v>
      </c>
      <c r="E1505" s="114" t="s">
        <v>9527</v>
      </c>
      <c r="F1505" s="115">
        <v>46022</v>
      </c>
      <c r="G1505" s="114" t="s">
        <v>7575</v>
      </c>
      <c r="H1505" s="116">
        <v>8835840</v>
      </c>
      <c r="I1505" s="116">
        <v>2650752</v>
      </c>
      <c r="J1505" s="116">
        <v>2739111</v>
      </c>
      <c r="K1505" s="116">
        <v>-88359</v>
      </c>
      <c r="L1505" s="116">
        <v>0</v>
      </c>
      <c r="M1505" s="116">
        <v>0</v>
      </c>
      <c r="N1505" s="116">
        <v>0</v>
      </c>
      <c r="O1505" s="116">
        <v>0</v>
      </c>
      <c r="P1505" s="120">
        <v>0</v>
      </c>
      <c r="Q1505" s="27" t="str">
        <f>IF(G1505="01 Jan 1900","Unregistered","Registered")</f>
        <v>Registered</v>
      </c>
      <c r="R1505" s="121">
        <f>I1505/H1505</f>
        <v>0.3</v>
      </c>
      <c r="T1505" s="117">
        <f t="shared" si="116"/>
        <v>0</v>
      </c>
      <c r="U1505" s="117">
        <f t="shared" si="117"/>
        <v>-88359</v>
      </c>
    </row>
    <row r="1506" spans="1:29" x14ac:dyDescent="0.3">
      <c r="A1506" s="114">
        <v>10163</v>
      </c>
      <c r="B1506" s="114" t="s">
        <v>130</v>
      </c>
      <c r="C1506" s="114" t="s">
        <v>133</v>
      </c>
      <c r="D1506" s="114" t="s">
        <v>9558</v>
      </c>
      <c r="E1506" s="114" t="s">
        <v>9559</v>
      </c>
      <c r="F1506" s="115">
        <v>46053</v>
      </c>
      <c r="G1506" s="114" t="s">
        <v>2335</v>
      </c>
      <c r="H1506" s="116">
        <v>9023616</v>
      </c>
      <c r="I1506" s="116">
        <v>2707085</v>
      </c>
      <c r="J1506" s="116">
        <v>2797321</v>
      </c>
      <c r="K1506" s="116">
        <v>-90236</v>
      </c>
      <c r="L1506" s="116">
        <v>0</v>
      </c>
      <c r="M1506" s="116">
        <v>0</v>
      </c>
      <c r="N1506" s="116">
        <v>0</v>
      </c>
      <c r="O1506" s="116">
        <v>0</v>
      </c>
      <c r="P1506" s="120">
        <v>0</v>
      </c>
      <c r="Q1506" s="27" t="str">
        <f>IF(G1506="01 Jan 1900","Unregistered","Registered")</f>
        <v>Registered</v>
      </c>
      <c r="R1506" s="121">
        <f>I1506/H1506</f>
        <v>0.30000002216406374</v>
      </c>
      <c r="T1506" s="117">
        <f t="shared" si="116"/>
        <v>0</v>
      </c>
      <c r="U1506" s="117">
        <f t="shared" si="117"/>
        <v>-90236</v>
      </c>
    </row>
    <row r="1507" spans="1:29" x14ac:dyDescent="0.3">
      <c r="A1507" s="114">
        <v>10283</v>
      </c>
      <c r="B1507" s="114" t="s">
        <v>130</v>
      </c>
      <c r="C1507" s="114" t="s">
        <v>133</v>
      </c>
      <c r="D1507" s="114" t="s">
        <v>9759</v>
      </c>
      <c r="E1507" s="114" t="s">
        <v>9760</v>
      </c>
      <c r="F1507" s="115">
        <v>46016</v>
      </c>
      <c r="G1507" s="114" t="s">
        <v>3166</v>
      </c>
      <c r="H1507" s="116">
        <v>8843904</v>
      </c>
      <c r="I1507" s="116">
        <v>2653171</v>
      </c>
      <c r="J1507" s="116">
        <v>2841610.4</v>
      </c>
      <c r="K1507" s="116">
        <v>-188439.4</v>
      </c>
      <c r="L1507" s="116">
        <v>0</v>
      </c>
      <c r="M1507" s="116">
        <v>0</v>
      </c>
      <c r="N1507" s="116">
        <v>0</v>
      </c>
      <c r="O1507" s="116">
        <v>0</v>
      </c>
      <c r="P1507" s="120">
        <v>0</v>
      </c>
      <c r="Q1507" s="27" t="str">
        <f>IF(G1507="01 Jan 1900","Unregistered","Registered")</f>
        <v>Registered</v>
      </c>
      <c r="R1507" s="121">
        <f>I1507/H1507</f>
        <v>0.29999997738555279</v>
      </c>
      <c r="T1507" s="117">
        <f t="shared" si="116"/>
        <v>0</v>
      </c>
      <c r="U1507" s="117">
        <f t="shared" si="117"/>
        <v>-188439.4</v>
      </c>
    </row>
    <row r="1508" spans="1:29" x14ac:dyDescent="0.3">
      <c r="A1508" s="114">
        <v>10424</v>
      </c>
      <c r="B1508" s="114" t="s">
        <v>130</v>
      </c>
      <c r="C1508" s="114" t="s">
        <v>133</v>
      </c>
      <c r="D1508" s="114" t="s">
        <v>9973</v>
      </c>
      <c r="E1508" s="114" t="s">
        <v>8635</v>
      </c>
      <c r="F1508" s="115">
        <v>45797</v>
      </c>
      <c r="G1508" s="114" t="s">
        <v>4212</v>
      </c>
      <c r="H1508" s="116">
        <v>8710272</v>
      </c>
      <c r="I1508" s="116">
        <v>1829157</v>
      </c>
      <c r="J1508" s="116">
        <v>2571027</v>
      </c>
      <c r="K1508" s="116">
        <v>-741870</v>
      </c>
      <c r="L1508" s="116">
        <v>0</v>
      </c>
      <c r="M1508" s="116">
        <v>0</v>
      </c>
      <c r="N1508" s="116">
        <v>0</v>
      </c>
      <c r="O1508" s="116">
        <v>0</v>
      </c>
      <c r="P1508" s="120">
        <v>0</v>
      </c>
      <c r="Q1508" s="27" t="str">
        <f>IF(G1508="01 Jan 1900","Unregistered","Registered")</f>
        <v>Registered</v>
      </c>
      <c r="R1508" s="121">
        <f>I1508/H1508</f>
        <v>0.20999998622316271</v>
      </c>
      <c r="T1508" s="117">
        <f t="shared" si="116"/>
        <v>0</v>
      </c>
      <c r="U1508" s="117">
        <f t="shared" si="117"/>
        <v>-741870</v>
      </c>
    </row>
    <row r="1509" spans="1:29" x14ac:dyDescent="0.3">
      <c r="A1509" s="114">
        <v>10596</v>
      </c>
      <c r="B1509" s="114" t="s">
        <v>130</v>
      </c>
      <c r="C1509" s="114" t="s">
        <v>133</v>
      </c>
      <c r="D1509" s="114" t="s">
        <v>10180</v>
      </c>
      <c r="E1509" s="114" t="s">
        <v>10181</v>
      </c>
      <c r="F1509" s="115">
        <v>45991</v>
      </c>
      <c r="G1509" s="114" t="s">
        <v>9451</v>
      </c>
      <c r="H1509" s="116">
        <v>8888331</v>
      </c>
      <c r="I1509" s="116">
        <v>2666499</v>
      </c>
      <c r="J1509" s="116">
        <v>7182631</v>
      </c>
      <c r="K1509" s="116">
        <v>-4516132</v>
      </c>
      <c r="L1509" s="116">
        <v>0</v>
      </c>
      <c r="M1509" s="116">
        <v>0</v>
      </c>
      <c r="N1509" s="116">
        <v>0</v>
      </c>
      <c r="O1509" s="116">
        <v>0</v>
      </c>
      <c r="P1509" s="120">
        <v>0</v>
      </c>
      <c r="Q1509" s="27" t="str">
        <f>IF(G1509="01 Jan 1900","Unregistered","Registered")</f>
        <v>Registered</v>
      </c>
      <c r="R1509" s="121">
        <f>I1509/H1509</f>
        <v>0.29999996624788161</v>
      </c>
      <c r="T1509" s="117">
        <f t="shared" si="116"/>
        <v>0</v>
      </c>
      <c r="U1509" s="117">
        <f t="shared" si="117"/>
        <v>-4516132</v>
      </c>
    </row>
    <row r="1510" spans="1:29" x14ac:dyDescent="0.3">
      <c r="A1510" s="114">
        <v>10726</v>
      </c>
      <c r="B1510" s="114" t="s">
        <v>130</v>
      </c>
      <c r="C1510" s="114" t="s">
        <v>133</v>
      </c>
      <c r="D1510" s="114" t="s">
        <v>10253</v>
      </c>
      <c r="E1510" s="114" t="s">
        <v>10181</v>
      </c>
      <c r="F1510" s="115">
        <v>45991</v>
      </c>
      <c r="G1510" s="114" t="s">
        <v>9451</v>
      </c>
      <c r="H1510" s="116">
        <v>12906252</v>
      </c>
      <c r="I1510" s="116">
        <v>3871875</v>
      </c>
      <c r="J1510" s="116">
        <v>12906252</v>
      </c>
      <c r="K1510" s="116">
        <v>-9034377</v>
      </c>
      <c r="L1510" s="116">
        <v>0</v>
      </c>
      <c r="M1510" s="116">
        <v>0</v>
      </c>
      <c r="N1510" s="116">
        <v>0</v>
      </c>
      <c r="O1510" s="116">
        <v>0</v>
      </c>
      <c r="P1510" s="120">
        <v>0</v>
      </c>
      <c r="Q1510" s="27" t="str">
        <f>IF(G1510="01 Jan 1900","Unregistered","Registered")</f>
        <v>Registered</v>
      </c>
      <c r="R1510" s="121">
        <f>I1510/H1510</f>
        <v>0.29999995351090308</v>
      </c>
      <c r="T1510" s="117">
        <f t="shared" si="116"/>
        <v>0</v>
      </c>
      <c r="U1510" s="117">
        <f t="shared" si="117"/>
        <v>-9034377</v>
      </c>
    </row>
    <row r="1511" spans="1:29" x14ac:dyDescent="0.3">
      <c r="A1511" s="99">
        <v>10199</v>
      </c>
      <c r="B1511" s="99" t="s">
        <v>130</v>
      </c>
      <c r="C1511" s="99" t="s">
        <v>133</v>
      </c>
      <c r="D1511" s="99" t="s">
        <v>9591</v>
      </c>
      <c r="E1511" s="99" t="s">
        <v>9592</v>
      </c>
      <c r="F1511" s="100">
        <v>46105</v>
      </c>
      <c r="G1511" s="99" t="s">
        <v>1898</v>
      </c>
      <c r="H1511" s="96">
        <v>13621715</v>
      </c>
      <c r="I1511" s="96">
        <f t="shared" ref="I1511:I1512" si="118">H1511*R1511</f>
        <v>4086514.5</v>
      </c>
      <c r="J1511" s="96">
        <v>100000</v>
      </c>
      <c r="K1511" s="96">
        <f t="shared" ref="K1511:K1512" si="119">I1511-J1511</f>
        <v>3986514.5</v>
      </c>
      <c r="L1511" s="97">
        <f>IF(AND($S1511&gt;=0,$S1511&lt;=30),$K1511,0)</f>
        <v>0</v>
      </c>
      <c r="M1511" s="97">
        <f>IF(AND($S1511&gt;=31,$S1511&lt;=60),$K1511,0)</f>
        <v>3986514.5</v>
      </c>
      <c r="N1511" s="97">
        <f>IF(AND($S1511&gt;=61,$S1511&lt;=90),$K1511,0)</f>
        <v>0</v>
      </c>
      <c r="O1511" s="97">
        <f>IF(AND($S1511&gt;=91,$S1511&lt;=120),$K1511,0)</f>
        <v>0</v>
      </c>
      <c r="P1511" s="98">
        <f>IF($S1511&gt;120,$K1511,0)</f>
        <v>0</v>
      </c>
      <c r="Q1511" s="101" t="str">
        <f>IF(G1511="01 Jan 1900","Unregistered","Registered")</f>
        <v>Unregistered</v>
      </c>
      <c r="R1511" s="123">
        <v>0.3</v>
      </c>
      <c r="S1511" s="95">
        <f>DATE(2026,4,30)-F1511</f>
        <v>37</v>
      </c>
      <c r="T1511" s="101"/>
      <c r="U1511" s="101"/>
      <c r="V1511" s="101"/>
      <c r="W1511" s="101"/>
      <c r="X1511" s="101"/>
      <c r="Y1511" s="101"/>
      <c r="Z1511" s="101"/>
      <c r="AA1511" s="101"/>
      <c r="AB1511" s="101"/>
      <c r="AC1511" s="101"/>
    </row>
    <row r="1512" spans="1:29" x14ac:dyDescent="0.3">
      <c r="A1512" s="99">
        <v>10354</v>
      </c>
      <c r="B1512" s="99" t="s">
        <v>130</v>
      </c>
      <c r="C1512" s="99" t="s">
        <v>133</v>
      </c>
      <c r="D1512" s="99" t="s">
        <v>9866</v>
      </c>
      <c r="E1512" s="99" t="s">
        <v>9867</v>
      </c>
      <c r="F1512" s="100">
        <v>46009</v>
      </c>
      <c r="G1512" s="99" t="s">
        <v>1898</v>
      </c>
      <c r="H1512" s="96">
        <v>8977678</v>
      </c>
      <c r="I1512" s="96">
        <f t="shared" si="118"/>
        <v>2693303.4</v>
      </c>
      <c r="J1512" s="96">
        <v>348884</v>
      </c>
      <c r="K1512" s="96">
        <f t="shared" si="119"/>
        <v>2344419.4</v>
      </c>
      <c r="L1512" s="97">
        <f>IF(AND($S1512&gt;=0,$S1512&lt;=30),$K1512,0)</f>
        <v>0</v>
      </c>
      <c r="M1512" s="97">
        <f>IF(AND($S1512&gt;=31,$S1512&lt;=60),$K1512,0)</f>
        <v>0</v>
      </c>
      <c r="N1512" s="97">
        <f>IF(AND($S1512&gt;=61,$S1512&lt;=90),$K1512,0)</f>
        <v>0</v>
      </c>
      <c r="O1512" s="97">
        <f>IF(AND($S1512&gt;=91,$S1512&lt;=120),$K1512,0)</f>
        <v>0</v>
      </c>
      <c r="P1512" s="98">
        <f>IF($S1512&gt;120,$K1512,0)</f>
        <v>2344419.4</v>
      </c>
      <c r="Q1512" s="101" t="str">
        <f>IF(G1512="01 Jan 1900","Unregistered","Registered")</f>
        <v>Unregistered</v>
      </c>
      <c r="R1512" s="123">
        <v>0.3</v>
      </c>
      <c r="S1512" s="95">
        <f>DATE(2026,4,30)-F1512</f>
        <v>133</v>
      </c>
      <c r="T1512" s="101"/>
      <c r="U1512" s="101"/>
      <c r="V1512" s="101"/>
      <c r="W1512" s="101"/>
      <c r="X1512" s="101"/>
      <c r="Y1512" s="101"/>
      <c r="Z1512" s="101"/>
      <c r="AA1512" s="101"/>
      <c r="AB1512" s="101"/>
      <c r="AC1512" s="101"/>
    </row>
    <row r="1513" spans="1:29" x14ac:dyDescent="0.3">
      <c r="A1513" s="114">
        <v>256</v>
      </c>
      <c r="B1513" s="114" t="s">
        <v>351</v>
      </c>
      <c r="C1513" s="114" t="s">
        <v>353</v>
      </c>
      <c r="D1513" s="114" t="s">
        <v>2000</v>
      </c>
      <c r="E1513" s="114" t="s">
        <v>2001</v>
      </c>
      <c r="F1513" s="115">
        <v>45527</v>
      </c>
      <c r="G1513" s="114" t="s">
        <v>2002</v>
      </c>
      <c r="H1513" s="116">
        <v>9605000</v>
      </c>
      <c r="I1513" s="116">
        <v>5955100</v>
      </c>
      <c r="J1513" s="116">
        <v>3544499.9</v>
      </c>
      <c r="K1513" s="116">
        <v>2410600.1</v>
      </c>
      <c r="L1513" s="116">
        <v>0</v>
      </c>
      <c r="M1513" s="116">
        <v>192100</v>
      </c>
      <c r="N1513" s="116">
        <v>0</v>
      </c>
      <c r="O1513" s="116">
        <v>0</v>
      </c>
      <c r="P1513" s="120">
        <v>2218500.1</v>
      </c>
      <c r="Q1513" s="27" t="str">
        <f>IF(G1513="01 Jan 1900","Unregistered","Registered")</f>
        <v>Registered</v>
      </c>
      <c r="R1513" s="121">
        <f>I1513/H1513</f>
        <v>0.62</v>
      </c>
      <c r="T1513" s="117">
        <f t="shared" ref="T1513:T1576" si="120">L1513+M1513+N1513+O1513+P1513</f>
        <v>2410600.1</v>
      </c>
      <c r="U1513" s="117">
        <f t="shared" ref="U1513:U1576" si="121">K1513-T1513</f>
        <v>0</v>
      </c>
    </row>
    <row r="1514" spans="1:29" x14ac:dyDescent="0.3">
      <c r="A1514" s="114">
        <v>326</v>
      </c>
      <c r="B1514" s="114" t="s">
        <v>351</v>
      </c>
      <c r="C1514" s="114" t="s">
        <v>353</v>
      </c>
      <c r="D1514" s="114" t="s">
        <v>2168</v>
      </c>
      <c r="E1514" s="114" t="s">
        <v>2169</v>
      </c>
      <c r="F1514" s="115">
        <v>45434</v>
      </c>
      <c r="G1514" s="114" t="s">
        <v>2170</v>
      </c>
      <c r="H1514" s="116">
        <v>9228968</v>
      </c>
      <c r="I1514" s="116">
        <v>4614485</v>
      </c>
      <c r="J1514" s="116">
        <v>2962290</v>
      </c>
      <c r="K1514" s="116">
        <v>1652195</v>
      </c>
      <c r="L1514" s="116">
        <v>0</v>
      </c>
      <c r="M1514" s="116">
        <v>1652195</v>
      </c>
      <c r="N1514" s="116">
        <v>0</v>
      </c>
      <c r="O1514" s="116">
        <v>0</v>
      </c>
      <c r="P1514" s="120">
        <v>0</v>
      </c>
      <c r="Q1514" s="27" t="str">
        <f>IF(G1514="01 Jan 1900","Unregistered","Registered")</f>
        <v>Registered</v>
      </c>
      <c r="R1514" s="121">
        <f>I1514/H1514</f>
        <v>0.50000010835447695</v>
      </c>
      <c r="T1514" s="117">
        <f t="shared" si="120"/>
        <v>1652195</v>
      </c>
      <c r="U1514" s="117">
        <f t="shared" si="121"/>
        <v>0</v>
      </c>
    </row>
    <row r="1515" spans="1:29" x14ac:dyDescent="0.3">
      <c r="A1515" s="114">
        <v>351</v>
      </c>
      <c r="B1515" s="114" t="s">
        <v>351</v>
      </c>
      <c r="C1515" s="114" t="s">
        <v>353</v>
      </c>
      <c r="D1515" s="114" t="s">
        <v>2225</v>
      </c>
      <c r="E1515" s="114" t="s">
        <v>2226</v>
      </c>
      <c r="F1515" s="115">
        <v>45532</v>
      </c>
      <c r="G1515" s="114" t="s">
        <v>2227</v>
      </c>
      <c r="H1515" s="116">
        <v>9381280</v>
      </c>
      <c r="I1515" s="116">
        <v>6285457</v>
      </c>
      <c r="J1515" s="116">
        <v>4699999</v>
      </c>
      <c r="K1515" s="116">
        <v>1585458</v>
      </c>
      <c r="L1515" s="116">
        <v>0</v>
      </c>
      <c r="M1515" s="116">
        <v>187626</v>
      </c>
      <c r="N1515" s="116">
        <v>469064</v>
      </c>
      <c r="O1515" s="116">
        <v>0</v>
      </c>
      <c r="P1515" s="120">
        <v>928768</v>
      </c>
      <c r="Q1515" s="27" t="str">
        <f>IF(G1515="01 Jan 1900","Unregistered","Registered")</f>
        <v>Registered</v>
      </c>
      <c r="R1515" s="121">
        <f>I1515/H1515</f>
        <v>0.6699999360428428</v>
      </c>
      <c r="T1515" s="117">
        <f t="shared" si="120"/>
        <v>1585458</v>
      </c>
      <c r="U1515" s="117">
        <f t="shared" si="121"/>
        <v>0</v>
      </c>
    </row>
    <row r="1516" spans="1:29" x14ac:dyDescent="0.3">
      <c r="A1516" s="114">
        <v>477</v>
      </c>
      <c r="B1516" s="114" t="s">
        <v>351</v>
      </c>
      <c r="C1516" s="114" t="s">
        <v>353</v>
      </c>
      <c r="D1516" s="114" t="s">
        <v>2507</v>
      </c>
      <c r="E1516" s="114" t="s">
        <v>2508</v>
      </c>
      <c r="F1516" s="115">
        <v>45765</v>
      </c>
      <c r="G1516" s="114" t="s">
        <v>2509</v>
      </c>
      <c r="H1516" s="116">
        <v>6739000</v>
      </c>
      <c r="I1516" s="116">
        <v>4515130</v>
      </c>
      <c r="J1516" s="116">
        <v>3550000</v>
      </c>
      <c r="K1516" s="116">
        <v>965130</v>
      </c>
      <c r="L1516" s="116">
        <v>0</v>
      </c>
      <c r="M1516" s="116">
        <v>134780</v>
      </c>
      <c r="N1516" s="116">
        <v>336950</v>
      </c>
      <c r="O1516" s="116">
        <v>0</v>
      </c>
      <c r="P1516" s="120">
        <v>493400</v>
      </c>
      <c r="Q1516" s="27" t="str">
        <f>IF(G1516="01 Jan 1900","Unregistered","Registered")</f>
        <v>Registered</v>
      </c>
      <c r="R1516" s="121">
        <f>I1516/H1516</f>
        <v>0.67</v>
      </c>
      <c r="T1516" s="117">
        <f t="shared" si="120"/>
        <v>965130</v>
      </c>
      <c r="U1516" s="117">
        <f t="shared" si="121"/>
        <v>0</v>
      </c>
    </row>
    <row r="1517" spans="1:29" x14ac:dyDescent="0.3">
      <c r="A1517" s="114">
        <v>508</v>
      </c>
      <c r="B1517" s="114" t="s">
        <v>351</v>
      </c>
      <c r="C1517" s="114" t="s">
        <v>353</v>
      </c>
      <c r="D1517" s="114" t="s">
        <v>2581</v>
      </c>
      <c r="E1517" s="114" t="s">
        <v>2582</v>
      </c>
      <c r="F1517" s="115">
        <v>45707</v>
      </c>
      <c r="G1517" s="114" t="s">
        <v>2438</v>
      </c>
      <c r="H1517" s="116">
        <v>6451500</v>
      </c>
      <c r="I1517" s="116">
        <v>3999930</v>
      </c>
      <c r="J1517" s="116">
        <v>3122526</v>
      </c>
      <c r="K1517" s="116">
        <v>877404</v>
      </c>
      <c r="L1517" s="116">
        <v>0</v>
      </c>
      <c r="M1517" s="116">
        <v>129030</v>
      </c>
      <c r="N1517" s="116">
        <v>0</v>
      </c>
      <c r="O1517" s="116">
        <v>0</v>
      </c>
      <c r="P1517" s="120">
        <v>748374</v>
      </c>
      <c r="Q1517" s="27" t="str">
        <f>IF(G1517="01 Jan 1900","Unregistered","Registered")</f>
        <v>Registered</v>
      </c>
      <c r="R1517" s="121">
        <f>I1517/H1517</f>
        <v>0.62</v>
      </c>
      <c r="T1517" s="117">
        <f t="shared" si="120"/>
        <v>877404</v>
      </c>
      <c r="U1517" s="117">
        <f t="shared" si="121"/>
        <v>0</v>
      </c>
    </row>
    <row r="1518" spans="1:29" x14ac:dyDescent="0.3">
      <c r="A1518" s="114">
        <v>535</v>
      </c>
      <c r="B1518" s="114" t="s">
        <v>351</v>
      </c>
      <c r="C1518" s="114" t="s">
        <v>353</v>
      </c>
      <c r="D1518" s="114" t="s">
        <v>2648</v>
      </c>
      <c r="E1518" s="114" t="s">
        <v>2649</v>
      </c>
      <c r="F1518" s="115">
        <v>45813</v>
      </c>
      <c r="G1518" s="114" t="s">
        <v>2505</v>
      </c>
      <c r="H1518" s="116">
        <v>9854200</v>
      </c>
      <c r="I1518" s="116">
        <v>6602314</v>
      </c>
      <c r="J1518" s="116">
        <v>5762173</v>
      </c>
      <c r="K1518" s="116">
        <v>840141</v>
      </c>
      <c r="L1518" s="116">
        <v>0</v>
      </c>
      <c r="M1518" s="116">
        <v>197084</v>
      </c>
      <c r="N1518" s="116">
        <v>492710</v>
      </c>
      <c r="O1518" s="116">
        <v>0</v>
      </c>
      <c r="P1518" s="120">
        <v>150347</v>
      </c>
      <c r="Q1518" s="27" t="str">
        <f>IF(G1518="01 Jan 1900","Unregistered","Registered")</f>
        <v>Registered</v>
      </c>
      <c r="R1518" s="121">
        <f>I1518/H1518</f>
        <v>0.67</v>
      </c>
      <c r="T1518" s="117">
        <f t="shared" si="120"/>
        <v>840141</v>
      </c>
      <c r="U1518" s="117">
        <f t="shared" si="121"/>
        <v>0</v>
      </c>
    </row>
    <row r="1519" spans="1:29" x14ac:dyDescent="0.3">
      <c r="A1519" s="114">
        <v>783</v>
      </c>
      <c r="B1519" s="114" t="s">
        <v>351</v>
      </c>
      <c r="C1519" s="114" t="s">
        <v>353</v>
      </c>
      <c r="D1519" s="114" t="s">
        <v>3267</v>
      </c>
      <c r="E1519" s="114" t="s">
        <v>3268</v>
      </c>
      <c r="F1519" s="115">
        <v>45716</v>
      </c>
      <c r="G1519" s="114" t="s">
        <v>1858</v>
      </c>
      <c r="H1519" s="116">
        <v>6452087</v>
      </c>
      <c r="I1519" s="116">
        <v>4000293</v>
      </c>
      <c r="J1519" s="116">
        <v>3471251</v>
      </c>
      <c r="K1519" s="116">
        <v>529042</v>
      </c>
      <c r="L1519" s="116">
        <v>0</v>
      </c>
      <c r="M1519" s="116">
        <v>129042</v>
      </c>
      <c r="N1519" s="116">
        <v>0</v>
      </c>
      <c r="O1519" s="116">
        <v>0</v>
      </c>
      <c r="P1519" s="120">
        <v>400000</v>
      </c>
      <c r="Q1519" s="27" t="str">
        <f>IF(G1519="01 Jan 1900","Unregistered","Registered")</f>
        <v>Registered</v>
      </c>
      <c r="R1519" s="121">
        <f>I1519/H1519</f>
        <v>0.61999985431070592</v>
      </c>
      <c r="T1519" s="117">
        <f t="shared" si="120"/>
        <v>529042</v>
      </c>
      <c r="U1519" s="117">
        <f t="shared" si="121"/>
        <v>0</v>
      </c>
    </row>
    <row r="1520" spans="1:29" x14ac:dyDescent="0.3">
      <c r="A1520" s="114">
        <v>787</v>
      </c>
      <c r="B1520" s="114" t="s">
        <v>351</v>
      </c>
      <c r="C1520" s="114" t="s">
        <v>353</v>
      </c>
      <c r="D1520" s="114" t="s">
        <v>3276</v>
      </c>
      <c r="E1520" s="114" t="s">
        <v>3277</v>
      </c>
      <c r="F1520" s="115">
        <v>45473</v>
      </c>
      <c r="G1520" s="114" t="s">
        <v>3278</v>
      </c>
      <c r="H1520" s="116">
        <v>6252620</v>
      </c>
      <c r="I1520" s="116">
        <v>4189256</v>
      </c>
      <c r="J1520" s="116">
        <v>3663994</v>
      </c>
      <c r="K1520" s="116">
        <v>525262</v>
      </c>
      <c r="L1520" s="116">
        <v>0</v>
      </c>
      <c r="M1520" s="116">
        <v>125052</v>
      </c>
      <c r="N1520" s="116">
        <v>312631</v>
      </c>
      <c r="O1520" s="116">
        <v>0</v>
      </c>
      <c r="P1520" s="120">
        <v>87579</v>
      </c>
      <c r="Q1520" s="27" t="str">
        <f>IF(G1520="01 Jan 1900","Unregistered","Registered")</f>
        <v>Registered</v>
      </c>
      <c r="R1520" s="121">
        <f>I1520/H1520</f>
        <v>0.67000009595977361</v>
      </c>
      <c r="T1520" s="117">
        <f t="shared" si="120"/>
        <v>525262</v>
      </c>
      <c r="U1520" s="117">
        <f t="shared" si="121"/>
        <v>0</v>
      </c>
    </row>
    <row r="1521" spans="1:21" x14ac:dyDescent="0.3">
      <c r="A1521" s="114">
        <v>820</v>
      </c>
      <c r="B1521" s="114" t="s">
        <v>351</v>
      </c>
      <c r="C1521" s="114" t="s">
        <v>353</v>
      </c>
      <c r="D1521" s="114" t="s">
        <v>3355</v>
      </c>
      <c r="E1521" s="114" t="s">
        <v>3356</v>
      </c>
      <c r="F1521" s="115">
        <v>45565</v>
      </c>
      <c r="G1521" s="114" t="s">
        <v>3357</v>
      </c>
      <c r="H1521" s="116">
        <v>6481998</v>
      </c>
      <c r="I1521" s="116">
        <v>4342940</v>
      </c>
      <c r="J1521" s="116">
        <v>3856840</v>
      </c>
      <c r="K1521" s="116">
        <v>486100</v>
      </c>
      <c r="L1521" s="116">
        <v>0</v>
      </c>
      <c r="M1521" s="116">
        <v>129640</v>
      </c>
      <c r="N1521" s="116">
        <v>324100</v>
      </c>
      <c r="O1521" s="116">
        <v>0</v>
      </c>
      <c r="P1521" s="120">
        <v>32360</v>
      </c>
      <c r="Q1521" s="27" t="str">
        <f>IF(G1521="01 Jan 1900","Unregistered","Registered")</f>
        <v>Registered</v>
      </c>
      <c r="R1521" s="121">
        <f>I1521/H1521</f>
        <v>0.67000020672638283</v>
      </c>
      <c r="T1521" s="117">
        <f t="shared" si="120"/>
        <v>486100</v>
      </c>
      <c r="U1521" s="117">
        <f t="shared" si="121"/>
        <v>0</v>
      </c>
    </row>
    <row r="1522" spans="1:21" x14ac:dyDescent="0.3">
      <c r="A1522" s="114">
        <v>823</v>
      </c>
      <c r="B1522" s="114" t="s">
        <v>351</v>
      </c>
      <c r="C1522" s="114" t="s">
        <v>353</v>
      </c>
      <c r="D1522" s="114" t="s">
        <v>3363</v>
      </c>
      <c r="E1522" s="114" t="s">
        <v>3364</v>
      </c>
      <c r="F1522" s="115">
        <v>45656</v>
      </c>
      <c r="G1522" s="114" t="s">
        <v>3365</v>
      </c>
      <c r="H1522" s="116">
        <v>9605000</v>
      </c>
      <c r="I1522" s="116">
        <v>6435350</v>
      </c>
      <c r="J1522" s="116">
        <v>5955100</v>
      </c>
      <c r="K1522" s="116">
        <v>480250</v>
      </c>
      <c r="L1522" s="116">
        <v>480250</v>
      </c>
      <c r="M1522" s="116">
        <v>0</v>
      </c>
      <c r="N1522" s="116">
        <v>0</v>
      </c>
      <c r="O1522" s="116">
        <v>0</v>
      </c>
      <c r="P1522" s="120">
        <v>0</v>
      </c>
      <c r="Q1522" s="27" t="str">
        <f>IF(G1522="01 Jan 1900","Unregistered","Registered")</f>
        <v>Registered</v>
      </c>
      <c r="R1522" s="121">
        <f>I1522/H1522</f>
        <v>0.67</v>
      </c>
      <c r="T1522" s="117">
        <f t="shared" si="120"/>
        <v>480250</v>
      </c>
      <c r="U1522" s="117">
        <f t="shared" si="121"/>
        <v>0</v>
      </c>
    </row>
    <row r="1523" spans="1:21" x14ac:dyDescent="0.3">
      <c r="A1523" s="114">
        <v>825</v>
      </c>
      <c r="B1523" s="114" t="s">
        <v>351</v>
      </c>
      <c r="C1523" s="114" t="s">
        <v>353</v>
      </c>
      <c r="D1523" s="114" t="s">
        <v>3368</v>
      </c>
      <c r="E1523" s="114" t="s">
        <v>3369</v>
      </c>
      <c r="F1523" s="115">
        <v>45527</v>
      </c>
      <c r="G1523" s="114" t="s">
        <v>3370</v>
      </c>
      <c r="H1523" s="116">
        <v>9435000</v>
      </c>
      <c r="I1523" s="116">
        <v>6321450</v>
      </c>
      <c r="J1523" s="116">
        <v>5849700</v>
      </c>
      <c r="K1523" s="116">
        <v>471750</v>
      </c>
      <c r="L1523" s="116">
        <v>471750</v>
      </c>
      <c r="M1523" s="116">
        <v>0</v>
      </c>
      <c r="N1523" s="116">
        <v>0</v>
      </c>
      <c r="O1523" s="116">
        <v>0</v>
      </c>
      <c r="P1523" s="120">
        <v>0</v>
      </c>
      <c r="Q1523" s="27" t="str">
        <f>IF(G1523="01 Jan 1900","Unregistered","Registered")</f>
        <v>Registered</v>
      </c>
      <c r="R1523" s="121">
        <f>I1523/H1523</f>
        <v>0.67</v>
      </c>
      <c r="T1523" s="117">
        <f t="shared" si="120"/>
        <v>471750</v>
      </c>
      <c r="U1523" s="117">
        <f t="shared" si="121"/>
        <v>0</v>
      </c>
    </row>
    <row r="1524" spans="1:21" x14ac:dyDescent="0.3">
      <c r="A1524" s="114">
        <v>826</v>
      </c>
      <c r="B1524" s="114" t="s">
        <v>351</v>
      </c>
      <c r="C1524" s="114" t="s">
        <v>353</v>
      </c>
      <c r="D1524" s="114" t="s">
        <v>3371</v>
      </c>
      <c r="E1524" s="114" t="s">
        <v>3372</v>
      </c>
      <c r="F1524" s="115">
        <v>45473</v>
      </c>
      <c r="G1524" s="114" t="s">
        <v>2908</v>
      </c>
      <c r="H1524" s="116">
        <v>9434547</v>
      </c>
      <c r="I1524" s="116">
        <v>6321146</v>
      </c>
      <c r="J1524" s="116">
        <v>5849419</v>
      </c>
      <c r="K1524" s="116">
        <v>471727</v>
      </c>
      <c r="L1524" s="116">
        <v>471727</v>
      </c>
      <c r="M1524" s="116">
        <v>0</v>
      </c>
      <c r="N1524" s="116">
        <v>0</v>
      </c>
      <c r="O1524" s="116">
        <v>0</v>
      </c>
      <c r="P1524" s="120">
        <v>0</v>
      </c>
      <c r="Q1524" s="27" t="str">
        <f>IF(G1524="01 Jan 1900","Unregistered","Registered")</f>
        <v>Registered</v>
      </c>
      <c r="R1524" s="121">
        <f>I1524/H1524</f>
        <v>0.66999994806321916</v>
      </c>
      <c r="T1524" s="117">
        <f t="shared" si="120"/>
        <v>471727</v>
      </c>
      <c r="U1524" s="117">
        <f t="shared" si="121"/>
        <v>0</v>
      </c>
    </row>
    <row r="1525" spans="1:21" x14ac:dyDescent="0.3">
      <c r="A1525" s="114">
        <v>835</v>
      </c>
      <c r="B1525" s="114" t="s">
        <v>351</v>
      </c>
      <c r="C1525" s="114" t="s">
        <v>353</v>
      </c>
      <c r="D1525" s="114" t="s">
        <v>3393</v>
      </c>
      <c r="E1525" s="114" t="s">
        <v>3394</v>
      </c>
      <c r="F1525" s="115">
        <v>45657</v>
      </c>
      <c r="G1525" s="114" t="s">
        <v>2438</v>
      </c>
      <c r="H1525" s="116">
        <v>5659588</v>
      </c>
      <c r="I1525" s="116">
        <v>3791926</v>
      </c>
      <c r="J1525" s="116">
        <v>3329583</v>
      </c>
      <c r="K1525" s="116">
        <v>462343</v>
      </c>
      <c r="L1525" s="116">
        <v>0</v>
      </c>
      <c r="M1525" s="116">
        <v>113192</v>
      </c>
      <c r="N1525" s="116">
        <v>282979</v>
      </c>
      <c r="O1525" s="116">
        <v>0</v>
      </c>
      <c r="P1525" s="120">
        <v>66172</v>
      </c>
      <c r="Q1525" s="27" t="str">
        <f>IF(G1525="01 Jan 1900","Unregistered","Registered")</f>
        <v>Registered</v>
      </c>
      <c r="R1525" s="121">
        <f>I1525/H1525</f>
        <v>0.67000036045026601</v>
      </c>
      <c r="T1525" s="117">
        <f t="shared" si="120"/>
        <v>462343</v>
      </c>
      <c r="U1525" s="117">
        <f t="shared" si="121"/>
        <v>0</v>
      </c>
    </row>
    <row r="1526" spans="1:21" x14ac:dyDescent="0.3">
      <c r="A1526" s="114">
        <v>840</v>
      </c>
      <c r="B1526" s="114" t="s">
        <v>351</v>
      </c>
      <c r="C1526" s="114" t="s">
        <v>353</v>
      </c>
      <c r="D1526" s="114" t="s">
        <v>3403</v>
      </c>
      <c r="E1526" s="114" t="s">
        <v>3404</v>
      </c>
      <c r="F1526" s="115">
        <v>45499</v>
      </c>
      <c r="G1526" s="114" t="s">
        <v>3405</v>
      </c>
      <c r="H1526" s="116">
        <v>6510150</v>
      </c>
      <c r="I1526" s="116">
        <v>4361802</v>
      </c>
      <c r="J1526" s="116">
        <v>3906091</v>
      </c>
      <c r="K1526" s="116">
        <v>455711</v>
      </c>
      <c r="L1526" s="116">
        <v>325508</v>
      </c>
      <c r="M1526" s="116">
        <v>130203</v>
      </c>
      <c r="N1526" s="116">
        <v>0</v>
      </c>
      <c r="O1526" s="116">
        <v>0</v>
      </c>
      <c r="P1526" s="120">
        <v>0</v>
      </c>
      <c r="Q1526" s="27" t="str">
        <f>IF(G1526="01 Jan 1900","Unregistered","Registered")</f>
        <v>Registered</v>
      </c>
      <c r="R1526" s="121">
        <f>I1526/H1526</f>
        <v>0.67000023040943757</v>
      </c>
      <c r="T1526" s="117">
        <f t="shared" si="120"/>
        <v>455711</v>
      </c>
      <c r="U1526" s="117">
        <f t="shared" si="121"/>
        <v>0</v>
      </c>
    </row>
    <row r="1527" spans="1:21" x14ac:dyDescent="0.3">
      <c r="A1527" s="114">
        <v>853</v>
      </c>
      <c r="B1527" s="114" t="s">
        <v>351</v>
      </c>
      <c r="C1527" s="114" t="s">
        <v>353</v>
      </c>
      <c r="D1527" s="114" t="s">
        <v>3435</v>
      </c>
      <c r="E1527" s="114" t="s">
        <v>3436</v>
      </c>
      <c r="F1527" s="115">
        <v>45436</v>
      </c>
      <c r="G1527" s="114" t="s">
        <v>3437</v>
      </c>
      <c r="H1527" s="116">
        <v>6345208</v>
      </c>
      <c r="I1527" s="116">
        <v>4251288</v>
      </c>
      <c r="J1527" s="116">
        <v>3807124</v>
      </c>
      <c r="K1527" s="116">
        <v>444164</v>
      </c>
      <c r="L1527" s="116">
        <v>317260</v>
      </c>
      <c r="M1527" s="116">
        <v>126904</v>
      </c>
      <c r="N1527" s="116">
        <v>0</v>
      </c>
      <c r="O1527" s="116">
        <v>0</v>
      </c>
      <c r="P1527" s="120">
        <v>0</v>
      </c>
      <c r="Q1527" s="27" t="str">
        <f>IF(G1527="01 Jan 1900","Unregistered","Registered")</f>
        <v>Registered</v>
      </c>
      <c r="R1527" s="121">
        <f>I1527/H1527</f>
        <v>0.66999978566502472</v>
      </c>
      <c r="T1527" s="117">
        <f t="shared" si="120"/>
        <v>444164</v>
      </c>
      <c r="U1527" s="117">
        <f t="shared" si="121"/>
        <v>0</v>
      </c>
    </row>
    <row r="1528" spans="1:21" x14ac:dyDescent="0.3">
      <c r="A1528" s="114">
        <v>1102</v>
      </c>
      <c r="B1528" s="114" t="s">
        <v>351</v>
      </c>
      <c r="C1528" s="114" t="s">
        <v>353</v>
      </c>
      <c r="D1528" s="114" t="s">
        <v>4014</v>
      </c>
      <c r="E1528" s="114" t="s">
        <v>4015</v>
      </c>
      <c r="F1528" s="115">
        <v>45408</v>
      </c>
      <c r="G1528" s="114" t="s">
        <v>4016</v>
      </c>
      <c r="H1528" s="116">
        <v>6574920</v>
      </c>
      <c r="I1528" s="116">
        <v>4405197</v>
      </c>
      <c r="J1528" s="116">
        <v>4076451</v>
      </c>
      <c r="K1528" s="116">
        <v>328746</v>
      </c>
      <c r="L1528" s="116">
        <v>328746</v>
      </c>
      <c r="M1528" s="116">
        <v>0</v>
      </c>
      <c r="N1528" s="116">
        <v>0</v>
      </c>
      <c r="O1528" s="116">
        <v>0</v>
      </c>
      <c r="P1528" s="120">
        <v>0</v>
      </c>
      <c r="Q1528" s="27" t="str">
        <f>IF(G1528="01 Jan 1900","Unregistered","Registered")</f>
        <v>Registered</v>
      </c>
      <c r="R1528" s="121">
        <f>I1528/H1528</f>
        <v>0.67000009125586324</v>
      </c>
      <c r="T1528" s="117">
        <f t="shared" si="120"/>
        <v>328746</v>
      </c>
      <c r="U1528" s="117">
        <f t="shared" si="121"/>
        <v>0</v>
      </c>
    </row>
    <row r="1529" spans="1:21" x14ac:dyDescent="0.3">
      <c r="A1529" s="114">
        <v>1111</v>
      </c>
      <c r="B1529" s="114" t="s">
        <v>351</v>
      </c>
      <c r="C1529" s="114" t="s">
        <v>353</v>
      </c>
      <c r="D1529" s="114" t="s">
        <v>4036</v>
      </c>
      <c r="E1529" s="114" t="s">
        <v>4037</v>
      </c>
      <c r="F1529" s="115">
        <v>45473</v>
      </c>
      <c r="G1529" s="114" t="s">
        <v>1396</v>
      </c>
      <c r="H1529" s="116">
        <v>6300000</v>
      </c>
      <c r="I1529" s="116">
        <v>4221000</v>
      </c>
      <c r="J1529" s="116">
        <v>3905990</v>
      </c>
      <c r="K1529" s="116">
        <v>315010</v>
      </c>
      <c r="L1529" s="116">
        <v>315000</v>
      </c>
      <c r="M1529" s="116">
        <v>10</v>
      </c>
      <c r="N1529" s="116">
        <v>0</v>
      </c>
      <c r="O1529" s="116">
        <v>0</v>
      </c>
      <c r="P1529" s="120">
        <v>0</v>
      </c>
      <c r="Q1529" s="27" t="str">
        <f>IF(G1529="01 Jan 1900","Unregistered","Registered")</f>
        <v>Registered</v>
      </c>
      <c r="R1529" s="121">
        <f>I1529/H1529</f>
        <v>0.67</v>
      </c>
      <c r="T1529" s="117">
        <f t="shared" si="120"/>
        <v>315010</v>
      </c>
      <c r="U1529" s="117">
        <f t="shared" si="121"/>
        <v>0</v>
      </c>
    </row>
    <row r="1530" spans="1:21" x14ac:dyDescent="0.3">
      <c r="A1530" s="114">
        <v>1202</v>
      </c>
      <c r="B1530" s="114" t="s">
        <v>351</v>
      </c>
      <c r="C1530" s="114" t="s">
        <v>353</v>
      </c>
      <c r="D1530" s="114" t="s">
        <v>4241</v>
      </c>
      <c r="E1530" s="114" t="s">
        <v>4242</v>
      </c>
      <c r="F1530" s="115">
        <v>45483</v>
      </c>
      <c r="G1530" s="114" t="s">
        <v>2021</v>
      </c>
      <c r="H1530" s="116">
        <v>9435000</v>
      </c>
      <c r="I1530" s="116">
        <v>6321450</v>
      </c>
      <c r="J1530" s="116">
        <v>6094900</v>
      </c>
      <c r="K1530" s="116">
        <v>226550</v>
      </c>
      <c r="L1530" s="116">
        <v>0</v>
      </c>
      <c r="M1530" s="116">
        <v>0</v>
      </c>
      <c r="N1530" s="116">
        <v>226550</v>
      </c>
      <c r="O1530" s="116">
        <v>0</v>
      </c>
      <c r="P1530" s="120">
        <v>0</v>
      </c>
      <c r="Q1530" s="27" t="str">
        <f>IF(G1530="01 Jan 1900","Unregistered","Registered")</f>
        <v>Registered</v>
      </c>
      <c r="R1530" s="121">
        <f>I1530/H1530</f>
        <v>0.67</v>
      </c>
      <c r="T1530" s="117">
        <f t="shared" si="120"/>
        <v>226550</v>
      </c>
      <c r="U1530" s="117">
        <f t="shared" si="121"/>
        <v>0</v>
      </c>
    </row>
    <row r="1531" spans="1:21" x14ac:dyDescent="0.3">
      <c r="A1531" s="114">
        <v>1210</v>
      </c>
      <c r="B1531" s="114" t="s">
        <v>351</v>
      </c>
      <c r="C1531" s="114" t="s">
        <v>353</v>
      </c>
      <c r="D1531" s="114" t="s">
        <v>4257</v>
      </c>
      <c r="E1531" s="114" t="s">
        <v>354</v>
      </c>
      <c r="F1531" s="115">
        <v>45715</v>
      </c>
      <c r="G1531" s="114" t="s">
        <v>3829</v>
      </c>
      <c r="H1531" s="116">
        <v>6747096</v>
      </c>
      <c r="I1531" s="116">
        <v>4520555</v>
      </c>
      <c r="J1531" s="116">
        <v>4313696</v>
      </c>
      <c r="K1531" s="116">
        <v>206859</v>
      </c>
      <c r="L1531" s="116">
        <v>0</v>
      </c>
      <c r="M1531" s="116">
        <v>0</v>
      </c>
      <c r="N1531" s="116">
        <v>206859</v>
      </c>
      <c r="O1531" s="116">
        <v>0</v>
      </c>
      <c r="P1531" s="120">
        <v>0</v>
      </c>
      <c r="Q1531" s="27" t="str">
        <f>IF(G1531="01 Jan 1900","Unregistered","Registered")</f>
        <v>Registered</v>
      </c>
      <c r="R1531" s="121">
        <f>I1531/H1531</f>
        <v>0.67000010078410033</v>
      </c>
      <c r="T1531" s="117">
        <f t="shared" si="120"/>
        <v>206859</v>
      </c>
      <c r="U1531" s="117">
        <f t="shared" si="121"/>
        <v>0</v>
      </c>
    </row>
    <row r="1532" spans="1:21" x14ac:dyDescent="0.3">
      <c r="A1532" s="114">
        <v>1223</v>
      </c>
      <c r="B1532" s="114" t="s">
        <v>351</v>
      </c>
      <c r="C1532" s="114" t="s">
        <v>353</v>
      </c>
      <c r="D1532" s="114" t="s">
        <v>4283</v>
      </c>
      <c r="E1532" s="114" t="s">
        <v>4284</v>
      </c>
      <c r="F1532" s="115">
        <v>45608</v>
      </c>
      <c r="G1532" s="114" t="s">
        <v>2435</v>
      </c>
      <c r="H1532" s="116">
        <v>9605000</v>
      </c>
      <c r="I1532" s="116">
        <v>6435350</v>
      </c>
      <c r="J1532" s="116">
        <v>6243250</v>
      </c>
      <c r="K1532" s="116">
        <v>192100</v>
      </c>
      <c r="L1532" s="116">
        <v>0</v>
      </c>
      <c r="M1532" s="116">
        <v>0</v>
      </c>
      <c r="N1532" s="116">
        <v>192100</v>
      </c>
      <c r="O1532" s="116">
        <v>0</v>
      </c>
      <c r="P1532" s="120">
        <v>0</v>
      </c>
      <c r="Q1532" s="27" t="str">
        <f>IF(G1532="01 Jan 1900","Unregistered","Registered")</f>
        <v>Registered</v>
      </c>
      <c r="R1532" s="121">
        <f>I1532/H1532</f>
        <v>0.67</v>
      </c>
      <c r="T1532" s="117">
        <f t="shared" si="120"/>
        <v>192100</v>
      </c>
      <c r="U1532" s="117">
        <f t="shared" si="121"/>
        <v>0</v>
      </c>
    </row>
    <row r="1533" spans="1:21" x14ac:dyDescent="0.3">
      <c r="A1533" s="114">
        <v>1232</v>
      </c>
      <c r="B1533" s="114" t="s">
        <v>351</v>
      </c>
      <c r="C1533" s="114" t="s">
        <v>353</v>
      </c>
      <c r="D1533" s="114" t="s">
        <v>4305</v>
      </c>
      <c r="E1533" s="114" t="s">
        <v>4306</v>
      </c>
      <c r="F1533" s="115">
        <v>45632</v>
      </c>
      <c r="G1533" s="114" t="s">
        <v>4307</v>
      </c>
      <c r="H1533" s="116">
        <v>9514400</v>
      </c>
      <c r="I1533" s="116">
        <v>5898928</v>
      </c>
      <c r="J1533" s="116">
        <v>5708640</v>
      </c>
      <c r="K1533" s="116">
        <v>190288</v>
      </c>
      <c r="L1533" s="116">
        <v>0</v>
      </c>
      <c r="M1533" s="116">
        <v>190288</v>
      </c>
      <c r="N1533" s="116">
        <v>0</v>
      </c>
      <c r="O1533" s="116">
        <v>0</v>
      </c>
      <c r="P1533" s="120">
        <v>0</v>
      </c>
      <c r="Q1533" s="27" t="str">
        <f>IF(G1533="01 Jan 1900","Unregistered","Registered")</f>
        <v>Registered</v>
      </c>
      <c r="R1533" s="121">
        <f>I1533/H1533</f>
        <v>0.62</v>
      </c>
      <c r="T1533" s="117">
        <f t="shared" si="120"/>
        <v>190288</v>
      </c>
      <c r="U1533" s="117">
        <f t="shared" si="121"/>
        <v>0</v>
      </c>
    </row>
    <row r="1534" spans="1:21" x14ac:dyDescent="0.3">
      <c r="A1534" s="114">
        <v>1233</v>
      </c>
      <c r="B1534" s="114" t="s">
        <v>351</v>
      </c>
      <c r="C1534" s="114" t="s">
        <v>353</v>
      </c>
      <c r="D1534" s="114" t="s">
        <v>4308</v>
      </c>
      <c r="E1534" s="114" t="s">
        <v>4309</v>
      </c>
      <c r="F1534" s="115">
        <v>45420</v>
      </c>
      <c r="G1534" s="114" t="s">
        <v>3317</v>
      </c>
      <c r="H1534" s="116">
        <v>9514286</v>
      </c>
      <c r="I1534" s="116">
        <v>6850285</v>
      </c>
      <c r="J1534" s="116">
        <v>6659999</v>
      </c>
      <c r="K1534" s="116">
        <v>190286</v>
      </c>
      <c r="L1534" s="116">
        <v>0</v>
      </c>
      <c r="M1534" s="116">
        <v>190286</v>
      </c>
      <c r="N1534" s="116">
        <v>0</v>
      </c>
      <c r="O1534" s="116">
        <v>0</v>
      </c>
      <c r="P1534" s="120">
        <v>0</v>
      </c>
      <c r="Q1534" s="27" t="str">
        <f>IF(G1534="01 Jan 1900","Unregistered","Registered")</f>
        <v>Registered</v>
      </c>
      <c r="R1534" s="121">
        <f>I1534/H1534</f>
        <v>0.71999990330330621</v>
      </c>
      <c r="T1534" s="117">
        <f t="shared" si="120"/>
        <v>190286</v>
      </c>
      <c r="U1534" s="117">
        <f t="shared" si="121"/>
        <v>0</v>
      </c>
    </row>
    <row r="1535" spans="1:21" x14ac:dyDescent="0.3">
      <c r="A1535" s="114">
        <v>1253</v>
      </c>
      <c r="B1535" s="114" t="s">
        <v>351</v>
      </c>
      <c r="C1535" s="114" t="s">
        <v>353</v>
      </c>
      <c r="D1535" s="114" t="s">
        <v>4345</v>
      </c>
      <c r="E1535" s="114" t="s">
        <v>4346</v>
      </c>
      <c r="F1535" s="115">
        <v>45656</v>
      </c>
      <c r="G1535" s="114" t="s">
        <v>4347</v>
      </c>
      <c r="H1535" s="116">
        <v>9344500</v>
      </c>
      <c r="I1535" s="116">
        <v>5793590</v>
      </c>
      <c r="J1535" s="116">
        <v>5606700</v>
      </c>
      <c r="K1535" s="116">
        <v>186890</v>
      </c>
      <c r="L1535" s="116">
        <v>0</v>
      </c>
      <c r="M1535" s="116">
        <v>186890</v>
      </c>
      <c r="N1535" s="116">
        <v>0</v>
      </c>
      <c r="O1535" s="116">
        <v>0</v>
      </c>
      <c r="P1535" s="120">
        <v>0</v>
      </c>
      <c r="Q1535" s="27" t="str">
        <f>IF(G1535="01 Jan 1900","Unregistered","Registered")</f>
        <v>Registered</v>
      </c>
      <c r="R1535" s="121">
        <f>I1535/H1535</f>
        <v>0.62</v>
      </c>
      <c r="T1535" s="117">
        <f t="shared" si="120"/>
        <v>186890</v>
      </c>
      <c r="U1535" s="117">
        <f t="shared" si="121"/>
        <v>0</v>
      </c>
    </row>
    <row r="1536" spans="1:21" x14ac:dyDescent="0.3">
      <c r="A1536" s="114">
        <v>1282</v>
      </c>
      <c r="B1536" s="114" t="s">
        <v>351</v>
      </c>
      <c r="C1536" s="114" t="s">
        <v>353</v>
      </c>
      <c r="D1536" s="114" t="s">
        <v>4409</v>
      </c>
      <c r="E1536" s="114" t="s">
        <v>4410</v>
      </c>
      <c r="F1536" s="115">
        <v>45473</v>
      </c>
      <c r="G1536" s="114" t="s">
        <v>2894</v>
      </c>
      <c r="H1536" s="116">
        <v>6507928</v>
      </c>
      <c r="I1536" s="116">
        <v>4034916</v>
      </c>
      <c r="J1536" s="116">
        <v>3904757</v>
      </c>
      <c r="K1536" s="116">
        <v>130159</v>
      </c>
      <c r="L1536" s="116">
        <v>0</v>
      </c>
      <c r="M1536" s="116">
        <v>130159</v>
      </c>
      <c r="N1536" s="116">
        <v>0</v>
      </c>
      <c r="O1536" s="116">
        <v>0</v>
      </c>
      <c r="P1536" s="120">
        <v>0</v>
      </c>
      <c r="Q1536" s="27" t="str">
        <f>IF(G1536="01 Jan 1900","Unregistered","Registered")</f>
        <v>Registered</v>
      </c>
      <c r="R1536" s="121">
        <f>I1536/H1536</f>
        <v>0.62000009834159198</v>
      </c>
      <c r="T1536" s="117">
        <f t="shared" si="120"/>
        <v>130159</v>
      </c>
      <c r="U1536" s="117">
        <f t="shared" si="121"/>
        <v>0</v>
      </c>
    </row>
    <row r="1537" spans="1:21" x14ac:dyDescent="0.3">
      <c r="A1537" s="114">
        <v>1285</v>
      </c>
      <c r="B1537" s="114" t="s">
        <v>351</v>
      </c>
      <c r="C1537" s="114" t="s">
        <v>353</v>
      </c>
      <c r="D1537" s="114" t="s">
        <v>4415</v>
      </c>
      <c r="E1537" s="114" t="s">
        <v>4416</v>
      </c>
      <c r="F1537" s="115">
        <v>45527</v>
      </c>
      <c r="G1537" s="114" t="s">
        <v>2227</v>
      </c>
      <c r="H1537" s="116">
        <v>6392850</v>
      </c>
      <c r="I1537" s="116">
        <v>4283211</v>
      </c>
      <c r="J1537" s="116">
        <v>4155354</v>
      </c>
      <c r="K1537" s="116">
        <v>127857</v>
      </c>
      <c r="L1537" s="116">
        <v>0</v>
      </c>
      <c r="M1537" s="116">
        <v>127857</v>
      </c>
      <c r="N1537" s="116">
        <v>0</v>
      </c>
      <c r="O1537" s="116">
        <v>0</v>
      </c>
      <c r="P1537" s="120">
        <v>0</v>
      </c>
      <c r="Q1537" s="27" t="str">
        <f>IF(G1537="01 Jan 1900","Unregistered","Registered")</f>
        <v>Registered</v>
      </c>
      <c r="R1537" s="121">
        <f>I1537/H1537</f>
        <v>0.67000023463713365</v>
      </c>
      <c r="T1537" s="117">
        <f t="shared" si="120"/>
        <v>127857</v>
      </c>
      <c r="U1537" s="117">
        <f t="shared" si="121"/>
        <v>0</v>
      </c>
    </row>
    <row r="1538" spans="1:21" x14ac:dyDescent="0.3">
      <c r="A1538" s="114">
        <v>7797</v>
      </c>
      <c r="B1538" s="114" t="s">
        <v>351</v>
      </c>
      <c r="C1538" s="114" t="s">
        <v>353</v>
      </c>
      <c r="D1538" s="114" t="s">
        <v>8355</v>
      </c>
      <c r="E1538" s="114" t="s">
        <v>8356</v>
      </c>
      <c r="F1538" s="115">
        <v>45554</v>
      </c>
      <c r="G1538" s="114" t="s">
        <v>2413</v>
      </c>
      <c r="H1538" s="116">
        <v>6568800</v>
      </c>
      <c r="I1538" s="116">
        <v>4401096</v>
      </c>
      <c r="J1538" s="116">
        <v>4401096</v>
      </c>
      <c r="K1538" s="116">
        <v>0</v>
      </c>
      <c r="L1538" s="116">
        <v>0</v>
      </c>
      <c r="M1538" s="116">
        <v>0</v>
      </c>
      <c r="N1538" s="116">
        <v>0</v>
      </c>
      <c r="O1538" s="116">
        <v>0</v>
      </c>
      <c r="P1538" s="120">
        <v>0</v>
      </c>
      <c r="Q1538" s="27" t="str">
        <f>IF(G1538="01 Jan 1900","Unregistered","Registered")</f>
        <v>Registered</v>
      </c>
      <c r="R1538" s="121">
        <f>I1538/H1538</f>
        <v>0.67</v>
      </c>
      <c r="T1538" s="117">
        <f t="shared" si="120"/>
        <v>0</v>
      </c>
      <c r="U1538" s="117">
        <f t="shared" si="121"/>
        <v>0</v>
      </c>
    </row>
    <row r="1539" spans="1:21" x14ac:dyDescent="0.3">
      <c r="A1539" s="114">
        <v>7798</v>
      </c>
      <c r="B1539" s="114" t="s">
        <v>351</v>
      </c>
      <c r="C1539" s="114" t="s">
        <v>353</v>
      </c>
      <c r="D1539" s="114" t="s">
        <v>8357</v>
      </c>
      <c r="E1539" s="114" t="s">
        <v>8358</v>
      </c>
      <c r="F1539" s="115">
        <v>45532</v>
      </c>
      <c r="G1539" s="114" t="s">
        <v>2737</v>
      </c>
      <c r="H1539" s="116">
        <v>9426500</v>
      </c>
      <c r="I1539" s="116">
        <v>6787080</v>
      </c>
      <c r="J1539" s="116">
        <v>6787080</v>
      </c>
      <c r="K1539" s="116">
        <v>0</v>
      </c>
      <c r="L1539" s="116">
        <v>0</v>
      </c>
      <c r="M1539" s="116">
        <v>0</v>
      </c>
      <c r="N1539" s="116">
        <v>0</v>
      </c>
      <c r="O1539" s="116">
        <v>0</v>
      </c>
      <c r="P1539" s="120">
        <v>0</v>
      </c>
      <c r="Q1539" s="27" t="str">
        <f>IF(G1539="01 Jan 1900","Unregistered","Registered")</f>
        <v>Registered</v>
      </c>
      <c r="R1539" s="121">
        <f>I1539/H1539</f>
        <v>0.72</v>
      </c>
      <c r="T1539" s="117">
        <f t="shared" si="120"/>
        <v>0</v>
      </c>
      <c r="U1539" s="117">
        <f t="shared" si="121"/>
        <v>0</v>
      </c>
    </row>
    <row r="1540" spans="1:21" x14ac:dyDescent="0.3">
      <c r="A1540" s="114">
        <v>7799</v>
      </c>
      <c r="B1540" s="114" t="s">
        <v>351</v>
      </c>
      <c r="C1540" s="114" t="s">
        <v>353</v>
      </c>
      <c r="D1540" s="114" t="s">
        <v>8359</v>
      </c>
      <c r="E1540" s="114" t="s">
        <v>8360</v>
      </c>
      <c r="F1540" s="115">
        <v>45742</v>
      </c>
      <c r="G1540" s="114" t="s">
        <v>1873</v>
      </c>
      <c r="H1540" s="116">
        <v>9358500</v>
      </c>
      <c r="I1540" s="116">
        <v>6270195</v>
      </c>
      <c r="J1540" s="116">
        <v>6270195</v>
      </c>
      <c r="K1540" s="116">
        <v>0</v>
      </c>
      <c r="L1540" s="116">
        <v>0</v>
      </c>
      <c r="M1540" s="116">
        <v>0</v>
      </c>
      <c r="N1540" s="116">
        <v>0</v>
      </c>
      <c r="O1540" s="116">
        <v>0</v>
      </c>
      <c r="P1540" s="120">
        <v>0</v>
      </c>
      <c r="Q1540" s="27" t="str">
        <f>IF(G1540="01 Jan 1900","Unregistered","Registered")</f>
        <v>Registered</v>
      </c>
      <c r="R1540" s="121">
        <f>I1540/H1540</f>
        <v>0.67</v>
      </c>
      <c r="T1540" s="117">
        <f t="shared" si="120"/>
        <v>0</v>
      </c>
      <c r="U1540" s="117">
        <f t="shared" si="121"/>
        <v>0</v>
      </c>
    </row>
    <row r="1541" spans="1:21" x14ac:dyDescent="0.3">
      <c r="A1541" s="114">
        <v>7800</v>
      </c>
      <c r="B1541" s="114" t="s">
        <v>351</v>
      </c>
      <c r="C1541" s="114" t="s">
        <v>353</v>
      </c>
      <c r="D1541" s="114" t="s">
        <v>8361</v>
      </c>
      <c r="E1541" s="114" t="s">
        <v>8362</v>
      </c>
      <c r="F1541" s="115">
        <v>45468</v>
      </c>
      <c r="G1541" s="114" t="s">
        <v>2894</v>
      </c>
      <c r="H1541" s="116">
        <v>9514400</v>
      </c>
      <c r="I1541" s="116">
        <v>6374648</v>
      </c>
      <c r="J1541" s="116">
        <v>6374648</v>
      </c>
      <c r="K1541" s="116">
        <v>0</v>
      </c>
      <c r="L1541" s="116">
        <v>0</v>
      </c>
      <c r="M1541" s="116">
        <v>0</v>
      </c>
      <c r="N1541" s="116">
        <v>0</v>
      </c>
      <c r="O1541" s="116">
        <v>0</v>
      </c>
      <c r="P1541" s="120">
        <v>0</v>
      </c>
      <c r="Q1541" s="27" t="str">
        <f>IF(G1541="01 Jan 1900","Unregistered","Registered")</f>
        <v>Registered</v>
      </c>
      <c r="R1541" s="121">
        <f>I1541/H1541</f>
        <v>0.67</v>
      </c>
      <c r="T1541" s="117">
        <f t="shared" si="120"/>
        <v>0</v>
      </c>
      <c r="U1541" s="117">
        <f t="shared" si="121"/>
        <v>0</v>
      </c>
    </row>
    <row r="1542" spans="1:21" x14ac:dyDescent="0.3">
      <c r="A1542" s="114">
        <v>7801</v>
      </c>
      <c r="B1542" s="114" t="s">
        <v>351</v>
      </c>
      <c r="C1542" s="114" t="s">
        <v>353</v>
      </c>
      <c r="D1542" s="114" t="s">
        <v>8363</v>
      </c>
      <c r="E1542" s="114" t="s">
        <v>8364</v>
      </c>
      <c r="F1542" s="115">
        <v>45583</v>
      </c>
      <c r="G1542" s="114" t="s">
        <v>2610</v>
      </c>
      <c r="H1542" s="116">
        <v>6635278</v>
      </c>
      <c r="I1542" s="116">
        <v>4445637</v>
      </c>
      <c r="J1542" s="116">
        <v>4445637</v>
      </c>
      <c r="K1542" s="116">
        <v>0</v>
      </c>
      <c r="L1542" s="116">
        <v>0</v>
      </c>
      <c r="M1542" s="116">
        <v>0</v>
      </c>
      <c r="N1542" s="116">
        <v>0</v>
      </c>
      <c r="O1542" s="116">
        <v>0</v>
      </c>
      <c r="P1542" s="120">
        <v>0</v>
      </c>
      <c r="Q1542" s="27" t="str">
        <f>IF(G1542="01 Jan 1900","Unregistered","Registered")</f>
        <v>Registered</v>
      </c>
      <c r="R1542" s="121">
        <f>I1542/H1542</f>
        <v>0.67000011152509364</v>
      </c>
      <c r="T1542" s="117">
        <f t="shared" si="120"/>
        <v>0</v>
      </c>
      <c r="U1542" s="117">
        <f t="shared" si="121"/>
        <v>0</v>
      </c>
    </row>
    <row r="1543" spans="1:21" x14ac:dyDescent="0.3">
      <c r="A1543" s="114">
        <v>7802</v>
      </c>
      <c r="B1543" s="114" t="s">
        <v>351</v>
      </c>
      <c r="C1543" s="114" t="s">
        <v>353</v>
      </c>
      <c r="D1543" s="114" t="s">
        <v>8365</v>
      </c>
      <c r="E1543" s="114" t="s">
        <v>8366</v>
      </c>
      <c r="F1543" s="115">
        <v>45523</v>
      </c>
      <c r="G1543" s="114" t="s">
        <v>1768</v>
      </c>
      <c r="H1543" s="116">
        <v>9336400</v>
      </c>
      <c r="I1543" s="116">
        <v>6255388</v>
      </c>
      <c r="J1543" s="116">
        <v>6255388</v>
      </c>
      <c r="K1543" s="116">
        <v>0</v>
      </c>
      <c r="L1543" s="116">
        <v>0</v>
      </c>
      <c r="M1543" s="116">
        <v>0</v>
      </c>
      <c r="N1543" s="116">
        <v>0</v>
      </c>
      <c r="O1543" s="116">
        <v>0</v>
      </c>
      <c r="P1543" s="120">
        <v>0</v>
      </c>
      <c r="Q1543" s="27" t="str">
        <f>IF(G1543="01 Jan 1900","Unregistered","Registered")</f>
        <v>Registered</v>
      </c>
      <c r="R1543" s="121">
        <f>I1543/H1543</f>
        <v>0.67</v>
      </c>
      <c r="T1543" s="117">
        <f t="shared" si="120"/>
        <v>0</v>
      </c>
      <c r="U1543" s="117">
        <f t="shared" si="121"/>
        <v>0</v>
      </c>
    </row>
    <row r="1544" spans="1:21" x14ac:dyDescent="0.3">
      <c r="A1544" s="114">
        <v>7803</v>
      </c>
      <c r="B1544" s="114" t="s">
        <v>351</v>
      </c>
      <c r="C1544" s="114" t="s">
        <v>353</v>
      </c>
      <c r="D1544" s="114" t="s">
        <v>8367</v>
      </c>
      <c r="E1544" s="114" t="s">
        <v>8368</v>
      </c>
      <c r="F1544" s="115">
        <v>45664</v>
      </c>
      <c r="G1544" s="114" t="s">
        <v>3832</v>
      </c>
      <c r="H1544" s="116">
        <v>6580530</v>
      </c>
      <c r="I1544" s="116">
        <v>4408956</v>
      </c>
      <c r="J1544" s="116">
        <v>4408956</v>
      </c>
      <c r="K1544" s="116">
        <v>0</v>
      </c>
      <c r="L1544" s="116">
        <v>0</v>
      </c>
      <c r="M1544" s="116">
        <v>0</v>
      </c>
      <c r="N1544" s="116">
        <v>0</v>
      </c>
      <c r="O1544" s="116">
        <v>0</v>
      </c>
      <c r="P1544" s="120">
        <v>0</v>
      </c>
      <c r="Q1544" s="27" t="str">
        <f>IF(G1544="01 Jan 1900","Unregistered","Registered")</f>
        <v>Registered</v>
      </c>
      <c r="R1544" s="121">
        <f>I1544/H1544</f>
        <v>0.67000013676709935</v>
      </c>
      <c r="T1544" s="117">
        <f t="shared" si="120"/>
        <v>0</v>
      </c>
      <c r="U1544" s="117">
        <f t="shared" si="121"/>
        <v>0</v>
      </c>
    </row>
    <row r="1545" spans="1:21" x14ac:dyDescent="0.3">
      <c r="A1545" s="114">
        <v>7804</v>
      </c>
      <c r="B1545" s="114" t="s">
        <v>351</v>
      </c>
      <c r="C1545" s="114" t="s">
        <v>353</v>
      </c>
      <c r="D1545" s="114" t="s">
        <v>8369</v>
      </c>
      <c r="E1545" s="114" t="s">
        <v>8370</v>
      </c>
      <c r="F1545" s="115">
        <v>45645</v>
      </c>
      <c r="G1545" s="114" t="s">
        <v>8371</v>
      </c>
      <c r="H1545" s="116">
        <v>9599350</v>
      </c>
      <c r="I1545" s="116">
        <v>5951598</v>
      </c>
      <c r="J1545" s="116">
        <v>5951598</v>
      </c>
      <c r="K1545" s="116">
        <v>0</v>
      </c>
      <c r="L1545" s="116">
        <v>0</v>
      </c>
      <c r="M1545" s="116">
        <v>0</v>
      </c>
      <c r="N1545" s="116">
        <v>0</v>
      </c>
      <c r="O1545" s="116">
        <v>0</v>
      </c>
      <c r="P1545" s="120">
        <v>0</v>
      </c>
      <c r="Q1545" s="27" t="str">
        <f>IF(G1545="01 Jan 1900","Unregistered","Registered")</f>
        <v>Registered</v>
      </c>
      <c r="R1545" s="121">
        <f>I1545/H1545</f>
        <v>0.62000010417372009</v>
      </c>
      <c r="T1545" s="117">
        <f t="shared" si="120"/>
        <v>0</v>
      </c>
      <c r="U1545" s="117">
        <f t="shared" si="121"/>
        <v>0</v>
      </c>
    </row>
    <row r="1546" spans="1:21" x14ac:dyDescent="0.3">
      <c r="A1546" s="114">
        <v>7805</v>
      </c>
      <c r="B1546" s="114" t="s">
        <v>351</v>
      </c>
      <c r="C1546" s="114" t="s">
        <v>353</v>
      </c>
      <c r="D1546" s="114" t="s">
        <v>8372</v>
      </c>
      <c r="E1546" s="114" t="s">
        <v>8373</v>
      </c>
      <c r="F1546" s="115">
        <v>45674</v>
      </c>
      <c r="G1546" s="114" t="s">
        <v>1785</v>
      </c>
      <c r="H1546" s="116">
        <v>6614547</v>
      </c>
      <c r="I1546" s="116">
        <v>4101019</v>
      </c>
      <c r="J1546" s="116">
        <v>4101019</v>
      </c>
      <c r="K1546" s="116">
        <v>0</v>
      </c>
      <c r="L1546" s="116">
        <v>0</v>
      </c>
      <c r="M1546" s="116">
        <v>0</v>
      </c>
      <c r="N1546" s="116">
        <v>0</v>
      </c>
      <c r="O1546" s="116">
        <v>0</v>
      </c>
      <c r="P1546" s="120">
        <v>0</v>
      </c>
      <c r="Q1546" s="27" t="str">
        <f>IF(G1546="01 Jan 1900","Unregistered","Registered")</f>
        <v>Registered</v>
      </c>
      <c r="R1546" s="121">
        <f>I1546/H1546</f>
        <v>0.6199999788345294</v>
      </c>
      <c r="T1546" s="117">
        <f t="shared" si="120"/>
        <v>0</v>
      </c>
      <c r="U1546" s="117">
        <f t="shared" si="121"/>
        <v>0</v>
      </c>
    </row>
    <row r="1547" spans="1:21" x14ac:dyDescent="0.3">
      <c r="A1547" s="114">
        <v>7806</v>
      </c>
      <c r="B1547" s="114" t="s">
        <v>351</v>
      </c>
      <c r="C1547" s="114" t="s">
        <v>353</v>
      </c>
      <c r="D1547" s="114" t="s">
        <v>8374</v>
      </c>
      <c r="E1547" s="114" t="s">
        <v>8375</v>
      </c>
      <c r="F1547" s="115">
        <v>45504</v>
      </c>
      <c r="G1547" s="114" t="s">
        <v>2029</v>
      </c>
      <c r="H1547" s="116">
        <v>9265000</v>
      </c>
      <c r="I1547" s="116">
        <v>5744300</v>
      </c>
      <c r="J1547" s="116">
        <v>5744300</v>
      </c>
      <c r="K1547" s="116">
        <v>0</v>
      </c>
      <c r="L1547" s="116">
        <v>0</v>
      </c>
      <c r="M1547" s="116">
        <v>0</v>
      </c>
      <c r="N1547" s="116">
        <v>0</v>
      </c>
      <c r="O1547" s="116">
        <v>0</v>
      </c>
      <c r="P1547" s="120">
        <v>0</v>
      </c>
      <c r="Q1547" s="27" t="str">
        <f>IF(G1547="01 Jan 1900","Unregistered","Registered")</f>
        <v>Registered</v>
      </c>
      <c r="R1547" s="121">
        <f>I1547/H1547</f>
        <v>0.62</v>
      </c>
      <c r="T1547" s="117">
        <f t="shared" si="120"/>
        <v>0</v>
      </c>
      <c r="U1547" s="117">
        <f t="shared" si="121"/>
        <v>0</v>
      </c>
    </row>
    <row r="1548" spans="1:21" x14ac:dyDescent="0.3">
      <c r="A1548" s="114">
        <v>7807</v>
      </c>
      <c r="B1548" s="114" t="s">
        <v>351</v>
      </c>
      <c r="C1548" s="114" t="s">
        <v>353</v>
      </c>
      <c r="D1548" s="114" t="s">
        <v>8376</v>
      </c>
      <c r="E1548" s="114" t="s">
        <v>8377</v>
      </c>
      <c r="F1548" s="115">
        <v>45467</v>
      </c>
      <c r="G1548" s="114" t="s">
        <v>7276</v>
      </c>
      <c r="H1548" s="116">
        <v>6526571</v>
      </c>
      <c r="I1548" s="116">
        <v>4046474</v>
      </c>
      <c r="J1548" s="116">
        <v>4046474</v>
      </c>
      <c r="K1548" s="116">
        <v>0</v>
      </c>
      <c r="L1548" s="116">
        <v>0</v>
      </c>
      <c r="M1548" s="116">
        <v>0</v>
      </c>
      <c r="N1548" s="116">
        <v>0</v>
      </c>
      <c r="O1548" s="116">
        <v>0</v>
      </c>
      <c r="P1548" s="120">
        <v>0</v>
      </c>
      <c r="Q1548" s="27" t="str">
        <f>IF(G1548="01 Jan 1900","Unregistered","Registered")</f>
        <v>Registered</v>
      </c>
      <c r="R1548" s="121">
        <f>I1548/H1548</f>
        <v>0.6199999969356037</v>
      </c>
      <c r="T1548" s="117">
        <f t="shared" si="120"/>
        <v>0</v>
      </c>
      <c r="U1548" s="117">
        <f t="shared" si="121"/>
        <v>0</v>
      </c>
    </row>
    <row r="1549" spans="1:21" x14ac:dyDescent="0.3">
      <c r="A1549" s="114">
        <v>7808</v>
      </c>
      <c r="B1549" s="114" t="s">
        <v>351</v>
      </c>
      <c r="C1549" s="114" t="s">
        <v>353</v>
      </c>
      <c r="D1549" s="114" t="s">
        <v>8378</v>
      </c>
      <c r="E1549" s="114" t="s">
        <v>8379</v>
      </c>
      <c r="F1549" s="115">
        <v>45881</v>
      </c>
      <c r="G1549" s="114" t="s">
        <v>2075</v>
      </c>
      <c r="H1549" s="116">
        <v>6744750</v>
      </c>
      <c r="I1549" s="116">
        <v>4181746</v>
      </c>
      <c r="J1549" s="116">
        <v>4181746</v>
      </c>
      <c r="K1549" s="116">
        <v>0</v>
      </c>
      <c r="L1549" s="116">
        <v>0</v>
      </c>
      <c r="M1549" s="116">
        <v>0</v>
      </c>
      <c r="N1549" s="116">
        <v>0</v>
      </c>
      <c r="O1549" s="116">
        <v>0</v>
      </c>
      <c r="P1549" s="120">
        <v>0</v>
      </c>
      <c r="Q1549" s="27" t="str">
        <f>IF(G1549="01 Jan 1900","Unregistered","Registered")</f>
        <v>Registered</v>
      </c>
      <c r="R1549" s="121">
        <f>I1549/H1549</f>
        <v>0.62000014826346417</v>
      </c>
      <c r="T1549" s="117">
        <f t="shared" si="120"/>
        <v>0</v>
      </c>
      <c r="U1549" s="117">
        <f t="shared" si="121"/>
        <v>0</v>
      </c>
    </row>
    <row r="1550" spans="1:21" x14ac:dyDescent="0.3">
      <c r="A1550" s="114">
        <v>7809</v>
      </c>
      <c r="B1550" s="114" t="s">
        <v>351</v>
      </c>
      <c r="C1550" s="114" t="s">
        <v>353</v>
      </c>
      <c r="D1550" s="114" t="s">
        <v>8380</v>
      </c>
      <c r="E1550" s="114" t="s">
        <v>8381</v>
      </c>
      <c r="F1550" s="115">
        <v>45420</v>
      </c>
      <c r="G1550" s="114" t="s">
        <v>4881</v>
      </c>
      <c r="H1550" s="116">
        <v>9514286</v>
      </c>
      <c r="I1550" s="116">
        <v>5898857</v>
      </c>
      <c r="J1550" s="116">
        <v>5898857</v>
      </c>
      <c r="K1550" s="116">
        <v>0</v>
      </c>
      <c r="L1550" s="116">
        <v>0</v>
      </c>
      <c r="M1550" s="116">
        <v>0</v>
      </c>
      <c r="N1550" s="116">
        <v>0</v>
      </c>
      <c r="O1550" s="116">
        <v>0</v>
      </c>
      <c r="P1550" s="120">
        <v>0</v>
      </c>
      <c r="Q1550" s="27" t="str">
        <f>IF(G1550="01 Jan 1900","Unregistered","Registered")</f>
        <v>Registered</v>
      </c>
      <c r="R1550" s="121">
        <f>I1550/H1550</f>
        <v>0.61999996636636734</v>
      </c>
      <c r="T1550" s="117">
        <f t="shared" si="120"/>
        <v>0</v>
      </c>
      <c r="U1550" s="117">
        <f t="shared" si="121"/>
        <v>0</v>
      </c>
    </row>
    <row r="1551" spans="1:21" x14ac:dyDescent="0.3">
      <c r="A1551" s="114">
        <v>7810</v>
      </c>
      <c r="B1551" s="114" t="s">
        <v>351</v>
      </c>
      <c r="C1551" s="114" t="s">
        <v>353</v>
      </c>
      <c r="D1551" s="114" t="s">
        <v>8382</v>
      </c>
      <c r="E1551" s="114" t="s">
        <v>8383</v>
      </c>
      <c r="F1551" s="115">
        <v>45416</v>
      </c>
      <c r="G1551" s="114" t="s">
        <v>1517</v>
      </c>
      <c r="H1551" s="116">
        <v>9344500</v>
      </c>
      <c r="I1551" s="116">
        <v>5793590</v>
      </c>
      <c r="J1551" s="116">
        <v>5793590</v>
      </c>
      <c r="K1551" s="116">
        <v>0</v>
      </c>
      <c r="L1551" s="116">
        <v>0</v>
      </c>
      <c r="M1551" s="116">
        <v>0</v>
      </c>
      <c r="N1551" s="116">
        <v>0</v>
      </c>
      <c r="O1551" s="116">
        <v>0</v>
      </c>
      <c r="P1551" s="120">
        <v>0</v>
      </c>
      <c r="Q1551" s="27" t="str">
        <f>IF(G1551="01 Jan 1900","Unregistered","Registered")</f>
        <v>Registered</v>
      </c>
      <c r="R1551" s="121">
        <f>I1551/H1551</f>
        <v>0.62</v>
      </c>
      <c r="T1551" s="117">
        <f t="shared" si="120"/>
        <v>0</v>
      </c>
      <c r="U1551" s="117">
        <f t="shared" si="121"/>
        <v>0</v>
      </c>
    </row>
    <row r="1552" spans="1:21" x14ac:dyDescent="0.3">
      <c r="A1552" s="114">
        <v>7811</v>
      </c>
      <c r="B1552" s="114" t="s">
        <v>351</v>
      </c>
      <c r="C1552" s="114" t="s">
        <v>353</v>
      </c>
      <c r="D1552" s="114" t="s">
        <v>8384</v>
      </c>
      <c r="E1552" s="114" t="s">
        <v>8385</v>
      </c>
      <c r="F1552" s="115">
        <v>45456</v>
      </c>
      <c r="G1552" s="114" t="s">
        <v>2558</v>
      </c>
      <c r="H1552" s="116">
        <v>6526571</v>
      </c>
      <c r="I1552" s="116">
        <v>4046474</v>
      </c>
      <c r="J1552" s="116">
        <v>4046474</v>
      </c>
      <c r="K1552" s="116">
        <v>0</v>
      </c>
      <c r="L1552" s="116">
        <v>0</v>
      </c>
      <c r="M1552" s="116">
        <v>130531</v>
      </c>
      <c r="N1552" s="116">
        <v>0</v>
      </c>
      <c r="O1552" s="116">
        <v>0</v>
      </c>
      <c r="P1552" s="120">
        <v>0</v>
      </c>
      <c r="Q1552" s="27" t="str">
        <f>IF(G1552="01 Jan 1900","Unregistered","Registered")</f>
        <v>Registered</v>
      </c>
      <c r="R1552" s="121">
        <f>I1552/H1552</f>
        <v>0.6199999969356037</v>
      </c>
      <c r="T1552" s="117">
        <f t="shared" si="120"/>
        <v>130531</v>
      </c>
      <c r="U1552" s="117">
        <f t="shared" si="121"/>
        <v>-130531</v>
      </c>
    </row>
    <row r="1553" spans="1:21" x14ac:dyDescent="0.3">
      <c r="A1553" s="114">
        <v>7812</v>
      </c>
      <c r="B1553" s="114" t="s">
        <v>351</v>
      </c>
      <c r="C1553" s="114" t="s">
        <v>353</v>
      </c>
      <c r="D1553" s="114" t="s">
        <v>8386</v>
      </c>
      <c r="E1553" s="114" t="s">
        <v>8387</v>
      </c>
      <c r="F1553" s="115">
        <v>45443</v>
      </c>
      <c r="G1553" s="114" t="s">
        <v>5437</v>
      </c>
      <c r="H1553" s="116">
        <v>9449838</v>
      </c>
      <c r="I1553" s="116">
        <v>5858902</v>
      </c>
      <c r="J1553" s="116">
        <v>5858902</v>
      </c>
      <c r="K1553" s="116">
        <v>0</v>
      </c>
      <c r="L1553" s="116">
        <v>0</v>
      </c>
      <c r="M1553" s="116">
        <v>0</v>
      </c>
      <c r="N1553" s="116">
        <v>0</v>
      </c>
      <c r="O1553" s="116">
        <v>0</v>
      </c>
      <c r="P1553" s="120">
        <v>0</v>
      </c>
      <c r="Q1553" s="27" t="str">
        <f>IF(G1553="01 Jan 1900","Unregistered","Registered")</f>
        <v>Registered</v>
      </c>
      <c r="R1553" s="121">
        <f>I1553/H1553</f>
        <v>0.62000025820548454</v>
      </c>
      <c r="T1553" s="117">
        <f t="shared" si="120"/>
        <v>0</v>
      </c>
      <c r="U1553" s="117">
        <f t="shared" si="121"/>
        <v>0</v>
      </c>
    </row>
    <row r="1554" spans="1:21" x14ac:dyDescent="0.3">
      <c r="A1554" s="114">
        <v>7813</v>
      </c>
      <c r="B1554" s="114" t="s">
        <v>351</v>
      </c>
      <c r="C1554" s="114" t="s">
        <v>353</v>
      </c>
      <c r="D1554" s="114" t="s">
        <v>8388</v>
      </c>
      <c r="E1554" s="114" t="s">
        <v>8389</v>
      </c>
      <c r="F1554" s="115">
        <v>45412</v>
      </c>
      <c r="G1554" s="114" t="s">
        <v>4016</v>
      </c>
      <c r="H1554" s="116">
        <v>9147416</v>
      </c>
      <c r="I1554" s="116">
        <v>5671398</v>
      </c>
      <c r="J1554" s="116">
        <v>5671398</v>
      </c>
      <c r="K1554" s="116">
        <v>0</v>
      </c>
      <c r="L1554" s="116">
        <v>0</v>
      </c>
      <c r="M1554" s="116">
        <v>0</v>
      </c>
      <c r="N1554" s="116">
        <v>0</v>
      </c>
      <c r="O1554" s="116">
        <v>0</v>
      </c>
      <c r="P1554" s="120">
        <v>0</v>
      </c>
      <c r="Q1554" s="27" t="str">
        <f>IF(G1554="01 Jan 1900","Unregistered","Registered")</f>
        <v>Registered</v>
      </c>
      <c r="R1554" s="121">
        <f>I1554/H1554</f>
        <v>0.62000000874563921</v>
      </c>
      <c r="T1554" s="117">
        <f t="shared" si="120"/>
        <v>0</v>
      </c>
      <c r="U1554" s="117">
        <f t="shared" si="121"/>
        <v>0</v>
      </c>
    </row>
    <row r="1555" spans="1:21" x14ac:dyDescent="0.3">
      <c r="A1555" s="114">
        <v>7814</v>
      </c>
      <c r="B1555" s="114" t="s">
        <v>351</v>
      </c>
      <c r="C1555" s="114" t="s">
        <v>353</v>
      </c>
      <c r="D1555" s="114" t="s">
        <v>8390</v>
      </c>
      <c r="E1555" s="114" t="s">
        <v>8391</v>
      </c>
      <c r="F1555" s="115">
        <v>45463</v>
      </c>
      <c r="G1555" s="114" t="s">
        <v>7276</v>
      </c>
      <c r="H1555" s="116">
        <v>6492880</v>
      </c>
      <c r="I1555" s="116">
        <v>4025585</v>
      </c>
      <c r="J1555" s="116">
        <v>4025585</v>
      </c>
      <c r="K1555" s="116">
        <v>0</v>
      </c>
      <c r="L1555" s="116">
        <v>0</v>
      </c>
      <c r="M1555" s="116">
        <v>0</v>
      </c>
      <c r="N1555" s="116">
        <v>0</v>
      </c>
      <c r="O1555" s="116">
        <v>0</v>
      </c>
      <c r="P1555" s="120">
        <v>0</v>
      </c>
      <c r="Q1555" s="27" t="str">
        <f>IF(G1555="01 Jan 1900","Unregistered","Registered")</f>
        <v>Registered</v>
      </c>
      <c r="R1555" s="121">
        <f>I1555/H1555</f>
        <v>0.61999990759108436</v>
      </c>
      <c r="T1555" s="117">
        <f t="shared" si="120"/>
        <v>0</v>
      </c>
      <c r="U1555" s="117">
        <f t="shared" si="121"/>
        <v>0</v>
      </c>
    </row>
    <row r="1556" spans="1:21" x14ac:dyDescent="0.3">
      <c r="A1556" s="114">
        <v>7815</v>
      </c>
      <c r="B1556" s="114" t="s">
        <v>351</v>
      </c>
      <c r="C1556" s="114" t="s">
        <v>353</v>
      </c>
      <c r="D1556" s="114" t="s">
        <v>8392</v>
      </c>
      <c r="E1556" s="114" t="s">
        <v>8393</v>
      </c>
      <c r="F1556" s="115">
        <v>45511</v>
      </c>
      <c r="G1556" s="114" t="s">
        <v>2047</v>
      </c>
      <c r="H1556" s="116">
        <v>9520000</v>
      </c>
      <c r="I1556" s="116">
        <v>5902400</v>
      </c>
      <c r="J1556" s="116">
        <v>5902400</v>
      </c>
      <c r="K1556" s="116">
        <v>0</v>
      </c>
      <c r="L1556" s="116">
        <v>0</v>
      </c>
      <c r="M1556" s="116">
        <v>0</v>
      </c>
      <c r="N1556" s="116">
        <v>0</v>
      </c>
      <c r="O1556" s="116">
        <v>0</v>
      </c>
      <c r="P1556" s="120">
        <v>0</v>
      </c>
      <c r="Q1556" s="27" t="str">
        <f>IF(G1556="01 Jan 1900","Unregistered","Registered")</f>
        <v>Registered</v>
      </c>
      <c r="R1556" s="121">
        <f>I1556/H1556</f>
        <v>0.62</v>
      </c>
      <c r="T1556" s="117">
        <f t="shared" si="120"/>
        <v>0</v>
      </c>
      <c r="U1556" s="117">
        <f t="shared" si="121"/>
        <v>0</v>
      </c>
    </row>
    <row r="1557" spans="1:21" x14ac:dyDescent="0.3">
      <c r="A1557" s="114">
        <v>7816</v>
      </c>
      <c r="B1557" s="114" t="s">
        <v>351</v>
      </c>
      <c r="C1557" s="114" t="s">
        <v>353</v>
      </c>
      <c r="D1557" s="114" t="s">
        <v>8394</v>
      </c>
      <c r="E1557" s="114" t="s">
        <v>8395</v>
      </c>
      <c r="F1557" s="115">
        <v>45554</v>
      </c>
      <c r="G1557" s="114" t="s">
        <v>5439</v>
      </c>
      <c r="H1557" s="116">
        <v>9426500</v>
      </c>
      <c r="I1557" s="116">
        <v>5844430</v>
      </c>
      <c r="J1557" s="116">
        <v>5844430</v>
      </c>
      <c r="K1557" s="116">
        <v>0</v>
      </c>
      <c r="L1557" s="116">
        <v>0</v>
      </c>
      <c r="M1557" s="116">
        <v>0</v>
      </c>
      <c r="N1557" s="116">
        <v>0</v>
      </c>
      <c r="O1557" s="116">
        <v>0</v>
      </c>
      <c r="P1557" s="120">
        <v>0</v>
      </c>
      <c r="Q1557" s="27" t="str">
        <f>IF(G1557="01 Jan 1900","Unregistered","Registered")</f>
        <v>Registered</v>
      </c>
      <c r="R1557" s="121">
        <f>I1557/H1557</f>
        <v>0.62</v>
      </c>
      <c r="T1557" s="117">
        <f t="shared" si="120"/>
        <v>0</v>
      </c>
      <c r="U1557" s="117">
        <f t="shared" si="121"/>
        <v>0</v>
      </c>
    </row>
    <row r="1558" spans="1:21" x14ac:dyDescent="0.3">
      <c r="A1558" s="114">
        <v>7817</v>
      </c>
      <c r="B1558" s="114" t="s">
        <v>351</v>
      </c>
      <c r="C1558" s="114" t="s">
        <v>353</v>
      </c>
      <c r="D1558" s="114" t="s">
        <v>8396</v>
      </c>
      <c r="E1558" s="114" t="s">
        <v>8397</v>
      </c>
      <c r="F1558" s="115">
        <v>45656</v>
      </c>
      <c r="G1558" s="114" t="s">
        <v>6249</v>
      </c>
      <c r="H1558" s="116">
        <v>6567888</v>
      </c>
      <c r="I1558" s="116">
        <v>4072093</v>
      </c>
      <c r="J1558" s="116">
        <v>4072093</v>
      </c>
      <c r="K1558" s="116">
        <v>0</v>
      </c>
      <c r="L1558" s="116">
        <v>0</v>
      </c>
      <c r="M1558" s="116">
        <v>0</v>
      </c>
      <c r="N1558" s="116">
        <v>0</v>
      </c>
      <c r="O1558" s="116">
        <v>0</v>
      </c>
      <c r="P1558" s="120">
        <v>0</v>
      </c>
      <c r="Q1558" s="27" t="str">
        <f>IF(G1558="01 Jan 1900","Unregistered","Registered")</f>
        <v>Registered</v>
      </c>
      <c r="R1558" s="121">
        <f>I1558/H1558</f>
        <v>0.62000037150450804</v>
      </c>
      <c r="T1558" s="117">
        <f t="shared" si="120"/>
        <v>0</v>
      </c>
      <c r="U1558" s="117">
        <f t="shared" si="121"/>
        <v>0</v>
      </c>
    </row>
    <row r="1559" spans="1:21" x14ac:dyDescent="0.3">
      <c r="A1559" s="114">
        <v>7818</v>
      </c>
      <c r="B1559" s="114" t="s">
        <v>351</v>
      </c>
      <c r="C1559" s="114" t="s">
        <v>353</v>
      </c>
      <c r="D1559" s="114" t="s">
        <v>8398</v>
      </c>
      <c r="E1559" s="114" t="s">
        <v>8399</v>
      </c>
      <c r="F1559" s="115">
        <v>45608</v>
      </c>
      <c r="G1559" s="114" t="s">
        <v>7736</v>
      </c>
      <c r="H1559" s="116">
        <v>6686100</v>
      </c>
      <c r="I1559" s="116">
        <v>4145382</v>
      </c>
      <c r="J1559" s="116">
        <v>4145382</v>
      </c>
      <c r="K1559" s="116">
        <v>0</v>
      </c>
      <c r="L1559" s="116">
        <v>0</v>
      </c>
      <c r="M1559" s="116">
        <v>0</v>
      </c>
      <c r="N1559" s="116">
        <v>0</v>
      </c>
      <c r="O1559" s="116">
        <v>0</v>
      </c>
      <c r="P1559" s="120">
        <v>0</v>
      </c>
      <c r="Q1559" s="27" t="str">
        <f>IF(G1559="01 Jan 1900","Unregistered","Registered")</f>
        <v>Registered</v>
      </c>
      <c r="R1559" s="121">
        <f>I1559/H1559</f>
        <v>0.62</v>
      </c>
      <c r="T1559" s="117">
        <f t="shared" si="120"/>
        <v>0</v>
      </c>
      <c r="U1559" s="117">
        <f t="shared" si="121"/>
        <v>0</v>
      </c>
    </row>
    <row r="1560" spans="1:21" x14ac:dyDescent="0.3">
      <c r="A1560" s="114">
        <v>7819</v>
      </c>
      <c r="B1560" s="114" t="s">
        <v>351</v>
      </c>
      <c r="C1560" s="114" t="s">
        <v>353</v>
      </c>
      <c r="D1560" s="114" t="s">
        <v>8400</v>
      </c>
      <c r="E1560" s="114" t="s">
        <v>8401</v>
      </c>
      <c r="F1560" s="115">
        <v>45590</v>
      </c>
      <c r="G1560" s="114" t="s">
        <v>3951</v>
      </c>
      <c r="H1560" s="116">
        <v>9392500</v>
      </c>
      <c r="I1560" s="116">
        <v>5823350</v>
      </c>
      <c r="J1560" s="116">
        <v>5823350</v>
      </c>
      <c r="K1560" s="116">
        <v>0</v>
      </c>
      <c r="L1560" s="116">
        <v>0</v>
      </c>
      <c r="M1560" s="116">
        <v>0</v>
      </c>
      <c r="N1560" s="116">
        <v>0</v>
      </c>
      <c r="O1560" s="116">
        <v>0</v>
      </c>
      <c r="P1560" s="120">
        <v>0</v>
      </c>
      <c r="Q1560" s="27" t="str">
        <f>IF(G1560="01 Jan 1900","Unregistered","Registered")</f>
        <v>Registered</v>
      </c>
      <c r="R1560" s="121">
        <f>I1560/H1560</f>
        <v>0.62</v>
      </c>
      <c r="T1560" s="117">
        <f t="shared" si="120"/>
        <v>0</v>
      </c>
      <c r="U1560" s="117">
        <f t="shared" si="121"/>
        <v>0</v>
      </c>
    </row>
    <row r="1561" spans="1:21" x14ac:dyDescent="0.3">
      <c r="A1561" s="114">
        <v>7820</v>
      </c>
      <c r="B1561" s="114" t="s">
        <v>351</v>
      </c>
      <c r="C1561" s="114" t="s">
        <v>353</v>
      </c>
      <c r="D1561" s="114" t="s">
        <v>8402</v>
      </c>
      <c r="E1561" s="114" t="s">
        <v>8403</v>
      </c>
      <c r="F1561" s="115">
        <v>45677</v>
      </c>
      <c r="G1561" s="114" t="s">
        <v>4302</v>
      </c>
      <c r="H1561" s="116">
        <v>6679463</v>
      </c>
      <c r="I1561" s="116">
        <v>4141268</v>
      </c>
      <c r="J1561" s="116">
        <v>4141268</v>
      </c>
      <c r="K1561" s="116">
        <v>0</v>
      </c>
      <c r="L1561" s="116">
        <v>0</v>
      </c>
      <c r="M1561" s="116">
        <v>0</v>
      </c>
      <c r="N1561" s="116">
        <v>0</v>
      </c>
      <c r="O1561" s="116">
        <v>0</v>
      </c>
      <c r="P1561" s="120">
        <v>0</v>
      </c>
      <c r="Q1561" s="27" t="str">
        <f>IF(G1561="01 Jan 1900","Unregistered","Registered")</f>
        <v>Registered</v>
      </c>
      <c r="R1561" s="121">
        <f>I1561/H1561</f>
        <v>0.62000014072987608</v>
      </c>
      <c r="T1561" s="117">
        <f t="shared" si="120"/>
        <v>0</v>
      </c>
      <c r="U1561" s="117">
        <f t="shared" si="121"/>
        <v>0</v>
      </c>
    </row>
    <row r="1562" spans="1:21" x14ac:dyDescent="0.3">
      <c r="A1562" s="114">
        <v>7821</v>
      </c>
      <c r="B1562" s="114" t="s">
        <v>351</v>
      </c>
      <c r="C1562" s="114" t="s">
        <v>353</v>
      </c>
      <c r="D1562" s="114" t="s">
        <v>8404</v>
      </c>
      <c r="E1562" s="114" t="s">
        <v>8405</v>
      </c>
      <c r="F1562" s="115">
        <v>45420</v>
      </c>
      <c r="G1562" s="114" t="s">
        <v>5435</v>
      </c>
      <c r="H1562" s="116">
        <v>6252620</v>
      </c>
      <c r="I1562" s="116">
        <v>3876625</v>
      </c>
      <c r="J1562" s="116">
        <v>3876625</v>
      </c>
      <c r="K1562" s="116">
        <v>0</v>
      </c>
      <c r="L1562" s="116">
        <v>0</v>
      </c>
      <c r="M1562" s="116">
        <v>0</v>
      </c>
      <c r="N1562" s="116">
        <v>0</v>
      </c>
      <c r="O1562" s="116">
        <v>0</v>
      </c>
      <c r="P1562" s="120">
        <v>0</v>
      </c>
      <c r="Q1562" s="27" t="str">
        <f>IF(G1562="01 Jan 1900","Unregistered","Registered")</f>
        <v>Registered</v>
      </c>
      <c r="R1562" s="121">
        <f>I1562/H1562</f>
        <v>0.62000009595977368</v>
      </c>
      <c r="T1562" s="117">
        <f t="shared" si="120"/>
        <v>0</v>
      </c>
      <c r="U1562" s="117">
        <f t="shared" si="121"/>
        <v>0</v>
      </c>
    </row>
    <row r="1563" spans="1:21" x14ac:dyDescent="0.3">
      <c r="A1563" s="114">
        <v>7822</v>
      </c>
      <c r="B1563" s="114" t="s">
        <v>351</v>
      </c>
      <c r="C1563" s="114" t="s">
        <v>353</v>
      </c>
      <c r="D1563" s="114" t="s">
        <v>8406</v>
      </c>
      <c r="E1563" s="114" t="s">
        <v>8407</v>
      </c>
      <c r="F1563" s="115">
        <v>45527</v>
      </c>
      <c r="G1563" s="114" t="s">
        <v>4956</v>
      </c>
      <c r="H1563" s="116">
        <v>9350000</v>
      </c>
      <c r="I1563" s="116">
        <v>5797000</v>
      </c>
      <c r="J1563" s="116">
        <v>5797000</v>
      </c>
      <c r="K1563" s="116">
        <v>0</v>
      </c>
      <c r="L1563" s="116">
        <v>0</v>
      </c>
      <c r="M1563" s="116">
        <v>0</v>
      </c>
      <c r="N1563" s="116">
        <v>0</v>
      </c>
      <c r="O1563" s="116">
        <v>0</v>
      </c>
      <c r="P1563" s="120">
        <v>0</v>
      </c>
      <c r="Q1563" s="27" t="str">
        <f>IF(G1563="01 Jan 1900","Unregistered","Registered")</f>
        <v>Registered</v>
      </c>
      <c r="R1563" s="121">
        <f>I1563/H1563</f>
        <v>0.62</v>
      </c>
      <c r="T1563" s="117">
        <f t="shared" si="120"/>
        <v>0</v>
      </c>
      <c r="U1563" s="117">
        <f t="shared" si="121"/>
        <v>0</v>
      </c>
    </row>
    <row r="1564" spans="1:21" x14ac:dyDescent="0.3">
      <c r="A1564" s="114">
        <v>7823</v>
      </c>
      <c r="B1564" s="114" t="s">
        <v>351</v>
      </c>
      <c r="C1564" s="114" t="s">
        <v>353</v>
      </c>
      <c r="D1564" s="114" t="s">
        <v>8408</v>
      </c>
      <c r="E1564" s="114" t="s">
        <v>8409</v>
      </c>
      <c r="F1564" s="115">
        <v>45632</v>
      </c>
      <c r="G1564" s="114" t="s">
        <v>2398</v>
      </c>
      <c r="H1564" s="116">
        <v>6615142</v>
      </c>
      <c r="I1564" s="116">
        <v>4101388</v>
      </c>
      <c r="J1564" s="116">
        <v>4101388</v>
      </c>
      <c r="K1564" s="116">
        <v>0</v>
      </c>
      <c r="L1564" s="116">
        <v>0</v>
      </c>
      <c r="M1564" s="116">
        <v>0</v>
      </c>
      <c r="N1564" s="116">
        <v>0</v>
      </c>
      <c r="O1564" s="116">
        <v>0</v>
      </c>
      <c r="P1564" s="120">
        <v>0</v>
      </c>
      <c r="Q1564" s="27" t="str">
        <f>IF(G1564="01 Jan 1900","Unregistered","Registered")</f>
        <v>Registered</v>
      </c>
      <c r="R1564" s="121">
        <f>I1564/H1564</f>
        <v>0.61999999395326666</v>
      </c>
      <c r="T1564" s="117">
        <f t="shared" si="120"/>
        <v>0</v>
      </c>
      <c r="U1564" s="117">
        <f t="shared" si="121"/>
        <v>0</v>
      </c>
    </row>
    <row r="1565" spans="1:21" x14ac:dyDescent="0.3">
      <c r="A1565" s="114">
        <v>7824</v>
      </c>
      <c r="B1565" s="114" t="s">
        <v>351</v>
      </c>
      <c r="C1565" s="114" t="s">
        <v>353</v>
      </c>
      <c r="D1565" s="114" t="s">
        <v>8410</v>
      </c>
      <c r="E1565" s="114" t="s">
        <v>8411</v>
      </c>
      <c r="F1565" s="115">
        <v>45626</v>
      </c>
      <c r="G1565" s="114" t="s">
        <v>2398</v>
      </c>
      <c r="H1565" s="116">
        <v>6615142</v>
      </c>
      <c r="I1565" s="116">
        <v>4101388</v>
      </c>
      <c r="J1565" s="116">
        <v>4101388</v>
      </c>
      <c r="K1565" s="116">
        <v>0</v>
      </c>
      <c r="L1565" s="116">
        <v>0</v>
      </c>
      <c r="M1565" s="116">
        <v>0</v>
      </c>
      <c r="N1565" s="116">
        <v>0</v>
      </c>
      <c r="O1565" s="116">
        <v>0</v>
      </c>
      <c r="P1565" s="120">
        <v>0</v>
      </c>
      <c r="Q1565" s="27" t="str">
        <f>IF(G1565="01 Jan 1900","Unregistered","Registered")</f>
        <v>Registered</v>
      </c>
      <c r="R1565" s="121">
        <f>I1565/H1565</f>
        <v>0.61999999395326666</v>
      </c>
      <c r="T1565" s="117">
        <f t="shared" si="120"/>
        <v>0</v>
      </c>
      <c r="U1565" s="117">
        <f t="shared" si="121"/>
        <v>0</v>
      </c>
    </row>
    <row r="1566" spans="1:21" x14ac:dyDescent="0.3">
      <c r="A1566" s="114">
        <v>7825</v>
      </c>
      <c r="B1566" s="114" t="s">
        <v>351</v>
      </c>
      <c r="C1566" s="114" t="s">
        <v>353</v>
      </c>
      <c r="D1566" s="114" t="s">
        <v>8412</v>
      </c>
      <c r="E1566" s="114" t="s">
        <v>8413</v>
      </c>
      <c r="F1566" s="115">
        <v>45432</v>
      </c>
      <c r="G1566" s="114" t="s">
        <v>2684</v>
      </c>
      <c r="H1566" s="116">
        <v>9514286</v>
      </c>
      <c r="I1566" s="116">
        <v>5898857</v>
      </c>
      <c r="J1566" s="116">
        <v>5898857</v>
      </c>
      <c r="K1566" s="116">
        <v>0</v>
      </c>
      <c r="L1566" s="116">
        <v>0</v>
      </c>
      <c r="M1566" s="116">
        <v>0</v>
      </c>
      <c r="N1566" s="116">
        <v>0</v>
      </c>
      <c r="O1566" s="116">
        <v>0</v>
      </c>
      <c r="P1566" s="120">
        <v>0</v>
      </c>
      <c r="Q1566" s="27" t="str">
        <f>IF(G1566="01 Jan 1900","Unregistered","Registered")</f>
        <v>Registered</v>
      </c>
      <c r="R1566" s="121">
        <f>I1566/H1566</f>
        <v>0.61999996636636734</v>
      </c>
      <c r="T1566" s="117">
        <f t="shared" si="120"/>
        <v>0</v>
      </c>
      <c r="U1566" s="117">
        <f t="shared" si="121"/>
        <v>0</v>
      </c>
    </row>
    <row r="1567" spans="1:21" x14ac:dyDescent="0.3">
      <c r="A1567" s="114">
        <v>7826</v>
      </c>
      <c r="B1567" s="114" t="s">
        <v>351</v>
      </c>
      <c r="C1567" s="114" t="s">
        <v>353</v>
      </c>
      <c r="D1567" s="114" t="s">
        <v>8414</v>
      </c>
      <c r="E1567" s="114" t="s">
        <v>8415</v>
      </c>
      <c r="F1567" s="115">
        <v>45580</v>
      </c>
      <c r="G1567" s="114" t="s">
        <v>8163</v>
      </c>
      <c r="H1567" s="116">
        <v>6568800</v>
      </c>
      <c r="I1567" s="116">
        <v>4072656</v>
      </c>
      <c r="J1567" s="116">
        <v>4072656</v>
      </c>
      <c r="K1567" s="116">
        <v>0</v>
      </c>
      <c r="L1567" s="116">
        <v>0</v>
      </c>
      <c r="M1567" s="116">
        <v>0</v>
      </c>
      <c r="N1567" s="116">
        <v>0</v>
      </c>
      <c r="O1567" s="116">
        <v>0</v>
      </c>
      <c r="P1567" s="120">
        <v>0</v>
      </c>
      <c r="Q1567" s="27" t="str">
        <f>IF(G1567="01 Jan 1900","Unregistered","Registered")</f>
        <v>Registered</v>
      </c>
      <c r="R1567" s="121">
        <f>I1567/H1567</f>
        <v>0.62</v>
      </c>
      <c r="T1567" s="117">
        <f t="shared" si="120"/>
        <v>0</v>
      </c>
      <c r="U1567" s="117">
        <f t="shared" si="121"/>
        <v>0</v>
      </c>
    </row>
    <row r="1568" spans="1:21" x14ac:dyDescent="0.3">
      <c r="A1568" s="114">
        <v>7827</v>
      </c>
      <c r="B1568" s="114" t="s">
        <v>351</v>
      </c>
      <c r="C1568" s="114" t="s">
        <v>353</v>
      </c>
      <c r="D1568" s="114" t="s">
        <v>8416</v>
      </c>
      <c r="E1568" s="114" t="s">
        <v>8417</v>
      </c>
      <c r="F1568" s="115">
        <v>45456</v>
      </c>
      <c r="G1568" s="114" t="s">
        <v>7276</v>
      </c>
      <c r="H1568" s="116">
        <v>6478816</v>
      </c>
      <c r="I1568" s="116">
        <v>4016866</v>
      </c>
      <c r="J1568" s="116">
        <v>4016866</v>
      </c>
      <c r="K1568" s="116">
        <v>0</v>
      </c>
      <c r="L1568" s="116">
        <v>0</v>
      </c>
      <c r="M1568" s="116">
        <v>0</v>
      </c>
      <c r="N1568" s="116">
        <v>0</v>
      </c>
      <c r="O1568" s="116">
        <v>0</v>
      </c>
      <c r="P1568" s="120">
        <v>0</v>
      </c>
      <c r="Q1568" s="27" t="str">
        <f>IF(G1568="01 Jan 1900","Unregistered","Registered")</f>
        <v>Registered</v>
      </c>
      <c r="R1568" s="121">
        <f>I1568/H1568</f>
        <v>0.62000001234793523</v>
      </c>
      <c r="T1568" s="117">
        <f t="shared" si="120"/>
        <v>0</v>
      </c>
      <c r="U1568" s="117">
        <f t="shared" si="121"/>
        <v>0</v>
      </c>
    </row>
    <row r="1569" spans="1:21" x14ac:dyDescent="0.3">
      <c r="A1569" s="114">
        <v>7828</v>
      </c>
      <c r="B1569" s="114" t="s">
        <v>351</v>
      </c>
      <c r="C1569" s="114" t="s">
        <v>353</v>
      </c>
      <c r="D1569" s="114" t="s">
        <v>8418</v>
      </c>
      <c r="E1569" s="114" t="s">
        <v>8419</v>
      </c>
      <c r="F1569" s="115">
        <v>45434</v>
      </c>
      <c r="G1569" s="114" t="s">
        <v>3437</v>
      </c>
      <c r="H1569" s="116">
        <v>9514286</v>
      </c>
      <c r="I1569" s="116">
        <v>5898857</v>
      </c>
      <c r="J1569" s="116">
        <v>5898857</v>
      </c>
      <c r="K1569" s="116">
        <v>0</v>
      </c>
      <c r="L1569" s="116">
        <v>0</v>
      </c>
      <c r="M1569" s="116">
        <v>0</v>
      </c>
      <c r="N1569" s="116">
        <v>0</v>
      </c>
      <c r="O1569" s="116">
        <v>0</v>
      </c>
      <c r="P1569" s="120">
        <v>0</v>
      </c>
      <c r="Q1569" s="27" t="str">
        <f>IF(G1569="01 Jan 1900","Unregistered","Registered")</f>
        <v>Registered</v>
      </c>
      <c r="R1569" s="121">
        <f>I1569/H1569</f>
        <v>0.61999996636636734</v>
      </c>
      <c r="T1569" s="117">
        <f t="shared" si="120"/>
        <v>0</v>
      </c>
      <c r="U1569" s="117">
        <f t="shared" si="121"/>
        <v>0</v>
      </c>
    </row>
    <row r="1570" spans="1:21" x14ac:dyDescent="0.3">
      <c r="A1570" s="114">
        <v>7829</v>
      </c>
      <c r="B1570" s="114" t="s">
        <v>351</v>
      </c>
      <c r="C1570" s="114" t="s">
        <v>353</v>
      </c>
      <c r="D1570" s="114" t="s">
        <v>8420</v>
      </c>
      <c r="E1570" s="114" t="s">
        <v>8421</v>
      </c>
      <c r="F1570" s="115">
        <v>45608</v>
      </c>
      <c r="G1570" s="114" t="s">
        <v>2737</v>
      </c>
      <c r="H1570" s="116">
        <v>9648885</v>
      </c>
      <c r="I1570" s="116">
        <v>5982309</v>
      </c>
      <c r="J1570" s="116">
        <v>5982309</v>
      </c>
      <c r="K1570" s="116">
        <v>0</v>
      </c>
      <c r="L1570" s="116">
        <v>0</v>
      </c>
      <c r="M1570" s="116">
        <v>0</v>
      </c>
      <c r="N1570" s="116">
        <v>0</v>
      </c>
      <c r="O1570" s="116">
        <v>0</v>
      </c>
      <c r="P1570" s="120">
        <v>0</v>
      </c>
      <c r="Q1570" s="27" t="str">
        <f>IF(G1570="01 Jan 1900","Unregistered","Registered")</f>
        <v>Registered</v>
      </c>
      <c r="R1570" s="121">
        <f>I1570/H1570</f>
        <v>0.62000003109167534</v>
      </c>
      <c r="T1570" s="117">
        <f t="shared" si="120"/>
        <v>0</v>
      </c>
      <c r="U1570" s="117">
        <f t="shared" si="121"/>
        <v>0</v>
      </c>
    </row>
    <row r="1571" spans="1:21" x14ac:dyDescent="0.3">
      <c r="A1571" s="114">
        <v>7830</v>
      </c>
      <c r="B1571" s="114" t="s">
        <v>351</v>
      </c>
      <c r="C1571" s="114" t="s">
        <v>353</v>
      </c>
      <c r="D1571" s="114" t="s">
        <v>8422</v>
      </c>
      <c r="E1571" s="114" t="s">
        <v>8423</v>
      </c>
      <c r="F1571" s="115">
        <v>45504</v>
      </c>
      <c r="G1571" s="114" t="s">
        <v>5540</v>
      </c>
      <c r="H1571" s="116">
        <v>6551205</v>
      </c>
      <c r="I1571" s="116">
        <v>4061747</v>
      </c>
      <c r="J1571" s="116">
        <v>4061747</v>
      </c>
      <c r="K1571" s="116">
        <v>0</v>
      </c>
      <c r="L1571" s="116">
        <v>0</v>
      </c>
      <c r="M1571" s="116">
        <v>0</v>
      </c>
      <c r="N1571" s="116">
        <v>0</v>
      </c>
      <c r="O1571" s="116">
        <v>0</v>
      </c>
      <c r="P1571" s="120">
        <v>0</v>
      </c>
      <c r="Q1571" s="27" t="str">
        <f>IF(G1571="01 Jan 1900","Unregistered","Registered")</f>
        <v>Registered</v>
      </c>
      <c r="R1571" s="121">
        <f>I1571/H1571</f>
        <v>0.61999998473563256</v>
      </c>
      <c r="T1571" s="117">
        <f t="shared" si="120"/>
        <v>0</v>
      </c>
      <c r="U1571" s="117">
        <f t="shared" si="121"/>
        <v>0</v>
      </c>
    </row>
    <row r="1572" spans="1:21" x14ac:dyDescent="0.3">
      <c r="A1572" s="114">
        <v>7831</v>
      </c>
      <c r="B1572" s="114" t="s">
        <v>351</v>
      </c>
      <c r="C1572" s="114" t="s">
        <v>353</v>
      </c>
      <c r="D1572" s="114" t="s">
        <v>8424</v>
      </c>
      <c r="E1572" s="114" t="s">
        <v>8425</v>
      </c>
      <c r="F1572" s="115">
        <v>45456</v>
      </c>
      <c r="G1572" s="114" t="s">
        <v>5437</v>
      </c>
      <c r="H1572" s="116">
        <v>9520000</v>
      </c>
      <c r="I1572" s="116">
        <v>5902400</v>
      </c>
      <c r="J1572" s="116">
        <v>5902400</v>
      </c>
      <c r="K1572" s="116">
        <v>0</v>
      </c>
      <c r="L1572" s="116">
        <v>0</v>
      </c>
      <c r="M1572" s="116">
        <v>0</v>
      </c>
      <c r="N1572" s="116">
        <v>0</v>
      </c>
      <c r="O1572" s="116">
        <v>0</v>
      </c>
      <c r="P1572" s="120">
        <v>0</v>
      </c>
      <c r="Q1572" s="27" t="str">
        <f>IF(G1572="01 Jan 1900","Unregistered","Registered")</f>
        <v>Registered</v>
      </c>
      <c r="R1572" s="121">
        <f>I1572/H1572</f>
        <v>0.62</v>
      </c>
      <c r="T1572" s="117">
        <f t="shared" si="120"/>
        <v>0</v>
      </c>
      <c r="U1572" s="117">
        <f t="shared" si="121"/>
        <v>0</v>
      </c>
    </row>
    <row r="1573" spans="1:21" x14ac:dyDescent="0.3">
      <c r="A1573" s="114">
        <v>7832</v>
      </c>
      <c r="B1573" s="114" t="s">
        <v>351</v>
      </c>
      <c r="C1573" s="114" t="s">
        <v>353</v>
      </c>
      <c r="D1573" s="114" t="s">
        <v>8426</v>
      </c>
      <c r="E1573" s="114" t="s">
        <v>8427</v>
      </c>
      <c r="F1573" s="115">
        <v>45554</v>
      </c>
      <c r="G1573" s="114" t="s">
        <v>2577</v>
      </c>
      <c r="H1573" s="116">
        <v>9265000</v>
      </c>
      <c r="I1573" s="116">
        <v>5744300</v>
      </c>
      <c r="J1573" s="116">
        <v>5744300</v>
      </c>
      <c r="K1573" s="116">
        <v>0</v>
      </c>
      <c r="L1573" s="116">
        <v>0</v>
      </c>
      <c r="M1573" s="116">
        <v>0</v>
      </c>
      <c r="N1573" s="116">
        <v>0</v>
      </c>
      <c r="O1573" s="116">
        <v>0</v>
      </c>
      <c r="P1573" s="120">
        <v>0</v>
      </c>
      <c r="Q1573" s="27" t="str">
        <f>IF(G1573="01 Jan 1900","Unregistered","Registered")</f>
        <v>Registered</v>
      </c>
      <c r="R1573" s="121">
        <f>I1573/H1573</f>
        <v>0.62</v>
      </c>
      <c r="T1573" s="117">
        <f t="shared" si="120"/>
        <v>0</v>
      </c>
      <c r="U1573" s="117">
        <f t="shared" si="121"/>
        <v>0</v>
      </c>
    </row>
    <row r="1574" spans="1:21" x14ac:dyDescent="0.3">
      <c r="A1574" s="114">
        <v>7833</v>
      </c>
      <c r="B1574" s="114" t="s">
        <v>351</v>
      </c>
      <c r="C1574" s="114" t="s">
        <v>353</v>
      </c>
      <c r="D1574" s="114" t="s">
        <v>8428</v>
      </c>
      <c r="E1574" s="114" t="s">
        <v>8429</v>
      </c>
      <c r="F1574" s="115">
        <v>45565</v>
      </c>
      <c r="G1574" s="114" t="s">
        <v>2413</v>
      </c>
      <c r="H1574" s="116">
        <v>6510150</v>
      </c>
      <c r="I1574" s="116">
        <v>4036294</v>
      </c>
      <c r="J1574" s="116">
        <v>4036294</v>
      </c>
      <c r="K1574" s="116">
        <v>0</v>
      </c>
      <c r="L1574" s="116">
        <v>0</v>
      </c>
      <c r="M1574" s="116">
        <v>0</v>
      </c>
      <c r="N1574" s="116">
        <v>0</v>
      </c>
      <c r="O1574" s="116">
        <v>0</v>
      </c>
      <c r="P1574" s="120">
        <v>0</v>
      </c>
      <c r="Q1574" s="27" t="str">
        <f>IF(G1574="01 Jan 1900","Unregistered","Registered")</f>
        <v>Registered</v>
      </c>
      <c r="R1574" s="121">
        <f>I1574/H1574</f>
        <v>0.62000015360629168</v>
      </c>
      <c r="T1574" s="117">
        <f t="shared" si="120"/>
        <v>0</v>
      </c>
      <c r="U1574" s="117">
        <f t="shared" si="121"/>
        <v>0</v>
      </c>
    </row>
    <row r="1575" spans="1:21" x14ac:dyDescent="0.3">
      <c r="A1575" s="114">
        <v>7834</v>
      </c>
      <c r="B1575" s="114" t="s">
        <v>351</v>
      </c>
      <c r="C1575" s="114" t="s">
        <v>353</v>
      </c>
      <c r="D1575" s="114" t="s">
        <v>8430</v>
      </c>
      <c r="E1575" s="114" t="s">
        <v>8431</v>
      </c>
      <c r="F1575" s="115">
        <v>45527</v>
      </c>
      <c r="G1575" s="114" t="s">
        <v>2227</v>
      </c>
      <c r="H1575" s="116">
        <v>6457365</v>
      </c>
      <c r="I1575" s="116">
        <v>4003568</v>
      </c>
      <c r="J1575" s="116">
        <v>4003568</v>
      </c>
      <c r="K1575" s="116">
        <v>0</v>
      </c>
      <c r="L1575" s="116">
        <v>0</v>
      </c>
      <c r="M1575" s="116">
        <v>0</v>
      </c>
      <c r="N1575" s="116">
        <v>0</v>
      </c>
      <c r="O1575" s="116">
        <v>0</v>
      </c>
      <c r="P1575" s="120">
        <v>0</v>
      </c>
      <c r="Q1575" s="27" t="str">
        <f>IF(G1575="01 Jan 1900","Unregistered","Registered")</f>
        <v>Registered</v>
      </c>
      <c r="R1575" s="121">
        <f>I1575/H1575</f>
        <v>0.62000026326527924</v>
      </c>
      <c r="T1575" s="117">
        <f t="shared" si="120"/>
        <v>0</v>
      </c>
      <c r="U1575" s="117">
        <f t="shared" si="121"/>
        <v>0</v>
      </c>
    </row>
    <row r="1576" spans="1:21" x14ac:dyDescent="0.3">
      <c r="A1576" s="114">
        <v>7835</v>
      </c>
      <c r="B1576" s="114" t="s">
        <v>351</v>
      </c>
      <c r="C1576" s="114" t="s">
        <v>353</v>
      </c>
      <c r="D1576" s="114" t="s">
        <v>8432</v>
      </c>
      <c r="E1576" s="114" t="s">
        <v>8433</v>
      </c>
      <c r="F1576" s="115">
        <v>45909</v>
      </c>
      <c r="G1576" s="114" t="s">
        <v>2421</v>
      </c>
      <c r="H1576" s="116">
        <v>6699003</v>
      </c>
      <c r="I1576" s="116">
        <v>4823281</v>
      </c>
      <c r="J1576" s="116">
        <v>4823281</v>
      </c>
      <c r="K1576" s="116">
        <v>0</v>
      </c>
      <c r="L1576" s="116">
        <v>0</v>
      </c>
      <c r="M1576" s="116">
        <v>0</v>
      </c>
      <c r="N1576" s="116">
        <v>0</v>
      </c>
      <c r="O1576" s="116">
        <v>0</v>
      </c>
      <c r="P1576" s="120">
        <v>0</v>
      </c>
      <c r="Q1576" s="27" t="str">
        <f>IF(G1576="01 Jan 1900","Unregistered","Registered")</f>
        <v>Registered</v>
      </c>
      <c r="R1576" s="121">
        <f>I1576/H1576</f>
        <v>0.71999982683990438</v>
      </c>
      <c r="T1576" s="117">
        <f t="shared" si="120"/>
        <v>0</v>
      </c>
      <c r="U1576" s="117">
        <f t="shared" si="121"/>
        <v>0</v>
      </c>
    </row>
    <row r="1577" spans="1:21" x14ac:dyDescent="0.3">
      <c r="A1577" s="114">
        <v>7836</v>
      </c>
      <c r="B1577" s="114" t="s">
        <v>351</v>
      </c>
      <c r="C1577" s="114" t="s">
        <v>353</v>
      </c>
      <c r="D1577" s="114" t="s">
        <v>8434</v>
      </c>
      <c r="E1577" s="114" t="s">
        <v>8435</v>
      </c>
      <c r="F1577" s="115">
        <v>45593</v>
      </c>
      <c r="G1577" s="114" t="s">
        <v>2435</v>
      </c>
      <c r="H1577" s="116">
        <v>9599350</v>
      </c>
      <c r="I1577" s="116">
        <v>6431566</v>
      </c>
      <c r="J1577" s="116">
        <v>6431566</v>
      </c>
      <c r="K1577" s="116">
        <v>0</v>
      </c>
      <c r="L1577" s="116">
        <v>0</v>
      </c>
      <c r="M1577" s="116">
        <v>0</v>
      </c>
      <c r="N1577" s="116">
        <v>0</v>
      </c>
      <c r="O1577" s="116">
        <v>0</v>
      </c>
      <c r="P1577" s="120">
        <v>0</v>
      </c>
      <c r="Q1577" s="27" t="str">
        <f>IF(G1577="01 Jan 1900","Unregistered","Registered")</f>
        <v>Registered</v>
      </c>
      <c r="R1577" s="121">
        <f>I1577/H1577</f>
        <v>0.67000015626058018</v>
      </c>
      <c r="T1577" s="117">
        <f t="shared" ref="T1577:T1635" si="122">L1577+M1577+N1577+O1577+P1577</f>
        <v>0</v>
      </c>
      <c r="U1577" s="117">
        <f t="shared" ref="U1577:U1635" si="123">K1577-T1577</f>
        <v>0</v>
      </c>
    </row>
    <row r="1578" spans="1:21" x14ac:dyDescent="0.3">
      <c r="A1578" s="114">
        <v>7837</v>
      </c>
      <c r="B1578" s="114" t="s">
        <v>351</v>
      </c>
      <c r="C1578" s="114" t="s">
        <v>353</v>
      </c>
      <c r="D1578" s="114" t="s">
        <v>8436</v>
      </c>
      <c r="E1578" s="114" t="s">
        <v>8437</v>
      </c>
      <c r="F1578" s="115">
        <v>45688</v>
      </c>
      <c r="G1578" s="114" t="s">
        <v>2740</v>
      </c>
      <c r="H1578" s="116">
        <v>6674370</v>
      </c>
      <c r="I1578" s="116">
        <v>4471829</v>
      </c>
      <c r="J1578" s="116">
        <v>4471829</v>
      </c>
      <c r="K1578" s="116">
        <v>0</v>
      </c>
      <c r="L1578" s="116">
        <v>0</v>
      </c>
      <c r="M1578" s="116">
        <v>0</v>
      </c>
      <c r="N1578" s="116">
        <v>0</v>
      </c>
      <c r="O1578" s="116">
        <v>0</v>
      </c>
      <c r="P1578" s="120">
        <v>0</v>
      </c>
      <c r="Q1578" s="27" t="str">
        <f>IF(G1578="01 Jan 1900","Unregistered","Registered")</f>
        <v>Registered</v>
      </c>
      <c r="R1578" s="121">
        <f>I1578/H1578</f>
        <v>0.67000016480956259</v>
      </c>
      <c r="T1578" s="117">
        <f t="shared" si="122"/>
        <v>0</v>
      </c>
      <c r="U1578" s="117">
        <f t="shared" si="123"/>
        <v>0</v>
      </c>
    </row>
    <row r="1579" spans="1:21" x14ac:dyDescent="0.3">
      <c r="A1579" s="114">
        <v>7838</v>
      </c>
      <c r="B1579" s="114" t="s">
        <v>351</v>
      </c>
      <c r="C1579" s="114" t="s">
        <v>353</v>
      </c>
      <c r="D1579" s="114" t="s">
        <v>8438</v>
      </c>
      <c r="E1579" s="114" t="s">
        <v>8439</v>
      </c>
      <c r="F1579" s="115">
        <v>45632</v>
      </c>
      <c r="G1579" s="114" t="s">
        <v>2711</v>
      </c>
      <c r="H1579" s="116">
        <v>9514400</v>
      </c>
      <c r="I1579" s="116">
        <v>6374648</v>
      </c>
      <c r="J1579" s="116">
        <v>6374648</v>
      </c>
      <c r="K1579" s="116">
        <v>0</v>
      </c>
      <c r="L1579" s="116">
        <v>0</v>
      </c>
      <c r="M1579" s="116">
        <v>0</v>
      </c>
      <c r="N1579" s="116">
        <v>0</v>
      </c>
      <c r="O1579" s="116">
        <v>0</v>
      </c>
      <c r="P1579" s="120">
        <v>0</v>
      </c>
      <c r="Q1579" s="27" t="str">
        <f>IF(G1579="01 Jan 1900","Unregistered","Registered")</f>
        <v>Registered</v>
      </c>
      <c r="R1579" s="121">
        <f>I1579/H1579</f>
        <v>0.67</v>
      </c>
      <c r="T1579" s="117">
        <f t="shared" si="122"/>
        <v>0</v>
      </c>
      <c r="U1579" s="117">
        <f t="shared" si="123"/>
        <v>0</v>
      </c>
    </row>
    <row r="1580" spans="1:21" x14ac:dyDescent="0.3">
      <c r="A1580" s="114">
        <v>7839</v>
      </c>
      <c r="B1580" s="114" t="s">
        <v>351</v>
      </c>
      <c r="C1580" s="114" t="s">
        <v>353</v>
      </c>
      <c r="D1580" s="114" t="s">
        <v>8440</v>
      </c>
      <c r="E1580" s="114" t="s">
        <v>8441</v>
      </c>
      <c r="F1580" s="115">
        <v>45619</v>
      </c>
      <c r="G1580" s="114" t="s">
        <v>2850</v>
      </c>
      <c r="H1580" s="116">
        <v>9678600</v>
      </c>
      <c r="I1580" s="116">
        <v>6484662</v>
      </c>
      <c r="J1580" s="116">
        <v>6484662</v>
      </c>
      <c r="K1580" s="116">
        <v>0</v>
      </c>
      <c r="L1580" s="116">
        <v>0</v>
      </c>
      <c r="M1580" s="116">
        <v>0</v>
      </c>
      <c r="N1580" s="116">
        <v>0</v>
      </c>
      <c r="O1580" s="116">
        <v>0</v>
      </c>
      <c r="P1580" s="120">
        <v>0</v>
      </c>
      <c r="Q1580" s="27" t="str">
        <f>IF(G1580="01 Jan 1900","Unregistered","Registered")</f>
        <v>Registered</v>
      </c>
      <c r="R1580" s="121">
        <f>I1580/H1580</f>
        <v>0.67</v>
      </c>
      <c r="T1580" s="117">
        <f t="shared" si="122"/>
        <v>0</v>
      </c>
      <c r="U1580" s="117">
        <f t="shared" si="123"/>
        <v>0</v>
      </c>
    </row>
    <row r="1581" spans="1:21" x14ac:dyDescent="0.3">
      <c r="A1581" s="114">
        <v>7840</v>
      </c>
      <c r="B1581" s="114" t="s">
        <v>351</v>
      </c>
      <c r="C1581" s="114" t="s">
        <v>353</v>
      </c>
      <c r="D1581" s="114" t="s">
        <v>8442</v>
      </c>
      <c r="E1581" s="114" t="s">
        <v>8443</v>
      </c>
      <c r="F1581" s="115">
        <v>45632</v>
      </c>
      <c r="G1581" s="114" t="s">
        <v>2870</v>
      </c>
      <c r="H1581" s="116">
        <v>6123060</v>
      </c>
      <c r="I1581" s="116">
        <v>4102449</v>
      </c>
      <c r="J1581" s="116">
        <v>4102449</v>
      </c>
      <c r="K1581" s="116">
        <v>0</v>
      </c>
      <c r="L1581" s="116">
        <v>0</v>
      </c>
      <c r="M1581" s="116">
        <v>0</v>
      </c>
      <c r="N1581" s="116">
        <v>0</v>
      </c>
      <c r="O1581" s="116">
        <v>0</v>
      </c>
      <c r="P1581" s="120">
        <v>0</v>
      </c>
      <c r="Q1581" s="27" t="str">
        <f>IF(G1581="01 Jan 1900","Unregistered","Registered")</f>
        <v>Registered</v>
      </c>
      <c r="R1581" s="121">
        <f>I1581/H1581</f>
        <v>0.66999980401955883</v>
      </c>
      <c r="T1581" s="117">
        <f t="shared" si="122"/>
        <v>0</v>
      </c>
      <c r="U1581" s="117">
        <f t="shared" si="123"/>
        <v>0</v>
      </c>
    </row>
    <row r="1582" spans="1:21" x14ac:dyDescent="0.3">
      <c r="A1582" s="114">
        <v>7841</v>
      </c>
      <c r="B1582" s="114" t="s">
        <v>351</v>
      </c>
      <c r="C1582" s="114" t="s">
        <v>353</v>
      </c>
      <c r="D1582" s="114" t="s">
        <v>8444</v>
      </c>
      <c r="E1582" s="114" t="s">
        <v>8445</v>
      </c>
      <c r="F1582" s="115">
        <v>45650</v>
      </c>
      <c r="G1582" s="114" t="s">
        <v>2580</v>
      </c>
      <c r="H1582" s="116">
        <v>9514400</v>
      </c>
      <c r="I1582" s="116">
        <v>6374648</v>
      </c>
      <c r="J1582" s="116">
        <v>6374648</v>
      </c>
      <c r="K1582" s="116">
        <v>0</v>
      </c>
      <c r="L1582" s="116">
        <v>0</v>
      </c>
      <c r="M1582" s="116">
        <v>0</v>
      </c>
      <c r="N1582" s="116">
        <v>0</v>
      </c>
      <c r="O1582" s="116">
        <v>0</v>
      </c>
      <c r="P1582" s="120">
        <v>0</v>
      </c>
      <c r="Q1582" s="27" t="str">
        <f>IF(G1582="01 Jan 1900","Unregistered","Registered")</f>
        <v>Registered</v>
      </c>
      <c r="R1582" s="121">
        <f>I1582/H1582</f>
        <v>0.67</v>
      </c>
      <c r="T1582" s="117">
        <f t="shared" si="122"/>
        <v>0</v>
      </c>
      <c r="U1582" s="117">
        <f t="shared" si="123"/>
        <v>0</v>
      </c>
    </row>
    <row r="1583" spans="1:21" x14ac:dyDescent="0.3">
      <c r="A1583" s="114">
        <v>7842</v>
      </c>
      <c r="B1583" s="114" t="s">
        <v>351</v>
      </c>
      <c r="C1583" s="114" t="s">
        <v>353</v>
      </c>
      <c r="D1583" s="114" t="s">
        <v>8446</v>
      </c>
      <c r="E1583" s="114" t="s">
        <v>8447</v>
      </c>
      <c r="F1583" s="115">
        <v>45930</v>
      </c>
      <c r="G1583" s="114" t="s">
        <v>7509</v>
      </c>
      <c r="H1583" s="116">
        <v>9827866</v>
      </c>
      <c r="I1583" s="116">
        <v>6584671</v>
      </c>
      <c r="J1583" s="116">
        <v>6584671</v>
      </c>
      <c r="K1583" s="116">
        <v>0</v>
      </c>
      <c r="L1583" s="116">
        <v>0</v>
      </c>
      <c r="M1583" s="116">
        <v>0</v>
      </c>
      <c r="N1583" s="116">
        <v>0</v>
      </c>
      <c r="O1583" s="116">
        <v>0</v>
      </c>
      <c r="P1583" s="120">
        <v>0</v>
      </c>
      <c r="Q1583" s="27" t="str">
        <f>IF(G1583="01 Jan 1900","Unregistered","Registered")</f>
        <v>Registered</v>
      </c>
      <c r="R1583" s="121">
        <f>I1583/H1583</f>
        <v>0.67000007936616146</v>
      </c>
      <c r="T1583" s="117">
        <f t="shared" si="122"/>
        <v>0</v>
      </c>
      <c r="U1583" s="117">
        <f t="shared" si="123"/>
        <v>0</v>
      </c>
    </row>
    <row r="1584" spans="1:21" x14ac:dyDescent="0.3">
      <c r="A1584" s="114">
        <v>7843</v>
      </c>
      <c r="B1584" s="114" t="s">
        <v>351</v>
      </c>
      <c r="C1584" s="114" t="s">
        <v>353</v>
      </c>
      <c r="D1584" s="114" t="s">
        <v>8448</v>
      </c>
      <c r="E1584" s="114" t="s">
        <v>8449</v>
      </c>
      <c r="F1584" s="115">
        <v>45837</v>
      </c>
      <c r="G1584" s="114" t="s">
        <v>8450</v>
      </c>
      <c r="H1584" s="116">
        <v>6654429</v>
      </c>
      <c r="I1584" s="116">
        <v>4458467</v>
      </c>
      <c r="J1584" s="116">
        <v>4458467</v>
      </c>
      <c r="K1584" s="116">
        <v>0</v>
      </c>
      <c r="L1584" s="116">
        <v>0</v>
      </c>
      <c r="M1584" s="116">
        <v>0</v>
      </c>
      <c r="N1584" s="116">
        <v>0</v>
      </c>
      <c r="O1584" s="116">
        <v>0</v>
      </c>
      <c r="P1584" s="120">
        <v>0</v>
      </c>
      <c r="Q1584" s="27" t="str">
        <f>IF(G1584="01 Jan 1900","Unregistered","Registered")</f>
        <v>Registered</v>
      </c>
      <c r="R1584" s="121">
        <f>I1584/H1584</f>
        <v>0.66999993538138281</v>
      </c>
      <c r="T1584" s="117">
        <f t="shared" si="122"/>
        <v>0</v>
      </c>
      <c r="U1584" s="117">
        <f t="shared" si="123"/>
        <v>0</v>
      </c>
    </row>
    <row r="1585" spans="1:21" x14ac:dyDescent="0.3">
      <c r="A1585" s="114">
        <v>7844</v>
      </c>
      <c r="B1585" s="114" t="s">
        <v>351</v>
      </c>
      <c r="C1585" s="114" t="s">
        <v>353</v>
      </c>
      <c r="D1585" s="114" t="s">
        <v>8451</v>
      </c>
      <c r="E1585" s="114" t="s">
        <v>8452</v>
      </c>
      <c r="F1585" s="115">
        <v>45544</v>
      </c>
      <c r="G1585" s="114" t="s">
        <v>1453</v>
      </c>
      <c r="H1585" s="116">
        <v>9265000</v>
      </c>
      <c r="I1585" s="116">
        <v>6207550</v>
      </c>
      <c r="J1585" s="116">
        <v>6207550</v>
      </c>
      <c r="K1585" s="116">
        <v>0</v>
      </c>
      <c r="L1585" s="116">
        <v>0</v>
      </c>
      <c r="M1585" s="116">
        <v>0</v>
      </c>
      <c r="N1585" s="116">
        <v>0</v>
      </c>
      <c r="O1585" s="116">
        <v>0</v>
      </c>
      <c r="P1585" s="120">
        <v>0</v>
      </c>
      <c r="Q1585" s="27" t="str">
        <f>IF(G1585="01 Jan 1900","Unregistered","Registered")</f>
        <v>Registered</v>
      </c>
      <c r="R1585" s="121">
        <f>I1585/H1585</f>
        <v>0.67</v>
      </c>
      <c r="T1585" s="117">
        <f t="shared" si="122"/>
        <v>0</v>
      </c>
      <c r="U1585" s="117">
        <f t="shared" si="123"/>
        <v>0</v>
      </c>
    </row>
    <row r="1586" spans="1:21" x14ac:dyDescent="0.3">
      <c r="A1586" s="114">
        <v>7845</v>
      </c>
      <c r="B1586" s="114" t="s">
        <v>351</v>
      </c>
      <c r="C1586" s="114" t="s">
        <v>353</v>
      </c>
      <c r="D1586" s="114" t="s">
        <v>8453</v>
      </c>
      <c r="E1586" s="114" t="s">
        <v>8454</v>
      </c>
      <c r="F1586" s="115">
        <v>45727</v>
      </c>
      <c r="G1586" s="114" t="s">
        <v>4456</v>
      </c>
      <c r="H1586" s="116">
        <v>9599350</v>
      </c>
      <c r="I1586" s="116">
        <v>6431566</v>
      </c>
      <c r="J1586" s="116">
        <v>6431566</v>
      </c>
      <c r="K1586" s="116">
        <v>0</v>
      </c>
      <c r="L1586" s="116">
        <v>0</v>
      </c>
      <c r="M1586" s="116">
        <v>0</v>
      </c>
      <c r="N1586" s="116">
        <v>0</v>
      </c>
      <c r="O1586" s="116">
        <v>0</v>
      </c>
      <c r="P1586" s="120">
        <v>0</v>
      </c>
      <c r="Q1586" s="27" t="str">
        <f>IF(G1586="01 Jan 1900","Unregistered","Registered")</f>
        <v>Registered</v>
      </c>
      <c r="R1586" s="121">
        <f>I1586/H1586</f>
        <v>0.67000015626058018</v>
      </c>
      <c r="T1586" s="117">
        <f t="shared" si="122"/>
        <v>0</v>
      </c>
      <c r="U1586" s="117">
        <f t="shared" si="123"/>
        <v>0</v>
      </c>
    </row>
    <row r="1587" spans="1:21" x14ac:dyDescent="0.3">
      <c r="A1587" s="114">
        <v>10073</v>
      </c>
      <c r="B1587" s="114" t="s">
        <v>351</v>
      </c>
      <c r="C1587" s="114" t="s">
        <v>353</v>
      </c>
      <c r="D1587" s="114" t="s">
        <v>9408</v>
      </c>
      <c r="E1587" s="114" t="s">
        <v>9409</v>
      </c>
      <c r="F1587" s="115">
        <v>45596</v>
      </c>
      <c r="G1587" s="114" t="s">
        <v>2808</v>
      </c>
      <c r="H1587" s="116">
        <v>9319015</v>
      </c>
      <c r="I1587" s="116">
        <v>6243741</v>
      </c>
      <c r="J1587" s="116">
        <v>6243742.5</v>
      </c>
      <c r="K1587" s="116">
        <v>-1.5</v>
      </c>
      <c r="L1587" s="116">
        <v>0</v>
      </c>
      <c r="M1587" s="116">
        <v>0</v>
      </c>
      <c r="N1587" s="116">
        <v>0</v>
      </c>
      <c r="O1587" s="116">
        <v>0</v>
      </c>
      <c r="P1587" s="120">
        <v>0</v>
      </c>
      <c r="Q1587" s="27" t="str">
        <f>IF(G1587="01 Jan 1900","Unregistered","Registered")</f>
        <v>Registered</v>
      </c>
      <c r="R1587" s="121">
        <f>I1587/H1587</f>
        <v>0.67000010194210435</v>
      </c>
      <c r="T1587" s="117">
        <f t="shared" si="122"/>
        <v>0</v>
      </c>
      <c r="U1587" s="117">
        <f t="shared" si="123"/>
        <v>-1.5</v>
      </c>
    </row>
    <row r="1588" spans="1:21" x14ac:dyDescent="0.3">
      <c r="A1588" s="114">
        <v>10087</v>
      </c>
      <c r="B1588" s="114" t="s">
        <v>351</v>
      </c>
      <c r="C1588" s="114" t="s">
        <v>353</v>
      </c>
      <c r="D1588" s="114" t="s">
        <v>9430</v>
      </c>
      <c r="E1588" s="114" t="s">
        <v>9431</v>
      </c>
      <c r="F1588" s="115">
        <v>45656</v>
      </c>
      <c r="G1588" s="114" t="s">
        <v>2870</v>
      </c>
      <c r="H1588" s="116">
        <v>9675550</v>
      </c>
      <c r="I1588" s="116">
        <v>6482620</v>
      </c>
      <c r="J1588" s="116">
        <v>6484507</v>
      </c>
      <c r="K1588" s="116">
        <v>-1887</v>
      </c>
      <c r="L1588" s="116">
        <v>0</v>
      </c>
      <c r="M1588" s="116">
        <v>0</v>
      </c>
      <c r="N1588" s="116">
        <v>0</v>
      </c>
      <c r="O1588" s="116">
        <v>0</v>
      </c>
      <c r="P1588" s="120">
        <v>0</v>
      </c>
      <c r="Q1588" s="27" t="str">
        <f>IF(G1588="01 Jan 1900","Unregistered","Registered")</f>
        <v>Registered</v>
      </c>
      <c r="R1588" s="121">
        <f>I1588/H1588</f>
        <v>0.67000015502994659</v>
      </c>
      <c r="T1588" s="117">
        <f t="shared" si="122"/>
        <v>0</v>
      </c>
      <c r="U1588" s="117">
        <f t="shared" si="123"/>
        <v>-1887</v>
      </c>
    </row>
    <row r="1589" spans="1:21" x14ac:dyDescent="0.3">
      <c r="A1589" s="114">
        <v>10092</v>
      </c>
      <c r="B1589" s="114" t="s">
        <v>351</v>
      </c>
      <c r="C1589" s="114" t="s">
        <v>353</v>
      </c>
      <c r="D1589" s="114" t="s">
        <v>9440</v>
      </c>
      <c r="E1589" s="114" t="s">
        <v>9441</v>
      </c>
      <c r="F1589" s="115">
        <v>45379</v>
      </c>
      <c r="G1589" s="114" t="s">
        <v>2384</v>
      </c>
      <c r="H1589" s="116">
        <v>6621800</v>
      </c>
      <c r="I1589" s="116">
        <v>4105516</v>
      </c>
      <c r="J1589" s="116">
        <v>4112138</v>
      </c>
      <c r="K1589" s="116">
        <v>-6622</v>
      </c>
      <c r="L1589" s="116">
        <v>0</v>
      </c>
      <c r="M1589" s="116">
        <v>0</v>
      </c>
      <c r="N1589" s="116">
        <v>0</v>
      </c>
      <c r="O1589" s="116">
        <v>0</v>
      </c>
      <c r="P1589" s="120">
        <v>0</v>
      </c>
      <c r="Q1589" s="27" t="str">
        <f>IF(G1589="01 Jan 1900","Unregistered","Registered")</f>
        <v>Registered</v>
      </c>
      <c r="R1589" s="121">
        <f>I1589/H1589</f>
        <v>0.62</v>
      </c>
      <c r="T1589" s="117">
        <f t="shared" si="122"/>
        <v>0</v>
      </c>
      <c r="U1589" s="117">
        <f t="shared" si="123"/>
        <v>-6622</v>
      </c>
    </row>
    <row r="1590" spans="1:21" x14ac:dyDescent="0.3">
      <c r="A1590" s="114">
        <v>10172</v>
      </c>
      <c r="B1590" s="114" t="s">
        <v>351</v>
      </c>
      <c r="C1590" s="114" t="s">
        <v>353</v>
      </c>
      <c r="D1590" s="114" t="s">
        <v>9575</v>
      </c>
      <c r="E1590" s="114" t="s">
        <v>9576</v>
      </c>
      <c r="F1590" s="115">
        <v>45473</v>
      </c>
      <c r="G1590" s="114" t="s">
        <v>3408</v>
      </c>
      <c r="H1590" s="116">
        <v>9446440</v>
      </c>
      <c r="I1590" s="116">
        <v>6329116</v>
      </c>
      <c r="J1590" s="116">
        <v>6423580</v>
      </c>
      <c r="K1590" s="116">
        <v>-94464</v>
      </c>
      <c r="L1590" s="116">
        <v>0</v>
      </c>
      <c r="M1590" s="116">
        <v>0</v>
      </c>
      <c r="N1590" s="116">
        <v>0</v>
      </c>
      <c r="O1590" s="116">
        <v>0</v>
      </c>
      <c r="P1590" s="120">
        <v>0</v>
      </c>
      <c r="Q1590" s="27" t="str">
        <f>IF(G1590="01 Jan 1900","Unregistered","Registered")</f>
        <v>Registered</v>
      </c>
      <c r="R1590" s="121">
        <f>I1590/H1590</f>
        <v>0.67000012703198242</v>
      </c>
      <c r="T1590" s="117">
        <f t="shared" si="122"/>
        <v>0</v>
      </c>
      <c r="U1590" s="117">
        <f t="shared" si="123"/>
        <v>-94464</v>
      </c>
    </row>
    <row r="1591" spans="1:21" x14ac:dyDescent="0.3">
      <c r="A1591" s="114">
        <v>10347</v>
      </c>
      <c r="B1591" s="114" t="s">
        <v>351</v>
      </c>
      <c r="C1591" s="114" t="s">
        <v>353</v>
      </c>
      <c r="D1591" s="114" t="s">
        <v>9854</v>
      </c>
      <c r="E1591" s="114" t="s">
        <v>9855</v>
      </c>
      <c r="F1591" s="115">
        <v>45626</v>
      </c>
      <c r="G1591" s="114" t="s">
        <v>2867</v>
      </c>
      <c r="H1591" s="116">
        <v>6387400</v>
      </c>
      <c r="I1591" s="116">
        <v>4279558</v>
      </c>
      <c r="J1591" s="116">
        <v>4598928</v>
      </c>
      <c r="K1591" s="116">
        <v>-319370</v>
      </c>
      <c r="L1591" s="116">
        <v>0</v>
      </c>
      <c r="M1591" s="116">
        <v>0</v>
      </c>
      <c r="N1591" s="116">
        <v>0</v>
      </c>
      <c r="O1591" s="116">
        <v>0</v>
      </c>
      <c r="P1591" s="120">
        <v>0</v>
      </c>
      <c r="Q1591" s="27" t="str">
        <f>IF(G1591="01 Jan 1900","Unregistered","Registered")</f>
        <v>Registered</v>
      </c>
      <c r="R1591" s="121">
        <f>I1591/H1591</f>
        <v>0.67</v>
      </c>
      <c r="T1591" s="117">
        <f t="shared" si="122"/>
        <v>0</v>
      </c>
      <c r="U1591" s="117">
        <f t="shared" si="123"/>
        <v>-319370</v>
      </c>
    </row>
    <row r="1592" spans="1:21" x14ac:dyDescent="0.3">
      <c r="A1592" s="114">
        <v>10426</v>
      </c>
      <c r="B1592" s="114" t="s">
        <v>351</v>
      </c>
      <c r="C1592" s="114" t="s">
        <v>353</v>
      </c>
      <c r="D1592" s="114" t="s">
        <v>9974</v>
      </c>
      <c r="E1592" s="114" t="s">
        <v>9975</v>
      </c>
      <c r="F1592" s="115">
        <v>45707</v>
      </c>
      <c r="G1592" s="114" t="s">
        <v>1555</v>
      </c>
      <c r="H1592" s="116">
        <v>6686100</v>
      </c>
      <c r="I1592" s="116">
        <v>4212243</v>
      </c>
      <c r="J1592" s="116">
        <v>4988761</v>
      </c>
      <c r="K1592" s="116">
        <v>-776518</v>
      </c>
      <c r="L1592" s="116">
        <v>0</v>
      </c>
      <c r="M1592" s="116">
        <v>0</v>
      </c>
      <c r="N1592" s="116">
        <v>0</v>
      </c>
      <c r="O1592" s="116">
        <v>0</v>
      </c>
      <c r="P1592" s="120">
        <v>0</v>
      </c>
      <c r="Q1592" s="27" t="str">
        <f>IF(G1592="01 Jan 1900","Unregistered","Registered")</f>
        <v>Registered</v>
      </c>
      <c r="R1592" s="121">
        <f>I1592/H1592</f>
        <v>0.63</v>
      </c>
      <c r="T1592" s="117">
        <f t="shared" si="122"/>
        <v>0</v>
      </c>
      <c r="U1592" s="117">
        <f t="shared" si="123"/>
        <v>-776518</v>
      </c>
    </row>
    <row r="1593" spans="1:21" x14ac:dyDescent="0.3">
      <c r="A1593" s="114">
        <v>10428</v>
      </c>
      <c r="B1593" s="114" t="s">
        <v>351</v>
      </c>
      <c r="C1593" s="114" t="s">
        <v>353</v>
      </c>
      <c r="D1593" s="114" t="s">
        <v>9978</v>
      </c>
      <c r="E1593" s="114" t="s">
        <v>9979</v>
      </c>
      <c r="F1593" s="115">
        <v>45443</v>
      </c>
      <c r="G1593" s="114" t="s">
        <v>2072</v>
      </c>
      <c r="H1593" s="116">
        <v>8628446</v>
      </c>
      <c r="I1593" s="116">
        <v>5349637</v>
      </c>
      <c r="J1593" s="116">
        <v>6146800</v>
      </c>
      <c r="K1593" s="116">
        <v>-797163</v>
      </c>
      <c r="L1593" s="116">
        <v>0</v>
      </c>
      <c r="M1593" s="116">
        <v>0</v>
      </c>
      <c r="N1593" s="116">
        <v>0</v>
      </c>
      <c r="O1593" s="116">
        <v>0</v>
      </c>
      <c r="P1593" s="120">
        <v>0</v>
      </c>
      <c r="Q1593" s="27" t="str">
        <f>IF(G1593="01 Jan 1900","Unregistered","Registered")</f>
        <v>Registered</v>
      </c>
      <c r="R1593" s="121">
        <f>I1593/H1593</f>
        <v>0.62000005562994775</v>
      </c>
      <c r="T1593" s="117">
        <f t="shared" si="122"/>
        <v>0</v>
      </c>
      <c r="U1593" s="117">
        <f t="shared" si="123"/>
        <v>-797163</v>
      </c>
    </row>
    <row r="1594" spans="1:21" x14ac:dyDescent="0.3">
      <c r="A1594" s="114">
        <v>10444</v>
      </c>
      <c r="B1594" s="114" t="s">
        <v>351</v>
      </c>
      <c r="C1594" s="114" t="s">
        <v>353</v>
      </c>
      <c r="D1594" s="114" t="s">
        <v>10003</v>
      </c>
      <c r="E1594" s="114" t="s">
        <v>10004</v>
      </c>
      <c r="F1594" s="115">
        <v>45484</v>
      </c>
      <c r="G1594" s="114" t="s">
        <v>8554</v>
      </c>
      <c r="H1594" s="116">
        <v>6470268</v>
      </c>
      <c r="I1594" s="116">
        <v>4335080</v>
      </c>
      <c r="J1594" s="116">
        <v>5285243</v>
      </c>
      <c r="K1594" s="116">
        <v>-950163</v>
      </c>
      <c r="L1594" s="116">
        <v>0</v>
      </c>
      <c r="M1594" s="116">
        <v>0</v>
      </c>
      <c r="N1594" s="116">
        <v>0</v>
      </c>
      <c r="O1594" s="116">
        <v>0</v>
      </c>
      <c r="P1594" s="120">
        <v>0</v>
      </c>
      <c r="Q1594" s="27" t="str">
        <f>IF(G1594="01 Jan 1900","Unregistered","Registered")</f>
        <v>Registered</v>
      </c>
      <c r="R1594" s="121">
        <f>I1594/H1594</f>
        <v>0.67000006800336553</v>
      </c>
      <c r="T1594" s="117">
        <f t="shared" si="122"/>
        <v>0</v>
      </c>
      <c r="U1594" s="117">
        <f t="shared" si="123"/>
        <v>-950163</v>
      </c>
    </row>
    <row r="1595" spans="1:21" x14ac:dyDescent="0.3">
      <c r="A1595" s="114">
        <v>10456</v>
      </c>
      <c r="B1595" s="114" t="s">
        <v>351</v>
      </c>
      <c r="C1595" s="114" t="s">
        <v>353</v>
      </c>
      <c r="D1595" s="114" t="s">
        <v>10024</v>
      </c>
      <c r="E1595" s="114" t="s">
        <v>10025</v>
      </c>
      <c r="F1595" s="115">
        <v>45561</v>
      </c>
      <c r="G1595" s="114" t="s">
        <v>2050</v>
      </c>
      <c r="H1595" s="116">
        <v>6451500</v>
      </c>
      <c r="I1595" s="116">
        <v>2838660</v>
      </c>
      <c r="J1595" s="116">
        <v>3870900</v>
      </c>
      <c r="K1595" s="116">
        <v>-1032240</v>
      </c>
      <c r="L1595" s="116">
        <v>0</v>
      </c>
      <c r="M1595" s="116">
        <v>0</v>
      </c>
      <c r="N1595" s="116">
        <v>258060</v>
      </c>
      <c r="O1595" s="116">
        <v>0</v>
      </c>
      <c r="P1595" s="120">
        <v>0</v>
      </c>
      <c r="Q1595" s="27" t="str">
        <f>IF(G1595="01 Jan 1900","Unregistered","Registered")</f>
        <v>Registered</v>
      </c>
      <c r="R1595" s="121">
        <f>I1595/H1595</f>
        <v>0.44</v>
      </c>
      <c r="T1595" s="117">
        <f t="shared" si="122"/>
        <v>258060</v>
      </c>
      <c r="U1595" s="117">
        <f t="shared" si="123"/>
        <v>-1290300</v>
      </c>
    </row>
    <row r="1596" spans="1:21" x14ac:dyDescent="0.3">
      <c r="A1596" s="114">
        <v>142</v>
      </c>
      <c r="B1596" s="114" t="s">
        <v>1719</v>
      </c>
      <c r="C1596" s="114" t="s">
        <v>84</v>
      </c>
      <c r="D1596" s="114" t="s">
        <v>1720</v>
      </c>
      <c r="E1596" s="114" t="s">
        <v>1721</v>
      </c>
      <c r="F1596" s="115">
        <v>46031</v>
      </c>
      <c r="G1596" s="114" t="s">
        <v>1694</v>
      </c>
      <c r="H1596" s="116">
        <v>4000000</v>
      </c>
      <c r="I1596" s="116">
        <v>4000000</v>
      </c>
      <c r="J1596" s="116">
        <v>100000</v>
      </c>
      <c r="K1596" s="116">
        <v>3900000</v>
      </c>
      <c r="L1596" s="116">
        <v>3900000</v>
      </c>
      <c r="M1596" s="116">
        <v>0</v>
      </c>
      <c r="N1596" s="116">
        <v>0</v>
      </c>
      <c r="O1596" s="116">
        <v>0</v>
      </c>
      <c r="P1596" s="120">
        <v>0</v>
      </c>
      <c r="Q1596" s="27" t="str">
        <f>IF(G1596="01 Jan 1900","Unregistered","Registered")</f>
        <v>Registered</v>
      </c>
      <c r="R1596" s="121">
        <f>I1596/H1596</f>
        <v>1</v>
      </c>
      <c r="T1596" s="117">
        <f t="shared" si="122"/>
        <v>3900000</v>
      </c>
      <c r="U1596" s="117">
        <f t="shared" si="123"/>
        <v>0</v>
      </c>
    </row>
    <row r="1597" spans="1:21" x14ac:dyDescent="0.3">
      <c r="A1597" s="114">
        <v>154</v>
      </c>
      <c r="B1597" s="114" t="s">
        <v>1719</v>
      </c>
      <c r="C1597" s="114" t="s">
        <v>84</v>
      </c>
      <c r="D1597" s="114" t="s">
        <v>1750</v>
      </c>
      <c r="E1597" s="114" t="s">
        <v>1751</v>
      </c>
      <c r="F1597" s="115">
        <v>45930</v>
      </c>
      <c r="G1597" s="114" t="s">
        <v>1464</v>
      </c>
      <c r="H1597" s="116">
        <v>4000000</v>
      </c>
      <c r="I1597" s="116">
        <v>4000000</v>
      </c>
      <c r="J1597" s="116">
        <v>273000</v>
      </c>
      <c r="K1597" s="116">
        <v>3727000</v>
      </c>
      <c r="L1597" s="116">
        <v>0</v>
      </c>
      <c r="M1597" s="116">
        <v>3727000</v>
      </c>
      <c r="N1597" s="116">
        <v>0</v>
      </c>
      <c r="O1597" s="116">
        <v>0</v>
      </c>
      <c r="P1597" s="120">
        <v>0</v>
      </c>
      <c r="Q1597" s="27" t="str">
        <f>IF(G1597="01 Jan 1900","Unregistered","Registered")</f>
        <v>Registered</v>
      </c>
      <c r="R1597" s="121">
        <f>I1597/H1597</f>
        <v>1</v>
      </c>
      <c r="T1597" s="117">
        <f t="shared" si="122"/>
        <v>3727000</v>
      </c>
      <c r="U1597" s="117">
        <f t="shared" si="123"/>
        <v>0</v>
      </c>
    </row>
    <row r="1598" spans="1:21" x14ac:dyDescent="0.3">
      <c r="A1598" s="114">
        <v>184</v>
      </c>
      <c r="B1598" s="114" t="s">
        <v>1719</v>
      </c>
      <c r="C1598" s="114" t="s">
        <v>84</v>
      </c>
      <c r="D1598" s="114" t="s">
        <v>1826</v>
      </c>
      <c r="E1598" s="114" t="s">
        <v>1827</v>
      </c>
      <c r="F1598" s="115">
        <v>43592</v>
      </c>
      <c r="G1598" s="114" t="s">
        <v>1828</v>
      </c>
      <c r="H1598" s="116">
        <v>5628630</v>
      </c>
      <c r="I1598" s="116">
        <v>5628630</v>
      </c>
      <c r="J1598" s="116">
        <v>2341724</v>
      </c>
      <c r="K1598" s="116">
        <v>3286906</v>
      </c>
      <c r="L1598" s="116">
        <v>0</v>
      </c>
      <c r="M1598" s="116">
        <v>0</v>
      </c>
      <c r="N1598" s="116">
        <v>0</v>
      </c>
      <c r="O1598" s="116">
        <v>0</v>
      </c>
      <c r="P1598" s="120">
        <v>3286906</v>
      </c>
      <c r="Q1598" s="27" t="str">
        <f>IF(G1598="01 Jan 1900","Unregistered","Registered")</f>
        <v>Registered</v>
      </c>
      <c r="R1598" s="121">
        <f>I1598/H1598</f>
        <v>1</v>
      </c>
      <c r="T1598" s="117">
        <f t="shared" si="122"/>
        <v>3286906</v>
      </c>
      <c r="U1598" s="117">
        <f t="shared" si="123"/>
        <v>0</v>
      </c>
    </row>
    <row r="1599" spans="1:21" x14ac:dyDescent="0.3">
      <c r="A1599" s="114">
        <v>185</v>
      </c>
      <c r="B1599" s="114" t="s">
        <v>1719</v>
      </c>
      <c r="C1599" s="114" t="s">
        <v>84</v>
      </c>
      <c r="D1599" s="114" t="s">
        <v>1829</v>
      </c>
      <c r="E1599" s="114" t="s">
        <v>1827</v>
      </c>
      <c r="F1599" s="115">
        <v>43592</v>
      </c>
      <c r="G1599" s="114" t="s">
        <v>1828</v>
      </c>
      <c r="H1599" s="116">
        <v>5628630</v>
      </c>
      <c r="I1599" s="116">
        <v>5628630</v>
      </c>
      <c r="J1599" s="116">
        <v>2341724</v>
      </c>
      <c r="K1599" s="116">
        <v>3286906</v>
      </c>
      <c r="L1599" s="116">
        <v>0</v>
      </c>
      <c r="M1599" s="116">
        <v>0</v>
      </c>
      <c r="N1599" s="116">
        <v>0</v>
      </c>
      <c r="O1599" s="116">
        <v>0</v>
      </c>
      <c r="P1599" s="120">
        <v>3286906</v>
      </c>
      <c r="Q1599" s="27" t="str">
        <f>IF(G1599="01 Jan 1900","Unregistered","Registered")</f>
        <v>Registered</v>
      </c>
      <c r="R1599" s="121">
        <f>I1599/H1599</f>
        <v>1</v>
      </c>
      <c r="T1599" s="117">
        <f t="shared" si="122"/>
        <v>3286906</v>
      </c>
      <c r="U1599" s="117">
        <f t="shared" si="123"/>
        <v>0</v>
      </c>
    </row>
    <row r="1600" spans="1:21" x14ac:dyDescent="0.3">
      <c r="A1600" s="114">
        <v>292</v>
      </c>
      <c r="B1600" s="114" t="s">
        <v>1719</v>
      </c>
      <c r="C1600" s="114" t="s">
        <v>84</v>
      </c>
      <c r="D1600" s="114" t="s">
        <v>2084</v>
      </c>
      <c r="E1600" s="114" t="s">
        <v>2085</v>
      </c>
      <c r="F1600" s="115">
        <v>44408</v>
      </c>
      <c r="G1600" s="114" t="s">
        <v>2086</v>
      </c>
      <c r="H1600" s="116">
        <v>4000000</v>
      </c>
      <c r="I1600" s="116">
        <v>4000000</v>
      </c>
      <c r="J1600" s="116">
        <v>2074218</v>
      </c>
      <c r="K1600" s="116">
        <v>1925782</v>
      </c>
      <c r="L1600" s="116">
        <v>0</v>
      </c>
      <c r="M1600" s="116">
        <v>0</v>
      </c>
      <c r="N1600" s="116">
        <v>0</v>
      </c>
      <c r="O1600" s="116">
        <v>0</v>
      </c>
      <c r="P1600" s="120">
        <v>1925782</v>
      </c>
      <c r="Q1600" s="27" t="str">
        <f>IF(G1600="01 Jan 1900","Unregistered","Registered")</f>
        <v>Registered</v>
      </c>
      <c r="R1600" s="121">
        <f>I1600/H1600</f>
        <v>1</v>
      </c>
      <c r="T1600" s="117">
        <f t="shared" si="122"/>
        <v>1925782</v>
      </c>
      <c r="U1600" s="117">
        <f t="shared" si="123"/>
        <v>0</v>
      </c>
    </row>
    <row r="1601" spans="1:21" x14ac:dyDescent="0.3">
      <c r="A1601" s="114">
        <v>394</v>
      </c>
      <c r="B1601" s="114" t="s">
        <v>1719</v>
      </c>
      <c r="C1601" s="114" t="s">
        <v>84</v>
      </c>
      <c r="D1601" s="114" t="s">
        <v>2319</v>
      </c>
      <c r="E1601" s="114" t="s">
        <v>2320</v>
      </c>
      <c r="F1601" s="115">
        <v>43593</v>
      </c>
      <c r="G1601" s="114" t="s">
        <v>1828</v>
      </c>
      <c r="H1601" s="116">
        <v>5840800</v>
      </c>
      <c r="I1601" s="116">
        <v>5840800</v>
      </c>
      <c r="J1601" s="116">
        <v>4561896</v>
      </c>
      <c r="K1601" s="116">
        <v>1278904</v>
      </c>
      <c r="L1601" s="116">
        <v>0</v>
      </c>
      <c r="M1601" s="116">
        <v>0</v>
      </c>
      <c r="N1601" s="116">
        <v>0</v>
      </c>
      <c r="O1601" s="116">
        <v>0</v>
      </c>
      <c r="P1601" s="120">
        <v>1278904</v>
      </c>
      <c r="Q1601" s="27" t="str">
        <f>IF(G1601="01 Jan 1900","Unregistered","Registered")</f>
        <v>Registered</v>
      </c>
      <c r="R1601" s="121">
        <f>I1601/H1601</f>
        <v>1</v>
      </c>
      <c r="T1601" s="117">
        <f t="shared" si="122"/>
        <v>1278904</v>
      </c>
      <c r="U1601" s="117">
        <f t="shared" si="123"/>
        <v>0</v>
      </c>
    </row>
    <row r="1602" spans="1:21" x14ac:dyDescent="0.3">
      <c r="A1602" s="114">
        <v>540</v>
      </c>
      <c r="B1602" s="114" t="s">
        <v>1719</v>
      </c>
      <c r="C1602" s="114" t="s">
        <v>84</v>
      </c>
      <c r="D1602" s="114" t="s">
        <v>2660</v>
      </c>
      <c r="E1602" s="114" t="s">
        <v>2661</v>
      </c>
      <c r="F1602" s="115">
        <v>43306</v>
      </c>
      <c r="G1602" s="114" t="s">
        <v>2662</v>
      </c>
      <c r="H1602" s="116">
        <v>4833000</v>
      </c>
      <c r="I1602" s="116">
        <v>4349700</v>
      </c>
      <c r="J1602" s="116">
        <v>3520699</v>
      </c>
      <c r="K1602" s="116">
        <v>829001</v>
      </c>
      <c r="L1602" s="116">
        <v>0</v>
      </c>
      <c r="M1602" s="116">
        <v>0</v>
      </c>
      <c r="N1602" s="116">
        <v>0</v>
      </c>
      <c r="O1602" s="116">
        <v>0</v>
      </c>
      <c r="P1602" s="120">
        <v>829001</v>
      </c>
      <c r="Q1602" s="27" t="str">
        <f>IF(G1602="01 Jan 1900","Unregistered","Registered")</f>
        <v>Registered</v>
      </c>
      <c r="R1602" s="121">
        <f>I1602/H1602</f>
        <v>0.9</v>
      </c>
      <c r="T1602" s="117">
        <f t="shared" si="122"/>
        <v>829001</v>
      </c>
      <c r="U1602" s="117">
        <f t="shared" si="123"/>
        <v>0</v>
      </c>
    </row>
    <row r="1603" spans="1:21" x14ac:dyDescent="0.3">
      <c r="A1603" s="114">
        <v>3123</v>
      </c>
      <c r="B1603" s="114" t="s">
        <v>1719</v>
      </c>
      <c r="C1603" s="114" t="s">
        <v>84</v>
      </c>
      <c r="D1603" s="114" t="s">
        <v>5273</v>
      </c>
      <c r="E1603" s="114" t="s">
        <v>5274</v>
      </c>
      <c r="F1603" s="115">
        <v>44056</v>
      </c>
      <c r="G1603" s="114" t="s">
        <v>5275</v>
      </c>
      <c r="H1603" s="116">
        <v>4534500</v>
      </c>
      <c r="I1603" s="116">
        <v>4534500</v>
      </c>
      <c r="J1603" s="116">
        <v>4534500</v>
      </c>
      <c r="K1603" s="116">
        <v>0</v>
      </c>
      <c r="L1603" s="116">
        <v>0</v>
      </c>
      <c r="M1603" s="116">
        <v>0</v>
      </c>
      <c r="N1603" s="116">
        <v>0</v>
      </c>
      <c r="O1603" s="116">
        <v>0</v>
      </c>
      <c r="P1603" s="120">
        <v>0</v>
      </c>
      <c r="Q1603" s="27" t="str">
        <f>IF(G1603="01 Jan 1900","Unregistered","Registered")</f>
        <v>Registered</v>
      </c>
      <c r="R1603" s="121">
        <f>I1603/H1603</f>
        <v>1</v>
      </c>
      <c r="T1603" s="117">
        <f t="shared" si="122"/>
        <v>0</v>
      </c>
      <c r="U1603" s="117">
        <f t="shared" si="123"/>
        <v>0</v>
      </c>
    </row>
    <row r="1604" spans="1:21" x14ac:dyDescent="0.3">
      <c r="A1604" s="114">
        <v>3124</v>
      </c>
      <c r="B1604" s="114" t="s">
        <v>1719</v>
      </c>
      <c r="C1604" s="114" t="s">
        <v>84</v>
      </c>
      <c r="D1604" s="114" t="s">
        <v>5276</v>
      </c>
      <c r="E1604" s="114" t="s">
        <v>5277</v>
      </c>
      <c r="F1604" s="115">
        <v>44078</v>
      </c>
      <c r="G1604" s="114" t="s">
        <v>5193</v>
      </c>
      <c r="H1604" s="116">
        <v>4000000</v>
      </c>
      <c r="I1604" s="116">
        <v>4000000</v>
      </c>
      <c r="J1604" s="116">
        <v>4000000</v>
      </c>
      <c r="K1604" s="116">
        <v>0</v>
      </c>
      <c r="L1604" s="116">
        <v>0</v>
      </c>
      <c r="M1604" s="116">
        <v>0</v>
      </c>
      <c r="N1604" s="116">
        <v>0</v>
      </c>
      <c r="O1604" s="116">
        <v>0</v>
      </c>
      <c r="P1604" s="120">
        <v>0</v>
      </c>
      <c r="Q1604" s="27" t="str">
        <f>IF(G1604="01 Jan 1900","Unregistered","Registered")</f>
        <v>Registered</v>
      </c>
      <c r="R1604" s="121">
        <f>I1604/H1604</f>
        <v>1</v>
      </c>
      <c r="T1604" s="117">
        <f t="shared" si="122"/>
        <v>0</v>
      </c>
      <c r="U1604" s="117">
        <f t="shared" si="123"/>
        <v>0</v>
      </c>
    </row>
    <row r="1605" spans="1:21" x14ac:dyDescent="0.3">
      <c r="A1605" s="114">
        <v>3125</v>
      </c>
      <c r="B1605" s="114" t="s">
        <v>1719</v>
      </c>
      <c r="C1605" s="114" t="s">
        <v>84</v>
      </c>
      <c r="D1605" s="114" t="s">
        <v>5278</v>
      </c>
      <c r="E1605" s="114" t="s">
        <v>5279</v>
      </c>
      <c r="F1605" s="115">
        <v>43838</v>
      </c>
      <c r="G1605" s="114" t="s">
        <v>5280</v>
      </c>
      <c r="H1605" s="116">
        <v>5000000</v>
      </c>
      <c r="I1605" s="116">
        <v>5000000</v>
      </c>
      <c r="J1605" s="116">
        <v>5000000</v>
      </c>
      <c r="K1605" s="116">
        <v>0</v>
      </c>
      <c r="L1605" s="116">
        <v>0</v>
      </c>
      <c r="M1605" s="116">
        <v>0</v>
      </c>
      <c r="N1605" s="116">
        <v>0</v>
      </c>
      <c r="O1605" s="116">
        <v>0</v>
      </c>
      <c r="P1605" s="120">
        <v>0</v>
      </c>
      <c r="Q1605" s="27" t="str">
        <f>IF(G1605="01 Jan 1900","Unregistered","Registered")</f>
        <v>Registered</v>
      </c>
      <c r="R1605" s="121">
        <f>I1605/H1605</f>
        <v>1</v>
      </c>
      <c r="T1605" s="117">
        <f t="shared" si="122"/>
        <v>0</v>
      </c>
      <c r="U1605" s="117">
        <f t="shared" si="123"/>
        <v>0</v>
      </c>
    </row>
    <row r="1606" spans="1:21" x14ac:dyDescent="0.3">
      <c r="A1606" s="114">
        <v>3126</v>
      </c>
      <c r="B1606" s="114" t="s">
        <v>1719</v>
      </c>
      <c r="C1606" s="114" t="s">
        <v>84</v>
      </c>
      <c r="D1606" s="114" t="s">
        <v>5281</v>
      </c>
      <c r="E1606" s="114" t="s">
        <v>5282</v>
      </c>
      <c r="F1606" s="115">
        <v>44103</v>
      </c>
      <c r="G1606" s="114" t="s">
        <v>5193</v>
      </c>
      <c r="H1606" s="116">
        <v>4366800</v>
      </c>
      <c r="I1606" s="116">
        <v>4366800</v>
      </c>
      <c r="J1606" s="116">
        <v>4366800</v>
      </c>
      <c r="K1606" s="116">
        <v>0</v>
      </c>
      <c r="L1606" s="116">
        <v>0</v>
      </c>
      <c r="M1606" s="116">
        <v>0</v>
      </c>
      <c r="N1606" s="116">
        <v>0</v>
      </c>
      <c r="O1606" s="116">
        <v>0</v>
      </c>
      <c r="P1606" s="120">
        <v>0</v>
      </c>
      <c r="Q1606" s="27" t="str">
        <f>IF(G1606="01 Jan 1900","Unregistered","Registered")</f>
        <v>Registered</v>
      </c>
      <c r="R1606" s="121">
        <f>I1606/H1606</f>
        <v>1</v>
      </c>
      <c r="T1606" s="117">
        <f t="shared" si="122"/>
        <v>0</v>
      </c>
      <c r="U1606" s="117">
        <f t="shared" si="123"/>
        <v>0</v>
      </c>
    </row>
    <row r="1607" spans="1:21" x14ac:dyDescent="0.3">
      <c r="A1607" s="114">
        <v>3127</v>
      </c>
      <c r="B1607" s="114" t="s">
        <v>1719</v>
      </c>
      <c r="C1607" s="114" t="s">
        <v>84</v>
      </c>
      <c r="D1607" s="114" t="s">
        <v>5283</v>
      </c>
      <c r="E1607" s="114" t="s">
        <v>5284</v>
      </c>
      <c r="F1607" s="115">
        <v>44847</v>
      </c>
      <c r="G1607" s="114" t="s">
        <v>5285</v>
      </c>
      <c r="H1607" s="116">
        <v>4040000</v>
      </c>
      <c r="I1607" s="116">
        <v>4040000</v>
      </c>
      <c r="J1607" s="116">
        <v>4040000</v>
      </c>
      <c r="K1607" s="116">
        <v>0</v>
      </c>
      <c r="L1607" s="116">
        <v>0</v>
      </c>
      <c r="M1607" s="116">
        <v>0</v>
      </c>
      <c r="N1607" s="116">
        <v>0</v>
      </c>
      <c r="O1607" s="116">
        <v>0</v>
      </c>
      <c r="P1607" s="120">
        <v>0</v>
      </c>
      <c r="Q1607" s="27" t="str">
        <f>IF(G1607="01 Jan 1900","Unregistered","Registered")</f>
        <v>Registered</v>
      </c>
      <c r="R1607" s="121">
        <f>I1607/H1607</f>
        <v>1</v>
      </c>
      <c r="T1607" s="117">
        <f t="shared" si="122"/>
        <v>0</v>
      </c>
      <c r="U1607" s="117">
        <f t="shared" si="123"/>
        <v>0</v>
      </c>
    </row>
    <row r="1608" spans="1:21" x14ac:dyDescent="0.3">
      <c r="A1608" s="114">
        <v>3128</v>
      </c>
      <c r="B1608" s="114" t="s">
        <v>1719</v>
      </c>
      <c r="C1608" s="114" t="s">
        <v>84</v>
      </c>
      <c r="D1608" s="114" t="s">
        <v>5286</v>
      </c>
      <c r="E1608" s="114" t="s">
        <v>5284</v>
      </c>
      <c r="F1608" s="115">
        <v>44761</v>
      </c>
      <c r="G1608" s="114" t="s">
        <v>5159</v>
      </c>
      <c r="H1608" s="116">
        <v>4040400</v>
      </c>
      <c r="I1608" s="116">
        <v>4040400</v>
      </c>
      <c r="J1608" s="116">
        <v>4040400</v>
      </c>
      <c r="K1608" s="116">
        <v>0</v>
      </c>
      <c r="L1608" s="116">
        <v>0</v>
      </c>
      <c r="M1608" s="116">
        <v>0</v>
      </c>
      <c r="N1608" s="116">
        <v>0</v>
      </c>
      <c r="O1608" s="116">
        <v>0</v>
      </c>
      <c r="P1608" s="120">
        <v>0</v>
      </c>
      <c r="Q1608" s="27" t="str">
        <f>IF(G1608="01 Jan 1900","Unregistered","Registered")</f>
        <v>Registered</v>
      </c>
      <c r="R1608" s="121">
        <f>I1608/H1608</f>
        <v>1</v>
      </c>
      <c r="T1608" s="117">
        <f t="shared" si="122"/>
        <v>0</v>
      </c>
      <c r="U1608" s="117">
        <f t="shared" si="123"/>
        <v>0</v>
      </c>
    </row>
    <row r="1609" spans="1:21" x14ac:dyDescent="0.3">
      <c r="A1609" s="114">
        <v>3129</v>
      </c>
      <c r="B1609" s="114" t="s">
        <v>1719</v>
      </c>
      <c r="C1609" s="114" t="s">
        <v>84</v>
      </c>
      <c r="D1609" s="114" t="s">
        <v>5287</v>
      </c>
      <c r="E1609" s="114" t="s">
        <v>5288</v>
      </c>
      <c r="F1609" s="115">
        <v>45695</v>
      </c>
      <c r="G1609" s="114" t="s">
        <v>5289</v>
      </c>
      <c r="H1609" s="116">
        <v>4000000</v>
      </c>
      <c r="I1609" s="116">
        <v>4000000</v>
      </c>
      <c r="J1609" s="116">
        <v>4000000</v>
      </c>
      <c r="K1609" s="116">
        <v>0</v>
      </c>
      <c r="L1609" s="116">
        <v>0</v>
      </c>
      <c r="M1609" s="116">
        <v>0</v>
      </c>
      <c r="N1609" s="116">
        <v>0</v>
      </c>
      <c r="O1609" s="116">
        <v>0</v>
      </c>
      <c r="P1609" s="120">
        <v>0</v>
      </c>
      <c r="Q1609" s="27" t="str">
        <f>IF(G1609="01 Jan 1900","Unregistered","Registered")</f>
        <v>Registered</v>
      </c>
      <c r="R1609" s="121">
        <f>I1609/H1609</f>
        <v>1</v>
      </c>
      <c r="T1609" s="117">
        <f t="shared" si="122"/>
        <v>0</v>
      </c>
      <c r="U1609" s="117">
        <f t="shared" si="123"/>
        <v>0</v>
      </c>
    </row>
    <row r="1610" spans="1:21" x14ac:dyDescent="0.3">
      <c r="A1610" s="114">
        <v>3130</v>
      </c>
      <c r="B1610" s="114" t="s">
        <v>1719</v>
      </c>
      <c r="C1610" s="114" t="s">
        <v>84</v>
      </c>
      <c r="D1610" s="114" t="s">
        <v>5290</v>
      </c>
      <c r="E1610" s="114" t="s">
        <v>5078</v>
      </c>
      <c r="F1610" s="115">
        <v>44377</v>
      </c>
      <c r="G1610" s="114" t="s">
        <v>5291</v>
      </c>
      <c r="H1610" s="116">
        <v>6552000</v>
      </c>
      <c r="I1610" s="116">
        <v>6552000</v>
      </c>
      <c r="J1610" s="116">
        <v>6552000</v>
      </c>
      <c r="K1610" s="116">
        <v>0</v>
      </c>
      <c r="L1610" s="116">
        <v>0</v>
      </c>
      <c r="M1610" s="116">
        <v>0</v>
      </c>
      <c r="N1610" s="116">
        <v>0</v>
      </c>
      <c r="O1610" s="116">
        <v>0</v>
      </c>
      <c r="P1610" s="120">
        <v>0</v>
      </c>
      <c r="Q1610" s="27" t="str">
        <f>IF(G1610="01 Jan 1900","Unregistered","Registered")</f>
        <v>Registered</v>
      </c>
      <c r="R1610" s="121">
        <f>I1610/H1610</f>
        <v>1</v>
      </c>
      <c r="T1610" s="117">
        <f t="shared" si="122"/>
        <v>0</v>
      </c>
      <c r="U1610" s="117">
        <f t="shared" si="123"/>
        <v>0</v>
      </c>
    </row>
    <row r="1611" spans="1:21" x14ac:dyDescent="0.3">
      <c r="A1611" s="114">
        <v>3131</v>
      </c>
      <c r="B1611" s="114" t="s">
        <v>1719</v>
      </c>
      <c r="C1611" s="114" t="s">
        <v>84</v>
      </c>
      <c r="D1611" s="114" t="s">
        <v>5292</v>
      </c>
      <c r="E1611" s="114" t="s">
        <v>5078</v>
      </c>
      <c r="F1611" s="115">
        <v>44377</v>
      </c>
      <c r="G1611" s="114" t="s">
        <v>5291</v>
      </c>
      <c r="H1611" s="116">
        <v>6552000</v>
      </c>
      <c r="I1611" s="116">
        <v>6552000</v>
      </c>
      <c r="J1611" s="116">
        <v>6552000</v>
      </c>
      <c r="K1611" s="116">
        <v>0</v>
      </c>
      <c r="L1611" s="116">
        <v>0</v>
      </c>
      <c r="M1611" s="116">
        <v>0</v>
      </c>
      <c r="N1611" s="116">
        <v>0</v>
      </c>
      <c r="O1611" s="116">
        <v>0</v>
      </c>
      <c r="P1611" s="120">
        <v>0</v>
      </c>
      <c r="Q1611" s="27" t="str">
        <f>IF(G1611="01 Jan 1900","Unregistered","Registered")</f>
        <v>Registered</v>
      </c>
      <c r="R1611" s="121">
        <f>I1611/H1611</f>
        <v>1</v>
      </c>
      <c r="T1611" s="117">
        <f t="shared" si="122"/>
        <v>0</v>
      </c>
      <c r="U1611" s="117">
        <f t="shared" si="123"/>
        <v>0</v>
      </c>
    </row>
    <row r="1612" spans="1:21" x14ac:dyDescent="0.3">
      <c r="A1612" s="114">
        <v>3132</v>
      </c>
      <c r="B1612" s="114" t="s">
        <v>1719</v>
      </c>
      <c r="C1612" s="114" t="s">
        <v>84</v>
      </c>
      <c r="D1612" s="114" t="s">
        <v>5293</v>
      </c>
      <c r="E1612" s="114" t="s">
        <v>5078</v>
      </c>
      <c r="F1612" s="115">
        <v>44377</v>
      </c>
      <c r="G1612" s="114" t="s">
        <v>5291</v>
      </c>
      <c r="H1612" s="116">
        <v>6552000</v>
      </c>
      <c r="I1612" s="116">
        <v>6552000</v>
      </c>
      <c r="J1612" s="116">
        <v>6552000</v>
      </c>
      <c r="K1612" s="116">
        <v>0</v>
      </c>
      <c r="L1612" s="116">
        <v>0</v>
      </c>
      <c r="M1612" s="116">
        <v>0</v>
      </c>
      <c r="N1612" s="116">
        <v>0</v>
      </c>
      <c r="O1612" s="116">
        <v>0</v>
      </c>
      <c r="P1612" s="120">
        <v>0</v>
      </c>
      <c r="Q1612" s="27" t="str">
        <f>IF(G1612="01 Jan 1900","Unregistered","Registered")</f>
        <v>Registered</v>
      </c>
      <c r="R1612" s="121">
        <f>I1612/H1612</f>
        <v>1</v>
      </c>
      <c r="T1612" s="117">
        <f t="shared" si="122"/>
        <v>0</v>
      </c>
      <c r="U1612" s="117">
        <f t="shared" si="123"/>
        <v>0</v>
      </c>
    </row>
    <row r="1613" spans="1:21" x14ac:dyDescent="0.3">
      <c r="A1613" s="114">
        <v>3133</v>
      </c>
      <c r="B1613" s="114" t="s">
        <v>1719</v>
      </c>
      <c r="C1613" s="114" t="s">
        <v>84</v>
      </c>
      <c r="D1613" s="114" t="s">
        <v>5294</v>
      </c>
      <c r="E1613" s="114" t="s">
        <v>5295</v>
      </c>
      <c r="F1613" s="115">
        <v>45726</v>
      </c>
      <c r="G1613" s="114" t="s">
        <v>2784</v>
      </c>
      <c r="H1613" s="116">
        <v>4000000</v>
      </c>
      <c r="I1613" s="116">
        <v>4000000</v>
      </c>
      <c r="J1613" s="116">
        <v>4000000</v>
      </c>
      <c r="K1613" s="116">
        <v>0</v>
      </c>
      <c r="L1613" s="116">
        <v>0</v>
      </c>
      <c r="M1613" s="116">
        <v>0</v>
      </c>
      <c r="N1613" s="116">
        <v>0</v>
      </c>
      <c r="O1613" s="116">
        <v>0</v>
      </c>
      <c r="P1613" s="120">
        <v>0</v>
      </c>
      <c r="Q1613" s="27" t="str">
        <f>IF(G1613="01 Jan 1900","Unregistered","Registered")</f>
        <v>Registered</v>
      </c>
      <c r="R1613" s="121">
        <f>I1613/H1613</f>
        <v>1</v>
      </c>
      <c r="T1613" s="117">
        <f t="shared" si="122"/>
        <v>0</v>
      </c>
      <c r="U1613" s="117">
        <f t="shared" si="123"/>
        <v>0</v>
      </c>
    </row>
    <row r="1614" spans="1:21" x14ac:dyDescent="0.3">
      <c r="A1614" s="114">
        <v>3134</v>
      </c>
      <c r="B1614" s="114" t="s">
        <v>1719</v>
      </c>
      <c r="C1614" s="114" t="s">
        <v>84</v>
      </c>
      <c r="D1614" s="114" t="s">
        <v>5296</v>
      </c>
      <c r="E1614" s="114" t="s">
        <v>5297</v>
      </c>
      <c r="F1614" s="115">
        <v>45226</v>
      </c>
      <c r="G1614" s="114" t="s">
        <v>3086</v>
      </c>
      <c r="H1614" s="116">
        <v>2500000</v>
      </c>
      <c r="I1614" s="116">
        <v>2500000</v>
      </c>
      <c r="J1614" s="116">
        <v>2500000</v>
      </c>
      <c r="K1614" s="116">
        <v>0</v>
      </c>
      <c r="L1614" s="116">
        <v>0</v>
      </c>
      <c r="M1614" s="116">
        <v>0</v>
      </c>
      <c r="N1614" s="116">
        <v>0</v>
      </c>
      <c r="O1614" s="116">
        <v>0</v>
      </c>
      <c r="P1614" s="120">
        <v>0</v>
      </c>
      <c r="Q1614" s="27" t="str">
        <f>IF(G1614="01 Jan 1900","Unregistered","Registered")</f>
        <v>Registered</v>
      </c>
      <c r="R1614" s="121">
        <f>I1614/H1614</f>
        <v>1</v>
      </c>
      <c r="T1614" s="117">
        <f t="shared" si="122"/>
        <v>0</v>
      </c>
      <c r="U1614" s="117">
        <f t="shared" si="123"/>
        <v>0</v>
      </c>
    </row>
    <row r="1615" spans="1:21" x14ac:dyDescent="0.3">
      <c r="A1615" s="114">
        <v>3135</v>
      </c>
      <c r="B1615" s="114" t="s">
        <v>1719</v>
      </c>
      <c r="C1615" s="114" t="s">
        <v>84</v>
      </c>
      <c r="D1615" s="114" t="s">
        <v>5298</v>
      </c>
      <c r="E1615" s="114" t="s">
        <v>5299</v>
      </c>
      <c r="F1615" s="115">
        <v>45930</v>
      </c>
      <c r="G1615" s="114" t="s">
        <v>3685</v>
      </c>
      <c r="H1615" s="116">
        <v>4000000</v>
      </c>
      <c r="I1615" s="116">
        <v>4000000</v>
      </c>
      <c r="J1615" s="116">
        <v>4000000</v>
      </c>
      <c r="K1615" s="116">
        <v>0</v>
      </c>
      <c r="L1615" s="116">
        <v>0</v>
      </c>
      <c r="M1615" s="116">
        <v>0</v>
      </c>
      <c r="N1615" s="116">
        <v>0</v>
      </c>
      <c r="O1615" s="116">
        <v>0</v>
      </c>
      <c r="P1615" s="120">
        <v>0</v>
      </c>
      <c r="Q1615" s="27" t="str">
        <f>IF(G1615="01 Jan 1900","Unregistered","Registered")</f>
        <v>Registered</v>
      </c>
      <c r="R1615" s="121">
        <f>I1615/H1615</f>
        <v>1</v>
      </c>
      <c r="T1615" s="117">
        <f t="shared" si="122"/>
        <v>0</v>
      </c>
      <c r="U1615" s="117">
        <f t="shared" si="123"/>
        <v>0</v>
      </c>
    </row>
    <row r="1616" spans="1:21" x14ac:dyDescent="0.3">
      <c r="A1616" s="114">
        <v>3136</v>
      </c>
      <c r="B1616" s="114" t="s">
        <v>1719</v>
      </c>
      <c r="C1616" s="114" t="s">
        <v>84</v>
      </c>
      <c r="D1616" s="114" t="s">
        <v>5300</v>
      </c>
      <c r="E1616" s="114" t="s">
        <v>5301</v>
      </c>
      <c r="F1616" s="115">
        <v>45226</v>
      </c>
      <c r="G1616" s="114" t="s">
        <v>5105</v>
      </c>
      <c r="H1616" s="116">
        <v>2500000</v>
      </c>
      <c r="I1616" s="116">
        <v>2500000</v>
      </c>
      <c r="J1616" s="116">
        <v>2500000</v>
      </c>
      <c r="K1616" s="116">
        <v>0</v>
      </c>
      <c r="L1616" s="116">
        <v>0</v>
      </c>
      <c r="M1616" s="116">
        <v>0</v>
      </c>
      <c r="N1616" s="116">
        <v>0</v>
      </c>
      <c r="O1616" s="116">
        <v>0</v>
      </c>
      <c r="P1616" s="120">
        <v>0</v>
      </c>
      <c r="Q1616" s="27" t="str">
        <f>IF(G1616="01 Jan 1900","Unregistered","Registered")</f>
        <v>Registered</v>
      </c>
      <c r="R1616" s="121">
        <f>I1616/H1616</f>
        <v>1</v>
      </c>
      <c r="T1616" s="117">
        <f t="shared" si="122"/>
        <v>0</v>
      </c>
      <c r="U1616" s="117">
        <f t="shared" si="123"/>
        <v>0</v>
      </c>
    </row>
    <row r="1617" spans="1:21" x14ac:dyDescent="0.3">
      <c r="A1617" s="114">
        <v>3137</v>
      </c>
      <c r="B1617" s="114" t="s">
        <v>1719</v>
      </c>
      <c r="C1617" s="114" t="s">
        <v>84</v>
      </c>
      <c r="D1617" s="114" t="s">
        <v>5302</v>
      </c>
      <c r="E1617" s="114" t="s">
        <v>5303</v>
      </c>
      <c r="F1617" s="115">
        <v>42424</v>
      </c>
      <c r="G1617" s="114" t="s">
        <v>5304</v>
      </c>
      <c r="H1617" s="116">
        <v>4650000</v>
      </c>
      <c r="I1617" s="116">
        <v>4650000</v>
      </c>
      <c r="J1617" s="116">
        <v>4650000</v>
      </c>
      <c r="K1617" s="116">
        <v>0</v>
      </c>
      <c r="L1617" s="116">
        <v>0</v>
      </c>
      <c r="M1617" s="116">
        <v>0</v>
      </c>
      <c r="N1617" s="116">
        <v>0</v>
      </c>
      <c r="O1617" s="116">
        <v>0</v>
      </c>
      <c r="P1617" s="120">
        <v>0</v>
      </c>
      <c r="Q1617" s="27" t="str">
        <f>IF(G1617="01 Jan 1900","Unregistered","Registered")</f>
        <v>Registered</v>
      </c>
      <c r="R1617" s="121">
        <f>I1617/H1617</f>
        <v>1</v>
      </c>
      <c r="T1617" s="117">
        <f t="shared" si="122"/>
        <v>0</v>
      </c>
      <c r="U1617" s="117">
        <f t="shared" si="123"/>
        <v>0</v>
      </c>
    </row>
    <row r="1618" spans="1:21" x14ac:dyDescent="0.3">
      <c r="A1618" s="114">
        <v>3138</v>
      </c>
      <c r="B1618" s="114" t="s">
        <v>1719</v>
      </c>
      <c r="C1618" s="114" t="s">
        <v>84</v>
      </c>
      <c r="D1618" s="114" t="s">
        <v>5305</v>
      </c>
      <c r="E1618" s="114" t="s">
        <v>5306</v>
      </c>
      <c r="F1618" s="115">
        <v>45764</v>
      </c>
      <c r="G1618" s="114" t="s">
        <v>5307</v>
      </c>
      <c r="H1618" s="116">
        <v>4000000</v>
      </c>
      <c r="I1618" s="116">
        <v>4000000</v>
      </c>
      <c r="J1618" s="116">
        <v>4000000</v>
      </c>
      <c r="K1618" s="116">
        <v>0</v>
      </c>
      <c r="L1618" s="116">
        <v>0</v>
      </c>
      <c r="M1618" s="116">
        <v>0</v>
      </c>
      <c r="N1618" s="116">
        <v>0</v>
      </c>
      <c r="O1618" s="116">
        <v>0</v>
      </c>
      <c r="P1618" s="120">
        <v>0</v>
      </c>
      <c r="Q1618" s="27" t="str">
        <f>IF(G1618="01 Jan 1900","Unregistered","Registered")</f>
        <v>Registered</v>
      </c>
      <c r="R1618" s="121">
        <f>I1618/H1618</f>
        <v>1</v>
      </c>
      <c r="T1618" s="117">
        <f t="shared" si="122"/>
        <v>0</v>
      </c>
      <c r="U1618" s="117">
        <f t="shared" si="123"/>
        <v>0</v>
      </c>
    </row>
    <row r="1619" spans="1:21" x14ac:dyDescent="0.3">
      <c r="A1619" s="114">
        <v>3139</v>
      </c>
      <c r="B1619" s="114" t="s">
        <v>1719</v>
      </c>
      <c r="C1619" s="114" t="s">
        <v>84</v>
      </c>
      <c r="D1619" s="114" t="s">
        <v>5308</v>
      </c>
      <c r="E1619" s="114" t="s">
        <v>5301</v>
      </c>
      <c r="F1619" s="115">
        <v>45226</v>
      </c>
      <c r="G1619" s="114" t="s">
        <v>5105</v>
      </c>
      <c r="H1619" s="116">
        <v>2500000</v>
      </c>
      <c r="I1619" s="116">
        <v>2500000</v>
      </c>
      <c r="J1619" s="116">
        <v>2500000</v>
      </c>
      <c r="K1619" s="116">
        <v>0</v>
      </c>
      <c r="L1619" s="116">
        <v>0</v>
      </c>
      <c r="M1619" s="116">
        <v>0</v>
      </c>
      <c r="N1619" s="116">
        <v>0</v>
      </c>
      <c r="O1619" s="116">
        <v>0</v>
      </c>
      <c r="P1619" s="120">
        <v>0</v>
      </c>
      <c r="Q1619" s="27" t="str">
        <f>IF(G1619="01 Jan 1900","Unregistered","Registered")</f>
        <v>Registered</v>
      </c>
      <c r="R1619" s="121">
        <f>I1619/H1619</f>
        <v>1</v>
      </c>
      <c r="T1619" s="117">
        <f t="shared" si="122"/>
        <v>0</v>
      </c>
      <c r="U1619" s="117">
        <f t="shared" si="123"/>
        <v>0</v>
      </c>
    </row>
    <row r="1620" spans="1:21" x14ac:dyDescent="0.3">
      <c r="A1620" s="114">
        <v>3140</v>
      </c>
      <c r="B1620" s="114" t="s">
        <v>1719</v>
      </c>
      <c r="C1620" s="114" t="s">
        <v>84</v>
      </c>
      <c r="D1620" s="114" t="s">
        <v>5309</v>
      </c>
      <c r="E1620" s="114" t="s">
        <v>5310</v>
      </c>
      <c r="F1620" s="115">
        <v>45226</v>
      </c>
      <c r="G1620" s="114" t="s">
        <v>3086</v>
      </c>
      <c r="H1620" s="116">
        <v>2500000</v>
      </c>
      <c r="I1620" s="116">
        <v>2500000</v>
      </c>
      <c r="J1620" s="116">
        <v>2500000</v>
      </c>
      <c r="K1620" s="116">
        <v>0</v>
      </c>
      <c r="L1620" s="116">
        <v>0</v>
      </c>
      <c r="M1620" s="116">
        <v>0</v>
      </c>
      <c r="N1620" s="116">
        <v>0</v>
      </c>
      <c r="O1620" s="116">
        <v>0</v>
      </c>
      <c r="P1620" s="120">
        <v>0</v>
      </c>
      <c r="Q1620" s="27" t="str">
        <f>IF(G1620="01 Jan 1900","Unregistered","Registered")</f>
        <v>Registered</v>
      </c>
      <c r="R1620" s="121">
        <f>I1620/H1620</f>
        <v>1</v>
      </c>
      <c r="T1620" s="117">
        <f t="shared" si="122"/>
        <v>0</v>
      </c>
      <c r="U1620" s="117">
        <f t="shared" si="123"/>
        <v>0</v>
      </c>
    </row>
    <row r="1621" spans="1:21" x14ac:dyDescent="0.3">
      <c r="A1621" s="114">
        <v>3141</v>
      </c>
      <c r="B1621" s="114" t="s">
        <v>1719</v>
      </c>
      <c r="C1621" s="114" t="s">
        <v>84</v>
      </c>
      <c r="D1621" s="114" t="s">
        <v>5311</v>
      </c>
      <c r="E1621" s="114" t="s">
        <v>5074</v>
      </c>
      <c r="F1621" s="115">
        <v>45891</v>
      </c>
      <c r="G1621" s="114" t="s">
        <v>5312</v>
      </c>
      <c r="H1621" s="116">
        <v>4043000</v>
      </c>
      <c r="I1621" s="116">
        <v>4043000</v>
      </c>
      <c r="J1621" s="116">
        <v>4043000</v>
      </c>
      <c r="K1621" s="116">
        <v>0</v>
      </c>
      <c r="L1621" s="116">
        <v>0</v>
      </c>
      <c r="M1621" s="116">
        <v>0</v>
      </c>
      <c r="N1621" s="116">
        <v>0</v>
      </c>
      <c r="O1621" s="116">
        <v>0</v>
      </c>
      <c r="P1621" s="120">
        <v>0</v>
      </c>
      <c r="Q1621" s="27" t="str">
        <f>IF(G1621="01 Jan 1900","Unregistered","Registered")</f>
        <v>Registered</v>
      </c>
      <c r="R1621" s="121">
        <f>I1621/H1621</f>
        <v>1</v>
      </c>
      <c r="T1621" s="117">
        <f t="shared" si="122"/>
        <v>0</v>
      </c>
      <c r="U1621" s="117">
        <f t="shared" si="123"/>
        <v>0</v>
      </c>
    </row>
    <row r="1622" spans="1:21" x14ac:dyDescent="0.3">
      <c r="A1622" s="114">
        <v>3142</v>
      </c>
      <c r="B1622" s="114" t="s">
        <v>1719</v>
      </c>
      <c r="C1622" s="114" t="s">
        <v>84</v>
      </c>
      <c r="D1622" s="114" t="s">
        <v>5313</v>
      </c>
      <c r="E1622" s="114" t="s">
        <v>5297</v>
      </c>
      <c r="F1622" s="115">
        <v>45226</v>
      </c>
      <c r="G1622" s="114" t="s">
        <v>3086</v>
      </c>
      <c r="H1622" s="116">
        <v>2500000</v>
      </c>
      <c r="I1622" s="116">
        <v>2500000</v>
      </c>
      <c r="J1622" s="116">
        <v>2500000</v>
      </c>
      <c r="K1622" s="116">
        <v>0</v>
      </c>
      <c r="L1622" s="116">
        <v>0</v>
      </c>
      <c r="M1622" s="116">
        <v>0</v>
      </c>
      <c r="N1622" s="116">
        <v>0</v>
      </c>
      <c r="O1622" s="116">
        <v>0</v>
      </c>
      <c r="P1622" s="120">
        <v>0</v>
      </c>
      <c r="Q1622" s="27" t="str">
        <f>IF(G1622="01 Jan 1900","Unregistered","Registered")</f>
        <v>Registered</v>
      </c>
      <c r="R1622" s="121">
        <f>I1622/H1622</f>
        <v>1</v>
      </c>
      <c r="T1622" s="117">
        <f t="shared" si="122"/>
        <v>0</v>
      </c>
      <c r="U1622" s="117">
        <f t="shared" si="123"/>
        <v>0</v>
      </c>
    </row>
    <row r="1623" spans="1:21" x14ac:dyDescent="0.3">
      <c r="A1623" s="114">
        <v>3143</v>
      </c>
      <c r="B1623" s="114" t="s">
        <v>1719</v>
      </c>
      <c r="C1623" s="114" t="s">
        <v>84</v>
      </c>
      <c r="D1623" s="114" t="s">
        <v>5314</v>
      </c>
      <c r="E1623" s="114" t="s">
        <v>5315</v>
      </c>
      <c r="F1623" s="115">
        <v>45948</v>
      </c>
      <c r="G1623" s="114" t="s">
        <v>3249</v>
      </c>
      <c r="H1623" s="116">
        <v>4000000</v>
      </c>
      <c r="I1623" s="116">
        <v>4000000</v>
      </c>
      <c r="J1623" s="116">
        <v>4000000</v>
      </c>
      <c r="K1623" s="116">
        <v>0</v>
      </c>
      <c r="L1623" s="116">
        <v>0</v>
      </c>
      <c r="M1623" s="116">
        <v>0</v>
      </c>
      <c r="N1623" s="116">
        <v>0</v>
      </c>
      <c r="O1623" s="116">
        <v>0</v>
      </c>
      <c r="P1623" s="120">
        <v>0</v>
      </c>
      <c r="Q1623" s="27" t="str">
        <f>IF(G1623="01 Jan 1900","Unregistered","Registered")</f>
        <v>Registered</v>
      </c>
      <c r="R1623" s="121">
        <f>I1623/H1623</f>
        <v>1</v>
      </c>
      <c r="T1623" s="117">
        <f t="shared" si="122"/>
        <v>0</v>
      </c>
      <c r="U1623" s="117">
        <f t="shared" si="123"/>
        <v>0</v>
      </c>
    </row>
    <row r="1624" spans="1:21" x14ac:dyDescent="0.3">
      <c r="A1624" s="114">
        <v>3144</v>
      </c>
      <c r="B1624" s="114" t="s">
        <v>1719</v>
      </c>
      <c r="C1624" s="114" t="s">
        <v>84</v>
      </c>
      <c r="D1624" s="114" t="s">
        <v>5316</v>
      </c>
      <c r="E1624" s="114" t="s">
        <v>5317</v>
      </c>
      <c r="F1624" s="115">
        <v>44169</v>
      </c>
      <c r="G1624" s="114" t="s">
        <v>3146</v>
      </c>
      <c r="H1624" s="116">
        <v>4288150</v>
      </c>
      <c r="I1624" s="116">
        <v>4288150</v>
      </c>
      <c r="J1624" s="116">
        <v>4288150</v>
      </c>
      <c r="K1624" s="116">
        <v>0</v>
      </c>
      <c r="L1624" s="116">
        <v>0</v>
      </c>
      <c r="M1624" s="116">
        <v>0</v>
      </c>
      <c r="N1624" s="116">
        <v>0</v>
      </c>
      <c r="O1624" s="116">
        <v>0</v>
      </c>
      <c r="P1624" s="120">
        <v>0</v>
      </c>
      <c r="Q1624" s="27" t="str">
        <f>IF(G1624="01 Jan 1900","Unregistered","Registered")</f>
        <v>Registered</v>
      </c>
      <c r="R1624" s="121">
        <f>I1624/H1624</f>
        <v>1</v>
      </c>
      <c r="T1624" s="117">
        <f t="shared" si="122"/>
        <v>0</v>
      </c>
      <c r="U1624" s="117">
        <f t="shared" si="123"/>
        <v>0</v>
      </c>
    </row>
    <row r="1625" spans="1:21" x14ac:dyDescent="0.3">
      <c r="A1625" s="114">
        <v>3145</v>
      </c>
      <c r="B1625" s="114" t="s">
        <v>1719</v>
      </c>
      <c r="C1625" s="114" t="s">
        <v>84</v>
      </c>
      <c r="D1625" s="114" t="s">
        <v>5318</v>
      </c>
      <c r="E1625" s="114" t="s">
        <v>5319</v>
      </c>
      <c r="F1625" s="115">
        <v>44357</v>
      </c>
      <c r="G1625" s="114" t="s">
        <v>5097</v>
      </c>
      <c r="H1625" s="116">
        <v>3772478</v>
      </c>
      <c r="I1625" s="116">
        <v>3772478</v>
      </c>
      <c r="J1625" s="116">
        <v>3772478</v>
      </c>
      <c r="K1625" s="116">
        <v>0</v>
      </c>
      <c r="L1625" s="116">
        <v>0</v>
      </c>
      <c r="M1625" s="116">
        <v>0</v>
      </c>
      <c r="N1625" s="116">
        <v>0</v>
      </c>
      <c r="O1625" s="116">
        <v>0</v>
      </c>
      <c r="P1625" s="120">
        <v>0</v>
      </c>
      <c r="Q1625" s="27" t="str">
        <f>IF(G1625="01 Jan 1900","Unregistered","Registered")</f>
        <v>Registered</v>
      </c>
      <c r="R1625" s="121">
        <f>I1625/H1625</f>
        <v>1</v>
      </c>
      <c r="T1625" s="117">
        <f t="shared" si="122"/>
        <v>0</v>
      </c>
      <c r="U1625" s="117">
        <f t="shared" si="123"/>
        <v>0</v>
      </c>
    </row>
    <row r="1626" spans="1:21" x14ac:dyDescent="0.3">
      <c r="A1626" s="114">
        <v>3146</v>
      </c>
      <c r="B1626" s="114" t="s">
        <v>1719</v>
      </c>
      <c r="C1626" s="114" t="s">
        <v>84</v>
      </c>
      <c r="D1626" s="114" t="s">
        <v>5320</v>
      </c>
      <c r="E1626" s="114" t="s">
        <v>5321</v>
      </c>
      <c r="F1626" s="115">
        <v>44561</v>
      </c>
      <c r="G1626" s="114" t="s">
        <v>5322</v>
      </c>
      <c r="H1626" s="116">
        <v>3900000</v>
      </c>
      <c r="I1626" s="116">
        <v>3900000</v>
      </c>
      <c r="J1626" s="116">
        <v>3900000</v>
      </c>
      <c r="K1626" s="116">
        <v>0</v>
      </c>
      <c r="L1626" s="116">
        <v>0</v>
      </c>
      <c r="M1626" s="116">
        <v>0</v>
      </c>
      <c r="N1626" s="116">
        <v>0</v>
      </c>
      <c r="O1626" s="116">
        <v>0</v>
      </c>
      <c r="P1626" s="120">
        <v>0</v>
      </c>
      <c r="Q1626" s="27" t="str">
        <f>IF(G1626="01 Jan 1900","Unregistered","Registered")</f>
        <v>Registered</v>
      </c>
      <c r="R1626" s="121">
        <f>I1626/H1626</f>
        <v>1</v>
      </c>
      <c r="T1626" s="117">
        <f t="shared" si="122"/>
        <v>0</v>
      </c>
      <c r="U1626" s="117">
        <f t="shared" si="123"/>
        <v>0</v>
      </c>
    </row>
    <row r="1627" spans="1:21" x14ac:dyDescent="0.3">
      <c r="A1627" s="114">
        <v>3147</v>
      </c>
      <c r="B1627" s="114" t="s">
        <v>1719</v>
      </c>
      <c r="C1627" s="114" t="s">
        <v>84</v>
      </c>
      <c r="D1627" s="114" t="s">
        <v>5323</v>
      </c>
      <c r="E1627" s="114" t="s">
        <v>5324</v>
      </c>
      <c r="F1627" s="115">
        <v>43794</v>
      </c>
      <c r="G1627" s="114" t="s">
        <v>5325</v>
      </c>
      <c r="H1627" s="116">
        <v>4859546</v>
      </c>
      <c r="I1627" s="116">
        <v>4859546</v>
      </c>
      <c r="J1627" s="116">
        <v>4859546</v>
      </c>
      <c r="K1627" s="116">
        <v>0</v>
      </c>
      <c r="L1627" s="116">
        <v>0</v>
      </c>
      <c r="M1627" s="116">
        <v>0</v>
      </c>
      <c r="N1627" s="116">
        <v>0</v>
      </c>
      <c r="O1627" s="116">
        <v>0</v>
      </c>
      <c r="P1627" s="120">
        <v>0</v>
      </c>
      <c r="Q1627" s="27" t="str">
        <f>IF(G1627="01 Jan 1900","Unregistered","Registered")</f>
        <v>Registered</v>
      </c>
      <c r="R1627" s="121">
        <f>I1627/H1627</f>
        <v>1</v>
      </c>
      <c r="T1627" s="117">
        <f t="shared" si="122"/>
        <v>0</v>
      </c>
      <c r="U1627" s="117">
        <f t="shared" si="123"/>
        <v>0</v>
      </c>
    </row>
    <row r="1628" spans="1:21" x14ac:dyDescent="0.3">
      <c r="A1628" s="114">
        <v>3148</v>
      </c>
      <c r="B1628" s="114" t="s">
        <v>1719</v>
      </c>
      <c r="C1628" s="114" t="s">
        <v>84</v>
      </c>
      <c r="D1628" s="114" t="s">
        <v>5326</v>
      </c>
      <c r="E1628" s="114" t="s">
        <v>5284</v>
      </c>
      <c r="F1628" s="115">
        <v>45135</v>
      </c>
      <c r="G1628" s="114" t="s">
        <v>2732</v>
      </c>
      <c r="H1628" s="116">
        <v>4040000</v>
      </c>
      <c r="I1628" s="116">
        <v>4040000</v>
      </c>
      <c r="J1628" s="116">
        <v>4040000</v>
      </c>
      <c r="K1628" s="116">
        <v>0</v>
      </c>
      <c r="L1628" s="116">
        <v>0</v>
      </c>
      <c r="M1628" s="116">
        <v>0</v>
      </c>
      <c r="N1628" s="116">
        <v>0</v>
      </c>
      <c r="O1628" s="116">
        <v>0</v>
      </c>
      <c r="P1628" s="120">
        <v>0</v>
      </c>
      <c r="Q1628" s="27" t="str">
        <f>IF(G1628="01 Jan 1900","Unregistered","Registered")</f>
        <v>Registered</v>
      </c>
      <c r="R1628" s="121">
        <f>I1628/H1628</f>
        <v>1</v>
      </c>
      <c r="T1628" s="117">
        <f t="shared" si="122"/>
        <v>0</v>
      </c>
      <c r="U1628" s="117">
        <f t="shared" si="123"/>
        <v>0</v>
      </c>
    </row>
    <row r="1629" spans="1:21" x14ac:dyDescent="0.3">
      <c r="A1629" s="114">
        <v>3149</v>
      </c>
      <c r="B1629" s="114" t="s">
        <v>1719</v>
      </c>
      <c r="C1629" s="114" t="s">
        <v>84</v>
      </c>
      <c r="D1629" s="114" t="s">
        <v>5327</v>
      </c>
      <c r="E1629" s="114" t="s">
        <v>5328</v>
      </c>
      <c r="F1629" s="115">
        <v>45729</v>
      </c>
      <c r="G1629" s="114" t="s">
        <v>2784</v>
      </c>
      <c r="H1629" s="116">
        <v>4000000</v>
      </c>
      <c r="I1629" s="116">
        <v>4000000</v>
      </c>
      <c r="J1629" s="116">
        <v>4000000</v>
      </c>
      <c r="K1629" s="116">
        <v>0</v>
      </c>
      <c r="L1629" s="116">
        <v>0</v>
      </c>
      <c r="M1629" s="116">
        <v>0</v>
      </c>
      <c r="N1629" s="116">
        <v>0</v>
      </c>
      <c r="O1629" s="116">
        <v>0</v>
      </c>
      <c r="P1629" s="120">
        <v>0</v>
      </c>
      <c r="Q1629" s="27" t="str">
        <f>IF(G1629="01 Jan 1900","Unregistered","Registered")</f>
        <v>Registered</v>
      </c>
      <c r="R1629" s="121">
        <f>I1629/H1629</f>
        <v>1</v>
      </c>
      <c r="T1629" s="117">
        <f t="shared" si="122"/>
        <v>0</v>
      </c>
      <c r="U1629" s="117">
        <f t="shared" si="123"/>
        <v>0</v>
      </c>
    </row>
    <row r="1630" spans="1:21" x14ac:dyDescent="0.3">
      <c r="A1630" s="114">
        <v>3150</v>
      </c>
      <c r="B1630" s="114" t="s">
        <v>1719</v>
      </c>
      <c r="C1630" s="114" t="s">
        <v>84</v>
      </c>
      <c r="D1630" s="114" t="s">
        <v>5329</v>
      </c>
      <c r="E1630" s="114" t="s">
        <v>5330</v>
      </c>
      <c r="F1630" s="115">
        <v>45226</v>
      </c>
      <c r="G1630" s="114" t="s">
        <v>3086</v>
      </c>
      <c r="H1630" s="116">
        <v>2500000</v>
      </c>
      <c r="I1630" s="116">
        <v>2500000</v>
      </c>
      <c r="J1630" s="116">
        <v>2500000</v>
      </c>
      <c r="K1630" s="116">
        <v>0</v>
      </c>
      <c r="L1630" s="116">
        <v>0</v>
      </c>
      <c r="M1630" s="116">
        <v>0</v>
      </c>
      <c r="N1630" s="116">
        <v>0</v>
      </c>
      <c r="O1630" s="116">
        <v>0</v>
      </c>
      <c r="P1630" s="120">
        <v>0</v>
      </c>
      <c r="Q1630" s="27" t="str">
        <f>IF(G1630="01 Jan 1900","Unregistered","Registered")</f>
        <v>Registered</v>
      </c>
      <c r="R1630" s="121">
        <f>I1630/H1630</f>
        <v>1</v>
      </c>
      <c r="T1630" s="117">
        <f t="shared" si="122"/>
        <v>0</v>
      </c>
      <c r="U1630" s="117">
        <f t="shared" si="123"/>
        <v>0</v>
      </c>
    </row>
    <row r="1631" spans="1:21" x14ac:dyDescent="0.3">
      <c r="A1631" s="114">
        <v>3151</v>
      </c>
      <c r="B1631" s="114" t="s">
        <v>1719</v>
      </c>
      <c r="C1631" s="114" t="s">
        <v>84</v>
      </c>
      <c r="D1631" s="114" t="s">
        <v>5331</v>
      </c>
      <c r="E1631" s="114" t="s">
        <v>5083</v>
      </c>
      <c r="F1631" s="115">
        <v>42457</v>
      </c>
      <c r="G1631" s="114" t="s">
        <v>5332</v>
      </c>
      <c r="H1631" s="116">
        <v>4000000</v>
      </c>
      <c r="I1631" s="116">
        <v>4000000</v>
      </c>
      <c r="J1631" s="116">
        <v>4000000</v>
      </c>
      <c r="K1631" s="116">
        <v>0</v>
      </c>
      <c r="L1631" s="116">
        <v>0</v>
      </c>
      <c r="M1631" s="116">
        <v>0</v>
      </c>
      <c r="N1631" s="116">
        <v>0</v>
      </c>
      <c r="O1631" s="116">
        <v>0</v>
      </c>
      <c r="P1631" s="120">
        <v>0</v>
      </c>
      <c r="Q1631" s="27" t="str">
        <f>IF(G1631="01 Jan 1900","Unregistered","Registered")</f>
        <v>Registered</v>
      </c>
      <c r="R1631" s="121">
        <f>I1631/H1631</f>
        <v>1</v>
      </c>
      <c r="T1631" s="117">
        <f t="shared" si="122"/>
        <v>0</v>
      </c>
      <c r="U1631" s="117">
        <f t="shared" si="123"/>
        <v>0</v>
      </c>
    </row>
    <row r="1632" spans="1:21" x14ac:dyDescent="0.3">
      <c r="A1632" s="114">
        <v>3152</v>
      </c>
      <c r="B1632" s="114" t="s">
        <v>1719</v>
      </c>
      <c r="C1632" s="114" t="s">
        <v>84</v>
      </c>
      <c r="D1632" s="114" t="s">
        <v>5333</v>
      </c>
      <c r="E1632" s="114" t="s">
        <v>5334</v>
      </c>
      <c r="F1632" s="115">
        <v>45136</v>
      </c>
      <c r="G1632" s="114" t="s">
        <v>3056</v>
      </c>
      <c r="H1632" s="116">
        <v>4904445</v>
      </c>
      <c r="I1632" s="116">
        <v>4904445</v>
      </c>
      <c r="J1632" s="116">
        <v>4904445</v>
      </c>
      <c r="K1632" s="116">
        <v>0</v>
      </c>
      <c r="L1632" s="116">
        <v>0</v>
      </c>
      <c r="M1632" s="116">
        <v>0</v>
      </c>
      <c r="N1632" s="116">
        <v>0</v>
      </c>
      <c r="O1632" s="116">
        <v>0</v>
      </c>
      <c r="P1632" s="120">
        <v>0</v>
      </c>
      <c r="Q1632" s="27" t="str">
        <f>IF(G1632="01 Jan 1900","Unregistered","Registered")</f>
        <v>Registered</v>
      </c>
      <c r="R1632" s="121">
        <f>I1632/H1632</f>
        <v>1</v>
      </c>
      <c r="T1632" s="117">
        <f t="shared" si="122"/>
        <v>0</v>
      </c>
      <c r="U1632" s="117">
        <f t="shared" si="123"/>
        <v>0</v>
      </c>
    </row>
    <row r="1633" spans="1:29" x14ac:dyDescent="0.3">
      <c r="A1633" s="114">
        <v>3153</v>
      </c>
      <c r="B1633" s="114" t="s">
        <v>1719</v>
      </c>
      <c r="C1633" s="114" t="s">
        <v>84</v>
      </c>
      <c r="D1633" s="114" t="s">
        <v>5335</v>
      </c>
      <c r="E1633" s="114" t="s">
        <v>5076</v>
      </c>
      <c r="F1633" s="115">
        <v>43838</v>
      </c>
      <c r="G1633" s="114" t="s">
        <v>5336</v>
      </c>
      <c r="H1633" s="116">
        <v>4000000</v>
      </c>
      <c r="I1633" s="116">
        <v>4000000</v>
      </c>
      <c r="J1633" s="116">
        <v>4000000</v>
      </c>
      <c r="K1633" s="116">
        <v>0</v>
      </c>
      <c r="L1633" s="116">
        <v>0</v>
      </c>
      <c r="M1633" s="116">
        <v>0</v>
      </c>
      <c r="N1633" s="116">
        <v>0</v>
      </c>
      <c r="O1633" s="116">
        <v>0</v>
      </c>
      <c r="P1633" s="120">
        <v>0</v>
      </c>
      <c r="Q1633" s="27" t="str">
        <f>IF(G1633="01 Jan 1900","Unregistered","Registered")</f>
        <v>Registered</v>
      </c>
      <c r="R1633" s="121">
        <f>I1633/H1633</f>
        <v>1</v>
      </c>
      <c r="T1633" s="117">
        <f t="shared" si="122"/>
        <v>0</v>
      </c>
      <c r="U1633" s="117">
        <f t="shared" si="123"/>
        <v>0</v>
      </c>
    </row>
    <row r="1634" spans="1:29" x14ac:dyDescent="0.3">
      <c r="A1634" s="114">
        <v>3154</v>
      </c>
      <c r="B1634" s="114" t="s">
        <v>1719</v>
      </c>
      <c r="C1634" s="114" t="s">
        <v>84</v>
      </c>
      <c r="D1634" s="114" t="s">
        <v>5337</v>
      </c>
      <c r="E1634" s="114" t="s">
        <v>5338</v>
      </c>
      <c r="F1634" s="115">
        <v>44043</v>
      </c>
      <c r="G1634" s="114" t="s">
        <v>5339</v>
      </c>
      <c r="H1634" s="116">
        <v>3960100</v>
      </c>
      <c r="I1634" s="116">
        <v>3960100</v>
      </c>
      <c r="J1634" s="116">
        <v>3960100</v>
      </c>
      <c r="K1634" s="116">
        <v>0</v>
      </c>
      <c r="L1634" s="116">
        <v>0</v>
      </c>
      <c r="M1634" s="116">
        <v>0</v>
      </c>
      <c r="N1634" s="116">
        <v>0</v>
      </c>
      <c r="O1634" s="116">
        <v>0</v>
      </c>
      <c r="P1634" s="120">
        <v>0</v>
      </c>
      <c r="Q1634" s="27" t="str">
        <f>IF(G1634="01 Jan 1900","Unregistered","Registered")</f>
        <v>Registered</v>
      </c>
      <c r="R1634" s="121">
        <f>I1634/H1634</f>
        <v>1</v>
      </c>
      <c r="T1634" s="117">
        <f t="shared" si="122"/>
        <v>0</v>
      </c>
      <c r="U1634" s="117">
        <f t="shared" si="123"/>
        <v>0</v>
      </c>
    </row>
    <row r="1635" spans="1:29" x14ac:dyDescent="0.3">
      <c r="A1635" s="114">
        <v>10413</v>
      </c>
      <c r="B1635" s="114" t="s">
        <v>1719</v>
      </c>
      <c r="C1635" s="114" t="s">
        <v>84</v>
      </c>
      <c r="D1635" s="114" t="s">
        <v>9954</v>
      </c>
      <c r="E1635" s="114" t="s">
        <v>9955</v>
      </c>
      <c r="F1635" s="115">
        <v>42396</v>
      </c>
      <c r="G1635" s="114" t="s">
        <v>9956</v>
      </c>
      <c r="H1635" s="116">
        <v>4900000</v>
      </c>
      <c r="I1635" s="116">
        <v>4165000</v>
      </c>
      <c r="J1635" s="116">
        <v>4794025</v>
      </c>
      <c r="K1635" s="116">
        <v>-629025</v>
      </c>
      <c r="L1635" s="116">
        <v>0</v>
      </c>
      <c r="M1635" s="116">
        <v>0</v>
      </c>
      <c r="N1635" s="116">
        <v>0</v>
      </c>
      <c r="O1635" s="116">
        <v>0</v>
      </c>
      <c r="P1635" s="120">
        <v>765000</v>
      </c>
      <c r="Q1635" s="27" t="str">
        <f>IF(G1635="01 Jan 1900","Unregistered","Registered")</f>
        <v>Registered</v>
      </c>
      <c r="R1635" s="121">
        <f>I1635/H1635</f>
        <v>0.85</v>
      </c>
      <c r="T1635" s="117">
        <f t="shared" si="122"/>
        <v>765000</v>
      </c>
      <c r="U1635" s="117">
        <f t="shared" si="123"/>
        <v>-1394025</v>
      </c>
    </row>
    <row r="1636" spans="1:29" x14ac:dyDescent="0.3">
      <c r="A1636" s="99">
        <v>10195</v>
      </c>
      <c r="B1636" s="99" t="s">
        <v>1719</v>
      </c>
      <c r="C1636" s="99" t="s">
        <v>84</v>
      </c>
      <c r="D1636" s="99" t="s">
        <v>9579</v>
      </c>
      <c r="E1636" s="99" t="s">
        <v>9580</v>
      </c>
      <c r="F1636" s="100">
        <v>46066</v>
      </c>
      <c r="G1636" s="99" t="s">
        <v>1898</v>
      </c>
      <c r="H1636" s="96">
        <v>4000000</v>
      </c>
      <c r="I1636" s="96">
        <f>H1636*R1636</f>
        <v>4000000</v>
      </c>
      <c r="J1636" s="96">
        <v>100000</v>
      </c>
      <c r="K1636" s="96">
        <f>I1636-J1636</f>
        <v>3900000</v>
      </c>
      <c r="L1636" s="97">
        <f>IF(AND($S1636&gt;=0,$S1636&lt;=30),$K1636,0)</f>
        <v>0</v>
      </c>
      <c r="M1636" s="97">
        <f>IF(AND($S1636&gt;=31,$S1636&lt;=60),$K1636,0)</f>
        <v>0</v>
      </c>
      <c r="N1636" s="97">
        <f>IF(AND($S1636&gt;=61,$S1636&lt;=90),$K1636,0)</f>
        <v>3900000</v>
      </c>
      <c r="O1636" s="97">
        <f>IF(AND($S1636&gt;=91,$S1636&lt;=120),$K1636,0)</f>
        <v>0</v>
      </c>
      <c r="P1636" s="98">
        <f>IF($S1636&gt;120,$K1636,0)</f>
        <v>0</v>
      </c>
      <c r="Q1636" s="101" t="str">
        <f>IF(G1636="01 Jan 1900","Unregistered","Registered")</f>
        <v>Unregistered</v>
      </c>
      <c r="R1636" s="123">
        <v>1</v>
      </c>
      <c r="S1636" s="95">
        <f>DATE(2026,4,30)-F1636</f>
        <v>76</v>
      </c>
      <c r="T1636" s="101"/>
      <c r="U1636" s="101"/>
      <c r="V1636" s="101"/>
      <c r="W1636" s="101"/>
      <c r="X1636" s="101"/>
      <c r="Y1636" s="101"/>
      <c r="Z1636" s="101"/>
      <c r="AA1636" s="101"/>
      <c r="AB1636" s="101"/>
      <c r="AC1636" s="101"/>
    </row>
    <row r="1637" spans="1:29" x14ac:dyDescent="0.3">
      <c r="A1637" s="114">
        <v>118</v>
      </c>
      <c r="B1637" s="114" t="s">
        <v>1657</v>
      </c>
      <c r="C1637" s="114" t="s">
        <v>1254</v>
      </c>
      <c r="D1637" s="114" t="s">
        <v>1658</v>
      </c>
      <c r="E1637" s="114" t="s">
        <v>1659</v>
      </c>
      <c r="F1637" s="115">
        <v>44517</v>
      </c>
      <c r="G1637" s="114" t="s">
        <v>1660</v>
      </c>
      <c r="H1637" s="116">
        <v>4495000</v>
      </c>
      <c r="I1637" s="116">
        <v>4495000</v>
      </c>
      <c r="J1637" s="116">
        <v>100000</v>
      </c>
      <c r="K1637" s="116">
        <v>4395000</v>
      </c>
      <c r="L1637" s="116">
        <v>0</v>
      </c>
      <c r="M1637" s="116">
        <v>0</v>
      </c>
      <c r="N1637" s="116">
        <v>0</v>
      </c>
      <c r="O1637" s="116">
        <v>0</v>
      </c>
      <c r="P1637" s="120">
        <v>4395000</v>
      </c>
      <c r="Q1637" s="27" t="str">
        <f>IF(G1637="01 Jan 1900","Unregistered","Registered")</f>
        <v>Registered</v>
      </c>
      <c r="R1637" s="121">
        <f>I1637/H1637</f>
        <v>1</v>
      </c>
      <c r="T1637" s="117">
        <f t="shared" ref="T1637:T1700" si="124">L1637+M1637+N1637+O1637+P1637</f>
        <v>4395000</v>
      </c>
      <c r="U1637" s="117">
        <f t="shared" ref="U1637:U1700" si="125">K1637-T1637</f>
        <v>0</v>
      </c>
    </row>
    <row r="1638" spans="1:29" x14ac:dyDescent="0.3">
      <c r="A1638" s="114">
        <v>9572</v>
      </c>
      <c r="B1638" s="114" t="s">
        <v>1657</v>
      </c>
      <c r="C1638" s="114" t="s">
        <v>1254</v>
      </c>
      <c r="D1638" s="114" t="s">
        <v>8813</v>
      </c>
      <c r="E1638" s="114" t="s">
        <v>8814</v>
      </c>
      <c r="F1638" s="115">
        <v>44768</v>
      </c>
      <c r="G1638" s="114" t="s">
        <v>3567</v>
      </c>
      <c r="H1638" s="116">
        <v>4495000</v>
      </c>
      <c r="I1638" s="116">
        <v>4495000</v>
      </c>
      <c r="J1638" s="116">
        <v>4495000</v>
      </c>
      <c r="K1638" s="116">
        <v>0</v>
      </c>
      <c r="L1638" s="116">
        <v>0</v>
      </c>
      <c r="M1638" s="116">
        <v>0</v>
      </c>
      <c r="N1638" s="116">
        <v>0</v>
      </c>
      <c r="O1638" s="116">
        <v>0</v>
      </c>
      <c r="P1638" s="120">
        <v>0</v>
      </c>
      <c r="Q1638" s="27" t="str">
        <f>IF(G1638="01 Jan 1900","Unregistered","Registered")</f>
        <v>Registered</v>
      </c>
      <c r="R1638" s="121">
        <f>I1638/H1638</f>
        <v>1</v>
      </c>
      <c r="T1638" s="117">
        <f t="shared" si="124"/>
        <v>0</v>
      </c>
      <c r="U1638" s="117">
        <f t="shared" si="125"/>
        <v>0</v>
      </c>
    </row>
    <row r="1639" spans="1:29" x14ac:dyDescent="0.3">
      <c r="A1639" s="114">
        <v>9573</v>
      </c>
      <c r="B1639" s="114" t="s">
        <v>1657</v>
      </c>
      <c r="C1639" s="114" t="s">
        <v>1254</v>
      </c>
      <c r="D1639" s="114" t="s">
        <v>8815</v>
      </c>
      <c r="E1639" s="114" t="s">
        <v>8816</v>
      </c>
      <c r="F1639" s="115">
        <v>44371</v>
      </c>
      <c r="G1639" s="114" t="s">
        <v>5089</v>
      </c>
      <c r="H1639" s="116">
        <v>4495000</v>
      </c>
      <c r="I1639" s="116">
        <v>4495000</v>
      </c>
      <c r="J1639" s="116">
        <v>4495000</v>
      </c>
      <c r="K1639" s="116">
        <v>0</v>
      </c>
      <c r="L1639" s="116">
        <v>0</v>
      </c>
      <c r="M1639" s="116">
        <v>0</v>
      </c>
      <c r="N1639" s="116">
        <v>0</v>
      </c>
      <c r="O1639" s="116">
        <v>0</v>
      </c>
      <c r="P1639" s="120">
        <v>0</v>
      </c>
      <c r="Q1639" s="27" t="str">
        <f>IF(G1639="01 Jan 1900","Unregistered","Registered")</f>
        <v>Registered</v>
      </c>
      <c r="R1639" s="121">
        <f>I1639/H1639</f>
        <v>1</v>
      </c>
      <c r="T1639" s="117">
        <f t="shared" si="124"/>
        <v>0</v>
      </c>
      <c r="U1639" s="117">
        <f t="shared" si="125"/>
        <v>0</v>
      </c>
    </row>
    <row r="1640" spans="1:29" x14ac:dyDescent="0.3">
      <c r="A1640" s="114">
        <v>9574</v>
      </c>
      <c r="B1640" s="114" t="s">
        <v>1657</v>
      </c>
      <c r="C1640" s="114" t="s">
        <v>1254</v>
      </c>
      <c r="D1640" s="114" t="s">
        <v>8817</v>
      </c>
      <c r="E1640" s="114" t="s">
        <v>8615</v>
      </c>
      <c r="F1640" s="115">
        <v>45090</v>
      </c>
      <c r="G1640" s="114" t="s">
        <v>5358</v>
      </c>
      <c r="H1640" s="116">
        <v>4495000</v>
      </c>
      <c r="I1640" s="116">
        <v>4495000</v>
      </c>
      <c r="J1640" s="116">
        <v>4495000</v>
      </c>
      <c r="K1640" s="116">
        <v>0</v>
      </c>
      <c r="L1640" s="116">
        <v>0</v>
      </c>
      <c r="M1640" s="116">
        <v>0</v>
      </c>
      <c r="N1640" s="116">
        <v>0</v>
      </c>
      <c r="O1640" s="116">
        <v>0</v>
      </c>
      <c r="P1640" s="120">
        <v>0</v>
      </c>
      <c r="Q1640" s="27" t="str">
        <f>IF(G1640="01 Jan 1900","Unregistered","Registered")</f>
        <v>Registered</v>
      </c>
      <c r="R1640" s="121">
        <f>I1640/H1640</f>
        <v>1</v>
      </c>
      <c r="T1640" s="117">
        <f t="shared" si="124"/>
        <v>0</v>
      </c>
      <c r="U1640" s="117">
        <f t="shared" si="125"/>
        <v>0</v>
      </c>
    </row>
    <row r="1641" spans="1:29" x14ac:dyDescent="0.3">
      <c r="A1641" s="114">
        <v>9575</v>
      </c>
      <c r="B1641" s="114" t="s">
        <v>1657</v>
      </c>
      <c r="C1641" s="114" t="s">
        <v>1254</v>
      </c>
      <c r="D1641" s="114" t="s">
        <v>8818</v>
      </c>
      <c r="E1641" s="114" t="s">
        <v>8819</v>
      </c>
      <c r="F1641" s="115">
        <v>45092</v>
      </c>
      <c r="G1641" s="114" t="s">
        <v>5358</v>
      </c>
      <c r="H1641" s="116">
        <v>4495000</v>
      </c>
      <c r="I1641" s="116">
        <v>4495000</v>
      </c>
      <c r="J1641" s="116">
        <v>4495000</v>
      </c>
      <c r="K1641" s="116">
        <v>0</v>
      </c>
      <c r="L1641" s="116">
        <v>0</v>
      </c>
      <c r="M1641" s="116">
        <v>0</v>
      </c>
      <c r="N1641" s="116">
        <v>0</v>
      </c>
      <c r="O1641" s="116">
        <v>0</v>
      </c>
      <c r="P1641" s="120">
        <v>0</v>
      </c>
      <c r="Q1641" s="27" t="str">
        <f>IF(G1641="01 Jan 1900","Unregistered","Registered")</f>
        <v>Registered</v>
      </c>
      <c r="R1641" s="121">
        <f>I1641/H1641</f>
        <v>1</v>
      </c>
      <c r="T1641" s="117">
        <f t="shared" si="124"/>
        <v>0</v>
      </c>
      <c r="U1641" s="117">
        <f t="shared" si="125"/>
        <v>0</v>
      </c>
    </row>
    <row r="1642" spans="1:29" x14ac:dyDescent="0.3">
      <c r="A1642" s="114">
        <v>9576</v>
      </c>
      <c r="B1642" s="114" t="s">
        <v>1657</v>
      </c>
      <c r="C1642" s="114" t="s">
        <v>1254</v>
      </c>
      <c r="D1642" s="114" t="s">
        <v>8820</v>
      </c>
      <c r="E1642" s="114" t="s">
        <v>8821</v>
      </c>
      <c r="F1642" s="115">
        <v>45412</v>
      </c>
      <c r="G1642" s="114" t="s">
        <v>5547</v>
      </c>
      <c r="H1642" s="116">
        <v>5003640</v>
      </c>
      <c r="I1642" s="116">
        <v>5003640</v>
      </c>
      <c r="J1642" s="116">
        <v>5003640</v>
      </c>
      <c r="K1642" s="116">
        <v>0</v>
      </c>
      <c r="L1642" s="116">
        <v>0</v>
      </c>
      <c r="M1642" s="116">
        <v>0</v>
      </c>
      <c r="N1642" s="116">
        <v>0</v>
      </c>
      <c r="O1642" s="116">
        <v>0</v>
      </c>
      <c r="P1642" s="120">
        <v>0</v>
      </c>
      <c r="Q1642" s="27" t="str">
        <f>IF(G1642="01 Jan 1900","Unregistered","Registered")</f>
        <v>Registered</v>
      </c>
      <c r="R1642" s="121">
        <f>I1642/H1642</f>
        <v>1</v>
      </c>
      <c r="T1642" s="117">
        <f t="shared" si="124"/>
        <v>0</v>
      </c>
      <c r="U1642" s="117">
        <f t="shared" si="125"/>
        <v>0</v>
      </c>
    </row>
    <row r="1643" spans="1:29" x14ac:dyDescent="0.3">
      <c r="A1643" s="114">
        <v>9577</v>
      </c>
      <c r="B1643" s="114" t="s">
        <v>1657</v>
      </c>
      <c r="C1643" s="114" t="s">
        <v>1254</v>
      </c>
      <c r="D1643" s="114" t="s">
        <v>8822</v>
      </c>
      <c r="E1643" s="114" t="s">
        <v>8823</v>
      </c>
      <c r="F1643" s="115">
        <v>45322</v>
      </c>
      <c r="G1643" s="114" t="s">
        <v>3765</v>
      </c>
      <c r="H1643" s="116">
        <v>4487040</v>
      </c>
      <c r="I1643" s="116">
        <v>4487040</v>
      </c>
      <c r="J1643" s="116">
        <v>4487040</v>
      </c>
      <c r="K1643" s="116">
        <v>0</v>
      </c>
      <c r="L1643" s="116">
        <v>0</v>
      </c>
      <c r="M1643" s="116">
        <v>0</v>
      </c>
      <c r="N1643" s="116">
        <v>0</v>
      </c>
      <c r="O1643" s="116">
        <v>0</v>
      </c>
      <c r="P1643" s="120">
        <v>0</v>
      </c>
      <c r="Q1643" s="27" t="str">
        <f>IF(G1643="01 Jan 1900","Unregistered","Registered")</f>
        <v>Registered</v>
      </c>
      <c r="R1643" s="121">
        <f>I1643/H1643</f>
        <v>1</v>
      </c>
      <c r="T1643" s="117">
        <f t="shared" si="124"/>
        <v>0</v>
      </c>
      <c r="U1643" s="117">
        <f t="shared" si="125"/>
        <v>0</v>
      </c>
    </row>
    <row r="1644" spans="1:29" x14ac:dyDescent="0.3">
      <c r="A1644" s="114">
        <v>9578</v>
      </c>
      <c r="B1644" s="114" t="s">
        <v>1657</v>
      </c>
      <c r="C1644" s="114" t="s">
        <v>1254</v>
      </c>
      <c r="D1644" s="114" t="s">
        <v>8824</v>
      </c>
      <c r="E1644" s="114" t="s">
        <v>8640</v>
      </c>
      <c r="F1644" s="115">
        <v>45432</v>
      </c>
      <c r="G1644" s="114" t="s">
        <v>5437</v>
      </c>
      <c r="H1644" s="116">
        <v>4478265</v>
      </c>
      <c r="I1644" s="116">
        <v>4478265</v>
      </c>
      <c r="J1644" s="116">
        <v>4478265</v>
      </c>
      <c r="K1644" s="116">
        <v>0</v>
      </c>
      <c r="L1644" s="116">
        <v>0</v>
      </c>
      <c r="M1644" s="116">
        <v>0</v>
      </c>
      <c r="N1644" s="116">
        <v>0</v>
      </c>
      <c r="O1644" s="116">
        <v>0</v>
      </c>
      <c r="P1644" s="120">
        <v>0</v>
      </c>
      <c r="Q1644" s="27" t="str">
        <f>IF(G1644="01 Jan 1900","Unregistered","Registered")</f>
        <v>Registered</v>
      </c>
      <c r="R1644" s="121">
        <f>I1644/H1644</f>
        <v>1</v>
      </c>
      <c r="T1644" s="117">
        <f t="shared" si="124"/>
        <v>0</v>
      </c>
      <c r="U1644" s="117">
        <f t="shared" si="125"/>
        <v>0</v>
      </c>
    </row>
    <row r="1645" spans="1:29" x14ac:dyDescent="0.3">
      <c r="A1645" s="114">
        <v>9579</v>
      </c>
      <c r="B1645" s="114" t="s">
        <v>1657</v>
      </c>
      <c r="C1645" s="114" t="s">
        <v>1254</v>
      </c>
      <c r="D1645" s="114" t="s">
        <v>8825</v>
      </c>
      <c r="E1645" s="114" t="s">
        <v>8826</v>
      </c>
      <c r="F1645" s="115">
        <v>45443</v>
      </c>
      <c r="G1645" s="114" t="s">
        <v>4827</v>
      </c>
      <c r="H1645" s="116">
        <v>5003100</v>
      </c>
      <c r="I1645" s="116">
        <v>5003100</v>
      </c>
      <c r="J1645" s="116">
        <v>5003100</v>
      </c>
      <c r="K1645" s="116">
        <v>0</v>
      </c>
      <c r="L1645" s="116">
        <v>0</v>
      </c>
      <c r="M1645" s="116">
        <v>0</v>
      </c>
      <c r="N1645" s="116">
        <v>0</v>
      </c>
      <c r="O1645" s="116">
        <v>0</v>
      </c>
      <c r="P1645" s="120">
        <v>0</v>
      </c>
      <c r="Q1645" s="27" t="str">
        <f>IF(G1645="01 Jan 1900","Unregistered","Registered")</f>
        <v>Registered</v>
      </c>
      <c r="R1645" s="121">
        <f>I1645/H1645</f>
        <v>1</v>
      </c>
      <c r="T1645" s="117">
        <f t="shared" si="124"/>
        <v>0</v>
      </c>
      <c r="U1645" s="117">
        <f t="shared" si="125"/>
        <v>0</v>
      </c>
    </row>
    <row r="1646" spans="1:29" x14ac:dyDescent="0.3">
      <c r="A1646" s="114">
        <v>9580</v>
      </c>
      <c r="B1646" s="114" t="s">
        <v>1657</v>
      </c>
      <c r="C1646" s="114" t="s">
        <v>1254</v>
      </c>
      <c r="D1646" s="114" t="s">
        <v>8827</v>
      </c>
      <c r="E1646" s="114" t="s">
        <v>8828</v>
      </c>
      <c r="F1646" s="115">
        <v>45107</v>
      </c>
      <c r="G1646" s="114" t="s">
        <v>2842</v>
      </c>
      <c r="H1646" s="116">
        <v>4495000</v>
      </c>
      <c r="I1646" s="116">
        <v>4495000</v>
      </c>
      <c r="J1646" s="116">
        <v>4495000</v>
      </c>
      <c r="K1646" s="116">
        <v>0</v>
      </c>
      <c r="L1646" s="116">
        <v>0</v>
      </c>
      <c r="M1646" s="116">
        <v>0</v>
      </c>
      <c r="N1646" s="116">
        <v>0</v>
      </c>
      <c r="O1646" s="116">
        <v>0</v>
      </c>
      <c r="P1646" s="120">
        <v>0</v>
      </c>
      <c r="Q1646" s="27" t="str">
        <f>IF(G1646="01 Jan 1900","Unregistered","Registered")</f>
        <v>Registered</v>
      </c>
      <c r="R1646" s="121">
        <f>I1646/H1646</f>
        <v>1</v>
      </c>
      <c r="T1646" s="117">
        <f t="shared" si="124"/>
        <v>0</v>
      </c>
      <c r="U1646" s="117">
        <f t="shared" si="125"/>
        <v>0</v>
      </c>
    </row>
    <row r="1647" spans="1:29" x14ac:dyDescent="0.3">
      <c r="A1647" s="114">
        <v>9581</v>
      </c>
      <c r="B1647" s="114" t="s">
        <v>1657</v>
      </c>
      <c r="C1647" s="114" t="s">
        <v>1254</v>
      </c>
      <c r="D1647" s="114" t="s">
        <v>8829</v>
      </c>
      <c r="E1647" s="114" t="s">
        <v>8830</v>
      </c>
      <c r="F1647" s="115">
        <v>44894</v>
      </c>
      <c r="G1647" s="114" t="s">
        <v>2427</v>
      </c>
      <c r="H1647" s="116">
        <v>4737850</v>
      </c>
      <c r="I1647" s="116">
        <v>4737850</v>
      </c>
      <c r="J1647" s="116">
        <v>4737850</v>
      </c>
      <c r="K1647" s="116">
        <v>0</v>
      </c>
      <c r="L1647" s="116">
        <v>0</v>
      </c>
      <c r="M1647" s="116">
        <v>0</v>
      </c>
      <c r="N1647" s="116">
        <v>0</v>
      </c>
      <c r="O1647" s="116">
        <v>0</v>
      </c>
      <c r="P1647" s="120">
        <v>0</v>
      </c>
      <c r="Q1647" s="27" t="str">
        <f>IF(G1647="01 Jan 1900","Unregistered","Registered")</f>
        <v>Registered</v>
      </c>
      <c r="R1647" s="121">
        <f>I1647/H1647</f>
        <v>1</v>
      </c>
      <c r="T1647" s="117">
        <f t="shared" si="124"/>
        <v>0</v>
      </c>
      <c r="U1647" s="117">
        <f t="shared" si="125"/>
        <v>0</v>
      </c>
    </row>
    <row r="1648" spans="1:29" x14ac:dyDescent="0.3">
      <c r="A1648" s="114">
        <v>9582</v>
      </c>
      <c r="B1648" s="114" t="s">
        <v>1657</v>
      </c>
      <c r="C1648" s="114" t="s">
        <v>1254</v>
      </c>
      <c r="D1648" s="114" t="s">
        <v>8831</v>
      </c>
      <c r="E1648" s="114" t="s">
        <v>8832</v>
      </c>
      <c r="F1648" s="115">
        <v>44845</v>
      </c>
      <c r="G1648" s="114" t="s">
        <v>3758</v>
      </c>
      <c r="H1648" s="116">
        <v>4495000</v>
      </c>
      <c r="I1648" s="116">
        <v>4495000</v>
      </c>
      <c r="J1648" s="116">
        <v>4495000</v>
      </c>
      <c r="K1648" s="116">
        <v>0</v>
      </c>
      <c r="L1648" s="116">
        <v>0</v>
      </c>
      <c r="M1648" s="116">
        <v>0</v>
      </c>
      <c r="N1648" s="116">
        <v>0</v>
      </c>
      <c r="O1648" s="116">
        <v>0</v>
      </c>
      <c r="P1648" s="120">
        <v>0</v>
      </c>
      <c r="Q1648" s="27" t="str">
        <f>IF(G1648="01 Jan 1900","Unregistered","Registered")</f>
        <v>Registered</v>
      </c>
      <c r="R1648" s="121">
        <f>I1648/H1648</f>
        <v>1</v>
      </c>
      <c r="T1648" s="117">
        <f t="shared" si="124"/>
        <v>0</v>
      </c>
      <c r="U1648" s="117">
        <f t="shared" si="125"/>
        <v>0</v>
      </c>
    </row>
    <row r="1649" spans="1:21" x14ac:dyDescent="0.3">
      <c r="A1649" s="114">
        <v>9583</v>
      </c>
      <c r="B1649" s="114" t="s">
        <v>1657</v>
      </c>
      <c r="C1649" s="114" t="s">
        <v>1254</v>
      </c>
      <c r="D1649" s="114" t="s">
        <v>8833</v>
      </c>
      <c r="E1649" s="114" t="s">
        <v>8834</v>
      </c>
      <c r="F1649" s="115">
        <v>45169</v>
      </c>
      <c r="G1649" s="114" t="s">
        <v>3001</v>
      </c>
      <c r="H1649" s="116">
        <v>4782375</v>
      </c>
      <c r="I1649" s="116">
        <v>4782375</v>
      </c>
      <c r="J1649" s="116">
        <v>4782375</v>
      </c>
      <c r="K1649" s="116">
        <v>0</v>
      </c>
      <c r="L1649" s="116">
        <v>0</v>
      </c>
      <c r="M1649" s="116">
        <v>0</v>
      </c>
      <c r="N1649" s="116">
        <v>0</v>
      </c>
      <c r="O1649" s="116">
        <v>0</v>
      </c>
      <c r="P1649" s="120">
        <v>0</v>
      </c>
      <c r="Q1649" s="27" t="str">
        <f>IF(G1649="01 Jan 1900","Unregistered","Registered")</f>
        <v>Registered</v>
      </c>
      <c r="R1649" s="121">
        <f>I1649/H1649</f>
        <v>1</v>
      </c>
      <c r="T1649" s="117">
        <f t="shared" si="124"/>
        <v>0</v>
      </c>
      <c r="U1649" s="117">
        <f t="shared" si="125"/>
        <v>0</v>
      </c>
    </row>
    <row r="1650" spans="1:21" x14ac:dyDescent="0.3">
      <c r="A1650" s="114">
        <v>9584</v>
      </c>
      <c r="B1650" s="114" t="s">
        <v>1657</v>
      </c>
      <c r="C1650" s="114" t="s">
        <v>1254</v>
      </c>
      <c r="D1650" s="114" t="s">
        <v>8835</v>
      </c>
      <c r="E1650" s="114" t="s">
        <v>4050</v>
      </c>
      <c r="F1650" s="115">
        <v>45194</v>
      </c>
      <c r="G1650" s="114" t="s">
        <v>2265</v>
      </c>
      <c r="H1650" s="116">
        <v>4870800</v>
      </c>
      <c r="I1650" s="116">
        <v>4870800</v>
      </c>
      <c r="J1650" s="116">
        <v>4870800</v>
      </c>
      <c r="K1650" s="116">
        <v>0</v>
      </c>
      <c r="L1650" s="116">
        <v>0</v>
      </c>
      <c r="M1650" s="116">
        <v>0</v>
      </c>
      <c r="N1650" s="116">
        <v>0</v>
      </c>
      <c r="O1650" s="116">
        <v>0</v>
      </c>
      <c r="P1650" s="120">
        <v>0</v>
      </c>
      <c r="Q1650" s="27" t="str">
        <f>IF(G1650="01 Jan 1900","Unregistered","Registered")</f>
        <v>Registered</v>
      </c>
      <c r="R1650" s="121">
        <f>I1650/H1650</f>
        <v>1</v>
      </c>
      <c r="T1650" s="117">
        <f t="shared" si="124"/>
        <v>0</v>
      </c>
      <c r="U1650" s="117">
        <f t="shared" si="125"/>
        <v>0</v>
      </c>
    </row>
    <row r="1651" spans="1:21" x14ac:dyDescent="0.3">
      <c r="A1651" s="114">
        <v>9585</v>
      </c>
      <c r="B1651" s="114" t="s">
        <v>1657</v>
      </c>
      <c r="C1651" s="114" t="s">
        <v>1254</v>
      </c>
      <c r="D1651" s="114" t="s">
        <v>8836</v>
      </c>
      <c r="E1651" s="114" t="s">
        <v>8837</v>
      </c>
      <c r="F1651" s="115">
        <v>45016</v>
      </c>
      <c r="G1651" s="114" t="s">
        <v>1804</v>
      </c>
      <c r="H1651" s="116">
        <v>4587948</v>
      </c>
      <c r="I1651" s="116">
        <v>4587948</v>
      </c>
      <c r="J1651" s="116">
        <v>4587948</v>
      </c>
      <c r="K1651" s="116">
        <v>0</v>
      </c>
      <c r="L1651" s="116">
        <v>0</v>
      </c>
      <c r="M1651" s="116">
        <v>0</v>
      </c>
      <c r="N1651" s="116">
        <v>0</v>
      </c>
      <c r="O1651" s="116">
        <v>0</v>
      </c>
      <c r="P1651" s="120">
        <v>0</v>
      </c>
      <c r="Q1651" s="27" t="str">
        <f>IF(G1651="01 Jan 1900","Unregistered","Registered")</f>
        <v>Registered</v>
      </c>
      <c r="R1651" s="121">
        <f>I1651/H1651</f>
        <v>1</v>
      </c>
      <c r="T1651" s="117">
        <f t="shared" si="124"/>
        <v>0</v>
      </c>
      <c r="U1651" s="117">
        <f t="shared" si="125"/>
        <v>0</v>
      </c>
    </row>
    <row r="1652" spans="1:21" x14ac:dyDescent="0.3">
      <c r="A1652" s="114">
        <v>9586</v>
      </c>
      <c r="B1652" s="114" t="s">
        <v>1657</v>
      </c>
      <c r="C1652" s="114" t="s">
        <v>1254</v>
      </c>
      <c r="D1652" s="114" t="s">
        <v>8838</v>
      </c>
      <c r="E1652" s="114" t="s">
        <v>8839</v>
      </c>
      <c r="F1652" s="115">
        <v>45251</v>
      </c>
      <c r="G1652" s="114" t="s">
        <v>3562</v>
      </c>
      <c r="H1652" s="116">
        <v>4414500</v>
      </c>
      <c r="I1652" s="116">
        <v>4414500</v>
      </c>
      <c r="J1652" s="116">
        <v>4414500</v>
      </c>
      <c r="K1652" s="116">
        <v>0</v>
      </c>
      <c r="L1652" s="116">
        <v>0</v>
      </c>
      <c r="M1652" s="116">
        <v>0</v>
      </c>
      <c r="N1652" s="116">
        <v>0</v>
      </c>
      <c r="O1652" s="116">
        <v>0</v>
      </c>
      <c r="P1652" s="120">
        <v>0</v>
      </c>
      <c r="Q1652" s="27" t="str">
        <f>IF(G1652="01 Jan 1900","Unregistered","Registered")</f>
        <v>Registered</v>
      </c>
      <c r="R1652" s="121">
        <f>I1652/H1652</f>
        <v>1</v>
      </c>
      <c r="T1652" s="117">
        <f t="shared" si="124"/>
        <v>0</v>
      </c>
      <c r="U1652" s="117">
        <f t="shared" si="125"/>
        <v>0</v>
      </c>
    </row>
    <row r="1653" spans="1:21" x14ac:dyDescent="0.3">
      <c r="A1653" s="114">
        <v>9587</v>
      </c>
      <c r="B1653" s="114" t="s">
        <v>1657</v>
      </c>
      <c r="C1653" s="114" t="s">
        <v>1254</v>
      </c>
      <c r="D1653" s="114" t="s">
        <v>8840</v>
      </c>
      <c r="E1653" s="114" t="s">
        <v>8841</v>
      </c>
      <c r="F1653" s="115">
        <v>44895</v>
      </c>
      <c r="G1653" s="114" t="s">
        <v>2911</v>
      </c>
      <c r="H1653" s="116">
        <v>4400000</v>
      </c>
      <c r="I1653" s="116">
        <v>4400000</v>
      </c>
      <c r="J1653" s="116">
        <v>4400000</v>
      </c>
      <c r="K1653" s="116">
        <v>0</v>
      </c>
      <c r="L1653" s="116">
        <v>0</v>
      </c>
      <c r="M1653" s="116">
        <v>0</v>
      </c>
      <c r="N1653" s="116">
        <v>0</v>
      </c>
      <c r="O1653" s="116">
        <v>0</v>
      </c>
      <c r="P1653" s="120">
        <v>0</v>
      </c>
      <c r="Q1653" s="27" t="str">
        <f>IF(G1653="01 Jan 1900","Unregistered","Registered")</f>
        <v>Registered</v>
      </c>
      <c r="R1653" s="121">
        <f>I1653/H1653</f>
        <v>1</v>
      </c>
      <c r="T1653" s="117">
        <f t="shared" si="124"/>
        <v>0</v>
      </c>
      <c r="U1653" s="117">
        <f t="shared" si="125"/>
        <v>0</v>
      </c>
    </row>
    <row r="1654" spans="1:21" x14ac:dyDescent="0.3">
      <c r="A1654" s="114">
        <v>9588</v>
      </c>
      <c r="B1654" s="114" t="s">
        <v>1657</v>
      </c>
      <c r="C1654" s="114" t="s">
        <v>1254</v>
      </c>
      <c r="D1654" s="114" t="s">
        <v>8842</v>
      </c>
      <c r="E1654" s="114" t="s">
        <v>8843</v>
      </c>
      <c r="F1654" s="115">
        <v>44802</v>
      </c>
      <c r="G1654" s="114" t="s">
        <v>5169</v>
      </c>
      <c r="H1654" s="116">
        <v>4495000</v>
      </c>
      <c r="I1654" s="116">
        <v>4495000</v>
      </c>
      <c r="J1654" s="116">
        <v>4495000</v>
      </c>
      <c r="K1654" s="116">
        <v>0</v>
      </c>
      <c r="L1654" s="116">
        <v>0</v>
      </c>
      <c r="M1654" s="116">
        <v>0</v>
      </c>
      <c r="N1654" s="116">
        <v>0</v>
      </c>
      <c r="O1654" s="116">
        <v>0</v>
      </c>
      <c r="P1654" s="120">
        <v>0</v>
      </c>
      <c r="Q1654" s="27" t="str">
        <f>IF(G1654="01 Jan 1900","Unregistered","Registered")</f>
        <v>Registered</v>
      </c>
      <c r="R1654" s="121">
        <f>I1654/H1654</f>
        <v>1</v>
      </c>
      <c r="T1654" s="117">
        <f t="shared" si="124"/>
        <v>0</v>
      </c>
      <c r="U1654" s="117">
        <f t="shared" si="125"/>
        <v>0</v>
      </c>
    </row>
    <row r="1655" spans="1:21" x14ac:dyDescent="0.3">
      <c r="A1655" s="114">
        <v>9589</v>
      </c>
      <c r="B1655" s="114" t="s">
        <v>1657</v>
      </c>
      <c r="C1655" s="114" t="s">
        <v>1254</v>
      </c>
      <c r="D1655" s="114" t="s">
        <v>8844</v>
      </c>
      <c r="E1655" s="114" t="s">
        <v>8845</v>
      </c>
      <c r="F1655" s="115">
        <v>45014</v>
      </c>
      <c r="G1655" s="114" t="s">
        <v>5183</v>
      </c>
      <c r="H1655" s="116">
        <v>4338812</v>
      </c>
      <c r="I1655" s="116">
        <v>4338812</v>
      </c>
      <c r="J1655" s="116">
        <v>4338812</v>
      </c>
      <c r="K1655" s="116">
        <v>0</v>
      </c>
      <c r="L1655" s="116">
        <v>0</v>
      </c>
      <c r="M1655" s="116">
        <v>0</v>
      </c>
      <c r="N1655" s="116">
        <v>0</v>
      </c>
      <c r="O1655" s="116">
        <v>0</v>
      </c>
      <c r="P1655" s="120">
        <v>0</v>
      </c>
      <c r="Q1655" s="27" t="str">
        <f>IF(G1655="01 Jan 1900","Unregistered","Registered")</f>
        <v>Registered</v>
      </c>
      <c r="R1655" s="121">
        <f>I1655/H1655</f>
        <v>1</v>
      </c>
      <c r="T1655" s="117">
        <f t="shared" si="124"/>
        <v>0</v>
      </c>
      <c r="U1655" s="117">
        <f t="shared" si="125"/>
        <v>0</v>
      </c>
    </row>
    <row r="1656" spans="1:21" x14ac:dyDescent="0.3">
      <c r="A1656" s="114">
        <v>9590</v>
      </c>
      <c r="B1656" s="114" t="s">
        <v>1657</v>
      </c>
      <c r="C1656" s="114" t="s">
        <v>1254</v>
      </c>
      <c r="D1656" s="114" t="s">
        <v>8846</v>
      </c>
      <c r="E1656" s="114" t="s">
        <v>8847</v>
      </c>
      <c r="F1656" s="115">
        <v>45259</v>
      </c>
      <c r="G1656" s="114" t="s">
        <v>8848</v>
      </c>
      <c r="H1656" s="116">
        <v>4411557</v>
      </c>
      <c r="I1656" s="116">
        <v>4411557</v>
      </c>
      <c r="J1656" s="116">
        <v>4411557</v>
      </c>
      <c r="K1656" s="116">
        <v>0</v>
      </c>
      <c r="L1656" s="116">
        <v>0</v>
      </c>
      <c r="M1656" s="116">
        <v>0</v>
      </c>
      <c r="N1656" s="116">
        <v>0</v>
      </c>
      <c r="O1656" s="116">
        <v>0</v>
      </c>
      <c r="P1656" s="120">
        <v>0</v>
      </c>
      <c r="Q1656" s="27" t="str">
        <f>IF(G1656="01 Jan 1900","Unregistered","Registered")</f>
        <v>Registered</v>
      </c>
      <c r="R1656" s="121">
        <f>I1656/H1656</f>
        <v>1</v>
      </c>
      <c r="T1656" s="117">
        <f t="shared" si="124"/>
        <v>0</v>
      </c>
      <c r="U1656" s="117">
        <f t="shared" si="125"/>
        <v>0</v>
      </c>
    </row>
    <row r="1657" spans="1:21" x14ac:dyDescent="0.3">
      <c r="A1657" s="114">
        <v>9591</v>
      </c>
      <c r="B1657" s="114" t="s">
        <v>1657</v>
      </c>
      <c r="C1657" s="114" t="s">
        <v>1254</v>
      </c>
      <c r="D1657" s="114" t="s">
        <v>8849</v>
      </c>
      <c r="E1657" s="114" t="s">
        <v>8850</v>
      </c>
      <c r="F1657" s="115">
        <v>44847</v>
      </c>
      <c r="G1657" s="114" t="s">
        <v>5115</v>
      </c>
      <c r="H1657" s="116">
        <v>4000000</v>
      </c>
      <c r="I1657" s="116">
        <v>4000000</v>
      </c>
      <c r="J1657" s="116">
        <v>4000000</v>
      </c>
      <c r="K1657" s="116">
        <v>0</v>
      </c>
      <c r="L1657" s="116">
        <v>0</v>
      </c>
      <c r="M1657" s="116">
        <v>0</v>
      </c>
      <c r="N1657" s="116">
        <v>0</v>
      </c>
      <c r="O1657" s="116">
        <v>0</v>
      </c>
      <c r="P1657" s="120">
        <v>0</v>
      </c>
      <c r="Q1657" s="27" t="str">
        <f>IF(G1657="01 Jan 1900","Unregistered","Registered")</f>
        <v>Registered</v>
      </c>
      <c r="R1657" s="121">
        <f>I1657/H1657</f>
        <v>1</v>
      </c>
      <c r="T1657" s="117">
        <f t="shared" si="124"/>
        <v>0</v>
      </c>
      <c r="U1657" s="117">
        <f t="shared" si="125"/>
        <v>0</v>
      </c>
    </row>
    <row r="1658" spans="1:21" x14ac:dyDescent="0.3">
      <c r="A1658" s="114">
        <v>9592</v>
      </c>
      <c r="B1658" s="114" t="s">
        <v>1657</v>
      </c>
      <c r="C1658" s="114" t="s">
        <v>1254</v>
      </c>
      <c r="D1658" s="114" t="s">
        <v>8851</v>
      </c>
      <c r="E1658" s="114" t="s">
        <v>8852</v>
      </c>
      <c r="F1658" s="115">
        <v>44487</v>
      </c>
      <c r="G1658" s="114" t="s">
        <v>5490</v>
      </c>
      <c r="H1658" s="116">
        <v>4495000</v>
      </c>
      <c r="I1658" s="116">
        <v>4495000</v>
      </c>
      <c r="J1658" s="116">
        <v>4495000</v>
      </c>
      <c r="K1658" s="116">
        <v>0</v>
      </c>
      <c r="L1658" s="116">
        <v>0</v>
      </c>
      <c r="M1658" s="116">
        <v>0</v>
      </c>
      <c r="N1658" s="116">
        <v>0</v>
      </c>
      <c r="O1658" s="116">
        <v>0</v>
      </c>
      <c r="P1658" s="120">
        <v>0</v>
      </c>
      <c r="Q1658" s="27" t="str">
        <f>IF(G1658="01 Jan 1900","Unregistered","Registered")</f>
        <v>Registered</v>
      </c>
      <c r="R1658" s="121">
        <f>I1658/H1658</f>
        <v>1</v>
      </c>
      <c r="T1658" s="117">
        <f t="shared" si="124"/>
        <v>0</v>
      </c>
      <c r="U1658" s="117">
        <f t="shared" si="125"/>
        <v>0</v>
      </c>
    </row>
    <row r="1659" spans="1:21" x14ac:dyDescent="0.3">
      <c r="A1659" s="114">
        <v>9593</v>
      </c>
      <c r="B1659" s="114" t="s">
        <v>1657</v>
      </c>
      <c r="C1659" s="114" t="s">
        <v>1254</v>
      </c>
      <c r="D1659" s="114" t="s">
        <v>8853</v>
      </c>
      <c r="E1659" s="114" t="s">
        <v>8854</v>
      </c>
      <c r="F1659" s="115">
        <v>44651</v>
      </c>
      <c r="G1659" s="114" t="s">
        <v>8032</v>
      </c>
      <c r="H1659" s="116">
        <v>4345000</v>
      </c>
      <c r="I1659" s="116">
        <v>4345000</v>
      </c>
      <c r="J1659" s="116">
        <v>4345000</v>
      </c>
      <c r="K1659" s="116">
        <v>0</v>
      </c>
      <c r="L1659" s="116">
        <v>0</v>
      </c>
      <c r="M1659" s="116">
        <v>0</v>
      </c>
      <c r="N1659" s="116">
        <v>0</v>
      </c>
      <c r="O1659" s="116">
        <v>0</v>
      </c>
      <c r="P1659" s="120">
        <v>0</v>
      </c>
      <c r="Q1659" s="27" t="str">
        <f>IF(G1659="01 Jan 1900","Unregistered","Registered")</f>
        <v>Registered</v>
      </c>
      <c r="R1659" s="121">
        <f>I1659/H1659</f>
        <v>1</v>
      </c>
      <c r="T1659" s="117">
        <f t="shared" si="124"/>
        <v>0</v>
      </c>
      <c r="U1659" s="117">
        <f t="shared" si="125"/>
        <v>0</v>
      </c>
    </row>
    <row r="1660" spans="1:21" x14ac:dyDescent="0.3">
      <c r="A1660" s="114">
        <v>9594</v>
      </c>
      <c r="B1660" s="114" t="s">
        <v>1657</v>
      </c>
      <c r="C1660" s="114" t="s">
        <v>1254</v>
      </c>
      <c r="D1660" s="114" t="s">
        <v>8855</v>
      </c>
      <c r="E1660" s="114" t="s">
        <v>8856</v>
      </c>
      <c r="F1660" s="115">
        <v>44970</v>
      </c>
      <c r="G1660" s="114" t="s">
        <v>4115</v>
      </c>
      <c r="H1660" s="116">
        <v>4495000</v>
      </c>
      <c r="I1660" s="116">
        <v>4495000</v>
      </c>
      <c r="J1660" s="116">
        <v>4495000</v>
      </c>
      <c r="K1660" s="116">
        <v>0</v>
      </c>
      <c r="L1660" s="116">
        <v>0</v>
      </c>
      <c r="M1660" s="116">
        <v>0</v>
      </c>
      <c r="N1660" s="116">
        <v>0</v>
      </c>
      <c r="O1660" s="116">
        <v>0</v>
      </c>
      <c r="P1660" s="120">
        <v>0</v>
      </c>
      <c r="Q1660" s="27" t="str">
        <f>IF(G1660="01 Jan 1900","Unregistered","Registered")</f>
        <v>Registered</v>
      </c>
      <c r="R1660" s="121">
        <f>I1660/H1660</f>
        <v>1</v>
      </c>
      <c r="T1660" s="117">
        <f t="shared" si="124"/>
        <v>0</v>
      </c>
      <c r="U1660" s="117">
        <f t="shared" si="125"/>
        <v>0</v>
      </c>
    </row>
    <row r="1661" spans="1:21" x14ac:dyDescent="0.3">
      <c r="A1661" s="114">
        <v>9595</v>
      </c>
      <c r="B1661" s="114" t="s">
        <v>1657</v>
      </c>
      <c r="C1661" s="114" t="s">
        <v>1254</v>
      </c>
      <c r="D1661" s="114" t="s">
        <v>8857</v>
      </c>
      <c r="E1661" s="114" t="s">
        <v>8858</v>
      </c>
      <c r="F1661" s="115">
        <v>44852</v>
      </c>
      <c r="G1661" s="114" t="s">
        <v>5115</v>
      </c>
      <c r="H1661" s="116">
        <v>4000000</v>
      </c>
      <c r="I1661" s="116">
        <v>4000000</v>
      </c>
      <c r="J1661" s="116">
        <v>4000000</v>
      </c>
      <c r="K1661" s="116">
        <v>0</v>
      </c>
      <c r="L1661" s="116">
        <v>0</v>
      </c>
      <c r="M1661" s="116">
        <v>0</v>
      </c>
      <c r="N1661" s="116">
        <v>0</v>
      </c>
      <c r="O1661" s="116">
        <v>0</v>
      </c>
      <c r="P1661" s="120">
        <v>0</v>
      </c>
      <c r="Q1661" s="27" t="str">
        <f>IF(G1661="01 Jan 1900","Unregistered","Registered")</f>
        <v>Registered</v>
      </c>
      <c r="R1661" s="121">
        <f>I1661/H1661</f>
        <v>1</v>
      </c>
      <c r="T1661" s="117">
        <f t="shared" si="124"/>
        <v>0</v>
      </c>
      <c r="U1661" s="117">
        <f t="shared" si="125"/>
        <v>0</v>
      </c>
    </row>
    <row r="1662" spans="1:21" x14ac:dyDescent="0.3">
      <c r="A1662" s="114">
        <v>9596</v>
      </c>
      <c r="B1662" s="114" t="s">
        <v>1657</v>
      </c>
      <c r="C1662" s="114" t="s">
        <v>1254</v>
      </c>
      <c r="D1662" s="114" t="s">
        <v>8859</v>
      </c>
      <c r="E1662" s="114" t="s">
        <v>8860</v>
      </c>
      <c r="F1662" s="115">
        <v>44275</v>
      </c>
      <c r="G1662" s="114" t="s">
        <v>3020</v>
      </c>
      <c r="H1662" s="116">
        <v>4169992</v>
      </c>
      <c r="I1662" s="116">
        <v>4169992</v>
      </c>
      <c r="J1662" s="116">
        <v>4169992</v>
      </c>
      <c r="K1662" s="116">
        <v>0</v>
      </c>
      <c r="L1662" s="116">
        <v>0</v>
      </c>
      <c r="M1662" s="116">
        <v>0</v>
      </c>
      <c r="N1662" s="116">
        <v>0</v>
      </c>
      <c r="O1662" s="116">
        <v>0</v>
      </c>
      <c r="P1662" s="120">
        <v>0</v>
      </c>
      <c r="Q1662" s="27" t="str">
        <f>IF(G1662="01 Jan 1900","Unregistered","Registered")</f>
        <v>Registered</v>
      </c>
      <c r="R1662" s="121">
        <f>I1662/H1662</f>
        <v>1</v>
      </c>
      <c r="T1662" s="117">
        <f t="shared" si="124"/>
        <v>0</v>
      </c>
      <c r="U1662" s="117">
        <f t="shared" si="125"/>
        <v>0</v>
      </c>
    </row>
    <row r="1663" spans="1:21" x14ac:dyDescent="0.3">
      <c r="A1663" s="114">
        <v>9597</v>
      </c>
      <c r="B1663" s="114" t="s">
        <v>1657</v>
      </c>
      <c r="C1663" s="114" t="s">
        <v>1254</v>
      </c>
      <c r="D1663" s="114" t="s">
        <v>8861</v>
      </c>
      <c r="E1663" s="114" t="s">
        <v>8862</v>
      </c>
      <c r="F1663" s="115">
        <v>44761</v>
      </c>
      <c r="G1663" s="114" t="s">
        <v>5176</v>
      </c>
      <c r="H1663" s="116">
        <v>4495000</v>
      </c>
      <c r="I1663" s="116">
        <v>4495000</v>
      </c>
      <c r="J1663" s="116">
        <v>4495000</v>
      </c>
      <c r="K1663" s="116">
        <v>0</v>
      </c>
      <c r="L1663" s="116">
        <v>0</v>
      </c>
      <c r="M1663" s="116">
        <v>0</v>
      </c>
      <c r="N1663" s="116">
        <v>0</v>
      </c>
      <c r="O1663" s="116">
        <v>0</v>
      </c>
      <c r="P1663" s="120">
        <v>0</v>
      </c>
      <c r="Q1663" s="27" t="str">
        <f>IF(G1663="01 Jan 1900","Unregistered","Registered")</f>
        <v>Registered</v>
      </c>
      <c r="R1663" s="121">
        <f>I1663/H1663</f>
        <v>1</v>
      </c>
      <c r="T1663" s="117">
        <f t="shared" si="124"/>
        <v>0</v>
      </c>
      <c r="U1663" s="117">
        <f t="shared" si="125"/>
        <v>0</v>
      </c>
    </row>
    <row r="1664" spans="1:21" x14ac:dyDescent="0.3">
      <c r="A1664" s="114">
        <v>9598</v>
      </c>
      <c r="B1664" s="114" t="s">
        <v>1657</v>
      </c>
      <c r="C1664" s="114" t="s">
        <v>1254</v>
      </c>
      <c r="D1664" s="114" t="s">
        <v>8863</v>
      </c>
      <c r="E1664" s="114" t="s">
        <v>5440</v>
      </c>
      <c r="F1664" s="115">
        <v>44742</v>
      </c>
      <c r="G1664" s="114" t="s">
        <v>2630</v>
      </c>
      <c r="H1664" s="116">
        <v>4495000</v>
      </c>
      <c r="I1664" s="116">
        <v>4495000</v>
      </c>
      <c r="J1664" s="116">
        <v>4495000</v>
      </c>
      <c r="K1664" s="116">
        <v>0</v>
      </c>
      <c r="L1664" s="116">
        <v>0</v>
      </c>
      <c r="M1664" s="116">
        <v>0</v>
      </c>
      <c r="N1664" s="116">
        <v>0</v>
      </c>
      <c r="O1664" s="116">
        <v>0</v>
      </c>
      <c r="P1664" s="120">
        <v>0</v>
      </c>
      <c r="Q1664" s="27" t="str">
        <f>IF(G1664="01 Jan 1900","Unregistered","Registered")</f>
        <v>Registered</v>
      </c>
      <c r="R1664" s="121">
        <f>I1664/H1664</f>
        <v>1</v>
      </c>
      <c r="T1664" s="117">
        <f t="shared" si="124"/>
        <v>0</v>
      </c>
      <c r="U1664" s="117">
        <f t="shared" si="125"/>
        <v>0</v>
      </c>
    </row>
    <row r="1665" spans="1:21" x14ac:dyDescent="0.3">
      <c r="A1665" s="114">
        <v>9599</v>
      </c>
      <c r="B1665" s="114" t="s">
        <v>1657</v>
      </c>
      <c r="C1665" s="114" t="s">
        <v>1254</v>
      </c>
      <c r="D1665" s="114" t="s">
        <v>8864</v>
      </c>
      <c r="E1665" s="114" t="s">
        <v>8865</v>
      </c>
      <c r="F1665" s="115">
        <v>44865</v>
      </c>
      <c r="G1665" s="114" t="s">
        <v>5166</v>
      </c>
      <c r="H1665" s="116">
        <v>4782143</v>
      </c>
      <c r="I1665" s="116">
        <v>4782143</v>
      </c>
      <c r="J1665" s="116">
        <v>4782143</v>
      </c>
      <c r="K1665" s="116">
        <v>0</v>
      </c>
      <c r="L1665" s="116">
        <v>0</v>
      </c>
      <c r="M1665" s="116">
        <v>0</v>
      </c>
      <c r="N1665" s="116">
        <v>0</v>
      </c>
      <c r="O1665" s="116">
        <v>0</v>
      </c>
      <c r="P1665" s="120">
        <v>0</v>
      </c>
      <c r="Q1665" s="27" t="str">
        <f>IF(G1665="01 Jan 1900","Unregistered","Registered")</f>
        <v>Registered</v>
      </c>
      <c r="R1665" s="121">
        <f>I1665/H1665</f>
        <v>1</v>
      </c>
      <c r="T1665" s="117">
        <f t="shared" si="124"/>
        <v>0</v>
      </c>
      <c r="U1665" s="117">
        <f t="shared" si="125"/>
        <v>0</v>
      </c>
    </row>
    <row r="1666" spans="1:21" x14ac:dyDescent="0.3">
      <c r="A1666" s="114">
        <v>9600</v>
      </c>
      <c r="B1666" s="114" t="s">
        <v>1657</v>
      </c>
      <c r="C1666" s="114" t="s">
        <v>1254</v>
      </c>
      <c r="D1666" s="114" t="s">
        <v>8866</v>
      </c>
      <c r="E1666" s="114" t="s">
        <v>8867</v>
      </c>
      <c r="F1666" s="115">
        <v>44425</v>
      </c>
      <c r="G1666" s="114" t="s">
        <v>5112</v>
      </c>
      <c r="H1666" s="116">
        <v>4495000</v>
      </c>
      <c r="I1666" s="116">
        <v>4495000</v>
      </c>
      <c r="J1666" s="116">
        <v>4495000</v>
      </c>
      <c r="K1666" s="116">
        <v>0</v>
      </c>
      <c r="L1666" s="116">
        <v>0</v>
      </c>
      <c r="M1666" s="116">
        <v>0</v>
      </c>
      <c r="N1666" s="116">
        <v>0</v>
      </c>
      <c r="O1666" s="116">
        <v>0</v>
      </c>
      <c r="P1666" s="120">
        <v>0</v>
      </c>
      <c r="Q1666" s="27" t="str">
        <f>IF(G1666="01 Jan 1900","Unregistered","Registered")</f>
        <v>Registered</v>
      </c>
      <c r="R1666" s="121">
        <f>I1666/H1666</f>
        <v>1</v>
      </c>
      <c r="T1666" s="117">
        <f t="shared" si="124"/>
        <v>0</v>
      </c>
      <c r="U1666" s="117">
        <f t="shared" si="125"/>
        <v>0</v>
      </c>
    </row>
    <row r="1667" spans="1:21" x14ac:dyDescent="0.3">
      <c r="A1667" s="114">
        <v>9601</v>
      </c>
      <c r="B1667" s="114" t="s">
        <v>1657</v>
      </c>
      <c r="C1667" s="114" t="s">
        <v>1254</v>
      </c>
      <c r="D1667" s="114" t="s">
        <v>8868</v>
      </c>
      <c r="E1667" s="114" t="s">
        <v>8869</v>
      </c>
      <c r="F1667" s="115">
        <v>44237</v>
      </c>
      <c r="G1667" s="114" t="s">
        <v>5487</v>
      </c>
      <c r="H1667" s="116">
        <v>4495000</v>
      </c>
      <c r="I1667" s="116">
        <v>4495000</v>
      </c>
      <c r="J1667" s="116">
        <v>4495000</v>
      </c>
      <c r="K1667" s="116">
        <v>0</v>
      </c>
      <c r="L1667" s="116">
        <v>0</v>
      </c>
      <c r="M1667" s="116">
        <v>0</v>
      </c>
      <c r="N1667" s="116">
        <v>0</v>
      </c>
      <c r="O1667" s="116">
        <v>0</v>
      </c>
      <c r="P1667" s="120">
        <v>0</v>
      </c>
      <c r="Q1667" s="27" t="str">
        <f>IF(G1667="01 Jan 1900","Unregistered","Registered")</f>
        <v>Registered</v>
      </c>
      <c r="R1667" s="121">
        <f>I1667/H1667</f>
        <v>1</v>
      </c>
      <c r="T1667" s="117">
        <f t="shared" si="124"/>
        <v>0</v>
      </c>
      <c r="U1667" s="117">
        <f t="shared" si="125"/>
        <v>0</v>
      </c>
    </row>
    <row r="1668" spans="1:21" x14ac:dyDescent="0.3">
      <c r="A1668" s="114">
        <v>9602</v>
      </c>
      <c r="B1668" s="114" t="s">
        <v>1657</v>
      </c>
      <c r="C1668" s="114" t="s">
        <v>1254</v>
      </c>
      <c r="D1668" s="114" t="s">
        <v>8870</v>
      </c>
      <c r="E1668" s="114" t="s">
        <v>8871</v>
      </c>
      <c r="F1668" s="115">
        <v>45248</v>
      </c>
      <c r="G1668" s="114" t="s">
        <v>8872</v>
      </c>
      <c r="H1668" s="116">
        <v>4954050</v>
      </c>
      <c r="I1668" s="116">
        <v>4954050</v>
      </c>
      <c r="J1668" s="116">
        <v>4954050</v>
      </c>
      <c r="K1668" s="116">
        <v>0</v>
      </c>
      <c r="L1668" s="116">
        <v>0</v>
      </c>
      <c r="M1668" s="116">
        <v>0</v>
      </c>
      <c r="N1668" s="116">
        <v>0</v>
      </c>
      <c r="O1668" s="116">
        <v>0</v>
      </c>
      <c r="P1668" s="120">
        <v>0</v>
      </c>
      <c r="Q1668" s="27" t="str">
        <f>IF(G1668="01 Jan 1900","Unregistered","Registered")</f>
        <v>Registered</v>
      </c>
      <c r="R1668" s="121">
        <f>I1668/H1668</f>
        <v>1</v>
      </c>
      <c r="T1668" s="117">
        <f t="shared" si="124"/>
        <v>0</v>
      </c>
      <c r="U1668" s="117">
        <f t="shared" si="125"/>
        <v>0</v>
      </c>
    </row>
    <row r="1669" spans="1:21" x14ac:dyDescent="0.3">
      <c r="A1669" s="114">
        <v>9603</v>
      </c>
      <c r="B1669" s="114" t="s">
        <v>1657</v>
      </c>
      <c r="C1669" s="114" t="s">
        <v>1254</v>
      </c>
      <c r="D1669" s="114" t="s">
        <v>8873</v>
      </c>
      <c r="E1669" s="114" t="s">
        <v>8874</v>
      </c>
      <c r="F1669" s="115">
        <v>44277</v>
      </c>
      <c r="G1669" s="114" t="s">
        <v>8609</v>
      </c>
      <c r="H1669" s="116">
        <v>4300000</v>
      </c>
      <c r="I1669" s="116">
        <v>4300000</v>
      </c>
      <c r="J1669" s="116">
        <v>4300000</v>
      </c>
      <c r="K1669" s="116">
        <v>0</v>
      </c>
      <c r="L1669" s="116">
        <v>0</v>
      </c>
      <c r="M1669" s="116">
        <v>0</v>
      </c>
      <c r="N1669" s="116">
        <v>0</v>
      </c>
      <c r="O1669" s="116">
        <v>0</v>
      </c>
      <c r="P1669" s="120">
        <v>0</v>
      </c>
      <c r="Q1669" s="27" t="str">
        <f>IF(G1669="01 Jan 1900","Unregistered","Registered")</f>
        <v>Registered</v>
      </c>
      <c r="R1669" s="121">
        <f>I1669/H1669</f>
        <v>1</v>
      </c>
      <c r="T1669" s="117">
        <f t="shared" si="124"/>
        <v>0</v>
      </c>
      <c r="U1669" s="117">
        <f t="shared" si="125"/>
        <v>0</v>
      </c>
    </row>
    <row r="1670" spans="1:21" x14ac:dyDescent="0.3">
      <c r="A1670" s="114">
        <v>9604</v>
      </c>
      <c r="B1670" s="114" t="s">
        <v>1657</v>
      </c>
      <c r="C1670" s="114" t="s">
        <v>1254</v>
      </c>
      <c r="D1670" s="114" t="s">
        <v>8875</v>
      </c>
      <c r="E1670" s="114" t="s">
        <v>8876</v>
      </c>
      <c r="F1670" s="115">
        <v>44277</v>
      </c>
      <c r="G1670" s="114" t="s">
        <v>8609</v>
      </c>
      <c r="H1670" s="116">
        <v>4495000</v>
      </c>
      <c r="I1670" s="116">
        <v>4495000</v>
      </c>
      <c r="J1670" s="116">
        <v>4495000</v>
      </c>
      <c r="K1670" s="116">
        <v>0</v>
      </c>
      <c r="L1670" s="116">
        <v>0</v>
      </c>
      <c r="M1670" s="116">
        <v>0</v>
      </c>
      <c r="N1670" s="116">
        <v>0</v>
      </c>
      <c r="O1670" s="116">
        <v>0</v>
      </c>
      <c r="P1670" s="120">
        <v>0</v>
      </c>
      <c r="Q1670" s="27" t="str">
        <f>IF(G1670="01 Jan 1900","Unregistered","Registered")</f>
        <v>Registered</v>
      </c>
      <c r="R1670" s="121">
        <f>I1670/H1670</f>
        <v>1</v>
      </c>
      <c r="T1670" s="117">
        <f t="shared" si="124"/>
        <v>0</v>
      </c>
      <c r="U1670" s="117">
        <f t="shared" si="125"/>
        <v>0</v>
      </c>
    </row>
    <row r="1671" spans="1:21" x14ac:dyDescent="0.3">
      <c r="A1671" s="114">
        <v>9605</v>
      </c>
      <c r="B1671" s="114" t="s">
        <v>1657</v>
      </c>
      <c r="C1671" s="114" t="s">
        <v>1254</v>
      </c>
      <c r="D1671" s="114" t="s">
        <v>8877</v>
      </c>
      <c r="E1671" s="114" t="s">
        <v>8878</v>
      </c>
      <c r="F1671" s="115">
        <v>44833</v>
      </c>
      <c r="G1671" s="114" t="s">
        <v>5115</v>
      </c>
      <c r="H1671" s="116">
        <v>4495000</v>
      </c>
      <c r="I1671" s="116">
        <v>4495000</v>
      </c>
      <c r="J1671" s="116">
        <v>4495000</v>
      </c>
      <c r="K1671" s="116">
        <v>0</v>
      </c>
      <c r="L1671" s="116">
        <v>0</v>
      </c>
      <c r="M1671" s="116">
        <v>0</v>
      </c>
      <c r="N1671" s="116">
        <v>0</v>
      </c>
      <c r="O1671" s="116">
        <v>0</v>
      </c>
      <c r="P1671" s="120">
        <v>0</v>
      </c>
      <c r="Q1671" s="27" t="str">
        <f>IF(G1671="01 Jan 1900","Unregistered","Registered")</f>
        <v>Registered</v>
      </c>
      <c r="R1671" s="121">
        <f>I1671/H1671</f>
        <v>1</v>
      </c>
      <c r="T1671" s="117">
        <f t="shared" si="124"/>
        <v>0</v>
      </c>
      <c r="U1671" s="117">
        <f t="shared" si="125"/>
        <v>0</v>
      </c>
    </row>
    <row r="1672" spans="1:21" x14ac:dyDescent="0.3">
      <c r="A1672" s="114">
        <v>9606</v>
      </c>
      <c r="B1672" s="114" t="s">
        <v>1657</v>
      </c>
      <c r="C1672" s="114" t="s">
        <v>1254</v>
      </c>
      <c r="D1672" s="114" t="s">
        <v>8879</v>
      </c>
      <c r="E1672" s="114" t="s">
        <v>8880</v>
      </c>
      <c r="F1672" s="115">
        <v>44886</v>
      </c>
      <c r="G1672" s="114" t="s">
        <v>5122</v>
      </c>
      <c r="H1672" s="116">
        <v>4495000</v>
      </c>
      <c r="I1672" s="116">
        <v>4495000</v>
      </c>
      <c r="J1672" s="116">
        <v>4495000</v>
      </c>
      <c r="K1672" s="116">
        <v>0</v>
      </c>
      <c r="L1672" s="116">
        <v>0</v>
      </c>
      <c r="M1672" s="116">
        <v>0</v>
      </c>
      <c r="N1672" s="116">
        <v>0</v>
      </c>
      <c r="O1672" s="116">
        <v>0</v>
      </c>
      <c r="P1672" s="120">
        <v>0</v>
      </c>
      <c r="Q1672" s="27" t="str">
        <f>IF(G1672="01 Jan 1900","Unregistered","Registered")</f>
        <v>Registered</v>
      </c>
      <c r="R1672" s="121">
        <f>I1672/H1672</f>
        <v>1</v>
      </c>
      <c r="T1672" s="117">
        <f t="shared" si="124"/>
        <v>0</v>
      </c>
      <c r="U1672" s="117">
        <f t="shared" si="125"/>
        <v>0</v>
      </c>
    </row>
    <row r="1673" spans="1:21" x14ac:dyDescent="0.3">
      <c r="A1673" s="114">
        <v>9607</v>
      </c>
      <c r="B1673" s="114" t="s">
        <v>1657</v>
      </c>
      <c r="C1673" s="114" t="s">
        <v>1254</v>
      </c>
      <c r="D1673" s="114" t="s">
        <v>8881</v>
      </c>
      <c r="E1673" s="114" t="s">
        <v>8882</v>
      </c>
      <c r="F1673" s="115">
        <v>44847</v>
      </c>
      <c r="G1673" s="114" t="s">
        <v>3809</v>
      </c>
      <c r="H1673" s="116">
        <v>4000000</v>
      </c>
      <c r="I1673" s="116">
        <v>4000000</v>
      </c>
      <c r="J1673" s="116">
        <v>4000000</v>
      </c>
      <c r="K1673" s="116">
        <v>0</v>
      </c>
      <c r="L1673" s="116">
        <v>0</v>
      </c>
      <c r="M1673" s="116">
        <v>0</v>
      </c>
      <c r="N1673" s="116">
        <v>0</v>
      </c>
      <c r="O1673" s="116">
        <v>0</v>
      </c>
      <c r="P1673" s="120">
        <v>0</v>
      </c>
      <c r="Q1673" s="27" t="str">
        <f>IF(G1673="01 Jan 1900","Unregistered","Registered")</f>
        <v>Registered</v>
      </c>
      <c r="R1673" s="121">
        <f>I1673/H1673</f>
        <v>1</v>
      </c>
      <c r="T1673" s="117">
        <f t="shared" si="124"/>
        <v>0</v>
      </c>
      <c r="U1673" s="117">
        <f t="shared" si="125"/>
        <v>0</v>
      </c>
    </row>
    <row r="1674" spans="1:21" x14ac:dyDescent="0.3">
      <c r="A1674" s="114">
        <v>9608</v>
      </c>
      <c r="B1674" s="114" t="s">
        <v>1657</v>
      </c>
      <c r="C1674" s="114" t="s">
        <v>1254</v>
      </c>
      <c r="D1674" s="114" t="s">
        <v>8883</v>
      </c>
      <c r="E1674" s="114" t="s">
        <v>8884</v>
      </c>
      <c r="F1674" s="115">
        <v>45064</v>
      </c>
      <c r="G1674" s="114" t="s">
        <v>3007</v>
      </c>
      <c r="H1674" s="116">
        <v>4782095</v>
      </c>
      <c r="I1674" s="116">
        <v>4782095</v>
      </c>
      <c r="J1674" s="116">
        <v>4782095</v>
      </c>
      <c r="K1674" s="116">
        <v>0</v>
      </c>
      <c r="L1674" s="116">
        <v>0</v>
      </c>
      <c r="M1674" s="116">
        <v>0</v>
      </c>
      <c r="N1674" s="116">
        <v>0</v>
      </c>
      <c r="O1674" s="116">
        <v>0</v>
      </c>
      <c r="P1674" s="120">
        <v>0</v>
      </c>
      <c r="Q1674" s="27" t="str">
        <f>IF(G1674="01 Jan 1900","Unregistered","Registered")</f>
        <v>Registered</v>
      </c>
      <c r="R1674" s="121">
        <f>I1674/H1674</f>
        <v>1</v>
      </c>
      <c r="T1674" s="117">
        <f t="shared" si="124"/>
        <v>0</v>
      </c>
      <c r="U1674" s="117">
        <f t="shared" si="125"/>
        <v>0</v>
      </c>
    </row>
    <row r="1675" spans="1:21" x14ac:dyDescent="0.3">
      <c r="A1675" s="114">
        <v>9609</v>
      </c>
      <c r="B1675" s="114" t="s">
        <v>1657</v>
      </c>
      <c r="C1675" s="114" t="s">
        <v>1254</v>
      </c>
      <c r="D1675" s="114" t="s">
        <v>8885</v>
      </c>
      <c r="E1675" s="114" t="s">
        <v>8886</v>
      </c>
      <c r="F1675" s="115">
        <v>44773</v>
      </c>
      <c r="G1675" s="114" t="s">
        <v>3316</v>
      </c>
      <c r="H1675" s="116">
        <v>4495000</v>
      </c>
      <c r="I1675" s="116">
        <v>4495000</v>
      </c>
      <c r="J1675" s="116">
        <v>4495000</v>
      </c>
      <c r="K1675" s="116">
        <v>0</v>
      </c>
      <c r="L1675" s="116">
        <v>0</v>
      </c>
      <c r="M1675" s="116">
        <v>0</v>
      </c>
      <c r="N1675" s="116">
        <v>0</v>
      </c>
      <c r="O1675" s="116">
        <v>0</v>
      </c>
      <c r="P1675" s="120">
        <v>0</v>
      </c>
      <c r="Q1675" s="27" t="str">
        <f>IF(G1675="01 Jan 1900","Unregistered","Registered")</f>
        <v>Registered</v>
      </c>
      <c r="R1675" s="121">
        <f>I1675/H1675</f>
        <v>1</v>
      </c>
      <c r="T1675" s="117">
        <f t="shared" si="124"/>
        <v>0</v>
      </c>
      <c r="U1675" s="117">
        <f t="shared" si="125"/>
        <v>0</v>
      </c>
    </row>
    <row r="1676" spans="1:21" x14ac:dyDescent="0.3">
      <c r="A1676" s="114">
        <v>9610</v>
      </c>
      <c r="B1676" s="114" t="s">
        <v>1657</v>
      </c>
      <c r="C1676" s="114" t="s">
        <v>1254</v>
      </c>
      <c r="D1676" s="114" t="s">
        <v>8887</v>
      </c>
      <c r="E1676" s="114" t="s">
        <v>8888</v>
      </c>
      <c r="F1676" s="115">
        <v>44874</v>
      </c>
      <c r="G1676" s="114" t="s">
        <v>4910</v>
      </c>
      <c r="H1676" s="116">
        <v>4495000</v>
      </c>
      <c r="I1676" s="116">
        <v>4495000</v>
      </c>
      <c r="J1676" s="116">
        <v>4495000</v>
      </c>
      <c r="K1676" s="116">
        <v>0</v>
      </c>
      <c r="L1676" s="116">
        <v>0</v>
      </c>
      <c r="M1676" s="116">
        <v>0</v>
      </c>
      <c r="N1676" s="116">
        <v>0</v>
      </c>
      <c r="O1676" s="116">
        <v>0</v>
      </c>
      <c r="P1676" s="120">
        <v>0</v>
      </c>
      <c r="Q1676" s="27" t="str">
        <f>IF(G1676="01 Jan 1900","Unregistered","Registered")</f>
        <v>Registered</v>
      </c>
      <c r="R1676" s="121">
        <f>I1676/H1676</f>
        <v>1</v>
      </c>
      <c r="T1676" s="117">
        <f t="shared" si="124"/>
        <v>0</v>
      </c>
      <c r="U1676" s="117">
        <f t="shared" si="125"/>
        <v>0</v>
      </c>
    </row>
    <row r="1677" spans="1:21" x14ac:dyDescent="0.3">
      <c r="A1677" s="114">
        <v>9611</v>
      </c>
      <c r="B1677" s="114" t="s">
        <v>1657</v>
      </c>
      <c r="C1677" s="114" t="s">
        <v>1254</v>
      </c>
      <c r="D1677" s="114" t="s">
        <v>8889</v>
      </c>
      <c r="E1677" s="114" t="s">
        <v>8890</v>
      </c>
      <c r="F1677" s="115">
        <v>44425</v>
      </c>
      <c r="G1677" s="114" t="s">
        <v>8606</v>
      </c>
      <c r="H1677" s="116">
        <v>4495000</v>
      </c>
      <c r="I1677" s="116">
        <v>4495000</v>
      </c>
      <c r="J1677" s="116">
        <v>4495000</v>
      </c>
      <c r="K1677" s="116">
        <v>0</v>
      </c>
      <c r="L1677" s="116">
        <v>0</v>
      </c>
      <c r="M1677" s="116">
        <v>0</v>
      </c>
      <c r="N1677" s="116">
        <v>0</v>
      </c>
      <c r="O1677" s="116">
        <v>0</v>
      </c>
      <c r="P1677" s="120">
        <v>0</v>
      </c>
      <c r="Q1677" s="27" t="str">
        <f>IF(G1677="01 Jan 1900","Unregistered","Registered")</f>
        <v>Registered</v>
      </c>
      <c r="R1677" s="121">
        <f>I1677/H1677</f>
        <v>1</v>
      </c>
      <c r="T1677" s="117">
        <f t="shared" si="124"/>
        <v>0</v>
      </c>
      <c r="U1677" s="117">
        <f t="shared" si="125"/>
        <v>0</v>
      </c>
    </row>
    <row r="1678" spans="1:21" x14ac:dyDescent="0.3">
      <c r="A1678" s="114">
        <v>9612</v>
      </c>
      <c r="B1678" s="114" t="s">
        <v>1657</v>
      </c>
      <c r="C1678" s="114" t="s">
        <v>1254</v>
      </c>
      <c r="D1678" s="114" t="s">
        <v>8891</v>
      </c>
      <c r="E1678" s="114" t="s">
        <v>8892</v>
      </c>
      <c r="F1678" s="115">
        <v>44267</v>
      </c>
      <c r="G1678" s="114" t="s">
        <v>8893</v>
      </c>
      <c r="H1678" s="116">
        <v>4495000</v>
      </c>
      <c r="I1678" s="116">
        <v>4495000</v>
      </c>
      <c r="J1678" s="116">
        <v>4495000</v>
      </c>
      <c r="K1678" s="116">
        <v>0</v>
      </c>
      <c r="L1678" s="116">
        <v>0</v>
      </c>
      <c r="M1678" s="116">
        <v>0</v>
      </c>
      <c r="N1678" s="116">
        <v>0</v>
      </c>
      <c r="O1678" s="116">
        <v>0</v>
      </c>
      <c r="P1678" s="120">
        <v>0</v>
      </c>
      <c r="Q1678" s="27" t="str">
        <f>IF(G1678="01 Jan 1900","Unregistered","Registered")</f>
        <v>Registered</v>
      </c>
      <c r="R1678" s="121">
        <f>I1678/H1678</f>
        <v>1</v>
      </c>
      <c r="T1678" s="117">
        <f t="shared" si="124"/>
        <v>0</v>
      </c>
      <c r="U1678" s="117">
        <f t="shared" si="125"/>
        <v>0</v>
      </c>
    </row>
    <row r="1679" spans="1:21" x14ac:dyDescent="0.3">
      <c r="A1679" s="114">
        <v>9613</v>
      </c>
      <c r="B1679" s="114" t="s">
        <v>1657</v>
      </c>
      <c r="C1679" s="114" t="s">
        <v>1254</v>
      </c>
      <c r="D1679" s="114" t="s">
        <v>8894</v>
      </c>
      <c r="E1679" s="114" t="s">
        <v>8895</v>
      </c>
      <c r="F1679" s="115">
        <v>44469</v>
      </c>
      <c r="G1679" s="114" t="s">
        <v>3839</v>
      </c>
      <c r="H1679" s="116">
        <v>4495000</v>
      </c>
      <c r="I1679" s="116">
        <v>4495000</v>
      </c>
      <c r="J1679" s="116">
        <v>4495000</v>
      </c>
      <c r="K1679" s="116">
        <v>0</v>
      </c>
      <c r="L1679" s="116">
        <v>0</v>
      </c>
      <c r="M1679" s="116">
        <v>0</v>
      </c>
      <c r="N1679" s="116">
        <v>0</v>
      </c>
      <c r="O1679" s="116">
        <v>0</v>
      </c>
      <c r="P1679" s="120">
        <v>0</v>
      </c>
      <c r="Q1679" s="27" t="str">
        <f>IF(G1679="01 Jan 1900","Unregistered","Registered")</f>
        <v>Registered</v>
      </c>
      <c r="R1679" s="121">
        <f>I1679/H1679</f>
        <v>1</v>
      </c>
      <c r="T1679" s="117">
        <f t="shared" si="124"/>
        <v>0</v>
      </c>
      <c r="U1679" s="117">
        <f t="shared" si="125"/>
        <v>0</v>
      </c>
    </row>
    <row r="1680" spans="1:21" x14ac:dyDescent="0.3">
      <c r="A1680" s="114">
        <v>9614</v>
      </c>
      <c r="B1680" s="114" t="s">
        <v>1657</v>
      </c>
      <c r="C1680" s="114" t="s">
        <v>1254</v>
      </c>
      <c r="D1680" s="114" t="s">
        <v>8896</v>
      </c>
      <c r="E1680" s="114" t="s">
        <v>8897</v>
      </c>
      <c r="F1680" s="115">
        <v>44773</v>
      </c>
      <c r="G1680" s="114" t="s">
        <v>3072</v>
      </c>
      <c r="H1680" s="116">
        <v>4495000</v>
      </c>
      <c r="I1680" s="116">
        <v>4495000</v>
      </c>
      <c r="J1680" s="116">
        <v>4495000</v>
      </c>
      <c r="K1680" s="116">
        <v>0</v>
      </c>
      <c r="L1680" s="116">
        <v>0</v>
      </c>
      <c r="M1680" s="116">
        <v>0</v>
      </c>
      <c r="N1680" s="116">
        <v>0</v>
      </c>
      <c r="O1680" s="116">
        <v>0</v>
      </c>
      <c r="P1680" s="120">
        <v>0</v>
      </c>
      <c r="Q1680" s="27" t="str">
        <f>IF(G1680="01 Jan 1900","Unregistered","Registered")</f>
        <v>Registered</v>
      </c>
      <c r="R1680" s="121">
        <f>I1680/H1680</f>
        <v>1</v>
      </c>
      <c r="T1680" s="117">
        <f t="shared" si="124"/>
        <v>0</v>
      </c>
      <c r="U1680" s="117">
        <f t="shared" si="125"/>
        <v>0</v>
      </c>
    </row>
    <row r="1681" spans="1:21" x14ac:dyDescent="0.3">
      <c r="A1681" s="114">
        <v>9615</v>
      </c>
      <c r="B1681" s="114" t="s">
        <v>1657</v>
      </c>
      <c r="C1681" s="114" t="s">
        <v>1254</v>
      </c>
      <c r="D1681" s="114" t="s">
        <v>8898</v>
      </c>
      <c r="E1681" s="114" t="s">
        <v>8899</v>
      </c>
      <c r="F1681" s="115">
        <v>45105</v>
      </c>
      <c r="G1681" s="114" t="s">
        <v>3125</v>
      </c>
      <c r="H1681" s="116">
        <v>4826766</v>
      </c>
      <c r="I1681" s="116">
        <v>4826766</v>
      </c>
      <c r="J1681" s="116">
        <v>4826766</v>
      </c>
      <c r="K1681" s="116">
        <v>0</v>
      </c>
      <c r="L1681" s="116">
        <v>0</v>
      </c>
      <c r="M1681" s="116">
        <v>0</v>
      </c>
      <c r="N1681" s="116">
        <v>0</v>
      </c>
      <c r="O1681" s="116">
        <v>0</v>
      </c>
      <c r="P1681" s="120">
        <v>0</v>
      </c>
      <c r="Q1681" s="27" t="str">
        <f>IF(G1681="01 Jan 1900","Unregistered","Registered")</f>
        <v>Registered</v>
      </c>
      <c r="R1681" s="121">
        <f>I1681/H1681</f>
        <v>1</v>
      </c>
      <c r="T1681" s="117">
        <f t="shared" si="124"/>
        <v>0</v>
      </c>
      <c r="U1681" s="117">
        <f t="shared" si="125"/>
        <v>0</v>
      </c>
    </row>
    <row r="1682" spans="1:21" x14ac:dyDescent="0.3">
      <c r="A1682" s="114">
        <v>9616</v>
      </c>
      <c r="B1682" s="114" t="s">
        <v>1657</v>
      </c>
      <c r="C1682" s="114" t="s">
        <v>1254</v>
      </c>
      <c r="D1682" s="114" t="s">
        <v>8900</v>
      </c>
      <c r="E1682" s="114" t="s">
        <v>8901</v>
      </c>
      <c r="F1682" s="115">
        <v>44277</v>
      </c>
      <c r="G1682" s="114" t="s">
        <v>8610</v>
      </c>
      <c r="H1682" s="116">
        <v>4495000</v>
      </c>
      <c r="I1682" s="116">
        <v>4495000</v>
      </c>
      <c r="J1682" s="116">
        <v>4495000</v>
      </c>
      <c r="K1682" s="116">
        <v>0</v>
      </c>
      <c r="L1682" s="116">
        <v>0</v>
      </c>
      <c r="M1682" s="116">
        <v>0</v>
      </c>
      <c r="N1682" s="116">
        <v>0</v>
      </c>
      <c r="O1682" s="116">
        <v>0</v>
      </c>
      <c r="P1682" s="120">
        <v>0</v>
      </c>
      <c r="Q1682" s="27" t="str">
        <f>IF(G1682="01 Jan 1900","Unregistered","Registered")</f>
        <v>Registered</v>
      </c>
      <c r="R1682" s="121">
        <f>I1682/H1682</f>
        <v>1</v>
      </c>
      <c r="T1682" s="117">
        <f t="shared" si="124"/>
        <v>0</v>
      </c>
      <c r="U1682" s="117">
        <f t="shared" si="125"/>
        <v>0</v>
      </c>
    </row>
    <row r="1683" spans="1:21" x14ac:dyDescent="0.3">
      <c r="A1683" s="114">
        <v>9617</v>
      </c>
      <c r="B1683" s="114" t="s">
        <v>1657</v>
      </c>
      <c r="C1683" s="114" t="s">
        <v>1254</v>
      </c>
      <c r="D1683" s="114" t="s">
        <v>8902</v>
      </c>
      <c r="E1683" s="114" t="s">
        <v>8901</v>
      </c>
      <c r="F1683" s="115">
        <v>44408</v>
      </c>
      <c r="G1683" s="114" t="s">
        <v>5087</v>
      </c>
      <c r="H1683" s="116">
        <v>4495000</v>
      </c>
      <c r="I1683" s="116">
        <v>4495000</v>
      </c>
      <c r="J1683" s="116">
        <v>4495000</v>
      </c>
      <c r="K1683" s="116">
        <v>0</v>
      </c>
      <c r="L1683" s="116">
        <v>0</v>
      </c>
      <c r="M1683" s="116">
        <v>0</v>
      </c>
      <c r="N1683" s="116">
        <v>0</v>
      </c>
      <c r="O1683" s="116">
        <v>0</v>
      </c>
      <c r="P1683" s="120">
        <v>0</v>
      </c>
      <c r="Q1683" s="27" t="str">
        <f>IF(G1683="01 Jan 1900","Unregistered","Registered")</f>
        <v>Registered</v>
      </c>
      <c r="R1683" s="121">
        <f>I1683/H1683</f>
        <v>1</v>
      </c>
      <c r="T1683" s="117">
        <f t="shared" si="124"/>
        <v>0</v>
      </c>
      <c r="U1683" s="117">
        <f t="shared" si="125"/>
        <v>0</v>
      </c>
    </row>
    <row r="1684" spans="1:21" x14ac:dyDescent="0.3">
      <c r="A1684" s="114">
        <v>9618</v>
      </c>
      <c r="B1684" s="114" t="s">
        <v>1657</v>
      </c>
      <c r="C1684" s="114" t="s">
        <v>1254</v>
      </c>
      <c r="D1684" s="114" t="s">
        <v>8903</v>
      </c>
      <c r="E1684" s="114" t="s">
        <v>8904</v>
      </c>
      <c r="F1684" s="115">
        <v>44834</v>
      </c>
      <c r="G1684" s="114" t="s">
        <v>5166</v>
      </c>
      <c r="H1684" s="116">
        <v>4300000</v>
      </c>
      <c r="I1684" s="116">
        <v>4300000</v>
      </c>
      <c r="J1684" s="116">
        <v>4300000</v>
      </c>
      <c r="K1684" s="116">
        <v>0</v>
      </c>
      <c r="L1684" s="116">
        <v>0</v>
      </c>
      <c r="M1684" s="116">
        <v>0</v>
      </c>
      <c r="N1684" s="116">
        <v>0</v>
      </c>
      <c r="O1684" s="116">
        <v>0</v>
      </c>
      <c r="P1684" s="120">
        <v>0</v>
      </c>
      <c r="Q1684" s="27" t="str">
        <f>IF(G1684="01 Jan 1900","Unregistered","Registered")</f>
        <v>Registered</v>
      </c>
      <c r="R1684" s="121">
        <f>I1684/H1684</f>
        <v>1</v>
      </c>
      <c r="T1684" s="117">
        <f t="shared" si="124"/>
        <v>0</v>
      </c>
      <c r="U1684" s="117">
        <f t="shared" si="125"/>
        <v>0</v>
      </c>
    </row>
    <row r="1685" spans="1:21" x14ac:dyDescent="0.3">
      <c r="A1685" s="114">
        <v>9619</v>
      </c>
      <c r="B1685" s="114" t="s">
        <v>1657</v>
      </c>
      <c r="C1685" s="114" t="s">
        <v>1254</v>
      </c>
      <c r="D1685" s="114" t="s">
        <v>8905</v>
      </c>
      <c r="E1685" s="114" t="s">
        <v>8906</v>
      </c>
      <c r="F1685" s="115">
        <v>45335</v>
      </c>
      <c r="G1685" s="114" t="s">
        <v>4901</v>
      </c>
      <c r="H1685" s="116">
        <v>4469328</v>
      </c>
      <c r="I1685" s="116">
        <v>4469328</v>
      </c>
      <c r="J1685" s="116">
        <v>4469328</v>
      </c>
      <c r="K1685" s="116">
        <v>0</v>
      </c>
      <c r="L1685" s="116">
        <v>0</v>
      </c>
      <c r="M1685" s="116">
        <v>0</v>
      </c>
      <c r="N1685" s="116">
        <v>0</v>
      </c>
      <c r="O1685" s="116">
        <v>0</v>
      </c>
      <c r="P1685" s="120">
        <v>0</v>
      </c>
      <c r="Q1685" s="27" t="str">
        <f>IF(G1685="01 Jan 1900","Unregistered","Registered")</f>
        <v>Registered</v>
      </c>
      <c r="R1685" s="121">
        <f>I1685/H1685</f>
        <v>1</v>
      </c>
      <c r="T1685" s="117">
        <f t="shared" si="124"/>
        <v>0</v>
      </c>
      <c r="U1685" s="117">
        <f t="shared" si="125"/>
        <v>0</v>
      </c>
    </row>
    <row r="1686" spans="1:21" x14ac:dyDescent="0.3">
      <c r="A1686" s="114">
        <v>9620</v>
      </c>
      <c r="B1686" s="114" t="s">
        <v>1657</v>
      </c>
      <c r="C1686" s="114" t="s">
        <v>1254</v>
      </c>
      <c r="D1686" s="114" t="s">
        <v>8907</v>
      </c>
      <c r="E1686" s="114" t="s">
        <v>8908</v>
      </c>
      <c r="F1686" s="115">
        <v>45359</v>
      </c>
      <c r="G1686" s="114" t="s">
        <v>3554</v>
      </c>
      <c r="H1686" s="116">
        <v>5052840</v>
      </c>
      <c r="I1686" s="116">
        <v>5052840</v>
      </c>
      <c r="J1686" s="116">
        <v>5052840</v>
      </c>
      <c r="K1686" s="116">
        <v>0</v>
      </c>
      <c r="L1686" s="116">
        <v>0</v>
      </c>
      <c r="M1686" s="116">
        <v>0</v>
      </c>
      <c r="N1686" s="116">
        <v>0</v>
      </c>
      <c r="O1686" s="116">
        <v>0</v>
      </c>
      <c r="P1686" s="120">
        <v>0</v>
      </c>
      <c r="Q1686" s="27" t="str">
        <f>IF(G1686="01 Jan 1900","Unregistered","Registered")</f>
        <v>Registered</v>
      </c>
      <c r="R1686" s="121">
        <f>I1686/H1686</f>
        <v>1</v>
      </c>
      <c r="T1686" s="117">
        <f t="shared" si="124"/>
        <v>0</v>
      </c>
      <c r="U1686" s="117">
        <f t="shared" si="125"/>
        <v>0</v>
      </c>
    </row>
    <row r="1687" spans="1:21" x14ac:dyDescent="0.3">
      <c r="A1687" s="114">
        <v>9621</v>
      </c>
      <c r="B1687" s="114" t="s">
        <v>1657</v>
      </c>
      <c r="C1687" s="114" t="s">
        <v>1254</v>
      </c>
      <c r="D1687" s="114" t="s">
        <v>8909</v>
      </c>
      <c r="E1687" s="114" t="s">
        <v>8910</v>
      </c>
      <c r="F1687" s="115">
        <v>45381</v>
      </c>
      <c r="G1687" s="114" t="s">
        <v>5737</v>
      </c>
      <c r="H1687" s="116">
        <v>4454721</v>
      </c>
      <c r="I1687" s="116">
        <v>4454721</v>
      </c>
      <c r="J1687" s="116">
        <v>4454721</v>
      </c>
      <c r="K1687" s="116">
        <v>0</v>
      </c>
      <c r="L1687" s="116">
        <v>0</v>
      </c>
      <c r="M1687" s="116">
        <v>0</v>
      </c>
      <c r="N1687" s="116">
        <v>0</v>
      </c>
      <c r="O1687" s="116">
        <v>0</v>
      </c>
      <c r="P1687" s="120">
        <v>0</v>
      </c>
      <c r="Q1687" s="27" t="str">
        <f>IF(G1687="01 Jan 1900","Unregistered","Registered")</f>
        <v>Registered</v>
      </c>
      <c r="R1687" s="121">
        <f>I1687/H1687</f>
        <v>1</v>
      </c>
      <c r="T1687" s="117">
        <f t="shared" si="124"/>
        <v>0</v>
      </c>
      <c r="U1687" s="117">
        <f t="shared" si="125"/>
        <v>0</v>
      </c>
    </row>
    <row r="1688" spans="1:21" x14ac:dyDescent="0.3">
      <c r="A1688" s="114">
        <v>9622</v>
      </c>
      <c r="B1688" s="114" t="s">
        <v>1657</v>
      </c>
      <c r="C1688" s="114" t="s">
        <v>1254</v>
      </c>
      <c r="D1688" s="114" t="s">
        <v>8911</v>
      </c>
      <c r="E1688" s="114" t="s">
        <v>8906</v>
      </c>
      <c r="F1688" s="115">
        <v>45334</v>
      </c>
      <c r="G1688" s="114" t="s">
        <v>4901</v>
      </c>
      <c r="H1688" s="116">
        <v>4453740</v>
      </c>
      <c r="I1688" s="116">
        <v>4453740</v>
      </c>
      <c r="J1688" s="116">
        <v>4453740</v>
      </c>
      <c r="K1688" s="116">
        <v>0</v>
      </c>
      <c r="L1688" s="116">
        <v>0</v>
      </c>
      <c r="M1688" s="116">
        <v>0</v>
      </c>
      <c r="N1688" s="116">
        <v>0</v>
      </c>
      <c r="O1688" s="116">
        <v>0</v>
      </c>
      <c r="P1688" s="120">
        <v>0</v>
      </c>
      <c r="Q1688" s="27" t="str">
        <f>IF(G1688="01 Jan 1900","Unregistered","Registered")</f>
        <v>Registered</v>
      </c>
      <c r="R1688" s="121">
        <f>I1688/H1688</f>
        <v>1</v>
      </c>
      <c r="T1688" s="117">
        <f t="shared" si="124"/>
        <v>0</v>
      </c>
      <c r="U1688" s="117">
        <f t="shared" si="125"/>
        <v>0</v>
      </c>
    </row>
    <row r="1689" spans="1:21" x14ac:dyDescent="0.3">
      <c r="A1689" s="114">
        <v>9623</v>
      </c>
      <c r="B1689" s="114" t="s">
        <v>1657</v>
      </c>
      <c r="C1689" s="114" t="s">
        <v>1254</v>
      </c>
      <c r="D1689" s="114" t="s">
        <v>8912</v>
      </c>
      <c r="E1689" s="114" t="s">
        <v>2245</v>
      </c>
      <c r="F1689" s="115">
        <v>44833</v>
      </c>
      <c r="G1689" s="114" t="s">
        <v>5167</v>
      </c>
      <c r="H1689" s="116">
        <v>4000000</v>
      </c>
      <c r="I1689" s="116">
        <v>4000000</v>
      </c>
      <c r="J1689" s="116">
        <v>4000000</v>
      </c>
      <c r="K1689" s="116">
        <v>0</v>
      </c>
      <c r="L1689" s="116">
        <v>0</v>
      </c>
      <c r="M1689" s="116">
        <v>0</v>
      </c>
      <c r="N1689" s="116">
        <v>0</v>
      </c>
      <c r="O1689" s="116">
        <v>0</v>
      </c>
      <c r="P1689" s="120">
        <v>0</v>
      </c>
      <c r="Q1689" s="27" t="str">
        <f>IF(G1689="01 Jan 1900","Unregistered","Registered")</f>
        <v>Registered</v>
      </c>
      <c r="R1689" s="121">
        <f>I1689/H1689</f>
        <v>1</v>
      </c>
      <c r="T1689" s="117">
        <f t="shared" si="124"/>
        <v>0</v>
      </c>
      <c r="U1689" s="117">
        <f t="shared" si="125"/>
        <v>0</v>
      </c>
    </row>
    <row r="1690" spans="1:21" x14ac:dyDescent="0.3">
      <c r="A1690" s="114">
        <v>9624</v>
      </c>
      <c r="B1690" s="114" t="s">
        <v>1657</v>
      </c>
      <c r="C1690" s="114" t="s">
        <v>1254</v>
      </c>
      <c r="D1690" s="114" t="s">
        <v>8913</v>
      </c>
      <c r="E1690" s="114" t="s">
        <v>8914</v>
      </c>
      <c r="F1690" s="115">
        <v>44389</v>
      </c>
      <c r="G1690" s="114" t="s">
        <v>5505</v>
      </c>
      <c r="H1690" s="116">
        <v>4495000</v>
      </c>
      <c r="I1690" s="116">
        <v>4495000</v>
      </c>
      <c r="J1690" s="116">
        <v>4495000</v>
      </c>
      <c r="K1690" s="116">
        <v>0</v>
      </c>
      <c r="L1690" s="116">
        <v>0</v>
      </c>
      <c r="M1690" s="116">
        <v>0</v>
      </c>
      <c r="N1690" s="116">
        <v>0</v>
      </c>
      <c r="O1690" s="116">
        <v>0</v>
      </c>
      <c r="P1690" s="120">
        <v>0</v>
      </c>
      <c r="Q1690" s="27" t="str">
        <f>IF(G1690="01 Jan 1900","Unregistered","Registered")</f>
        <v>Registered</v>
      </c>
      <c r="R1690" s="121">
        <f>I1690/H1690</f>
        <v>1</v>
      </c>
      <c r="T1690" s="117">
        <f t="shared" si="124"/>
        <v>0</v>
      </c>
      <c r="U1690" s="117">
        <f t="shared" si="125"/>
        <v>0</v>
      </c>
    </row>
    <row r="1691" spans="1:21" x14ac:dyDescent="0.3">
      <c r="A1691" s="114">
        <v>9625</v>
      </c>
      <c r="B1691" s="114" t="s">
        <v>1657</v>
      </c>
      <c r="C1691" s="114" t="s">
        <v>1254</v>
      </c>
      <c r="D1691" s="114" t="s">
        <v>8915</v>
      </c>
      <c r="E1691" s="114" t="s">
        <v>8914</v>
      </c>
      <c r="F1691" s="115">
        <v>44386</v>
      </c>
      <c r="G1691" s="114" t="s">
        <v>5505</v>
      </c>
      <c r="H1691" s="116">
        <v>4495000</v>
      </c>
      <c r="I1691" s="116">
        <v>4495000</v>
      </c>
      <c r="J1691" s="116">
        <v>4495000</v>
      </c>
      <c r="K1691" s="116">
        <v>0</v>
      </c>
      <c r="L1691" s="116">
        <v>0</v>
      </c>
      <c r="M1691" s="116">
        <v>0</v>
      </c>
      <c r="N1691" s="116">
        <v>0</v>
      </c>
      <c r="O1691" s="116">
        <v>0</v>
      </c>
      <c r="P1691" s="120">
        <v>0</v>
      </c>
      <c r="Q1691" s="27" t="str">
        <f>IF(G1691="01 Jan 1900","Unregistered","Registered")</f>
        <v>Registered</v>
      </c>
      <c r="R1691" s="121">
        <f>I1691/H1691</f>
        <v>1</v>
      </c>
      <c r="T1691" s="117">
        <f t="shared" si="124"/>
        <v>0</v>
      </c>
      <c r="U1691" s="117">
        <f t="shared" si="125"/>
        <v>0</v>
      </c>
    </row>
    <row r="1692" spans="1:21" x14ac:dyDescent="0.3">
      <c r="A1692" s="114">
        <v>9626</v>
      </c>
      <c r="B1692" s="114" t="s">
        <v>1657</v>
      </c>
      <c r="C1692" s="114" t="s">
        <v>1254</v>
      </c>
      <c r="D1692" s="114" t="s">
        <v>8916</v>
      </c>
      <c r="E1692" s="114" t="s">
        <v>8917</v>
      </c>
      <c r="F1692" s="115">
        <v>44926</v>
      </c>
      <c r="G1692" s="114" t="s">
        <v>5127</v>
      </c>
      <c r="H1692" s="116">
        <v>4211000</v>
      </c>
      <c r="I1692" s="116">
        <v>4211000</v>
      </c>
      <c r="J1692" s="116">
        <v>4211000</v>
      </c>
      <c r="K1692" s="116">
        <v>0</v>
      </c>
      <c r="L1692" s="116">
        <v>0</v>
      </c>
      <c r="M1692" s="116">
        <v>0</v>
      </c>
      <c r="N1692" s="116">
        <v>0</v>
      </c>
      <c r="O1692" s="116">
        <v>0</v>
      </c>
      <c r="P1692" s="120">
        <v>0</v>
      </c>
      <c r="Q1692" s="27" t="str">
        <f>IF(G1692="01 Jan 1900","Unregistered","Registered")</f>
        <v>Registered</v>
      </c>
      <c r="R1692" s="121">
        <f>I1692/H1692</f>
        <v>1</v>
      </c>
      <c r="T1692" s="117">
        <f t="shared" si="124"/>
        <v>0</v>
      </c>
      <c r="U1692" s="117">
        <f t="shared" si="125"/>
        <v>0</v>
      </c>
    </row>
    <row r="1693" spans="1:21" x14ac:dyDescent="0.3">
      <c r="A1693" s="114">
        <v>9627</v>
      </c>
      <c r="B1693" s="114" t="s">
        <v>1657</v>
      </c>
      <c r="C1693" s="114" t="s">
        <v>1254</v>
      </c>
      <c r="D1693" s="114" t="s">
        <v>8918</v>
      </c>
      <c r="E1693" s="114" t="s">
        <v>8919</v>
      </c>
      <c r="F1693" s="115">
        <v>45291</v>
      </c>
      <c r="G1693" s="114" t="s">
        <v>1504</v>
      </c>
      <c r="H1693" s="116">
        <v>4469328</v>
      </c>
      <c r="I1693" s="116">
        <v>4469328</v>
      </c>
      <c r="J1693" s="116">
        <v>4469328</v>
      </c>
      <c r="K1693" s="116">
        <v>0</v>
      </c>
      <c r="L1693" s="116">
        <v>0</v>
      </c>
      <c r="M1693" s="116">
        <v>0</v>
      </c>
      <c r="N1693" s="116">
        <v>0</v>
      </c>
      <c r="O1693" s="116">
        <v>0</v>
      </c>
      <c r="P1693" s="120">
        <v>0</v>
      </c>
      <c r="Q1693" s="27" t="str">
        <f>IF(G1693="01 Jan 1900","Unregistered","Registered")</f>
        <v>Registered</v>
      </c>
      <c r="R1693" s="121">
        <f>I1693/H1693</f>
        <v>1</v>
      </c>
      <c r="T1693" s="117">
        <f t="shared" si="124"/>
        <v>0</v>
      </c>
      <c r="U1693" s="117">
        <f t="shared" si="125"/>
        <v>0</v>
      </c>
    </row>
    <row r="1694" spans="1:21" x14ac:dyDescent="0.3">
      <c r="A1694" s="114">
        <v>9628</v>
      </c>
      <c r="B1694" s="114" t="s">
        <v>1657</v>
      </c>
      <c r="C1694" s="114" t="s">
        <v>1254</v>
      </c>
      <c r="D1694" s="114" t="s">
        <v>8920</v>
      </c>
      <c r="E1694" s="114" t="s">
        <v>8921</v>
      </c>
      <c r="F1694" s="115">
        <v>45278</v>
      </c>
      <c r="G1694" s="114" t="s">
        <v>8922</v>
      </c>
      <c r="H1694" s="116">
        <v>4920000</v>
      </c>
      <c r="I1694" s="116">
        <v>4920000</v>
      </c>
      <c r="J1694" s="116">
        <v>4920000</v>
      </c>
      <c r="K1694" s="116">
        <v>0</v>
      </c>
      <c r="L1694" s="116">
        <v>0</v>
      </c>
      <c r="M1694" s="116">
        <v>0</v>
      </c>
      <c r="N1694" s="116">
        <v>0</v>
      </c>
      <c r="O1694" s="116">
        <v>0</v>
      </c>
      <c r="P1694" s="120">
        <v>0</v>
      </c>
      <c r="Q1694" s="27" t="str">
        <f>IF(G1694="01 Jan 1900","Unregistered","Registered")</f>
        <v>Registered</v>
      </c>
      <c r="R1694" s="121">
        <f>I1694/H1694</f>
        <v>1</v>
      </c>
      <c r="T1694" s="117">
        <f t="shared" si="124"/>
        <v>0</v>
      </c>
      <c r="U1694" s="117">
        <f t="shared" si="125"/>
        <v>0</v>
      </c>
    </row>
    <row r="1695" spans="1:21" x14ac:dyDescent="0.3">
      <c r="A1695" s="114">
        <v>9629</v>
      </c>
      <c r="B1695" s="114" t="s">
        <v>1657</v>
      </c>
      <c r="C1695" s="114" t="s">
        <v>1254</v>
      </c>
      <c r="D1695" s="114" t="s">
        <v>8923</v>
      </c>
      <c r="E1695" s="114" t="s">
        <v>8924</v>
      </c>
      <c r="F1695" s="115">
        <v>45382</v>
      </c>
      <c r="G1695" s="114" t="s">
        <v>5049</v>
      </c>
      <c r="H1695" s="116">
        <v>4968765</v>
      </c>
      <c r="I1695" s="116">
        <v>4968765</v>
      </c>
      <c r="J1695" s="116">
        <v>4968765</v>
      </c>
      <c r="K1695" s="116">
        <v>0</v>
      </c>
      <c r="L1695" s="116">
        <v>0</v>
      </c>
      <c r="M1695" s="116">
        <v>0</v>
      </c>
      <c r="N1695" s="116">
        <v>0</v>
      </c>
      <c r="O1695" s="116">
        <v>0</v>
      </c>
      <c r="P1695" s="120">
        <v>0</v>
      </c>
      <c r="Q1695" s="27" t="str">
        <f>IF(G1695="01 Jan 1900","Unregistered","Registered")</f>
        <v>Registered</v>
      </c>
      <c r="R1695" s="121">
        <f>I1695/H1695</f>
        <v>1</v>
      </c>
      <c r="T1695" s="117">
        <f t="shared" si="124"/>
        <v>0</v>
      </c>
      <c r="U1695" s="117">
        <f t="shared" si="125"/>
        <v>0</v>
      </c>
    </row>
    <row r="1696" spans="1:21" x14ac:dyDescent="0.3">
      <c r="A1696" s="114">
        <v>9630</v>
      </c>
      <c r="B1696" s="114" t="s">
        <v>1657</v>
      </c>
      <c r="C1696" s="114" t="s">
        <v>1254</v>
      </c>
      <c r="D1696" s="114" t="s">
        <v>8925</v>
      </c>
      <c r="E1696" s="114" t="s">
        <v>8926</v>
      </c>
      <c r="F1696" s="115">
        <v>45344</v>
      </c>
      <c r="G1696" s="114" t="s">
        <v>5360</v>
      </c>
      <c r="H1696" s="116">
        <v>4454721</v>
      </c>
      <c r="I1696" s="116">
        <v>4454721</v>
      </c>
      <c r="J1696" s="116">
        <v>4454721</v>
      </c>
      <c r="K1696" s="116">
        <v>0</v>
      </c>
      <c r="L1696" s="116">
        <v>0</v>
      </c>
      <c r="M1696" s="116">
        <v>0</v>
      </c>
      <c r="N1696" s="116">
        <v>0</v>
      </c>
      <c r="O1696" s="116">
        <v>0</v>
      </c>
      <c r="P1696" s="120">
        <v>0</v>
      </c>
      <c r="Q1696" s="27" t="str">
        <f>IF(G1696="01 Jan 1900","Unregistered","Registered")</f>
        <v>Registered</v>
      </c>
      <c r="R1696" s="121">
        <f>I1696/H1696</f>
        <v>1</v>
      </c>
      <c r="T1696" s="117">
        <f t="shared" si="124"/>
        <v>0</v>
      </c>
      <c r="U1696" s="117">
        <f t="shared" si="125"/>
        <v>0</v>
      </c>
    </row>
    <row r="1697" spans="1:21" x14ac:dyDescent="0.3">
      <c r="A1697" s="114">
        <v>9631</v>
      </c>
      <c r="B1697" s="114" t="s">
        <v>1657</v>
      </c>
      <c r="C1697" s="114" t="s">
        <v>1254</v>
      </c>
      <c r="D1697" s="114" t="s">
        <v>8927</v>
      </c>
      <c r="E1697" s="114" t="s">
        <v>8928</v>
      </c>
      <c r="F1697" s="115">
        <v>45290</v>
      </c>
      <c r="G1697" s="114" t="s">
        <v>5375</v>
      </c>
      <c r="H1697" s="116">
        <v>4489008</v>
      </c>
      <c r="I1697" s="116">
        <v>4489008</v>
      </c>
      <c r="J1697" s="116">
        <v>4489008</v>
      </c>
      <c r="K1697" s="116">
        <v>0</v>
      </c>
      <c r="L1697" s="116">
        <v>0</v>
      </c>
      <c r="M1697" s="116">
        <v>0</v>
      </c>
      <c r="N1697" s="116">
        <v>0</v>
      </c>
      <c r="O1697" s="116">
        <v>0</v>
      </c>
      <c r="P1697" s="120">
        <v>0</v>
      </c>
      <c r="Q1697" s="27" t="str">
        <f>IF(G1697="01 Jan 1900","Unregistered","Registered")</f>
        <v>Registered</v>
      </c>
      <c r="R1697" s="121">
        <f>I1697/H1697</f>
        <v>1</v>
      </c>
      <c r="T1697" s="117">
        <f t="shared" si="124"/>
        <v>0</v>
      </c>
      <c r="U1697" s="117">
        <f t="shared" si="125"/>
        <v>0</v>
      </c>
    </row>
    <row r="1698" spans="1:21" x14ac:dyDescent="0.3">
      <c r="A1698" s="114">
        <v>9632</v>
      </c>
      <c r="B1698" s="114" t="s">
        <v>1657</v>
      </c>
      <c r="C1698" s="114" t="s">
        <v>1254</v>
      </c>
      <c r="D1698" s="114" t="s">
        <v>8929</v>
      </c>
      <c r="E1698" s="114" t="s">
        <v>8930</v>
      </c>
      <c r="F1698" s="115">
        <v>45199</v>
      </c>
      <c r="G1698" s="114" t="s">
        <v>5613</v>
      </c>
      <c r="H1698" s="116">
        <v>4826500</v>
      </c>
      <c r="I1698" s="116">
        <v>4826500</v>
      </c>
      <c r="J1698" s="116">
        <v>4826500</v>
      </c>
      <c r="K1698" s="116">
        <v>0</v>
      </c>
      <c r="L1698" s="116">
        <v>0</v>
      </c>
      <c r="M1698" s="116">
        <v>0</v>
      </c>
      <c r="N1698" s="116">
        <v>0</v>
      </c>
      <c r="O1698" s="116">
        <v>0</v>
      </c>
      <c r="P1698" s="120">
        <v>0</v>
      </c>
      <c r="Q1698" s="27" t="str">
        <f>IF(G1698="01 Jan 1900","Unregistered","Registered")</f>
        <v>Registered</v>
      </c>
      <c r="R1698" s="121">
        <f>I1698/H1698</f>
        <v>1</v>
      </c>
      <c r="T1698" s="117">
        <f t="shared" si="124"/>
        <v>0</v>
      </c>
      <c r="U1698" s="117">
        <f t="shared" si="125"/>
        <v>0</v>
      </c>
    </row>
    <row r="1699" spans="1:21" x14ac:dyDescent="0.3">
      <c r="A1699" s="114">
        <v>9633</v>
      </c>
      <c r="B1699" s="114" t="s">
        <v>1657</v>
      </c>
      <c r="C1699" s="114" t="s">
        <v>1254</v>
      </c>
      <c r="D1699" s="114" t="s">
        <v>8931</v>
      </c>
      <c r="E1699" s="114" t="s">
        <v>8932</v>
      </c>
      <c r="F1699" s="115">
        <v>45290</v>
      </c>
      <c r="G1699" s="114" t="s">
        <v>4376</v>
      </c>
      <c r="H1699" s="116">
        <v>4905000</v>
      </c>
      <c r="I1699" s="116">
        <v>4905000</v>
      </c>
      <c r="J1699" s="116">
        <v>4905000</v>
      </c>
      <c r="K1699" s="116">
        <v>0</v>
      </c>
      <c r="L1699" s="116">
        <v>0</v>
      </c>
      <c r="M1699" s="116">
        <v>0</v>
      </c>
      <c r="N1699" s="116">
        <v>0</v>
      </c>
      <c r="O1699" s="116">
        <v>0</v>
      </c>
      <c r="P1699" s="120">
        <v>0</v>
      </c>
      <c r="Q1699" s="27" t="str">
        <f>IF(G1699="01 Jan 1900","Unregistered","Registered")</f>
        <v>Registered</v>
      </c>
      <c r="R1699" s="121">
        <f>I1699/H1699</f>
        <v>1</v>
      </c>
      <c r="T1699" s="117">
        <f t="shared" si="124"/>
        <v>0</v>
      </c>
      <c r="U1699" s="117">
        <f t="shared" si="125"/>
        <v>0</v>
      </c>
    </row>
    <row r="1700" spans="1:21" x14ac:dyDescent="0.3">
      <c r="A1700" s="114">
        <v>9634</v>
      </c>
      <c r="B1700" s="114" t="s">
        <v>1657</v>
      </c>
      <c r="C1700" s="114" t="s">
        <v>1254</v>
      </c>
      <c r="D1700" s="114" t="s">
        <v>8933</v>
      </c>
      <c r="E1700" s="114" t="s">
        <v>8934</v>
      </c>
      <c r="F1700" s="115">
        <v>45316</v>
      </c>
      <c r="G1700" s="114" t="s">
        <v>2950</v>
      </c>
      <c r="H1700" s="116">
        <v>4495923</v>
      </c>
      <c r="I1700" s="116">
        <v>4495923</v>
      </c>
      <c r="J1700" s="116">
        <v>4495923</v>
      </c>
      <c r="K1700" s="116">
        <v>0</v>
      </c>
      <c r="L1700" s="116">
        <v>0</v>
      </c>
      <c r="M1700" s="116">
        <v>0</v>
      </c>
      <c r="N1700" s="116">
        <v>0</v>
      </c>
      <c r="O1700" s="116">
        <v>0</v>
      </c>
      <c r="P1700" s="120">
        <v>0</v>
      </c>
      <c r="Q1700" s="27" t="str">
        <f>IF(G1700="01 Jan 1900","Unregistered","Registered")</f>
        <v>Registered</v>
      </c>
      <c r="R1700" s="121">
        <f>I1700/H1700</f>
        <v>1</v>
      </c>
      <c r="T1700" s="117">
        <f t="shared" si="124"/>
        <v>0</v>
      </c>
      <c r="U1700" s="117">
        <f t="shared" si="125"/>
        <v>0</v>
      </c>
    </row>
    <row r="1701" spans="1:21" x14ac:dyDescent="0.3">
      <c r="A1701" s="114">
        <v>9635</v>
      </c>
      <c r="B1701" s="114" t="s">
        <v>1657</v>
      </c>
      <c r="C1701" s="114" t="s">
        <v>1254</v>
      </c>
      <c r="D1701" s="114" t="s">
        <v>8935</v>
      </c>
      <c r="E1701" s="114" t="s">
        <v>8936</v>
      </c>
      <c r="F1701" s="115">
        <v>45198</v>
      </c>
      <c r="G1701" s="114" t="s">
        <v>2595</v>
      </c>
      <c r="H1701" s="116">
        <v>4403666</v>
      </c>
      <c r="I1701" s="116">
        <v>4403666</v>
      </c>
      <c r="J1701" s="116">
        <v>4403666</v>
      </c>
      <c r="K1701" s="116">
        <v>0</v>
      </c>
      <c r="L1701" s="116">
        <v>0</v>
      </c>
      <c r="M1701" s="116">
        <v>0</v>
      </c>
      <c r="N1701" s="116">
        <v>0</v>
      </c>
      <c r="O1701" s="116">
        <v>0</v>
      </c>
      <c r="P1701" s="120">
        <v>0</v>
      </c>
      <c r="Q1701" s="27" t="str">
        <f>IF(G1701="01 Jan 1900","Unregistered","Registered")</f>
        <v>Registered</v>
      </c>
      <c r="R1701" s="121">
        <f>I1701/H1701</f>
        <v>1</v>
      </c>
      <c r="T1701" s="117">
        <f t="shared" ref="T1701:T1764" si="126">L1701+M1701+N1701+O1701+P1701</f>
        <v>0</v>
      </c>
      <c r="U1701" s="117">
        <f t="shared" ref="U1701:U1764" si="127">K1701-T1701</f>
        <v>0</v>
      </c>
    </row>
    <row r="1702" spans="1:21" x14ac:dyDescent="0.3">
      <c r="A1702" s="114">
        <v>9636</v>
      </c>
      <c r="B1702" s="114" t="s">
        <v>1657</v>
      </c>
      <c r="C1702" s="114" t="s">
        <v>1254</v>
      </c>
      <c r="D1702" s="114" t="s">
        <v>8937</v>
      </c>
      <c r="E1702" s="114" t="s">
        <v>8938</v>
      </c>
      <c r="F1702" s="115">
        <v>45185</v>
      </c>
      <c r="G1702" s="114" t="s">
        <v>5185</v>
      </c>
      <c r="H1702" s="116">
        <v>4826500</v>
      </c>
      <c r="I1702" s="116">
        <v>4826500</v>
      </c>
      <c r="J1702" s="116">
        <v>4826500</v>
      </c>
      <c r="K1702" s="116">
        <v>0</v>
      </c>
      <c r="L1702" s="116">
        <v>0</v>
      </c>
      <c r="M1702" s="116">
        <v>0</v>
      </c>
      <c r="N1702" s="116">
        <v>0</v>
      </c>
      <c r="O1702" s="116">
        <v>0</v>
      </c>
      <c r="P1702" s="120">
        <v>0</v>
      </c>
      <c r="Q1702" s="27" t="str">
        <f>IF(G1702="01 Jan 1900","Unregistered","Registered")</f>
        <v>Registered</v>
      </c>
      <c r="R1702" s="121">
        <f>I1702/H1702</f>
        <v>1</v>
      </c>
      <c r="T1702" s="117">
        <f t="shared" si="126"/>
        <v>0</v>
      </c>
      <c r="U1702" s="117">
        <f t="shared" si="127"/>
        <v>0</v>
      </c>
    </row>
    <row r="1703" spans="1:21" x14ac:dyDescent="0.3">
      <c r="A1703" s="114">
        <v>9637</v>
      </c>
      <c r="B1703" s="114" t="s">
        <v>1657</v>
      </c>
      <c r="C1703" s="114" t="s">
        <v>1254</v>
      </c>
      <c r="D1703" s="114" t="s">
        <v>8939</v>
      </c>
      <c r="E1703" s="114" t="s">
        <v>8940</v>
      </c>
      <c r="F1703" s="115">
        <v>45194</v>
      </c>
      <c r="G1703" s="114" t="s">
        <v>5384</v>
      </c>
      <c r="H1703" s="116">
        <v>4713705</v>
      </c>
      <c r="I1703" s="116">
        <v>4713705</v>
      </c>
      <c r="J1703" s="116">
        <v>4713705</v>
      </c>
      <c r="K1703" s="116">
        <v>0</v>
      </c>
      <c r="L1703" s="116">
        <v>0</v>
      </c>
      <c r="M1703" s="116">
        <v>0</v>
      </c>
      <c r="N1703" s="116">
        <v>0</v>
      </c>
      <c r="O1703" s="116">
        <v>0</v>
      </c>
      <c r="P1703" s="120">
        <v>0</v>
      </c>
      <c r="Q1703" s="27" t="str">
        <f>IF(G1703="01 Jan 1900","Unregistered","Registered")</f>
        <v>Registered</v>
      </c>
      <c r="R1703" s="121">
        <f>I1703/H1703</f>
        <v>1</v>
      </c>
      <c r="T1703" s="117">
        <f t="shared" si="126"/>
        <v>0</v>
      </c>
      <c r="U1703" s="117">
        <f t="shared" si="127"/>
        <v>0</v>
      </c>
    </row>
    <row r="1704" spans="1:21" x14ac:dyDescent="0.3">
      <c r="A1704" s="114">
        <v>9638</v>
      </c>
      <c r="B1704" s="114" t="s">
        <v>1657</v>
      </c>
      <c r="C1704" s="114" t="s">
        <v>1254</v>
      </c>
      <c r="D1704" s="114" t="s">
        <v>8941</v>
      </c>
      <c r="E1704" s="114" t="s">
        <v>8942</v>
      </c>
      <c r="F1704" s="115">
        <v>45322</v>
      </c>
      <c r="G1704" s="114" t="s">
        <v>5392</v>
      </c>
      <c r="H1704" s="116">
        <v>5003100</v>
      </c>
      <c r="I1704" s="116">
        <v>5003100</v>
      </c>
      <c r="J1704" s="116">
        <v>5003100</v>
      </c>
      <c r="K1704" s="116">
        <v>0</v>
      </c>
      <c r="L1704" s="116">
        <v>0</v>
      </c>
      <c r="M1704" s="116">
        <v>0</v>
      </c>
      <c r="N1704" s="116">
        <v>0</v>
      </c>
      <c r="O1704" s="116">
        <v>0</v>
      </c>
      <c r="P1704" s="120">
        <v>0</v>
      </c>
      <c r="Q1704" s="27" t="str">
        <f>IF(G1704="01 Jan 1900","Unregistered","Registered")</f>
        <v>Registered</v>
      </c>
      <c r="R1704" s="121">
        <f>I1704/H1704</f>
        <v>1</v>
      </c>
      <c r="T1704" s="117">
        <f t="shared" si="126"/>
        <v>0</v>
      </c>
      <c r="U1704" s="117">
        <f t="shared" si="127"/>
        <v>0</v>
      </c>
    </row>
    <row r="1705" spans="1:21" x14ac:dyDescent="0.3">
      <c r="A1705" s="114">
        <v>9639</v>
      </c>
      <c r="B1705" s="114" t="s">
        <v>1657</v>
      </c>
      <c r="C1705" s="114" t="s">
        <v>1254</v>
      </c>
      <c r="D1705" s="114" t="s">
        <v>8943</v>
      </c>
      <c r="E1705" s="114" t="s">
        <v>8944</v>
      </c>
      <c r="F1705" s="115">
        <v>44650</v>
      </c>
      <c r="G1705" s="114" t="s">
        <v>5363</v>
      </c>
      <c r="H1705" s="116">
        <v>4000000</v>
      </c>
      <c r="I1705" s="116">
        <v>4000000</v>
      </c>
      <c r="J1705" s="116">
        <v>4000000</v>
      </c>
      <c r="K1705" s="116">
        <v>0</v>
      </c>
      <c r="L1705" s="116">
        <v>0</v>
      </c>
      <c r="M1705" s="116">
        <v>0</v>
      </c>
      <c r="N1705" s="116">
        <v>0</v>
      </c>
      <c r="O1705" s="116">
        <v>0</v>
      </c>
      <c r="P1705" s="120">
        <v>0</v>
      </c>
      <c r="Q1705" s="27" t="str">
        <f>IF(G1705="01 Jan 1900","Unregistered","Registered")</f>
        <v>Registered</v>
      </c>
      <c r="R1705" s="121">
        <f>I1705/H1705</f>
        <v>1</v>
      </c>
      <c r="T1705" s="117">
        <f t="shared" si="126"/>
        <v>0</v>
      </c>
      <c r="U1705" s="117">
        <f t="shared" si="127"/>
        <v>0</v>
      </c>
    </row>
    <row r="1706" spans="1:21" x14ac:dyDescent="0.3">
      <c r="A1706" s="114">
        <v>9640</v>
      </c>
      <c r="B1706" s="114" t="s">
        <v>1657</v>
      </c>
      <c r="C1706" s="114" t="s">
        <v>1254</v>
      </c>
      <c r="D1706" s="114" t="s">
        <v>8945</v>
      </c>
      <c r="E1706" s="114" t="s">
        <v>8946</v>
      </c>
      <c r="F1706" s="115">
        <v>45169</v>
      </c>
      <c r="G1706" s="114" t="s">
        <v>3476</v>
      </c>
      <c r="H1706" s="116">
        <v>4330584</v>
      </c>
      <c r="I1706" s="116">
        <v>4330584</v>
      </c>
      <c r="J1706" s="116">
        <v>4330584</v>
      </c>
      <c r="K1706" s="116">
        <v>0</v>
      </c>
      <c r="L1706" s="116">
        <v>0</v>
      </c>
      <c r="M1706" s="116">
        <v>0</v>
      </c>
      <c r="N1706" s="116">
        <v>0</v>
      </c>
      <c r="O1706" s="116">
        <v>0</v>
      </c>
      <c r="P1706" s="120">
        <v>0</v>
      </c>
      <c r="Q1706" s="27" t="str">
        <f>IF(G1706="01 Jan 1900","Unregistered","Registered")</f>
        <v>Registered</v>
      </c>
      <c r="R1706" s="121">
        <f>I1706/H1706</f>
        <v>1</v>
      </c>
      <c r="T1706" s="117">
        <f t="shared" si="126"/>
        <v>0</v>
      </c>
      <c r="U1706" s="117">
        <f t="shared" si="127"/>
        <v>0</v>
      </c>
    </row>
    <row r="1707" spans="1:21" x14ac:dyDescent="0.3">
      <c r="A1707" s="114">
        <v>9641</v>
      </c>
      <c r="B1707" s="114" t="s">
        <v>1657</v>
      </c>
      <c r="C1707" s="114" t="s">
        <v>1254</v>
      </c>
      <c r="D1707" s="114" t="s">
        <v>8947</v>
      </c>
      <c r="E1707" s="114" t="s">
        <v>8948</v>
      </c>
      <c r="F1707" s="115">
        <v>44863</v>
      </c>
      <c r="G1707" s="114" t="s">
        <v>5121</v>
      </c>
      <c r="H1707" s="116">
        <v>4610700</v>
      </c>
      <c r="I1707" s="116">
        <v>4610700</v>
      </c>
      <c r="J1707" s="116">
        <v>4610700</v>
      </c>
      <c r="K1707" s="116">
        <v>0</v>
      </c>
      <c r="L1707" s="116">
        <v>0</v>
      </c>
      <c r="M1707" s="116">
        <v>0</v>
      </c>
      <c r="N1707" s="116">
        <v>0</v>
      </c>
      <c r="O1707" s="116">
        <v>0</v>
      </c>
      <c r="P1707" s="120">
        <v>0</v>
      </c>
      <c r="Q1707" s="27" t="str">
        <f>IF(G1707="01 Jan 1900","Unregistered","Registered")</f>
        <v>Registered</v>
      </c>
      <c r="R1707" s="121">
        <f>I1707/H1707</f>
        <v>1</v>
      </c>
      <c r="T1707" s="117">
        <f t="shared" si="126"/>
        <v>0</v>
      </c>
      <c r="U1707" s="117">
        <f t="shared" si="127"/>
        <v>0</v>
      </c>
    </row>
    <row r="1708" spans="1:21" x14ac:dyDescent="0.3">
      <c r="A1708" s="114">
        <v>9642</v>
      </c>
      <c r="B1708" s="114" t="s">
        <v>1657</v>
      </c>
      <c r="C1708" s="114" t="s">
        <v>1254</v>
      </c>
      <c r="D1708" s="114" t="s">
        <v>8949</v>
      </c>
      <c r="E1708" s="114" t="s">
        <v>8950</v>
      </c>
      <c r="F1708" s="115">
        <v>45278</v>
      </c>
      <c r="G1708" s="114" t="s">
        <v>3584</v>
      </c>
      <c r="H1708" s="116">
        <v>4404690</v>
      </c>
      <c r="I1708" s="116">
        <v>4404690</v>
      </c>
      <c r="J1708" s="116">
        <v>4404690</v>
      </c>
      <c r="K1708" s="116">
        <v>0</v>
      </c>
      <c r="L1708" s="116">
        <v>0</v>
      </c>
      <c r="M1708" s="116">
        <v>0</v>
      </c>
      <c r="N1708" s="116">
        <v>0</v>
      </c>
      <c r="O1708" s="116">
        <v>0</v>
      </c>
      <c r="P1708" s="120">
        <v>0</v>
      </c>
      <c r="Q1708" s="27" t="str">
        <f>IF(G1708="01 Jan 1900","Unregistered","Registered")</f>
        <v>Registered</v>
      </c>
      <c r="R1708" s="121">
        <f>I1708/H1708</f>
        <v>1</v>
      </c>
      <c r="T1708" s="117">
        <f t="shared" si="126"/>
        <v>0</v>
      </c>
      <c r="U1708" s="117">
        <f t="shared" si="127"/>
        <v>0</v>
      </c>
    </row>
    <row r="1709" spans="1:21" x14ac:dyDescent="0.3">
      <c r="A1709" s="114">
        <v>9643</v>
      </c>
      <c r="B1709" s="114" t="s">
        <v>1657</v>
      </c>
      <c r="C1709" s="114" t="s">
        <v>1254</v>
      </c>
      <c r="D1709" s="114" t="s">
        <v>8951</v>
      </c>
      <c r="E1709" s="114" t="s">
        <v>8952</v>
      </c>
      <c r="F1709" s="115">
        <v>45076</v>
      </c>
      <c r="G1709" s="114" t="s">
        <v>2515</v>
      </c>
      <c r="H1709" s="116">
        <v>4737429</v>
      </c>
      <c r="I1709" s="116">
        <v>4737429</v>
      </c>
      <c r="J1709" s="116">
        <v>4737429</v>
      </c>
      <c r="K1709" s="116">
        <v>0</v>
      </c>
      <c r="L1709" s="116">
        <v>0</v>
      </c>
      <c r="M1709" s="116">
        <v>0</v>
      </c>
      <c r="N1709" s="116">
        <v>0</v>
      </c>
      <c r="O1709" s="116">
        <v>0</v>
      </c>
      <c r="P1709" s="120">
        <v>0</v>
      </c>
      <c r="Q1709" s="27" t="str">
        <f>IF(G1709="01 Jan 1900","Unregistered","Registered")</f>
        <v>Registered</v>
      </c>
      <c r="R1709" s="121">
        <f>I1709/H1709</f>
        <v>1</v>
      </c>
      <c r="T1709" s="117">
        <f t="shared" si="126"/>
        <v>0</v>
      </c>
      <c r="U1709" s="117">
        <f t="shared" si="127"/>
        <v>0</v>
      </c>
    </row>
    <row r="1710" spans="1:21" x14ac:dyDescent="0.3">
      <c r="A1710" s="114">
        <v>9644</v>
      </c>
      <c r="B1710" s="114" t="s">
        <v>1657</v>
      </c>
      <c r="C1710" s="114" t="s">
        <v>1254</v>
      </c>
      <c r="D1710" s="114" t="s">
        <v>8953</v>
      </c>
      <c r="E1710" s="114" t="s">
        <v>8954</v>
      </c>
      <c r="F1710" s="115">
        <v>44561</v>
      </c>
      <c r="G1710" s="114" t="s">
        <v>5365</v>
      </c>
      <c r="H1710" s="116">
        <v>4495000</v>
      </c>
      <c r="I1710" s="116">
        <v>4495000</v>
      </c>
      <c r="J1710" s="116">
        <v>4495000</v>
      </c>
      <c r="K1710" s="116">
        <v>0</v>
      </c>
      <c r="L1710" s="116">
        <v>0</v>
      </c>
      <c r="M1710" s="116">
        <v>0</v>
      </c>
      <c r="N1710" s="116">
        <v>0</v>
      </c>
      <c r="O1710" s="116">
        <v>0</v>
      </c>
      <c r="P1710" s="120">
        <v>0</v>
      </c>
      <c r="Q1710" s="27" t="str">
        <f>IF(G1710="01 Jan 1900","Unregistered","Registered")</f>
        <v>Registered</v>
      </c>
      <c r="R1710" s="121">
        <f>I1710/H1710</f>
        <v>1</v>
      </c>
      <c r="T1710" s="117">
        <f t="shared" si="126"/>
        <v>0</v>
      </c>
      <c r="U1710" s="117">
        <f t="shared" si="127"/>
        <v>0</v>
      </c>
    </row>
    <row r="1711" spans="1:21" x14ac:dyDescent="0.3">
      <c r="A1711" s="114">
        <v>9645</v>
      </c>
      <c r="B1711" s="114" t="s">
        <v>1657</v>
      </c>
      <c r="C1711" s="114" t="s">
        <v>1254</v>
      </c>
      <c r="D1711" s="114" t="s">
        <v>8955</v>
      </c>
      <c r="E1711" s="114" t="s">
        <v>8956</v>
      </c>
      <c r="F1711" s="115">
        <v>45290</v>
      </c>
      <c r="G1711" s="114" t="s">
        <v>3765</v>
      </c>
      <c r="H1711" s="116">
        <v>4855950</v>
      </c>
      <c r="I1711" s="116">
        <v>4855950</v>
      </c>
      <c r="J1711" s="116">
        <v>4855950</v>
      </c>
      <c r="K1711" s="116">
        <v>0</v>
      </c>
      <c r="L1711" s="116">
        <v>0</v>
      </c>
      <c r="M1711" s="116">
        <v>0</v>
      </c>
      <c r="N1711" s="116">
        <v>0</v>
      </c>
      <c r="O1711" s="116">
        <v>0</v>
      </c>
      <c r="P1711" s="120">
        <v>0</v>
      </c>
      <c r="Q1711" s="27" t="str">
        <f>IF(G1711="01 Jan 1900","Unregistered","Registered")</f>
        <v>Registered</v>
      </c>
      <c r="R1711" s="121">
        <f>I1711/H1711</f>
        <v>1</v>
      </c>
      <c r="T1711" s="117">
        <f t="shared" si="126"/>
        <v>0</v>
      </c>
      <c r="U1711" s="117">
        <f t="shared" si="127"/>
        <v>0</v>
      </c>
    </row>
    <row r="1712" spans="1:21" x14ac:dyDescent="0.3">
      <c r="A1712" s="114">
        <v>9646</v>
      </c>
      <c r="B1712" s="114" t="s">
        <v>1657</v>
      </c>
      <c r="C1712" s="114" t="s">
        <v>1254</v>
      </c>
      <c r="D1712" s="114" t="s">
        <v>8957</v>
      </c>
      <c r="E1712" s="114" t="s">
        <v>8958</v>
      </c>
      <c r="F1712" s="115">
        <v>45287</v>
      </c>
      <c r="G1712" s="114" t="s">
        <v>6026</v>
      </c>
      <c r="H1712" s="116">
        <v>4905000</v>
      </c>
      <c r="I1712" s="116">
        <v>4905000</v>
      </c>
      <c r="J1712" s="116">
        <v>4905000</v>
      </c>
      <c r="K1712" s="116">
        <v>0</v>
      </c>
      <c r="L1712" s="116">
        <v>0</v>
      </c>
      <c r="M1712" s="116">
        <v>0</v>
      </c>
      <c r="N1712" s="116">
        <v>0</v>
      </c>
      <c r="O1712" s="116">
        <v>0</v>
      </c>
      <c r="P1712" s="120">
        <v>0</v>
      </c>
      <c r="Q1712" s="27" t="str">
        <f>IF(G1712="01 Jan 1900","Unregistered","Registered")</f>
        <v>Registered</v>
      </c>
      <c r="R1712" s="121">
        <f>I1712/H1712</f>
        <v>1</v>
      </c>
      <c r="T1712" s="117">
        <f t="shared" si="126"/>
        <v>0</v>
      </c>
      <c r="U1712" s="117">
        <f t="shared" si="127"/>
        <v>0</v>
      </c>
    </row>
    <row r="1713" spans="1:21" x14ac:dyDescent="0.3">
      <c r="A1713" s="114">
        <v>9647</v>
      </c>
      <c r="B1713" s="114" t="s">
        <v>1657</v>
      </c>
      <c r="C1713" s="114" t="s">
        <v>1254</v>
      </c>
      <c r="D1713" s="114" t="s">
        <v>8959</v>
      </c>
      <c r="E1713" s="114" t="s">
        <v>4050</v>
      </c>
      <c r="F1713" s="115">
        <v>44956</v>
      </c>
      <c r="G1713" s="114" t="s">
        <v>4963</v>
      </c>
      <c r="H1713" s="116">
        <v>4495000</v>
      </c>
      <c r="I1713" s="116">
        <v>4495000</v>
      </c>
      <c r="J1713" s="116">
        <v>4495000</v>
      </c>
      <c r="K1713" s="116">
        <v>0</v>
      </c>
      <c r="L1713" s="116">
        <v>0</v>
      </c>
      <c r="M1713" s="116">
        <v>0</v>
      </c>
      <c r="N1713" s="116">
        <v>0</v>
      </c>
      <c r="O1713" s="116">
        <v>0</v>
      </c>
      <c r="P1713" s="120">
        <v>0</v>
      </c>
      <c r="Q1713" s="27" t="str">
        <f>IF(G1713="01 Jan 1900","Unregistered","Registered")</f>
        <v>Registered</v>
      </c>
      <c r="R1713" s="121">
        <f>I1713/H1713</f>
        <v>1</v>
      </c>
      <c r="T1713" s="117">
        <f t="shared" si="126"/>
        <v>0</v>
      </c>
      <c r="U1713" s="117">
        <f t="shared" si="127"/>
        <v>0</v>
      </c>
    </row>
    <row r="1714" spans="1:21" x14ac:dyDescent="0.3">
      <c r="A1714" s="114">
        <v>9648</v>
      </c>
      <c r="B1714" s="114" t="s">
        <v>1657</v>
      </c>
      <c r="C1714" s="114" t="s">
        <v>1254</v>
      </c>
      <c r="D1714" s="114" t="s">
        <v>8960</v>
      </c>
      <c r="E1714" s="114" t="s">
        <v>4050</v>
      </c>
      <c r="F1714" s="115">
        <v>44956</v>
      </c>
      <c r="G1714" s="114" t="s">
        <v>4963</v>
      </c>
      <c r="H1714" s="116">
        <v>4495000</v>
      </c>
      <c r="I1714" s="116">
        <v>4495000</v>
      </c>
      <c r="J1714" s="116">
        <v>4495000</v>
      </c>
      <c r="K1714" s="116">
        <v>0</v>
      </c>
      <c r="L1714" s="116">
        <v>0</v>
      </c>
      <c r="M1714" s="116">
        <v>0</v>
      </c>
      <c r="N1714" s="116">
        <v>0</v>
      </c>
      <c r="O1714" s="116">
        <v>0</v>
      </c>
      <c r="P1714" s="120">
        <v>0</v>
      </c>
      <c r="Q1714" s="27" t="str">
        <f>IF(G1714="01 Jan 1900","Unregistered","Registered")</f>
        <v>Registered</v>
      </c>
      <c r="R1714" s="121">
        <f>I1714/H1714</f>
        <v>1</v>
      </c>
      <c r="T1714" s="117">
        <f t="shared" si="126"/>
        <v>0</v>
      </c>
      <c r="U1714" s="117">
        <f t="shared" si="127"/>
        <v>0</v>
      </c>
    </row>
    <row r="1715" spans="1:21" x14ac:dyDescent="0.3">
      <c r="A1715" s="114">
        <v>9649</v>
      </c>
      <c r="B1715" s="114" t="s">
        <v>1657</v>
      </c>
      <c r="C1715" s="114" t="s">
        <v>1254</v>
      </c>
      <c r="D1715" s="114" t="s">
        <v>8961</v>
      </c>
      <c r="E1715" s="114" t="s">
        <v>8962</v>
      </c>
      <c r="F1715" s="115">
        <v>45105</v>
      </c>
      <c r="G1715" s="114" t="s">
        <v>2998</v>
      </c>
      <c r="H1715" s="116">
        <v>4669560</v>
      </c>
      <c r="I1715" s="116">
        <v>4669560</v>
      </c>
      <c r="J1715" s="116">
        <v>4669560</v>
      </c>
      <c r="K1715" s="116">
        <v>0</v>
      </c>
      <c r="L1715" s="116">
        <v>0</v>
      </c>
      <c r="M1715" s="116">
        <v>0</v>
      </c>
      <c r="N1715" s="116">
        <v>0</v>
      </c>
      <c r="O1715" s="116">
        <v>0</v>
      </c>
      <c r="P1715" s="120">
        <v>0</v>
      </c>
      <c r="Q1715" s="27" t="str">
        <f>IF(G1715="01 Jan 1900","Unregistered","Registered")</f>
        <v>Registered</v>
      </c>
      <c r="R1715" s="121">
        <f>I1715/H1715</f>
        <v>1</v>
      </c>
      <c r="T1715" s="117">
        <f t="shared" si="126"/>
        <v>0</v>
      </c>
      <c r="U1715" s="117">
        <f t="shared" si="127"/>
        <v>0</v>
      </c>
    </row>
    <row r="1716" spans="1:21" x14ac:dyDescent="0.3">
      <c r="A1716" s="114">
        <v>9650</v>
      </c>
      <c r="B1716" s="114" t="s">
        <v>1657</v>
      </c>
      <c r="C1716" s="114" t="s">
        <v>1254</v>
      </c>
      <c r="D1716" s="114" t="s">
        <v>8963</v>
      </c>
      <c r="E1716" s="114" t="s">
        <v>8964</v>
      </c>
      <c r="F1716" s="115">
        <v>45356</v>
      </c>
      <c r="G1716" s="114" t="s">
        <v>3184</v>
      </c>
      <c r="H1716" s="116">
        <v>5003100</v>
      </c>
      <c r="I1716" s="116">
        <v>5003100</v>
      </c>
      <c r="J1716" s="116">
        <v>5003100</v>
      </c>
      <c r="K1716" s="116">
        <v>0</v>
      </c>
      <c r="L1716" s="116">
        <v>0</v>
      </c>
      <c r="M1716" s="116">
        <v>0</v>
      </c>
      <c r="N1716" s="116">
        <v>0</v>
      </c>
      <c r="O1716" s="116">
        <v>0</v>
      </c>
      <c r="P1716" s="120">
        <v>0</v>
      </c>
      <c r="Q1716" s="27" t="str">
        <f>IF(G1716="01 Jan 1900","Unregistered","Registered")</f>
        <v>Registered</v>
      </c>
      <c r="R1716" s="121">
        <f>I1716/H1716</f>
        <v>1</v>
      </c>
      <c r="T1716" s="117">
        <f t="shared" si="126"/>
        <v>0</v>
      </c>
      <c r="U1716" s="117">
        <f t="shared" si="127"/>
        <v>0</v>
      </c>
    </row>
    <row r="1717" spans="1:21" x14ac:dyDescent="0.3">
      <c r="A1717" s="114">
        <v>9651</v>
      </c>
      <c r="B1717" s="114" t="s">
        <v>1657</v>
      </c>
      <c r="C1717" s="114" t="s">
        <v>1254</v>
      </c>
      <c r="D1717" s="114" t="s">
        <v>8965</v>
      </c>
      <c r="E1717" s="114" t="s">
        <v>8966</v>
      </c>
      <c r="F1717" s="115">
        <v>45012</v>
      </c>
      <c r="G1717" s="114" t="s">
        <v>2632</v>
      </c>
      <c r="H1717" s="116">
        <v>4688600</v>
      </c>
      <c r="I1717" s="116">
        <v>4688600</v>
      </c>
      <c r="J1717" s="116">
        <v>4688600</v>
      </c>
      <c r="K1717" s="116">
        <v>0</v>
      </c>
      <c r="L1717" s="116">
        <v>0</v>
      </c>
      <c r="M1717" s="116">
        <v>0</v>
      </c>
      <c r="N1717" s="116">
        <v>0</v>
      </c>
      <c r="O1717" s="116">
        <v>0</v>
      </c>
      <c r="P1717" s="120">
        <v>0</v>
      </c>
      <c r="Q1717" s="27" t="str">
        <f>IF(G1717="01 Jan 1900","Unregistered","Registered")</f>
        <v>Registered</v>
      </c>
      <c r="R1717" s="121">
        <f>I1717/H1717</f>
        <v>1</v>
      </c>
      <c r="T1717" s="117">
        <f t="shared" si="126"/>
        <v>0</v>
      </c>
      <c r="U1717" s="117">
        <f t="shared" si="127"/>
        <v>0</v>
      </c>
    </row>
    <row r="1718" spans="1:21" x14ac:dyDescent="0.3">
      <c r="A1718" s="114">
        <v>9652</v>
      </c>
      <c r="B1718" s="114" t="s">
        <v>1657</v>
      </c>
      <c r="C1718" s="114" t="s">
        <v>1254</v>
      </c>
      <c r="D1718" s="114" t="s">
        <v>8967</v>
      </c>
      <c r="E1718" s="114" t="s">
        <v>8968</v>
      </c>
      <c r="F1718" s="115">
        <v>44608</v>
      </c>
      <c r="G1718" s="114" t="s">
        <v>5226</v>
      </c>
      <c r="H1718" s="116">
        <v>4495000</v>
      </c>
      <c r="I1718" s="116">
        <v>4495000</v>
      </c>
      <c r="J1718" s="116">
        <v>4495000</v>
      </c>
      <c r="K1718" s="116">
        <v>0</v>
      </c>
      <c r="L1718" s="116">
        <v>0</v>
      </c>
      <c r="M1718" s="116">
        <v>0</v>
      </c>
      <c r="N1718" s="116">
        <v>0</v>
      </c>
      <c r="O1718" s="116">
        <v>0</v>
      </c>
      <c r="P1718" s="120">
        <v>0</v>
      </c>
      <c r="Q1718" s="27" t="str">
        <f>IF(G1718="01 Jan 1900","Unregistered","Registered")</f>
        <v>Registered</v>
      </c>
      <c r="R1718" s="121">
        <f>I1718/H1718</f>
        <v>1</v>
      </c>
      <c r="T1718" s="117">
        <f t="shared" si="126"/>
        <v>0</v>
      </c>
      <c r="U1718" s="117">
        <f t="shared" si="127"/>
        <v>0</v>
      </c>
    </row>
    <row r="1719" spans="1:21" x14ac:dyDescent="0.3">
      <c r="A1719" s="114">
        <v>9653</v>
      </c>
      <c r="B1719" s="114" t="s">
        <v>1657</v>
      </c>
      <c r="C1719" s="114" t="s">
        <v>1254</v>
      </c>
      <c r="D1719" s="114" t="s">
        <v>8969</v>
      </c>
      <c r="E1719" s="114" t="s">
        <v>8970</v>
      </c>
      <c r="F1719" s="115">
        <v>45105</v>
      </c>
      <c r="G1719" s="114" t="s">
        <v>3476</v>
      </c>
      <c r="H1719" s="116">
        <v>4495000</v>
      </c>
      <c r="I1719" s="116">
        <v>4495000</v>
      </c>
      <c r="J1719" s="116">
        <v>4495000</v>
      </c>
      <c r="K1719" s="116">
        <v>0</v>
      </c>
      <c r="L1719" s="116">
        <v>0</v>
      </c>
      <c r="M1719" s="116">
        <v>0</v>
      </c>
      <c r="N1719" s="116">
        <v>0</v>
      </c>
      <c r="O1719" s="116">
        <v>0</v>
      </c>
      <c r="P1719" s="120">
        <v>0</v>
      </c>
      <c r="Q1719" s="27" t="str">
        <f>IF(G1719="01 Jan 1900","Unregistered","Registered")</f>
        <v>Registered</v>
      </c>
      <c r="R1719" s="121">
        <f>I1719/H1719</f>
        <v>1</v>
      </c>
      <c r="T1719" s="117">
        <f t="shared" si="126"/>
        <v>0</v>
      </c>
      <c r="U1719" s="117">
        <f t="shared" si="127"/>
        <v>0</v>
      </c>
    </row>
    <row r="1720" spans="1:21" x14ac:dyDescent="0.3">
      <c r="A1720" s="114">
        <v>9654</v>
      </c>
      <c r="B1720" s="114" t="s">
        <v>1657</v>
      </c>
      <c r="C1720" s="114" t="s">
        <v>1254</v>
      </c>
      <c r="D1720" s="114" t="s">
        <v>8971</v>
      </c>
      <c r="E1720" s="114" t="s">
        <v>8972</v>
      </c>
      <c r="F1720" s="115">
        <v>45105</v>
      </c>
      <c r="G1720" s="114" t="s">
        <v>3476</v>
      </c>
      <c r="H1720" s="116">
        <v>4495000</v>
      </c>
      <c r="I1720" s="116">
        <v>4495000</v>
      </c>
      <c r="J1720" s="116">
        <v>4495000</v>
      </c>
      <c r="K1720" s="116">
        <v>0</v>
      </c>
      <c r="L1720" s="116">
        <v>0</v>
      </c>
      <c r="M1720" s="116">
        <v>0</v>
      </c>
      <c r="N1720" s="116">
        <v>0</v>
      </c>
      <c r="O1720" s="116">
        <v>0</v>
      </c>
      <c r="P1720" s="120">
        <v>0</v>
      </c>
      <c r="Q1720" s="27" t="str">
        <f>IF(G1720="01 Jan 1900","Unregistered","Registered")</f>
        <v>Registered</v>
      </c>
      <c r="R1720" s="121">
        <f>I1720/H1720</f>
        <v>1</v>
      </c>
      <c r="T1720" s="117">
        <f t="shared" si="126"/>
        <v>0</v>
      </c>
      <c r="U1720" s="117">
        <f t="shared" si="127"/>
        <v>0</v>
      </c>
    </row>
    <row r="1721" spans="1:21" x14ac:dyDescent="0.3">
      <c r="A1721" s="114">
        <v>39</v>
      </c>
      <c r="B1721" s="114" t="s">
        <v>130</v>
      </c>
      <c r="C1721" s="114" t="s">
        <v>24</v>
      </c>
      <c r="D1721" s="114" t="s">
        <v>1448</v>
      </c>
      <c r="E1721" s="114" t="s">
        <v>1449</v>
      </c>
      <c r="F1721" s="115">
        <v>44978</v>
      </c>
      <c r="G1721" s="114" t="s">
        <v>1450</v>
      </c>
      <c r="H1721" s="116">
        <v>11391882</v>
      </c>
      <c r="I1721" s="116">
        <v>10252690</v>
      </c>
      <c r="J1721" s="116">
        <v>1139200</v>
      </c>
      <c r="K1721" s="116">
        <v>9113490</v>
      </c>
      <c r="L1721" s="116">
        <v>0</v>
      </c>
      <c r="M1721" s="116">
        <v>0</v>
      </c>
      <c r="N1721" s="116">
        <v>0</v>
      </c>
      <c r="O1721" s="116">
        <v>0</v>
      </c>
      <c r="P1721" s="120">
        <v>9113490</v>
      </c>
      <c r="Q1721" s="27" t="str">
        <f>IF(G1721="01 Jan 1900","Unregistered","Registered")</f>
        <v>Registered</v>
      </c>
      <c r="R1721" s="121">
        <f>I1721/H1721</f>
        <v>0.8999996664291291</v>
      </c>
      <c r="T1721" s="117">
        <f t="shared" si="126"/>
        <v>9113490</v>
      </c>
      <c r="U1721" s="117">
        <f t="shared" si="127"/>
        <v>0</v>
      </c>
    </row>
    <row r="1722" spans="1:21" x14ac:dyDescent="0.3">
      <c r="A1722" s="114">
        <v>46</v>
      </c>
      <c r="B1722" s="114" t="s">
        <v>130</v>
      </c>
      <c r="C1722" s="114" t="s">
        <v>24</v>
      </c>
      <c r="D1722" s="114" t="s">
        <v>1469</v>
      </c>
      <c r="E1722" s="114" t="s">
        <v>1470</v>
      </c>
      <c r="F1722" s="115">
        <v>46094</v>
      </c>
      <c r="G1722" s="114" t="s">
        <v>1471</v>
      </c>
      <c r="H1722" s="116">
        <v>11032609</v>
      </c>
      <c r="I1722" s="116">
        <v>9377713</v>
      </c>
      <c r="J1722" s="116">
        <v>1103261</v>
      </c>
      <c r="K1722" s="116">
        <v>8274452</v>
      </c>
      <c r="L1722" s="116">
        <v>8274452</v>
      </c>
      <c r="M1722" s="116">
        <v>0</v>
      </c>
      <c r="N1722" s="116">
        <v>0</v>
      </c>
      <c r="O1722" s="116">
        <v>0</v>
      </c>
      <c r="P1722" s="120">
        <v>0</v>
      </c>
      <c r="Q1722" s="27" t="str">
        <f>IF(G1722="01 Jan 1900","Unregistered","Registered")</f>
        <v>Registered</v>
      </c>
      <c r="R1722" s="121">
        <f>I1722/H1722</f>
        <v>0.84999957852217911</v>
      </c>
      <c r="T1722" s="117">
        <f t="shared" si="126"/>
        <v>8274452</v>
      </c>
      <c r="U1722" s="117">
        <f t="shared" si="127"/>
        <v>0</v>
      </c>
    </row>
    <row r="1723" spans="1:21" x14ac:dyDescent="0.3">
      <c r="A1723" s="114">
        <v>62</v>
      </c>
      <c r="B1723" s="114" t="s">
        <v>130</v>
      </c>
      <c r="C1723" s="114" t="s">
        <v>24</v>
      </c>
      <c r="D1723" s="114" t="s">
        <v>1512</v>
      </c>
      <c r="E1723" s="114" t="s">
        <v>1513</v>
      </c>
      <c r="F1723" s="115">
        <v>44942</v>
      </c>
      <c r="G1723" s="114" t="s">
        <v>1514</v>
      </c>
      <c r="H1723" s="116">
        <v>11121900</v>
      </c>
      <c r="I1723" s="116">
        <v>9453615</v>
      </c>
      <c r="J1723" s="116">
        <v>2712472</v>
      </c>
      <c r="K1723" s="116">
        <v>6741143</v>
      </c>
      <c r="L1723" s="116">
        <v>0</v>
      </c>
      <c r="M1723" s="116">
        <v>0</v>
      </c>
      <c r="N1723" s="116">
        <v>0</v>
      </c>
      <c r="O1723" s="116">
        <v>556095</v>
      </c>
      <c r="P1723" s="120">
        <v>6185048</v>
      </c>
      <c r="Q1723" s="27" t="str">
        <f>IF(G1723="01 Jan 1900","Unregistered","Registered")</f>
        <v>Registered</v>
      </c>
      <c r="R1723" s="121">
        <f>I1723/H1723</f>
        <v>0.85</v>
      </c>
      <c r="T1723" s="117">
        <f t="shared" si="126"/>
        <v>6741143</v>
      </c>
      <c r="U1723" s="117">
        <f t="shared" si="127"/>
        <v>0</v>
      </c>
    </row>
    <row r="1724" spans="1:21" x14ac:dyDescent="0.3">
      <c r="A1724" s="114">
        <v>67</v>
      </c>
      <c r="B1724" s="114" t="s">
        <v>130</v>
      </c>
      <c r="C1724" s="114" t="s">
        <v>24</v>
      </c>
      <c r="D1724" s="114" t="s">
        <v>1525</v>
      </c>
      <c r="E1724" s="114" t="s">
        <v>1526</v>
      </c>
      <c r="F1724" s="115">
        <v>44942</v>
      </c>
      <c r="G1724" s="114" t="s">
        <v>1527</v>
      </c>
      <c r="H1724" s="116">
        <v>7649133</v>
      </c>
      <c r="I1724" s="116">
        <v>6884222</v>
      </c>
      <c r="J1724" s="116">
        <v>400000</v>
      </c>
      <c r="K1724" s="116">
        <v>6484222</v>
      </c>
      <c r="L1724" s="116">
        <v>382457</v>
      </c>
      <c r="M1724" s="116">
        <v>0</v>
      </c>
      <c r="N1724" s="116">
        <v>0</v>
      </c>
      <c r="O1724" s="116">
        <v>0</v>
      </c>
      <c r="P1724" s="120">
        <v>6101765</v>
      </c>
      <c r="Q1724" s="27" t="str">
        <f>IF(G1724="01 Jan 1900","Unregistered","Registered")</f>
        <v>Registered</v>
      </c>
      <c r="R1724" s="121">
        <f>I1724/H1724</f>
        <v>0.90000030068767267</v>
      </c>
      <c r="T1724" s="117">
        <f t="shared" si="126"/>
        <v>6484222</v>
      </c>
      <c r="U1724" s="117">
        <f t="shared" si="127"/>
        <v>0</v>
      </c>
    </row>
    <row r="1725" spans="1:21" x14ac:dyDescent="0.3">
      <c r="A1725" s="114">
        <v>127</v>
      </c>
      <c r="B1725" s="114" t="s">
        <v>130</v>
      </c>
      <c r="C1725" s="114" t="s">
        <v>24</v>
      </c>
      <c r="D1725" s="114" t="s">
        <v>1682</v>
      </c>
      <c r="E1725" s="114" t="s">
        <v>1683</v>
      </c>
      <c r="F1725" s="115">
        <v>44942</v>
      </c>
      <c r="G1725" s="114" t="s">
        <v>1514</v>
      </c>
      <c r="H1725" s="116">
        <v>7683150</v>
      </c>
      <c r="I1725" s="116">
        <v>6530683</v>
      </c>
      <c r="J1725" s="116">
        <v>2277832</v>
      </c>
      <c r="K1725" s="116">
        <v>4252851</v>
      </c>
      <c r="L1725" s="116">
        <v>0</v>
      </c>
      <c r="M1725" s="116">
        <v>0</v>
      </c>
      <c r="N1725" s="116">
        <v>0</v>
      </c>
      <c r="O1725" s="116">
        <v>384158</v>
      </c>
      <c r="P1725" s="120">
        <v>3868693</v>
      </c>
      <c r="Q1725" s="27" t="str">
        <f>IF(G1725="01 Jan 1900","Unregistered","Registered")</f>
        <v>Registered</v>
      </c>
      <c r="R1725" s="121">
        <f>I1725/H1725</f>
        <v>0.85000071585222203</v>
      </c>
      <c r="T1725" s="117">
        <f t="shared" si="126"/>
        <v>4252851</v>
      </c>
      <c r="U1725" s="117">
        <f t="shared" si="127"/>
        <v>0</v>
      </c>
    </row>
    <row r="1726" spans="1:21" x14ac:dyDescent="0.3">
      <c r="A1726" s="114">
        <v>288</v>
      </c>
      <c r="B1726" s="114" t="s">
        <v>130</v>
      </c>
      <c r="C1726" s="114" t="s">
        <v>24</v>
      </c>
      <c r="D1726" s="114" t="s">
        <v>2076</v>
      </c>
      <c r="E1726" s="114" t="s">
        <v>2077</v>
      </c>
      <c r="F1726" s="115">
        <v>44942</v>
      </c>
      <c r="G1726" s="114" t="s">
        <v>2078</v>
      </c>
      <c r="H1726" s="116">
        <v>7649133</v>
      </c>
      <c r="I1726" s="116">
        <v>6884222</v>
      </c>
      <c r="J1726" s="116">
        <v>4900000</v>
      </c>
      <c r="K1726" s="116">
        <v>1984222</v>
      </c>
      <c r="L1726" s="116">
        <v>382457</v>
      </c>
      <c r="M1726" s="116">
        <v>0</v>
      </c>
      <c r="N1726" s="116">
        <v>0</v>
      </c>
      <c r="O1726" s="116">
        <v>0</v>
      </c>
      <c r="P1726" s="120">
        <v>1601765</v>
      </c>
      <c r="Q1726" s="27" t="str">
        <f>IF(G1726="01 Jan 1900","Unregistered","Registered")</f>
        <v>Registered</v>
      </c>
      <c r="R1726" s="121">
        <f>I1726/H1726</f>
        <v>0.90000030068767267</v>
      </c>
      <c r="T1726" s="117">
        <f t="shared" si="126"/>
        <v>1984222</v>
      </c>
      <c r="U1726" s="117">
        <f t="shared" si="127"/>
        <v>0</v>
      </c>
    </row>
    <row r="1727" spans="1:21" x14ac:dyDescent="0.3">
      <c r="A1727" s="114">
        <v>423</v>
      </c>
      <c r="B1727" s="114" t="s">
        <v>130</v>
      </c>
      <c r="C1727" s="114" t="s">
        <v>24</v>
      </c>
      <c r="D1727" s="114" t="s">
        <v>2373</v>
      </c>
      <c r="E1727" s="114" t="s">
        <v>2374</v>
      </c>
      <c r="F1727" s="115">
        <v>44918</v>
      </c>
      <c r="G1727" s="114" t="s">
        <v>2375</v>
      </c>
      <c r="H1727" s="116">
        <v>11308680</v>
      </c>
      <c r="I1727" s="116">
        <v>10177810</v>
      </c>
      <c r="J1727" s="116">
        <v>8981508</v>
      </c>
      <c r="K1727" s="116">
        <v>1196302</v>
      </c>
      <c r="L1727" s="116">
        <v>0</v>
      </c>
      <c r="M1727" s="116">
        <v>1130868</v>
      </c>
      <c r="N1727" s="116">
        <v>0</v>
      </c>
      <c r="O1727" s="116">
        <v>0</v>
      </c>
      <c r="P1727" s="120">
        <v>65434</v>
      </c>
      <c r="Q1727" s="27" t="str">
        <f>IF(G1727="01 Jan 1900","Unregistered","Registered")</f>
        <v>Registered</v>
      </c>
      <c r="R1727" s="121">
        <f>I1727/H1727</f>
        <v>0.89999982314469951</v>
      </c>
      <c r="T1727" s="117">
        <f t="shared" si="126"/>
        <v>1196302</v>
      </c>
      <c r="U1727" s="117">
        <f t="shared" si="127"/>
        <v>0</v>
      </c>
    </row>
    <row r="1728" spans="1:21" x14ac:dyDescent="0.3">
      <c r="A1728" s="114">
        <v>572</v>
      </c>
      <c r="B1728" s="114" t="s">
        <v>130</v>
      </c>
      <c r="C1728" s="114" t="s">
        <v>24</v>
      </c>
      <c r="D1728" s="114" t="s">
        <v>2749</v>
      </c>
      <c r="E1728" s="114" t="s">
        <v>2750</v>
      </c>
      <c r="F1728" s="115">
        <v>45002</v>
      </c>
      <c r="G1728" s="114" t="s">
        <v>2751</v>
      </c>
      <c r="H1728" s="116">
        <v>7820391</v>
      </c>
      <c r="I1728" s="116">
        <v>7038357</v>
      </c>
      <c r="J1728" s="116">
        <v>6256317</v>
      </c>
      <c r="K1728" s="116">
        <v>782040</v>
      </c>
      <c r="L1728" s="116">
        <v>391020</v>
      </c>
      <c r="M1728" s="116">
        <v>391020</v>
      </c>
      <c r="N1728" s="116">
        <v>0</v>
      </c>
      <c r="O1728" s="116">
        <v>0</v>
      </c>
      <c r="P1728" s="120">
        <v>0</v>
      </c>
      <c r="Q1728" s="27" t="str">
        <f>IF(G1728="01 Jan 1900","Unregistered","Registered")</f>
        <v>Registered</v>
      </c>
      <c r="R1728" s="121">
        <f>I1728/H1728</f>
        <v>0.90000065214130598</v>
      </c>
      <c r="T1728" s="117">
        <f t="shared" si="126"/>
        <v>782040</v>
      </c>
      <c r="U1728" s="117">
        <f t="shared" si="127"/>
        <v>0</v>
      </c>
    </row>
    <row r="1729" spans="1:21" x14ac:dyDescent="0.3">
      <c r="A1729" s="114">
        <v>649</v>
      </c>
      <c r="B1729" s="114" t="s">
        <v>130</v>
      </c>
      <c r="C1729" s="114" t="s">
        <v>24</v>
      </c>
      <c r="D1729" s="114" t="s">
        <v>2932</v>
      </c>
      <c r="E1729" s="114" t="s">
        <v>2933</v>
      </c>
      <c r="F1729" s="115">
        <v>45472</v>
      </c>
      <c r="G1729" s="114" t="s">
        <v>2908</v>
      </c>
      <c r="H1729" s="116">
        <v>12329178</v>
      </c>
      <c r="I1729" s="116">
        <v>11096260</v>
      </c>
      <c r="J1729" s="116">
        <v>10479801</v>
      </c>
      <c r="K1729" s="116">
        <v>616459</v>
      </c>
      <c r="L1729" s="116">
        <v>0</v>
      </c>
      <c r="M1729" s="116">
        <v>616459</v>
      </c>
      <c r="N1729" s="116">
        <v>0</v>
      </c>
      <c r="O1729" s="116">
        <v>0</v>
      </c>
      <c r="P1729" s="120">
        <v>0</v>
      </c>
      <c r="Q1729" s="27" t="str">
        <f>IF(G1729="01 Jan 1900","Unregistered","Registered")</f>
        <v>Registered</v>
      </c>
      <c r="R1729" s="121">
        <f>I1729/H1729</f>
        <v>0.89999998377831836</v>
      </c>
      <c r="T1729" s="117">
        <f t="shared" si="126"/>
        <v>616459</v>
      </c>
      <c r="U1729" s="117">
        <f t="shared" si="127"/>
        <v>0</v>
      </c>
    </row>
    <row r="1730" spans="1:21" x14ac:dyDescent="0.3">
      <c r="A1730" s="114">
        <v>666</v>
      </c>
      <c r="B1730" s="114" t="s">
        <v>130</v>
      </c>
      <c r="C1730" s="114" t="s">
        <v>24</v>
      </c>
      <c r="D1730" s="114" t="s">
        <v>2975</v>
      </c>
      <c r="E1730" s="114" t="s">
        <v>2976</v>
      </c>
      <c r="F1730" s="115">
        <v>45382</v>
      </c>
      <c r="G1730" s="114" t="s">
        <v>1940</v>
      </c>
      <c r="H1730" s="116">
        <v>11970900</v>
      </c>
      <c r="I1730" s="116">
        <v>10773810</v>
      </c>
      <c r="J1730" s="116">
        <v>10175265</v>
      </c>
      <c r="K1730" s="116">
        <v>598545</v>
      </c>
      <c r="L1730" s="116">
        <v>0</v>
      </c>
      <c r="M1730" s="116">
        <v>598545</v>
      </c>
      <c r="N1730" s="116">
        <v>0</v>
      </c>
      <c r="O1730" s="116">
        <v>0</v>
      </c>
      <c r="P1730" s="120">
        <v>0</v>
      </c>
      <c r="Q1730" s="27" t="str">
        <f>IF(G1730="01 Jan 1900","Unregistered","Registered")</f>
        <v>Registered</v>
      </c>
      <c r="R1730" s="121">
        <f>I1730/H1730</f>
        <v>0.9</v>
      </c>
      <c r="T1730" s="117">
        <f t="shared" si="126"/>
        <v>598545</v>
      </c>
      <c r="U1730" s="117">
        <f t="shared" si="127"/>
        <v>0</v>
      </c>
    </row>
    <row r="1731" spans="1:21" x14ac:dyDescent="0.3">
      <c r="A1731" s="114">
        <v>667</v>
      </c>
      <c r="B1731" s="114" t="s">
        <v>130</v>
      </c>
      <c r="C1731" s="114" t="s">
        <v>24</v>
      </c>
      <c r="D1731" s="114" t="s">
        <v>2977</v>
      </c>
      <c r="E1731" s="114" t="s">
        <v>2978</v>
      </c>
      <c r="F1731" s="115">
        <v>45260</v>
      </c>
      <c r="G1731" s="114" t="s">
        <v>2979</v>
      </c>
      <c r="H1731" s="116">
        <v>11928450</v>
      </c>
      <c r="I1731" s="116">
        <v>10735611</v>
      </c>
      <c r="J1731" s="116">
        <v>10139188</v>
      </c>
      <c r="K1731" s="116">
        <v>596423</v>
      </c>
      <c r="L1731" s="116">
        <v>0</v>
      </c>
      <c r="M1731" s="116">
        <v>596423</v>
      </c>
      <c r="N1731" s="116">
        <v>0</v>
      </c>
      <c r="O1731" s="116">
        <v>0</v>
      </c>
      <c r="P1731" s="120">
        <v>0</v>
      </c>
      <c r="Q1731" s="27" t="str">
        <f>IF(G1731="01 Jan 1900","Unregistered","Registered")</f>
        <v>Registered</v>
      </c>
      <c r="R1731" s="121">
        <f>I1731/H1731</f>
        <v>0.90000050299913237</v>
      </c>
      <c r="T1731" s="117">
        <f t="shared" si="126"/>
        <v>596423</v>
      </c>
      <c r="U1731" s="117">
        <f t="shared" si="127"/>
        <v>0</v>
      </c>
    </row>
    <row r="1732" spans="1:21" x14ac:dyDescent="0.3">
      <c r="A1732" s="114">
        <v>695</v>
      </c>
      <c r="B1732" s="114" t="s">
        <v>130</v>
      </c>
      <c r="C1732" s="114" t="s">
        <v>24</v>
      </c>
      <c r="D1732" s="114" t="s">
        <v>3051</v>
      </c>
      <c r="E1732" s="114" t="s">
        <v>3052</v>
      </c>
      <c r="F1732" s="115">
        <v>44926</v>
      </c>
      <c r="G1732" s="114" t="s">
        <v>3053</v>
      </c>
      <c r="H1732" s="116">
        <v>11614320</v>
      </c>
      <c r="I1732" s="116">
        <v>10452890</v>
      </c>
      <c r="J1732" s="116">
        <v>9872174</v>
      </c>
      <c r="K1732" s="116">
        <v>580716</v>
      </c>
      <c r="L1732" s="116">
        <v>0</v>
      </c>
      <c r="M1732" s="116">
        <v>580716</v>
      </c>
      <c r="N1732" s="116">
        <v>0</v>
      </c>
      <c r="O1732" s="116">
        <v>0</v>
      </c>
      <c r="P1732" s="120">
        <v>0</v>
      </c>
      <c r="Q1732" s="27" t="str">
        <f>IF(G1732="01 Jan 1900","Unregistered","Registered")</f>
        <v>Registered</v>
      </c>
      <c r="R1732" s="121">
        <f>I1732/H1732</f>
        <v>0.90000017220121364</v>
      </c>
      <c r="T1732" s="117">
        <f t="shared" si="126"/>
        <v>580716</v>
      </c>
      <c r="U1732" s="117">
        <f t="shared" si="127"/>
        <v>0</v>
      </c>
    </row>
    <row r="1733" spans="1:21" x14ac:dyDescent="0.3">
      <c r="A1733" s="114">
        <v>710</v>
      </c>
      <c r="B1733" s="114" t="s">
        <v>130</v>
      </c>
      <c r="C1733" s="114" t="s">
        <v>24</v>
      </c>
      <c r="D1733" s="114" t="s">
        <v>3092</v>
      </c>
      <c r="E1733" s="114" t="s">
        <v>3093</v>
      </c>
      <c r="F1733" s="115">
        <v>45007</v>
      </c>
      <c r="G1733" s="114" t="s">
        <v>3094</v>
      </c>
      <c r="H1733" s="116">
        <v>11481876</v>
      </c>
      <c r="I1733" s="116">
        <v>10333689</v>
      </c>
      <c r="J1733" s="116">
        <v>9759594.5999999996</v>
      </c>
      <c r="K1733" s="116">
        <v>574094.4</v>
      </c>
      <c r="L1733" s="116">
        <v>0</v>
      </c>
      <c r="M1733" s="116">
        <v>574094</v>
      </c>
      <c r="N1733" s="116">
        <v>0</v>
      </c>
      <c r="O1733" s="116">
        <v>0.4</v>
      </c>
      <c r="P1733" s="120">
        <v>0</v>
      </c>
      <c r="Q1733" s="27" t="str">
        <f>IF(G1733="01 Jan 1900","Unregistered","Registered")</f>
        <v>Registered</v>
      </c>
      <c r="R1733" s="121">
        <f>I1733/H1733</f>
        <v>0.90000005225626889</v>
      </c>
      <c r="T1733" s="117">
        <f t="shared" si="126"/>
        <v>574094.4</v>
      </c>
      <c r="U1733" s="117">
        <f t="shared" si="127"/>
        <v>0</v>
      </c>
    </row>
    <row r="1734" spans="1:21" x14ac:dyDescent="0.3">
      <c r="A1734" s="114">
        <v>725</v>
      </c>
      <c r="B1734" s="114" t="s">
        <v>130</v>
      </c>
      <c r="C1734" s="114" t="s">
        <v>24</v>
      </c>
      <c r="D1734" s="114" t="s">
        <v>3128</v>
      </c>
      <c r="E1734" s="114" t="s">
        <v>3129</v>
      </c>
      <c r="F1734" s="115">
        <v>45012</v>
      </c>
      <c r="G1734" s="114" t="s">
        <v>3130</v>
      </c>
      <c r="H1734" s="116">
        <v>11334150</v>
      </c>
      <c r="I1734" s="116">
        <v>10200741</v>
      </c>
      <c r="J1734" s="116">
        <v>9634033</v>
      </c>
      <c r="K1734" s="116">
        <v>566708</v>
      </c>
      <c r="L1734" s="116">
        <v>0</v>
      </c>
      <c r="M1734" s="116">
        <v>566708</v>
      </c>
      <c r="N1734" s="116">
        <v>0</v>
      </c>
      <c r="O1734" s="116">
        <v>0</v>
      </c>
      <c r="P1734" s="120">
        <v>0</v>
      </c>
      <c r="Q1734" s="27" t="str">
        <f>IF(G1734="01 Jan 1900","Unregistered","Registered")</f>
        <v>Registered</v>
      </c>
      <c r="R1734" s="121">
        <f>I1734/H1734</f>
        <v>0.90000052937361863</v>
      </c>
      <c r="T1734" s="117">
        <f t="shared" si="126"/>
        <v>566708</v>
      </c>
      <c r="U1734" s="117">
        <f t="shared" si="127"/>
        <v>0</v>
      </c>
    </row>
    <row r="1735" spans="1:21" x14ac:dyDescent="0.3">
      <c r="A1735" s="114">
        <v>818</v>
      </c>
      <c r="B1735" s="114" t="s">
        <v>130</v>
      </c>
      <c r="C1735" s="114" t="s">
        <v>24</v>
      </c>
      <c r="D1735" s="114" t="s">
        <v>3351</v>
      </c>
      <c r="E1735" s="114" t="s">
        <v>2397</v>
      </c>
      <c r="F1735" s="115">
        <v>45392</v>
      </c>
      <c r="G1735" s="114" t="s">
        <v>2398</v>
      </c>
      <c r="H1735" s="116">
        <v>8328300</v>
      </c>
      <c r="I1735" s="116">
        <v>7495470</v>
      </c>
      <c r="J1735" s="116">
        <v>7000000</v>
      </c>
      <c r="K1735" s="116">
        <v>495470</v>
      </c>
      <c r="L1735" s="116">
        <v>416415</v>
      </c>
      <c r="M1735" s="116">
        <v>0</v>
      </c>
      <c r="N1735" s="116">
        <v>0</v>
      </c>
      <c r="O1735" s="116">
        <v>0</v>
      </c>
      <c r="P1735" s="120">
        <v>79055</v>
      </c>
      <c r="Q1735" s="27" t="str">
        <f>IF(G1735="01 Jan 1900","Unregistered","Registered")</f>
        <v>Registered</v>
      </c>
      <c r="R1735" s="121">
        <f>I1735/H1735</f>
        <v>0.9</v>
      </c>
      <c r="T1735" s="117">
        <f t="shared" si="126"/>
        <v>495470</v>
      </c>
      <c r="U1735" s="117">
        <f t="shared" si="127"/>
        <v>0</v>
      </c>
    </row>
    <row r="1736" spans="1:21" x14ac:dyDescent="0.3">
      <c r="A1736" s="114">
        <v>883</v>
      </c>
      <c r="B1736" s="114" t="s">
        <v>130</v>
      </c>
      <c r="C1736" s="114" t="s">
        <v>24</v>
      </c>
      <c r="D1736" s="114" t="s">
        <v>3506</v>
      </c>
      <c r="E1736" s="114" t="s">
        <v>3507</v>
      </c>
      <c r="F1736" s="115">
        <v>45433</v>
      </c>
      <c r="G1736" s="114" t="s">
        <v>3508</v>
      </c>
      <c r="H1736" s="116">
        <v>8445600</v>
      </c>
      <c r="I1736" s="116">
        <v>7601040</v>
      </c>
      <c r="J1736" s="116">
        <v>7178760</v>
      </c>
      <c r="K1736" s="116">
        <v>422280</v>
      </c>
      <c r="L1736" s="116">
        <v>0</v>
      </c>
      <c r="M1736" s="116">
        <v>422280</v>
      </c>
      <c r="N1736" s="116">
        <v>0</v>
      </c>
      <c r="O1736" s="116">
        <v>0</v>
      </c>
      <c r="P1736" s="120">
        <v>0</v>
      </c>
      <c r="Q1736" s="27" t="str">
        <f>IF(G1736="01 Jan 1900","Unregistered","Registered")</f>
        <v>Registered</v>
      </c>
      <c r="R1736" s="121">
        <f>I1736/H1736</f>
        <v>0.9</v>
      </c>
      <c r="T1736" s="117">
        <f t="shared" si="126"/>
        <v>422280</v>
      </c>
      <c r="U1736" s="117">
        <f t="shared" si="127"/>
        <v>0</v>
      </c>
    </row>
    <row r="1737" spans="1:21" x14ac:dyDescent="0.3">
      <c r="A1737" s="114">
        <v>897</v>
      </c>
      <c r="B1737" s="114" t="s">
        <v>130</v>
      </c>
      <c r="C1737" s="114" t="s">
        <v>24</v>
      </c>
      <c r="D1737" s="114" t="s">
        <v>3540</v>
      </c>
      <c r="E1737" s="114" t="s">
        <v>3541</v>
      </c>
      <c r="F1737" s="115">
        <v>44942</v>
      </c>
      <c r="G1737" s="114" t="s">
        <v>2911</v>
      </c>
      <c r="H1737" s="116">
        <v>10426000</v>
      </c>
      <c r="I1737" s="116">
        <v>8757715</v>
      </c>
      <c r="J1737" s="116">
        <v>8340800</v>
      </c>
      <c r="K1737" s="116">
        <v>416915</v>
      </c>
      <c r="L1737" s="116">
        <v>0</v>
      </c>
      <c r="M1737" s="116">
        <v>0</v>
      </c>
      <c r="N1737" s="116">
        <v>0</v>
      </c>
      <c r="O1737" s="116">
        <v>0</v>
      </c>
      <c r="P1737" s="120">
        <v>416915</v>
      </c>
      <c r="Q1737" s="27" t="str">
        <f>IF(G1737="01 Jan 1900","Unregistered","Registered")</f>
        <v>Registered</v>
      </c>
      <c r="R1737" s="121">
        <f>I1737/H1737</f>
        <v>0.83998801074237484</v>
      </c>
      <c r="T1737" s="117">
        <f t="shared" si="126"/>
        <v>416915</v>
      </c>
      <c r="U1737" s="117">
        <f t="shared" si="127"/>
        <v>0</v>
      </c>
    </row>
    <row r="1738" spans="1:21" x14ac:dyDescent="0.3">
      <c r="A1738" s="114">
        <v>898</v>
      </c>
      <c r="B1738" s="114" t="s">
        <v>130</v>
      </c>
      <c r="C1738" s="114" t="s">
        <v>24</v>
      </c>
      <c r="D1738" s="114" t="s">
        <v>3542</v>
      </c>
      <c r="E1738" s="114" t="s">
        <v>3543</v>
      </c>
      <c r="F1738" s="115">
        <v>45416</v>
      </c>
      <c r="G1738" s="114" t="s">
        <v>2787</v>
      </c>
      <c r="H1738" s="116">
        <v>8311878</v>
      </c>
      <c r="I1738" s="116">
        <v>7480690</v>
      </c>
      <c r="J1738" s="116">
        <v>7065096</v>
      </c>
      <c r="K1738" s="116">
        <v>415594</v>
      </c>
      <c r="L1738" s="116">
        <v>415594</v>
      </c>
      <c r="M1738" s="116">
        <v>0</v>
      </c>
      <c r="N1738" s="116">
        <v>0</v>
      </c>
      <c r="O1738" s="116">
        <v>0</v>
      </c>
      <c r="P1738" s="120">
        <v>0</v>
      </c>
      <c r="Q1738" s="27" t="str">
        <f>IF(G1738="01 Jan 1900","Unregistered","Registered")</f>
        <v>Registered</v>
      </c>
      <c r="R1738" s="121">
        <f>I1738/H1738</f>
        <v>0.89999997593804915</v>
      </c>
      <c r="T1738" s="117">
        <f t="shared" si="126"/>
        <v>415594</v>
      </c>
      <c r="U1738" s="117">
        <f t="shared" si="127"/>
        <v>0</v>
      </c>
    </row>
    <row r="1739" spans="1:21" x14ac:dyDescent="0.3">
      <c r="A1739" s="114">
        <v>903</v>
      </c>
      <c r="B1739" s="114" t="s">
        <v>130</v>
      </c>
      <c r="C1739" s="114" t="s">
        <v>24</v>
      </c>
      <c r="D1739" s="114" t="s">
        <v>3555</v>
      </c>
      <c r="E1739" s="114" t="s">
        <v>3556</v>
      </c>
      <c r="F1739" s="115">
        <v>44918</v>
      </c>
      <c r="G1739" s="114" t="s">
        <v>2541</v>
      </c>
      <c r="H1739" s="116">
        <v>7683150</v>
      </c>
      <c r="I1739" s="116">
        <v>6914841</v>
      </c>
      <c r="J1739" s="116">
        <v>6501421</v>
      </c>
      <c r="K1739" s="116">
        <v>413420</v>
      </c>
      <c r="L1739" s="116">
        <v>0</v>
      </c>
      <c r="M1739" s="116">
        <v>384158</v>
      </c>
      <c r="N1739" s="116">
        <v>0</v>
      </c>
      <c r="O1739" s="116">
        <v>0</v>
      </c>
      <c r="P1739" s="120">
        <v>29262</v>
      </c>
      <c r="Q1739" s="27" t="str">
        <f>IF(G1739="01 Jan 1900","Unregistered","Registered")</f>
        <v>Registered</v>
      </c>
      <c r="R1739" s="121">
        <f>I1739/H1739</f>
        <v>0.90000078092969682</v>
      </c>
      <c r="T1739" s="117">
        <f t="shared" si="126"/>
        <v>413420</v>
      </c>
      <c r="U1739" s="117">
        <f t="shared" si="127"/>
        <v>0</v>
      </c>
    </row>
    <row r="1740" spans="1:21" x14ac:dyDescent="0.3">
      <c r="A1740" s="114">
        <v>915</v>
      </c>
      <c r="B1740" s="114" t="s">
        <v>130</v>
      </c>
      <c r="C1740" s="114" t="s">
        <v>24</v>
      </c>
      <c r="D1740" s="114" t="s">
        <v>3585</v>
      </c>
      <c r="E1740" s="114" t="s">
        <v>3586</v>
      </c>
      <c r="F1740" s="115">
        <v>45226</v>
      </c>
      <c r="G1740" s="114" t="s">
        <v>1940</v>
      </c>
      <c r="H1740" s="116">
        <v>8176786</v>
      </c>
      <c r="I1740" s="116">
        <v>7359107</v>
      </c>
      <c r="J1740" s="116">
        <v>6950268</v>
      </c>
      <c r="K1740" s="116">
        <v>408839</v>
      </c>
      <c r="L1740" s="116">
        <v>0</v>
      </c>
      <c r="M1740" s="116">
        <v>408839</v>
      </c>
      <c r="N1740" s="116">
        <v>0</v>
      </c>
      <c r="O1740" s="116">
        <v>0</v>
      </c>
      <c r="P1740" s="120">
        <v>0</v>
      </c>
      <c r="Q1740" s="27" t="str">
        <f>IF(G1740="01 Jan 1900","Unregistered","Registered")</f>
        <v>Registered</v>
      </c>
      <c r="R1740" s="121">
        <f>I1740/H1740</f>
        <v>0.89999995108102382</v>
      </c>
      <c r="T1740" s="117">
        <f t="shared" si="126"/>
        <v>408839</v>
      </c>
      <c r="U1740" s="117">
        <f t="shared" si="127"/>
        <v>0</v>
      </c>
    </row>
    <row r="1741" spans="1:21" x14ac:dyDescent="0.3">
      <c r="A1741" s="114">
        <v>924</v>
      </c>
      <c r="B1741" s="114" t="s">
        <v>130</v>
      </c>
      <c r="C1741" s="114" t="s">
        <v>24</v>
      </c>
      <c r="D1741" s="114" t="s">
        <v>3606</v>
      </c>
      <c r="E1741" s="114" t="s">
        <v>3607</v>
      </c>
      <c r="F1741" s="115">
        <v>44970</v>
      </c>
      <c r="G1741" s="114" t="s">
        <v>2672</v>
      </c>
      <c r="H1741" s="116">
        <v>8087835</v>
      </c>
      <c r="I1741" s="116">
        <v>7279053</v>
      </c>
      <c r="J1741" s="116">
        <v>6874661</v>
      </c>
      <c r="K1741" s="116">
        <v>404392</v>
      </c>
      <c r="L1741" s="116">
        <v>404392</v>
      </c>
      <c r="M1741" s="116">
        <v>0</v>
      </c>
      <c r="N1741" s="116">
        <v>0</v>
      </c>
      <c r="O1741" s="116">
        <v>0</v>
      </c>
      <c r="P1741" s="120">
        <v>0</v>
      </c>
      <c r="Q1741" s="27" t="str">
        <f>IF(G1741="01 Jan 1900","Unregistered","Registered")</f>
        <v>Registered</v>
      </c>
      <c r="R1741" s="121">
        <f>I1741/H1741</f>
        <v>0.90000018546372418</v>
      </c>
      <c r="T1741" s="117">
        <f t="shared" si="126"/>
        <v>404392</v>
      </c>
      <c r="U1741" s="117">
        <f t="shared" si="127"/>
        <v>0</v>
      </c>
    </row>
    <row r="1742" spans="1:21" x14ac:dyDescent="0.3">
      <c r="A1742" s="114">
        <v>961</v>
      </c>
      <c r="B1742" s="114" t="s">
        <v>130</v>
      </c>
      <c r="C1742" s="114" t="s">
        <v>24</v>
      </c>
      <c r="D1742" s="114" t="s">
        <v>3692</v>
      </c>
      <c r="E1742" s="114" t="s">
        <v>3693</v>
      </c>
      <c r="F1742" s="115">
        <v>44918</v>
      </c>
      <c r="G1742" s="114" t="s">
        <v>2995</v>
      </c>
      <c r="H1742" s="116">
        <v>7864965</v>
      </c>
      <c r="I1742" s="116">
        <v>7078468</v>
      </c>
      <c r="J1742" s="116">
        <v>6685219.5</v>
      </c>
      <c r="K1742" s="116">
        <v>393248.5</v>
      </c>
      <c r="L1742" s="116">
        <v>393248</v>
      </c>
      <c r="M1742" s="116">
        <v>0</v>
      </c>
      <c r="N1742" s="116">
        <v>0</v>
      </c>
      <c r="O1742" s="116">
        <v>0</v>
      </c>
      <c r="P1742" s="120">
        <v>0.5</v>
      </c>
      <c r="Q1742" s="27" t="str">
        <f>IF(G1742="01 Jan 1900","Unregistered","Registered")</f>
        <v>Registered</v>
      </c>
      <c r="R1742" s="121">
        <f>I1742/H1742</f>
        <v>0.89999993642692622</v>
      </c>
      <c r="T1742" s="117">
        <f t="shared" si="126"/>
        <v>393248.5</v>
      </c>
      <c r="U1742" s="117">
        <f t="shared" si="127"/>
        <v>0</v>
      </c>
    </row>
    <row r="1743" spans="1:21" x14ac:dyDescent="0.3">
      <c r="A1743" s="114">
        <v>963</v>
      </c>
      <c r="B1743" s="114" t="s">
        <v>130</v>
      </c>
      <c r="C1743" s="114" t="s">
        <v>24</v>
      </c>
      <c r="D1743" s="114" t="s">
        <v>3696</v>
      </c>
      <c r="E1743" s="114" t="s">
        <v>3697</v>
      </c>
      <c r="F1743" s="115">
        <v>45152</v>
      </c>
      <c r="G1743" s="114" t="s">
        <v>2787</v>
      </c>
      <c r="H1743" s="116">
        <v>7864965</v>
      </c>
      <c r="I1743" s="116">
        <v>7078468</v>
      </c>
      <c r="J1743" s="116">
        <v>6685220</v>
      </c>
      <c r="K1743" s="116">
        <v>393248</v>
      </c>
      <c r="L1743" s="116">
        <v>0</v>
      </c>
      <c r="M1743" s="116">
        <v>393248</v>
      </c>
      <c r="N1743" s="116">
        <v>0</v>
      </c>
      <c r="O1743" s="116">
        <v>0</v>
      </c>
      <c r="P1743" s="120">
        <v>0</v>
      </c>
      <c r="Q1743" s="27" t="str">
        <f>IF(G1743="01 Jan 1900","Unregistered","Registered")</f>
        <v>Registered</v>
      </c>
      <c r="R1743" s="121">
        <f>I1743/H1743</f>
        <v>0.89999993642692622</v>
      </c>
      <c r="T1743" s="117">
        <f t="shared" si="126"/>
        <v>393248</v>
      </c>
      <c r="U1743" s="117">
        <f t="shared" si="127"/>
        <v>0</v>
      </c>
    </row>
    <row r="1744" spans="1:21" x14ac:dyDescent="0.3">
      <c r="A1744" s="114">
        <v>967</v>
      </c>
      <c r="B1744" s="114" t="s">
        <v>130</v>
      </c>
      <c r="C1744" s="114" t="s">
        <v>24</v>
      </c>
      <c r="D1744" s="114" t="s">
        <v>3705</v>
      </c>
      <c r="E1744" s="114" t="s">
        <v>3706</v>
      </c>
      <c r="F1744" s="115">
        <v>44957</v>
      </c>
      <c r="G1744" s="114" t="s">
        <v>3707</v>
      </c>
      <c r="H1744" s="116">
        <v>7863792</v>
      </c>
      <c r="I1744" s="116">
        <v>7077417</v>
      </c>
      <c r="J1744" s="116">
        <v>6684227</v>
      </c>
      <c r="K1744" s="116">
        <v>393190</v>
      </c>
      <c r="L1744" s="116">
        <v>393190</v>
      </c>
      <c r="M1744" s="116">
        <v>0</v>
      </c>
      <c r="N1744" s="116">
        <v>0</v>
      </c>
      <c r="O1744" s="116">
        <v>0</v>
      </c>
      <c r="P1744" s="120">
        <v>0</v>
      </c>
      <c r="Q1744" s="27" t="str">
        <f>IF(G1744="01 Jan 1900","Unregistered","Registered")</f>
        <v>Registered</v>
      </c>
      <c r="R1744" s="121">
        <f>I1744/H1744</f>
        <v>0.90000053409347547</v>
      </c>
      <c r="T1744" s="117">
        <f t="shared" si="126"/>
        <v>393190</v>
      </c>
      <c r="U1744" s="117">
        <f t="shared" si="127"/>
        <v>0</v>
      </c>
    </row>
    <row r="1745" spans="1:29" x14ac:dyDescent="0.3">
      <c r="A1745" s="114">
        <v>970</v>
      </c>
      <c r="B1745" s="114" t="s">
        <v>130</v>
      </c>
      <c r="C1745" s="114" t="s">
        <v>24</v>
      </c>
      <c r="D1745" s="114" t="s">
        <v>3713</v>
      </c>
      <c r="E1745" s="114" t="s">
        <v>3714</v>
      </c>
      <c r="F1745" s="115">
        <v>44918</v>
      </c>
      <c r="G1745" s="114" t="s">
        <v>2751</v>
      </c>
      <c r="H1745" s="116">
        <v>7859100</v>
      </c>
      <c r="I1745" s="116">
        <v>7073190</v>
      </c>
      <c r="J1745" s="116">
        <v>6680235</v>
      </c>
      <c r="K1745" s="116">
        <v>392955</v>
      </c>
      <c r="L1745" s="116">
        <v>392955</v>
      </c>
      <c r="M1745" s="116">
        <v>0</v>
      </c>
      <c r="N1745" s="116">
        <v>0</v>
      </c>
      <c r="O1745" s="116">
        <v>0</v>
      </c>
      <c r="P1745" s="120">
        <v>0</v>
      </c>
      <c r="Q1745" s="27" t="str">
        <f>IF(G1745="01 Jan 1900","Unregistered","Registered")</f>
        <v>Registered</v>
      </c>
      <c r="R1745" s="121">
        <f>I1745/H1745</f>
        <v>0.9</v>
      </c>
      <c r="T1745" s="117">
        <f t="shared" si="126"/>
        <v>392955</v>
      </c>
      <c r="U1745" s="117">
        <f t="shared" si="127"/>
        <v>0</v>
      </c>
    </row>
    <row r="1746" spans="1:29" x14ac:dyDescent="0.3">
      <c r="A1746" s="114">
        <v>981</v>
      </c>
      <c r="B1746" s="114" t="s">
        <v>130</v>
      </c>
      <c r="C1746" s="114" t="s">
        <v>24</v>
      </c>
      <c r="D1746" s="114" t="s">
        <v>3737</v>
      </c>
      <c r="E1746" s="114" t="s">
        <v>3738</v>
      </c>
      <c r="F1746" s="115">
        <v>45007</v>
      </c>
      <c r="G1746" s="114" t="s">
        <v>2541</v>
      </c>
      <c r="H1746" s="116">
        <v>7820391</v>
      </c>
      <c r="I1746" s="116">
        <v>7038357</v>
      </c>
      <c r="J1746" s="116">
        <v>6647337</v>
      </c>
      <c r="K1746" s="116">
        <v>391020</v>
      </c>
      <c r="L1746" s="116">
        <v>391020</v>
      </c>
      <c r="M1746" s="116">
        <v>0</v>
      </c>
      <c r="N1746" s="116">
        <v>0</v>
      </c>
      <c r="O1746" s="116">
        <v>0</v>
      </c>
      <c r="P1746" s="120">
        <v>0</v>
      </c>
      <c r="Q1746" s="27" t="str">
        <f>IF(G1746="01 Jan 1900","Unregistered","Registered")</f>
        <v>Registered</v>
      </c>
      <c r="R1746" s="121">
        <f>I1746/H1746</f>
        <v>0.90000065214130598</v>
      </c>
      <c r="T1746" s="117">
        <f t="shared" si="126"/>
        <v>391020</v>
      </c>
      <c r="U1746" s="117">
        <f t="shared" si="127"/>
        <v>0</v>
      </c>
    </row>
    <row r="1747" spans="1:29" x14ac:dyDescent="0.3">
      <c r="A1747" s="114">
        <v>982</v>
      </c>
      <c r="B1747" s="114" t="s">
        <v>130</v>
      </c>
      <c r="C1747" s="114" t="s">
        <v>24</v>
      </c>
      <c r="D1747" s="114" t="s">
        <v>3739</v>
      </c>
      <c r="E1747" s="114" t="s">
        <v>3740</v>
      </c>
      <c r="F1747" s="115">
        <v>45000</v>
      </c>
      <c r="G1747" s="114" t="s">
        <v>2395</v>
      </c>
      <c r="H1747" s="116">
        <v>7820391</v>
      </c>
      <c r="I1747" s="116">
        <v>7038357</v>
      </c>
      <c r="J1747" s="116">
        <v>6647337</v>
      </c>
      <c r="K1747" s="116">
        <v>391020</v>
      </c>
      <c r="L1747" s="116">
        <v>391020</v>
      </c>
      <c r="M1747" s="116">
        <v>0</v>
      </c>
      <c r="N1747" s="116">
        <v>0</v>
      </c>
      <c r="O1747" s="116">
        <v>0</v>
      </c>
      <c r="P1747" s="120">
        <v>0</v>
      </c>
      <c r="Q1747" s="27" t="str">
        <f>IF(G1747="01 Jan 1900","Unregistered","Registered")</f>
        <v>Registered</v>
      </c>
      <c r="R1747" s="121">
        <f>I1747/H1747</f>
        <v>0.90000065214130598</v>
      </c>
      <c r="T1747" s="117">
        <f t="shared" si="126"/>
        <v>391020</v>
      </c>
      <c r="U1747" s="117">
        <f t="shared" si="127"/>
        <v>0</v>
      </c>
    </row>
    <row r="1748" spans="1:29" x14ac:dyDescent="0.3">
      <c r="A1748" s="114">
        <v>983</v>
      </c>
      <c r="B1748" s="114" t="s">
        <v>130</v>
      </c>
      <c r="C1748" s="114" t="s">
        <v>24</v>
      </c>
      <c r="D1748" s="114" t="s">
        <v>3741</v>
      </c>
      <c r="E1748" s="114" t="s">
        <v>3742</v>
      </c>
      <c r="F1748" s="115">
        <v>45107</v>
      </c>
      <c r="G1748" s="114" t="s">
        <v>2401</v>
      </c>
      <c r="H1748" s="116">
        <v>7820391</v>
      </c>
      <c r="I1748" s="116">
        <v>7038357</v>
      </c>
      <c r="J1748" s="116">
        <v>6647337</v>
      </c>
      <c r="K1748" s="116">
        <v>391020</v>
      </c>
      <c r="L1748" s="116">
        <v>391020</v>
      </c>
      <c r="M1748" s="116">
        <v>0</v>
      </c>
      <c r="N1748" s="116">
        <v>0</v>
      </c>
      <c r="O1748" s="116">
        <v>0</v>
      </c>
      <c r="P1748" s="120">
        <v>0</v>
      </c>
      <c r="Q1748" s="27" t="str">
        <f>IF(G1748="01 Jan 1900","Unregistered","Registered")</f>
        <v>Registered</v>
      </c>
      <c r="R1748" s="121">
        <f>I1748/H1748</f>
        <v>0.90000065214130598</v>
      </c>
      <c r="T1748" s="117">
        <f t="shared" si="126"/>
        <v>391020</v>
      </c>
      <c r="U1748" s="117">
        <f t="shared" si="127"/>
        <v>0</v>
      </c>
    </row>
    <row r="1749" spans="1:29" x14ac:dyDescent="0.3">
      <c r="A1749" s="114">
        <v>984</v>
      </c>
      <c r="B1749" s="114" t="s">
        <v>130</v>
      </c>
      <c r="C1749" s="114" t="s">
        <v>24</v>
      </c>
      <c r="D1749" s="114" t="s">
        <v>3743</v>
      </c>
      <c r="E1749" s="114" t="s">
        <v>3744</v>
      </c>
      <c r="F1749" s="115">
        <v>45064</v>
      </c>
      <c r="G1749" s="114" t="s">
        <v>3745</v>
      </c>
      <c r="H1749" s="116">
        <v>7820391</v>
      </c>
      <c r="I1749" s="116">
        <v>6490926</v>
      </c>
      <c r="J1749" s="116">
        <v>6099906.0999999996</v>
      </c>
      <c r="K1749" s="116">
        <v>391019.9</v>
      </c>
      <c r="L1749" s="116">
        <v>391020</v>
      </c>
      <c r="M1749" s="116">
        <v>0</v>
      </c>
      <c r="N1749" s="116">
        <v>0</v>
      </c>
      <c r="O1749" s="116">
        <v>0</v>
      </c>
      <c r="P1749" s="120">
        <v>0</v>
      </c>
      <c r="Q1749" s="27" t="str">
        <f>IF(G1749="01 Jan 1900","Unregistered","Registered")</f>
        <v>Registered</v>
      </c>
      <c r="R1749" s="121">
        <f>I1749/H1749</f>
        <v>0.83000018797014119</v>
      </c>
      <c r="T1749" s="117">
        <f t="shared" si="126"/>
        <v>391020</v>
      </c>
      <c r="U1749" s="117">
        <f t="shared" si="127"/>
        <v>-9.9999999976716936E-2</v>
      </c>
    </row>
    <row r="1750" spans="1:29" x14ac:dyDescent="0.3">
      <c r="A1750" s="114">
        <v>989</v>
      </c>
      <c r="B1750" s="114" t="s">
        <v>130</v>
      </c>
      <c r="C1750" s="114" t="s">
        <v>24</v>
      </c>
      <c r="D1750" s="114" t="s">
        <v>3756</v>
      </c>
      <c r="E1750" s="114" t="s">
        <v>3757</v>
      </c>
      <c r="F1750" s="115">
        <v>44918</v>
      </c>
      <c r="G1750" s="114" t="s">
        <v>3758</v>
      </c>
      <c r="H1750" s="116">
        <v>7775817</v>
      </c>
      <c r="I1750" s="116">
        <v>6998239</v>
      </c>
      <c r="J1750" s="116">
        <v>6609448</v>
      </c>
      <c r="K1750" s="116">
        <v>388791</v>
      </c>
      <c r="L1750" s="116">
        <v>388791</v>
      </c>
      <c r="M1750" s="116">
        <v>0</v>
      </c>
      <c r="N1750" s="116">
        <v>0</v>
      </c>
      <c r="O1750" s="116">
        <v>0</v>
      </c>
      <c r="P1750" s="120">
        <v>0</v>
      </c>
      <c r="Q1750" s="27" t="str">
        <f>IF(G1750="01 Jan 1900","Unregistered","Registered")</f>
        <v>Registered</v>
      </c>
      <c r="R1750" s="121">
        <f>I1750/H1750</f>
        <v>0.90000047583424347</v>
      </c>
      <c r="T1750" s="117">
        <f t="shared" si="126"/>
        <v>388791</v>
      </c>
      <c r="U1750" s="117">
        <f t="shared" si="127"/>
        <v>0</v>
      </c>
    </row>
    <row r="1751" spans="1:29" x14ac:dyDescent="0.3">
      <c r="A1751" s="114">
        <v>998</v>
      </c>
      <c r="B1751" s="114" t="s">
        <v>130</v>
      </c>
      <c r="C1751" s="114" t="s">
        <v>24</v>
      </c>
      <c r="D1751" s="114" t="s">
        <v>3778</v>
      </c>
      <c r="E1751" s="114" t="s">
        <v>3779</v>
      </c>
      <c r="F1751" s="115">
        <v>44918</v>
      </c>
      <c r="G1751" s="114" t="s">
        <v>3780</v>
      </c>
      <c r="H1751" s="116">
        <v>7741800</v>
      </c>
      <c r="I1751" s="116">
        <v>6967620</v>
      </c>
      <c r="J1751" s="116">
        <v>6580530</v>
      </c>
      <c r="K1751" s="116">
        <v>387090</v>
      </c>
      <c r="L1751" s="116">
        <v>387090</v>
      </c>
      <c r="M1751" s="116">
        <v>0</v>
      </c>
      <c r="N1751" s="116">
        <v>0</v>
      </c>
      <c r="O1751" s="116">
        <v>0</v>
      </c>
      <c r="P1751" s="120">
        <v>0</v>
      </c>
      <c r="Q1751" s="27" t="str">
        <f>IF(G1751="01 Jan 1900","Unregistered","Registered")</f>
        <v>Registered</v>
      </c>
      <c r="R1751" s="121">
        <f>I1751/H1751</f>
        <v>0.9</v>
      </c>
      <c r="T1751" s="117">
        <f t="shared" si="126"/>
        <v>387090</v>
      </c>
      <c r="U1751" s="117">
        <f t="shared" si="127"/>
        <v>0</v>
      </c>
    </row>
    <row r="1752" spans="1:29" x14ac:dyDescent="0.3">
      <c r="A1752" s="114">
        <v>999</v>
      </c>
      <c r="B1752" s="114" t="s">
        <v>130</v>
      </c>
      <c r="C1752" s="114" t="s">
        <v>24</v>
      </c>
      <c r="D1752" s="114" t="s">
        <v>3781</v>
      </c>
      <c r="E1752" s="114" t="s">
        <v>3782</v>
      </c>
      <c r="F1752" s="115">
        <v>44918</v>
      </c>
      <c r="G1752" s="114" t="s">
        <v>3758</v>
      </c>
      <c r="H1752" s="116">
        <v>7741800</v>
      </c>
      <c r="I1752" s="116">
        <v>6967620</v>
      </c>
      <c r="J1752" s="116">
        <v>6580530</v>
      </c>
      <c r="K1752" s="116">
        <v>387090</v>
      </c>
      <c r="L1752" s="116">
        <v>387090</v>
      </c>
      <c r="M1752" s="116">
        <v>0</v>
      </c>
      <c r="N1752" s="116">
        <v>0</v>
      </c>
      <c r="O1752" s="116">
        <v>0</v>
      </c>
      <c r="P1752" s="120">
        <v>0</v>
      </c>
      <c r="Q1752" s="27" t="str">
        <f>IF(G1752="01 Jan 1900","Unregistered","Registered")</f>
        <v>Registered</v>
      </c>
      <c r="R1752" s="121">
        <f>I1752/H1752</f>
        <v>0.9</v>
      </c>
      <c r="T1752" s="117">
        <f t="shared" si="126"/>
        <v>387090</v>
      </c>
      <c r="U1752" s="117">
        <f t="shared" si="127"/>
        <v>0</v>
      </c>
    </row>
    <row r="1753" spans="1:29" x14ac:dyDescent="0.3">
      <c r="A1753" s="114">
        <v>1005</v>
      </c>
      <c r="B1753" s="114" t="s">
        <v>130</v>
      </c>
      <c r="C1753" s="114" t="s">
        <v>24</v>
      </c>
      <c r="D1753" s="114" t="s">
        <v>3794</v>
      </c>
      <c r="E1753" s="114" t="s">
        <v>3795</v>
      </c>
      <c r="F1753" s="115">
        <v>44925</v>
      </c>
      <c r="G1753" s="114" t="s">
        <v>2325</v>
      </c>
      <c r="H1753" s="116">
        <v>7731243</v>
      </c>
      <c r="I1753" s="116">
        <v>6958117</v>
      </c>
      <c r="J1753" s="116">
        <v>6571554.2999999998</v>
      </c>
      <c r="K1753" s="116">
        <v>386562.7</v>
      </c>
      <c r="L1753" s="116">
        <v>0</v>
      </c>
      <c r="M1753" s="116">
        <v>386562</v>
      </c>
      <c r="N1753" s="116">
        <v>0</v>
      </c>
      <c r="O1753" s="116">
        <v>0.7</v>
      </c>
      <c r="P1753" s="120">
        <v>0</v>
      </c>
      <c r="Q1753" s="27" t="str">
        <f>IF(G1753="01 Jan 1900","Unregistered","Registered")</f>
        <v>Registered</v>
      </c>
      <c r="R1753" s="121">
        <f>I1753/H1753</f>
        <v>0.89999978011297799</v>
      </c>
      <c r="T1753" s="117">
        <f t="shared" si="126"/>
        <v>386562.7</v>
      </c>
      <c r="U1753" s="117">
        <f t="shared" si="127"/>
        <v>0</v>
      </c>
    </row>
    <row r="1754" spans="1:29" x14ac:dyDescent="0.3">
      <c r="A1754" s="114">
        <v>1006</v>
      </c>
      <c r="B1754" s="114" t="s">
        <v>130</v>
      </c>
      <c r="C1754" s="114" t="s">
        <v>24</v>
      </c>
      <c r="D1754" s="114" t="s">
        <v>3796</v>
      </c>
      <c r="E1754" s="114" t="s">
        <v>3797</v>
      </c>
      <c r="F1754" s="115">
        <v>45009</v>
      </c>
      <c r="G1754" s="114" t="s">
        <v>2601</v>
      </c>
      <c r="H1754" s="116">
        <v>7731243</v>
      </c>
      <c r="I1754" s="116">
        <v>6958117</v>
      </c>
      <c r="J1754" s="116">
        <v>6571555</v>
      </c>
      <c r="K1754" s="116">
        <v>386562</v>
      </c>
      <c r="L1754" s="116">
        <v>386562</v>
      </c>
      <c r="M1754" s="116">
        <v>0</v>
      </c>
      <c r="N1754" s="116">
        <v>0</v>
      </c>
      <c r="O1754" s="116">
        <v>0</v>
      </c>
      <c r="P1754" s="120">
        <v>0</v>
      </c>
      <c r="Q1754" s="27" t="str">
        <f>IF(G1754="01 Jan 1900","Unregistered","Registered")</f>
        <v>Registered</v>
      </c>
      <c r="R1754" s="121">
        <f>I1754/H1754</f>
        <v>0.89999978011297799</v>
      </c>
      <c r="T1754" s="117">
        <f t="shared" si="126"/>
        <v>386562</v>
      </c>
      <c r="U1754" s="117">
        <f t="shared" si="127"/>
        <v>0</v>
      </c>
    </row>
    <row r="1755" spans="1:29" x14ac:dyDescent="0.3">
      <c r="A1755" s="114">
        <v>1007</v>
      </c>
      <c r="B1755" s="114" t="s">
        <v>130</v>
      </c>
      <c r="C1755" s="114" t="s">
        <v>24</v>
      </c>
      <c r="D1755" s="114" t="s">
        <v>3798</v>
      </c>
      <c r="E1755" s="114" t="s">
        <v>3799</v>
      </c>
      <c r="F1755" s="115">
        <v>44925</v>
      </c>
      <c r="G1755" s="114" t="s">
        <v>3780</v>
      </c>
      <c r="H1755" s="116">
        <v>7731243</v>
      </c>
      <c r="I1755" s="116">
        <v>6958117</v>
      </c>
      <c r="J1755" s="116">
        <v>6571555</v>
      </c>
      <c r="K1755" s="116">
        <v>386562</v>
      </c>
      <c r="L1755" s="116">
        <v>386562</v>
      </c>
      <c r="M1755" s="116">
        <v>0</v>
      </c>
      <c r="N1755" s="116">
        <v>0</v>
      </c>
      <c r="O1755" s="116">
        <v>0</v>
      </c>
      <c r="P1755" s="120">
        <v>0</v>
      </c>
      <c r="Q1755" s="27" t="str">
        <f>IF(G1755="01 Jan 1900","Unregistered","Registered")</f>
        <v>Registered</v>
      </c>
      <c r="R1755" s="121">
        <f>I1755/H1755</f>
        <v>0.89999978011297799</v>
      </c>
      <c r="T1755" s="117">
        <f t="shared" si="126"/>
        <v>386562</v>
      </c>
      <c r="U1755" s="117">
        <f t="shared" si="127"/>
        <v>0</v>
      </c>
    </row>
    <row r="1756" spans="1:29" x14ac:dyDescent="0.3">
      <c r="A1756" s="114">
        <v>1008</v>
      </c>
      <c r="B1756" s="114" t="s">
        <v>130</v>
      </c>
      <c r="C1756" s="114" t="s">
        <v>24</v>
      </c>
      <c r="D1756" s="114" t="s">
        <v>3800</v>
      </c>
      <c r="E1756" s="114" t="s">
        <v>3801</v>
      </c>
      <c r="F1756" s="115">
        <v>44925</v>
      </c>
      <c r="G1756" s="114" t="s">
        <v>2911</v>
      </c>
      <c r="H1756" s="116">
        <v>7731243</v>
      </c>
      <c r="I1756" s="116">
        <v>6958119</v>
      </c>
      <c r="J1756" s="116">
        <v>6571557</v>
      </c>
      <c r="K1756" s="116">
        <v>386562</v>
      </c>
      <c r="L1756" s="116">
        <v>0</v>
      </c>
      <c r="M1756" s="116">
        <v>386562</v>
      </c>
      <c r="N1756" s="116">
        <v>0</v>
      </c>
      <c r="O1756" s="116">
        <v>0</v>
      </c>
      <c r="P1756" s="120">
        <v>0</v>
      </c>
      <c r="Q1756" s="27" t="str">
        <f>IF(G1756="01 Jan 1900","Unregistered","Registered")</f>
        <v>Registered</v>
      </c>
      <c r="R1756" s="121">
        <f>I1756/H1756</f>
        <v>0.90000003880359214</v>
      </c>
      <c r="T1756" s="117">
        <f t="shared" si="126"/>
        <v>386562</v>
      </c>
      <c r="U1756" s="117">
        <f t="shared" si="127"/>
        <v>0</v>
      </c>
    </row>
    <row r="1757" spans="1:29" x14ac:dyDescent="0.3">
      <c r="A1757" s="114">
        <v>1009</v>
      </c>
      <c r="B1757" s="114" t="s">
        <v>130</v>
      </c>
      <c r="C1757" s="114" t="s">
        <v>24</v>
      </c>
      <c r="D1757" s="114" t="s">
        <v>3802</v>
      </c>
      <c r="E1757" s="114" t="s">
        <v>3803</v>
      </c>
      <c r="F1757" s="115">
        <v>45016</v>
      </c>
      <c r="G1757" s="114" t="s">
        <v>3537</v>
      </c>
      <c r="H1757" s="116">
        <v>7731243</v>
      </c>
      <c r="I1757" s="116">
        <v>6958117</v>
      </c>
      <c r="J1757" s="116">
        <v>6571555</v>
      </c>
      <c r="K1757" s="116">
        <v>386562</v>
      </c>
      <c r="L1757" s="116">
        <v>386562</v>
      </c>
      <c r="M1757" s="116">
        <v>0</v>
      </c>
      <c r="N1757" s="116">
        <v>0</v>
      </c>
      <c r="O1757" s="116">
        <v>0</v>
      </c>
      <c r="P1757" s="120">
        <v>0</v>
      </c>
      <c r="Q1757" s="27" t="str">
        <f>IF(G1757="01 Jan 1900","Unregistered","Registered")</f>
        <v>Registered</v>
      </c>
      <c r="R1757" s="121">
        <f>I1757/H1757</f>
        <v>0.89999978011297799</v>
      </c>
      <c r="T1757" s="117">
        <f t="shared" si="126"/>
        <v>386562</v>
      </c>
      <c r="U1757" s="117">
        <f t="shared" si="127"/>
        <v>0</v>
      </c>
    </row>
    <row r="1758" spans="1:29" s="101" customFormat="1" x14ac:dyDescent="0.3">
      <c r="A1758" s="114">
        <v>1014</v>
      </c>
      <c r="B1758" s="114" t="s">
        <v>130</v>
      </c>
      <c r="C1758" s="114" t="s">
        <v>24</v>
      </c>
      <c r="D1758" s="114" t="s">
        <v>3814</v>
      </c>
      <c r="E1758" s="114" t="s">
        <v>3815</v>
      </c>
      <c r="F1758" s="115">
        <v>44918</v>
      </c>
      <c r="G1758" s="114" t="s">
        <v>2541</v>
      </c>
      <c r="H1758" s="116">
        <v>7730500</v>
      </c>
      <c r="I1758" s="116">
        <v>6957450</v>
      </c>
      <c r="J1758" s="116">
        <v>6570925</v>
      </c>
      <c r="K1758" s="116">
        <v>386525</v>
      </c>
      <c r="L1758" s="116">
        <v>386525</v>
      </c>
      <c r="M1758" s="116">
        <v>0</v>
      </c>
      <c r="N1758" s="116">
        <v>0</v>
      </c>
      <c r="O1758" s="116">
        <v>0</v>
      </c>
      <c r="P1758" s="120">
        <v>0</v>
      </c>
      <c r="Q1758" s="27" t="str">
        <f>IF(G1758="01 Jan 1900","Unregistered","Registered")</f>
        <v>Registered</v>
      </c>
      <c r="R1758" s="121">
        <f>I1758/H1758</f>
        <v>0.9</v>
      </c>
      <c r="S1758" s="118"/>
      <c r="T1758" s="117">
        <f t="shared" si="126"/>
        <v>386525</v>
      </c>
      <c r="U1758" s="117">
        <f t="shared" si="127"/>
        <v>0</v>
      </c>
      <c r="V1758" s="118"/>
      <c r="W1758" s="118"/>
      <c r="X1758" s="118"/>
      <c r="Y1758" s="118"/>
      <c r="Z1758" s="118"/>
      <c r="AA1758" s="118"/>
      <c r="AB1758" s="118"/>
      <c r="AC1758" s="118"/>
    </row>
    <row r="1759" spans="1:29" s="101" customFormat="1" x14ac:dyDescent="0.3">
      <c r="A1759" s="114">
        <v>1017</v>
      </c>
      <c r="B1759" s="114" t="s">
        <v>130</v>
      </c>
      <c r="C1759" s="114" t="s">
        <v>24</v>
      </c>
      <c r="D1759" s="114" t="s">
        <v>3820</v>
      </c>
      <c r="E1759" s="114" t="s">
        <v>3821</v>
      </c>
      <c r="F1759" s="115">
        <v>44942</v>
      </c>
      <c r="G1759" s="114" t="s">
        <v>3822</v>
      </c>
      <c r="H1759" s="116">
        <v>7719513</v>
      </c>
      <c r="I1759" s="116">
        <v>6947563</v>
      </c>
      <c r="J1759" s="116">
        <v>6561587</v>
      </c>
      <c r="K1759" s="116">
        <v>385976</v>
      </c>
      <c r="L1759" s="116">
        <v>385976</v>
      </c>
      <c r="M1759" s="116">
        <v>0</v>
      </c>
      <c r="N1759" s="116">
        <v>0</v>
      </c>
      <c r="O1759" s="116">
        <v>0</v>
      </c>
      <c r="P1759" s="120">
        <v>0</v>
      </c>
      <c r="Q1759" s="27" t="str">
        <f>IF(G1759="01 Jan 1900","Unregistered","Registered")</f>
        <v>Registered</v>
      </c>
      <c r="R1759" s="121">
        <f>I1759/H1759</f>
        <v>0.90000016840440578</v>
      </c>
      <c r="S1759" s="118"/>
      <c r="T1759" s="117">
        <f t="shared" si="126"/>
        <v>385976</v>
      </c>
      <c r="U1759" s="117">
        <f t="shared" si="127"/>
        <v>0</v>
      </c>
      <c r="V1759" s="118"/>
      <c r="W1759" s="118"/>
      <c r="X1759" s="118"/>
      <c r="Y1759" s="118"/>
      <c r="Z1759" s="118"/>
      <c r="AA1759" s="118"/>
      <c r="AB1759" s="118"/>
      <c r="AC1759" s="118"/>
    </row>
    <row r="1760" spans="1:29" x14ac:dyDescent="0.3">
      <c r="A1760" s="114">
        <v>1018</v>
      </c>
      <c r="B1760" s="114" t="s">
        <v>130</v>
      </c>
      <c r="C1760" s="114" t="s">
        <v>24</v>
      </c>
      <c r="D1760" s="114" t="s">
        <v>3823</v>
      </c>
      <c r="E1760" s="114" t="s">
        <v>3824</v>
      </c>
      <c r="F1760" s="115">
        <v>44942</v>
      </c>
      <c r="G1760" s="114" t="s">
        <v>2751</v>
      </c>
      <c r="H1760" s="116">
        <v>7719513</v>
      </c>
      <c r="I1760" s="116">
        <v>6947563</v>
      </c>
      <c r="J1760" s="116">
        <v>6561587</v>
      </c>
      <c r="K1760" s="116">
        <v>385976</v>
      </c>
      <c r="L1760" s="116">
        <v>0</v>
      </c>
      <c r="M1760" s="116">
        <v>385976</v>
      </c>
      <c r="N1760" s="116">
        <v>0</v>
      </c>
      <c r="O1760" s="116">
        <v>0</v>
      </c>
      <c r="P1760" s="120">
        <v>0</v>
      </c>
      <c r="Q1760" s="27" t="str">
        <f>IF(G1760="01 Jan 1900","Unregistered","Registered")</f>
        <v>Registered</v>
      </c>
      <c r="R1760" s="121">
        <f>I1760/H1760</f>
        <v>0.90000016840440578</v>
      </c>
      <c r="T1760" s="117">
        <f t="shared" si="126"/>
        <v>385976</v>
      </c>
      <c r="U1760" s="117">
        <f t="shared" si="127"/>
        <v>0</v>
      </c>
    </row>
    <row r="1761" spans="1:21" x14ac:dyDescent="0.3">
      <c r="A1761" s="114">
        <v>1022</v>
      </c>
      <c r="B1761" s="114" t="s">
        <v>130</v>
      </c>
      <c r="C1761" s="114" t="s">
        <v>24</v>
      </c>
      <c r="D1761" s="114" t="s">
        <v>3833</v>
      </c>
      <c r="E1761" s="114" t="s">
        <v>3834</v>
      </c>
      <c r="F1761" s="115">
        <v>44957</v>
      </c>
      <c r="G1761" s="114" t="s">
        <v>2375</v>
      </c>
      <c r="H1761" s="116">
        <v>7686669</v>
      </c>
      <c r="I1761" s="116">
        <v>6917999</v>
      </c>
      <c r="J1761" s="116">
        <v>6533666</v>
      </c>
      <c r="K1761" s="116">
        <v>384333</v>
      </c>
      <c r="L1761" s="116">
        <v>384333</v>
      </c>
      <c r="M1761" s="116">
        <v>0</v>
      </c>
      <c r="N1761" s="116">
        <v>0</v>
      </c>
      <c r="O1761" s="116">
        <v>0</v>
      </c>
      <c r="P1761" s="120">
        <v>0</v>
      </c>
      <c r="Q1761" s="27" t="str">
        <f>IF(G1761="01 Jan 1900","Unregistered","Registered")</f>
        <v>Registered</v>
      </c>
      <c r="R1761" s="121">
        <f>I1761/H1761</f>
        <v>0.89999959670437224</v>
      </c>
      <c r="T1761" s="117">
        <f t="shared" si="126"/>
        <v>384333</v>
      </c>
      <c r="U1761" s="117">
        <f t="shared" si="127"/>
        <v>0</v>
      </c>
    </row>
    <row r="1762" spans="1:21" x14ac:dyDescent="0.3">
      <c r="A1762" s="114">
        <v>1026</v>
      </c>
      <c r="B1762" s="114" t="s">
        <v>130</v>
      </c>
      <c r="C1762" s="114" t="s">
        <v>24</v>
      </c>
      <c r="D1762" s="114" t="s">
        <v>3840</v>
      </c>
      <c r="E1762" s="114" t="s">
        <v>3841</v>
      </c>
      <c r="F1762" s="115">
        <v>44918</v>
      </c>
      <c r="G1762" s="114" t="s">
        <v>3110</v>
      </c>
      <c r="H1762" s="116">
        <v>7649133</v>
      </c>
      <c r="I1762" s="116">
        <v>6884222</v>
      </c>
      <c r="J1762" s="116">
        <v>6501765</v>
      </c>
      <c r="K1762" s="116">
        <v>382457</v>
      </c>
      <c r="L1762" s="116">
        <v>382457</v>
      </c>
      <c r="M1762" s="116">
        <v>0</v>
      </c>
      <c r="N1762" s="116">
        <v>0</v>
      </c>
      <c r="O1762" s="116">
        <v>0</v>
      </c>
      <c r="P1762" s="120">
        <v>0</v>
      </c>
      <c r="Q1762" s="27" t="str">
        <f>IF(G1762="01 Jan 1900","Unregistered","Registered")</f>
        <v>Registered</v>
      </c>
      <c r="R1762" s="121">
        <f>I1762/H1762</f>
        <v>0.90000030068767267</v>
      </c>
      <c r="T1762" s="117">
        <f t="shared" si="126"/>
        <v>382457</v>
      </c>
      <c r="U1762" s="117">
        <f t="shared" si="127"/>
        <v>0</v>
      </c>
    </row>
    <row r="1763" spans="1:21" x14ac:dyDescent="0.3">
      <c r="A1763" s="114">
        <v>1028</v>
      </c>
      <c r="B1763" s="114" t="s">
        <v>130</v>
      </c>
      <c r="C1763" s="114" t="s">
        <v>24</v>
      </c>
      <c r="D1763" s="114" t="s">
        <v>3845</v>
      </c>
      <c r="E1763" s="114" t="s">
        <v>3846</v>
      </c>
      <c r="F1763" s="115">
        <v>44925</v>
      </c>
      <c r="G1763" s="114" t="s">
        <v>3707</v>
      </c>
      <c r="H1763" s="116">
        <v>7642095</v>
      </c>
      <c r="I1763" s="116">
        <v>6877889</v>
      </c>
      <c r="J1763" s="116">
        <v>6495784</v>
      </c>
      <c r="K1763" s="116">
        <v>382105</v>
      </c>
      <c r="L1763" s="116">
        <v>0</v>
      </c>
      <c r="M1763" s="116">
        <v>382105</v>
      </c>
      <c r="N1763" s="116">
        <v>0</v>
      </c>
      <c r="O1763" s="116">
        <v>0</v>
      </c>
      <c r="P1763" s="120">
        <v>0</v>
      </c>
      <c r="Q1763" s="27" t="str">
        <f>IF(G1763="01 Jan 1900","Unregistered","Registered")</f>
        <v>Registered</v>
      </c>
      <c r="R1763" s="121">
        <f>I1763/H1763</f>
        <v>0.90000045798959583</v>
      </c>
      <c r="T1763" s="117">
        <f t="shared" si="126"/>
        <v>382105</v>
      </c>
      <c r="U1763" s="117">
        <f t="shared" si="127"/>
        <v>0</v>
      </c>
    </row>
    <row r="1764" spans="1:21" x14ac:dyDescent="0.3">
      <c r="A1764" s="114">
        <v>1029</v>
      </c>
      <c r="B1764" s="114" t="s">
        <v>130</v>
      </c>
      <c r="C1764" s="114" t="s">
        <v>24</v>
      </c>
      <c r="D1764" s="114" t="s">
        <v>3847</v>
      </c>
      <c r="E1764" s="114" t="s">
        <v>3848</v>
      </c>
      <c r="F1764" s="115">
        <v>44925</v>
      </c>
      <c r="G1764" s="114" t="s">
        <v>3849</v>
      </c>
      <c r="H1764" s="116">
        <v>7642095</v>
      </c>
      <c r="I1764" s="116">
        <v>6877889</v>
      </c>
      <c r="J1764" s="116">
        <v>6495784</v>
      </c>
      <c r="K1764" s="116">
        <v>382105</v>
      </c>
      <c r="L1764" s="116">
        <v>0</v>
      </c>
      <c r="M1764" s="116">
        <v>382105</v>
      </c>
      <c r="N1764" s="116">
        <v>0</v>
      </c>
      <c r="O1764" s="116">
        <v>0</v>
      </c>
      <c r="P1764" s="120">
        <v>0</v>
      </c>
      <c r="Q1764" s="27" t="str">
        <f>IF(G1764="01 Jan 1900","Unregistered","Registered")</f>
        <v>Registered</v>
      </c>
      <c r="R1764" s="121">
        <f>I1764/H1764</f>
        <v>0.90000045798959583</v>
      </c>
      <c r="T1764" s="117">
        <f t="shared" si="126"/>
        <v>382105</v>
      </c>
      <c r="U1764" s="117">
        <f t="shared" si="127"/>
        <v>0</v>
      </c>
    </row>
    <row r="1765" spans="1:21" x14ac:dyDescent="0.3">
      <c r="A1765" s="114">
        <v>1045</v>
      </c>
      <c r="B1765" s="114" t="s">
        <v>130</v>
      </c>
      <c r="C1765" s="114" t="s">
        <v>24</v>
      </c>
      <c r="D1765" s="114" t="s">
        <v>3881</v>
      </c>
      <c r="E1765" s="114" t="s">
        <v>3882</v>
      </c>
      <c r="F1765" s="115">
        <v>44942</v>
      </c>
      <c r="G1765" s="114" t="s">
        <v>3822</v>
      </c>
      <c r="H1765" s="116">
        <v>7719513</v>
      </c>
      <c r="I1765" s="116">
        <v>6969183</v>
      </c>
      <c r="J1765" s="116">
        <v>6594017</v>
      </c>
      <c r="K1765" s="116">
        <v>375166</v>
      </c>
      <c r="L1765" s="116">
        <v>375166</v>
      </c>
      <c r="M1765" s="116">
        <v>0</v>
      </c>
      <c r="N1765" s="116">
        <v>0</v>
      </c>
      <c r="O1765" s="116">
        <v>0</v>
      </c>
      <c r="P1765" s="120">
        <v>0</v>
      </c>
      <c r="Q1765" s="27" t="str">
        <f>IF(G1765="01 Jan 1900","Unregistered","Registered")</f>
        <v>Registered</v>
      </c>
      <c r="R1765" s="121">
        <f>I1765/H1765</f>
        <v>0.90280086321507591</v>
      </c>
      <c r="T1765" s="117">
        <f t="shared" ref="T1765:T1828" si="128">L1765+M1765+N1765+O1765+P1765</f>
        <v>375166</v>
      </c>
      <c r="U1765" s="117">
        <f t="shared" ref="U1765:U1828" si="129">K1765-T1765</f>
        <v>0</v>
      </c>
    </row>
    <row r="1766" spans="1:21" x14ac:dyDescent="0.3">
      <c r="A1766" s="114">
        <v>1198</v>
      </c>
      <c r="B1766" s="114" t="s">
        <v>130</v>
      </c>
      <c r="C1766" s="114" t="s">
        <v>24</v>
      </c>
      <c r="D1766" s="114" t="s">
        <v>4235</v>
      </c>
      <c r="E1766" s="114" t="s">
        <v>4236</v>
      </c>
      <c r="F1766" s="115">
        <v>44918</v>
      </c>
      <c r="G1766" s="114" t="s">
        <v>1981</v>
      </c>
      <c r="H1766" s="116">
        <v>7917750</v>
      </c>
      <c r="I1766" s="116">
        <v>7125981</v>
      </c>
      <c r="J1766" s="116">
        <v>6880123</v>
      </c>
      <c r="K1766" s="116">
        <v>245858</v>
      </c>
      <c r="L1766" s="116">
        <v>245858</v>
      </c>
      <c r="M1766" s="116">
        <v>0</v>
      </c>
      <c r="N1766" s="116">
        <v>0</v>
      </c>
      <c r="O1766" s="116">
        <v>0</v>
      </c>
      <c r="P1766" s="120">
        <v>0</v>
      </c>
      <c r="Q1766" s="27" t="str">
        <f>IF(G1766="01 Jan 1900","Unregistered","Registered")</f>
        <v>Registered</v>
      </c>
      <c r="R1766" s="121">
        <f>I1766/H1766</f>
        <v>0.90000075779103916</v>
      </c>
      <c r="T1766" s="117">
        <f t="shared" si="128"/>
        <v>245858</v>
      </c>
      <c r="U1766" s="117">
        <f t="shared" si="129"/>
        <v>0</v>
      </c>
    </row>
    <row r="1767" spans="1:21" x14ac:dyDescent="0.3">
      <c r="A1767" s="114">
        <v>1415</v>
      </c>
      <c r="B1767" s="114" t="s">
        <v>130</v>
      </c>
      <c r="C1767" s="114" t="s">
        <v>24</v>
      </c>
      <c r="D1767" s="114" t="s">
        <v>4677</v>
      </c>
      <c r="E1767" s="114" t="s">
        <v>4678</v>
      </c>
      <c r="F1767" s="115">
        <v>44918</v>
      </c>
      <c r="G1767" s="114" t="s">
        <v>2751</v>
      </c>
      <c r="H1767" s="116">
        <v>7859100</v>
      </c>
      <c r="I1767" s="116">
        <v>7073190</v>
      </c>
      <c r="J1767" s="116">
        <v>6997280</v>
      </c>
      <c r="K1767" s="116">
        <v>75910</v>
      </c>
      <c r="L1767" s="116">
        <v>0</v>
      </c>
      <c r="M1767" s="116">
        <v>0</v>
      </c>
      <c r="N1767" s="116">
        <v>0</v>
      </c>
      <c r="O1767" s="116">
        <v>0</v>
      </c>
      <c r="P1767" s="120">
        <v>75910</v>
      </c>
      <c r="Q1767" s="27" t="str">
        <f>IF(G1767="01 Jan 1900","Unregistered","Registered")</f>
        <v>Registered</v>
      </c>
      <c r="R1767" s="121">
        <f>I1767/H1767</f>
        <v>0.9</v>
      </c>
      <c r="T1767" s="117">
        <f t="shared" si="128"/>
        <v>75910</v>
      </c>
      <c r="U1767" s="117">
        <f t="shared" si="129"/>
        <v>0</v>
      </c>
    </row>
    <row r="1768" spans="1:21" x14ac:dyDescent="0.3">
      <c r="A1768" s="114">
        <v>1518</v>
      </c>
      <c r="B1768" s="114" t="s">
        <v>130</v>
      </c>
      <c r="C1768" s="114" t="s">
        <v>24</v>
      </c>
      <c r="D1768" s="114" t="s">
        <v>4853</v>
      </c>
      <c r="E1768" s="114" t="s">
        <v>4854</v>
      </c>
      <c r="F1768" s="115">
        <v>45382</v>
      </c>
      <c r="G1768" s="114" t="s">
        <v>3493</v>
      </c>
      <c r="H1768" s="116">
        <v>12108438</v>
      </c>
      <c r="I1768" s="116">
        <v>10897596</v>
      </c>
      <c r="J1768" s="116">
        <v>10897594.800000001</v>
      </c>
      <c r="K1768" s="116">
        <v>1.2</v>
      </c>
      <c r="L1768" s="116">
        <v>0</v>
      </c>
      <c r="M1768" s="116">
        <v>1.2</v>
      </c>
      <c r="N1768" s="116">
        <v>0</v>
      </c>
      <c r="O1768" s="116">
        <v>0</v>
      </c>
      <c r="P1768" s="120">
        <v>0</v>
      </c>
      <c r="Q1768" s="27" t="str">
        <f>IF(G1768="01 Jan 1900","Unregistered","Registered")</f>
        <v>Registered</v>
      </c>
      <c r="R1768" s="121">
        <f>I1768/H1768</f>
        <v>0.900000148656664</v>
      </c>
      <c r="T1768" s="117">
        <f t="shared" si="128"/>
        <v>1.2</v>
      </c>
      <c r="U1768" s="117">
        <f t="shared" si="129"/>
        <v>0</v>
      </c>
    </row>
    <row r="1769" spans="1:21" x14ac:dyDescent="0.3">
      <c r="A1769" s="114">
        <v>1531</v>
      </c>
      <c r="B1769" s="114" t="s">
        <v>130</v>
      </c>
      <c r="C1769" s="114" t="s">
        <v>24</v>
      </c>
      <c r="D1769" s="114" t="s">
        <v>4871</v>
      </c>
      <c r="E1769" s="114" t="s">
        <v>4872</v>
      </c>
      <c r="F1769" s="115">
        <v>45121</v>
      </c>
      <c r="G1769" s="114" t="s">
        <v>4873</v>
      </c>
      <c r="H1769" s="116">
        <v>11570172</v>
      </c>
      <c r="I1769" s="116">
        <v>9834647</v>
      </c>
      <c r="J1769" s="116">
        <v>9834646.1999999993</v>
      </c>
      <c r="K1769" s="116">
        <v>0.8</v>
      </c>
      <c r="L1769" s="116">
        <v>0</v>
      </c>
      <c r="M1769" s="116">
        <v>0</v>
      </c>
      <c r="N1769" s="116">
        <v>0</v>
      </c>
      <c r="O1769" s="116">
        <v>0.8</v>
      </c>
      <c r="P1769" s="120">
        <v>0</v>
      </c>
      <c r="Q1769" s="27" t="str">
        <f>IF(G1769="01 Jan 1900","Unregistered","Registered")</f>
        <v>Registered</v>
      </c>
      <c r="R1769" s="121">
        <f>I1769/H1769</f>
        <v>0.85000006914331094</v>
      </c>
      <c r="T1769" s="117">
        <f t="shared" si="128"/>
        <v>0.8</v>
      </c>
      <c r="U1769" s="117">
        <f t="shared" si="129"/>
        <v>0</v>
      </c>
    </row>
    <row r="1770" spans="1:21" x14ac:dyDescent="0.3">
      <c r="A1770" s="114">
        <v>1563</v>
      </c>
      <c r="B1770" s="114" t="s">
        <v>130</v>
      </c>
      <c r="C1770" s="114" t="s">
        <v>24</v>
      </c>
      <c r="D1770" s="114" t="s">
        <v>4922</v>
      </c>
      <c r="E1770" s="114" t="s">
        <v>4923</v>
      </c>
      <c r="F1770" s="115">
        <v>45129</v>
      </c>
      <c r="G1770" s="114" t="s">
        <v>3056</v>
      </c>
      <c r="H1770" s="116">
        <v>11882604</v>
      </c>
      <c r="I1770" s="116">
        <v>10694343.800000001</v>
      </c>
      <c r="J1770" s="116">
        <v>10694343.4</v>
      </c>
      <c r="K1770" s="116">
        <v>0.4</v>
      </c>
      <c r="L1770" s="116">
        <v>0</v>
      </c>
      <c r="M1770" s="116">
        <v>0</v>
      </c>
      <c r="N1770" s="116">
        <v>0</v>
      </c>
      <c r="O1770" s="116">
        <v>0.4</v>
      </c>
      <c r="P1770" s="120">
        <v>0</v>
      </c>
      <c r="Q1770" s="27" t="str">
        <f>IF(G1770="01 Jan 1900","Unregistered","Registered")</f>
        <v>Registered</v>
      </c>
      <c r="R1770" s="121">
        <f>I1770/H1770</f>
        <v>0.90000001683132758</v>
      </c>
      <c r="T1770" s="117">
        <f t="shared" si="128"/>
        <v>0.4</v>
      </c>
      <c r="U1770" s="117">
        <f t="shared" si="129"/>
        <v>0</v>
      </c>
    </row>
    <row r="1771" spans="1:21" x14ac:dyDescent="0.3">
      <c r="A1771" s="114">
        <v>6754</v>
      </c>
      <c r="B1771" s="114" t="s">
        <v>130</v>
      </c>
      <c r="C1771" s="114" t="s">
        <v>24</v>
      </c>
      <c r="D1771" s="114" t="s">
        <v>7121</v>
      </c>
      <c r="E1771" s="114" t="s">
        <v>7122</v>
      </c>
      <c r="F1771" s="115">
        <v>44942</v>
      </c>
      <c r="G1771" s="114" t="s">
        <v>2751</v>
      </c>
      <c r="H1771" s="116">
        <v>7719513</v>
      </c>
      <c r="I1771" s="116">
        <v>6947563</v>
      </c>
      <c r="J1771" s="116">
        <v>6947563</v>
      </c>
      <c r="K1771" s="116">
        <v>0</v>
      </c>
      <c r="L1771" s="116">
        <v>0</v>
      </c>
      <c r="M1771" s="116">
        <v>0</v>
      </c>
      <c r="N1771" s="116">
        <v>0</v>
      </c>
      <c r="O1771" s="116">
        <v>0</v>
      </c>
      <c r="P1771" s="120">
        <v>0</v>
      </c>
      <c r="Q1771" s="27" t="str">
        <f>IF(G1771="01 Jan 1900","Unregistered","Registered")</f>
        <v>Registered</v>
      </c>
      <c r="R1771" s="121">
        <f>I1771/H1771</f>
        <v>0.90000016840440578</v>
      </c>
      <c r="T1771" s="117">
        <f t="shared" si="128"/>
        <v>0</v>
      </c>
      <c r="U1771" s="117">
        <f t="shared" si="129"/>
        <v>0</v>
      </c>
    </row>
    <row r="1772" spans="1:21" x14ac:dyDescent="0.3">
      <c r="A1772" s="114">
        <v>6755</v>
      </c>
      <c r="B1772" s="114" t="s">
        <v>130</v>
      </c>
      <c r="C1772" s="114" t="s">
        <v>24</v>
      </c>
      <c r="D1772" s="114" t="s">
        <v>7123</v>
      </c>
      <c r="E1772" s="114" t="s">
        <v>7124</v>
      </c>
      <c r="F1772" s="115">
        <v>45016</v>
      </c>
      <c r="G1772" s="114" t="s">
        <v>5388</v>
      </c>
      <c r="H1772" s="116">
        <v>11436030</v>
      </c>
      <c r="I1772" s="116">
        <v>10292431</v>
      </c>
      <c r="J1772" s="116">
        <v>10292431</v>
      </c>
      <c r="K1772" s="116">
        <v>0</v>
      </c>
      <c r="L1772" s="116">
        <v>0</v>
      </c>
      <c r="M1772" s="116">
        <v>0</v>
      </c>
      <c r="N1772" s="116">
        <v>0</v>
      </c>
      <c r="O1772" s="116">
        <v>0</v>
      </c>
      <c r="P1772" s="120">
        <v>0</v>
      </c>
      <c r="Q1772" s="27" t="str">
        <f>IF(G1772="01 Jan 1900","Unregistered","Registered")</f>
        <v>Registered</v>
      </c>
      <c r="R1772" s="121">
        <f>I1772/H1772</f>
        <v>0.90000034977173027</v>
      </c>
      <c r="T1772" s="117">
        <f t="shared" si="128"/>
        <v>0</v>
      </c>
      <c r="U1772" s="117">
        <f t="shared" si="129"/>
        <v>0</v>
      </c>
    </row>
    <row r="1773" spans="1:21" x14ac:dyDescent="0.3">
      <c r="A1773" s="114">
        <v>6756</v>
      </c>
      <c r="B1773" s="114" t="s">
        <v>130</v>
      </c>
      <c r="C1773" s="114" t="s">
        <v>24</v>
      </c>
      <c r="D1773" s="114" t="s">
        <v>7125</v>
      </c>
      <c r="E1773" s="114" t="s">
        <v>7126</v>
      </c>
      <c r="F1773" s="115">
        <v>45225</v>
      </c>
      <c r="G1773" s="114" t="s">
        <v>5478</v>
      </c>
      <c r="H1773" s="116">
        <v>12105042</v>
      </c>
      <c r="I1773" s="116">
        <v>10289284</v>
      </c>
      <c r="J1773" s="116">
        <v>10289284</v>
      </c>
      <c r="K1773" s="116">
        <v>0</v>
      </c>
      <c r="L1773" s="116">
        <v>0</v>
      </c>
      <c r="M1773" s="116">
        <v>0</v>
      </c>
      <c r="N1773" s="116">
        <v>0</v>
      </c>
      <c r="O1773" s="116">
        <v>0</v>
      </c>
      <c r="P1773" s="120">
        <v>0</v>
      </c>
      <c r="Q1773" s="27" t="str">
        <f>IF(G1773="01 Jan 1900","Unregistered","Registered")</f>
        <v>Registered</v>
      </c>
      <c r="R1773" s="121">
        <f>I1773/H1773</f>
        <v>0.84999985956265167</v>
      </c>
      <c r="T1773" s="117">
        <f t="shared" si="128"/>
        <v>0</v>
      </c>
      <c r="U1773" s="117">
        <f t="shared" si="129"/>
        <v>0</v>
      </c>
    </row>
    <row r="1774" spans="1:21" x14ac:dyDescent="0.3">
      <c r="A1774" s="114">
        <v>6757</v>
      </c>
      <c r="B1774" s="114" t="s">
        <v>130</v>
      </c>
      <c r="C1774" s="114" t="s">
        <v>24</v>
      </c>
      <c r="D1774" s="114" t="s">
        <v>7127</v>
      </c>
      <c r="E1774" s="114" t="s">
        <v>7128</v>
      </c>
      <c r="F1774" s="115">
        <v>45157</v>
      </c>
      <c r="G1774" s="114" t="s">
        <v>3567</v>
      </c>
      <c r="H1774" s="116">
        <v>7741800</v>
      </c>
      <c r="I1774" s="116">
        <v>6580530</v>
      </c>
      <c r="J1774" s="116">
        <v>6580530</v>
      </c>
      <c r="K1774" s="116">
        <v>0</v>
      </c>
      <c r="L1774" s="116">
        <v>0</v>
      </c>
      <c r="M1774" s="116">
        <v>0</v>
      </c>
      <c r="N1774" s="116">
        <v>0</v>
      </c>
      <c r="O1774" s="116">
        <v>0</v>
      </c>
      <c r="P1774" s="120">
        <v>0</v>
      </c>
      <c r="Q1774" s="27" t="str">
        <f>IF(G1774="01 Jan 1900","Unregistered","Registered")</f>
        <v>Registered</v>
      </c>
      <c r="R1774" s="121">
        <f>I1774/H1774</f>
        <v>0.85</v>
      </c>
      <c r="T1774" s="117">
        <f t="shared" si="128"/>
        <v>0</v>
      </c>
      <c r="U1774" s="117">
        <f t="shared" si="129"/>
        <v>0</v>
      </c>
    </row>
    <row r="1775" spans="1:21" x14ac:dyDescent="0.3">
      <c r="A1775" s="114">
        <v>6758</v>
      </c>
      <c r="B1775" s="114" t="s">
        <v>130</v>
      </c>
      <c r="C1775" s="114" t="s">
        <v>24</v>
      </c>
      <c r="D1775" s="114" t="s">
        <v>7129</v>
      </c>
      <c r="E1775" s="114" t="s">
        <v>7130</v>
      </c>
      <c r="F1775" s="115">
        <v>44918</v>
      </c>
      <c r="G1775" s="114" t="s">
        <v>5153</v>
      </c>
      <c r="H1775" s="116">
        <v>7859100</v>
      </c>
      <c r="I1775" s="116">
        <v>7073190</v>
      </c>
      <c r="J1775" s="116">
        <v>7073190</v>
      </c>
      <c r="K1775" s="116">
        <v>0</v>
      </c>
      <c r="L1775" s="116">
        <v>0</v>
      </c>
      <c r="M1775" s="116">
        <v>0</v>
      </c>
      <c r="N1775" s="116">
        <v>0</v>
      </c>
      <c r="O1775" s="116">
        <v>0</v>
      </c>
      <c r="P1775" s="120">
        <v>0</v>
      </c>
      <c r="Q1775" s="27" t="str">
        <f>IF(G1775="01 Jan 1900","Unregistered","Registered")</f>
        <v>Registered</v>
      </c>
      <c r="R1775" s="121">
        <f>I1775/H1775</f>
        <v>0.9</v>
      </c>
      <c r="T1775" s="117">
        <f t="shared" si="128"/>
        <v>0</v>
      </c>
      <c r="U1775" s="117">
        <f t="shared" si="129"/>
        <v>0</v>
      </c>
    </row>
    <row r="1776" spans="1:21" x14ac:dyDescent="0.3">
      <c r="A1776" s="114">
        <v>6759</v>
      </c>
      <c r="B1776" s="114" t="s">
        <v>130</v>
      </c>
      <c r="C1776" s="114" t="s">
        <v>24</v>
      </c>
      <c r="D1776" s="114" t="s">
        <v>7131</v>
      </c>
      <c r="E1776" s="114" t="s">
        <v>7132</v>
      </c>
      <c r="F1776" s="115">
        <v>45422</v>
      </c>
      <c r="G1776" s="114" t="s">
        <v>2944</v>
      </c>
      <c r="H1776" s="116">
        <v>12334272</v>
      </c>
      <c r="I1776" s="116">
        <v>10484132</v>
      </c>
      <c r="J1776" s="116">
        <v>10484132</v>
      </c>
      <c r="K1776" s="116">
        <v>0</v>
      </c>
      <c r="L1776" s="116">
        <v>0</v>
      </c>
      <c r="M1776" s="116">
        <v>0</v>
      </c>
      <c r="N1776" s="116">
        <v>0</v>
      </c>
      <c r="O1776" s="116">
        <v>0</v>
      </c>
      <c r="P1776" s="120">
        <v>0</v>
      </c>
      <c r="Q1776" s="27" t="str">
        <f>IF(G1776="01 Jan 1900","Unregistered","Registered")</f>
        <v>Registered</v>
      </c>
      <c r="R1776" s="121">
        <f>I1776/H1776</f>
        <v>0.85000006485992852</v>
      </c>
      <c r="T1776" s="117">
        <f t="shared" si="128"/>
        <v>0</v>
      </c>
      <c r="U1776" s="117">
        <f t="shared" si="129"/>
        <v>0</v>
      </c>
    </row>
    <row r="1777" spans="1:29" x14ac:dyDescent="0.3">
      <c r="A1777" s="114">
        <v>6760</v>
      </c>
      <c r="B1777" s="114" t="s">
        <v>130</v>
      </c>
      <c r="C1777" s="114" t="s">
        <v>24</v>
      </c>
      <c r="D1777" s="114" t="s">
        <v>7133</v>
      </c>
      <c r="E1777" s="114" t="s">
        <v>7134</v>
      </c>
      <c r="F1777" s="115">
        <v>45161</v>
      </c>
      <c r="G1777" s="114" t="s">
        <v>2523</v>
      </c>
      <c r="H1777" s="116">
        <v>11393580</v>
      </c>
      <c r="I1777" s="116">
        <v>9684541</v>
      </c>
      <c r="J1777" s="116">
        <v>9684541</v>
      </c>
      <c r="K1777" s="116">
        <v>0</v>
      </c>
      <c r="L1777" s="116">
        <v>0</v>
      </c>
      <c r="M1777" s="116">
        <v>0</v>
      </c>
      <c r="N1777" s="116">
        <v>0</v>
      </c>
      <c r="O1777" s="116">
        <v>0</v>
      </c>
      <c r="P1777" s="120">
        <v>0</v>
      </c>
      <c r="Q1777" s="27" t="str">
        <f>IF(G1777="01 Jan 1900","Unregistered","Registered")</f>
        <v>Registered</v>
      </c>
      <c r="R1777" s="121">
        <f>I1777/H1777</f>
        <v>0.84999982446254818</v>
      </c>
      <c r="T1777" s="117">
        <f t="shared" si="128"/>
        <v>0</v>
      </c>
      <c r="U1777" s="117">
        <f t="shared" si="129"/>
        <v>0</v>
      </c>
    </row>
    <row r="1778" spans="1:29" x14ac:dyDescent="0.3">
      <c r="A1778" s="114">
        <v>6761</v>
      </c>
      <c r="B1778" s="114" t="s">
        <v>130</v>
      </c>
      <c r="C1778" s="114" t="s">
        <v>24</v>
      </c>
      <c r="D1778" s="114" t="s">
        <v>7135</v>
      </c>
      <c r="E1778" s="114" t="s">
        <v>7136</v>
      </c>
      <c r="F1778" s="115">
        <v>44926</v>
      </c>
      <c r="G1778" s="114" t="s">
        <v>3822</v>
      </c>
      <c r="H1778" s="116">
        <v>7859100</v>
      </c>
      <c r="I1778" s="116">
        <v>7073190</v>
      </c>
      <c r="J1778" s="116">
        <v>7073190</v>
      </c>
      <c r="K1778" s="116">
        <v>0</v>
      </c>
      <c r="L1778" s="116">
        <v>0</v>
      </c>
      <c r="M1778" s="116">
        <v>0</v>
      </c>
      <c r="N1778" s="116">
        <v>0</v>
      </c>
      <c r="O1778" s="116">
        <v>0</v>
      </c>
      <c r="P1778" s="120">
        <v>0</v>
      </c>
      <c r="Q1778" s="27" t="str">
        <f>IF(G1778="01 Jan 1900","Unregistered","Registered")</f>
        <v>Registered</v>
      </c>
      <c r="R1778" s="121">
        <f>I1778/H1778</f>
        <v>0.9</v>
      </c>
      <c r="T1778" s="117">
        <f t="shared" si="128"/>
        <v>0</v>
      </c>
      <c r="U1778" s="117">
        <f t="shared" si="129"/>
        <v>0</v>
      </c>
    </row>
    <row r="1779" spans="1:29" x14ac:dyDescent="0.3">
      <c r="A1779" s="114">
        <v>6762</v>
      </c>
      <c r="B1779" s="114" t="s">
        <v>130</v>
      </c>
      <c r="C1779" s="114" t="s">
        <v>24</v>
      </c>
      <c r="D1779" s="114" t="s">
        <v>7137</v>
      </c>
      <c r="E1779" s="114" t="s">
        <v>7138</v>
      </c>
      <c r="F1779" s="115">
        <v>45306</v>
      </c>
      <c r="G1779" s="114" t="s">
        <v>5163</v>
      </c>
      <c r="H1779" s="116">
        <v>12016746</v>
      </c>
      <c r="I1779" s="116">
        <v>10214231</v>
      </c>
      <c r="J1779" s="116">
        <v>10214231</v>
      </c>
      <c r="K1779" s="116">
        <v>0</v>
      </c>
      <c r="L1779" s="116">
        <v>0</v>
      </c>
      <c r="M1779" s="116">
        <v>0</v>
      </c>
      <c r="N1779" s="116">
        <v>0</v>
      </c>
      <c r="O1779" s="116">
        <v>0</v>
      </c>
      <c r="P1779" s="120">
        <v>0</v>
      </c>
      <c r="Q1779" s="27" t="str">
        <f>IF(G1779="01 Jan 1900","Unregistered","Registered")</f>
        <v>Registered</v>
      </c>
      <c r="R1779" s="121">
        <f>I1779/H1779</f>
        <v>0.8499997420266685</v>
      </c>
      <c r="T1779" s="117">
        <f t="shared" si="128"/>
        <v>0</v>
      </c>
      <c r="U1779" s="117">
        <f t="shared" si="129"/>
        <v>0</v>
      </c>
    </row>
    <row r="1780" spans="1:29" x14ac:dyDescent="0.3">
      <c r="A1780" s="114">
        <v>6763</v>
      </c>
      <c r="B1780" s="114" t="s">
        <v>130</v>
      </c>
      <c r="C1780" s="114" t="s">
        <v>24</v>
      </c>
      <c r="D1780" s="114" t="s">
        <v>7139</v>
      </c>
      <c r="E1780" s="114" t="s">
        <v>7140</v>
      </c>
      <c r="F1780" s="115">
        <v>45279</v>
      </c>
      <c r="G1780" s="114" t="s">
        <v>1527</v>
      </c>
      <c r="H1780" s="116">
        <v>12016746</v>
      </c>
      <c r="I1780" s="116">
        <v>10815068</v>
      </c>
      <c r="J1780" s="116">
        <v>10815068</v>
      </c>
      <c r="K1780" s="116">
        <v>0</v>
      </c>
      <c r="L1780" s="116">
        <v>0</v>
      </c>
      <c r="M1780" s="116">
        <v>0</v>
      </c>
      <c r="N1780" s="116">
        <v>0</v>
      </c>
      <c r="O1780" s="116">
        <v>0</v>
      </c>
      <c r="P1780" s="120">
        <v>0</v>
      </c>
      <c r="Q1780" s="27" t="str">
        <f>IF(G1780="01 Jan 1900","Unregistered","Registered")</f>
        <v>Registered</v>
      </c>
      <c r="R1780" s="121">
        <f>I1780/H1780</f>
        <v>0.89999971706150739</v>
      </c>
      <c r="T1780" s="117">
        <f t="shared" si="128"/>
        <v>0</v>
      </c>
      <c r="U1780" s="117">
        <f t="shared" si="129"/>
        <v>0</v>
      </c>
    </row>
    <row r="1781" spans="1:29" x14ac:dyDescent="0.3">
      <c r="A1781" s="114">
        <v>6764</v>
      </c>
      <c r="B1781" s="114" t="s">
        <v>130</v>
      </c>
      <c r="C1781" s="114" t="s">
        <v>24</v>
      </c>
      <c r="D1781" s="114" t="s">
        <v>7141</v>
      </c>
      <c r="E1781" s="114" t="s">
        <v>7142</v>
      </c>
      <c r="F1781" s="115">
        <v>45138</v>
      </c>
      <c r="G1781" s="114" t="s">
        <v>3548</v>
      </c>
      <c r="H1781" s="116">
        <v>11570172</v>
      </c>
      <c r="I1781" s="116">
        <v>9834647</v>
      </c>
      <c r="J1781" s="116">
        <v>9834647</v>
      </c>
      <c r="K1781" s="116">
        <v>0</v>
      </c>
      <c r="L1781" s="116">
        <v>0</v>
      </c>
      <c r="M1781" s="116">
        <v>0</v>
      </c>
      <c r="N1781" s="116">
        <v>0</v>
      </c>
      <c r="O1781" s="116">
        <v>0</v>
      </c>
      <c r="P1781" s="120">
        <v>0</v>
      </c>
      <c r="Q1781" s="27" t="str">
        <f>IF(G1781="01 Jan 1900","Unregistered","Registered")</f>
        <v>Registered</v>
      </c>
      <c r="R1781" s="121">
        <f>I1781/H1781</f>
        <v>0.85000006914331094</v>
      </c>
      <c r="T1781" s="117">
        <f t="shared" si="128"/>
        <v>0</v>
      </c>
      <c r="U1781" s="117">
        <f t="shared" si="129"/>
        <v>0</v>
      </c>
    </row>
    <row r="1782" spans="1:29" x14ac:dyDescent="0.3">
      <c r="A1782" s="114">
        <v>6765</v>
      </c>
      <c r="B1782" s="114" t="s">
        <v>130</v>
      </c>
      <c r="C1782" s="114" t="s">
        <v>24</v>
      </c>
      <c r="D1782" s="114" t="s">
        <v>7143</v>
      </c>
      <c r="E1782" s="114" t="s">
        <v>7144</v>
      </c>
      <c r="F1782" s="115">
        <v>44971</v>
      </c>
      <c r="G1782" s="114" t="s">
        <v>4115</v>
      </c>
      <c r="H1782" s="116">
        <v>11570172</v>
      </c>
      <c r="I1782" s="116">
        <v>10413154</v>
      </c>
      <c r="J1782" s="116">
        <v>10413154</v>
      </c>
      <c r="K1782" s="116">
        <v>0</v>
      </c>
      <c r="L1782" s="116">
        <v>0</v>
      </c>
      <c r="M1782" s="116">
        <v>0</v>
      </c>
      <c r="N1782" s="116">
        <v>0</v>
      </c>
      <c r="O1782" s="116">
        <v>0</v>
      </c>
      <c r="P1782" s="120">
        <v>0</v>
      </c>
      <c r="Q1782" s="27" t="str">
        <f>IF(G1782="01 Jan 1900","Unregistered","Registered")</f>
        <v>Registered</v>
      </c>
      <c r="R1782" s="121">
        <f>I1782/H1782</f>
        <v>0.89999993085668906</v>
      </c>
      <c r="T1782" s="117">
        <f t="shared" si="128"/>
        <v>0</v>
      </c>
      <c r="U1782" s="117">
        <f t="shared" si="129"/>
        <v>0</v>
      </c>
    </row>
    <row r="1783" spans="1:29" s="101" customFormat="1" x14ac:dyDescent="0.3">
      <c r="A1783" s="114">
        <v>6766</v>
      </c>
      <c r="B1783" s="114" t="s">
        <v>130</v>
      </c>
      <c r="C1783" s="114" t="s">
        <v>24</v>
      </c>
      <c r="D1783" s="114" t="s">
        <v>7145</v>
      </c>
      <c r="E1783" s="114" t="s">
        <v>7146</v>
      </c>
      <c r="F1783" s="115">
        <v>44918</v>
      </c>
      <c r="G1783" s="114" t="s">
        <v>3067</v>
      </c>
      <c r="H1783" s="116">
        <v>7653825</v>
      </c>
      <c r="I1783" s="116">
        <v>6888443</v>
      </c>
      <c r="J1783" s="116">
        <v>6888443</v>
      </c>
      <c r="K1783" s="116">
        <v>0</v>
      </c>
      <c r="L1783" s="116">
        <v>0</v>
      </c>
      <c r="M1783" s="116">
        <v>0</v>
      </c>
      <c r="N1783" s="116">
        <v>0</v>
      </c>
      <c r="O1783" s="116">
        <v>0</v>
      </c>
      <c r="P1783" s="120">
        <v>0</v>
      </c>
      <c r="Q1783" s="27" t="str">
        <f>IF(G1783="01 Jan 1900","Unregistered","Registered")</f>
        <v>Registered</v>
      </c>
      <c r="R1783" s="121">
        <f>I1783/H1783</f>
        <v>0.90000006532681376</v>
      </c>
      <c r="S1783" s="118"/>
      <c r="T1783" s="117">
        <f t="shared" si="128"/>
        <v>0</v>
      </c>
      <c r="U1783" s="117">
        <f t="shared" si="129"/>
        <v>0</v>
      </c>
      <c r="V1783" s="118"/>
      <c r="W1783" s="118"/>
      <c r="X1783" s="118"/>
      <c r="Y1783" s="118"/>
      <c r="Z1783" s="118"/>
      <c r="AA1783" s="118"/>
      <c r="AB1783" s="118"/>
      <c r="AC1783" s="118"/>
    </row>
    <row r="1784" spans="1:29" s="101" customFormat="1" x14ac:dyDescent="0.3">
      <c r="A1784" s="114">
        <v>6767</v>
      </c>
      <c r="B1784" s="114" t="s">
        <v>130</v>
      </c>
      <c r="C1784" s="114" t="s">
        <v>24</v>
      </c>
      <c r="D1784" s="114" t="s">
        <v>7147</v>
      </c>
      <c r="E1784" s="114" t="s">
        <v>7148</v>
      </c>
      <c r="F1784" s="115">
        <v>44918</v>
      </c>
      <c r="G1784" s="114" t="s">
        <v>3780</v>
      </c>
      <c r="H1784" s="116">
        <v>11660166</v>
      </c>
      <c r="I1784" s="116">
        <v>10494148</v>
      </c>
      <c r="J1784" s="116">
        <v>10494148</v>
      </c>
      <c r="K1784" s="116">
        <v>0</v>
      </c>
      <c r="L1784" s="116">
        <v>0</v>
      </c>
      <c r="M1784" s="116">
        <v>0</v>
      </c>
      <c r="N1784" s="116">
        <v>0</v>
      </c>
      <c r="O1784" s="116">
        <v>0</v>
      </c>
      <c r="P1784" s="120">
        <v>0</v>
      </c>
      <c r="Q1784" s="27" t="str">
        <f>IF(G1784="01 Jan 1900","Unregistered","Registered")</f>
        <v>Registered</v>
      </c>
      <c r="R1784" s="121">
        <f>I1784/H1784</f>
        <v>0.89999987993309871</v>
      </c>
      <c r="S1784" s="118"/>
      <c r="T1784" s="117">
        <f t="shared" si="128"/>
        <v>0</v>
      </c>
      <c r="U1784" s="117">
        <f t="shared" si="129"/>
        <v>0</v>
      </c>
      <c r="V1784" s="118"/>
      <c r="W1784" s="118"/>
      <c r="X1784" s="118"/>
      <c r="Y1784" s="118"/>
      <c r="Z1784" s="118"/>
      <c r="AA1784" s="118"/>
      <c r="AB1784" s="118"/>
      <c r="AC1784" s="118"/>
    </row>
    <row r="1785" spans="1:29" x14ac:dyDescent="0.3">
      <c r="A1785" s="114">
        <v>6768</v>
      </c>
      <c r="B1785" s="114" t="s">
        <v>130</v>
      </c>
      <c r="C1785" s="114" t="s">
        <v>24</v>
      </c>
      <c r="D1785" s="114" t="s">
        <v>7149</v>
      </c>
      <c r="E1785" s="114" t="s">
        <v>7150</v>
      </c>
      <c r="F1785" s="115">
        <v>44926</v>
      </c>
      <c r="G1785" s="114" t="s">
        <v>2966</v>
      </c>
      <c r="H1785" s="116">
        <v>11481876</v>
      </c>
      <c r="I1785" s="116">
        <v>9759595</v>
      </c>
      <c r="J1785" s="116">
        <v>9759595</v>
      </c>
      <c r="K1785" s="116">
        <v>0</v>
      </c>
      <c r="L1785" s="116">
        <v>0</v>
      </c>
      <c r="M1785" s="116">
        <v>0</v>
      </c>
      <c r="N1785" s="116">
        <v>0</v>
      </c>
      <c r="O1785" s="116">
        <v>0</v>
      </c>
      <c r="P1785" s="120">
        <v>0</v>
      </c>
      <c r="Q1785" s="27" t="str">
        <f>IF(G1785="01 Jan 1900","Unregistered","Registered")</f>
        <v>Registered</v>
      </c>
      <c r="R1785" s="121">
        <f>I1785/H1785</f>
        <v>0.85000003483751263</v>
      </c>
      <c r="T1785" s="117">
        <f t="shared" si="128"/>
        <v>0</v>
      </c>
      <c r="U1785" s="117">
        <f t="shared" si="129"/>
        <v>0</v>
      </c>
    </row>
    <row r="1786" spans="1:29" x14ac:dyDescent="0.3">
      <c r="A1786" s="114">
        <v>6769</v>
      </c>
      <c r="B1786" s="114" t="s">
        <v>130</v>
      </c>
      <c r="C1786" s="114" t="s">
        <v>24</v>
      </c>
      <c r="D1786" s="114" t="s">
        <v>7151</v>
      </c>
      <c r="E1786" s="114" t="s">
        <v>7152</v>
      </c>
      <c r="F1786" s="115">
        <v>44918</v>
      </c>
      <c r="G1786" s="114" t="s">
        <v>3067</v>
      </c>
      <c r="H1786" s="116">
        <v>7653825</v>
      </c>
      <c r="I1786" s="116">
        <v>6888443</v>
      </c>
      <c r="J1786" s="116">
        <v>6888443</v>
      </c>
      <c r="K1786" s="116">
        <v>0</v>
      </c>
      <c r="L1786" s="116">
        <v>0</v>
      </c>
      <c r="M1786" s="116">
        <v>0</v>
      </c>
      <c r="N1786" s="116">
        <v>0</v>
      </c>
      <c r="O1786" s="116">
        <v>0</v>
      </c>
      <c r="P1786" s="120">
        <v>0</v>
      </c>
      <c r="Q1786" s="27" t="str">
        <f>IF(G1786="01 Jan 1900","Unregistered","Registered")</f>
        <v>Registered</v>
      </c>
      <c r="R1786" s="121">
        <f>I1786/H1786</f>
        <v>0.90000006532681376</v>
      </c>
      <c r="T1786" s="117">
        <f t="shared" si="128"/>
        <v>0</v>
      </c>
      <c r="U1786" s="117">
        <f t="shared" si="129"/>
        <v>0</v>
      </c>
    </row>
    <row r="1787" spans="1:29" x14ac:dyDescent="0.3">
      <c r="A1787" s="114">
        <v>6770</v>
      </c>
      <c r="B1787" s="114" t="s">
        <v>130</v>
      </c>
      <c r="C1787" s="114" t="s">
        <v>24</v>
      </c>
      <c r="D1787" s="114" t="s">
        <v>7153</v>
      </c>
      <c r="E1787" s="114" t="s">
        <v>7154</v>
      </c>
      <c r="F1787" s="115">
        <v>45000</v>
      </c>
      <c r="G1787" s="114" t="s">
        <v>2590</v>
      </c>
      <c r="H1787" s="116">
        <v>10400000</v>
      </c>
      <c r="I1787" s="116">
        <v>9360000</v>
      </c>
      <c r="J1787" s="116">
        <v>9360000</v>
      </c>
      <c r="K1787" s="116">
        <v>0</v>
      </c>
      <c r="L1787" s="116">
        <v>0</v>
      </c>
      <c r="M1787" s="116">
        <v>0</v>
      </c>
      <c r="N1787" s="116">
        <v>0</v>
      </c>
      <c r="O1787" s="116">
        <v>0</v>
      </c>
      <c r="P1787" s="120">
        <v>0</v>
      </c>
      <c r="Q1787" s="27" t="str">
        <f>IF(G1787="01 Jan 1900","Unregistered","Registered")</f>
        <v>Registered</v>
      </c>
      <c r="R1787" s="121">
        <f>I1787/H1787</f>
        <v>0.9</v>
      </c>
      <c r="T1787" s="117">
        <f t="shared" si="128"/>
        <v>0</v>
      </c>
      <c r="U1787" s="117">
        <f t="shared" si="129"/>
        <v>0</v>
      </c>
    </row>
    <row r="1788" spans="1:29" x14ac:dyDescent="0.3">
      <c r="A1788" s="114">
        <v>6771</v>
      </c>
      <c r="B1788" s="114" t="s">
        <v>130</v>
      </c>
      <c r="C1788" s="114" t="s">
        <v>24</v>
      </c>
      <c r="D1788" s="114" t="s">
        <v>7155</v>
      </c>
      <c r="E1788" s="114" t="s">
        <v>7156</v>
      </c>
      <c r="F1788" s="115">
        <v>45071</v>
      </c>
      <c r="G1788" s="114" t="s">
        <v>2401</v>
      </c>
      <c r="H1788" s="116">
        <v>11376600</v>
      </c>
      <c r="I1788" s="116">
        <v>9670110</v>
      </c>
      <c r="J1788" s="116">
        <v>9670110</v>
      </c>
      <c r="K1788" s="116">
        <v>0</v>
      </c>
      <c r="L1788" s="116">
        <v>0</v>
      </c>
      <c r="M1788" s="116">
        <v>0</v>
      </c>
      <c r="N1788" s="116">
        <v>0</v>
      </c>
      <c r="O1788" s="116">
        <v>0</v>
      </c>
      <c r="P1788" s="120">
        <v>0</v>
      </c>
      <c r="Q1788" s="27" t="str">
        <f>IF(G1788="01 Jan 1900","Unregistered","Registered")</f>
        <v>Registered</v>
      </c>
      <c r="R1788" s="121">
        <f>I1788/H1788</f>
        <v>0.85</v>
      </c>
      <c r="T1788" s="117">
        <f t="shared" si="128"/>
        <v>0</v>
      </c>
      <c r="U1788" s="117">
        <f t="shared" si="129"/>
        <v>0</v>
      </c>
    </row>
    <row r="1789" spans="1:29" x14ac:dyDescent="0.3">
      <c r="A1789" s="114">
        <v>6772</v>
      </c>
      <c r="B1789" s="114" t="s">
        <v>130</v>
      </c>
      <c r="C1789" s="114" t="s">
        <v>24</v>
      </c>
      <c r="D1789" s="114" t="s">
        <v>7157</v>
      </c>
      <c r="E1789" s="114" t="s">
        <v>7158</v>
      </c>
      <c r="F1789" s="115">
        <v>44957</v>
      </c>
      <c r="G1789" s="114" t="s">
        <v>3780</v>
      </c>
      <c r="H1789" s="116">
        <v>7998687</v>
      </c>
      <c r="I1789" s="116">
        <v>7198817</v>
      </c>
      <c r="J1789" s="116">
        <v>7198817</v>
      </c>
      <c r="K1789" s="116">
        <v>0</v>
      </c>
      <c r="L1789" s="116">
        <v>0</v>
      </c>
      <c r="M1789" s="116">
        <v>0</v>
      </c>
      <c r="N1789" s="116">
        <v>0</v>
      </c>
      <c r="O1789" s="116">
        <v>0</v>
      </c>
      <c r="P1789" s="120">
        <v>0</v>
      </c>
      <c r="Q1789" s="27" t="str">
        <f>IF(G1789="01 Jan 1900","Unregistered","Registered")</f>
        <v>Registered</v>
      </c>
      <c r="R1789" s="121">
        <f>I1789/H1789</f>
        <v>0.89999983747332535</v>
      </c>
      <c r="T1789" s="117">
        <f t="shared" si="128"/>
        <v>0</v>
      </c>
      <c r="U1789" s="117">
        <f t="shared" si="129"/>
        <v>0</v>
      </c>
    </row>
    <row r="1790" spans="1:29" x14ac:dyDescent="0.3">
      <c r="A1790" s="114">
        <v>6773</v>
      </c>
      <c r="B1790" s="114" t="s">
        <v>130</v>
      </c>
      <c r="C1790" s="114" t="s">
        <v>24</v>
      </c>
      <c r="D1790" s="114" t="s">
        <v>7159</v>
      </c>
      <c r="E1790" s="114" t="s">
        <v>7160</v>
      </c>
      <c r="F1790" s="115">
        <v>45007</v>
      </c>
      <c r="G1790" s="114" t="s">
        <v>2635</v>
      </c>
      <c r="H1790" s="116">
        <v>11570172</v>
      </c>
      <c r="I1790" s="116">
        <v>10413156</v>
      </c>
      <c r="J1790" s="116">
        <v>10413156</v>
      </c>
      <c r="K1790" s="116">
        <v>0</v>
      </c>
      <c r="L1790" s="116">
        <v>0</v>
      </c>
      <c r="M1790" s="116">
        <v>0</v>
      </c>
      <c r="N1790" s="116">
        <v>0</v>
      </c>
      <c r="O1790" s="116">
        <v>0</v>
      </c>
      <c r="P1790" s="120">
        <v>0</v>
      </c>
      <c r="Q1790" s="27" t="str">
        <f>IF(G1790="01 Jan 1900","Unregistered","Registered")</f>
        <v>Registered</v>
      </c>
      <c r="R1790" s="121">
        <f>I1790/H1790</f>
        <v>0.90000010371496642</v>
      </c>
      <c r="T1790" s="117">
        <f t="shared" si="128"/>
        <v>0</v>
      </c>
      <c r="U1790" s="117">
        <f t="shared" si="129"/>
        <v>0</v>
      </c>
    </row>
    <row r="1791" spans="1:29" s="101" customFormat="1" x14ac:dyDescent="0.3">
      <c r="A1791" s="114">
        <v>6774</v>
      </c>
      <c r="B1791" s="114" t="s">
        <v>130</v>
      </c>
      <c r="C1791" s="114" t="s">
        <v>24</v>
      </c>
      <c r="D1791" s="114" t="s">
        <v>7161</v>
      </c>
      <c r="E1791" s="114" t="s">
        <v>7162</v>
      </c>
      <c r="F1791" s="115">
        <v>45168</v>
      </c>
      <c r="G1791" s="114" t="s">
        <v>4898</v>
      </c>
      <c r="H1791" s="116">
        <v>11436030</v>
      </c>
      <c r="I1791" s="116">
        <v>9720629</v>
      </c>
      <c r="J1791" s="116">
        <v>9720629</v>
      </c>
      <c r="K1791" s="116">
        <v>0</v>
      </c>
      <c r="L1791" s="116">
        <v>0</v>
      </c>
      <c r="M1791" s="116">
        <v>0</v>
      </c>
      <c r="N1791" s="116">
        <v>0</v>
      </c>
      <c r="O1791" s="116">
        <v>0</v>
      </c>
      <c r="P1791" s="120">
        <v>0</v>
      </c>
      <c r="Q1791" s="27" t="str">
        <f>IF(G1791="01 Jan 1900","Unregistered","Registered")</f>
        <v>Registered</v>
      </c>
      <c r="R1791" s="121">
        <f>I1791/H1791</f>
        <v>0.850000306050264</v>
      </c>
      <c r="S1791" s="118"/>
      <c r="T1791" s="117">
        <f t="shared" si="128"/>
        <v>0</v>
      </c>
      <c r="U1791" s="117">
        <f t="shared" si="129"/>
        <v>0</v>
      </c>
      <c r="V1791" s="118"/>
      <c r="W1791" s="118"/>
      <c r="X1791" s="118"/>
      <c r="Y1791" s="118"/>
      <c r="Z1791" s="118"/>
      <c r="AA1791" s="118"/>
      <c r="AB1791" s="118"/>
      <c r="AC1791" s="118"/>
    </row>
    <row r="1792" spans="1:29" x14ac:dyDescent="0.3">
      <c r="A1792" s="114">
        <v>6775</v>
      </c>
      <c r="B1792" s="114" t="s">
        <v>130</v>
      </c>
      <c r="C1792" s="114" t="s">
        <v>24</v>
      </c>
      <c r="D1792" s="114" t="s">
        <v>7163</v>
      </c>
      <c r="E1792" s="114" t="s">
        <v>7164</v>
      </c>
      <c r="F1792" s="115">
        <v>45260</v>
      </c>
      <c r="G1792" s="114" t="s">
        <v>2060</v>
      </c>
      <c r="H1792" s="116">
        <v>11838456</v>
      </c>
      <c r="I1792" s="116">
        <v>10654613</v>
      </c>
      <c r="J1792" s="116">
        <v>10654613</v>
      </c>
      <c r="K1792" s="116">
        <v>0</v>
      </c>
      <c r="L1792" s="116">
        <v>0</v>
      </c>
      <c r="M1792" s="116">
        <v>0</v>
      </c>
      <c r="N1792" s="116">
        <v>0</v>
      </c>
      <c r="O1792" s="116">
        <v>0</v>
      </c>
      <c r="P1792" s="120">
        <v>0</v>
      </c>
      <c r="Q1792" s="27" t="str">
        <f>IF(G1792="01 Jan 1900","Unregistered","Registered")</f>
        <v>Registered</v>
      </c>
      <c r="R1792" s="121">
        <f>I1792/H1792</f>
        <v>0.90000021962323462</v>
      </c>
      <c r="T1792" s="117">
        <f t="shared" si="128"/>
        <v>0</v>
      </c>
      <c r="U1792" s="117">
        <f t="shared" si="129"/>
        <v>0</v>
      </c>
    </row>
    <row r="1793" spans="1:29" s="101" customFormat="1" x14ac:dyDescent="0.3">
      <c r="A1793" s="114">
        <v>6776</v>
      </c>
      <c r="B1793" s="114" t="s">
        <v>130</v>
      </c>
      <c r="C1793" s="114" t="s">
        <v>24</v>
      </c>
      <c r="D1793" s="114" t="s">
        <v>7165</v>
      </c>
      <c r="E1793" s="114" t="s">
        <v>7166</v>
      </c>
      <c r="F1793" s="115">
        <v>45119</v>
      </c>
      <c r="G1793" s="114" t="s">
        <v>2924</v>
      </c>
      <c r="H1793" s="116">
        <v>11614320</v>
      </c>
      <c r="I1793" s="116">
        <v>9872174</v>
      </c>
      <c r="J1793" s="116">
        <v>9872174</v>
      </c>
      <c r="K1793" s="116">
        <v>0</v>
      </c>
      <c r="L1793" s="116">
        <v>0</v>
      </c>
      <c r="M1793" s="116">
        <v>0</v>
      </c>
      <c r="N1793" s="116">
        <v>0</v>
      </c>
      <c r="O1793" s="116">
        <v>0</v>
      </c>
      <c r="P1793" s="120">
        <v>0</v>
      </c>
      <c r="Q1793" s="27" t="str">
        <f>IF(G1793="01 Jan 1900","Unregistered","Registered")</f>
        <v>Registered</v>
      </c>
      <c r="R1793" s="121">
        <f>I1793/H1793</f>
        <v>0.85000017220121371</v>
      </c>
      <c r="S1793" s="118"/>
      <c r="T1793" s="117">
        <f t="shared" si="128"/>
        <v>0</v>
      </c>
      <c r="U1793" s="117">
        <f t="shared" si="129"/>
        <v>0</v>
      </c>
      <c r="V1793" s="118"/>
      <c r="W1793" s="118"/>
      <c r="X1793" s="118"/>
      <c r="Y1793" s="118"/>
      <c r="Z1793" s="118"/>
      <c r="AA1793" s="118"/>
      <c r="AB1793" s="118"/>
      <c r="AC1793" s="118"/>
    </row>
    <row r="1794" spans="1:29" x14ac:dyDescent="0.3">
      <c r="A1794" s="114">
        <v>6777</v>
      </c>
      <c r="B1794" s="114" t="s">
        <v>130</v>
      </c>
      <c r="C1794" s="114" t="s">
        <v>24</v>
      </c>
      <c r="D1794" s="114" t="s">
        <v>7167</v>
      </c>
      <c r="E1794" s="114" t="s">
        <v>7168</v>
      </c>
      <c r="F1794" s="115">
        <v>45777</v>
      </c>
      <c r="G1794" s="114" t="s">
        <v>6790</v>
      </c>
      <c r="H1794" s="116">
        <v>12827541</v>
      </c>
      <c r="I1794" s="116">
        <v>10903409</v>
      </c>
      <c r="J1794" s="116">
        <v>10903409</v>
      </c>
      <c r="K1794" s="116">
        <v>0</v>
      </c>
      <c r="L1794" s="116">
        <v>0</v>
      </c>
      <c r="M1794" s="116">
        <v>0</v>
      </c>
      <c r="N1794" s="116">
        <v>0</v>
      </c>
      <c r="O1794" s="116">
        <v>0</v>
      </c>
      <c r="P1794" s="120">
        <v>0</v>
      </c>
      <c r="Q1794" s="27" t="str">
        <f>IF(G1794="01 Jan 1900","Unregistered","Registered")</f>
        <v>Registered</v>
      </c>
      <c r="R1794" s="121">
        <f>I1794/H1794</f>
        <v>0.84999993373632565</v>
      </c>
      <c r="T1794" s="117">
        <f t="shared" si="128"/>
        <v>0</v>
      </c>
      <c r="U1794" s="117">
        <f t="shared" si="129"/>
        <v>0</v>
      </c>
    </row>
    <row r="1795" spans="1:29" x14ac:dyDescent="0.3">
      <c r="A1795" s="114">
        <v>6778</v>
      </c>
      <c r="B1795" s="114" t="s">
        <v>130</v>
      </c>
      <c r="C1795" s="114" t="s">
        <v>24</v>
      </c>
      <c r="D1795" s="114" t="s">
        <v>7169</v>
      </c>
      <c r="E1795" s="114" t="s">
        <v>7170</v>
      </c>
      <c r="F1795" s="115">
        <v>45009</v>
      </c>
      <c r="G1795" s="114" t="s">
        <v>2533</v>
      </c>
      <c r="H1795" s="116">
        <v>11570172</v>
      </c>
      <c r="I1795" s="116">
        <v>9834647</v>
      </c>
      <c r="J1795" s="116">
        <v>9834647</v>
      </c>
      <c r="K1795" s="116">
        <v>0</v>
      </c>
      <c r="L1795" s="116">
        <v>0</v>
      </c>
      <c r="M1795" s="116">
        <v>0</v>
      </c>
      <c r="N1795" s="116">
        <v>0</v>
      </c>
      <c r="O1795" s="116">
        <v>0</v>
      </c>
      <c r="P1795" s="120">
        <v>0</v>
      </c>
      <c r="Q1795" s="27" t="str">
        <f>IF(G1795="01 Jan 1900","Unregistered","Registered")</f>
        <v>Registered</v>
      </c>
      <c r="R1795" s="121">
        <f>I1795/H1795</f>
        <v>0.85000006914331094</v>
      </c>
      <c r="T1795" s="117">
        <f t="shared" si="128"/>
        <v>0</v>
      </c>
      <c r="U1795" s="117">
        <f t="shared" si="129"/>
        <v>0</v>
      </c>
    </row>
    <row r="1796" spans="1:29" x14ac:dyDescent="0.3">
      <c r="A1796" s="114">
        <v>6779</v>
      </c>
      <c r="B1796" s="114" t="s">
        <v>130</v>
      </c>
      <c r="C1796" s="114" t="s">
        <v>24</v>
      </c>
      <c r="D1796" s="114" t="s">
        <v>7171</v>
      </c>
      <c r="E1796" s="114" t="s">
        <v>7172</v>
      </c>
      <c r="F1796" s="115">
        <v>45374</v>
      </c>
      <c r="G1796" s="114" t="s">
        <v>5737</v>
      </c>
      <c r="H1796" s="116">
        <v>11970900</v>
      </c>
      <c r="I1796" s="116">
        <v>9576720</v>
      </c>
      <c r="J1796" s="116">
        <v>9576720</v>
      </c>
      <c r="K1796" s="116">
        <v>0</v>
      </c>
      <c r="L1796" s="116">
        <v>0</v>
      </c>
      <c r="M1796" s="116">
        <v>0</v>
      </c>
      <c r="N1796" s="116">
        <v>0</v>
      </c>
      <c r="O1796" s="116">
        <v>0</v>
      </c>
      <c r="P1796" s="120">
        <v>0</v>
      </c>
      <c r="Q1796" s="27" t="str">
        <f>IF(G1796="01 Jan 1900","Unregistered","Registered")</f>
        <v>Registered</v>
      </c>
      <c r="R1796" s="121">
        <f>I1796/H1796</f>
        <v>0.8</v>
      </c>
      <c r="T1796" s="117">
        <f t="shared" si="128"/>
        <v>0</v>
      </c>
      <c r="U1796" s="117">
        <f t="shared" si="129"/>
        <v>0</v>
      </c>
    </row>
    <row r="1797" spans="1:29" x14ac:dyDescent="0.3">
      <c r="A1797" s="114">
        <v>6780</v>
      </c>
      <c r="B1797" s="114" t="s">
        <v>130</v>
      </c>
      <c r="C1797" s="114" t="s">
        <v>24</v>
      </c>
      <c r="D1797" s="114" t="s">
        <v>7173</v>
      </c>
      <c r="E1797" s="114" t="s">
        <v>7174</v>
      </c>
      <c r="F1797" s="115">
        <v>45287</v>
      </c>
      <c r="G1797" s="114" t="s">
        <v>3626</v>
      </c>
      <c r="H1797" s="116">
        <v>11926752</v>
      </c>
      <c r="I1797" s="116">
        <v>10137743</v>
      </c>
      <c r="J1797" s="116">
        <v>10137743</v>
      </c>
      <c r="K1797" s="116">
        <v>0</v>
      </c>
      <c r="L1797" s="116">
        <v>0</v>
      </c>
      <c r="M1797" s="116">
        <v>0</v>
      </c>
      <c r="N1797" s="116">
        <v>0</v>
      </c>
      <c r="O1797" s="116">
        <v>0</v>
      </c>
      <c r="P1797" s="120">
        <v>0</v>
      </c>
      <c r="Q1797" s="27" t="str">
        <f>IF(G1797="01 Jan 1900","Unregistered","Registered")</f>
        <v>Registered</v>
      </c>
      <c r="R1797" s="121">
        <f>I1797/H1797</f>
        <v>0.85000031861147107</v>
      </c>
      <c r="T1797" s="117">
        <f t="shared" si="128"/>
        <v>0</v>
      </c>
      <c r="U1797" s="117">
        <f t="shared" si="129"/>
        <v>0</v>
      </c>
    </row>
    <row r="1798" spans="1:29" x14ac:dyDescent="0.3">
      <c r="A1798" s="114">
        <v>6781</v>
      </c>
      <c r="B1798" s="114" t="s">
        <v>130</v>
      </c>
      <c r="C1798" s="114" t="s">
        <v>24</v>
      </c>
      <c r="D1798" s="114" t="s">
        <v>7175</v>
      </c>
      <c r="E1798" s="114" t="s">
        <v>7176</v>
      </c>
      <c r="F1798" s="115">
        <v>45332</v>
      </c>
      <c r="G1798" s="114" t="s">
        <v>3554</v>
      </c>
      <c r="H1798" s="116">
        <v>11972598</v>
      </c>
      <c r="I1798" s="116">
        <v>10176710</v>
      </c>
      <c r="J1798" s="116">
        <v>10176710</v>
      </c>
      <c r="K1798" s="116">
        <v>0</v>
      </c>
      <c r="L1798" s="116">
        <v>0</v>
      </c>
      <c r="M1798" s="116">
        <v>0</v>
      </c>
      <c r="N1798" s="116">
        <v>0</v>
      </c>
      <c r="O1798" s="116">
        <v>0</v>
      </c>
      <c r="P1798" s="120">
        <v>0</v>
      </c>
      <c r="Q1798" s="27" t="str">
        <f>IF(G1798="01 Jan 1900","Unregistered","Registered")</f>
        <v>Registered</v>
      </c>
      <c r="R1798" s="121">
        <f>I1798/H1798</f>
        <v>0.8500001419909029</v>
      </c>
      <c r="T1798" s="117">
        <f t="shared" si="128"/>
        <v>0</v>
      </c>
      <c r="U1798" s="117">
        <f t="shared" si="129"/>
        <v>0</v>
      </c>
    </row>
    <row r="1799" spans="1:29" x14ac:dyDescent="0.3">
      <c r="A1799" s="114">
        <v>6782</v>
      </c>
      <c r="B1799" s="114" t="s">
        <v>130</v>
      </c>
      <c r="C1799" s="114" t="s">
        <v>24</v>
      </c>
      <c r="D1799" s="114" t="s">
        <v>7177</v>
      </c>
      <c r="E1799" s="114" t="s">
        <v>7178</v>
      </c>
      <c r="F1799" s="115">
        <v>45532</v>
      </c>
      <c r="G1799" s="114" t="s">
        <v>7179</v>
      </c>
      <c r="H1799" s="116">
        <v>12480300</v>
      </c>
      <c r="I1799" s="116">
        <v>10608255</v>
      </c>
      <c r="J1799" s="116">
        <v>10608255</v>
      </c>
      <c r="K1799" s="116">
        <v>0</v>
      </c>
      <c r="L1799" s="116">
        <v>0</v>
      </c>
      <c r="M1799" s="116">
        <v>0</v>
      </c>
      <c r="N1799" s="116">
        <v>0</v>
      </c>
      <c r="O1799" s="116">
        <v>0</v>
      </c>
      <c r="P1799" s="120">
        <v>0</v>
      </c>
      <c r="Q1799" s="27" t="str">
        <f>IF(G1799="01 Jan 1900","Unregistered","Registered")</f>
        <v>Registered</v>
      </c>
      <c r="R1799" s="121">
        <f>I1799/H1799</f>
        <v>0.85</v>
      </c>
      <c r="T1799" s="117">
        <f t="shared" si="128"/>
        <v>0</v>
      </c>
      <c r="U1799" s="117">
        <f t="shared" si="129"/>
        <v>0</v>
      </c>
    </row>
    <row r="1800" spans="1:29" x14ac:dyDescent="0.3">
      <c r="A1800" s="114">
        <v>6783</v>
      </c>
      <c r="B1800" s="114" t="s">
        <v>130</v>
      </c>
      <c r="C1800" s="114" t="s">
        <v>24</v>
      </c>
      <c r="D1800" s="114" t="s">
        <v>7180</v>
      </c>
      <c r="E1800" s="114" t="s">
        <v>7181</v>
      </c>
      <c r="F1800" s="115">
        <v>45461</v>
      </c>
      <c r="G1800" s="114" t="s">
        <v>2558</v>
      </c>
      <c r="H1800" s="116">
        <v>8490174</v>
      </c>
      <c r="I1800" s="116">
        <v>7216648</v>
      </c>
      <c r="J1800" s="116">
        <v>7216648</v>
      </c>
      <c r="K1800" s="116">
        <v>0</v>
      </c>
      <c r="L1800" s="116">
        <v>0</v>
      </c>
      <c r="M1800" s="116">
        <v>0</v>
      </c>
      <c r="N1800" s="116">
        <v>0</v>
      </c>
      <c r="O1800" s="116">
        <v>0</v>
      </c>
      <c r="P1800" s="120">
        <v>0</v>
      </c>
      <c r="Q1800" s="27" t="str">
        <f>IF(G1800="01 Jan 1900","Unregistered","Registered")</f>
        <v>Registered</v>
      </c>
      <c r="R1800" s="121">
        <f>I1800/H1800</f>
        <v>0.85000001177832163</v>
      </c>
      <c r="T1800" s="117">
        <f t="shared" si="128"/>
        <v>0</v>
      </c>
      <c r="U1800" s="117">
        <f t="shared" si="129"/>
        <v>0</v>
      </c>
    </row>
    <row r="1801" spans="1:29" x14ac:dyDescent="0.3">
      <c r="A1801" s="114">
        <v>6784</v>
      </c>
      <c r="B1801" s="114" t="s">
        <v>130</v>
      </c>
      <c r="C1801" s="114" t="s">
        <v>24</v>
      </c>
      <c r="D1801" s="114" t="s">
        <v>7182</v>
      </c>
      <c r="E1801" s="114" t="s">
        <v>7183</v>
      </c>
      <c r="F1801" s="115">
        <v>45532</v>
      </c>
      <c r="G1801" s="114" t="s">
        <v>5436</v>
      </c>
      <c r="H1801" s="116">
        <v>12556710</v>
      </c>
      <c r="I1801" s="116">
        <v>11301040</v>
      </c>
      <c r="J1801" s="116">
        <v>11301040</v>
      </c>
      <c r="K1801" s="116">
        <v>0</v>
      </c>
      <c r="L1801" s="116">
        <v>0</v>
      </c>
      <c r="M1801" s="116">
        <v>0</v>
      </c>
      <c r="N1801" s="116">
        <v>0</v>
      </c>
      <c r="O1801" s="116">
        <v>0</v>
      </c>
      <c r="P1801" s="120">
        <v>0</v>
      </c>
      <c r="Q1801" s="27" t="str">
        <f>IF(G1801="01 Jan 1900","Unregistered","Registered")</f>
        <v>Registered</v>
      </c>
      <c r="R1801" s="121">
        <f>I1801/H1801</f>
        <v>0.90000007963869522</v>
      </c>
      <c r="T1801" s="117">
        <f t="shared" si="128"/>
        <v>0</v>
      </c>
      <c r="U1801" s="117">
        <f t="shared" si="129"/>
        <v>0</v>
      </c>
    </row>
    <row r="1802" spans="1:29" x14ac:dyDescent="0.3">
      <c r="A1802" s="114">
        <v>6785</v>
      </c>
      <c r="B1802" s="114" t="s">
        <v>130</v>
      </c>
      <c r="C1802" s="114" t="s">
        <v>24</v>
      </c>
      <c r="D1802" s="114" t="s">
        <v>7184</v>
      </c>
      <c r="E1802" s="114" t="s">
        <v>7185</v>
      </c>
      <c r="F1802" s="115">
        <v>44957</v>
      </c>
      <c r="G1802" s="114" t="s">
        <v>4112</v>
      </c>
      <c r="H1802" s="116">
        <v>7820391</v>
      </c>
      <c r="I1802" s="116">
        <v>7038357</v>
      </c>
      <c r="J1802" s="116">
        <v>7038357</v>
      </c>
      <c r="K1802" s="116">
        <v>0</v>
      </c>
      <c r="L1802" s="116">
        <v>0</v>
      </c>
      <c r="M1802" s="116">
        <v>0</v>
      </c>
      <c r="N1802" s="116">
        <v>0</v>
      </c>
      <c r="O1802" s="116">
        <v>0</v>
      </c>
      <c r="P1802" s="120">
        <v>0</v>
      </c>
      <c r="Q1802" s="27" t="str">
        <f>IF(G1802="01 Jan 1900","Unregistered","Registered")</f>
        <v>Registered</v>
      </c>
      <c r="R1802" s="121">
        <f>I1802/H1802</f>
        <v>0.90000065214130598</v>
      </c>
      <c r="T1802" s="117">
        <f t="shared" si="128"/>
        <v>0</v>
      </c>
      <c r="U1802" s="117">
        <f t="shared" si="129"/>
        <v>0</v>
      </c>
    </row>
    <row r="1803" spans="1:29" x14ac:dyDescent="0.3">
      <c r="A1803" s="114">
        <v>6786</v>
      </c>
      <c r="B1803" s="114" t="s">
        <v>130</v>
      </c>
      <c r="C1803" s="114" t="s">
        <v>24</v>
      </c>
      <c r="D1803" s="114" t="s">
        <v>7186</v>
      </c>
      <c r="E1803" s="114" t="s">
        <v>7187</v>
      </c>
      <c r="F1803" s="115">
        <v>45681</v>
      </c>
      <c r="G1803" s="114" t="s">
        <v>2002</v>
      </c>
      <c r="H1803" s="116">
        <v>12819900</v>
      </c>
      <c r="I1803" s="116">
        <v>11537910</v>
      </c>
      <c r="J1803" s="116">
        <v>11537910</v>
      </c>
      <c r="K1803" s="116">
        <v>0</v>
      </c>
      <c r="L1803" s="116">
        <v>0</v>
      </c>
      <c r="M1803" s="116">
        <v>0</v>
      </c>
      <c r="N1803" s="116">
        <v>0</v>
      </c>
      <c r="O1803" s="116">
        <v>0</v>
      </c>
      <c r="P1803" s="120">
        <v>0</v>
      </c>
      <c r="Q1803" s="27" t="str">
        <f>IF(G1803="01 Jan 1900","Unregistered","Registered")</f>
        <v>Registered</v>
      </c>
      <c r="R1803" s="121">
        <f>I1803/H1803</f>
        <v>0.9</v>
      </c>
      <c r="T1803" s="117">
        <f t="shared" si="128"/>
        <v>0</v>
      </c>
      <c r="U1803" s="117">
        <f t="shared" si="129"/>
        <v>0</v>
      </c>
    </row>
    <row r="1804" spans="1:29" x14ac:dyDescent="0.3">
      <c r="A1804" s="114">
        <v>6787</v>
      </c>
      <c r="B1804" s="114" t="s">
        <v>130</v>
      </c>
      <c r="C1804" s="114" t="s">
        <v>24</v>
      </c>
      <c r="D1804" s="114" t="s">
        <v>7188</v>
      </c>
      <c r="E1804" s="114" t="s">
        <v>7189</v>
      </c>
      <c r="F1804" s="115">
        <v>44918</v>
      </c>
      <c r="G1804" s="114" t="s">
        <v>5133</v>
      </c>
      <c r="H1804" s="116">
        <v>7813353</v>
      </c>
      <c r="I1804" s="116">
        <v>7032022</v>
      </c>
      <c r="J1804" s="116">
        <v>7032022</v>
      </c>
      <c r="K1804" s="116">
        <v>0</v>
      </c>
      <c r="L1804" s="116">
        <v>0</v>
      </c>
      <c r="M1804" s="116">
        <v>0</v>
      </c>
      <c r="N1804" s="116">
        <v>0</v>
      </c>
      <c r="O1804" s="116">
        <v>0</v>
      </c>
      <c r="P1804" s="120">
        <v>0</v>
      </c>
      <c r="Q1804" s="27" t="str">
        <f>IF(G1804="01 Jan 1900","Unregistered","Registered")</f>
        <v>Registered</v>
      </c>
      <c r="R1804" s="121">
        <f>I1804/H1804</f>
        <v>0.90000055033991166</v>
      </c>
      <c r="T1804" s="117">
        <f t="shared" si="128"/>
        <v>0</v>
      </c>
      <c r="U1804" s="117">
        <f t="shared" si="129"/>
        <v>0</v>
      </c>
    </row>
    <row r="1805" spans="1:29" s="101" customFormat="1" x14ac:dyDescent="0.3">
      <c r="A1805" s="114">
        <v>6788</v>
      </c>
      <c r="B1805" s="114" t="s">
        <v>130</v>
      </c>
      <c r="C1805" s="114" t="s">
        <v>24</v>
      </c>
      <c r="D1805" s="114" t="s">
        <v>7190</v>
      </c>
      <c r="E1805" s="114" t="s">
        <v>7191</v>
      </c>
      <c r="F1805" s="115">
        <v>45287</v>
      </c>
      <c r="G1805" s="114" t="s">
        <v>5385</v>
      </c>
      <c r="H1805" s="116">
        <v>12060894</v>
      </c>
      <c r="I1805" s="116">
        <v>10854808</v>
      </c>
      <c r="J1805" s="116">
        <v>10854808</v>
      </c>
      <c r="K1805" s="116">
        <v>0</v>
      </c>
      <c r="L1805" s="116">
        <v>0</v>
      </c>
      <c r="M1805" s="116">
        <v>0</v>
      </c>
      <c r="N1805" s="116">
        <v>0</v>
      </c>
      <c r="O1805" s="116">
        <v>0</v>
      </c>
      <c r="P1805" s="120">
        <v>1</v>
      </c>
      <c r="Q1805" s="27" t="str">
        <f>IF(G1805="01 Jan 1900","Unregistered","Registered")</f>
        <v>Registered</v>
      </c>
      <c r="R1805" s="121">
        <f>I1805/H1805</f>
        <v>0.90000028190281745</v>
      </c>
      <c r="S1805" s="118"/>
      <c r="T1805" s="117">
        <f t="shared" si="128"/>
        <v>1</v>
      </c>
      <c r="U1805" s="117">
        <f t="shared" si="129"/>
        <v>-1</v>
      </c>
      <c r="V1805" s="118"/>
      <c r="W1805" s="118"/>
      <c r="X1805" s="118"/>
      <c r="Y1805" s="118"/>
      <c r="Z1805" s="118"/>
      <c r="AA1805" s="118"/>
      <c r="AB1805" s="118"/>
      <c r="AC1805" s="118"/>
    </row>
    <row r="1806" spans="1:29" x14ac:dyDescent="0.3">
      <c r="A1806" s="114">
        <v>6789</v>
      </c>
      <c r="B1806" s="114" t="s">
        <v>130</v>
      </c>
      <c r="C1806" s="114" t="s">
        <v>24</v>
      </c>
      <c r="D1806" s="114" t="s">
        <v>7192</v>
      </c>
      <c r="E1806" s="114" t="s">
        <v>7193</v>
      </c>
      <c r="F1806" s="115">
        <v>45558</v>
      </c>
      <c r="G1806" s="114" t="s">
        <v>1396</v>
      </c>
      <c r="H1806" s="116">
        <v>12140700</v>
      </c>
      <c r="I1806" s="116">
        <v>10319595</v>
      </c>
      <c r="J1806" s="116">
        <v>10319595</v>
      </c>
      <c r="K1806" s="116">
        <v>0</v>
      </c>
      <c r="L1806" s="116">
        <v>0</v>
      </c>
      <c r="M1806" s="116">
        <v>0</v>
      </c>
      <c r="N1806" s="116">
        <v>0</v>
      </c>
      <c r="O1806" s="116">
        <v>0</v>
      </c>
      <c r="P1806" s="120">
        <v>0</v>
      </c>
      <c r="Q1806" s="27" t="str">
        <f>IF(G1806="01 Jan 1900","Unregistered","Registered")</f>
        <v>Registered</v>
      </c>
      <c r="R1806" s="121">
        <f>I1806/H1806</f>
        <v>0.85</v>
      </c>
      <c r="T1806" s="117">
        <f t="shared" si="128"/>
        <v>0</v>
      </c>
      <c r="U1806" s="117">
        <f t="shared" si="129"/>
        <v>0</v>
      </c>
    </row>
    <row r="1807" spans="1:29" s="101" customFormat="1" x14ac:dyDescent="0.3">
      <c r="A1807" s="114">
        <v>6790</v>
      </c>
      <c r="B1807" s="114" t="s">
        <v>130</v>
      </c>
      <c r="C1807" s="114" t="s">
        <v>24</v>
      </c>
      <c r="D1807" s="114" t="s">
        <v>7194</v>
      </c>
      <c r="E1807" s="114" t="s">
        <v>7195</v>
      </c>
      <c r="F1807" s="115">
        <v>44918</v>
      </c>
      <c r="G1807" s="114" t="s">
        <v>2751</v>
      </c>
      <c r="H1807" s="116">
        <v>7859100</v>
      </c>
      <c r="I1807" s="116">
        <v>7073190</v>
      </c>
      <c r="J1807" s="116">
        <v>7073190</v>
      </c>
      <c r="K1807" s="116">
        <v>0</v>
      </c>
      <c r="L1807" s="116">
        <v>0</v>
      </c>
      <c r="M1807" s="116">
        <v>0</v>
      </c>
      <c r="N1807" s="116">
        <v>0</v>
      </c>
      <c r="O1807" s="116">
        <v>0</v>
      </c>
      <c r="P1807" s="120">
        <v>0</v>
      </c>
      <c r="Q1807" s="27" t="str">
        <f>IF(G1807="01 Jan 1900","Unregistered","Registered")</f>
        <v>Registered</v>
      </c>
      <c r="R1807" s="121">
        <f>I1807/H1807</f>
        <v>0.9</v>
      </c>
      <c r="S1807" s="118"/>
      <c r="T1807" s="117">
        <f t="shared" si="128"/>
        <v>0</v>
      </c>
      <c r="U1807" s="117">
        <f t="shared" si="129"/>
        <v>0</v>
      </c>
      <c r="V1807" s="118"/>
      <c r="W1807" s="118"/>
      <c r="X1807" s="118"/>
      <c r="Y1807" s="118"/>
      <c r="Z1807" s="118"/>
      <c r="AA1807" s="118"/>
      <c r="AB1807" s="118"/>
      <c r="AC1807" s="118"/>
    </row>
    <row r="1808" spans="1:29" x14ac:dyDescent="0.3">
      <c r="A1808" s="114">
        <v>6791</v>
      </c>
      <c r="B1808" s="114" t="s">
        <v>130</v>
      </c>
      <c r="C1808" s="114" t="s">
        <v>24</v>
      </c>
      <c r="D1808" s="114" t="s">
        <v>7196</v>
      </c>
      <c r="E1808" s="114" t="s">
        <v>7197</v>
      </c>
      <c r="F1808" s="115">
        <v>45014</v>
      </c>
      <c r="G1808" s="114" t="s">
        <v>2732</v>
      </c>
      <c r="H1808" s="116">
        <v>11436030</v>
      </c>
      <c r="I1808" s="116">
        <v>10292431</v>
      </c>
      <c r="J1808" s="116">
        <v>10292431</v>
      </c>
      <c r="K1808" s="116">
        <v>0</v>
      </c>
      <c r="L1808" s="116">
        <v>0</v>
      </c>
      <c r="M1808" s="116">
        <v>0</v>
      </c>
      <c r="N1808" s="116">
        <v>0</v>
      </c>
      <c r="O1808" s="116">
        <v>0</v>
      </c>
      <c r="P1808" s="120">
        <v>0</v>
      </c>
      <c r="Q1808" s="27" t="str">
        <f>IF(G1808="01 Jan 1900","Unregistered","Registered")</f>
        <v>Registered</v>
      </c>
      <c r="R1808" s="121">
        <f>I1808/H1808</f>
        <v>0.90000034977173027</v>
      </c>
      <c r="T1808" s="117">
        <f t="shared" si="128"/>
        <v>0</v>
      </c>
      <c r="U1808" s="117">
        <f t="shared" si="129"/>
        <v>0</v>
      </c>
    </row>
    <row r="1809" spans="1:29" x14ac:dyDescent="0.3">
      <c r="A1809" s="114">
        <v>6792</v>
      </c>
      <c r="B1809" s="114" t="s">
        <v>130</v>
      </c>
      <c r="C1809" s="114" t="s">
        <v>24</v>
      </c>
      <c r="D1809" s="114" t="s">
        <v>7198</v>
      </c>
      <c r="E1809" s="114" t="s">
        <v>7199</v>
      </c>
      <c r="F1809" s="115">
        <v>45443</v>
      </c>
      <c r="G1809" s="114" t="s">
        <v>3727</v>
      </c>
      <c r="H1809" s="116">
        <v>12312198</v>
      </c>
      <c r="I1809" s="116">
        <v>10465370</v>
      </c>
      <c r="J1809" s="116">
        <v>10465370</v>
      </c>
      <c r="K1809" s="116">
        <v>0</v>
      </c>
      <c r="L1809" s="116">
        <v>0</v>
      </c>
      <c r="M1809" s="116">
        <v>0</v>
      </c>
      <c r="N1809" s="116">
        <v>0</v>
      </c>
      <c r="O1809" s="116">
        <v>0</v>
      </c>
      <c r="P1809" s="120">
        <v>0</v>
      </c>
      <c r="Q1809" s="27" t="str">
        <f>IF(G1809="01 Jan 1900","Unregistered","Registered")</f>
        <v>Registered</v>
      </c>
      <c r="R1809" s="121">
        <f>I1809/H1809</f>
        <v>0.85000013807445263</v>
      </c>
      <c r="T1809" s="117">
        <f t="shared" si="128"/>
        <v>0</v>
      </c>
      <c r="U1809" s="117">
        <f t="shared" si="129"/>
        <v>0</v>
      </c>
    </row>
    <row r="1810" spans="1:29" x14ac:dyDescent="0.3">
      <c r="A1810" s="114">
        <v>6793</v>
      </c>
      <c r="B1810" s="114" t="s">
        <v>130</v>
      </c>
      <c r="C1810" s="114" t="s">
        <v>24</v>
      </c>
      <c r="D1810" s="114" t="s">
        <v>7200</v>
      </c>
      <c r="E1810" s="114" t="s">
        <v>7201</v>
      </c>
      <c r="F1810" s="115">
        <v>44951</v>
      </c>
      <c r="G1810" s="114" t="s">
        <v>2346</v>
      </c>
      <c r="H1810" s="116">
        <v>7864965</v>
      </c>
      <c r="I1810" s="116">
        <v>7078468</v>
      </c>
      <c r="J1810" s="116">
        <v>7078468</v>
      </c>
      <c r="K1810" s="116">
        <v>0</v>
      </c>
      <c r="L1810" s="116">
        <v>0</v>
      </c>
      <c r="M1810" s="116">
        <v>0</v>
      </c>
      <c r="N1810" s="116">
        <v>0</v>
      </c>
      <c r="O1810" s="116">
        <v>0</v>
      </c>
      <c r="P1810" s="120">
        <v>0</v>
      </c>
      <c r="Q1810" s="27" t="str">
        <f>IF(G1810="01 Jan 1900","Unregistered","Registered")</f>
        <v>Registered</v>
      </c>
      <c r="R1810" s="121">
        <f>I1810/H1810</f>
        <v>0.89999993642692622</v>
      </c>
      <c r="T1810" s="117">
        <f t="shared" si="128"/>
        <v>0</v>
      </c>
      <c r="U1810" s="117">
        <f t="shared" si="129"/>
        <v>0</v>
      </c>
    </row>
    <row r="1811" spans="1:29" s="101" customFormat="1" x14ac:dyDescent="0.3">
      <c r="A1811" s="114">
        <v>6794</v>
      </c>
      <c r="B1811" s="114" t="s">
        <v>130</v>
      </c>
      <c r="C1811" s="114" t="s">
        <v>24</v>
      </c>
      <c r="D1811" s="114" t="s">
        <v>7202</v>
      </c>
      <c r="E1811" s="114" t="s">
        <v>7203</v>
      </c>
      <c r="F1811" s="115">
        <v>45556</v>
      </c>
      <c r="G1811" s="114" t="s">
        <v>7204</v>
      </c>
      <c r="H1811" s="116">
        <v>12735000</v>
      </c>
      <c r="I1811" s="116">
        <v>10824750</v>
      </c>
      <c r="J1811" s="116">
        <v>10824750</v>
      </c>
      <c r="K1811" s="116">
        <v>0</v>
      </c>
      <c r="L1811" s="116">
        <v>0</v>
      </c>
      <c r="M1811" s="116">
        <v>0</v>
      </c>
      <c r="N1811" s="116">
        <v>0</v>
      </c>
      <c r="O1811" s="116">
        <v>0</v>
      </c>
      <c r="P1811" s="120">
        <v>0</v>
      </c>
      <c r="Q1811" s="27" t="str">
        <f>IF(G1811="01 Jan 1900","Unregistered","Registered")</f>
        <v>Registered</v>
      </c>
      <c r="R1811" s="121">
        <f>I1811/H1811</f>
        <v>0.85</v>
      </c>
      <c r="S1811" s="118"/>
      <c r="T1811" s="117">
        <f t="shared" si="128"/>
        <v>0</v>
      </c>
      <c r="U1811" s="117">
        <f t="shared" si="129"/>
        <v>0</v>
      </c>
      <c r="V1811" s="118"/>
      <c r="W1811" s="118"/>
      <c r="X1811" s="118"/>
      <c r="Y1811" s="118"/>
      <c r="Z1811" s="118"/>
      <c r="AA1811" s="118"/>
      <c r="AB1811" s="118"/>
      <c r="AC1811" s="118"/>
    </row>
    <row r="1812" spans="1:29" s="101" customFormat="1" x14ac:dyDescent="0.3">
      <c r="A1812" s="114">
        <v>6795</v>
      </c>
      <c r="B1812" s="114" t="s">
        <v>130</v>
      </c>
      <c r="C1812" s="114" t="s">
        <v>24</v>
      </c>
      <c r="D1812" s="114" t="s">
        <v>7205</v>
      </c>
      <c r="E1812" s="114" t="s">
        <v>7206</v>
      </c>
      <c r="F1812" s="115">
        <v>44946</v>
      </c>
      <c r="G1812" s="114" t="s">
        <v>3104</v>
      </c>
      <c r="H1812" s="116">
        <v>7500000</v>
      </c>
      <c r="I1812" s="116">
        <v>6750000</v>
      </c>
      <c r="J1812" s="116">
        <v>6750000</v>
      </c>
      <c r="K1812" s="116">
        <v>0</v>
      </c>
      <c r="L1812" s="116">
        <v>0</v>
      </c>
      <c r="M1812" s="116">
        <v>0</v>
      </c>
      <c r="N1812" s="116">
        <v>0</v>
      </c>
      <c r="O1812" s="116">
        <v>0</v>
      </c>
      <c r="P1812" s="120">
        <v>0</v>
      </c>
      <c r="Q1812" s="27" t="str">
        <f>IF(G1812="01 Jan 1900","Unregistered","Registered")</f>
        <v>Registered</v>
      </c>
      <c r="R1812" s="121">
        <f>I1812/H1812</f>
        <v>0.9</v>
      </c>
      <c r="S1812" s="118"/>
      <c r="T1812" s="117">
        <f t="shared" si="128"/>
        <v>0</v>
      </c>
      <c r="U1812" s="117">
        <f t="shared" si="129"/>
        <v>0</v>
      </c>
      <c r="V1812" s="118"/>
      <c r="W1812" s="118"/>
      <c r="X1812" s="118"/>
      <c r="Y1812" s="118"/>
      <c r="Z1812" s="118"/>
      <c r="AA1812" s="118"/>
      <c r="AB1812" s="118"/>
      <c r="AC1812" s="118"/>
    </row>
    <row r="1813" spans="1:29" s="101" customFormat="1" x14ac:dyDescent="0.3">
      <c r="A1813" s="114">
        <v>6796</v>
      </c>
      <c r="B1813" s="114" t="s">
        <v>130</v>
      </c>
      <c r="C1813" s="114" t="s">
        <v>24</v>
      </c>
      <c r="D1813" s="114" t="s">
        <v>7207</v>
      </c>
      <c r="E1813" s="114" t="s">
        <v>7208</v>
      </c>
      <c r="F1813" s="115">
        <v>45040</v>
      </c>
      <c r="G1813" s="114" t="s">
        <v>5158</v>
      </c>
      <c r="H1813" s="116">
        <v>11570172</v>
      </c>
      <c r="I1813" s="116">
        <v>10413156</v>
      </c>
      <c r="J1813" s="116">
        <v>10413156</v>
      </c>
      <c r="K1813" s="116">
        <v>0</v>
      </c>
      <c r="L1813" s="116">
        <v>0</v>
      </c>
      <c r="M1813" s="116">
        <v>0</v>
      </c>
      <c r="N1813" s="116">
        <v>0</v>
      </c>
      <c r="O1813" s="116">
        <v>0</v>
      </c>
      <c r="P1813" s="120">
        <v>0</v>
      </c>
      <c r="Q1813" s="27" t="str">
        <f>IF(G1813="01 Jan 1900","Unregistered","Registered")</f>
        <v>Registered</v>
      </c>
      <c r="R1813" s="121">
        <f>I1813/H1813</f>
        <v>0.90000010371496642</v>
      </c>
      <c r="S1813" s="118"/>
      <c r="T1813" s="117">
        <f t="shared" si="128"/>
        <v>0</v>
      </c>
      <c r="U1813" s="117">
        <f t="shared" si="129"/>
        <v>0</v>
      </c>
      <c r="V1813" s="118"/>
      <c r="W1813" s="118"/>
      <c r="X1813" s="118"/>
      <c r="Y1813" s="118"/>
      <c r="Z1813" s="118"/>
      <c r="AA1813" s="118"/>
      <c r="AB1813" s="118"/>
      <c r="AC1813" s="118"/>
    </row>
    <row r="1814" spans="1:29" x14ac:dyDescent="0.3">
      <c r="A1814" s="114">
        <v>6797</v>
      </c>
      <c r="B1814" s="114" t="s">
        <v>130</v>
      </c>
      <c r="C1814" s="114" t="s">
        <v>24</v>
      </c>
      <c r="D1814" s="114" t="s">
        <v>7209</v>
      </c>
      <c r="E1814" s="114" t="s">
        <v>7210</v>
      </c>
      <c r="F1814" s="115">
        <v>45551</v>
      </c>
      <c r="G1814" s="114" t="s">
        <v>7211</v>
      </c>
      <c r="H1814" s="116">
        <v>12395400</v>
      </c>
      <c r="I1814" s="116">
        <v>9916320</v>
      </c>
      <c r="J1814" s="116">
        <v>9916320</v>
      </c>
      <c r="K1814" s="116">
        <v>0</v>
      </c>
      <c r="L1814" s="116">
        <v>0</v>
      </c>
      <c r="M1814" s="116">
        <v>0</v>
      </c>
      <c r="N1814" s="116">
        <v>0</v>
      </c>
      <c r="O1814" s="116">
        <v>0</v>
      </c>
      <c r="P1814" s="120">
        <v>0</v>
      </c>
      <c r="Q1814" s="27" t="str">
        <f>IF(G1814="01 Jan 1900","Unregistered","Registered")</f>
        <v>Registered</v>
      </c>
      <c r="R1814" s="121">
        <f>I1814/H1814</f>
        <v>0.8</v>
      </c>
      <c r="T1814" s="117">
        <f t="shared" si="128"/>
        <v>0</v>
      </c>
      <c r="U1814" s="117">
        <f t="shared" si="129"/>
        <v>0</v>
      </c>
    </row>
    <row r="1815" spans="1:29" x14ac:dyDescent="0.3">
      <c r="A1815" s="114">
        <v>6798</v>
      </c>
      <c r="B1815" s="114" t="s">
        <v>130</v>
      </c>
      <c r="C1815" s="114" t="s">
        <v>24</v>
      </c>
      <c r="D1815" s="114" t="s">
        <v>7212</v>
      </c>
      <c r="E1815" s="114" t="s">
        <v>7213</v>
      </c>
      <c r="F1815" s="115">
        <v>45399</v>
      </c>
      <c r="G1815" s="114" t="s">
        <v>1940</v>
      </c>
      <c r="H1815" s="116">
        <v>12329178</v>
      </c>
      <c r="I1815" s="116">
        <v>10479801</v>
      </c>
      <c r="J1815" s="116">
        <v>10479801</v>
      </c>
      <c r="K1815" s="116">
        <v>0</v>
      </c>
      <c r="L1815" s="116">
        <v>0</v>
      </c>
      <c r="M1815" s="116">
        <v>0</v>
      </c>
      <c r="N1815" s="116">
        <v>0</v>
      </c>
      <c r="O1815" s="116">
        <v>0</v>
      </c>
      <c r="P1815" s="120">
        <v>0</v>
      </c>
      <c r="Q1815" s="27" t="str">
        <f>IF(G1815="01 Jan 1900","Unregistered","Registered")</f>
        <v>Registered</v>
      </c>
      <c r="R1815" s="121">
        <f>I1815/H1815</f>
        <v>0.84999997566747754</v>
      </c>
      <c r="T1815" s="117">
        <f t="shared" si="128"/>
        <v>0</v>
      </c>
      <c r="U1815" s="117">
        <f t="shared" si="129"/>
        <v>0</v>
      </c>
    </row>
    <row r="1816" spans="1:29" x14ac:dyDescent="0.3">
      <c r="A1816" s="114">
        <v>6799</v>
      </c>
      <c r="B1816" s="114" t="s">
        <v>130</v>
      </c>
      <c r="C1816" s="114" t="s">
        <v>24</v>
      </c>
      <c r="D1816" s="114" t="s">
        <v>7214</v>
      </c>
      <c r="E1816" s="114" t="s">
        <v>7215</v>
      </c>
      <c r="F1816" s="115">
        <v>45090</v>
      </c>
      <c r="G1816" s="114" t="s">
        <v>4960</v>
      </c>
      <c r="H1816" s="116">
        <v>7998687</v>
      </c>
      <c r="I1816" s="116">
        <v>7198817</v>
      </c>
      <c r="J1816" s="116">
        <v>7198817</v>
      </c>
      <c r="K1816" s="116">
        <v>0</v>
      </c>
      <c r="L1816" s="116">
        <v>0</v>
      </c>
      <c r="M1816" s="116">
        <v>0</v>
      </c>
      <c r="N1816" s="116">
        <v>0</v>
      </c>
      <c r="O1816" s="116">
        <v>0</v>
      </c>
      <c r="P1816" s="120">
        <v>0</v>
      </c>
      <c r="Q1816" s="27" t="str">
        <f>IF(G1816="01 Jan 1900","Unregistered","Registered")</f>
        <v>Registered</v>
      </c>
      <c r="R1816" s="121">
        <f>I1816/H1816</f>
        <v>0.89999983747332535</v>
      </c>
      <c r="T1816" s="117">
        <f t="shared" si="128"/>
        <v>0</v>
      </c>
      <c r="U1816" s="117">
        <f t="shared" si="129"/>
        <v>0</v>
      </c>
    </row>
    <row r="1817" spans="1:29" x14ac:dyDescent="0.3">
      <c r="A1817" s="114">
        <v>6800</v>
      </c>
      <c r="B1817" s="114" t="s">
        <v>130</v>
      </c>
      <c r="C1817" s="114" t="s">
        <v>24</v>
      </c>
      <c r="D1817" s="114" t="s">
        <v>7216</v>
      </c>
      <c r="E1817" s="114" t="s">
        <v>7217</v>
      </c>
      <c r="F1817" s="115">
        <v>45005</v>
      </c>
      <c r="G1817" s="114" t="s">
        <v>2751</v>
      </c>
      <c r="H1817" s="116">
        <v>10428000</v>
      </c>
      <c r="I1817" s="116">
        <v>9385200</v>
      </c>
      <c r="J1817" s="116">
        <v>9385200</v>
      </c>
      <c r="K1817" s="116">
        <v>0</v>
      </c>
      <c r="L1817" s="116">
        <v>0</v>
      </c>
      <c r="M1817" s="116">
        <v>0</v>
      </c>
      <c r="N1817" s="116">
        <v>0</v>
      </c>
      <c r="O1817" s="116">
        <v>0</v>
      </c>
      <c r="P1817" s="120">
        <v>0</v>
      </c>
      <c r="Q1817" s="27" t="str">
        <f>IF(G1817="01 Jan 1900","Unregistered","Registered")</f>
        <v>Registered</v>
      </c>
      <c r="R1817" s="121">
        <f>I1817/H1817</f>
        <v>0.9</v>
      </c>
      <c r="T1817" s="117">
        <f t="shared" si="128"/>
        <v>0</v>
      </c>
      <c r="U1817" s="117">
        <f t="shared" si="129"/>
        <v>0</v>
      </c>
    </row>
    <row r="1818" spans="1:29" x14ac:dyDescent="0.3">
      <c r="A1818" s="114">
        <v>6801</v>
      </c>
      <c r="B1818" s="114" t="s">
        <v>130</v>
      </c>
      <c r="C1818" s="114" t="s">
        <v>24</v>
      </c>
      <c r="D1818" s="114" t="s">
        <v>7218</v>
      </c>
      <c r="E1818" s="114" t="s">
        <v>7219</v>
      </c>
      <c r="F1818" s="115">
        <v>45383</v>
      </c>
      <c r="G1818" s="114" t="s">
        <v>2108</v>
      </c>
      <c r="H1818" s="116">
        <v>12195036</v>
      </c>
      <c r="I1818" s="116">
        <v>10365781</v>
      </c>
      <c r="J1818" s="116">
        <v>10365781</v>
      </c>
      <c r="K1818" s="116">
        <v>0</v>
      </c>
      <c r="L1818" s="116">
        <v>0</v>
      </c>
      <c r="M1818" s="116">
        <v>0</v>
      </c>
      <c r="N1818" s="116">
        <v>0</v>
      </c>
      <c r="O1818" s="116">
        <v>0</v>
      </c>
      <c r="P1818" s="120">
        <v>0</v>
      </c>
      <c r="Q1818" s="27" t="str">
        <f>IF(G1818="01 Jan 1900","Unregistered","Registered")</f>
        <v>Registered</v>
      </c>
      <c r="R1818" s="121">
        <f>I1818/H1818</f>
        <v>0.85000003280023118</v>
      </c>
      <c r="T1818" s="117">
        <f t="shared" si="128"/>
        <v>0</v>
      </c>
      <c r="U1818" s="117">
        <f t="shared" si="129"/>
        <v>0</v>
      </c>
    </row>
    <row r="1819" spans="1:29" x14ac:dyDescent="0.3">
      <c r="A1819" s="114">
        <v>10135</v>
      </c>
      <c r="B1819" s="114" t="s">
        <v>130</v>
      </c>
      <c r="C1819" s="114" t="s">
        <v>24</v>
      </c>
      <c r="D1819" s="114" t="s">
        <v>9499</v>
      </c>
      <c r="E1819" s="114" t="s">
        <v>9500</v>
      </c>
      <c r="F1819" s="115">
        <v>44918</v>
      </c>
      <c r="G1819" s="114" t="s">
        <v>2590</v>
      </c>
      <c r="H1819" s="116">
        <v>7741800</v>
      </c>
      <c r="I1819" s="116">
        <v>6967620</v>
      </c>
      <c r="J1819" s="116">
        <v>7045038</v>
      </c>
      <c r="K1819" s="116">
        <v>-77418</v>
      </c>
      <c r="L1819" s="116">
        <v>0</v>
      </c>
      <c r="M1819" s="116">
        <v>0</v>
      </c>
      <c r="N1819" s="116">
        <v>0</v>
      </c>
      <c r="O1819" s="116">
        <v>0</v>
      </c>
      <c r="P1819" s="120">
        <v>0</v>
      </c>
      <c r="Q1819" s="27" t="str">
        <f>IF(G1819="01 Jan 1900","Unregistered","Registered")</f>
        <v>Registered</v>
      </c>
      <c r="R1819" s="121">
        <f>I1819/H1819</f>
        <v>0.9</v>
      </c>
      <c r="T1819" s="117">
        <f t="shared" si="128"/>
        <v>0</v>
      </c>
      <c r="U1819" s="117">
        <f t="shared" si="129"/>
        <v>-77418</v>
      </c>
    </row>
    <row r="1820" spans="1:29" x14ac:dyDescent="0.3">
      <c r="A1820" s="114">
        <v>10273</v>
      </c>
      <c r="B1820" s="114" t="s">
        <v>130</v>
      </c>
      <c r="C1820" s="114" t="s">
        <v>24</v>
      </c>
      <c r="D1820" s="114" t="s">
        <v>9742</v>
      </c>
      <c r="E1820" s="114" t="s">
        <v>9743</v>
      </c>
      <c r="F1820" s="115">
        <v>45260</v>
      </c>
      <c r="G1820" s="114" t="s">
        <v>5049</v>
      </c>
      <c r="H1820" s="116">
        <v>11882604</v>
      </c>
      <c r="I1820" s="116">
        <v>10100211</v>
      </c>
      <c r="J1820" s="116">
        <v>10248811</v>
      </c>
      <c r="K1820" s="116">
        <v>-148600</v>
      </c>
      <c r="L1820" s="116">
        <v>0</v>
      </c>
      <c r="M1820" s="116">
        <v>0</v>
      </c>
      <c r="N1820" s="116">
        <v>0</v>
      </c>
      <c r="O1820" s="116">
        <v>0</v>
      </c>
      <c r="P1820" s="120">
        <v>0</v>
      </c>
      <c r="Q1820" s="27" t="str">
        <f>IF(G1820="01 Jan 1900","Unregistered","Registered")</f>
        <v>Registered</v>
      </c>
      <c r="R1820" s="121">
        <f>I1820/H1820</f>
        <v>0.84999979802406944</v>
      </c>
      <c r="T1820" s="117">
        <f t="shared" si="128"/>
        <v>0</v>
      </c>
      <c r="U1820" s="117">
        <f t="shared" si="129"/>
        <v>-148600</v>
      </c>
    </row>
    <row r="1821" spans="1:29" x14ac:dyDescent="0.3">
      <c r="A1821" s="114">
        <v>10358</v>
      </c>
      <c r="B1821" s="114" t="s">
        <v>130</v>
      </c>
      <c r="C1821" s="114" t="s">
        <v>24</v>
      </c>
      <c r="D1821" s="114" t="s">
        <v>9874</v>
      </c>
      <c r="E1821" s="114" t="s">
        <v>9875</v>
      </c>
      <c r="F1821" s="115">
        <v>45012</v>
      </c>
      <c r="G1821" s="114" t="s">
        <v>2164</v>
      </c>
      <c r="H1821" s="116">
        <v>7731243</v>
      </c>
      <c r="I1821" s="116">
        <v>6571555</v>
      </c>
      <c r="J1821" s="116">
        <v>6958117</v>
      </c>
      <c r="K1821" s="116">
        <v>-386562</v>
      </c>
      <c r="L1821" s="116">
        <v>386562</v>
      </c>
      <c r="M1821" s="116">
        <v>0</v>
      </c>
      <c r="N1821" s="116">
        <v>0</v>
      </c>
      <c r="O1821" s="116">
        <v>0</v>
      </c>
      <c r="P1821" s="120">
        <v>0</v>
      </c>
      <c r="Q1821" s="27" t="str">
        <f>IF(G1821="01 Jan 1900","Unregistered","Registered")</f>
        <v>Registered</v>
      </c>
      <c r="R1821" s="121">
        <f>I1821/H1821</f>
        <v>0.849999799514774</v>
      </c>
      <c r="T1821" s="117">
        <f t="shared" si="128"/>
        <v>386562</v>
      </c>
      <c r="U1821" s="117">
        <f t="shared" si="129"/>
        <v>-773124</v>
      </c>
    </row>
    <row r="1822" spans="1:29" x14ac:dyDescent="0.3">
      <c r="A1822" s="114">
        <v>10366</v>
      </c>
      <c r="B1822" s="114" t="s">
        <v>130</v>
      </c>
      <c r="C1822" s="114" t="s">
        <v>24</v>
      </c>
      <c r="D1822" s="114" t="s">
        <v>9883</v>
      </c>
      <c r="E1822" s="114" t="s">
        <v>9884</v>
      </c>
      <c r="F1822" s="115">
        <v>44971</v>
      </c>
      <c r="G1822" s="114" t="s">
        <v>4104</v>
      </c>
      <c r="H1822" s="116">
        <v>7976400</v>
      </c>
      <c r="I1822" s="116">
        <v>7178760</v>
      </c>
      <c r="J1822" s="116">
        <v>7581120</v>
      </c>
      <c r="K1822" s="116">
        <v>-402360</v>
      </c>
      <c r="L1822" s="116">
        <v>0</v>
      </c>
      <c r="M1822" s="116">
        <v>0</v>
      </c>
      <c r="N1822" s="116">
        <v>0</v>
      </c>
      <c r="O1822" s="116">
        <v>0</v>
      </c>
      <c r="P1822" s="120">
        <v>0</v>
      </c>
      <c r="Q1822" s="27" t="str">
        <f>IF(G1822="01 Jan 1900","Unregistered","Registered")</f>
        <v>Registered</v>
      </c>
      <c r="R1822" s="121">
        <f>I1822/H1822</f>
        <v>0.9</v>
      </c>
      <c r="T1822" s="117">
        <f t="shared" si="128"/>
        <v>0</v>
      </c>
      <c r="U1822" s="117">
        <f t="shared" si="129"/>
        <v>-402360</v>
      </c>
    </row>
    <row r="1823" spans="1:29" x14ac:dyDescent="0.3">
      <c r="A1823" s="114">
        <v>10469</v>
      </c>
      <c r="B1823" s="114" t="s">
        <v>130</v>
      </c>
      <c r="C1823" s="114" t="s">
        <v>24</v>
      </c>
      <c r="D1823" s="114" t="s">
        <v>10051</v>
      </c>
      <c r="E1823" s="114" t="s">
        <v>10052</v>
      </c>
      <c r="F1823" s="115">
        <v>45686</v>
      </c>
      <c r="G1823" s="114" t="s">
        <v>3885</v>
      </c>
      <c r="H1823" s="116">
        <v>10138700</v>
      </c>
      <c r="I1823" s="116">
        <v>8110960</v>
      </c>
      <c r="J1823" s="116">
        <v>9212347</v>
      </c>
      <c r="K1823" s="116">
        <v>-1101387</v>
      </c>
      <c r="L1823" s="116">
        <v>0</v>
      </c>
      <c r="M1823" s="116">
        <v>0</v>
      </c>
      <c r="N1823" s="116">
        <v>0</v>
      </c>
      <c r="O1823" s="116">
        <v>0</v>
      </c>
      <c r="P1823" s="120">
        <v>0</v>
      </c>
      <c r="Q1823" s="27" t="str">
        <f>IF(G1823="01 Jan 1900","Unregistered","Registered")</f>
        <v>Registered</v>
      </c>
      <c r="R1823" s="121">
        <f>I1823/H1823</f>
        <v>0.8</v>
      </c>
      <c r="T1823" s="117">
        <f t="shared" si="128"/>
        <v>0</v>
      </c>
      <c r="U1823" s="117">
        <f t="shared" si="129"/>
        <v>-1101387</v>
      </c>
    </row>
    <row r="1824" spans="1:29" x14ac:dyDescent="0.3">
      <c r="A1824" s="114">
        <v>10510</v>
      </c>
      <c r="B1824" s="114" t="s">
        <v>130</v>
      </c>
      <c r="C1824" s="114" t="s">
        <v>24</v>
      </c>
      <c r="D1824" s="114" t="s">
        <v>10104</v>
      </c>
      <c r="E1824" s="114" t="s">
        <v>10105</v>
      </c>
      <c r="F1824" s="115">
        <v>45686</v>
      </c>
      <c r="G1824" s="114" t="s">
        <v>4299</v>
      </c>
      <c r="H1824" s="116">
        <v>12819900</v>
      </c>
      <c r="I1824" s="116">
        <v>10896915</v>
      </c>
      <c r="J1824" s="116">
        <v>12819900</v>
      </c>
      <c r="K1824" s="116">
        <v>-1922985</v>
      </c>
      <c r="L1824" s="116">
        <v>0</v>
      </c>
      <c r="M1824" s="116">
        <v>0</v>
      </c>
      <c r="N1824" s="116">
        <v>0</v>
      </c>
      <c r="O1824" s="116">
        <v>0</v>
      </c>
      <c r="P1824" s="120">
        <v>0</v>
      </c>
      <c r="Q1824" s="27" t="str">
        <f>IF(G1824="01 Jan 1900","Unregistered","Registered")</f>
        <v>Registered</v>
      </c>
      <c r="R1824" s="121">
        <f>I1824/H1824</f>
        <v>0.85</v>
      </c>
      <c r="T1824" s="117">
        <f t="shared" si="128"/>
        <v>0</v>
      </c>
      <c r="U1824" s="117">
        <f t="shared" si="129"/>
        <v>-1922985</v>
      </c>
    </row>
    <row r="1825" spans="1:21" x14ac:dyDescent="0.3">
      <c r="A1825" s="114">
        <v>214</v>
      </c>
      <c r="B1825" s="114" t="s">
        <v>1430</v>
      </c>
      <c r="C1825" s="114" t="s">
        <v>1904</v>
      </c>
      <c r="D1825" s="114" t="s">
        <v>1905</v>
      </c>
      <c r="E1825" s="114" t="s">
        <v>1906</v>
      </c>
      <c r="F1825" s="115">
        <v>46078</v>
      </c>
      <c r="G1825" s="114" t="s">
        <v>1907</v>
      </c>
      <c r="H1825" s="116">
        <v>9650000</v>
      </c>
      <c r="I1825" s="116">
        <v>6755000</v>
      </c>
      <c r="J1825" s="116">
        <v>3966000</v>
      </c>
      <c r="K1825" s="116">
        <v>2789000</v>
      </c>
      <c r="L1825" s="116">
        <v>0</v>
      </c>
      <c r="M1825" s="116">
        <v>2789000</v>
      </c>
      <c r="N1825" s="116">
        <v>0</v>
      </c>
      <c r="O1825" s="116">
        <v>0</v>
      </c>
      <c r="P1825" s="120">
        <v>0</v>
      </c>
      <c r="Q1825" s="27" t="str">
        <f>IF(G1825="01 Jan 1900","Unregistered","Registered")</f>
        <v>Registered</v>
      </c>
      <c r="R1825" s="121">
        <f>I1825/H1825</f>
        <v>0.7</v>
      </c>
      <c r="T1825" s="117">
        <f t="shared" si="128"/>
        <v>2789000</v>
      </c>
      <c r="U1825" s="117">
        <f t="shared" si="129"/>
        <v>0</v>
      </c>
    </row>
    <row r="1826" spans="1:21" x14ac:dyDescent="0.3">
      <c r="A1826" s="114">
        <v>260</v>
      </c>
      <c r="B1826" s="114" t="s">
        <v>1430</v>
      </c>
      <c r="C1826" s="114" t="s">
        <v>1904</v>
      </c>
      <c r="D1826" s="114" t="s">
        <v>2012</v>
      </c>
      <c r="E1826" s="114" t="s">
        <v>2013</v>
      </c>
      <c r="F1826" s="115">
        <v>45194</v>
      </c>
      <c r="G1826" s="114" t="s">
        <v>1932</v>
      </c>
      <c r="H1826" s="116">
        <v>8258929</v>
      </c>
      <c r="I1826" s="116">
        <v>6607143</v>
      </c>
      <c r="J1826" s="116">
        <v>4225200</v>
      </c>
      <c r="K1826" s="116">
        <v>2381943</v>
      </c>
      <c r="L1826" s="116">
        <v>0</v>
      </c>
      <c r="M1826" s="116">
        <v>0</v>
      </c>
      <c r="N1826" s="116">
        <v>412946</v>
      </c>
      <c r="O1826" s="116">
        <v>412946</v>
      </c>
      <c r="P1826" s="120">
        <v>1556051</v>
      </c>
      <c r="Q1826" s="27" t="str">
        <f>IF(G1826="01 Jan 1900","Unregistered","Registered")</f>
        <v>Registered</v>
      </c>
      <c r="R1826" s="121">
        <f>I1826/H1826</f>
        <v>0.79999997578378501</v>
      </c>
      <c r="T1826" s="117">
        <f t="shared" si="128"/>
        <v>2381943</v>
      </c>
      <c r="U1826" s="117">
        <f t="shared" si="129"/>
        <v>0</v>
      </c>
    </row>
    <row r="1827" spans="1:21" x14ac:dyDescent="0.3">
      <c r="A1827" s="114">
        <v>414</v>
      </c>
      <c r="B1827" s="114" t="s">
        <v>1430</v>
      </c>
      <c r="C1827" s="114" t="s">
        <v>1904</v>
      </c>
      <c r="D1827" s="114" t="s">
        <v>2353</v>
      </c>
      <c r="E1827" s="114" t="s">
        <v>2354</v>
      </c>
      <c r="F1827" s="115">
        <v>45104</v>
      </c>
      <c r="G1827" s="114" t="s">
        <v>2355</v>
      </c>
      <c r="H1827" s="116">
        <v>12055800</v>
      </c>
      <c r="I1827" s="116">
        <v>9644640</v>
      </c>
      <c r="J1827" s="116">
        <v>8439060</v>
      </c>
      <c r="K1827" s="116">
        <v>1205580</v>
      </c>
      <c r="L1827" s="116">
        <v>0</v>
      </c>
      <c r="M1827" s="116">
        <v>0</v>
      </c>
      <c r="N1827" s="116">
        <v>0</v>
      </c>
      <c r="O1827" s="116">
        <v>602790</v>
      </c>
      <c r="P1827" s="120">
        <v>602790</v>
      </c>
      <c r="Q1827" s="27" t="str">
        <f>IF(G1827="01 Jan 1900","Unregistered","Registered")</f>
        <v>Registered</v>
      </c>
      <c r="R1827" s="121">
        <f>I1827/H1827</f>
        <v>0.8</v>
      </c>
      <c r="T1827" s="117">
        <f t="shared" si="128"/>
        <v>1205580</v>
      </c>
      <c r="U1827" s="117">
        <f t="shared" si="129"/>
        <v>0</v>
      </c>
    </row>
    <row r="1828" spans="1:21" x14ac:dyDescent="0.3">
      <c r="A1828" s="114">
        <v>645</v>
      </c>
      <c r="B1828" s="114" t="s">
        <v>1430</v>
      </c>
      <c r="C1828" s="114" t="s">
        <v>1904</v>
      </c>
      <c r="D1828" s="114" t="s">
        <v>2922</v>
      </c>
      <c r="E1828" s="114" t="s">
        <v>2923</v>
      </c>
      <c r="F1828" s="115">
        <v>45107</v>
      </c>
      <c r="G1828" s="114" t="s">
        <v>2924</v>
      </c>
      <c r="H1828" s="116">
        <v>12455357</v>
      </c>
      <c r="I1828" s="116">
        <v>9964285</v>
      </c>
      <c r="J1828" s="116">
        <v>9341517</v>
      </c>
      <c r="K1828" s="116">
        <v>622768</v>
      </c>
      <c r="L1828" s="116">
        <v>0</v>
      </c>
      <c r="M1828" s="116">
        <v>0</v>
      </c>
      <c r="N1828" s="116">
        <v>622768</v>
      </c>
      <c r="O1828" s="116">
        <v>0</v>
      </c>
      <c r="P1828" s="120">
        <v>0</v>
      </c>
      <c r="Q1828" s="27" t="str">
        <f>IF(G1828="01 Jan 1900","Unregistered","Registered")</f>
        <v>Registered</v>
      </c>
      <c r="R1828" s="121">
        <f>I1828/H1828</f>
        <v>0.79999995182795647</v>
      </c>
      <c r="T1828" s="117">
        <f t="shared" si="128"/>
        <v>622768</v>
      </c>
      <c r="U1828" s="117">
        <f t="shared" si="129"/>
        <v>0</v>
      </c>
    </row>
    <row r="1829" spans="1:21" x14ac:dyDescent="0.3">
      <c r="A1829" s="114">
        <v>657</v>
      </c>
      <c r="B1829" s="114" t="s">
        <v>1430</v>
      </c>
      <c r="C1829" s="114" t="s">
        <v>1904</v>
      </c>
      <c r="D1829" s="114" t="s">
        <v>2954</v>
      </c>
      <c r="E1829" s="114" t="s">
        <v>2955</v>
      </c>
      <c r="F1829" s="115">
        <v>45206</v>
      </c>
      <c r="G1829" s="114" t="s">
        <v>2501</v>
      </c>
      <c r="H1829" s="116">
        <v>12055800</v>
      </c>
      <c r="I1829" s="116">
        <v>9041850</v>
      </c>
      <c r="J1829" s="116">
        <v>8439060</v>
      </c>
      <c r="K1829" s="116">
        <v>602790</v>
      </c>
      <c r="L1829" s="116">
        <v>602790</v>
      </c>
      <c r="M1829" s="116">
        <v>0</v>
      </c>
      <c r="N1829" s="116">
        <v>0</v>
      </c>
      <c r="O1829" s="116">
        <v>0</v>
      </c>
      <c r="P1829" s="120">
        <v>0</v>
      </c>
      <c r="Q1829" s="27" t="str">
        <f>IF(G1829="01 Jan 1900","Unregistered","Registered")</f>
        <v>Registered</v>
      </c>
      <c r="R1829" s="121">
        <f>I1829/H1829</f>
        <v>0.75</v>
      </c>
      <c r="T1829" s="117">
        <f t="shared" ref="T1829:T1892" si="130">L1829+M1829+N1829+O1829+P1829</f>
        <v>602790</v>
      </c>
      <c r="U1829" s="117">
        <f t="shared" ref="U1829:U1892" si="131">K1829-T1829</f>
        <v>0</v>
      </c>
    </row>
    <row r="1830" spans="1:21" x14ac:dyDescent="0.3">
      <c r="A1830" s="114">
        <v>842</v>
      </c>
      <c r="B1830" s="114" t="s">
        <v>1430</v>
      </c>
      <c r="C1830" s="114" t="s">
        <v>1904</v>
      </c>
      <c r="D1830" s="114" t="s">
        <v>3409</v>
      </c>
      <c r="E1830" s="114" t="s">
        <v>3410</v>
      </c>
      <c r="F1830" s="115">
        <v>45796</v>
      </c>
      <c r="G1830" s="114" t="s">
        <v>1850</v>
      </c>
      <c r="H1830" s="116">
        <v>9059821</v>
      </c>
      <c r="I1830" s="116">
        <v>7247856</v>
      </c>
      <c r="J1830" s="116">
        <v>6794865</v>
      </c>
      <c r="K1830" s="116">
        <v>452991</v>
      </c>
      <c r="L1830" s="116">
        <v>452991</v>
      </c>
      <c r="M1830" s="116">
        <v>0</v>
      </c>
      <c r="N1830" s="116">
        <v>0</v>
      </c>
      <c r="O1830" s="116">
        <v>0</v>
      </c>
      <c r="P1830" s="120">
        <v>0</v>
      </c>
      <c r="Q1830" s="27" t="str">
        <f>IF(G1830="01 Jan 1900","Unregistered","Registered")</f>
        <v>Registered</v>
      </c>
      <c r="R1830" s="121">
        <f>I1830/H1830</f>
        <v>0.79999991169803464</v>
      </c>
      <c r="T1830" s="117">
        <f t="shared" si="130"/>
        <v>452991</v>
      </c>
      <c r="U1830" s="117">
        <f t="shared" si="131"/>
        <v>0</v>
      </c>
    </row>
    <row r="1831" spans="1:21" x14ac:dyDescent="0.3">
      <c r="A1831" s="114">
        <v>900</v>
      </c>
      <c r="B1831" s="114" t="s">
        <v>1430</v>
      </c>
      <c r="C1831" s="114" t="s">
        <v>1904</v>
      </c>
      <c r="D1831" s="114" t="s">
        <v>3546</v>
      </c>
      <c r="E1831" s="114" t="s">
        <v>3547</v>
      </c>
      <c r="F1831" s="115">
        <v>45176</v>
      </c>
      <c r="G1831" s="114" t="s">
        <v>3548</v>
      </c>
      <c r="H1831" s="116">
        <v>8304465</v>
      </c>
      <c r="I1831" s="116">
        <v>6228350</v>
      </c>
      <c r="J1831" s="116">
        <v>5813127</v>
      </c>
      <c r="K1831" s="116">
        <v>415223</v>
      </c>
      <c r="L1831" s="116">
        <v>415223</v>
      </c>
      <c r="M1831" s="116">
        <v>0</v>
      </c>
      <c r="N1831" s="116">
        <v>0</v>
      </c>
      <c r="O1831" s="116">
        <v>0</v>
      </c>
      <c r="P1831" s="120">
        <v>0</v>
      </c>
      <c r="Q1831" s="27" t="str">
        <f>IF(G1831="01 Jan 1900","Unregistered","Registered")</f>
        <v>Registered</v>
      </c>
      <c r="R1831" s="121">
        <f>I1831/H1831</f>
        <v>0.75000015052143632</v>
      </c>
      <c r="T1831" s="117">
        <f t="shared" si="130"/>
        <v>415223</v>
      </c>
      <c r="U1831" s="117">
        <f t="shared" si="131"/>
        <v>0</v>
      </c>
    </row>
    <row r="1832" spans="1:21" x14ac:dyDescent="0.3">
      <c r="A1832" s="114">
        <v>916</v>
      </c>
      <c r="B1832" s="114" t="s">
        <v>1430</v>
      </c>
      <c r="C1832" s="114" t="s">
        <v>1904</v>
      </c>
      <c r="D1832" s="114" t="s">
        <v>3587</v>
      </c>
      <c r="E1832" s="114" t="s">
        <v>3588</v>
      </c>
      <c r="F1832" s="115">
        <v>45104</v>
      </c>
      <c r="G1832" s="114" t="s">
        <v>2401</v>
      </c>
      <c r="H1832" s="116">
        <v>8169643</v>
      </c>
      <c r="I1832" s="116">
        <v>6127233</v>
      </c>
      <c r="J1832" s="116">
        <v>5718751</v>
      </c>
      <c r="K1832" s="116">
        <v>408482</v>
      </c>
      <c r="L1832" s="116">
        <v>408482</v>
      </c>
      <c r="M1832" s="116">
        <v>0</v>
      </c>
      <c r="N1832" s="116">
        <v>0</v>
      </c>
      <c r="O1832" s="116">
        <v>0</v>
      </c>
      <c r="P1832" s="120">
        <v>0</v>
      </c>
      <c r="Q1832" s="27" t="str">
        <f>IF(G1832="01 Jan 1900","Unregistered","Registered")</f>
        <v>Registered</v>
      </c>
      <c r="R1832" s="121">
        <f>I1832/H1832</f>
        <v>0.75000009180327709</v>
      </c>
      <c r="T1832" s="117">
        <f t="shared" si="130"/>
        <v>408482</v>
      </c>
      <c r="U1832" s="117">
        <f t="shared" si="131"/>
        <v>0</v>
      </c>
    </row>
    <row r="1833" spans="1:21" x14ac:dyDescent="0.3">
      <c r="A1833" s="114">
        <v>917</v>
      </c>
      <c r="B1833" s="114" t="s">
        <v>1430</v>
      </c>
      <c r="C1833" s="114" t="s">
        <v>1904</v>
      </c>
      <c r="D1833" s="114" t="s">
        <v>3589</v>
      </c>
      <c r="E1833" s="114" t="s">
        <v>3590</v>
      </c>
      <c r="F1833" s="115">
        <v>45107</v>
      </c>
      <c r="G1833" s="114" t="s">
        <v>3591</v>
      </c>
      <c r="H1833" s="116">
        <v>8169643</v>
      </c>
      <c r="I1833" s="116">
        <v>6127233</v>
      </c>
      <c r="J1833" s="116">
        <v>5718751</v>
      </c>
      <c r="K1833" s="116">
        <v>408482</v>
      </c>
      <c r="L1833" s="116">
        <v>408482</v>
      </c>
      <c r="M1833" s="116">
        <v>0</v>
      </c>
      <c r="N1833" s="116">
        <v>0</v>
      </c>
      <c r="O1833" s="116">
        <v>0</v>
      </c>
      <c r="P1833" s="120">
        <v>0</v>
      </c>
      <c r="Q1833" s="27" t="str">
        <f>IF(G1833="01 Jan 1900","Unregistered","Registered")</f>
        <v>Registered</v>
      </c>
      <c r="R1833" s="121">
        <f>I1833/H1833</f>
        <v>0.75000009180327709</v>
      </c>
      <c r="T1833" s="117">
        <f t="shared" si="130"/>
        <v>408482</v>
      </c>
      <c r="U1833" s="117">
        <f t="shared" si="131"/>
        <v>0</v>
      </c>
    </row>
    <row r="1834" spans="1:21" x14ac:dyDescent="0.3">
      <c r="A1834" s="114">
        <v>927</v>
      </c>
      <c r="B1834" s="114" t="s">
        <v>1430</v>
      </c>
      <c r="C1834" s="114" t="s">
        <v>1904</v>
      </c>
      <c r="D1834" s="114" t="s">
        <v>3614</v>
      </c>
      <c r="E1834" s="114" t="s">
        <v>3615</v>
      </c>
      <c r="F1834" s="115">
        <v>45472</v>
      </c>
      <c r="G1834" s="114" t="s">
        <v>3616</v>
      </c>
      <c r="H1834" s="116">
        <v>12106740</v>
      </c>
      <c r="I1834" s="116">
        <v>8474720</v>
      </c>
      <c r="J1834" s="116">
        <v>8070696</v>
      </c>
      <c r="K1834" s="116">
        <v>404024</v>
      </c>
      <c r="L1834" s="116">
        <v>0</v>
      </c>
      <c r="M1834" s="116">
        <v>0</v>
      </c>
      <c r="N1834" s="116">
        <v>0</v>
      </c>
      <c r="O1834" s="116">
        <v>404024</v>
      </c>
      <c r="P1834" s="120">
        <v>0</v>
      </c>
      <c r="Q1834" s="27" t="str">
        <f>IF(G1834="01 Jan 1900","Unregistered","Registered")</f>
        <v>Registered</v>
      </c>
      <c r="R1834" s="121">
        <f>I1834/H1834</f>
        <v>0.70000016519723729</v>
      </c>
      <c r="T1834" s="117">
        <f t="shared" si="130"/>
        <v>404024</v>
      </c>
      <c r="U1834" s="117">
        <f t="shared" si="131"/>
        <v>0</v>
      </c>
    </row>
    <row r="1835" spans="1:21" x14ac:dyDescent="0.3">
      <c r="A1835" s="114">
        <v>945</v>
      </c>
      <c r="B1835" s="114" t="s">
        <v>1430</v>
      </c>
      <c r="C1835" s="114" t="s">
        <v>1904</v>
      </c>
      <c r="D1835" s="114" t="s">
        <v>3655</v>
      </c>
      <c r="E1835" s="114" t="s">
        <v>3656</v>
      </c>
      <c r="F1835" s="115">
        <v>45107</v>
      </c>
      <c r="G1835" s="114" t="s">
        <v>2355</v>
      </c>
      <c r="H1835" s="116">
        <v>7983438</v>
      </c>
      <c r="I1835" s="116">
        <v>6386754</v>
      </c>
      <c r="J1835" s="116">
        <v>5987582</v>
      </c>
      <c r="K1835" s="116">
        <v>399172</v>
      </c>
      <c r="L1835" s="116">
        <v>399172</v>
      </c>
      <c r="M1835" s="116">
        <v>0</v>
      </c>
      <c r="N1835" s="116">
        <v>0</v>
      </c>
      <c r="O1835" s="116">
        <v>0</v>
      </c>
      <c r="P1835" s="120">
        <v>0</v>
      </c>
      <c r="Q1835" s="27" t="str">
        <f>IF(G1835="01 Jan 1900","Unregistered","Registered")</f>
        <v>Registered</v>
      </c>
      <c r="R1835" s="121">
        <f>I1835/H1835</f>
        <v>0.80000045093354522</v>
      </c>
      <c r="T1835" s="117">
        <f t="shared" si="130"/>
        <v>399172</v>
      </c>
      <c r="U1835" s="117">
        <f t="shared" si="131"/>
        <v>0</v>
      </c>
    </row>
    <row r="1836" spans="1:21" x14ac:dyDescent="0.3">
      <c r="A1836" s="114">
        <v>1106</v>
      </c>
      <c r="B1836" s="114" t="s">
        <v>1430</v>
      </c>
      <c r="C1836" s="114" t="s">
        <v>1904</v>
      </c>
      <c r="D1836" s="114" t="s">
        <v>4024</v>
      </c>
      <c r="E1836" s="114" t="s">
        <v>4025</v>
      </c>
      <c r="F1836" s="115">
        <v>45104</v>
      </c>
      <c r="G1836" s="114" t="s">
        <v>2982</v>
      </c>
      <c r="H1836" s="116">
        <v>11713116</v>
      </c>
      <c r="I1836" s="116">
        <v>9370493</v>
      </c>
      <c r="J1836" s="116">
        <v>9044573.9900000002</v>
      </c>
      <c r="K1836" s="116">
        <v>325919.01</v>
      </c>
      <c r="L1836" s="116">
        <v>0</v>
      </c>
      <c r="M1836" s="116">
        <v>0</v>
      </c>
      <c r="N1836" s="116">
        <v>325919.01</v>
      </c>
      <c r="O1836" s="116">
        <v>0</v>
      </c>
      <c r="P1836" s="120">
        <v>0</v>
      </c>
      <c r="Q1836" s="27" t="str">
        <f>IF(G1836="01 Jan 1900","Unregistered","Registered")</f>
        <v>Registered</v>
      </c>
      <c r="R1836" s="121">
        <f>I1836/H1836</f>
        <v>0.80000001707487567</v>
      </c>
      <c r="T1836" s="117">
        <f t="shared" si="130"/>
        <v>325919.01</v>
      </c>
      <c r="U1836" s="117">
        <f t="shared" si="131"/>
        <v>0</v>
      </c>
    </row>
    <row r="1837" spans="1:21" x14ac:dyDescent="0.3">
      <c r="A1837" s="114">
        <v>1471</v>
      </c>
      <c r="B1837" s="114" t="s">
        <v>1430</v>
      </c>
      <c r="C1837" s="114" t="s">
        <v>1904</v>
      </c>
      <c r="D1837" s="114" t="s">
        <v>4785</v>
      </c>
      <c r="E1837" s="114" t="s">
        <v>4786</v>
      </c>
      <c r="F1837" s="115">
        <v>45107</v>
      </c>
      <c r="G1837" s="114" t="s">
        <v>2523</v>
      </c>
      <c r="H1837" s="116">
        <v>11596304</v>
      </c>
      <c r="I1837" s="116">
        <v>9277042</v>
      </c>
      <c r="J1837" s="116">
        <v>9235078</v>
      </c>
      <c r="K1837" s="116">
        <v>41964</v>
      </c>
      <c r="L1837" s="116">
        <v>0</v>
      </c>
      <c r="M1837" s="116">
        <v>0</v>
      </c>
      <c r="N1837" s="116">
        <v>41964</v>
      </c>
      <c r="O1837" s="116">
        <v>0</v>
      </c>
      <c r="P1837" s="120">
        <v>0</v>
      </c>
      <c r="Q1837" s="27" t="str">
        <f>IF(G1837="01 Jan 1900","Unregistered","Registered")</f>
        <v>Registered</v>
      </c>
      <c r="R1837" s="121">
        <f>I1837/H1837</f>
        <v>0.79999989651875292</v>
      </c>
      <c r="T1837" s="117">
        <f t="shared" si="130"/>
        <v>41964</v>
      </c>
      <c r="U1837" s="117">
        <f t="shared" si="131"/>
        <v>0</v>
      </c>
    </row>
    <row r="1838" spans="1:21" x14ac:dyDescent="0.3">
      <c r="A1838" s="114">
        <v>1521</v>
      </c>
      <c r="B1838" s="114" t="s">
        <v>1430</v>
      </c>
      <c r="C1838" s="114" t="s">
        <v>1904</v>
      </c>
      <c r="D1838" s="114" t="s">
        <v>4855</v>
      </c>
      <c r="E1838" s="114" t="s">
        <v>4856</v>
      </c>
      <c r="F1838" s="115">
        <v>45131</v>
      </c>
      <c r="G1838" s="114" t="s">
        <v>4857</v>
      </c>
      <c r="H1838" s="116">
        <v>12053571</v>
      </c>
      <c r="I1838" s="116">
        <v>9642857</v>
      </c>
      <c r="J1838" s="116">
        <v>9642856</v>
      </c>
      <c r="K1838" s="116">
        <v>1</v>
      </c>
      <c r="L1838" s="116">
        <v>0</v>
      </c>
      <c r="M1838" s="116">
        <v>0</v>
      </c>
      <c r="N1838" s="116">
        <v>1</v>
      </c>
      <c r="O1838" s="116">
        <v>0</v>
      </c>
      <c r="P1838" s="120">
        <v>0</v>
      </c>
      <c r="Q1838" s="27" t="str">
        <f>IF(G1838="01 Jan 1900","Unregistered","Registered")</f>
        <v>Registered</v>
      </c>
      <c r="R1838" s="121">
        <f>I1838/H1838</f>
        <v>0.80000001659259323</v>
      </c>
      <c r="T1838" s="117">
        <f t="shared" si="130"/>
        <v>1</v>
      </c>
      <c r="U1838" s="117">
        <f t="shared" si="131"/>
        <v>0</v>
      </c>
    </row>
    <row r="1839" spans="1:21" x14ac:dyDescent="0.3">
      <c r="A1839" s="114">
        <v>1526</v>
      </c>
      <c r="B1839" s="114" t="s">
        <v>1430</v>
      </c>
      <c r="C1839" s="114" t="s">
        <v>1904</v>
      </c>
      <c r="D1839" s="114" t="s">
        <v>4862</v>
      </c>
      <c r="E1839" s="114" t="s">
        <v>4863</v>
      </c>
      <c r="F1839" s="115">
        <v>45236</v>
      </c>
      <c r="G1839" s="114" t="s">
        <v>2979</v>
      </c>
      <c r="H1839" s="116">
        <v>8078451</v>
      </c>
      <c r="I1839" s="116">
        <v>6462762</v>
      </c>
      <c r="J1839" s="116">
        <v>6462761.0999999996</v>
      </c>
      <c r="K1839" s="116">
        <v>0.9</v>
      </c>
      <c r="L1839" s="116">
        <v>0</v>
      </c>
      <c r="M1839" s="116">
        <v>0</v>
      </c>
      <c r="N1839" s="116">
        <v>0</v>
      </c>
      <c r="O1839" s="116">
        <v>0.9</v>
      </c>
      <c r="P1839" s="120">
        <v>0</v>
      </c>
      <c r="Q1839" s="27" t="str">
        <f>IF(G1839="01 Jan 1900","Unregistered","Registered")</f>
        <v>Registered</v>
      </c>
      <c r="R1839" s="121">
        <f>I1839/H1839</f>
        <v>0.80000014854332846</v>
      </c>
      <c r="T1839" s="117">
        <f t="shared" si="130"/>
        <v>0.9</v>
      </c>
      <c r="U1839" s="117">
        <f t="shared" si="131"/>
        <v>0</v>
      </c>
    </row>
    <row r="1840" spans="1:21" x14ac:dyDescent="0.3">
      <c r="A1840" s="114">
        <v>1559</v>
      </c>
      <c r="B1840" s="114" t="s">
        <v>1430</v>
      </c>
      <c r="C1840" s="114" t="s">
        <v>1904</v>
      </c>
      <c r="D1840" s="114" t="s">
        <v>4913</v>
      </c>
      <c r="E1840" s="114" t="s">
        <v>4914</v>
      </c>
      <c r="F1840" s="115">
        <v>45105</v>
      </c>
      <c r="G1840" s="114" t="s">
        <v>4901</v>
      </c>
      <c r="H1840" s="116">
        <v>8214286</v>
      </c>
      <c r="I1840" s="116">
        <v>6571428</v>
      </c>
      <c r="J1840" s="116">
        <v>6571427.5999999996</v>
      </c>
      <c r="K1840" s="116">
        <v>0.4</v>
      </c>
      <c r="L1840" s="116">
        <v>0</v>
      </c>
      <c r="M1840" s="116">
        <v>0</v>
      </c>
      <c r="N1840" s="116">
        <v>0</v>
      </c>
      <c r="O1840" s="116">
        <v>0.4</v>
      </c>
      <c r="P1840" s="120">
        <v>0</v>
      </c>
      <c r="Q1840" s="27" t="str">
        <f>IF(G1840="01 Jan 1900","Unregistered","Registered")</f>
        <v>Registered</v>
      </c>
      <c r="R1840" s="121">
        <f>I1840/H1840</f>
        <v>0.79999990260869902</v>
      </c>
      <c r="T1840" s="117">
        <f t="shared" si="130"/>
        <v>0.4</v>
      </c>
      <c r="U1840" s="117">
        <f t="shared" si="131"/>
        <v>0</v>
      </c>
    </row>
    <row r="1841" spans="1:21" x14ac:dyDescent="0.3">
      <c r="A1841" s="114">
        <v>5219</v>
      </c>
      <c r="B1841" s="114" t="s">
        <v>1430</v>
      </c>
      <c r="C1841" s="114" t="s">
        <v>1904</v>
      </c>
      <c r="D1841" s="114" t="s">
        <v>5832</v>
      </c>
      <c r="E1841" s="114" t="s">
        <v>5833</v>
      </c>
      <c r="F1841" s="115">
        <v>45100</v>
      </c>
      <c r="G1841" s="114" t="s">
        <v>3753</v>
      </c>
      <c r="H1841" s="116">
        <v>8169643</v>
      </c>
      <c r="I1841" s="116">
        <v>6535715</v>
      </c>
      <c r="J1841" s="116">
        <v>6535715</v>
      </c>
      <c r="K1841" s="116">
        <v>0</v>
      </c>
      <c r="L1841" s="116">
        <v>0</v>
      </c>
      <c r="M1841" s="116">
        <v>0</v>
      </c>
      <c r="N1841" s="116">
        <v>0</v>
      </c>
      <c r="O1841" s="116">
        <v>0</v>
      </c>
      <c r="P1841" s="120">
        <v>0</v>
      </c>
      <c r="Q1841" s="27" t="str">
        <f>IF(G1841="01 Jan 1900","Unregistered","Registered")</f>
        <v>Registered</v>
      </c>
      <c r="R1841" s="121">
        <f>I1841/H1841</f>
        <v>0.8000000734426217</v>
      </c>
      <c r="T1841" s="117">
        <f t="shared" si="130"/>
        <v>0</v>
      </c>
      <c r="U1841" s="117">
        <f t="shared" si="131"/>
        <v>0</v>
      </c>
    </row>
    <row r="1842" spans="1:21" x14ac:dyDescent="0.3">
      <c r="A1842" s="114">
        <v>5220</v>
      </c>
      <c r="B1842" s="114" t="s">
        <v>1430</v>
      </c>
      <c r="C1842" s="114" t="s">
        <v>1904</v>
      </c>
      <c r="D1842" s="114" t="s">
        <v>5834</v>
      </c>
      <c r="E1842" s="114" t="s">
        <v>5835</v>
      </c>
      <c r="F1842" s="115">
        <v>45146</v>
      </c>
      <c r="G1842" s="114" t="s">
        <v>5032</v>
      </c>
      <c r="H1842" s="116">
        <v>11970900</v>
      </c>
      <c r="I1842" s="116">
        <v>9576720</v>
      </c>
      <c r="J1842" s="116">
        <v>9576720</v>
      </c>
      <c r="K1842" s="116">
        <v>0</v>
      </c>
      <c r="L1842" s="116">
        <v>0</v>
      </c>
      <c r="M1842" s="116">
        <v>0</v>
      </c>
      <c r="N1842" s="116">
        <v>0</v>
      </c>
      <c r="O1842" s="116">
        <v>0</v>
      </c>
      <c r="P1842" s="120">
        <v>0</v>
      </c>
      <c r="Q1842" s="27" t="str">
        <f>IF(G1842="01 Jan 1900","Unregistered","Registered")</f>
        <v>Registered</v>
      </c>
      <c r="R1842" s="121">
        <f>I1842/H1842</f>
        <v>0.8</v>
      </c>
      <c r="T1842" s="117">
        <f t="shared" si="130"/>
        <v>0</v>
      </c>
      <c r="U1842" s="117">
        <f t="shared" si="131"/>
        <v>0</v>
      </c>
    </row>
    <row r="1843" spans="1:21" x14ac:dyDescent="0.3">
      <c r="A1843" s="114">
        <v>5221</v>
      </c>
      <c r="B1843" s="114" t="s">
        <v>1430</v>
      </c>
      <c r="C1843" s="114" t="s">
        <v>1904</v>
      </c>
      <c r="D1843" s="114" t="s">
        <v>5836</v>
      </c>
      <c r="E1843" s="114" t="s">
        <v>5837</v>
      </c>
      <c r="F1843" s="115">
        <v>45090</v>
      </c>
      <c r="G1843" s="114" t="s">
        <v>5364</v>
      </c>
      <c r="H1843" s="116">
        <v>11611607</v>
      </c>
      <c r="I1843" s="116">
        <v>9289283</v>
      </c>
      <c r="J1843" s="116">
        <v>9289283</v>
      </c>
      <c r="K1843" s="116">
        <v>0</v>
      </c>
      <c r="L1843" s="116">
        <v>0</v>
      </c>
      <c r="M1843" s="116">
        <v>0</v>
      </c>
      <c r="N1843" s="116">
        <v>0</v>
      </c>
      <c r="O1843" s="116">
        <v>0</v>
      </c>
      <c r="P1843" s="120">
        <v>0</v>
      </c>
      <c r="Q1843" s="27" t="str">
        <f>IF(G1843="01 Jan 1900","Unregistered","Registered")</f>
        <v>Registered</v>
      </c>
      <c r="R1843" s="121">
        <f>I1843/H1843</f>
        <v>0.79999977608611794</v>
      </c>
      <c r="T1843" s="117">
        <f t="shared" si="130"/>
        <v>0</v>
      </c>
      <c r="U1843" s="117">
        <f t="shared" si="131"/>
        <v>0</v>
      </c>
    </row>
    <row r="1844" spans="1:21" x14ac:dyDescent="0.3">
      <c r="A1844" s="114">
        <v>5222</v>
      </c>
      <c r="B1844" s="114" t="s">
        <v>1430</v>
      </c>
      <c r="C1844" s="114" t="s">
        <v>1904</v>
      </c>
      <c r="D1844" s="114" t="s">
        <v>5838</v>
      </c>
      <c r="E1844" s="114" t="s">
        <v>5839</v>
      </c>
      <c r="F1844" s="115">
        <v>45155</v>
      </c>
      <c r="G1844" s="114" t="s">
        <v>4873</v>
      </c>
      <c r="H1844" s="116">
        <v>12455357</v>
      </c>
      <c r="I1844" s="116">
        <v>9964285</v>
      </c>
      <c r="J1844" s="116">
        <v>9964285</v>
      </c>
      <c r="K1844" s="116">
        <v>0</v>
      </c>
      <c r="L1844" s="116">
        <v>0</v>
      </c>
      <c r="M1844" s="116">
        <v>0</v>
      </c>
      <c r="N1844" s="116">
        <v>0</v>
      </c>
      <c r="O1844" s="116">
        <v>0</v>
      </c>
      <c r="P1844" s="120">
        <v>0</v>
      </c>
      <c r="Q1844" s="27" t="str">
        <f>IF(G1844="01 Jan 1900","Unregistered","Registered")</f>
        <v>Registered</v>
      </c>
      <c r="R1844" s="121">
        <f>I1844/H1844</f>
        <v>0.79999995182795647</v>
      </c>
      <c r="T1844" s="117">
        <f t="shared" si="130"/>
        <v>0</v>
      </c>
      <c r="U1844" s="117">
        <f t="shared" si="131"/>
        <v>0</v>
      </c>
    </row>
    <row r="1845" spans="1:21" x14ac:dyDescent="0.3">
      <c r="A1845" s="114">
        <v>5223</v>
      </c>
      <c r="B1845" s="114" t="s">
        <v>1430</v>
      </c>
      <c r="C1845" s="114" t="s">
        <v>1904</v>
      </c>
      <c r="D1845" s="114" t="s">
        <v>5840</v>
      </c>
      <c r="E1845" s="114" t="s">
        <v>5841</v>
      </c>
      <c r="F1845" s="115">
        <v>45124</v>
      </c>
      <c r="G1845" s="114" t="s">
        <v>2619</v>
      </c>
      <c r="H1845" s="116">
        <v>8022147</v>
      </c>
      <c r="I1845" s="116">
        <v>6417718</v>
      </c>
      <c r="J1845" s="116">
        <v>6417718</v>
      </c>
      <c r="K1845" s="116">
        <v>0</v>
      </c>
      <c r="L1845" s="116">
        <v>0</v>
      </c>
      <c r="M1845" s="116">
        <v>0</v>
      </c>
      <c r="N1845" s="116">
        <v>0</v>
      </c>
      <c r="O1845" s="116">
        <v>0</v>
      </c>
      <c r="P1845" s="120">
        <v>0</v>
      </c>
      <c r="Q1845" s="27" t="str">
        <f>IF(G1845="01 Jan 1900","Unregistered","Registered")</f>
        <v>Registered</v>
      </c>
      <c r="R1845" s="121">
        <f>I1845/H1845</f>
        <v>0.80000004986196338</v>
      </c>
      <c r="T1845" s="117">
        <f t="shared" si="130"/>
        <v>0</v>
      </c>
      <c r="U1845" s="117">
        <f t="shared" si="131"/>
        <v>0</v>
      </c>
    </row>
    <row r="1846" spans="1:21" x14ac:dyDescent="0.3">
      <c r="A1846" s="114">
        <v>5224</v>
      </c>
      <c r="B1846" s="114" t="s">
        <v>1430</v>
      </c>
      <c r="C1846" s="114" t="s">
        <v>1904</v>
      </c>
      <c r="D1846" s="114" t="s">
        <v>5842</v>
      </c>
      <c r="E1846" s="114" t="s">
        <v>5843</v>
      </c>
      <c r="F1846" s="115">
        <v>45096</v>
      </c>
      <c r="G1846" s="114" t="s">
        <v>5179</v>
      </c>
      <c r="H1846" s="116">
        <v>8169643</v>
      </c>
      <c r="I1846" s="116">
        <v>6535715</v>
      </c>
      <c r="J1846" s="116">
        <v>6535715</v>
      </c>
      <c r="K1846" s="116">
        <v>0</v>
      </c>
      <c r="L1846" s="116">
        <v>0</v>
      </c>
      <c r="M1846" s="116">
        <v>0</v>
      </c>
      <c r="N1846" s="116">
        <v>0</v>
      </c>
      <c r="O1846" s="116">
        <v>0</v>
      </c>
      <c r="P1846" s="120">
        <v>0</v>
      </c>
      <c r="Q1846" s="27" t="str">
        <f>IF(G1846="01 Jan 1900","Unregistered","Registered")</f>
        <v>Registered</v>
      </c>
      <c r="R1846" s="121">
        <f>I1846/H1846</f>
        <v>0.8000000734426217</v>
      </c>
      <c r="T1846" s="117">
        <f t="shared" si="130"/>
        <v>0</v>
      </c>
      <c r="U1846" s="117">
        <f t="shared" si="131"/>
        <v>0</v>
      </c>
    </row>
    <row r="1847" spans="1:21" x14ac:dyDescent="0.3">
      <c r="A1847" s="114">
        <v>5225</v>
      </c>
      <c r="B1847" s="114" t="s">
        <v>1430</v>
      </c>
      <c r="C1847" s="114" t="s">
        <v>1904</v>
      </c>
      <c r="D1847" s="114" t="s">
        <v>5844</v>
      </c>
      <c r="E1847" s="114" t="s">
        <v>5393</v>
      </c>
      <c r="F1847" s="115">
        <v>45096</v>
      </c>
      <c r="G1847" s="114" t="s">
        <v>2619</v>
      </c>
      <c r="H1847" s="116">
        <v>11546400</v>
      </c>
      <c r="I1847" s="116">
        <v>9237120</v>
      </c>
      <c r="J1847" s="116">
        <v>9237120</v>
      </c>
      <c r="K1847" s="116">
        <v>0</v>
      </c>
      <c r="L1847" s="116">
        <v>0</v>
      </c>
      <c r="M1847" s="116">
        <v>0</v>
      </c>
      <c r="N1847" s="116">
        <v>0</v>
      </c>
      <c r="O1847" s="116">
        <v>0</v>
      </c>
      <c r="P1847" s="120">
        <v>0</v>
      </c>
      <c r="Q1847" s="27" t="str">
        <f>IF(G1847="01 Jan 1900","Unregistered","Registered")</f>
        <v>Registered</v>
      </c>
      <c r="R1847" s="121">
        <f>I1847/H1847</f>
        <v>0.8</v>
      </c>
      <c r="T1847" s="117">
        <f t="shared" si="130"/>
        <v>0</v>
      </c>
      <c r="U1847" s="117">
        <f t="shared" si="131"/>
        <v>0</v>
      </c>
    </row>
    <row r="1848" spans="1:21" x14ac:dyDescent="0.3">
      <c r="A1848" s="114">
        <v>5226</v>
      </c>
      <c r="B1848" s="114" t="s">
        <v>1430</v>
      </c>
      <c r="C1848" s="114" t="s">
        <v>1904</v>
      </c>
      <c r="D1848" s="114" t="s">
        <v>5845</v>
      </c>
      <c r="E1848" s="114" t="s">
        <v>5846</v>
      </c>
      <c r="F1848" s="115">
        <v>45131</v>
      </c>
      <c r="G1848" s="114" t="s">
        <v>2960</v>
      </c>
      <c r="H1848" s="116">
        <v>11974107</v>
      </c>
      <c r="I1848" s="116">
        <v>9579282</v>
      </c>
      <c r="J1848" s="116">
        <v>9579282</v>
      </c>
      <c r="K1848" s="116">
        <v>0</v>
      </c>
      <c r="L1848" s="116">
        <v>0</v>
      </c>
      <c r="M1848" s="116">
        <v>0</v>
      </c>
      <c r="N1848" s="116">
        <v>0</v>
      </c>
      <c r="O1848" s="116">
        <v>0</v>
      </c>
      <c r="P1848" s="120">
        <v>0</v>
      </c>
      <c r="Q1848" s="27" t="str">
        <f>IF(G1848="01 Jan 1900","Unregistered","Registered")</f>
        <v>Registered</v>
      </c>
      <c r="R1848" s="121">
        <f>I1848/H1848</f>
        <v>0.79999969935127524</v>
      </c>
      <c r="T1848" s="117">
        <f t="shared" si="130"/>
        <v>0</v>
      </c>
      <c r="U1848" s="117">
        <f t="shared" si="131"/>
        <v>0</v>
      </c>
    </row>
    <row r="1849" spans="1:21" x14ac:dyDescent="0.3">
      <c r="A1849" s="114">
        <v>5227</v>
      </c>
      <c r="B1849" s="114" t="s">
        <v>1430</v>
      </c>
      <c r="C1849" s="114" t="s">
        <v>1904</v>
      </c>
      <c r="D1849" s="114" t="s">
        <v>5847</v>
      </c>
      <c r="E1849" s="114" t="s">
        <v>5848</v>
      </c>
      <c r="F1849" s="115">
        <v>45155</v>
      </c>
      <c r="G1849" s="114" t="s">
        <v>3024</v>
      </c>
      <c r="H1849" s="116">
        <v>8258929</v>
      </c>
      <c r="I1849" s="116">
        <v>6194197</v>
      </c>
      <c r="J1849" s="116">
        <v>6194197</v>
      </c>
      <c r="K1849" s="116">
        <v>0</v>
      </c>
      <c r="L1849" s="116">
        <v>0</v>
      </c>
      <c r="M1849" s="116">
        <v>0</v>
      </c>
      <c r="N1849" s="116">
        <v>0</v>
      </c>
      <c r="O1849" s="116">
        <v>0</v>
      </c>
      <c r="P1849" s="120">
        <v>0</v>
      </c>
      <c r="Q1849" s="27" t="str">
        <f>IF(G1849="01 Jan 1900","Unregistered","Registered")</f>
        <v>Registered</v>
      </c>
      <c r="R1849" s="121">
        <f>I1849/H1849</f>
        <v>0.75000003027026874</v>
      </c>
      <c r="T1849" s="117">
        <f t="shared" si="130"/>
        <v>0</v>
      </c>
      <c r="U1849" s="117">
        <f t="shared" si="131"/>
        <v>0</v>
      </c>
    </row>
    <row r="1850" spans="1:21" x14ac:dyDescent="0.3">
      <c r="A1850" s="114">
        <v>5228</v>
      </c>
      <c r="B1850" s="114" t="s">
        <v>1430</v>
      </c>
      <c r="C1850" s="114" t="s">
        <v>1904</v>
      </c>
      <c r="D1850" s="114" t="s">
        <v>5849</v>
      </c>
      <c r="E1850" s="114" t="s">
        <v>5850</v>
      </c>
      <c r="F1850" s="115">
        <v>45176</v>
      </c>
      <c r="G1850" s="114" t="s">
        <v>4898</v>
      </c>
      <c r="H1850" s="116">
        <v>8169640</v>
      </c>
      <c r="I1850" s="116">
        <v>6535711</v>
      </c>
      <c r="J1850" s="116">
        <v>6535711</v>
      </c>
      <c r="K1850" s="116">
        <v>0</v>
      </c>
      <c r="L1850" s="116">
        <v>0</v>
      </c>
      <c r="M1850" s="116">
        <v>0</v>
      </c>
      <c r="N1850" s="116">
        <v>0</v>
      </c>
      <c r="O1850" s="116">
        <v>0</v>
      </c>
      <c r="P1850" s="120">
        <v>0</v>
      </c>
      <c r="Q1850" s="27" t="str">
        <f>IF(G1850="01 Jan 1900","Unregistered","Registered")</f>
        <v>Registered</v>
      </c>
      <c r="R1850" s="121">
        <f>I1850/H1850</f>
        <v>0.79999987759558566</v>
      </c>
      <c r="T1850" s="117">
        <f t="shared" si="130"/>
        <v>0</v>
      </c>
      <c r="U1850" s="117">
        <f t="shared" si="131"/>
        <v>0</v>
      </c>
    </row>
    <row r="1851" spans="1:21" x14ac:dyDescent="0.3">
      <c r="A1851" s="114">
        <v>5229</v>
      </c>
      <c r="B1851" s="114" t="s">
        <v>1430</v>
      </c>
      <c r="C1851" s="114" t="s">
        <v>1904</v>
      </c>
      <c r="D1851" s="114" t="s">
        <v>5851</v>
      </c>
      <c r="E1851" s="114" t="s">
        <v>5852</v>
      </c>
      <c r="F1851" s="115">
        <v>45097</v>
      </c>
      <c r="G1851" s="114" t="s">
        <v>2619</v>
      </c>
      <c r="H1851" s="116">
        <v>11546400</v>
      </c>
      <c r="I1851" s="116">
        <v>9237120</v>
      </c>
      <c r="J1851" s="116">
        <v>9237120</v>
      </c>
      <c r="K1851" s="116">
        <v>0</v>
      </c>
      <c r="L1851" s="116">
        <v>0</v>
      </c>
      <c r="M1851" s="116">
        <v>0</v>
      </c>
      <c r="N1851" s="116">
        <v>0</v>
      </c>
      <c r="O1851" s="116">
        <v>0</v>
      </c>
      <c r="P1851" s="120">
        <v>0</v>
      </c>
      <c r="Q1851" s="27" t="str">
        <f>IF(G1851="01 Jan 1900","Unregistered","Registered")</f>
        <v>Registered</v>
      </c>
      <c r="R1851" s="121">
        <f>I1851/H1851</f>
        <v>0.8</v>
      </c>
      <c r="T1851" s="117">
        <f t="shared" si="130"/>
        <v>0</v>
      </c>
      <c r="U1851" s="117">
        <f t="shared" si="131"/>
        <v>0</v>
      </c>
    </row>
    <row r="1852" spans="1:21" x14ac:dyDescent="0.3">
      <c r="A1852" s="114">
        <v>5230</v>
      </c>
      <c r="B1852" s="114" t="s">
        <v>1430</v>
      </c>
      <c r="C1852" s="114" t="s">
        <v>1904</v>
      </c>
      <c r="D1852" s="114" t="s">
        <v>5853</v>
      </c>
      <c r="E1852" s="114" t="s">
        <v>5854</v>
      </c>
      <c r="F1852" s="115">
        <v>45142</v>
      </c>
      <c r="G1852" s="114" t="s">
        <v>2008</v>
      </c>
      <c r="H1852" s="116">
        <v>12465180</v>
      </c>
      <c r="I1852" s="116">
        <v>9348885</v>
      </c>
      <c r="J1852" s="116">
        <v>9348885</v>
      </c>
      <c r="K1852" s="116">
        <v>0</v>
      </c>
      <c r="L1852" s="116">
        <v>0</v>
      </c>
      <c r="M1852" s="116">
        <v>0</v>
      </c>
      <c r="N1852" s="116">
        <v>0</v>
      </c>
      <c r="O1852" s="116">
        <v>0</v>
      </c>
      <c r="P1852" s="120">
        <v>0</v>
      </c>
      <c r="Q1852" s="27" t="str">
        <f>IF(G1852="01 Jan 1900","Unregistered","Registered")</f>
        <v>Registered</v>
      </c>
      <c r="R1852" s="121">
        <f>I1852/H1852</f>
        <v>0.75</v>
      </c>
      <c r="T1852" s="117">
        <f t="shared" si="130"/>
        <v>0</v>
      </c>
      <c r="U1852" s="117">
        <f t="shared" si="131"/>
        <v>0</v>
      </c>
    </row>
    <row r="1853" spans="1:21" x14ac:dyDescent="0.3">
      <c r="A1853" s="114">
        <v>5231</v>
      </c>
      <c r="B1853" s="114" t="s">
        <v>1430</v>
      </c>
      <c r="C1853" s="114" t="s">
        <v>1904</v>
      </c>
      <c r="D1853" s="114" t="s">
        <v>5855</v>
      </c>
      <c r="E1853" s="114" t="s">
        <v>5856</v>
      </c>
      <c r="F1853" s="115">
        <v>45097</v>
      </c>
      <c r="G1853" s="114" t="s">
        <v>2921</v>
      </c>
      <c r="H1853" s="116">
        <v>8393435</v>
      </c>
      <c r="I1853" s="116">
        <v>6714748</v>
      </c>
      <c r="J1853" s="116">
        <v>6714748</v>
      </c>
      <c r="K1853" s="116">
        <v>0</v>
      </c>
      <c r="L1853" s="116">
        <v>0</v>
      </c>
      <c r="M1853" s="116">
        <v>0</v>
      </c>
      <c r="N1853" s="116">
        <v>0</v>
      </c>
      <c r="O1853" s="116">
        <v>0</v>
      </c>
      <c r="P1853" s="120">
        <v>0</v>
      </c>
      <c r="Q1853" s="27" t="str">
        <f>IF(G1853="01 Jan 1900","Unregistered","Registered")</f>
        <v>Registered</v>
      </c>
      <c r="R1853" s="121">
        <f>I1853/H1853</f>
        <v>0.8</v>
      </c>
      <c r="T1853" s="117">
        <f t="shared" si="130"/>
        <v>0</v>
      </c>
      <c r="U1853" s="117">
        <f t="shared" si="131"/>
        <v>0</v>
      </c>
    </row>
    <row r="1854" spans="1:21" x14ac:dyDescent="0.3">
      <c r="A1854" s="114">
        <v>5232</v>
      </c>
      <c r="B1854" s="114" t="s">
        <v>1430</v>
      </c>
      <c r="C1854" s="114" t="s">
        <v>1904</v>
      </c>
      <c r="D1854" s="114" t="s">
        <v>5857</v>
      </c>
      <c r="E1854" s="114" t="s">
        <v>5858</v>
      </c>
      <c r="F1854" s="115">
        <v>45100</v>
      </c>
      <c r="G1854" s="114" t="s">
        <v>3039</v>
      </c>
      <c r="H1854" s="116">
        <v>11546400</v>
      </c>
      <c r="I1854" s="116">
        <v>9237120</v>
      </c>
      <c r="J1854" s="116">
        <v>9237120</v>
      </c>
      <c r="K1854" s="116">
        <v>0</v>
      </c>
      <c r="L1854" s="116">
        <v>0</v>
      </c>
      <c r="M1854" s="116">
        <v>0</v>
      </c>
      <c r="N1854" s="116">
        <v>0</v>
      </c>
      <c r="O1854" s="116">
        <v>0</v>
      </c>
      <c r="P1854" s="120">
        <v>0</v>
      </c>
      <c r="Q1854" s="27" t="str">
        <f>IF(G1854="01 Jan 1900","Unregistered","Registered")</f>
        <v>Registered</v>
      </c>
      <c r="R1854" s="121">
        <f>I1854/H1854</f>
        <v>0.8</v>
      </c>
      <c r="T1854" s="117">
        <f t="shared" si="130"/>
        <v>0</v>
      </c>
      <c r="U1854" s="117">
        <f t="shared" si="131"/>
        <v>0</v>
      </c>
    </row>
    <row r="1855" spans="1:21" x14ac:dyDescent="0.3">
      <c r="A1855" s="114">
        <v>5233</v>
      </c>
      <c r="B1855" s="114" t="s">
        <v>1430</v>
      </c>
      <c r="C1855" s="114" t="s">
        <v>1904</v>
      </c>
      <c r="D1855" s="114" t="s">
        <v>5859</v>
      </c>
      <c r="E1855" s="114" t="s">
        <v>5860</v>
      </c>
      <c r="F1855" s="115">
        <v>45107</v>
      </c>
      <c r="G1855" s="114" t="s">
        <v>3591</v>
      </c>
      <c r="H1855" s="116">
        <v>12633929</v>
      </c>
      <c r="I1855" s="116">
        <v>9475447</v>
      </c>
      <c r="J1855" s="116">
        <v>9475447</v>
      </c>
      <c r="K1855" s="116">
        <v>0</v>
      </c>
      <c r="L1855" s="116">
        <v>0</v>
      </c>
      <c r="M1855" s="116">
        <v>0</v>
      </c>
      <c r="N1855" s="116">
        <v>0</v>
      </c>
      <c r="O1855" s="116">
        <v>0</v>
      </c>
      <c r="P1855" s="120">
        <v>0</v>
      </c>
      <c r="Q1855" s="27" t="str">
        <f>IF(G1855="01 Jan 1900","Unregistered","Registered")</f>
        <v>Registered</v>
      </c>
      <c r="R1855" s="121">
        <f>I1855/H1855</f>
        <v>0.75000001978798514</v>
      </c>
      <c r="T1855" s="117">
        <f t="shared" si="130"/>
        <v>0</v>
      </c>
      <c r="U1855" s="117">
        <f t="shared" si="131"/>
        <v>0</v>
      </c>
    </row>
    <row r="1856" spans="1:21" x14ac:dyDescent="0.3">
      <c r="A1856" s="114">
        <v>5234</v>
      </c>
      <c r="B1856" s="114" t="s">
        <v>1430</v>
      </c>
      <c r="C1856" s="114" t="s">
        <v>1904</v>
      </c>
      <c r="D1856" s="114" t="s">
        <v>5861</v>
      </c>
      <c r="E1856" s="114" t="s">
        <v>5862</v>
      </c>
      <c r="F1856" s="115">
        <v>45138</v>
      </c>
      <c r="G1856" s="114" t="s">
        <v>4959</v>
      </c>
      <c r="H1856" s="116">
        <v>8269650</v>
      </c>
      <c r="I1856" s="116">
        <v>6202239</v>
      </c>
      <c r="J1856" s="116">
        <v>6202239</v>
      </c>
      <c r="K1856" s="116">
        <v>0</v>
      </c>
      <c r="L1856" s="116">
        <v>0</v>
      </c>
      <c r="M1856" s="116">
        <v>0</v>
      </c>
      <c r="N1856" s="116">
        <v>0</v>
      </c>
      <c r="O1856" s="116">
        <v>0</v>
      </c>
      <c r="P1856" s="120">
        <v>0</v>
      </c>
      <c r="Q1856" s="27" t="str">
        <f>IF(G1856="01 Jan 1900","Unregistered","Registered")</f>
        <v>Registered</v>
      </c>
      <c r="R1856" s="121">
        <f>I1856/H1856</f>
        <v>0.75000018138615299</v>
      </c>
      <c r="T1856" s="117">
        <f t="shared" si="130"/>
        <v>0</v>
      </c>
      <c r="U1856" s="117">
        <f t="shared" si="131"/>
        <v>0</v>
      </c>
    </row>
    <row r="1857" spans="1:21" x14ac:dyDescent="0.3">
      <c r="A1857" s="114">
        <v>5235</v>
      </c>
      <c r="B1857" s="114" t="s">
        <v>1430</v>
      </c>
      <c r="C1857" s="114" t="s">
        <v>1904</v>
      </c>
      <c r="D1857" s="114" t="s">
        <v>5863</v>
      </c>
      <c r="E1857" s="114" t="s">
        <v>5864</v>
      </c>
      <c r="F1857" s="115">
        <v>45096</v>
      </c>
      <c r="G1857" s="114" t="s">
        <v>5032</v>
      </c>
      <c r="H1857" s="116">
        <v>8080357</v>
      </c>
      <c r="I1857" s="116">
        <v>6464285</v>
      </c>
      <c r="J1857" s="116">
        <v>6464285</v>
      </c>
      <c r="K1857" s="116">
        <v>0</v>
      </c>
      <c r="L1857" s="116">
        <v>0</v>
      </c>
      <c r="M1857" s="116">
        <v>0</v>
      </c>
      <c r="N1857" s="116">
        <v>0</v>
      </c>
      <c r="O1857" s="116">
        <v>0</v>
      </c>
      <c r="P1857" s="120">
        <v>0</v>
      </c>
      <c r="Q1857" s="27" t="str">
        <f>IF(G1857="01 Jan 1900","Unregistered","Registered")</f>
        <v>Registered</v>
      </c>
      <c r="R1857" s="121">
        <f>I1857/H1857</f>
        <v>0.79999992574585499</v>
      </c>
      <c r="T1857" s="117">
        <f t="shared" si="130"/>
        <v>0</v>
      </c>
      <c r="U1857" s="117">
        <f t="shared" si="131"/>
        <v>0</v>
      </c>
    </row>
    <row r="1858" spans="1:21" x14ac:dyDescent="0.3">
      <c r="A1858" s="114">
        <v>5236</v>
      </c>
      <c r="B1858" s="114" t="s">
        <v>1430</v>
      </c>
      <c r="C1858" s="114" t="s">
        <v>1904</v>
      </c>
      <c r="D1858" s="114" t="s">
        <v>5865</v>
      </c>
      <c r="E1858" s="114" t="s">
        <v>5866</v>
      </c>
      <c r="F1858" s="115">
        <v>45155</v>
      </c>
      <c r="G1858" s="114" t="s">
        <v>3567</v>
      </c>
      <c r="H1858" s="116">
        <v>12008929</v>
      </c>
      <c r="I1858" s="116">
        <v>9006697</v>
      </c>
      <c r="J1858" s="116">
        <v>9006697</v>
      </c>
      <c r="K1858" s="116">
        <v>0</v>
      </c>
      <c r="L1858" s="116">
        <v>0</v>
      </c>
      <c r="M1858" s="116">
        <v>0</v>
      </c>
      <c r="N1858" s="116">
        <v>0</v>
      </c>
      <c r="O1858" s="116">
        <v>0</v>
      </c>
      <c r="P1858" s="120">
        <v>0</v>
      </c>
      <c r="Q1858" s="27" t="str">
        <f>IF(G1858="01 Jan 1900","Unregistered","Registered")</f>
        <v>Registered</v>
      </c>
      <c r="R1858" s="121">
        <f>I1858/H1858</f>
        <v>0.75000002081784312</v>
      </c>
      <c r="T1858" s="117">
        <f t="shared" si="130"/>
        <v>0</v>
      </c>
      <c r="U1858" s="117">
        <f t="shared" si="131"/>
        <v>0</v>
      </c>
    </row>
    <row r="1859" spans="1:21" x14ac:dyDescent="0.3">
      <c r="A1859" s="114">
        <v>5237</v>
      </c>
      <c r="B1859" s="114" t="s">
        <v>1430</v>
      </c>
      <c r="C1859" s="114" t="s">
        <v>1904</v>
      </c>
      <c r="D1859" s="114" t="s">
        <v>5867</v>
      </c>
      <c r="E1859" s="114" t="s">
        <v>5868</v>
      </c>
      <c r="F1859" s="115">
        <v>45127</v>
      </c>
      <c r="G1859" s="114" t="s">
        <v>3442</v>
      </c>
      <c r="H1859" s="116">
        <v>8281380</v>
      </c>
      <c r="I1859" s="116">
        <v>6211035</v>
      </c>
      <c r="J1859" s="116">
        <v>6211035</v>
      </c>
      <c r="K1859" s="116">
        <v>0</v>
      </c>
      <c r="L1859" s="116">
        <v>0</v>
      </c>
      <c r="M1859" s="116">
        <v>0</v>
      </c>
      <c r="N1859" s="116">
        <v>0</v>
      </c>
      <c r="O1859" s="116">
        <v>0</v>
      </c>
      <c r="P1859" s="120">
        <v>0</v>
      </c>
      <c r="Q1859" s="27" t="str">
        <f>IF(G1859="01 Jan 1900","Unregistered","Registered")</f>
        <v>Registered</v>
      </c>
      <c r="R1859" s="121">
        <f>I1859/H1859</f>
        <v>0.75</v>
      </c>
      <c r="T1859" s="117">
        <f t="shared" si="130"/>
        <v>0</v>
      </c>
      <c r="U1859" s="117">
        <f t="shared" si="131"/>
        <v>0</v>
      </c>
    </row>
    <row r="1860" spans="1:21" x14ac:dyDescent="0.3">
      <c r="A1860" s="114">
        <v>5238</v>
      </c>
      <c r="B1860" s="114" t="s">
        <v>1430</v>
      </c>
      <c r="C1860" s="114" t="s">
        <v>1904</v>
      </c>
      <c r="D1860" s="114" t="s">
        <v>5869</v>
      </c>
      <c r="E1860" s="114" t="s">
        <v>5870</v>
      </c>
      <c r="F1860" s="115">
        <v>45240</v>
      </c>
      <c r="G1860" s="114" t="s">
        <v>5379</v>
      </c>
      <c r="H1860" s="116">
        <v>8562900</v>
      </c>
      <c r="I1860" s="116">
        <v>6850320</v>
      </c>
      <c r="J1860" s="116">
        <v>6850320</v>
      </c>
      <c r="K1860" s="116">
        <v>0</v>
      </c>
      <c r="L1860" s="116">
        <v>0</v>
      </c>
      <c r="M1860" s="116">
        <v>0</v>
      </c>
      <c r="N1860" s="116">
        <v>0</v>
      </c>
      <c r="O1860" s="116">
        <v>0</v>
      </c>
      <c r="P1860" s="120">
        <v>0</v>
      </c>
      <c r="Q1860" s="27" t="str">
        <f>IF(G1860="01 Jan 1900","Unregistered","Registered")</f>
        <v>Registered</v>
      </c>
      <c r="R1860" s="121">
        <f>I1860/H1860</f>
        <v>0.8</v>
      </c>
      <c r="T1860" s="117">
        <f t="shared" si="130"/>
        <v>0</v>
      </c>
      <c r="U1860" s="117">
        <f t="shared" si="131"/>
        <v>0</v>
      </c>
    </row>
    <row r="1861" spans="1:21" x14ac:dyDescent="0.3">
      <c r="A1861" s="114">
        <v>5239</v>
      </c>
      <c r="B1861" s="114" t="s">
        <v>1430</v>
      </c>
      <c r="C1861" s="114" t="s">
        <v>1904</v>
      </c>
      <c r="D1861" s="114" t="s">
        <v>5871</v>
      </c>
      <c r="E1861" s="114" t="s">
        <v>5872</v>
      </c>
      <c r="F1861" s="115">
        <v>45107</v>
      </c>
      <c r="G1861" s="114" t="s">
        <v>3039</v>
      </c>
      <c r="H1861" s="116">
        <v>12366071</v>
      </c>
      <c r="I1861" s="116">
        <v>9892857</v>
      </c>
      <c r="J1861" s="116">
        <v>9892857</v>
      </c>
      <c r="K1861" s="116">
        <v>0</v>
      </c>
      <c r="L1861" s="116">
        <v>0</v>
      </c>
      <c r="M1861" s="116">
        <v>0</v>
      </c>
      <c r="N1861" s="116">
        <v>0</v>
      </c>
      <c r="O1861" s="116">
        <v>0</v>
      </c>
      <c r="P1861" s="120">
        <v>0</v>
      </c>
      <c r="Q1861" s="27" t="str">
        <f>IF(G1861="01 Jan 1900","Unregistered","Registered")</f>
        <v>Registered</v>
      </c>
      <c r="R1861" s="121">
        <f>I1861/H1861</f>
        <v>0.80000001617328576</v>
      </c>
      <c r="T1861" s="117">
        <f t="shared" si="130"/>
        <v>0</v>
      </c>
      <c r="U1861" s="117">
        <f t="shared" si="131"/>
        <v>0</v>
      </c>
    </row>
    <row r="1862" spans="1:21" x14ac:dyDescent="0.3">
      <c r="A1862" s="114">
        <v>5240</v>
      </c>
      <c r="B1862" s="114" t="s">
        <v>1430</v>
      </c>
      <c r="C1862" s="114" t="s">
        <v>1904</v>
      </c>
      <c r="D1862" s="114" t="s">
        <v>5873</v>
      </c>
      <c r="E1862" s="114" t="s">
        <v>5874</v>
      </c>
      <c r="F1862" s="115">
        <v>45159</v>
      </c>
      <c r="G1862" s="114" t="s">
        <v>5185</v>
      </c>
      <c r="H1862" s="116">
        <v>8169643</v>
      </c>
      <c r="I1862" s="116">
        <v>6127233</v>
      </c>
      <c r="J1862" s="116">
        <v>6127233</v>
      </c>
      <c r="K1862" s="116">
        <v>0</v>
      </c>
      <c r="L1862" s="116">
        <v>0</v>
      </c>
      <c r="M1862" s="116">
        <v>0</v>
      </c>
      <c r="N1862" s="116">
        <v>0</v>
      </c>
      <c r="O1862" s="116">
        <v>0</v>
      </c>
      <c r="P1862" s="120">
        <v>0</v>
      </c>
      <c r="Q1862" s="27" t="str">
        <f>IF(G1862="01 Jan 1900","Unregistered","Registered")</f>
        <v>Registered</v>
      </c>
      <c r="R1862" s="121">
        <f>I1862/H1862</f>
        <v>0.75000009180327709</v>
      </c>
      <c r="T1862" s="117">
        <f t="shared" si="130"/>
        <v>0</v>
      </c>
      <c r="U1862" s="117">
        <f t="shared" si="131"/>
        <v>0</v>
      </c>
    </row>
    <row r="1863" spans="1:21" x14ac:dyDescent="0.3">
      <c r="A1863" s="114">
        <v>5241</v>
      </c>
      <c r="B1863" s="114" t="s">
        <v>1430</v>
      </c>
      <c r="C1863" s="114" t="s">
        <v>1904</v>
      </c>
      <c r="D1863" s="114" t="s">
        <v>5875</v>
      </c>
      <c r="E1863" s="114" t="s">
        <v>5876</v>
      </c>
      <c r="F1863" s="115">
        <v>45105</v>
      </c>
      <c r="G1863" s="114" t="s">
        <v>5877</v>
      </c>
      <c r="H1863" s="116">
        <v>7991071</v>
      </c>
      <c r="I1863" s="116">
        <v>6392857</v>
      </c>
      <c r="J1863" s="116">
        <v>6392857</v>
      </c>
      <c r="K1863" s="116">
        <v>0</v>
      </c>
      <c r="L1863" s="116">
        <v>0</v>
      </c>
      <c r="M1863" s="116">
        <v>0</v>
      </c>
      <c r="N1863" s="116">
        <v>0</v>
      </c>
      <c r="O1863" s="116">
        <v>0</v>
      </c>
      <c r="P1863" s="120">
        <v>0</v>
      </c>
      <c r="Q1863" s="27" t="str">
        <f>IF(G1863="01 Jan 1900","Unregistered","Registered")</f>
        <v>Registered</v>
      </c>
      <c r="R1863" s="121">
        <f>I1863/H1863</f>
        <v>0.80000002502793433</v>
      </c>
      <c r="T1863" s="117">
        <f t="shared" si="130"/>
        <v>0</v>
      </c>
      <c r="U1863" s="117">
        <f t="shared" si="131"/>
        <v>0</v>
      </c>
    </row>
    <row r="1864" spans="1:21" x14ac:dyDescent="0.3">
      <c r="A1864" s="114">
        <v>5242</v>
      </c>
      <c r="B1864" s="114" t="s">
        <v>1430</v>
      </c>
      <c r="C1864" s="114" t="s">
        <v>1904</v>
      </c>
      <c r="D1864" s="114" t="s">
        <v>5878</v>
      </c>
      <c r="E1864" s="114" t="s">
        <v>5879</v>
      </c>
      <c r="F1864" s="115">
        <v>45104</v>
      </c>
      <c r="G1864" s="114" t="s">
        <v>3007</v>
      </c>
      <c r="H1864" s="116">
        <v>11970900</v>
      </c>
      <c r="I1864" s="116">
        <v>9576720</v>
      </c>
      <c r="J1864" s="116">
        <v>9576720</v>
      </c>
      <c r="K1864" s="116">
        <v>0</v>
      </c>
      <c r="L1864" s="116">
        <v>0</v>
      </c>
      <c r="M1864" s="116">
        <v>0</v>
      </c>
      <c r="N1864" s="116">
        <v>0</v>
      </c>
      <c r="O1864" s="116">
        <v>0</v>
      </c>
      <c r="P1864" s="120">
        <v>0</v>
      </c>
      <c r="Q1864" s="27" t="str">
        <f>IF(G1864="01 Jan 1900","Unregistered","Registered")</f>
        <v>Registered</v>
      </c>
      <c r="R1864" s="121">
        <f>I1864/H1864</f>
        <v>0.8</v>
      </c>
      <c r="T1864" s="117">
        <f t="shared" si="130"/>
        <v>0</v>
      </c>
      <c r="U1864" s="117">
        <f t="shared" si="131"/>
        <v>0</v>
      </c>
    </row>
    <row r="1865" spans="1:21" x14ac:dyDescent="0.3">
      <c r="A1865" s="114">
        <v>5243</v>
      </c>
      <c r="B1865" s="114" t="s">
        <v>1430</v>
      </c>
      <c r="C1865" s="114" t="s">
        <v>1904</v>
      </c>
      <c r="D1865" s="114" t="s">
        <v>5880</v>
      </c>
      <c r="E1865" s="114" t="s">
        <v>5881</v>
      </c>
      <c r="F1865" s="115">
        <v>45136</v>
      </c>
      <c r="G1865" s="114" t="s">
        <v>2265</v>
      </c>
      <c r="H1865" s="116">
        <v>8169643</v>
      </c>
      <c r="I1865" s="116">
        <v>5718751</v>
      </c>
      <c r="J1865" s="116">
        <v>5718751</v>
      </c>
      <c r="K1865" s="116">
        <v>0</v>
      </c>
      <c r="L1865" s="116">
        <v>0</v>
      </c>
      <c r="M1865" s="116">
        <v>0</v>
      </c>
      <c r="N1865" s="116">
        <v>0</v>
      </c>
      <c r="O1865" s="116">
        <v>0</v>
      </c>
      <c r="P1865" s="120">
        <v>0</v>
      </c>
      <c r="Q1865" s="27" t="str">
        <f>IF(G1865="01 Jan 1900","Unregistered","Registered")</f>
        <v>Registered</v>
      </c>
      <c r="R1865" s="121">
        <f>I1865/H1865</f>
        <v>0.70000011016393249</v>
      </c>
      <c r="T1865" s="117">
        <f t="shared" si="130"/>
        <v>0</v>
      </c>
      <c r="U1865" s="117">
        <f t="shared" si="131"/>
        <v>0</v>
      </c>
    </row>
    <row r="1866" spans="1:21" x14ac:dyDescent="0.3">
      <c r="A1866" s="114">
        <v>5244</v>
      </c>
      <c r="B1866" s="114" t="s">
        <v>1430</v>
      </c>
      <c r="C1866" s="114" t="s">
        <v>1904</v>
      </c>
      <c r="D1866" s="114" t="s">
        <v>5882</v>
      </c>
      <c r="E1866" s="114" t="s">
        <v>5883</v>
      </c>
      <c r="F1866" s="115">
        <v>45107</v>
      </c>
      <c r="G1866" s="114" t="s">
        <v>2714</v>
      </c>
      <c r="H1866" s="116">
        <v>7859100</v>
      </c>
      <c r="I1866" s="116">
        <v>6287280</v>
      </c>
      <c r="J1866" s="116">
        <v>6287280</v>
      </c>
      <c r="K1866" s="116">
        <v>0</v>
      </c>
      <c r="L1866" s="116">
        <v>0</v>
      </c>
      <c r="M1866" s="116">
        <v>0</v>
      </c>
      <c r="N1866" s="116">
        <v>0</v>
      </c>
      <c r="O1866" s="116">
        <v>0</v>
      </c>
      <c r="P1866" s="120">
        <v>0</v>
      </c>
      <c r="Q1866" s="27" t="str">
        <f>IF(G1866="01 Jan 1900","Unregistered","Registered")</f>
        <v>Registered</v>
      </c>
      <c r="R1866" s="121">
        <f>I1866/H1866</f>
        <v>0.8</v>
      </c>
      <c r="T1866" s="117">
        <f t="shared" si="130"/>
        <v>0</v>
      </c>
      <c r="U1866" s="117">
        <f t="shared" si="131"/>
        <v>0</v>
      </c>
    </row>
    <row r="1867" spans="1:21" x14ac:dyDescent="0.3">
      <c r="A1867" s="114">
        <v>5245</v>
      </c>
      <c r="B1867" s="114" t="s">
        <v>1430</v>
      </c>
      <c r="C1867" s="114" t="s">
        <v>1904</v>
      </c>
      <c r="D1867" s="114" t="s">
        <v>5884</v>
      </c>
      <c r="E1867" s="114" t="s">
        <v>5885</v>
      </c>
      <c r="F1867" s="115">
        <v>45100</v>
      </c>
      <c r="G1867" s="114" t="s">
        <v>4959</v>
      </c>
      <c r="H1867" s="116">
        <v>11607528</v>
      </c>
      <c r="I1867" s="116">
        <v>9286021</v>
      </c>
      <c r="J1867" s="116">
        <v>9286021</v>
      </c>
      <c r="K1867" s="116">
        <v>0</v>
      </c>
      <c r="L1867" s="116">
        <v>0</v>
      </c>
      <c r="M1867" s="116">
        <v>0</v>
      </c>
      <c r="N1867" s="116">
        <v>0</v>
      </c>
      <c r="O1867" s="116">
        <v>0</v>
      </c>
      <c r="P1867" s="120">
        <v>0</v>
      </c>
      <c r="Q1867" s="27" t="str">
        <f>IF(G1867="01 Jan 1900","Unregistered","Registered")</f>
        <v>Registered</v>
      </c>
      <c r="R1867" s="121">
        <f>I1867/H1867</f>
        <v>0.7999998793886175</v>
      </c>
      <c r="T1867" s="117">
        <f t="shared" si="130"/>
        <v>0</v>
      </c>
      <c r="U1867" s="117">
        <f t="shared" si="131"/>
        <v>0</v>
      </c>
    </row>
    <row r="1868" spans="1:21" x14ac:dyDescent="0.3">
      <c r="A1868" s="114">
        <v>5246</v>
      </c>
      <c r="B1868" s="114" t="s">
        <v>1430</v>
      </c>
      <c r="C1868" s="114" t="s">
        <v>1904</v>
      </c>
      <c r="D1868" s="114" t="s">
        <v>5886</v>
      </c>
      <c r="E1868" s="114" t="s">
        <v>5887</v>
      </c>
      <c r="F1868" s="115">
        <v>45104</v>
      </c>
      <c r="G1868" s="114" t="s">
        <v>4150</v>
      </c>
      <c r="H1868" s="116">
        <v>11741071</v>
      </c>
      <c r="I1868" s="116">
        <v>8805803</v>
      </c>
      <c r="J1868" s="116">
        <v>8805803</v>
      </c>
      <c r="K1868" s="116">
        <v>0</v>
      </c>
      <c r="L1868" s="116">
        <v>0</v>
      </c>
      <c r="M1868" s="116">
        <v>0</v>
      </c>
      <c r="N1868" s="116">
        <v>0</v>
      </c>
      <c r="O1868" s="116">
        <v>0</v>
      </c>
      <c r="P1868" s="120">
        <v>0</v>
      </c>
      <c r="Q1868" s="27" t="str">
        <f>IF(G1868="01 Jan 1900","Unregistered","Registered")</f>
        <v>Registered</v>
      </c>
      <c r="R1868" s="121">
        <f>I1868/H1868</f>
        <v>0.74999997870722357</v>
      </c>
      <c r="T1868" s="117">
        <f t="shared" si="130"/>
        <v>0</v>
      </c>
      <c r="U1868" s="117">
        <f t="shared" si="131"/>
        <v>0</v>
      </c>
    </row>
    <row r="1869" spans="1:21" x14ac:dyDescent="0.3">
      <c r="A1869" s="114">
        <v>5247</v>
      </c>
      <c r="B1869" s="114" t="s">
        <v>1430</v>
      </c>
      <c r="C1869" s="114" t="s">
        <v>1904</v>
      </c>
      <c r="D1869" s="114" t="s">
        <v>5888</v>
      </c>
      <c r="E1869" s="114" t="s">
        <v>5889</v>
      </c>
      <c r="F1869" s="115">
        <v>45176</v>
      </c>
      <c r="G1869" s="114" t="s">
        <v>4898</v>
      </c>
      <c r="H1869" s="116">
        <v>8175810</v>
      </c>
      <c r="I1869" s="116">
        <v>6131856</v>
      </c>
      <c r="J1869" s="116">
        <v>6131856</v>
      </c>
      <c r="K1869" s="116">
        <v>0</v>
      </c>
      <c r="L1869" s="116">
        <v>0</v>
      </c>
      <c r="M1869" s="116">
        <v>0</v>
      </c>
      <c r="N1869" s="116">
        <v>0</v>
      </c>
      <c r="O1869" s="116">
        <v>0</v>
      </c>
      <c r="P1869" s="120">
        <v>0</v>
      </c>
      <c r="Q1869" s="27" t="str">
        <f>IF(G1869="01 Jan 1900","Unregistered","Registered")</f>
        <v>Registered</v>
      </c>
      <c r="R1869" s="121">
        <f>I1869/H1869</f>
        <v>0.74999981653193992</v>
      </c>
      <c r="T1869" s="117">
        <f t="shared" si="130"/>
        <v>0</v>
      </c>
      <c r="U1869" s="117">
        <f t="shared" si="131"/>
        <v>0</v>
      </c>
    </row>
    <row r="1870" spans="1:21" x14ac:dyDescent="0.3">
      <c r="A1870" s="114">
        <v>5248</v>
      </c>
      <c r="B1870" s="114" t="s">
        <v>1430</v>
      </c>
      <c r="C1870" s="114" t="s">
        <v>1904</v>
      </c>
      <c r="D1870" s="114" t="s">
        <v>5890</v>
      </c>
      <c r="E1870" s="114" t="s">
        <v>5891</v>
      </c>
      <c r="F1870" s="115">
        <v>45090</v>
      </c>
      <c r="G1870" s="114" t="s">
        <v>4274</v>
      </c>
      <c r="H1870" s="116">
        <v>8035714</v>
      </c>
      <c r="I1870" s="116">
        <v>6428570</v>
      </c>
      <c r="J1870" s="116">
        <v>6428570</v>
      </c>
      <c r="K1870" s="116">
        <v>0</v>
      </c>
      <c r="L1870" s="116">
        <v>0</v>
      </c>
      <c r="M1870" s="116">
        <v>0</v>
      </c>
      <c r="N1870" s="116">
        <v>0</v>
      </c>
      <c r="O1870" s="116">
        <v>0</v>
      </c>
      <c r="P1870" s="120">
        <v>0</v>
      </c>
      <c r="Q1870" s="27" t="str">
        <f>IF(G1870="01 Jan 1900","Unregistered","Registered")</f>
        <v>Registered</v>
      </c>
      <c r="R1870" s="121">
        <f>I1870/H1870</f>
        <v>0.79999985066666135</v>
      </c>
      <c r="T1870" s="117">
        <f t="shared" si="130"/>
        <v>0</v>
      </c>
      <c r="U1870" s="117">
        <f t="shared" si="131"/>
        <v>0</v>
      </c>
    </row>
    <row r="1871" spans="1:21" x14ac:dyDescent="0.3">
      <c r="A1871" s="114">
        <v>5249</v>
      </c>
      <c r="B1871" s="114" t="s">
        <v>1430</v>
      </c>
      <c r="C1871" s="114" t="s">
        <v>1904</v>
      </c>
      <c r="D1871" s="114" t="s">
        <v>5892</v>
      </c>
      <c r="E1871" s="114" t="s">
        <v>5893</v>
      </c>
      <c r="F1871" s="115">
        <v>45103</v>
      </c>
      <c r="G1871" s="114" t="s">
        <v>2619</v>
      </c>
      <c r="H1871" s="116">
        <v>8125000</v>
      </c>
      <c r="I1871" s="116">
        <v>6093750</v>
      </c>
      <c r="J1871" s="116">
        <v>6093750</v>
      </c>
      <c r="K1871" s="116">
        <v>0</v>
      </c>
      <c r="L1871" s="116">
        <v>0</v>
      </c>
      <c r="M1871" s="116">
        <v>0</v>
      </c>
      <c r="N1871" s="116">
        <v>0</v>
      </c>
      <c r="O1871" s="116">
        <v>0</v>
      </c>
      <c r="P1871" s="120">
        <v>0</v>
      </c>
      <c r="Q1871" s="27" t="str">
        <f>IF(G1871="01 Jan 1900","Unregistered","Registered")</f>
        <v>Registered</v>
      </c>
      <c r="R1871" s="121">
        <f>I1871/H1871</f>
        <v>0.75</v>
      </c>
      <c r="T1871" s="117">
        <f t="shared" si="130"/>
        <v>0</v>
      </c>
      <c r="U1871" s="117">
        <f t="shared" si="131"/>
        <v>0</v>
      </c>
    </row>
    <row r="1872" spans="1:21" x14ac:dyDescent="0.3">
      <c r="A1872" s="114">
        <v>5250</v>
      </c>
      <c r="B1872" s="114" t="s">
        <v>1430</v>
      </c>
      <c r="C1872" s="114" t="s">
        <v>1904</v>
      </c>
      <c r="D1872" s="114" t="s">
        <v>5894</v>
      </c>
      <c r="E1872" s="114" t="s">
        <v>5895</v>
      </c>
      <c r="F1872" s="115">
        <v>45107</v>
      </c>
      <c r="G1872" s="114" t="s">
        <v>2410</v>
      </c>
      <c r="H1872" s="116">
        <v>8169643</v>
      </c>
      <c r="I1872" s="116">
        <v>6535715</v>
      </c>
      <c r="J1872" s="116">
        <v>6535715</v>
      </c>
      <c r="K1872" s="116">
        <v>0</v>
      </c>
      <c r="L1872" s="116">
        <v>0</v>
      </c>
      <c r="M1872" s="116">
        <v>0</v>
      </c>
      <c r="N1872" s="116">
        <v>0</v>
      </c>
      <c r="O1872" s="116">
        <v>0</v>
      </c>
      <c r="P1872" s="120">
        <v>0</v>
      </c>
      <c r="Q1872" s="27" t="str">
        <f>IF(G1872="01 Jan 1900","Unregistered","Registered")</f>
        <v>Registered</v>
      </c>
      <c r="R1872" s="121">
        <f>I1872/H1872</f>
        <v>0.8000000734426217</v>
      </c>
      <c r="T1872" s="117">
        <f t="shared" si="130"/>
        <v>0</v>
      </c>
      <c r="U1872" s="117">
        <f t="shared" si="131"/>
        <v>0</v>
      </c>
    </row>
    <row r="1873" spans="1:21" x14ac:dyDescent="0.3">
      <c r="A1873" s="114">
        <v>5251</v>
      </c>
      <c r="B1873" s="114" t="s">
        <v>1430</v>
      </c>
      <c r="C1873" s="114" t="s">
        <v>1904</v>
      </c>
      <c r="D1873" s="114" t="s">
        <v>5896</v>
      </c>
      <c r="E1873" s="114" t="s">
        <v>5897</v>
      </c>
      <c r="F1873" s="115">
        <v>45117</v>
      </c>
      <c r="G1873" s="114" t="s">
        <v>3534</v>
      </c>
      <c r="H1873" s="116">
        <v>12943854</v>
      </c>
      <c r="I1873" s="116">
        <v>10355083</v>
      </c>
      <c r="J1873" s="116">
        <v>10355083</v>
      </c>
      <c r="K1873" s="116">
        <v>0</v>
      </c>
      <c r="L1873" s="116">
        <v>0</v>
      </c>
      <c r="M1873" s="116">
        <v>0</v>
      </c>
      <c r="N1873" s="116">
        <v>0</v>
      </c>
      <c r="O1873" s="116">
        <v>0</v>
      </c>
      <c r="P1873" s="120">
        <v>0</v>
      </c>
      <c r="Q1873" s="27" t="str">
        <f>IF(G1873="01 Jan 1900","Unregistered","Registered")</f>
        <v>Registered</v>
      </c>
      <c r="R1873" s="121">
        <f>I1873/H1873</f>
        <v>0.7999999845486514</v>
      </c>
      <c r="T1873" s="117">
        <f t="shared" si="130"/>
        <v>0</v>
      </c>
      <c r="U1873" s="117">
        <f t="shared" si="131"/>
        <v>0</v>
      </c>
    </row>
    <row r="1874" spans="1:21" x14ac:dyDescent="0.3">
      <c r="A1874" s="114">
        <v>5252</v>
      </c>
      <c r="B1874" s="114" t="s">
        <v>1430</v>
      </c>
      <c r="C1874" s="114" t="s">
        <v>1904</v>
      </c>
      <c r="D1874" s="114" t="s">
        <v>5898</v>
      </c>
      <c r="E1874" s="114" t="s">
        <v>5899</v>
      </c>
      <c r="F1874" s="115">
        <v>45701</v>
      </c>
      <c r="G1874" s="114" t="s">
        <v>4291</v>
      </c>
      <c r="H1874" s="116">
        <v>8883929</v>
      </c>
      <c r="I1874" s="116">
        <v>6218750</v>
      </c>
      <c r="J1874" s="116">
        <v>6218750</v>
      </c>
      <c r="K1874" s="116">
        <v>0</v>
      </c>
      <c r="L1874" s="116">
        <v>0</v>
      </c>
      <c r="M1874" s="116">
        <v>0</v>
      </c>
      <c r="N1874" s="116">
        <v>0</v>
      </c>
      <c r="O1874" s="116">
        <v>0</v>
      </c>
      <c r="P1874" s="120">
        <v>0</v>
      </c>
      <c r="Q1874" s="27" t="str">
        <f>IF(G1874="01 Jan 1900","Unregistered","Registered")</f>
        <v>Registered</v>
      </c>
      <c r="R1874" s="121">
        <f>I1874/H1874</f>
        <v>0.69999996623115746</v>
      </c>
      <c r="T1874" s="117">
        <f t="shared" si="130"/>
        <v>0</v>
      </c>
      <c r="U1874" s="117">
        <f t="shared" si="131"/>
        <v>0</v>
      </c>
    </row>
    <row r="1875" spans="1:21" x14ac:dyDescent="0.3">
      <c r="A1875" s="114">
        <v>5253</v>
      </c>
      <c r="B1875" s="114" t="s">
        <v>1430</v>
      </c>
      <c r="C1875" s="114" t="s">
        <v>1904</v>
      </c>
      <c r="D1875" s="114" t="s">
        <v>5900</v>
      </c>
      <c r="E1875" s="114" t="s">
        <v>5901</v>
      </c>
      <c r="F1875" s="115">
        <v>45100</v>
      </c>
      <c r="G1875" s="114" t="s">
        <v>3007</v>
      </c>
      <c r="H1875" s="116">
        <v>8258929</v>
      </c>
      <c r="I1875" s="116">
        <v>6194197</v>
      </c>
      <c r="J1875" s="116">
        <v>6194197</v>
      </c>
      <c r="K1875" s="116">
        <v>0</v>
      </c>
      <c r="L1875" s="116">
        <v>0</v>
      </c>
      <c r="M1875" s="116">
        <v>0</v>
      </c>
      <c r="N1875" s="116">
        <v>0</v>
      </c>
      <c r="O1875" s="116">
        <v>0</v>
      </c>
      <c r="P1875" s="120">
        <v>0</v>
      </c>
      <c r="Q1875" s="27" t="str">
        <f>IF(G1875="01 Jan 1900","Unregistered","Registered")</f>
        <v>Registered</v>
      </c>
      <c r="R1875" s="121">
        <f>I1875/H1875</f>
        <v>0.75000003027026874</v>
      </c>
      <c r="T1875" s="117">
        <f t="shared" si="130"/>
        <v>0</v>
      </c>
      <c r="U1875" s="117">
        <f t="shared" si="131"/>
        <v>0</v>
      </c>
    </row>
    <row r="1876" spans="1:21" x14ac:dyDescent="0.3">
      <c r="A1876" s="114">
        <v>5254</v>
      </c>
      <c r="B1876" s="114" t="s">
        <v>1430</v>
      </c>
      <c r="C1876" s="114" t="s">
        <v>1904</v>
      </c>
      <c r="D1876" s="114" t="s">
        <v>5902</v>
      </c>
      <c r="E1876" s="114" t="s">
        <v>5903</v>
      </c>
      <c r="F1876" s="115">
        <v>45097</v>
      </c>
      <c r="G1876" s="114" t="s">
        <v>5877</v>
      </c>
      <c r="H1876" s="116">
        <v>7985370</v>
      </c>
      <c r="I1876" s="116">
        <v>6388297</v>
      </c>
      <c r="J1876" s="116">
        <v>6388297</v>
      </c>
      <c r="K1876" s="116">
        <v>0</v>
      </c>
      <c r="L1876" s="116">
        <v>0</v>
      </c>
      <c r="M1876" s="116">
        <v>0</v>
      </c>
      <c r="N1876" s="116">
        <v>0</v>
      </c>
      <c r="O1876" s="116">
        <v>0</v>
      </c>
      <c r="P1876" s="120">
        <v>0</v>
      </c>
      <c r="Q1876" s="27" t="str">
        <f>IF(G1876="01 Jan 1900","Unregistered","Registered")</f>
        <v>Registered</v>
      </c>
      <c r="R1876" s="121">
        <f>I1876/H1876</f>
        <v>0.80000012522901254</v>
      </c>
      <c r="T1876" s="117">
        <f t="shared" si="130"/>
        <v>0</v>
      </c>
      <c r="U1876" s="117">
        <f t="shared" si="131"/>
        <v>0</v>
      </c>
    </row>
    <row r="1877" spans="1:21" x14ac:dyDescent="0.3">
      <c r="A1877" s="114">
        <v>5255</v>
      </c>
      <c r="B1877" s="114" t="s">
        <v>1430</v>
      </c>
      <c r="C1877" s="114" t="s">
        <v>1904</v>
      </c>
      <c r="D1877" s="114" t="s">
        <v>5904</v>
      </c>
      <c r="E1877" s="114" t="s">
        <v>5905</v>
      </c>
      <c r="F1877" s="115">
        <v>45142</v>
      </c>
      <c r="G1877" s="114" t="s">
        <v>5185</v>
      </c>
      <c r="H1877" s="116">
        <v>12633929</v>
      </c>
      <c r="I1877" s="116">
        <v>9475447</v>
      </c>
      <c r="J1877" s="116">
        <v>9475447</v>
      </c>
      <c r="K1877" s="116">
        <v>0</v>
      </c>
      <c r="L1877" s="116">
        <v>0</v>
      </c>
      <c r="M1877" s="116">
        <v>0</v>
      </c>
      <c r="N1877" s="116">
        <v>0</v>
      </c>
      <c r="O1877" s="116">
        <v>0</v>
      </c>
      <c r="P1877" s="120">
        <v>0</v>
      </c>
      <c r="Q1877" s="27" t="str">
        <f>IF(G1877="01 Jan 1900","Unregistered","Registered")</f>
        <v>Registered</v>
      </c>
      <c r="R1877" s="121">
        <f>I1877/H1877</f>
        <v>0.75000001978798514</v>
      </c>
      <c r="T1877" s="117">
        <f t="shared" si="130"/>
        <v>0</v>
      </c>
      <c r="U1877" s="117">
        <f t="shared" si="131"/>
        <v>0</v>
      </c>
    </row>
    <row r="1878" spans="1:21" x14ac:dyDescent="0.3">
      <c r="A1878" s="114">
        <v>5256</v>
      </c>
      <c r="B1878" s="114" t="s">
        <v>1430</v>
      </c>
      <c r="C1878" s="114" t="s">
        <v>1904</v>
      </c>
      <c r="D1878" s="114" t="s">
        <v>5906</v>
      </c>
      <c r="E1878" s="114" t="s">
        <v>5907</v>
      </c>
      <c r="F1878" s="115">
        <v>45291</v>
      </c>
      <c r="G1878" s="114" t="s">
        <v>1825</v>
      </c>
      <c r="H1878" s="116">
        <v>8211000</v>
      </c>
      <c r="I1878" s="116">
        <v>4926600</v>
      </c>
      <c r="J1878" s="116">
        <v>4926600</v>
      </c>
      <c r="K1878" s="116">
        <v>0</v>
      </c>
      <c r="L1878" s="116">
        <v>0</v>
      </c>
      <c r="M1878" s="116">
        <v>0</v>
      </c>
      <c r="N1878" s="116">
        <v>0</v>
      </c>
      <c r="O1878" s="116">
        <v>0</v>
      </c>
      <c r="P1878" s="120">
        <v>0</v>
      </c>
      <c r="Q1878" s="27" t="str">
        <f>IF(G1878="01 Jan 1900","Unregistered","Registered")</f>
        <v>Registered</v>
      </c>
      <c r="R1878" s="121">
        <f>I1878/H1878</f>
        <v>0.6</v>
      </c>
      <c r="T1878" s="117">
        <f t="shared" si="130"/>
        <v>0</v>
      </c>
      <c r="U1878" s="117">
        <f t="shared" si="131"/>
        <v>0</v>
      </c>
    </row>
    <row r="1879" spans="1:21" x14ac:dyDescent="0.3">
      <c r="A1879" s="114">
        <v>5257</v>
      </c>
      <c r="B1879" s="114" t="s">
        <v>1430</v>
      </c>
      <c r="C1879" s="114" t="s">
        <v>1904</v>
      </c>
      <c r="D1879" s="114" t="s">
        <v>5908</v>
      </c>
      <c r="E1879" s="114" t="s">
        <v>5909</v>
      </c>
      <c r="F1879" s="115">
        <v>45100</v>
      </c>
      <c r="G1879" s="114" t="s">
        <v>5364</v>
      </c>
      <c r="H1879" s="116">
        <v>11831664</v>
      </c>
      <c r="I1879" s="116">
        <v>9228699</v>
      </c>
      <c r="J1879" s="116">
        <v>9228699</v>
      </c>
      <c r="K1879" s="116">
        <v>0</v>
      </c>
      <c r="L1879" s="116">
        <v>0</v>
      </c>
      <c r="M1879" s="116">
        <v>0</v>
      </c>
      <c r="N1879" s="116">
        <v>0</v>
      </c>
      <c r="O1879" s="116">
        <v>0</v>
      </c>
      <c r="P1879" s="120">
        <v>0</v>
      </c>
      <c r="Q1879" s="27" t="str">
        <f>IF(G1879="01 Jan 1900","Unregistered","Registered")</f>
        <v>Registered</v>
      </c>
      <c r="R1879" s="121">
        <f>I1879/H1879</f>
        <v>0.78000009128048264</v>
      </c>
      <c r="T1879" s="117">
        <f t="shared" si="130"/>
        <v>0</v>
      </c>
      <c r="U1879" s="117">
        <f t="shared" si="131"/>
        <v>0</v>
      </c>
    </row>
    <row r="1880" spans="1:21" x14ac:dyDescent="0.3">
      <c r="A1880" s="114">
        <v>5258</v>
      </c>
      <c r="B1880" s="114" t="s">
        <v>1430</v>
      </c>
      <c r="C1880" s="114" t="s">
        <v>1904</v>
      </c>
      <c r="D1880" s="114" t="s">
        <v>5910</v>
      </c>
      <c r="E1880" s="114" t="s">
        <v>5911</v>
      </c>
      <c r="F1880" s="115">
        <v>45107</v>
      </c>
      <c r="G1880" s="114" t="s">
        <v>2842</v>
      </c>
      <c r="H1880" s="116">
        <v>7911607</v>
      </c>
      <c r="I1880" s="116">
        <v>6329284</v>
      </c>
      <c r="J1880" s="116">
        <v>6329284</v>
      </c>
      <c r="K1880" s="116">
        <v>0</v>
      </c>
      <c r="L1880" s="116">
        <v>0</v>
      </c>
      <c r="M1880" s="116">
        <v>0</v>
      </c>
      <c r="N1880" s="116">
        <v>0</v>
      </c>
      <c r="O1880" s="116">
        <v>0</v>
      </c>
      <c r="P1880" s="120">
        <v>0</v>
      </c>
      <c r="Q1880" s="27" t="str">
        <f>IF(G1880="01 Jan 1900","Unregistered","Registered")</f>
        <v>Registered</v>
      </c>
      <c r="R1880" s="121">
        <f>I1880/H1880</f>
        <v>0.79999979776548558</v>
      </c>
      <c r="T1880" s="117">
        <f t="shared" si="130"/>
        <v>0</v>
      </c>
      <c r="U1880" s="117">
        <f t="shared" si="131"/>
        <v>0</v>
      </c>
    </row>
    <row r="1881" spans="1:21" x14ac:dyDescent="0.3">
      <c r="A1881" s="114">
        <v>5259</v>
      </c>
      <c r="B1881" s="114" t="s">
        <v>1430</v>
      </c>
      <c r="C1881" s="114" t="s">
        <v>1904</v>
      </c>
      <c r="D1881" s="114" t="s">
        <v>5912</v>
      </c>
      <c r="E1881" s="114" t="s">
        <v>5913</v>
      </c>
      <c r="F1881" s="115">
        <v>45106</v>
      </c>
      <c r="G1881" s="114" t="s">
        <v>4873</v>
      </c>
      <c r="H1881" s="116">
        <v>7737108</v>
      </c>
      <c r="I1881" s="116">
        <v>5802828</v>
      </c>
      <c r="J1881" s="116">
        <v>5802828</v>
      </c>
      <c r="K1881" s="116">
        <v>0</v>
      </c>
      <c r="L1881" s="116">
        <v>0</v>
      </c>
      <c r="M1881" s="116">
        <v>0</v>
      </c>
      <c r="N1881" s="116">
        <v>0</v>
      </c>
      <c r="O1881" s="116">
        <v>0</v>
      </c>
      <c r="P1881" s="120">
        <v>0</v>
      </c>
      <c r="Q1881" s="27" t="str">
        <f>IF(G1881="01 Jan 1900","Unregistered","Registered")</f>
        <v>Registered</v>
      </c>
      <c r="R1881" s="121">
        <f>I1881/H1881</f>
        <v>0.74999961225822365</v>
      </c>
      <c r="T1881" s="117">
        <f t="shared" si="130"/>
        <v>0</v>
      </c>
      <c r="U1881" s="117">
        <f t="shared" si="131"/>
        <v>0</v>
      </c>
    </row>
    <row r="1882" spans="1:21" x14ac:dyDescent="0.3">
      <c r="A1882" s="114">
        <v>5260</v>
      </c>
      <c r="B1882" s="114" t="s">
        <v>1430</v>
      </c>
      <c r="C1882" s="114" t="s">
        <v>1904</v>
      </c>
      <c r="D1882" s="114" t="s">
        <v>5914</v>
      </c>
      <c r="E1882" s="114" t="s">
        <v>5915</v>
      </c>
      <c r="F1882" s="115">
        <v>45257</v>
      </c>
      <c r="G1882" s="114" t="s">
        <v>4964</v>
      </c>
      <c r="H1882" s="116">
        <v>8211000</v>
      </c>
      <c r="I1882" s="116">
        <v>5911920</v>
      </c>
      <c r="J1882" s="116">
        <v>5911920</v>
      </c>
      <c r="K1882" s="116">
        <v>0</v>
      </c>
      <c r="L1882" s="116">
        <v>0</v>
      </c>
      <c r="M1882" s="116">
        <v>0</v>
      </c>
      <c r="N1882" s="116">
        <v>0</v>
      </c>
      <c r="O1882" s="116">
        <v>0</v>
      </c>
      <c r="P1882" s="120">
        <v>0</v>
      </c>
      <c r="Q1882" s="27" t="str">
        <f>IF(G1882="01 Jan 1900","Unregistered","Registered")</f>
        <v>Registered</v>
      </c>
      <c r="R1882" s="121">
        <f>I1882/H1882</f>
        <v>0.72</v>
      </c>
      <c r="T1882" s="117">
        <f t="shared" si="130"/>
        <v>0</v>
      </c>
      <c r="U1882" s="117">
        <f t="shared" si="131"/>
        <v>0</v>
      </c>
    </row>
    <row r="1883" spans="1:21" x14ac:dyDescent="0.3">
      <c r="A1883" s="114">
        <v>5261</v>
      </c>
      <c r="B1883" s="114" t="s">
        <v>1430</v>
      </c>
      <c r="C1883" s="114" t="s">
        <v>1904</v>
      </c>
      <c r="D1883" s="114" t="s">
        <v>5916</v>
      </c>
      <c r="E1883" s="114" t="s">
        <v>5917</v>
      </c>
      <c r="F1883" s="115">
        <v>45097</v>
      </c>
      <c r="G1883" s="114" t="s">
        <v>5359</v>
      </c>
      <c r="H1883" s="116">
        <v>11607528</v>
      </c>
      <c r="I1883" s="116">
        <v>9286023</v>
      </c>
      <c r="J1883" s="116">
        <v>9286023</v>
      </c>
      <c r="K1883" s="116">
        <v>0</v>
      </c>
      <c r="L1883" s="116">
        <v>0</v>
      </c>
      <c r="M1883" s="116">
        <v>0</v>
      </c>
      <c r="N1883" s="116">
        <v>0</v>
      </c>
      <c r="O1883" s="116">
        <v>0</v>
      </c>
      <c r="P1883" s="120">
        <v>0</v>
      </c>
      <c r="Q1883" s="27" t="str">
        <f>IF(G1883="01 Jan 1900","Unregistered","Registered")</f>
        <v>Registered</v>
      </c>
      <c r="R1883" s="121">
        <f>I1883/H1883</f>
        <v>0.80000005169059252</v>
      </c>
      <c r="T1883" s="117">
        <f t="shared" si="130"/>
        <v>0</v>
      </c>
      <c r="U1883" s="117">
        <f t="shared" si="131"/>
        <v>0</v>
      </c>
    </row>
    <row r="1884" spans="1:21" x14ac:dyDescent="0.3">
      <c r="A1884" s="114">
        <v>5262</v>
      </c>
      <c r="B1884" s="114" t="s">
        <v>1430</v>
      </c>
      <c r="C1884" s="114" t="s">
        <v>1904</v>
      </c>
      <c r="D1884" s="114" t="s">
        <v>5918</v>
      </c>
      <c r="E1884" s="114" t="s">
        <v>5919</v>
      </c>
      <c r="F1884" s="115">
        <v>45105</v>
      </c>
      <c r="G1884" s="114" t="s">
        <v>2008</v>
      </c>
      <c r="H1884" s="116">
        <v>12008926</v>
      </c>
      <c r="I1884" s="116">
        <v>9006696</v>
      </c>
      <c r="J1884" s="116">
        <v>9006696</v>
      </c>
      <c r="K1884" s="116">
        <v>0</v>
      </c>
      <c r="L1884" s="116">
        <v>0</v>
      </c>
      <c r="M1884" s="116">
        <v>0</v>
      </c>
      <c r="N1884" s="116">
        <v>0</v>
      </c>
      <c r="O1884" s="116">
        <v>0</v>
      </c>
      <c r="P1884" s="120">
        <v>0</v>
      </c>
      <c r="Q1884" s="27" t="str">
        <f>IF(G1884="01 Jan 1900","Unregistered","Registered")</f>
        <v>Registered</v>
      </c>
      <c r="R1884" s="121">
        <f>I1884/H1884</f>
        <v>0.75000012490708989</v>
      </c>
      <c r="T1884" s="117">
        <f t="shared" si="130"/>
        <v>0</v>
      </c>
      <c r="U1884" s="117">
        <f t="shared" si="131"/>
        <v>0</v>
      </c>
    </row>
    <row r="1885" spans="1:21" x14ac:dyDescent="0.3">
      <c r="A1885" s="114">
        <v>5263</v>
      </c>
      <c r="B1885" s="114" t="s">
        <v>1430</v>
      </c>
      <c r="C1885" s="114" t="s">
        <v>1904</v>
      </c>
      <c r="D1885" s="114" t="s">
        <v>5920</v>
      </c>
      <c r="E1885" s="114" t="s">
        <v>5921</v>
      </c>
      <c r="F1885" s="115">
        <v>45107</v>
      </c>
      <c r="G1885" s="114" t="s">
        <v>2842</v>
      </c>
      <c r="H1885" s="116">
        <v>8093700</v>
      </c>
      <c r="I1885" s="116">
        <v>6070275</v>
      </c>
      <c r="J1885" s="116">
        <v>6070275</v>
      </c>
      <c r="K1885" s="116">
        <v>0</v>
      </c>
      <c r="L1885" s="116">
        <v>0</v>
      </c>
      <c r="M1885" s="116">
        <v>0</v>
      </c>
      <c r="N1885" s="116">
        <v>0</v>
      </c>
      <c r="O1885" s="116">
        <v>0</v>
      </c>
      <c r="P1885" s="120">
        <v>0</v>
      </c>
      <c r="Q1885" s="27" t="str">
        <f>IF(G1885="01 Jan 1900","Unregistered","Registered")</f>
        <v>Registered</v>
      </c>
      <c r="R1885" s="121">
        <f>I1885/H1885</f>
        <v>0.75</v>
      </c>
      <c r="T1885" s="117">
        <f t="shared" si="130"/>
        <v>0</v>
      </c>
      <c r="U1885" s="117">
        <f t="shared" si="131"/>
        <v>0</v>
      </c>
    </row>
    <row r="1886" spans="1:21" x14ac:dyDescent="0.3">
      <c r="A1886" s="114">
        <v>5264</v>
      </c>
      <c r="B1886" s="114" t="s">
        <v>1430</v>
      </c>
      <c r="C1886" s="114" t="s">
        <v>1904</v>
      </c>
      <c r="D1886" s="114" t="s">
        <v>5922</v>
      </c>
      <c r="E1886" s="114" t="s">
        <v>5923</v>
      </c>
      <c r="F1886" s="115">
        <v>45738</v>
      </c>
      <c r="G1886" s="114" t="s">
        <v>2696</v>
      </c>
      <c r="H1886" s="116">
        <v>9107143</v>
      </c>
      <c r="I1886" s="116">
        <v>6375001</v>
      </c>
      <c r="J1886" s="116">
        <v>6375001</v>
      </c>
      <c r="K1886" s="116">
        <v>0</v>
      </c>
      <c r="L1886" s="116">
        <v>0</v>
      </c>
      <c r="M1886" s="116">
        <v>0</v>
      </c>
      <c r="N1886" s="116">
        <v>0</v>
      </c>
      <c r="O1886" s="116">
        <v>0</v>
      </c>
      <c r="P1886" s="120">
        <v>0</v>
      </c>
      <c r="Q1886" s="27" t="str">
        <f>IF(G1886="01 Jan 1900","Unregistered","Registered")</f>
        <v>Registered</v>
      </c>
      <c r="R1886" s="121">
        <f>I1886/H1886</f>
        <v>0.70000009882352787</v>
      </c>
      <c r="T1886" s="117">
        <f t="shared" si="130"/>
        <v>0</v>
      </c>
      <c r="U1886" s="117">
        <f t="shared" si="131"/>
        <v>0</v>
      </c>
    </row>
    <row r="1887" spans="1:21" x14ac:dyDescent="0.3">
      <c r="A1887" s="114">
        <v>5265</v>
      </c>
      <c r="B1887" s="114" t="s">
        <v>1430</v>
      </c>
      <c r="C1887" s="114" t="s">
        <v>1904</v>
      </c>
      <c r="D1887" s="114" t="s">
        <v>5924</v>
      </c>
      <c r="E1887" s="114" t="s">
        <v>5925</v>
      </c>
      <c r="F1887" s="115">
        <v>45159</v>
      </c>
      <c r="G1887" s="114" t="s">
        <v>3753</v>
      </c>
      <c r="H1887" s="116">
        <v>11208120</v>
      </c>
      <c r="I1887" s="116">
        <v>7845684</v>
      </c>
      <c r="J1887" s="116">
        <v>7845684</v>
      </c>
      <c r="K1887" s="116">
        <v>0</v>
      </c>
      <c r="L1887" s="116">
        <v>0</v>
      </c>
      <c r="M1887" s="116">
        <v>0</v>
      </c>
      <c r="N1887" s="116">
        <v>0</v>
      </c>
      <c r="O1887" s="116">
        <v>0</v>
      </c>
      <c r="P1887" s="120">
        <v>0</v>
      </c>
      <c r="Q1887" s="27" t="str">
        <f>IF(G1887="01 Jan 1900","Unregistered","Registered")</f>
        <v>Registered</v>
      </c>
      <c r="R1887" s="121">
        <f>I1887/H1887</f>
        <v>0.7</v>
      </c>
      <c r="T1887" s="117">
        <f t="shared" si="130"/>
        <v>0</v>
      </c>
      <c r="U1887" s="117">
        <f t="shared" si="131"/>
        <v>0</v>
      </c>
    </row>
    <row r="1888" spans="1:21" x14ac:dyDescent="0.3">
      <c r="A1888" s="114">
        <v>5266</v>
      </c>
      <c r="B1888" s="114" t="s">
        <v>1430</v>
      </c>
      <c r="C1888" s="114" t="s">
        <v>1904</v>
      </c>
      <c r="D1888" s="114" t="s">
        <v>5926</v>
      </c>
      <c r="E1888" s="114" t="s">
        <v>5927</v>
      </c>
      <c r="F1888" s="115">
        <v>45306</v>
      </c>
      <c r="G1888" s="114" t="s">
        <v>4376</v>
      </c>
      <c r="H1888" s="116">
        <v>12300000</v>
      </c>
      <c r="I1888" s="116">
        <v>8610000</v>
      </c>
      <c r="J1888" s="116">
        <v>8610000</v>
      </c>
      <c r="K1888" s="116">
        <v>0</v>
      </c>
      <c r="L1888" s="116">
        <v>0</v>
      </c>
      <c r="M1888" s="116">
        <v>0</v>
      </c>
      <c r="N1888" s="116">
        <v>0</v>
      </c>
      <c r="O1888" s="116">
        <v>0</v>
      </c>
      <c r="P1888" s="120">
        <v>0</v>
      </c>
      <c r="Q1888" s="27" t="str">
        <f>IF(G1888="01 Jan 1900","Unregistered","Registered")</f>
        <v>Registered</v>
      </c>
      <c r="R1888" s="121">
        <f>I1888/H1888</f>
        <v>0.7</v>
      </c>
      <c r="T1888" s="117">
        <f t="shared" si="130"/>
        <v>0</v>
      </c>
      <c r="U1888" s="117">
        <f t="shared" si="131"/>
        <v>0</v>
      </c>
    </row>
    <row r="1889" spans="1:21" x14ac:dyDescent="0.3">
      <c r="A1889" s="114">
        <v>5267</v>
      </c>
      <c r="B1889" s="114" t="s">
        <v>1430</v>
      </c>
      <c r="C1889" s="114" t="s">
        <v>1904</v>
      </c>
      <c r="D1889" s="114" t="s">
        <v>5928</v>
      </c>
      <c r="E1889" s="114" t="s">
        <v>5929</v>
      </c>
      <c r="F1889" s="115">
        <v>45357</v>
      </c>
      <c r="G1889" s="114" t="s">
        <v>5706</v>
      </c>
      <c r="H1889" s="116">
        <v>8131236</v>
      </c>
      <c r="I1889" s="116">
        <v>5691864</v>
      </c>
      <c r="J1889" s="116">
        <v>5691864</v>
      </c>
      <c r="K1889" s="116">
        <v>0</v>
      </c>
      <c r="L1889" s="116">
        <v>0</v>
      </c>
      <c r="M1889" s="116">
        <v>0</v>
      </c>
      <c r="N1889" s="116">
        <v>0</v>
      </c>
      <c r="O1889" s="116">
        <v>0</v>
      </c>
      <c r="P1889" s="120">
        <v>0</v>
      </c>
      <c r="Q1889" s="27" t="str">
        <f>IF(G1889="01 Jan 1900","Unregistered","Registered")</f>
        <v>Registered</v>
      </c>
      <c r="R1889" s="121">
        <f>I1889/H1889</f>
        <v>0.69999985242096041</v>
      </c>
      <c r="T1889" s="117">
        <f t="shared" si="130"/>
        <v>0</v>
      </c>
      <c r="U1889" s="117">
        <f t="shared" si="131"/>
        <v>0</v>
      </c>
    </row>
    <row r="1890" spans="1:21" x14ac:dyDescent="0.3">
      <c r="A1890" s="114">
        <v>5268</v>
      </c>
      <c r="B1890" s="114" t="s">
        <v>1430</v>
      </c>
      <c r="C1890" s="114" t="s">
        <v>1904</v>
      </c>
      <c r="D1890" s="114" t="s">
        <v>5930</v>
      </c>
      <c r="E1890" s="114" t="s">
        <v>5931</v>
      </c>
      <c r="F1890" s="115">
        <v>45224</v>
      </c>
      <c r="G1890" s="114" t="s">
        <v>3086</v>
      </c>
      <c r="H1890" s="116">
        <v>12055800</v>
      </c>
      <c r="I1890" s="116">
        <v>8439060</v>
      </c>
      <c r="J1890" s="116">
        <v>8439060</v>
      </c>
      <c r="K1890" s="116">
        <v>0</v>
      </c>
      <c r="L1890" s="116">
        <v>0</v>
      </c>
      <c r="M1890" s="116">
        <v>0</v>
      </c>
      <c r="N1890" s="116">
        <v>0</v>
      </c>
      <c r="O1890" s="116">
        <v>0</v>
      </c>
      <c r="P1890" s="120">
        <v>0</v>
      </c>
      <c r="Q1890" s="27" t="str">
        <f>IF(G1890="01 Jan 1900","Unregistered","Registered")</f>
        <v>Registered</v>
      </c>
      <c r="R1890" s="121">
        <f>I1890/H1890</f>
        <v>0.7</v>
      </c>
      <c r="T1890" s="117">
        <f t="shared" si="130"/>
        <v>0</v>
      </c>
      <c r="U1890" s="117">
        <f t="shared" si="131"/>
        <v>0</v>
      </c>
    </row>
    <row r="1891" spans="1:21" x14ac:dyDescent="0.3">
      <c r="A1891" s="114">
        <v>5269</v>
      </c>
      <c r="B1891" s="114" t="s">
        <v>1430</v>
      </c>
      <c r="C1891" s="114" t="s">
        <v>1904</v>
      </c>
      <c r="D1891" s="114" t="s">
        <v>5932</v>
      </c>
      <c r="E1891" s="114" t="s">
        <v>5933</v>
      </c>
      <c r="F1891" s="115">
        <v>45239</v>
      </c>
      <c r="G1891" s="114" t="s">
        <v>3562</v>
      </c>
      <c r="H1891" s="116">
        <v>8527000</v>
      </c>
      <c r="I1891" s="116">
        <v>5968900</v>
      </c>
      <c r="J1891" s="116">
        <v>5968900</v>
      </c>
      <c r="K1891" s="116">
        <v>0</v>
      </c>
      <c r="L1891" s="116">
        <v>0</v>
      </c>
      <c r="M1891" s="116">
        <v>0</v>
      </c>
      <c r="N1891" s="116">
        <v>0</v>
      </c>
      <c r="O1891" s="116">
        <v>0</v>
      </c>
      <c r="P1891" s="120">
        <v>0</v>
      </c>
      <c r="Q1891" s="27" t="str">
        <f>IF(G1891="01 Jan 1900","Unregistered","Registered")</f>
        <v>Registered</v>
      </c>
      <c r="R1891" s="121">
        <f>I1891/H1891</f>
        <v>0.7</v>
      </c>
      <c r="T1891" s="117">
        <f t="shared" si="130"/>
        <v>0</v>
      </c>
      <c r="U1891" s="117">
        <f t="shared" si="131"/>
        <v>0</v>
      </c>
    </row>
    <row r="1892" spans="1:21" x14ac:dyDescent="0.3">
      <c r="A1892" s="114">
        <v>5270</v>
      </c>
      <c r="B1892" s="114" t="s">
        <v>1430</v>
      </c>
      <c r="C1892" s="114" t="s">
        <v>1904</v>
      </c>
      <c r="D1892" s="114" t="s">
        <v>5934</v>
      </c>
      <c r="E1892" s="114" t="s">
        <v>5935</v>
      </c>
      <c r="F1892" s="115">
        <v>45176</v>
      </c>
      <c r="G1892" s="114" t="s">
        <v>2501</v>
      </c>
      <c r="H1892" s="116">
        <v>12920540</v>
      </c>
      <c r="I1892" s="116">
        <v>9044380</v>
      </c>
      <c r="J1892" s="116">
        <v>9044380</v>
      </c>
      <c r="K1892" s="116">
        <v>0</v>
      </c>
      <c r="L1892" s="116">
        <v>0</v>
      </c>
      <c r="M1892" s="116">
        <v>0</v>
      </c>
      <c r="N1892" s="116">
        <v>0</v>
      </c>
      <c r="O1892" s="116">
        <v>0</v>
      </c>
      <c r="P1892" s="120">
        <v>0</v>
      </c>
      <c r="Q1892" s="27" t="str">
        <f>IF(G1892="01 Jan 1900","Unregistered","Registered")</f>
        <v>Registered</v>
      </c>
      <c r="R1892" s="121">
        <f>I1892/H1892</f>
        <v>0.70000015479229194</v>
      </c>
      <c r="T1892" s="117">
        <f t="shared" si="130"/>
        <v>0</v>
      </c>
      <c r="U1892" s="117">
        <f t="shared" si="131"/>
        <v>0</v>
      </c>
    </row>
    <row r="1893" spans="1:21" x14ac:dyDescent="0.3">
      <c r="A1893" s="114">
        <v>5271</v>
      </c>
      <c r="B1893" s="114" t="s">
        <v>1430</v>
      </c>
      <c r="C1893" s="114" t="s">
        <v>1904</v>
      </c>
      <c r="D1893" s="114" t="s">
        <v>5936</v>
      </c>
      <c r="E1893" s="114" t="s">
        <v>5937</v>
      </c>
      <c r="F1893" s="115">
        <v>45726</v>
      </c>
      <c r="G1893" s="114" t="s">
        <v>1858</v>
      </c>
      <c r="H1893" s="116">
        <v>8804464</v>
      </c>
      <c r="I1893" s="116">
        <v>7043572</v>
      </c>
      <c r="J1893" s="116">
        <v>7043572</v>
      </c>
      <c r="K1893" s="116">
        <v>0</v>
      </c>
      <c r="L1893" s="116">
        <v>0</v>
      </c>
      <c r="M1893" s="116">
        <v>0</v>
      </c>
      <c r="N1893" s="116">
        <v>0</v>
      </c>
      <c r="O1893" s="116">
        <v>0</v>
      </c>
      <c r="P1893" s="120">
        <v>0</v>
      </c>
      <c r="Q1893" s="27" t="str">
        <f>IF(G1893="01 Jan 1900","Unregistered","Registered")</f>
        <v>Registered</v>
      </c>
      <c r="R1893" s="121">
        <f>I1893/H1893</f>
        <v>0.80000009086299861</v>
      </c>
      <c r="T1893" s="117">
        <f t="shared" ref="T1893:T1920" si="132">L1893+M1893+N1893+O1893+P1893</f>
        <v>0</v>
      </c>
      <c r="U1893" s="117">
        <f t="shared" ref="U1893:U1920" si="133">K1893-T1893</f>
        <v>0</v>
      </c>
    </row>
    <row r="1894" spans="1:21" x14ac:dyDescent="0.3">
      <c r="A1894" s="114">
        <v>5272</v>
      </c>
      <c r="B1894" s="114" t="s">
        <v>1430</v>
      </c>
      <c r="C1894" s="114" t="s">
        <v>1904</v>
      </c>
      <c r="D1894" s="114" t="s">
        <v>5938</v>
      </c>
      <c r="E1894" s="114" t="s">
        <v>5939</v>
      </c>
      <c r="F1894" s="115">
        <v>45127</v>
      </c>
      <c r="G1894" s="114" t="s">
        <v>3039</v>
      </c>
      <c r="H1894" s="116">
        <v>8169643</v>
      </c>
      <c r="I1894" s="116">
        <v>6535715</v>
      </c>
      <c r="J1894" s="116">
        <v>6535715</v>
      </c>
      <c r="K1894" s="116">
        <v>0</v>
      </c>
      <c r="L1894" s="116">
        <v>0</v>
      </c>
      <c r="M1894" s="116">
        <v>0</v>
      </c>
      <c r="N1894" s="116">
        <v>0</v>
      </c>
      <c r="O1894" s="116">
        <v>0</v>
      </c>
      <c r="P1894" s="120">
        <v>0</v>
      </c>
      <c r="Q1894" s="27" t="str">
        <f>IF(G1894="01 Jan 1900","Unregistered","Registered")</f>
        <v>Registered</v>
      </c>
      <c r="R1894" s="121">
        <f>I1894/H1894</f>
        <v>0.8000000734426217</v>
      </c>
      <c r="T1894" s="117">
        <f t="shared" si="132"/>
        <v>0</v>
      </c>
      <c r="U1894" s="117">
        <f t="shared" si="133"/>
        <v>0</v>
      </c>
    </row>
    <row r="1895" spans="1:21" x14ac:dyDescent="0.3">
      <c r="A1895" s="114">
        <v>5273</v>
      </c>
      <c r="B1895" s="114" t="s">
        <v>1430</v>
      </c>
      <c r="C1895" s="114" t="s">
        <v>1904</v>
      </c>
      <c r="D1895" s="114" t="s">
        <v>5940</v>
      </c>
      <c r="E1895" s="114" t="s">
        <v>5941</v>
      </c>
      <c r="F1895" s="115">
        <v>45512</v>
      </c>
      <c r="G1895" s="114" t="s">
        <v>3508</v>
      </c>
      <c r="H1895" s="116">
        <v>8883929</v>
      </c>
      <c r="I1895" s="116">
        <v>7107143</v>
      </c>
      <c r="J1895" s="116">
        <v>7107143</v>
      </c>
      <c r="K1895" s="116">
        <v>0</v>
      </c>
      <c r="L1895" s="116">
        <v>0</v>
      </c>
      <c r="M1895" s="116">
        <v>0</v>
      </c>
      <c r="N1895" s="116">
        <v>0</v>
      </c>
      <c r="O1895" s="116">
        <v>0</v>
      </c>
      <c r="P1895" s="120">
        <v>0</v>
      </c>
      <c r="Q1895" s="27" t="str">
        <f>IF(G1895="01 Jan 1900","Unregistered","Registered")</f>
        <v>Registered</v>
      </c>
      <c r="R1895" s="121">
        <f>I1895/H1895</f>
        <v>0.79999997748743823</v>
      </c>
      <c r="T1895" s="117">
        <f t="shared" si="132"/>
        <v>0</v>
      </c>
      <c r="U1895" s="117">
        <f t="shared" si="133"/>
        <v>0</v>
      </c>
    </row>
    <row r="1896" spans="1:21" x14ac:dyDescent="0.3">
      <c r="A1896" s="114">
        <v>5274</v>
      </c>
      <c r="B1896" s="114" t="s">
        <v>1430</v>
      </c>
      <c r="C1896" s="114" t="s">
        <v>1904</v>
      </c>
      <c r="D1896" s="114" t="s">
        <v>5942</v>
      </c>
      <c r="E1896" s="114" t="s">
        <v>5943</v>
      </c>
      <c r="F1896" s="115">
        <v>45565</v>
      </c>
      <c r="G1896" s="114" t="s">
        <v>2610</v>
      </c>
      <c r="H1896" s="116">
        <v>8973214</v>
      </c>
      <c r="I1896" s="116">
        <v>7178572</v>
      </c>
      <c r="J1896" s="116">
        <v>7178572</v>
      </c>
      <c r="K1896" s="116">
        <v>0</v>
      </c>
      <c r="L1896" s="116">
        <v>0</v>
      </c>
      <c r="M1896" s="116">
        <v>0</v>
      </c>
      <c r="N1896" s="116">
        <v>0</v>
      </c>
      <c r="O1896" s="116">
        <v>0</v>
      </c>
      <c r="P1896" s="120">
        <v>0</v>
      </c>
      <c r="Q1896" s="27" t="str">
        <f>IF(G1896="01 Jan 1900","Unregistered","Registered")</f>
        <v>Registered</v>
      </c>
      <c r="R1896" s="121">
        <f>I1896/H1896</f>
        <v>0.80000008915423171</v>
      </c>
      <c r="T1896" s="117">
        <f t="shared" si="132"/>
        <v>0</v>
      </c>
      <c r="U1896" s="117">
        <f t="shared" si="133"/>
        <v>0</v>
      </c>
    </row>
    <row r="1897" spans="1:21" x14ac:dyDescent="0.3">
      <c r="A1897" s="114">
        <v>5275</v>
      </c>
      <c r="B1897" s="114" t="s">
        <v>1430</v>
      </c>
      <c r="C1897" s="114" t="s">
        <v>1904</v>
      </c>
      <c r="D1897" s="114" t="s">
        <v>5944</v>
      </c>
      <c r="E1897" s="114" t="s">
        <v>5945</v>
      </c>
      <c r="F1897" s="115">
        <v>45104</v>
      </c>
      <c r="G1897" s="114" t="s">
        <v>2924</v>
      </c>
      <c r="H1897" s="116">
        <v>12456528</v>
      </c>
      <c r="I1897" s="116">
        <v>9342396</v>
      </c>
      <c r="J1897" s="116">
        <v>9342396</v>
      </c>
      <c r="K1897" s="116">
        <v>0</v>
      </c>
      <c r="L1897" s="116">
        <v>0</v>
      </c>
      <c r="M1897" s="116">
        <v>0</v>
      </c>
      <c r="N1897" s="116">
        <v>0</v>
      </c>
      <c r="O1897" s="116">
        <v>0</v>
      </c>
      <c r="P1897" s="120">
        <v>0</v>
      </c>
      <c r="Q1897" s="27" t="str">
        <f>IF(G1897="01 Jan 1900","Unregistered","Registered")</f>
        <v>Registered</v>
      </c>
      <c r="R1897" s="121">
        <f>I1897/H1897</f>
        <v>0.75</v>
      </c>
      <c r="T1897" s="117">
        <f t="shared" si="132"/>
        <v>0</v>
      </c>
      <c r="U1897" s="117">
        <f t="shared" si="133"/>
        <v>0</v>
      </c>
    </row>
    <row r="1898" spans="1:21" x14ac:dyDescent="0.3">
      <c r="A1898" s="114">
        <v>5276</v>
      </c>
      <c r="B1898" s="114" t="s">
        <v>1430</v>
      </c>
      <c r="C1898" s="114" t="s">
        <v>1904</v>
      </c>
      <c r="D1898" s="114" t="s">
        <v>5946</v>
      </c>
      <c r="E1898" s="114" t="s">
        <v>5947</v>
      </c>
      <c r="F1898" s="115">
        <v>45176</v>
      </c>
      <c r="G1898" s="114" t="s">
        <v>4958</v>
      </c>
      <c r="H1898" s="116">
        <v>12009464</v>
      </c>
      <c r="I1898" s="116">
        <v>9607572</v>
      </c>
      <c r="J1898" s="116">
        <v>9607572</v>
      </c>
      <c r="K1898" s="116">
        <v>0</v>
      </c>
      <c r="L1898" s="116">
        <v>0</v>
      </c>
      <c r="M1898" s="116">
        <v>0</v>
      </c>
      <c r="N1898" s="116">
        <v>0</v>
      </c>
      <c r="O1898" s="116">
        <v>0</v>
      </c>
      <c r="P1898" s="120">
        <v>0</v>
      </c>
      <c r="Q1898" s="27" t="str">
        <f>IF(G1898="01 Jan 1900","Unregistered","Registered")</f>
        <v>Registered</v>
      </c>
      <c r="R1898" s="121">
        <f>I1898/H1898</f>
        <v>0.80000006661413037</v>
      </c>
      <c r="T1898" s="117">
        <f t="shared" si="132"/>
        <v>0</v>
      </c>
      <c r="U1898" s="117">
        <f t="shared" si="133"/>
        <v>0</v>
      </c>
    </row>
    <row r="1899" spans="1:21" x14ac:dyDescent="0.3">
      <c r="A1899" s="114">
        <v>5277</v>
      </c>
      <c r="B1899" s="114" t="s">
        <v>1430</v>
      </c>
      <c r="C1899" s="114" t="s">
        <v>1904</v>
      </c>
      <c r="D1899" s="114" t="s">
        <v>5948</v>
      </c>
      <c r="E1899" s="114" t="s">
        <v>5949</v>
      </c>
      <c r="F1899" s="115">
        <v>45281</v>
      </c>
      <c r="G1899" s="114" t="s">
        <v>4901</v>
      </c>
      <c r="H1899" s="116">
        <v>8334165</v>
      </c>
      <c r="I1899" s="116">
        <v>6667333</v>
      </c>
      <c r="J1899" s="116">
        <v>6667333</v>
      </c>
      <c r="K1899" s="116">
        <v>0</v>
      </c>
      <c r="L1899" s="116">
        <v>0</v>
      </c>
      <c r="M1899" s="116">
        <v>0</v>
      </c>
      <c r="N1899" s="116">
        <v>0</v>
      </c>
      <c r="O1899" s="116">
        <v>0</v>
      </c>
      <c r="P1899" s="120">
        <v>0</v>
      </c>
      <c r="Q1899" s="27" t="str">
        <f>IF(G1899="01 Jan 1900","Unregistered","Registered")</f>
        <v>Registered</v>
      </c>
      <c r="R1899" s="121">
        <f>I1899/H1899</f>
        <v>0.80000011998802523</v>
      </c>
      <c r="T1899" s="117">
        <f t="shared" si="132"/>
        <v>0</v>
      </c>
      <c r="U1899" s="117">
        <f t="shared" si="133"/>
        <v>0</v>
      </c>
    </row>
    <row r="1900" spans="1:21" x14ac:dyDescent="0.3">
      <c r="A1900" s="114">
        <v>5278</v>
      </c>
      <c r="B1900" s="114" t="s">
        <v>1430</v>
      </c>
      <c r="C1900" s="114" t="s">
        <v>1904</v>
      </c>
      <c r="D1900" s="114" t="s">
        <v>5950</v>
      </c>
      <c r="E1900" s="114" t="s">
        <v>5951</v>
      </c>
      <c r="F1900" s="115">
        <v>45688</v>
      </c>
      <c r="G1900" s="114" t="s">
        <v>4299</v>
      </c>
      <c r="H1900" s="116">
        <v>9250893</v>
      </c>
      <c r="I1900" s="116">
        <v>6475627</v>
      </c>
      <c r="J1900" s="116">
        <v>6475627</v>
      </c>
      <c r="K1900" s="116">
        <v>0</v>
      </c>
      <c r="L1900" s="116">
        <v>0</v>
      </c>
      <c r="M1900" s="116">
        <v>0</v>
      </c>
      <c r="N1900" s="116">
        <v>0</v>
      </c>
      <c r="O1900" s="116">
        <v>0</v>
      </c>
      <c r="P1900" s="120">
        <v>0</v>
      </c>
      <c r="Q1900" s="27" t="str">
        <f>IF(G1900="01 Jan 1900","Unregistered","Registered")</f>
        <v>Registered</v>
      </c>
      <c r="R1900" s="121">
        <f>I1900/H1900</f>
        <v>0.70000020538557739</v>
      </c>
      <c r="T1900" s="117">
        <f t="shared" si="132"/>
        <v>0</v>
      </c>
      <c r="U1900" s="117">
        <f t="shared" si="133"/>
        <v>0</v>
      </c>
    </row>
    <row r="1901" spans="1:21" x14ac:dyDescent="0.3">
      <c r="A1901" s="114">
        <v>5279</v>
      </c>
      <c r="B1901" s="114" t="s">
        <v>1430</v>
      </c>
      <c r="C1901" s="114" t="s">
        <v>1904</v>
      </c>
      <c r="D1901" s="114" t="s">
        <v>5952</v>
      </c>
      <c r="E1901" s="114" t="s">
        <v>5953</v>
      </c>
      <c r="F1901" s="115">
        <v>45875</v>
      </c>
      <c r="G1901" s="114" t="s">
        <v>3888</v>
      </c>
      <c r="H1901" s="116">
        <v>13159500</v>
      </c>
      <c r="I1901" s="116">
        <v>10527600</v>
      </c>
      <c r="J1901" s="116">
        <v>10527600</v>
      </c>
      <c r="K1901" s="116">
        <v>0</v>
      </c>
      <c r="L1901" s="116">
        <v>0</v>
      </c>
      <c r="M1901" s="116">
        <v>0</v>
      </c>
      <c r="N1901" s="116">
        <v>0</v>
      </c>
      <c r="O1901" s="116">
        <v>0</v>
      </c>
      <c r="P1901" s="120">
        <v>0</v>
      </c>
      <c r="Q1901" s="27" t="str">
        <f>IF(G1901="01 Jan 1900","Unregistered","Registered")</f>
        <v>Registered</v>
      </c>
      <c r="R1901" s="121">
        <f>I1901/H1901</f>
        <v>0.8</v>
      </c>
      <c r="T1901" s="117">
        <f t="shared" si="132"/>
        <v>0</v>
      </c>
      <c r="U1901" s="117">
        <f t="shared" si="133"/>
        <v>0</v>
      </c>
    </row>
    <row r="1902" spans="1:21" x14ac:dyDescent="0.3">
      <c r="A1902" s="114">
        <v>5280</v>
      </c>
      <c r="B1902" s="114" t="s">
        <v>1430</v>
      </c>
      <c r="C1902" s="114" t="s">
        <v>1904</v>
      </c>
      <c r="D1902" s="114" t="s">
        <v>5954</v>
      </c>
      <c r="E1902" s="114" t="s">
        <v>5955</v>
      </c>
      <c r="F1902" s="115">
        <v>45187</v>
      </c>
      <c r="G1902" s="114" t="s">
        <v>3613</v>
      </c>
      <c r="H1902" s="116">
        <v>8022147</v>
      </c>
      <c r="I1902" s="116">
        <v>6417718</v>
      </c>
      <c r="J1902" s="116">
        <v>6417718</v>
      </c>
      <c r="K1902" s="116">
        <v>0</v>
      </c>
      <c r="L1902" s="116">
        <v>0</v>
      </c>
      <c r="M1902" s="116">
        <v>0</v>
      </c>
      <c r="N1902" s="116">
        <v>0</v>
      </c>
      <c r="O1902" s="116">
        <v>0</v>
      </c>
      <c r="P1902" s="120">
        <v>0</v>
      </c>
      <c r="Q1902" s="27" t="str">
        <f>IF(G1902="01 Jan 1900","Unregistered","Registered")</f>
        <v>Registered</v>
      </c>
      <c r="R1902" s="121">
        <f>I1902/H1902</f>
        <v>0.80000004986196338</v>
      </c>
      <c r="T1902" s="117">
        <f t="shared" si="132"/>
        <v>0</v>
      </c>
      <c r="U1902" s="117">
        <f t="shared" si="133"/>
        <v>0</v>
      </c>
    </row>
    <row r="1903" spans="1:21" x14ac:dyDescent="0.3">
      <c r="A1903" s="114">
        <v>5281</v>
      </c>
      <c r="B1903" s="114" t="s">
        <v>1430</v>
      </c>
      <c r="C1903" s="114" t="s">
        <v>1904</v>
      </c>
      <c r="D1903" s="114" t="s">
        <v>5956</v>
      </c>
      <c r="E1903" s="114" t="s">
        <v>5957</v>
      </c>
      <c r="F1903" s="115">
        <v>45092</v>
      </c>
      <c r="G1903" s="114" t="s">
        <v>3007</v>
      </c>
      <c r="H1903" s="116">
        <v>11741071</v>
      </c>
      <c r="I1903" s="116">
        <v>9392855</v>
      </c>
      <c r="J1903" s="116">
        <v>9392855</v>
      </c>
      <c r="K1903" s="116">
        <v>0</v>
      </c>
      <c r="L1903" s="116">
        <v>0</v>
      </c>
      <c r="M1903" s="116">
        <v>0</v>
      </c>
      <c r="N1903" s="116">
        <v>0</v>
      </c>
      <c r="O1903" s="116">
        <v>0</v>
      </c>
      <c r="P1903" s="120">
        <v>0</v>
      </c>
      <c r="Q1903" s="27" t="str">
        <f>IF(G1903="01 Jan 1900","Unregistered","Registered")</f>
        <v>Registered</v>
      </c>
      <c r="R1903" s="121">
        <f>I1903/H1903</f>
        <v>0.79999984669200963</v>
      </c>
      <c r="T1903" s="117">
        <f t="shared" si="132"/>
        <v>0</v>
      </c>
      <c r="U1903" s="117">
        <f t="shared" si="133"/>
        <v>0</v>
      </c>
    </row>
    <row r="1904" spans="1:21" x14ac:dyDescent="0.3">
      <c r="A1904" s="114">
        <v>5282</v>
      </c>
      <c r="B1904" s="114" t="s">
        <v>1430</v>
      </c>
      <c r="C1904" s="114" t="s">
        <v>1904</v>
      </c>
      <c r="D1904" s="114" t="s">
        <v>5958</v>
      </c>
      <c r="E1904" s="114" t="s">
        <v>5959</v>
      </c>
      <c r="F1904" s="115">
        <v>45341</v>
      </c>
      <c r="G1904" s="114" t="s">
        <v>5427</v>
      </c>
      <c r="H1904" s="116">
        <v>8348214</v>
      </c>
      <c r="I1904" s="116">
        <v>6678572</v>
      </c>
      <c r="J1904" s="116">
        <v>6678572</v>
      </c>
      <c r="K1904" s="116">
        <v>0</v>
      </c>
      <c r="L1904" s="116">
        <v>0</v>
      </c>
      <c r="M1904" s="116">
        <v>0</v>
      </c>
      <c r="N1904" s="116">
        <v>0</v>
      </c>
      <c r="O1904" s="116">
        <v>0</v>
      </c>
      <c r="P1904" s="120">
        <v>0</v>
      </c>
      <c r="Q1904" s="27" t="str">
        <f>IF(G1904="01 Jan 1900","Unregistered","Registered")</f>
        <v>Registered</v>
      </c>
      <c r="R1904" s="121">
        <f>I1904/H1904</f>
        <v>0.80000009582888032</v>
      </c>
      <c r="T1904" s="117">
        <f t="shared" si="132"/>
        <v>0</v>
      </c>
      <c r="U1904" s="117">
        <f t="shared" si="133"/>
        <v>0</v>
      </c>
    </row>
    <row r="1905" spans="1:21" x14ac:dyDescent="0.3">
      <c r="A1905" s="114">
        <v>5283</v>
      </c>
      <c r="B1905" s="114" t="s">
        <v>1430</v>
      </c>
      <c r="C1905" s="114" t="s">
        <v>1904</v>
      </c>
      <c r="D1905" s="114" t="s">
        <v>5960</v>
      </c>
      <c r="E1905" s="114" t="s">
        <v>5961</v>
      </c>
      <c r="F1905" s="115">
        <v>45104</v>
      </c>
      <c r="G1905" s="114" t="s">
        <v>2008</v>
      </c>
      <c r="H1905" s="116">
        <v>8036223</v>
      </c>
      <c r="I1905" s="116">
        <v>6428976</v>
      </c>
      <c r="J1905" s="116">
        <v>6428976</v>
      </c>
      <c r="K1905" s="116">
        <v>0</v>
      </c>
      <c r="L1905" s="116">
        <v>0</v>
      </c>
      <c r="M1905" s="116">
        <v>0</v>
      </c>
      <c r="N1905" s="116">
        <v>0</v>
      </c>
      <c r="O1905" s="116">
        <v>0</v>
      </c>
      <c r="P1905" s="120">
        <v>0</v>
      </c>
      <c r="Q1905" s="27" t="str">
        <f>IF(G1905="01 Jan 1900","Unregistered","Registered")</f>
        <v>Registered</v>
      </c>
      <c r="R1905" s="121">
        <f>I1905/H1905</f>
        <v>0.79999970135223974</v>
      </c>
      <c r="T1905" s="117">
        <f t="shared" si="132"/>
        <v>0</v>
      </c>
      <c r="U1905" s="117">
        <f t="shared" si="133"/>
        <v>0</v>
      </c>
    </row>
    <row r="1906" spans="1:21" x14ac:dyDescent="0.3">
      <c r="A1906" s="114">
        <v>5284</v>
      </c>
      <c r="B1906" s="114" t="s">
        <v>1430</v>
      </c>
      <c r="C1906" s="114" t="s">
        <v>1904</v>
      </c>
      <c r="D1906" s="114" t="s">
        <v>5962</v>
      </c>
      <c r="E1906" s="114" t="s">
        <v>5451</v>
      </c>
      <c r="F1906" s="115">
        <v>45304</v>
      </c>
      <c r="G1906" s="114" t="s">
        <v>3330</v>
      </c>
      <c r="H1906" s="116">
        <v>12142857</v>
      </c>
      <c r="I1906" s="116">
        <v>9714285</v>
      </c>
      <c r="J1906" s="116">
        <v>9714285</v>
      </c>
      <c r="K1906" s="116">
        <v>0</v>
      </c>
      <c r="L1906" s="116">
        <v>0</v>
      </c>
      <c r="M1906" s="116">
        <v>0</v>
      </c>
      <c r="N1906" s="116">
        <v>0</v>
      </c>
      <c r="O1906" s="116">
        <v>0</v>
      </c>
      <c r="P1906" s="120">
        <v>0</v>
      </c>
      <c r="Q1906" s="27" t="str">
        <f>IF(G1906="01 Jan 1900","Unregistered","Registered")</f>
        <v>Registered</v>
      </c>
      <c r="R1906" s="121">
        <f>I1906/H1906</f>
        <v>0.7999999505882347</v>
      </c>
      <c r="T1906" s="117">
        <f t="shared" si="132"/>
        <v>0</v>
      </c>
      <c r="U1906" s="117">
        <f t="shared" si="133"/>
        <v>0</v>
      </c>
    </row>
    <row r="1907" spans="1:21" x14ac:dyDescent="0.3">
      <c r="A1907" s="114">
        <v>5285</v>
      </c>
      <c r="B1907" s="114" t="s">
        <v>1430</v>
      </c>
      <c r="C1907" s="114" t="s">
        <v>1904</v>
      </c>
      <c r="D1907" s="114" t="s">
        <v>5963</v>
      </c>
      <c r="E1907" s="114" t="s">
        <v>5964</v>
      </c>
      <c r="F1907" s="115">
        <v>45093</v>
      </c>
      <c r="G1907" s="114" t="s">
        <v>3469</v>
      </c>
      <c r="H1907" s="116">
        <v>11741071</v>
      </c>
      <c r="I1907" s="116">
        <v>9392857</v>
      </c>
      <c r="J1907" s="116">
        <v>9392857</v>
      </c>
      <c r="K1907" s="116">
        <v>0</v>
      </c>
      <c r="L1907" s="116">
        <v>0</v>
      </c>
      <c r="M1907" s="116">
        <v>0</v>
      </c>
      <c r="N1907" s="116">
        <v>0</v>
      </c>
      <c r="O1907" s="116">
        <v>0</v>
      </c>
      <c r="P1907" s="120">
        <v>0</v>
      </c>
      <c r="Q1907" s="27" t="str">
        <f>IF(G1907="01 Jan 1900","Unregistered","Registered")</f>
        <v>Registered</v>
      </c>
      <c r="R1907" s="121">
        <f>I1907/H1907</f>
        <v>0.80000001703422119</v>
      </c>
      <c r="T1907" s="117">
        <f t="shared" si="132"/>
        <v>0</v>
      </c>
      <c r="U1907" s="117">
        <f t="shared" si="133"/>
        <v>0</v>
      </c>
    </row>
    <row r="1908" spans="1:21" x14ac:dyDescent="0.3">
      <c r="A1908" s="114">
        <v>5286</v>
      </c>
      <c r="B1908" s="114" t="s">
        <v>1430</v>
      </c>
      <c r="C1908" s="114" t="s">
        <v>1904</v>
      </c>
      <c r="D1908" s="114" t="s">
        <v>5965</v>
      </c>
      <c r="E1908" s="114" t="s">
        <v>5966</v>
      </c>
      <c r="F1908" s="115">
        <v>45349</v>
      </c>
      <c r="G1908" s="114" t="s">
        <v>5967</v>
      </c>
      <c r="H1908" s="116">
        <v>12055800</v>
      </c>
      <c r="I1908" s="116">
        <v>9644640</v>
      </c>
      <c r="J1908" s="116">
        <v>9644640</v>
      </c>
      <c r="K1908" s="116">
        <v>0</v>
      </c>
      <c r="L1908" s="116">
        <v>0</v>
      </c>
      <c r="M1908" s="116">
        <v>0</v>
      </c>
      <c r="N1908" s="116">
        <v>0</v>
      </c>
      <c r="O1908" s="116">
        <v>0</v>
      </c>
      <c r="P1908" s="120">
        <v>0</v>
      </c>
      <c r="Q1908" s="27" t="str">
        <f>IF(G1908="01 Jan 1900","Unregistered","Registered")</f>
        <v>Registered</v>
      </c>
      <c r="R1908" s="121">
        <f>I1908/H1908</f>
        <v>0.8</v>
      </c>
      <c r="T1908" s="117">
        <f t="shared" si="132"/>
        <v>0</v>
      </c>
      <c r="U1908" s="117">
        <f t="shared" si="133"/>
        <v>0</v>
      </c>
    </row>
    <row r="1909" spans="1:21" x14ac:dyDescent="0.3">
      <c r="A1909" s="114">
        <v>10053</v>
      </c>
      <c r="B1909" s="114" t="s">
        <v>1430</v>
      </c>
      <c r="C1909" s="114" t="s">
        <v>1904</v>
      </c>
      <c r="D1909" s="114" t="s">
        <v>9368</v>
      </c>
      <c r="E1909" s="114" t="s">
        <v>9369</v>
      </c>
      <c r="F1909" s="115">
        <v>45096</v>
      </c>
      <c r="G1909" s="114" t="s">
        <v>2842</v>
      </c>
      <c r="H1909" s="116">
        <v>11875812</v>
      </c>
      <c r="I1909" s="116">
        <v>9500647</v>
      </c>
      <c r="J1909" s="116">
        <v>9500647.1300000008</v>
      </c>
      <c r="K1909" s="116">
        <v>-0.13</v>
      </c>
      <c r="L1909" s="116">
        <v>0</v>
      </c>
      <c r="M1909" s="116">
        <v>0</v>
      </c>
      <c r="N1909" s="116">
        <v>0</v>
      </c>
      <c r="O1909" s="116">
        <v>0</v>
      </c>
      <c r="P1909" s="120">
        <v>0</v>
      </c>
      <c r="Q1909" s="27" t="str">
        <f>IF(G1909="01 Jan 1900","Unregistered","Registered")</f>
        <v>Registered</v>
      </c>
      <c r="R1909" s="121">
        <f>I1909/H1909</f>
        <v>0.79999978106760194</v>
      </c>
      <c r="T1909" s="117">
        <f t="shared" si="132"/>
        <v>0</v>
      </c>
      <c r="U1909" s="117">
        <f t="shared" si="133"/>
        <v>-0.13</v>
      </c>
    </row>
    <row r="1910" spans="1:21" x14ac:dyDescent="0.3">
      <c r="A1910" s="114">
        <v>10057</v>
      </c>
      <c r="B1910" s="114" t="s">
        <v>1430</v>
      </c>
      <c r="C1910" s="114" t="s">
        <v>1904</v>
      </c>
      <c r="D1910" s="114" t="s">
        <v>9376</v>
      </c>
      <c r="E1910" s="114" t="s">
        <v>9377</v>
      </c>
      <c r="F1910" s="115">
        <v>45762</v>
      </c>
      <c r="G1910" s="114" t="s">
        <v>4212</v>
      </c>
      <c r="H1910" s="116">
        <v>13794643</v>
      </c>
      <c r="I1910" s="116">
        <v>8276786</v>
      </c>
      <c r="J1910" s="116">
        <v>8276786.2999999998</v>
      </c>
      <c r="K1910" s="116">
        <v>-0.3</v>
      </c>
      <c r="L1910" s="116">
        <v>0</v>
      </c>
      <c r="M1910" s="116">
        <v>0</v>
      </c>
      <c r="N1910" s="116">
        <v>0</v>
      </c>
      <c r="O1910" s="116">
        <v>0</v>
      </c>
      <c r="P1910" s="120">
        <v>0</v>
      </c>
      <c r="Q1910" s="27" t="str">
        <f>IF(G1910="01 Jan 1900","Unregistered","Registered")</f>
        <v>Registered</v>
      </c>
      <c r="R1910" s="121">
        <f>I1910/H1910</f>
        <v>0.6000000144983817</v>
      </c>
      <c r="T1910" s="117">
        <f t="shared" si="132"/>
        <v>0</v>
      </c>
      <c r="U1910" s="117">
        <f t="shared" si="133"/>
        <v>-0.3</v>
      </c>
    </row>
    <row r="1911" spans="1:21" x14ac:dyDescent="0.3">
      <c r="A1911" s="114">
        <v>10061</v>
      </c>
      <c r="B1911" s="114" t="s">
        <v>1430</v>
      </c>
      <c r="C1911" s="114" t="s">
        <v>1904</v>
      </c>
      <c r="D1911" s="114" t="s">
        <v>9384</v>
      </c>
      <c r="E1911" s="114" t="s">
        <v>9385</v>
      </c>
      <c r="F1911" s="115">
        <v>45107</v>
      </c>
      <c r="G1911" s="114" t="s">
        <v>3039</v>
      </c>
      <c r="H1911" s="116">
        <v>12589286</v>
      </c>
      <c r="I1911" s="116">
        <v>10071428</v>
      </c>
      <c r="J1911" s="116">
        <v>10071428.57</v>
      </c>
      <c r="K1911" s="116">
        <v>-0.56999999999999995</v>
      </c>
      <c r="L1911" s="116">
        <v>0</v>
      </c>
      <c r="M1911" s="116">
        <v>0</v>
      </c>
      <c r="N1911" s="116">
        <v>0</v>
      </c>
      <c r="O1911" s="116">
        <v>0</v>
      </c>
      <c r="P1911" s="120">
        <v>0</v>
      </c>
      <c r="Q1911" s="27" t="str">
        <f>IF(G1911="01 Jan 1900","Unregistered","Registered")</f>
        <v>Registered</v>
      </c>
      <c r="R1911" s="121">
        <f>I1911/H1911</f>
        <v>0.79999993645390211</v>
      </c>
      <c r="T1911" s="117">
        <f t="shared" si="132"/>
        <v>0</v>
      </c>
      <c r="U1911" s="117">
        <f t="shared" si="133"/>
        <v>-0.56999999999999995</v>
      </c>
    </row>
    <row r="1912" spans="1:21" x14ac:dyDescent="0.3">
      <c r="A1912" s="114">
        <v>10062</v>
      </c>
      <c r="B1912" s="114" t="s">
        <v>1430</v>
      </c>
      <c r="C1912" s="114" t="s">
        <v>1904</v>
      </c>
      <c r="D1912" s="114" t="s">
        <v>9386</v>
      </c>
      <c r="E1912" s="114" t="s">
        <v>9387</v>
      </c>
      <c r="F1912" s="115">
        <v>45117</v>
      </c>
      <c r="G1912" s="114" t="s">
        <v>3039</v>
      </c>
      <c r="H1912" s="116">
        <v>12466716</v>
      </c>
      <c r="I1912" s="116">
        <v>9973373</v>
      </c>
      <c r="J1912" s="116">
        <v>9973373.5999999996</v>
      </c>
      <c r="K1912" s="116">
        <v>-0.6</v>
      </c>
      <c r="L1912" s="116">
        <v>0</v>
      </c>
      <c r="M1912" s="116">
        <v>0</v>
      </c>
      <c r="N1912" s="116">
        <v>0</v>
      </c>
      <c r="O1912" s="116">
        <v>0</v>
      </c>
      <c r="P1912" s="120">
        <v>0</v>
      </c>
      <c r="Q1912" s="27" t="str">
        <f>IF(G1912="01 Jan 1900","Unregistered","Registered")</f>
        <v>Registered</v>
      </c>
      <c r="R1912" s="121">
        <f>I1912/H1912</f>
        <v>0.80000001604271731</v>
      </c>
      <c r="T1912" s="117">
        <f t="shared" si="132"/>
        <v>0</v>
      </c>
      <c r="U1912" s="117">
        <f t="shared" si="133"/>
        <v>-0.6</v>
      </c>
    </row>
    <row r="1913" spans="1:21" x14ac:dyDescent="0.3">
      <c r="A1913" s="114">
        <v>10109</v>
      </c>
      <c r="B1913" s="114" t="s">
        <v>1430</v>
      </c>
      <c r="C1913" s="114" t="s">
        <v>1904</v>
      </c>
      <c r="D1913" s="114" t="s">
        <v>9472</v>
      </c>
      <c r="E1913" s="114" t="s">
        <v>9473</v>
      </c>
      <c r="F1913" s="115">
        <v>45096</v>
      </c>
      <c r="G1913" s="114" t="s">
        <v>4878</v>
      </c>
      <c r="H1913" s="116">
        <v>7901786</v>
      </c>
      <c r="I1913" s="116">
        <v>6321428</v>
      </c>
      <c r="J1913" s="116">
        <v>6368036</v>
      </c>
      <c r="K1913" s="116">
        <v>-46608</v>
      </c>
      <c r="L1913" s="116">
        <v>0</v>
      </c>
      <c r="M1913" s="116">
        <v>0</v>
      </c>
      <c r="N1913" s="116">
        <v>0</v>
      </c>
      <c r="O1913" s="116">
        <v>0</v>
      </c>
      <c r="P1913" s="120">
        <v>0</v>
      </c>
      <c r="Q1913" s="27" t="str">
        <f>IF(G1913="01 Jan 1900","Unregistered","Registered")</f>
        <v>Registered</v>
      </c>
      <c r="R1913" s="121">
        <f>I1913/H1913</f>
        <v>0.79999989875706579</v>
      </c>
      <c r="T1913" s="117">
        <f t="shared" si="132"/>
        <v>0</v>
      </c>
      <c r="U1913" s="117">
        <f t="shared" si="133"/>
        <v>-46608</v>
      </c>
    </row>
    <row r="1914" spans="1:21" x14ac:dyDescent="0.3">
      <c r="A1914" s="114">
        <v>10170</v>
      </c>
      <c r="B1914" s="114" t="s">
        <v>1430</v>
      </c>
      <c r="C1914" s="114" t="s">
        <v>1904</v>
      </c>
      <c r="D1914" s="114" t="s">
        <v>9571</v>
      </c>
      <c r="E1914" s="114" t="s">
        <v>9572</v>
      </c>
      <c r="F1914" s="115">
        <v>45090</v>
      </c>
      <c r="G1914" s="114" t="s">
        <v>5364</v>
      </c>
      <c r="H1914" s="116">
        <v>11611607</v>
      </c>
      <c r="I1914" s="116">
        <v>9289287</v>
      </c>
      <c r="J1914" s="116">
        <v>9383482</v>
      </c>
      <c r="K1914" s="116">
        <v>-94195</v>
      </c>
      <c r="L1914" s="116">
        <v>0</v>
      </c>
      <c r="M1914" s="116">
        <v>0</v>
      </c>
      <c r="N1914" s="116">
        <v>0</v>
      </c>
      <c r="O1914" s="116">
        <v>0</v>
      </c>
      <c r="P1914" s="120">
        <v>0</v>
      </c>
      <c r="Q1914" s="27" t="str">
        <f>IF(G1914="01 Jan 1900","Unregistered","Registered")</f>
        <v>Registered</v>
      </c>
      <c r="R1914" s="121">
        <f>I1914/H1914</f>
        <v>0.80000012056901337</v>
      </c>
      <c r="T1914" s="117">
        <f t="shared" si="132"/>
        <v>0</v>
      </c>
      <c r="U1914" s="117">
        <f t="shared" si="133"/>
        <v>-94195</v>
      </c>
    </row>
    <row r="1915" spans="1:21" x14ac:dyDescent="0.3">
      <c r="A1915" s="114">
        <v>10173</v>
      </c>
      <c r="B1915" s="114" t="s">
        <v>1430</v>
      </c>
      <c r="C1915" s="114" t="s">
        <v>1904</v>
      </c>
      <c r="D1915" s="114" t="s">
        <v>9577</v>
      </c>
      <c r="E1915" s="114" t="s">
        <v>7088</v>
      </c>
      <c r="F1915" s="115">
        <v>45127</v>
      </c>
      <c r="G1915" s="114" t="s">
        <v>3442</v>
      </c>
      <c r="H1915" s="116">
        <v>12735000</v>
      </c>
      <c r="I1915" s="116">
        <v>9551250</v>
      </c>
      <c r="J1915" s="116">
        <v>9646762</v>
      </c>
      <c r="K1915" s="116">
        <v>-95512</v>
      </c>
      <c r="L1915" s="116">
        <v>0</v>
      </c>
      <c r="M1915" s="116">
        <v>0</v>
      </c>
      <c r="N1915" s="116">
        <v>0</v>
      </c>
      <c r="O1915" s="116">
        <v>0</v>
      </c>
      <c r="P1915" s="120">
        <v>541238</v>
      </c>
      <c r="Q1915" s="27" t="str">
        <f>IF(G1915="01 Jan 1900","Unregistered","Registered")</f>
        <v>Registered</v>
      </c>
      <c r="R1915" s="121">
        <f>I1915/H1915</f>
        <v>0.75</v>
      </c>
      <c r="T1915" s="117">
        <f t="shared" si="132"/>
        <v>541238</v>
      </c>
      <c r="U1915" s="117">
        <f t="shared" si="133"/>
        <v>-636750</v>
      </c>
    </row>
    <row r="1916" spans="1:21" x14ac:dyDescent="0.3">
      <c r="A1916" s="114">
        <v>10312</v>
      </c>
      <c r="B1916" s="114" t="s">
        <v>1430</v>
      </c>
      <c r="C1916" s="114" t="s">
        <v>1904</v>
      </c>
      <c r="D1916" s="114" t="s">
        <v>9807</v>
      </c>
      <c r="E1916" s="114" t="s">
        <v>9808</v>
      </c>
      <c r="F1916" s="115">
        <v>45279</v>
      </c>
      <c r="G1916" s="114" t="s">
        <v>5385</v>
      </c>
      <c r="H1916" s="116">
        <v>8211000</v>
      </c>
      <c r="I1916" s="116">
        <v>6568800</v>
      </c>
      <c r="J1916" s="116">
        <v>6783110</v>
      </c>
      <c r="K1916" s="116">
        <v>-214310</v>
      </c>
      <c r="L1916" s="116">
        <v>0</v>
      </c>
      <c r="M1916" s="116">
        <v>0</v>
      </c>
      <c r="N1916" s="116">
        <v>0</v>
      </c>
      <c r="O1916" s="116">
        <v>0</v>
      </c>
      <c r="P1916" s="120">
        <v>0</v>
      </c>
      <c r="Q1916" s="27" t="str">
        <f>IF(G1916="01 Jan 1900","Unregistered","Registered")</f>
        <v>Registered</v>
      </c>
      <c r="R1916" s="121">
        <f>I1916/H1916</f>
        <v>0.8</v>
      </c>
      <c r="T1916" s="117">
        <f t="shared" si="132"/>
        <v>0</v>
      </c>
      <c r="U1916" s="117">
        <f t="shared" si="133"/>
        <v>-214310</v>
      </c>
    </row>
    <row r="1917" spans="1:21" x14ac:dyDescent="0.3">
      <c r="A1917" s="114">
        <v>10447</v>
      </c>
      <c r="B1917" s="114" t="s">
        <v>1430</v>
      </c>
      <c r="C1917" s="114" t="s">
        <v>1904</v>
      </c>
      <c r="D1917" s="114" t="s">
        <v>10009</v>
      </c>
      <c r="E1917" s="114" t="s">
        <v>10010</v>
      </c>
      <c r="F1917" s="115">
        <v>45378</v>
      </c>
      <c r="G1917" s="114" t="s">
        <v>3493</v>
      </c>
      <c r="H1917" s="116">
        <v>11886000</v>
      </c>
      <c r="I1917" s="116">
        <v>9508800</v>
      </c>
      <c r="J1917" s="116">
        <v>10500000</v>
      </c>
      <c r="K1917" s="116">
        <v>-991200</v>
      </c>
      <c r="L1917" s="116">
        <v>0</v>
      </c>
      <c r="M1917" s="116">
        <v>0</v>
      </c>
      <c r="N1917" s="116">
        <v>0</v>
      </c>
      <c r="O1917" s="116">
        <v>0</v>
      </c>
      <c r="P1917" s="120">
        <v>0</v>
      </c>
      <c r="Q1917" s="27" t="str">
        <f>IF(G1917="01 Jan 1900","Unregistered","Registered")</f>
        <v>Registered</v>
      </c>
      <c r="R1917" s="121">
        <f>I1917/H1917</f>
        <v>0.8</v>
      </c>
      <c r="T1917" s="117">
        <f t="shared" si="132"/>
        <v>0</v>
      </c>
      <c r="U1917" s="117">
        <f t="shared" si="133"/>
        <v>-991200</v>
      </c>
    </row>
    <row r="1918" spans="1:21" x14ac:dyDescent="0.3">
      <c r="A1918" s="114">
        <v>10457</v>
      </c>
      <c r="B1918" s="114" t="s">
        <v>1430</v>
      </c>
      <c r="C1918" s="114" t="s">
        <v>1904</v>
      </c>
      <c r="D1918" s="114" t="s">
        <v>10026</v>
      </c>
      <c r="E1918" s="114" t="s">
        <v>10027</v>
      </c>
      <c r="F1918" s="115">
        <v>45159</v>
      </c>
      <c r="G1918" s="114" t="s">
        <v>3753</v>
      </c>
      <c r="H1918" s="116">
        <v>7743120</v>
      </c>
      <c r="I1918" s="116">
        <v>5420184</v>
      </c>
      <c r="J1918" s="116">
        <v>6490000</v>
      </c>
      <c r="K1918" s="116">
        <v>-1069816</v>
      </c>
      <c r="L1918" s="116">
        <v>0</v>
      </c>
      <c r="M1918" s="116">
        <v>0</v>
      </c>
      <c r="N1918" s="116">
        <v>0</v>
      </c>
      <c r="O1918" s="116">
        <v>0</v>
      </c>
      <c r="P1918" s="120">
        <v>0</v>
      </c>
      <c r="Q1918" s="27" t="str">
        <f>IF(G1918="01 Jan 1900","Unregistered","Registered")</f>
        <v>Registered</v>
      </c>
      <c r="R1918" s="121">
        <f>I1918/H1918</f>
        <v>0.7</v>
      </c>
      <c r="T1918" s="117">
        <f t="shared" si="132"/>
        <v>0</v>
      </c>
      <c r="U1918" s="117">
        <f t="shared" si="133"/>
        <v>-1069816</v>
      </c>
    </row>
    <row r="1919" spans="1:21" x14ac:dyDescent="0.3">
      <c r="A1919" s="114">
        <v>10458</v>
      </c>
      <c r="B1919" s="114" t="s">
        <v>1430</v>
      </c>
      <c r="C1919" s="114" t="s">
        <v>1904</v>
      </c>
      <c r="D1919" s="114" t="s">
        <v>10028</v>
      </c>
      <c r="E1919" s="114" t="s">
        <v>10029</v>
      </c>
      <c r="F1919" s="115">
        <v>45182</v>
      </c>
      <c r="G1919" s="114" t="s">
        <v>5149</v>
      </c>
      <c r="H1919" s="116">
        <v>8152350</v>
      </c>
      <c r="I1919" s="116">
        <v>3804430</v>
      </c>
      <c r="J1919" s="116">
        <v>4891410</v>
      </c>
      <c r="K1919" s="116">
        <v>-1086980</v>
      </c>
      <c r="L1919" s="116">
        <v>0</v>
      </c>
      <c r="M1919" s="116">
        <v>0</v>
      </c>
      <c r="N1919" s="116">
        <v>0</v>
      </c>
      <c r="O1919" s="116">
        <v>0</v>
      </c>
      <c r="P1919" s="120">
        <v>0</v>
      </c>
      <c r="Q1919" s="27" t="str">
        <f>IF(G1919="01 Jan 1900","Unregistered","Registered")</f>
        <v>Registered</v>
      </c>
      <c r="R1919" s="121">
        <f>I1919/H1919</f>
        <v>0.46666666666666667</v>
      </c>
      <c r="T1919" s="117">
        <f t="shared" si="132"/>
        <v>0</v>
      </c>
      <c r="U1919" s="117">
        <f t="shared" si="133"/>
        <v>-1086980</v>
      </c>
    </row>
    <row r="1920" spans="1:21" x14ac:dyDescent="0.3">
      <c r="A1920" s="114">
        <v>10502</v>
      </c>
      <c r="B1920" s="114" t="s">
        <v>1430</v>
      </c>
      <c r="C1920" s="114" t="s">
        <v>1904</v>
      </c>
      <c r="D1920" s="114" t="s">
        <v>10090</v>
      </c>
      <c r="E1920" s="114" t="s">
        <v>10091</v>
      </c>
      <c r="F1920" s="115">
        <v>45090</v>
      </c>
      <c r="G1920" s="114" t="s">
        <v>3158</v>
      </c>
      <c r="H1920" s="116">
        <v>11875000</v>
      </c>
      <c r="I1920" s="116">
        <v>8312500</v>
      </c>
      <c r="J1920" s="116">
        <v>10093750</v>
      </c>
      <c r="K1920" s="116">
        <v>-1781250</v>
      </c>
      <c r="L1920" s="116">
        <v>0</v>
      </c>
      <c r="M1920" s="116">
        <v>0</v>
      </c>
      <c r="N1920" s="116">
        <v>0</v>
      </c>
      <c r="O1920" s="116">
        <v>0</v>
      </c>
      <c r="P1920" s="120">
        <v>0</v>
      </c>
      <c r="Q1920" s="27" t="str">
        <f>IF(G1920="01 Jan 1900","Unregistered","Registered")</f>
        <v>Registered</v>
      </c>
      <c r="R1920" s="121">
        <f>I1920/H1920</f>
        <v>0.7</v>
      </c>
      <c r="T1920" s="117">
        <f t="shared" si="132"/>
        <v>0</v>
      </c>
      <c r="U1920" s="117">
        <f t="shared" si="133"/>
        <v>-1781250</v>
      </c>
    </row>
    <row r="1921" spans="1:29" x14ac:dyDescent="0.3">
      <c r="A1921" s="99">
        <v>10626</v>
      </c>
      <c r="B1921" s="99" t="s">
        <v>1430</v>
      </c>
      <c r="C1921" s="99" t="s">
        <v>1904</v>
      </c>
      <c r="D1921" s="99" t="s">
        <v>10197</v>
      </c>
      <c r="E1921" s="99" t="s">
        <v>5081</v>
      </c>
      <c r="F1921" s="100">
        <v>45135</v>
      </c>
      <c r="G1921" s="99" t="s">
        <v>1898</v>
      </c>
      <c r="H1921" s="96">
        <v>7348845</v>
      </c>
      <c r="I1921" s="96">
        <f>H1921*R1921</f>
        <v>5879076</v>
      </c>
      <c r="J1921" s="96">
        <v>4950000</v>
      </c>
      <c r="K1921" s="96">
        <f>I1921-J1921</f>
        <v>929076</v>
      </c>
      <c r="L1921" s="97">
        <f>IF(AND($S1921&gt;=0,$S1921&lt;=30),$K1921,0)</f>
        <v>0</v>
      </c>
      <c r="M1921" s="97">
        <f>IF(AND($S1921&gt;=31,$S1921&lt;=60),$K1921,0)</f>
        <v>0</v>
      </c>
      <c r="N1921" s="97">
        <f>IF(AND($S1921&gt;=61,$S1921&lt;=90),$K1921,0)</f>
        <v>0</v>
      </c>
      <c r="O1921" s="97">
        <f>IF(AND($S1921&gt;=91,$S1921&lt;=120),$K1921,0)</f>
        <v>0</v>
      </c>
      <c r="P1921" s="98">
        <f>IF($S1921&gt;120,$K1921,0)</f>
        <v>929076</v>
      </c>
      <c r="Q1921" s="101" t="str">
        <f>IF(G1921="01 Jan 1900","Unregistered","Registered")</f>
        <v>Unregistered</v>
      </c>
      <c r="R1921" s="123">
        <v>0.8</v>
      </c>
      <c r="S1921" s="95">
        <f>DATE(2026,4,30)-F1921</f>
        <v>1007</v>
      </c>
      <c r="T1921" s="101"/>
      <c r="U1921" s="101"/>
      <c r="V1921" s="101"/>
      <c r="W1921" s="101"/>
      <c r="X1921" s="101"/>
      <c r="Y1921" s="101"/>
      <c r="Z1921" s="101"/>
      <c r="AA1921" s="101"/>
      <c r="AB1921" s="101"/>
      <c r="AC1921" s="101"/>
    </row>
    <row r="1922" spans="1:29" x14ac:dyDescent="0.3">
      <c r="A1922" s="99">
        <v>10987</v>
      </c>
      <c r="B1922" s="99" t="s">
        <v>291</v>
      </c>
      <c r="C1922" s="99" t="s">
        <v>2148</v>
      </c>
      <c r="D1922" s="99" t="s">
        <v>10400</v>
      </c>
      <c r="E1922" s="99" t="s">
        <v>10401</v>
      </c>
      <c r="F1922" s="100">
        <v>46112</v>
      </c>
      <c r="G1922" s="99" t="s">
        <v>1898</v>
      </c>
      <c r="H1922" s="96">
        <v>10369000</v>
      </c>
      <c r="I1922" s="96">
        <v>0</v>
      </c>
      <c r="J1922" s="96"/>
      <c r="K1922" s="96"/>
      <c r="L1922" s="96">
        <v>0</v>
      </c>
      <c r="M1922" s="96">
        <v>0</v>
      </c>
      <c r="N1922" s="96">
        <v>0</v>
      </c>
      <c r="O1922" s="96">
        <v>0</v>
      </c>
      <c r="P1922" s="122">
        <v>0</v>
      </c>
      <c r="Q1922" s="101" t="str">
        <f>IF(G1922="01 Jan 1900","Unregistered","Registered")</f>
        <v>Unregistered</v>
      </c>
      <c r="R1922" s="123"/>
      <c r="S1922" s="95"/>
      <c r="T1922" s="101"/>
      <c r="U1922" s="101"/>
      <c r="V1922" s="101"/>
      <c r="W1922" s="101"/>
      <c r="X1922" s="101"/>
      <c r="Y1922" s="101"/>
      <c r="Z1922" s="101"/>
      <c r="AA1922" s="101"/>
      <c r="AB1922" s="101"/>
      <c r="AC1922" s="101"/>
    </row>
    <row r="1923" spans="1:29" x14ac:dyDescent="0.3">
      <c r="A1923" s="114">
        <v>319</v>
      </c>
      <c r="B1923" s="114" t="s">
        <v>291</v>
      </c>
      <c r="C1923" s="114" t="s">
        <v>2148</v>
      </c>
      <c r="D1923" s="114" t="s">
        <v>2149</v>
      </c>
      <c r="E1923" s="114" t="s">
        <v>2150</v>
      </c>
      <c r="F1923" s="115">
        <v>46041</v>
      </c>
      <c r="G1923" s="114" t="s">
        <v>2151</v>
      </c>
      <c r="H1923" s="116">
        <v>9147748</v>
      </c>
      <c r="I1923" s="116">
        <v>2744325</v>
      </c>
      <c r="J1923" s="116">
        <v>1006254.8</v>
      </c>
      <c r="K1923" s="116">
        <v>1738070.2</v>
      </c>
      <c r="L1923" s="116">
        <v>0</v>
      </c>
      <c r="M1923" s="116">
        <v>0</v>
      </c>
      <c r="N1923" s="116">
        <v>1738070.2</v>
      </c>
      <c r="O1923" s="116">
        <v>0</v>
      </c>
      <c r="P1923" s="120">
        <v>0</v>
      </c>
      <c r="Q1923" s="27" t="str">
        <f>IF(G1923="01 Jan 1900","Unregistered","Registered")</f>
        <v>Registered</v>
      </c>
      <c r="R1923" s="121">
        <f>I1923/H1923</f>
        <v>0.30000006558991349</v>
      </c>
      <c r="T1923" s="117">
        <f t="shared" ref="T1923:T1951" si="134">L1923+M1923+N1923+O1923+P1923</f>
        <v>1738070.2</v>
      </c>
      <c r="U1923" s="117">
        <f t="shared" ref="U1923:U1951" si="135">K1923-T1923</f>
        <v>0</v>
      </c>
    </row>
    <row r="1924" spans="1:29" x14ac:dyDescent="0.3">
      <c r="A1924" s="114">
        <v>1479</v>
      </c>
      <c r="B1924" s="114" t="s">
        <v>291</v>
      </c>
      <c r="C1924" s="114" t="s">
        <v>2148</v>
      </c>
      <c r="D1924" s="114" t="s">
        <v>4802</v>
      </c>
      <c r="E1924" s="114" t="s">
        <v>4803</v>
      </c>
      <c r="F1924" s="115">
        <v>45869</v>
      </c>
      <c r="G1924" s="114" t="s">
        <v>1524</v>
      </c>
      <c r="H1924" s="116">
        <v>10050000</v>
      </c>
      <c r="I1924" s="116">
        <v>3015000</v>
      </c>
      <c r="J1924" s="116">
        <v>3000000</v>
      </c>
      <c r="K1924" s="116">
        <v>15000</v>
      </c>
      <c r="L1924" s="116">
        <v>0</v>
      </c>
      <c r="M1924" s="116">
        <v>0</v>
      </c>
      <c r="N1924" s="116">
        <v>0</v>
      </c>
      <c r="O1924" s="116">
        <v>0</v>
      </c>
      <c r="P1924" s="120">
        <v>15000</v>
      </c>
      <c r="Q1924" s="27" t="str">
        <f>IF(G1924="01 Jan 1900","Unregistered","Registered")</f>
        <v>Registered</v>
      </c>
      <c r="R1924" s="121">
        <f>I1924/H1924</f>
        <v>0.3</v>
      </c>
      <c r="T1924" s="117">
        <f t="shared" si="134"/>
        <v>15000</v>
      </c>
      <c r="U1924" s="117">
        <f t="shared" si="135"/>
        <v>0</v>
      </c>
    </row>
    <row r="1925" spans="1:29" x14ac:dyDescent="0.3">
      <c r="A1925" s="114">
        <v>1525</v>
      </c>
      <c r="B1925" s="114" t="s">
        <v>291</v>
      </c>
      <c r="C1925" s="114" t="s">
        <v>2148</v>
      </c>
      <c r="D1925" s="114" t="s">
        <v>4860</v>
      </c>
      <c r="E1925" s="114" t="s">
        <v>4861</v>
      </c>
      <c r="F1925" s="115">
        <v>45853</v>
      </c>
      <c r="G1925" s="114" t="s">
        <v>3380</v>
      </c>
      <c r="H1925" s="116">
        <v>10496429</v>
      </c>
      <c r="I1925" s="116">
        <v>3148929</v>
      </c>
      <c r="J1925" s="116">
        <v>3148928.09</v>
      </c>
      <c r="K1925" s="116">
        <v>0.91</v>
      </c>
      <c r="L1925" s="116">
        <v>0</v>
      </c>
      <c r="M1925" s="116">
        <v>0</v>
      </c>
      <c r="N1925" s="116">
        <v>0</v>
      </c>
      <c r="O1925" s="116">
        <v>0</v>
      </c>
      <c r="P1925" s="120">
        <v>0.91</v>
      </c>
      <c r="Q1925" s="27" t="str">
        <f>IF(G1925="01 Jan 1900","Unregistered","Registered")</f>
        <v>Registered</v>
      </c>
      <c r="R1925" s="121">
        <f>I1925/H1925</f>
        <v>0.30000002858114888</v>
      </c>
      <c r="T1925" s="117">
        <f t="shared" si="134"/>
        <v>0.91</v>
      </c>
      <c r="U1925" s="117">
        <f t="shared" si="135"/>
        <v>0</v>
      </c>
    </row>
    <row r="1926" spans="1:29" x14ac:dyDescent="0.3">
      <c r="A1926" s="114">
        <v>7681</v>
      </c>
      <c r="B1926" s="114" t="s">
        <v>291</v>
      </c>
      <c r="C1926" s="114" t="s">
        <v>2148</v>
      </c>
      <c r="D1926" s="114" t="s">
        <v>8279</v>
      </c>
      <c r="E1926" s="114" t="s">
        <v>8280</v>
      </c>
      <c r="F1926" s="115">
        <v>45853</v>
      </c>
      <c r="G1926" s="114" t="s">
        <v>8281</v>
      </c>
      <c r="H1926" s="116">
        <v>10380800</v>
      </c>
      <c r="I1926" s="116">
        <v>3114240</v>
      </c>
      <c r="J1926" s="116">
        <v>3114240</v>
      </c>
      <c r="K1926" s="116">
        <v>0</v>
      </c>
      <c r="L1926" s="116">
        <v>0</v>
      </c>
      <c r="M1926" s="116">
        <v>0</v>
      </c>
      <c r="N1926" s="116">
        <v>0</v>
      </c>
      <c r="O1926" s="116">
        <v>0</v>
      </c>
      <c r="P1926" s="120">
        <v>0</v>
      </c>
      <c r="Q1926" s="27" t="str">
        <f>IF(G1926="01 Jan 1900","Unregistered","Registered")</f>
        <v>Registered</v>
      </c>
      <c r="R1926" s="121">
        <f>I1926/H1926</f>
        <v>0.3</v>
      </c>
      <c r="T1926" s="117">
        <f t="shared" si="134"/>
        <v>0</v>
      </c>
      <c r="U1926" s="117">
        <f t="shared" si="135"/>
        <v>0</v>
      </c>
    </row>
    <row r="1927" spans="1:29" x14ac:dyDescent="0.3">
      <c r="A1927" s="114">
        <v>7682</v>
      </c>
      <c r="B1927" s="114" t="s">
        <v>291</v>
      </c>
      <c r="C1927" s="114" t="s">
        <v>2148</v>
      </c>
      <c r="D1927" s="114" t="s">
        <v>8282</v>
      </c>
      <c r="E1927" s="114" t="s">
        <v>8283</v>
      </c>
      <c r="F1927" s="115">
        <v>46051</v>
      </c>
      <c r="G1927" s="114" t="s">
        <v>1907</v>
      </c>
      <c r="H1927" s="116">
        <v>11387500</v>
      </c>
      <c r="I1927" s="116">
        <v>3416250</v>
      </c>
      <c r="J1927" s="116">
        <v>3416250</v>
      </c>
      <c r="K1927" s="116">
        <v>0</v>
      </c>
      <c r="L1927" s="116">
        <v>0</v>
      </c>
      <c r="M1927" s="116">
        <v>0</v>
      </c>
      <c r="N1927" s="116">
        <v>0</v>
      </c>
      <c r="O1927" s="116">
        <v>0</v>
      </c>
      <c r="P1927" s="120">
        <v>0</v>
      </c>
      <c r="Q1927" s="27" t="str">
        <f>IF(G1927="01 Jan 1900","Unregistered","Registered")</f>
        <v>Registered</v>
      </c>
      <c r="R1927" s="121">
        <f>I1927/H1927</f>
        <v>0.3</v>
      </c>
      <c r="T1927" s="117">
        <f t="shared" si="134"/>
        <v>0</v>
      </c>
      <c r="U1927" s="117">
        <f t="shared" si="135"/>
        <v>0</v>
      </c>
    </row>
    <row r="1928" spans="1:29" x14ac:dyDescent="0.3">
      <c r="A1928" s="114">
        <v>7683</v>
      </c>
      <c r="B1928" s="114" t="s">
        <v>291</v>
      </c>
      <c r="C1928" s="114" t="s">
        <v>2148</v>
      </c>
      <c r="D1928" s="114" t="s">
        <v>8284</v>
      </c>
      <c r="E1928" s="114" t="s">
        <v>8285</v>
      </c>
      <c r="F1928" s="115">
        <v>45853</v>
      </c>
      <c r="G1928" s="114" t="s">
        <v>1656</v>
      </c>
      <c r="H1928" s="116">
        <v>10462500</v>
      </c>
      <c r="I1928" s="116">
        <v>3138750</v>
      </c>
      <c r="J1928" s="116">
        <v>3138750</v>
      </c>
      <c r="K1928" s="116">
        <v>0</v>
      </c>
      <c r="L1928" s="116">
        <v>0</v>
      </c>
      <c r="M1928" s="116">
        <v>0</v>
      </c>
      <c r="N1928" s="116">
        <v>0</v>
      </c>
      <c r="O1928" s="116">
        <v>0</v>
      </c>
      <c r="P1928" s="120">
        <v>0</v>
      </c>
      <c r="Q1928" s="27" t="str">
        <f>IF(G1928="01 Jan 1900","Unregistered","Registered")</f>
        <v>Registered</v>
      </c>
      <c r="R1928" s="121">
        <f>I1928/H1928</f>
        <v>0.3</v>
      </c>
      <c r="T1928" s="117">
        <f t="shared" si="134"/>
        <v>0</v>
      </c>
      <c r="U1928" s="117">
        <f t="shared" si="135"/>
        <v>0</v>
      </c>
    </row>
    <row r="1929" spans="1:29" x14ac:dyDescent="0.3">
      <c r="A1929" s="114">
        <v>7684</v>
      </c>
      <c r="B1929" s="114" t="s">
        <v>291</v>
      </c>
      <c r="C1929" s="114" t="s">
        <v>2148</v>
      </c>
      <c r="D1929" s="114" t="s">
        <v>8286</v>
      </c>
      <c r="E1929" s="114" t="s">
        <v>8287</v>
      </c>
      <c r="F1929" s="115">
        <v>45869</v>
      </c>
      <c r="G1929" s="114" t="s">
        <v>1889</v>
      </c>
      <c r="H1929" s="116">
        <v>10786300</v>
      </c>
      <c r="I1929" s="116">
        <v>3235890</v>
      </c>
      <c r="J1929" s="116">
        <v>3235890</v>
      </c>
      <c r="K1929" s="116">
        <v>0</v>
      </c>
      <c r="L1929" s="116">
        <v>0</v>
      </c>
      <c r="M1929" s="116">
        <v>0</v>
      </c>
      <c r="N1929" s="116">
        <v>0</v>
      </c>
      <c r="O1929" s="116">
        <v>0</v>
      </c>
      <c r="P1929" s="120">
        <v>0</v>
      </c>
      <c r="Q1929" s="27" t="str">
        <f>IF(G1929="01 Jan 1900","Unregistered","Registered")</f>
        <v>Registered</v>
      </c>
      <c r="R1929" s="121">
        <f>I1929/H1929</f>
        <v>0.3</v>
      </c>
      <c r="T1929" s="117">
        <f t="shared" si="134"/>
        <v>0</v>
      </c>
      <c r="U1929" s="117">
        <f t="shared" si="135"/>
        <v>0</v>
      </c>
    </row>
    <row r="1930" spans="1:29" x14ac:dyDescent="0.3">
      <c r="A1930" s="114">
        <v>7685</v>
      </c>
      <c r="B1930" s="114" t="s">
        <v>291</v>
      </c>
      <c r="C1930" s="114" t="s">
        <v>2148</v>
      </c>
      <c r="D1930" s="114" t="s">
        <v>8288</v>
      </c>
      <c r="E1930" s="114" t="s">
        <v>8289</v>
      </c>
      <c r="F1930" s="115">
        <v>45889</v>
      </c>
      <c r="G1930" s="114" t="s">
        <v>3768</v>
      </c>
      <c r="H1930" s="116">
        <v>10941071</v>
      </c>
      <c r="I1930" s="116">
        <v>3282321</v>
      </c>
      <c r="J1930" s="116">
        <v>3282321</v>
      </c>
      <c r="K1930" s="116">
        <v>0</v>
      </c>
      <c r="L1930" s="116">
        <v>0</v>
      </c>
      <c r="M1930" s="116">
        <v>0</v>
      </c>
      <c r="N1930" s="116">
        <v>0</v>
      </c>
      <c r="O1930" s="116">
        <v>0</v>
      </c>
      <c r="P1930" s="120">
        <v>0</v>
      </c>
      <c r="Q1930" s="27" t="str">
        <f>IF(G1930="01 Jan 1900","Unregistered","Registered")</f>
        <v>Registered</v>
      </c>
      <c r="R1930" s="121">
        <f>I1930/H1930</f>
        <v>0.29999997258038086</v>
      </c>
      <c r="T1930" s="117">
        <f t="shared" si="134"/>
        <v>0</v>
      </c>
      <c r="U1930" s="117">
        <f t="shared" si="135"/>
        <v>0</v>
      </c>
    </row>
    <row r="1931" spans="1:29" x14ac:dyDescent="0.3">
      <c r="A1931" s="114">
        <v>7686</v>
      </c>
      <c r="B1931" s="114" t="s">
        <v>291</v>
      </c>
      <c r="C1931" s="114" t="s">
        <v>2148</v>
      </c>
      <c r="D1931" s="114" t="s">
        <v>8290</v>
      </c>
      <c r="E1931" s="114" t="s">
        <v>8291</v>
      </c>
      <c r="F1931" s="115">
        <v>45979</v>
      </c>
      <c r="G1931" s="114" t="s">
        <v>8038</v>
      </c>
      <c r="H1931" s="116">
        <v>11387500</v>
      </c>
      <c r="I1931" s="116">
        <v>3416250</v>
      </c>
      <c r="J1931" s="116">
        <v>3416250</v>
      </c>
      <c r="K1931" s="116">
        <v>0</v>
      </c>
      <c r="L1931" s="116">
        <v>0</v>
      </c>
      <c r="M1931" s="116">
        <v>0</v>
      </c>
      <c r="N1931" s="116">
        <v>0</v>
      </c>
      <c r="O1931" s="116">
        <v>0</v>
      </c>
      <c r="P1931" s="120">
        <v>0</v>
      </c>
      <c r="Q1931" s="27" t="str">
        <f>IF(G1931="01 Jan 1900","Unregistered","Registered")</f>
        <v>Registered</v>
      </c>
      <c r="R1931" s="121">
        <f>I1931/H1931</f>
        <v>0.3</v>
      </c>
      <c r="T1931" s="117">
        <f t="shared" si="134"/>
        <v>0</v>
      </c>
      <c r="U1931" s="117">
        <f t="shared" si="135"/>
        <v>0</v>
      </c>
    </row>
    <row r="1932" spans="1:29" x14ac:dyDescent="0.3">
      <c r="A1932" s="114">
        <v>7687</v>
      </c>
      <c r="B1932" s="114" t="s">
        <v>291</v>
      </c>
      <c r="C1932" s="114" t="s">
        <v>2148</v>
      </c>
      <c r="D1932" s="114" t="s">
        <v>8292</v>
      </c>
      <c r="E1932" s="114" t="s">
        <v>8293</v>
      </c>
      <c r="F1932" s="115">
        <v>45856</v>
      </c>
      <c r="G1932" s="114" t="s">
        <v>7838</v>
      </c>
      <c r="H1932" s="116">
        <v>11165179</v>
      </c>
      <c r="I1932" s="116">
        <v>3349554</v>
      </c>
      <c r="J1932" s="116">
        <v>3349554</v>
      </c>
      <c r="K1932" s="116">
        <v>0</v>
      </c>
      <c r="L1932" s="116">
        <v>0</v>
      </c>
      <c r="M1932" s="116">
        <v>0</v>
      </c>
      <c r="N1932" s="116">
        <v>0</v>
      </c>
      <c r="O1932" s="116">
        <v>0</v>
      </c>
      <c r="P1932" s="120">
        <v>0</v>
      </c>
      <c r="Q1932" s="27" t="str">
        <f>IF(G1932="01 Jan 1900","Unregistered","Registered")</f>
        <v>Registered</v>
      </c>
      <c r="R1932" s="121">
        <f>I1932/H1932</f>
        <v>0.30000002686925126</v>
      </c>
      <c r="T1932" s="117">
        <f t="shared" si="134"/>
        <v>0</v>
      </c>
      <c r="U1932" s="117">
        <f t="shared" si="135"/>
        <v>0</v>
      </c>
    </row>
    <row r="1933" spans="1:29" x14ac:dyDescent="0.3">
      <c r="A1933" s="114">
        <v>7688</v>
      </c>
      <c r="B1933" s="114" t="s">
        <v>291</v>
      </c>
      <c r="C1933" s="114" t="s">
        <v>2148</v>
      </c>
      <c r="D1933" s="114" t="s">
        <v>8294</v>
      </c>
      <c r="E1933" s="114" t="s">
        <v>8295</v>
      </c>
      <c r="F1933" s="115">
        <v>45986</v>
      </c>
      <c r="G1933" s="114" t="s">
        <v>3750</v>
      </c>
      <c r="H1933" s="116">
        <v>11382000</v>
      </c>
      <c r="I1933" s="116">
        <v>3414600</v>
      </c>
      <c r="J1933" s="116">
        <v>3414600</v>
      </c>
      <c r="K1933" s="116">
        <v>0</v>
      </c>
      <c r="L1933" s="116">
        <v>0</v>
      </c>
      <c r="M1933" s="116">
        <v>0</v>
      </c>
      <c r="N1933" s="116">
        <v>0</v>
      </c>
      <c r="O1933" s="116">
        <v>0</v>
      </c>
      <c r="P1933" s="120">
        <v>0</v>
      </c>
      <c r="Q1933" s="27" t="str">
        <f>IF(G1933="01 Jan 1900","Unregistered","Registered")</f>
        <v>Registered</v>
      </c>
      <c r="R1933" s="121">
        <f>I1933/H1933</f>
        <v>0.3</v>
      </c>
      <c r="T1933" s="117">
        <f t="shared" si="134"/>
        <v>0</v>
      </c>
      <c r="U1933" s="117">
        <f t="shared" si="135"/>
        <v>0</v>
      </c>
    </row>
    <row r="1934" spans="1:29" x14ac:dyDescent="0.3">
      <c r="A1934" s="114">
        <v>7689</v>
      </c>
      <c r="B1934" s="114" t="s">
        <v>291</v>
      </c>
      <c r="C1934" s="114" t="s">
        <v>2148</v>
      </c>
      <c r="D1934" s="114" t="s">
        <v>8296</v>
      </c>
      <c r="E1934" s="114" t="s">
        <v>8297</v>
      </c>
      <c r="F1934" s="115">
        <v>45930</v>
      </c>
      <c r="G1934" s="114" t="s">
        <v>4158</v>
      </c>
      <c r="H1934" s="116">
        <v>11111657</v>
      </c>
      <c r="I1934" s="116">
        <v>3333497</v>
      </c>
      <c r="J1934" s="116">
        <v>3333497</v>
      </c>
      <c r="K1934" s="116">
        <v>0</v>
      </c>
      <c r="L1934" s="116">
        <v>0</v>
      </c>
      <c r="M1934" s="116">
        <v>0</v>
      </c>
      <c r="N1934" s="116">
        <v>0</v>
      </c>
      <c r="O1934" s="116">
        <v>0</v>
      </c>
      <c r="P1934" s="120">
        <v>0</v>
      </c>
      <c r="Q1934" s="27" t="str">
        <f>IF(G1934="01 Jan 1900","Unregistered","Registered")</f>
        <v>Registered</v>
      </c>
      <c r="R1934" s="121">
        <f>I1934/H1934</f>
        <v>0.29999999100044217</v>
      </c>
      <c r="T1934" s="117">
        <f t="shared" si="134"/>
        <v>0</v>
      </c>
      <c r="U1934" s="117">
        <f t="shared" si="135"/>
        <v>0</v>
      </c>
    </row>
    <row r="1935" spans="1:29" x14ac:dyDescent="0.3">
      <c r="A1935" s="114">
        <v>7690</v>
      </c>
      <c r="B1935" s="114" t="s">
        <v>291</v>
      </c>
      <c r="C1935" s="114" t="s">
        <v>2148</v>
      </c>
      <c r="D1935" s="114" t="s">
        <v>8298</v>
      </c>
      <c r="E1935" s="114" t="s">
        <v>8299</v>
      </c>
      <c r="F1935" s="115">
        <v>45869</v>
      </c>
      <c r="G1935" s="114" t="s">
        <v>8038</v>
      </c>
      <c r="H1935" s="116">
        <v>10710714</v>
      </c>
      <c r="I1935" s="116">
        <v>3213214</v>
      </c>
      <c r="J1935" s="116">
        <v>3213214</v>
      </c>
      <c r="K1935" s="116">
        <v>0</v>
      </c>
      <c r="L1935" s="116">
        <v>0</v>
      </c>
      <c r="M1935" s="116">
        <v>0</v>
      </c>
      <c r="N1935" s="116">
        <v>0</v>
      </c>
      <c r="O1935" s="116">
        <v>0</v>
      </c>
      <c r="P1935" s="120">
        <v>0</v>
      </c>
      <c r="Q1935" s="27" t="str">
        <f>IF(G1935="01 Jan 1900","Unregistered","Registered")</f>
        <v>Registered</v>
      </c>
      <c r="R1935" s="121">
        <f>I1935/H1935</f>
        <v>0.29999998132710853</v>
      </c>
      <c r="T1935" s="117">
        <f t="shared" si="134"/>
        <v>0</v>
      </c>
      <c r="U1935" s="117">
        <f t="shared" si="135"/>
        <v>0</v>
      </c>
    </row>
    <row r="1936" spans="1:29" x14ac:dyDescent="0.3">
      <c r="A1936" s="114">
        <v>7691</v>
      </c>
      <c r="B1936" s="114" t="s">
        <v>291</v>
      </c>
      <c r="C1936" s="114" t="s">
        <v>2148</v>
      </c>
      <c r="D1936" s="114" t="s">
        <v>8300</v>
      </c>
      <c r="E1936" s="114" t="s">
        <v>8301</v>
      </c>
      <c r="F1936" s="115">
        <v>45868</v>
      </c>
      <c r="G1936" s="114" t="s">
        <v>2123</v>
      </c>
      <c r="H1936" s="116">
        <v>11029730</v>
      </c>
      <c r="I1936" s="116">
        <v>3308919</v>
      </c>
      <c r="J1936" s="116">
        <v>3308919</v>
      </c>
      <c r="K1936" s="116">
        <v>0</v>
      </c>
      <c r="L1936" s="116">
        <v>0</v>
      </c>
      <c r="M1936" s="116">
        <v>0</v>
      </c>
      <c r="N1936" s="116">
        <v>0</v>
      </c>
      <c r="O1936" s="116">
        <v>0</v>
      </c>
      <c r="P1936" s="120">
        <v>0</v>
      </c>
      <c r="Q1936" s="27" t="str">
        <f>IF(G1936="01 Jan 1900","Unregistered","Registered")</f>
        <v>Registered</v>
      </c>
      <c r="R1936" s="121">
        <f>I1936/H1936</f>
        <v>0.3</v>
      </c>
      <c r="T1936" s="117">
        <f t="shared" si="134"/>
        <v>0</v>
      </c>
      <c r="U1936" s="117">
        <f t="shared" si="135"/>
        <v>0</v>
      </c>
    </row>
    <row r="1937" spans="1:29" x14ac:dyDescent="0.3">
      <c r="A1937" s="114">
        <v>10065</v>
      </c>
      <c r="B1937" s="114" t="s">
        <v>291</v>
      </c>
      <c r="C1937" s="114" t="s">
        <v>2148</v>
      </c>
      <c r="D1937" s="114" t="s">
        <v>9391</v>
      </c>
      <c r="E1937" s="114" t="s">
        <v>9392</v>
      </c>
      <c r="F1937" s="115">
        <v>45853</v>
      </c>
      <c r="G1937" s="114" t="s">
        <v>3734</v>
      </c>
      <c r="H1937" s="116">
        <v>10407143</v>
      </c>
      <c r="I1937" s="116">
        <v>3122143</v>
      </c>
      <c r="J1937" s="116">
        <v>3122143.65</v>
      </c>
      <c r="K1937" s="116">
        <v>-0.65</v>
      </c>
      <c r="L1937" s="116">
        <v>0</v>
      </c>
      <c r="M1937" s="116">
        <v>0</v>
      </c>
      <c r="N1937" s="116">
        <v>0</v>
      </c>
      <c r="O1937" s="116">
        <v>0</v>
      </c>
      <c r="P1937" s="120">
        <v>0</v>
      </c>
      <c r="Q1937" s="27" t="str">
        <f>IF(G1937="01 Jan 1900","Unregistered","Registered")</f>
        <v>Registered</v>
      </c>
      <c r="R1937" s="121">
        <f>I1937/H1937</f>
        <v>0.30000000960878503</v>
      </c>
      <c r="T1937" s="117">
        <f t="shared" si="134"/>
        <v>0</v>
      </c>
      <c r="U1937" s="117">
        <f t="shared" si="135"/>
        <v>-0.65</v>
      </c>
    </row>
    <row r="1938" spans="1:29" x14ac:dyDescent="0.3">
      <c r="A1938" s="114">
        <v>10085</v>
      </c>
      <c r="B1938" s="114" t="s">
        <v>291</v>
      </c>
      <c r="C1938" s="114" t="s">
        <v>2148</v>
      </c>
      <c r="D1938" s="114" t="s">
        <v>9426</v>
      </c>
      <c r="E1938" s="114" t="s">
        <v>9427</v>
      </c>
      <c r="F1938" s="115">
        <v>45924</v>
      </c>
      <c r="G1938" s="114" t="s">
        <v>1847</v>
      </c>
      <c r="H1938" s="116">
        <v>10941071</v>
      </c>
      <c r="I1938" s="116">
        <v>3282321</v>
      </c>
      <c r="J1938" s="116">
        <v>3283214</v>
      </c>
      <c r="K1938" s="116">
        <v>-893</v>
      </c>
      <c r="L1938" s="116">
        <v>0</v>
      </c>
      <c r="M1938" s="116">
        <v>0</v>
      </c>
      <c r="N1938" s="116">
        <v>0</v>
      </c>
      <c r="O1938" s="116">
        <v>0</v>
      </c>
      <c r="P1938" s="120">
        <v>0</v>
      </c>
      <c r="Q1938" s="27" t="str">
        <f>IF(G1938="01 Jan 1900","Unregistered","Registered")</f>
        <v>Registered</v>
      </c>
      <c r="R1938" s="121">
        <f>I1938/H1938</f>
        <v>0.29999997258038086</v>
      </c>
      <c r="T1938" s="117">
        <f t="shared" si="134"/>
        <v>0</v>
      </c>
      <c r="U1938" s="117">
        <f t="shared" si="135"/>
        <v>-893</v>
      </c>
    </row>
    <row r="1939" spans="1:29" x14ac:dyDescent="0.3">
      <c r="A1939" s="114">
        <v>10122</v>
      </c>
      <c r="B1939" s="114" t="s">
        <v>291</v>
      </c>
      <c r="C1939" s="114" t="s">
        <v>2148</v>
      </c>
      <c r="D1939" s="114" t="s">
        <v>9476</v>
      </c>
      <c r="E1939" s="114" t="s">
        <v>5477</v>
      </c>
      <c r="F1939" s="115">
        <v>45990</v>
      </c>
      <c r="G1939" s="114" t="s">
        <v>3254</v>
      </c>
      <c r="H1939" s="116">
        <v>10859460</v>
      </c>
      <c r="I1939" s="116">
        <v>3257838</v>
      </c>
      <c r="J1939" s="116">
        <v>3308609</v>
      </c>
      <c r="K1939" s="116">
        <v>-50771</v>
      </c>
      <c r="L1939" s="116">
        <v>0</v>
      </c>
      <c r="M1939" s="116">
        <v>0</v>
      </c>
      <c r="N1939" s="116">
        <v>0</v>
      </c>
      <c r="O1939" s="116">
        <v>0</v>
      </c>
      <c r="P1939" s="120">
        <v>0</v>
      </c>
      <c r="Q1939" s="27" t="str">
        <f>IF(G1939="01 Jan 1900","Unregistered","Registered")</f>
        <v>Registered</v>
      </c>
      <c r="R1939" s="121">
        <f>I1939/H1939</f>
        <v>0.3</v>
      </c>
      <c r="T1939" s="117">
        <f t="shared" si="134"/>
        <v>0</v>
      </c>
      <c r="U1939" s="117">
        <f t="shared" si="135"/>
        <v>-50771</v>
      </c>
    </row>
    <row r="1940" spans="1:29" x14ac:dyDescent="0.3">
      <c r="A1940" s="114">
        <v>10229</v>
      </c>
      <c r="B1940" s="114" t="s">
        <v>291</v>
      </c>
      <c r="C1940" s="114" t="s">
        <v>2148</v>
      </c>
      <c r="D1940" s="114" t="s">
        <v>9657</v>
      </c>
      <c r="E1940" s="114" t="s">
        <v>8031</v>
      </c>
      <c r="F1940" s="115">
        <v>45853</v>
      </c>
      <c r="G1940" s="114" t="s">
        <v>1456</v>
      </c>
      <c r="H1940" s="116">
        <v>10380782</v>
      </c>
      <c r="I1940" s="116">
        <v>3114234</v>
      </c>
      <c r="J1940" s="116">
        <v>3218042.2</v>
      </c>
      <c r="K1940" s="116">
        <v>-103808.2</v>
      </c>
      <c r="L1940" s="116">
        <v>0</v>
      </c>
      <c r="M1940" s="116">
        <v>0</v>
      </c>
      <c r="N1940" s="116">
        <v>0</v>
      </c>
      <c r="O1940" s="116">
        <v>0</v>
      </c>
      <c r="P1940" s="120">
        <v>0</v>
      </c>
      <c r="Q1940" s="27" t="str">
        <f>IF(G1940="01 Jan 1900","Unregistered","Registered")</f>
        <v>Registered</v>
      </c>
      <c r="R1940" s="121">
        <f>I1940/H1940</f>
        <v>0.29999994220088622</v>
      </c>
      <c r="T1940" s="117">
        <f t="shared" si="134"/>
        <v>0</v>
      </c>
      <c r="U1940" s="117">
        <f t="shared" si="135"/>
        <v>-103808.2</v>
      </c>
    </row>
    <row r="1941" spans="1:29" x14ac:dyDescent="0.3">
      <c r="A1941" s="114">
        <v>10230</v>
      </c>
      <c r="B1941" s="114" t="s">
        <v>291</v>
      </c>
      <c r="C1941" s="114" t="s">
        <v>2148</v>
      </c>
      <c r="D1941" s="114" t="s">
        <v>9658</v>
      </c>
      <c r="E1941" s="114" t="s">
        <v>9659</v>
      </c>
      <c r="F1941" s="115">
        <v>45853</v>
      </c>
      <c r="G1941" s="114" t="s">
        <v>2281</v>
      </c>
      <c r="H1941" s="116">
        <v>10407143</v>
      </c>
      <c r="I1941" s="116">
        <v>3122143</v>
      </c>
      <c r="J1941" s="116">
        <v>3226215</v>
      </c>
      <c r="K1941" s="116">
        <v>-104072</v>
      </c>
      <c r="L1941" s="116">
        <v>0</v>
      </c>
      <c r="M1941" s="116">
        <v>0</v>
      </c>
      <c r="N1941" s="116">
        <v>0</v>
      </c>
      <c r="O1941" s="116">
        <v>0</v>
      </c>
      <c r="P1941" s="120">
        <v>0</v>
      </c>
      <c r="Q1941" s="27" t="str">
        <f>IF(G1941="01 Jan 1900","Unregistered","Registered")</f>
        <v>Registered</v>
      </c>
      <c r="R1941" s="121">
        <f>I1941/H1941</f>
        <v>0.30000000960878503</v>
      </c>
      <c r="T1941" s="117">
        <f t="shared" si="134"/>
        <v>0</v>
      </c>
      <c r="U1941" s="117">
        <f t="shared" si="135"/>
        <v>-104072</v>
      </c>
    </row>
    <row r="1942" spans="1:29" x14ac:dyDescent="0.3">
      <c r="A1942" s="114">
        <v>10231</v>
      </c>
      <c r="B1942" s="114" t="s">
        <v>291</v>
      </c>
      <c r="C1942" s="114" t="s">
        <v>2148</v>
      </c>
      <c r="D1942" s="114" t="s">
        <v>9660</v>
      </c>
      <c r="E1942" s="114" t="s">
        <v>9661</v>
      </c>
      <c r="F1942" s="115">
        <v>45853</v>
      </c>
      <c r="G1942" s="114" t="s">
        <v>2281</v>
      </c>
      <c r="H1942" s="116">
        <v>10050000</v>
      </c>
      <c r="I1942" s="116">
        <v>3015000</v>
      </c>
      <c r="J1942" s="116">
        <v>3120000</v>
      </c>
      <c r="K1942" s="116">
        <v>-105000</v>
      </c>
      <c r="L1942" s="116">
        <v>0</v>
      </c>
      <c r="M1942" s="116">
        <v>0</v>
      </c>
      <c r="N1942" s="116">
        <v>0</v>
      </c>
      <c r="O1942" s="116">
        <v>0</v>
      </c>
      <c r="P1942" s="120">
        <v>0</v>
      </c>
      <c r="Q1942" s="27" t="str">
        <f>IF(G1942="01 Jan 1900","Unregistered","Registered")</f>
        <v>Registered</v>
      </c>
      <c r="R1942" s="121">
        <f>I1942/H1942</f>
        <v>0.3</v>
      </c>
      <c r="T1942" s="117">
        <f t="shared" si="134"/>
        <v>0</v>
      </c>
      <c r="U1942" s="117">
        <f t="shared" si="135"/>
        <v>-105000</v>
      </c>
    </row>
    <row r="1943" spans="1:29" x14ac:dyDescent="0.3">
      <c r="A1943" s="114">
        <v>10232</v>
      </c>
      <c r="B1943" s="114" t="s">
        <v>291</v>
      </c>
      <c r="C1943" s="114" t="s">
        <v>2148</v>
      </c>
      <c r="D1943" s="114" t="s">
        <v>9662</v>
      </c>
      <c r="E1943" s="114" t="s">
        <v>9663</v>
      </c>
      <c r="F1943" s="115">
        <v>45853</v>
      </c>
      <c r="G1943" s="114" t="s">
        <v>2421</v>
      </c>
      <c r="H1943" s="116">
        <v>10507315</v>
      </c>
      <c r="I1943" s="116">
        <v>3152195</v>
      </c>
      <c r="J1943" s="116">
        <v>3257269</v>
      </c>
      <c r="K1943" s="116">
        <v>-105074</v>
      </c>
      <c r="L1943" s="116">
        <v>0</v>
      </c>
      <c r="M1943" s="116">
        <v>0</v>
      </c>
      <c r="N1943" s="116">
        <v>0</v>
      </c>
      <c r="O1943" s="116">
        <v>0</v>
      </c>
      <c r="P1943" s="120">
        <v>0</v>
      </c>
      <c r="Q1943" s="27" t="str">
        <f>IF(G1943="01 Jan 1900","Unregistered","Registered")</f>
        <v>Registered</v>
      </c>
      <c r="R1943" s="121">
        <f>I1943/H1943</f>
        <v>0.3000000475858961</v>
      </c>
      <c r="T1943" s="117">
        <f t="shared" si="134"/>
        <v>0</v>
      </c>
      <c r="U1943" s="117">
        <f t="shared" si="135"/>
        <v>-105074</v>
      </c>
    </row>
    <row r="1944" spans="1:29" x14ac:dyDescent="0.3">
      <c r="A1944" s="114">
        <v>10235</v>
      </c>
      <c r="B1944" s="114" t="s">
        <v>291</v>
      </c>
      <c r="C1944" s="114" t="s">
        <v>2148</v>
      </c>
      <c r="D1944" s="114" t="s">
        <v>9668</v>
      </c>
      <c r="E1944" s="114" t="s">
        <v>4931</v>
      </c>
      <c r="F1944" s="115">
        <v>45990</v>
      </c>
      <c r="G1944" s="114" t="s">
        <v>7575</v>
      </c>
      <c r="H1944" s="116">
        <v>10851794</v>
      </c>
      <c r="I1944" s="116">
        <v>3255538</v>
      </c>
      <c r="J1944" s="116">
        <v>3364058</v>
      </c>
      <c r="K1944" s="116">
        <v>-108520</v>
      </c>
      <c r="L1944" s="116">
        <v>0</v>
      </c>
      <c r="M1944" s="116">
        <v>0</v>
      </c>
      <c r="N1944" s="116">
        <v>0</v>
      </c>
      <c r="O1944" s="116">
        <v>0</v>
      </c>
      <c r="P1944" s="120">
        <v>0</v>
      </c>
      <c r="Q1944" s="27" t="str">
        <f>IF(G1944="01 Jan 1900","Unregistered","Registered")</f>
        <v>Registered</v>
      </c>
      <c r="R1944" s="121">
        <f>I1944/H1944</f>
        <v>0.29999998156986762</v>
      </c>
      <c r="T1944" s="117">
        <f t="shared" si="134"/>
        <v>0</v>
      </c>
      <c r="U1944" s="117">
        <f t="shared" si="135"/>
        <v>-108520</v>
      </c>
    </row>
    <row r="1945" spans="1:29" x14ac:dyDescent="0.3">
      <c r="A1945" s="114">
        <v>10236</v>
      </c>
      <c r="B1945" s="114" t="s">
        <v>291</v>
      </c>
      <c r="C1945" s="114" t="s">
        <v>2148</v>
      </c>
      <c r="D1945" s="114" t="s">
        <v>9669</v>
      </c>
      <c r="E1945" s="114" t="s">
        <v>9670</v>
      </c>
      <c r="F1945" s="115">
        <v>45869</v>
      </c>
      <c r="G1945" s="114" t="s">
        <v>8224</v>
      </c>
      <c r="H1945" s="116">
        <v>10867857</v>
      </c>
      <c r="I1945" s="116">
        <v>3260357</v>
      </c>
      <c r="J1945" s="116">
        <v>3369036</v>
      </c>
      <c r="K1945" s="116">
        <v>-108679</v>
      </c>
      <c r="L1945" s="116">
        <v>0</v>
      </c>
      <c r="M1945" s="116">
        <v>0</v>
      </c>
      <c r="N1945" s="116">
        <v>0</v>
      </c>
      <c r="O1945" s="116">
        <v>0</v>
      </c>
      <c r="P1945" s="120">
        <v>0</v>
      </c>
      <c r="Q1945" s="27" t="str">
        <f>IF(G1945="01 Jan 1900","Unregistered","Registered")</f>
        <v>Registered</v>
      </c>
      <c r="R1945" s="121">
        <f>I1945/H1945</f>
        <v>0.29999999079855394</v>
      </c>
      <c r="T1945" s="117">
        <f t="shared" si="134"/>
        <v>0</v>
      </c>
      <c r="U1945" s="117">
        <f t="shared" si="135"/>
        <v>-108679</v>
      </c>
    </row>
    <row r="1946" spans="1:29" x14ac:dyDescent="0.3">
      <c r="A1946" s="114">
        <v>10237</v>
      </c>
      <c r="B1946" s="114" t="s">
        <v>291</v>
      </c>
      <c r="C1946" s="114" t="s">
        <v>2148</v>
      </c>
      <c r="D1946" s="114" t="s">
        <v>9671</v>
      </c>
      <c r="E1946" s="114" t="s">
        <v>9672</v>
      </c>
      <c r="F1946" s="115">
        <v>45853</v>
      </c>
      <c r="G1946" s="114" t="s">
        <v>2421</v>
      </c>
      <c r="H1946" s="116">
        <v>11032143</v>
      </c>
      <c r="I1946" s="116">
        <v>3309643</v>
      </c>
      <c r="J1946" s="116">
        <v>3419965.3</v>
      </c>
      <c r="K1946" s="116">
        <v>-110322.3</v>
      </c>
      <c r="L1946" s="116">
        <v>0</v>
      </c>
      <c r="M1946" s="116">
        <v>0</v>
      </c>
      <c r="N1946" s="116">
        <v>0</v>
      </c>
      <c r="O1946" s="116">
        <v>0</v>
      </c>
      <c r="P1946" s="120">
        <v>0</v>
      </c>
      <c r="Q1946" s="27" t="str">
        <f>IF(G1946="01 Jan 1900","Unregistered","Registered")</f>
        <v>Registered</v>
      </c>
      <c r="R1946" s="121">
        <f>I1946/H1946</f>
        <v>0.30000000906442204</v>
      </c>
      <c r="T1946" s="117">
        <f t="shared" si="134"/>
        <v>0</v>
      </c>
      <c r="U1946" s="117">
        <f t="shared" si="135"/>
        <v>-110322.3</v>
      </c>
    </row>
    <row r="1947" spans="1:29" x14ac:dyDescent="0.3">
      <c r="A1947" s="114">
        <v>10238</v>
      </c>
      <c r="B1947" s="114" t="s">
        <v>291</v>
      </c>
      <c r="C1947" s="114" t="s">
        <v>2148</v>
      </c>
      <c r="D1947" s="114" t="s">
        <v>9673</v>
      </c>
      <c r="E1947" s="114" t="s">
        <v>9674</v>
      </c>
      <c r="F1947" s="115">
        <v>46002</v>
      </c>
      <c r="G1947" s="114" t="s">
        <v>3777</v>
      </c>
      <c r="H1947" s="116">
        <v>11120214</v>
      </c>
      <c r="I1947" s="116">
        <v>3336064</v>
      </c>
      <c r="J1947" s="116">
        <v>3447266</v>
      </c>
      <c r="K1947" s="116">
        <v>-111202</v>
      </c>
      <c r="L1947" s="116">
        <v>0</v>
      </c>
      <c r="M1947" s="116">
        <v>0</v>
      </c>
      <c r="N1947" s="116">
        <v>0</v>
      </c>
      <c r="O1947" s="116">
        <v>0</v>
      </c>
      <c r="P1947" s="120">
        <v>0</v>
      </c>
      <c r="Q1947" s="27" t="str">
        <f>IF(G1947="01 Jan 1900","Unregistered","Registered")</f>
        <v>Registered</v>
      </c>
      <c r="R1947" s="121">
        <f>I1947/H1947</f>
        <v>0.2999999820147346</v>
      </c>
      <c r="T1947" s="117">
        <f t="shared" si="134"/>
        <v>0</v>
      </c>
      <c r="U1947" s="117">
        <f t="shared" si="135"/>
        <v>-111202</v>
      </c>
    </row>
    <row r="1948" spans="1:29" x14ac:dyDescent="0.3">
      <c r="A1948" s="114">
        <v>10239</v>
      </c>
      <c r="B1948" s="114" t="s">
        <v>291</v>
      </c>
      <c r="C1948" s="114" t="s">
        <v>2148</v>
      </c>
      <c r="D1948" s="114" t="s">
        <v>9675</v>
      </c>
      <c r="E1948" s="114" t="s">
        <v>9676</v>
      </c>
      <c r="F1948" s="115">
        <v>45855</v>
      </c>
      <c r="G1948" s="114" t="s">
        <v>2421</v>
      </c>
      <c r="H1948" s="116">
        <v>11151250</v>
      </c>
      <c r="I1948" s="116">
        <v>3345375</v>
      </c>
      <c r="J1948" s="116">
        <v>3456887</v>
      </c>
      <c r="K1948" s="116">
        <v>-111512</v>
      </c>
      <c r="L1948" s="116">
        <v>0</v>
      </c>
      <c r="M1948" s="116">
        <v>0</v>
      </c>
      <c r="N1948" s="116">
        <v>0</v>
      </c>
      <c r="O1948" s="116">
        <v>0</v>
      </c>
      <c r="P1948" s="120">
        <v>0</v>
      </c>
      <c r="Q1948" s="27" t="str">
        <f>IF(G1948="01 Jan 1900","Unregistered","Registered")</f>
        <v>Registered</v>
      </c>
      <c r="R1948" s="121">
        <f>I1948/H1948</f>
        <v>0.3</v>
      </c>
      <c r="T1948" s="117">
        <f t="shared" si="134"/>
        <v>0</v>
      </c>
      <c r="U1948" s="117">
        <f t="shared" si="135"/>
        <v>-111512</v>
      </c>
    </row>
    <row r="1949" spans="1:29" x14ac:dyDescent="0.3">
      <c r="A1949" s="114">
        <v>10240</v>
      </c>
      <c r="B1949" s="114" t="s">
        <v>291</v>
      </c>
      <c r="C1949" s="114" t="s">
        <v>2148</v>
      </c>
      <c r="D1949" s="114" t="s">
        <v>9677</v>
      </c>
      <c r="E1949" s="114" t="s">
        <v>9678</v>
      </c>
      <c r="F1949" s="115">
        <v>45853</v>
      </c>
      <c r="G1949" s="114" t="s">
        <v>3061</v>
      </c>
      <c r="H1949" s="116">
        <v>11307143</v>
      </c>
      <c r="I1949" s="116">
        <v>3392143</v>
      </c>
      <c r="J1949" s="116">
        <v>3505215</v>
      </c>
      <c r="K1949" s="116">
        <v>-113072</v>
      </c>
      <c r="L1949" s="116">
        <v>0</v>
      </c>
      <c r="M1949" s="116">
        <v>0</v>
      </c>
      <c r="N1949" s="116">
        <v>0</v>
      </c>
      <c r="O1949" s="116">
        <v>0</v>
      </c>
      <c r="P1949" s="120">
        <v>0</v>
      </c>
      <c r="Q1949" s="27" t="str">
        <f>IF(G1949="01 Jan 1900","Unregistered","Registered")</f>
        <v>Registered</v>
      </c>
      <c r="R1949" s="121">
        <f>I1949/H1949</f>
        <v>0.30000000884396705</v>
      </c>
      <c r="T1949" s="117">
        <f t="shared" si="134"/>
        <v>0</v>
      </c>
      <c r="U1949" s="117">
        <f t="shared" si="135"/>
        <v>-113072</v>
      </c>
    </row>
    <row r="1950" spans="1:29" x14ac:dyDescent="0.3">
      <c r="A1950" s="114">
        <v>10242</v>
      </c>
      <c r="B1950" s="114" t="s">
        <v>291</v>
      </c>
      <c r="C1950" s="114" t="s">
        <v>2148</v>
      </c>
      <c r="D1950" s="114" t="s">
        <v>9681</v>
      </c>
      <c r="E1950" s="114" t="s">
        <v>9682</v>
      </c>
      <c r="F1950" s="115">
        <v>46022</v>
      </c>
      <c r="G1950" s="114" t="s">
        <v>1728</v>
      </c>
      <c r="H1950" s="116">
        <v>11441071</v>
      </c>
      <c r="I1950" s="116">
        <v>3432321</v>
      </c>
      <c r="J1950" s="116">
        <v>3546732</v>
      </c>
      <c r="K1950" s="116">
        <v>-114411</v>
      </c>
      <c r="L1950" s="116">
        <v>0</v>
      </c>
      <c r="M1950" s="116">
        <v>0</v>
      </c>
      <c r="N1950" s="116">
        <v>0</v>
      </c>
      <c r="O1950" s="116">
        <v>0</v>
      </c>
      <c r="P1950" s="120">
        <v>0</v>
      </c>
      <c r="Q1950" s="27" t="str">
        <f>IF(G1950="01 Jan 1900","Unregistered","Registered")</f>
        <v>Registered</v>
      </c>
      <c r="R1950" s="121">
        <f>I1950/H1950</f>
        <v>0.2999999737786786</v>
      </c>
      <c r="T1950" s="117">
        <f t="shared" si="134"/>
        <v>0</v>
      </c>
      <c r="U1950" s="117">
        <f t="shared" si="135"/>
        <v>-114411</v>
      </c>
    </row>
    <row r="1951" spans="1:29" x14ac:dyDescent="0.3">
      <c r="A1951" s="114">
        <v>10243</v>
      </c>
      <c r="B1951" s="114" t="s">
        <v>291</v>
      </c>
      <c r="C1951" s="114" t="s">
        <v>2148</v>
      </c>
      <c r="D1951" s="114" t="s">
        <v>9683</v>
      </c>
      <c r="E1951" s="114" t="s">
        <v>9684</v>
      </c>
      <c r="F1951" s="115">
        <v>46071</v>
      </c>
      <c r="G1951" s="114" t="s">
        <v>1535</v>
      </c>
      <c r="H1951" s="116">
        <v>11490090</v>
      </c>
      <c r="I1951" s="116">
        <v>2298018</v>
      </c>
      <c r="J1951" s="116">
        <v>2413018</v>
      </c>
      <c r="K1951" s="116">
        <v>-115000</v>
      </c>
      <c r="L1951" s="116">
        <v>0</v>
      </c>
      <c r="M1951" s="116">
        <v>0</v>
      </c>
      <c r="N1951" s="116">
        <v>1034009</v>
      </c>
      <c r="O1951" s="116">
        <v>0</v>
      </c>
      <c r="P1951" s="120">
        <v>0</v>
      </c>
      <c r="Q1951" s="27" t="str">
        <f>IF(G1951="01 Jan 1900","Unregistered","Registered")</f>
        <v>Registered</v>
      </c>
      <c r="R1951" s="121">
        <f>I1951/H1951</f>
        <v>0.2</v>
      </c>
      <c r="T1951" s="117">
        <f t="shared" si="134"/>
        <v>1034009</v>
      </c>
      <c r="U1951" s="117">
        <f t="shared" si="135"/>
        <v>-1149009</v>
      </c>
    </row>
    <row r="1952" spans="1:29" x14ac:dyDescent="0.3">
      <c r="A1952" s="99">
        <v>10302</v>
      </c>
      <c r="B1952" s="99" t="s">
        <v>291</v>
      </c>
      <c r="C1952" s="99" t="s">
        <v>2148</v>
      </c>
      <c r="D1952" s="99" t="s">
        <v>9786</v>
      </c>
      <c r="E1952" s="99" t="s">
        <v>9787</v>
      </c>
      <c r="F1952" s="100">
        <v>46044</v>
      </c>
      <c r="G1952" s="99" t="s">
        <v>1898</v>
      </c>
      <c r="H1952" s="96">
        <v>11300700</v>
      </c>
      <c r="I1952" s="96">
        <f t="shared" ref="I1952:I1953" si="136">H1952*R1952</f>
        <v>3390210</v>
      </c>
      <c r="J1952" s="96">
        <v>200000</v>
      </c>
      <c r="K1952" s="96">
        <f t="shared" ref="K1952:K1953" si="137">I1952-J1952</f>
        <v>3190210</v>
      </c>
      <c r="L1952" s="97">
        <f>IF(AND($S1952&gt;=0,$S1952&lt;=30),$K1952,0)</f>
        <v>0</v>
      </c>
      <c r="M1952" s="97">
        <f>IF(AND($S1952&gt;=31,$S1952&lt;=60),$K1952,0)</f>
        <v>0</v>
      </c>
      <c r="N1952" s="97">
        <f>IF(AND($S1952&gt;=61,$S1952&lt;=90),$K1952,0)</f>
        <v>0</v>
      </c>
      <c r="O1952" s="97">
        <f>IF(AND($S1952&gt;=91,$S1952&lt;=120),$K1952,0)</f>
        <v>3190210</v>
      </c>
      <c r="P1952" s="98">
        <f>IF($S1952&gt;120,$K1952,0)</f>
        <v>0</v>
      </c>
      <c r="Q1952" s="101" t="str">
        <f>IF(G1952="01 Jan 1900","Unregistered","Registered")</f>
        <v>Unregistered</v>
      </c>
      <c r="R1952" s="123">
        <v>0.3</v>
      </c>
      <c r="S1952" s="95">
        <f>DATE(2026,4,30)-F1952</f>
        <v>98</v>
      </c>
      <c r="T1952" s="101"/>
      <c r="U1952" s="101"/>
      <c r="V1952" s="101"/>
      <c r="W1952" s="101"/>
      <c r="X1952" s="101"/>
      <c r="Y1952" s="101"/>
      <c r="Z1952" s="101"/>
      <c r="AA1952" s="101"/>
      <c r="AB1952" s="101"/>
      <c r="AC1952" s="101"/>
    </row>
    <row r="1953" spans="1:29" x14ac:dyDescent="0.3">
      <c r="A1953" s="99">
        <v>10201</v>
      </c>
      <c r="B1953" s="99" t="s">
        <v>291</v>
      </c>
      <c r="C1953" s="99" t="s">
        <v>2148</v>
      </c>
      <c r="D1953" s="99" t="s">
        <v>9595</v>
      </c>
      <c r="E1953" s="99" t="s">
        <v>9596</v>
      </c>
      <c r="F1953" s="100">
        <v>46021</v>
      </c>
      <c r="G1953" s="99" t="s">
        <v>1898</v>
      </c>
      <c r="H1953" s="96">
        <v>11300700</v>
      </c>
      <c r="I1953" s="96">
        <f t="shared" si="136"/>
        <v>3390210</v>
      </c>
      <c r="J1953" s="96">
        <v>100000</v>
      </c>
      <c r="K1953" s="96">
        <f t="shared" si="137"/>
        <v>3290210</v>
      </c>
      <c r="L1953" s="97">
        <f>IF(AND($S1953&gt;=0,$S1953&lt;=30),$K1953,0)</f>
        <v>0</v>
      </c>
      <c r="M1953" s="97">
        <f>IF(AND($S1953&gt;=31,$S1953&lt;=60),$K1953,0)</f>
        <v>0</v>
      </c>
      <c r="N1953" s="97">
        <f>IF(AND($S1953&gt;=61,$S1953&lt;=90),$K1953,0)</f>
        <v>0</v>
      </c>
      <c r="O1953" s="97">
        <f>IF(AND($S1953&gt;=91,$S1953&lt;=120),$K1953,0)</f>
        <v>0</v>
      </c>
      <c r="P1953" s="98">
        <f>IF($S1953&gt;120,$K1953,0)</f>
        <v>3290210</v>
      </c>
      <c r="Q1953" s="101" t="str">
        <f>IF(G1953="01 Jan 1900","Unregistered","Registered")</f>
        <v>Unregistered</v>
      </c>
      <c r="R1953" s="123">
        <v>0.3</v>
      </c>
      <c r="S1953" s="95">
        <f>DATE(2026,4,30)-F1953</f>
        <v>121</v>
      </c>
      <c r="T1953" s="101"/>
      <c r="U1953" s="101"/>
      <c r="V1953" s="101"/>
      <c r="W1953" s="101"/>
      <c r="X1953" s="101"/>
      <c r="Y1953" s="101"/>
      <c r="Z1953" s="101"/>
      <c r="AA1953" s="101"/>
      <c r="AB1953" s="101"/>
      <c r="AC1953" s="101"/>
    </row>
    <row r="1954" spans="1:29" x14ac:dyDescent="0.3">
      <c r="A1954" s="99">
        <v>10468</v>
      </c>
      <c r="B1954" s="99" t="s">
        <v>405</v>
      </c>
      <c r="C1954" s="99" t="s">
        <v>1398</v>
      </c>
      <c r="D1954" s="99" t="s">
        <v>10048</v>
      </c>
      <c r="E1954" s="99" t="s">
        <v>10049</v>
      </c>
      <c r="F1954" s="100">
        <v>46111</v>
      </c>
      <c r="G1954" s="99" t="s">
        <v>1898</v>
      </c>
      <c r="H1954" s="96">
        <v>29772000</v>
      </c>
      <c r="I1954" s="96">
        <v>0</v>
      </c>
      <c r="J1954" s="96">
        <v>1100000</v>
      </c>
      <c r="K1954" s="96">
        <v>-1100000</v>
      </c>
      <c r="L1954" s="96">
        <v>0</v>
      </c>
      <c r="M1954" s="96">
        <v>0</v>
      </c>
      <c r="N1954" s="96">
        <v>0</v>
      </c>
      <c r="O1954" s="96">
        <v>0</v>
      </c>
      <c r="P1954" s="122">
        <v>0</v>
      </c>
      <c r="Q1954" s="101" t="str">
        <f>IF(G1954="01 Jan 1900","Unregistered","Registered")</f>
        <v>Unregistered</v>
      </c>
      <c r="R1954" s="123"/>
      <c r="S1954" s="95"/>
      <c r="T1954" s="101"/>
      <c r="U1954" s="101"/>
      <c r="V1954" s="101"/>
      <c r="W1954" s="101"/>
      <c r="X1954" s="101"/>
      <c r="Y1954" s="101"/>
      <c r="Z1954" s="101"/>
      <c r="AA1954" s="101"/>
      <c r="AB1954" s="101"/>
      <c r="AC1954" s="101"/>
    </row>
    <row r="1955" spans="1:29" x14ac:dyDescent="0.3">
      <c r="A1955" s="114">
        <v>21</v>
      </c>
      <c r="B1955" s="114" t="s">
        <v>405</v>
      </c>
      <c r="C1955" s="114" t="s">
        <v>1398</v>
      </c>
      <c r="D1955" s="114" t="s">
        <v>1399</v>
      </c>
      <c r="E1955" s="114" t="s">
        <v>1400</v>
      </c>
      <c r="F1955" s="115">
        <v>45926</v>
      </c>
      <c r="G1955" s="114" t="s">
        <v>1401</v>
      </c>
      <c r="H1955" s="116">
        <v>35665179</v>
      </c>
      <c r="I1955" s="116">
        <v>19259197</v>
      </c>
      <c r="J1955" s="116">
        <v>3923169</v>
      </c>
      <c r="K1955" s="116">
        <v>15336028</v>
      </c>
      <c r="L1955" s="116">
        <v>0</v>
      </c>
      <c r="M1955" s="116">
        <v>1783259</v>
      </c>
      <c r="N1955" s="116">
        <v>0</v>
      </c>
      <c r="O1955" s="116">
        <v>13552769</v>
      </c>
      <c r="P1955" s="120">
        <v>0</v>
      </c>
      <c r="Q1955" s="27" t="str">
        <f>IF(G1955="01 Jan 1900","Unregistered","Registered")</f>
        <v>Registered</v>
      </c>
      <c r="R1955" s="121">
        <f>I1955/H1955</f>
        <v>0.54000000953310789</v>
      </c>
      <c r="T1955" s="117">
        <f t="shared" ref="T1955:T1974" si="138">L1955+M1955+N1955+O1955+P1955</f>
        <v>15336028</v>
      </c>
      <c r="U1955" s="117">
        <f t="shared" ref="U1955:U1974" si="139">K1955-T1955</f>
        <v>0</v>
      </c>
    </row>
    <row r="1956" spans="1:29" x14ac:dyDescent="0.3">
      <c r="A1956" s="114">
        <v>22</v>
      </c>
      <c r="B1956" s="114" t="s">
        <v>405</v>
      </c>
      <c r="C1956" s="114" t="s">
        <v>1398</v>
      </c>
      <c r="D1956" s="114" t="s">
        <v>1402</v>
      </c>
      <c r="E1956" s="114" t="s">
        <v>1403</v>
      </c>
      <c r="F1956" s="115">
        <v>45926</v>
      </c>
      <c r="G1956" s="114" t="s">
        <v>1401</v>
      </c>
      <c r="H1956" s="116">
        <v>32986607</v>
      </c>
      <c r="I1956" s="116">
        <v>17812767</v>
      </c>
      <c r="J1956" s="116">
        <v>3298660</v>
      </c>
      <c r="K1956" s="116">
        <v>14514107</v>
      </c>
      <c r="L1956" s="116">
        <v>0</v>
      </c>
      <c r="M1956" s="116">
        <v>1649330</v>
      </c>
      <c r="N1956" s="116">
        <v>0</v>
      </c>
      <c r="O1956" s="116">
        <v>12864777</v>
      </c>
      <c r="P1956" s="120">
        <v>0</v>
      </c>
      <c r="Q1956" s="27" t="str">
        <f>IF(G1956="01 Jan 1900","Unregistered","Registered")</f>
        <v>Registered</v>
      </c>
      <c r="R1956" s="121">
        <f>I1956/H1956</f>
        <v>0.53999997635403973</v>
      </c>
      <c r="T1956" s="117">
        <f t="shared" si="138"/>
        <v>14514107</v>
      </c>
      <c r="U1956" s="117">
        <f t="shared" si="139"/>
        <v>0</v>
      </c>
    </row>
    <row r="1957" spans="1:29" x14ac:dyDescent="0.3">
      <c r="A1957" s="114">
        <v>24</v>
      </c>
      <c r="B1957" s="114" t="s">
        <v>405</v>
      </c>
      <c r="C1957" s="114" t="s">
        <v>1398</v>
      </c>
      <c r="D1957" s="114" t="s">
        <v>1407</v>
      </c>
      <c r="E1957" s="114" t="s">
        <v>1400</v>
      </c>
      <c r="F1957" s="115">
        <v>45954</v>
      </c>
      <c r="G1957" s="114" t="s">
        <v>1401</v>
      </c>
      <c r="H1957" s="116">
        <v>31941180</v>
      </c>
      <c r="I1957" s="116">
        <v>17248237</v>
      </c>
      <c r="J1957" s="116">
        <v>3513530</v>
      </c>
      <c r="K1957" s="116">
        <v>13734707</v>
      </c>
      <c r="L1957" s="116">
        <v>0</v>
      </c>
      <c r="M1957" s="116">
        <v>1597059</v>
      </c>
      <c r="N1957" s="116">
        <v>0</v>
      </c>
      <c r="O1957" s="116">
        <v>12137648</v>
      </c>
      <c r="P1957" s="120">
        <v>0</v>
      </c>
      <c r="Q1957" s="27" t="str">
        <f>IF(G1957="01 Jan 1900","Unregistered","Registered")</f>
        <v>Registered</v>
      </c>
      <c r="R1957" s="121">
        <f>I1957/H1957</f>
        <v>0.53999999373849061</v>
      </c>
      <c r="T1957" s="117">
        <f t="shared" si="138"/>
        <v>13734707</v>
      </c>
      <c r="U1957" s="117">
        <f t="shared" si="139"/>
        <v>0</v>
      </c>
    </row>
    <row r="1958" spans="1:29" x14ac:dyDescent="0.3">
      <c r="A1958" s="114">
        <v>30</v>
      </c>
      <c r="B1958" s="114" t="s">
        <v>405</v>
      </c>
      <c r="C1958" s="114" t="s">
        <v>1398</v>
      </c>
      <c r="D1958" s="114" t="s">
        <v>1420</v>
      </c>
      <c r="E1958" s="114" t="s">
        <v>1421</v>
      </c>
      <c r="F1958" s="115">
        <v>46045</v>
      </c>
      <c r="G1958" s="114" t="s">
        <v>1422</v>
      </c>
      <c r="H1958" s="116">
        <v>26600000</v>
      </c>
      <c r="I1958" s="116">
        <v>13034000</v>
      </c>
      <c r="J1958" s="116">
        <v>2926000</v>
      </c>
      <c r="K1958" s="116">
        <v>10108000</v>
      </c>
      <c r="L1958" s="116">
        <v>0</v>
      </c>
      <c r="M1958" s="116">
        <v>0</v>
      </c>
      <c r="N1958" s="116">
        <v>10108000</v>
      </c>
      <c r="O1958" s="116">
        <v>0</v>
      </c>
      <c r="P1958" s="120">
        <v>0</v>
      </c>
      <c r="Q1958" s="27" t="str">
        <f>IF(G1958="01 Jan 1900","Unregistered","Registered")</f>
        <v>Registered</v>
      </c>
      <c r="R1958" s="121">
        <f>I1958/H1958</f>
        <v>0.49</v>
      </c>
      <c r="T1958" s="117">
        <f t="shared" si="138"/>
        <v>10108000</v>
      </c>
      <c r="U1958" s="117">
        <f t="shared" si="139"/>
        <v>0</v>
      </c>
    </row>
    <row r="1959" spans="1:29" x14ac:dyDescent="0.3">
      <c r="A1959" s="114">
        <v>44</v>
      </c>
      <c r="B1959" s="114" t="s">
        <v>405</v>
      </c>
      <c r="C1959" s="114" t="s">
        <v>1398</v>
      </c>
      <c r="D1959" s="114" t="s">
        <v>1465</v>
      </c>
      <c r="E1959" s="114" t="s">
        <v>1466</v>
      </c>
      <c r="F1959" s="115">
        <v>45443</v>
      </c>
      <c r="G1959" s="114" t="s">
        <v>1467</v>
      </c>
      <c r="H1959" s="116">
        <v>21270000</v>
      </c>
      <c r="I1959" s="116">
        <v>10422300</v>
      </c>
      <c r="J1959" s="116">
        <v>2000000</v>
      </c>
      <c r="K1959" s="116">
        <v>8422300</v>
      </c>
      <c r="L1959" s="116">
        <v>0</v>
      </c>
      <c r="M1959" s="116">
        <v>0</v>
      </c>
      <c r="N1959" s="116">
        <v>0</v>
      </c>
      <c r="O1959" s="116">
        <v>0</v>
      </c>
      <c r="P1959" s="120">
        <v>8422300</v>
      </c>
      <c r="Q1959" s="27" t="str">
        <f>IF(G1959="01 Jan 1900","Unregistered","Registered")</f>
        <v>Registered</v>
      </c>
      <c r="R1959" s="121">
        <f>I1959/H1959</f>
        <v>0.49</v>
      </c>
      <c r="T1959" s="117">
        <f t="shared" si="138"/>
        <v>8422300</v>
      </c>
      <c r="U1959" s="117">
        <f t="shared" si="139"/>
        <v>0</v>
      </c>
    </row>
    <row r="1960" spans="1:29" x14ac:dyDescent="0.3">
      <c r="A1960" s="114">
        <v>51</v>
      </c>
      <c r="B1960" s="114" t="s">
        <v>405</v>
      </c>
      <c r="C1960" s="114" t="s">
        <v>1398</v>
      </c>
      <c r="D1960" s="114" t="s">
        <v>1481</v>
      </c>
      <c r="E1960" s="114" t="s">
        <v>1482</v>
      </c>
      <c r="F1960" s="115">
        <v>45551</v>
      </c>
      <c r="G1960" s="114" t="s">
        <v>1483</v>
      </c>
      <c r="H1960" s="116">
        <v>23270000</v>
      </c>
      <c r="I1960" s="116">
        <v>12565800</v>
      </c>
      <c r="J1960" s="116">
        <v>4852000</v>
      </c>
      <c r="K1960" s="116">
        <v>7713800</v>
      </c>
      <c r="L1960" s="116">
        <v>0</v>
      </c>
      <c r="M1960" s="116">
        <v>1163500</v>
      </c>
      <c r="N1960" s="116">
        <v>0</v>
      </c>
      <c r="O1960" s="116">
        <v>0</v>
      </c>
      <c r="P1960" s="120">
        <v>6550300</v>
      </c>
      <c r="Q1960" s="27" t="str">
        <f>IF(G1960="01 Jan 1900","Unregistered","Registered")</f>
        <v>Registered</v>
      </c>
      <c r="R1960" s="121">
        <f>I1960/H1960</f>
        <v>0.54</v>
      </c>
      <c r="T1960" s="117">
        <f t="shared" si="138"/>
        <v>7713800</v>
      </c>
      <c r="U1960" s="117">
        <f t="shared" si="139"/>
        <v>0</v>
      </c>
    </row>
    <row r="1961" spans="1:29" x14ac:dyDescent="0.3">
      <c r="A1961" s="114">
        <v>63</v>
      </c>
      <c r="B1961" s="114" t="s">
        <v>405</v>
      </c>
      <c r="C1961" s="114" t="s">
        <v>1398</v>
      </c>
      <c r="D1961" s="114" t="s">
        <v>1515</v>
      </c>
      <c r="E1961" s="114" t="s">
        <v>1516</v>
      </c>
      <c r="F1961" s="115">
        <v>45443</v>
      </c>
      <c r="G1961" s="114" t="s">
        <v>1517</v>
      </c>
      <c r="H1961" s="116">
        <v>21270000</v>
      </c>
      <c r="I1961" s="116">
        <v>10422300</v>
      </c>
      <c r="J1961" s="116">
        <v>3712700</v>
      </c>
      <c r="K1961" s="116">
        <v>6709600</v>
      </c>
      <c r="L1961" s="116">
        <v>0</v>
      </c>
      <c r="M1961" s="116">
        <v>0</v>
      </c>
      <c r="N1961" s="116">
        <v>0</v>
      </c>
      <c r="O1961" s="116">
        <v>0</v>
      </c>
      <c r="P1961" s="120">
        <v>6709600</v>
      </c>
      <c r="Q1961" s="27" t="str">
        <f>IF(G1961="01 Jan 1900","Unregistered","Registered")</f>
        <v>Registered</v>
      </c>
      <c r="R1961" s="121">
        <f>I1961/H1961</f>
        <v>0.49</v>
      </c>
      <c r="T1961" s="117">
        <f t="shared" si="138"/>
        <v>6709600</v>
      </c>
      <c r="U1961" s="117">
        <f t="shared" si="139"/>
        <v>0</v>
      </c>
    </row>
    <row r="1962" spans="1:29" x14ac:dyDescent="0.3">
      <c r="A1962" s="114">
        <v>64</v>
      </c>
      <c r="B1962" s="114" t="s">
        <v>405</v>
      </c>
      <c r="C1962" s="114" t="s">
        <v>1398</v>
      </c>
      <c r="D1962" s="114" t="s">
        <v>1518</v>
      </c>
      <c r="E1962" s="114" t="s">
        <v>1519</v>
      </c>
      <c r="F1962" s="115">
        <v>45443</v>
      </c>
      <c r="G1962" s="114" t="s">
        <v>1517</v>
      </c>
      <c r="H1962" s="116">
        <v>21270000</v>
      </c>
      <c r="I1962" s="116">
        <v>10422300</v>
      </c>
      <c r="J1962" s="116">
        <v>3712700</v>
      </c>
      <c r="K1962" s="116">
        <v>6709600</v>
      </c>
      <c r="L1962" s="116">
        <v>0</v>
      </c>
      <c r="M1962" s="116">
        <v>0</v>
      </c>
      <c r="N1962" s="116">
        <v>0</v>
      </c>
      <c r="O1962" s="116">
        <v>0</v>
      </c>
      <c r="P1962" s="120">
        <v>6709600</v>
      </c>
      <c r="Q1962" s="27" t="str">
        <f>IF(G1962="01 Jan 1900","Unregistered","Registered")</f>
        <v>Registered</v>
      </c>
      <c r="R1962" s="121">
        <f>I1962/H1962</f>
        <v>0.49</v>
      </c>
      <c r="T1962" s="117">
        <f t="shared" si="138"/>
        <v>6709600</v>
      </c>
      <c r="U1962" s="117">
        <f t="shared" si="139"/>
        <v>0</v>
      </c>
    </row>
    <row r="1963" spans="1:29" x14ac:dyDescent="0.3">
      <c r="A1963" s="114">
        <v>75</v>
      </c>
      <c r="B1963" s="114" t="s">
        <v>405</v>
      </c>
      <c r="C1963" s="114" t="s">
        <v>1398</v>
      </c>
      <c r="D1963" s="114" t="s">
        <v>1549</v>
      </c>
      <c r="E1963" s="114" t="s">
        <v>1550</v>
      </c>
      <c r="F1963" s="115">
        <v>45525</v>
      </c>
      <c r="G1963" s="114" t="s">
        <v>1551</v>
      </c>
      <c r="H1963" s="116">
        <v>21270000</v>
      </c>
      <c r="I1963" s="116">
        <v>10422300</v>
      </c>
      <c r="J1963" s="116">
        <v>4500000</v>
      </c>
      <c r="K1963" s="116">
        <v>5922300</v>
      </c>
      <c r="L1963" s="116">
        <v>0</v>
      </c>
      <c r="M1963" s="116">
        <v>0</v>
      </c>
      <c r="N1963" s="116">
        <v>0</v>
      </c>
      <c r="O1963" s="116">
        <v>0</v>
      </c>
      <c r="P1963" s="120">
        <v>5922300</v>
      </c>
      <c r="Q1963" s="27" t="str">
        <f>IF(G1963="01 Jan 1900","Unregistered","Registered")</f>
        <v>Registered</v>
      </c>
      <c r="R1963" s="121">
        <f>I1963/H1963</f>
        <v>0.49</v>
      </c>
      <c r="T1963" s="117">
        <f t="shared" si="138"/>
        <v>5922300</v>
      </c>
      <c r="U1963" s="117">
        <f t="shared" si="139"/>
        <v>0</v>
      </c>
    </row>
    <row r="1964" spans="1:29" x14ac:dyDescent="0.3">
      <c r="A1964" s="114">
        <v>83</v>
      </c>
      <c r="B1964" s="114" t="s">
        <v>405</v>
      </c>
      <c r="C1964" s="114" t="s">
        <v>1398</v>
      </c>
      <c r="D1964" s="114" t="s">
        <v>1569</v>
      </c>
      <c r="E1964" s="114" t="s">
        <v>1570</v>
      </c>
      <c r="F1964" s="115">
        <v>45473</v>
      </c>
      <c r="G1964" s="114" t="s">
        <v>1571</v>
      </c>
      <c r="H1964" s="116">
        <v>21270000</v>
      </c>
      <c r="I1964" s="116">
        <v>11485800</v>
      </c>
      <c r="J1964" s="116">
        <v>5812700</v>
      </c>
      <c r="K1964" s="116">
        <v>5673100</v>
      </c>
      <c r="L1964" s="116">
        <v>0</v>
      </c>
      <c r="M1964" s="116">
        <v>1063500</v>
      </c>
      <c r="N1964" s="116">
        <v>0</v>
      </c>
      <c r="O1964" s="116">
        <v>0</v>
      </c>
      <c r="P1964" s="120">
        <v>4609600</v>
      </c>
      <c r="Q1964" s="27" t="str">
        <f>IF(G1964="01 Jan 1900","Unregistered","Registered")</f>
        <v>Registered</v>
      </c>
      <c r="R1964" s="121">
        <f>I1964/H1964</f>
        <v>0.54</v>
      </c>
      <c r="T1964" s="117">
        <f t="shared" si="138"/>
        <v>5673100</v>
      </c>
      <c r="U1964" s="117">
        <f t="shared" si="139"/>
        <v>0</v>
      </c>
    </row>
    <row r="1965" spans="1:29" x14ac:dyDescent="0.3">
      <c r="A1965" s="114">
        <v>149</v>
      </c>
      <c r="B1965" s="114" t="s">
        <v>405</v>
      </c>
      <c r="C1965" s="114" t="s">
        <v>1398</v>
      </c>
      <c r="D1965" s="114" t="s">
        <v>1737</v>
      </c>
      <c r="E1965" s="114" t="s">
        <v>1738</v>
      </c>
      <c r="F1965" s="115">
        <v>45518</v>
      </c>
      <c r="G1965" s="114" t="s">
        <v>1739</v>
      </c>
      <c r="H1965" s="116">
        <v>20000000</v>
      </c>
      <c r="I1965" s="116">
        <v>9800000</v>
      </c>
      <c r="J1965" s="116">
        <v>6000000</v>
      </c>
      <c r="K1965" s="116">
        <v>3800000</v>
      </c>
      <c r="L1965" s="116">
        <v>0</v>
      </c>
      <c r="M1965" s="116">
        <v>0</v>
      </c>
      <c r="N1965" s="116">
        <v>0</v>
      </c>
      <c r="O1965" s="116">
        <v>0</v>
      </c>
      <c r="P1965" s="120">
        <v>3800000</v>
      </c>
      <c r="Q1965" s="27" t="str">
        <f>IF(G1965="01 Jan 1900","Unregistered","Registered")</f>
        <v>Registered</v>
      </c>
      <c r="R1965" s="121">
        <f>I1965/H1965</f>
        <v>0.49</v>
      </c>
      <c r="T1965" s="117">
        <f t="shared" si="138"/>
        <v>3800000</v>
      </c>
      <c r="U1965" s="117">
        <f t="shared" si="139"/>
        <v>0</v>
      </c>
    </row>
    <row r="1966" spans="1:29" x14ac:dyDescent="0.3">
      <c r="A1966" s="114">
        <v>194</v>
      </c>
      <c r="B1966" s="114" t="s">
        <v>405</v>
      </c>
      <c r="C1966" s="114" t="s">
        <v>1398</v>
      </c>
      <c r="D1966" s="114" t="s">
        <v>1848</v>
      </c>
      <c r="E1966" s="114" t="s">
        <v>1849</v>
      </c>
      <c r="F1966" s="115">
        <v>45675</v>
      </c>
      <c r="G1966" s="114" t="s">
        <v>1850</v>
      </c>
      <c r="H1966" s="116">
        <v>24920000</v>
      </c>
      <c r="I1966" s="116">
        <v>12210800</v>
      </c>
      <c r="J1966" s="116">
        <v>9100000</v>
      </c>
      <c r="K1966" s="116">
        <v>3110800</v>
      </c>
      <c r="L1966" s="116">
        <v>0</v>
      </c>
      <c r="M1966" s="116">
        <v>0</v>
      </c>
      <c r="N1966" s="116">
        <v>0</v>
      </c>
      <c r="O1966" s="116">
        <v>0</v>
      </c>
      <c r="P1966" s="120">
        <v>3110800</v>
      </c>
      <c r="Q1966" s="27" t="str">
        <f>IF(G1966="01 Jan 1900","Unregistered","Registered")</f>
        <v>Registered</v>
      </c>
      <c r="R1966" s="121">
        <f>I1966/H1966</f>
        <v>0.49</v>
      </c>
      <c r="T1966" s="117">
        <f t="shared" si="138"/>
        <v>3110800</v>
      </c>
      <c r="U1966" s="117">
        <f t="shared" si="139"/>
        <v>0</v>
      </c>
    </row>
    <row r="1967" spans="1:29" x14ac:dyDescent="0.3">
      <c r="A1967" s="114">
        <v>276</v>
      </c>
      <c r="B1967" s="114" t="s">
        <v>405</v>
      </c>
      <c r="C1967" s="114" t="s">
        <v>1398</v>
      </c>
      <c r="D1967" s="114" t="s">
        <v>2053</v>
      </c>
      <c r="E1967" s="114" t="s">
        <v>2054</v>
      </c>
      <c r="F1967" s="115">
        <v>45443</v>
      </c>
      <c r="G1967" s="114" t="s">
        <v>1467</v>
      </c>
      <c r="H1967" s="116">
        <v>21270000</v>
      </c>
      <c r="I1967" s="116">
        <v>6593700</v>
      </c>
      <c r="J1967" s="116">
        <v>4462700</v>
      </c>
      <c r="K1967" s="116">
        <v>2131000</v>
      </c>
      <c r="L1967" s="116">
        <v>0</v>
      </c>
      <c r="M1967" s="116">
        <v>0</v>
      </c>
      <c r="N1967" s="116">
        <v>0</v>
      </c>
      <c r="O1967" s="116">
        <v>0</v>
      </c>
      <c r="P1967" s="120">
        <v>2131000</v>
      </c>
      <c r="Q1967" s="27" t="str">
        <f>IF(G1967="01 Jan 1900","Unregistered","Registered")</f>
        <v>Registered</v>
      </c>
      <c r="R1967" s="121">
        <f>I1967/H1967</f>
        <v>0.31</v>
      </c>
      <c r="T1967" s="117">
        <f t="shared" si="138"/>
        <v>2131000</v>
      </c>
      <c r="U1967" s="117">
        <f t="shared" si="139"/>
        <v>0</v>
      </c>
    </row>
    <row r="1968" spans="1:29" x14ac:dyDescent="0.3">
      <c r="A1968" s="114">
        <v>290</v>
      </c>
      <c r="B1968" s="114" t="s">
        <v>405</v>
      </c>
      <c r="C1968" s="114" t="s">
        <v>1398</v>
      </c>
      <c r="D1968" s="114" t="s">
        <v>2079</v>
      </c>
      <c r="E1968" s="114" t="s">
        <v>2080</v>
      </c>
      <c r="F1968" s="115">
        <v>45909</v>
      </c>
      <c r="G1968" s="114" t="s">
        <v>2081</v>
      </c>
      <c r="H1968" s="116">
        <v>26162000</v>
      </c>
      <c r="I1968" s="116">
        <v>12819380</v>
      </c>
      <c r="J1968" s="116">
        <v>10877820</v>
      </c>
      <c r="K1968" s="116">
        <v>1941560</v>
      </c>
      <c r="L1968" s="116">
        <v>0</v>
      </c>
      <c r="M1968" s="116">
        <v>0</v>
      </c>
      <c r="N1968" s="116">
        <v>0</v>
      </c>
      <c r="O1968" s="116">
        <v>0</v>
      </c>
      <c r="P1968" s="120">
        <v>1941560</v>
      </c>
      <c r="Q1968" s="27" t="str">
        <f>IF(G1968="01 Jan 1900","Unregistered","Registered")</f>
        <v>Registered</v>
      </c>
      <c r="R1968" s="121">
        <f>I1968/H1968</f>
        <v>0.49</v>
      </c>
      <c r="T1968" s="117">
        <f t="shared" si="138"/>
        <v>1941560</v>
      </c>
      <c r="U1968" s="117">
        <f t="shared" si="139"/>
        <v>0</v>
      </c>
    </row>
    <row r="1969" spans="1:29" x14ac:dyDescent="0.3">
      <c r="A1969" s="114">
        <v>9487</v>
      </c>
      <c r="B1969" s="114" t="s">
        <v>405</v>
      </c>
      <c r="C1969" s="114" t="s">
        <v>1398</v>
      </c>
      <c r="D1969" s="114" t="s">
        <v>8644</v>
      </c>
      <c r="E1969" s="114" t="s">
        <v>8645</v>
      </c>
      <c r="F1969" s="115">
        <v>45986</v>
      </c>
      <c r="G1969" s="114" t="s">
        <v>8646</v>
      </c>
      <c r="H1969" s="116">
        <v>26647321</v>
      </c>
      <c r="I1969" s="116">
        <v>10392455</v>
      </c>
      <c r="J1969" s="116">
        <v>10392455</v>
      </c>
      <c r="K1969" s="116">
        <v>0</v>
      </c>
      <c r="L1969" s="116">
        <v>0</v>
      </c>
      <c r="M1969" s="116">
        <v>0</v>
      </c>
      <c r="N1969" s="116">
        <v>0</v>
      </c>
      <c r="O1969" s="116">
        <v>0</v>
      </c>
      <c r="P1969" s="120">
        <v>0</v>
      </c>
      <c r="Q1969" s="27" t="str">
        <f>IF(G1969="01 Jan 1900","Unregistered","Registered")</f>
        <v>Registered</v>
      </c>
      <c r="R1969" s="121">
        <f>I1969/H1969</f>
        <v>0.38999999286982734</v>
      </c>
      <c r="T1969" s="117">
        <f t="shared" si="138"/>
        <v>0</v>
      </c>
      <c r="U1969" s="117">
        <f t="shared" si="139"/>
        <v>0</v>
      </c>
    </row>
    <row r="1970" spans="1:29" x14ac:dyDescent="0.3">
      <c r="A1970" s="114">
        <v>9488</v>
      </c>
      <c r="B1970" s="114" t="s">
        <v>405</v>
      </c>
      <c r="C1970" s="114" t="s">
        <v>1398</v>
      </c>
      <c r="D1970" s="114" t="s">
        <v>8647</v>
      </c>
      <c r="E1970" s="114" t="s">
        <v>8648</v>
      </c>
      <c r="F1970" s="115">
        <v>45652</v>
      </c>
      <c r="G1970" s="114" t="s">
        <v>2796</v>
      </c>
      <c r="H1970" s="116">
        <v>21260000</v>
      </c>
      <c r="I1970" s="116">
        <v>10417400</v>
      </c>
      <c r="J1970" s="116">
        <v>10417400</v>
      </c>
      <c r="K1970" s="116">
        <v>0</v>
      </c>
      <c r="L1970" s="116">
        <v>0</v>
      </c>
      <c r="M1970" s="116">
        <v>0</v>
      </c>
      <c r="N1970" s="116">
        <v>0</v>
      </c>
      <c r="O1970" s="116">
        <v>0</v>
      </c>
      <c r="P1970" s="120">
        <v>0</v>
      </c>
      <c r="Q1970" s="27" t="str">
        <f>IF(G1970="01 Jan 1900","Unregistered","Registered")</f>
        <v>Registered</v>
      </c>
      <c r="R1970" s="121">
        <f>I1970/H1970</f>
        <v>0.49</v>
      </c>
      <c r="T1970" s="117">
        <f t="shared" si="138"/>
        <v>0</v>
      </c>
      <c r="U1970" s="117">
        <f t="shared" si="139"/>
        <v>0</v>
      </c>
    </row>
    <row r="1971" spans="1:29" x14ac:dyDescent="0.3">
      <c r="A1971" s="114">
        <v>10327</v>
      </c>
      <c r="B1971" s="114" t="s">
        <v>405</v>
      </c>
      <c r="C1971" s="114" t="s">
        <v>1398</v>
      </c>
      <c r="D1971" s="114" t="s">
        <v>9820</v>
      </c>
      <c r="E1971" s="114" t="s">
        <v>9821</v>
      </c>
      <c r="F1971" s="115">
        <v>45747</v>
      </c>
      <c r="G1971" s="114" t="s">
        <v>2802</v>
      </c>
      <c r="H1971" s="116">
        <v>24920000</v>
      </c>
      <c r="I1971" s="116">
        <v>12210800</v>
      </c>
      <c r="J1971" s="116">
        <v>12460000</v>
      </c>
      <c r="K1971" s="116">
        <v>-249200</v>
      </c>
      <c r="L1971" s="116">
        <v>0</v>
      </c>
      <c r="M1971" s="116">
        <v>0</v>
      </c>
      <c r="N1971" s="116">
        <v>0</v>
      </c>
      <c r="O1971" s="116">
        <v>0</v>
      </c>
      <c r="P1971" s="120">
        <v>0</v>
      </c>
      <c r="Q1971" s="27" t="str">
        <f>IF(G1971="01 Jan 1900","Unregistered","Registered")</f>
        <v>Registered</v>
      </c>
      <c r="R1971" s="121">
        <f>I1971/H1971</f>
        <v>0.49</v>
      </c>
      <c r="T1971" s="117">
        <f t="shared" si="138"/>
        <v>0</v>
      </c>
      <c r="U1971" s="117">
        <f t="shared" si="139"/>
        <v>-249200</v>
      </c>
    </row>
    <row r="1972" spans="1:29" x14ac:dyDescent="0.3">
      <c r="A1972" s="114">
        <v>10337</v>
      </c>
      <c r="B1972" s="114" t="s">
        <v>405</v>
      </c>
      <c r="C1972" s="114" t="s">
        <v>1398</v>
      </c>
      <c r="D1972" s="114" t="s">
        <v>9833</v>
      </c>
      <c r="E1972" s="114" t="s">
        <v>9834</v>
      </c>
      <c r="F1972" s="115">
        <v>45944</v>
      </c>
      <c r="G1972" s="114" t="s">
        <v>2221</v>
      </c>
      <c r="H1972" s="116">
        <v>28343750</v>
      </c>
      <c r="I1972" s="116">
        <v>13888438</v>
      </c>
      <c r="J1972" s="116">
        <v>14171876</v>
      </c>
      <c r="K1972" s="116">
        <v>-283438</v>
      </c>
      <c r="L1972" s="116">
        <v>0</v>
      </c>
      <c r="M1972" s="116">
        <v>0</v>
      </c>
      <c r="N1972" s="116">
        <v>0</v>
      </c>
      <c r="O1972" s="116">
        <v>0</v>
      </c>
      <c r="P1972" s="120">
        <v>0</v>
      </c>
      <c r="Q1972" s="27" t="str">
        <f>IF(G1972="01 Jan 1900","Unregistered","Registered")</f>
        <v>Registered</v>
      </c>
      <c r="R1972" s="121">
        <f>I1972/H1972</f>
        <v>0.49000001764057333</v>
      </c>
      <c r="T1972" s="117">
        <f t="shared" si="138"/>
        <v>0</v>
      </c>
      <c r="U1972" s="117">
        <f t="shared" si="139"/>
        <v>-283438</v>
      </c>
    </row>
    <row r="1973" spans="1:29" x14ac:dyDescent="0.3">
      <c r="A1973" s="114">
        <v>10338</v>
      </c>
      <c r="B1973" s="114" t="s">
        <v>405</v>
      </c>
      <c r="C1973" s="114" t="s">
        <v>1398</v>
      </c>
      <c r="D1973" s="114" t="s">
        <v>9835</v>
      </c>
      <c r="E1973" s="114" t="s">
        <v>9836</v>
      </c>
      <c r="F1973" s="115">
        <v>45944</v>
      </c>
      <c r="G1973" s="114" t="s">
        <v>2221</v>
      </c>
      <c r="H1973" s="116">
        <v>28343750</v>
      </c>
      <c r="I1973" s="116">
        <v>13888438</v>
      </c>
      <c r="J1973" s="116">
        <v>14171876</v>
      </c>
      <c r="K1973" s="116">
        <v>-283438</v>
      </c>
      <c r="L1973" s="116">
        <v>0</v>
      </c>
      <c r="M1973" s="116">
        <v>0</v>
      </c>
      <c r="N1973" s="116">
        <v>0</v>
      </c>
      <c r="O1973" s="116">
        <v>0</v>
      </c>
      <c r="P1973" s="120">
        <v>0</v>
      </c>
      <c r="Q1973" s="27" t="str">
        <f>IF(G1973="01 Jan 1900","Unregistered","Registered")</f>
        <v>Registered</v>
      </c>
      <c r="R1973" s="121">
        <f>I1973/H1973</f>
        <v>0.49000001764057333</v>
      </c>
      <c r="T1973" s="117">
        <f t="shared" si="138"/>
        <v>0</v>
      </c>
      <c r="U1973" s="117">
        <f t="shared" si="139"/>
        <v>-283438</v>
      </c>
    </row>
    <row r="1974" spans="1:29" x14ac:dyDescent="0.3">
      <c r="A1974" s="114">
        <v>10455</v>
      </c>
      <c r="B1974" s="114" t="s">
        <v>405</v>
      </c>
      <c r="C1974" s="114" t="s">
        <v>1398</v>
      </c>
      <c r="D1974" s="114" t="s">
        <v>10022</v>
      </c>
      <c r="E1974" s="114" t="s">
        <v>10023</v>
      </c>
      <c r="F1974" s="115">
        <v>45596</v>
      </c>
      <c r="G1974" s="114" t="s">
        <v>1825</v>
      </c>
      <c r="H1974" s="116">
        <v>21270000</v>
      </c>
      <c r="I1974" s="116">
        <v>5104800</v>
      </c>
      <c r="J1974" s="116">
        <v>6127000</v>
      </c>
      <c r="K1974" s="116">
        <v>-1022200</v>
      </c>
      <c r="L1974" s="116">
        <v>0</v>
      </c>
      <c r="M1974" s="116">
        <v>0</v>
      </c>
      <c r="N1974" s="116">
        <v>0</v>
      </c>
      <c r="O1974" s="116">
        <v>0</v>
      </c>
      <c r="P1974" s="120">
        <v>0</v>
      </c>
      <c r="Q1974" s="27" t="str">
        <f>IF(G1974="01 Jan 1900","Unregistered","Registered")</f>
        <v>Registered</v>
      </c>
      <c r="R1974" s="121">
        <f>I1974/H1974</f>
        <v>0.24</v>
      </c>
      <c r="T1974" s="117">
        <f t="shared" si="138"/>
        <v>0</v>
      </c>
      <c r="U1974" s="117">
        <f t="shared" si="139"/>
        <v>-1022200</v>
      </c>
    </row>
    <row r="1975" spans="1:29" x14ac:dyDescent="0.3">
      <c r="A1975" s="99">
        <v>10725</v>
      </c>
      <c r="B1975" s="99" t="s">
        <v>405</v>
      </c>
      <c r="C1975" s="99" t="s">
        <v>1398</v>
      </c>
      <c r="D1975" s="99" t="s">
        <v>10251</v>
      </c>
      <c r="E1975" s="99" t="s">
        <v>10252</v>
      </c>
      <c r="F1975" s="100">
        <v>45747</v>
      </c>
      <c r="G1975" s="99" t="s">
        <v>1898</v>
      </c>
      <c r="H1975" s="96">
        <v>31294643</v>
      </c>
      <c r="I1975" s="96">
        <f>H1975*R1975</f>
        <v>15334375.07</v>
      </c>
      <c r="J1975" s="96">
        <v>9000000</v>
      </c>
      <c r="K1975" s="96">
        <f>I1975-J1975</f>
        <v>6334375.0700000003</v>
      </c>
      <c r="L1975" s="97">
        <f>IF(AND($S1975&gt;=0,$S1975&lt;=30),$K1975,0)</f>
        <v>0</v>
      </c>
      <c r="M1975" s="97">
        <f>IF(AND($S1975&gt;=31,$S1975&lt;=60),$K1975,0)</f>
        <v>0</v>
      </c>
      <c r="N1975" s="97">
        <f>IF(AND($S1975&gt;=61,$S1975&lt;=90),$K1975,0)</f>
        <v>0</v>
      </c>
      <c r="O1975" s="97">
        <f>IF(AND($S1975&gt;=91,$S1975&lt;=120),$K1975,0)</f>
        <v>0</v>
      </c>
      <c r="P1975" s="98">
        <f>IF($S1975&gt;120,$K1975,0)</f>
        <v>6334375.0700000003</v>
      </c>
      <c r="Q1975" s="101" t="str">
        <f>IF(G1975="01 Jan 1900","Unregistered","Registered")</f>
        <v>Unregistered</v>
      </c>
      <c r="R1975" s="123">
        <v>0.49</v>
      </c>
      <c r="S1975" s="95">
        <f>DATE(2026,4,30)-F1975</f>
        <v>395</v>
      </c>
      <c r="T1975" s="101"/>
      <c r="U1975" s="101"/>
      <c r="V1975" s="101"/>
      <c r="W1975" s="101"/>
      <c r="X1975" s="101"/>
      <c r="Y1975" s="101"/>
      <c r="Z1975" s="101"/>
      <c r="AA1975" s="101"/>
      <c r="AB1975" s="101"/>
      <c r="AC1975" s="101"/>
    </row>
    <row r="1976" spans="1:29" x14ac:dyDescent="0.3">
      <c r="A1976" s="114">
        <v>10477</v>
      </c>
      <c r="B1976" s="114" t="s">
        <v>405</v>
      </c>
      <c r="C1976" s="114" t="s">
        <v>1398</v>
      </c>
      <c r="D1976" s="114" t="s">
        <v>10061</v>
      </c>
      <c r="E1976" s="114" t="s">
        <v>10062</v>
      </c>
      <c r="F1976" s="115">
        <v>45589</v>
      </c>
      <c r="G1976" s="114" t="s">
        <v>5815</v>
      </c>
      <c r="H1976" s="116">
        <v>25000000</v>
      </c>
      <c r="I1976" s="116">
        <v>10250000</v>
      </c>
      <c r="J1976" s="116">
        <v>11500000</v>
      </c>
      <c r="K1976" s="116">
        <v>-1250000</v>
      </c>
      <c r="L1976" s="116">
        <v>0</v>
      </c>
      <c r="M1976" s="116">
        <v>0</v>
      </c>
      <c r="N1976" s="116">
        <v>0</v>
      </c>
      <c r="O1976" s="116">
        <v>0</v>
      </c>
      <c r="P1976" s="120">
        <v>0</v>
      </c>
      <c r="Q1976" s="27" t="str">
        <f>IF(G1976="01 Jan 1900","Unregistered","Registered")</f>
        <v>Registered</v>
      </c>
      <c r="R1976" s="121">
        <f>I1976/H1976</f>
        <v>0.41</v>
      </c>
      <c r="T1976" s="117">
        <f t="shared" ref="T1976" si="140">L1976+M1976+N1976+O1976+P1976</f>
        <v>0</v>
      </c>
      <c r="U1976" s="117">
        <f t="shared" ref="U1976" si="141">K1976-T1976</f>
        <v>-1250000</v>
      </c>
    </row>
    <row r="1977" spans="1:29" x14ac:dyDescent="0.3">
      <c r="A1977" s="99">
        <v>10656</v>
      </c>
      <c r="B1977" s="99" t="s">
        <v>405</v>
      </c>
      <c r="C1977" s="99" t="s">
        <v>1398</v>
      </c>
      <c r="D1977" s="99" t="s">
        <v>10209</v>
      </c>
      <c r="E1977" s="99" t="s">
        <v>10210</v>
      </c>
      <c r="F1977" s="100">
        <v>45741</v>
      </c>
      <c r="G1977" s="99" t="s">
        <v>1898</v>
      </c>
      <c r="H1977" s="96">
        <v>21260000</v>
      </c>
      <c r="I1977" s="96">
        <f>H1977*R1977</f>
        <v>10417400</v>
      </c>
      <c r="J1977" s="96">
        <v>5500000</v>
      </c>
      <c r="K1977" s="96">
        <f>I1977-J1977</f>
        <v>4917400</v>
      </c>
      <c r="L1977" s="97">
        <f>IF(AND($S1977&gt;=0,$S1977&lt;=30),$K1977,0)</f>
        <v>0</v>
      </c>
      <c r="M1977" s="97">
        <f>IF(AND($S1977&gt;=31,$S1977&lt;=60),$K1977,0)</f>
        <v>0</v>
      </c>
      <c r="N1977" s="97">
        <f>IF(AND($S1977&gt;=61,$S1977&lt;=90),$K1977,0)</f>
        <v>0</v>
      </c>
      <c r="O1977" s="97">
        <f>IF(AND($S1977&gt;=91,$S1977&lt;=120),$K1977,0)</f>
        <v>0</v>
      </c>
      <c r="P1977" s="98">
        <f>IF($S1977&gt;120,$K1977,0)</f>
        <v>4917400</v>
      </c>
      <c r="Q1977" s="101" t="str">
        <f>IF(G1977="01 Jan 1900","Unregistered","Registered")</f>
        <v>Unregistered</v>
      </c>
      <c r="R1977" s="123">
        <v>0.49</v>
      </c>
      <c r="S1977" s="95">
        <f>DATE(2026,4,30)-F1977</f>
        <v>401</v>
      </c>
      <c r="T1977" s="101"/>
      <c r="U1977" s="101"/>
      <c r="V1977" s="101"/>
      <c r="W1977" s="101"/>
      <c r="X1977" s="101"/>
      <c r="Y1977" s="101"/>
      <c r="Z1977" s="101"/>
      <c r="AA1977" s="101"/>
      <c r="AB1977" s="101"/>
      <c r="AC1977" s="101"/>
    </row>
    <row r="1978" spans="1:29" x14ac:dyDescent="0.3">
      <c r="A1978" s="114">
        <v>10578</v>
      </c>
      <c r="B1978" s="114" t="s">
        <v>405</v>
      </c>
      <c r="C1978" s="114" t="s">
        <v>1398</v>
      </c>
      <c r="D1978" s="114" t="s">
        <v>10164</v>
      </c>
      <c r="E1978" s="114" t="s">
        <v>10165</v>
      </c>
      <c r="F1978" s="115">
        <v>45726</v>
      </c>
      <c r="G1978" s="114" t="s">
        <v>2495</v>
      </c>
      <c r="H1978" s="116">
        <v>26741100</v>
      </c>
      <c r="I1978" s="116">
        <v>8913700</v>
      </c>
      <c r="J1978" s="116">
        <v>12455000</v>
      </c>
      <c r="K1978" s="116">
        <v>-3541300</v>
      </c>
      <c r="L1978" s="116">
        <v>0</v>
      </c>
      <c r="M1978" s="116">
        <v>0</v>
      </c>
      <c r="N1978" s="116">
        <v>0</v>
      </c>
      <c r="O1978" s="116">
        <v>0</v>
      </c>
      <c r="P1978" s="120">
        <v>0</v>
      </c>
      <c r="Q1978" s="27" t="str">
        <f>IF(G1978="01 Jan 1900","Unregistered","Registered")</f>
        <v>Registered</v>
      </c>
      <c r="R1978" s="121">
        <f>I1978/H1978</f>
        <v>0.33333333333333331</v>
      </c>
      <c r="T1978" s="117">
        <f t="shared" ref="T1978:T1983" si="142">L1978+M1978+N1978+O1978+P1978</f>
        <v>0</v>
      </c>
      <c r="U1978" s="117">
        <f t="shared" ref="U1978:U1983" si="143">K1978-T1978</f>
        <v>-3541300</v>
      </c>
    </row>
    <row r="1979" spans="1:29" x14ac:dyDescent="0.3">
      <c r="A1979" s="114">
        <v>10692</v>
      </c>
      <c r="B1979" s="114" t="s">
        <v>405</v>
      </c>
      <c r="C1979" s="114" t="s">
        <v>1398</v>
      </c>
      <c r="D1979" s="114" t="s">
        <v>10223</v>
      </c>
      <c r="E1979" s="114" t="s">
        <v>10224</v>
      </c>
      <c r="F1979" s="115">
        <v>45747</v>
      </c>
      <c r="G1979" s="114" t="s">
        <v>2876</v>
      </c>
      <c r="H1979" s="116">
        <v>31741071</v>
      </c>
      <c r="I1979" s="116">
        <v>7300446</v>
      </c>
      <c r="J1979" s="116">
        <v>13648654</v>
      </c>
      <c r="K1979" s="116">
        <v>-6348208</v>
      </c>
      <c r="L1979" s="116">
        <v>0</v>
      </c>
      <c r="M1979" s="116">
        <v>0</v>
      </c>
      <c r="N1979" s="116">
        <v>0</v>
      </c>
      <c r="O1979" s="116">
        <v>0</v>
      </c>
      <c r="P1979" s="120">
        <v>0</v>
      </c>
      <c r="Q1979" s="27" t="str">
        <f>IF(G1979="01 Jan 1900","Unregistered","Registered")</f>
        <v>Registered</v>
      </c>
      <c r="R1979" s="121">
        <f>I1979/H1979</f>
        <v>0.22999998960337539</v>
      </c>
      <c r="T1979" s="117">
        <f t="shared" si="142"/>
        <v>0</v>
      </c>
      <c r="U1979" s="117">
        <f t="shared" si="143"/>
        <v>-6348208</v>
      </c>
    </row>
    <row r="1980" spans="1:29" x14ac:dyDescent="0.3">
      <c r="A1980" s="114">
        <v>10730</v>
      </c>
      <c r="B1980" s="114" t="s">
        <v>405</v>
      </c>
      <c r="C1980" s="114" t="s">
        <v>1398</v>
      </c>
      <c r="D1980" s="114" t="s">
        <v>10258</v>
      </c>
      <c r="E1980" s="114" t="s">
        <v>10259</v>
      </c>
      <c r="F1980" s="115">
        <v>45675</v>
      </c>
      <c r="G1980" s="114" t="s">
        <v>2569</v>
      </c>
      <c r="H1980" s="116">
        <v>28259000</v>
      </c>
      <c r="I1980" s="116">
        <v>4521440</v>
      </c>
      <c r="J1980" s="116">
        <v>14471000</v>
      </c>
      <c r="K1980" s="116">
        <v>-9949560</v>
      </c>
      <c r="L1980" s="116">
        <v>0</v>
      </c>
      <c r="M1980" s="116">
        <v>0</v>
      </c>
      <c r="N1980" s="116">
        <v>0</v>
      </c>
      <c r="O1980" s="116">
        <v>0</v>
      </c>
      <c r="P1980" s="120">
        <v>0</v>
      </c>
      <c r="Q1980" s="27" t="str">
        <f>IF(G1980="01 Jan 1900","Unregistered","Registered")</f>
        <v>Registered</v>
      </c>
      <c r="R1980" s="121">
        <f>I1980/H1980</f>
        <v>0.16</v>
      </c>
      <c r="T1980" s="117">
        <f t="shared" si="142"/>
        <v>0</v>
      </c>
      <c r="U1980" s="117">
        <f t="shared" si="143"/>
        <v>-9949560</v>
      </c>
    </row>
    <row r="1981" spans="1:29" x14ac:dyDescent="0.3">
      <c r="A1981" s="114">
        <v>10737</v>
      </c>
      <c r="B1981" s="114" t="s">
        <v>405</v>
      </c>
      <c r="C1981" s="114" t="s">
        <v>1398</v>
      </c>
      <c r="D1981" s="114" t="s">
        <v>10269</v>
      </c>
      <c r="E1981" s="114" t="s">
        <v>10270</v>
      </c>
      <c r="F1981" s="115">
        <v>45741</v>
      </c>
      <c r="G1981" s="114" t="s">
        <v>7463</v>
      </c>
      <c r="H1981" s="116">
        <v>22723214</v>
      </c>
      <c r="I1981" s="116">
        <v>11134375</v>
      </c>
      <c r="J1981" s="116">
        <v>21212121</v>
      </c>
      <c r="K1981" s="116">
        <v>-10077746</v>
      </c>
      <c r="L1981" s="116">
        <v>0</v>
      </c>
      <c r="M1981" s="116">
        <v>0</v>
      </c>
      <c r="N1981" s="116">
        <v>0</v>
      </c>
      <c r="O1981" s="116">
        <v>0</v>
      </c>
      <c r="P1981" s="120">
        <v>0</v>
      </c>
      <c r="Q1981" s="27" t="str">
        <f>IF(G1981="01 Jan 1900","Unregistered","Registered")</f>
        <v>Registered</v>
      </c>
      <c r="R1981" s="121">
        <f>I1981/H1981</f>
        <v>0.49000000616110029</v>
      </c>
      <c r="T1981" s="117">
        <f t="shared" si="142"/>
        <v>0</v>
      </c>
      <c r="U1981" s="117">
        <f t="shared" si="143"/>
        <v>-10077746</v>
      </c>
    </row>
    <row r="1982" spans="1:29" x14ac:dyDescent="0.3">
      <c r="A1982" s="114">
        <v>10744</v>
      </c>
      <c r="B1982" s="114" t="s">
        <v>405</v>
      </c>
      <c r="C1982" s="114" t="s">
        <v>1398</v>
      </c>
      <c r="D1982" s="114" t="s">
        <v>10277</v>
      </c>
      <c r="E1982" s="114" t="s">
        <v>10278</v>
      </c>
      <c r="F1982" s="115">
        <v>45625</v>
      </c>
      <c r="G1982" s="114" t="s">
        <v>2569</v>
      </c>
      <c r="H1982" s="116">
        <v>33598214</v>
      </c>
      <c r="I1982" s="116">
        <v>16463125</v>
      </c>
      <c r="J1982" s="116">
        <v>31279465</v>
      </c>
      <c r="K1982" s="116">
        <v>-14816340</v>
      </c>
      <c r="L1982" s="116">
        <v>0</v>
      </c>
      <c r="M1982" s="116">
        <v>0</v>
      </c>
      <c r="N1982" s="116">
        <v>0</v>
      </c>
      <c r="O1982" s="116">
        <v>0</v>
      </c>
      <c r="P1982" s="120">
        <v>0</v>
      </c>
      <c r="Q1982" s="27" t="str">
        <f>IF(G1982="01 Jan 1900","Unregistered","Registered")</f>
        <v>Registered</v>
      </c>
      <c r="R1982" s="121">
        <f>I1982/H1982</f>
        <v>0.49000000416688816</v>
      </c>
      <c r="T1982" s="117">
        <f t="shared" si="142"/>
        <v>0</v>
      </c>
      <c r="U1982" s="117">
        <f t="shared" si="143"/>
        <v>-14816340</v>
      </c>
    </row>
    <row r="1983" spans="1:29" x14ac:dyDescent="0.3">
      <c r="A1983" s="114">
        <v>11073</v>
      </c>
      <c r="B1983" s="114" t="s">
        <v>405</v>
      </c>
      <c r="C1983" s="114" t="s">
        <v>1398</v>
      </c>
      <c r="D1983" s="114" t="s">
        <v>10428</v>
      </c>
      <c r="E1983" s="114" t="s">
        <v>10429</v>
      </c>
      <c r="F1983" s="115">
        <v>46112</v>
      </c>
      <c r="G1983" s="114" t="s">
        <v>9623</v>
      </c>
      <c r="H1983" s="116">
        <v>27317857</v>
      </c>
      <c r="I1983" s="116">
        <v>0</v>
      </c>
      <c r="J1983" s="116"/>
      <c r="K1983" s="116">
        <f>I1983-J1983</f>
        <v>0</v>
      </c>
      <c r="L1983" s="116">
        <v>0</v>
      </c>
      <c r="M1983" s="116">
        <v>0</v>
      </c>
      <c r="N1983" s="116">
        <v>0</v>
      </c>
      <c r="O1983" s="116">
        <v>0</v>
      </c>
      <c r="P1983" s="120">
        <v>0</v>
      </c>
      <c r="Q1983" s="27" t="str">
        <f>IF(G1983="01 Jan 1900","Unregistered","Registered")</f>
        <v>Registered</v>
      </c>
      <c r="R1983" s="121">
        <f>I1983/H1983</f>
        <v>0</v>
      </c>
      <c r="T1983" s="117">
        <f t="shared" si="142"/>
        <v>0</v>
      </c>
      <c r="U1983" s="117">
        <f t="shared" si="143"/>
        <v>0</v>
      </c>
    </row>
    <row r="1984" spans="1:29" x14ac:dyDescent="0.3">
      <c r="A1984" s="99">
        <v>10395</v>
      </c>
      <c r="B1984" s="99" t="s">
        <v>405</v>
      </c>
      <c r="C1984" s="99" t="s">
        <v>1398</v>
      </c>
      <c r="D1984" s="99" t="s">
        <v>9925</v>
      </c>
      <c r="E1984" s="99" t="s">
        <v>9926</v>
      </c>
      <c r="F1984" s="100">
        <v>45561</v>
      </c>
      <c r="G1984" s="99" t="s">
        <v>1898</v>
      </c>
      <c r="H1984" s="96">
        <v>24920000</v>
      </c>
      <c r="I1984" s="96">
        <f t="shared" ref="I1984:I1988" si="144">H1984*R1984</f>
        <v>12210800</v>
      </c>
      <c r="J1984" s="96">
        <v>500000</v>
      </c>
      <c r="K1984" s="96">
        <f t="shared" ref="K1984:K1988" si="145">I1984-J1984</f>
        <v>11710800</v>
      </c>
      <c r="L1984" s="97">
        <f>IF(AND($S1984&gt;=0,$S1984&lt;=30),$K1984,0)</f>
        <v>0</v>
      </c>
      <c r="M1984" s="97">
        <f>IF(AND($S1984&gt;=31,$S1984&lt;=60),$K1984,0)</f>
        <v>0</v>
      </c>
      <c r="N1984" s="97">
        <f>IF(AND($S1984&gt;=61,$S1984&lt;=90),$K1984,0)</f>
        <v>0</v>
      </c>
      <c r="O1984" s="97">
        <f>IF(AND($S1984&gt;=91,$S1984&lt;=120),$K1984,0)</f>
        <v>0</v>
      </c>
      <c r="P1984" s="98">
        <f>IF($S1984&gt;120,$K1984,0)</f>
        <v>11710800</v>
      </c>
      <c r="Q1984" s="101" t="str">
        <f>IF(G1984="01 Jan 1900","Unregistered","Registered")</f>
        <v>Unregistered</v>
      </c>
      <c r="R1984" s="123">
        <v>0.49</v>
      </c>
      <c r="S1984" s="95">
        <f>DATE(2026,4,30)-F1984</f>
        <v>581</v>
      </c>
      <c r="T1984" s="101"/>
      <c r="U1984" s="101"/>
      <c r="V1984" s="101"/>
      <c r="W1984" s="101"/>
      <c r="X1984" s="101"/>
      <c r="Y1984" s="101"/>
      <c r="Z1984" s="101"/>
      <c r="AA1984" s="101"/>
      <c r="AB1984" s="101"/>
      <c r="AC1984" s="101"/>
    </row>
    <row r="1985" spans="1:29" x14ac:dyDescent="0.3">
      <c r="A1985" s="99">
        <v>10533</v>
      </c>
      <c r="B1985" s="99" t="s">
        <v>405</v>
      </c>
      <c r="C1985" s="99" t="s">
        <v>1398</v>
      </c>
      <c r="D1985" s="99" t="s">
        <v>10134</v>
      </c>
      <c r="E1985" s="99" t="s">
        <v>10109</v>
      </c>
      <c r="F1985" s="100">
        <v>45561</v>
      </c>
      <c r="G1985" s="99" t="s">
        <v>1898</v>
      </c>
      <c r="H1985" s="96">
        <v>24920000</v>
      </c>
      <c r="I1985" s="96">
        <f t="shared" si="144"/>
        <v>12210800</v>
      </c>
      <c r="J1985" s="96">
        <v>2500000</v>
      </c>
      <c r="K1985" s="96">
        <f t="shared" si="145"/>
        <v>9710800</v>
      </c>
      <c r="L1985" s="97">
        <f>IF(AND($S1985&gt;=0,$S1985&lt;=30),$K1985,0)</f>
        <v>0</v>
      </c>
      <c r="M1985" s="97">
        <f>IF(AND($S1985&gt;=31,$S1985&lt;=60),$K1985,0)</f>
        <v>0</v>
      </c>
      <c r="N1985" s="97">
        <f>IF(AND($S1985&gt;=61,$S1985&lt;=90),$K1985,0)</f>
        <v>0</v>
      </c>
      <c r="O1985" s="97">
        <f>IF(AND($S1985&gt;=91,$S1985&lt;=120),$K1985,0)</f>
        <v>0</v>
      </c>
      <c r="P1985" s="98">
        <f>IF($S1985&gt;120,$K1985,0)</f>
        <v>9710800</v>
      </c>
      <c r="Q1985" s="101" t="str">
        <f>IF(G1985="01 Jan 1900","Unregistered","Registered")</f>
        <v>Unregistered</v>
      </c>
      <c r="R1985" s="123">
        <v>0.49</v>
      </c>
      <c r="S1985" s="95">
        <f>DATE(2026,4,30)-F1985</f>
        <v>581</v>
      </c>
      <c r="T1985" s="101"/>
      <c r="U1985" s="101"/>
      <c r="V1985" s="101"/>
      <c r="W1985" s="101"/>
      <c r="X1985" s="101"/>
      <c r="Y1985" s="101"/>
      <c r="Z1985" s="101"/>
      <c r="AA1985" s="101"/>
      <c r="AB1985" s="101"/>
      <c r="AC1985" s="101"/>
    </row>
    <row r="1986" spans="1:29" x14ac:dyDescent="0.3">
      <c r="A1986" s="99">
        <v>10394</v>
      </c>
      <c r="B1986" s="99" t="s">
        <v>405</v>
      </c>
      <c r="C1986" s="99" t="s">
        <v>1398</v>
      </c>
      <c r="D1986" s="99" t="s">
        <v>9923</v>
      </c>
      <c r="E1986" s="99" t="s">
        <v>9924</v>
      </c>
      <c r="F1986" s="100">
        <v>45502</v>
      </c>
      <c r="G1986" s="99" t="s">
        <v>1898</v>
      </c>
      <c r="H1986" s="96">
        <v>24000000</v>
      </c>
      <c r="I1986" s="96">
        <f t="shared" si="144"/>
        <v>11760000</v>
      </c>
      <c r="J1986" s="96">
        <v>500000</v>
      </c>
      <c r="K1986" s="96">
        <f t="shared" si="145"/>
        <v>11260000</v>
      </c>
      <c r="L1986" s="97">
        <f>IF(AND($S1986&gt;=0,$S1986&lt;=30),$K1986,0)</f>
        <v>0</v>
      </c>
      <c r="M1986" s="97">
        <f>IF(AND($S1986&gt;=31,$S1986&lt;=60),$K1986,0)</f>
        <v>0</v>
      </c>
      <c r="N1986" s="97">
        <f>IF(AND($S1986&gt;=61,$S1986&lt;=90),$K1986,0)</f>
        <v>0</v>
      </c>
      <c r="O1986" s="97">
        <f>IF(AND($S1986&gt;=91,$S1986&lt;=120),$K1986,0)</f>
        <v>0</v>
      </c>
      <c r="P1986" s="98">
        <f>IF($S1986&gt;120,$K1986,0)</f>
        <v>11260000</v>
      </c>
      <c r="Q1986" s="101" t="str">
        <f>IF(G1986="01 Jan 1900","Unregistered","Registered")</f>
        <v>Unregistered</v>
      </c>
      <c r="R1986" s="123">
        <v>0.49</v>
      </c>
      <c r="S1986" s="95">
        <f>DATE(2026,4,30)-F1986</f>
        <v>640</v>
      </c>
      <c r="T1986" s="101"/>
      <c r="U1986" s="101"/>
      <c r="V1986" s="101"/>
      <c r="W1986" s="101"/>
      <c r="X1986" s="101"/>
      <c r="Y1986" s="101"/>
      <c r="Z1986" s="101"/>
      <c r="AA1986" s="101"/>
      <c r="AB1986" s="101"/>
      <c r="AC1986" s="101"/>
    </row>
    <row r="1987" spans="1:29" x14ac:dyDescent="0.3">
      <c r="A1987" s="99">
        <v>10635</v>
      </c>
      <c r="B1987" s="99" t="s">
        <v>405</v>
      </c>
      <c r="C1987" s="99" t="s">
        <v>1398</v>
      </c>
      <c r="D1987" s="99" t="s">
        <v>10202</v>
      </c>
      <c r="E1987" s="99" t="s">
        <v>10203</v>
      </c>
      <c r="F1987" s="100">
        <v>45502</v>
      </c>
      <c r="G1987" s="99" t="s">
        <v>1898</v>
      </c>
      <c r="H1987" s="96">
        <v>21270000</v>
      </c>
      <c r="I1987" s="96">
        <f t="shared" si="144"/>
        <v>10422300</v>
      </c>
      <c r="J1987" s="96">
        <v>5200000</v>
      </c>
      <c r="K1987" s="96">
        <f t="shared" si="145"/>
        <v>5222300</v>
      </c>
      <c r="L1987" s="97">
        <f>IF(AND($S1987&gt;=0,$S1987&lt;=30),$K1987,0)</f>
        <v>0</v>
      </c>
      <c r="M1987" s="97">
        <f>IF(AND($S1987&gt;=31,$S1987&lt;=60),$K1987,0)</f>
        <v>0</v>
      </c>
      <c r="N1987" s="97">
        <f>IF(AND($S1987&gt;=61,$S1987&lt;=90),$K1987,0)</f>
        <v>0</v>
      </c>
      <c r="O1987" s="97">
        <f>IF(AND($S1987&gt;=91,$S1987&lt;=120),$K1987,0)</f>
        <v>0</v>
      </c>
      <c r="P1987" s="98">
        <f>IF($S1987&gt;120,$K1987,0)</f>
        <v>5222300</v>
      </c>
      <c r="Q1987" s="101" t="str">
        <f>IF(G1987="01 Jan 1900","Unregistered","Registered")</f>
        <v>Unregistered</v>
      </c>
      <c r="R1987" s="123">
        <v>0.49</v>
      </c>
      <c r="S1987" s="95">
        <f>DATE(2026,4,30)-F1987</f>
        <v>640</v>
      </c>
      <c r="T1987" s="101"/>
      <c r="U1987" s="101"/>
      <c r="V1987" s="101"/>
      <c r="W1987" s="101"/>
      <c r="X1987" s="101"/>
      <c r="Y1987" s="101"/>
      <c r="Z1987" s="101"/>
      <c r="AA1987" s="101"/>
      <c r="AB1987" s="101"/>
      <c r="AC1987" s="101"/>
    </row>
    <row r="1988" spans="1:29" x14ac:dyDescent="0.3">
      <c r="A1988" s="99">
        <v>10513</v>
      </c>
      <c r="B1988" s="99" t="s">
        <v>405</v>
      </c>
      <c r="C1988" s="99" t="s">
        <v>1398</v>
      </c>
      <c r="D1988" s="99" t="s">
        <v>10108</v>
      </c>
      <c r="E1988" s="99" t="s">
        <v>10109</v>
      </c>
      <c r="F1988" s="100">
        <v>45443</v>
      </c>
      <c r="G1988" s="99" t="s">
        <v>1898</v>
      </c>
      <c r="H1988" s="96">
        <v>24920000</v>
      </c>
      <c r="I1988" s="96">
        <f t="shared" si="144"/>
        <v>12210800</v>
      </c>
      <c r="J1988" s="96">
        <v>2000000</v>
      </c>
      <c r="K1988" s="96">
        <f t="shared" si="145"/>
        <v>10210800</v>
      </c>
      <c r="L1988" s="97">
        <f>IF(AND($S1988&gt;=0,$S1988&lt;=30),$K1988,0)</f>
        <v>0</v>
      </c>
      <c r="M1988" s="97">
        <f>IF(AND($S1988&gt;=31,$S1988&lt;=60),$K1988,0)</f>
        <v>0</v>
      </c>
      <c r="N1988" s="97">
        <f>IF(AND($S1988&gt;=61,$S1988&lt;=90),$K1988,0)</f>
        <v>0</v>
      </c>
      <c r="O1988" s="97">
        <f>IF(AND($S1988&gt;=91,$S1988&lt;=120),$K1988,0)</f>
        <v>0</v>
      </c>
      <c r="P1988" s="98">
        <f>IF($S1988&gt;120,$K1988,0)</f>
        <v>10210800</v>
      </c>
      <c r="Q1988" s="101" t="str">
        <f>IF(G1988="01 Jan 1900","Unregistered","Registered")</f>
        <v>Unregistered</v>
      </c>
      <c r="R1988" s="123">
        <v>0.49</v>
      </c>
      <c r="S1988" s="95">
        <f>DATE(2026,4,30)-F1988</f>
        <v>699</v>
      </c>
      <c r="T1988" s="101"/>
      <c r="U1988" s="101"/>
      <c r="V1988" s="101"/>
      <c r="W1988" s="101"/>
      <c r="X1988" s="101"/>
      <c r="Y1988" s="101"/>
      <c r="Z1988" s="101"/>
      <c r="AA1988" s="101"/>
      <c r="AB1988" s="101"/>
      <c r="AC1988" s="101"/>
    </row>
    <row r="1989" spans="1:29" x14ac:dyDescent="0.3">
      <c r="A1989" s="114">
        <v>384</v>
      </c>
      <c r="B1989" s="114" t="s">
        <v>1759</v>
      </c>
      <c r="C1989" s="114" t="s">
        <v>2294</v>
      </c>
      <c r="D1989" s="114" t="s">
        <v>2295</v>
      </c>
      <c r="E1989" s="114" t="s">
        <v>2296</v>
      </c>
      <c r="F1989" s="115">
        <v>46111</v>
      </c>
      <c r="G1989" s="114" t="s">
        <v>2187</v>
      </c>
      <c r="H1989" s="116">
        <v>2217900</v>
      </c>
      <c r="I1989" s="116">
        <v>1441635</v>
      </c>
      <c r="J1989" s="116">
        <v>117800</v>
      </c>
      <c r="K1989" s="116">
        <v>1323835</v>
      </c>
      <c r="L1989" s="116">
        <v>1323835</v>
      </c>
      <c r="M1989" s="116">
        <v>0</v>
      </c>
      <c r="N1989" s="116">
        <v>0</v>
      </c>
      <c r="O1989" s="116">
        <v>0</v>
      </c>
      <c r="P1989" s="120">
        <v>0</v>
      </c>
      <c r="Q1989" s="27" t="str">
        <f>IF(G1989="01 Jan 1900","Unregistered","Registered")</f>
        <v>Registered</v>
      </c>
      <c r="R1989" s="121">
        <f>I1989/H1989</f>
        <v>0.65</v>
      </c>
      <c r="T1989" s="117">
        <f t="shared" ref="T1989:T2052" si="146">L1989+M1989+N1989+O1989+P1989</f>
        <v>1323835</v>
      </c>
      <c r="U1989" s="117">
        <f t="shared" ref="U1989:U2052" si="147">K1989-T1989</f>
        <v>0</v>
      </c>
    </row>
    <row r="1990" spans="1:29" x14ac:dyDescent="0.3">
      <c r="A1990" s="114">
        <v>408</v>
      </c>
      <c r="B1990" s="114" t="s">
        <v>1759</v>
      </c>
      <c r="C1990" s="114" t="s">
        <v>2294</v>
      </c>
      <c r="D1990" s="114" t="s">
        <v>2340</v>
      </c>
      <c r="E1990" s="114" t="s">
        <v>2341</v>
      </c>
      <c r="F1990" s="115">
        <v>46110</v>
      </c>
      <c r="G1990" s="114" t="s">
        <v>1477</v>
      </c>
      <c r="H1990" s="116">
        <v>2265800</v>
      </c>
      <c r="I1990" s="116">
        <v>1472770</v>
      </c>
      <c r="J1990" s="116">
        <v>244780</v>
      </c>
      <c r="K1990" s="116">
        <v>1227990</v>
      </c>
      <c r="L1990" s="116">
        <v>1227990</v>
      </c>
      <c r="M1990" s="116">
        <v>0</v>
      </c>
      <c r="N1990" s="116">
        <v>0</v>
      </c>
      <c r="O1990" s="116">
        <v>0</v>
      </c>
      <c r="P1990" s="120">
        <v>0</v>
      </c>
      <c r="Q1990" s="27" t="str">
        <f>IF(G1990="01 Jan 1900","Unregistered","Registered")</f>
        <v>Registered</v>
      </c>
      <c r="R1990" s="121">
        <f>I1990/H1990</f>
        <v>0.65</v>
      </c>
      <c r="T1990" s="117">
        <f t="shared" si="146"/>
        <v>1227990</v>
      </c>
      <c r="U1990" s="117">
        <f t="shared" si="147"/>
        <v>0</v>
      </c>
    </row>
    <row r="1991" spans="1:29" x14ac:dyDescent="0.3">
      <c r="A1991" s="114">
        <v>415</v>
      </c>
      <c r="B1991" s="114" t="s">
        <v>1759</v>
      </c>
      <c r="C1991" s="114" t="s">
        <v>2294</v>
      </c>
      <c r="D1991" s="114" t="s">
        <v>2356</v>
      </c>
      <c r="E1991" s="114" t="s">
        <v>2357</v>
      </c>
      <c r="F1991" s="115">
        <v>46097</v>
      </c>
      <c r="G1991" s="114" t="s">
        <v>1612</v>
      </c>
      <c r="H1991" s="116">
        <v>2217900</v>
      </c>
      <c r="I1991" s="116">
        <v>1441635</v>
      </c>
      <c r="J1991" s="116">
        <v>239590</v>
      </c>
      <c r="K1991" s="116">
        <v>1202045</v>
      </c>
      <c r="L1991" s="116">
        <v>0</v>
      </c>
      <c r="M1991" s="116">
        <v>1202045</v>
      </c>
      <c r="N1991" s="116">
        <v>0</v>
      </c>
      <c r="O1991" s="116">
        <v>0</v>
      </c>
      <c r="P1991" s="120">
        <v>0</v>
      </c>
      <c r="Q1991" s="27" t="str">
        <f>IF(G1991="01 Jan 1900","Unregistered","Registered")</f>
        <v>Registered</v>
      </c>
      <c r="R1991" s="121">
        <f>I1991/H1991</f>
        <v>0.65</v>
      </c>
      <c r="T1991" s="117">
        <f t="shared" si="146"/>
        <v>1202045</v>
      </c>
      <c r="U1991" s="117">
        <f t="shared" si="147"/>
        <v>0</v>
      </c>
    </row>
    <row r="1992" spans="1:29" x14ac:dyDescent="0.3">
      <c r="A1992" s="114">
        <v>416</v>
      </c>
      <c r="B1992" s="114" t="s">
        <v>1759</v>
      </c>
      <c r="C1992" s="114" t="s">
        <v>2294</v>
      </c>
      <c r="D1992" s="114" t="s">
        <v>2358</v>
      </c>
      <c r="E1992" s="114" t="s">
        <v>2359</v>
      </c>
      <c r="F1992" s="115">
        <v>46102</v>
      </c>
      <c r="G1992" s="114" t="s">
        <v>1847</v>
      </c>
      <c r="H1992" s="116">
        <v>2217900</v>
      </c>
      <c r="I1992" s="116">
        <v>1441635</v>
      </c>
      <c r="J1992" s="116">
        <v>239590</v>
      </c>
      <c r="K1992" s="116">
        <v>1202045</v>
      </c>
      <c r="L1992" s="116">
        <v>1202045</v>
      </c>
      <c r="M1992" s="116">
        <v>0</v>
      </c>
      <c r="N1992" s="116">
        <v>0</v>
      </c>
      <c r="O1992" s="116">
        <v>0</v>
      </c>
      <c r="P1992" s="120">
        <v>0</v>
      </c>
      <c r="Q1992" s="27" t="str">
        <f>IF(G1992="01 Jan 1900","Unregistered","Registered")</f>
        <v>Registered</v>
      </c>
      <c r="R1992" s="121">
        <f>I1992/H1992</f>
        <v>0.65</v>
      </c>
      <c r="T1992" s="117">
        <f t="shared" si="146"/>
        <v>1202045</v>
      </c>
      <c r="U1992" s="117">
        <f t="shared" si="147"/>
        <v>0</v>
      </c>
    </row>
    <row r="1993" spans="1:29" x14ac:dyDescent="0.3">
      <c r="A1993" s="114">
        <v>417</v>
      </c>
      <c r="B1993" s="114" t="s">
        <v>1759</v>
      </c>
      <c r="C1993" s="114" t="s">
        <v>2294</v>
      </c>
      <c r="D1993" s="114" t="s">
        <v>2360</v>
      </c>
      <c r="E1993" s="114" t="s">
        <v>2361</v>
      </c>
      <c r="F1993" s="115">
        <v>46106</v>
      </c>
      <c r="G1993" s="114" t="s">
        <v>1847</v>
      </c>
      <c r="H1993" s="116">
        <v>2217900</v>
      </c>
      <c r="I1993" s="116">
        <v>1441635</v>
      </c>
      <c r="J1993" s="116">
        <v>239590</v>
      </c>
      <c r="K1993" s="116">
        <v>1202045</v>
      </c>
      <c r="L1993" s="116">
        <v>1202045</v>
      </c>
      <c r="M1993" s="116">
        <v>0</v>
      </c>
      <c r="N1993" s="116">
        <v>0</v>
      </c>
      <c r="O1993" s="116">
        <v>0</v>
      </c>
      <c r="P1993" s="120">
        <v>0</v>
      </c>
      <c r="Q1993" s="27" t="str">
        <f>IF(G1993="01 Jan 1900","Unregistered","Registered")</f>
        <v>Registered</v>
      </c>
      <c r="R1993" s="121">
        <f>I1993/H1993</f>
        <v>0.65</v>
      </c>
      <c r="T1993" s="117">
        <f t="shared" si="146"/>
        <v>1202045</v>
      </c>
      <c r="U1993" s="117">
        <f t="shared" si="147"/>
        <v>0</v>
      </c>
    </row>
    <row r="1994" spans="1:29" x14ac:dyDescent="0.3">
      <c r="A1994" s="114">
        <v>418</v>
      </c>
      <c r="B1994" s="114" t="s">
        <v>1759</v>
      </c>
      <c r="C1994" s="114" t="s">
        <v>2294</v>
      </c>
      <c r="D1994" s="114" t="s">
        <v>2362</v>
      </c>
      <c r="E1994" s="114" t="s">
        <v>2363</v>
      </c>
      <c r="F1994" s="115">
        <v>46104</v>
      </c>
      <c r="G1994" s="114" t="s">
        <v>1612</v>
      </c>
      <c r="H1994" s="116">
        <v>2217900</v>
      </c>
      <c r="I1994" s="116">
        <v>1441635</v>
      </c>
      <c r="J1994" s="116">
        <v>239590</v>
      </c>
      <c r="K1994" s="116">
        <v>1202045</v>
      </c>
      <c r="L1994" s="116">
        <v>0</v>
      </c>
      <c r="M1994" s="116">
        <v>1202045</v>
      </c>
      <c r="N1994" s="116">
        <v>0</v>
      </c>
      <c r="O1994" s="116">
        <v>0</v>
      </c>
      <c r="P1994" s="120">
        <v>0</v>
      </c>
      <c r="Q1994" s="27" t="str">
        <f>IF(G1994="01 Jan 1900","Unregistered","Registered")</f>
        <v>Registered</v>
      </c>
      <c r="R1994" s="121">
        <f>I1994/H1994</f>
        <v>0.65</v>
      </c>
      <c r="T1994" s="117">
        <f t="shared" si="146"/>
        <v>1202045</v>
      </c>
      <c r="U1994" s="117">
        <f t="shared" si="147"/>
        <v>0</v>
      </c>
    </row>
    <row r="1995" spans="1:29" x14ac:dyDescent="0.3">
      <c r="A1995" s="114">
        <v>419</v>
      </c>
      <c r="B1995" s="114" t="s">
        <v>1759</v>
      </c>
      <c r="C1995" s="114" t="s">
        <v>2294</v>
      </c>
      <c r="D1995" s="114" t="s">
        <v>2364</v>
      </c>
      <c r="E1995" s="114" t="s">
        <v>2365</v>
      </c>
      <c r="F1995" s="115">
        <v>46102</v>
      </c>
      <c r="G1995" s="114" t="s">
        <v>1744</v>
      </c>
      <c r="H1995" s="116">
        <v>2217900</v>
      </c>
      <c r="I1995" s="116">
        <v>1441635</v>
      </c>
      <c r="J1995" s="116">
        <v>239590</v>
      </c>
      <c r="K1995" s="116">
        <v>1202045</v>
      </c>
      <c r="L1995" s="116">
        <v>1202045</v>
      </c>
      <c r="M1995" s="116">
        <v>0</v>
      </c>
      <c r="N1995" s="116">
        <v>0</v>
      </c>
      <c r="O1995" s="116">
        <v>0</v>
      </c>
      <c r="P1995" s="120">
        <v>0</v>
      </c>
      <c r="Q1995" s="27" t="str">
        <f>IF(G1995="01 Jan 1900","Unregistered","Registered")</f>
        <v>Registered</v>
      </c>
      <c r="R1995" s="121">
        <f>I1995/H1995</f>
        <v>0.65</v>
      </c>
      <c r="T1995" s="117">
        <f t="shared" si="146"/>
        <v>1202045</v>
      </c>
      <c r="U1995" s="117">
        <f t="shared" si="147"/>
        <v>0</v>
      </c>
    </row>
    <row r="1996" spans="1:29" x14ac:dyDescent="0.3">
      <c r="A1996" s="114">
        <v>420</v>
      </c>
      <c r="B1996" s="114" t="s">
        <v>1759</v>
      </c>
      <c r="C1996" s="114" t="s">
        <v>2294</v>
      </c>
      <c r="D1996" s="114" t="s">
        <v>2366</v>
      </c>
      <c r="E1996" s="114" t="s">
        <v>2367</v>
      </c>
      <c r="F1996" s="115">
        <v>46111</v>
      </c>
      <c r="G1996" s="114" t="s">
        <v>1477</v>
      </c>
      <c r="H1996" s="116">
        <v>2217900</v>
      </c>
      <c r="I1996" s="116">
        <v>1441635</v>
      </c>
      <c r="J1996" s="116">
        <v>239590</v>
      </c>
      <c r="K1996" s="116">
        <v>1202045</v>
      </c>
      <c r="L1996" s="116">
        <v>1202045</v>
      </c>
      <c r="M1996" s="116">
        <v>0</v>
      </c>
      <c r="N1996" s="116">
        <v>0</v>
      </c>
      <c r="O1996" s="116">
        <v>0</v>
      </c>
      <c r="P1996" s="120">
        <v>0</v>
      </c>
      <c r="Q1996" s="27" t="str">
        <f>IF(G1996="01 Jan 1900","Unregistered","Registered")</f>
        <v>Registered</v>
      </c>
      <c r="R1996" s="121">
        <f>I1996/H1996</f>
        <v>0.65</v>
      </c>
      <c r="T1996" s="117">
        <f t="shared" si="146"/>
        <v>1202045</v>
      </c>
      <c r="U1996" s="117">
        <f t="shared" si="147"/>
        <v>0</v>
      </c>
    </row>
    <row r="1997" spans="1:29" x14ac:dyDescent="0.3">
      <c r="A1997" s="114">
        <v>421</v>
      </c>
      <c r="B1997" s="114" t="s">
        <v>1759</v>
      </c>
      <c r="C1997" s="114" t="s">
        <v>2294</v>
      </c>
      <c r="D1997" s="114" t="s">
        <v>2368</v>
      </c>
      <c r="E1997" s="114" t="s">
        <v>2369</v>
      </c>
      <c r="F1997" s="115">
        <v>46104</v>
      </c>
      <c r="G1997" s="114" t="s">
        <v>1612</v>
      </c>
      <c r="H1997" s="116">
        <v>2217900</v>
      </c>
      <c r="I1997" s="116">
        <v>1441635</v>
      </c>
      <c r="J1997" s="116">
        <v>239590</v>
      </c>
      <c r="K1997" s="116">
        <v>1202045</v>
      </c>
      <c r="L1997" s="116">
        <v>0</v>
      </c>
      <c r="M1997" s="116">
        <v>1202045</v>
      </c>
      <c r="N1997" s="116">
        <v>0</v>
      </c>
      <c r="O1997" s="116">
        <v>0</v>
      </c>
      <c r="P1997" s="120">
        <v>0</v>
      </c>
      <c r="Q1997" s="27" t="str">
        <f>IF(G1997="01 Jan 1900","Unregistered","Registered")</f>
        <v>Registered</v>
      </c>
      <c r="R1997" s="121">
        <f>I1997/H1997</f>
        <v>0.65</v>
      </c>
      <c r="T1997" s="117">
        <f t="shared" si="146"/>
        <v>1202045</v>
      </c>
      <c r="U1997" s="117">
        <f t="shared" si="147"/>
        <v>0</v>
      </c>
    </row>
    <row r="1998" spans="1:29" x14ac:dyDescent="0.3">
      <c r="A1998" s="114">
        <v>859</v>
      </c>
      <c r="B1998" s="114" t="s">
        <v>1759</v>
      </c>
      <c r="C1998" s="114" t="s">
        <v>2294</v>
      </c>
      <c r="D1998" s="114" t="s">
        <v>3450</v>
      </c>
      <c r="E1998" s="114" t="s">
        <v>3451</v>
      </c>
      <c r="F1998" s="115">
        <v>45716</v>
      </c>
      <c r="G1998" s="114" t="s">
        <v>3452</v>
      </c>
      <c r="H1998" s="116">
        <v>2189000</v>
      </c>
      <c r="I1998" s="116">
        <v>1422850</v>
      </c>
      <c r="J1998" s="116">
        <v>986501</v>
      </c>
      <c r="K1998" s="116">
        <v>436349</v>
      </c>
      <c r="L1998" s="116">
        <v>87560</v>
      </c>
      <c r="M1998" s="116">
        <v>0</v>
      </c>
      <c r="N1998" s="116">
        <v>0</v>
      </c>
      <c r="O1998" s="116">
        <v>87560</v>
      </c>
      <c r="P1998" s="120">
        <v>261229</v>
      </c>
      <c r="Q1998" s="27" t="str">
        <f>IF(G1998="01 Jan 1900","Unregistered","Registered")</f>
        <v>Registered</v>
      </c>
      <c r="R1998" s="121">
        <f>I1998/H1998</f>
        <v>0.65</v>
      </c>
      <c r="T1998" s="117">
        <f t="shared" si="146"/>
        <v>436349</v>
      </c>
      <c r="U1998" s="117">
        <f t="shared" si="147"/>
        <v>0</v>
      </c>
    </row>
    <row r="1999" spans="1:29" x14ac:dyDescent="0.3">
      <c r="A1999" s="114">
        <v>1213</v>
      </c>
      <c r="B1999" s="114" t="s">
        <v>1759</v>
      </c>
      <c r="C1999" s="114" t="s">
        <v>2294</v>
      </c>
      <c r="D1999" s="114" t="s">
        <v>4264</v>
      </c>
      <c r="E1999" s="114" t="s">
        <v>4265</v>
      </c>
      <c r="F1999" s="115">
        <v>46098</v>
      </c>
      <c r="G1999" s="114" t="s">
        <v>1744</v>
      </c>
      <c r="H1999" s="116">
        <v>2217900</v>
      </c>
      <c r="I1999" s="116">
        <v>1441635</v>
      </c>
      <c r="J1999" s="116">
        <v>1239590</v>
      </c>
      <c r="K1999" s="116">
        <v>202045</v>
      </c>
      <c r="L1999" s="116">
        <v>202045</v>
      </c>
      <c r="M1999" s="116">
        <v>0</v>
      </c>
      <c r="N1999" s="116">
        <v>0</v>
      </c>
      <c r="O1999" s="116">
        <v>0</v>
      </c>
      <c r="P1999" s="120">
        <v>0</v>
      </c>
      <c r="Q1999" s="27" t="str">
        <f>IF(G1999="01 Jan 1900","Unregistered","Registered")</f>
        <v>Registered</v>
      </c>
      <c r="R1999" s="121">
        <f>I1999/H1999</f>
        <v>0.65</v>
      </c>
      <c r="T1999" s="117">
        <f t="shared" si="146"/>
        <v>202045</v>
      </c>
      <c r="U1999" s="117">
        <f t="shared" si="147"/>
        <v>0</v>
      </c>
    </row>
    <row r="2000" spans="1:29" x14ac:dyDescent="0.3">
      <c r="A2000" s="114">
        <v>1298</v>
      </c>
      <c r="B2000" s="114" t="s">
        <v>1759</v>
      </c>
      <c r="C2000" s="114" t="s">
        <v>2294</v>
      </c>
      <c r="D2000" s="114" t="s">
        <v>4438</v>
      </c>
      <c r="E2000" s="114" t="s">
        <v>4439</v>
      </c>
      <c r="F2000" s="115">
        <v>45716</v>
      </c>
      <c r="G2000" s="114" t="s">
        <v>4302</v>
      </c>
      <c r="H2000" s="116">
        <v>2265800</v>
      </c>
      <c r="I2000" s="116">
        <v>1472770</v>
      </c>
      <c r="J2000" s="116">
        <v>1382138</v>
      </c>
      <c r="K2000" s="116">
        <v>90632</v>
      </c>
      <c r="L2000" s="116">
        <v>90632</v>
      </c>
      <c r="M2000" s="116">
        <v>0</v>
      </c>
      <c r="N2000" s="116">
        <v>0</v>
      </c>
      <c r="O2000" s="116">
        <v>0</v>
      </c>
      <c r="P2000" s="120">
        <v>0</v>
      </c>
      <c r="Q2000" s="27" t="str">
        <f>IF(G2000="01 Jan 1900","Unregistered","Registered")</f>
        <v>Registered</v>
      </c>
      <c r="R2000" s="121">
        <f>I2000/H2000</f>
        <v>0.65</v>
      </c>
      <c r="T2000" s="117">
        <f t="shared" si="146"/>
        <v>90632</v>
      </c>
      <c r="U2000" s="117">
        <f t="shared" si="147"/>
        <v>0</v>
      </c>
    </row>
    <row r="2001" spans="1:21" x14ac:dyDescent="0.3">
      <c r="A2001" s="114">
        <v>1299</v>
      </c>
      <c r="B2001" s="114" t="s">
        <v>1759</v>
      </c>
      <c r="C2001" s="114" t="s">
        <v>2294</v>
      </c>
      <c r="D2001" s="114" t="s">
        <v>4440</v>
      </c>
      <c r="E2001" s="114" t="s">
        <v>4441</v>
      </c>
      <c r="F2001" s="115">
        <v>45715</v>
      </c>
      <c r="G2001" s="114" t="s">
        <v>3829</v>
      </c>
      <c r="H2001" s="116">
        <v>2265800</v>
      </c>
      <c r="I2001" s="116">
        <v>1472770</v>
      </c>
      <c r="J2001" s="116">
        <v>1382138</v>
      </c>
      <c r="K2001" s="116">
        <v>90632</v>
      </c>
      <c r="L2001" s="116">
        <v>90632</v>
      </c>
      <c r="M2001" s="116">
        <v>0</v>
      </c>
      <c r="N2001" s="116">
        <v>0</v>
      </c>
      <c r="O2001" s="116">
        <v>0</v>
      </c>
      <c r="P2001" s="120">
        <v>0</v>
      </c>
      <c r="Q2001" s="27" t="str">
        <f>IF(G2001="01 Jan 1900","Unregistered","Registered")</f>
        <v>Registered</v>
      </c>
      <c r="R2001" s="121">
        <f>I2001/H2001</f>
        <v>0.65</v>
      </c>
      <c r="T2001" s="117">
        <f t="shared" si="146"/>
        <v>90632</v>
      </c>
      <c r="U2001" s="117">
        <f t="shared" si="147"/>
        <v>0</v>
      </c>
    </row>
    <row r="2002" spans="1:21" x14ac:dyDescent="0.3">
      <c r="A2002" s="114">
        <v>1300</v>
      </c>
      <c r="B2002" s="114" t="s">
        <v>1759</v>
      </c>
      <c r="C2002" s="114" t="s">
        <v>2294</v>
      </c>
      <c r="D2002" s="114" t="s">
        <v>4442</v>
      </c>
      <c r="E2002" s="114" t="s">
        <v>4443</v>
      </c>
      <c r="F2002" s="115">
        <v>45803</v>
      </c>
      <c r="G2002" s="114" t="s">
        <v>3990</v>
      </c>
      <c r="H2002" s="116">
        <v>2265800</v>
      </c>
      <c r="I2002" s="116">
        <v>1472770</v>
      </c>
      <c r="J2002" s="116">
        <v>1382138</v>
      </c>
      <c r="K2002" s="116">
        <v>90632</v>
      </c>
      <c r="L2002" s="116">
        <v>90632</v>
      </c>
      <c r="M2002" s="116">
        <v>0</v>
      </c>
      <c r="N2002" s="116">
        <v>0</v>
      </c>
      <c r="O2002" s="116">
        <v>0</v>
      </c>
      <c r="P2002" s="120">
        <v>0</v>
      </c>
      <c r="Q2002" s="27" t="str">
        <f>IF(G2002="01 Jan 1900","Unregistered","Registered")</f>
        <v>Registered</v>
      </c>
      <c r="R2002" s="121">
        <f>I2002/H2002</f>
        <v>0.65</v>
      </c>
      <c r="T2002" s="117">
        <f t="shared" si="146"/>
        <v>90632</v>
      </c>
      <c r="U2002" s="117">
        <f t="shared" si="147"/>
        <v>0</v>
      </c>
    </row>
    <row r="2003" spans="1:21" x14ac:dyDescent="0.3">
      <c r="A2003" s="114">
        <v>1301</v>
      </c>
      <c r="B2003" s="114" t="s">
        <v>1759</v>
      </c>
      <c r="C2003" s="114" t="s">
        <v>2294</v>
      </c>
      <c r="D2003" s="114" t="s">
        <v>4444</v>
      </c>
      <c r="E2003" s="114" t="s">
        <v>4445</v>
      </c>
      <c r="F2003" s="115">
        <v>45716</v>
      </c>
      <c r="G2003" s="114" t="s">
        <v>4446</v>
      </c>
      <c r="H2003" s="116">
        <v>2265800</v>
      </c>
      <c r="I2003" s="116">
        <v>1472770</v>
      </c>
      <c r="J2003" s="116">
        <v>1382138</v>
      </c>
      <c r="K2003" s="116">
        <v>90632</v>
      </c>
      <c r="L2003" s="116">
        <v>90632</v>
      </c>
      <c r="M2003" s="116">
        <v>0</v>
      </c>
      <c r="N2003" s="116">
        <v>0</v>
      </c>
      <c r="O2003" s="116">
        <v>0</v>
      </c>
      <c r="P2003" s="120">
        <v>0</v>
      </c>
      <c r="Q2003" s="27" t="str">
        <f>IF(G2003="01 Jan 1900","Unregistered","Registered")</f>
        <v>Registered</v>
      </c>
      <c r="R2003" s="121">
        <f>I2003/H2003</f>
        <v>0.65</v>
      </c>
      <c r="T2003" s="117">
        <f t="shared" si="146"/>
        <v>90632</v>
      </c>
      <c r="U2003" s="117">
        <f t="shared" si="147"/>
        <v>0</v>
      </c>
    </row>
    <row r="2004" spans="1:21" x14ac:dyDescent="0.3">
      <c r="A2004" s="114">
        <v>1303</v>
      </c>
      <c r="B2004" s="114" t="s">
        <v>1759</v>
      </c>
      <c r="C2004" s="114" t="s">
        <v>2294</v>
      </c>
      <c r="D2004" s="114" t="s">
        <v>4449</v>
      </c>
      <c r="E2004" s="114" t="s">
        <v>4450</v>
      </c>
      <c r="F2004" s="115">
        <v>45716</v>
      </c>
      <c r="G2004" s="114" t="s">
        <v>4451</v>
      </c>
      <c r="H2004" s="116">
        <v>2217900</v>
      </c>
      <c r="I2004" s="116">
        <v>1456196</v>
      </c>
      <c r="J2004" s="116">
        <v>1366584</v>
      </c>
      <c r="K2004" s="116">
        <v>89612</v>
      </c>
      <c r="L2004" s="116">
        <v>89612</v>
      </c>
      <c r="M2004" s="116">
        <v>0</v>
      </c>
      <c r="N2004" s="116">
        <v>0</v>
      </c>
      <c r="O2004" s="116">
        <v>0</v>
      </c>
      <c r="P2004" s="120">
        <v>0</v>
      </c>
      <c r="Q2004" s="27" t="str">
        <f>IF(G2004="01 Jan 1900","Unregistered","Registered")</f>
        <v>Registered</v>
      </c>
      <c r="R2004" s="121">
        <f>I2004/H2004</f>
        <v>0.65656521935163892</v>
      </c>
      <c r="T2004" s="117">
        <f t="shared" si="146"/>
        <v>89612</v>
      </c>
      <c r="U2004" s="117">
        <f t="shared" si="147"/>
        <v>0</v>
      </c>
    </row>
    <row r="2005" spans="1:21" x14ac:dyDescent="0.3">
      <c r="A2005" s="114">
        <v>1304</v>
      </c>
      <c r="B2005" s="114" t="s">
        <v>1759</v>
      </c>
      <c r="C2005" s="114" t="s">
        <v>2294</v>
      </c>
      <c r="D2005" s="114" t="s">
        <v>4452</v>
      </c>
      <c r="E2005" s="114" t="s">
        <v>4453</v>
      </c>
      <c r="F2005" s="115">
        <v>45716</v>
      </c>
      <c r="G2005" s="114" t="s">
        <v>4048</v>
      </c>
      <c r="H2005" s="116">
        <v>2217900</v>
      </c>
      <c r="I2005" s="116">
        <v>1441635</v>
      </c>
      <c r="J2005" s="116">
        <v>1352379</v>
      </c>
      <c r="K2005" s="116">
        <v>89256</v>
      </c>
      <c r="L2005" s="116">
        <v>88716</v>
      </c>
      <c r="M2005" s="116">
        <v>0</v>
      </c>
      <c r="N2005" s="116">
        <v>0</v>
      </c>
      <c r="O2005" s="116">
        <v>540</v>
      </c>
      <c r="P2005" s="120">
        <v>0</v>
      </c>
      <c r="Q2005" s="27" t="str">
        <f>IF(G2005="01 Jan 1900","Unregistered","Registered")</f>
        <v>Registered</v>
      </c>
      <c r="R2005" s="121">
        <f>I2005/H2005</f>
        <v>0.65</v>
      </c>
      <c r="T2005" s="117">
        <f t="shared" si="146"/>
        <v>89256</v>
      </c>
      <c r="U2005" s="117">
        <f t="shared" si="147"/>
        <v>0</v>
      </c>
    </row>
    <row r="2006" spans="1:21" x14ac:dyDescent="0.3">
      <c r="A2006" s="114">
        <v>1305</v>
      </c>
      <c r="B2006" s="114" t="s">
        <v>1759</v>
      </c>
      <c r="C2006" s="114" t="s">
        <v>2294</v>
      </c>
      <c r="D2006" s="114" t="s">
        <v>4454</v>
      </c>
      <c r="E2006" s="114" t="s">
        <v>4455</v>
      </c>
      <c r="F2006" s="115">
        <v>45715</v>
      </c>
      <c r="G2006" s="114" t="s">
        <v>4456</v>
      </c>
      <c r="H2006" s="116">
        <v>2217900</v>
      </c>
      <c r="I2006" s="116">
        <v>1441635</v>
      </c>
      <c r="J2006" s="116">
        <v>1352919</v>
      </c>
      <c r="K2006" s="116">
        <v>88716</v>
      </c>
      <c r="L2006" s="116">
        <v>88716</v>
      </c>
      <c r="M2006" s="116">
        <v>0</v>
      </c>
      <c r="N2006" s="116">
        <v>0</v>
      </c>
      <c r="O2006" s="116">
        <v>0</v>
      </c>
      <c r="P2006" s="120">
        <v>0</v>
      </c>
      <c r="Q2006" s="27" t="str">
        <f>IF(G2006="01 Jan 1900","Unregistered","Registered")</f>
        <v>Registered</v>
      </c>
      <c r="R2006" s="121">
        <f>I2006/H2006</f>
        <v>0.65</v>
      </c>
      <c r="T2006" s="117">
        <f t="shared" si="146"/>
        <v>88716</v>
      </c>
      <c r="U2006" s="117">
        <f t="shared" si="147"/>
        <v>0</v>
      </c>
    </row>
    <row r="2007" spans="1:21" x14ac:dyDescent="0.3">
      <c r="A2007" s="114">
        <v>1306</v>
      </c>
      <c r="B2007" s="114" t="s">
        <v>1759</v>
      </c>
      <c r="C2007" s="114" t="s">
        <v>2294</v>
      </c>
      <c r="D2007" s="114" t="s">
        <v>4457</v>
      </c>
      <c r="E2007" s="114" t="s">
        <v>4458</v>
      </c>
      <c r="F2007" s="115">
        <v>45716</v>
      </c>
      <c r="G2007" s="114" t="s">
        <v>2727</v>
      </c>
      <c r="H2007" s="116">
        <v>2217900</v>
      </c>
      <c r="I2007" s="116">
        <v>1441635</v>
      </c>
      <c r="J2007" s="116">
        <v>1352919</v>
      </c>
      <c r="K2007" s="116">
        <v>88716</v>
      </c>
      <c r="L2007" s="116">
        <v>88716</v>
      </c>
      <c r="M2007" s="116">
        <v>0</v>
      </c>
      <c r="N2007" s="116">
        <v>0</v>
      </c>
      <c r="O2007" s="116">
        <v>0</v>
      </c>
      <c r="P2007" s="120">
        <v>0</v>
      </c>
      <c r="Q2007" s="27" t="str">
        <f>IF(G2007="01 Jan 1900","Unregistered","Registered")</f>
        <v>Registered</v>
      </c>
      <c r="R2007" s="121">
        <f>I2007/H2007</f>
        <v>0.65</v>
      </c>
      <c r="T2007" s="117">
        <f t="shared" si="146"/>
        <v>88716</v>
      </c>
      <c r="U2007" s="117">
        <f t="shared" si="147"/>
        <v>0</v>
      </c>
    </row>
    <row r="2008" spans="1:21" x14ac:dyDescent="0.3">
      <c r="A2008" s="114">
        <v>1307</v>
      </c>
      <c r="B2008" s="114" t="s">
        <v>1759</v>
      </c>
      <c r="C2008" s="114" t="s">
        <v>2294</v>
      </c>
      <c r="D2008" s="114" t="s">
        <v>4459</v>
      </c>
      <c r="E2008" s="114" t="s">
        <v>4460</v>
      </c>
      <c r="F2008" s="115">
        <v>45716</v>
      </c>
      <c r="G2008" s="114" t="s">
        <v>4048</v>
      </c>
      <c r="H2008" s="116">
        <v>2217900</v>
      </c>
      <c r="I2008" s="116">
        <v>1441635</v>
      </c>
      <c r="J2008" s="116">
        <v>1352919</v>
      </c>
      <c r="K2008" s="116">
        <v>88716</v>
      </c>
      <c r="L2008" s="116">
        <v>88716</v>
      </c>
      <c r="M2008" s="116">
        <v>0</v>
      </c>
      <c r="N2008" s="116">
        <v>0</v>
      </c>
      <c r="O2008" s="116">
        <v>0</v>
      </c>
      <c r="P2008" s="120">
        <v>0</v>
      </c>
      <c r="Q2008" s="27" t="str">
        <f>IF(G2008="01 Jan 1900","Unregistered","Registered")</f>
        <v>Registered</v>
      </c>
      <c r="R2008" s="121">
        <f>I2008/H2008</f>
        <v>0.65</v>
      </c>
      <c r="T2008" s="117">
        <f t="shared" si="146"/>
        <v>88716</v>
      </c>
      <c r="U2008" s="117">
        <f t="shared" si="147"/>
        <v>0</v>
      </c>
    </row>
    <row r="2009" spans="1:21" x14ac:dyDescent="0.3">
      <c r="A2009" s="114">
        <v>1308</v>
      </c>
      <c r="B2009" s="114" t="s">
        <v>1759</v>
      </c>
      <c r="C2009" s="114" t="s">
        <v>2294</v>
      </c>
      <c r="D2009" s="114" t="s">
        <v>4461</v>
      </c>
      <c r="E2009" s="114" t="s">
        <v>4462</v>
      </c>
      <c r="F2009" s="115">
        <v>45715</v>
      </c>
      <c r="G2009" s="114" t="s">
        <v>4302</v>
      </c>
      <c r="H2009" s="116">
        <v>2217900</v>
      </c>
      <c r="I2009" s="116">
        <v>1441635</v>
      </c>
      <c r="J2009" s="116">
        <v>1352919</v>
      </c>
      <c r="K2009" s="116">
        <v>88716</v>
      </c>
      <c r="L2009" s="116">
        <v>88716</v>
      </c>
      <c r="M2009" s="116">
        <v>0</v>
      </c>
      <c r="N2009" s="116">
        <v>0</v>
      </c>
      <c r="O2009" s="116">
        <v>0</v>
      </c>
      <c r="P2009" s="120">
        <v>0</v>
      </c>
      <c r="Q2009" s="27" t="str">
        <f>IF(G2009="01 Jan 1900","Unregistered","Registered")</f>
        <v>Registered</v>
      </c>
      <c r="R2009" s="121">
        <f>I2009/H2009</f>
        <v>0.65</v>
      </c>
      <c r="T2009" s="117">
        <f t="shared" si="146"/>
        <v>88716</v>
      </c>
      <c r="U2009" s="117">
        <f t="shared" si="147"/>
        <v>0</v>
      </c>
    </row>
    <row r="2010" spans="1:21" x14ac:dyDescent="0.3">
      <c r="A2010" s="114">
        <v>1309</v>
      </c>
      <c r="B2010" s="114" t="s">
        <v>1759</v>
      </c>
      <c r="C2010" s="114" t="s">
        <v>2294</v>
      </c>
      <c r="D2010" s="114" t="s">
        <v>4463</v>
      </c>
      <c r="E2010" s="114" t="s">
        <v>4464</v>
      </c>
      <c r="F2010" s="115">
        <v>45794</v>
      </c>
      <c r="G2010" s="114" t="s">
        <v>2743</v>
      </c>
      <c r="H2010" s="116">
        <v>2217900</v>
      </c>
      <c r="I2010" s="116">
        <v>1441635</v>
      </c>
      <c r="J2010" s="116">
        <v>1352919</v>
      </c>
      <c r="K2010" s="116">
        <v>88716</v>
      </c>
      <c r="L2010" s="116">
        <v>88716</v>
      </c>
      <c r="M2010" s="116">
        <v>0</v>
      </c>
      <c r="N2010" s="116">
        <v>0</v>
      </c>
      <c r="O2010" s="116">
        <v>0</v>
      </c>
      <c r="P2010" s="120">
        <v>0</v>
      </c>
      <c r="Q2010" s="27" t="str">
        <f>IF(G2010="01 Jan 1900","Unregistered","Registered")</f>
        <v>Registered</v>
      </c>
      <c r="R2010" s="121">
        <f>I2010/H2010</f>
        <v>0.65</v>
      </c>
      <c r="T2010" s="117">
        <f t="shared" si="146"/>
        <v>88716</v>
      </c>
      <c r="U2010" s="117">
        <f t="shared" si="147"/>
        <v>0</v>
      </c>
    </row>
    <row r="2011" spans="1:21" x14ac:dyDescent="0.3">
      <c r="A2011" s="114">
        <v>1310</v>
      </c>
      <c r="B2011" s="114" t="s">
        <v>1759</v>
      </c>
      <c r="C2011" s="114" t="s">
        <v>2294</v>
      </c>
      <c r="D2011" s="114" t="s">
        <v>4465</v>
      </c>
      <c r="E2011" s="114" t="s">
        <v>4466</v>
      </c>
      <c r="F2011" s="115">
        <v>45715</v>
      </c>
      <c r="G2011" s="114" t="s">
        <v>4291</v>
      </c>
      <c r="H2011" s="116">
        <v>2217900</v>
      </c>
      <c r="I2011" s="116">
        <v>1441635</v>
      </c>
      <c r="J2011" s="116">
        <v>1352919</v>
      </c>
      <c r="K2011" s="116">
        <v>88716</v>
      </c>
      <c r="L2011" s="116">
        <v>88716</v>
      </c>
      <c r="M2011" s="116">
        <v>0</v>
      </c>
      <c r="N2011" s="116">
        <v>0</v>
      </c>
      <c r="O2011" s="116">
        <v>0</v>
      </c>
      <c r="P2011" s="120">
        <v>0</v>
      </c>
      <c r="Q2011" s="27" t="str">
        <f>IF(G2011="01 Jan 1900","Unregistered","Registered")</f>
        <v>Registered</v>
      </c>
      <c r="R2011" s="121">
        <f>I2011/H2011</f>
        <v>0.65</v>
      </c>
      <c r="T2011" s="117">
        <f t="shared" si="146"/>
        <v>88716</v>
      </c>
      <c r="U2011" s="117">
        <f t="shared" si="147"/>
        <v>0</v>
      </c>
    </row>
    <row r="2012" spans="1:21" x14ac:dyDescent="0.3">
      <c r="A2012" s="114">
        <v>1311</v>
      </c>
      <c r="B2012" s="114" t="s">
        <v>1759</v>
      </c>
      <c r="C2012" s="114" t="s">
        <v>2294</v>
      </c>
      <c r="D2012" s="114" t="s">
        <v>4467</v>
      </c>
      <c r="E2012" s="114" t="s">
        <v>4468</v>
      </c>
      <c r="F2012" s="115">
        <v>45716</v>
      </c>
      <c r="G2012" s="114" t="s">
        <v>3829</v>
      </c>
      <c r="H2012" s="116">
        <v>2217900</v>
      </c>
      <c r="I2012" s="116">
        <v>1441635</v>
      </c>
      <c r="J2012" s="116">
        <v>1352919</v>
      </c>
      <c r="K2012" s="116">
        <v>88716</v>
      </c>
      <c r="L2012" s="116">
        <v>88716</v>
      </c>
      <c r="M2012" s="116">
        <v>0</v>
      </c>
      <c r="N2012" s="116">
        <v>0</v>
      </c>
      <c r="O2012" s="116">
        <v>0</v>
      </c>
      <c r="P2012" s="120">
        <v>0</v>
      </c>
      <c r="Q2012" s="27" t="str">
        <f>IF(G2012="01 Jan 1900","Unregistered","Registered")</f>
        <v>Registered</v>
      </c>
      <c r="R2012" s="121">
        <f>I2012/H2012</f>
        <v>0.65</v>
      </c>
      <c r="T2012" s="117">
        <f t="shared" si="146"/>
        <v>88716</v>
      </c>
      <c r="U2012" s="117">
        <f t="shared" si="147"/>
        <v>0</v>
      </c>
    </row>
    <row r="2013" spans="1:21" x14ac:dyDescent="0.3">
      <c r="A2013" s="114">
        <v>1312</v>
      </c>
      <c r="B2013" s="114" t="s">
        <v>1759</v>
      </c>
      <c r="C2013" s="114" t="s">
        <v>2294</v>
      </c>
      <c r="D2013" s="114" t="s">
        <v>4469</v>
      </c>
      <c r="E2013" s="114" t="s">
        <v>4470</v>
      </c>
      <c r="F2013" s="115">
        <v>45715</v>
      </c>
      <c r="G2013" s="114" t="s">
        <v>3452</v>
      </c>
      <c r="H2013" s="116">
        <v>2217900</v>
      </c>
      <c r="I2013" s="116">
        <v>1441635</v>
      </c>
      <c r="J2013" s="116">
        <v>1352919</v>
      </c>
      <c r="K2013" s="116">
        <v>88716</v>
      </c>
      <c r="L2013" s="116">
        <v>88716</v>
      </c>
      <c r="M2013" s="116">
        <v>0</v>
      </c>
      <c r="N2013" s="116">
        <v>0</v>
      </c>
      <c r="O2013" s="116">
        <v>0</v>
      </c>
      <c r="P2013" s="120">
        <v>0</v>
      </c>
      <c r="Q2013" s="27" t="str">
        <f>IF(G2013="01 Jan 1900","Unregistered","Registered")</f>
        <v>Registered</v>
      </c>
      <c r="R2013" s="121">
        <f>I2013/H2013</f>
        <v>0.65</v>
      </c>
      <c r="T2013" s="117">
        <f t="shared" si="146"/>
        <v>88716</v>
      </c>
      <c r="U2013" s="117">
        <f t="shared" si="147"/>
        <v>0</v>
      </c>
    </row>
    <row r="2014" spans="1:21" x14ac:dyDescent="0.3">
      <c r="A2014" s="114">
        <v>1313</v>
      </c>
      <c r="B2014" s="114" t="s">
        <v>1759</v>
      </c>
      <c r="C2014" s="114" t="s">
        <v>2294</v>
      </c>
      <c r="D2014" s="114" t="s">
        <v>4471</v>
      </c>
      <c r="E2014" s="114" t="s">
        <v>4472</v>
      </c>
      <c r="F2014" s="115">
        <v>45715</v>
      </c>
      <c r="G2014" s="114" t="s">
        <v>3829</v>
      </c>
      <c r="H2014" s="116">
        <v>2217900</v>
      </c>
      <c r="I2014" s="116">
        <v>1441635</v>
      </c>
      <c r="J2014" s="116">
        <v>1352919</v>
      </c>
      <c r="K2014" s="116">
        <v>88716</v>
      </c>
      <c r="L2014" s="116">
        <v>88716</v>
      </c>
      <c r="M2014" s="116">
        <v>0</v>
      </c>
      <c r="N2014" s="116">
        <v>0</v>
      </c>
      <c r="O2014" s="116">
        <v>0</v>
      </c>
      <c r="P2014" s="120">
        <v>0</v>
      </c>
      <c r="Q2014" s="27" t="str">
        <f>IF(G2014="01 Jan 1900","Unregistered","Registered")</f>
        <v>Registered</v>
      </c>
      <c r="R2014" s="121">
        <f>I2014/H2014</f>
        <v>0.65</v>
      </c>
      <c r="T2014" s="117">
        <f t="shared" si="146"/>
        <v>88716</v>
      </c>
      <c r="U2014" s="117">
        <f t="shared" si="147"/>
        <v>0</v>
      </c>
    </row>
    <row r="2015" spans="1:21" x14ac:dyDescent="0.3">
      <c r="A2015" s="114">
        <v>1314</v>
      </c>
      <c r="B2015" s="114" t="s">
        <v>1759</v>
      </c>
      <c r="C2015" s="114" t="s">
        <v>2294</v>
      </c>
      <c r="D2015" s="114" t="s">
        <v>4473</v>
      </c>
      <c r="E2015" s="114" t="s">
        <v>4474</v>
      </c>
      <c r="F2015" s="115">
        <v>45716</v>
      </c>
      <c r="G2015" s="114" t="s">
        <v>4451</v>
      </c>
      <c r="H2015" s="116">
        <v>2217900</v>
      </c>
      <c r="I2015" s="116">
        <v>1441635</v>
      </c>
      <c r="J2015" s="116">
        <v>1352919</v>
      </c>
      <c r="K2015" s="116">
        <v>88716</v>
      </c>
      <c r="L2015" s="116">
        <v>88716</v>
      </c>
      <c r="M2015" s="116">
        <v>0</v>
      </c>
      <c r="N2015" s="116">
        <v>0</v>
      </c>
      <c r="O2015" s="116">
        <v>0</v>
      </c>
      <c r="P2015" s="120">
        <v>0</v>
      </c>
      <c r="Q2015" s="27" t="str">
        <f>IF(G2015="01 Jan 1900","Unregistered","Registered")</f>
        <v>Registered</v>
      </c>
      <c r="R2015" s="121">
        <f>I2015/H2015</f>
        <v>0.65</v>
      </c>
      <c r="T2015" s="117">
        <f t="shared" si="146"/>
        <v>88716</v>
      </c>
      <c r="U2015" s="117">
        <f t="shared" si="147"/>
        <v>0</v>
      </c>
    </row>
    <row r="2016" spans="1:21" x14ac:dyDescent="0.3">
      <c r="A2016" s="114">
        <v>1315</v>
      </c>
      <c r="B2016" s="114" t="s">
        <v>1759</v>
      </c>
      <c r="C2016" s="114" t="s">
        <v>2294</v>
      </c>
      <c r="D2016" s="114" t="s">
        <v>4475</v>
      </c>
      <c r="E2016" s="114" t="s">
        <v>4476</v>
      </c>
      <c r="F2016" s="115">
        <v>45715</v>
      </c>
      <c r="G2016" s="114" t="s">
        <v>4451</v>
      </c>
      <c r="H2016" s="116">
        <v>2217900</v>
      </c>
      <c r="I2016" s="116">
        <v>1441635</v>
      </c>
      <c r="J2016" s="116">
        <v>1352919</v>
      </c>
      <c r="K2016" s="116">
        <v>88716</v>
      </c>
      <c r="L2016" s="116">
        <v>88716</v>
      </c>
      <c r="M2016" s="116">
        <v>0</v>
      </c>
      <c r="N2016" s="116">
        <v>0</v>
      </c>
      <c r="O2016" s="116">
        <v>0</v>
      </c>
      <c r="P2016" s="120">
        <v>0</v>
      </c>
      <c r="Q2016" s="27" t="str">
        <f>IF(G2016="01 Jan 1900","Unregistered","Registered")</f>
        <v>Registered</v>
      </c>
      <c r="R2016" s="121">
        <f>I2016/H2016</f>
        <v>0.65</v>
      </c>
      <c r="T2016" s="117">
        <f t="shared" si="146"/>
        <v>88716</v>
      </c>
      <c r="U2016" s="117">
        <f t="shared" si="147"/>
        <v>0</v>
      </c>
    </row>
    <row r="2017" spans="1:21" x14ac:dyDescent="0.3">
      <c r="A2017" s="114">
        <v>1316</v>
      </c>
      <c r="B2017" s="114" t="s">
        <v>1759</v>
      </c>
      <c r="C2017" s="114" t="s">
        <v>2294</v>
      </c>
      <c r="D2017" s="114" t="s">
        <v>4477</v>
      </c>
      <c r="E2017" s="114" t="s">
        <v>4478</v>
      </c>
      <c r="F2017" s="115">
        <v>45715</v>
      </c>
      <c r="G2017" s="114" t="s">
        <v>4302</v>
      </c>
      <c r="H2017" s="116">
        <v>2217900</v>
      </c>
      <c r="I2017" s="116">
        <v>1441635</v>
      </c>
      <c r="J2017" s="116">
        <v>1352919</v>
      </c>
      <c r="K2017" s="116">
        <v>88716</v>
      </c>
      <c r="L2017" s="116">
        <v>88716</v>
      </c>
      <c r="M2017" s="116">
        <v>0</v>
      </c>
      <c r="N2017" s="116">
        <v>0</v>
      </c>
      <c r="O2017" s="116">
        <v>0</v>
      </c>
      <c r="P2017" s="120">
        <v>0</v>
      </c>
      <c r="Q2017" s="27" t="str">
        <f>IF(G2017="01 Jan 1900","Unregistered","Registered")</f>
        <v>Registered</v>
      </c>
      <c r="R2017" s="121">
        <f>I2017/H2017</f>
        <v>0.65</v>
      </c>
      <c r="T2017" s="117">
        <f t="shared" si="146"/>
        <v>88716</v>
      </c>
      <c r="U2017" s="117">
        <f t="shared" si="147"/>
        <v>0</v>
      </c>
    </row>
    <row r="2018" spans="1:21" x14ac:dyDescent="0.3">
      <c r="A2018" s="114">
        <v>1317</v>
      </c>
      <c r="B2018" s="114" t="s">
        <v>1759</v>
      </c>
      <c r="C2018" s="114" t="s">
        <v>2294</v>
      </c>
      <c r="D2018" s="114" t="s">
        <v>4479</v>
      </c>
      <c r="E2018" s="114" t="s">
        <v>4480</v>
      </c>
      <c r="F2018" s="115">
        <v>45716</v>
      </c>
      <c r="G2018" s="114" t="s">
        <v>4048</v>
      </c>
      <c r="H2018" s="116">
        <v>2217900</v>
      </c>
      <c r="I2018" s="116">
        <v>1441635</v>
      </c>
      <c r="J2018" s="116">
        <v>1352919</v>
      </c>
      <c r="K2018" s="116">
        <v>88716</v>
      </c>
      <c r="L2018" s="116">
        <v>88716</v>
      </c>
      <c r="M2018" s="116">
        <v>0</v>
      </c>
      <c r="N2018" s="116">
        <v>0</v>
      </c>
      <c r="O2018" s="116">
        <v>0</v>
      </c>
      <c r="P2018" s="120">
        <v>0</v>
      </c>
      <c r="Q2018" s="27" t="str">
        <f>IF(G2018="01 Jan 1900","Unregistered","Registered")</f>
        <v>Registered</v>
      </c>
      <c r="R2018" s="121">
        <f>I2018/H2018</f>
        <v>0.65</v>
      </c>
      <c r="T2018" s="117">
        <f t="shared" si="146"/>
        <v>88716</v>
      </c>
      <c r="U2018" s="117">
        <f t="shared" si="147"/>
        <v>0</v>
      </c>
    </row>
    <row r="2019" spans="1:21" x14ac:dyDescent="0.3">
      <c r="A2019" s="114">
        <v>1318</v>
      </c>
      <c r="B2019" s="114" t="s">
        <v>1759</v>
      </c>
      <c r="C2019" s="114" t="s">
        <v>2294</v>
      </c>
      <c r="D2019" s="114" t="s">
        <v>4481</v>
      </c>
      <c r="E2019" s="114" t="s">
        <v>4482</v>
      </c>
      <c r="F2019" s="115">
        <v>45784</v>
      </c>
      <c r="G2019" s="114" t="s">
        <v>3844</v>
      </c>
      <c r="H2019" s="116">
        <v>2217900</v>
      </c>
      <c r="I2019" s="116">
        <v>1441635</v>
      </c>
      <c r="J2019" s="116">
        <v>1352919</v>
      </c>
      <c r="K2019" s="116">
        <v>88716</v>
      </c>
      <c r="L2019" s="116">
        <v>88716</v>
      </c>
      <c r="M2019" s="116">
        <v>0</v>
      </c>
      <c r="N2019" s="116">
        <v>0</v>
      </c>
      <c r="O2019" s="116">
        <v>0</v>
      </c>
      <c r="P2019" s="120">
        <v>0</v>
      </c>
      <c r="Q2019" s="27" t="str">
        <f>IF(G2019="01 Jan 1900","Unregistered","Registered")</f>
        <v>Registered</v>
      </c>
      <c r="R2019" s="121">
        <f>I2019/H2019</f>
        <v>0.65</v>
      </c>
      <c r="T2019" s="117">
        <f t="shared" si="146"/>
        <v>88716</v>
      </c>
      <c r="U2019" s="117">
        <f t="shared" si="147"/>
        <v>0</v>
      </c>
    </row>
    <row r="2020" spans="1:21" x14ac:dyDescent="0.3">
      <c r="A2020" s="114">
        <v>1319</v>
      </c>
      <c r="B2020" s="114" t="s">
        <v>1759</v>
      </c>
      <c r="C2020" s="114" t="s">
        <v>2294</v>
      </c>
      <c r="D2020" s="114" t="s">
        <v>4483</v>
      </c>
      <c r="E2020" s="114" t="s">
        <v>4484</v>
      </c>
      <c r="F2020" s="115">
        <v>45715</v>
      </c>
      <c r="G2020" s="114" t="s">
        <v>3452</v>
      </c>
      <c r="H2020" s="116">
        <v>2217900</v>
      </c>
      <c r="I2020" s="116">
        <v>1441635</v>
      </c>
      <c r="J2020" s="116">
        <v>1352919</v>
      </c>
      <c r="K2020" s="116">
        <v>88716</v>
      </c>
      <c r="L2020" s="116">
        <v>88716</v>
      </c>
      <c r="M2020" s="116">
        <v>0</v>
      </c>
      <c r="N2020" s="116">
        <v>0</v>
      </c>
      <c r="O2020" s="116">
        <v>0</v>
      </c>
      <c r="P2020" s="120">
        <v>0</v>
      </c>
      <c r="Q2020" s="27" t="str">
        <f>IF(G2020="01 Jan 1900","Unregistered","Registered")</f>
        <v>Registered</v>
      </c>
      <c r="R2020" s="121">
        <f>I2020/H2020</f>
        <v>0.65</v>
      </c>
      <c r="T2020" s="117">
        <f t="shared" si="146"/>
        <v>88716</v>
      </c>
      <c r="U2020" s="117">
        <f t="shared" si="147"/>
        <v>0</v>
      </c>
    </row>
    <row r="2021" spans="1:21" x14ac:dyDescent="0.3">
      <c r="A2021" s="114">
        <v>1320</v>
      </c>
      <c r="B2021" s="114" t="s">
        <v>1759</v>
      </c>
      <c r="C2021" s="114" t="s">
        <v>2294</v>
      </c>
      <c r="D2021" s="114" t="s">
        <v>4485</v>
      </c>
      <c r="E2021" s="114" t="s">
        <v>4486</v>
      </c>
      <c r="F2021" s="115">
        <v>45716</v>
      </c>
      <c r="G2021" s="114" t="s">
        <v>4456</v>
      </c>
      <c r="H2021" s="116">
        <v>2217900</v>
      </c>
      <c r="I2021" s="116">
        <v>1441635</v>
      </c>
      <c r="J2021" s="116">
        <v>1352919</v>
      </c>
      <c r="K2021" s="116">
        <v>88716</v>
      </c>
      <c r="L2021" s="116">
        <v>88716</v>
      </c>
      <c r="M2021" s="116">
        <v>0</v>
      </c>
      <c r="N2021" s="116">
        <v>0</v>
      </c>
      <c r="O2021" s="116">
        <v>0</v>
      </c>
      <c r="P2021" s="120">
        <v>0</v>
      </c>
      <c r="Q2021" s="27" t="str">
        <f>IF(G2021="01 Jan 1900","Unregistered","Registered")</f>
        <v>Registered</v>
      </c>
      <c r="R2021" s="121">
        <f>I2021/H2021</f>
        <v>0.65</v>
      </c>
      <c r="T2021" s="117">
        <f t="shared" si="146"/>
        <v>88716</v>
      </c>
      <c r="U2021" s="117">
        <f t="shared" si="147"/>
        <v>0</v>
      </c>
    </row>
    <row r="2022" spans="1:21" x14ac:dyDescent="0.3">
      <c r="A2022" s="114">
        <v>1321</v>
      </c>
      <c r="B2022" s="114" t="s">
        <v>1759</v>
      </c>
      <c r="C2022" s="114" t="s">
        <v>2294</v>
      </c>
      <c r="D2022" s="114" t="s">
        <v>4487</v>
      </c>
      <c r="E2022" s="114" t="s">
        <v>4488</v>
      </c>
      <c r="F2022" s="115">
        <v>45715</v>
      </c>
      <c r="G2022" s="114" t="s">
        <v>3829</v>
      </c>
      <c r="H2022" s="116">
        <v>2217900</v>
      </c>
      <c r="I2022" s="116">
        <v>1441635</v>
      </c>
      <c r="J2022" s="116">
        <v>1352919</v>
      </c>
      <c r="K2022" s="116">
        <v>88716</v>
      </c>
      <c r="L2022" s="116">
        <v>88716</v>
      </c>
      <c r="M2022" s="116">
        <v>0</v>
      </c>
      <c r="N2022" s="116">
        <v>0</v>
      </c>
      <c r="O2022" s="116">
        <v>0</v>
      </c>
      <c r="P2022" s="120">
        <v>0</v>
      </c>
      <c r="Q2022" s="27" t="str">
        <f>IF(G2022="01 Jan 1900","Unregistered","Registered")</f>
        <v>Registered</v>
      </c>
      <c r="R2022" s="121">
        <f>I2022/H2022</f>
        <v>0.65</v>
      </c>
      <c r="T2022" s="117">
        <f t="shared" si="146"/>
        <v>88716</v>
      </c>
      <c r="U2022" s="117">
        <f t="shared" si="147"/>
        <v>0</v>
      </c>
    </row>
    <row r="2023" spans="1:21" x14ac:dyDescent="0.3">
      <c r="A2023" s="114">
        <v>1322</v>
      </c>
      <c r="B2023" s="114" t="s">
        <v>1759</v>
      </c>
      <c r="C2023" s="114" t="s">
        <v>2294</v>
      </c>
      <c r="D2023" s="114" t="s">
        <v>4489</v>
      </c>
      <c r="E2023" s="114" t="s">
        <v>4490</v>
      </c>
      <c r="F2023" s="115">
        <v>45715</v>
      </c>
      <c r="G2023" s="114" t="s">
        <v>3829</v>
      </c>
      <c r="H2023" s="116">
        <v>2217900</v>
      </c>
      <c r="I2023" s="116">
        <v>1441635</v>
      </c>
      <c r="J2023" s="116">
        <v>1352919</v>
      </c>
      <c r="K2023" s="116">
        <v>88716</v>
      </c>
      <c r="L2023" s="116">
        <v>88716</v>
      </c>
      <c r="M2023" s="116">
        <v>0</v>
      </c>
      <c r="N2023" s="116">
        <v>0</v>
      </c>
      <c r="O2023" s="116">
        <v>0</v>
      </c>
      <c r="P2023" s="120">
        <v>0</v>
      </c>
      <c r="Q2023" s="27" t="str">
        <f>IF(G2023="01 Jan 1900","Unregistered","Registered")</f>
        <v>Registered</v>
      </c>
      <c r="R2023" s="121">
        <f>I2023/H2023</f>
        <v>0.65</v>
      </c>
      <c r="T2023" s="117">
        <f t="shared" si="146"/>
        <v>88716</v>
      </c>
      <c r="U2023" s="117">
        <f t="shared" si="147"/>
        <v>0</v>
      </c>
    </row>
    <row r="2024" spans="1:21" x14ac:dyDescent="0.3">
      <c r="A2024" s="114">
        <v>1323</v>
      </c>
      <c r="B2024" s="114" t="s">
        <v>1759</v>
      </c>
      <c r="C2024" s="114" t="s">
        <v>2294</v>
      </c>
      <c r="D2024" s="114" t="s">
        <v>4491</v>
      </c>
      <c r="E2024" s="114" t="s">
        <v>4492</v>
      </c>
      <c r="F2024" s="115">
        <v>45715</v>
      </c>
      <c r="G2024" s="114" t="s">
        <v>4330</v>
      </c>
      <c r="H2024" s="116">
        <v>2217900</v>
      </c>
      <c r="I2024" s="116">
        <v>1441635</v>
      </c>
      <c r="J2024" s="116">
        <v>1352919</v>
      </c>
      <c r="K2024" s="116">
        <v>88716</v>
      </c>
      <c r="L2024" s="116">
        <v>88716</v>
      </c>
      <c r="M2024" s="116">
        <v>0</v>
      </c>
      <c r="N2024" s="116">
        <v>0</v>
      </c>
      <c r="O2024" s="116">
        <v>0</v>
      </c>
      <c r="P2024" s="120">
        <v>0</v>
      </c>
      <c r="Q2024" s="27" t="str">
        <f>IF(G2024="01 Jan 1900","Unregistered","Registered")</f>
        <v>Registered</v>
      </c>
      <c r="R2024" s="121">
        <f>I2024/H2024</f>
        <v>0.65</v>
      </c>
      <c r="T2024" s="117">
        <f t="shared" si="146"/>
        <v>88716</v>
      </c>
      <c r="U2024" s="117">
        <f t="shared" si="147"/>
        <v>0</v>
      </c>
    </row>
    <row r="2025" spans="1:21" x14ac:dyDescent="0.3">
      <c r="A2025" s="114">
        <v>1324</v>
      </c>
      <c r="B2025" s="114" t="s">
        <v>1759</v>
      </c>
      <c r="C2025" s="114" t="s">
        <v>2294</v>
      </c>
      <c r="D2025" s="114" t="s">
        <v>4493</v>
      </c>
      <c r="E2025" s="114" t="s">
        <v>4494</v>
      </c>
      <c r="F2025" s="115">
        <v>45716</v>
      </c>
      <c r="G2025" s="114" t="s">
        <v>4330</v>
      </c>
      <c r="H2025" s="116">
        <v>2217900</v>
      </c>
      <c r="I2025" s="116">
        <v>1441635</v>
      </c>
      <c r="J2025" s="116">
        <v>1352919</v>
      </c>
      <c r="K2025" s="116">
        <v>88716</v>
      </c>
      <c r="L2025" s="116">
        <v>88716</v>
      </c>
      <c r="M2025" s="116">
        <v>0</v>
      </c>
      <c r="N2025" s="116">
        <v>0</v>
      </c>
      <c r="O2025" s="116">
        <v>0</v>
      </c>
      <c r="P2025" s="120">
        <v>0</v>
      </c>
      <c r="Q2025" s="27" t="str">
        <f>IF(G2025="01 Jan 1900","Unregistered","Registered")</f>
        <v>Registered</v>
      </c>
      <c r="R2025" s="121">
        <f>I2025/H2025</f>
        <v>0.65</v>
      </c>
      <c r="T2025" s="117">
        <f t="shared" si="146"/>
        <v>88716</v>
      </c>
      <c r="U2025" s="117">
        <f t="shared" si="147"/>
        <v>0</v>
      </c>
    </row>
    <row r="2026" spans="1:21" x14ac:dyDescent="0.3">
      <c r="A2026" s="114">
        <v>1325</v>
      </c>
      <c r="B2026" s="114" t="s">
        <v>1759</v>
      </c>
      <c r="C2026" s="114" t="s">
        <v>2294</v>
      </c>
      <c r="D2026" s="114" t="s">
        <v>4495</v>
      </c>
      <c r="E2026" s="114" t="s">
        <v>4496</v>
      </c>
      <c r="F2026" s="115">
        <v>45716</v>
      </c>
      <c r="G2026" s="114" t="s">
        <v>4451</v>
      </c>
      <c r="H2026" s="116">
        <v>2217900</v>
      </c>
      <c r="I2026" s="116">
        <v>1441635</v>
      </c>
      <c r="J2026" s="116">
        <v>1352919</v>
      </c>
      <c r="K2026" s="116">
        <v>88716</v>
      </c>
      <c r="L2026" s="116">
        <v>88716</v>
      </c>
      <c r="M2026" s="116">
        <v>0</v>
      </c>
      <c r="N2026" s="116">
        <v>0</v>
      </c>
      <c r="O2026" s="116">
        <v>0</v>
      </c>
      <c r="P2026" s="120">
        <v>0</v>
      </c>
      <c r="Q2026" s="27" t="str">
        <f>IF(G2026="01 Jan 1900","Unregistered","Registered")</f>
        <v>Registered</v>
      </c>
      <c r="R2026" s="121">
        <f>I2026/H2026</f>
        <v>0.65</v>
      </c>
      <c r="T2026" s="117">
        <f t="shared" si="146"/>
        <v>88716</v>
      </c>
      <c r="U2026" s="117">
        <f t="shared" si="147"/>
        <v>0</v>
      </c>
    </row>
    <row r="2027" spans="1:21" x14ac:dyDescent="0.3">
      <c r="A2027" s="114">
        <v>1326</v>
      </c>
      <c r="B2027" s="114" t="s">
        <v>1759</v>
      </c>
      <c r="C2027" s="114" t="s">
        <v>2294</v>
      </c>
      <c r="D2027" s="114" t="s">
        <v>4497</v>
      </c>
      <c r="E2027" s="114" t="s">
        <v>4498</v>
      </c>
      <c r="F2027" s="115">
        <v>45715</v>
      </c>
      <c r="G2027" s="114" t="s">
        <v>4302</v>
      </c>
      <c r="H2027" s="116">
        <v>2217900</v>
      </c>
      <c r="I2027" s="116">
        <v>1441635</v>
      </c>
      <c r="J2027" s="116">
        <v>1352919</v>
      </c>
      <c r="K2027" s="116">
        <v>88716</v>
      </c>
      <c r="L2027" s="116">
        <v>88716</v>
      </c>
      <c r="M2027" s="116">
        <v>0</v>
      </c>
      <c r="N2027" s="116">
        <v>0</v>
      </c>
      <c r="O2027" s="116">
        <v>0</v>
      </c>
      <c r="P2027" s="120">
        <v>0</v>
      </c>
      <c r="Q2027" s="27" t="str">
        <f>IF(G2027="01 Jan 1900","Unregistered","Registered")</f>
        <v>Registered</v>
      </c>
      <c r="R2027" s="121">
        <f>I2027/H2027</f>
        <v>0.65</v>
      </c>
      <c r="T2027" s="117">
        <f t="shared" si="146"/>
        <v>88716</v>
      </c>
      <c r="U2027" s="117">
        <f t="shared" si="147"/>
        <v>0</v>
      </c>
    </row>
    <row r="2028" spans="1:21" x14ac:dyDescent="0.3">
      <c r="A2028" s="114">
        <v>1327</v>
      </c>
      <c r="B2028" s="114" t="s">
        <v>1759</v>
      </c>
      <c r="C2028" s="114" t="s">
        <v>2294</v>
      </c>
      <c r="D2028" s="114" t="s">
        <v>4499</v>
      </c>
      <c r="E2028" s="114" t="s">
        <v>4500</v>
      </c>
      <c r="F2028" s="115">
        <v>45715</v>
      </c>
      <c r="G2028" s="114" t="s">
        <v>4330</v>
      </c>
      <c r="H2028" s="116">
        <v>2217900</v>
      </c>
      <c r="I2028" s="116">
        <v>1441635</v>
      </c>
      <c r="J2028" s="116">
        <v>1352919</v>
      </c>
      <c r="K2028" s="116">
        <v>88716</v>
      </c>
      <c r="L2028" s="116">
        <v>88716</v>
      </c>
      <c r="M2028" s="116">
        <v>0</v>
      </c>
      <c r="N2028" s="116">
        <v>0</v>
      </c>
      <c r="O2028" s="116">
        <v>0</v>
      </c>
      <c r="P2028" s="120">
        <v>0</v>
      </c>
      <c r="Q2028" s="27" t="str">
        <f>IF(G2028="01 Jan 1900","Unregistered","Registered")</f>
        <v>Registered</v>
      </c>
      <c r="R2028" s="121">
        <f>I2028/H2028</f>
        <v>0.65</v>
      </c>
      <c r="T2028" s="117">
        <f t="shared" si="146"/>
        <v>88716</v>
      </c>
      <c r="U2028" s="117">
        <f t="shared" si="147"/>
        <v>0</v>
      </c>
    </row>
    <row r="2029" spans="1:21" x14ac:dyDescent="0.3">
      <c r="A2029" s="114">
        <v>1328</v>
      </c>
      <c r="B2029" s="114" t="s">
        <v>1759</v>
      </c>
      <c r="C2029" s="114" t="s">
        <v>2294</v>
      </c>
      <c r="D2029" s="114" t="s">
        <v>4501</v>
      </c>
      <c r="E2029" s="114" t="s">
        <v>4502</v>
      </c>
      <c r="F2029" s="115">
        <v>45716</v>
      </c>
      <c r="G2029" s="114" t="s">
        <v>2727</v>
      </c>
      <c r="H2029" s="116">
        <v>2217900</v>
      </c>
      <c r="I2029" s="116">
        <v>1441635</v>
      </c>
      <c r="J2029" s="116">
        <v>1352919</v>
      </c>
      <c r="K2029" s="116">
        <v>88716</v>
      </c>
      <c r="L2029" s="116">
        <v>88716</v>
      </c>
      <c r="M2029" s="116">
        <v>0</v>
      </c>
      <c r="N2029" s="116">
        <v>0</v>
      </c>
      <c r="O2029" s="116">
        <v>0</v>
      </c>
      <c r="P2029" s="120">
        <v>0</v>
      </c>
      <c r="Q2029" s="27" t="str">
        <f>IF(G2029="01 Jan 1900","Unregistered","Registered")</f>
        <v>Registered</v>
      </c>
      <c r="R2029" s="121">
        <f>I2029/H2029</f>
        <v>0.65</v>
      </c>
      <c r="T2029" s="117">
        <f t="shared" si="146"/>
        <v>88716</v>
      </c>
      <c r="U2029" s="117">
        <f t="shared" si="147"/>
        <v>0</v>
      </c>
    </row>
    <row r="2030" spans="1:21" x14ac:dyDescent="0.3">
      <c r="A2030" s="114">
        <v>1329</v>
      </c>
      <c r="B2030" s="114" t="s">
        <v>1759</v>
      </c>
      <c r="C2030" s="114" t="s">
        <v>2294</v>
      </c>
      <c r="D2030" s="114" t="s">
        <v>4503</v>
      </c>
      <c r="E2030" s="114" t="s">
        <v>4504</v>
      </c>
      <c r="F2030" s="115">
        <v>45715</v>
      </c>
      <c r="G2030" s="114" t="s">
        <v>3452</v>
      </c>
      <c r="H2030" s="116">
        <v>2217900</v>
      </c>
      <c r="I2030" s="116">
        <v>1441635</v>
      </c>
      <c r="J2030" s="116">
        <v>1352919</v>
      </c>
      <c r="K2030" s="116">
        <v>88716</v>
      </c>
      <c r="L2030" s="116">
        <v>88716</v>
      </c>
      <c r="M2030" s="116">
        <v>0</v>
      </c>
      <c r="N2030" s="116">
        <v>0</v>
      </c>
      <c r="O2030" s="116">
        <v>0</v>
      </c>
      <c r="P2030" s="120">
        <v>0</v>
      </c>
      <c r="Q2030" s="27" t="str">
        <f>IF(G2030="01 Jan 1900","Unregistered","Registered")</f>
        <v>Registered</v>
      </c>
      <c r="R2030" s="121">
        <f>I2030/H2030</f>
        <v>0.65</v>
      </c>
      <c r="T2030" s="117">
        <f t="shared" si="146"/>
        <v>88716</v>
      </c>
      <c r="U2030" s="117">
        <f t="shared" si="147"/>
        <v>0</v>
      </c>
    </row>
    <row r="2031" spans="1:21" x14ac:dyDescent="0.3">
      <c r="A2031" s="114">
        <v>1330</v>
      </c>
      <c r="B2031" s="114" t="s">
        <v>1759</v>
      </c>
      <c r="C2031" s="114" t="s">
        <v>2294</v>
      </c>
      <c r="D2031" s="114" t="s">
        <v>4505</v>
      </c>
      <c r="E2031" s="114" t="s">
        <v>4506</v>
      </c>
      <c r="F2031" s="115">
        <v>45715</v>
      </c>
      <c r="G2031" s="114" t="s">
        <v>4451</v>
      </c>
      <c r="H2031" s="116">
        <v>2217900</v>
      </c>
      <c r="I2031" s="116">
        <v>1441635</v>
      </c>
      <c r="J2031" s="116">
        <v>1352919</v>
      </c>
      <c r="K2031" s="116">
        <v>88716</v>
      </c>
      <c r="L2031" s="116">
        <v>88716</v>
      </c>
      <c r="M2031" s="116">
        <v>0</v>
      </c>
      <c r="N2031" s="116">
        <v>0</v>
      </c>
      <c r="O2031" s="116">
        <v>0</v>
      </c>
      <c r="P2031" s="120">
        <v>0</v>
      </c>
      <c r="Q2031" s="27" t="str">
        <f>IF(G2031="01 Jan 1900","Unregistered","Registered")</f>
        <v>Registered</v>
      </c>
      <c r="R2031" s="121">
        <f>I2031/H2031</f>
        <v>0.65</v>
      </c>
      <c r="T2031" s="117">
        <f t="shared" si="146"/>
        <v>88716</v>
      </c>
      <c r="U2031" s="117">
        <f t="shared" si="147"/>
        <v>0</v>
      </c>
    </row>
    <row r="2032" spans="1:21" x14ac:dyDescent="0.3">
      <c r="A2032" s="114">
        <v>1331</v>
      </c>
      <c r="B2032" s="114" t="s">
        <v>1759</v>
      </c>
      <c r="C2032" s="114" t="s">
        <v>2294</v>
      </c>
      <c r="D2032" s="114" t="s">
        <v>4507</v>
      </c>
      <c r="E2032" s="114" t="s">
        <v>4508</v>
      </c>
      <c r="F2032" s="115">
        <v>45715</v>
      </c>
      <c r="G2032" s="114" t="s">
        <v>4330</v>
      </c>
      <c r="H2032" s="116">
        <v>2217900</v>
      </c>
      <c r="I2032" s="116">
        <v>1441635</v>
      </c>
      <c r="J2032" s="116">
        <v>1352919</v>
      </c>
      <c r="K2032" s="116">
        <v>88716</v>
      </c>
      <c r="L2032" s="116">
        <v>88716</v>
      </c>
      <c r="M2032" s="116">
        <v>0</v>
      </c>
      <c r="N2032" s="116">
        <v>0</v>
      </c>
      <c r="O2032" s="116">
        <v>0</v>
      </c>
      <c r="P2032" s="120">
        <v>0</v>
      </c>
      <c r="Q2032" s="27" t="str">
        <f>IF(G2032="01 Jan 1900","Unregistered","Registered")</f>
        <v>Registered</v>
      </c>
      <c r="R2032" s="121">
        <f>I2032/H2032</f>
        <v>0.65</v>
      </c>
      <c r="T2032" s="117">
        <f t="shared" si="146"/>
        <v>88716</v>
      </c>
      <c r="U2032" s="117">
        <f t="shared" si="147"/>
        <v>0</v>
      </c>
    </row>
    <row r="2033" spans="1:21" x14ac:dyDescent="0.3">
      <c r="A2033" s="114">
        <v>1332</v>
      </c>
      <c r="B2033" s="114" t="s">
        <v>1759</v>
      </c>
      <c r="C2033" s="114" t="s">
        <v>2294</v>
      </c>
      <c r="D2033" s="114" t="s">
        <v>4509</v>
      </c>
      <c r="E2033" s="114" t="s">
        <v>4510</v>
      </c>
      <c r="F2033" s="115">
        <v>45716</v>
      </c>
      <c r="G2033" s="114" t="s">
        <v>4302</v>
      </c>
      <c r="H2033" s="116">
        <v>2217900</v>
      </c>
      <c r="I2033" s="116">
        <v>1441635</v>
      </c>
      <c r="J2033" s="116">
        <v>1352919</v>
      </c>
      <c r="K2033" s="116">
        <v>88716</v>
      </c>
      <c r="L2033" s="116">
        <v>88716</v>
      </c>
      <c r="M2033" s="116">
        <v>0</v>
      </c>
      <c r="N2033" s="116">
        <v>0</v>
      </c>
      <c r="O2033" s="116">
        <v>0</v>
      </c>
      <c r="P2033" s="120">
        <v>0</v>
      </c>
      <c r="Q2033" s="27" t="str">
        <f>IF(G2033="01 Jan 1900","Unregistered","Registered")</f>
        <v>Registered</v>
      </c>
      <c r="R2033" s="121">
        <f>I2033/H2033</f>
        <v>0.65</v>
      </c>
      <c r="T2033" s="117">
        <f t="shared" si="146"/>
        <v>88716</v>
      </c>
      <c r="U2033" s="117">
        <f t="shared" si="147"/>
        <v>0</v>
      </c>
    </row>
    <row r="2034" spans="1:21" x14ac:dyDescent="0.3">
      <c r="A2034" s="114">
        <v>1333</v>
      </c>
      <c r="B2034" s="114" t="s">
        <v>1759</v>
      </c>
      <c r="C2034" s="114" t="s">
        <v>2294</v>
      </c>
      <c r="D2034" s="114" t="s">
        <v>4511</v>
      </c>
      <c r="E2034" s="114" t="s">
        <v>4512</v>
      </c>
      <c r="F2034" s="115">
        <v>45716</v>
      </c>
      <c r="G2034" s="114" t="s">
        <v>4451</v>
      </c>
      <c r="H2034" s="116">
        <v>2217900</v>
      </c>
      <c r="I2034" s="116">
        <v>1441635</v>
      </c>
      <c r="J2034" s="116">
        <v>1352919</v>
      </c>
      <c r="K2034" s="116">
        <v>88716</v>
      </c>
      <c r="L2034" s="116">
        <v>88716</v>
      </c>
      <c r="M2034" s="116">
        <v>0</v>
      </c>
      <c r="N2034" s="116">
        <v>0</v>
      </c>
      <c r="O2034" s="116">
        <v>0</v>
      </c>
      <c r="P2034" s="120">
        <v>0</v>
      </c>
      <c r="Q2034" s="27" t="str">
        <f>IF(G2034="01 Jan 1900","Unregistered","Registered")</f>
        <v>Registered</v>
      </c>
      <c r="R2034" s="121">
        <f>I2034/H2034</f>
        <v>0.65</v>
      </c>
      <c r="T2034" s="117">
        <f t="shared" si="146"/>
        <v>88716</v>
      </c>
      <c r="U2034" s="117">
        <f t="shared" si="147"/>
        <v>0</v>
      </c>
    </row>
    <row r="2035" spans="1:21" x14ac:dyDescent="0.3">
      <c r="A2035" s="114">
        <v>1334</v>
      </c>
      <c r="B2035" s="114" t="s">
        <v>1759</v>
      </c>
      <c r="C2035" s="114" t="s">
        <v>2294</v>
      </c>
      <c r="D2035" s="114" t="s">
        <v>4513</v>
      </c>
      <c r="E2035" s="114" t="s">
        <v>4514</v>
      </c>
      <c r="F2035" s="115">
        <v>45716</v>
      </c>
      <c r="G2035" s="114" t="s">
        <v>4446</v>
      </c>
      <c r="H2035" s="116">
        <v>2217900</v>
      </c>
      <c r="I2035" s="116">
        <v>1441635</v>
      </c>
      <c r="J2035" s="116">
        <v>1352919</v>
      </c>
      <c r="K2035" s="116">
        <v>88716</v>
      </c>
      <c r="L2035" s="116">
        <v>88716</v>
      </c>
      <c r="M2035" s="116">
        <v>0</v>
      </c>
      <c r="N2035" s="116">
        <v>0</v>
      </c>
      <c r="O2035" s="116">
        <v>0</v>
      </c>
      <c r="P2035" s="120">
        <v>0</v>
      </c>
      <c r="Q2035" s="27" t="str">
        <f>IF(G2035="01 Jan 1900","Unregistered","Registered")</f>
        <v>Registered</v>
      </c>
      <c r="R2035" s="121">
        <f>I2035/H2035</f>
        <v>0.65</v>
      </c>
      <c r="T2035" s="117">
        <f t="shared" si="146"/>
        <v>88716</v>
      </c>
      <c r="U2035" s="117">
        <f t="shared" si="147"/>
        <v>0</v>
      </c>
    </row>
    <row r="2036" spans="1:21" x14ac:dyDescent="0.3">
      <c r="A2036" s="114">
        <v>1335</v>
      </c>
      <c r="B2036" s="114" t="s">
        <v>1759</v>
      </c>
      <c r="C2036" s="114" t="s">
        <v>2294</v>
      </c>
      <c r="D2036" s="114" t="s">
        <v>4515</v>
      </c>
      <c r="E2036" s="114" t="s">
        <v>4516</v>
      </c>
      <c r="F2036" s="115">
        <v>45790</v>
      </c>
      <c r="G2036" s="114" t="s">
        <v>3447</v>
      </c>
      <c r="H2036" s="116">
        <v>2217900</v>
      </c>
      <c r="I2036" s="116">
        <v>1441635</v>
      </c>
      <c r="J2036" s="116">
        <v>1352919</v>
      </c>
      <c r="K2036" s="116">
        <v>88716</v>
      </c>
      <c r="L2036" s="116">
        <v>88716</v>
      </c>
      <c r="M2036" s="116">
        <v>0</v>
      </c>
      <c r="N2036" s="116">
        <v>0</v>
      </c>
      <c r="O2036" s="116">
        <v>0</v>
      </c>
      <c r="P2036" s="120">
        <v>0</v>
      </c>
      <c r="Q2036" s="27" t="str">
        <f>IF(G2036="01 Jan 1900","Unregistered","Registered")</f>
        <v>Registered</v>
      </c>
      <c r="R2036" s="121">
        <f>I2036/H2036</f>
        <v>0.65</v>
      </c>
      <c r="T2036" s="117">
        <f t="shared" si="146"/>
        <v>88716</v>
      </c>
      <c r="U2036" s="117">
        <f t="shared" si="147"/>
        <v>0</v>
      </c>
    </row>
    <row r="2037" spans="1:21" x14ac:dyDescent="0.3">
      <c r="A2037" s="114">
        <v>1336</v>
      </c>
      <c r="B2037" s="114" t="s">
        <v>1759</v>
      </c>
      <c r="C2037" s="114" t="s">
        <v>2294</v>
      </c>
      <c r="D2037" s="114" t="s">
        <v>4517</v>
      </c>
      <c r="E2037" s="114" t="s">
        <v>4518</v>
      </c>
      <c r="F2037" s="115">
        <v>45716</v>
      </c>
      <c r="G2037" s="114" t="s">
        <v>4302</v>
      </c>
      <c r="H2037" s="116">
        <v>2217900</v>
      </c>
      <c r="I2037" s="116">
        <v>1441635</v>
      </c>
      <c r="J2037" s="116">
        <v>1352919</v>
      </c>
      <c r="K2037" s="116">
        <v>88716</v>
      </c>
      <c r="L2037" s="116">
        <v>88716</v>
      </c>
      <c r="M2037" s="116">
        <v>0</v>
      </c>
      <c r="N2037" s="116">
        <v>0</v>
      </c>
      <c r="O2037" s="116">
        <v>0</v>
      </c>
      <c r="P2037" s="120">
        <v>0</v>
      </c>
      <c r="Q2037" s="27" t="str">
        <f>IF(G2037="01 Jan 1900","Unregistered","Registered")</f>
        <v>Registered</v>
      </c>
      <c r="R2037" s="121">
        <f>I2037/H2037</f>
        <v>0.65</v>
      </c>
      <c r="T2037" s="117">
        <f t="shared" si="146"/>
        <v>88716</v>
      </c>
      <c r="U2037" s="117">
        <f t="shared" si="147"/>
        <v>0</v>
      </c>
    </row>
    <row r="2038" spans="1:21" x14ac:dyDescent="0.3">
      <c r="A2038" s="114">
        <v>1337</v>
      </c>
      <c r="B2038" s="114" t="s">
        <v>1759</v>
      </c>
      <c r="C2038" s="114" t="s">
        <v>2294</v>
      </c>
      <c r="D2038" s="114" t="s">
        <v>4519</v>
      </c>
      <c r="E2038" s="114" t="s">
        <v>4520</v>
      </c>
      <c r="F2038" s="115">
        <v>45716</v>
      </c>
      <c r="G2038" s="114" t="s">
        <v>2784</v>
      </c>
      <c r="H2038" s="116">
        <v>2217900</v>
      </c>
      <c r="I2038" s="116">
        <v>1441635</v>
      </c>
      <c r="J2038" s="116">
        <v>1352919</v>
      </c>
      <c r="K2038" s="116">
        <v>88716</v>
      </c>
      <c r="L2038" s="116">
        <v>88716</v>
      </c>
      <c r="M2038" s="116">
        <v>0</v>
      </c>
      <c r="N2038" s="116">
        <v>0</v>
      </c>
      <c r="O2038" s="116">
        <v>0</v>
      </c>
      <c r="P2038" s="120">
        <v>0</v>
      </c>
      <c r="Q2038" s="27" t="str">
        <f>IF(G2038="01 Jan 1900","Unregistered","Registered")</f>
        <v>Registered</v>
      </c>
      <c r="R2038" s="121">
        <f>I2038/H2038</f>
        <v>0.65</v>
      </c>
      <c r="T2038" s="117">
        <f t="shared" si="146"/>
        <v>88716</v>
      </c>
      <c r="U2038" s="117">
        <f t="shared" si="147"/>
        <v>0</v>
      </c>
    </row>
    <row r="2039" spans="1:21" x14ac:dyDescent="0.3">
      <c r="A2039" s="114">
        <v>1338</v>
      </c>
      <c r="B2039" s="114" t="s">
        <v>1759</v>
      </c>
      <c r="C2039" s="114" t="s">
        <v>2294</v>
      </c>
      <c r="D2039" s="114" t="s">
        <v>4521</v>
      </c>
      <c r="E2039" s="114" t="s">
        <v>4522</v>
      </c>
      <c r="F2039" s="115">
        <v>45716</v>
      </c>
      <c r="G2039" s="114" t="s">
        <v>4330</v>
      </c>
      <c r="H2039" s="116">
        <v>2217900</v>
      </c>
      <c r="I2039" s="116">
        <v>1441635</v>
      </c>
      <c r="J2039" s="116">
        <v>1352919</v>
      </c>
      <c r="K2039" s="116">
        <v>88716</v>
      </c>
      <c r="L2039" s="116">
        <v>88716</v>
      </c>
      <c r="M2039" s="116">
        <v>0</v>
      </c>
      <c r="N2039" s="116">
        <v>0</v>
      </c>
      <c r="O2039" s="116">
        <v>0</v>
      </c>
      <c r="P2039" s="120">
        <v>0</v>
      </c>
      <c r="Q2039" s="27" t="str">
        <f>IF(G2039="01 Jan 1900","Unregistered","Registered")</f>
        <v>Registered</v>
      </c>
      <c r="R2039" s="121">
        <f>I2039/H2039</f>
        <v>0.65</v>
      </c>
      <c r="T2039" s="117">
        <f t="shared" si="146"/>
        <v>88716</v>
      </c>
      <c r="U2039" s="117">
        <f t="shared" si="147"/>
        <v>0</v>
      </c>
    </row>
    <row r="2040" spans="1:21" x14ac:dyDescent="0.3">
      <c r="A2040" s="114">
        <v>1339</v>
      </c>
      <c r="B2040" s="114" t="s">
        <v>1759</v>
      </c>
      <c r="C2040" s="114" t="s">
        <v>2294</v>
      </c>
      <c r="D2040" s="114" t="s">
        <v>4523</v>
      </c>
      <c r="E2040" s="114" t="s">
        <v>4524</v>
      </c>
      <c r="F2040" s="115">
        <v>45716</v>
      </c>
      <c r="G2040" s="114" t="s">
        <v>4525</v>
      </c>
      <c r="H2040" s="116">
        <v>2217900</v>
      </c>
      <c r="I2040" s="116">
        <v>1441635</v>
      </c>
      <c r="J2040" s="116">
        <v>1352919</v>
      </c>
      <c r="K2040" s="116">
        <v>88716</v>
      </c>
      <c r="L2040" s="116">
        <v>88716</v>
      </c>
      <c r="M2040" s="116">
        <v>0</v>
      </c>
      <c r="N2040" s="116">
        <v>0</v>
      </c>
      <c r="O2040" s="116">
        <v>0</v>
      </c>
      <c r="P2040" s="120">
        <v>0</v>
      </c>
      <c r="Q2040" s="27" t="str">
        <f>IF(G2040="01 Jan 1900","Unregistered","Registered")</f>
        <v>Registered</v>
      </c>
      <c r="R2040" s="121">
        <f>I2040/H2040</f>
        <v>0.65</v>
      </c>
      <c r="T2040" s="117">
        <f t="shared" si="146"/>
        <v>88716</v>
      </c>
      <c r="U2040" s="117">
        <f t="shared" si="147"/>
        <v>0</v>
      </c>
    </row>
    <row r="2041" spans="1:21" x14ac:dyDescent="0.3">
      <c r="A2041" s="114">
        <v>1340</v>
      </c>
      <c r="B2041" s="114" t="s">
        <v>1759</v>
      </c>
      <c r="C2041" s="114" t="s">
        <v>2294</v>
      </c>
      <c r="D2041" s="114" t="s">
        <v>4526</v>
      </c>
      <c r="E2041" s="114" t="s">
        <v>4527</v>
      </c>
      <c r="F2041" s="115">
        <v>45716</v>
      </c>
      <c r="G2041" s="114" t="s">
        <v>4451</v>
      </c>
      <c r="H2041" s="116">
        <v>2217900</v>
      </c>
      <c r="I2041" s="116">
        <v>1441635</v>
      </c>
      <c r="J2041" s="116">
        <v>1352919</v>
      </c>
      <c r="K2041" s="116">
        <v>88716</v>
      </c>
      <c r="L2041" s="116">
        <v>88716</v>
      </c>
      <c r="M2041" s="116">
        <v>0</v>
      </c>
      <c r="N2041" s="116">
        <v>0</v>
      </c>
      <c r="O2041" s="116">
        <v>0</v>
      </c>
      <c r="P2041" s="120">
        <v>0</v>
      </c>
      <c r="Q2041" s="27" t="str">
        <f>IF(G2041="01 Jan 1900","Unregistered","Registered")</f>
        <v>Registered</v>
      </c>
      <c r="R2041" s="121">
        <f>I2041/H2041</f>
        <v>0.65</v>
      </c>
      <c r="T2041" s="117">
        <f t="shared" si="146"/>
        <v>88716</v>
      </c>
      <c r="U2041" s="117">
        <f t="shared" si="147"/>
        <v>0</v>
      </c>
    </row>
    <row r="2042" spans="1:21" x14ac:dyDescent="0.3">
      <c r="A2042" s="114">
        <v>1341</v>
      </c>
      <c r="B2042" s="114" t="s">
        <v>1759</v>
      </c>
      <c r="C2042" s="114" t="s">
        <v>2294</v>
      </c>
      <c r="D2042" s="114" t="s">
        <v>4528</v>
      </c>
      <c r="E2042" s="114" t="s">
        <v>4529</v>
      </c>
      <c r="F2042" s="115">
        <v>45716</v>
      </c>
      <c r="G2042" s="114" t="s">
        <v>3829</v>
      </c>
      <c r="H2042" s="116">
        <v>2217900</v>
      </c>
      <c r="I2042" s="116">
        <v>1441635</v>
      </c>
      <c r="J2042" s="116">
        <v>1352919</v>
      </c>
      <c r="K2042" s="116">
        <v>88716</v>
      </c>
      <c r="L2042" s="116">
        <v>88716</v>
      </c>
      <c r="M2042" s="116">
        <v>0</v>
      </c>
      <c r="N2042" s="116">
        <v>0</v>
      </c>
      <c r="O2042" s="116">
        <v>0</v>
      </c>
      <c r="P2042" s="120">
        <v>0</v>
      </c>
      <c r="Q2042" s="27" t="str">
        <f>IF(G2042="01 Jan 1900","Unregistered","Registered")</f>
        <v>Registered</v>
      </c>
      <c r="R2042" s="121">
        <f>I2042/H2042</f>
        <v>0.65</v>
      </c>
      <c r="T2042" s="117">
        <f t="shared" si="146"/>
        <v>88716</v>
      </c>
      <c r="U2042" s="117">
        <f t="shared" si="147"/>
        <v>0</v>
      </c>
    </row>
    <row r="2043" spans="1:21" x14ac:dyDescent="0.3">
      <c r="A2043" s="114">
        <v>1342</v>
      </c>
      <c r="B2043" s="114" t="s">
        <v>1759</v>
      </c>
      <c r="C2043" s="114" t="s">
        <v>2294</v>
      </c>
      <c r="D2043" s="114" t="s">
        <v>4530</v>
      </c>
      <c r="E2043" s="114" t="s">
        <v>4531</v>
      </c>
      <c r="F2043" s="115">
        <v>45715</v>
      </c>
      <c r="G2043" s="114" t="s">
        <v>2784</v>
      </c>
      <c r="H2043" s="116">
        <v>2217900</v>
      </c>
      <c r="I2043" s="116">
        <v>1441635</v>
      </c>
      <c r="J2043" s="116">
        <v>1352919</v>
      </c>
      <c r="K2043" s="116">
        <v>88716</v>
      </c>
      <c r="L2043" s="116">
        <v>88716</v>
      </c>
      <c r="M2043" s="116">
        <v>0</v>
      </c>
      <c r="N2043" s="116">
        <v>0</v>
      </c>
      <c r="O2043" s="116">
        <v>0</v>
      </c>
      <c r="P2043" s="120">
        <v>0</v>
      </c>
      <c r="Q2043" s="27" t="str">
        <f>IF(G2043="01 Jan 1900","Unregistered","Registered")</f>
        <v>Registered</v>
      </c>
      <c r="R2043" s="121">
        <f>I2043/H2043</f>
        <v>0.65</v>
      </c>
      <c r="T2043" s="117">
        <f t="shared" si="146"/>
        <v>88716</v>
      </c>
      <c r="U2043" s="117">
        <f t="shared" si="147"/>
        <v>0</v>
      </c>
    </row>
    <row r="2044" spans="1:21" x14ac:dyDescent="0.3">
      <c r="A2044" s="114">
        <v>1343</v>
      </c>
      <c r="B2044" s="114" t="s">
        <v>1759</v>
      </c>
      <c r="C2044" s="114" t="s">
        <v>2294</v>
      </c>
      <c r="D2044" s="114" t="s">
        <v>4532</v>
      </c>
      <c r="E2044" s="114" t="s">
        <v>4533</v>
      </c>
      <c r="F2044" s="115">
        <v>45716</v>
      </c>
      <c r="G2044" s="114" t="s">
        <v>4451</v>
      </c>
      <c r="H2044" s="116">
        <v>2217900</v>
      </c>
      <c r="I2044" s="116">
        <v>1441635</v>
      </c>
      <c r="J2044" s="116">
        <v>1352919</v>
      </c>
      <c r="K2044" s="116">
        <v>88716</v>
      </c>
      <c r="L2044" s="116">
        <v>88716</v>
      </c>
      <c r="M2044" s="116">
        <v>0</v>
      </c>
      <c r="N2044" s="116">
        <v>0</v>
      </c>
      <c r="O2044" s="116">
        <v>0</v>
      </c>
      <c r="P2044" s="120">
        <v>0</v>
      </c>
      <c r="Q2044" s="27" t="str">
        <f>IF(G2044="01 Jan 1900","Unregistered","Registered")</f>
        <v>Registered</v>
      </c>
      <c r="R2044" s="121">
        <f>I2044/H2044</f>
        <v>0.65</v>
      </c>
      <c r="T2044" s="117">
        <f t="shared" si="146"/>
        <v>88716</v>
      </c>
      <c r="U2044" s="117">
        <f t="shared" si="147"/>
        <v>0</v>
      </c>
    </row>
    <row r="2045" spans="1:21" x14ac:dyDescent="0.3">
      <c r="A2045" s="114">
        <v>1344</v>
      </c>
      <c r="B2045" s="114" t="s">
        <v>1759</v>
      </c>
      <c r="C2045" s="114" t="s">
        <v>2294</v>
      </c>
      <c r="D2045" s="114" t="s">
        <v>4534</v>
      </c>
      <c r="E2045" s="114" t="s">
        <v>4535</v>
      </c>
      <c r="F2045" s="115">
        <v>45716</v>
      </c>
      <c r="G2045" s="114" t="s">
        <v>4446</v>
      </c>
      <c r="H2045" s="116">
        <v>2217900</v>
      </c>
      <c r="I2045" s="116">
        <v>1441635</v>
      </c>
      <c r="J2045" s="116">
        <v>1352919</v>
      </c>
      <c r="K2045" s="116">
        <v>88716</v>
      </c>
      <c r="L2045" s="116">
        <v>88716</v>
      </c>
      <c r="M2045" s="116">
        <v>0</v>
      </c>
      <c r="N2045" s="116">
        <v>0</v>
      </c>
      <c r="O2045" s="116">
        <v>0</v>
      </c>
      <c r="P2045" s="120">
        <v>0</v>
      </c>
      <c r="Q2045" s="27" t="str">
        <f>IF(G2045="01 Jan 1900","Unregistered","Registered")</f>
        <v>Registered</v>
      </c>
      <c r="R2045" s="121">
        <f>I2045/H2045</f>
        <v>0.65</v>
      </c>
      <c r="T2045" s="117">
        <f t="shared" si="146"/>
        <v>88716</v>
      </c>
      <c r="U2045" s="117">
        <f t="shared" si="147"/>
        <v>0</v>
      </c>
    </row>
    <row r="2046" spans="1:21" x14ac:dyDescent="0.3">
      <c r="A2046" s="114">
        <v>1345</v>
      </c>
      <c r="B2046" s="114" t="s">
        <v>1759</v>
      </c>
      <c r="C2046" s="114" t="s">
        <v>2294</v>
      </c>
      <c r="D2046" s="114" t="s">
        <v>4536</v>
      </c>
      <c r="E2046" s="114" t="s">
        <v>4537</v>
      </c>
      <c r="F2046" s="115">
        <v>45716</v>
      </c>
      <c r="G2046" s="114" t="s">
        <v>4302</v>
      </c>
      <c r="H2046" s="116">
        <v>2217900</v>
      </c>
      <c r="I2046" s="116">
        <v>1441635</v>
      </c>
      <c r="J2046" s="116">
        <v>1352919</v>
      </c>
      <c r="K2046" s="116">
        <v>88716</v>
      </c>
      <c r="L2046" s="116">
        <v>88716</v>
      </c>
      <c r="M2046" s="116">
        <v>0</v>
      </c>
      <c r="N2046" s="116">
        <v>0</v>
      </c>
      <c r="O2046" s="116">
        <v>0</v>
      </c>
      <c r="P2046" s="120">
        <v>0</v>
      </c>
      <c r="Q2046" s="27" t="str">
        <f>IF(G2046="01 Jan 1900","Unregistered","Registered")</f>
        <v>Registered</v>
      </c>
      <c r="R2046" s="121">
        <f>I2046/H2046</f>
        <v>0.65</v>
      </c>
      <c r="T2046" s="117">
        <f t="shared" si="146"/>
        <v>88716</v>
      </c>
      <c r="U2046" s="117">
        <f t="shared" si="147"/>
        <v>0</v>
      </c>
    </row>
    <row r="2047" spans="1:21" x14ac:dyDescent="0.3">
      <c r="A2047" s="114">
        <v>1346</v>
      </c>
      <c r="B2047" s="114" t="s">
        <v>1759</v>
      </c>
      <c r="C2047" s="114" t="s">
        <v>2294</v>
      </c>
      <c r="D2047" s="114" t="s">
        <v>4538</v>
      </c>
      <c r="E2047" s="114" t="s">
        <v>4539</v>
      </c>
      <c r="F2047" s="115">
        <v>45716</v>
      </c>
      <c r="G2047" s="114" t="s">
        <v>3829</v>
      </c>
      <c r="H2047" s="116">
        <v>2217900</v>
      </c>
      <c r="I2047" s="116">
        <v>1441635</v>
      </c>
      <c r="J2047" s="116">
        <v>1352919</v>
      </c>
      <c r="K2047" s="116">
        <v>88716</v>
      </c>
      <c r="L2047" s="116">
        <v>88716</v>
      </c>
      <c r="M2047" s="116">
        <v>0</v>
      </c>
      <c r="N2047" s="116">
        <v>0</v>
      </c>
      <c r="O2047" s="116">
        <v>0</v>
      </c>
      <c r="P2047" s="120">
        <v>0</v>
      </c>
      <c r="Q2047" s="27" t="str">
        <f>IF(G2047="01 Jan 1900","Unregistered","Registered")</f>
        <v>Registered</v>
      </c>
      <c r="R2047" s="121">
        <f>I2047/H2047</f>
        <v>0.65</v>
      </c>
      <c r="T2047" s="117">
        <f t="shared" si="146"/>
        <v>88716</v>
      </c>
      <c r="U2047" s="117">
        <f t="shared" si="147"/>
        <v>0</v>
      </c>
    </row>
    <row r="2048" spans="1:21" x14ac:dyDescent="0.3">
      <c r="A2048" s="114">
        <v>1347</v>
      </c>
      <c r="B2048" s="114" t="s">
        <v>1759</v>
      </c>
      <c r="C2048" s="114" t="s">
        <v>2294</v>
      </c>
      <c r="D2048" s="114" t="s">
        <v>4540</v>
      </c>
      <c r="E2048" s="114" t="s">
        <v>4541</v>
      </c>
      <c r="F2048" s="115">
        <v>45716</v>
      </c>
      <c r="G2048" s="114" t="s">
        <v>4302</v>
      </c>
      <c r="H2048" s="116">
        <v>2217900</v>
      </c>
      <c r="I2048" s="116">
        <v>1441635</v>
      </c>
      <c r="J2048" s="116">
        <v>1352919</v>
      </c>
      <c r="K2048" s="116">
        <v>88716</v>
      </c>
      <c r="L2048" s="116">
        <v>88716</v>
      </c>
      <c r="M2048" s="116">
        <v>0</v>
      </c>
      <c r="N2048" s="116">
        <v>0</v>
      </c>
      <c r="O2048" s="116">
        <v>0</v>
      </c>
      <c r="P2048" s="120">
        <v>0</v>
      </c>
      <c r="Q2048" s="27" t="str">
        <f>IF(G2048="01 Jan 1900","Unregistered","Registered")</f>
        <v>Registered</v>
      </c>
      <c r="R2048" s="121">
        <f>I2048/H2048</f>
        <v>0.65</v>
      </c>
      <c r="T2048" s="117">
        <f t="shared" si="146"/>
        <v>88716</v>
      </c>
      <c r="U2048" s="117">
        <f t="shared" si="147"/>
        <v>0</v>
      </c>
    </row>
    <row r="2049" spans="1:21" x14ac:dyDescent="0.3">
      <c r="A2049" s="114">
        <v>1348</v>
      </c>
      <c r="B2049" s="114" t="s">
        <v>1759</v>
      </c>
      <c r="C2049" s="114" t="s">
        <v>2294</v>
      </c>
      <c r="D2049" s="114" t="s">
        <v>4542</v>
      </c>
      <c r="E2049" s="114" t="s">
        <v>4543</v>
      </c>
      <c r="F2049" s="115">
        <v>45716</v>
      </c>
      <c r="G2049" s="114" t="s">
        <v>3452</v>
      </c>
      <c r="H2049" s="116">
        <v>2217900</v>
      </c>
      <c r="I2049" s="116">
        <v>1441635</v>
      </c>
      <c r="J2049" s="116">
        <v>1352919</v>
      </c>
      <c r="K2049" s="116">
        <v>88716</v>
      </c>
      <c r="L2049" s="116">
        <v>88716</v>
      </c>
      <c r="M2049" s="116">
        <v>0</v>
      </c>
      <c r="N2049" s="116">
        <v>0</v>
      </c>
      <c r="O2049" s="116">
        <v>0</v>
      </c>
      <c r="P2049" s="120">
        <v>0</v>
      </c>
      <c r="Q2049" s="27" t="str">
        <f>IF(G2049="01 Jan 1900","Unregistered","Registered")</f>
        <v>Registered</v>
      </c>
      <c r="R2049" s="121">
        <f>I2049/H2049</f>
        <v>0.65</v>
      </c>
      <c r="T2049" s="117">
        <f t="shared" si="146"/>
        <v>88716</v>
      </c>
      <c r="U2049" s="117">
        <f t="shared" si="147"/>
        <v>0</v>
      </c>
    </row>
    <row r="2050" spans="1:21" x14ac:dyDescent="0.3">
      <c r="A2050" s="114">
        <v>1349</v>
      </c>
      <c r="B2050" s="114" t="s">
        <v>1759</v>
      </c>
      <c r="C2050" s="114" t="s">
        <v>2294</v>
      </c>
      <c r="D2050" s="114" t="s">
        <v>4544</v>
      </c>
      <c r="E2050" s="114" t="s">
        <v>4545</v>
      </c>
      <c r="F2050" s="115">
        <v>45716</v>
      </c>
      <c r="G2050" s="114" t="s">
        <v>4451</v>
      </c>
      <c r="H2050" s="116">
        <v>2217900</v>
      </c>
      <c r="I2050" s="116">
        <v>1441635</v>
      </c>
      <c r="J2050" s="116">
        <v>1352919</v>
      </c>
      <c r="K2050" s="116">
        <v>88716</v>
      </c>
      <c r="L2050" s="116">
        <v>88716</v>
      </c>
      <c r="M2050" s="116">
        <v>0</v>
      </c>
      <c r="N2050" s="116">
        <v>0</v>
      </c>
      <c r="O2050" s="116">
        <v>0</v>
      </c>
      <c r="P2050" s="120">
        <v>0</v>
      </c>
      <c r="Q2050" s="27" t="str">
        <f>IF(G2050="01 Jan 1900","Unregistered","Registered")</f>
        <v>Registered</v>
      </c>
      <c r="R2050" s="121">
        <f>I2050/H2050</f>
        <v>0.65</v>
      </c>
      <c r="T2050" s="117">
        <f t="shared" si="146"/>
        <v>88716</v>
      </c>
      <c r="U2050" s="117">
        <f t="shared" si="147"/>
        <v>0</v>
      </c>
    </row>
    <row r="2051" spans="1:21" x14ac:dyDescent="0.3">
      <c r="A2051" s="114">
        <v>1350</v>
      </c>
      <c r="B2051" s="114" t="s">
        <v>1759</v>
      </c>
      <c r="C2051" s="114" t="s">
        <v>2294</v>
      </c>
      <c r="D2051" s="114" t="s">
        <v>4546</v>
      </c>
      <c r="E2051" s="114" t="s">
        <v>4547</v>
      </c>
      <c r="F2051" s="115">
        <v>45716</v>
      </c>
      <c r="G2051" s="114" t="s">
        <v>4302</v>
      </c>
      <c r="H2051" s="116">
        <v>2217900</v>
      </c>
      <c r="I2051" s="116">
        <v>1441635</v>
      </c>
      <c r="J2051" s="116">
        <v>1352919</v>
      </c>
      <c r="K2051" s="116">
        <v>88716</v>
      </c>
      <c r="L2051" s="116">
        <v>88716</v>
      </c>
      <c r="M2051" s="116">
        <v>0</v>
      </c>
      <c r="N2051" s="116">
        <v>0</v>
      </c>
      <c r="O2051" s="116">
        <v>0</v>
      </c>
      <c r="P2051" s="120">
        <v>0</v>
      </c>
      <c r="Q2051" s="27" t="str">
        <f>IF(G2051="01 Jan 1900","Unregistered","Registered")</f>
        <v>Registered</v>
      </c>
      <c r="R2051" s="121">
        <f>I2051/H2051</f>
        <v>0.65</v>
      </c>
      <c r="T2051" s="117">
        <f t="shared" si="146"/>
        <v>88716</v>
      </c>
      <c r="U2051" s="117">
        <f t="shared" si="147"/>
        <v>0</v>
      </c>
    </row>
    <row r="2052" spans="1:21" x14ac:dyDescent="0.3">
      <c r="A2052" s="114">
        <v>1351</v>
      </c>
      <c r="B2052" s="114" t="s">
        <v>1759</v>
      </c>
      <c r="C2052" s="114" t="s">
        <v>2294</v>
      </c>
      <c r="D2052" s="114" t="s">
        <v>4548</v>
      </c>
      <c r="E2052" s="114" t="s">
        <v>4549</v>
      </c>
      <c r="F2052" s="115">
        <v>45716</v>
      </c>
      <c r="G2052" s="114" t="s">
        <v>4451</v>
      </c>
      <c r="H2052" s="116">
        <v>2217900</v>
      </c>
      <c r="I2052" s="116">
        <v>1441635</v>
      </c>
      <c r="J2052" s="116">
        <v>1352919</v>
      </c>
      <c r="K2052" s="116">
        <v>88716</v>
      </c>
      <c r="L2052" s="116">
        <v>88716</v>
      </c>
      <c r="M2052" s="116">
        <v>0</v>
      </c>
      <c r="N2052" s="116">
        <v>0</v>
      </c>
      <c r="O2052" s="116">
        <v>0</v>
      </c>
      <c r="P2052" s="120">
        <v>0</v>
      </c>
      <c r="Q2052" s="27" t="str">
        <f>IF(G2052="01 Jan 1900","Unregistered","Registered")</f>
        <v>Registered</v>
      </c>
      <c r="R2052" s="121">
        <f>I2052/H2052</f>
        <v>0.65</v>
      </c>
      <c r="T2052" s="117">
        <f t="shared" si="146"/>
        <v>88716</v>
      </c>
      <c r="U2052" s="117">
        <f t="shared" si="147"/>
        <v>0</v>
      </c>
    </row>
    <row r="2053" spans="1:21" x14ac:dyDescent="0.3">
      <c r="A2053" s="114">
        <v>1352</v>
      </c>
      <c r="B2053" s="114" t="s">
        <v>1759</v>
      </c>
      <c r="C2053" s="114" t="s">
        <v>2294</v>
      </c>
      <c r="D2053" s="114" t="s">
        <v>4550</v>
      </c>
      <c r="E2053" s="114" t="s">
        <v>4551</v>
      </c>
      <c r="F2053" s="115">
        <v>45716</v>
      </c>
      <c r="G2053" s="114" t="s">
        <v>2569</v>
      </c>
      <c r="H2053" s="116">
        <v>2217900</v>
      </c>
      <c r="I2053" s="116">
        <v>1441635</v>
      </c>
      <c r="J2053" s="116">
        <v>1352919</v>
      </c>
      <c r="K2053" s="116">
        <v>88716</v>
      </c>
      <c r="L2053" s="116">
        <v>88716</v>
      </c>
      <c r="M2053" s="116">
        <v>0</v>
      </c>
      <c r="N2053" s="116">
        <v>0</v>
      </c>
      <c r="O2053" s="116">
        <v>0</v>
      </c>
      <c r="P2053" s="120">
        <v>0</v>
      </c>
      <c r="Q2053" s="27" t="str">
        <f>IF(G2053="01 Jan 1900","Unregistered","Registered")</f>
        <v>Registered</v>
      </c>
      <c r="R2053" s="121">
        <f>I2053/H2053</f>
        <v>0.65</v>
      </c>
      <c r="T2053" s="117">
        <f t="shared" ref="T2053:T2116" si="148">L2053+M2053+N2053+O2053+P2053</f>
        <v>88716</v>
      </c>
      <c r="U2053" s="117">
        <f t="shared" ref="U2053:U2116" si="149">K2053-T2053</f>
        <v>0</v>
      </c>
    </row>
    <row r="2054" spans="1:21" x14ac:dyDescent="0.3">
      <c r="A2054" s="114">
        <v>1353</v>
      </c>
      <c r="B2054" s="114" t="s">
        <v>1759</v>
      </c>
      <c r="C2054" s="114" t="s">
        <v>2294</v>
      </c>
      <c r="D2054" s="114" t="s">
        <v>4552</v>
      </c>
      <c r="E2054" s="114" t="s">
        <v>4553</v>
      </c>
      <c r="F2054" s="115">
        <v>45796</v>
      </c>
      <c r="G2054" s="114" t="s">
        <v>3937</v>
      </c>
      <c r="H2054" s="116">
        <v>2217900</v>
      </c>
      <c r="I2054" s="116">
        <v>1441635</v>
      </c>
      <c r="J2054" s="116">
        <v>1352919</v>
      </c>
      <c r="K2054" s="116">
        <v>88716</v>
      </c>
      <c r="L2054" s="116">
        <v>88716</v>
      </c>
      <c r="M2054" s="116">
        <v>0</v>
      </c>
      <c r="N2054" s="116">
        <v>0</v>
      </c>
      <c r="O2054" s="116">
        <v>0</v>
      </c>
      <c r="P2054" s="120">
        <v>0</v>
      </c>
      <c r="Q2054" s="27" t="str">
        <f>IF(G2054="01 Jan 1900","Unregistered","Registered")</f>
        <v>Registered</v>
      </c>
      <c r="R2054" s="121">
        <f>I2054/H2054</f>
        <v>0.65</v>
      </c>
      <c r="T2054" s="117">
        <f t="shared" si="148"/>
        <v>88716</v>
      </c>
      <c r="U2054" s="117">
        <f t="shared" si="149"/>
        <v>0</v>
      </c>
    </row>
    <row r="2055" spans="1:21" x14ac:dyDescent="0.3">
      <c r="A2055" s="114">
        <v>1354</v>
      </c>
      <c r="B2055" s="114" t="s">
        <v>1759</v>
      </c>
      <c r="C2055" s="114" t="s">
        <v>2294</v>
      </c>
      <c r="D2055" s="114" t="s">
        <v>4554</v>
      </c>
      <c r="E2055" s="114" t="s">
        <v>4555</v>
      </c>
      <c r="F2055" s="115">
        <v>45716</v>
      </c>
      <c r="G2055" s="114" t="s">
        <v>4294</v>
      </c>
      <c r="H2055" s="116">
        <v>2217900</v>
      </c>
      <c r="I2055" s="116">
        <v>1441635</v>
      </c>
      <c r="J2055" s="116">
        <v>1352919</v>
      </c>
      <c r="K2055" s="116">
        <v>88716</v>
      </c>
      <c r="L2055" s="116">
        <v>88716</v>
      </c>
      <c r="M2055" s="116">
        <v>0</v>
      </c>
      <c r="N2055" s="116">
        <v>0</v>
      </c>
      <c r="O2055" s="116">
        <v>0</v>
      </c>
      <c r="P2055" s="120">
        <v>0</v>
      </c>
      <c r="Q2055" s="27" t="str">
        <f>IF(G2055="01 Jan 1900","Unregistered","Registered")</f>
        <v>Registered</v>
      </c>
      <c r="R2055" s="121">
        <f>I2055/H2055</f>
        <v>0.65</v>
      </c>
      <c r="T2055" s="117">
        <f t="shared" si="148"/>
        <v>88716</v>
      </c>
      <c r="U2055" s="117">
        <f t="shared" si="149"/>
        <v>0</v>
      </c>
    </row>
    <row r="2056" spans="1:21" x14ac:dyDescent="0.3">
      <c r="A2056" s="114">
        <v>1355</v>
      </c>
      <c r="B2056" s="114" t="s">
        <v>1759</v>
      </c>
      <c r="C2056" s="114" t="s">
        <v>2294</v>
      </c>
      <c r="D2056" s="114" t="s">
        <v>4556</v>
      </c>
      <c r="E2056" s="114" t="s">
        <v>4557</v>
      </c>
      <c r="F2056" s="115">
        <v>45716</v>
      </c>
      <c r="G2056" s="114" t="s">
        <v>3829</v>
      </c>
      <c r="H2056" s="116">
        <v>2217900</v>
      </c>
      <c r="I2056" s="116">
        <v>1441635</v>
      </c>
      <c r="J2056" s="116">
        <v>1352919</v>
      </c>
      <c r="K2056" s="116">
        <v>88716</v>
      </c>
      <c r="L2056" s="116">
        <v>88716</v>
      </c>
      <c r="M2056" s="116">
        <v>0</v>
      </c>
      <c r="N2056" s="116">
        <v>0</v>
      </c>
      <c r="O2056" s="116">
        <v>0</v>
      </c>
      <c r="P2056" s="120">
        <v>0</v>
      </c>
      <c r="Q2056" s="27" t="str">
        <f>IF(G2056="01 Jan 1900","Unregistered","Registered")</f>
        <v>Registered</v>
      </c>
      <c r="R2056" s="121">
        <f>I2056/H2056</f>
        <v>0.65</v>
      </c>
      <c r="T2056" s="117">
        <f t="shared" si="148"/>
        <v>88716</v>
      </c>
      <c r="U2056" s="117">
        <f t="shared" si="149"/>
        <v>0</v>
      </c>
    </row>
    <row r="2057" spans="1:21" x14ac:dyDescent="0.3">
      <c r="A2057" s="114">
        <v>1356</v>
      </c>
      <c r="B2057" s="114" t="s">
        <v>1759</v>
      </c>
      <c r="C2057" s="114" t="s">
        <v>2294</v>
      </c>
      <c r="D2057" s="114" t="s">
        <v>4558</v>
      </c>
      <c r="E2057" s="114" t="s">
        <v>4559</v>
      </c>
      <c r="F2057" s="115">
        <v>45716</v>
      </c>
      <c r="G2057" s="114" t="s">
        <v>3452</v>
      </c>
      <c r="H2057" s="116">
        <v>2217900</v>
      </c>
      <c r="I2057" s="116">
        <v>1441635</v>
      </c>
      <c r="J2057" s="116">
        <v>1352919</v>
      </c>
      <c r="K2057" s="116">
        <v>88716</v>
      </c>
      <c r="L2057" s="116">
        <v>88716</v>
      </c>
      <c r="M2057" s="116">
        <v>0</v>
      </c>
      <c r="N2057" s="116">
        <v>0</v>
      </c>
      <c r="O2057" s="116">
        <v>0</v>
      </c>
      <c r="P2057" s="120">
        <v>0</v>
      </c>
      <c r="Q2057" s="27" t="str">
        <f>IF(G2057="01 Jan 1900","Unregistered","Registered")</f>
        <v>Registered</v>
      </c>
      <c r="R2057" s="121">
        <f>I2057/H2057</f>
        <v>0.65</v>
      </c>
      <c r="T2057" s="117">
        <f t="shared" si="148"/>
        <v>88716</v>
      </c>
      <c r="U2057" s="117">
        <f t="shared" si="149"/>
        <v>0</v>
      </c>
    </row>
    <row r="2058" spans="1:21" x14ac:dyDescent="0.3">
      <c r="A2058" s="114">
        <v>1357</v>
      </c>
      <c r="B2058" s="114" t="s">
        <v>1759</v>
      </c>
      <c r="C2058" s="114" t="s">
        <v>2294</v>
      </c>
      <c r="D2058" s="114" t="s">
        <v>4560</v>
      </c>
      <c r="E2058" s="114" t="s">
        <v>4561</v>
      </c>
      <c r="F2058" s="115">
        <v>45715</v>
      </c>
      <c r="G2058" s="114" t="s">
        <v>3205</v>
      </c>
      <c r="H2058" s="116">
        <v>2217900</v>
      </c>
      <c r="I2058" s="116">
        <v>1441635</v>
      </c>
      <c r="J2058" s="116">
        <v>1352919</v>
      </c>
      <c r="K2058" s="116">
        <v>88716</v>
      </c>
      <c r="L2058" s="116">
        <v>88716</v>
      </c>
      <c r="M2058" s="116">
        <v>0</v>
      </c>
      <c r="N2058" s="116">
        <v>0</v>
      </c>
      <c r="O2058" s="116">
        <v>0</v>
      </c>
      <c r="P2058" s="120">
        <v>0</v>
      </c>
      <c r="Q2058" s="27" t="str">
        <f>IF(G2058="01 Jan 1900","Unregistered","Registered")</f>
        <v>Registered</v>
      </c>
      <c r="R2058" s="121">
        <f>I2058/H2058</f>
        <v>0.65</v>
      </c>
      <c r="T2058" s="117">
        <f t="shared" si="148"/>
        <v>88716</v>
      </c>
      <c r="U2058" s="117">
        <f t="shared" si="149"/>
        <v>0</v>
      </c>
    </row>
    <row r="2059" spans="1:21" x14ac:dyDescent="0.3">
      <c r="A2059" s="114">
        <v>1358</v>
      </c>
      <c r="B2059" s="114" t="s">
        <v>1759</v>
      </c>
      <c r="C2059" s="114" t="s">
        <v>2294</v>
      </c>
      <c r="D2059" s="114" t="s">
        <v>4562</v>
      </c>
      <c r="E2059" s="114" t="s">
        <v>4563</v>
      </c>
      <c r="F2059" s="115">
        <v>45716</v>
      </c>
      <c r="G2059" s="114" t="s">
        <v>4451</v>
      </c>
      <c r="H2059" s="116">
        <v>2217900</v>
      </c>
      <c r="I2059" s="116">
        <v>1441635</v>
      </c>
      <c r="J2059" s="116">
        <v>1352919</v>
      </c>
      <c r="K2059" s="116">
        <v>88716</v>
      </c>
      <c r="L2059" s="116">
        <v>88716</v>
      </c>
      <c r="M2059" s="116">
        <v>0</v>
      </c>
      <c r="N2059" s="116">
        <v>0</v>
      </c>
      <c r="O2059" s="116">
        <v>0</v>
      </c>
      <c r="P2059" s="120">
        <v>0</v>
      </c>
      <c r="Q2059" s="27" t="str">
        <f>IF(G2059="01 Jan 1900","Unregistered","Registered")</f>
        <v>Registered</v>
      </c>
      <c r="R2059" s="121">
        <f>I2059/H2059</f>
        <v>0.65</v>
      </c>
      <c r="T2059" s="117">
        <f t="shared" si="148"/>
        <v>88716</v>
      </c>
      <c r="U2059" s="117">
        <f t="shared" si="149"/>
        <v>0</v>
      </c>
    </row>
    <row r="2060" spans="1:21" x14ac:dyDescent="0.3">
      <c r="A2060" s="114">
        <v>1359</v>
      </c>
      <c r="B2060" s="114" t="s">
        <v>1759</v>
      </c>
      <c r="C2060" s="114" t="s">
        <v>2294</v>
      </c>
      <c r="D2060" s="114" t="s">
        <v>4564</v>
      </c>
      <c r="E2060" s="114" t="s">
        <v>4565</v>
      </c>
      <c r="F2060" s="115">
        <v>45716</v>
      </c>
      <c r="G2060" s="114" t="s">
        <v>4291</v>
      </c>
      <c r="H2060" s="116">
        <v>2217900</v>
      </c>
      <c r="I2060" s="116">
        <v>1441635</v>
      </c>
      <c r="J2060" s="116">
        <v>1352919</v>
      </c>
      <c r="K2060" s="116">
        <v>88716</v>
      </c>
      <c r="L2060" s="116">
        <v>88716</v>
      </c>
      <c r="M2060" s="116">
        <v>0</v>
      </c>
      <c r="N2060" s="116">
        <v>0</v>
      </c>
      <c r="O2060" s="116">
        <v>0</v>
      </c>
      <c r="P2060" s="120">
        <v>0</v>
      </c>
      <c r="Q2060" s="27" t="str">
        <f>IF(G2060="01 Jan 1900","Unregistered","Registered")</f>
        <v>Registered</v>
      </c>
      <c r="R2060" s="121">
        <f>I2060/H2060</f>
        <v>0.65</v>
      </c>
      <c r="T2060" s="117">
        <f t="shared" si="148"/>
        <v>88716</v>
      </c>
      <c r="U2060" s="117">
        <f t="shared" si="149"/>
        <v>0</v>
      </c>
    </row>
    <row r="2061" spans="1:21" x14ac:dyDescent="0.3">
      <c r="A2061" s="114">
        <v>1360</v>
      </c>
      <c r="B2061" s="114" t="s">
        <v>1759</v>
      </c>
      <c r="C2061" s="114" t="s">
        <v>2294</v>
      </c>
      <c r="D2061" s="114" t="s">
        <v>4566</v>
      </c>
      <c r="E2061" s="114" t="s">
        <v>4567</v>
      </c>
      <c r="F2061" s="115">
        <v>45716</v>
      </c>
      <c r="G2061" s="114" t="s">
        <v>4299</v>
      </c>
      <c r="H2061" s="116">
        <v>2217900</v>
      </c>
      <c r="I2061" s="116">
        <v>1441635</v>
      </c>
      <c r="J2061" s="116">
        <v>1352919</v>
      </c>
      <c r="K2061" s="116">
        <v>88716</v>
      </c>
      <c r="L2061" s="116">
        <v>88716</v>
      </c>
      <c r="M2061" s="116">
        <v>0</v>
      </c>
      <c r="N2061" s="116">
        <v>0</v>
      </c>
      <c r="O2061" s="116">
        <v>0</v>
      </c>
      <c r="P2061" s="120">
        <v>0</v>
      </c>
      <c r="Q2061" s="27" t="str">
        <f>IF(G2061="01 Jan 1900","Unregistered","Registered")</f>
        <v>Registered</v>
      </c>
      <c r="R2061" s="121">
        <f>I2061/H2061</f>
        <v>0.65</v>
      </c>
      <c r="T2061" s="117">
        <f t="shared" si="148"/>
        <v>88716</v>
      </c>
      <c r="U2061" s="117">
        <f t="shared" si="149"/>
        <v>0</v>
      </c>
    </row>
    <row r="2062" spans="1:21" x14ac:dyDescent="0.3">
      <c r="A2062" s="114">
        <v>1361</v>
      </c>
      <c r="B2062" s="114" t="s">
        <v>1759</v>
      </c>
      <c r="C2062" s="114" t="s">
        <v>2294</v>
      </c>
      <c r="D2062" s="114" t="s">
        <v>4568</v>
      </c>
      <c r="E2062" s="114" t="s">
        <v>4569</v>
      </c>
      <c r="F2062" s="115">
        <v>45716</v>
      </c>
      <c r="G2062" s="114" t="s">
        <v>4570</v>
      </c>
      <c r="H2062" s="116">
        <v>2217900</v>
      </c>
      <c r="I2062" s="116">
        <v>1441635</v>
      </c>
      <c r="J2062" s="116">
        <v>1352919</v>
      </c>
      <c r="K2062" s="116">
        <v>88716</v>
      </c>
      <c r="L2062" s="116">
        <v>88716</v>
      </c>
      <c r="M2062" s="116">
        <v>0</v>
      </c>
      <c r="N2062" s="116">
        <v>0</v>
      </c>
      <c r="O2062" s="116">
        <v>0</v>
      </c>
      <c r="P2062" s="120">
        <v>0</v>
      </c>
      <c r="Q2062" s="27" t="str">
        <f>IF(G2062="01 Jan 1900","Unregistered","Registered")</f>
        <v>Registered</v>
      </c>
      <c r="R2062" s="121">
        <f>I2062/H2062</f>
        <v>0.65</v>
      </c>
      <c r="T2062" s="117">
        <f t="shared" si="148"/>
        <v>88716</v>
      </c>
      <c r="U2062" s="117">
        <f t="shared" si="149"/>
        <v>0</v>
      </c>
    </row>
    <row r="2063" spans="1:21" x14ac:dyDescent="0.3">
      <c r="A2063" s="114">
        <v>1362</v>
      </c>
      <c r="B2063" s="114" t="s">
        <v>1759</v>
      </c>
      <c r="C2063" s="114" t="s">
        <v>2294</v>
      </c>
      <c r="D2063" s="114" t="s">
        <v>4571</v>
      </c>
      <c r="E2063" s="114" t="s">
        <v>4572</v>
      </c>
      <c r="F2063" s="115">
        <v>45716</v>
      </c>
      <c r="G2063" s="114" t="s">
        <v>4451</v>
      </c>
      <c r="H2063" s="116">
        <v>2217900</v>
      </c>
      <c r="I2063" s="116">
        <v>1441635</v>
      </c>
      <c r="J2063" s="116">
        <v>1352919</v>
      </c>
      <c r="K2063" s="116">
        <v>88716</v>
      </c>
      <c r="L2063" s="116">
        <v>88716</v>
      </c>
      <c r="M2063" s="116">
        <v>0</v>
      </c>
      <c r="N2063" s="116">
        <v>0</v>
      </c>
      <c r="O2063" s="116">
        <v>0</v>
      </c>
      <c r="P2063" s="120">
        <v>0</v>
      </c>
      <c r="Q2063" s="27" t="str">
        <f>IF(G2063="01 Jan 1900","Unregistered","Registered")</f>
        <v>Registered</v>
      </c>
      <c r="R2063" s="121">
        <f>I2063/H2063</f>
        <v>0.65</v>
      </c>
      <c r="T2063" s="117">
        <f t="shared" si="148"/>
        <v>88716</v>
      </c>
      <c r="U2063" s="117">
        <f t="shared" si="149"/>
        <v>0</v>
      </c>
    </row>
    <row r="2064" spans="1:21" x14ac:dyDescent="0.3">
      <c r="A2064" s="114">
        <v>1363</v>
      </c>
      <c r="B2064" s="114" t="s">
        <v>1759</v>
      </c>
      <c r="C2064" s="114" t="s">
        <v>2294</v>
      </c>
      <c r="D2064" s="114" t="s">
        <v>4573</v>
      </c>
      <c r="E2064" s="114" t="s">
        <v>4574</v>
      </c>
      <c r="F2064" s="115">
        <v>45716</v>
      </c>
      <c r="G2064" s="114" t="s">
        <v>4294</v>
      </c>
      <c r="H2064" s="116">
        <v>2217900</v>
      </c>
      <c r="I2064" s="116">
        <v>1441635</v>
      </c>
      <c r="J2064" s="116">
        <v>1352919</v>
      </c>
      <c r="K2064" s="116">
        <v>88716</v>
      </c>
      <c r="L2064" s="116">
        <v>88716</v>
      </c>
      <c r="M2064" s="116">
        <v>0</v>
      </c>
      <c r="N2064" s="116">
        <v>0</v>
      </c>
      <c r="O2064" s="116">
        <v>0</v>
      </c>
      <c r="P2064" s="120">
        <v>0</v>
      </c>
      <c r="Q2064" s="27" t="str">
        <f>IF(G2064="01 Jan 1900","Unregistered","Registered")</f>
        <v>Registered</v>
      </c>
      <c r="R2064" s="121">
        <f>I2064/H2064</f>
        <v>0.65</v>
      </c>
      <c r="T2064" s="117">
        <f t="shared" si="148"/>
        <v>88716</v>
      </c>
      <c r="U2064" s="117">
        <f t="shared" si="149"/>
        <v>0</v>
      </c>
    </row>
    <row r="2065" spans="1:21" x14ac:dyDescent="0.3">
      <c r="A2065" s="114">
        <v>1364</v>
      </c>
      <c r="B2065" s="114" t="s">
        <v>1759</v>
      </c>
      <c r="C2065" s="114" t="s">
        <v>2294</v>
      </c>
      <c r="D2065" s="114" t="s">
        <v>4575</v>
      </c>
      <c r="E2065" s="114" t="s">
        <v>4576</v>
      </c>
      <c r="F2065" s="115">
        <v>45794</v>
      </c>
      <c r="G2065" s="114" t="s">
        <v>2418</v>
      </c>
      <c r="H2065" s="116">
        <v>2217900</v>
      </c>
      <c r="I2065" s="116">
        <v>1441635</v>
      </c>
      <c r="J2065" s="116">
        <v>1352919</v>
      </c>
      <c r="K2065" s="116">
        <v>88716</v>
      </c>
      <c r="L2065" s="116">
        <v>88716</v>
      </c>
      <c r="M2065" s="116">
        <v>0</v>
      </c>
      <c r="N2065" s="116">
        <v>0</v>
      </c>
      <c r="O2065" s="116">
        <v>0</v>
      </c>
      <c r="P2065" s="120">
        <v>0</v>
      </c>
      <c r="Q2065" s="27" t="str">
        <f>IF(G2065="01 Jan 1900","Unregistered","Registered")</f>
        <v>Registered</v>
      </c>
      <c r="R2065" s="121">
        <f>I2065/H2065</f>
        <v>0.65</v>
      </c>
      <c r="T2065" s="117">
        <f t="shared" si="148"/>
        <v>88716</v>
      </c>
      <c r="U2065" s="117">
        <f t="shared" si="149"/>
        <v>0</v>
      </c>
    </row>
    <row r="2066" spans="1:21" x14ac:dyDescent="0.3">
      <c r="A2066" s="114">
        <v>1365</v>
      </c>
      <c r="B2066" s="114" t="s">
        <v>1759</v>
      </c>
      <c r="C2066" s="114" t="s">
        <v>2294</v>
      </c>
      <c r="D2066" s="114" t="s">
        <v>4577</v>
      </c>
      <c r="E2066" s="114" t="s">
        <v>4578</v>
      </c>
      <c r="F2066" s="115">
        <v>45716</v>
      </c>
      <c r="G2066" s="114" t="s">
        <v>4451</v>
      </c>
      <c r="H2066" s="116">
        <v>2217900</v>
      </c>
      <c r="I2066" s="116">
        <v>1441635</v>
      </c>
      <c r="J2066" s="116">
        <v>1352919</v>
      </c>
      <c r="K2066" s="116">
        <v>88716</v>
      </c>
      <c r="L2066" s="116">
        <v>88716</v>
      </c>
      <c r="M2066" s="116">
        <v>0</v>
      </c>
      <c r="N2066" s="116">
        <v>0</v>
      </c>
      <c r="O2066" s="116">
        <v>0</v>
      </c>
      <c r="P2066" s="120">
        <v>0</v>
      </c>
      <c r="Q2066" s="27" t="str">
        <f>IF(G2066="01 Jan 1900","Unregistered","Registered")</f>
        <v>Registered</v>
      </c>
      <c r="R2066" s="121">
        <f>I2066/H2066</f>
        <v>0.65</v>
      </c>
      <c r="T2066" s="117">
        <f t="shared" si="148"/>
        <v>88716</v>
      </c>
      <c r="U2066" s="117">
        <f t="shared" si="149"/>
        <v>0</v>
      </c>
    </row>
    <row r="2067" spans="1:21" x14ac:dyDescent="0.3">
      <c r="A2067" s="114">
        <v>1366</v>
      </c>
      <c r="B2067" s="114" t="s">
        <v>1759</v>
      </c>
      <c r="C2067" s="114" t="s">
        <v>2294</v>
      </c>
      <c r="D2067" s="114" t="s">
        <v>4579</v>
      </c>
      <c r="E2067" s="114" t="s">
        <v>4580</v>
      </c>
      <c r="F2067" s="115">
        <v>45716</v>
      </c>
      <c r="G2067" s="114" t="s">
        <v>4048</v>
      </c>
      <c r="H2067" s="116">
        <v>2217900</v>
      </c>
      <c r="I2067" s="116">
        <v>1441635</v>
      </c>
      <c r="J2067" s="116">
        <v>1352919</v>
      </c>
      <c r="K2067" s="116">
        <v>88716</v>
      </c>
      <c r="L2067" s="116">
        <v>88716</v>
      </c>
      <c r="M2067" s="116">
        <v>0</v>
      </c>
      <c r="N2067" s="116">
        <v>0</v>
      </c>
      <c r="O2067" s="116">
        <v>0</v>
      </c>
      <c r="P2067" s="120">
        <v>0</v>
      </c>
      <c r="Q2067" s="27" t="str">
        <f>IF(G2067="01 Jan 1900","Unregistered","Registered")</f>
        <v>Registered</v>
      </c>
      <c r="R2067" s="121">
        <f>I2067/H2067</f>
        <v>0.65</v>
      </c>
      <c r="T2067" s="117">
        <f t="shared" si="148"/>
        <v>88716</v>
      </c>
      <c r="U2067" s="117">
        <f t="shared" si="149"/>
        <v>0</v>
      </c>
    </row>
    <row r="2068" spans="1:21" x14ac:dyDescent="0.3">
      <c r="A2068" s="114">
        <v>1367</v>
      </c>
      <c r="B2068" s="114" t="s">
        <v>1759</v>
      </c>
      <c r="C2068" s="114" t="s">
        <v>2294</v>
      </c>
      <c r="D2068" s="114" t="s">
        <v>4581</v>
      </c>
      <c r="E2068" s="114" t="s">
        <v>4582</v>
      </c>
      <c r="F2068" s="115">
        <v>45716</v>
      </c>
      <c r="G2068" s="114" t="s">
        <v>4291</v>
      </c>
      <c r="H2068" s="116">
        <v>2217900</v>
      </c>
      <c r="I2068" s="116">
        <v>1441635</v>
      </c>
      <c r="J2068" s="116">
        <v>1352919</v>
      </c>
      <c r="K2068" s="116">
        <v>88716</v>
      </c>
      <c r="L2068" s="116">
        <v>88716</v>
      </c>
      <c r="M2068" s="116">
        <v>0</v>
      </c>
      <c r="N2068" s="116">
        <v>0</v>
      </c>
      <c r="O2068" s="116">
        <v>0</v>
      </c>
      <c r="P2068" s="120">
        <v>0</v>
      </c>
      <c r="Q2068" s="27" t="str">
        <f>IF(G2068="01 Jan 1900","Unregistered","Registered")</f>
        <v>Registered</v>
      </c>
      <c r="R2068" s="121">
        <f>I2068/H2068</f>
        <v>0.65</v>
      </c>
      <c r="T2068" s="117">
        <f t="shared" si="148"/>
        <v>88716</v>
      </c>
      <c r="U2068" s="117">
        <f t="shared" si="149"/>
        <v>0</v>
      </c>
    </row>
    <row r="2069" spans="1:21" x14ac:dyDescent="0.3">
      <c r="A2069" s="114">
        <v>1368</v>
      </c>
      <c r="B2069" s="114" t="s">
        <v>1759</v>
      </c>
      <c r="C2069" s="114" t="s">
        <v>2294</v>
      </c>
      <c r="D2069" s="114" t="s">
        <v>4583</v>
      </c>
      <c r="E2069" s="114" t="s">
        <v>4584</v>
      </c>
      <c r="F2069" s="115">
        <v>45716</v>
      </c>
      <c r="G2069" s="114" t="s">
        <v>4446</v>
      </c>
      <c r="H2069" s="116">
        <v>2217900</v>
      </c>
      <c r="I2069" s="116">
        <v>1441635</v>
      </c>
      <c r="J2069" s="116">
        <v>1352919</v>
      </c>
      <c r="K2069" s="116">
        <v>88716</v>
      </c>
      <c r="L2069" s="116">
        <v>88716</v>
      </c>
      <c r="M2069" s="116">
        <v>0</v>
      </c>
      <c r="N2069" s="116">
        <v>0</v>
      </c>
      <c r="O2069" s="116">
        <v>0</v>
      </c>
      <c r="P2069" s="120">
        <v>0</v>
      </c>
      <c r="Q2069" s="27" t="str">
        <f>IF(G2069="01 Jan 1900","Unregistered","Registered")</f>
        <v>Registered</v>
      </c>
      <c r="R2069" s="121">
        <f>I2069/H2069</f>
        <v>0.65</v>
      </c>
      <c r="T2069" s="117">
        <f t="shared" si="148"/>
        <v>88716</v>
      </c>
      <c r="U2069" s="117">
        <f t="shared" si="149"/>
        <v>0</v>
      </c>
    </row>
    <row r="2070" spans="1:21" x14ac:dyDescent="0.3">
      <c r="A2070" s="114">
        <v>1369</v>
      </c>
      <c r="B2070" s="114" t="s">
        <v>1759</v>
      </c>
      <c r="C2070" s="114" t="s">
        <v>2294</v>
      </c>
      <c r="D2070" s="114" t="s">
        <v>4585</v>
      </c>
      <c r="E2070" s="114" t="s">
        <v>4586</v>
      </c>
      <c r="F2070" s="115">
        <v>45716</v>
      </c>
      <c r="G2070" s="114" t="s">
        <v>4446</v>
      </c>
      <c r="H2070" s="116">
        <v>2217900</v>
      </c>
      <c r="I2070" s="116">
        <v>1441635</v>
      </c>
      <c r="J2070" s="116">
        <v>1352919</v>
      </c>
      <c r="K2070" s="116">
        <v>88716</v>
      </c>
      <c r="L2070" s="116">
        <v>88716</v>
      </c>
      <c r="M2070" s="116">
        <v>0</v>
      </c>
      <c r="N2070" s="116">
        <v>0</v>
      </c>
      <c r="O2070" s="116">
        <v>0</v>
      </c>
      <c r="P2070" s="120">
        <v>0</v>
      </c>
      <c r="Q2070" s="27" t="str">
        <f>IF(G2070="01 Jan 1900","Unregistered","Registered")</f>
        <v>Registered</v>
      </c>
      <c r="R2070" s="121">
        <f>I2070/H2070</f>
        <v>0.65</v>
      </c>
      <c r="T2070" s="117">
        <f t="shared" si="148"/>
        <v>88716</v>
      </c>
      <c r="U2070" s="117">
        <f t="shared" si="149"/>
        <v>0</v>
      </c>
    </row>
    <row r="2071" spans="1:21" x14ac:dyDescent="0.3">
      <c r="A2071" s="114">
        <v>1370</v>
      </c>
      <c r="B2071" s="114" t="s">
        <v>1759</v>
      </c>
      <c r="C2071" s="114" t="s">
        <v>2294</v>
      </c>
      <c r="D2071" s="114" t="s">
        <v>4587</v>
      </c>
      <c r="E2071" s="114" t="s">
        <v>4588</v>
      </c>
      <c r="F2071" s="115">
        <v>45716</v>
      </c>
      <c r="G2071" s="114" t="s">
        <v>4302</v>
      </c>
      <c r="H2071" s="116">
        <v>2217900</v>
      </c>
      <c r="I2071" s="116">
        <v>1441635</v>
      </c>
      <c r="J2071" s="116">
        <v>1352919</v>
      </c>
      <c r="K2071" s="116">
        <v>88716</v>
      </c>
      <c r="L2071" s="116">
        <v>88716</v>
      </c>
      <c r="M2071" s="116">
        <v>0</v>
      </c>
      <c r="N2071" s="116">
        <v>0</v>
      </c>
      <c r="O2071" s="116">
        <v>0</v>
      </c>
      <c r="P2071" s="120">
        <v>0</v>
      </c>
      <c r="Q2071" s="27" t="str">
        <f>IF(G2071="01 Jan 1900","Unregistered","Registered")</f>
        <v>Registered</v>
      </c>
      <c r="R2071" s="121">
        <f>I2071/H2071</f>
        <v>0.65</v>
      </c>
      <c r="T2071" s="117">
        <f t="shared" si="148"/>
        <v>88716</v>
      </c>
      <c r="U2071" s="117">
        <f t="shared" si="149"/>
        <v>0</v>
      </c>
    </row>
    <row r="2072" spans="1:21" x14ac:dyDescent="0.3">
      <c r="A2072" s="114">
        <v>1371</v>
      </c>
      <c r="B2072" s="114" t="s">
        <v>1759</v>
      </c>
      <c r="C2072" s="114" t="s">
        <v>2294</v>
      </c>
      <c r="D2072" s="114" t="s">
        <v>4589</v>
      </c>
      <c r="E2072" s="114" t="s">
        <v>4590</v>
      </c>
      <c r="F2072" s="115">
        <v>45716</v>
      </c>
      <c r="G2072" s="114" t="s">
        <v>4302</v>
      </c>
      <c r="H2072" s="116">
        <v>2217900</v>
      </c>
      <c r="I2072" s="116">
        <v>1441635</v>
      </c>
      <c r="J2072" s="116">
        <v>1352919</v>
      </c>
      <c r="K2072" s="116">
        <v>88716</v>
      </c>
      <c r="L2072" s="116">
        <v>88716</v>
      </c>
      <c r="M2072" s="116">
        <v>0</v>
      </c>
      <c r="N2072" s="116">
        <v>0</v>
      </c>
      <c r="O2072" s="116">
        <v>0</v>
      </c>
      <c r="P2072" s="120">
        <v>0</v>
      </c>
      <c r="Q2072" s="27" t="str">
        <f>IF(G2072="01 Jan 1900","Unregistered","Registered")</f>
        <v>Registered</v>
      </c>
      <c r="R2072" s="121">
        <f>I2072/H2072</f>
        <v>0.65</v>
      </c>
      <c r="T2072" s="117">
        <f t="shared" si="148"/>
        <v>88716</v>
      </c>
      <c r="U2072" s="117">
        <f t="shared" si="149"/>
        <v>0</v>
      </c>
    </row>
    <row r="2073" spans="1:21" x14ac:dyDescent="0.3">
      <c r="A2073" s="114">
        <v>1372</v>
      </c>
      <c r="B2073" s="114" t="s">
        <v>1759</v>
      </c>
      <c r="C2073" s="114" t="s">
        <v>2294</v>
      </c>
      <c r="D2073" s="114" t="s">
        <v>4591</v>
      </c>
      <c r="E2073" s="114" t="s">
        <v>4592</v>
      </c>
      <c r="F2073" s="115">
        <v>45716</v>
      </c>
      <c r="G2073" s="114" t="s">
        <v>4330</v>
      </c>
      <c r="H2073" s="116">
        <v>2217900</v>
      </c>
      <c r="I2073" s="116">
        <v>1441635</v>
      </c>
      <c r="J2073" s="116">
        <v>1352919</v>
      </c>
      <c r="K2073" s="116">
        <v>88716</v>
      </c>
      <c r="L2073" s="116">
        <v>88716</v>
      </c>
      <c r="M2073" s="116">
        <v>0</v>
      </c>
      <c r="N2073" s="116">
        <v>0</v>
      </c>
      <c r="O2073" s="116">
        <v>0</v>
      </c>
      <c r="P2073" s="120">
        <v>0</v>
      </c>
      <c r="Q2073" s="27" t="str">
        <f>IF(G2073="01 Jan 1900","Unregistered","Registered")</f>
        <v>Registered</v>
      </c>
      <c r="R2073" s="121">
        <f>I2073/H2073</f>
        <v>0.65</v>
      </c>
      <c r="T2073" s="117">
        <f t="shared" si="148"/>
        <v>88716</v>
      </c>
      <c r="U2073" s="117">
        <f t="shared" si="149"/>
        <v>0</v>
      </c>
    </row>
    <row r="2074" spans="1:21" x14ac:dyDescent="0.3">
      <c r="A2074" s="114">
        <v>1373</v>
      </c>
      <c r="B2074" s="114" t="s">
        <v>1759</v>
      </c>
      <c r="C2074" s="114" t="s">
        <v>2294</v>
      </c>
      <c r="D2074" s="114" t="s">
        <v>4593</v>
      </c>
      <c r="E2074" s="114" t="s">
        <v>4594</v>
      </c>
      <c r="F2074" s="115">
        <v>45716</v>
      </c>
      <c r="G2074" s="114" t="s">
        <v>4048</v>
      </c>
      <c r="H2074" s="116">
        <v>2217900</v>
      </c>
      <c r="I2074" s="116">
        <v>1441635</v>
      </c>
      <c r="J2074" s="116">
        <v>1352919</v>
      </c>
      <c r="K2074" s="116">
        <v>88716</v>
      </c>
      <c r="L2074" s="116">
        <v>88716</v>
      </c>
      <c r="M2074" s="116">
        <v>0</v>
      </c>
      <c r="N2074" s="116">
        <v>0</v>
      </c>
      <c r="O2074" s="116">
        <v>0</v>
      </c>
      <c r="P2074" s="120">
        <v>0</v>
      </c>
      <c r="Q2074" s="27" t="str">
        <f>IF(G2074="01 Jan 1900","Unregistered","Registered")</f>
        <v>Registered</v>
      </c>
      <c r="R2074" s="121">
        <f>I2074/H2074</f>
        <v>0.65</v>
      </c>
      <c r="T2074" s="117">
        <f t="shared" si="148"/>
        <v>88716</v>
      </c>
      <c r="U2074" s="117">
        <f t="shared" si="149"/>
        <v>0</v>
      </c>
    </row>
    <row r="2075" spans="1:21" x14ac:dyDescent="0.3">
      <c r="A2075" s="114">
        <v>1374</v>
      </c>
      <c r="B2075" s="114" t="s">
        <v>1759</v>
      </c>
      <c r="C2075" s="114" t="s">
        <v>2294</v>
      </c>
      <c r="D2075" s="114" t="s">
        <v>4595</v>
      </c>
      <c r="E2075" s="114" t="s">
        <v>4596</v>
      </c>
      <c r="F2075" s="115">
        <v>45716</v>
      </c>
      <c r="G2075" s="114" t="s">
        <v>4291</v>
      </c>
      <c r="H2075" s="116">
        <v>2217900</v>
      </c>
      <c r="I2075" s="116">
        <v>1441635</v>
      </c>
      <c r="J2075" s="116">
        <v>1352919</v>
      </c>
      <c r="K2075" s="116">
        <v>88716</v>
      </c>
      <c r="L2075" s="116">
        <v>88716</v>
      </c>
      <c r="M2075" s="116">
        <v>0</v>
      </c>
      <c r="N2075" s="116">
        <v>0</v>
      </c>
      <c r="O2075" s="116">
        <v>0</v>
      </c>
      <c r="P2075" s="120">
        <v>0</v>
      </c>
      <c r="Q2075" s="27" t="str">
        <f>IF(G2075="01 Jan 1900","Unregistered","Registered")</f>
        <v>Registered</v>
      </c>
      <c r="R2075" s="121">
        <f>I2075/H2075</f>
        <v>0.65</v>
      </c>
      <c r="T2075" s="117">
        <f t="shared" si="148"/>
        <v>88716</v>
      </c>
      <c r="U2075" s="117">
        <f t="shared" si="149"/>
        <v>0</v>
      </c>
    </row>
    <row r="2076" spans="1:21" x14ac:dyDescent="0.3">
      <c r="A2076" s="114">
        <v>1375</v>
      </c>
      <c r="B2076" s="114" t="s">
        <v>1759</v>
      </c>
      <c r="C2076" s="114" t="s">
        <v>2294</v>
      </c>
      <c r="D2076" s="114" t="s">
        <v>4597</v>
      </c>
      <c r="E2076" s="114" t="s">
        <v>4598</v>
      </c>
      <c r="F2076" s="115">
        <v>45716</v>
      </c>
      <c r="G2076" s="114" t="s">
        <v>4294</v>
      </c>
      <c r="H2076" s="116">
        <v>2217900</v>
      </c>
      <c r="I2076" s="116">
        <v>1441635</v>
      </c>
      <c r="J2076" s="116">
        <v>1352919</v>
      </c>
      <c r="K2076" s="116">
        <v>88716</v>
      </c>
      <c r="L2076" s="116">
        <v>88716</v>
      </c>
      <c r="M2076" s="116">
        <v>0</v>
      </c>
      <c r="N2076" s="116">
        <v>0</v>
      </c>
      <c r="O2076" s="116">
        <v>0</v>
      </c>
      <c r="P2076" s="120">
        <v>0</v>
      </c>
      <c r="Q2076" s="27" t="str">
        <f>IF(G2076="01 Jan 1900","Unregistered","Registered")</f>
        <v>Registered</v>
      </c>
      <c r="R2076" s="121">
        <f>I2076/H2076</f>
        <v>0.65</v>
      </c>
      <c r="T2076" s="117">
        <f t="shared" si="148"/>
        <v>88716</v>
      </c>
      <c r="U2076" s="117">
        <f t="shared" si="149"/>
        <v>0</v>
      </c>
    </row>
    <row r="2077" spans="1:21" x14ac:dyDescent="0.3">
      <c r="A2077" s="114">
        <v>1376</v>
      </c>
      <c r="B2077" s="114" t="s">
        <v>1759</v>
      </c>
      <c r="C2077" s="114" t="s">
        <v>2294</v>
      </c>
      <c r="D2077" s="114" t="s">
        <v>4599</v>
      </c>
      <c r="E2077" s="114" t="s">
        <v>4600</v>
      </c>
      <c r="F2077" s="115">
        <v>45716</v>
      </c>
      <c r="G2077" s="114" t="s">
        <v>4456</v>
      </c>
      <c r="H2077" s="116">
        <v>2217900</v>
      </c>
      <c r="I2077" s="116">
        <v>1441635</v>
      </c>
      <c r="J2077" s="116">
        <v>1352919</v>
      </c>
      <c r="K2077" s="116">
        <v>88716</v>
      </c>
      <c r="L2077" s="116">
        <v>88716</v>
      </c>
      <c r="M2077" s="116">
        <v>0</v>
      </c>
      <c r="N2077" s="116">
        <v>0</v>
      </c>
      <c r="O2077" s="116">
        <v>0</v>
      </c>
      <c r="P2077" s="120">
        <v>0</v>
      </c>
      <c r="Q2077" s="27" t="str">
        <f>IF(G2077="01 Jan 1900","Unregistered","Registered")</f>
        <v>Registered</v>
      </c>
      <c r="R2077" s="121">
        <f>I2077/H2077</f>
        <v>0.65</v>
      </c>
      <c r="T2077" s="117">
        <f t="shared" si="148"/>
        <v>88716</v>
      </c>
      <c r="U2077" s="117">
        <f t="shared" si="149"/>
        <v>0</v>
      </c>
    </row>
    <row r="2078" spans="1:21" x14ac:dyDescent="0.3">
      <c r="A2078" s="114">
        <v>1377</v>
      </c>
      <c r="B2078" s="114" t="s">
        <v>1759</v>
      </c>
      <c r="C2078" s="114" t="s">
        <v>2294</v>
      </c>
      <c r="D2078" s="114" t="s">
        <v>4601</v>
      </c>
      <c r="E2078" s="114" t="s">
        <v>4602</v>
      </c>
      <c r="F2078" s="115">
        <v>45784</v>
      </c>
      <c r="G2078" s="114" t="s">
        <v>4525</v>
      </c>
      <c r="H2078" s="116">
        <v>2217900</v>
      </c>
      <c r="I2078" s="116">
        <v>1441635</v>
      </c>
      <c r="J2078" s="116">
        <v>1352919</v>
      </c>
      <c r="K2078" s="116">
        <v>88716</v>
      </c>
      <c r="L2078" s="116">
        <v>88716</v>
      </c>
      <c r="M2078" s="116">
        <v>0</v>
      </c>
      <c r="N2078" s="116">
        <v>0</v>
      </c>
      <c r="O2078" s="116">
        <v>0</v>
      </c>
      <c r="P2078" s="120">
        <v>0</v>
      </c>
      <c r="Q2078" s="27" t="str">
        <f>IF(G2078="01 Jan 1900","Unregistered","Registered")</f>
        <v>Registered</v>
      </c>
      <c r="R2078" s="121">
        <f>I2078/H2078</f>
        <v>0.65</v>
      </c>
      <c r="T2078" s="117">
        <f t="shared" si="148"/>
        <v>88716</v>
      </c>
      <c r="U2078" s="117">
        <f t="shared" si="149"/>
        <v>0</v>
      </c>
    </row>
    <row r="2079" spans="1:21" x14ac:dyDescent="0.3">
      <c r="A2079" s="114">
        <v>1378</v>
      </c>
      <c r="B2079" s="114" t="s">
        <v>1759</v>
      </c>
      <c r="C2079" s="114" t="s">
        <v>2294</v>
      </c>
      <c r="D2079" s="114" t="s">
        <v>4603</v>
      </c>
      <c r="E2079" s="114" t="s">
        <v>4604</v>
      </c>
      <c r="F2079" s="115">
        <v>45716</v>
      </c>
      <c r="G2079" s="114" t="s">
        <v>3829</v>
      </c>
      <c r="H2079" s="116">
        <v>2217900</v>
      </c>
      <c r="I2079" s="116">
        <v>1441635</v>
      </c>
      <c r="J2079" s="116">
        <v>1352919</v>
      </c>
      <c r="K2079" s="116">
        <v>88716</v>
      </c>
      <c r="L2079" s="116">
        <v>88716</v>
      </c>
      <c r="M2079" s="116">
        <v>0</v>
      </c>
      <c r="N2079" s="116">
        <v>0</v>
      </c>
      <c r="O2079" s="116">
        <v>0</v>
      </c>
      <c r="P2079" s="120">
        <v>0</v>
      </c>
      <c r="Q2079" s="27" t="str">
        <f>IF(G2079="01 Jan 1900","Unregistered","Registered")</f>
        <v>Registered</v>
      </c>
      <c r="R2079" s="121">
        <f>I2079/H2079</f>
        <v>0.65</v>
      </c>
      <c r="T2079" s="117">
        <f t="shared" si="148"/>
        <v>88716</v>
      </c>
      <c r="U2079" s="117">
        <f t="shared" si="149"/>
        <v>0</v>
      </c>
    </row>
    <row r="2080" spans="1:21" x14ac:dyDescent="0.3">
      <c r="A2080" s="114">
        <v>1379</v>
      </c>
      <c r="B2080" s="114" t="s">
        <v>1759</v>
      </c>
      <c r="C2080" s="114" t="s">
        <v>2294</v>
      </c>
      <c r="D2080" s="114" t="s">
        <v>4605</v>
      </c>
      <c r="E2080" s="114" t="s">
        <v>4606</v>
      </c>
      <c r="F2080" s="115">
        <v>45716</v>
      </c>
      <c r="G2080" s="114" t="s">
        <v>3452</v>
      </c>
      <c r="H2080" s="116">
        <v>2217900</v>
      </c>
      <c r="I2080" s="116">
        <v>1441635</v>
      </c>
      <c r="J2080" s="116">
        <v>1352919</v>
      </c>
      <c r="K2080" s="116">
        <v>88716</v>
      </c>
      <c r="L2080" s="116">
        <v>88716</v>
      </c>
      <c r="M2080" s="116">
        <v>0</v>
      </c>
      <c r="N2080" s="116">
        <v>0</v>
      </c>
      <c r="O2080" s="116">
        <v>0</v>
      </c>
      <c r="P2080" s="120">
        <v>0</v>
      </c>
      <c r="Q2080" s="27" t="str">
        <f>IF(G2080="01 Jan 1900","Unregistered","Registered")</f>
        <v>Registered</v>
      </c>
      <c r="R2080" s="121">
        <f>I2080/H2080</f>
        <v>0.65</v>
      </c>
      <c r="T2080" s="117">
        <f t="shared" si="148"/>
        <v>88716</v>
      </c>
      <c r="U2080" s="117">
        <f t="shared" si="149"/>
        <v>0</v>
      </c>
    </row>
    <row r="2081" spans="1:21" x14ac:dyDescent="0.3">
      <c r="A2081" s="114">
        <v>1380</v>
      </c>
      <c r="B2081" s="114" t="s">
        <v>1759</v>
      </c>
      <c r="C2081" s="114" t="s">
        <v>2294</v>
      </c>
      <c r="D2081" s="114" t="s">
        <v>4607</v>
      </c>
      <c r="E2081" s="114" t="s">
        <v>4608</v>
      </c>
      <c r="F2081" s="115">
        <v>45794</v>
      </c>
      <c r="G2081" s="114" t="s">
        <v>2743</v>
      </c>
      <c r="H2081" s="116">
        <v>2217900</v>
      </c>
      <c r="I2081" s="116">
        <v>1441635</v>
      </c>
      <c r="J2081" s="116">
        <v>1352919</v>
      </c>
      <c r="K2081" s="116">
        <v>88716</v>
      </c>
      <c r="L2081" s="116">
        <v>88716</v>
      </c>
      <c r="M2081" s="116">
        <v>0</v>
      </c>
      <c r="N2081" s="116">
        <v>0</v>
      </c>
      <c r="O2081" s="116">
        <v>0</v>
      </c>
      <c r="P2081" s="120">
        <v>0</v>
      </c>
      <c r="Q2081" s="27" t="str">
        <f>IF(G2081="01 Jan 1900","Unregistered","Registered")</f>
        <v>Registered</v>
      </c>
      <c r="R2081" s="121">
        <f>I2081/H2081</f>
        <v>0.65</v>
      </c>
      <c r="T2081" s="117">
        <f t="shared" si="148"/>
        <v>88716</v>
      </c>
      <c r="U2081" s="117">
        <f t="shared" si="149"/>
        <v>0</v>
      </c>
    </row>
    <row r="2082" spans="1:21" x14ac:dyDescent="0.3">
      <c r="A2082" s="114">
        <v>1381</v>
      </c>
      <c r="B2082" s="114" t="s">
        <v>1759</v>
      </c>
      <c r="C2082" s="114" t="s">
        <v>2294</v>
      </c>
      <c r="D2082" s="114" t="s">
        <v>4609</v>
      </c>
      <c r="E2082" s="114" t="s">
        <v>4610</v>
      </c>
      <c r="F2082" s="115">
        <v>45716</v>
      </c>
      <c r="G2082" s="114" t="s">
        <v>4302</v>
      </c>
      <c r="H2082" s="116">
        <v>2217900</v>
      </c>
      <c r="I2082" s="116">
        <v>1441635</v>
      </c>
      <c r="J2082" s="116">
        <v>1352919</v>
      </c>
      <c r="K2082" s="116">
        <v>88716</v>
      </c>
      <c r="L2082" s="116">
        <v>88716</v>
      </c>
      <c r="M2082" s="116">
        <v>0</v>
      </c>
      <c r="N2082" s="116">
        <v>0</v>
      </c>
      <c r="O2082" s="116">
        <v>0</v>
      </c>
      <c r="P2082" s="120">
        <v>0</v>
      </c>
      <c r="Q2082" s="27" t="str">
        <f>IF(G2082="01 Jan 1900","Unregistered","Registered")</f>
        <v>Registered</v>
      </c>
      <c r="R2082" s="121">
        <f>I2082/H2082</f>
        <v>0.65</v>
      </c>
      <c r="T2082" s="117">
        <f t="shared" si="148"/>
        <v>88716</v>
      </c>
      <c r="U2082" s="117">
        <f t="shared" si="149"/>
        <v>0</v>
      </c>
    </row>
    <row r="2083" spans="1:21" x14ac:dyDescent="0.3">
      <c r="A2083" s="114">
        <v>1382</v>
      </c>
      <c r="B2083" s="114" t="s">
        <v>1759</v>
      </c>
      <c r="C2083" s="114" t="s">
        <v>2294</v>
      </c>
      <c r="D2083" s="114" t="s">
        <v>4611</v>
      </c>
      <c r="E2083" s="114" t="s">
        <v>4612</v>
      </c>
      <c r="F2083" s="115">
        <v>45716</v>
      </c>
      <c r="G2083" s="114" t="s">
        <v>4302</v>
      </c>
      <c r="H2083" s="116">
        <v>2217900</v>
      </c>
      <c r="I2083" s="116">
        <v>1441635</v>
      </c>
      <c r="J2083" s="116">
        <v>1352919</v>
      </c>
      <c r="K2083" s="116">
        <v>88716</v>
      </c>
      <c r="L2083" s="116">
        <v>88716</v>
      </c>
      <c r="M2083" s="116">
        <v>0</v>
      </c>
      <c r="N2083" s="116">
        <v>0</v>
      </c>
      <c r="O2083" s="116">
        <v>0</v>
      </c>
      <c r="P2083" s="120">
        <v>0</v>
      </c>
      <c r="Q2083" s="27" t="str">
        <f>IF(G2083="01 Jan 1900","Unregistered","Registered")</f>
        <v>Registered</v>
      </c>
      <c r="R2083" s="121">
        <f>I2083/H2083</f>
        <v>0.65</v>
      </c>
      <c r="T2083" s="117">
        <f t="shared" si="148"/>
        <v>88716</v>
      </c>
      <c r="U2083" s="117">
        <f t="shared" si="149"/>
        <v>0</v>
      </c>
    </row>
    <row r="2084" spans="1:21" x14ac:dyDescent="0.3">
      <c r="A2084" s="114">
        <v>1383</v>
      </c>
      <c r="B2084" s="114" t="s">
        <v>1759</v>
      </c>
      <c r="C2084" s="114" t="s">
        <v>2294</v>
      </c>
      <c r="D2084" s="114" t="s">
        <v>4613</v>
      </c>
      <c r="E2084" s="114" t="s">
        <v>4614</v>
      </c>
      <c r="F2084" s="115">
        <v>45716</v>
      </c>
      <c r="G2084" s="114" t="s">
        <v>4330</v>
      </c>
      <c r="H2084" s="116">
        <v>2217900</v>
      </c>
      <c r="I2084" s="116">
        <v>1441635</v>
      </c>
      <c r="J2084" s="116">
        <v>1352919</v>
      </c>
      <c r="K2084" s="116">
        <v>88716</v>
      </c>
      <c r="L2084" s="116">
        <v>88716</v>
      </c>
      <c r="M2084" s="116">
        <v>0</v>
      </c>
      <c r="N2084" s="116">
        <v>0</v>
      </c>
      <c r="O2084" s="116">
        <v>0</v>
      </c>
      <c r="P2084" s="120">
        <v>0</v>
      </c>
      <c r="Q2084" s="27" t="str">
        <f>IF(G2084="01 Jan 1900","Unregistered","Registered")</f>
        <v>Registered</v>
      </c>
      <c r="R2084" s="121">
        <f>I2084/H2084</f>
        <v>0.65</v>
      </c>
      <c r="T2084" s="117">
        <f t="shared" si="148"/>
        <v>88716</v>
      </c>
      <c r="U2084" s="117">
        <f t="shared" si="149"/>
        <v>0</v>
      </c>
    </row>
    <row r="2085" spans="1:21" x14ac:dyDescent="0.3">
      <c r="A2085" s="114">
        <v>1384</v>
      </c>
      <c r="B2085" s="114" t="s">
        <v>1759</v>
      </c>
      <c r="C2085" s="114" t="s">
        <v>2294</v>
      </c>
      <c r="D2085" s="114" t="s">
        <v>4615</v>
      </c>
      <c r="E2085" s="114" t="s">
        <v>4616</v>
      </c>
      <c r="F2085" s="115">
        <v>45716</v>
      </c>
      <c r="G2085" s="114" t="s">
        <v>4330</v>
      </c>
      <c r="H2085" s="116">
        <v>2217900</v>
      </c>
      <c r="I2085" s="116">
        <v>1441635</v>
      </c>
      <c r="J2085" s="116">
        <v>1352919</v>
      </c>
      <c r="K2085" s="116">
        <v>88716</v>
      </c>
      <c r="L2085" s="116">
        <v>88716</v>
      </c>
      <c r="M2085" s="116">
        <v>0</v>
      </c>
      <c r="N2085" s="116">
        <v>0</v>
      </c>
      <c r="O2085" s="116">
        <v>0</v>
      </c>
      <c r="P2085" s="120">
        <v>0</v>
      </c>
      <c r="Q2085" s="27" t="str">
        <f>IF(G2085="01 Jan 1900","Unregistered","Registered")</f>
        <v>Registered</v>
      </c>
      <c r="R2085" s="121">
        <f>I2085/H2085</f>
        <v>0.65</v>
      </c>
      <c r="T2085" s="117">
        <f t="shared" si="148"/>
        <v>88716</v>
      </c>
      <c r="U2085" s="117">
        <f t="shared" si="149"/>
        <v>0</v>
      </c>
    </row>
    <row r="2086" spans="1:21" x14ac:dyDescent="0.3">
      <c r="A2086" s="114">
        <v>1385</v>
      </c>
      <c r="B2086" s="114" t="s">
        <v>1759</v>
      </c>
      <c r="C2086" s="114" t="s">
        <v>2294</v>
      </c>
      <c r="D2086" s="114" t="s">
        <v>4617</v>
      </c>
      <c r="E2086" s="114" t="s">
        <v>4618</v>
      </c>
      <c r="F2086" s="115">
        <v>45716</v>
      </c>
      <c r="G2086" s="114" t="s">
        <v>4291</v>
      </c>
      <c r="H2086" s="116">
        <v>2217900</v>
      </c>
      <c r="I2086" s="116">
        <v>1441635</v>
      </c>
      <c r="J2086" s="116">
        <v>1352919</v>
      </c>
      <c r="K2086" s="116">
        <v>88716</v>
      </c>
      <c r="L2086" s="116">
        <v>88716</v>
      </c>
      <c r="M2086" s="116">
        <v>0</v>
      </c>
      <c r="N2086" s="116">
        <v>0</v>
      </c>
      <c r="O2086" s="116">
        <v>0</v>
      </c>
      <c r="P2086" s="120">
        <v>0</v>
      </c>
      <c r="Q2086" s="27" t="str">
        <f>IF(G2086="01 Jan 1900","Unregistered","Registered")</f>
        <v>Registered</v>
      </c>
      <c r="R2086" s="121">
        <f>I2086/H2086</f>
        <v>0.65</v>
      </c>
      <c r="T2086" s="117">
        <f t="shared" si="148"/>
        <v>88716</v>
      </c>
      <c r="U2086" s="117">
        <f t="shared" si="149"/>
        <v>0</v>
      </c>
    </row>
    <row r="2087" spans="1:21" x14ac:dyDescent="0.3">
      <c r="A2087" s="114">
        <v>1386</v>
      </c>
      <c r="B2087" s="114" t="s">
        <v>1759</v>
      </c>
      <c r="C2087" s="114" t="s">
        <v>2294</v>
      </c>
      <c r="D2087" s="114" t="s">
        <v>4619</v>
      </c>
      <c r="E2087" s="114" t="s">
        <v>4620</v>
      </c>
      <c r="F2087" s="115">
        <v>45716</v>
      </c>
      <c r="G2087" s="114" t="s">
        <v>4330</v>
      </c>
      <c r="H2087" s="116">
        <v>2217900</v>
      </c>
      <c r="I2087" s="116">
        <v>1441635</v>
      </c>
      <c r="J2087" s="116">
        <v>1352919</v>
      </c>
      <c r="K2087" s="116">
        <v>88716</v>
      </c>
      <c r="L2087" s="116">
        <v>88716</v>
      </c>
      <c r="M2087" s="116">
        <v>0</v>
      </c>
      <c r="N2087" s="116">
        <v>0</v>
      </c>
      <c r="O2087" s="116">
        <v>0</v>
      </c>
      <c r="P2087" s="120">
        <v>0</v>
      </c>
      <c r="Q2087" s="27" t="str">
        <f>IF(G2087="01 Jan 1900","Unregistered","Registered")</f>
        <v>Registered</v>
      </c>
      <c r="R2087" s="121">
        <f>I2087/H2087</f>
        <v>0.65</v>
      </c>
      <c r="T2087" s="117">
        <f t="shared" si="148"/>
        <v>88716</v>
      </c>
      <c r="U2087" s="117">
        <f t="shared" si="149"/>
        <v>0</v>
      </c>
    </row>
    <row r="2088" spans="1:21" x14ac:dyDescent="0.3">
      <c r="A2088" s="114">
        <v>1387</v>
      </c>
      <c r="B2088" s="114" t="s">
        <v>1759</v>
      </c>
      <c r="C2088" s="114" t="s">
        <v>2294</v>
      </c>
      <c r="D2088" s="114" t="s">
        <v>4621</v>
      </c>
      <c r="E2088" s="114" t="s">
        <v>4622</v>
      </c>
      <c r="F2088" s="115">
        <v>45716</v>
      </c>
      <c r="G2088" s="114" t="s">
        <v>3205</v>
      </c>
      <c r="H2088" s="116">
        <v>2217900</v>
      </c>
      <c r="I2088" s="116">
        <v>1441635</v>
      </c>
      <c r="J2088" s="116">
        <v>1352919</v>
      </c>
      <c r="K2088" s="116">
        <v>88716</v>
      </c>
      <c r="L2088" s="116">
        <v>88716</v>
      </c>
      <c r="M2088" s="116">
        <v>0</v>
      </c>
      <c r="N2088" s="116">
        <v>0</v>
      </c>
      <c r="O2088" s="116">
        <v>0</v>
      </c>
      <c r="P2088" s="120">
        <v>0</v>
      </c>
      <c r="Q2088" s="27" t="str">
        <f>IF(G2088="01 Jan 1900","Unregistered","Registered")</f>
        <v>Registered</v>
      </c>
      <c r="R2088" s="121">
        <f>I2088/H2088</f>
        <v>0.65</v>
      </c>
      <c r="T2088" s="117">
        <f t="shared" si="148"/>
        <v>88716</v>
      </c>
      <c r="U2088" s="117">
        <f t="shared" si="149"/>
        <v>0</v>
      </c>
    </row>
    <row r="2089" spans="1:21" x14ac:dyDescent="0.3">
      <c r="A2089" s="114">
        <v>1388</v>
      </c>
      <c r="B2089" s="114" t="s">
        <v>1759</v>
      </c>
      <c r="C2089" s="114" t="s">
        <v>2294</v>
      </c>
      <c r="D2089" s="114" t="s">
        <v>4623</v>
      </c>
      <c r="E2089" s="114" t="s">
        <v>4624</v>
      </c>
      <c r="F2089" s="115">
        <v>45716</v>
      </c>
      <c r="G2089" s="114" t="s">
        <v>4330</v>
      </c>
      <c r="H2089" s="116">
        <v>2217900</v>
      </c>
      <c r="I2089" s="116">
        <v>1441635</v>
      </c>
      <c r="J2089" s="116">
        <v>1352919</v>
      </c>
      <c r="K2089" s="116">
        <v>88716</v>
      </c>
      <c r="L2089" s="116">
        <v>88716</v>
      </c>
      <c r="M2089" s="116">
        <v>0</v>
      </c>
      <c r="N2089" s="116">
        <v>0</v>
      </c>
      <c r="O2089" s="116">
        <v>0</v>
      </c>
      <c r="P2089" s="120">
        <v>0</v>
      </c>
      <c r="Q2089" s="27" t="str">
        <f>IF(G2089="01 Jan 1900","Unregistered","Registered")</f>
        <v>Registered</v>
      </c>
      <c r="R2089" s="121">
        <f>I2089/H2089</f>
        <v>0.65</v>
      </c>
      <c r="T2089" s="117">
        <f t="shared" si="148"/>
        <v>88716</v>
      </c>
      <c r="U2089" s="117">
        <f t="shared" si="149"/>
        <v>0</v>
      </c>
    </row>
    <row r="2090" spans="1:21" x14ac:dyDescent="0.3">
      <c r="A2090" s="114">
        <v>1389</v>
      </c>
      <c r="B2090" s="114" t="s">
        <v>1759</v>
      </c>
      <c r="C2090" s="114" t="s">
        <v>2294</v>
      </c>
      <c r="D2090" s="114" t="s">
        <v>4625</v>
      </c>
      <c r="E2090" s="114" t="s">
        <v>4626</v>
      </c>
      <c r="F2090" s="115">
        <v>45716</v>
      </c>
      <c r="G2090" s="114" t="s">
        <v>4446</v>
      </c>
      <c r="H2090" s="116">
        <v>2217900</v>
      </c>
      <c r="I2090" s="116">
        <v>1441635</v>
      </c>
      <c r="J2090" s="116">
        <v>1352919</v>
      </c>
      <c r="K2090" s="116">
        <v>88716</v>
      </c>
      <c r="L2090" s="116">
        <v>88716</v>
      </c>
      <c r="M2090" s="116">
        <v>0</v>
      </c>
      <c r="N2090" s="116">
        <v>0</v>
      </c>
      <c r="O2090" s="116">
        <v>0</v>
      </c>
      <c r="P2090" s="120">
        <v>0</v>
      </c>
      <c r="Q2090" s="27" t="str">
        <f>IF(G2090="01 Jan 1900","Unregistered","Registered")</f>
        <v>Registered</v>
      </c>
      <c r="R2090" s="121">
        <f>I2090/H2090</f>
        <v>0.65</v>
      </c>
      <c r="T2090" s="117">
        <f t="shared" si="148"/>
        <v>88716</v>
      </c>
      <c r="U2090" s="117">
        <f t="shared" si="149"/>
        <v>0</v>
      </c>
    </row>
    <row r="2091" spans="1:21" x14ac:dyDescent="0.3">
      <c r="A2091" s="114">
        <v>1390</v>
      </c>
      <c r="B2091" s="114" t="s">
        <v>1759</v>
      </c>
      <c r="C2091" s="114" t="s">
        <v>2294</v>
      </c>
      <c r="D2091" s="114" t="s">
        <v>4627</v>
      </c>
      <c r="E2091" s="114" t="s">
        <v>4628</v>
      </c>
      <c r="F2091" s="115">
        <v>45716</v>
      </c>
      <c r="G2091" s="114" t="s">
        <v>4302</v>
      </c>
      <c r="H2091" s="116">
        <v>2217900</v>
      </c>
      <c r="I2091" s="116">
        <v>1441635</v>
      </c>
      <c r="J2091" s="116">
        <v>1352919</v>
      </c>
      <c r="K2091" s="116">
        <v>88716</v>
      </c>
      <c r="L2091" s="116">
        <v>88716</v>
      </c>
      <c r="M2091" s="116">
        <v>0</v>
      </c>
      <c r="N2091" s="116">
        <v>0</v>
      </c>
      <c r="O2091" s="116">
        <v>0</v>
      </c>
      <c r="P2091" s="120">
        <v>0</v>
      </c>
      <c r="Q2091" s="27" t="str">
        <f>IF(G2091="01 Jan 1900","Unregistered","Registered")</f>
        <v>Registered</v>
      </c>
      <c r="R2091" s="121">
        <f>I2091/H2091</f>
        <v>0.65</v>
      </c>
      <c r="T2091" s="117">
        <f t="shared" si="148"/>
        <v>88716</v>
      </c>
      <c r="U2091" s="117">
        <f t="shared" si="149"/>
        <v>0</v>
      </c>
    </row>
    <row r="2092" spans="1:21" x14ac:dyDescent="0.3">
      <c r="A2092" s="114">
        <v>1391</v>
      </c>
      <c r="B2092" s="114" t="s">
        <v>1759</v>
      </c>
      <c r="C2092" s="114" t="s">
        <v>2294</v>
      </c>
      <c r="D2092" s="114" t="s">
        <v>4629</v>
      </c>
      <c r="E2092" s="114" t="s">
        <v>4630</v>
      </c>
      <c r="F2092" s="115">
        <v>45790</v>
      </c>
      <c r="G2092" s="114" t="s">
        <v>2891</v>
      </c>
      <c r="H2092" s="116">
        <v>2217900</v>
      </c>
      <c r="I2092" s="116">
        <v>1441635</v>
      </c>
      <c r="J2092" s="116">
        <v>1352919</v>
      </c>
      <c r="K2092" s="116">
        <v>88716</v>
      </c>
      <c r="L2092" s="116">
        <v>88716</v>
      </c>
      <c r="M2092" s="116">
        <v>0</v>
      </c>
      <c r="N2092" s="116">
        <v>0</v>
      </c>
      <c r="O2092" s="116">
        <v>0</v>
      </c>
      <c r="P2092" s="120">
        <v>0</v>
      </c>
      <c r="Q2092" s="27" t="str">
        <f>IF(G2092="01 Jan 1900","Unregistered","Registered")</f>
        <v>Registered</v>
      </c>
      <c r="R2092" s="121">
        <f>I2092/H2092</f>
        <v>0.65</v>
      </c>
      <c r="T2092" s="117">
        <f t="shared" si="148"/>
        <v>88716</v>
      </c>
      <c r="U2092" s="117">
        <f t="shared" si="149"/>
        <v>0</v>
      </c>
    </row>
    <row r="2093" spans="1:21" x14ac:dyDescent="0.3">
      <c r="A2093" s="114">
        <v>1392</v>
      </c>
      <c r="B2093" s="114" t="s">
        <v>1759</v>
      </c>
      <c r="C2093" s="114" t="s">
        <v>2294</v>
      </c>
      <c r="D2093" s="114" t="s">
        <v>4631</v>
      </c>
      <c r="E2093" s="114" t="s">
        <v>4632</v>
      </c>
      <c r="F2093" s="115">
        <v>45716</v>
      </c>
      <c r="G2093" s="114" t="s">
        <v>2784</v>
      </c>
      <c r="H2093" s="116">
        <v>2217900</v>
      </c>
      <c r="I2093" s="116">
        <v>1441635</v>
      </c>
      <c r="J2093" s="116">
        <v>1352919</v>
      </c>
      <c r="K2093" s="116">
        <v>88716</v>
      </c>
      <c r="L2093" s="116">
        <v>88716</v>
      </c>
      <c r="M2093" s="116">
        <v>0</v>
      </c>
      <c r="N2093" s="116">
        <v>0</v>
      </c>
      <c r="O2093" s="116">
        <v>0</v>
      </c>
      <c r="P2093" s="120">
        <v>0</v>
      </c>
      <c r="Q2093" s="27" t="str">
        <f>IF(G2093="01 Jan 1900","Unregistered","Registered")</f>
        <v>Registered</v>
      </c>
      <c r="R2093" s="121">
        <f>I2093/H2093</f>
        <v>0.65</v>
      </c>
      <c r="T2093" s="117">
        <f t="shared" si="148"/>
        <v>88716</v>
      </c>
      <c r="U2093" s="117">
        <f t="shared" si="149"/>
        <v>0</v>
      </c>
    </row>
    <row r="2094" spans="1:21" x14ac:dyDescent="0.3">
      <c r="A2094" s="114">
        <v>1393</v>
      </c>
      <c r="B2094" s="114" t="s">
        <v>1759</v>
      </c>
      <c r="C2094" s="114" t="s">
        <v>2294</v>
      </c>
      <c r="D2094" s="114" t="s">
        <v>4633</v>
      </c>
      <c r="E2094" s="114" t="s">
        <v>4634</v>
      </c>
      <c r="F2094" s="115">
        <v>45716</v>
      </c>
      <c r="G2094" s="114" t="s">
        <v>3452</v>
      </c>
      <c r="H2094" s="116">
        <v>2217900</v>
      </c>
      <c r="I2094" s="116">
        <v>1441635</v>
      </c>
      <c r="J2094" s="116">
        <v>1352919</v>
      </c>
      <c r="K2094" s="116">
        <v>88716</v>
      </c>
      <c r="L2094" s="116">
        <v>88716</v>
      </c>
      <c r="M2094" s="116">
        <v>0</v>
      </c>
      <c r="N2094" s="116">
        <v>0</v>
      </c>
      <c r="O2094" s="116">
        <v>0</v>
      </c>
      <c r="P2094" s="120">
        <v>0</v>
      </c>
      <c r="Q2094" s="27" t="str">
        <f>IF(G2094="01 Jan 1900","Unregistered","Registered")</f>
        <v>Registered</v>
      </c>
      <c r="R2094" s="121">
        <f>I2094/H2094</f>
        <v>0.65</v>
      </c>
      <c r="T2094" s="117">
        <f t="shared" si="148"/>
        <v>88716</v>
      </c>
      <c r="U2094" s="117">
        <f t="shared" si="149"/>
        <v>0</v>
      </c>
    </row>
    <row r="2095" spans="1:21" x14ac:dyDescent="0.3">
      <c r="A2095" s="114">
        <v>1394</v>
      </c>
      <c r="B2095" s="114" t="s">
        <v>1759</v>
      </c>
      <c r="C2095" s="114" t="s">
        <v>2294</v>
      </c>
      <c r="D2095" s="114" t="s">
        <v>4635</v>
      </c>
      <c r="E2095" s="114" t="s">
        <v>4636</v>
      </c>
      <c r="F2095" s="115">
        <v>45716</v>
      </c>
      <c r="G2095" s="114" t="s">
        <v>4446</v>
      </c>
      <c r="H2095" s="116">
        <v>2217900</v>
      </c>
      <c r="I2095" s="116">
        <v>1441635</v>
      </c>
      <c r="J2095" s="116">
        <v>1352919</v>
      </c>
      <c r="K2095" s="116">
        <v>88716</v>
      </c>
      <c r="L2095" s="116">
        <v>88716</v>
      </c>
      <c r="M2095" s="116">
        <v>0</v>
      </c>
      <c r="N2095" s="116">
        <v>0</v>
      </c>
      <c r="O2095" s="116">
        <v>0</v>
      </c>
      <c r="P2095" s="120">
        <v>0</v>
      </c>
      <c r="Q2095" s="27" t="str">
        <f>IF(G2095="01 Jan 1900","Unregistered","Registered")</f>
        <v>Registered</v>
      </c>
      <c r="R2095" s="121">
        <f>I2095/H2095</f>
        <v>0.65</v>
      </c>
      <c r="T2095" s="117">
        <f t="shared" si="148"/>
        <v>88716</v>
      </c>
      <c r="U2095" s="117">
        <f t="shared" si="149"/>
        <v>0</v>
      </c>
    </row>
    <row r="2096" spans="1:21" x14ac:dyDescent="0.3">
      <c r="A2096" s="114">
        <v>1395</v>
      </c>
      <c r="B2096" s="114" t="s">
        <v>1759</v>
      </c>
      <c r="C2096" s="114" t="s">
        <v>2294</v>
      </c>
      <c r="D2096" s="114" t="s">
        <v>4637</v>
      </c>
      <c r="E2096" s="114" t="s">
        <v>4638</v>
      </c>
      <c r="F2096" s="115">
        <v>45782</v>
      </c>
      <c r="G2096" s="114" t="s">
        <v>3885</v>
      </c>
      <c r="H2096" s="116">
        <v>2217900</v>
      </c>
      <c r="I2096" s="116">
        <v>1441635</v>
      </c>
      <c r="J2096" s="116">
        <v>1352919</v>
      </c>
      <c r="K2096" s="116">
        <v>88716</v>
      </c>
      <c r="L2096" s="116">
        <v>88716</v>
      </c>
      <c r="M2096" s="116">
        <v>0</v>
      </c>
      <c r="N2096" s="116">
        <v>0</v>
      </c>
      <c r="O2096" s="116">
        <v>0</v>
      </c>
      <c r="P2096" s="120">
        <v>0</v>
      </c>
      <c r="Q2096" s="27" t="str">
        <f>IF(G2096="01 Jan 1900","Unregistered","Registered")</f>
        <v>Registered</v>
      </c>
      <c r="R2096" s="121">
        <f>I2096/H2096</f>
        <v>0.65</v>
      </c>
      <c r="T2096" s="117">
        <f t="shared" si="148"/>
        <v>88716</v>
      </c>
      <c r="U2096" s="117">
        <f t="shared" si="149"/>
        <v>0</v>
      </c>
    </row>
    <row r="2097" spans="1:21" x14ac:dyDescent="0.3">
      <c r="A2097" s="114">
        <v>1396</v>
      </c>
      <c r="B2097" s="114" t="s">
        <v>1759</v>
      </c>
      <c r="C2097" s="114" t="s">
        <v>2294</v>
      </c>
      <c r="D2097" s="114" t="s">
        <v>4639</v>
      </c>
      <c r="E2097" s="114" t="s">
        <v>4640</v>
      </c>
      <c r="F2097" s="115">
        <v>45716</v>
      </c>
      <c r="G2097" s="114" t="s">
        <v>2727</v>
      </c>
      <c r="H2097" s="116">
        <v>2217900</v>
      </c>
      <c r="I2097" s="116">
        <v>1441635</v>
      </c>
      <c r="J2097" s="116">
        <v>1352919</v>
      </c>
      <c r="K2097" s="116">
        <v>88716</v>
      </c>
      <c r="L2097" s="116">
        <v>88716</v>
      </c>
      <c r="M2097" s="116">
        <v>0</v>
      </c>
      <c r="N2097" s="116">
        <v>0</v>
      </c>
      <c r="O2097" s="116">
        <v>0</v>
      </c>
      <c r="P2097" s="120">
        <v>0</v>
      </c>
      <c r="Q2097" s="27" t="str">
        <f>IF(G2097="01 Jan 1900","Unregistered","Registered")</f>
        <v>Registered</v>
      </c>
      <c r="R2097" s="121">
        <f>I2097/H2097</f>
        <v>0.65</v>
      </c>
      <c r="T2097" s="117">
        <f t="shared" si="148"/>
        <v>88716</v>
      </c>
      <c r="U2097" s="117">
        <f t="shared" si="149"/>
        <v>0</v>
      </c>
    </row>
    <row r="2098" spans="1:21" x14ac:dyDescent="0.3">
      <c r="A2098" s="114">
        <v>1397</v>
      </c>
      <c r="B2098" s="114" t="s">
        <v>1759</v>
      </c>
      <c r="C2098" s="114" t="s">
        <v>2294</v>
      </c>
      <c r="D2098" s="114" t="s">
        <v>4641</v>
      </c>
      <c r="E2098" s="114" t="s">
        <v>4642</v>
      </c>
      <c r="F2098" s="115">
        <v>45716</v>
      </c>
      <c r="G2098" s="114" t="s">
        <v>4302</v>
      </c>
      <c r="H2098" s="116">
        <v>2217900</v>
      </c>
      <c r="I2098" s="116">
        <v>1441635</v>
      </c>
      <c r="J2098" s="116">
        <v>1352919</v>
      </c>
      <c r="K2098" s="116">
        <v>88716</v>
      </c>
      <c r="L2098" s="116">
        <v>88716</v>
      </c>
      <c r="M2098" s="116">
        <v>0</v>
      </c>
      <c r="N2098" s="116">
        <v>0</v>
      </c>
      <c r="O2098" s="116">
        <v>0</v>
      </c>
      <c r="P2098" s="120">
        <v>0</v>
      </c>
      <c r="Q2098" s="27" t="str">
        <f>IF(G2098="01 Jan 1900","Unregistered","Registered")</f>
        <v>Registered</v>
      </c>
      <c r="R2098" s="121">
        <f>I2098/H2098</f>
        <v>0.65</v>
      </c>
      <c r="T2098" s="117">
        <f t="shared" si="148"/>
        <v>88716</v>
      </c>
      <c r="U2098" s="117">
        <f t="shared" si="149"/>
        <v>0</v>
      </c>
    </row>
    <row r="2099" spans="1:21" x14ac:dyDescent="0.3">
      <c r="A2099" s="114">
        <v>1398</v>
      </c>
      <c r="B2099" s="114" t="s">
        <v>1759</v>
      </c>
      <c r="C2099" s="114" t="s">
        <v>2294</v>
      </c>
      <c r="D2099" s="114" t="s">
        <v>4643</v>
      </c>
      <c r="E2099" s="114" t="s">
        <v>4644</v>
      </c>
      <c r="F2099" s="115">
        <v>45715</v>
      </c>
      <c r="G2099" s="114" t="s">
        <v>4302</v>
      </c>
      <c r="H2099" s="116">
        <v>2217900</v>
      </c>
      <c r="I2099" s="116">
        <v>1441635</v>
      </c>
      <c r="J2099" s="116">
        <v>1352919</v>
      </c>
      <c r="K2099" s="116">
        <v>88716</v>
      </c>
      <c r="L2099" s="116">
        <v>88716</v>
      </c>
      <c r="M2099" s="116">
        <v>0</v>
      </c>
      <c r="N2099" s="116">
        <v>0</v>
      </c>
      <c r="O2099" s="116">
        <v>0</v>
      </c>
      <c r="P2099" s="120">
        <v>0</v>
      </c>
      <c r="Q2099" s="27" t="str">
        <f>IF(G2099="01 Jan 1900","Unregistered","Registered")</f>
        <v>Registered</v>
      </c>
      <c r="R2099" s="121">
        <f>I2099/H2099</f>
        <v>0.65</v>
      </c>
      <c r="T2099" s="117">
        <f t="shared" si="148"/>
        <v>88716</v>
      </c>
      <c r="U2099" s="117">
        <f t="shared" si="149"/>
        <v>0</v>
      </c>
    </row>
    <row r="2100" spans="1:21" x14ac:dyDescent="0.3">
      <c r="A2100" s="114">
        <v>1399</v>
      </c>
      <c r="B2100" s="114" t="s">
        <v>1759</v>
      </c>
      <c r="C2100" s="114" t="s">
        <v>2294</v>
      </c>
      <c r="D2100" s="114" t="s">
        <v>4645</v>
      </c>
      <c r="E2100" s="114" t="s">
        <v>4646</v>
      </c>
      <c r="F2100" s="115">
        <v>45716</v>
      </c>
      <c r="G2100" s="114" t="s">
        <v>4291</v>
      </c>
      <c r="H2100" s="116">
        <v>2217900</v>
      </c>
      <c r="I2100" s="116">
        <v>1441635</v>
      </c>
      <c r="J2100" s="116">
        <v>1352919</v>
      </c>
      <c r="K2100" s="116">
        <v>88716</v>
      </c>
      <c r="L2100" s="116">
        <v>88716</v>
      </c>
      <c r="M2100" s="116">
        <v>0</v>
      </c>
      <c r="N2100" s="116">
        <v>0</v>
      </c>
      <c r="O2100" s="116">
        <v>0</v>
      </c>
      <c r="P2100" s="120">
        <v>0</v>
      </c>
      <c r="Q2100" s="27" t="str">
        <f>IF(G2100="01 Jan 1900","Unregistered","Registered")</f>
        <v>Registered</v>
      </c>
      <c r="R2100" s="121">
        <f>I2100/H2100</f>
        <v>0.65</v>
      </c>
      <c r="T2100" s="117">
        <f t="shared" si="148"/>
        <v>88716</v>
      </c>
      <c r="U2100" s="117">
        <f t="shared" si="149"/>
        <v>0</v>
      </c>
    </row>
    <row r="2101" spans="1:21" x14ac:dyDescent="0.3">
      <c r="A2101" s="114">
        <v>1400</v>
      </c>
      <c r="B2101" s="114" t="s">
        <v>1759</v>
      </c>
      <c r="C2101" s="114" t="s">
        <v>2294</v>
      </c>
      <c r="D2101" s="114" t="s">
        <v>4647</v>
      </c>
      <c r="E2101" s="114" t="s">
        <v>4648</v>
      </c>
      <c r="F2101" s="115">
        <v>45716</v>
      </c>
      <c r="G2101" s="114" t="s">
        <v>4649</v>
      </c>
      <c r="H2101" s="116">
        <v>2217900</v>
      </c>
      <c r="I2101" s="116">
        <v>1441635</v>
      </c>
      <c r="J2101" s="116">
        <v>1352919</v>
      </c>
      <c r="K2101" s="116">
        <v>88716</v>
      </c>
      <c r="L2101" s="116">
        <v>88716</v>
      </c>
      <c r="M2101" s="116">
        <v>0</v>
      </c>
      <c r="N2101" s="116">
        <v>0</v>
      </c>
      <c r="O2101" s="116">
        <v>0</v>
      </c>
      <c r="P2101" s="120">
        <v>0</v>
      </c>
      <c r="Q2101" s="27" t="str">
        <f>IF(G2101="01 Jan 1900","Unregistered","Registered")</f>
        <v>Registered</v>
      </c>
      <c r="R2101" s="121">
        <f>I2101/H2101</f>
        <v>0.65</v>
      </c>
      <c r="T2101" s="117">
        <f t="shared" si="148"/>
        <v>88716</v>
      </c>
      <c r="U2101" s="117">
        <f t="shared" si="149"/>
        <v>0</v>
      </c>
    </row>
    <row r="2102" spans="1:21" x14ac:dyDescent="0.3">
      <c r="A2102" s="114">
        <v>1401</v>
      </c>
      <c r="B2102" s="114" t="s">
        <v>1759</v>
      </c>
      <c r="C2102" s="114" t="s">
        <v>2294</v>
      </c>
      <c r="D2102" s="114" t="s">
        <v>4650</v>
      </c>
      <c r="E2102" s="114" t="s">
        <v>4651</v>
      </c>
      <c r="F2102" s="115">
        <v>45715</v>
      </c>
      <c r="G2102" s="114" t="s">
        <v>4302</v>
      </c>
      <c r="H2102" s="116">
        <v>2217900</v>
      </c>
      <c r="I2102" s="116">
        <v>1441635</v>
      </c>
      <c r="J2102" s="116">
        <v>1352919</v>
      </c>
      <c r="K2102" s="116">
        <v>88716</v>
      </c>
      <c r="L2102" s="116">
        <v>88716</v>
      </c>
      <c r="M2102" s="116">
        <v>0</v>
      </c>
      <c r="N2102" s="116">
        <v>0</v>
      </c>
      <c r="O2102" s="116">
        <v>0</v>
      </c>
      <c r="P2102" s="120">
        <v>0</v>
      </c>
      <c r="Q2102" s="27" t="str">
        <f>IF(G2102="01 Jan 1900","Unregistered","Registered")</f>
        <v>Registered</v>
      </c>
      <c r="R2102" s="121">
        <f>I2102/H2102</f>
        <v>0.65</v>
      </c>
      <c r="T2102" s="117">
        <f t="shared" si="148"/>
        <v>88716</v>
      </c>
      <c r="U2102" s="117">
        <f t="shared" si="149"/>
        <v>0</v>
      </c>
    </row>
    <row r="2103" spans="1:21" x14ac:dyDescent="0.3">
      <c r="A2103" s="114">
        <v>1402</v>
      </c>
      <c r="B2103" s="114" t="s">
        <v>1759</v>
      </c>
      <c r="C2103" s="114" t="s">
        <v>2294</v>
      </c>
      <c r="D2103" s="114" t="s">
        <v>4652</v>
      </c>
      <c r="E2103" s="114" t="s">
        <v>4653</v>
      </c>
      <c r="F2103" s="115">
        <v>45784</v>
      </c>
      <c r="G2103" s="114" t="s">
        <v>3668</v>
      </c>
      <c r="H2103" s="116">
        <v>2217900</v>
      </c>
      <c r="I2103" s="116">
        <v>1441635</v>
      </c>
      <c r="J2103" s="116">
        <v>1352919</v>
      </c>
      <c r="K2103" s="116">
        <v>88716</v>
      </c>
      <c r="L2103" s="116">
        <v>88716</v>
      </c>
      <c r="M2103" s="116">
        <v>0</v>
      </c>
      <c r="N2103" s="116">
        <v>0</v>
      </c>
      <c r="O2103" s="116">
        <v>0</v>
      </c>
      <c r="P2103" s="120">
        <v>0</v>
      </c>
      <c r="Q2103" s="27" t="str">
        <f>IF(G2103="01 Jan 1900","Unregistered","Registered")</f>
        <v>Registered</v>
      </c>
      <c r="R2103" s="121">
        <f>I2103/H2103</f>
        <v>0.65</v>
      </c>
      <c r="T2103" s="117">
        <f t="shared" si="148"/>
        <v>88716</v>
      </c>
      <c r="U2103" s="117">
        <f t="shared" si="149"/>
        <v>0</v>
      </c>
    </row>
    <row r="2104" spans="1:21" x14ac:dyDescent="0.3">
      <c r="A2104" s="114">
        <v>1403</v>
      </c>
      <c r="B2104" s="114" t="s">
        <v>1759</v>
      </c>
      <c r="C2104" s="114" t="s">
        <v>2294</v>
      </c>
      <c r="D2104" s="114" t="s">
        <v>4654</v>
      </c>
      <c r="E2104" s="114" t="s">
        <v>4655</v>
      </c>
      <c r="F2104" s="115">
        <v>45715</v>
      </c>
      <c r="G2104" s="114" t="s">
        <v>3832</v>
      </c>
      <c r="H2104" s="116">
        <v>2217900</v>
      </c>
      <c r="I2104" s="116">
        <v>1441635</v>
      </c>
      <c r="J2104" s="116">
        <v>1352919</v>
      </c>
      <c r="K2104" s="116">
        <v>88716</v>
      </c>
      <c r="L2104" s="116">
        <v>88716</v>
      </c>
      <c r="M2104" s="116">
        <v>0</v>
      </c>
      <c r="N2104" s="116">
        <v>0</v>
      </c>
      <c r="O2104" s="116">
        <v>0</v>
      </c>
      <c r="P2104" s="120">
        <v>0</v>
      </c>
      <c r="Q2104" s="27" t="str">
        <f>IF(G2104="01 Jan 1900","Unregistered","Registered")</f>
        <v>Registered</v>
      </c>
      <c r="R2104" s="121">
        <f>I2104/H2104</f>
        <v>0.65</v>
      </c>
      <c r="T2104" s="117">
        <f t="shared" si="148"/>
        <v>88716</v>
      </c>
      <c r="U2104" s="117">
        <f t="shared" si="149"/>
        <v>0</v>
      </c>
    </row>
    <row r="2105" spans="1:21" x14ac:dyDescent="0.3">
      <c r="A2105" s="114">
        <v>1404</v>
      </c>
      <c r="B2105" s="114" t="s">
        <v>1759</v>
      </c>
      <c r="C2105" s="114" t="s">
        <v>2294</v>
      </c>
      <c r="D2105" s="114" t="s">
        <v>4656</v>
      </c>
      <c r="E2105" s="114" t="s">
        <v>4657</v>
      </c>
      <c r="F2105" s="115">
        <v>45716</v>
      </c>
      <c r="G2105" s="114" t="s">
        <v>4048</v>
      </c>
      <c r="H2105" s="116">
        <v>2189000</v>
      </c>
      <c r="I2105" s="116">
        <v>1422850</v>
      </c>
      <c r="J2105" s="116">
        <v>1335290</v>
      </c>
      <c r="K2105" s="116">
        <v>87560</v>
      </c>
      <c r="L2105" s="116">
        <v>87560</v>
      </c>
      <c r="M2105" s="116">
        <v>0</v>
      </c>
      <c r="N2105" s="116">
        <v>0</v>
      </c>
      <c r="O2105" s="116">
        <v>0</v>
      </c>
      <c r="P2105" s="120">
        <v>0</v>
      </c>
      <c r="Q2105" s="27" t="str">
        <f>IF(G2105="01 Jan 1900","Unregistered","Registered")</f>
        <v>Registered</v>
      </c>
      <c r="R2105" s="121">
        <f>I2105/H2105</f>
        <v>0.65</v>
      </c>
      <c r="T2105" s="117">
        <f t="shared" si="148"/>
        <v>87560</v>
      </c>
      <c r="U2105" s="117">
        <f t="shared" si="149"/>
        <v>0</v>
      </c>
    </row>
    <row r="2106" spans="1:21" x14ac:dyDescent="0.3">
      <c r="A2106" s="114">
        <v>1405</v>
      </c>
      <c r="B2106" s="114" t="s">
        <v>1759</v>
      </c>
      <c r="C2106" s="114" t="s">
        <v>2294</v>
      </c>
      <c r="D2106" s="114" t="s">
        <v>4658</v>
      </c>
      <c r="E2106" s="114" t="s">
        <v>4659</v>
      </c>
      <c r="F2106" s="115">
        <v>45715</v>
      </c>
      <c r="G2106" s="114" t="s">
        <v>4299</v>
      </c>
      <c r="H2106" s="116">
        <v>2189000</v>
      </c>
      <c r="I2106" s="116">
        <v>1422850</v>
      </c>
      <c r="J2106" s="116">
        <v>1335290</v>
      </c>
      <c r="K2106" s="116">
        <v>87560</v>
      </c>
      <c r="L2106" s="116">
        <v>87560</v>
      </c>
      <c r="M2106" s="116">
        <v>0</v>
      </c>
      <c r="N2106" s="116">
        <v>0</v>
      </c>
      <c r="O2106" s="116">
        <v>0</v>
      </c>
      <c r="P2106" s="120">
        <v>0</v>
      </c>
      <c r="Q2106" s="27" t="str">
        <f>IF(G2106="01 Jan 1900","Unregistered","Registered")</f>
        <v>Registered</v>
      </c>
      <c r="R2106" s="121">
        <f>I2106/H2106</f>
        <v>0.65</v>
      </c>
      <c r="T2106" s="117">
        <f t="shared" si="148"/>
        <v>87560</v>
      </c>
      <c r="U2106" s="117">
        <f t="shared" si="149"/>
        <v>0</v>
      </c>
    </row>
    <row r="2107" spans="1:21" x14ac:dyDescent="0.3">
      <c r="A2107" s="114">
        <v>1406</v>
      </c>
      <c r="B2107" s="114" t="s">
        <v>1759</v>
      </c>
      <c r="C2107" s="114" t="s">
        <v>2294</v>
      </c>
      <c r="D2107" s="114" t="s">
        <v>4660</v>
      </c>
      <c r="E2107" s="114" t="s">
        <v>4661</v>
      </c>
      <c r="F2107" s="115">
        <v>45784</v>
      </c>
      <c r="G2107" s="114" t="s">
        <v>3885</v>
      </c>
      <c r="H2107" s="116">
        <v>2189000</v>
      </c>
      <c r="I2107" s="116">
        <v>1422850</v>
      </c>
      <c r="J2107" s="116">
        <v>1335290</v>
      </c>
      <c r="K2107" s="116">
        <v>87560</v>
      </c>
      <c r="L2107" s="116">
        <v>87560</v>
      </c>
      <c r="M2107" s="116">
        <v>0</v>
      </c>
      <c r="N2107" s="116">
        <v>0</v>
      </c>
      <c r="O2107" s="116">
        <v>0</v>
      </c>
      <c r="P2107" s="120">
        <v>0</v>
      </c>
      <c r="Q2107" s="27" t="str">
        <f>IF(G2107="01 Jan 1900","Unregistered","Registered")</f>
        <v>Registered</v>
      </c>
      <c r="R2107" s="121">
        <f>I2107/H2107</f>
        <v>0.65</v>
      </c>
      <c r="T2107" s="117">
        <f t="shared" si="148"/>
        <v>87560</v>
      </c>
      <c r="U2107" s="117">
        <f t="shared" si="149"/>
        <v>0</v>
      </c>
    </row>
    <row r="2108" spans="1:21" x14ac:dyDescent="0.3">
      <c r="A2108" s="114">
        <v>1407</v>
      </c>
      <c r="B2108" s="114" t="s">
        <v>1759</v>
      </c>
      <c r="C2108" s="114" t="s">
        <v>2294</v>
      </c>
      <c r="D2108" s="114" t="s">
        <v>4662</v>
      </c>
      <c r="E2108" s="114" t="s">
        <v>4663</v>
      </c>
      <c r="F2108" s="115">
        <v>45716</v>
      </c>
      <c r="G2108" s="114" t="s">
        <v>4048</v>
      </c>
      <c r="H2108" s="116">
        <v>2189000</v>
      </c>
      <c r="I2108" s="116">
        <v>1422850</v>
      </c>
      <c r="J2108" s="116">
        <v>1335290</v>
      </c>
      <c r="K2108" s="116">
        <v>87560</v>
      </c>
      <c r="L2108" s="116">
        <v>87560</v>
      </c>
      <c r="M2108" s="116">
        <v>0</v>
      </c>
      <c r="N2108" s="116">
        <v>0</v>
      </c>
      <c r="O2108" s="116">
        <v>0</v>
      </c>
      <c r="P2108" s="120">
        <v>0</v>
      </c>
      <c r="Q2108" s="27" t="str">
        <f>IF(G2108="01 Jan 1900","Unregistered","Registered")</f>
        <v>Registered</v>
      </c>
      <c r="R2108" s="121">
        <f>I2108/H2108</f>
        <v>0.65</v>
      </c>
      <c r="T2108" s="117">
        <f t="shared" si="148"/>
        <v>87560</v>
      </c>
      <c r="U2108" s="117">
        <f t="shared" si="149"/>
        <v>0</v>
      </c>
    </row>
    <row r="2109" spans="1:21" x14ac:dyDescent="0.3">
      <c r="A2109" s="114">
        <v>1408</v>
      </c>
      <c r="B2109" s="114" t="s">
        <v>1759</v>
      </c>
      <c r="C2109" s="114" t="s">
        <v>2294</v>
      </c>
      <c r="D2109" s="114" t="s">
        <v>4664</v>
      </c>
      <c r="E2109" s="114" t="s">
        <v>4665</v>
      </c>
      <c r="F2109" s="115">
        <v>45716</v>
      </c>
      <c r="G2109" s="114" t="s">
        <v>4302</v>
      </c>
      <c r="H2109" s="116">
        <v>2189000</v>
      </c>
      <c r="I2109" s="116">
        <v>1422850</v>
      </c>
      <c r="J2109" s="116">
        <v>1335290</v>
      </c>
      <c r="K2109" s="116">
        <v>87560</v>
      </c>
      <c r="L2109" s="116">
        <v>87560</v>
      </c>
      <c r="M2109" s="116">
        <v>0</v>
      </c>
      <c r="N2109" s="116">
        <v>0</v>
      </c>
      <c r="O2109" s="116">
        <v>0</v>
      </c>
      <c r="P2109" s="120">
        <v>0</v>
      </c>
      <c r="Q2109" s="27" t="str">
        <f>IF(G2109="01 Jan 1900","Unregistered","Registered")</f>
        <v>Registered</v>
      </c>
      <c r="R2109" s="121">
        <f>I2109/H2109</f>
        <v>0.65</v>
      </c>
      <c r="T2109" s="117">
        <f t="shared" si="148"/>
        <v>87560</v>
      </c>
      <c r="U2109" s="117">
        <f t="shared" si="149"/>
        <v>0</v>
      </c>
    </row>
    <row r="2110" spans="1:21" x14ac:dyDescent="0.3">
      <c r="A2110" s="114">
        <v>1409</v>
      </c>
      <c r="B2110" s="114" t="s">
        <v>1759</v>
      </c>
      <c r="C2110" s="114" t="s">
        <v>2294</v>
      </c>
      <c r="D2110" s="114" t="s">
        <v>4666</v>
      </c>
      <c r="E2110" s="114" t="s">
        <v>4667</v>
      </c>
      <c r="F2110" s="115">
        <v>45716</v>
      </c>
      <c r="G2110" s="114" t="s">
        <v>3829</v>
      </c>
      <c r="H2110" s="116">
        <v>2189000</v>
      </c>
      <c r="I2110" s="116">
        <v>1422850</v>
      </c>
      <c r="J2110" s="116">
        <v>1335290</v>
      </c>
      <c r="K2110" s="116">
        <v>87560</v>
      </c>
      <c r="L2110" s="116">
        <v>87560</v>
      </c>
      <c r="M2110" s="116">
        <v>0</v>
      </c>
      <c r="N2110" s="116">
        <v>0</v>
      </c>
      <c r="O2110" s="116">
        <v>0</v>
      </c>
      <c r="P2110" s="120">
        <v>0</v>
      </c>
      <c r="Q2110" s="27" t="str">
        <f>IF(G2110="01 Jan 1900","Unregistered","Registered")</f>
        <v>Registered</v>
      </c>
      <c r="R2110" s="121">
        <f>I2110/H2110</f>
        <v>0.65</v>
      </c>
      <c r="T2110" s="117">
        <f t="shared" si="148"/>
        <v>87560</v>
      </c>
      <c r="U2110" s="117">
        <f t="shared" si="149"/>
        <v>0</v>
      </c>
    </row>
    <row r="2111" spans="1:21" x14ac:dyDescent="0.3">
      <c r="A2111" s="114">
        <v>1410</v>
      </c>
      <c r="B2111" s="114" t="s">
        <v>1759</v>
      </c>
      <c r="C2111" s="114" t="s">
        <v>2294</v>
      </c>
      <c r="D2111" s="114" t="s">
        <v>4668</v>
      </c>
      <c r="E2111" s="114" t="s">
        <v>4669</v>
      </c>
      <c r="F2111" s="115">
        <v>45716</v>
      </c>
      <c r="G2111" s="114" t="s">
        <v>4048</v>
      </c>
      <c r="H2111" s="116">
        <v>2189000</v>
      </c>
      <c r="I2111" s="116">
        <v>1422850</v>
      </c>
      <c r="J2111" s="116">
        <v>1335290</v>
      </c>
      <c r="K2111" s="116">
        <v>87560</v>
      </c>
      <c r="L2111" s="116">
        <v>87560</v>
      </c>
      <c r="M2111" s="116">
        <v>0</v>
      </c>
      <c r="N2111" s="116">
        <v>0</v>
      </c>
      <c r="O2111" s="116">
        <v>0</v>
      </c>
      <c r="P2111" s="120">
        <v>0</v>
      </c>
      <c r="Q2111" s="27" t="str">
        <f>IF(G2111="01 Jan 1900","Unregistered","Registered")</f>
        <v>Registered</v>
      </c>
      <c r="R2111" s="121">
        <f>I2111/H2111</f>
        <v>0.65</v>
      </c>
      <c r="T2111" s="117">
        <f t="shared" si="148"/>
        <v>87560</v>
      </c>
      <c r="U2111" s="117">
        <f t="shared" si="149"/>
        <v>0</v>
      </c>
    </row>
    <row r="2112" spans="1:21" x14ac:dyDescent="0.3">
      <c r="A2112" s="114">
        <v>1411</v>
      </c>
      <c r="B2112" s="114" t="s">
        <v>1759</v>
      </c>
      <c r="C2112" s="114" t="s">
        <v>2294</v>
      </c>
      <c r="D2112" s="114" t="s">
        <v>4670</v>
      </c>
      <c r="E2112" s="114" t="s">
        <v>4671</v>
      </c>
      <c r="F2112" s="115">
        <v>45716</v>
      </c>
      <c r="G2112" s="114" t="s">
        <v>3829</v>
      </c>
      <c r="H2112" s="116">
        <v>2189000</v>
      </c>
      <c r="I2112" s="116">
        <v>1422850</v>
      </c>
      <c r="J2112" s="116">
        <v>1335290</v>
      </c>
      <c r="K2112" s="116">
        <v>87560</v>
      </c>
      <c r="L2112" s="116">
        <v>87560</v>
      </c>
      <c r="M2112" s="116">
        <v>0</v>
      </c>
      <c r="N2112" s="116">
        <v>0</v>
      </c>
      <c r="O2112" s="116">
        <v>0</v>
      </c>
      <c r="P2112" s="120">
        <v>0</v>
      </c>
      <c r="Q2112" s="27" t="str">
        <f>IF(G2112="01 Jan 1900","Unregistered","Registered")</f>
        <v>Registered</v>
      </c>
      <c r="R2112" s="121">
        <f>I2112/H2112</f>
        <v>0.65</v>
      </c>
      <c r="T2112" s="117">
        <f t="shared" si="148"/>
        <v>87560</v>
      </c>
      <c r="U2112" s="117">
        <f t="shared" si="149"/>
        <v>0</v>
      </c>
    </row>
    <row r="2113" spans="1:21" x14ac:dyDescent="0.3">
      <c r="A2113" s="114">
        <v>1412</v>
      </c>
      <c r="B2113" s="114" t="s">
        <v>1759</v>
      </c>
      <c r="C2113" s="114" t="s">
        <v>2294</v>
      </c>
      <c r="D2113" s="114" t="s">
        <v>4672</v>
      </c>
      <c r="E2113" s="114" t="s">
        <v>4673</v>
      </c>
      <c r="F2113" s="115">
        <v>45716</v>
      </c>
      <c r="G2113" s="114" t="s">
        <v>4330</v>
      </c>
      <c r="H2113" s="116">
        <v>2265800</v>
      </c>
      <c r="I2113" s="116">
        <v>1510032</v>
      </c>
      <c r="J2113" s="116">
        <v>1423658</v>
      </c>
      <c r="K2113" s="116">
        <v>86374</v>
      </c>
      <c r="L2113" s="116">
        <v>86374</v>
      </c>
      <c r="M2113" s="116">
        <v>0</v>
      </c>
      <c r="N2113" s="116">
        <v>0</v>
      </c>
      <c r="O2113" s="116">
        <v>0</v>
      </c>
      <c r="P2113" s="120">
        <v>0</v>
      </c>
      <c r="Q2113" s="27" t="str">
        <f>IF(G2113="01 Jan 1900","Unregistered","Registered")</f>
        <v>Registered</v>
      </c>
      <c r="R2113" s="121">
        <f>I2113/H2113</f>
        <v>0.66644540559625742</v>
      </c>
      <c r="T2113" s="117">
        <f t="shared" si="148"/>
        <v>86374</v>
      </c>
      <c r="U2113" s="117">
        <f t="shared" si="149"/>
        <v>0</v>
      </c>
    </row>
    <row r="2114" spans="1:21" x14ac:dyDescent="0.3">
      <c r="A2114" s="114">
        <v>1459</v>
      </c>
      <c r="B2114" s="114" t="s">
        <v>1759</v>
      </c>
      <c r="C2114" s="114" t="s">
        <v>2294</v>
      </c>
      <c r="D2114" s="114" t="s">
        <v>4765</v>
      </c>
      <c r="E2114" s="114" t="s">
        <v>4766</v>
      </c>
      <c r="F2114" s="115">
        <v>45715</v>
      </c>
      <c r="G2114" s="114" t="s">
        <v>4302</v>
      </c>
      <c r="H2114" s="116">
        <v>2265800</v>
      </c>
      <c r="I2114" s="116">
        <v>1510532</v>
      </c>
      <c r="J2114" s="116">
        <v>1439726</v>
      </c>
      <c r="K2114" s="116">
        <v>70806</v>
      </c>
      <c r="L2114" s="116">
        <v>70806</v>
      </c>
      <c r="M2114" s="116">
        <v>0</v>
      </c>
      <c r="N2114" s="116">
        <v>0</v>
      </c>
      <c r="O2114" s="116">
        <v>0</v>
      </c>
      <c r="P2114" s="120">
        <v>0</v>
      </c>
      <c r="Q2114" s="27" t="str">
        <f>IF(G2114="01 Jan 1900","Unregistered","Registered")</f>
        <v>Registered</v>
      </c>
      <c r="R2114" s="121">
        <f>I2114/H2114</f>
        <v>0.66666607820637303</v>
      </c>
      <c r="T2114" s="117">
        <f t="shared" si="148"/>
        <v>70806</v>
      </c>
      <c r="U2114" s="117">
        <f t="shared" si="149"/>
        <v>0</v>
      </c>
    </row>
    <row r="2115" spans="1:21" x14ac:dyDescent="0.3">
      <c r="A2115" s="114">
        <v>5447</v>
      </c>
      <c r="B2115" s="114" t="s">
        <v>1759</v>
      </c>
      <c r="C2115" s="114" t="s">
        <v>2294</v>
      </c>
      <c r="D2115" s="114" t="s">
        <v>6303</v>
      </c>
      <c r="E2115" s="114" t="s">
        <v>6304</v>
      </c>
      <c r="F2115" s="115">
        <v>45784</v>
      </c>
      <c r="G2115" s="114" t="s">
        <v>3447</v>
      </c>
      <c r="H2115" s="116">
        <v>2217900</v>
      </c>
      <c r="I2115" s="116">
        <v>1441635</v>
      </c>
      <c r="J2115" s="116">
        <v>1441635</v>
      </c>
      <c r="K2115" s="116">
        <v>0</v>
      </c>
      <c r="L2115" s="116">
        <v>0</v>
      </c>
      <c r="M2115" s="116">
        <v>0</v>
      </c>
      <c r="N2115" s="116">
        <v>0</v>
      </c>
      <c r="O2115" s="116">
        <v>0</v>
      </c>
      <c r="P2115" s="120">
        <v>0</v>
      </c>
      <c r="Q2115" s="27" t="str">
        <f>IF(G2115="01 Jan 1900","Unregistered","Registered")</f>
        <v>Registered</v>
      </c>
      <c r="R2115" s="121">
        <f>I2115/H2115</f>
        <v>0.65</v>
      </c>
      <c r="T2115" s="117">
        <f t="shared" si="148"/>
        <v>0</v>
      </c>
      <c r="U2115" s="117">
        <f t="shared" si="149"/>
        <v>0</v>
      </c>
    </row>
    <row r="2116" spans="1:21" x14ac:dyDescent="0.3">
      <c r="A2116" s="114">
        <v>10803</v>
      </c>
      <c r="B2116" s="114" t="s">
        <v>1759</v>
      </c>
      <c r="C2116" s="114" t="s">
        <v>2294</v>
      </c>
      <c r="D2116" s="114" t="s">
        <v>101</v>
      </c>
      <c r="E2116" s="114" t="s">
        <v>102</v>
      </c>
      <c r="F2116" s="115">
        <v>46118</v>
      </c>
      <c r="G2116" s="114" t="s">
        <v>1471</v>
      </c>
      <c r="H2116" s="116">
        <v>2217900</v>
      </c>
      <c r="I2116" s="116">
        <v>1441635</v>
      </c>
      <c r="J2116" s="116"/>
      <c r="K2116" s="116">
        <f t="shared" ref="K2116:K2117" si="150">I2116-J2116</f>
        <v>1441635</v>
      </c>
      <c r="L2116" s="116">
        <v>1441635</v>
      </c>
      <c r="M2116" s="116">
        <v>0</v>
      </c>
      <c r="N2116" s="116">
        <v>0</v>
      </c>
      <c r="O2116" s="116">
        <v>0</v>
      </c>
      <c r="P2116" s="120">
        <v>0</v>
      </c>
      <c r="Q2116" s="27" t="str">
        <f>IF(G2116="01 Jan 1900","Unregistered","Registered")</f>
        <v>Registered</v>
      </c>
      <c r="R2116" s="121">
        <f>I2116/H2116</f>
        <v>0.65</v>
      </c>
      <c r="T2116" s="117">
        <f t="shared" si="148"/>
        <v>1441635</v>
      </c>
      <c r="U2116" s="117">
        <f t="shared" si="149"/>
        <v>0</v>
      </c>
    </row>
    <row r="2117" spans="1:21" x14ac:dyDescent="0.3">
      <c r="A2117" s="114">
        <v>10805</v>
      </c>
      <c r="B2117" s="114" t="s">
        <v>1759</v>
      </c>
      <c r="C2117" s="114" t="s">
        <v>2294</v>
      </c>
      <c r="D2117" s="114" t="s">
        <v>103</v>
      </c>
      <c r="E2117" s="114" t="s">
        <v>104</v>
      </c>
      <c r="F2117" s="115">
        <v>46120</v>
      </c>
      <c r="G2117" s="114" t="s">
        <v>1694</v>
      </c>
      <c r="H2117" s="116">
        <v>2217900</v>
      </c>
      <c r="I2117" s="116">
        <v>1441635</v>
      </c>
      <c r="J2117" s="116"/>
      <c r="K2117" s="116">
        <f t="shared" si="150"/>
        <v>1441635</v>
      </c>
      <c r="L2117" s="116">
        <v>1441635</v>
      </c>
      <c r="M2117" s="116">
        <v>0</v>
      </c>
      <c r="N2117" s="116">
        <v>0</v>
      </c>
      <c r="O2117" s="116">
        <v>0</v>
      </c>
      <c r="P2117" s="120">
        <v>0</v>
      </c>
      <c r="Q2117" s="27" t="str">
        <f>IF(G2117="01 Jan 1900","Unregistered","Registered")</f>
        <v>Registered</v>
      </c>
      <c r="R2117" s="121">
        <f>I2117/H2117</f>
        <v>0.65</v>
      </c>
      <c r="T2117" s="117">
        <f t="shared" ref="T2117:T2180" si="151">L2117+M2117+N2117+O2117+P2117</f>
        <v>1441635</v>
      </c>
      <c r="U2117" s="117">
        <f t="shared" ref="U2117:U2180" si="152">K2117-T2117</f>
        <v>0</v>
      </c>
    </row>
    <row r="2118" spans="1:21" x14ac:dyDescent="0.3">
      <c r="A2118" s="114">
        <v>209</v>
      </c>
      <c r="B2118" s="114" t="s">
        <v>1572</v>
      </c>
      <c r="C2118" s="114" t="s">
        <v>172</v>
      </c>
      <c r="D2118" s="114" t="s">
        <v>1893</v>
      </c>
      <c r="E2118" s="114" t="s">
        <v>1894</v>
      </c>
      <c r="F2118" s="115">
        <v>46112</v>
      </c>
      <c r="G2118" s="114" t="s">
        <v>1558</v>
      </c>
      <c r="H2118" s="116">
        <v>4764500</v>
      </c>
      <c r="I2118" s="116">
        <v>2953990</v>
      </c>
      <c r="J2118" s="116">
        <v>100000</v>
      </c>
      <c r="K2118" s="116">
        <v>2853990</v>
      </c>
      <c r="L2118" s="116">
        <v>2853990</v>
      </c>
      <c r="M2118" s="116">
        <v>0</v>
      </c>
      <c r="N2118" s="116">
        <v>0</v>
      </c>
      <c r="O2118" s="116">
        <v>0</v>
      </c>
      <c r="P2118" s="120">
        <v>0</v>
      </c>
      <c r="Q2118" s="27" t="str">
        <f>IF(G2118="01 Jan 1900","Unregistered","Registered")</f>
        <v>Registered</v>
      </c>
      <c r="R2118" s="121">
        <f>I2118/H2118</f>
        <v>0.62</v>
      </c>
      <c r="T2118" s="117">
        <f t="shared" si="151"/>
        <v>2853990</v>
      </c>
      <c r="U2118" s="117">
        <f t="shared" si="152"/>
        <v>0</v>
      </c>
    </row>
    <row r="2119" spans="1:21" x14ac:dyDescent="0.3">
      <c r="A2119" s="114">
        <v>248</v>
      </c>
      <c r="B2119" s="114" t="s">
        <v>1572</v>
      </c>
      <c r="C2119" s="114" t="s">
        <v>172</v>
      </c>
      <c r="D2119" s="114" t="s">
        <v>1982</v>
      </c>
      <c r="E2119" s="114" t="s">
        <v>1983</v>
      </c>
      <c r="F2119" s="115">
        <v>46099</v>
      </c>
      <c r="G2119" s="114" t="s">
        <v>1583</v>
      </c>
      <c r="H2119" s="116">
        <v>4764500</v>
      </c>
      <c r="I2119" s="116">
        <v>2953990</v>
      </c>
      <c r="J2119" s="116">
        <v>448435</v>
      </c>
      <c r="K2119" s="116">
        <v>2505555</v>
      </c>
      <c r="L2119" s="116">
        <v>0</v>
      </c>
      <c r="M2119" s="116">
        <v>2505555</v>
      </c>
      <c r="N2119" s="116">
        <v>0</v>
      </c>
      <c r="O2119" s="116">
        <v>0</v>
      </c>
      <c r="P2119" s="120">
        <v>0</v>
      </c>
      <c r="Q2119" s="27" t="str">
        <f>IF(G2119="01 Jan 1900","Unregistered","Registered")</f>
        <v>Registered</v>
      </c>
      <c r="R2119" s="121">
        <f>I2119/H2119</f>
        <v>0.62</v>
      </c>
      <c r="T2119" s="117">
        <f t="shared" si="151"/>
        <v>2505555</v>
      </c>
      <c r="U2119" s="117">
        <f t="shared" si="152"/>
        <v>0</v>
      </c>
    </row>
    <row r="2120" spans="1:21" x14ac:dyDescent="0.3">
      <c r="A2120" s="114">
        <v>352</v>
      </c>
      <c r="B2120" s="114" t="s">
        <v>1572</v>
      </c>
      <c r="C2120" s="114" t="s">
        <v>172</v>
      </c>
      <c r="D2120" s="114" t="s">
        <v>2228</v>
      </c>
      <c r="E2120" s="114" t="s">
        <v>2229</v>
      </c>
      <c r="F2120" s="115">
        <v>46102</v>
      </c>
      <c r="G2120" s="114" t="s">
        <v>2230</v>
      </c>
      <c r="H2120" s="116">
        <v>2366000</v>
      </c>
      <c r="I2120" s="116">
        <v>1585220</v>
      </c>
      <c r="J2120" s="116">
        <v>19000</v>
      </c>
      <c r="K2120" s="116">
        <v>1566220</v>
      </c>
      <c r="L2120" s="116">
        <v>1566220</v>
      </c>
      <c r="M2120" s="116">
        <v>0</v>
      </c>
      <c r="N2120" s="116">
        <v>0</v>
      </c>
      <c r="O2120" s="116">
        <v>0</v>
      </c>
      <c r="P2120" s="120">
        <v>0</v>
      </c>
      <c r="Q2120" s="27" t="str">
        <f>IF(G2120="01 Jan 1900","Unregistered","Registered")</f>
        <v>Registered</v>
      </c>
      <c r="R2120" s="121">
        <f>I2120/H2120</f>
        <v>0.67</v>
      </c>
      <c r="T2120" s="117">
        <f t="shared" si="151"/>
        <v>1566220</v>
      </c>
      <c r="U2120" s="117">
        <f t="shared" si="152"/>
        <v>0</v>
      </c>
    </row>
    <row r="2121" spans="1:21" x14ac:dyDescent="0.3">
      <c r="A2121" s="114">
        <v>411</v>
      </c>
      <c r="B2121" s="114" t="s">
        <v>1572</v>
      </c>
      <c r="C2121" s="114" t="s">
        <v>172</v>
      </c>
      <c r="D2121" s="114" t="s">
        <v>2347</v>
      </c>
      <c r="E2121" s="114" t="s">
        <v>2348</v>
      </c>
      <c r="F2121" s="115">
        <v>46108</v>
      </c>
      <c r="G2121" s="114" t="s">
        <v>2200</v>
      </c>
      <c r="H2121" s="116">
        <v>2366000</v>
      </c>
      <c r="I2121" s="116">
        <v>1466920</v>
      </c>
      <c r="J2121" s="116">
        <v>255600</v>
      </c>
      <c r="K2121" s="116">
        <v>1211320</v>
      </c>
      <c r="L2121" s="116">
        <v>1211320</v>
      </c>
      <c r="M2121" s="116">
        <v>0</v>
      </c>
      <c r="N2121" s="116">
        <v>0</v>
      </c>
      <c r="O2121" s="116">
        <v>0</v>
      </c>
      <c r="P2121" s="120">
        <v>0</v>
      </c>
      <c r="Q2121" s="27" t="str">
        <f>IF(G2121="01 Jan 1900","Unregistered","Registered")</f>
        <v>Registered</v>
      </c>
      <c r="R2121" s="121">
        <f>I2121/H2121</f>
        <v>0.62</v>
      </c>
      <c r="T2121" s="117">
        <f t="shared" si="151"/>
        <v>1211320</v>
      </c>
      <c r="U2121" s="117">
        <f t="shared" si="152"/>
        <v>0</v>
      </c>
    </row>
    <row r="2122" spans="1:21" x14ac:dyDescent="0.3">
      <c r="A2122" s="114">
        <v>412</v>
      </c>
      <c r="B2122" s="114" t="s">
        <v>1572</v>
      </c>
      <c r="C2122" s="114" t="s">
        <v>172</v>
      </c>
      <c r="D2122" s="114" t="s">
        <v>2349</v>
      </c>
      <c r="E2122" s="114" t="s">
        <v>2350</v>
      </c>
      <c r="F2122" s="115">
        <v>46108</v>
      </c>
      <c r="G2122" s="114" t="s">
        <v>1464</v>
      </c>
      <c r="H2122" s="116">
        <v>2366000</v>
      </c>
      <c r="I2122" s="116">
        <v>1466920</v>
      </c>
      <c r="J2122" s="116">
        <v>255600</v>
      </c>
      <c r="K2122" s="116">
        <v>1211320</v>
      </c>
      <c r="L2122" s="116">
        <v>1211320</v>
      </c>
      <c r="M2122" s="116">
        <v>0</v>
      </c>
      <c r="N2122" s="116">
        <v>0</v>
      </c>
      <c r="O2122" s="116">
        <v>0</v>
      </c>
      <c r="P2122" s="120">
        <v>0</v>
      </c>
      <c r="Q2122" s="27" t="str">
        <f>IF(G2122="01 Jan 1900","Unregistered","Registered")</f>
        <v>Registered</v>
      </c>
      <c r="R2122" s="121">
        <f>I2122/H2122</f>
        <v>0.62</v>
      </c>
      <c r="T2122" s="117">
        <f t="shared" si="151"/>
        <v>1211320</v>
      </c>
      <c r="U2122" s="117">
        <f t="shared" si="152"/>
        <v>0</v>
      </c>
    </row>
    <row r="2123" spans="1:21" x14ac:dyDescent="0.3">
      <c r="A2123" s="114">
        <v>413</v>
      </c>
      <c r="B2123" s="114" t="s">
        <v>1572</v>
      </c>
      <c r="C2123" s="114" t="s">
        <v>172</v>
      </c>
      <c r="D2123" s="114" t="s">
        <v>2351</v>
      </c>
      <c r="E2123" s="114" t="s">
        <v>2352</v>
      </c>
      <c r="F2123" s="115">
        <v>46102</v>
      </c>
      <c r="G2123" s="114" t="s">
        <v>1464</v>
      </c>
      <c r="H2123" s="116">
        <v>2366000</v>
      </c>
      <c r="I2123" s="116">
        <v>1466920</v>
      </c>
      <c r="J2123" s="116">
        <v>255600</v>
      </c>
      <c r="K2123" s="116">
        <v>1211320</v>
      </c>
      <c r="L2123" s="116">
        <v>1140340</v>
      </c>
      <c r="M2123" s="116">
        <v>70980</v>
      </c>
      <c r="N2123" s="116">
        <v>0</v>
      </c>
      <c r="O2123" s="116">
        <v>0</v>
      </c>
      <c r="P2123" s="120">
        <v>0</v>
      </c>
      <c r="Q2123" s="27" t="str">
        <f>IF(G2123="01 Jan 1900","Unregistered","Registered")</f>
        <v>Registered</v>
      </c>
      <c r="R2123" s="121">
        <f>I2123/H2123</f>
        <v>0.62</v>
      </c>
      <c r="T2123" s="117">
        <f t="shared" si="151"/>
        <v>1211320</v>
      </c>
      <c r="U2123" s="117">
        <f t="shared" si="152"/>
        <v>0</v>
      </c>
    </row>
    <row r="2124" spans="1:21" x14ac:dyDescent="0.3">
      <c r="A2124" s="114">
        <v>454</v>
      </c>
      <c r="B2124" s="114" t="s">
        <v>1572</v>
      </c>
      <c r="C2124" s="114" t="s">
        <v>172</v>
      </c>
      <c r="D2124" s="114" t="s">
        <v>2452</v>
      </c>
      <c r="E2124" s="114" t="s">
        <v>2426</v>
      </c>
      <c r="F2124" s="115">
        <v>45926</v>
      </c>
      <c r="G2124" s="114" t="s">
        <v>2453</v>
      </c>
      <c r="H2124" s="116">
        <v>4870824</v>
      </c>
      <c r="I2124" s="116">
        <v>3019912</v>
      </c>
      <c r="J2124" s="116">
        <v>1987082.4</v>
      </c>
      <c r="K2124" s="116">
        <v>1032829.6</v>
      </c>
      <c r="L2124" s="116">
        <v>0</v>
      </c>
      <c r="M2124" s="116">
        <v>146125</v>
      </c>
      <c r="N2124" s="116">
        <v>0</v>
      </c>
      <c r="O2124" s="116">
        <v>740579.6</v>
      </c>
      <c r="P2124" s="120">
        <v>146125</v>
      </c>
      <c r="Q2124" s="27" t="str">
        <f>IF(G2124="01 Jan 1900","Unregistered","Registered")</f>
        <v>Registered</v>
      </c>
      <c r="R2124" s="121">
        <f>I2124/H2124</f>
        <v>0.62000022994056037</v>
      </c>
      <c r="T2124" s="117">
        <f t="shared" si="151"/>
        <v>1032829.6</v>
      </c>
      <c r="U2124" s="117">
        <f t="shared" si="152"/>
        <v>0</v>
      </c>
    </row>
    <row r="2125" spans="1:21" x14ac:dyDescent="0.3">
      <c r="A2125" s="114">
        <v>799</v>
      </c>
      <c r="B2125" s="114" t="s">
        <v>1572</v>
      </c>
      <c r="C2125" s="114" t="s">
        <v>172</v>
      </c>
      <c r="D2125" s="114" t="s">
        <v>3308</v>
      </c>
      <c r="E2125" s="114" t="s">
        <v>3309</v>
      </c>
      <c r="F2125" s="115">
        <v>45716</v>
      </c>
      <c r="G2125" s="114" t="s">
        <v>2569</v>
      </c>
      <c r="H2125" s="116">
        <v>2366000</v>
      </c>
      <c r="I2125" s="116">
        <v>1466920</v>
      </c>
      <c r="J2125" s="116">
        <v>955600</v>
      </c>
      <c r="K2125" s="116">
        <v>511320</v>
      </c>
      <c r="L2125" s="116">
        <v>0</v>
      </c>
      <c r="M2125" s="116">
        <v>70980</v>
      </c>
      <c r="N2125" s="116">
        <v>0</v>
      </c>
      <c r="O2125" s="116">
        <v>0</v>
      </c>
      <c r="P2125" s="120">
        <v>440340</v>
      </c>
      <c r="Q2125" s="27" t="str">
        <f>IF(G2125="01 Jan 1900","Unregistered","Registered")</f>
        <v>Registered</v>
      </c>
      <c r="R2125" s="121">
        <f>I2125/H2125</f>
        <v>0.62</v>
      </c>
      <c r="T2125" s="117">
        <f t="shared" si="151"/>
        <v>511320</v>
      </c>
      <c r="U2125" s="117">
        <f t="shared" si="152"/>
        <v>0</v>
      </c>
    </row>
    <row r="2126" spans="1:21" x14ac:dyDescent="0.3">
      <c r="A2126" s="114">
        <v>1116</v>
      </c>
      <c r="B2126" s="114" t="s">
        <v>1572</v>
      </c>
      <c r="C2126" s="114" t="s">
        <v>172</v>
      </c>
      <c r="D2126" s="114" t="s">
        <v>4046</v>
      </c>
      <c r="E2126" s="114" t="s">
        <v>4047</v>
      </c>
      <c r="F2126" s="115">
        <v>45714</v>
      </c>
      <c r="G2126" s="114" t="s">
        <v>4048</v>
      </c>
      <c r="H2126" s="116">
        <v>2392300</v>
      </c>
      <c r="I2126" s="116">
        <v>1722456</v>
      </c>
      <c r="J2126" s="116">
        <v>1411457</v>
      </c>
      <c r="K2126" s="116">
        <v>310999</v>
      </c>
      <c r="L2126" s="116">
        <v>239230</v>
      </c>
      <c r="M2126" s="116">
        <v>71769</v>
      </c>
      <c r="N2126" s="116">
        <v>0</v>
      </c>
      <c r="O2126" s="116">
        <v>0</v>
      </c>
      <c r="P2126" s="120">
        <v>0</v>
      </c>
      <c r="Q2126" s="27" t="str">
        <f>IF(G2126="01 Jan 1900","Unregistered","Registered")</f>
        <v>Registered</v>
      </c>
      <c r="R2126" s="121">
        <f>I2126/H2126</f>
        <v>0.72</v>
      </c>
      <c r="T2126" s="117">
        <f t="shared" si="151"/>
        <v>310999</v>
      </c>
      <c r="U2126" s="117">
        <f t="shared" si="152"/>
        <v>0</v>
      </c>
    </row>
    <row r="2127" spans="1:21" x14ac:dyDescent="0.3">
      <c r="A2127" s="114">
        <v>1121</v>
      </c>
      <c r="B2127" s="114" t="s">
        <v>1572</v>
      </c>
      <c r="C2127" s="114" t="s">
        <v>172</v>
      </c>
      <c r="D2127" s="114" t="s">
        <v>4057</v>
      </c>
      <c r="E2127" s="114" t="s">
        <v>4058</v>
      </c>
      <c r="F2127" s="115">
        <v>45714</v>
      </c>
      <c r="G2127" s="114" t="s">
        <v>2727</v>
      </c>
      <c r="H2127" s="116">
        <v>2366000</v>
      </c>
      <c r="I2127" s="116">
        <v>1703520</v>
      </c>
      <c r="J2127" s="116">
        <v>1395940</v>
      </c>
      <c r="K2127" s="116">
        <v>307580</v>
      </c>
      <c r="L2127" s="116">
        <v>236600</v>
      </c>
      <c r="M2127" s="116">
        <v>70980</v>
      </c>
      <c r="N2127" s="116">
        <v>0</v>
      </c>
      <c r="O2127" s="116">
        <v>0</v>
      </c>
      <c r="P2127" s="120">
        <v>0</v>
      </c>
      <c r="Q2127" s="27" t="str">
        <f>IF(G2127="01 Jan 1900","Unregistered","Registered")</f>
        <v>Registered</v>
      </c>
      <c r="R2127" s="121">
        <f>I2127/H2127</f>
        <v>0.72</v>
      </c>
      <c r="T2127" s="117">
        <f t="shared" si="151"/>
        <v>307580</v>
      </c>
      <c r="U2127" s="117">
        <f t="shared" si="152"/>
        <v>0</v>
      </c>
    </row>
    <row r="2128" spans="1:21" x14ac:dyDescent="0.3">
      <c r="A2128" s="114">
        <v>1204</v>
      </c>
      <c r="B2128" s="114" t="s">
        <v>1572</v>
      </c>
      <c r="C2128" s="114" t="s">
        <v>172</v>
      </c>
      <c r="D2128" s="114" t="s">
        <v>4245</v>
      </c>
      <c r="E2128" s="114" t="s">
        <v>4246</v>
      </c>
      <c r="F2128" s="115">
        <v>45716</v>
      </c>
      <c r="G2128" s="114" t="s">
        <v>1919</v>
      </c>
      <c r="H2128" s="116">
        <v>2392300</v>
      </c>
      <c r="I2128" s="116">
        <v>1483226</v>
      </c>
      <c r="J2128" s="116">
        <v>1258430</v>
      </c>
      <c r="K2128" s="116">
        <v>224796</v>
      </c>
      <c r="L2128" s="116">
        <v>0</v>
      </c>
      <c r="M2128" s="116">
        <v>71769</v>
      </c>
      <c r="N2128" s="116">
        <v>0</v>
      </c>
      <c r="O2128" s="116">
        <v>0</v>
      </c>
      <c r="P2128" s="120">
        <v>153027</v>
      </c>
      <c r="Q2128" s="27" t="str">
        <f>IF(G2128="01 Jan 1900","Unregistered","Registered")</f>
        <v>Registered</v>
      </c>
      <c r="R2128" s="121">
        <f>I2128/H2128</f>
        <v>0.62</v>
      </c>
      <c r="T2128" s="117">
        <f t="shared" si="151"/>
        <v>224796</v>
      </c>
      <c r="U2128" s="117">
        <f t="shared" si="152"/>
        <v>0</v>
      </c>
    </row>
    <row r="2129" spans="1:21" x14ac:dyDescent="0.3">
      <c r="A2129" s="114">
        <v>1225</v>
      </c>
      <c r="B2129" s="114" t="s">
        <v>1572</v>
      </c>
      <c r="C2129" s="114" t="s">
        <v>172</v>
      </c>
      <c r="D2129" s="114" t="s">
        <v>4287</v>
      </c>
      <c r="E2129" s="114" t="s">
        <v>4288</v>
      </c>
      <c r="F2129" s="115">
        <v>45714</v>
      </c>
      <c r="G2129" s="114" t="s">
        <v>4048</v>
      </c>
      <c r="H2129" s="116">
        <v>2392300</v>
      </c>
      <c r="I2129" s="116">
        <v>1602841</v>
      </c>
      <c r="J2129" s="116">
        <v>1411457</v>
      </c>
      <c r="K2129" s="116">
        <v>191384</v>
      </c>
      <c r="L2129" s="116">
        <v>119615</v>
      </c>
      <c r="M2129" s="116">
        <v>71769</v>
      </c>
      <c r="N2129" s="116">
        <v>0</v>
      </c>
      <c r="O2129" s="116">
        <v>0</v>
      </c>
      <c r="P2129" s="120">
        <v>0</v>
      </c>
      <c r="Q2129" s="27" t="str">
        <f>IF(G2129="01 Jan 1900","Unregistered","Registered")</f>
        <v>Registered</v>
      </c>
      <c r="R2129" s="121">
        <f>I2129/H2129</f>
        <v>0.67</v>
      </c>
      <c r="T2129" s="117">
        <f t="shared" si="151"/>
        <v>191384</v>
      </c>
      <c r="U2129" s="117">
        <f t="shared" si="152"/>
        <v>0</v>
      </c>
    </row>
    <row r="2130" spans="1:21" x14ac:dyDescent="0.3">
      <c r="A2130" s="114">
        <v>1226</v>
      </c>
      <c r="B2130" s="114" t="s">
        <v>1572</v>
      </c>
      <c r="C2130" s="114" t="s">
        <v>172</v>
      </c>
      <c r="D2130" s="114" t="s">
        <v>4289</v>
      </c>
      <c r="E2130" s="114" t="s">
        <v>4290</v>
      </c>
      <c r="F2130" s="115">
        <v>45714</v>
      </c>
      <c r="G2130" s="114" t="s">
        <v>4291</v>
      </c>
      <c r="H2130" s="116">
        <v>2392300</v>
      </c>
      <c r="I2130" s="116">
        <v>1722456</v>
      </c>
      <c r="J2130" s="116">
        <v>1531072</v>
      </c>
      <c r="K2130" s="116">
        <v>191384</v>
      </c>
      <c r="L2130" s="116">
        <v>119615</v>
      </c>
      <c r="M2130" s="116">
        <v>71769</v>
      </c>
      <c r="N2130" s="116">
        <v>0</v>
      </c>
      <c r="O2130" s="116">
        <v>0</v>
      </c>
      <c r="P2130" s="120">
        <v>0</v>
      </c>
      <c r="Q2130" s="27" t="str">
        <f>IF(G2130="01 Jan 1900","Unregistered","Registered")</f>
        <v>Registered</v>
      </c>
      <c r="R2130" s="121">
        <f>I2130/H2130</f>
        <v>0.72</v>
      </c>
      <c r="T2130" s="117">
        <f t="shared" si="151"/>
        <v>191384</v>
      </c>
      <c r="U2130" s="117">
        <f t="shared" si="152"/>
        <v>0</v>
      </c>
    </row>
    <row r="2131" spans="1:21" x14ac:dyDescent="0.3">
      <c r="A2131" s="114">
        <v>1227</v>
      </c>
      <c r="B2131" s="114" t="s">
        <v>1572</v>
      </c>
      <c r="C2131" s="114" t="s">
        <v>172</v>
      </c>
      <c r="D2131" s="114" t="s">
        <v>4292</v>
      </c>
      <c r="E2131" s="114" t="s">
        <v>4293</v>
      </c>
      <c r="F2131" s="115">
        <v>45714</v>
      </c>
      <c r="G2131" s="114" t="s">
        <v>4294</v>
      </c>
      <c r="H2131" s="116">
        <v>2392300</v>
      </c>
      <c r="I2131" s="116">
        <v>1722456</v>
      </c>
      <c r="J2131" s="116">
        <v>1531072</v>
      </c>
      <c r="K2131" s="116">
        <v>191384</v>
      </c>
      <c r="L2131" s="116">
        <v>119615</v>
      </c>
      <c r="M2131" s="116">
        <v>71769</v>
      </c>
      <c r="N2131" s="116">
        <v>0</v>
      </c>
      <c r="O2131" s="116">
        <v>0</v>
      </c>
      <c r="P2131" s="120">
        <v>0</v>
      </c>
      <c r="Q2131" s="27" t="str">
        <f>IF(G2131="01 Jan 1900","Unregistered","Registered")</f>
        <v>Registered</v>
      </c>
      <c r="R2131" s="121">
        <f>I2131/H2131</f>
        <v>0.72</v>
      </c>
      <c r="T2131" s="117">
        <f t="shared" si="151"/>
        <v>191384</v>
      </c>
      <c r="U2131" s="117">
        <f t="shared" si="152"/>
        <v>0</v>
      </c>
    </row>
    <row r="2132" spans="1:21" x14ac:dyDescent="0.3">
      <c r="A2132" s="114">
        <v>1228</v>
      </c>
      <c r="B2132" s="114" t="s">
        <v>1572</v>
      </c>
      <c r="C2132" s="114" t="s">
        <v>172</v>
      </c>
      <c r="D2132" s="114" t="s">
        <v>4295</v>
      </c>
      <c r="E2132" s="114" t="s">
        <v>4296</v>
      </c>
      <c r="F2132" s="115">
        <v>45791</v>
      </c>
      <c r="G2132" s="114" t="s">
        <v>3937</v>
      </c>
      <c r="H2132" s="116">
        <v>2392300</v>
      </c>
      <c r="I2132" s="116">
        <v>1722456</v>
      </c>
      <c r="J2132" s="116">
        <v>1531072</v>
      </c>
      <c r="K2132" s="116">
        <v>191384</v>
      </c>
      <c r="L2132" s="116">
        <v>119615</v>
      </c>
      <c r="M2132" s="116">
        <v>71769</v>
      </c>
      <c r="N2132" s="116">
        <v>0</v>
      </c>
      <c r="O2132" s="116">
        <v>0</v>
      </c>
      <c r="P2132" s="120">
        <v>0</v>
      </c>
      <c r="Q2132" s="27" t="str">
        <f>IF(G2132="01 Jan 1900","Unregistered","Registered")</f>
        <v>Registered</v>
      </c>
      <c r="R2132" s="121">
        <f>I2132/H2132</f>
        <v>0.72</v>
      </c>
      <c r="T2132" s="117">
        <f t="shared" si="151"/>
        <v>191384</v>
      </c>
      <c r="U2132" s="117">
        <f t="shared" si="152"/>
        <v>0</v>
      </c>
    </row>
    <row r="2133" spans="1:21" x14ac:dyDescent="0.3">
      <c r="A2133" s="114">
        <v>1229</v>
      </c>
      <c r="B2133" s="114" t="s">
        <v>1572</v>
      </c>
      <c r="C2133" s="114" t="s">
        <v>172</v>
      </c>
      <c r="D2133" s="114" t="s">
        <v>4297</v>
      </c>
      <c r="E2133" s="114" t="s">
        <v>4298</v>
      </c>
      <c r="F2133" s="115">
        <v>45714</v>
      </c>
      <c r="G2133" s="114" t="s">
        <v>4299</v>
      </c>
      <c r="H2133" s="116">
        <v>2392300</v>
      </c>
      <c r="I2133" s="116">
        <v>1602841</v>
      </c>
      <c r="J2133" s="116">
        <v>1411457</v>
      </c>
      <c r="K2133" s="116">
        <v>191384</v>
      </c>
      <c r="L2133" s="116">
        <v>119615</v>
      </c>
      <c r="M2133" s="116">
        <v>71769</v>
      </c>
      <c r="N2133" s="116">
        <v>0</v>
      </c>
      <c r="O2133" s="116">
        <v>0</v>
      </c>
      <c r="P2133" s="120">
        <v>0</v>
      </c>
      <c r="Q2133" s="27" t="str">
        <f>IF(G2133="01 Jan 1900","Unregistered","Registered")</f>
        <v>Registered</v>
      </c>
      <c r="R2133" s="121">
        <f>I2133/H2133</f>
        <v>0.67</v>
      </c>
      <c r="T2133" s="117">
        <f t="shared" si="151"/>
        <v>191384</v>
      </c>
      <c r="U2133" s="117">
        <f t="shared" si="152"/>
        <v>0</v>
      </c>
    </row>
    <row r="2134" spans="1:21" x14ac:dyDescent="0.3">
      <c r="A2134" s="114">
        <v>1230</v>
      </c>
      <c r="B2134" s="114" t="s">
        <v>1572</v>
      </c>
      <c r="C2134" s="114" t="s">
        <v>172</v>
      </c>
      <c r="D2134" s="114" t="s">
        <v>4300</v>
      </c>
      <c r="E2134" s="114" t="s">
        <v>4301</v>
      </c>
      <c r="F2134" s="115">
        <v>45714</v>
      </c>
      <c r="G2134" s="114" t="s">
        <v>4302</v>
      </c>
      <c r="H2134" s="116">
        <v>2392300</v>
      </c>
      <c r="I2134" s="116">
        <v>1602841</v>
      </c>
      <c r="J2134" s="116">
        <v>1411457</v>
      </c>
      <c r="K2134" s="116">
        <v>191384</v>
      </c>
      <c r="L2134" s="116">
        <v>119615</v>
      </c>
      <c r="M2134" s="116">
        <v>71769</v>
      </c>
      <c r="N2134" s="116">
        <v>0</v>
      </c>
      <c r="O2134" s="116">
        <v>0</v>
      </c>
      <c r="P2134" s="120">
        <v>0</v>
      </c>
      <c r="Q2134" s="27" t="str">
        <f>IF(G2134="01 Jan 1900","Unregistered","Registered")</f>
        <v>Registered</v>
      </c>
      <c r="R2134" s="121">
        <f>I2134/H2134</f>
        <v>0.67</v>
      </c>
      <c r="T2134" s="117">
        <f t="shared" si="151"/>
        <v>191384</v>
      </c>
      <c r="U2134" s="117">
        <f t="shared" si="152"/>
        <v>0</v>
      </c>
    </row>
    <row r="2135" spans="1:21" x14ac:dyDescent="0.3">
      <c r="A2135" s="114">
        <v>1231</v>
      </c>
      <c r="B2135" s="114" t="s">
        <v>1572</v>
      </c>
      <c r="C2135" s="114" t="s">
        <v>172</v>
      </c>
      <c r="D2135" s="114" t="s">
        <v>4303</v>
      </c>
      <c r="E2135" s="114" t="s">
        <v>4304</v>
      </c>
      <c r="F2135" s="115">
        <v>45714</v>
      </c>
      <c r="G2135" s="114" t="s">
        <v>4048</v>
      </c>
      <c r="H2135" s="116">
        <v>2392300</v>
      </c>
      <c r="I2135" s="116">
        <v>1602841</v>
      </c>
      <c r="J2135" s="116">
        <v>1411457</v>
      </c>
      <c r="K2135" s="116">
        <v>191384</v>
      </c>
      <c r="L2135" s="116">
        <v>119615</v>
      </c>
      <c r="M2135" s="116">
        <v>71769</v>
      </c>
      <c r="N2135" s="116">
        <v>0</v>
      </c>
      <c r="O2135" s="116">
        <v>0</v>
      </c>
      <c r="P2135" s="120">
        <v>0</v>
      </c>
      <c r="Q2135" s="27" t="str">
        <f>IF(G2135="01 Jan 1900","Unregistered","Registered")</f>
        <v>Registered</v>
      </c>
      <c r="R2135" s="121">
        <f>I2135/H2135</f>
        <v>0.67</v>
      </c>
      <c r="T2135" s="117">
        <f t="shared" si="151"/>
        <v>191384</v>
      </c>
      <c r="U2135" s="117">
        <f t="shared" si="152"/>
        <v>0</v>
      </c>
    </row>
    <row r="2136" spans="1:21" x14ac:dyDescent="0.3">
      <c r="A2136" s="114">
        <v>1235</v>
      </c>
      <c r="B2136" s="114" t="s">
        <v>1572</v>
      </c>
      <c r="C2136" s="114" t="s">
        <v>172</v>
      </c>
      <c r="D2136" s="114" t="s">
        <v>4312</v>
      </c>
      <c r="E2136" s="114" t="s">
        <v>4313</v>
      </c>
      <c r="F2136" s="115">
        <v>45714</v>
      </c>
      <c r="G2136" s="114" t="s">
        <v>4048</v>
      </c>
      <c r="H2136" s="116">
        <v>2366000</v>
      </c>
      <c r="I2136" s="116">
        <v>1585220</v>
      </c>
      <c r="J2136" s="116">
        <v>1395940</v>
      </c>
      <c r="K2136" s="116">
        <v>189280</v>
      </c>
      <c r="L2136" s="116">
        <v>118300</v>
      </c>
      <c r="M2136" s="116">
        <v>70980</v>
      </c>
      <c r="N2136" s="116">
        <v>0</v>
      </c>
      <c r="O2136" s="116">
        <v>0</v>
      </c>
      <c r="P2136" s="120">
        <v>0</v>
      </c>
      <c r="Q2136" s="27" t="str">
        <f>IF(G2136="01 Jan 1900","Unregistered","Registered")</f>
        <v>Registered</v>
      </c>
      <c r="R2136" s="121">
        <f>I2136/H2136</f>
        <v>0.67</v>
      </c>
      <c r="T2136" s="117">
        <f t="shared" si="151"/>
        <v>189280</v>
      </c>
      <c r="U2136" s="117">
        <f t="shared" si="152"/>
        <v>0</v>
      </c>
    </row>
    <row r="2137" spans="1:21" x14ac:dyDescent="0.3">
      <c r="A2137" s="114">
        <v>1236</v>
      </c>
      <c r="B2137" s="114" t="s">
        <v>1572</v>
      </c>
      <c r="C2137" s="114" t="s">
        <v>172</v>
      </c>
      <c r="D2137" s="114" t="s">
        <v>4314</v>
      </c>
      <c r="E2137" s="114" t="s">
        <v>4315</v>
      </c>
      <c r="F2137" s="115">
        <v>45716</v>
      </c>
      <c r="G2137" s="114" t="s">
        <v>4291</v>
      </c>
      <c r="H2137" s="116">
        <v>2366000</v>
      </c>
      <c r="I2137" s="116">
        <v>1585220</v>
      </c>
      <c r="J2137" s="116">
        <v>1395940</v>
      </c>
      <c r="K2137" s="116">
        <v>189280</v>
      </c>
      <c r="L2137" s="116">
        <v>118300</v>
      </c>
      <c r="M2137" s="116">
        <v>70980</v>
      </c>
      <c r="N2137" s="116">
        <v>0</v>
      </c>
      <c r="O2137" s="116">
        <v>0</v>
      </c>
      <c r="P2137" s="120">
        <v>0</v>
      </c>
      <c r="Q2137" s="27" t="str">
        <f>IF(G2137="01 Jan 1900","Unregistered","Registered")</f>
        <v>Registered</v>
      </c>
      <c r="R2137" s="121">
        <f>I2137/H2137</f>
        <v>0.67</v>
      </c>
      <c r="T2137" s="117">
        <f t="shared" si="151"/>
        <v>189280</v>
      </c>
      <c r="U2137" s="117">
        <f t="shared" si="152"/>
        <v>0</v>
      </c>
    </row>
    <row r="2138" spans="1:21" x14ac:dyDescent="0.3">
      <c r="A2138" s="114">
        <v>1237</v>
      </c>
      <c r="B2138" s="114" t="s">
        <v>1572</v>
      </c>
      <c r="C2138" s="114" t="s">
        <v>172</v>
      </c>
      <c r="D2138" s="114" t="s">
        <v>4316</v>
      </c>
      <c r="E2138" s="114" t="s">
        <v>4317</v>
      </c>
      <c r="F2138" s="115">
        <v>45716</v>
      </c>
      <c r="G2138" s="114" t="s">
        <v>4294</v>
      </c>
      <c r="H2138" s="116">
        <v>2366000</v>
      </c>
      <c r="I2138" s="116">
        <v>1703520</v>
      </c>
      <c r="J2138" s="116">
        <v>1514240</v>
      </c>
      <c r="K2138" s="116">
        <v>189280</v>
      </c>
      <c r="L2138" s="116">
        <v>118300</v>
      </c>
      <c r="M2138" s="116">
        <v>70980</v>
      </c>
      <c r="N2138" s="116">
        <v>0</v>
      </c>
      <c r="O2138" s="116">
        <v>0</v>
      </c>
      <c r="P2138" s="120">
        <v>0</v>
      </c>
      <c r="Q2138" s="27" t="str">
        <f>IF(G2138="01 Jan 1900","Unregistered","Registered")</f>
        <v>Registered</v>
      </c>
      <c r="R2138" s="121">
        <f>I2138/H2138</f>
        <v>0.72</v>
      </c>
      <c r="T2138" s="117">
        <f t="shared" si="151"/>
        <v>189280</v>
      </c>
      <c r="U2138" s="117">
        <f t="shared" si="152"/>
        <v>0</v>
      </c>
    </row>
    <row r="2139" spans="1:21" x14ac:dyDescent="0.3">
      <c r="A2139" s="114">
        <v>1238</v>
      </c>
      <c r="B2139" s="114" t="s">
        <v>1572</v>
      </c>
      <c r="C2139" s="114" t="s">
        <v>172</v>
      </c>
      <c r="D2139" s="114" t="s">
        <v>4318</v>
      </c>
      <c r="E2139" s="114" t="s">
        <v>4319</v>
      </c>
      <c r="F2139" s="115">
        <v>45716</v>
      </c>
      <c r="G2139" s="114" t="s">
        <v>2876</v>
      </c>
      <c r="H2139" s="116">
        <v>2366000</v>
      </c>
      <c r="I2139" s="116">
        <v>1703520</v>
      </c>
      <c r="J2139" s="116">
        <v>1514240</v>
      </c>
      <c r="K2139" s="116">
        <v>189280</v>
      </c>
      <c r="L2139" s="116">
        <v>118300</v>
      </c>
      <c r="M2139" s="116">
        <v>70980</v>
      </c>
      <c r="N2139" s="116">
        <v>0</v>
      </c>
      <c r="O2139" s="116">
        <v>0</v>
      </c>
      <c r="P2139" s="120">
        <v>0</v>
      </c>
      <c r="Q2139" s="27" t="str">
        <f>IF(G2139="01 Jan 1900","Unregistered","Registered")</f>
        <v>Registered</v>
      </c>
      <c r="R2139" s="121">
        <f>I2139/H2139</f>
        <v>0.72</v>
      </c>
      <c r="T2139" s="117">
        <f t="shared" si="151"/>
        <v>189280</v>
      </c>
      <c r="U2139" s="117">
        <f t="shared" si="152"/>
        <v>0</v>
      </c>
    </row>
    <row r="2140" spans="1:21" x14ac:dyDescent="0.3">
      <c r="A2140" s="114">
        <v>1239</v>
      </c>
      <c r="B2140" s="114" t="s">
        <v>1572</v>
      </c>
      <c r="C2140" s="114" t="s">
        <v>172</v>
      </c>
      <c r="D2140" s="114" t="s">
        <v>4320</v>
      </c>
      <c r="E2140" s="114" t="s">
        <v>4321</v>
      </c>
      <c r="F2140" s="115">
        <v>45716</v>
      </c>
      <c r="G2140" s="114" t="s">
        <v>4302</v>
      </c>
      <c r="H2140" s="116">
        <v>2366000</v>
      </c>
      <c r="I2140" s="116">
        <v>1703520</v>
      </c>
      <c r="J2140" s="116">
        <v>1514240</v>
      </c>
      <c r="K2140" s="116">
        <v>189280</v>
      </c>
      <c r="L2140" s="116">
        <v>118300</v>
      </c>
      <c r="M2140" s="116">
        <v>70980</v>
      </c>
      <c r="N2140" s="116">
        <v>0</v>
      </c>
      <c r="O2140" s="116">
        <v>0</v>
      </c>
      <c r="P2140" s="120">
        <v>0</v>
      </c>
      <c r="Q2140" s="27" t="str">
        <f>IF(G2140="01 Jan 1900","Unregistered","Registered")</f>
        <v>Registered</v>
      </c>
      <c r="R2140" s="121">
        <f>I2140/H2140</f>
        <v>0.72</v>
      </c>
      <c r="T2140" s="117">
        <f t="shared" si="151"/>
        <v>189280</v>
      </c>
      <c r="U2140" s="117">
        <f t="shared" si="152"/>
        <v>0</v>
      </c>
    </row>
    <row r="2141" spans="1:21" x14ac:dyDescent="0.3">
      <c r="A2141" s="114">
        <v>1240</v>
      </c>
      <c r="B2141" s="114" t="s">
        <v>1572</v>
      </c>
      <c r="C2141" s="114" t="s">
        <v>172</v>
      </c>
      <c r="D2141" s="114" t="s">
        <v>4322</v>
      </c>
      <c r="E2141" s="114" t="s">
        <v>4323</v>
      </c>
      <c r="F2141" s="115">
        <v>45716</v>
      </c>
      <c r="G2141" s="114" t="s">
        <v>3452</v>
      </c>
      <c r="H2141" s="116">
        <v>2366000</v>
      </c>
      <c r="I2141" s="116">
        <v>1703520</v>
      </c>
      <c r="J2141" s="116">
        <v>1514240</v>
      </c>
      <c r="K2141" s="116">
        <v>189280</v>
      </c>
      <c r="L2141" s="116">
        <v>118300</v>
      </c>
      <c r="M2141" s="116">
        <v>70980</v>
      </c>
      <c r="N2141" s="116">
        <v>0</v>
      </c>
      <c r="O2141" s="116">
        <v>0</v>
      </c>
      <c r="P2141" s="120">
        <v>0</v>
      </c>
      <c r="Q2141" s="27" t="str">
        <f>IF(G2141="01 Jan 1900","Unregistered","Registered")</f>
        <v>Registered</v>
      </c>
      <c r="R2141" s="121">
        <f>I2141/H2141</f>
        <v>0.72</v>
      </c>
      <c r="T2141" s="117">
        <f t="shared" si="151"/>
        <v>189280</v>
      </c>
      <c r="U2141" s="117">
        <f t="shared" si="152"/>
        <v>0</v>
      </c>
    </row>
    <row r="2142" spans="1:21" x14ac:dyDescent="0.3">
      <c r="A2142" s="114">
        <v>1241</v>
      </c>
      <c r="B2142" s="114" t="s">
        <v>1572</v>
      </c>
      <c r="C2142" s="114" t="s">
        <v>172</v>
      </c>
      <c r="D2142" s="114" t="s">
        <v>4324</v>
      </c>
      <c r="E2142" s="114" t="s">
        <v>4325</v>
      </c>
      <c r="F2142" s="115">
        <v>45714</v>
      </c>
      <c r="G2142" s="114" t="s">
        <v>4291</v>
      </c>
      <c r="H2142" s="116">
        <v>2366000</v>
      </c>
      <c r="I2142" s="116">
        <v>1703520</v>
      </c>
      <c r="J2142" s="116">
        <v>1514240</v>
      </c>
      <c r="K2142" s="116">
        <v>189280</v>
      </c>
      <c r="L2142" s="116">
        <v>118300</v>
      </c>
      <c r="M2142" s="116">
        <v>70980</v>
      </c>
      <c r="N2142" s="116">
        <v>0</v>
      </c>
      <c r="O2142" s="116">
        <v>0</v>
      </c>
      <c r="P2142" s="120">
        <v>0</v>
      </c>
      <c r="Q2142" s="27" t="str">
        <f>IF(G2142="01 Jan 1900","Unregistered","Registered")</f>
        <v>Registered</v>
      </c>
      <c r="R2142" s="121">
        <f>I2142/H2142</f>
        <v>0.72</v>
      </c>
      <c r="T2142" s="117">
        <f t="shared" si="151"/>
        <v>189280</v>
      </c>
      <c r="U2142" s="117">
        <f t="shared" si="152"/>
        <v>0</v>
      </c>
    </row>
    <row r="2143" spans="1:21" x14ac:dyDescent="0.3">
      <c r="A2143" s="114">
        <v>1242</v>
      </c>
      <c r="B2143" s="114" t="s">
        <v>1572</v>
      </c>
      <c r="C2143" s="114" t="s">
        <v>172</v>
      </c>
      <c r="D2143" s="114" t="s">
        <v>4326</v>
      </c>
      <c r="E2143" s="114" t="s">
        <v>4327</v>
      </c>
      <c r="F2143" s="115">
        <v>45716</v>
      </c>
      <c r="G2143" s="114" t="s">
        <v>4294</v>
      </c>
      <c r="H2143" s="116">
        <v>2366000</v>
      </c>
      <c r="I2143" s="116">
        <v>1703520</v>
      </c>
      <c r="J2143" s="116">
        <v>1514240</v>
      </c>
      <c r="K2143" s="116">
        <v>189280</v>
      </c>
      <c r="L2143" s="116">
        <v>118300</v>
      </c>
      <c r="M2143" s="116">
        <v>70980</v>
      </c>
      <c r="N2143" s="116">
        <v>0</v>
      </c>
      <c r="O2143" s="116">
        <v>0</v>
      </c>
      <c r="P2143" s="120">
        <v>0</v>
      </c>
      <c r="Q2143" s="27" t="str">
        <f>IF(G2143="01 Jan 1900","Unregistered","Registered")</f>
        <v>Registered</v>
      </c>
      <c r="R2143" s="121">
        <f>I2143/H2143</f>
        <v>0.72</v>
      </c>
      <c r="T2143" s="117">
        <f t="shared" si="151"/>
        <v>189280</v>
      </c>
      <c r="U2143" s="117">
        <f t="shared" si="152"/>
        <v>0</v>
      </c>
    </row>
    <row r="2144" spans="1:21" x14ac:dyDescent="0.3">
      <c r="A2144" s="114">
        <v>1243</v>
      </c>
      <c r="B2144" s="114" t="s">
        <v>1572</v>
      </c>
      <c r="C2144" s="114" t="s">
        <v>172</v>
      </c>
      <c r="D2144" s="114" t="s">
        <v>4328</v>
      </c>
      <c r="E2144" s="114" t="s">
        <v>4329</v>
      </c>
      <c r="F2144" s="115">
        <v>45716</v>
      </c>
      <c r="G2144" s="114" t="s">
        <v>4330</v>
      </c>
      <c r="H2144" s="116">
        <v>2366000</v>
      </c>
      <c r="I2144" s="116">
        <v>1703520</v>
      </c>
      <c r="J2144" s="116">
        <v>1514240</v>
      </c>
      <c r="K2144" s="116">
        <v>189280</v>
      </c>
      <c r="L2144" s="116">
        <v>118300</v>
      </c>
      <c r="M2144" s="116">
        <v>70980</v>
      </c>
      <c r="N2144" s="116">
        <v>0</v>
      </c>
      <c r="O2144" s="116">
        <v>0</v>
      </c>
      <c r="P2144" s="120">
        <v>0</v>
      </c>
      <c r="Q2144" s="27" t="str">
        <f>IF(G2144="01 Jan 1900","Unregistered","Registered")</f>
        <v>Registered</v>
      </c>
      <c r="R2144" s="121">
        <f>I2144/H2144</f>
        <v>0.72</v>
      </c>
      <c r="T2144" s="117">
        <f t="shared" si="151"/>
        <v>189280</v>
      </c>
      <c r="U2144" s="117">
        <f t="shared" si="152"/>
        <v>0</v>
      </c>
    </row>
    <row r="2145" spans="1:21" x14ac:dyDescent="0.3">
      <c r="A2145" s="114">
        <v>1244</v>
      </c>
      <c r="B2145" s="114" t="s">
        <v>1572</v>
      </c>
      <c r="C2145" s="114" t="s">
        <v>172</v>
      </c>
      <c r="D2145" s="114" t="s">
        <v>4331</v>
      </c>
      <c r="E2145" s="114" t="s">
        <v>4332</v>
      </c>
      <c r="F2145" s="115">
        <v>45714</v>
      </c>
      <c r="G2145" s="114" t="s">
        <v>3452</v>
      </c>
      <c r="H2145" s="116">
        <v>2366000</v>
      </c>
      <c r="I2145" s="116">
        <v>1585220</v>
      </c>
      <c r="J2145" s="116">
        <v>1395940</v>
      </c>
      <c r="K2145" s="116">
        <v>189280</v>
      </c>
      <c r="L2145" s="116">
        <v>118300</v>
      </c>
      <c r="M2145" s="116">
        <v>70980</v>
      </c>
      <c r="N2145" s="116">
        <v>0</v>
      </c>
      <c r="O2145" s="116">
        <v>0</v>
      </c>
      <c r="P2145" s="120">
        <v>0</v>
      </c>
      <c r="Q2145" s="27" t="str">
        <f>IF(G2145="01 Jan 1900","Unregistered","Registered")</f>
        <v>Registered</v>
      </c>
      <c r="R2145" s="121">
        <f>I2145/H2145</f>
        <v>0.67</v>
      </c>
      <c r="T2145" s="117">
        <f t="shared" si="151"/>
        <v>189280</v>
      </c>
      <c r="U2145" s="117">
        <f t="shared" si="152"/>
        <v>0</v>
      </c>
    </row>
    <row r="2146" spans="1:21" x14ac:dyDescent="0.3">
      <c r="A2146" s="114">
        <v>1245</v>
      </c>
      <c r="B2146" s="114" t="s">
        <v>1572</v>
      </c>
      <c r="C2146" s="114" t="s">
        <v>172</v>
      </c>
      <c r="D2146" s="114" t="s">
        <v>4333</v>
      </c>
      <c r="E2146" s="114" t="s">
        <v>4334</v>
      </c>
      <c r="F2146" s="115">
        <v>45786</v>
      </c>
      <c r="G2146" s="114" t="s">
        <v>3237</v>
      </c>
      <c r="H2146" s="116">
        <v>2366000</v>
      </c>
      <c r="I2146" s="116">
        <v>1585220</v>
      </c>
      <c r="J2146" s="116">
        <v>1395940</v>
      </c>
      <c r="K2146" s="116">
        <v>189280</v>
      </c>
      <c r="L2146" s="116">
        <v>106880</v>
      </c>
      <c r="M2146" s="116">
        <v>0</v>
      </c>
      <c r="N2146" s="116">
        <v>0</v>
      </c>
      <c r="O2146" s="116">
        <v>0</v>
      </c>
      <c r="P2146" s="120">
        <v>82400</v>
      </c>
      <c r="Q2146" s="27" t="str">
        <f>IF(G2146="01 Jan 1900","Unregistered","Registered")</f>
        <v>Registered</v>
      </c>
      <c r="R2146" s="121">
        <f>I2146/H2146</f>
        <v>0.67</v>
      </c>
      <c r="T2146" s="117">
        <f t="shared" si="151"/>
        <v>189280</v>
      </c>
      <c r="U2146" s="117">
        <f t="shared" si="152"/>
        <v>0</v>
      </c>
    </row>
    <row r="2147" spans="1:21" x14ac:dyDescent="0.3">
      <c r="A2147" s="114">
        <v>1246</v>
      </c>
      <c r="B2147" s="114" t="s">
        <v>1572</v>
      </c>
      <c r="C2147" s="114" t="s">
        <v>172</v>
      </c>
      <c r="D2147" s="114" t="s">
        <v>4335</v>
      </c>
      <c r="E2147" s="114" t="s">
        <v>4336</v>
      </c>
      <c r="F2147" s="115">
        <v>45714</v>
      </c>
      <c r="G2147" s="114" t="s">
        <v>4048</v>
      </c>
      <c r="H2147" s="116">
        <v>2366000</v>
      </c>
      <c r="I2147" s="116">
        <v>1585220</v>
      </c>
      <c r="J2147" s="116">
        <v>1395940</v>
      </c>
      <c r="K2147" s="116">
        <v>189280</v>
      </c>
      <c r="L2147" s="116">
        <v>118300</v>
      </c>
      <c r="M2147" s="116">
        <v>70980</v>
      </c>
      <c r="N2147" s="116">
        <v>0</v>
      </c>
      <c r="O2147" s="116">
        <v>0</v>
      </c>
      <c r="P2147" s="120">
        <v>0</v>
      </c>
      <c r="Q2147" s="27" t="str">
        <f>IF(G2147="01 Jan 1900","Unregistered","Registered")</f>
        <v>Registered</v>
      </c>
      <c r="R2147" s="121">
        <f>I2147/H2147</f>
        <v>0.67</v>
      </c>
      <c r="T2147" s="117">
        <f t="shared" si="151"/>
        <v>189280</v>
      </c>
      <c r="U2147" s="117">
        <f t="shared" si="152"/>
        <v>0</v>
      </c>
    </row>
    <row r="2148" spans="1:21" x14ac:dyDescent="0.3">
      <c r="A2148" s="114">
        <v>1247</v>
      </c>
      <c r="B2148" s="114" t="s">
        <v>1572</v>
      </c>
      <c r="C2148" s="114" t="s">
        <v>172</v>
      </c>
      <c r="D2148" s="114" t="s">
        <v>4337</v>
      </c>
      <c r="E2148" s="114" t="s">
        <v>4338</v>
      </c>
      <c r="F2148" s="115">
        <v>45714</v>
      </c>
      <c r="G2148" s="114" t="s">
        <v>4048</v>
      </c>
      <c r="H2148" s="116">
        <v>2366000</v>
      </c>
      <c r="I2148" s="116">
        <v>1585220</v>
      </c>
      <c r="J2148" s="116">
        <v>1395940</v>
      </c>
      <c r="K2148" s="116">
        <v>189280</v>
      </c>
      <c r="L2148" s="116">
        <v>118300</v>
      </c>
      <c r="M2148" s="116">
        <v>70980</v>
      </c>
      <c r="N2148" s="116">
        <v>0</v>
      </c>
      <c r="O2148" s="116">
        <v>0</v>
      </c>
      <c r="P2148" s="120">
        <v>0</v>
      </c>
      <c r="Q2148" s="27" t="str">
        <f>IF(G2148="01 Jan 1900","Unregistered","Registered")</f>
        <v>Registered</v>
      </c>
      <c r="R2148" s="121">
        <f>I2148/H2148</f>
        <v>0.67</v>
      </c>
      <c r="T2148" s="117">
        <f t="shared" si="151"/>
        <v>189280</v>
      </c>
      <c r="U2148" s="117">
        <f t="shared" si="152"/>
        <v>0</v>
      </c>
    </row>
    <row r="2149" spans="1:21" x14ac:dyDescent="0.3">
      <c r="A2149" s="114">
        <v>1248</v>
      </c>
      <c r="B2149" s="114" t="s">
        <v>1572</v>
      </c>
      <c r="C2149" s="114" t="s">
        <v>172</v>
      </c>
      <c r="D2149" s="114" t="s">
        <v>4339</v>
      </c>
      <c r="E2149" s="114" t="s">
        <v>4340</v>
      </c>
      <c r="F2149" s="115">
        <v>45714</v>
      </c>
      <c r="G2149" s="114" t="s">
        <v>3452</v>
      </c>
      <c r="H2149" s="116">
        <v>2366000</v>
      </c>
      <c r="I2149" s="116">
        <v>1585220</v>
      </c>
      <c r="J2149" s="116">
        <v>1395940</v>
      </c>
      <c r="K2149" s="116">
        <v>189280</v>
      </c>
      <c r="L2149" s="116">
        <v>118300</v>
      </c>
      <c r="M2149" s="116">
        <v>70980</v>
      </c>
      <c r="N2149" s="116">
        <v>0</v>
      </c>
      <c r="O2149" s="116">
        <v>0</v>
      </c>
      <c r="P2149" s="120">
        <v>0</v>
      </c>
      <c r="Q2149" s="27" t="str">
        <f>IF(G2149="01 Jan 1900","Unregistered","Registered")</f>
        <v>Registered</v>
      </c>
      <c r="R2149" s="121">
        <f>I2149/H2149</f>
        <v>0.67</v>
      </c>
      <c r="T2149" s="117">
        <f t="shared" si="151"/>
        <v>189280</v>
      </c>
      <c r="U2149" s="117">
        <f t="shared" si="152"/>
        <v>0</v>
      </c>
    </row>
    <row r="2150" spans="1:21" x14ac:dyDescent="0.3">
      <c r="A2150" s="114">
        <v>1251</v>
      </c>
      <c r="B2150" s="114" t="s">
        <v>1572</v>
      </c>
      <c r="C2150" s="114" t="s">
        <v>172</v>
      </c>
      <c r="D2150" s="114" t="s">
        <v>4341</v>
      </c>
      <c r="E2150" s="114" t="s">
        <v>4342</v>
      </c>
      <c r="F2150" s="115">
        <v>45713</v>
      </c>
      <c r="G2150" s="114" t="s">
        <v>2740</v>
      </c>
      <c r="H2150" s="116">
        <v>2366000</v>
      </c>
      <c r="I2150" s="116">
        <v>1585220</v>
      </c>
      <c r="J2150" s="116">
        <v>1397360</v>
      </c>
      <c r="K2150" s="116">
        <v>187860</v>
      </c>
      <c r="L2150" s="116">
        <v>118300</v>
      </c>
      <c r="M2150" s="116">
        <v>69560</v>
      </c>
      <c r="N2150" s="116">
        <v>0</v>
      </c>
      <c r="O2150" s="116">
        <v>0</v>
      </c>
      <c r="P2150" s="120">
        <v>0</v>
      </c>
      <c r="Q2150" s="27" t="str">
        <f>IF(G2150="01 Jan 1900","Unregistered","Registered")</f>
        <v>Registered</v>
      </c>
      <c r="R2150" s="121">
        <f>I2150/H2150</f>
        <v>0.67</v>
      </c>
      <c r="T2150" s="117">
        <f t="shared" si="151"/>
        <v>187860</v>
      </c>
      <c r="U2150" s="117">
        <f t="shared" si="152"/>
        <v>0</v>
      </c>
    </row>
    <row r="2151" spans="1:21" x14ac:dyDescent="0.3">
      <c r="A2151" s="114">
        <v>1264</v>
      </c>
      <c r="B2151" s="114" t="s">
        <v>1572</v>
      </c>
      <c r="C2151" s="114" t="s">
        <v>172</v>
      </c>
      <c r="D2151" s="114" t="s">
        <v>4372</v>
      </c>
      <c r="E2151" s="114" t="s">
        <v>4373</v>
      </c>
      <c r="F2151" s="115">
        <v>45789</v>
      </c>
      <c r="G2151" s="114" t="s">
        <v>2555</v>
      </c>
      <c r="H2151" s="116">
        <v>2366000</v>
      </c>
      <c r="I2151" s="116">
        <v>1677075</v>
      </c>
      <c r="J2151" s="116">
        <v>1510064</v>
      </c>
      <c r="K2151" s="116">
        <v>167011</v>
      </c>
      <c r="L2151" s="116">
        <v>104382</v>
      </c>
      <c r="M2151" s="116">
        <v>62629</v>
      </c>
      <c r="N2151" s="116">
        <v>0</v>
      </c>
      <c r="O2151" s="116">
        <v>0</v>
      </c>
      <c r="P2151" s="120">
        <v>0</v>
      </c>
      <c r="Q2151" s="27" t="str">
        <f>IF(G2151="01 Jan 1900","Unregistered","Registered")</f>
        <v>Registered</v>
      </c>
      <c r="R2151" s="121">
        <f>I2151/H2151</f>
        <v>0.70882290786136937</v>
      </c>
      <c r="T2151" s="117">
        <f t="shared" si="151"/>
        <v>167011</v>
      </c>
      <c r="U2151" s="117">
        <f t="shared" si="152"/>
        <v>0</v>
      </c>
    </row>
    <row r="2152" spans="1:21" x14ac:dyDescent="0.3">
      <c r="A2152" s="114">
        <v>1275</v>
      </c>
      <c r="B2152" s="114" t="s">
        <v>1572</v>
      </c>
      <c r="C2152" s="114" t="s">
        <v>172</v>
      </c>
      <c r="D2152" s="114" t="s">
        <v>4393</v>
      </c>
      <c r="E2152" s="114" t="s">
        <v>4394</v>
      </c>
      <c r="F2152" s="115">
        <v>45672</v>
      </c>
      <c r="G2152" s="114" t="s">
        <v>4232</v>
      </c>
      <c r="H2152" s="116">
        <v>4745000</v>
      </c>
      <c r="I2152" s="116">
        <v>2941900</v>
      </c>
      <c r="J2152" s="116">
        <v>2799550</v>
      </c>
      <c r="K2152" s="116">
        <v>142350</v>
      </c>
      <c r="L2152" s="116">
        <v>0</v>
      </c>
      <c r="M2152" s="116">
        <v>142350</v>
      </c>
      <c r="N2152" s="116">
        <v>0</v>
      </c>
      <c r="O2152" s="116">
        <v>0</v>
      </c>
      <c r="P2152" s="120">
        <v>0</v>
      </c>
      <c r="Q2152" s="27" t="str">
        <f>IF(G2152="01 Jan 1900","Unregistered","Registered")</f>
        <v>Registered</v>
      </c>
      <c r="R2152" s="121">
        <f>I2152/H2152</f>
        <v>0.62</v>
      </c>
      <c r="T2152" s="117">
        <f t="shared" si="151"/>
        <v>142350</v>
      </c>
      <c r="U2152" s="117">
        <f t="shared" si="152"/>
        <v>0</v>
      </c>
    </row>
    <row r="2153" spans="1:21" x14ac:dyDescent="0.3">
      <c r="A2153" s="114">
        <v>1288</v>
      </c>
      <c r="B2153" s="114" t="s">
        <v>1572</v>
      </c>
      <c r="C2153" s="114" t="s">
        <v>172</v>
      </c>
      <c r="D2153" s="114" t="s">
        <v>4420</v>
      </c>
      <c r="E2153" s="114" t="s">
        <v>4421</v>
      </c>
      <c r="F2153" s="115">
        <v>45714</v>
      </c>
      <c r="G2153" s="114" t="s">
        <v>3452</v>
      </c>
      <c r="H2153" s="116">
        <v>2366000</v>
      </c>
      <c r="I2153" s="116">
        <v>1703520</v>
      </c>
      <c r="J2153" s="116">
        <v>1585220</v>
      </c>
      <c r="K2153" s="116">
        <v>118300</v>
      </c>
      <c r="L2153" s="116">
        <v>118300</v>
      </c>
      <c r="M2153" s="116">
        <v>0</v>
      </c>
      <c r="N2153" s="116">
        <v>0</v>
      </c>
      <c r="O2153" s="116">
        <v>0</v>
      </c>
      <c r="P2153" s="120">
        <v>0</v>
      </c>
      <c r="Q2153" s="27" t="str">
        <f>IF(G2153="01 Jan 1900","Unregistered","Registered")</f>
        <v>Registered</v>
      </c>
      <c r="R2153" s="121">
        <f>I2153/H2153</f>
        <v>0.72</v>
      </c>
      <c r="T2153" s="117">
        <f t="shared" si="151"/>
        <v>118300</v>
      </c>
      <c r="U2153" s="117">
        <f t="shared" si="152"/>
        <v>0</v>
      </c>
    </row>
    <row r="2154" spans="1:21" x14ac:dyDescent="0.3">
      <c r="A2154" s="114">
        <v>1416</v>
      </c>
      <c r="B2154" s="114" t="s">
        <v>1572</v>
      </c>
      <c r="C2154" s="114" t="s">
        <v>172</v>
      </c>
      <c r="D2154" s="114" t="s">
        <v>4679</v>
      </c>
      <c r="E2154" s="114" t="s">
        <v>4680</v>
      </c>
      <c r="F2154" s="115">
        <v>45791</v>
      </c>
      <c r="G2154" s="114" t="s">
        <v>2418</v>
      </c>
      <c r="H2154" s="116">
        <v>2409800</v>
      </c>
      <c r="I2154" s="116">
        <v>1494076</v>
      </c>
      <c r="J2154" s="116">
        <v>1421782</v>
      </c>
      <c r="K2154" s="116">
        <v>72294</v>
      </c>
      <c r="L2154" s="116">
        <v>0</v>
      </c>
      <c r="M2154" s="116">
        <v>72294</v>
      </c>
      <c r="N2154" s="116">
        <v>0</v>
      </c>
      <c r="O2154" s="116">
        <v>0</v>
      </c>
      <c r="P2154" s="120">
        <v>0</v>
      </c>
      <c r="Q2154" s="27" t="str">
        <f>IF(G2154="01 Jan 1900","Unregistered","Registered")</f>
        <v>Registered</v>
      </c>
      <c r="R2154" s="121">
        <f>I2154/H2154</f>
        <v>0.62</v>
      </c>
      <c r="T2154" s="117">
        <f t="shared" si="151"/>
        <v>72294</v>
      </c>
      <c r="U2154" s="117">
        <f t="shared" si="152"/>
        <v>0</v>
      </c>
    </row>
    <row r="2155" spans="1:21" x14ac:dyDescent="0.3">
      <c r="A2155" s="114">
        <v>1417</v>
      </c>
      <c r="B2155" s="114" t="s">
        <v>1572</v>
      </c>
      <c r="C2155" s="114" t="s">
        <v>172</v>
      </c>
      <c r="D2155" s="114" t="s">
        <v>4681</v>
      </c>
      <c r="E2155" s="114" t="s">
        <v>4682</v>
      </c>
      <c r="F2155" s="115">
        <v>45716</v>
      </c>
      <c r="G2155" s="114" t="s">
        <v>4299</v>
      </c>
      <c r="H2155" s="116">
        <v>2409800</v>
      </c>
      <c r="I2155" s="116">
        <v>1494076</v>
      </c>
      <c r="J2155" s="116">
        <v>1421782</v>
      </c>
      <c r="K2155" s="116">
        <v>72294</v>
      </c>
      <c r="L2155" s="116">
        <v>0</v>
      </c>
      <c r="M2155" s="116">
        <v>72294</v>
      </c>
      <c r="N2155" s="116">
        <v>0</v>
      </c>
      <c r="O2155" s="116">
        <v>0</v>
      </c>
      <c r="P2155" s="120">
        <v>0</v>
      </c>
      <c r="Q2155" s="27" t="str">
        <f>IF(G2155="01 Jan 1900","Unregistered","Registered")</f>
        <v>Registered</v>
      </c>
      <c r="R2155" s="121">
        <f>I2155/H2155</f>
        <v>0.62</v>
      </c>
      <c r="T2155" s="117">
        <f t="shared" si="151"/>
        <v>72294</v>
      </c>
      <c r="U2155" s="117">
        <f t="shared" si="152"/>
        <v>0</v>
      </c>
    </row>
    <row r="2156" spans="1:21" x14ac:dyDescent="0.3">
      <c r="A2156" s="114">
        <v>1418</v>
      </c>
      <c r="B2156" s="114" t="s">
        <v>1572</v>
      </c>
      <c r="C2156" s="114" t="s">
        <v>172</v>
      </c>
      <c r="D2156" s="114" t="s">
        <v>4683</v>
      </c>
      <c r="E2156" s="114" t="s">
        <v>4684</v>
      </c>
      <c r="F2156" s="115">
        <v>45716</v>
      </c>
      <c r="G2156" s="114" t="s">
        <v>3832</v>
      </c>
      <c r="H2156" s="116">
        <v>2409800</v>
      </c>
      <c r="I2156" s="116">
        <v>1494076</v>
      </c>
      <c r="J2156" s="116">
        <v>1421782</v>
      </c>
      <c r="K2156" s="116">
        <v>72294</v>
      </c>
      <c r="L2156" s="116">
        <v>0</v>
      </c>
      <c r="M2156" s="116">
        <v>72294</v>
      </c>
      <c r="N2156" s="116">
        <v>0</v>
      </c>
      <c r="O2156" s="116">
        <v>0</v>
      </c>
      <c r="P2156" s="120">
        <v>0</v>
      </c>
      <c r="Q2156" s="27" t="str">
        <f>IF(G2156="01 Jan 1900","Unregistered","Registered")</f>
        <v>Registered</v>
      </c>
      <c r="R2156" s="121">
        <f>I2156/H2156</f>
        <v>0.62</v>
      </c>
      <c r="T2156" s="117">
        <f t="shared" si="151"/>
        <v>72294</v>
      </c>
      <c r="U2156" s="117">
        <f t="shared" si="152"/>
        <v>0</v>
      </c>
    </row>
    <row r="2157" spans="1:21" x14ac:dyDescent="0.3">
      <c r="A2157" s="114">
        <v>1419</v>
      </c>
      <c r="B2157" s="114" t="s">
        <v>1572</v>
      </c>
      <c r="C2157" s="114" t="s">
        <v>172</v>
      </c>
      <c r="D2157" s="114" t="s">
        <v>4685</v>
      </c>
      <c r="E2157" s="114" t="s">
        <v>4686</v>
      </c>
      <c r="F2157" s="115">
        <v>45716</v>
      </c>
      <c r="G2157" s="114" t="s">
        <v>2784</v>
      </c>
      <c r="H2157" s="116">
        <v>2409800</v>
      </c>
      <c r="I2157" s="116">
        <v>1494076</v>
      </c>
      <c r="J2157" s="116">
        <v>1421782</v>
      </c>
      <c r="K2157" s="116">
        <v>72294</v>
      </c>
      <c r="L2157" s="116">
        <v>0</v>
      </c>
      <c r="M2157" s="116">
        <v>72294</v>
      </c>
      <c r="N2157" s="116">
        <v>0</v>
      </c>
      <c r="O2157" s="116">
        <v>0</v>
      </c>
      <c r="P2157" s="120">
        <v>0</v>
      </c>
      <c r="Q2157" s="27" t="str">
        <f>IF(G2157="01 Jan 1900","Unregistered","Registered")</f>
        <v>Registered</v>
      </c>
      <c r="R2157" s="121">
        <f>I2157/H2157</f>
        <v>0.62</v>
      </c>
      <c r="T2157" s="117">
        <f t="shared" si="151"/>
        <v>72294</v>
      </c>
      <c r="U2157" s="117">
        <f t="shared" si="152"/>
        <v>0</v>
      </c>
    </row>
    <row r="2158" spans="1:21" x14ac:dyDescent="0.3">
      <c r="A2158" s="114">
        <v>1420</v>
      </c>
      <c r="B2158" s="114" t="s">
        <v>1572</v>
      </c>
      <c r="C2158" s="114" t="s">
        <v>172</v>
      </c>
      <c r="D2158" s="114" t="s">
        <v>4687</v>
      </c>
      <c r="E2158" s="114" t="s">
        <v>4688</v>
      </c>
      <c r="F2158" s="115">
        <v>45716</v>
      </c>
      <c r="G2158" s="114" t="s">
        <v>4456</v>
      </c>
      <c r="H2158" s="116">
        <v>2409800</v>
      </c>
      <c r="I2158" s="116">
        <v>1494076</v>
      </c>
      <c r="J2158" s="116">
        <v>1421782</v>
      </c>
      <c r="K2158" s="116">
        <v>72294</v>
      </c>
      <c r="L2158" s="116">
        <v>0</v>
      </c>
      <c r="M2158" s="116">
        <v>72294</v>
      </c>
      <c r="N2158" s="116">
        <v>0</v>
      </c>
      <c r="O2158" s="116">
        <v>0</v>
      </c>
      <c r="P2158" s="120">
        <v>0</v>
      </c>
      <c r="Q2158" s="27" t="str">
        <f>IF(G2158="01 Jan 1900","Unregistered","Registered")</f>
        <v>Registered</v>
      </c>
      <c r="R2158" s="121">
        <f>I2158/H2158</f>
        <v>0.62</v>
      </c>
      <c r="T2158" s="117">
        <f t="shared" si="151"/>
        <v>72294</v>
      </c>
      <c r="U2158" s="117">
        <f t="shared" si="152"/>
        <v>0</v>
      </c>
    </row>
    <row r="2159" spans="1:21" x14ac:dyDescent="0.3">
      <c r="A2159" s="114">
        <v>1421</v>
      </c>
      <c r="B2159" s="114" t="s">
        <v>1572</v>
      </c>
      <c r="C2159" s="114" t="s">
        <v>172</v>
      </c>
      <c r="D2159" s="114" t="s">
        <v>4689</v>
      </c>
      <c r="E2159" s="114" t="s">
        <v>4690</v>
      </c>
      <c r="F2159" s="115">
        <v>45714</v>
      </c>
      <c r="G2159" s="114" t="s">
        <v>4330</v>
      </c>
      <c r="H2159" s="116">
        <v>2409800</v>
      </c>
      <c r="I2159" s="116">
        <v>1614566</v>
      </c>
      <c r="J2159" s="116">
        <v>1542272</v>
      </c>
      <c r="K2159" s="116">
        <v>72294</v>
      </c>
      <c r="L2159" s="116">
        <v>0</v>
      </c>
      <c r="M2159" s="116">
        <v>72294</v>
      </c>
      <c r="N2159" s="116">
        <v>0</v>
      </c>
      <c r="O2159" s="116">
        <v>0</v>
      </c>
      <c r="P2159" s="120">
        <v>0</v>
      </c>
      <c r="Q2159" s="27" t="str">
        <f>IF(G2159="01 Jan 1900","Unregistered","Registered")</f>
        <v>Registered</v>
      </c>
      <c r="R2159" s="121">
        <f>I2159/H2159</f>
        <v>0.67</v>
      </c>
      <c r="T2159" s="117">
        <f t="shared" si="151"/>
        <v>72294</v>
      </c>
      <c r="U2159" s="117">
        <f t="shared" si="152"/>
        <v>0</v>
      </c>
    </row>
    <row r="2160" spans="1:21" x14ac:dyDescent="0.3">
      <c r="A2160" s="114">
        <v>1422</v>
      </c>
      <c r="B2160" s="114" t="s">
        <v>1572</v>
      </c>
      <c r="C2160" s="114" t="s">
        <v>172</v>
      </c>
      <c r="D2160" s="114" t="s">
        <v>4691</v>
      </c>
      <c r="E2160" s="114" t="s">
        <v>4692</v>
      </c>
      <c r="F2160" s="115">
        <v>45714</v>
      </c>
      <c r="G2160" s="114" t="s">
        <v>4291</v>
      </c>
      <c r="H2160" s="116">
        <v>2409800</v>
      </c>
      <c r="I2160" s="116">
        <v>1494076</v>
      </c>
      <c r="J2160" s="116">
        <v>1421782</v>
      </c>
      <c r="K2160" s="116">
        <v>72294</v>
      </c>
      <c r="L2160" s="116">
        <v>0</v>
      </c>
      <c r="M2160" s="116">
        <v>72294</v>
      </c>
      <c r="N2160" s="116">
        <v>0</v>
      </c>
      <c r="O2160" s="116">
        <v>0</v>
      </c>
      <c r="P2160" s="120">
        <v>0</v>
      </c>
      <c r="Q2160" s="27" t="str">
        <f>IF(G2160="01 Jan 1900","Unregistered","Registered")</f>
        <v>Registered</v>
      </c>
      <c r="R2160" s="121">
        <f>I2160/H2160</f>
        <v>0.62</v>
      </c>
      <c r="T2160" s="117">
        <f t="shared" si="151"/>
        <v>72294</v>
      </c>
      <c r="U2160" s="117">
        <f t="shared" si="152"/>
        <v>0</v>
      </c>
    </row>
    <row r="2161" spans="1:21" x14ac:dyDescent="0.3">
      <c r="A2161" s="114">
        <v>1423</v>
      </c>
      <c r="B2161" s="114" t="s">
        <v>1572</v>
      </c>
      <c r="C2161" s="114" t="s">
        <v>172</v>
      </c>
      <c r="D2161" s="114" t="s">
        <v>4693</v>
      </c>
      <c r="E2161" s="114" t="s">
        <v>4694</v>
      </c>
      <c r="F2161" s="115">
        <v>45714</v>
      </c>
      <c r="G2161" s="114" t="s">
        <v>3452</v>
      </c>
      <c r="H2161" s="116">
        <v>2409800</v>
      </c>
      <c r="I2161" s="116">
        <v>1614566</v>
      </c>
      <c r="J2161" s="116">
        <v>1542272</v>
      </c>
      <c r="K2161" s="116">
        <v>72294</v>
      </c>
      <c r="L2161" s="116">
        <v>0</v>
      </c>
      <c r="M2161" s="116">
        <v>72294</v>
      </c>
      <c r="N2161" s="116">
        <v>0</v>
      </c>
      <c r="O2161" s="116">
        <v>0</v>
      </c>
      <c r="P2161" s="120">
        <v>0</v>
      </c>
      <c r="Q2161" s="27" t="str">
        <f>IF(G2161="01 Jan 1900","Unregistered","Registered")</f>
        <v>Registered</v>
      </c>
      <c r="R2161" s="121">
        <f>I2161/H2161</f>
        <v>0.67</v>
      </c>
      <c r="T2161" s="117">
        <f t="shared" si="151"/>
        <v>72294</v>
      </c>
      <c r="U2161" s="117">
        <f t="shared" si="152"/>
        <v>0</v>
      </c>
    </row>
    <row r="2162" spans="1:21" x14ac:dyDescent="0.3">
      <c r="A2162" s="114">
        <v>1424</v>
      </c>
      <c r="B2162" s="114" t="s">
        <v>1572</v>
      </c>
      <c r="C2162" s="114" t="s">
        <v>172</v>
      </c>
      <c r="D2162" s="114" t="s">
        <v>4695</v>
      </c>
      <c r="E2162" s="114" t="s">
        <v>4696</v>
      </c>
      <c r="F2162" s="115">
        <v>45714</v>
      </c>
      <c r="G2162" s="114" t="s">
        <v>3452</v>
      </c>
      <c r="H2162" s="116">
        <v>2409800</v>
      </c>
      <c r="I2162" s="116">
        <v>1494076</v>
      </c>
      <c r="J2162" s="116">
        <v>1421782</v>
      </c>
      <c r="K2162" s="116">
        <v>72294</v>
      </c>
      <c r="L2162" s="116">
        <v>72294</v>
      </c>
      <c r="M2162" s="116">
        <v>0</v>
      </c>
      <c r="N2162" s="116">
        <v>0</v>
      </c>
      <c r="O2162" s="116">
        <v>0</v>
      </c>
      <c r="P2162" s="120">
        <v>0</v>
      </c>
      <c r="Q2162" s="27" t="str">
        <f>IF(G2162="01 Jan 1900","Unregistered","Registered")</f>
        <v>Registered</v>
      </c>
      <c r="R2162" s="121">
        <f>I2162/H2162</f>
        <v>0.62</v>
      </c>
      <c r="T2162" s="117">
        <f t="shared" si="151"/>
        <v>72294</v>
      </c>
      <c r="U2162" s="117">
        <f t="shared" si="152"/>
        <v>0</v>
      </c>
    </row>
    <row r="2163" spans="1:21" x14ac:dyDescent="0.3">
      <c r="A2163" s="114">
        <v>1425</v>
      </c>
      <c r="B2163" s="114" t="s">
        <v>1572</v>
      </c>
      <c r="C2163" s="114" t="s">
        <v>172</v>
      </c>
      <c r="D2163" s="114" t="s">
        <v>4697</v>
      </c>
      <c r="E2163" s="114" t="s">
        <v>4698</v>
      </c>
      <c r="F2163" s="115">
        <v>45714</v>
      </c>
      <c r="G2163" s="114" t="s">
        <v>4291</v>
      </c>
      <c r="H2163" s="116">
        <v>2409800</v>
      </c>
      <c r="I2163" s="116">
        <v>1494076</v>
      </c>
      <c r="J2163" s="116">
        <v>1421782</v>
      </c>
      <c r="K2163" s="116">
        <v>72294</v>
      </c>
      <c r="L2163" s="116">
        <v>0</v>
      </c>
      <c r="M2163" s="116">
        <v>72294</v>
      </c>
      <c r="N2163" s="116">
        <v>0</v>
      </c>
      <c r="O2163" s="116">
        <v>0</v>
      </c>
      <c r="P2163" s="120">
        <v>0</v>
      </c>
      <c r="Q2163" s="27" t="str">
        <f>IF(G2163="01 Jan 1900","Unregistered","Registered")</f>
        <v>Registered</v>
      </c>
      <c r="R2163" s="121">
        <f>I2163/H2163</f>
        <v>0.62</v>
      </c>
      <c r="T2163" s="117">
        <f t="shared" si="151"/>
        <v>72294</v>
      </c>
      <c r="U2163" s="117">
        <f t="shared" si="152"/>
        <v>0</v>
      </c>
    </row>
    <row r="2164" spans="1:21" x14ac:dyDescent="0.3">
      <c r="A2164" s="114">
        <v>1426</v>
      </c>
      <c r="B2164" s="114" t="s">
        <v>1572</v>
      </c>
      <c r="C2164" s="114" t="s">
        <v>172</v>
      </c>
      <c r="D2164" s="114" t="s">
        <v>4699</v>
      </c>
      <c r="E2164" s="114" t="s">
        <v>4700</v>
      </c>
      <c r="F2164" s="115">
        <v>45714</v>
      </c>
      <c r="G2164" s="114" t="s">
        <v>4330</v>
      </c>
      <c r="H2164" s="116">
        <v>2409800</v>
      </c>
      <c r="I2164" s="116">
        <v>1494076</v>
      </c>
      <c r="J2164" s="116">
        <v>1421782</v>
      </c>
      <c r="K2164" s="116">
        <v>72294</v>
      </c>
      <c r="L2164" s="116">
        <v>0</v>
      </c>
      <c r="M2164" s="116">
        <v>72294</v>
      </c>
      <c r="N2164" s="116">
        <v>0</v>
      </c>
      <c r="O2164" s="116">
        <v>0</v>
      </c>
      <c r="P2164" s="120">
        <v>0</v>
      </c>
      <c r="Q2164" s="27" t="str">
        <f>IF(G2164="01 Jan 1900","Unregistered","Registered")</f>
        <v>Registered</v>
      </c>
      <c r="R2164" s="121">
        <f>I2164/H2164</f>
        <v>0.62</v>
      </c>
      <c r="T2164" s="117">
        <f t="shared" si="151"/>
        <v>72294</v>
      </c>
      <c r="U2164" s="117">
        <f t="shared" si="152"/>
        <v>0</v>
      </c>
    </row>
    <row r="2165" spans="1:21" x14ac:dyDescent="0.3">
      <c r="A2165" s="114">
        <v>1427</v>
      </c>
      <c r="B2165" s="114" t="s">
        <v>1572</v>
      </c>
      <c r="C2165" s="114" t="s">
        <v>172</v>
      </c>
      <c r="D2165" s="114" t="s">
        <v>4701</v>
      </c>
      <c r="E2165" s="114" t="s">
        <v>4702</v>
      </c>
      <c r="F2165" s="115">
        <v>45714</v>
      </c>
      <c r="G2165" s="114" t="s">
        <v>4451</v>
      </c>
      <c r="H2165" s="116">
        <v>2409800</v>
      </c>
      <c r="I2165" s="116">
        <v>1494076</v>
      </c>
      <c r="J2165" s="116">
        <v>1421782</v>
      </c>
      <c r="K2165" s="116">
        <v>72294</v>
      </c>
      <c r="L2165" s="116">
        <v>0</v>
      </c>
      <c r="M2165" s="116">
        <v>72294</v>
      </c>
      <c r="N2165" s="116">
        <v>0</v>
      </c>
      <c r="O2165" s="116">
        <v>0</v>
      </c>
      <c r="P2165" s="120">
        <v>0</v>
      </c>
      <c r="Q2165" s="27" t="str">
        <f>IF(G2165="01 Jan 1900","Unregistered","Registered")</f>
        <v>Registered</v>
      </c>
      <c r="R2165" s="121">
        <f>I2165/H2165</f>
        <v>0.62</v>
      </c>
      <c r="T2165" s="117">
        <f t="shared" si="151"/>
        <v>72294</v>
      </c>
      <c r="U2165" s="117">
        <f t="shared" si="152"/>
        <v>0</v>
      </c>
    </row>
    <row r="2166" spans="1:21" x14ac:dyDescent="0.3">
      <c r="A2166" s="114">
        <v>1428</v>
      </c>
      <c r="B2166" s="114" t="s">
        <v>1572</v>
      </c>
      <c r="C2166" s="114" t="s">
        <v>172</v>
      </c>
      <c r="D2166" s="114" t="s">
        <v>4703</v>
      </c>
      <c r="E2166" s="114" t="s">
        <v>4704</v>
      </c>
      <c r="F2166" s="115">
        <v>45714</v>
      </c>
      <c r="G2166" s="114" t="s">
        <v>4330</v>
      </c>
      <c r="H2166" s="116">
        <v>2409800</v>
      </c>
      <c r="I2166" s="116">
        <v>1494076</v>
      </c>
      <c r="J2166" s="116">
        <v>1421782.6</v>
      </c>
      <c r="K2166" s="116">
        <v>72293.399999999994</v>
      </c>
      <c r="L2166" s="116">
        <v>0</v>
      </c>
      <c r="M2166" s="116">
        <v>72293.399999999994</v>
      </c>
      <c r="N2166" s="116">
        <v>0</v>
      </c>
      <c r="O2166" s="116">
        <v>0</v>
      </c>
      <c r="P2166" s="120">
        <v>0</v>
      </c>
      <c r="Q2166" s="27" t="str">
        <f>IF(G2166="01 Jan 1900","Unregistered","Registered")</f>
        <v>Registered</v>
      </c>
      <c r="R2166" s="121">
        <f>I2166/H2166</f>
        <v>0.62</v>
      </c>
      <c r="T2166" s="117">
        <f t="shared" si="151"/>
        <v>72293.399999999994</v>
      </c>
      <c r="U2166" s="117">
        <f t="shared" si="152"/>
        <v>0</v>
      </c>
    </row>
    <row r="2167" spans="1:21" x14ac:dyDescent="0.3">
      <c r="A2167" s="114">
        <v>1429</v>
      </c>
      <c r="B2167" s="114" t="s">
        <v>1572</v>
      </c>
      <c r="C2167" s="114" t="s">
        <v>172</v>
      </c>
      <c r="D2167" s="114" t="s">
        <v>4705</v>
      </c>
      <c r="E2167" s="114" t="s">
        <v>4706</v>
      </c>
      <c r="F2167" s="115">
        <v>45714</v>
      </c>
      <c r="G2167" s="114" t="s">
        <v>3452</v>
      </c>
      <c r="H2167" s="116">
        <v>2392300</v>
      </c>
      <c r="I2167" s="116">
        <v>1483226</v>
      </c>
      <c r="J2167" s="116">
        <v>1411457</v>
      </c>
      <c r="K2167" s="116">
        <v>71769</v>
      </c>
      <c r="L2167" s="116">
        <v>0</v>
      </c>
      <c r="M2167" s="116">
        <v>71769</v>
      </c>
      <c r="N2167" s="116">
        <v>0</v>
      </c>
      <c r="O2167" s="116">
        <v>0</v>
      </c>
      <c r="P2167" s="120">
        <v>0</v>
      </c>
      <c r="Q2167" s="27" t="str">
        <f>IF(G2167="01 Jan 1900","Unregistered","Registered")</f>
        <v>Registered</v>
      </c>
      <c r="R2167" s="121">
        <f>I2167/H2167</f>
        <v>0.62</v>
      </c>
      <c r="T2167" s="117">
        <f t="shared" si="151"/>
        <v>71769</v>
      </c>
      <c r="U2167" s="117">
        <f t="shared" si="152"/>
        <v>0</v>
      </c>
    </row>
    <row r="2168" spans="1:21" x14ac:dyDescent="0.3">
      <c r="A2168" s="114">
        <v>1430</v>
      </c>
      <c r="B2168" s="114" t="s">
        <v>1572</v>
      </c>
      <c r="C2168" s="114" t="s">
        <v>172</v>
      </c>
      <c r="D2168" s="114" t="s">
        <v>4707</v>
      </c>
      <c r="E2168" s="114" t="s">
        <v>4708</v>
      </c>
      <c r="F2168" s="115">
        <v>45716</v>
      </c>
      <c r="G2168" s="114" t="s">
        <v>4456</v>
      </c>
      <c r="H2168" s="116">
        <v>2392300</v>
      </c>
      <c r="I2168" s="116">
        <v>1483226</v>
      </c>
      <c r="J2168" s="116">
        <v>1411457</v>
      </c>
      <c r="K2168" s="116">
        <v>71769</v>
      </c>
      <c r="L2168" s="116">
        <v>0</v>
      </c>
      <c r="M2168" s="116">
        <v>71769</v>
      </c>
      <c r="N2168" s="116">
        <v>0</v>
      </c>
      <c r="O2168" s="116">
        <v>0</v>
      </c>
      <c r="P2168" s="120">
        <v>0</v>
      </c>
      <c r="Q2168" s="27" t="str">
        <f>IF(G2168="01 Jan 1900","Unregistered","Registered")</f>
        <v>Registered</v>
      </c>
      <c r="R2168" s="121">
        <f>I2168/H2168</f>
        <v>0.62</v>
      </c>
      <c r="T2168" s="117">
        <f t="shared" si="151"/>
        <v>71769</v>
      </c>
      <c r="U2168" s="117">
        <f t="shared" si="152"/>
        <v>0</v>
      </c>
    </row>
    <row r="2169" spans="1:21" x14ac:dyDescent="0.3">
      <c r="A2169" s="114">
        <v>1431</v>
      </c>
      <c r="B2169" s="114" t="s">
        <v>1572</v>
      </c>
      <c r="C2169" s="114" t="s">
        <v>172</v>
      </c>
      <c r="D2169" s="114" t="s">
        <v>4709</v>
      </c>
      <c r="E2169" s="114" t="s">
        <v>4710</v>
      </c>
      <c r="F2169" s="115">
        <v>45714</v>
      </c>
      <c r="G2169" s="114" t="s">
        <v>1785</v>
      </c>
      <c r="H2169" s="116">
        <v>2392300</v>
      </c>
      <c r="I2169" s="116">
        <v>1483226</v>
      </c>
      <c r="J2169" s="116">
        <v>1411457</v>
      </c>
      <c r="K2169" s="116">
        <v>71769</v>
      </c>
      <c r="L2169" s="116">
        <v>0</v>
      </c>
      <c r="M2169" s="116">
        <v>71769</v>
      </c>
      <c r="N2169" s="116">
        <v>0</v>
      </c>
      <c r="O2169" s="116">
        <v>0</v>
      </c>
      <c r="P2169" s="120">
        <v>0</v>
      </c>
      <c r="Q2169" s="27" t="str">
        <f>IF(G2169="01 Jan 1900","Unregistered","Registered")</f>
        <v>Registered</v>
      </c>
      <c r="R2169" s="121">
        <f>I2169/H2169</f>
        <v>0.62</v>
      </c>
      <c r="T2169" s="117">
        <f t="shared" si="151"/>
        <v>71769</v>
      </c>
      <c r="U2169" s="117">
        <f t="shared" si="152"/>
        <v>0</v>
      </c>
    </row>
    <row r="2170" spans="1:21" x14ac:dyDescent="0.3">
      <c r="A2170" s="114">
        <v>1432</v>
      </c>
      <c r="B2170" s="114" t="s">
        <v>1572</v>
      </c>
      <c r="C2170" s="114" t="s">
        <v>172</v>
      </c>
      <c r="D2170" s="114" t="s">
        <v>4711</v>
      </c>
      <c r="E2170" s="114" t="s">
        <v>4712</v>
      </c>
      <c r="F2170" s="115">
        <v>45716</v>
      </c>
      <c r="G2170" s="114" t="s">
        <v>3829</v>
      </c>
      <c r="H2170" s="116">
        <v>2392300</v>
      </c>
      <c r="I2170" s="116">
        <v>1483226</v>
      </c>
      <c r="J2170" s="116">
        <v>1411457</v>
      </c>
      <c r="K2170" s="116">
        <v>71769</v>
      </c>
      <c r="L2170" s="116">
        <v>0</v>
      </c>
      <c r="M2170" s="116">
        <v>71769</v>
      </c>
      <c r="N2170" s="116">
        <v>0</v>
      </c>
      <c r="O2170" s="116">
        <v>0</v>
      </c>
      <c r="P2170" s="120">
        <v>0</v>
      </c>
      <c r="Q2170" s="27" t="str">
        <f>IF(G2170="01 Jan 1900","Unregistered","Registered")</f>
        <v>Registered</v>
      </c>
      <c r="R2170" s="121">
        <f>I2170/H2170</f>
        <v>0.62</v>
      </c>
      <c r="T2170" s="117">
        <f t="shared" si="151"/>
        <v>71769</v>
      </c>
      <c r="U2170" s="117">
        <f t="shared" si="152"/>
        <v>0</v>
      </c>
    </row>
    <row r="2171" spans="1:21" x14ac:dyDescent="0.3">
      <c r="A2171" s="114">
        <v>1433</v>
      </c>
      <c r="B2171" s="114" t="s">
        <v>1572</v>
      </c>
      <c r="C2171" s="114" t="s">
        <v>172</v>
      </c>
      <c r="D2171" s="114" t="s">
        <v>4713</v>
      </c>
      <c r="E2171" s="114" t="s">
        <v>4714</v>
      </c>
      <c r="F2171" s="115">
        <v>45716</v>
      </c>
      <c r="G2171" s="114" t="s">
        <v>2727</v>
      </c>
      <c r="H2171" s="116">
        <v>2392300</v>
      </c>
      <c r="I2171" s="116">
        <v>1483226</v>
      </c>
      <c r="J2171" s="116">
        <v>1411457</v>
      </c>
      <c r="K2171" s="116">
        <v>71769</v>
      </c>
      <c r="L2171" s="116">
        <v>0</v>
      </c>
      <c r="M2171" s="116">
        <v>71769</v>
      </c>
      <c r="N2171" s="116">
        <v>0</v>
      </c>
      <c r="O2171" s="116">
        <v>0</v>
      </c>
      <c r="P2171" s="120">
        <v>0</v>
      </c>
      <c r="Q2171" s="27" t="str">
        <f>IF(G2171="01 Jan 1900","Unregistered","Registered")</f>
        <v>Registered</v>
      </c>
      <c r="R2171" s="121">
        <f>I2171/H2171</f>
        <v>0.62</v>
      </c>
      <c r="T2171" s="117">
        <f t="shared" si="151"/>
        <v>71769</v>
      </c>
      <c r="U2171" s="117">
        <f t="shared" si="152"/>
        <v>0</v>
      </c>
    </row>
    <row r="2172" spans="1:21" x14ac:dyDescent="0.3">
      <c r="A2172" s="114">
        <v>1434</v>
      </c>
      <c r="B2172" s="114" t="s">
        <v>1572</v>
      </c>
      <c r="C2172" s="114" t="s">
        <v>172</v>
      </c>
      <c r="D2172" s="114" t="s">
        <v>4715</v>
      </c>
      <c r="E2172" s="114" t="s">
        <v>4716</v>
      </c>
      <c r="F2172" s="115">
        <v>45716</v>
      </c>
      <c r="G2172" s="114" t="s">
        <v>3205</v>
      </c>
      <c r="H2172" s="116">
        <v>2392300</v>
      </c>
      <c r="I2172" s="116">
        <v>1483226</v>
      </c>
      <c r="J2172" s="116">
        <v>1411457</v>
      </c>
      <c r="K2172" s="116">
        <v>71769</v>
      </c>
      <c r="L2172" s="116">
        <v>0</v>
      </c>
      <c r="M2172" s="116">
        <v>71769</v>
      </c>
      <c r="N2172" s="116">
        <v>0</v>
      </c>
      <c r="O2172" s="116">
        <v>0</v>
      </c>
      <c r="P2172" s="120">
        <v>0</v>
      </c>
      <c r="Q2172" s="27" t="str">
        <f>IF(G2172="01 Jan 1900","Unregistered","Registered")</f>
        <v>Registered</v>
      </c>
      <c r="R2172" s="121">
        <f>I2172/H2172</f>
        <v>0.62</v>
      </c>
      <c r="T2172" s="117">
        <f t="shared" si="151"/>
        <v>71769</v>
      </c>
      <c r="U2172" s="117">
        <f t="shared" si="152"/>
        <v>0</v>
      </c>
    </row>
    <row r="2173" spans="1:21" x14ac:dyDescent="0.3">
      <c r="A2173" s="114">
        <v>1435</v>
      </c>
      <c r="B2173" s="114" t="s">
        <v>1572</v>
      </c>
      <c r="C2173" s="114" t="s">
        <v>172</v>
      </c>
      <c r="D2173" s="114" t="s">
        <v>4717</v>
      </c>
      <c r="E2173" s="114" t="s">
        <v>4718</v>
      </c>
      <c r="F2173" s="115">
        <v>45713</v>
      </c>
      <c r="G2173" s="114" t="s">
        <v>4649</v>
      </c>
      <c r="H2173" s="116">
        <v>2392300</v>
      </c>
      <c r="I2173" s="116">
        <v>1483226</v>
      </c>
      <c r="J2173" s="116">
        <v>1411457</v>
      </c>
      <c r="K2173" s="116">
        <v>71769</v>
      </c>
      <c r="L2173" s="116">
        <v>0</v>
      </c>
      <c r="M2173" s="116">
        <v>71769</v>
      </c>
      <c r="N2173" s="116">
        <v>0</v>
      </c>
      <c r="O2173" s="116">
        <v>0</v>
      </c>
      <c r="P2173" s="120">
        <v>0</v>
      </c>
      <c r="Q2173" s="27" t="str">
        <f>IF(G2173="01 Jan 1900","Unregistered","Registered")</f>
        <v>Registered</v>
      </c>
      <c r="R2173" s="121">
        <f>I2173/H2173</f>
        <v>0.62</v>
      </c>
      <c r="T2173" s="117">
        <f t="shared" si="151"/>
        <v>71769</v>
      </c>
      <c r="U2173" s="117">
        <f t="shared" si="152"/>
        <v>0</v>
      </c>
    </row>
    <row r="2174" spans="1:21" x14ac:dyDescent="0.3">
      <c r="A2174" s="114">
        <v>1436</v>
      </c>
      <c r="B2174" s="114" t="s">
        <v>1572</v>
      </c>
      <c r="C2174" s="114" t="s">
        <v>172</v>
      </c>
      <c r="D2174" s="114" t="s">
        <v>4719</v>
      </c>
      <c r="E2174" s="114" t="s">
        <v>4720</v>
      </c>
      <c r="F2174" s="115">
        <v>45714</v>
      </c>
      <c r="G2174" s="114" t="s">
        <v>2569</v>
      </c>
      <c r="H2174" s="116">
        <v>2366000</v>
      </c>
      <c r="I2174" s="116">
        <v>1466920</v>
      </c>
      <c r="J2174" s="116">
        <v>1395940</v>
      </c>
      <c r="K2174" s="116">
        <v>70980</v>
      </c>
      <c r="L2174" s="116">
        <v>0</v>
      </c>
      <c r="M2174" s="116">
        <v>70980</v>
      </c>
      <c r="N2174" s="116">
        <v>0</v>
      </c>
      <c r="O2174" s="116">
        <v>0</v>
      </c>
      <c r="P2174" s="120">
        <v>0</v>
      </c>
      <c r="Q2174" s="27" t="str">
        <f>IF(G2174="01 Jan 1900","Unregistered","Registered")</f>
        <v>Registered</v>
      </c>
      <c r="R2174" s="121">
        <f>I2174/H2174</f>
        <v>0.62</v>
      </c>
      <c r="T2174" s="117">
        <f t="shared" si="151"/>
        <v>70980</v>
      </c>
      <c r="U2174" s="117">
        <f t="shared" si="152"/>
        <v>0</v>
      </c>
    </row>
    <row r="2175" spans="1:21" x14ac:dyDescent="0.3">
      <c r="A2175" s="114">
        <v>1437</v>
      </c>
      <c r="B2175" s="114" t="s">
        <v>1572</v>
      </c>
      <c r="C2175" s="114" t="s">
        <v>172</v>
      </c>
      <c r="D2175" s="114" t="s">
        <v>4721</v>
      </c>
      <c r="E2175" s="114" t="s">
        <v>4722</v>
      </c>
      <c r="F2175" s="115">
        <v>45716</v>
      </c>
      <c r="G2175" s="114" t="s">
        <v>4456</v>
      </c>
      <c r="H2175" s="116">
        <v>2366000</v>
      </c>
      <c r="I2175" s="116">
        <v>1466920</v>
      </c>
      <c r="J2175" s="116">
        <v>1395940</v>
      </c>
      <c r="K2175" s="116">
        <v>70980</v>
      </c>
      <c r="L2175" s="116">
        <v>0</v>
      </c>
      <c r="M2175" s="116">
        <v>70980</v>
      </c>
      <c r="N2175" s="116">
        <v>0</v>
      </c>
      <c r="O2175" s="116">
        <v>0</v>
      </c>
      <c r="P2175" s="120">
        <v>0</v>
      </c>
      <c r="Q2175" s="27" t="str">
        <f>IF(G2175="01 Jan 1900","Unregistered","Registered")</f>
        <v>Registered</v>
      </c>
      <c r="R2175" s="121">
        <f>I2175/H2175</f>
        <v>0.62</v>
      </c>
      <c r="T2175" s="117">
        <f t="shared" si="151"/>
        <v>70980</v>
      </c>
      <c r="U2175" s="117">
        <f t="shared" si="152"/>
        <v>0</v>
      </c>
    </row>
    <row r="2176" spans="1:21" x14ac:dyDescent="0.3">
      <c r="A2176" s="114">
        <v>1438</v>
      </c>
      <c r="B2176" s="114" t="s">
        <v>1572</v>
      </c>
      <c r="C2176" s="114" t="s">
        <v>172</v>
      </c>
      <c r="D2176" s="114" t="s">
        <v>4723</v>
      </c>
      <c r="E2176" s="114" t="s">
        <v>4724</v>
      </c>
      <c r="F2176" s="115">
        <v>45716</v>
      </c>
      <c r="G2176" s="114" t="s">
        <v>4299</v>
      </c>
      <c r="H2176" s="116">
        <v>2366000</v>
      </c>
      <c r="I2176" s="116">
        <v>1466920</v>
      </c>
      <c r="J2176" s="116">
        <v>1395940</v>
      </c>
      <c r="K2176" s="116">
        <v>70980</v>
      </c>
      <c r="L2176" s="116">
        <v>0</v>
      </c>
      <c r="M2176" s="116">
        <v>70980</v>
      </c>
      <c r="N2176" s="116">
        <v>0</v>
      </c>
      <c r="O2176" s="116">
        <v>0</v>
      </c>
      <c r="P2176" s="120">
        <v>0</v>
      </c>
      <c r="Q2176" s="27" t="str">
        <f>IF(G2176="01 Jan 1900","Unregistered","Registered")</f>
        <v>Registered</v>
      </c>
      <c r="R2176" s="121">
        <f>I2176/H2176</f>
        <v>0.62</v>
      </c>
      <c r="T2176" s="117">
        <f t="shared" si="151"/>
        <v>70980</v>
      </c>
      <c r="U2176" s="117">
        <f t="shared" si="152"/>
        <v>0</v>
      </c>
    </row>
    <row r="2177" spans="1:29" x14ac:dyDescent="0.3">
      <c r="A2177" s="114">
        <v>1439</v>
      </c>
      <c r="B2177" s="114" t="s">
        <v>1572</v>
      </c>
      <c r="C2177" s="114" t="s">
        <v>172</v>
      </c>
      <c r="D2177" s="114" t="s">
        <v>4725</v>
      </c>
      <c r="E2177" s="114" t="s">
        <v>4726</v>
      </c>
      <c r="F2177" s="115">
        <v>45713</v>
      </c>
      <c r="G2177" s="114" t="s">
        <v>4294</v>
      </c>
      <c r="H2177" s="116">
        <v>2366000</v>
      </c>
      <c r="I2177" s="116">
        <v>1466920</v>
      </c>
      <c r="J2177" s="116">
        <v>1395940</v>
      </c>
      <c r="K2177" s="116">
        <v>70980</v>
      </c>
      <c r="L2177" s="116">
        <v>0</v>
      </c>
      <c r="M2177" s="116">
        <v>70980</v>
      </c>
      <c r="N2177" s="116">
        <v>0</v>
      </c>
      <c r="O2177" s="116">
        <v>0</v>
      </c>
      <c r="P2177" s="120">
        <v>0</v>
      </c>
      <c r="Q2177" s="27" t="str">
        <f>IF(G2177="01 Jan 1900","Unregistered","Registered")</f>
        <v>Registered</v>
      </c>
      <c r="R2177" s="121">
        <f>I2177/H2177</f>
        <v>0.62</v>
      </c>
      <c r="T2177" s="117">
        <f t="shared" si="151"/>
        <v>70980</v>
      </c>
      <c r="U2177" s="117">
        <f t="shared" si="152"/>
        <v>0</v>
      </c>
    </row>
    <row r="2178" spans="1:29" x14ac:dyDescent="0.3">
      <c r="A2178" s="114">
        <v>1440</v>
      </c>
      <c r="B2178" s="114" t="s">
        <v>1572</v>
      </c>
      <c r="C2178" s="114" t="s">
        <v>172</v>
      </c>
      <c r="D2178" s="114" t="s">
        <v>4727</v>
      </c>
      <c r="E2178" s="114" t="s">
        <v>4728</v>
      </c>
      <c r="F2178" s="115">
        <v>45716</v>
      </c>
      <c r="G2178" s="114" t="s">
        <v>2727</v>
      </c>
      <c r="H2178" s="116">
        <v>2366000</v>
      </c>
      <c r="I2178" s="116">
        <v>1466920</v>
      </c>
      <c r="J2178" s="116">
        <v>1395940</v>
      </c>
      <c r="K2178" s="116">
        <v>70980</v>
      </c>
      <c r="L2178" s="116">
        <v>0</v>
      </c>
      <c r="M2178" s="116">
        <v>70980</v>
      </c>
      <c r="N2178" s="116">
        <v>0</v>
      </c>
      <c r="O2178" s="116">
        <v>0</v>
      </c>
      <c r="P2178" s="120">
        <v>0</v>
      </c>
      <c r="Q2178" s="27" t="str">
        <f>IF(G2178="01 Jan 1900","Unregistered","Registered")</f>
        <v>Registered</v>
      </c>
      <c r="R2178" s="121">
        <f>I2178/H2178</f>
        <v>0.62</v>
      </c>
      <c r="T2178" s="117">
        <f t="shared" si="151"/>
        <v>70980</v>
      </c>
      <c r="U2178" s="117">
        <f t="shared" si="152"/>
        <v>0</v>
      </c>
    </row>
    <row r="2179" spans="1:29" x14ac:dyDescent="0.3">
      <c r="A2179" s="114">
        <v>1441</v>
      </c>
      <c r="B2179" s="114" t="s">
        <v>1572</v>
      </c>
      <c r="C2179" s="114" t="s">
        <v>172</v>
      </c>
      <c r="D2179" s="114" t="s">
        <v>4729</v>
      </c>
      <c r="E2179" s="114" t="s">
        <v>4730</v>
      </c>
      <c r="F2179" s="115">
        <v>45716</v>
      </c>
      <c r="G2179" s="114" t="s">
        <v>2727</v>
      </c>
      <c r="H2179" s="116">
        <v>2366000</v>
      </c>
      <c r="I2179" s="116">
        <v>1466920</v>
      </c>
      <c r="J2179" s="116">
        <v>1395940</v>
      </c>
      <c r="K2179" s="116">
        <v>70980</v>
      </c>
      <c r="L2179" s="116">
        <v>0</v>
      </c>
      <c r="M2179" s="116">
        <v>70980</v>
      </c>
      <c r="N2179" s="116">
        <v>0</v>
      </c>
      <c r="O2179" s="116">
        <v>0</v>
      </c>
      <c r="P2179" s="120">
        <v>0</v>
      </c>
      <c r="Q2179" s="27" t="str">
        <f>IF(G2179="01 Jan 1900","Unregistered","Registered")</f>
        <v>Registered</v>
      </c>
      <c r="R2179" s="121">
        <f>I2179/H2179</f>
        <v>0.62</v>
      </c>
      <c r="T2179" s="117">
        <f t="shared" si="151"/>
        <v>70980</v>
      </c>
      <c r="U2179" s="117">
        <f t="shared" si="152"/>
        <v>0</v>
      </c>
    </row>
    <row r="2180" spans="1:29" x14ac:dyDescent="0.3">
      <c r="A2180" s="114">
        <v>1442</v>
      </c>
      <c r="B2180" s="114" t="s">
        <v>1572</v>
      </c>
      <c r="C2180" s="114" t="s">
        <v>172</v>
      </c>
      <c r="D2180" s="114" t="s">
        <v>4731</v>
      </c>
      <c r="E2180" s="114" t="s">
        <v>4732</v>
      </c>
      <c r="F2180" s="115">
        <v>45713</v>
      </c>
      <c r="G2180" s="114" t="s">
        <v>4048</v>
      </c>
      <c r="H2180" s="116">
        <v>2366000</v>
      </c>
      <c r="I2180" s="116">
        <v>1466920</v>
      </c>
      <c r="J2180" s="116">
        <v>1395940</v>
      </c>
      <c r="K2180" s="116">
        <v>70980</v>
      </c>
      <c r="L2180" s="116">
        <v>0</v>
      </c>
      <c r="M2180" s="116">
        <v>70980</v>
      </c>
      <c r="N2180" s="116">
        <v>0</v>
      </c>
      <c r="O2180" s="116">
        <v>0</v>
      </c>
      <c r="P2180" s="120">
        <v>0</v>
      </c>
      <c r="Q2180" s="27" t="str">
        <f>IF(G2180="01 Jan 1900","Unregistered","Registered")</f>
        <v>Registered</v>
      </c>
      <c r="R2180" s="121">
        <f>I2180/H2180</f>
        <v>0.62</v>
      </c>
      <c r="T2180" s="117">
        <f t="shared" si="151"/>
        <v>70980</v>
      </c>
      <c r="U2180" s="117">
        <f t="shared" si="152"/>
        <v>0</v>
      </c>
    </row>
    <row r="2181" spans="1:29" x14ac:dyDescent="0.3">
      <c r="A2181" s="114">
        <v>1443</v>
      </c>
      <c r="B2181" s="114" t="s">
        <v>1572</v>
      </c>
      <c r="C2181" s="114" t="s">
        <v>172</v>
      </c>
      <c r="D2181" s="114" t="s">
        <v>4733</v>
      </c>
      <c r="E2181" s="114" t="s">
        <v>4734</v>
      </c>
      <c r="F2181" s="115">
        <v>45716</v>
      </c>
      <c r="G2181" s="114" t="s">
        <v>2727</v>
      </c>
      <c r="H2181" s="116">
        <v>2366000</v>
      </c>
      <c r="I2181" s="116">
        <v>1466920</v>
      </c>
      <c r="J2181" s="116">
        <v>1395940</v>
      </c>
      <c r="K2181" s="116">
        <v>70980</v>
      </c>
      <c r="L2181" s="116">
        <v>0</v>
      </c>
      <c r="M2181" s="116">
        <v>70980</v>
      </c>
      <c r="N2181" s="116">
        <v>0</v>
      </c>
      <c r="O2181" s="116">
        <v>0</v>
      </c>
      <c r="P2181" s="120">
        <v>0</v>
      </c>
      <c r="Q2181" s="27" t="str">
        <f>IF(G2181="01 Jan 1900","Unregistered","Registered")</f>
        <v>Registered</v>
      </c>
      <c r="R2181" s="121">
        <f>I2181/H2181</f>
        <v>0.62</v>
      </c>
      <c r="T2181" s="117">
        <f t="shared" ref="T2181:T2210" si="153">L2181+M2181+N2181+O2181+P2181</f>
        <v>70980</v>
      </c>
      <c r="U2181" s="117">
        <f t="shared" ref="U2181:U2210" si="154">K2181-T2181</f>
        <v>0</v>
      </c>
    </row>
    <row r="2182" spans="1:29" x14ac:dyDescent="0.3">
      <c r="A2182" s="114">
        <v>1444</v>
      </c>
      <c r="B2182" s="114" t="s">
        <v>1572</v>
      </c>
      <c r="C2182" s="114" t="s">
        <v>172</v>
      </c>
      <c r="D2182" s="114" t="s">
        <v>4735</v>
      </c>
      <c r="E2182" s="114" t="s">
        <v>4736</v>
      </c>
      <c r="F2182" s="115">
        <v>45716</v>
      </c>
      <c r="G2182" s="114" t="s">
        <v>3829</v>
      </c>
      <c r="H2182" s="116">
        <v>2366000</v>
      </c>
      <c r="I2182" s="116">
        <v>1466920</v>
      </c>
      <c r="J2182" s="116">
        <v>1395940</v>
      </c>
      <c r="K2182" s="116">
        <v>70980</v>
      </c>
      <c r="L2182" s="116">
        <v>0</v>
      </c>
      <c r="M2182" s="116">
        <v>70980</v>
      </c>
      <c r="N2182" s="116">
        <v>0</v>
      </c>
      <c r="O2182" s="116">
        <v>0</v>
      </c>
      <c r="P2182" s="120">
        <v>0</v>
      </c>
      <c r="Q2182" s="27" t="str">
        <f>IF(G2182="01 Jan 1900","Unregistered","Registered")</f>
        <v>Registered</v>
      </c>
      <c r="R2182" s="121">
        <f>I2182/H2182</f>
        <v>0.62</v>
      </c>
      <c r="T2182" s="117">
        <f t="shared" si="153"/>
        <v>70980</v>
      </c>
      <c r="U2182" s="117">
        <f t="shared" si="154"/>
        <v>0</v>
      </c>
    </row>
    <row r="2183" spans="1:29" x14ac:dyDescent="0.3">
      <c r="A2183" s="114">
        <v>1445</v>
      </c>
      <c r="B2183" s="114" t="s">
        <v>1572</v>
      </c>
      <c r="C2183" s="114" t="s">
        <v>172</v>
      </c>
      <c r="D2183" s="114" t="s">
        <v>4737</v>
      </c>
      <c r="E2183" s="114" t="s">
        <v>4738</v>
      </c>
      <c r="F2183" s="115">
        <v>45716</v>
      </c>
      <c r="G2183" s="114" t="s">
        <v>4048</v>
      </c>
      <c r="H2183" s="116">
        <v>2366000</v>
      </c>
      <c r="I2183" s="116">
        <v>1466920</v>
      </c>
      <c r="J2183" s="116">
        <v>1395940</v>
      </c>
      <c r="K2183" s="116">
        <v>70980</v>
      </c>
      <c r="L2183" s="116">
        <v>0</v>
      </c>
      <c r="M2183" s="116">
        <v>70980</v>
      </c>
      <c r="N2183" s="116">
        <v>0</v>
      </c>
      <c r="O2183" s="116">
        <v>0</v>
      </c>
      <c r="P2183" s="120">
        <v>0</v>
      </c>
      <c r="Q2183" s="27" t="str">
        <f>IF(G2183="01 Jan 1900","Unregistered","Registered")</f>
        <v>Registered</v>
      </c>
      <c r="R2183" s="121">
        <f>I2183/H2183</f>
        <v>0.62</v>
      </c>
      <c r="T2183" s="117">
        <f t="shared" si="153"/>
        <v>70980</v>
      </c>
      <c r="U2183" s="117">
        <f t="shared" si="154"/>
        <v>0</v>
      </c>
    </row>
    <row r="2184" spans="1:29" s="101" customFormat="1" x14ac:dyDescent="0.3">
      <c r="A2184" s="114">
        <v>1446</v>
      </c>
      <c r="B2184" s="114" t="s">
        <v>1572</v>
      </c>
      <c r="C2184" s="114" t="s">
        <v>172</v>
      </c>
      <c r="D2184" s="114" t="s">
        <v>4739</v>
      </c>
      <c r="E2184" s="114" t="s">
        <v>4740</v>
      </c>
      <c r="F2184" s="115">
        <v>45716</v>
      </c>
      <c r="G2184" s="114" t="s">
        <v>2784</v>
      </c>
      <c r="H2184" s="116">
        <v>2366000</v>
      </c>
      <c r="I2184" s="116">
        <v>1466920</v>
      </c>
      <c r="J2184" s="116">
        <v>1395940</v>
      </c>
      <c r="K2184" s="116">
        <v>70980</v>
      </c>
      <c r="L2184" s="116">
        <v>0</v>
      </c>
      <c r="M2184" s="116">
        <v>70980</v>
      </c>
      <c r="N2184" s="116">
        <v>0</v>
      </c>
      <c r="O2184" s="116">
        <v>0</v>
      </c>
      <c r="P2184" s="120">
        <v>0</v>
      </c>
      <c r="Q2184" s="27" t="str">
        <f>IF(G2184="01 Jan 1900","Unregistered","Registered")</f>
        <v>Registered</v>
      </c>
      <c r="R2184" s="121">
        <f>I2184/H2184</f>
        <v>0.62</v>
      </c>
      <c r="S2184" s="118"/>
      <c r="T2184" s="117">
        <f t="shared" si="153"/>
        <v>70980</v>
      </c>
      <c r="U2184" s="117">
        <f t="shared" si="154"/>
        <v>0</v>
      </c>
      <c r="V2184" s="118"/>
      <c r="W2184" s="118"/>
      <c r="X2184" s="118"/>
      <c r="Y2184" s="118"/>
      <c r="Z2184" s="118"/>
      <c r="AA2184" s="118"/>
      <c r="AB2184" s="118"/>
      <c r="AC2184" s="118"/>
    </row>
    <row r="2185" spans="1:29" x14ac:dyDescent="0.3">
      <c r="A2185" s="114">
        <v>1447</v>
      </c>
      <c r="B2185" s="114" t="s">
        <v>1572</v>
      </c>
      <c r="C2185" s="114" t="s">
        <v>172</v>
      </c>
      <c r="D2185" s="114" t="s">
        <v>4741</v>
      </c>
      <c r="E2185" s="114" t="s">
        <v>4742</v>
      </c>
      <c r="F2185" s="115">
        <v>45716</v>
      </c>
      <c r="G2185" s="114" t="s">
        <v>3452</v>
      </c>
      <c r="H2185" s="116">
        <v>2366000</v>
      </c>
      <c r="I2185" s="116">
        <v>1466920</v>
      </c>
      <c r="J2185" s="116">
        <v>1395940</v>
      </c>
      <c r="K2185" s="116">
        <v>70980</v>
      </c>
      <c r="L2185" s="116">
        <v>0</v>
      </c>
      <c r="M2185" s="116">
        <v>70980</v>
      </c>
      <c r="N2185" s="116">
        <v>0</v>
      </c>
      <c r="O2185" s="116">
        <v>0</v>
      </c>
      <c r="P2185" s="120">
        <v>0</v>
      </c>
      <c r="Q2185" s="27" t="str">
        <f>IF(G2185="01 Jan 1900","Unregistered","Registered")</f>
        <v>Registered</v>
      </c>
      <c r="R2185" s="121">
        <f>I2185/H2185</f>
        <v>0.62</v>
      </c>
      <c r="T2185" s="117">
        <f t="shared" si="153"/>
        <v>70980</v>
      </c>
      <c r="U2185" s="117">
        <f t="shared" si="154"/>
        <v>0</v>
      </c>
    </row>
    <row r="2186" spans="1:29" x14ac:dyDescent="0.3">
      <c r="A2186" s="114">
        <v>1448</v>
      </c>
      <c r="B2186" s="114" t="s">
        <v>1572</v>
      </c>
      <c r="C2186" s="114" t="s">
        <v>172</v>
      </c>
      <c r="D2186" s="114" t="s">
        <v>4743</v>
      </c>
      <c r="E2186" s="114" t="s">
        <v>4744</v>
      </c>
      <c r="F2186" s="115">
        <v>45714</v>
      </c>
      <c r="G2186" s="114" t="s">
        <v>2569</v>
      </c>
      <c r="H2186" s="116">
        <v>2366000</v>
      </c>
      <c r="I2186" s="116">
        <v>1466920</v>
      </c>
      <c r="J2186" s="116">
        <v>1395940</v>
      </c>
      <c r="K2186" s="116">
        <v>70980</v>
      </c>
      <c r="L2186" s="116">
        <v>0</v>
      </c>
      <c r="M2186" s="116">
        <v>70980</v>
      </c>
      <c r="N2186" s="116">
        <v>0</v>
      </c>
      <c r="O2186" s="116">
        <v>0</v>
      </c>
      <c r="P2186" s="120">
        <v>0</v>
      </c>
      <c r="Q2186" s="27" t="str">
        <f>IF(G2186="01 Jan 1900","Unregistered","Registered")</f>
        <v>Registered</v>
      </c>
      <c r="R2186" s="121">
        <f>I2186/H2186</f>
        <v>0.62</v>
      </c>
      <c r="T2186" s="117">
        <f t="shared" si="153"/>
        <v>70980</v>
      </c>
      <c r="U2186" s="117">
        <f t="shared" si="154"/>
        <v>0</v>
      </c>
    </row>
    <row r="2187" spans="1:29" x14ac:dyDescent="0.3">
      <c r="A2187" s="114">
        <v>1449</v>
      </c>
      <c r="B2187" s="114" t="s">
        <v>1572</v>
      </c>
      <c r="C2187" s="114" t="s">
        <v>172</v>
      </c>
      <c r="D2187" s="114" t="s">
        <v>4745</v>
      </c>
      <c r="E2187" s="114" t="s">
        <v>4746</v>
      </c>
      <c r="F2187" s="115">
        <v>45716</v>
      </c>
      <c r="G2187" s="114" t="s">
        <v>3237</v>
      </c>
      <c r="H2187" s="116">
        <v>2366000</v>
      </c>
      <c r="I2187" s="116">
        <v>1466920</v>
      </c>
      <c r="J2187" s="116">
        <v>1395940</v>
      </c>
      <c r="K2187" s="116">
        <v>70980</v>
      </c>
      <c r="L2187" s="116">
        <v>0</v>
      </c>
      <c r="M2187" s="116">
        <v>70980</v>
      </c>
      <c r="N2187" s="116">
        <v>0</v>
      </c>
      <c r="O2187" s="116">
        <v>0</v>
      </c>
      <c r="P2187" s="120">
        <v>0</v>
      </c>
      <c r="Q2187" s="27" t="str">
        <f>IF(G2187="01 Jan 1900","Unregistered","Registered")</f>
        <v>Registered</v>
      </c>
      <c r="R2187" s="121">
        <f>I2187/H2187</f>
        <v>0.62</v>
      </c>
      <c r="T2187" s="117">
        <f t="shared" si="153"/>
        <v>70980</v>
      </c>
      <c r="U2187" s="117">
        <f t="shared" si="154"/>
        <v>0</v>
      </c>
    </row>
    <row r="2188" spans="1:29" x14ac:dyDescent="0.3">
      <c r="A2188" s="114">
        <v>1450</v>
      </c>
      <c r="B2188" s="114" t="s">
        <v>1572</v>
      </c>
      <c r="C2188" s="114" t="s">
        <v>172</v>
      </c>
      <c r="D2188" s="114" t="s">
        <v>4747</v>
      </c>
      <c r="E2188" s="114" t="s">
        <v>4748</v>
      </c>
      <c r="F2188" s="115">
        <v>45716</v>
      </c>
      <c r="G2188" s="114" t="s">
        <v>4302</v>
      </c>
      <c r="H2188" s="116">
        <v>2366000</v>
      </c>
      <c r="I2188" s="116">
        <v>1466920</v>
      </c>
      <c r="J2188" s="116">
        <v>1395940</v>
      </c>
      <c r="K2188" s="116">
        <v>70980</v>
      </c>
      <c r="L2188" s="116">
        <v>0</v>
      </c>
      <c r="M2188" s="116">
        <v>70980</v>
      </c>
      <c r="N2188" s="116">
        <v>0</v>
      </c>
      <c r="O2188" s="116">
        <v>0</v>
      </c>
      <c r="P2188" s="120">
        <v>0</v>
      </c>
      <c r="Q2188" s="27" t="str">
        <f>IF(G2188="01 Jan 1900","Unregistered","Registered")</f>
        <v>Registered</v>
      </c>
      <c r="R2188" s="121">
        <f>I2188/H2188</f>
        <v>0.62</v>
      </c>
      <c r="T2188" s="117">
        <f t="shared" si="153"/>
        <v>70980</v>
      </c>
      <c r="U2188" s="117">
        <f t="shared" si="154"/>
        <v>0</v>
      </c>
    </row>
    <row r="2189" spans="1:29" x14ac:dyDescent="0.3">
      <c r="A2189" s="114">
        <v>1451</v>
      </c>
      <c r="B2189" s="114" t="s">
        <v>1572</v>
      </c>
      <c r="C2189" s="114" t="s">
        <v>172</v>
      </c>
      <c r="D2189" s="114" t="s">
        <v>4749</v>
      </c>
      <c r="E2189" s="114" t="s">
        <v>4750</v>
      </c>
      <c r="F2189" s="115">
        <v>45716</v>
      </c>
      <c r="G2189" s="114" t="s">
        <v>3205</v>
      </c>
      <c r="H2189" s="116">
        <v>2366000</v>
      </c>
      <c r="I2189" s="116">
        <v>1466920</v>
      </c>
      <c r="J2189" s="116">
        <v>1395940</v>
      </c>
      <c r="K2189" s="116">
        <v>70980</v>
      </c>
      <c r="L2189" s="116">
        <v>0</v>
      </c>
      <c r="M2189" s="116">
        <v>70980</v>
      </c>
      <c r="N2189" s="116">
        <v>0</v>
      </c>
      <c r="O2189" s="116">
        <v>0</v>
      </c>
      <c r="P2189" s="120">
        <v>0</v>
      </c>
      <c r="Q2189" s="27" t="str">
        <f>IF(G2189="01 Jan 1900","Unregistered","Registered")</f>
        <v>Registered</v>
      </c>
      <c r="R2189" s="121">
        <f>I2189/H2189</f>
        <v>0.62</v>
      </c>
      <c r="T2189" s="117">
        <f t="shared" si="153"/>
        <v>70980</v>
      </c>
      <c r="U2189" s="117">
        <f t="shared" si="154"/>
        <v>0</v>
      </c>
    </row>
    <row r="2190" spans="1:29" x14ac:dyDescent="0.3">
      <c r="A2190" s="114">
        <v>1452</v>
      </c>
      <c r="B2190" s="114" t="s">
        <v>1572</v>
      </c>
      <c r="C2190" s="114" t="s">
        <v>172</v>
      </c>
      <c r="D2190" s="114" t="s">
        <v>4751</v>
      </c>
      <c r="E2190" s="114" t="s">
        <v>4752</v>
      </c>
      <c r="F2190" s="115">
        <v>45716</v>
      </c>
      <c r="G2190" s="114" t="s">
        <v>4294</v>
      </c>
      <c r="H2190" s="116">
        <v>2366000</v>
      </c>
      <c r="I2190" s="116">
        <v>1466920</v>
      </c>
      <c r="J2190" s="116">
        <v>1395940</v>
      </c>
      <c r="K2190" s="116">
        <v>70980</v>
      </c>
      <c r="L2190" s="116">
        <v>0</v>
      </c>
      <c r="M2190" s="116">
        <v>70980</v>
      </c>
      <c r="N2190" s="116">
        <v>0</v>
      </c>
      <c r="O2190" s="116">
        <v>0</v>
      </c>
      <c r="P2190" s="120">
        <v>0</v>
      </c>
      <c r="Q2190" s="27" t="str">
        <f>IF(G2190="01 Jan 1900","Unregistered","Registered")</f>
        <v>Registered</v>
      </c>
      <c r="R2190" s="121">
        <f>I2190/H2190</f>
        <v>0.62</v>
      </c>
      <c r="T2190" s="117">
        <f t="shared" si="153"/>
        <v>70980</v>
      </c>
      <c r="U2190" s="117">
        <f t="shared" si="154"/>
        <v>0</v>
      </c>
    </row>
    <row r="2191" spans="1:29" x14ac:dyDescent="0.3">
      <c r="A2191" s="114">
        <v>1453</v>
      </c>
      <c r="B2191" s="114" t="s">
        <v>1572</v>
      </c>
      <c r="C2191" s="114" t="s">
        <v>172</v>
      </c>
      <c r="D2191" s="114" t="s">
        <v>4753</v>
      </c>
      <c r="E2191" s="114" t="s">
        <v>4754</v>
      </c>
      <c r="F2191" s="115">
        <v>45791</v>
      </c>
      <c r="G2191" s="114" t="s">
        <v>3897</v>
      </c>
      <c r="H2191" s="116">
        <v>2366000</v>
      </c>
      <c r="I2191" s="116">
        <v>1466920</v>
      </c>
      <c r="J2191" s="116">
        <v>1395940</v>
      </c>
      <c r="K2191" s="116">
        <v>70980</v>
      </c>
      <c r="L2191" s="116">
        <v>0</v>
      </c>
      <c r="M2191" s="116">
        <v>70980</v>
      </c>
      <c r="N2191" s="116">
        <v>0</v>
      </c>
      <c r="O2191" s="116">
        <v>0</v>
      </c>
      <c r="P2191" s="120">
        <v>0</v>
      </c>
      <c r="Q2191" s="27" t="str">
        <f>IF(G2191="01 Jan 1900","Unregistered","Registered")</f>
        <v>Registered</v>
      </c>
      <c r="R2191" s="121">
        <f>I2191/H2191</f>
        <v>0.62</v>
      </c>
      <c r="T2191" s="117">
        <f t="shared" si="153"/>
        <v>70980</v>
      </c>
      <c r="U2191" s="117">
        <f t="shared" si="154"/>
        <v>0</v>
      </c>
    </row>
    <row r="2192" spans="1:29" x14ac:dyDescent="0.3">
      <c r="A2192" s="114">
        <v>1454</v>
      </c>
      <c r="B2192" s="114" t="s">
        <v>1572</v>
      </c>
      <c r="C2192" s="114" t="s">
        <v>172</v>
      </c>
      <c r="D2192" s="114" t="s">
        <v>4755</v>
      </c>
      <c r="E2192" s="114" t="s">
        <v>4756</v>
      </c>
      <c r="F2192" s="115">
        <v>45791</v>
      </c>
      <c r="G2192" s="114" t="s">
        <v>3990</v>
      </c>
      <c r="H2192" s="116">
        <v>2366000</v>
      </c>
      <c r="I2192" s="116">
        <v>1466920</v>
      </c>
      <c r="J2192" s="116">
        <v>1395940</v>
      </c>
      <c r="K2192" s="116">
        <v>70980</v>
      </c>
      <c r="L2192" s="116">
        <v>0</v>
      </c>
      <c r="M2192" s="116">
        <v>70980</v>
      </c>
      <c r="N2192" s="116">
        <v>0</v>
      </c>
      <c r="O2192" s="116">
        <v>0</v>
      </c>
      <c r="P2192" s="120">
        <v>0</v>
      </c>
      <c r="Q2192" s="27" t="str">
        <f>IF(G2192="01 Jan 1900","Unregistered","Registered")</f>
        <v>Registered</v>
      </c>
      <c r="R2192" s="121">
        <f>I2192/H2192</f>
        <v>0.62</v>
      </c>
      <c r="T2192" s="117">
        <f t="shared" si="153"/>
        <v>70980</v>
      </c>
      <c r="U2192" s="117">
        <f t="shared" si="154"/>
        <v>0</v>
      </c>
    </row>
    <row r="2193" spans="1:29" x14ac:dyDescent="0.3">
      <c r="A2193" s="114">
        <v>1455</v>
      </c>
      <c r="B2193" s="114" t="s">
        <v>1572</v>
      </c>
      <c r="C2193" s="114" t="s">
        <v>172</v>
      </c>
      <c r="D2193" s="114" t="s">
        <v>4757</v>
      </c>
      <c r="E2193" s="114" t="s">
        <v>4758</v>
      </c>
      <c r="F2193" s="115">
        <v>45716</v>
      </c>
      <c r="G2193" s="114" t="s">
        <v>3829</v>
      </c>
      <c r="H2193" s="116">
        <v>2366000</v>
      </c>
      <c r="I2193" s="116">
        <v>1466920</v>
      </c>
      <c r="J2193" s="116">
        <v>1395940</v>
      </c>
      <c r="K2193" s="116">
        <v>70980</v>
      </c>
      <c r="L2193" s="116">
        <v>0</v>
      </c>
      <c r="M2193" s="116">
        <v>70980</v>
      </c>
      <c r="N2193" s="116">
        <v>0</v>
      </c>
      <c r="O2193" s="116">
        <v>0</v>
      </c>
      <c r="P2193" s="120">
        <v>0</v>
      </c>
      <c r="Q2193" s="27" t="str">
        <f>IF(G2193="01 Jan 1900","Unregistered","Registered")</f>
        <v>Registered</v>
      </c>
      <c r="R2193" s="121">
        <f>I2193/H2193</f>
        <v>0.62</v>
      </c>
      <c r="T2193" s="117">
        <f t="shared" si="153"/>
        <v>70980</v>
      </c>
      <c r="U2193" s="117">
        <f t="shared" si="154"/>
        <v>0</v>
      </c>
    </row>
    <row r="2194" spans="1:29" x14ac:dyDescent="0.3">
      <c r="A2194" s="114">
        <v>1456</v>
      </c>
      <c r="B2194" s="114" t="s">
        <v>1572</v>
      </c>
      <c r="C2194" s="114" t="s">
        <v>172</v>
      </c>
      <c r="D2194" s="114" t="s">
        <v>4759</v>
      </c>
      <c r="E2194" s="114" t="s">
        <v>4760</v>
      </c>
      <c r="F2194" s="115">
        <v>45790</v>
      </c>
      <c r="G2194" s="114" t="s">
        <v>3281</v>
      </c>
      <c r="H2194" s="116">
        <v>2366000</v>
      </c>
      <c r="I2194" s="116">
        <v>1466920</v>
      </c>
      <c r="J2194" s="116">
        <v>1395940</v>
      </c>
      <c r="K2194" s="116">
        <v>70980</v>
      </c>
      <c r="L2194" s="116">
        <v>0</v>
      </c>
      <c r="M2194" s="116">
        <v>70980</v>
      </c>
      <c r="N2194" s="116">
        <v>0</v>
      </c>
      <c r="O2194" s="116">
        <v>0</v>
      </c>
      <c r="P2194" s="120">
        <v>0</v>
      </c>
      <c r="Q2194" s="27" t="str">
        <f>IF(G2194="01 Jan 1900","Unregistered","Registered")</f>
        <v>Registered</v>
      </c>
      <c r="R2194" s="121">
        <f>I2194/H2194</f>
        <v>0.62</v>
      </c>
      <c r="T2194" s="117">
        <f t="shared" si="153"/>
        <v>70980</v>
      </c>
      <c r="U2194" s="117">
        <f t="shared" si="154"/>
        <v>0</v>
      </c>
    </row>
    <row r="2195" spans="1:29" x14ac:dyDescent="0.3">
      <c r="A2195" s="114">
        <v>1457</v>
      </c>
      <c r="B2195" s="114" t="s">
        <v>1572</v>
      </c>
      <c r="C2195" s="114" t="s">
        <v>172</v>
      </c>
      <c r="D2195" s="114" t="s">
        <v>4761</v>
      </c>
      <c r="E2195" s="114" t="s">
        <v>4762</v>
      </c>
      <c r="F2195" s="115">
        <v>45716</v>
      </c>
      <c r="G2195" s="114" t="s">
        <v>4302</v>
      </c>
      <c r="H2195" s="116">
        <v>2366000</v>
      </c>
      <c r="I2195" s="116">
        <v>1466920</v>
      </c>
      <c r="J2195" s="116">
        <v>1395940</v>
      </c>
      <c r="K2195" s="116">
        <v>70980</v>
      </c>
      <c r="L2195" s="116">
        <v>0</v>
      </c>
      <c r="M2195" s="116">
        <v>70980</v>
      </c>
      <c r="N2195" s="116">
        <v>0</v>
      </c>
      <c r="O2195" s="116">
        <v>0</v>
      </c>
      <c r="P2195" s="120">
        <v>0</v>
      </c>
      <c r="Q2195" s="27" t="str">
        <f>IF(G2195="01 Jan 1900","Unregistered","Registered")</f>
        <v>Registered</v>
      </c>
      <c r="R2195" s="121">
        <f>I2195/H2195</f>
        <v>0.62</v>
      </c>
      <c r="T2195" s="117">
        <f t="shared" si="153"/>
        <v>70980</v>
      </c>
      <c r="U2195" s="117">
        <f t="shared" si="154"/>
        <v>0</v>
      </c>
    </row>
    <row r="2196" spans="1:29" x14ac:dyDescent="0.3">
      <c r="A2196" s="114">
        <v>1458</v>
      </c>
      <c r="B2196" s="114" t="s">
        <v>1572</v>
      </c>
      <c r="C2196" s="114" t="s">
        <v>172</v>
      </c>
      <c r="D2196" s="114" t="s">
        <v>4763</v>
      </c>
      <c r="E2196" s="114" t="s">
        <v>4764</v>
      </c>
      <c r="F2196" s="115">
        <v>45716</v>
      </c>
      <c r="G2196" s="114" t="s">
        <v>1873</v>
      </c>
      <c r="H2196" s="116">
        <v>2366000</v>
      </c>
      <c r="I2196" s="116">
        <v>1466920</v>
      </c>
      <c r="J2196" s="116">
        <v>1395940.84</v>
      </c>
      <c r="K2196" s="116">
        <v>70979.16</v>
      </c>
      <c r="L2196" s="116">
        <v>0</v>
      </c>
      <c r="M2196" s="116">
        <v>70979.16</v>
      </c>
      <c r="N2196" s="116">
        <v>0</v>
      </c>
      <c r="O2196" s="116">
        <v>0</v>
      </c>
      <c r="P2196" s="120">
        <v>0</v>
      </c>
      <c r="Q2196" s="27" t="str">
        <f>IF(G2196="01 Jan 1900","Unregistered","Registered")</f>
        <v>Registered</v>
      </c>
      <c r="R2196" s="121">
        <f>I2196/H2196</f>
        <v>0.62</v>
      </c>
      <c r="T2196" s="117">
        <f t="shared" si="153"/>
        <v>70979.16</v>
      </c>
      <c r="U2196" s="117">
        <f t="shared" si="154"/>
        <v>0</v>
      </c>
    </row>
    <row r="2197" spans="1:29" x14ac:dyDescent="0.3">
      <c r="A2197" s="114">
        <v>1460</v>
      </c>
      <c r="B2197" s="114" t="s">
        <v>1572</v>
      </c>
      <c r="C2197" s="114" t="s">
        <v>172</v>
      </c>
      <c r="D2197" s="114" t="s">
        <v>4767</v>
      </c>
      <c r="E2197" s="114" t="s">
        <v>4768</v>
      </c>
      <c r="F2197" s="115">
        <v>45716</v>
      </c>
      <c r="G2197" s="114" t="s">
        <v>4456</v>
      </c>
      <c r="H2197" s="116">
        <v>2366000</v>
      </c>
      <c r="I2197" s="116">
        <v>1466920</v>
      </c>
      <c r="J2197" s="116">
        <v>1396650</v>
      </c>
      <c r="K2197" s="116">
        <v>70270</v>
      </c>
      <c r="L2197" s="116">
        <v>0</v>
      </c>
      <c r="M2197" s="116">
        <v>70270</v>
      </c>
      <c r="N2197" s="116">
        <v>0</v>
      </c>
      <c r="O2197" s="116">
        <v>0</v>
      </c>
      <c r="P2197" s="120">
        <v>0</v>
      </c>
      <c r="Q2197" s="27" t="str">
        <f>IF(G2197="01 Jan 1900","Unregistered","Registered")</f>
        <v>Registered</v>
      </c>
      <c r="R2197" s="121">
        <f>I2197/H2197</f>
        <v>0.62</v>
      </c>
      <c r="T2197" s="117">
        <f t="shared" si="153"/>
        <v>70270</v>
      </c>
      <c r="U2197" s="117">
        <f t="shared" si="154"/>
        <v>0</v>
      </c>
    </row>
    <row r="2198" spans="1:29" x14ac:dyDescent="0.3">
      <c r="A2198" s="114">
        <v>1464</v>
      </c>
      <c r="B2198" s="114" t="s">
        <v>1572</v>
      </c>
      <c r="C2198" s="114" t="s">
        <v>172</v>
      </c>
      <c r="D2198" s="114" t="s">
        <v>4774</v>
      </c>
      <c r="E2198" s="114" t="s">
        <v>4775</v>
      </c>
      <c r="F2198" s="115">
        <v>45791</v>
      </c>
      <c r="G2198" s="114" t="s">
        <v>2555</v>
      </c>
      <c r="H2198" s="116">
        <v>2409800</v>
      </c>
      <c r="I2198" s="116">
        <v>1708124</v>
      </c>
      <c r="J2198" s="116">
        <v>1644335</v>
      </c>
      <c r="K2198" s="116">
        <v>63789</v>
      </c>
      <c r="L2198" s="116">
        <v>0</v>
      </c>
      <c r="M2198" s="116">
        <v>63789</v>
      </c>
      <c r="N2198" s="116">
        <v>0</v>
      </c>
      <c r="O2198" s="116">
        <v>0</v>
      </c>
      <c r="P2198" s="120">
        <v>0</v>
      </c>
      <c r="Q2198" s="27" t="str">
        <f>IF(G2198="01 Jan 1900","Unregistered","Registered")</f>
        <v>Registered</v>
      </c>
      <c r="R2198" s="121">
        <f>I2198/H2198</f>
        <v>0.70882396879409082</v>
      </c>
      <c r="T2198" s="117">
        <f t="shared" si="153"/>
        <v>63789</v>
      </c>
      <c r="U2198" s="117">
        <f t="shared" si="154"/>
        <v>0</v>
      </c>
    </row>
    <row r="2199" spans="1:29" x14ac:dyDescent="0.3">
      <c r="A2199" s="114">
        <v>1478</v>
      </c>
      <c r="B2199" s="114" t="s">
        <v>1572</v>
      </c>
      <c r="C2199" s="114" t="s">
        <v>172</v>
      </c>
      <c r="D2199" s="114" t="s">
        <v>4800</v>
      </c>
      <c r="E2199" s="114" t="s">
        <v>4801</v>
      </c>
      <c r="F2199" s="115">
        <v>45716</v>
      </c>
      <c r="G2199" s="114" t="s">
        <v>4456</v>
      </c>
      <c r="H2199" s="116">
        <v>2366000</v>
      </c>
      <c r="I2199" s="116">
        <v>1466920</v>
      </c>
      <c r="J2199" s="116">
        <v>1444960</v>
      </c>
      <c r="K2199" s="116">
        <v>21960</v>
      </c>
      <c r="L2199" s="116">
        <v>0</v>
      </c>
      <c r="M2199" s="116">
        <v>21960</v>
      </c>
      <c r="N2199" s="116">
        <v>0</v>
      </c>
      <c r="O2199" s="116">
        <v>0</v>
      </c>
      <c r="P2199" s="120">
        <v>0</v>
      </c>
      <c r="Q2199" s="27" t="str">
        <f>IF(G2199="01 Jan 1900","Unregistered","Registered")</f>
        <v>Registered</v>
      </c>
      <c r="R2199" s="121">
        <f>I2199/H2199</f>
        <v>0.62</v>
      </c>
      <c r="T2199" s="117">
        <f t="shared" si="153"/>
        <v>21960</v>
      </c>
      <c r="U2199" s="117">
        <f t="shared" si="154"/>
        <v>0</v>
      </c>
    </row>
    <row r="2200" spans="1:29" x14ac:dyDescent="0.3">
      <c r="A2200" s="114">
        <v>1486</v>
      </c>
      <c r="B2200" s="114" t="s">
        <v>1572</v>
      </c>
      <c r="C2200" s="114" t="s">
        <v>172</v>
      </c>
      <c r="D2200" s="114" t="s">
        <v>4815</v>
      </c>
      <c r="E2200" s="114" t="s">
        <v>4816</v>
      </c>
      <c r="F2200" s="115">
        <v>45716</v>
      </c>
      <c r="G2200" s="114" t="s">
        <v>3452</v>
      </c>
      <c r="H2200" s="116">
        <v>2409800</v>
      </c>
      <c r="I2200" s="116">
        <v>1494076</v>
      </c>
      <c r="J2200" s="116">
        <v>1480802</v>
      </c>
      <c r="K2200" s="116">
        <v>13274</v>
      </c>
      <c r="L2200" s="116">
        <v>0</v>
      </c>
      <c r="M2200" s="116">
        <v>13274</v>
      </c>
      <c r="N2200" s="116">
        <v>0</v>
      </c>
      <c r="O2200" s="116">
        <v>0</v>
      </c>
      <c r="P2200" s="120">
        <v>0</v>
      </c>
      <c r="Q2200" s="27" t="str">
        <f>IF(G2200="01 Jan 1900","Unregistered","Registered")</f>
        <v>Registered</v>
      </c>
      <c r="R2200" s="121">
        <f>I2200/H2200</f>
        <v>0.62</v>
      </c>
      <c r="T2200" s="117">
        <f t="shared" si="153"/>
        <v>13274</v>
      </c>
      <c r="U2200" s="117">
        <f t="shared" si="154"/>
        <v>0</v>
      </c>
    </row>
    <row r="2201" spans="1:29" x14ac:dyDescent="0.3">
      <c r="A2201" s="114">
        <v>7194</v>
      </c>
      <c r="B2201" s="114" t="s">
        <v>1572</v>
      </c>
      <c r="C2201" s="114" t="s">
        <v>172</v>
      </c>
      <c r="D2201" s="114" t="s">
        <v>8021</v>
      </c>
      <c r="E2201" s="114" t="s">
        <v>8022</v>
      </c>
      <c r="F2201" s="115">
        <v>45716</v>
      </c>
      <c r="G2201" s="114" t="s">
        <v>4299</v>
      </c>
      <c r="H2201" s="116">
        <v>2392300</v>
      </c>
      <c r="I2201" s="116">
        <v>1483226</v>
      </c>
      <c r="J2201" s="116">
        <v>1483226</v>
      </c>
      <c r="K2201" s="116">
        <v>0</v>
      </c>
      <c r="L2201" s="116">
        <v>0</v>
      </c>
      <c r="M2201" s="116">
        <v>0</v>
      </c>
      <c r="N2201" s="116">
        <v>0</v>
      </c>
      <c r="O2201" s="116">
        <v>0</v>
      </c>
      <c r="P2201" s="120">
        <v>0</v>
      </c>
      <c r="Q2201" s="27" t="str">
        <f>IF(G2201="01 Jan 1900","Unregistered","Registered")</f>
        <v>Registered</v>
      </c>
      <c r="R2201" s="121">
        <f>I2201/H2201</f>
        <v>0.62</v>
      </c>
      <c r="T2201" s="117">
        <f t="shared" si="153"/>
        <v>0</v>
      </c>
      <c r="U2201" s="117">
        <f t="shared" si="154"/>
        <v>0</v>
      </c>
    </row>
    <row r="2202" spans="1:29" s="101" customFormat="1" x14ac:dyDescent="0.3">
      <c r="A2202" s="114">
        <v>7195</v>
      </c>
      <c r="B2202" s="114" t="s">
        <v>1572</v>
      </c>
      <c r="C2202" s="114" t="s">
        <v>172</v>
      </c>
      <c r="D2202" s="114" t="s">
        <v>8023</v>
      </c>
      <c r="E2202" s="114" t="s">
        <v>8024</v>
      </c>
      <c r="F2202" s="115">
        <v>45716</v>
      </c>
      <c r="G2202" s="114" t="s">
        <v>3832</v>
      </c>
      <c r="H2202" s="116">
        <v>2409800</v>
      </c>
      <c r="I2202" s="116">
        <v>1494076</v>
      </c>
      <c r="J2202" s="116">
        <v>1494076</v>
      </c>
      <c r="K2202" s="116">
        <v>0</v>
      </c>
      <c r="L2202" s="116">
        <v>0</v>
      </c>
      <c r="M2202" s="116">
        <v>0</v>
      </c>
      <c r="N2202" s="116">
        <v>0</v>
      </c>
      <c r="O2202" s="116">
        <v>0</v>
      </c>
      <c r="P2202" s="120">
        <v>0</v>
      </c>
      <c r="Q2202" s="27" t="str">
        <f>IF(G2202="01 Jan 1900","Unregistered","Registered")</f>
        <v>Registered</v>
      </c>
      <c r="R2202" s="121">
        <f>I2202/H2202</f>
        <v>0.62</v>
      </c>
      <c r="S2202" s="118"/>
      <c r="T2202" s="117">
        <f t="shared" si="153"/>
        <v>0</v>
      </c>
      <c r="U2202" s="117">
        <f t="shared" si="154"/>
        <v>0</v>
      </c>
      <c r="V2202" s="118"/>
      <c r="W2202" s="118"/>
      <c r="X2202" s="118"/>
      <c r="Y2202" s="118"/>
      <c r="Z2202" s="118"/>
      <c r="AA2202" s="118"/>
      <c r="AB2202" s="118"/>
      <c r="AC2202" s="118"/>
    </row>
    <row r="2203" spans="1:29" x14ac:dyDescent="0.3">
      <c r="A2203" s="114">
        <v>7196</v>
      </c>
      <c r="B2203" s="114" t="s">
        <v>1572</v>
      </c>
      <c r="C2203" s="114" t="s">
        <v>172</v>
      </c>
      <c r="D2203" s="114" t="s">
        <v>8025</v>
      </c>
      <c r="E2203" s="114" t="s">
        <v>8026</v>
      </c>
      <c r="F2203" s="115">
        <v>45716</v>
      </c>
      <c r="G2203" s="114" t="s">
        <v>4649</v>
      </c>
      <c r="H2203" s="116">
        <v>2409800</v>
      </c>
      <c r="I2203" s="116">
        <v>1494076</v>
      </c>
      <c r="J2203" s="116">
        <v>1494076</v>
      </c>
      <c r="K2203" s="116">
        <v>0</v>
      </c>
      <c r="L2203" s="116">
        <v>0</v>
      </c>
      <c r="M2203" s="116">
        <v>0</v>
      </c>
      <c r="N2203" s="116">
        <v>0</v>
      </c>
      <c r="O2203" s="116">
        <v>0</v>
      </c>
      <c r="P2203" s="120">
        <v>0</v>
      </c>
      <c r="Q2203" s="27" t="str">
        <f>IF(G2203="01 Jan 1900","Unregistered","Registered")</f>
        <v>Registered</v>
      </c>
      <c r="R2203" s="121">
        <f>I2203/H2203</f>
        <v>0.62</v>
      </c>
      <c r="T2203" s="117">
        <f t="shared" si="153"/>
        <v>0</v>
      </c>
      <c r="U2203" s="117">
        <f t="shared" si="154"/>
        <v>0</v>
      </c>
    </row>
    <row r="2204" spans="1:29" s="101" customFormat="1" x14ac:dyDescent="0.3">
      <c r="A2204" s="114">
        <v>7197</v>
      </c>
      <c r="B2204" s="114" t="s">
        <v>1572</v>
      </c>
      <c r="C2204" s="114" t="s">
        <v>172</v>
      </c>
      <c r="D2204" s="114" t="s">
        <v>8027</v>
      </c>
      <c r="E2204" s="114" t="s">
        <v>8028</v>
      </c>
      <c r="F2204" s="115">
        <v>45714</v>
      </c>
      <c r="G2204" s="114" t="s">
        <v>2784</v>
      </c>
      <c r="H2204" s="116">
        <v>2409800</v>
      </c>
      <c r="I2204" s="116">
        <v>1494076</v>
      </c>
      <c r="J2204" s="116">
        <v>1494076</v>
      </c>
      <c r="K2204" s="116">
        <v>0</v>
      </c>
      <c r="L2204" s="116">
        <v>0</v>
      </c>
      <c r="M2204" s="116">
        <v>0</v>
      </c>
      <c r="N2204" s="116">
        <v>0</v>
      </c>
      <c r="O2204" s="116">
        <v>0</v>
      </c>
      <c r="P2204" s="120">
        <v>0</v>
      </c>
      <c r="Q2204" s="27" t="str">
        <f>IF(G2204="01 Jan 1900","Unregistered","Registered")</f>
        <v>Registered</v>
      </c>
      <c r="R2204" s="121">
        <f>I2204/H2204</f>
        <v>0.62</v>
      </c>
      <c r="S2204" s="118"/>
      <c r="T2204" s="117">
        <f t="shared" si="153"/>
        <v>0</v>
      </c>
      <c r="U2204" s="117">
        <f t="shared" si="154"/>
        <v>0</v>
      </c>
      <c r="V2204" s="118"/>
      <c r="W2204" s="118"/>
      <c r="X2204" s="118"/>
      <c r="Y2204" s="118"/>
      <c r="Z2204" s="118"/>
      <c r="AA2204" s="118"/>
      <c r="AB2204" s="118"/>
      <c r="AC2204" s="118"/>
    </row>
    <row r="2205" spans="1:29" s="101" customFormat="1" x14ac:dyDescent="0.3">
      <c r="A2205" s="114">
        <v>7198</v>
      </c>
      <c r="B2205" s="114" t="s">
        <v>1572</v>
      </c>
      <c r="C2205" s="114" t="s">
        <v>172</v>
      </c>
      <c r="D2205" s="114" t="s">
        <v>8029</v>
      </c>
      <c r="E2205" s="114" t="s">
        <v>8030</v>
      </c>
      <c r="F2205" s="115">
        <v>46077</v>
      </c>
      <c r="G2205" s="114" t="s">
        <v>2336</v>
      </c>
      <c r="H2205" s="116">
        <v>5094350</v>
      </c>
      <c r="I2205" s="116">
        <v>3158499</v>
      </c>
      <c r="J2205" s="116">
        <v>3158499</v>
      </c>
      <c r="K2205" s="116">
        <v>0</v>
      </c>
      <c r="L2205" s="116">
        <v>0</v>
      </c>
      <c r="M2205" s="116">
        <v>0</v>
      </c>
      <c r="N2205" s="116">
        <v>0</v>
      </c>
      <c r="O2205" s="116">
        <v>0</v>
      </c>
      <c r="P2205" s="120">
        <v>0</v>
      </c>
      <c r="Q2205" s="27" t="str">
        <f>IF(G2205="01 Jan 1900","Unregistered","Registered")</f>
        <v>Registered</v>
      </c>
      <c r="R2205" s="121">
        <f>I2205/H2205</f>
        <v>0.62000039259179285</v>
      </c>
      <c r="S2205" s="118"/>
      <c r="T2205" s="117">
        <f t="shared" si="153"/>
        <v>0</v>
      </c>
      <c r="U2205" s="117">
        <f t="shared" si="154"/>
        <v>0</v>
      </c>
      <c r="V2205" s="118"/>
      <c r="W2205" s="118"/>
      <c r="X2205" s="118"/>
      <c r="Y2205" s="118"/>
      <c r="Z2205" s="118"/>
      <c r="AA2205" s="118"/>
      <c r="AB2205" s="118"/>
      <c r="AC2205" s="118"/>
    </row>
    <row r="2206" spans="1:29" x14ac:dyDescent="0.3">
      <c r="A2206" s="114">
        <v>10106</v>
      </c>
      <c r="B2206" s="114" t="s">
        <v>1572</v>
      </c>
      <c r="C2206" s="114" t="s">
        <v>172</v>
      </c>
      <c r="D2206" s="114" t="s">
        <v>9465</v>
      </c>
      <c r="E2206" s="114" t="s">
        <v>9466</v>
      </c>
      <c r="F2206" s="115">
        <v>45716</v>
      </c>
      <c r="G2206" s="114" t="s">
        <v>2784</v>
      </c>
      <c r="H2206" s="116">
        <v>2366000</v>
      </c>
      <c r="I2206" s="116">
        <v>1466920</v>
      </c>
      <c r="J2206" s="116">
        <v>1509580</v>
      </c>
      <c r="K2206" s="116">
        <v>-42660</v>
      </c>
      <c r="L2206" s="116">
        <v>0</v>
      </c>
      <c r="M2206" s="116">
        <v>0</v>
      </c>
      <c r="N2206" s="116">
        <v>0</v>
      </c>
      <c r="O2206" s="116">
        <v>0</v>
      </c>
      <c r="P2206" s="120">
        <v>0</v>
      </c>
      <c r="Q2206" s="27" t="str">
        <f>IF(G2206="01 Jan 1900","Unregistered","Registered")</f>
        <v>Registered</v>
      </c>
      <c r="R2206" s="121">
        <f>I2206/H2206</f>
        <v>0.62</v>
      </c>
      <c r="T2206" s="117">
        <f t="shared" si="153"/>
        <v>0</v>
      </c>
      <c r="U2206" s="117">
        <f t="shared" si="154"/>
        <v>-42660</v>
      </c>
    </row>
    <row r="2207" spans="1:29" s="101" customFormat="1" x14ac:dyDescent="0.3">
      <c r="A2207" s="114">
        <v>10311</v>
      </c>
      <c r="B2207" s="114" t="s">
        <v>1572</v>
      </c>
      <c r="C2207" s="114" t="s">
        <v>172</v>
      </c>
      <c r="D2207" s="114" t="s">
        <v>9805</v>
      </c>
      <c r="E2207" s="114" t="s">
        <v>9806</v>
      </c>
      <c r="F2207" s="115">
        <v>45714</v>
      </c>
      <c r="G2207" s="114" t="s">
        <v>3829</v>
      </c>
      <c r="H2207" s="116">
        <v>2409800</v>
      </c>
      <c r="I2207" s="116">
        <v>1494076</v>
      </c>
      <c r="J2207" s="116">
        <v>1707804</v>
      </c>
      <c r="K2207" s="116">
        <v>-213728</v>
      </c>
      <c r="L2207" s="116">
        <v>0</v>
      </c>
      <c r="M2207" s="116">
        <v>0</v>
      </c>
      <c r="N2207" s="116">
        <v>0</v>
      </c>
      <c r="O2207" s="116">
        <v>0</v>
      </c>
      <c r="P2207" s="120">
        <v>0</v>
      </c>
      <c r="Q2207" s="27" t="str">
        <f>IF(G2207="01 Jan 1900","Unregistered","Registered")</f>
        <v>Registered</v>
      </c>
      <c r="R2207" s="121">
        <f>I2207/H2207</f>
        <v>0.62</v>
      </c>
      <c r="S2207" s="118"/>
      <c r="T2207" s="117">
        <f t="shared" si="153"/>
        <v>0</v>
      </c>
      <c r="U2207" s="117">
        <f t="shared" si="154"/>
        <v>-213728</v>
      </c>
      <c r="V2207" s="118"/>
      <c r="W2207" s="118"/>
      <c r="X2207" s="118"/>
      <c r="Y2207" s="118"/>
      <c r="Z2207" s="118"/>
      <c r="AA2207" s="118"/>
      <c r="AB2207" s="118"/>
      <c r="AC2207" s="118"/>
    </row>
    <row r="2208" spans="1:29" s="101" customFormat="1" x14ac:dyDescent="0.3">
      <c r="A2208" s="114">
        <v>10909</v>
      </c>
      <c r="B2208" s="114" t="s">
        <v>1572</v>
      </c>
      <c r="C2208" s="114" t="s">
        <v>172</v>
      </c>
      <c r="D2208" s="114" t="s">
        <v>178</v>
      </c>
      <c r="E2208" s="114" t="s">
        <v>179</v>
      </c>
      <c r="F2208" s="115">
        <v>46134</v>
      </c>
      <c r="G2208" s="114" t="s">
        <v>4387</v>
      </c>
      <c r="H2208" s="116">
        <v>2366000</v>
      </c>
      <c r="I2208" s="116">
        <v>1774500</v>
      </c>
      <c r="J2208" s="116"/>
      <c r="K2208" s="116">
        <f t="shared" ref="K2208:K2213" si="155">I2208-J2208</f>
        <v>1774500</v>
      </c>
      <c r="L2208" s="116">
        <v>1774500</v>
      </c>
      <c r="M2208" s="116">
        <v>0</v>
      </c>
      <c r="N2208" s="116">
        <v>0</v>
      </c>
      <c r="O2208" s="116">
        <v>0</v>
      </c>
      <c r="P2208" s="120">
        <v>0</v>
      </c>
      <c r="Q2208" s="27" t="str">
        <f>IF(G2208="01 Jan 1900","Unregistered","Registered")</f>
        <v>Registered</v>
      </c>
      <c r="R2208" s="121">
        <f>I2208/H2208</f>
        <v>0.75</v>
      </c>
      <c r="S2208" s="118"/>
      <c r="T2208" s="117">
        <f t="shared" si="153"/>
        <v>1774500</v>
      </c>
      <c r="U2208" s="117">
        <f t="shared" si="154"/>
        <v>0</v>
      </c>
      <c r="V2208" s="118"/>
      <c r="W2208" s="118"/>
      <c r="X2208" s="118"/>
      <c r="Y2208" s="118"/>
      <c r="Z2208" s="118"/>
      <c r="AA2208" s="118"/>
      <c r="AB2208" s="118"/>
      <c r="AC2208" s="118"/>
    </row>
    <row r="2209" spans="1:29" x14ac:dyDescent="0.3">
      <c r="A2209" s="114">
        <v>10910</v>
      </c>
      <c r="B2209" s="114" t="s">
        <v>1572</v>
      </c>
      <c r="C2209" s="114" t="s">
        <v>172</v>
      </c>
      <c r="D2209" s="114" t="s">
        <v>180</v>
      </c>
      <c r="E2209" s="114" t="s">
        <v>181</v>
      </c>
      <c r="F2209" s="115">
        <v>46114</v>
      </c>
      <c r="G2209" s="114" t="s">
        <v>9623</v>
      </c>
      <c r="H2209" s="116">
        <v>2366000</v>
      </c>
      <c r="I2209" s="116">
        <v>0</v>
      </c>
      <c r="J2209" s="116"/>
      <c r="K2209" s="116">
        <f t="shared" si="155"/>
        <v>0</v>
      </c>
      <c r="L2209" s="116">
        <v>0</v>
      </c>
      <c r="M2209" s="116">
        <v>0</v>
      </c>
      <c r="N2209" s="116">
        <v>0</v>
      </c>
      <c r="O2209" s="116">
        <v>0</v>
      </c>
      <c r="P2209" s="120">
        <v>0</v>
      </c>
      <c r="Q2209" s="27" t="str">
        <f>IF(G2209="01 Jan 1900","Unregistered","Registered")</f>
        <v>Registered</v>
      </c>
      <c r="R2209" s="121">
        <f>I2209/H2209</f>
        <v>0</v>
      </c>
      <c r="T2209" s="117">
        <f t="shared" si="153"/>
        <v>0</v>
      </c>
      <c r="U2209" s="117">
        <f t="shared" si="154"/>
        <v>0</v>
      </c>
    </row>
    <row r="2210" spans="1:29" s="101" customFormat="1" x14ac:dyDescent="0.3">
      <c r="A2210" s="114">
        <v>10911</v>
      </c>
      <c r="B2210" s="114" t="s">
        <v>1572</v>
      </c>
      <c r="C2210" s="114" t="s">
        <v>172</v>
      </c>
      <c r="D2210" s="114" t="s">
        <v>182</v>
      </c>
      <c r="E2210" s="114" t="s">
        <v>183</v>
      </c>
      <c r="F2210" s="115">
        <v>46120</v>
      </c>
      <c r="G2210" s="114" t="s">
        <v>1429</v>
      </c>
      <c r="H2210" s="116">
        <v>2409800</v>
      </c>
      <c r="I2210" s="116">
        <v>1494076</v>
      </c>
      <c r="J2210" s="116"/>
      <c r="K2210" s="116">
        <f t="shared" si="155"/>
        <v>1494076</v>
      </c>
      <c r="L2210" s="116">
        <v>1494076</v>
      </c>
      <c r="M2210" s="116">
        <v>0</v>
      </c>
      <c r="N2210" s="116">
        <v>0</v>
      </c>
      <c r="O2210" s="116">
        <v>0</v>
      </c>
      <c r="P2210" s="120">
        <v>0</v>
      </c>
      <c r="Q2210" s="27" t="str">
        <f>IF(G2210="01 Jan 1900","Unregistered","Registered")</f>
        <v>Registered</v>
      </c>
      <c r="R2210" s="121">
        <f>I2210/H2210</f>
        <v>0.62</v>
      </c>
      <c r="S2210" s="118"/>
      <c r="T2210" s="117">
        <f t="shared" si="153"/>
        <v>1494076</v>
      </c>
      <c r="U2210" s="117">
        <f t="shared" si="154"/>
        <v>0</v>
      </c>
      <c r="V2210" s="118"/>
      <c r="W2210" s="118"/>
      <c r="X2210" s="118"/>
      <c r="Y2210" s="118"/>
      <c r="Z2210" s="118"/>
      <c r="AA2210" s="118"/>
      <c r="AB2210" s="118"/>
      <c r="AC2210" s="118"/>
    </row>
    <row r="2211" spans="1:29" s="101" customFormat="1" x14ac:dyDescent="0.3">
      <c r="A2211" s="99">
        <v>10340</v>
      </c>
      <c r="B2211" s="99" t="s">
        <v>1572</v>
      </c>
      <c r="C2211" s="99" t="s">
        <v>172</v>
      </c>
      <c r="D2211" s="99" t="s">
        <v>9839</v>
      </c>
      <c r="E2211" s="99" t="s">
        <v>173</v>
      </c>
      <c r="F2211" s="100">
        <v>45961</v>
      </c>
      <c r="G2211" s="99" t="s">
        <v>1898</v>
      </c>
      <c r="H2211" s="96">
        <v>4781250</v>
      </c>
      <c r="I2211" s="96">
        <f t="shared" ref="I2211:I2213" si="156">H2211*R2211</f>
        <v>2964375</v>
      </c>
      <c r="J2211" s="96">
        <v>289063</v>
      </c>
      <c r="K2211" s="96">
        <f t="shared" si="155"/>
        <v>2675312</v>
      </c>
      <c r="L2211" s="97">
        <f>IF(AND($S2211&gt;=0,$S2211&lt;=30),$K2211,0)</f>
        <v>0</v>
      </c>
      <c r="M2211" s="97">
        <f>IF(AND($S2211&gt;=31,$S2211&lt;=60),$K2211,0)</f>
        <v>0</v>
      </c>
      <c r="N2211" s="97">
        <f>IF(AND($S2211&gt;=61,$S2211&lt;=90),$K2211,0)</f>
        <v>0</v>
      </c>
      <c r="O2211" s="97">
        <f>IF(AND($S2211&gt;=91,$S2211&lt;=120),$K2211,0)</f>
        <v>0</v>
      </c>
      <c r="P2211" s="98">
        <f>IF($S2211&gt;120,$K2211,0)</f>
        <v>2675312</v>
      </c>
      <c r="Q2211" s="101" t="str">
        <f>IF(G2211="01 Jan 1900","Unregistered","Registered")</f>
        <v>Unregistered</v>
      </c>
      <c r="R2211" s="123">
        <v>0.62</v>
      </c>
      <c r="S2211" s="95">
        <f>DATE(2026,4,30)-F2211</f>
        <v>181</v>
      </c>
    </row>
    <row r="2212" spans="1:29" s="101" customFormat="1" x14ac:dyDescent="0.3">
      <c r="A2212" s="99">
        <v>10200</v>
      </c>
      <c r="B2212" s="99" t="s">
        <v>1572</v>
      </c>
      <c r="C2212" s="99" t="s">
        <v>172</v>
      </c>
      <c r="D2212" s="99" t="s">
        <v>9593</v>
      </c>
      <c r="E2212" s="99" t="s">
        <v>9594</v>
      </c>
      <c r="F2212" s="100">
        <v>45911</v>
      </c>
      <c r="G2212" s="99" t="s">
        <v>1898</v>
      </c>
      <c r="H2212" s="96">
        <v>4870560</v>
      </c>
      <c r="I2212" s="96">
        <f t="shared" si="156"/>
        <v>3019747.2</v>
      </c>
      <c r="J2212" s="96">
        <v>100000</v>
      </c>
      <c r="K2212" s="96">
        <f t="shared" si="155"/>
        <v>2919747.2</v>
      </c>
      <c r="L2212" s="97">
        <f>IF(AND($S2212&gt;=0,$S2212&lt;=30),$K2212,0)</f>
        <v>0</v>
      </c>
      <c r="M2212" s="97">
        <f>IF(AND($S2212&gt;=31,$S2212&lt;=60),$K2212,0)</f>
        <v>0</v>
      </c>
      <c r="N2212" s="97">
        <f>IF(AND($S2212&gt;=61,$S2212&lt;=90),$K2212,0)</f>
        <v>0</v>
      </c>
      <c r="O2212" s="97">
        <f>IF(AND($S2212&gt;=91,$S2212&lt;=120),$K2212,0)</f>
        <v>0</v>
      </c>
      <c r="P2212" s="98">
        <f>IF($S2212&gt;120,$K2212,0)</f>
        <v>2919747.2</v>
      </c>
      <c r="Q2212" s="101" t="str">
        <f>IF(G2212="01 Jan 1900","Unregistered","Registered")</f>
        <v>Unregistered</v>
      </c>
      <c r="R2212" s="123">
        <v>0.62</v>
      </c>
      <c r="S2212" s="95">
        <f>DATE(2026,4,30)-F2212</f>
        <v>231</v>
      </c>
    </row>
    <row r="2213" spans="1:29" x14ac:dyDescent="0.3">
      <c r="A2213" s="99">
        <v>10372</v>
      </c>
      <c r="B2213" s="99" t="s">
        <v>1572</v>
      </c>
      <c r="C2213" s="99" t="s">
        <v>172</v>
      </c>
      <c r="D2213" s="99" t="s">
        <v>9895</v>
      </c>
      <c r="E2213" s="99" t="s">
        <v>9896</v>
      </c>
      <c r="F2213" s="100">
        <v>45833</v>
      </c>
      <c r="G2213" s="99" t="s">
        <v>1898</v>
      </c>
      <c r="H2213" s="96">
        <v>4495000</v>
      </c>
      <c r="I2213" s="96">
        <f t="shared" si="156"/>
        <v>2786900</v>
      </c>
      <c r="J2213" s="96">
        <v>415000</v>
      </c>
      <c r="K2213" s="96">
        <f t="shared" si="155"/>
        <v>2371900</v>
      </c>
      <c r="L2213" s="97">
        <f>IF(AND($S2213&gt;=0,$S2213&lt;=30),$K2213,0)</f>
        <v>0</v>
      </c>
      <c r="M2213" s="97">
        <f>IF(AND($S2213&gt;=31,$S2213&lt;=60),$K2213,0)</f>
        <v>0</v>
      </c>
      <c r="N2213" s="97">
        <f>IF(AND($S2213&gt;=61,$S2213&lt;=90),$K2213,0)</f>
        <v>0</v>
      </c>
      <c r="O2213" s="97">
        <f>IF(AND($S2213&gt;=91,$S2213&lt;=120),$K2213,0)</f>
        <v>0</v>
      </c>
      <c r="P2213" s="98">
        <f>IF($S2213&gt;120,$K2213,0)</f>
        <v>2371900</v>
      </c>
      <c r="Q2213" s="101" t="str">
        <f>IF(G2213="01 Jan 1900","Unregistered","Registered")</f>
        <v>Unregistered</v>
      </c>
      <c r="R2213" s="123">
        <v>0.62</v>
      </c>
      <c r="S2213" s="95">
        <f>DATE(2026,4,30)-F2213</f>
        <v>309</v>
      </c>
      <c r="T2213" s="101"/>
      <c r="U2213" s="101"/>
      <c r="V2213" s="101"/>
      <c r="W2213" s="101"/>
      <c r="X2213" s="101"/>
      <c r="Y2213" s="101"/>
      <c r="Z2213" s="101"/>
      <c r="AA2213" s="101"/>
      <c r="AB2213" s="101"/>
      <c r="AC2213" s="101"/>
    </row>
    <row r="2214" spans="1:29" x14ac:dyDescent="0.3">
      <c r="A2214" s="99">
        <v>10442</v>
      </c>
      <c r="B2214" s="99" t="s">
        <v>291</v>
      </c>
      <c r="C2214" s="99" t="s">
        <v>292</v>
      </c>
      <c r="D2214" s="99" t="s">
        <v>9999</v>
      </c>
      <c r="E2214" s="99" t="s">
        <v>10000</v>
      </c>
      <c r="F2214" s="100">
        <v>46111</v>
      </c>
      <c r="G2214" s="99" t="s">
        <v>1898</v>
      </c>
      <c r="H2214" s="96">
        <v>9328592</v>
      </c>
      <c r="I2214" s="96">
        <v>0</v>
      </c>
      <c r="J2214" s="96">
        <v>932859</v>
      </c>
      <c r="K2214" s="96">
        <v>-932859</v>
      </c>
      <c r="L2214" s="96">
        <v>0</v>
      </c>
      <c r="M2214" s="96">
        <v>0</v>
      </c>
      <c r="N2214" s="96">
        <v>0</v>
      </c>
      <c r="O2214" s="96">
        <v>0</v>
      </c>
      <c r="P2214" s="122">
        <v>0</v>
      </c>
      <c r="Q2214" s="101" t="str">
        <f>IF(G2214="01 Jan 1900","Unregistered","Registered")</f>
        <v>Unregistered</v>
      </c>
      <c r="R2214" s="123"/>
      <c r="S2214" s="95"/>
      <c r="T2214" s="101"/>
      <c r="U2214" s="101"/>
      <c r="V2214" s="101"/>
      <c r="W2214" s="101"/>
      <c r="X2214" s="101"/>
      <c r="Y2214" s="101"/>
      <c r="Z2214" s="101"/>
      <c r="AA2214" s="101"/>
      <c r="AB2214" s="101"/>
      <c r="AC2214" s="101"/>
    </row>
    <row r="2215" spans="1:29" x14ac:dyDescent="0.3">
      <c r="A2215" s="114">
        <v>275</v>
      </c>
      <c r="B2215" s="114" t="s">
        <v>291</v>
      </c>
      <c r="C2215" s="114" t="s">
        <v>292</v>
      </c>
      <c r="D2215" s="114" t="s">
        <v>2051</v>
      </c>
      <c r="E2215" s="114" t="s">
        <v>2052</v>
      </c>
      <c r="F2215" s="115">
        <v>46073</v>
      </c>
      <c r="G2215" s="114" t="s">
        <v>1583</v>
      </c>
      <c r="H2215" s="116">
        <v>7776000</v>
      </c>
      <c r="I2215" s="116">
        <v>2332800</v>
      </c>
      <c r="J2215" s="116">
        <v>200000</v>
      </c>
      <c r="K2215" s="116">
        <v>2132800</v>
      </c>
      <c r="L2215" s="116">
        <v>0</v>
      </c>
      <c r="M2215" s="116">
        <v>2132800</v>
      </c>
      <c r="N2215" s="116">
        <v>0</v>
      </c>
      <c r="O2215" s="116">
        <v>0</v>
      </c>
      <c r="P2215" s="120">
        <v>0</v>
      </c>
      <c r="Q2215" s="27" t="str">
        <f>IF(G2215="01 Jan 1900","Unregistered","Registered")</f>
        <v>Registered</v>
      </c>
      <c r="R2215" s="121">
        <f>I2215/H2215</f>
        <v>0.3</v>
      </c>
      <c r="T2215" s="117">
        <f t="shared" ref="T2215:T2228" si="157">L2215+M2215+N2215+O2215+P2215</f>
        <v>2132800</v>
      </c>
      <c r="U2215" s="117">
        <f t="shared" ref="U2215:U2228" si="158">K2215-T2215</f>
        <v>0</v>
      </c>
    </row>
    <row r="2216" spans="1:29" x14ac:dyDescent="0.3">
      <c r="A2216" s="114">
        <v>303</v>
      </c>
      <c r="B2216" s="114" t="s">
        <v>291</v>
      </c>
      <c r="C2216" s="114" t="s">
        <v>292</v>
      </c>
      <c r="D2216" s="114" t="s">
        <v>2115</v>
      </c>
      <c r="E2216" s="114" t="s">
        <v>2116</v>
      </c>
      <c r="F2216" s="115">
        <v>46091</v>
      </c>
      <c r="G2216" s="114" t="s">
        <v>1545</v>
      </c>
      <c r="H2216" s="116">
        <v>9666400</v>
      </c>
      <c r="I2216" s="116">
        <v>2899920</v>
      </c>
      <c r="J2216" s="116">
        <v>1063280</v>
      </c>
      <c r="K2216" s="116">
        <v>1836640</v>
      </c>
      <c r="L2216" s="116">
        <v>0</v>
      </c>
      <c r="M2216" s="116">
        <v>1836640</v>
      </c>
      <c r="N2216" s="116">
        <v>0</v>
      </c>
      <c r="O2216" s="116">
        <v>0</v>
      </c>
      <c r="P2216" s="120">
        <v>0</v>
      </c>
      <c r="Q2216" s="27" t="str">
        <f>IF(G2216="01 Jan 1900","Unregistered","Registered")</f>
        <v>Registered</v>
      </c>
      <c r="R2216" s="121">
        <f>I2216/H2216</f>
        <v>0.3</v>
      </c>
      <c r="T2216" s="117">
        <f t="shared" si="157"/>
        <v>1836640</v>
      </c>
      <c r="U2216" s="117">
        <f t="shared" si="158"/>
        <v>0</v>
      </c>
    </row>
    <row r="2217" spans="1:29" x14ac:dyDescent="0.3">
      <c r="A2217" s="114">
        <v>357</v>
      </c>
      <c r="B2217" s="114" t="s">
        <v>291</v>
      </c>
      <c r="C2217" s="114" t="s">
        <v>292</v>
      </c>
      <c r="D2217" s="114" t="s">
        <v>2241</v>
      </c>
      <c r="E2217" s="114" t="s">
        <v>2242</v>
      </c>
      <c r="F2217" s="115">
        <v>46022</v>
      </c>
      <c r="G2217" s="114" t="s">
        <v>1492</v>
      </c>
      <c r="H2217" s="116">
        <v>7667450</v>
      </c>
      <c r="I2217" s="116">
        <v>2300235</v>
      </c>
      <c r="J2217" s="116">
        <v>766745</v>
      </c>
      <c r="K2217" s="116">
        <v>1533490</v>
      </c>
      <c r="L2217" s="116">
        <v>1533490</v>
      </c>
      <c r="M2217" s="116">
        <v>0</v>
      </c>
      <c r="N2217" s="116">
        <v>0</v>
      </c>
      <c r="O2217" s="116">
        <v>0</v>
      </c>
      <c r="P2217" s="120">
        <v>0</v>
      </c>
      <c r="Q2217" s="27" t="str">
        <f>IF(G2217="01 Jan 1900","Unregistered","Registered")</f>
        <v>Registered</v>
      </c>
      <c r="R2217" s="121">
        <f>I2217/H2217</f>
        <v>0.3</v>
      </c>
      <c r="T2217" s="117">
        <f t="shared" si="157"/>
        <v>1533490</v>
      </c>
      <c r="U2217" s="117">
        <f t="shared" si="158"/>
        <v>0</v>
      </c>
    </row>
    <row r="2218" spans="1:29" x14ac:dyDescent="0.3">
      <c r="A2218" s="114">
        <v>598</v>
      </c>
      <c r="B2218" s="114" t="s">
        <v>291</v>
      </c>
      <c r="C2218" s="114" t="s">
        <v>292</v>
      </c>
      <c r="D2218" s="114" t="s">
        <v>2812</v>
      </c>
      <c r="E2218" s="114" t="s">
        <v>2813</v>
      </c>
      <c r="F2218" s="115">
        <v>46022</v>
      </c>
      <c r="G2218" s="114" t="s">
        <v>1615</v>
      </c>
      <c r="H2218" s="116">
        <v>5192857</v>
      </c>
      <c r="I2218" s="116">
        <v>1298215</v>
      </c>
      <c r="J2218" s="116">
        <v>571215</v>
      </c>
      <c r="K2218" s="116">
        <v>727000</v>
      </c>
      <c r="L2218" s="116">
        <v>0</v>
      </c>
      <c r="M2218" s="116">
        <v>727000</v>
      </c>
      <c r="N2218" s="116">
        <v>0</v>
      </c>
      <c r="O2218" s="116">
        <v>0</v>
      </c>
      <c r="P2218" s="120">
        <v>0</v>
      </c>
      <c r="Q2218" s="27" t="str">
        <f>IF(G2218="01 Jan 1900","Unregistered","Registered")</f>
        <v>Registered</v>
      </c>
      <c r="R2218" s="121">
        <f>I2218/H2218</f>
        <v>0.25000014442916491</v>
      </c>
      <c r="T2218" s="117">
        <f t="shared" si="157"/>
        <v>727000</v>
      </c>
      <c r="U2218" s="117">
        <f t="shared" si="158"/>
        <v>0</v>
      </c>
    </row>
    <row r="2219" spans="1:29" x14ac:dyDescent="0.3">
      <c r="A2219" s="114">
        <v>786</v>
      </c>
      <c r="B2219" s="114" t="s">
        <v>291</v>
      </c>
      <c r="C2219" s="114" t="s">
        <v>292</v>
      </c>
      <c r="D2219" s="114" t="s">
        <v>3273</v>
      </c>
      <c r="E2219" s="114" t="s">
        <v>3274</v>
      </c>
      <c r="F2219" s="115">
        <v>45869</v>
      </c>
      <c r="G2219" s="114" t="s">
        <v>3275</v>
      </c>
      <c r="H2219" s="116">
        <v>6918000</v>
      </c>
      <c r="I2219" s="116">
        <v>2075400</v>
      </c>
      <c r="J2219" s="116">
        <v>1549600</v>
      </c>
      <c r="K2219" s="116">
        <v>525800</v>
      </c>
      <c r="L2219" s="116">
        <v>0</v>
      </c>
      <c r="M2219" s="116">
        <v>0</v>
      </c>
      <c r="N2219" s="116">
        <v>0</v>
      </c>
      <c r="O2219" s="116">
        <v>0</v>
      </c>
      <c r="P2219" s="120">
        <v>525800</v>
      </c>
      <c r="Q2219" s="27" t="str">
        <f>IF(G2219="01 Jan 1900","Unregistered","Registered")</f>
        <v>Registered</v>
      </c>
      <c r="R2219" s="121">
        <f>I2219/H2219</f>
        <v>0.3</v>
      </c>
      <c r="T2219" s="117">
        <f t="shared" si="157"/>
        <v>525800</v>
      </c>
      <c r="U2219" s="117">
        <f t="shared" si="158"/>
        <v>0</v>
      </c>
    </row>
    <row r="2220" spans="1:29" x14ac:dyDescent="0.3">
      <c r="A2220" s="114">
        <v>1216</v>
      </c>
      <c r="B2220" s="114" t="s">
        <v>291</v>
      </c>
      <c r="C2220" s="114" t="s">
        <v>292</v>
      </c>
      <c r="D2220" s="114" t="s">
        <v>4270</v>
      </c>
      <c r="E2220" s="114" t="s">
        <v>4271</v>
      </c>
      <c r="F2220" s="115">
        <v>45853</v>
      </c>
      <c r="G2220" s="114" t="s">
        <v>2505</v>
      </c>
      <c r="H2220" s="116">
        <v>8599107</v>
      </c>
      <c r="I2220" s="116">
        <v>2579732</v>
      </c>
      <c r="J2220" s="116">
        <v>2379732</v>
      </c>
      <c r="K2220" s="116">
        <v>200000</v>
      </c>
      <c r="L2220" s="116">
        <v>0</v>
      </c>
      <c r="M2220" s="116">
        <v>0</v>
      </c>
      <c r="N2220" s="116">
        <v>0</v>
      </c>
      <c r="O2220" s="116">
        <v>0</v>
      </c>
      <c r="P2220" s="120">
        <v>200000</v>
      </c>
      <c r="Q2220" s="27" t="str">
        <f>IF(G2220="01 Jan 1900","Unregistered","Registered")</f>
        <v>Registered</v>
      </c>
      <c r="R2220" s="121">
        <f>I2220/H2220</f>
        <v>0.29999998837088548</v>
      </c>
      <c r="T2220" s="117">
        <f t="shared" si="157"/>
        <v>200000</v>
      </c>
      <c r="U2220" s="117">
        <f t="shared" si="158"/>
        <v>0</v>
      </c>
    </row>
    <row r="2221" spans="1:29" x14ac:dyDescent="0.3">
      <c r="A2221" s="114">
        <v>1485</v>
      </c>
      <c r="B2221" s="114" t="s">
        <v>291</v>
      </c>
      <c r="C2221" s="114" t="s">
        <v>292</v>
      </c>
      <c r="D2221" s="114" t="s">
        <v>4813</v>
      </c>
      <c r="E2221" s="114" t="s">
        <v>4814</v>
      </c>
      <c r="F2221" s="115">
        <v>45986</v>
      </c>
      <c r="G2221" s="114" t="s">
        <v>2802</v>
      </c>
      <c r="H2221" s="116">
        <v>7548214</v>
      </c>
      <c r="I2221" s="116">
        <v>2264464</v>
      </c>
      <c r="J2221" s="116">
        <v>2250821</v>
      </c>
      <c r="K2221" s="116">
        <v>13643</v>
      </c>
      <c r="L2221" s="116">
        <v>0</v>
      </c>
      <c r="M2221" s="116">
        <v>0</v>
      </c>
      <c r="N2221" s="116">
        <v>0</v>
      </c>
      <c r="O2221" s="116">
        <v>0</v>
      </c>
      <c r="P2221" s="120">
        <v>13643</v>
      </c>
      <c r="Q2221" s="27" t="str">
        <f>IF(G2221="01 Jan 1900","Unregistered","Registered")</f>
        <v>Registered</v>
      </c>
      <c r="R2221" s="121">
        <f>I2221/H2221</f>
        <v>0.29999997350366592</v>
      </c>
      <c r="T2221" s="117">
        <f t="shared" si="157"/>
        <v>13643</v>
      </c>
      <c r="U2221" s="117">
        <f t="shared" si="158"/>
        <v>0</v>
      </c>
    </row>
    <row r="2222" spans="1:29" x14ac:dyDescent="0.3">
      <c r="A2222" s="114">
        <v>1502</v>
      </c>
      <c r="B2222" s="114" t="s">
        <v>291</v>
      </c>
      <c r="C2222" s="114" t="s">
        <v>292</v>
      </c>
      <c r="D2222" s="114" t="s">
        <v>4840</v>
      </c>
      <c r="E2222" s="114" t="s">
        <v>4841</v>
      </c>
      <c r="F2222" s="115">
        <v>45869</v>
      </c>
      <c r="G2222" s="114" t="s">
        <v>2123</v>
      </c>
      <c r="H2222" s="116">
        <v>7496064</v>
      </c>
      <c r="I2222" s="116">
        <v>2248819</v>
      </c>
      <c r="J2222" s="116">
        <v>2248560</v>
      </c>
      <c r="K2222" s="116">
        <v>259</v>
      </c>
      <c r="L2222" s="116">
        <v>0</v>
      </c>
      <c r="M2222" s="116">
        <v>0</v>
      </c>
      <c r="N2222" s="116">
        <v>0</v>
      </c>
      <c r="O2222" s="116">
        <v>0</v>
      </c>
      <c r="P2222" s="120">
        <v>259</v>
      </c>
      <c r="Q2222" s="27" t="str">
        <f>IF(G2222="01 Jan 1900","Unregistered","Registered")</f>
        <v>Registered</v>
      </c>
      <c r="R2222" s="121">
        <f>I2222/H2222</f>
        <v>0.29999997331933131</v>
      </c>
      <c r="T2222" s="117">
        <f t="shared" si="157"/>
        <v>259</v>
      </c>
      <c r="U2222" s="117">
        <f t="shared" si="158"/>
        <v>0</v>
      </c>
    </row>
    <row r="2223" spans="1:29" x14ac:dyDescent="0.3">
      <c r="A2223" s="114">
        <v>7692</v>
      </c>
      <c r="B2223" s="114" t="s">
        <v>291</v>
      </c>
      <c r="C2223" s="114" t="s">
        <v>292</v>
      </c>
      <c r="D2223" s="114" t="s">
        <v>8302</v>
      </c>
      <c r="E2223" s="114" t="s">
        <v>8303</v>
      </c>
      <c r="F2223" s="115">
        <v>45853</v>
      </c>
      <c r="G2223" s="114" t="s">
        <v>2505</v>
      </c>
      <c r="H2223" s="116">
        <v>7660800</v>
      </c>
      <c r="I2223" s="116">
        <v>2298240</v>
      </c>
      <c r="J2223" s="116">
        <v>2298240</v>
      </c>
      <c r="K2223" s="116">
        <v>0</v>
      </c>
      <c r="L2223" s="116">
        <v>0</v>
      </c>
      <c r="M2223" s="116">
        <v>0</v>
      </c>
      <c r="N2223" s="116">
        <v>0</v>
      </c>
      <c r="O2223" s="116">
        <v>0</v>
      </c>
      <c r="P2223" s="120">
        <v>0</v>
      </c>
      <c r="Q2223" s="27" t="str">
        <f>IF(G2223="01 Jan 1900","Unregistered","Registered")</f>
        <v>Registered</v>
      </c>
      <c r="R2223" s="121">
        <f>I2223/H2223</f>
        <v>0.3</v>
      </c>
      <c r="T2223" s="117">
        <f t="shared" si="157"/>
        <v>0</v>
      </c>
      <c r="U2223" s="117">
        <f t="shared" si="158"/>
        <v>0</v>
      </c>
    </row>
    <row r="2224" spans="1:29" x14ac:dyDescent="0.3">
      <c r="A2224" s="114">
        <v>7693</v>
      </c>
      <c r="B2224" s="114" t="s">
        <v>291</v>
      </c>
      <c r="C2224" s="114" t="s">
        <v>292</v>
      </c>
      <c r="D2224" s="114" t="s">
        <v>8304</v>
      </c>
      <c r="E2224" s="114" t="s">
        <v>8305</v>
      </c>
      <c r="F2224" s="115">
        <v>45980</v>
      </c>
      <c r="G2224" s="114" t="s">
        <v>3254</v>
      </c>
      <c r="H2224" s="116">
        <v>9558036</v>
      </c>
      <c r="I2224" s="116">
        <v>2867411</v>
      </c>
      <c r="J2224" s="116">
        <v>2867411</v>
      </c>
      <c r="K2224" s="116">
        <v>0</v>
      </c>
      <c r="L2224" s="116">
        <v>0</v>
      </c>
      <c r="M2224" s="116">
        <v>0</v>
      </c>
      <c r="N2224" s="116">
        <v>0</v>
      </c>
      <c r="O2224" s="116">
        <v>0</v>
      </c>
      <c r="P2224" s="120">
        <v>0</v>
      </c>
      <c r="Q2224" s="27" t="str">
        <f>IF(G2224="01 Jan 1900","Unregistered","Registered")</f>
        <v>Registered</v>
      </c>
      <c r="R2224" s="121">
        <f>I2224/H2224</f>
        <v>0.30000002092480088</v>
      </c>
      <c r="T2224" s="117">
        <f t="shared" si="157"/>
        <v>0</v>
      </c>
      <c r="U2224" s="117">
        <f t="shared" si="158"/>
        <v>0</v>
      </c>
    </row>
    <row r="2225" spans="1:29" x14ac:dyDescent="0.3">
      <c r="A2225" s="114">
        <v>7694</v>
      </c>
      <c r="B2225" s="114" t="s">
        <v>291</v>
      </c>
      <c r="C2225" s="114" t="s">
        <v>292</v>
      </c>
      <c r="D2225" s="114" t="s">
        <v>8306</v>
      </c>
      <c r="E2225" s="114" t="s">
        <v>8307</v>
      </c>
      <c r="F2225" s="115">
        <v>46022</v>
      </c>
      <c r="G2225" s="114" t="s">
        <v>1875</v>
      </c>
      <c r="H2225" s="116">
        <v>5762500</v>
      </c>
      <c r="I2225" s="116">
        <v>1728750</v>
      </c>
      <c r="J2225" s="116">
        <v>1728750</v>
      </c>
      <c r="K2225" s="116">
        <v>0</v>
      </c>
      <c r="L2225" s="116">
        <v>0</v>
      </c>
      <c r="M2225" s="116">
        <v>0</v>
      </c>
      <c r="N2225" s="116">
        <v>0</v>
      </c>
      <c r="O2225" s="116">
        <v>0</v>
      </c>
      <c r="P2225" s="120">
        <v>0</v>
      </c>
      <c r="Q2225" s="27" t="str">
        <f>IF(G2225="01 Jan 1900","Unregistered","Registered")</f>
        <v>Registered</v>
      </c>
      <c r="R2225" s="121">
        <f>I2225/H2225</f>
        <v>0.3</v>
      </c>
      <c r="T2225" s="117">
        <f t="shared" si="157"/>
        <v>0</v>
      </c>
      <c r="U2225" s="117">
        <f t="shared" si="158"/>
        <v>0</v>
      </c>
    </row>
    <row r="2226" spans="1:29" x14ac:dyDescent="0.3">
      <c r="A2226" s="114">
        <v>10130</v>
      </c>
      <c r="B2226" s="114" t="s">
        <v>291</v>
      </c>
      <c r="C2226" s="114" t="s">
        <v>292</v>
      </c>
      <c r="D2226" s="114" t="s">
        <v>9488</v>
      </c>
      <c r="E2226" s="114" t="s">
        <v>9489</v>
      </c>
      <c r="F2226" s="115">
        <v>45980</v>
      </c>
      <c r="G2226" s="114" t="s">
        <v>2802</v>
      </c>
      <c r="H2226" s="116">
        <v>7201875</v>
      </c>
      <c r="I2226" s="116">
        <v>2160563</v>
      </c>
      <c r="J2226" s="116">
        <v>2232582</v>
      </c>
      <c r="K2226" s="116">
        <v>-72019</v>
      </c>
      <c r="L2226" s="116">
        <v>0</v>
      </c>
      <c r="M2226" s="116">
        <v>0</v>
      </c>
      <c r="N2226" s="116">
        <v>0</v>
      </c>
      <c r="O2226" s="116">
        <v>0</v>
      </c>
      <c r="P2226" s="120">
        <v>0</v>
      </c>
      <c r="Q2226" s="27" t="str">
        <f>IF(G2226="01 Jan 1900","Unregistered","Registered")</f>
        <v>Registered</v>
      </c>
      <c r="R2226" s="121">
        <f>I2226/H2226</f>
        <v>0.30000006942636465</v>
      </c>
      <c r="T2226" s="117">
        <f t="shared" si="157"/>
        <v>0</v>
      </c>
      <c r="U2226" s="117">
        <f t="shared" si="158"/>
        <v>-72019</v>
      </c>
    </row>
    <row r="2227" spans="1:29" x14ac:dyDescent="0.3">
      <c r="A2227" s="114">
        <v>10147</v>
      </c>
      <c r="B2227" s="114" t="s">
        <v>291</v>
      </c>
      <c r="C2227" s="114" t="s">
        <v>292</v>
      </c>
      <c r="D2227" s="114" t="s">
        <v>9524</v>
      </c>
      <c r="E2227" s="114" t="s">
        <v>9525</v>
      </c>
      <c r="F2227" s="115">
        <v>45853</v>
      </c>
      <c r="G2227" s="114" t="s">
        <v>2123</v>
      </c>
      <c r="H2227" s="116">
        <v>8813393</v>
      </c>
      <c r="I2227" s="116">
        <v>2644018</v>
      </c>
      <c r="J2227" s="116">
        <v>2732152</v>
      </c>
      <c r="K2227" s="116">
        <v>-88134</v>
      </c>
      <c r="L2227" s="116">
        <v>0</v>
      </c>
      <c r="M2227" s="116">
        <v>0</v>
      </c>
      <c r="N2227" s="116">
        <v>0</v>
      </c>
      <c r="O2227" s="116">
        <v>0</v>
      </c>
      <c r="P2227" s="120">
        <v>0</v>
      </c>
      <c r="Q2227" s="27" t="str">
        <f>IF(G2227="01 Jan 1900","Unregistered","Registered")</f>
        <v>Registered</v>
      </c>
      <c r="R2227" s="121">
        <f>I2227/H2227</f>
        <v>0.30000001134636795</v>
      </c>
      <c r="T2227" s="117">
        <f t="shared" si="157"/>
        <v>0</v>
      </c>
      <c r="U2227" s="117">
        <f t="shared" si="158"/>
        <v>-88134</v>
      </c>
    </row>
    <row r="2228" spans="1:29" x14ac:dyDescent="0.3">
      <c r="A2228" s="114">
        <v>10151</v>
      </c>
      <c r="B2228" s="114" t="s">
        <v>291</v>
      </c>
      <c r="C2228" s="114" t="s">
        <v>292</v>
      </c>
      <c r="D2228" s="114" t="s">
        <v>9532</v>
      </c>
      <c r="E2228" s="114" t="s">
        <v>9533</v>
      </c>
      <c r="F2228" s="115">
        <v>45929</v>
      </c>
      <c r="G2228" s="114" t="s">
        <v>1889</v>
      </c>
      <c r="H2228" s="116">
        <v>8889286</v>
      </c>
      <c r="I2228" s="116">
        <v>2666786</v>
      </c>
      <c r="J2228" s="116">
        <v>2755678.6</v>
      </c>
      <c r="K2228" s="116">
        <v>-88892.6</v>
      </c>
      <c r="L2228" s="116">
        <v>0</v>
      </c>
      <c r="M2228" s="116">
        <v>0</v>
      </c>
      <c r="N2228" s="116">
        <v>0</v>
      </c>
      <c r="O2228" s="116">
        <v>0</v>
      </c>
      <c r="P2228" s="120">
        <v>0</v>
      </c>
      <c r="Q2228" s="27" t="str">
        <f>IF(G2228="01 Jan 1900","Unregistered","Registered")</f>
        <v>Registered</v>
      </c>
      <c r="R2228" s="121">
        <f>I2228/H2228</f>
        <v>0.30000002249899488</v>
      </c>
      <c r="T2228" s="117">
        <f t="shared" si="157"/>
        <v>0</v>
      </c>
      <c r="U2228" s="117">
        <f t="shared" si="158"/>
        <v>-88892.6</v>
      </c>
    </row>
    <row r="2229" spans="1:29" x14ac:dyDescent="0.3">
      <c r="A2229" s="99">
        <v>10393</v>
      </c>
      <c r="B2229" s="99" t="s">
        <v>1702</v>
      </c>
      <c r="C2229" s="99" t="s">
        <v>76</v>
      </c>
      <c r="D2229" s="99" t="s">
        <v>9922</v>
      </c>
      <c r="E2229" s="99" t="s">
        <v>10832</v>
      </c>
      <c r="F2229" s="100">
        <v>46081</v>
      </c>
      <c r="G2229" s="99" t="s">
        <v>1898</v>
      </c>
      <c r="H2229" s="96">
        <v>17968000</v>
      </c>
      <c r="I2229" s="96">
        <f t="shared" ref="I2229:I2230" si="159">H2229*R2229</f>
        <v>3593600</v>
      </c>
      <c r="J2229" s="96">
        <v>500000</v>
      </c>
      <c r="K2229" s="96">
        <f t="shared" ref="K2229:K2230" si="160">I2229-J2229</f>
        <v>3093600</v>
      </c>
      <c r="L2229" s="97">
        <f>IF(AND($S2229&gt;=0,$S2229&lt;=30),$K2229,0)</f>
        <v>0</v>
      </c>
      <c r="M2229" s="97">
        <f>IF(AND($S2229&gt;=31,$S2229&lt;=60),$K2229,0)</f>
        <v>0</v>
      </c>
      <c r="N2229" s="97">
        <f>IF(AND($S2229&gt;=61,$S2229&lt;=90),$K2229,0)</f>
        <v>3093600</v>
      </c>
      <c r="O2229" s="97">
        <f>IF(AND($S2229&gt;=91,$S2229&lt;=120),$K2229,0)</f>
        <v>0</v>
      </c>
      <c r="P2229" s="98">
        <f>IF($S2229&gt;120,$K2229,0)</f>
        <v>0</v>
      </c>
      <c r="Q2229" s="101" t="str">
        <f>IF(G2229="01 Jan 1900","Unregistered","Registered")</f>
        <v>Unregistered</v>
      </c>
      <c r="R2229" s="123">
        <v>0.2</v>
      </c>
      <c r="S2229" s="95">
        <f>DATE(2026,4,30)-F2229</f>
        <v>61</v>
      </c>
      <c r="T2229" s="101"/>
      <c r="U2229" s="101"/>
      <c r="V2229" s="101"/>
      <c r="W2229" s="101"/>
      <c r="X2229" s="101"/>
      <c r="Y2229" s="101"/>
      <c r="Z2229" s="101"/>
      <c r="AA2229" s="101"/>
      <c r="AB2229" s="101"/>
      <c r="AC2229" s="101"/>
    </row>
    <row r="2230" spans="1:29" x14ac:dyDescent="0.3">
      <c r="A2230" s="99">
        <v>11065</v>
      </c>
      <c r="B2230" s="99" t="s">
        <v>1702</v>
      </c>
      <c r="C2230" s="99" t="s">
        <v>76</v>
      </c>
      <c r="D2230" s="99" t="s">
        <v>10426</v>
      </c>
      <c r="E2230" s="99" t="s">
        <v>10870</v>
      </c>
      <c r="F2230" s="100">
        <v>45808</v>
      </c>
      <c r="G2230" s="99" t="s">
        <v>1898</v>
      </c>
      <c r="H2230" s="96">
        <v>17968000</v>
      </c>
      <c r="I2230" s="96">
        <f t="shared" si="159"/>
        <v>3593600</v>
      </c>
      <c r="J2230" s="96"/>
      <c r="K2230" s="96">
        <f t="shared" si="160"/>
        <v>3593600</v>
      </c>
      <c r="L2230" s="97">
        <f>IF(AND($S2230&gt;=0,$S2230&lt;=30),$K2230,0)</f>
        <v>0</v>
      </c>
      <c r="M2230" s="97">
        <f>IF(AND($S2230&gt;=31,$S2230&lt;=60),$K2230,0)</f>
        <v>0</v>
      </c>
      <c r="N2230" s="97">
        <f>IF(AND($S2230&gt;=61,$S2230&lt;=90),$K2230,0)</f>
        <v>0</v>
      </c>
      <c r="O2230" s="97">
        <f>IF(AND($S2230&gt;=91,$S2230&lt;=120),$K2230,0)</f>
        <v>0</v>
      </c>
      <c r="P2230" s="98">
        <f>IF($S2230&gt;120,$K2230,0)</f>
        <v>3593600</v>
      </c>
      <c r="Q2230" s="101" t="str">
        <f>IF(G2230="01 Jan 1900","Unregistered","Registered")</f>
        <v>Unregistered</v>
      </c>
      <c r="R2230" s="123">
        <v>0.2</v>
      </c>
      <c r="S2230" s="95">
        <f>DATE(2026,4,30)-F2230</f>
        <v>334</v>
      </c>
      <c r="T2230" s="101"/>
      <c r="U2230" s="101"/>
      <c r="V2230" s="101"/>
      <c r="W2230" s="101"/>
      <c r="X2230" s="101"/>
      <c r="Y2230" s="101"/>
      <c r="Z2230" s="101"/>
      <c r="AA2230" s="101"/>
      <c r="AB2230" s="101"/>
      <c r="AC2230" s="101"/>
    </row>
    <row r="2231" spans="1:29" x14ac:dyDescent="0.3">
      <c r="A2231" s="114">
        <v>135</v>
      </c>
      <c r="B2231" s="114" t="s">
        <v>1702</v>
      </c>
      <c r="C2231" s="114" t="s">
        <v>76</v>
      </c>
      <c r="D2231" s="114" t="s">
        <v>1703</v>
      </c>
      <c r="E2231" s="114" t="s">
        <v>10786</v>
      </c>
      <c r="F2231" s="115">
        <v>46034</v>
      </c>
      <c r="G2231" s="114" t="s">
        <v>1543</v>
      </c>
      <c r="H2231" s="116">
        <v>41000000</v>
      </c>
      <c r="I2231" s="116">
        <v>8200000</v>
      </c>
      <c r="J2231" s="116">
        <v>4100000</v>
      </c>
      <c r="K2231" s="116">
        <v>4100000</v>
      </c>
      <c r="L2231" s="116">
        <v>0</v>
      </c>
      <c r="M2231" s="116">
        <v>0</v>
      </c>
      <c r="N2231" s="116">
        <v>0</v>
      </c>
      <c r="O2231" s="116">
        <v>4100000</v>
      </c>
      <c r="P2231" s="120">
        <v>0</v>
      </c>
      <c r="Q2231" s="27" t="str">
        <f>IF(G2231="01 Jan 1900","Unregistered","Registered")</f>
        <v>Registered</v>
      </c>
      <c r="R2231" s="121">
        <f>I2231/H2231</f>
        <v>0.2</v>
      </c>
      <c r="T2231" s="117">
        <f t="shared" ref="T2231:T2240" si="161">L2231+M2231+N2231+O2231+P2231</f>
        <v>4100000</v>
      </c>
      <c r="U2231" s="117">
        <f t="shared" ref="U2231:U2240" si="162">K2231-T2231</f>
        <v>0</v>
      </c>
    </row>
    <row r="2232" spans="1:29" x14ac:dyDescent="0.3">
      <c r="A2232" s="114">
        <v>245</v>
      </c>
      <c r="B2232" s="114" t="s">
        <v>1702</v>
      </c>
      <c r="C2232" s="114" t="s">
        <v>76</v>
      </c>
      <c r="D2232" s="114" t="s">
        <v>1972</v>
      </c>
      <c r="E2232" s="114" t="s">
        <v>1973</v>
      </c>
      <c r="F2232" s="115">
        <v>45803</v>
      </c>
      <c r="G2232" s="114" t="s">
        <v>1974</v>
      </c>
      <c r="H2232" s="116">
        <v>26100000</v>
      </c>
      <c r="I2232" s="116">
        <v>6525000</v>
      </c>
      <c r="J2232" s="116">
        <v>4000000</v>
      </c>
      <c r="K2232" s="116">
        <v>2525000</v>
      </c>
      <c r="L2232" s="116">
        <v>0</v>
      </c>
      <c r="M2232" s="116">
        <v>0</v>
      </c>
      <c r="N2232" s="116">
        <v>0</v>
      </c>
      <c r="O2232" s="116">
        <v>0</v>
      </c>
      <c r="P2232" s="120">
        <v>2525000</v>
      </c>
      <c r="Q2232" s="27" t="str">
        <f>IF(G2232="01 Jan 1900","Unregistered","Registered")</f>
        <v>Registered</v>
      </c>
      <c r="R2232" s="121">
        <f>I2232/H2232</f>
        <v>0.25</v>
      </c>
      <c r="T2232" s="117">
        <f t="shared" si="161"/>
        <v>2525000</v>
      </c>
      <c r="U2232" s="117">
        <f t="shared" si="162"/>
        <v>0</v>
      </c>
    </row>
    <row r="2233" spans="1:29" x14ac:dyDescent="0.3">
      <c r="A2233" s="114">
        <v>281</v>
      </c>
      <c r="B2233" s="114" t="s">
        <v>1702</v>
      </c>
      <c r="C2233" s="114" t="s">
        <v>76</v>
      </c>
      <c r="D2233" s="114" t="s">
        <v>2064</v>
      </c>
      <c r="E2233" s="114" t="s">
        <v>10795</v>
      </c>
      <c r="F2233" s="115">
        <v>45688</v>
      </c>
      <c r="G2233" s="114" t="s">
        <v>1551</v>
      </c>
      <c r="H2233" s="116">
        <v>24318000</v>
      </c>
      <c r="I2233" s="116">
        <v>6079500</v>
      </c>
      <c r="J2233" s="116">
        <v>4000000</v>
      </c>
      <c r="K2233" s="116">
        <v>2079500</v>
      </c>
      <c r="L2233" s="116">
        <v>0</v>
      </c>
      <c r="M2233" s="116">
        <v>0</v>
      </c>
      <c r="N2233" s="116">
        <v>0</v>
      </c>
      <c r="O2233" s="116">
        <v>0</v>
      </c>
      <c r="P2233" s="120">
        <v>2079500</v>
      </c>
      <c r="Q2233" s="27" t="str">
        <f>IF(G2233="01 Jan 1900","Unregistered","Registered")</f>
        <v>Registered</v>
      </c>
      <c r="R2233" s="121">
        <f>I2233/H2233</f>
        <v>0.25</v>
      </c>
      <c r="T2233" s="117">
        <f t="shared" si="161"/>
        <v>2079500</v>
      </c>
      <c r="U2233" s="117">
        <f t="shared" si="162"/>
        <v>0</v>
      </c>
    </row>
    <row r="2234" spans="1:29" x14ac:dyDescent="0.3">
      <c r="A2234" s="114">
        <v>1272</v>
      </c>
      <c r="B2234" s="114" t="s">
        <v>1702</v>
      </c>
      <c r="C2234" s="114" t="s">
        <v>76</v>
      </c>
      <c r="D2234" s="114" t="s">
        <v>4389</v>
      </c>
      <c r="E2234" s="114" t="s">
        <v>10624</v>
      </c>
      <c r="F2234" s="115">
        <v>45688</v>
      </c>
      <c r="G2234" s="114" t="s">
        <v>1850</v>
      </c>
      <c r="H2234" s="116">
        <v>16613750</v>
      </c>
      <c r="I2234" s="116">
        <v>1661375</v>
      </c>
      <c r="J2234" s="116">
        <v>1515000</v>
      </c>
      <c r="K2234" s="116">
        <v>146375</v>
      </c>
      <c r="L2234" s="116">
        <v>0</v>
      </c>
      <c r="M2234" s="116">
        <v>0</v>
      </c>
      <c r="N2234" s="116">
        <v>0</v>
      </c>
      <c r="O2234" s="116">
        <v>0</v>
      </c>
      <c r="P2234" s="120">
        <v>146375</v>
      </c>
      <c r="Q2234" s="27" t="str">
        <f>IF(G2234="01 Jan 1900","Unregistered","Registered")</f>
        <v>Registered</v>
      </c>
      <c r="R2234" s="121">
        <f>I2234/H2234</f>
        <v>0.1</v>
      </c>
      <c r="T2234" s="117">
        <f t="shared" si="161"/>
        <v>146375</v>
      </c>
      <c r="U2234" s="117">
        <f t="shared" si="162"/>
        <v>0</v>
      </c>
    </row>
    <row r="2235" spans="1:29" x14ac:dyDescent="0.3">
      <c r="A2235" s="114">
        <v>8697</v>
      </c>
      <c r="B2235" s="114" t="s">
        <v>1702</v>
      </c>
      <c r="C2235" s="114" t="s">
        <v>76</v>
      </c>
      <c r="D2235" s="114" t="s">
        <v>8630</v>
      </c>
      <c r="E2235" s="114" t="s">
        <v>10837</v>
      </c>
      <c r="F2235" s="115">
        <v>45948</v>
      </c>
      <c r="G2235" s="114" t="s">
        <v>4419</v>
      </c>
      <c r="H2235" s="116">
        <v>23800000</v>
      </c>
      <c r="I2235" s="116">
        <v>2380000</v>
      </c>
      <c r="J2235" s="116">
        <v>2380000</v>
      </c>
      <c r="K2235" s="116">
        <v>0</v>
      </c>
      <c r="L2235" s="116">
        <v>0</v>
      </c>
      <c r="M2235" s="116">
        <v>0</v>
      </c>
      <c r="N2235" s="116">
        <v>0</v>
      </c>
      <c r="O2235" s="116">
        <v>0</v>
      </c>
      <c r="P2235" s="120">
        <v>0</v>
      </c>
      <c r="Q2235" s="27" t="str">
        <f>IF(G2235="01 Jan 1900","Unregistered","Registered")</f>
        <v>Registered</v>
      </c>
      <c r="R2235" s="121">
        <f>I2235/H2235</f>
        <v>0.1</v>
      </c>
      <c r="T2235" s="117">
        <f t="shared" si="161"/>
        <v>0</v>
      </c>
      <c r="U2235" s="117">
        <f t="shared" si="162"/>
        <v>0</v>
      </c>
    </row>
    <row r="2236" spans="1:29" x14ac:dyDescent="0.3">
      <c r="A2236" s="114">
        <v>8698</v>
      </c>
      <c r="B2236" s="114" t="s">
        <v>1702</v>
      </c>
      <c r="C2236" s="114" t="s">
        <v>76</v>
      </c>
      <c r="D2236" s="114" t="s">
        <v>8631</v>
      </c>
      <c r="E2236" s="114" t="s">
        <v>10814</v>
      </c>
      <c r="F2236" s="115">
        <v>45808</v>
      </c>
      <c r="G2236" s="114" t="s">
        <v>8632</v>
      </c>
      <c r="H2236" s="116">
        <v>15840000</v>
      </c>
      <c r="I2236" s="116">
        <v>3168000</v>
      </c>
      <c r="J2236" s="116">
        <v>3168000</v>
      </c>
      <c r="K2236" s="116">
        <v>0</v>
      </c>
      <c r="L2236" s="116">
        <v>0</v>
      </c>
      <c r="M2236" s="116">
        <v>0</v>
      </c>
      <c r="N2236" s="116">
        <v>0</v>
      </c>
      <c r="O2236" s="116">
        <v>0</v>
      </c>
      <c r="P2236" s="120">
        <v>0</v>
      </c>
      <c r="Q2236" s="27" t="str">
        <f>IF(G2236="01 Jan 1900","Unregistered","Registered")</f>
        <v>Registered</v>
      </c>
      <c r="R2236" s="121">
        <f>I2236/H2236</f>
        <v>0.2</v>
      </c>
      <c r="T2236" s="117">
        <f t="shared" si="161"/>
        <v>0</v>
      </c>
      <c r="U2236" s="117">
        <f t="shared" si="162"/>
        <v>0</v>
      </c>
    </row>
    <row r="2237" spans="1:29" x14ac:dyDescent="0.3">
      <c r="A2237" s="114">
        <v>10335</v>
      </c>
      <c r="B2237" s="114" t="s">
        <v>1702</v>
      </c>
      <c r="C2237" s="114" t="s">
        <v>76</v>
      </c>
      <c r="D2237" s="114" t="s">
        <v>9830</v>
      </c>
      <c r="E2237" s="114" t="s">
        <v>10833</v>
      </c>
      <c r="F2237" s="115">
        <v>45688</v>
      </c>
      <c r="G2237" s="114" t="s">
        <v>1373</v>
      </c>
      <c r="H2237" s="116">
        <v>19100000</v>
      </c>
      <c r="I2237" s="116">
        <v>3820000</v>
      </c>
      <c r="J2237" s="116">
        <v>4095500</v>
      </c>
      <c r="K2237" s="116">
        <v>-275500</v>
      </c>
      <c r="L2237" s="116">
        <v>0</v>
      </c>
      <c r="M2237" s="116">
        <v>0</v>
      </c>
      <c r="N2237" s="116">
        <v>0</v>
      </c>
      <c r="O2237" s="116">
        <v>0</v>
      </c>
      <c r="P2237" s="120">
        <v>0</v>
      </c>
      <c r="Q2237" s="27" t="str">
        <f>IF(G2237="01 Jan 1900","Unregistered","Registered")</f>
        <v>Registered</v>
      </c>
      <c r="R2237" s="121">
        <f>I2237/H2237</f>
        <v>0.2</v>
      </c>
      <c r="T2237" s="117">
        <f t="shared" si="161"/>
        <v>0</v>
      </c>
      <c r="U2237" s="117">
        <f t="shared" si="162"/>
        <v>-275500</v>
      </c>
    </row>
    <row r="2238" spans="1:29" x14ac:dyDescent="0.3">
      <c r="A2238" s="114">
        <v>10515</v>
      </c>
      <c r="B2238" s="114" t="s">
        <v>1702</v>
      </c>
      <c r="C2238" s="114" t="s">
        <v>76</v>
      </c>
      <c r="D2238" s="114" t="s">
        <v>10112</v>
      </c>
      <c r="E2238" s="114" t="s">
        <v>10841</v>
      </c>
      <c r="F2238" s="115">
        <v>45894</v>
      </c>
      <c r="G2238" s="114" t="s">
        <v>5312</v>
      </c>
      <c r="H2238" s="116">
        <v>20282500</v>
      </c>
      <c r="I2238" s="116">
        <v>2179216</v>
      </c>
      <c r="J2238" s="116">
        <v>4302825</v>
      </c>
      <c r="K2238" s="116">
        <v>-2123609</v>
      </c>
      <c r="L2238" s="116">
        <v>0</v>
      </c>
      <c r="M2238" s="116">
        <v>0</v>
      </c>
      <c r="N2238" s="116">
        <v>0</v>
      </c>
      <c r="O2238" s="116">
        <v>0</v>
      </c>
      <c r="P2238" s="120">
        <v>0</v>
      </c>
      <c r="Q2238" s="27" t="str">
        <f>IF(G2238="01 Jan 1900","Unregistered","Registered")</f>
        <v>Registered</v>
      </c>
      <c r="R2238" s="121">
        <f>I2238/H2238</f>
        <v>0.10744316529027487</v>
      </c>
      <c r="T2238" s="117">
        <f t="shared" si="161"/>
        <v>0</v>
      </c>
      <c r="U2238" s="117">
        <f t="shared" si="162"/>
        <v>-2123609</v>
      </c>
    </row>
    <row r="2239" spans="1:29" x14ac:dyDescent="0.3">
      <c r="A2239" s="114">
        <v>10559</v>
      </c>
      <c r="B2239" s="114" t="s">
        <v>1702</v>
      </c>
      <c r="C2239" s="114" t="s">
        <v>76</v>
      </c>
      <c r="D2239" s="114" t="s">
        <v>10150</v>
      </c>
      <c r="E2239" s="114" t="s">
        <v>10839</v>
      </c>
      <c r="F2239" s="115">
        <v>45894</v>
      </c>
      <c r="G2239" s="114" t="s">
        <v>5312</v>
      </c>
      <c r="H2239" s="116">
        <v>14400000</v>
      </c>
      <c r="I2239" s="116">
        <v>1440000</v>
      </c>
      <c r="J2239" s="116">
        <v>4567200</v>
      </c>
      <c r="K2239" s="116">
        <v>-3127200</v>
      </c>
      <c r="L2239" s="116">
        <v>0</v>
      </c>
      <c r="M2239" s="116">
        <v>0</v>
      </c>
      <c r="N2239" s="116">
        <v>0</v>
      </c>
      <c r="O2239" s="116">
        <v>0</v>
      </c>
      <c r="P2239" s="120">
        <v>0</v>
      </c>
      <c r="Q2239" s="27" t="str">
        <f>IF(G2239="01 Jan 1900","Unregistered","Registered")</f>
        <v>Registered</v>
      </c>
      <c r="R2239" s="121">
        <f>I2239/H2239</f>
        <v>0.1</v>
      </c>
      <c r="T2239" s="117">
        <f t="shared" si="161"/>
        <v>0</v>
      </c>
      <c r="U2239" s="117">
        <f t="shared" si="162"/>
        <v>-3127200</v>
      </c>
    </row>
    <row r="2240" spans="1:29" x14ac:dyDescent="0.3">
      <c r="A2240" s="114">
        <v>10658</v>
      </c>
      <c r="B2240" s="114" t="s">
        <v>1702</v>
      </c>
      <c r="C2240" s="114" t="s">
        <v>76</v>
      </c>
      <c r="D2240" s="114" t="s">
        <v>10211</v>
      </c>
      <c r="E2240" s="114" t="s">
        <v>10847</v>
      </c>
      <c r="F2240" s="115">
        <v>45709</v>
      </c>
      <c r="G2240" s="114" t="s">
        <v>2281</v>
      </c>
      <c r="H2240" s="116">
        <v>17380000</v>
      </c>
      <c r="I2240" s="116">
        <v>4345000</v>
      </c>
      <c r="J2240" s="116">
        <v>10000053</v>
      </c>
      <c r="K2240" s="116">
        <v>-5655053</v>
      </c>
      <c r="L2240" s="116">
        <v>0</v>
      </c>
      <c r="M2240" s="116">
        <v>0</v>
      </c>
      <c r="N2240" s="116">
        <v>0</v>
      </c>
      <c r="O2240" s="116">
        <v>0</v>
      </c>
      <c r="P2240" s="120">
        <v>0</v>
      </c>
      <c r="Q2240" s="27" t="str">
        <f>IF(G2240="01 Jan 1900","Unregistered","Registered")</f>
        <v>Registered</v>
      </c>
      <c r="R2240" s="121">
        <f>I2240/H2240</f>
        <v>0.25</v>
      </c>
      <c r="T2240" s="117">
        <f t="shared" si="161"/>
        <v>0</v>
      </c>
      <c r="U2240" s="117">
        <f t="shared" si="162"/>
        <v>-5655053</v>
      </c>
    </row>
    <row r="2241" spans="1:29" x14ac:dyDescent="0.3">
      <c r="A2241" s="99">
        <v>10512</v>
      </c>
      <c r="B2241" s="99" t="s">
        <v>1702</v>
      </c>
      <c r="C2241" s="99" t="s">
        <v>76</v>
      </c>
      <c r="D2241" s="99" t="s">
        <v>10107</v>
      </c>
      <c r="E2241" s="99" t="s">
        <v>10831</v>
      </c>
      <c r="F2241" s="100">
        <v>45747</v>
      </c>
      <c r="G2241" s="99" t="s">
        <v>1898</v>
      </c>
      <c r="H2241" s="96">
        <v>20416500</v>
      </c>
      <c r="I2241" s="96">
        <f t="shared" ref="I2241:I2245" si="163">H2241*R2241</f>
        <v>4083300</v>
      </c>
      <c r="J2241" s="96">
        <v>2000000</v>
      </c>
      <c r="K2241" s="96">
        <f t="shared" ref="K2241:K2245" si="164">I2241-J2241</f>
        <v>2083300</v>
      </c>
      <c r="L2241" s="97">
        <f>IF(AND($S2241&gt;=0,$S2241&lt;=30),$K2241,0)</f>
        <v>0</v>
      </c>
      <c r="M2241" s="97">
        <f>IF(AND($S2241&gt;=31,$S2241&lt;=60),$K2241,0)</f>
        <v>0</v>
      </c>
      <c r="N2241" s="97">
        <f>IF(AND($S2241&gt;=61,$S2241&lt;=90),$K2241,0)</f>
        <v>0</v>
      </c>
      <c r="O2241" s="97">
        <f>IF(AND($S2241&gt;=91,$S2241&lt;=120),$K2241,0)</f>
        <v>0</v>
      </c>
      <c r="P2241" s="98">
        <f>IF($S2241&gt;120,$K2241,0)</f>
        <v>2083300</v>
      </c>
      <c r="Q2241" s="101" t="str">
        <f>IF(G2241="01 Jan 1900","Unregistered","Registered")</f>
        <v>Unregistered</v>
      </c>
      <c r="R2241" s="123">
        <v>0.2</v>
      </c>
      <c r="S2241" s="95">
        <f>DATE(2026,4,30)-F2241</f>
        <v>395</v>
      </c>
      <c r="T2241" s="101"/>
      <c r="U2241" s="101"/>
      <c r="V2241" s="101"/>
      <c r="W2241" s="101"/>
      <c r="X2241" s="101"/>
      <c r="Y2241" s="101"/>
      <c r="Z2241" s="101"/>
      <c r="AA2241" s="101"/>
      <c r="AB2241" s="101"/>
      <c r="AC2241" s="101"/>
    </row>
    <row r="2242" spans="1:29" x14ac:dyDescent="0.3">
      <c r="A2242" s="99">
        <v>10217</v>
      </c>
      <c r="B2242" s="99" t="s">
        <v>1702</v>
      </c>
      <c r="C2242" s="99" t="s">
        <v>76</v>
      </c>
      <c r="D2242" s="99" t="s">
        <v>9630</v>
      </c>
      <c r="E2242" s="99" t="s">
        <v>10820</v>
      </c>
      <c r="F2242" s="100">
        <v>45737</v>
      </c>
      <c r="G2242" s="99" t="s">
        <v>1898</v>
      </c>
      <c r="H2242" s="96">
        <v>16800000</v>
      </c>
      <c r="I2242" s="96">
        <f t="shared" si="163"/>
        <v>3360000</v>
      </c>
      <c r="J2242" s="96">
        <v>100000</v>
      </c>
      <c r="K2242" s="96">
        <f t="shared" si="164"/>
        <v>3260000</v>
      </c>
      <c r="L2242" s="97">
        <f>IF(AND($S2242&gt;=0,$S2242&lt;=30),$K2242,0)</f>
        <v>0</v>
      </c>
      <c r="M2242" s="97">
        <f>IF(AND($S2242&gt;=31,$S2242&lt;=60),$K2242,0)</f>
        <v>0</v>
      </c>
      <c r="N2242" s="97">
        <f>IF(AND($S2242&gt;=61,$S2242&lt;=90),$K2242,0)</f>
        <v>0</v>
      </c>
      <c r="O2242" s="97">
        <f>IF(AND($S2242&gt;=91,$S2242&lt;=120),$K2242,0)</f>
        <v>0</v>
      </c>
      <c r="P2242" s="98">
        <f>IF($S2242&gt;120,$K2242,0)</f>
        <v>3260000</v>
      </c>
      <c r="Q2242" s="101" t="str">
        <f>IF(G2242="01 Jan 1900","Unregistered","Registered")</f>
        <v>Unregistered</v>
      </c>
      <c r="R2242" s="123">
        <v>0.2</v>
      </c>
      <c r="S2242" s="95">
        <f>DATE(2026,4,30)-F2242</f>
        <v>405</v>
      </c>
      <c r="T2242" s="101"/>
      <c r="U2242" s="101"/>
      <c r="V2242" s="101"/>
      <c r="W2242" s="101"/>
      <c r="X2242" s="101"/>
      <c r="Y2242" s="101"/>
      <c r="Z2242" s="101"/>
      <c r="AA2242" s="101"/>
      <c r="AB2242" s="101"/>
      <c r="AC2242" s="101"/>
    </row>
    <row r="2243" spans="1:29" x14ac:dyDescent="0.3">
      <c r="A2243" s="99">
        <v>10749</v>
      </c>
      <c r="B2243" s="99" t="s">
        <v>1702</v>
      </c>
      <c r="C2243" s="99" t="s">
        <v>76</v>
      </c>
      <c r="D2243" s="99" t="s">
        <v>10286</v>
      </c>
      <c r="E2243" s="99" t="s">
        <v>10852</v>
      </c>
      <c r="F2243" s="100">
        <v>45716</v>
      </c>
      <c r="G2243" s="99" t="s">
        <v>1898</v>
      </c>
      <c r="H2243" s="96">
        <v>30001000</v>
      </c>
      <c r="I2243" s="96">
        <f t="shared" si="163"/>
        <v>6000200</v>
      </c>
      <c r="J2243" s="96">
        <v>18631200</v>
      </c>
      <c r="K2243" s="96">
        <f t="shared" si="164"/>
        <v>-12631000</v>
      </c>
      <c r="L2243" s="96">
        <v>0</v>
      </c>
      <c r="M2243" s="96">
        <v>0</v>
      </c>
      <c r="N2243" s="96">
        <v>0</v>
      </c>
      <c r="O2243" s="96">
        <v>0</v>
      </c>
      <c r="P2243" s="122">
        <v>0</v>
      </c>
      <c r="Q2243" s="101" t="str">
        <f>IF(G2243="01 Jan 1900","Unregistered","Registered")</f>
        <v>Unregistered</v>
      </c>
      <c r="R2243" s="123">
        <v>0.2</v>
      </c>
      <c r="S2243" s="95">
        <f>DATE(2026,4,30)-F2243</f>
        <v>426</v>
      </c>
      <c r="T2243" s="101"/>
      <c r="U2243" s="101"/>
      <c r="V2243" s="101"/>
      <c r="W2243" s="101"/>
      <c r="X2243" s="101"/>
      <c r="Y2243" s="101"/>
      <c r="Z2243" s="101"/>
      <c r="AA2243" s="101"/>
      <c r="AB2243" s="101"/>
      <c r="AC2243" s="101"/>
    </row>
    <row r="2244" spans="1:29" x14ac:dyDescent="0.3">
      <c r="A2244" s="99">
        <v>11064</v>
      </c>
      <c r="B2244" s="99" t="s">
        <v>1702</v>
      </c>
      <c r="C2244" s="99" t="s">
        <v>76</v>
      </c>
      <c r="D2244" s="99" t="s">
        <v>10425</v>
      </c>
      <c r="E2244" s="99" t="s">
        <v>9955</v>
      </c>
      <c r="F2244" s="100">
        <v>45716</v>
      </c>
      <c r="G2244" s="99" t="s">
        <v>1898</v>
      </c>
      <c r="H2244" s="96">
        <v>10472000</v>
      </c>
      <c r="I2244" s="96">
        <f t="shared" si="163"/>
        <v>2094400</v>
      </c>
      <c r="J2244" s="96"/>
      <c r="K2244" s="96">
        <f t="shared" si="164"/>
        <v>2094400</v>
      </c>
      <c r="L2244" s="97">
        <f>IF(AND($S2244&gt;=0,$S2244&lt;=30),$K2244,0)</f>
        <v>0</v>
      </c>
      <c r="M2244" s="97">
        <f>IF(AND($S2244&gt;=31,$S2244&lt;=60),$K2244,0)</f>
        <v>0</v>
      </c>
      <c r="N2244" s="97">
        <f>IF(AND($S2244&gt;=61,$S2244&lt;=90),$K2244,0)</f>
        <v>0</v>
      </c>
      <c r="O2244" s="97">
        <f>IF(AND($S2244&gt;=91,$S2244&lt;=120),$K2244,0)</f>
        <v>0</v>
      </c>
      <c r="P2244" s="98">
        <f>IF($S2244&gt;120,$K2244,0)</f>
        <v>2094400</v>
      </c>
      <c r="Q2244" s="101" t="str">
        <f>IF(G2244="01 Jan 1900","Unregistered","Registered")</f>
        <v>Unregistered</v>
      </c>
      <c r="R2244" s="123">
        <v>0.2</v>
      </c>
      <c r="S2244" s="95">
        <f>DATE(2026,4,30)-F2244</f>
        <v>426</v>
      </c>
      <c r="T2244" s="101"/>
      <c r="U2244" s="101"/>
      <c r="V2244" s="101"/>
      <c r="W2244" s="101"/>
      <c r="X2244" s="101"/>
      <c r="Y2244" s="101"/>
      <c r="Z2244" s="101"/>
      <c r="AA2244" s="101"/>
      <c r="AB2244" s="101"/>
      <c r="AC2244" s="101"/>
    </row>
    <row r="2245" spans="1:29" x14ac:dyDescent="0.3">
      <c r="A2245" s="99">
        <v>10519</v>
      </c>
      <c r="B2245" s="99" t="s">
        <v>1702</v>
      </c>
      <c r="C2245" s="99" t="s">
        <v>76</v>
      </c>
      <c r="D2245" s="99" t="s">
        <v>10116</v>
      </c>
      <c r="E2245" s="99" t="s">
        <v>10836</v>
      </c>
      <c r="F2245" s="100">
        <v>45688</v>
      </c>
      <c r="G2245" s="99" t="s">
        <v>1898</v>
      </c>
      <c r="H2245" s="96">
        <v>12500000</v>
      </c>
      <c r="I2245" s="96">
        <f t="shared" si="163"/>
        <v>2500000</v>
      </c>
      <c r="J2245" s="96">
        <v>2200000</v>
      </c>
      <c r="K2245" s="96">
        <f t="shared" si="164"/>
        <v>300000</v>
      </c>
      <c r="L2245" s="97">
        <f>IF(AND($S2245&gt;=0,$S2245&lt;=30),$K2245,0)</f>
        <v>0</v>
      </c>
      <c r="M2245" s="97">
        <f>IF(AND($S2245&gt;=31,$S2245&lt;=60),$K2245,0)</f>
        <v>0</v>
      </c>
      <c r="N2245" s="97">
        <f>IF(AND($S2245&gt;=61,$S2245&lt;=90),$K2245,0)</f>
        <v>0</v>
      </c>
      <c r="O2245" s="97">
        <f>IF(AND($S2245&gt;=91,$S2245&lt;=120),$K2245,0)</f>
        <v>0</v>
      </c>
      <c r="P2245" s="98">
        <f>IF($S2245&gt;120,$K2245,0)</f>
        <v>300000</v>
      </c>
      <c r="Q2245" s="101" t="str">
        <f>IF(G2245="01 Jan 1900","Unregistered","Registered")</f>
        <v>Unregistered</v>
      </c>
      <c r="R2245" s="123">
        <v>0.2</v>
      </c>
      <c r="S2245" s="95">
        <f>DATE(2026,4,30)-F2245</f>
        <v>454</v>
      </c>
      <c r="T2245" s="101"/>
      <c r="U2245" s="101"/>
      <c r="V2245" s="101"/>
      <c r="W2245" s="101"/>
      <c r="X2245" s="101"/>
      <c r="Y2245" s="101"/>
      <c r="Z2245" s="101"/>
      <c r="AA2245" s="101"/>
      <c r="AB2245" s="101"/>
      <c r="AC2245" s="101"/>
    </row>
    <row r="2246" spans="1:29" x14ac:dyDescent="0.3">
      <c r="A2246" s="114">
        <v>1</v>
      </c>
      <c r="B2246" s="114" t="s">
        <v>391</v>
      </c>
      <c r="C2246" s="114" t="s">
        <v>68</v>
      </c>
      <c r="D2246" s="114" t="s">
        <v>1349</v>
      </c>
      <c r="E2246" s="114" t="s">
        <v>1350</v>
      </c>
      <c r="F2246" s="115">
        <v>44162</v>
      </c>
      <c r="G2246" s="114" t="s">
        <v>1351</v>
      </c>
      <c r="H2246" s="116">
        <v>180000001</v>
      </c>
      <c r="I2246" s="116">
        <v>180000001</v>
      </c>
      <c r="J2246" s="116">
        <v>91750000</v>
      </c>
      <c r="K2246" s="116">
        <v>88250001</v>
      </c>
      <c r="L2246" s="116">
        <v>0</v>
      </c>
      <c r="M2246" s="116">
        <v>0</v>
      </c>
      <c r="N2246" s="116">
        <v>0</v>
      </c>
      <c r="O2246" s="116">
        <v>0</v>
      </c>
      <c r="P2246" s="120">
        <v>88250001</v>
      </c>
      <c r="Q2246" s="27" t="str">
        <f>IF(G2246="01 Jan 1900","Unregistered","Registered")</f>
        <v>Registered</v>
      </c>
      <c r="R2246" s="121">
        <f>I2246/H2246</f>
        <v>1</v>
      </c>
      <c r="T2246" s="117">
        <f t="shared" ref="T2246:T2309" si="165">L2246+M2246+N2246+O2246+P2246</f>
        <v>88250001</v>
      </c>
      <c r="U2246" s="117">
        <f t="shared" ref="U2246:U2309" si="166">K2246-T2246</f>
        <v>0</v>
      </c>
    </row>
    <row r="2247" spans="1:29" x14ac:dyDescent="0.3">
      <c r="A2247" s="114">
        <v>2</v>
      </c>
      <c r="B2247" s="114" t="s">
        <v>391</v>
      </c>
      <c r="C2247" s="114" t="s">
        <v>68</v>
      </c>
      <c r="D2247" s="114" t="s">
        <v>1352</v>
      </c>
      <c r="E2247" s="114" t="s">
        <v>1353</v>
      </c>
      <c r="F2247" s="115">
        <v>45230</v>
      </c>
      <c r="G2247" s="114" t="s">
        <v>1354</v>
      </c>
      <c r="H2247" s="116">
        <v>69400000</v>
      </c>
      <c r="I2247" s="116">
        <v>69400000</v>
      </c>
      <c r="J2247" s="116">
        <v>8300000</v>
      </c>
      <c r="K2247" s="116">
        <v>61100000</v>
      </c>
      <c r="L2247" s="116">
        <v>0</v>
      </c>
      <c r="M2247" s="116">
        <v>0</v>
      </c>
      <c r="N2247" s="116">
        <v>0</v>
      </c>
      <c r="O2247" s="116">
        <v>0</v>
      </c>
      <c r="P2247" s="120">
        <v>61100000</v>
      </c>
      <c r="Q2247" s="27" t="str">
        <f>IF(G2247="01 Jan 1900","Unregistered","Registered")</f>
        <v>Registered</v>
      </c>
      <c r="R2247" s="121">
        <f>I2247/H2247</f>
        <v>1</v>
      </c>
      <c r="T2247" s="117">
        <f t="shared" si="165"/>
        <v>61100000</v>
      </c>
      <c r="U2247" s="117">
        <f t="shared" si="166"/>
        <v>0</v>
      </c>
    </row>
    <row r="2248" spans="1:29" x14ac:dyDescent="0.3">
      <c r="A2248" s="114">
        <v>3</v>
      </c>
      <c r="B2248" s="114" t="s">
        <v>391</v>
      </c>
      <c r="C2248" s="114" t="s">
        <v>68</v>
      </c>
      <c r="D2248" s="114" t="s">
        <v>1355</v>
      </c>
      <c r="E2248" s="114" t="s">
        <v>1356</v>
      </c>
      <c r="F2248" s="115">
        <v>45316</v>
      </c>
      <c r="G2248" s="114" t="s">
        <v>1357</v>
      </c>
      <c r="H2248" s="116">
        <v>73657500</v>
      </c>
      <c r="I2248" s="116">
        <v>73657500</v>
      </c>
      <c r="J2248" s="116">
        <v>13803575</v>
      </c>
      <c r="K2248" s="116">
        <v>59853925</v>
      </c>
      <c r="L2248" s="116">
        <v>0</v>
      </c>
      <c r="M2248" s="116">
        <v>0</v>
      </c>
      <c r="N2248" s="116">
        <v>0</v>
      </c>
      <c r="O2248" s="116">
        <v>0</v>
      </c>
      <c r="P2248" s="120">
        <v>59853925</v>
      </c>
      <c r="Q2248" s="27" t="str">
        <f>IF(G2248="01 Jan 1900","Unregistered","Registered")</f>
        <v>Registered</v>
      </c>
      <c r="R2248" s="121">
        <f>I2248/H2248</f>
        <v>1</v>
      </c>
      <c r="T2248" s="117">
        <f t="shared" si="165"/>
        <v>59853925</v>
      </c>
      <c r="U2248" s="117">
        <f t="shared" si="166"/>
        <v>0</v>
      </c>
    </row>
    <row r="2249" spans="1:29" x14ac:dyDescent="0.3">
      <c r="A2249" s="114">
        <v>4</v>
      </c>
      <c r="B2249" s="114" t="s">
        <v>391</v>
      </c>
      <c r="C2249" s="114" t="s">
        <v>68</v>
      </c>
      <c r="D2249" s="114" t="s">
        <v>1358</v>
      </c>
      <c r="E2249" s="114" t="s">
        <v>1353</v>
      </c>
      <c r="F2249" s="115">
        <v>44995</v>
      </c>
      <c r="G2249" s="114" t="s">
        <v>1359</v>
      </c>
      <c r="H2249" s="116">
        <v>51750000</v>
      </c>
      <c r="I2249" s="116">
        <v>51750000</v>
      </c>
      <c r="J2249" s="116">
        <v>178400</v>
      </c>
      <c r="K2249" s="116">
        <v>51571600</v>
      </c>
      <c r="L2249" s="116">
        <v>0</v>
      </c>
      <c r="M2249" s="116">
        <v>0</v>
      </c>
      <c r="N2249" s="116">
        <v>0</v>
      </c>
      <c r="O2249" s="116">
        <v>0</v>
      </c>
      <c r="P2249" s="120">
        <v>51571600</v>
      </c>
      <c r="Q2249" s="27" t="str">
        <f>IF(G2249="01 Jan 1900","Unregistered","Registered")</f>
        <v>Registered</v>
      </c>
      <c r="R2249" s="121">
        <f>I2249/H2249</f>
        <v>1</v>
      </c>
      <c r="T2249" s="117">
        <f t="shared" si="165"/>
        <v>51571600</v>
      </c>
      <c r="U2249" s="117">
        <f t="shared" si="166"/>
        <v>0</v>
      </c>
    </row>
    <row r="2250" spans="1:29" x14ac:dyDescent="0.3">
      <c r="A2250" s="114">
        <v>5</v>
      </c>
      <c r="B2250" s="114" t="s">
        <v>391</v>
      </c>
      <c r="C2250" s="114" t="s">
        <v>68</v>
      </c>
      <c r="D2250" s="114" t="s">
        <v>1360</v>
      </c>
      <c r="E2250" s="114" t="s">
        <v>1353</v>
      </c>
      <c r="F2250" s="115">
        <v>45000</v>
      </c>
      <c r="G2250" s="114" t="s">
        <v>1361</v>
      </c>
      <c r="H2250" s="116">
        <v>40700000</v>
      </c>
      <c r="I2250" s="116">
        <v>40700000</v>
      </c>
      <c r="J2250" s="116">
        <v>274000</v>
      </c>
      <c r="K2250" s="116">
        <v>40426000</v>
      </c>
      <c r="L2250" s="116">
        <v>0</v>
      </c>
      <c r="M2250" s="116">
        <v>0</v>
      </c>
      <c r="N2250" s="116">
        <v>0</v>
      </c>
      <c r="O2250" s="116">
        <v>0</v>
      </c>
      <c r="P2250" s="120">
        <v>40426000</v>
      </c>
      <c r="Q2250" s="27" t="str">
        <f>IF(G2250="01 Jan 1900","Unregistered","Registered")</f>
        <v>Registered</v>
      </c>
      <c r="R2250" s="121">
        <f>I2250/H2250</f>
        <v>1</v>
      </c>
      <c r="T2250" s="117">
        <f t="shared" si="165"/>
        <v>40426000</v>
      </c>
      <c r="U2250" s="117">
        <f t="shared" si="166"/>
        <v>0</v>
      </c>
    </row>
    <row r="2251" spans="1:29" x14ac:dyDescent="0.3">
      <c r="A2251" s="114">
        <v>7</v>
      </c>
      <c r="B2251" s="114" t="s">
        <v>391</v>
      </c>
      <c r="C2251" s="114" t="s">
        <v>68</v>
      </c>
      <c r="D2251" s="114" t="s">
        <v>1366</v>
      </c>
      <c r="E2251" s="114" t="s">
        <v>1367</v>
      </c>
      <c r="F2251" s="115">
        <v>45565</v>
      </c>
      <c r="G2251" s="114" t="s">
        <v>1368</v>
      </c>
      <c r="H2251" s="116">
        <v>34552000</v>
      </c>
      <c r="I2251" s="116">
        <v>34552000</v>
      </c>
      <c r="J2251" s="116">
        <v>3100000</v>
      </c>
      <c r="K2251" s="116">
        <v>31452000</v>
      </c>
      <c r="L2251" s="116">
        <v>0</v>
      </c>
      <c r="M2251" s="116">
        <v>0</v>
      </c>
      <c r="N2251" s="116">
        <v>0</v>
      </c>
      <c r="O2251" s="116">
        <v>0</v>
      </c>
      <c r="P2251" s="120">
        <v>31452000</v>
      </c>
      <c r="Q2251" s="27" t="str">
        <f>IF(G2251="01 Jan 1900","Unregistered","Registered")</f>
        <v>Registered</v>
      </c>
      <c r="R2251" s="121">
        <f>I2251/H2251</f>
        <v>1</v>
      </c>
      <c r="T2251" s="117">
        <f t="shared" si="165"/>
        <v>31452000</v>
      </c>
      <c r="U2251" s="117">
        <f t="shared" si="166"/>
        <v>0</v>
      </c>
    </row>
    <row r="2252" spans="1:29" x14ac:dyDescent="0.3">
      <c r="A2252" s="114">
        <v>8</v>
      </c>
      <c r="B2252" s="114" t="s">
        <v>391</v>
      </c>
      <c r="C2252" s="114" t="s">
        <v>68</v>
      </c>
      <c r="D2252" s="114" t="s">
        <v>1369</v>
      </c>
      <c r="E2252" s="114" t="s">
        <v>1370</v>
      </c>
      <c r="F2252" s="115">
        <v>45014</v>
      </c>
      <c r="G2252" s="114" t="s">
        <v>1371</v>
      </c>
      <c r="H2252" s="116">
        <v>32500000</v>
      </c>
      <c r="I2252" s="116">
        <v>32500000</v>
      </c>
      <c r="J2252" s="116">
        <v>3250000</v>
      </c>
      <c r="K2252" s="116">
        <v>29250000</v>
      </c>
      <c r="L2252" s="116">
        <v>0</v>
      </c>
      <c r="M2252" s="116">
        <v>0</v>
      </c>
      <c r="N2252" s="116">
        <v>0</v>
      </c>
      <c r="O2252" s="116">
        <v>0</v>
      </c>
      <c r="P2252" s="120">
        <v>29250000</v>
      </c>
      <c r="Q2252" s="27" t="str">
        <f>IF(G2252="01 Jan 1900","Unregistered","Registered")</f>
        <v>Registered</v>
      </c>
      <c r="R2252" s="121">
        <f>I2252/H2252</f>
        <v>1</v>
      </c>
      <c r="T2252" s="117">
        <f t="shared" si="165"/>
        <v>29250000</v>
      </c>
      <c r="U2252" s="117">
        <f t="shared" si="166"/>
        <v>0</v>
      </c>
    </row>
    <row r="2253" spans="1:29" x14ac:dyDescent="0.3">
      <c r="A2253" s="114">
        <v>9</v>
      </c>
      <c r="B2253" s="114" t="s">
        <v>391</v>
      </c>
      <c r="C2253" s="114" t="s">
        <v>68</v>
      </c>
      <c r="D2253" s="114" t="s">
        <v>1372</v>
      </c>
      <c r="E2253" s="114" t="s">
        <v>1353</v>
      </c>
      <c r="F2253" s="115">
        <v>45619</v>
      </c>
      <c r="G2253" s="114" t="s">
        <v>1373</v>
      </c>
      <c r="H2253" s="116">
        <v>33500000</v>
      </c>
      <c r="I2253" s="116">
        <v>33500000</v>
      </c>
      <c r="J2253" s="116">
        <v>4428000</v>
      </c>
      <c r="K2253" s="116">
        <v>29072000</v>
      </c>
      <c r="L2253" s="116">
        <v>0</v>
      </c>
      <c r="M2253" s="116">
        <v>0</v>
      </c>
      <c r="N2253" s="116">
        <v>0</v>
      </c>
      <c r="O2253" s="116">
        <v>0</v>
      </c>
      <c r="P2253" s="120">
        <v>29072000</v>
      </c>
      <c r="Q2253" s="27" t="str">
        <f>IF(G2253="01 Jan 1900","Unregistered","Registered")</f>
        <v>Registered</v>
      </c>
      <c r="R2253" s="121">
        <f>I2253/H2253</f>
        <v>1</v>
      </c>
      <c r="T2253" s="117">
        <f t="shared" si="165"/>
        <v>29072000</v>
      </c>
      <c r="U2253" s="117">
        <f t="shared" si="166"/>
        <v>0</v>
      </c>
    </row>
    <row r="2254" spans="1:29" x14ac:dyDescent="0.3">
      <c r="A2254" s="114">
        <v>10</v>
      </c>
      <c r="B2254" s="114" t="s">
        <v>391</v>
      </c>
      <c r="C2254" s="114" t="s">
        <v>68</v>
      </c>
      <c r="D2254" s="114" t="s">
        <v>1374</v>
      </c>
      <c r="E2254" s="114" t="s">
        <v>1375</v>
      </c>
      <c r="F2254" s="115">
        <v>45516</v>
      </c>
      <c r="G2254" s="114" t="s">
        <v>1376</v>
      </c>
      <c r="H2254" s="116">
        <v>32500000</v>
      </c>
      <c r="I2254" s="116">
        <v>32500000</v>
      </c>
      <c r="J2254" s="116">
        <v>3575000</v>
      </c>
      <c r="K2254" s="116">
        <v>28925000</v>
      </c>
      <c r="L2254" s="116">
        <v>0</v>
      </c>
      <c r="M2254" s="116">
        <v>0</v>
      </c>
      <c r="N2254" s="116">
        <v>0</v>
      </c>
      <c r="O2254" s="116">
        <v>0</v>
      </c>
      <c r="P2254" s="120">
        <v>28925000</v>
      </c>
      <c r="Q2254" s="27" t="str">
        <f>IF(G2254="01 Jan 1900","Unregistered","Registered")</f>
        <v>Registered</v>
      </c>
      <c r="R2254" s="121">
        <f>I2254/H2254</f>
        <v>1</v>
      </c>
      <c r="T2254" s="117">
        <f t="shared" si="165"/>
        <v>28925000</v>
      </c>
      <c r="U2254" s="117">
        <f t="shared" si="166"/>
        <v>0</v>
      </c>
    </row>
    <row r="2255" spans="1:29" x14ac:dyDescent="0.3">
      <c r="A2255" s="114">
        <v>11</v>
      </c>
      <c r="B2255" s="114" t="s">
        <v>391</v>
      </c>
      <c r="C2255" s="114" t="s">
        <v>68</v>
      </c>
      <c r="D2255" s="114" t="s">
        <v>1377</v>
      </c>
      <c r="E2255" s="114" t="s">
        <v>1353</v>
      </c>
      <c r="F2255" s="115">
        <v>45230</v>
      </c>
      <c r="G2255" s="114" t="s">
        <v>1354</v>
      </c>
      <c r="H2255" s="116">
        <v>32100000</v>
      </c>
      <c r="I2255" s="116">
        <v>32100000</v>
      </c>
      <c r="J2255" s="116">
        <v>3300000</v>
      </c>
      <c r="K2255" s="116">
        <v>28800000</v>
      </c>
      <c r="L2255" s="116">
        <v>0</v>
      </c>
      <c r="M2255" s="116">
        <v>0</v>
      </c>
      <c r="N2255" s="116">
        <v>0</v>
      </c>
      <c r="O2255" s="116">
        <v>0</v>
      </c>
      <c r="P2255" s="120">
        <v>28800000</v>
      </c>
      <c r="Q2255" s="27" t="str">
        <f>IF(G2255="01 Jan 1900","Unregistered","Registered")</f>
        <v>Registered</v>
      </c>
      <c r="R2255" s="121">
        <f>I2255/H2255</f>
        <v>1</v>
      </c>
      <c r="T2255" s="117">
        <f t="shared" si="165"/>
        <v>28800000</v>
      </c>
      <c r="U2255" s="117">
        <f t="shared" si="166"/>
        <v>0</v>
      </c>
    </row>
    <row r="2256" spans="1:29" x14ac:dyDescent="0.3">
      <c r="A2256" s="114">
        <v>12</v>
      </c>
      <c r="B2256" s="114" t="s">
        <v>391</v>
      </c>
      <c r="C2256" s="114" t="s">
        <v>68</v>
      </c>
      <c r="D2256" s="114" t="s">
        <v>1378</v>
      </c>
      <c r="E2256" s="114" t="s">
        <v>1379</v>
      </c>
      <c r="F2256" s="115">
        <v>45535</v>
      </c>
      <c r="G2256" s="114" t="s">
        <v>1380</v>
      </c>
      <c r="H2256" s="116">
        <v>43600000</v>
      </c>
      <c r="I2256" s="116">
        <v>43600000</v>
      </c>
      <c r="J2256" s="116">
        <v>19886000</v>
      </c>
      <c r="K2256" s="116">
        <v>23714000</v>
      </c>
      <c r="L2256" s="116">
        <v>0</v>
      </c>
      <c r="M2256" s="116">
        <v>0</v>
      </c>
      <c r="N2256" s="116">
        <v>0</v>
      </c>
      <c r="O2256" s="116">
        <v>0</v>
      </c>
      <c r="P2256" s="120">
        <v>23714000</v>
      </c>
      <c r="Q2256" s="27" t="str">
        <f>IF(G2256="01 Jan 1900","Unregistered","Registered")</f>
        <v>Registered</v>
      </c>
      <c r="R2256" s="121">
        <f>I2256/H2256</f>
        <v>1</v>
      </c>
      <c r="T2256" s="117">
        <f t="shared" si="165"/>
        <v>23714000</v>
      </c>
      <c r="U2256" s="117">
        <f t="shared" si="166"/>
        <v>0</v>
      </c>
    </row>
    <row r="2257" spans="1:29" x14ac:dyDescent="0.3">
      <c r="A2257" s="114">
        <v>13</v>
      </c>
      <c r="B2257" s="114" t="s">
        <v>391</v>
      </c>
      <c r="C2257" s="114" t="s">
        <v>68</v>
      </c>
      <c r="D2257" s="114" t="s">
        <v>1381</v>
      </c>
      <c r="E2257" s="114" t="s">
        <v>1382</v>
      </c>
      <c r="F2257" s="115">
        <v>45971</v>
      </c>
      <c r="G2257" s="114" t="s">
        <v>1383</v>
      </c>
      <c r="H2257" s="116">
        <v>60396000</v>
      </c>
      <c r="I2257" s="116">
        <v>60396000</v>
      </c>
      <c r="J2257" s="116">
        <v>36863270</v>
      </c>
      <c r="K2257" s="116">
        <v>23532730</v>
      </c>
      <c r="L2257" s="116">
        <v>0</v>
      </c>
      <c r="M2257" s="116">
        <v>0</v>
      </c>
      <c r="N2257" s="116">
        <v>0</v>
      </c>
      <c r="O2257" s="116">
        <v>0</v>
      </c>
      <c r="P2257" s="120">
        <v>23532730</v>
      </c>
      <c r="Q2257" s="27" t="str">
        <f>IF(G2257="01 Jan 1900","Unregistered","Registered")</f>
        <v>Registered</v>
      </c>
      <c r="R2257" s="121">
        <f>I2257/H2257</f>
        <v>1</v>
      </c>
      <c r="T2257" s="117">
        <f t="shared" si="165"/>
        <v>23532730</v>
      </c>
      <c r="U2257" s="117">
        <f t="shared" si="166"/>
        <v>0</v>
      </c>
    </row>
    <row r="2258" spans="1:29" x14ac:dyDescent="0.3">
      <c r="A2258" s="114">
        <v>14</v>
      </c>
      <c r="B2258" s="114" t="s">
        <v>391</v>
      </c>
      <c r="C2258" s="114" t="s">
        <v>68</v>
      </c>
      <c r="D2258" s="114" t="s">
        <v>1384</v>
      </c>
      <c r="E2258" s="114" t="s">
        <v>1385</v>
      </c>
      <c r="F2258" s="115">
        <v>45296</v>
      </c>
      <c r="G2258" s="114" t="s">
        <v>1386</v>
      </c>
      <c r="H2258" s="116">
        <v>24000000</v>
      </c>
      <c r="I2258" s="116">
        <v>24000000</v>
      </c>
      <c r="J2258" s="116">
        <v>1200000</v>
      </c>
      <c r="K2258" s="116">
        <v>22800000</v>
      </c>
      <c r="L2258" s="116">
        <v>0</v>
      </c>
      <c r="M2258" s="116">
        <v>0</v>
      </c>
      <c r="N2258" s="116">
        <v>0</v>
      </c>
      <c r="O2258" s="116">
        <v>0</v>
      </c>
      <c r="P2258" s="120">
        <v>22800000</v>
      </c>
      <c r="Q2258" s="27" t="str">
        <f>IF(G2258="01 Jan 1900","Unregistered","Registered")</f>
        <v>Registered</v>
      </c>
      <c r="R2258" s="121">
        <f>I2258/H2258</f>
        <v>1</v>
      </c>
      <c r="T2258" s="117">
        <f t="shared" si="165"/>
        <v>22800000</v>
      </c>
      <c r="U2258" s="117">
        <f t="shared" si="166"/>
        <v>0</v>
      </c>
    </row>
    <row r="2259" spans="1:29" x14ac:dyDescent="0.3">
      <c r="A2259" s="114">
        <v>15</v>
      </c>
      <c r="B2259" s="114" t="s">
        <v>391</v>
      </c>
      <c r="C2259" s="114" t="s">
        <v>68</v>
      </c>
      <c r="D2259" s="114" t="s">
        <v>1387</v>
      </c>
      <c r="E2259" s="114" t="s">
        <v>1353</v>
      </c>
      <c r="F2259" s="115">
        <v>45230</v>
      </c>
      <c r="G2259" s="114" t="s">
        <v>1354</v>
      </c>
      <c r="H2259" s="116">
        <v>23224500</v>
      </c>
      <c r="I2259" s="116">
        <v>23224500</v>
      </c>
      <c r="J2259" s="116">
        <v>500000</v>
      </c>
      <c r="K2259" s="116">
        <v>22724500</v>
      </c>
      <c r="L2259" s="116">
        <v>0</v>
      </c>
      <c r="M2259" s="116">
        <v>0</v>
      </c>
      <c r="N2259" s="116">
        <v>0</v>
      </c>
      <c r="O2259" s="116">
        <v>0</v>
      </c>
      <c r="P2259" s="120">
        <v>22724500</v>
      </c>
      <c r="Q2259" s="27" t="str">
        <f>IF(G2259="01 Jan 1900","Unregistered","Registered")</f>
        <v>Registered</v>
      </c>
      <c r="R2259" s="121">
        <f>I2259/H2259</f>
        <v>1</v>
      </c>
      <c r="T2259" s="117">
        <f t="shared" si="165"/>
        <v>22724500</v>
      </c>
      <c r="U2259" s="117">
        <f t="shared" si="166"/>
        <v>0</v>
      </c>
    </row>
    <row r="2260" spans="1:29" x14ac:dyDescent="0.3">
      <c r="A2260" s="114">
        <v>16</v>
      </c>
      <c r="B2260" s="114" t="s">
        <v>391</v>
      </c>
      <c r="C2260" s="114" t="s">
        <v>68</v>
      </c>
      <c r="D2260" s="114" t="s">
        <v>1388</v>
      </c>
      <c r="E2260" s="114" t="s">
        <v>1389</v>
      </c>
      <c r="F2260" s="115">
        <v>45530</v>
      </c>
      <c r="G2260" s="114" t="s">
        <v>1368</v>
      </c>
      <c r="H2260" s="116">
        <v>24000000</v>
      </c>
      <c r="I2260" s="116">
        <v>24000000</v>
      </c>
      <c r="J2260" s="116">
        <v>2400001</v>
      </c>
      <c r="K2260" s="116">
        <v>21599999</v>
      </c>
      <c r="L2260" s="116">
        <v>0</v>
      </c>
      <c r="M2260" s="116">
        <v>0</v>
      </c>
      <c r="N2260" s="116">
        <v>0</v>
      </c>
      <c r="O2260" s="116">
        <v>0</v>
      </c>
      <c r="P2260" s="120">
        <v>21599999</v>
      </c>
      <c r="Q2260" s="27" t="str">
        <f>IF(G2260="01 Jan 1900","Unregistered","Registered")</f>
        <v>Registered</v>
      </c>
      <c r="R2260" s="121">
        <f>I2260/H2260</f>
        <v>1</v>
      </c>
      <c r="T2260" s="117">
        <f t="shared" si="165"/>
        <v>21599999</v>
      </c>
      <c r="U2260" s="117">
        <f t="shared" si="166"/>
        <v>0</v>
      </c>
    </row>
    <row r="2261" spans="1:29" x14ac:dyDescent="0.3">
      <c r="A2261" s="114">
        <v>17</v>
      </c>
      <c r="B2261" s="114" t="s">
        <v>391</v>
      </c>
      <c r="C2261" s="114" t="s">
        <v>68</v>
      </c>
      <c r="D2261" s="114" t="s">
        <v>1390</v>
      </c>
      <c r="E2261" s="114" t="s">
        <v>1353</v>
      </c>
      <c r="F2261" s="115">
        <v>44995</v>
      </c>
      <c r="G2261" s="114" t="s">
        <v>1361</v>
      </c>
      <c r="H2261" s="116">
        <v>22896000</v>
      </c>
      <c r="I2261" s="116">
        <v>22896000</v>
      </c>
      <c r="J2261" s="116">
        <v>1413800</v>
      </c>
      <c r="K2261" s="116">
        <v>21482200</v>
      </c>
      <c r="L2261" s="116">
        <v>0</v>
      </c>
      <c r="M2261" s="116">
        <v>0</v>
      </c>
      <c r="N2261" s="116">
        <v>0</v>
      </c>
      <c r="O2261" s="116">
        <v>0</v>
      </c>
      <c r="P2261" s="120">
        <v>21482200</v>
      </c>
      <c r="Q2261" s="27" t="str">
        <f>IF(G2261="01 Jan 1900","Unregistered","Registered")</f>
        <v>Registered</v>
      </c>
      <c r="R2261" s="121">
        <f>I2261/H2261</f>
        <v>1</v>
      </c>
      <c r="T2261" s="117">
        <f t="shared" si="165"/>
        <v>21482200</v>
      </c>
      <c r="U2261" s="117">
        <f t="shared" si="166"/>
        <v>0</v>
      </c>
    </row>
    <row r="2262" spans="1:29" x14ac:dyDescent="0.3">
      <c r="A2262" s="114">
        <v>18</v>
      </c>
      <c r="B2262" s="114" t="s">
        <v>391</v>
      </c>
      <c r="C2262" s="114" t="s">
        <v>68</v>
      </c>
      <c r="D2262" s="114" t="s">
        <v>1391</v>
      </c>
      <c r="E2262" s="114" t="s">
        <v>1392</v>
      </c>
      <c r="F2262" s="115">
        <v>45534</v>
      </c>
      <c r="G2262" s="114" t="s">
        <v>1393</v>
      </c>
      <c r="H2262" s="116">
        <v>24800000</v>
      </c>
      <c r="I2262" s="116">
        <v>24800000</v>
      </c>
      <c r="J2262" s="116">
        <v>6400000</v>
      </c>
      <c r="K2262" s="116">
        <v>18400000</v>
      </c>
      <c r="L2262" s="116">
        <v>0</v>
      </c>
      <c r="M2262" s="116">
        <v>0</v>
      </c>
      <c r="N2262" s="116">
        <v>0</v>
      </c>
      <c r="O2262" s="116">
        <v>0</v>
      </c>
      <c r="P2262" s="120">
        <v>18400000</v>
      </c>
      <c r="Q2262" s="27" t="str">
        <f>IF(G2262="01 Jan 1900","Unregistered","Registered")</f>
        <v>Registered</v>
      </c>
      <c r="R2262" s="121">
        <f>I2262/H2262</f>
        <v>1</v>
      </c>
      <c r="T2262" s="117">
        <f t="shared" si="165"/>
        <v>18400000</v>
      </c>
      <c r="U2262" s="117">
        <f t="shared" si="166"/>
        <v>0</v>
      </c>
    </row>
    <row r="2263" spans="1:29" x14ac:dyDescent="0.3">
      <c r="A2263" s="114">
        <v>19</v>
      </c>
      <c r="B2263" s="114" t="s">
        <v>391</v>
      </c>
      <c r="C2263" s="114" t="s">
        <v>68</v>
      </c>
      <c r="D2263" s="114" t="s">
        <v>1394</v>
      </c>
      <c r="E2263" s="114" t="s">
        <v>1395</v>
      </c>
      <c r="F2263" s="115">
        <v>45535</v>
      </c>
      <c r="G2263" s="114" t="s">
        <v>1396</v>
      </c>
      <c r="H2263" s="116">
        <v>97891500</v>
      </c>
      <c r="I2263" s="116">
        <v>97891500</v>
      </c>
      <c r="J2263" s="116">
        <v>80000000</v>
      </c>
      <c r="K2263" s="116">
        <v>17891500</v>
      </c>
      <c r="L2263" s="116">
        <v>0</v>
      </c>
      <c r="M2263" s="116">
        <v>0</v>
      </c>
      <c r="N2263" s="116">
        <v>0</v>
      </c>
      <c r="O2263" s="116">
        <v>0</v>
      </c>
      <c r="P2263" s="120">
        <v>17891500</v>
      </c>
      <c r="Q2263" s="27" t="str">
        <f>IF(G2263="01 Jan 1900","Unregistered","Registered")</f>
        <v>Registered</v>
      </c>
      <c r="R2263" s="121">
        <f>I2263/H2263</f>
        <v>1</v>
      </c>
      <c r="T2263" s="117">
        <f t="shared" si="165"/>
        <v>17891500</v>
      </c>
      <c r="U2263" s="117">
        <f t="shared" si="166"/>
        <v>0</v>
      </c>
    </row>
    <row r="2264" spans="1:29" x14ac:dyDescent="0.3">
      <c r="A2264" s="114">
        <v>20</v>
      </c>
      <c r="B2264" s="114" t="s">
        <v>391</v>
      </c>
      <c r="C2264" s="114" t="s">
        <v>68</v>
      </c>
      <c r="D2264" s="114" t="s">
        <v>1397</v>
      </c>
      <c r="E2264" s="114" t="s">
        <v>1382</v>
      </c>
      <c r="F2264" s="115">
        <v>45971</v>
      </c>
      <c r="G2264" s="114" t="s">
        <v>1383</v>
      </c>
      <c r="H2264" s="116">
        <v>43673000</v>
      </c>
      <c r="I2264" s="116">
        <v>43673000</v>
      </c>
      <c r="J2264" s="116">
        <v>28136730</v>
      </c>
      <c r="K2264" s="116">
        <v>15536270</v>
      </c>
      <c r="L2264" s="116">
        <v>0</v>
      </c>
      <c r="M2264" s="116">
        <v>0</v>
      </c>
      <c r="N2264" s="116">
        <v>0</v>
      </c>
      <c r="O2264" s="116">
        <v>0</v>
      </c>
      <c r="P2264" s="120">
        <v>15536270</v>
      </c>
      <c r="Q2264" s="27" t="str">
        <f>IF(G2264="01 Jan 1900","Unregistered","Registered")</f>
        <v>Registered</v>
      </c>
      <c r="R2264" s="121">
        <f>I2264/H2264</f>
        <v>1</v>
      </c>
      <c r="T2264" s="117">
        <f t="shared" si="165"/>
        <v>15536270</v>
      </c>
      <c r="U2264" s="117">
        <f t="shared" si="166"/>
        <v>0</v>
      </c>
    </row>
    <row r="2265" spans="1:29" x14ac:dyDescent="0.3">
      <c r="A2265" s="114">
        <v>26</v>
      </c>
      <c r="B2265" s="114" t="s">
        <v>391</v>
      </c>
      <c r="C2265" s="114" t="s">
        <v>68</v>
      </c>
      <c r="D2265" s="114" t="s">
        <v>1411</v>
      </c>
      <c r="E2265" s="114" t="s">
        <v>1412</v>
      </c>
      <c r="F2265" s="115">
        <v>45291</v>
      </c>
      <c r="G2265" s="114" t="s">
        <v>1354</v>
      </c>
      <c r="H2265" s="116">
        <v>13300000</v>
      </c>
      <c r="I2265" s="116">
        <v>13300000</v>
      </c>
      <c r="J2265" s="116">
        <v>800000</v>
      </c>
      <c r="K2265" s="116">
        <v>12500000</v>
      </c>
      <c r="L2265" s="116">
        <v>0</v>
      </c>
      <c r="M2265" s="116">
        <v>0</v>
      </c>
      <c r="N2265" s="116">
        <v>0</v>
      </c>
      <c r="O2265" s="116">
        <v>0</v>
      </c>
      <c r="P2265" s="120">
        <v>12500000</v>
      </c>
      <c r="Q2265" s="27" t="str">
        <f>IF(G2265="01 Jan 1900","Unregistered","Registered")</f>
        <v>Registered</v>
      </c>
      <c r="R2265" s="121">
        <f>I2265/H2265</f>
        <v>1</v>
      </c>
      <c r="T2265" s="117">
        <f t="shared" si="165"/>
        <v>12500000</v>
      </c>
      <c r="U2265" s="117">
        <f t="shared" si="166"/>
        <v>0</v>
      </c>
    </row>
    <row r="2266" spans="1:29" s="101" customFormat="1" x14ac:dyDescent="0.3">
      <c r="A2266" s="114">
        <v>27</v>
      </c>
      <c r="B2266" s="114" t="s">
        <v>391</v>
      </c>
      <c r="C2266" s="114" t="s">
        <v>68</v>
      </c>
      <c r="D2266" s="114" t="s">
        <v>1413</v>
      </c>
      <c r="E2266" s="114" t="s">
        <v>1412</v>
      </c>
      <c r="F2266" s="115">
        <v>45272</v>
      </c>
      <c r="G2266" s="114" t="s">
        <v>1354</v>
      </c>
      <c r="H2266" s="116">
        <v>11800000</v>
      </c>
      <c r="I2266" s="116">
        <v>11800000</v>
      </c>
      <c r="J2266" s="116">
        <v>800000</v>
      </c>
      <c r="K2266" s="116">
        <v>11000000</v>
      </c>
      <c r="L2266" s="116">
        <v>0</v>
      </c>
      <c r="M2266" s="116">
        <v>0</v>
      </c>
      <c r="N2266" s="116">
        <v>0</v>
      </c>
      <c r="O2266" s="116">
        <v>0</v>
      </c>
      <c r="P2266" s="120">
        <v>11000000</v>
      </c>
      <c r="Q2266" s="27" t="str">
        <f>IF(G2266="01 Jan 1900","Unregistered","Registered")</f>
        <v>Registered</v>
      </c>
      <c r="R2266" s="121">
        <f>I2266/H2266</f>
        <v>1</v>
      </c>
      <c r="S2266" s="118"/>
      <c r="T2266" s="117">
        <f t="shared" si="165"/>
        <v>11000000</v>
      </c>
      <c r="U2266" s="117">
        <f t="shared" si="166"/>
        <v>0</v>
      </c>
      <c r="V2266" s="118"/>
      <c r="W2266" s="118"/>
      <c r="X2266" s="118"/>
      <c r="Y2266" s="118"/>
      <c r="Z2266" s="118"/>
      <c r="AA2266" s="118"/>
      <c r="AB2266" s="118"/>
      <c r="AC2266" s="118"/>
    </row>
    <row r="2267" spans="1:29" s="101" customFormat="1" x14ac:dyDescent="0.3">
      <c r="A2267" s="114">
        <v>29</v>
      </c>
      <c r="B2267" s="114" t="s">
        <v>391</v>
      </c>
      <c r="C2267" s="114" t="s">
        <v>68</v>
      </c>
      <c r="D2267" s="114" t="s">
        <v>1417</v>
      </c>
      <c r="E2267" s="114" t="s">
        <v>1418</v>
      </c>
      <c r="F2267" s="115">
        <v>45015</v>
      </c>
      <c r="G2267" s="114" t="s">
        <v>1419</v>
      </c>
      <c r="H2267" s="116">
        <v>12642000</v>
      </c>
      <c r="I2267" s="116">
        <v>12642000</v>
      </c>
      <c r="J2267" s="116">
        <v>2233406</v>
      </c>
      <c r="K2267" s="116">
        <v>10408594</v>
      </c>
      <c r="L2267" s="116">
        <v>0</v>
      </c>
      <c r="M2267" s="116">
        <v>0</v>
      </c>
      <c r="N2267" s="116">
        <v>0</v>
      </c>
      <c r="O2267" s="116">
        <v>0</v>
      </c>
      <c r="P2267" s="120">
        <v>10408594</v>
      </c>
      <c r="Q2267" s="27" t="str">
        <f>IF(G2267="01 Jan 1900","Unregistered","Registered")</f>
        <v>Registered</v>
      </c>
      <c r="R2267" s="121">
        <f>I2267/H2267</f>
        <v>1</v>
      </c>
      <c r="S2267" s="118"/>
      <c r="T2267" s="117">
        <f t="shared" si="165"/>
        <v>10408594</v>
      </c>
      <c r="U2267" s="117">
        <f t="shared" si="166"/>
        <v>0</v>
      </c>
      <c r="V2267" s="118"/>
      <c r="W2267" s="118"/>
      <c r="X2267" s="118"/>
      <c r="Y2267" s="118"/>
      <c r="Z2267" s="118"/>
      <c r="AA2267" s="118"/>
      <c r="AB2267" s="118"/>
      <c r="AC2267" s="118"/>
    </row>
    <row r="2268" spans="1:29" x14ac:dyDescent="0.3">
      <c r="A2268" s="114">
        <v>38</v>
      </c>
      <c r="B2268" s="114" t="s">
        <v>391</v>
      </c>
      <c r="C2268" s="114" t="s">
        <v>68</v>
      </c>
      <c r="D2268" s="114" t="s">
        <v>1447</v>
      </c>
      <c r="E2268" s="114" t="s">
        <v>1412</v>
      </c>
      <c r="F2268" s="115">
        <v>45291</v>
      </c>
      <c r="G2268" s="114" t="s">
        <v>1354</v>
      </c>
      <c r="H2268" s="116">
        <v>10000000</v>
      </c>
      <c r="I2268" s="116">
        <v>10000000</v>
      </c>
      <c r="J2268" s="116">
        <v>700000</v>
      </c>
      <c r="K2268" s="116">
        <v>9300000</v>
      </c>
      <c r="L2268" s="116">
        <v>0</v>
      </c>
      <c r="M2268" s="116">
        <v>0</v>
      </c>
      <c r="N2268" s="116">
        <v>0</v>
      </c>
      <c r="O2268" s="116">
        <v>0</v>
      </c>
      <c r="P2268" s="120">
        <v>9300000</v>
      </c>
      <c r="Q2268" s="27" t="str">
        <f>IF(G2268="01 Jan 1900","Unregistered","Registered")</f>
        <v>Registered</v>
      </c>
      <c r="R2268" s="121">
        <f>I2268/H2268</f>
        <v>1</v>
      </c>
      <c r="T2268" s="117">
        <f t="shared" si="165"/>
        <v>9300000</v>
      </c>
      <c r="U2268" s="117">
        <f t="shared" si="166"/>
        <v>0</v>
      </c>
    </row>
    <row r="2269" spans="1:29" x14ac:dyDescent="0.3">
      <c r="A2269" s="114">
        <v>40</v>
      </c>
      <c r="B2269" s="114" t="s">
        <v>391</v>
      </c>
      <c r="C2269" s="114" t="s">
        <v>68</v>
      </c>
      <c r="D2269" s="114" t="s">
        <v>1451</v>
      </c>
      <c r="E2269" s="114" t="s">
        <v>1452</v>
      </c>
      <c r="F2269" s="115">
        <v>45558</v>
      </c>
      <c r="G2269" s="114" t="s">
        <v>1453</v>
      </c>
      <c r="H2269" s="116">
        <v>25000000</v>
      </c>
      <c r="I2269" s="116">
        <v>25000000</v>
      </c>
      <c r="J2269" s="116">
        <v>16000001</v>
      </c>
      <c r="K2269" s="116">
        <v>8999999</v>
      </c>
      <c r="L2269" s="116">
        <v>0</v>
      </c>
      <c r="M2269" s="116">
        <v>0</v>
      </c>
      <c r="N2269" s="116">
        <v>0</v>
      </c>
      <c r="O2269" s="116">
        <v>0</v>
      </c>
      <c r="P2269" s="120">
        <v>8999999</v>
      </c>
      <c r="Q2269" s="27" t="str">
        <f>IF(G2269="01 Jan 1900","Unregistered","Registered")</f>
        <v>Registered</v>
      </c>
      <c r="R2269" s="121">
        <f>I2269/H2269</f>
        <v>1</v>
      </c>
      <c r="T2269" s="117">
        <f t="shared" si="165"/>
        <v>8999999</v>
      </c>
      <c r="U2269" s="117">
        <f t="shared" si="166"/>
        <v>0</v>
      </c>
    </row>
    <row r="2270" spans="1:29" x14ac:dyDescent="0.3">
      <c r="A2270" s="114">
        <v>45</v>
      </c>
      <c r="B2270" s="114" t="s">
        <v>391</v>
      </c>
      <c r="C2270" s="114" t="s">
        <v>68</v>
      </c>
      <c r="D2270" s="114" t="s">
        <v>1468</v>
      </c>
      <c r="E2270" s="114" t="s">
        <v>1412</v>
      </c>
      <c r="F2270" s="115">
        <v>45291</v>
      </c>
      <c r="G2270" s="114" t="s">
        <v>1354</v>
      </c>
      <c r="H2270" s="116">
        <v>9000000</v>
      </c>
      <c r="I2270" s="116">
        <v>9000000</v>
      </c>
      <c r="J2270" s="116">
        <v>700000</v>
      </c>
      <c r="K2270" s="116">
        <v>8300000</v>
      </c>
      <c r="L2270" s="116">
        <v>0</v>
      </c>
      <c r="M2270" s="116">
        <v>0</v>
      </c>
      <c r="N2270" s="116">
        <v>0</v>
      </c>
      <c r="O2270" s="116">
        <v>0</v>
      </c>
      <c r="P2270" s="120">
        <v>8300000</v>
      </c>
      <c r="Q2270" s="27" t="str">
        <f>IF(G2270="01 Jan 1900","Unregistered","Registered")</f>
        <v>Registered</v>
      </c>
      <c r="R2270" s="121">
        <f>I2270/H2270</f>
        <v>1</v>
      </c>
      <c r="T2270" s="117">
        <f t="shared" si="165"/>
        <v>8300000</v>
      </c>
      <c r="U2270" s="117">
        <f t="shared" si="166"/>
        <v>0</v>
      </c>
    </row>
    <row r="2271" spans="1:29" x14ac:dyDescent="0.3">
      <c r="A2271" s="114">
        <v>90</v>
      </c>
      <c r="B2271" s="114" t="s">
        <v>391</v>
      </c>
      <c r="C2271" s="114" t="s">
        <v>68</v>
      </c>
      <c r="D2271" s="114" t="s">
        <v>1589</v>
      </c>
      <c r="E2271" s="114" t="s">
        <v>1590</v>
      </c>
      <c r="F2271" s="115">
        <v>44285</v>
      </c>
      <c r="G2271" s="114" t="s">
        <v>1591</v>
      </c>
      <c r="H2271" s="116">
        <v>6000000</v>
      </c>
      <c r="I2271" s="116">
        <v>6000000</v>
      </c>
      <c r="J2271" s="116">
        <v>835000</v>
      </c>
      <c r="K2271" s="116">
        <v>5165000</v>
      </c>
      <c r="L2271" s="116">
        <v>0</v>
      </c>
      <c r="M2271" s="116">
        <v>0</v>
      </c>
      <c r="N2271" s="116">
        <v>0</v>
      </c>
      <c r="O2271" s="116">
        <v>0</v>
      </c>
      <c r="P2271" s="120">
        <v>5165000</v>
      </c>
      <c r="Q2271" s="27" t="str">
        <f>IF(G2271="01 Jan 1900","Unregistered","Registered")</f>
        <v>Registered</v>
      </c>
      <c r="R2271" s="121">
        <f>I2271/H2271</f>
        <v>1</v>
      </c>
      <c r="T2271" s="117">
        <f t="shared" si="165"/>
        <v>5165000</v>
      </c>
      <c r="U2271" s="117">
        <f t="shared" si="166"/>
        <v>0</v>
      </c>
    </row>
    <row r="2272" spans="1:29" x14ac:dyDescent="0.3">
      <c r="A2272" s="114">
        <v>105</v>
      </c>
      <c r="B2272" s="114" t="s">
        <v>391</v>
      </c>
      <c r="C2272" s="114" t="s">
        <v>68</v>
      </c>
      <c r="D2272" s="114" t="s">
        <v>1624</v>
      </c>
      <c r="E2272" s="114" t="s">
        <v>1625</v>
      </c>
      <c r="F2272" s="115">
        <v>44104</v>
      </c>
      <c r="G2272" s="114" t="s">
        <v>1626</v>
      </c>
      <c r="H2272" s="116">
        <v>9220000</v>
      </c>
      <c r="I2272" s="116">
        <v>9220000</v>
      </c>
      <c r="J2272" s="116">
        <v>4426000</v>
      </c>
      <c r="K2272" s="116">
        <v>4794000</v>
      </c>
      <c r="L2272" s="116">
        <v>0</v>
      </c>
      <c r="M2272" s="116">
        <v>0</v>
      </c>
      <c r="N2272" s="116">
        <v>0</v>
      </c>
      <c r="O2272" s="116">
        <v>0</v>
      </c>
      <c r="P2272" s="120">
        <v>4794000</v>
      </c>
      <c r="Q2272" s="27" t="str">
        <f>IF(G2272="01 Jan 1900","Unregistered","Registered")</f>
        <v>Registered</v>
      </c>
      <c r="R2272" s="121">
        <f>I2272/H2272</f>
        <v>1</v>
      </c>
      <c r="T2272" s="117">
        <f t="shared" si="165"/>
        <v>4794000</v>
      </c>
      <c r="U2272" s="117">
        <f t="shared" si="166"/>
        <v>0</v>
      </c>
    </row>
    <row r="2273" spans="1:29" x14ac:dyDescent="0.3">
      <c r="A2273" s="114">
        <v>106</v>
      </c>
      <c r="B2273" s="114" t="s">
        <v>391</v>
      </c>
      <c r="C2273" s="114" t="s">
        <v>68</v>
      </c>
      <c r="D2273" s="114" t="s">
        <v>1627</v>
      </c>
      <c r="E2273" s="114" t="s">
        <v>1628</v>
      </c>
      <c r="F2273" s="115">
        <v>45077</v>
      </c>
      <c r="G2273" s="114" t="s">
        <v>1629</v>
      </c>
      <c r="H2273" s="116">
        <v>12500000</v>
      </c>
      <c r="I2273" s="116">
        <v>12500000</v>
      </c>
      <c r="J2273" s="116">
        <v>7720000</v>
      </c>
      <c r="K2273" s="116">
        <v>4780000</v>
      </c>
      <c r="L2273" s="116">
        <v>0</v>
      </c>
      <c r="M2273" s="116">
        <v>0</v>
      </c>
      <c r="N2273" s="116">
        <v>0</v>
      </c>
      <c r="O2273" s="116">
        <v>0</v>
      </c>
      <c r="P2273" s="120">
        <v>4780000</v>
      </c>
      <c r="Q2273" s="27" t="str">
        <f>IF(G2273="01 Jan 1900","Unregistered","Registered")</f>
        <v>Registered</v>
      </c>
      <c r="R2273" s="121">
        <f>I2273/H2273</f>
        <v>1</v>
      </c>
      <c r="T2273" s="117">
        <f t="shared" si="165"/>
        <v>4780000</v>
      </c>
      <c r="U2273" s="117">
        <f t="shared" si="166"/>
        <v>0</v>
      </c>
    </row>
    <row r="2274" spans="1:29" x14ac:dyDescent="0.3">
      <c r="A2274" s="114">
        <v>113</v>
      </c>
      <c r="B2274" s="114" t="s">
        <v>391</v>
      </c>
      <c r="C2274" s="114" t="s">
        <v>68</v>
      </c>
      <c r="D2274" s="114" t="s">
        <v>1643</v>
      </c>
      <c r="E2274" s="114" t="s">
        <v>1644</v>
      </c>
      <c r="F2274" s="115">
        <v>44042</v>
      </c>
      <c r="G2274" s="114" t="s">
        <v>1645</v>
      </c>
      <c r="H2274" s="116">
        <v>6700000</v>
      </c>
      <c r="I2274" s="116">
        <v>6700000</v>
      </c>
      <c r="J2274" s="116">
        <v>2100000</v>
      </c>
      <c r="K2274" s="116">
        <v>4600000</v>
      </c>
      <c r="L2274" s="116">
        <v>0</v>
      </c>
      <c r="M2274" s="116">
        <v>0</v>
      </c>
      <c r="N2274" s="116">
        <v>0</v>
      </c>
      <c r="O2274" s="116">
        <v>0</v>
      </c>
      <c r="P2274" s="120">
        <v>4600000</v>
      </c>
      <c r="Q2274" s="27" t="str">
        <f>IF(G2274="01 Jan 1900","Unregistered","Registered")</f>
        <v>Registered</v>
      </c>
      <c r="R2274" s="121">
        <f>I2274/H2274</f>
        <v>1</v>
      </c>
      <c r="T2274" s="117">
        <f t="shared" si="165"/>
        <v>4600000</v>
      </c>
      <c r="U2274" s="117">
        <f t="shared" si="166"/>
        <v>0</v>
      </c>
    </row>
    <row r="2275" spans="1:29" x14ac:dyDescent="0.3">
      <c r="A2275" s="114">
        <v>122</v>
      </c>
      <c r="B2275" s="114" t="s">
        <v>391</v>
      </c>
      <c r="C2275" s="114" t="s">
        <v>68</v>
      </c>
      <c r="D2275" s="114" t="s">
        <v>1669</v>
      </c>
      <c r="E2275" s="114" t="s">
        <v>1670</v>
      </c>
      <c r="F2275" s="115">
        <v>44648</v>
      </c>
      <c r="G2275" s="114" t="s">
        <v>1671</v>
      </c>
      <c r="H2275" s="116">
        <v>7000000</v>
      </c>
      <c r="I2275" s="116">
        <v>7000000</v>
      </c>
      <c r="J2275" s="116">
        <v>2700000</v>
      </c>
      <c r="K2275" s="116">
        <v>4300000</v>
      </c>
      <c r="L2275" s="116">
        <v>0</v>
      </c>
      <c r="M2275" s="116">
        <v>0</v>
      </c>
      <c r="N2275" s="116">
        <v>0</v>
      </c>
      <c r="O2275" s="116">
        <v>0</v>
      </c>
      <c r="P2275" s="120">
        <v>4300000</v>
      </c>
      <c r="Q2275" s="27" t="str">
        <f>IF(G2275="01 Jan 1900","Unregistered","Registered")</f>
        <v>Registered</v>
      </c>
      <c r="R2275" s="121">
        <f>I2275/H2275</f>
        <v>1</v>
      </c>
      <c r="T2275" s="117">
        <f t="shared" si="165"/>
        <v>4300000</v>
      </c>
      <c r="U2275" s="117">
        <f t="shared" si="166"/>
        <v>0</v>
      </c>
    </row>
    <row r="2276" spans="1:29" x14ac:dyDescent="0.3">
      <c r="A2276" s="114">
        <v>137</v>
      </c>
      <c r="B2276" s="114" t="s">
        <v>391</v>
      </c>
      <c r="C2276" s="114" t="s">
        <v>68</v>
      </c>
      <c r="D2276" s="114" t="s">
        <v>1707</v>
      </c>
      <c r="E2276" s="114" t="s">
        <v>1708</v>
      </c>
      <c r="F2276" s="115">
        <v>45590</v>
      </c>
      <c r="G2276" s="114" t="s">
        <v>1709</v>
      </c>
      <c r="H2276" s="116">
        <v>36100000</v>
      </c>
      <c r="I2276" s="116">
        <v>36100000</v>
      </c>
      <c r="J2276" s="116">
        <v>32069000</v>
      </c>
      <c r="K2276" s="116">
        <v>4031000</v>
      </c>
      <c r="L2276" s="116">
        <v>0</v>
      </c>
      <c r="M2276" s="116">
        <v>0</v>
      </c>
      <c r="N2276" s="116">
        <v>0</v>
      </c>
      <c r="O2276" s="116">
        <v>0</v>
      </c>
      <c r="P2276" s="120">
        <v>4031000</v>
      </c>
      <c r="Q2276" s="27" t="str">
        <f>IF(G2276="01 Jan 1900","Unregistered","Registered")</f>
        <v>Registered</v>
      </c>
      <c r="R2276" s="121">
        <f>I2276/H2276</f>
        <v>1</v>
      </c>
      <c r="T2276" s="117">
        <f t="shared" si="165"/>
        <v>4031000</v>
      </c>
      <c r="U2276" s="117">
        <f t="shared" si="166"/>
        <v>0</v>
      </c>
    </row>
    <row r="2277" spans="1:29" x14ac:dyDescent="0.3">
      <c r="A2277" s="114">
        <v>139</v>
      </c>
      <c r="B2277" s="114" t="s">
        <v>391</v>
      </c>
      <c r="C2277" s="114" t="s">
        <v>68</v>
      </c>
      <c r="D2277" s="114" t="s">
        <v>1712</v>
      </c>
      <c r="E2277" s="114" t="s">
        <v>1713</v>
      </c>
      <c r="F2277" s="115">
        <v>44870</v>
      </c>
      <c r="G2277" s="114" t="s">
        <v>1714</v>
      </c>
      <c r="H2277" s="116">
        <v>6000000</v>
      </c>
      <c r="I2277" s="116">
        <v>6000000</v>
      </c>
      <c r="J2277" s="116">
        <v>2000000</v>
      </c>
      <c r="K2277" s="116">
        <v>4000000</v>
      </c>
      <c r="L2277" s="116">
        <v>0</v>
      </c>
      <c r="M2277" s="116">
        <v>0</v>
      </c>
      <c r="N2277" s="116">
        <v>0</v>
      </c>
      <c r="O2277" s="116">
        <v>0</v>
      </c>
      <c r="P2277" s="120">
        <v>4000000</v>
      </c>
      <c r="Q2277" s="27" t="str">
        <f>IF(G2277="01 Jan 1900","Unregistered","Registered")</f>
        <v>Registered</v>
      </c>
      <c r="R2277" s="121">
        <f>I2277/H2277</f>
        <v>1</v>
      </c>
      <c r="T2277" s="117">
        <f t="shared" si="165"/>
        <v>4000000</v>
      </c>
      <c r="U2277" s="117">
        <f t="shared" si="166"/>
        <v>0</v>
      </c>
    </row>
    <row r="2278" spans="1:29" x14ac:dyDescent="0.3">
      <c r="A2278" s="114">
        <v>141</v>
      </c>
      <c r="B2278" s="114" t="s">
        <v>391</v>
      </c>
      <c r="C2278" s="114" t="s">
        <v>68</v>
      </c>
      <c r="D2278" s="114" t="s">
        <v>1717</v>
      </c>
      <c r="E2278" s="114" t="s">
        <v>1442</v>
      </c>
      <c r="F2278" s="115">
        <v>45716</v>
      </c>
      <c r="G2278" s="114" t="s">
        <v>1718</v>
      </c>
      <c r="H2278" s="116">
        <v>88900001</v>
      </c>
      <c r="I2278" s="116">
        <v>88900001</v>
      </c>
      <c r="J2278" s="116">
        <v>85000000</v>
      </c>
      <c r="K2278" s="116">
        <v>3900001</v>
      </c>
      <c r="L2278" s="116">
        <v>0</v>
      </c>
      <c r="M2278" s="116">
        <v>0</v>
      </c>
      <c r="N2278" s="116">
        <v>0</v>
      </c>
      <c r="O2278" s="116">
        <v>0</v>
      </c>
      <c r="P2278" s="120">
        <v>3900001</v>
      </c>
      <c r="Q2278" s="27" t="str">
        <f>IF(G2278="01 Jan 1900","Unregistered","Registered")</f>
        <v>Registered</v>
      </c>
      <c r="R2278" s="121">
        <f>I2278/H2278</f>
        <v>1</v>
      </c>
      <c r="T2278" s="117">
        <f t="shared" si="165"/>
        <v>3900001</v>
      </c>
      <c r="U2278" s="117">
        <f t="shared" si="166"/>
        <v>0</v>
      </c>
    </row>
    <row r="2279" spans="1:29" x14ac:dyDescent="0.3">
      <c r="A2279" s="114">
        <v>148</v>
      </c>
      <c r="B2279" s="114" t="s">
        <v>391</v>
      </c>
      <c r="C2279" s="114" t="s">
        <v>68</v>
      </c>
      <c r="D2279" s="114" t="s">
        <v>1734</v>
      </c>
      <c r="E2279" s="114" t="s">
        <v>1735</v>
      </c>
      <c r="F2279" s="115">
        <v>44180</v>
      </c>
      <c r="G2279" s="114" t="s">
        <v>1736</v>
      </c>
      <c r="H2279" s="116">
        <v>10395000</v>
      </c>
      <c r="I2279" s="116">
        <v>10395000</v>
      </c>
      <c r="J2279" s="116">
        <v>6577120</v>
      </c>
      <c r="K2279" s="116">
        <v>3817880</v>
      </c>
      <c r="L2279" s="116">
        <v>0</v>
      </c>
      <c r="M2279" s="116">
        <v>0</v>
      </c>
      <c r="N2279" s="116">
        <v>0</v>
      </c>
      <c r="O2279" s="116">
        <v>0</v>
      </c>
      <c r="P2279" s="120">
        <v>3817880</v>
      </c>
      <c r="Q2279" s="27" t="str">
        <f>IF(G2279="01 Jan 1900","Unregistered","Registered")</f>
        <v>Registered</v>
      </c>
      <c r="R2279" s="121">
        <f>I2279/H2279</f>
        <v>1</v>
      </c>
      <c r="T2279" s="117">
        <f t="shared" si="165"/>
        <v>3817880</v>
      </c>
      <c r="U2279" s="117">
        <f t="shared" si="166"/>
        <v>0</v>
      </c>
    </row>
    <row r="2280" spans="1:29" x14ac:dyDescent="0.3">
      <c r="A2280" s="114">
        <v>157</v>
      </c>
      <c r="B2280" s="114" t="s">
        <v>391</v>
      </c>
      <c r="C2280" s="114" t="s">
        <v>68</v>
      </c>
      <c r="D2280" s="114" t="s">
        <v>1756</v>
      </c>
      <c r="E2280" s="114" t="s">
        <v>1757</v>
      </c>
      <c r="F2280" s="115">
        <v>45548</v>
      </c>
      <c r="G2280" s="114" t="s">
        <v>1758</v>
      </c>
      <c r="H2280" s="116">
        <v>24800000</v>
      </c>
      <c r="I2280" s="116">
        <v>24800000</v>
      </c>
      <c r="J2280" s="116">
        <v>21226001</v>
      </c>
      <c r="K2280" s="116">
        <v>3573999</v>
      </c>
      <c r="L2280" s="116">
        <v>0</v>
      </c>
      <c r="M2280" s="116">
        <v>0</v>
      </c>
      <c r="N2280" s="116">
        <v>0</v>
      </c>
      <c r="O2280" s="116">
        <v>0</v>
      </c>
      <c r="P2280" s="120">
        <v>3573999</v>
      </c>
      <c r="Q2280" s="27" t="str">
        <f>IF(G2280="01 Jan 1900","Unregistered","Registered")</f>
        <v>Registered</v>
      </c>
      <c r="R2280" s="121">
        <f>I2280/H2280</f>
        <v>1</v>
      </c>
      <c r="T2280" s="117">
        <f t="shared" si="165"/>
        <v>3573999</v>
      </c>
      <c r="U2280" s="117">
        <f t="shared" si="166"/>
        <v>0</v>
      </c>
    </row>
    <row r="2281" spans="1:29" x14ac:dyDescent="0.3">
      <c r="A2281" s="114">
        <v>174</v>
      </c>
      <c r="B2281" s="114" t="s">
        <v>391</v>
      </c>
      <c r="C2281" s="114" t="s">
        <v>68</v>
      </c>
      <c r="D2281" s="114" t="s">
        <v>1802</v>
      </c>
      <c r="E2281" s="114" t="s">
        <v>1803</v>
      </c>
      <c r="F2281" s="115">
        <v>44845</v>
      </c>
      <c r="G2281" s="114" t="s">
        <v>1804</v>
      </c>
      <c r="H2281" s="116">
        <v>10123000</v>
      </c>
      <c r="I2281" s="116">
        <v>10123000</v>
      </c>
      <c r="J2281" s="116">
        <v>6700000</v>
      </c>
      <c r="K2281" s="116">
        <v>3423000</v>
      </c>
      <c r="L2281" s="116">
        <v>0</v>
      </c>
      <c r="M2281" s="116">
        <v>0</v>
      </c>
      <c r="N2281" s="116">
        <v>0</v>
      </c>
      <c r="O2281" s="116">
        <v>0</v>
      </c>
      <c r="P2281" s="120">
        <v>3423000</v>
      </c>
      <c r="Q2281" s="27" t="str">
        <f>IF(G2281="01 Jan 1900","Unregistered","Registered")</f>
        <v>Registered</v>
      </c>
      <c r="R2281" s="121">
        <f>I2281/H2281</f>
        <v>1</v>
      </c>
      <c r="T2281" s="117">
        <f t="shared" si="165"/>
        <v>3423000</v>
      </c>
      <c r="U2281" s="117">
        <f t="shared" si="166"/>
        <v>0</v>
      </c>
    </row>
    <row r="2282" spans="1:29" x14ac:dyDescent="0.3">
      <c r="A2282" s="114">
        <v>182</v>
      </c>
      <c r="B2282" s="114" t="s">
        <v>391</v>
      </c>
      <c r="C2282" s="114" t="s">
        <v>68</v>
      </c>
      <c r="D2282" s="114" t="s">
        <v>1820</v>
      </c>
      <c r="E2282" s="114" t="s">
        <v>1821</v>
      </c>
      <c r="F2282" s="115">
        <v>44500</v>
      </c>
      <c r="G2282" s="114" t="s">
        <v>1822</v>
      </c>
      <c r="H2282" s="116">
        <v>11300000</v>
      </c>
      <c r="I2282" s="116">
        <v>11300000</v>
      </c>
      <c r="J2282" s="116">
        <v>7994733</v>
      </c>
      <c r="K2282" s="116">
        <v>3305267</v>
      </c>
      <c r="L2282" s="116">
        <v>0</v>
      </c>
      <c r="M2282" s="116">
        <v>0</v>
      </c>
      <c r="N2282" s="116">
        <v>0</v>
      </c>
      <c r="O2282" s="116">
        <v>0</v>
      </c>
      <c r="P2282" s="120">
        <v>3305267</v>
      </c>
      <c r="Q2282" s="27" t="str">
        <f>IF(G2282="01 Jan 1900","Unregistered","Registered")</f>
        <v>Registered</v>
      </c>
      <c r="R2282" s="121">
        <f>I2282/H2282</f>
        <v>1</v>
      </c>
      <c r="T2282" s="117">
        <f t="shared" si="165"/>
        <v>3305267</v>
      </c>
      <c r="U2282" s="117">
        <f t="shared" si="166"/>
        <v>0</v>
      </c>
    </row>
    <row r="2283" spans="1:29" x14ac:dyDescent="0.3">
      <c r="A2283" s="114">
        <v>191</v>
      </c>
      <c r="B2283" s="114" t="s">
        <v>391</v>
      </c>
      <c r="C2283" s="114" t="s">
        <v>68</v>
      </c>
      <c r="D2283" s="114" t="s">
        <v>1840</v>
      </c>
      <c r="E2283" s="114" t="s">
        <v>1841</v>
      </c>
      <c r="F2283" s="115">
        <v>44089</v>
      </c>
      <c r="G2283" s="114" t="s">
        <v>1842</v>
      </c>
      <c r="H2283" s="116">
        <v>7818000</v>
      </c>
      <c r="I2283" s="116">
        <v>7818000</v>
      </c>
      <c r="J2283" s="116">
        <v>4600000</v>
      </c>
      <c r="K2283" s="116">
        <v>3218000</v>
      </c>
      <c r="L2283" s="116">
        <v>0</v>
      </c>
      <c r="M2283" s="116">
        <v>0</v>
      </c>
      <c r="N2283" s="116">
        <v>0</v>
      </c>
      <c r="O2283" s="116">
        <v>0</v>
      </c>
      <c r="P2283" s="120">
        <v>3218000</v>
      </c>
      <c r="Q2283" s="27" t="str">
        <f>IF(G2283="01 Jan 1900","Unregistered","Registered")</f>
        <v>Registered</v>
      </c>
      <c r="R2283" s="121">
        <f>I2283/H2283</f>
        <v>1</v>
      </c>
      <c r="T2283" s="117">
        <f t="shared" si="165"/>
        <v>3218000</v>
      </c>
      <c r="U2283" s="117">
        <f t="shared" si="166"/>
        <v>0</v>
      </c>
    </row>
    <row r="2284" spans="1:29" x14ac:dyDescent="0.3">
      <c r="A2284" s="114">
        <v>199</v>
      </c>
      <c r="B2284" s="114" t="s">
        <v>391</v>
      </c>
      <c r="C2284" s="114" t="s">
        <v>68</v>
      </c>
      <c r="D2284" s="114" t="s">
        <v>1862</v>
      </c>
      <c r="E2284" s="114" t="s">
        <v>1863</v>
      </c>
      <c r="F2284" s="115">
        <v>44104</v>
      </c>
      <c r="G2284" s="114" t="s">
        <v>1864</v>
      </c>
      <c r="H2284" s="116">
        <v>6500000</v>
      </c>
      <c r="I2284" s="116">
        <v>6500000</v>
      </c>
      <c r="J2284" s="116">
        <v>3500000</v>
      </c>
      <c r="K2284" s="116">
        <v>3000000</v>
      </c>
      <c r="L2284" s="116">
        <v>0</v>
      </c>
      <c r="M2284" s="116">
        <v>0</v>
      </c>
      <c r="N2284" s="116">
        <v>0</v>
      </c>
      <c r="O2284" s="116">
        <v>0</v>
      </c>
      <c r="P2284" s="120">
        <v>3000000</v>
      </c>
      <c r="Q2284" s="27" t="str">
        <f>IF(G2284="01 Jan 1900","Unregistered","Registered")</f>
        <v>Registered</v>
      </c>
      <c r="R2284" s="121">
        <f>I2284/H2284</f>
        <v>1</v>
      </c>
      <c r="T2284" s="117">
        <f t="shared" si="165"/>
        <v>3000000</v>
      </c>
      <c r="U2284" s="117">
        <f t="shared" si="166"/>
        <v>0</v>
      </c>
    </row>
    <row r="2285" spans="1:29" x14ac:dyDescent="0.3">
      <c r="A2285" s="114">
        <v>201</v>
      </c>
      <c r="B2285" s="114" t="s">
        <v>391</v>
      </c>
      <c r="C2285" s="114" t="s">
        <v>68</v>
      </c>
      <c r="D2285" s="114" t="s">
        <v>1868</v>
      </c>
      <c r="E2285" s="114" t="s">
        <v>1869</v>
      </c>
      <c r="F2285" s="115">
        <v>44140</v>
      </c>
      <c r="G2285" s="114" t="s">
        <v>1870</v>
      </c>
      <c r="H2285" s="116">
        <v>7200000</v>
      </c>
      <c r="I2285" s="116">
        <v>7200000</v>
      </c>
      <c r="J2285" s="116">
        <v>4210714</v>
      </c>
      <c r="K2285" s="116">
        <v>2989286</v>
      </c>
      <c r="L2285" s="116">
        <v>0</v>
      </c>
      <c r="M2285" s="116">
        <v>0</v>
      </c>
      <c r="N2285" s="116">
        <v>0</v>
      </c>
      <c r="O2285" s="116">
        <v>0</v>
      </c>
      <c r="P2285" s="120">
        <v>2989286</v>
      </c>
      <c r="Q2285" s="27" t="str">
        <f>IF(G2285="01 Jan 1900","Unregistered","Registered")</f>
        <v>Registered</v>
      </c>
      <c r="R2285" s="121">
        <f>I2285/H2285</f>
        <v>1</v>
      </c>
      <c r="T2285" s="117">
        <f t="shared" si="165"/>
        <v>2989286</v>
      </c>
      <c r="U2285" s="117">
        <f t="shared" si="166"/>
        <v>0</v>
      </c>
    </row>
    <row r="2286" spans="1:29" x14ac:dyDescent="0.3">
      <c r="A2286" s="114">
        <v>208</v>
      </c>
      <c r="B2286" s="114" t="s">
        <v>391</v>
      </c>
      <c r="C2286" s="114" t="s">
        <v>68</v>
      </c>
      <c r="D2286" s="114" t="s">
        <v>1890</v>
      </c>
      <c r="E2286" s="114" t="s">
        <v>1891</v>
      </c>
      <c r="F2286" s="115">
        <v>44092</v>
      </c>
      <c r="G2286" s="114" t="s">
        <v>1892</v>
      </c>
      <c r="H2286" s="116">
        <v>6720000</v>
      </c>
      <c r="I2286" s="116">
        <v>6720000</v>
      </c>
      <c r="J2286" s="116">
        <v>3830400</v>
      </c>
      <c r="K2286" s="116">
        <v>2889600</v>
      </c>
      <c r="L2286" s="116">
        <v>0</v>
      </c>
      <c r="M2286" s="116">
        <v>0</v>
      </c>
      <c r="N2286" s="116">
        <v>0</v>
      </c>
      <c r="O2286" s="116">
        <v>0</v>
      </c>
      <c r="P2286" s="120">
        <v>2889600</v>
      </c>
      <c r="Q2286" s="27" t="str">
        <f>IF(G2286="01 Jan 1900","Unregistered","Registered")</f>
        <v>Registered</v>
      </c>
      <c r="R2286" s="121">
        <f>I2286/H2286</f>
        <v>1</v>
      </c>
      <c r="T2286" s="117">
        <f t="shared" si="165"/>
        <v>2889600</v>
      </c>
      <c r="U2286" s="117">
        <f t="shared" si="166"/>
        <v>0</v>
      </c>
    </row>
    <row r="2287" spans="1:29" x14ac:dyDescent="0.3">
      <c r="A2287" s="114">
        <v>216</v>
      </c>
      <c r="B2287" s="114" t="s">
        <v>391</v>
      </c>
      <c r="C2287" s="114" t="s">
        <v>68</v>
      </c>
      <c r="D2287" s="114" t="s">
        <v>1910</v>
      </c>
      <c r="E2287" s="114" t="s">
        <v>1547</v>
      </c>
      <c r="F2287" s="115">
        <v>44173</v>
      </c>
      <c r="G2287" s="114" t="s">
        <v>1911</v>
      </c>
      <c r="H2287" s="116">
        <v>11000000</v>
      </c>
      <c r="I2287" s="116">
        <v>11000000</v>
      </c>
      <c r="J2287" s="116">
        <v>8250000</v>
      </c>
      <c r="K2287" s="116">
        <v>2750000</v>
      </c>
      <c r="L2287" s="116">
        <v>0</v>
      </c>
      <c r="M2287" s="116">
        <v>0</v>
      </c>
      <c r="N2287" s="116">
        <v>0</v>
      </c>
      <c r="O2287" s="116">
        <v>0</v>
      </c>
      <c r="P2287" s="120">
        <v>2750000</v>
      </c>
      <c r="Q2287" s="27" t="str">
        <f>IF(G2287="01 Jan 1900","Unregistered","Registered")</f>
        <v>Registered</v>
      </c>
      <c r="R2287" s="121">
        <f>I2287/H2287</f>
        <v>1</v>
      </c>
      <c r="T2287" s="117">
        <f t="shared" si="165"/>
        <v>2750000</v>
      </c>
      <c r="U2287" s="117">
        <f t="shared" si="166"/>
        <v>0</v>
      </c>
    </row>
    <row r="2288" spans="1:29" s="101" customFormat="1" x14ac:dyDescent="0.3">
      <c r="A2288" s="114">
        <v>222</v>
      </c>
      <c r="B2288" s="114" t="s">
        <v>391</v>
      </c>
      <c r="C2288" s="114" t="s">
        <v>68</v>
      </c>
      <c r="D2288" s="114" t="s">
        <v>1922</v>
      </c>
      <c r="E2288" s="114" t="s">
        <v>1923</v>
      </c>
      <c r="F2288" s="115">
        <v>44545</v>
      </c>
      <c r="G2288" s="114" t="s">
        <v>1924</v>
      </c>
      <c r="H2288" s="116">
        <v>6250000</v>
      </c>
      <c r="I2288" s="116">
        <v>6250000</v>
      </c>
      <c r="J2288" s="116">
        <v>3550000</v>
      </c>
      <c r="K2288" s="116">
        <v>2700000</v>
      </c>
      <c r="L2288" s="116">
        <v>0</v>
      </c>
      <c r="M2288" s="116">
        <v>0</v>
      </c>
      <c r="N2288" s="116">
        <v>0</v>
      </c>
      <c r="O2288" s="116">
        <v>0</v>
      </c>
      <c r="P2288" s="120">
        <v>2700000</v>
      </c>
      <c r="Q2288" s="27" t="str">
        <f>IF(G2288="01 Jan 1900","Unregistered","Registered")</f>
        <v>Registered</v>
      </c>
      <c r="R2288" s="121">
        <f>I2288/H2288</f>
        <v>1</v>
      </c>
      <c r="S2288" s="118"/>
      <c r="T2288" s="117">
        <f t="shared" si="165"/>
        <v>2700000</v>
      </c>
      <c r="U2288" s="117">
        <f t="shared" si="166"/>
        <v>0</v>
      </c>
      <c r="V2288" s="118"/>
      <c r="W2288" s="118"/>
      <c r="X2288" s="118"/>
      <c r="Y2288" s="118"/>
      <c r="Z2288" s="118"/>
      <c r="AA2288" s="118"/>
      <c r="AB2288" s="118"/>
      <c r="AC2288" s="118"/>
    </row>
    <row r="2289" spans="1:29" x14ac:dyDescent="0.3">
      <c r="A2289" s="114">
        <v>227</v>
      </c>
      <c r="B2289" s="114" t="s">
        <v>391</v>
      </c>
      <c r="C2289" s="114" t="s">
        <v>68</v>
      </c>
      <c r="D2289" s="114" t="s">
        <v>1935</v>
      </c>
      <c r="E2289" s="114" t="s">
        <v>1936</v>
      </c>
      <c r="F2289" s="115">
        <v>44142</v>
      </c>
      <c r="G2289" s="114" t="s">
        <v>1691</v>
      </c>
      <c r="H2289" s="116">
        <v>9740000</v>
      </c>
      <c r="I2289" s="116">
        <v>9740000</v>
      </c>
      <c r="J2289" s="116">
        <v>7051000</v>
      </c>
      <c r="K2289" s="116">
        <v>2689000</v>
      </c>
      <c r="L2289" s="116">
        <v>0</v>
      </c>
      <c r="M2289" s="116">
        <v>0</v>
      </c>
      <c r="N2289" s="116">
        <v>0</v>
      </c>
      <c r="O2289" s="116">
        <v>0</v>
      </c>
      <c r="P2289" s="120">
        <v>2689000</v>
      </c>
      <c r="Q2289" s="27" t="str">
        <f>IF(G2289="01 Jan 1900","Unregistered","Registered")</f>
        <v>Registered</v>
      </c>
      <c r="R2289" s="121">
        <f>I2289/H2289</f>
        <v>1</v>
      </c>
      <c r="T2289" s="117">
        <f t="shared" si="165"/>
        <v>2689000</v>
      </c>
      <c r="U2289" s="117">
        <f t="shared" si="166"/>
        <v>0</v>
      </c>
    </row>
    <row r="2290" spans="1:29" s="101" customFormat="1" x14ac:dyDescent="0.3">
      <c r="A2290" s="114">
        <v>244</v>
      </c>
      <c r="B2290" s="114" t="s">
        <v>391</v>
      </c>
      <c r="C2290" s="114" t="s">
        <v>68</v>
      </c>
      <c r="D2290" s="114" t="s">
        <v>1969</v>
      </c>
      <c r="E2290" s="114" t="s">
        <v>1970</v>
      </c>
      <c r="F2290" s="115">
        <v>44278</v>
      </c>
      <c r="G2290" s="114" t="s">
        <v>1971</v>
      </c>
      <c r="H2290" s="116">
        <v>6400000</v>
      </c>
      <c r="I2290" s="116">
        <v>6400000</v>
      </c>
      <c r="J2290" s="116">
        <v>3875000</v>
      </c>
      <c r="K2290" s="116">
        <v>2525000</v>
      </c>
      <c r="L2290" s="116">
        <v>0</v>
      </c>
      <c r="M2290" s="116">
        <v>0</v>
      </c>
      <c r="N2290" s="116">
        <v>0</v>
      </c>
      <c r="O2290" s="116">
        <v>0</v>
      </c>
      <c r="P2290" s="120">
        <v>2525000</v>
      </c>
      <c r="Q2290" s="27" t="str">
        <f>IF(G2290="01 Jan 1900","Unregistered","Registered")</f>
        <v>Registered</v>
      </c>
      <c r="R2290" s="121">
        <f>I2290/H2290</f>
        <v>1</v>
      </c>
      <c r="S2290" s="118"/>
      <c r="T2290" s="117">
        <f t="shared" si="165"/>
        <v>2525000</v>
      </c>
      <c r="U2290" s="117">
        <f t="shared" si="166"/>
        <v>0</v>
      </c>
      <c r="V2290" s="118"/>
      <c r="W2290" s="118"/>
      <c r="X2290" s="118"/>
      <c r="Y2290" s="118"/>
      <c r="Z2290" s="118"/>
      <c r="AA2290" s="118"/>
      <c r="AB2290" s="118"/>
      <c r="AC2290" s="118"/>
    </row>
    <row r="2291" spans="1:29" x14ac:dyDescent="0.3">
      <c r="A2291" s="114">
        <v>249</v>
      </c>
      <c r="B2291" s="114" t="s">
        <v>391</v>
      </c>
      <c r="C2291" s="114" t="s">
        <v>68</v>
      </c>
      <c r="D2291" s="114" t="s">
        <v>1984</v>
      </c>
      <c r="E2291" s="114" t="s">
        <v>1985</v>
      </c>
      <c r="F2291" s="115">
        <v>44042</v>
      </c>
      <c r="G2291" s="114" t="s">
        <v>1645</v>
      </c>
      <c r="H2291" s="116">
        <v>6700000</v>
      </c>
      <c r="I2291" s="116">
        <v>6700000</v>
      </c>
      <c r="J2291" s="116">
        <v>4200000</v>
      </c>
      <c r="K2291" s="116">
        <v>2500000</v>
      </c>
      <c r="L2291" s="116">
        <v>0</v>
      </c>
      <c r="M2291" s="116">
        <v>0</v>
      </c>
      <c r="N2291" s="116">
        <v>0</v>
      </c>
      <c r="O2291" s="116">
        <v>0</v>
      </c>
      <c r="P2291" s="120">
        <v>2500000</v>
      </c>
      <c r="Q2291" s="27" t="str">
        <f>IF(G2291="01 Jan 1900","Unregistered","Registered")</f>
        <v>Registered</v>
      </c>
      <c r="R2291" s="121">
        <f>I2291/H2291</f>
        <v>1</v>
      </c>
      <c r="T2291" s="117">
        <f t="shared" si="165"/>
        <v>2500000</v>
      </c>
      <c r="U2291" s="117">
        <f t="shared" si="166"/>
        <v>0</v>
      </c>
    </row>
    <row r="2292" spans="1:29" x14ac:dyDescent="0.3">
      <c r="A2292" s="114">
        <v>261</v>
      </c>
      <c r="B2292" s="114" t="s">
        <v>391</v>
      </c>
      <c r="C2292" s="114" t="s">
        <v>68</v>
      </c>
      <c r="D2292" s="114" t="s">
        <v>2014</v>
      </c>
      <c r="E2292" s="114" t="s">
        <v>2015</v>
      </c>
      <c r="F2292" s="115">
        <v>44767</v>
      </c>
      <c r="G2292" s="114" t="s">
        <v>2016</v>
      </c>
      <c r="H2292" s="116">
        <v>8450000</v>
      </c>
      <c r="I2292" s="116">
        <v>8450000</v>
      </c>
      <c r="J2292" s="116">
        <v>6093239</v>
      </c>
      <c r="K2292" s="116">
        <v>2356761</v>
      </c>
      <c r="L2292" s="116">
        <v>0</v>
      </c>
      <c r="M2292" s="116">
        <v>0</v>
      </c>
      <c r="N2292" s="116">
        <v>0</v>
      </c>
      <c r="O2292" s="116">
        <v>0</v>
      </c>
      <c r="P2292" s="120">
        <v>2356761</v>
      </c>
      <c r="Q2292" s="27" t="str">
        <f>IF(G2292="01 Jan 1900","Unregistered","Registered")</f>
        <v>Registered</v>
      </c>
      <c r="R2292" s="121">
        <f>I2292/H2292</f>
        <v>1</v>
      </c>
      <c r="T2292" s="117">
        <f t="shared" si="165"/>
        <v>2356761</v>
      </c>
      <c r="U2292" s="117">
        <f t="shared" si="166"/>
        <v>0</v>
      </c>
    </row>
    <row r="2293" spans="1:29" s="101" customFormat="1" x14ac:dyDescent="0.3">
      <c r="A2293" s="114">
        <v>277</v>
      </c>
      <c r="B2293" s="114" t="s">
        <v>391</v>
      </c>
      <c r="C2293" s="114" t="s">
        <v>68</v>
      </c>
      <c r="D2293" s="114" t="s">
        <v>2055</v>
      </c>
      <c r="E2293" s="114" t="s">
        <v>2056</v>
      </c>
      <c r="F2293" s="115">
        <v>44165</v>
      </c>
      <c r="G2293" s="114" t="s">
        <v>2057</v>
      </c>
      <c r="H2293" s="116">
        <v>7000000</v>
      </c>
      <c r="I2293" s="116">
        <v>7000000</v>
      </c>
      <c r="J2293" s="116">
        <v>4870000</v>
      </c>
      <c r="K2293" s="116">
        <v>2130000</v>
      </c>
      <c r="L2293" s="116">
        <v>0</v>
      </c>
      <c r="M2293" s="116">
        <v>0</v>
      </c>
      <c r="N2293" s="116">
        <v>0</v>
      </c>
      <c r="O2293" s="116">
        <v>0</v>
      </c>
      <c r="P2293" s="120">
        <v>2130000</v>
      </c>
      <c r="Q2293" s="27" t="str">
        <f>IF(G2293="01 Jan 1900","Unregistered","Registered")</f>
        <v>Registered</v>
      </c>
      <c r="R2293" s="121">
        <f>I2293/H2293</f>
        <v>1</v>
      </c>
      <c r="S2293" s="118"/>
      <c r="T2293" s="117">
        <f t="shared" si="165"/>
        <v>2130000</v>
      </c>
      <c r="U2293" s="117">
        <f t="shared" si="166"/>
        <v>0</v>
      </c>
      <c r="V2293" s="118"/>
      <c r="W2293" s="118"/>
      <c r="X2293" s="118"/>
      <c r="Y2293" s="118"/>
      <c r="Z2293" s="118"/>
      <c r="AA2293" s="118"/>
      <c r="AB2293" s="118"/>
      <c r="AC2293" s="118"/>
    </row>
    <row r="2294" spans="1:29" x14ac:dyDescent="0.3">
      <c r="A2294" s="114">
        <v>298</v>
      </c>
      <c r="B2294" s="114" t="s">
        <v>391</v>
      </c>
      <c r="C2294" s="114" t="s">
        <v>68</v>
      </c>
      <c r="D2294" s="114" t="s">
        <v>2102</v>
      </c>
      <c r="E2294" s="114" t="s">
        <v>2103</v>
      </c>
      <c r="F2294" s="115">
        <v>46006</v>
      </c>
      <c r="G2294" s="114" t="s">
        <v>1538</v>
      </c>
      <c r="H2294" s="116">
        <v>34552000</v>
      </c>
      <c r="I2294" s="116">
        <v>34552000</v>
      </c>
      <c r="J2294" s="116">
        <v>32670520</v>
      </c>
      <c r="K2294" s="116">
        <v>1881480</v>
      </c>
      <c r="L2294" s="116">
        <v>0</v>
      </c>
      <c r="M2294" s="116">
        <v>0</v>
      </c>
      <c r="N2294" s="116">
        <v>0</v>
      </c>
      <c r="O2294" s="116">
        <v>0</v>
      </c>
      <c r="P2294" s="120">
        <v>1881480</v>
      </c>
      <c r="Q2294" s="27" t="str">
        <f>IF(G2294="01 Jan 1900","Unregistered","Registered")</f>
        <v>Registered</v>
      </c>
      <c r="R2294" s="121">
        <f>I2294/H2294</f>
        <v>1</v>
      </c>
      <c r="T2294" s="117">
        <f t="shared" si="165"/>
        <v>1881480</v>
      </c>
      <c r="U2294" s="117">
        <f t="shared" si="166"/>
        <v>0</v>
      </c>
    </row>
    <row r="2295" spans="1:29" x14ac:dyDescent="0.3">
      <c r="A2295" s="114">
        <v>304</v>
      </c>
      <c r="B2295" s="114" t="s">
        <v>391</v>
      </c>
      <c r="C2295" s="114" t="s">
        <v>68</v>
      </c>
      <c r="D2295" s="114" t="s">
        <v>2117</v>
      </c>
      <c r="E2295" s="114" t="s">
        <v>2118</v>
      </c>
      <c r="F2295" s="115">
        <v>44278</v>
      </c>
      <c r="G2295" s="114" t="s">
        <v>1971</v>
      </c>
      <c r="H2295" s="116">
        <v>5698000</v>
      </c>
      <c r="I2295" s="116">
        <v>5698000</v>
      </c>
      <c r="J2295" s="116">
        <v>3875000</v>
      </c>
      <c r="K2295" s="116">
        <v>1823000</v>
      </c>
      <c r="L2295" s="116">
        <v>0</v>
      </c>
      <c r="M2295" s="116">
        <v>0</v>
      </c>
      <c r="N2295" s="116">
        <v>0</v>
      </c>
      <c r="O2295" s="116">
        <v>0</v>
      </c>
      <c r="P2295" s="120">
        <v>1823000</v>
      </c>
      <c r="Q2295" s="27" t="str">
        <f>IF(G2295="01 Jan 1900","Unregistered","Registered")</f>
        <v>Registered</v>
      </c>
      <c r="R2295" s="121">
        <f>I2295/H2295</f>
        <v>1</v>
      </c>
      <c r="T2295" s="117">
        <f t="shared" si="165"/>
        <v>1823000</v>
      </c>
      <c r="U2295" s="117">
        <f t="shared" si="166"/>
        <v>0</v>
      </c>
    </row>
    <row r="2296" spans="1:29" x14ac:dyDescent="0.3">
      <c r="A2296" s="114">
        <v>305</v>
      </c>
      <c r="B2296" s="114" t="s">
        <v>391</v>
      </c>
      <c r="C2296" s="114" t="s">
        <v>68</v>
      </c>
      <c r="D2296" s="114" t="s">
        <v>2119</v>
      </c>
      <c r="E2296" s="114" t="s">
        <v>2120</v>
      </c>
      <c r="F2296" s="115">
        <v>44278</v>
      </c>
      <c r="G2296" s="114" t="s">
        <v>1971</v>
      </c>
      <c r="H2296" s="116">
        <v>5698000</v>
      </c>
      <c r="I2296" s="116">
        <v>5698000</v>
      </c>
      <c r="J2296" s="116">
        <v>3875000</v>
      </c>
      <c r="K2296" s="116">
        <v>1823000</v>
      </c>
      <c r="L2296" s="116">
        <v>0</v>
      </c>
      <c r="M2296" s="116">
        <v>0</v>
      </c>
      <c r="N2296" s="116">
        <v>0</v>
      </c>
      <c r="O2296" s="116">
        <v>0</v>
      </c>
      <c r="P2296" s="120">
        <v>1823000</v>
      </c>
      <c r="Q2296" s="27" t="str">
        <f>IF(G2296="01 Jan 1900","Unregistered","Registered")</f>
        <v>Registered</v>
      </c>
      <c r="R2296" s="121">
        <f>I2296/H2296</f>
        <v>1</v>
      </c>
      <c r="T2296" s="117">
        <f t="shared" si="165"/>
        <v>1823000</v>
      </c>
      <c r="U2296" s="117">
        <f t="shared" si="166"/>
        <v>0</v>
      </c>
    </row>
    <row r="2297" spans="1:29" x14ac:dyDescent="0.3">
      <c r="A2297" s="114">
        <v>309</v>
      </c>
      <c r="B2297" s="114" t="s">
        <v>391</v>
      </c>
      <c r="C2297" s="114" t="s">
        <v>68</v>
      </c>
      <c r="D2297" s="114" t="s">
        <v>2128</v>
      </c>
      <c r="E2297" s="114" t="s">
        <v>2129</v>
      </c>
      <c r="F2297" s="115">
        <v>44132</v>
      </c>
      <c r="G2297" s="114" t="s">
        <v>2130</v>
      </c>
      <c r="H2297" s="116">
        <v>7000000</v>
      </c>
      <c r="I2297" s="116">
        <v>7000000</v>
      </c>
      <c r="J2297" s="116">
        <v>5200000</v>
      </c>
      <c r="K2297" s="116">
        <v>1800000</v>
      </c>
      <c r="L2297" s="116">
        <v>0</v>
      </c>
      <c r="M2297" s="116">
        <v>0</v>
      </c>
      <c r="N2297" s="116">
        <v>0</v>
      </c>
      <c r="O2297" s="116">
        <v>0</v>
      </c>
      <c r="P2297" s="120">
        <v>1800000</v>
      </c>
      <c r="Q2297" s="27" t="str">
        <f>IF(G2297="01 Jan 1900","Unregistered","Registered")</f>
        <v>Registered</v>
      </c>
      <c r="R2297" s="121">
        <f>I2297/H2297</f>
        <v>1</v>
      </c>
      <c r="T2297" s="117">
        <f t="shared" si="165"/>
        <v>1800000</v>
      </c>
      <c r="U2297" s="117">
        <f t="shared" si="166"/>
        <v>0</v>
      </c>
    </row>
    <row r="2298" spans="1:29" x14ac:dyDescent="0.3">
      <c r="A2298" s="114">
        <v>310</v>
      </c>
      <c r="B2298" s="114" t="s">
        <v>391</v>
      </c>
      <c r="C2298" s="114" t="s">
        <v>68</v>
      </c>
      <c r="D2298" s="114" t="s">
        <v>2131</v>
      </c>
      <c r="E2298" s="114" t="s">
        <v>2132</v>
      </c>
      <c r="F2298" s="115">
        <v>45216</v>
      </c>
      <c r="G2298" s="114" t="s">
        <v>1718</v>
      </c>
      <c r="H2298" s="116">
        <v>12300000</v>
      </c>
      <c r="I2298" s="116">
        <v>12300000</v>
      </c>
      <c r="J2298" s="116">
        <v>10500001</v>
      </c>
      <c r="K2298" s="116">
        <v>1799999</v>
      </c>
      <c r="L2298" s="116">
        <v>0</v>
      </c>
      <c r="M2298" s="116">
        <v>0</v>
      </c>
      <c r="N2298" s="116">
        <v>0</v>
      </c>
      <c r="O2298" s="116">
        <v>0</v>
      </c>
      <c r="P2298" s="120">
        <v>1799999</v>
      </c>
      <c r="Q2298" s="27" t="str">
        <f>IF(G2298="01 Jan 1900","Unregistered","Registered")</f>
        <v>Registered</v>
      </c>
      <c r="R2298" s="121">
        <f>I2298/H2298</f>
        <v>1</v>
      </c>
      <c r="T2298" s="117">
        <f t="shared" si="165"/>
        <v>1799999</v>
      </c>
      <c r="U2298" s="117">
        <f t="shared" si="166"/>
        <v>0</v>
      </c>
    </row>
    <row r="2299" spans="1:29" x14ac:dyDescent="0.3">
      <c r="A2299" s="114">
        <v>347</v>
      </c>
      <c r="B2299" s="114" t="s">
        <v>391</v>
      </c>
      <c r="C2299" s="114" t="s">
        <v>68</v>
      </c>
      <c r="D2299" s="114" t="s">
        <v>2215</v>
      </c>
      <c r="E2299" s="114" t="s">
        <v>2216</v>
      </c>
      <c r="F2299" s="115">
        <v>44196</v>
      </c>
      <c r="G2299" s="114" t="s">
        <v>2057</v>
      </c>
      <c r="H2299" s="116">
        <v>7506000</v>
      </c>
      <c r="I2299" s="116">
        <v>7506000</v>
      </c>
      <c r="J2299" s="116">
        <v>5900000</v>
      </c>
      <c r="K2299" s="116">
        <v>1606000</v>
      </c>
      <c r="L2299" s="116">
        <v>0</v>
      </c>
      <c r="M2299" s="116">
        <v>0</v>
      </c>
      <c r="N2299" s="116">
        <v>0</v>
      </c>
      <c r="O2299" s="116">
        <v>0</v>
      </c>
      <c r="P2299" s="120">
        <v>1606000</v>
      </c>
      <c r="Q2299" s="27" t="str">
        <f>IF(G2299="01 Jan 1900","Unregistered","Registered")</f>
        <v>Registered</v>
      </c>
      <c r="R2299" s="121">
        <f>I2299/H2299</f>
        <v>1</v>
      </c>
      <c r="T2299" s="117">
        <f t="shared" si="165"/>
        <v>1606000</v>
      </c>
      <c r="U2299" s="117">
        <f t="shared" si="166"/>
        <v>0</v>
      </c>
    </row>
    <row r="2300" spans="1:29" x14ac:dyDescent="0.3">
      <c r="A2300" s="114">
        <v>360</v>
      </c>
      <c r="B2300" s="114" t="s">
        <v>391</v>
      </c>
      <c r="C2300" s="114" t="s">
        <v>68</v>
      </c>
      <c r="D2300" s="114" t="s">
        <v>2246</v>
      </c>
      <c r="E2300" s="114" t="s">
        <v>2247</v>
      </c>
      <c r="F2300" s="115">
        <v>45533</v>
      </c>
      <c r="G2300" s="114" t="s">
        <v>2248</v>
      </c>
      <c r="H2300" s="116">
        <v>42500000</v>
      </c>
      <c r="I2300" s="116">
        <v>42500000</v>
      </c>
      <c r="J2300" s="116">
        <v>41000000</v>
      </c>
      <c r="K2300" s="116">
        <v>1500000</v>
      </c>
      <c r="L2300" s="116">
        <v>0</v>
      </c>
      <c r="M2300" s="116">
        <v>0</v>
      </c>
      <c r="N2300" s="116">
        <v>0</v>
      </c>
      <c r="O2300" s="116">
        <v>0</v>
      </c>
      <c r="P2300" s="120">
        <v>1500000</v>
      </c>
      <c r="Q2300" s="27" t="str">
        <f>IF(G2300="01 Jan 1900","Unregistered","Registered")</f>
        <v>Registered</v>
      </c>
      <c r="R2300" s="121">
        <f>I2300/H2300</f>
        <v>1</v>
      </c>
      <c r="T2300" s="117">
        <f t="shared" si="165"/>
        <v>1500000</v>
      </c>
      <c r="U2300" s="117">
        <f t="shared" si="166"/>
        <v>0</v>
      </c>
    </row>
    <row r="2301" spans="1:29" x14ac:dyDescent="0.3">
      <c r="A2301" s="114">
        <v>365</v>
      </c>
      <c r="B2301" s="114" t="s">
        <v>391</v>
      </c>
      <c r="C2301" s="114" t="s">
        <v>68</v>
      </c>
      <c r="D2301" s="114" t="s">
        <v>2257</v>
      </c>
      <c r="E2301" s="114" t="s">
        <v>2216</v>
      </c>
      <c r="F2301" s="115">
        <v>44145</v>
      </c>
      <c r="G2301" s="114" t="s">
        <v>2258</v>
      </c>
      <c r="H2301" s="116">
        <v>7362000</v>
      </c>
      <c r="I2301" s="116">
        <v>7362000</v>
      </c>
      <c r="J2301" s="116">
        <v>5900000</v>
      </c>
      <c r="K2301" s="116">
        <v>1462000</v>
      </c>
      <c r="L2301" s="116">
        <v>0</v>
      </c>
      <c r="M2301" s="116">
        <v>0</v>
      </c>
      <c r="N2301" s="116">
        <v>0</v>
      </c>
      <c r="O2301" s="116">
        <v>0</v>
      </c>
      <c r="P2301" s="120">
        <v>1462000</v>
      </c>
      <c r="Q2301" s="27" t="str">
        <f>IF(G2301="01 Jan 1900","Unregistered","Registered")</f>
        <v>Registered</v>
      </c>
      <c r="R2301" s="121">
        <f>I2301/H2301</f>
        <v>1</v>
      </c>
      <c r="T2301" s="117">
        <f t="shared" si="165"/>
        <v>1462000</v>
      </c>
      <c r="U2301" s="117">
        <f t="shared" si="166"/>
        <v>0</v>
      </c>
    </row>
    <row r="2302" spans="1:29" x14ac:dyDescent="0.3">
      <c r="A2302" s="114">
        <v>369</v>
      </c>
      <c r="B2302" s="114" t="s">
        <v>391</v>
      </c>
      <c r="C2302" s="114" t="s">
        <v>68</v>
      </c>
      <c r="D2302" s="114" t="s">
        <v>2263</v>
      </c>
      <c r="E2302" s="114" t="s">
        <v>2264</v>
      </c>
      <c r="F2302" s="115">
        <v>45215</v>
      </c>
      <c r="G2302" s="114" t="s">
        <v>2265</v>
      </c>
      <c r="H2302" s="116">
        <v>7938000</v>
      </c>
      <c r="I2302" s="116">
        <v>7938000</v>
      </c>
      <c r="J2302" s="116">
        <v>6500000</v>
      </c>
      <c r="K2302" s="116">
        <v>1438000</v>
      </c>
      <c r="L2302" s="116">
        <v>0</v>
      </c>
      <c r="M2302" s="116">
        <v>0</v>
      </c>
      <c r="N2302" s="116">
        <v>0</v>
      </c>
      <c r="O2302" s="116">
        <v>0</v>
      </c>
      <c r="P2302" s="120">
        <v>1438000</v>
      </c>
      <c r="Q2302" s="27" t="str">
        <f>IF(G2302="01 Jan 1900","Unregistered","Registered")</f>
        <v>Registered</v>
      </c>
      <c r="R2302" s="121">
        <f>I2302/H2302</f>
        <v>1</v>
      </c>
      <c r="T2302" s="117">
        <f t="shared" si="165"/>
        <v>1438000</v>
      </c>
      <c r="U2302" s="117">
        <f t="shared" si="166"/>
        <v>0</v>
      </c>
    </row>
    <row r="2303" spans="1:29" x14ac:dyDescent="0.3">
      <c r="A2303" s="114">
        <v>386</v>
      </c>
      <c r="B2303" s="114" t="s">
        <v>391</v>
      </c>
      <c r="C2303" s="114" t="s">
        <v>68</v>
      </c>
      <c r="D2303" s="114" t="s">
        <v>2297</v>
      </c>
      <c r="E2303" s="114" t="s">
        <v>2298</v>
      </c>
      <c r="F2303" s="115">
        <v>45731</v>
      </c>
      <c r="G2303" s="114" t="s">
        <v>2299</v>
      </c>
      <c r="H2303" s="116">
        <v>39500000</v>
      </c>
      <c r="I2303" s="116">
        <v>39500000</v>
      </c>
      <c r="J2303" s="116">
        <v>38183600</v>
      </c>
      <c r="K2303" s="116">
        <v>1316400</v>
      </c>
      <c r="L2303" s="116">
        <v>0</v>
      </c>
      <c r="M2303" s="116">
        <v>0</v>
      </c>
      <c r="N2303" s="116">
        <v>0</v>
      </c>
      <c r="O2303" s="116">
        <v>0</v>
      </c>
      <c r="P2303" s="120">
        <v>1316400</v>
      </c>
      <c r="Q2303" s="27" t="str">
        <f>IF(G2303="01 Jan 1900","Unregistered","Registered")</f>
        <v>Registered</v>
      </c>
      <c r="R2303" s="121">
        <f>I2303/H2303</f>
        <v>1</v>
      </c>
      <c r="T2303" s="117">
        <f t="shared" si="165"/>
        <v>1316400</v>
      </c>
      <c r="U2303" s="117">
        <f t="shared" si="166"/>
        <v>0</v>
      </c>
    </row>
    <row r="2304" spans="1:29" x14ac:dyDescent="0.3">
      <c r="A2304" s="114">
        <v>392</v>
      </c>
      <c r="B2304" s="114" t="s">
        <v>391</v>
      </c>
      <c r="C2304" s="114" t="s">
        <v>68</v>
      </c>
      <c r="D2304" s="114" t="s">
        <v>2314</v>
      </c>
      <c r="E2304" s="114" t="s">
        <v>2315</v>
      </c>
      <c r="F2304" s="115">
        <v>44620</v>
      </c>
      <c r="G2304" s="114" t="s">
        <v>2316</v>
      </c>
      <c r="H2304" s="116">
        <v>6793750</v>
      </c>
      <c r="I2304" s="116">
        <v>6793750</v>
      </c>
      <c r="J2304" s="116">
        <v>5510000</v>
      </c>
      <c r="K2304" s="116">
        <v>1283750</v>
      </c>
      <c r="L2304" s="116">
        <v>0</v>
      </c>
      <c r="M2304" s="116">
        <v>0</v>
      </c>
      <c r="N2304" s="116">
        <v>0</v>
      </c>
      <c r="O2304" s="116">
        <v>0</v>
      </c>
      <c r="P2304" s="120">
        <v>1283750</v>
      </c>
      <c r="Q2304" s="27" t="str">
        <f>IF(G2304="01 Jan 1900","Unregistered","Registered")</f>
        <v>Registered</v>
      </c>
      <c r="R2304" s="121">
        <f>I2304/H2304</f>
        <v>1</v>
      </c>
      <c r="T2304" s="117">
        <f t="shared" si="165"/>
        <v>1283750</v>
      </c>
      <c r="U2304" s="117">
        <f t="shared" si="166"/>
        <v>0</v>
      </c>
    </row>
    <row r="2305" spans="1:21" x14ac:dyDescent="0.3">
      <c r="A2305" s="114">
        <v>397</v>
      </c>
      <c r="B2305" s="114" t="s">
        <v>391</v>
      </c>
      <c r="C2305" s="114" t="s">
        <v>68</v>
      </c>
      <c r="D2305" s="114" t="s">
        <v>2326</v>
      </c>
      <c r="E2305" s="114" t="s">
        <v>2327</v>
      </c>
      <c r="F2305" s="115">
        <v>44278</v>
      </c>
      <c r="G2305" s="114" t="s">
        <v>1971</v>
      </c>
      <c r="H2305" s="116">
        <v>5128000</v>
      </c>
      <c r="I2305" s="116">
        <v>5128000</v>
      </c>
      <c r="J2305" s="116">
        <v>3875000</v>
      </c>
      <c r="K2305" s="116">
        <v>1253000</v>
      </c>
      <c r="L2305" s="116">
        <v>0</v>
      </c>
      <c r="M2305" s="116">
        <v>0</v>
      </c>
      <c r="N2305" s="116">
        <v>0</v>
      </c>
      <c r="O2305" s="116">
        <v>0</v>
      </c>
      <c r="P2305" s="120">
        <v>1253000</v>
      </c>
      <c r="Q2305" s="27" t="str">
        <f>IF(G2305="01 Jan 1900","Unregistered","Registered")</f>
        <v>Registered</v>
      </c>
      <c r="R2305" s="121">
        <f>I2305/H2305</f>
        <v>1</v>
      </c>
      <c r="T2305" s="117">
        <f t="shared" si="165"/>
        <v>1253000</v>
      </c>
      <c r="U2305" s="117">
        <f t="shared" si="166"/>
        <v>0</v>
      </c>
    </row>
    <row r="2306" spans="1:21" x14ac:dyDescent="0.3">
      <c r="A2306" s="114">
        <v>409</v>
      </c>
      <c r="B2306" s="114" t="s">
        <v>391</v>
      </c>
      <c r="C2306" s="114" t="s">
        <v>68</v>
      </c>
      <c r="D2306" s="114" t="s">
        <v>2342</v>
      </c>
      <c r="E2306" s="114" t="s">
        <v>2343</v>
      </c>
      <c r="F2306" s="115">
        <v>44084</v>
      </c>
      <c r="G2306" s="114" t="s">
        <v>1952</v>
      </c>
      <c r="H2306" s="116">
        <v>7500000</v>
      </c>
      <c r="I2306" s="116">
        <v>7500000</v>
      </c>
      <c r="J2306" s="116">
        <v>6276946</v>
      </c>
      <c r="K2306" s="116">
        <v>1223054</v>
      </c>
      <c r="L2306" s="116">
        <v>0</v>
      </c>
      <c r="M2306" s="116">
        <v>0</v>
      </c>
      <c r="N2306" s="116">
        <v>0</v>
      </c>
      <c r="O2306" s="116">
        <v>0</v>
      </c>
      <c r="P2306" s="120">
        <v>1223054</v>
      </c>
      <c r="Q2306" s="27" t="str">
        <f>IF(G2306="01 Jan 1900","Unregistered","Registered")</f>
        <v>Registered</v>
      </c>
      <c r="R2306" s="121">
        <f>I2306/H2306</f>
        <v>1</v>
      </c>
      <c r="T2306" s="117">
        <f t="shared" si="165"/>
        <v>1223054</v>
      </c>
      <c r="U2306" s="117">
        <f t="shared" si="166"/>
        <v>0</v>
      </c>
    </row>
    <row r="2307" spans="1:21" x14ac:dyDescent="0.3">
      <c r="A2307" s="114">
        <v>443</v>
      </c>
      <c r="B2307" s="114" t="s">
        <v>391</v>
      </c>
      <c r="C2307" s="114" t="s">
        <v>68</v>
      </c>
      <c r="D2307" s="114" t="s">
        <v>2422</v>
      </c>
      <c r="E2307" s="114" t="s">
        <v>2423</v>
      </c>
      <c r="F2307" s="115">
        <v>45177</v>
      </c>
      <c r="G2307" s="114" t="s">
        <v>2424</v>
      </c>
      <c r="H2307" s="116">
        <v>7572000</v>
      </c>
      <c r="I2307" s="116">
        <v>7572000</v>
      </c>
      <c r="J2307" s="116">
        <v>6500000</v>
      </c>
      <c r="K2307" s="116">
        <v>1072000</v>
      </c>
      <c r="L2307" s="116">
        <v>0</v>
      </c>
      <c r="M2307" s="116">
        <v>0</v>
      </c>
      <c r="N2307" s="116">
        <v>0</v>
      </c>
      <c r="O2307" s="116">
        <v>0</v>
      </c>
      <c r="P2307" s="120">
        <v>1072000</v>
      </c>
      <c r="Q2307" s="27" t="str">
        <f>IF(G2307="01 Jan 1900","Unregistered","Registered")</f>
        <v>Registered</v>
      </c>
      <c r="R2307" s="121">
        <f>I2307/H2307</f>
        <v>1</v>
      </c>
      <c r="T2307" s="117">
        <f t="shared" si="165"/>
        <v>1072000</v>
      </c>
      <c r="U2307" s="117">
        <f t="shared" si="166"/>
        <v>0</v>
      </c>
    </row>
    <row r="2308" spans="1:21" x14ac:dyDescent="0.3">
      <c r="A2308" s="114">
        <v>452</v>
      </c>
      <c r="B2308" s="114" t="s">
        <v>391</v>
      </c>
      <c r="C2308" s="114" t="s">
        <v>68</v>
      </c>
      <c r="D2308" s="114" t="s">
        <v>2447</v>
      </c>
      <c r="E2308" s="114" t="s">
        <v>2448</v>
      </c>
      <c r="F2308" s="115">
        <v>44261</v>
      </c>
      <c r="G2308" s="114" t="s">
        <v>2449</v>
      </c>
      <c r="H2308" s="116">
        <v>7200000</v>
      </c>
      <c r="I2308" s="116">
        <v>7200000</v>
      </c>
      <c r="J2308" s="116">
        <v>6161000</v>
      </c>
      <c r="K2308" s="116">
        <v>1039000</v>
      </c>
      <c r="L2308" s="116">
        <v>0</v>
      </c>
      <c r="M2308" s="116">
        <v>0</v>
      </c>
      <c r="N2308" s="116">
        <v>0</v>
      </c>
      <c r="O2308" s="116">
        <v>0</v>
      </c>
      <c r="P2308" s="120">
        <v>1039000</v>
      </c>
      <c r="Q2308" s="27" t="str">
        <f>IF(G2308="01 Jan 1900","Unregistered","Registered")</f>
        <v>Registered</v>
      </c>
      <c r="R2308" s="121">
        <f>I2308/H2308</f>
        <v>1</v>
      </c>
      <c r="T2308" s="117">
        <f t="shared" si="165"/>
        <v>1039000</v>
      </c>
      <c r="U2308" s="117">
        <f t="shared" si="166"/>
        <v>0</v>
      </c>
    </row>
    <row r="2309" spans="1:21" x14ac:dyDescent="0.3">
      <c r="A2309" s="114">
        <v>453</v>
      </c>
      <c r="B2309" s="114" t="s">
        <v>391</v>
      </c>
      <c r="C2309" s="114" t="s">
        <v>68</v>
      </c>
      <c r="D2309" s="114" t="s">
        <v>2450</v>
      </c>
      <c r="E2309" s="114" t="s">
        <v>2451</v>
      </c>
      <c r="F2309" s="115">
        <v>44261</v>
      </c>
      <c r="G2309" s="114" t="s">
        <v>2449</v>
      </c>
      <c r="H2309" s="116">
        <v>7200000</v>
      </c>
      <c r="I2309" s="116">
        <v>7200000</v>
      </c>
      <c r="J2309" s="116">
        <v>6161000</v>
      </c>
      <c r="K2309" s="116">
        <v>1039000</v>
      </c>
      <c r="L2309" s="116">
        <v>0</v>
      </c>
      <c r="M2309" s="116">
        <v>0</v>
      </c>
      <c r="N2309" s="116">
        <v>0</v>
      </c>
      <c r="O2309" s="116">
        <v>0</v>
      </c>
      <c r="P2309" s="120">
        <v>1039000</v>
      </c>
      <c r="Q2309" s="27" t="str">
        <f>IF(G2309="01 Jan 1900","Unregistered","Registered")</f>
        <v>Registered</v>
      </c>
      <c r="R2309" s="121">
        <f>I2309/H2309</f>
        <v>1</v>
      </c>
      <c r="T2309" s="117">
        <f t="shared" si="165"/>
        <v>1039000</v>
      </c>
      <c r="U2309" s="117">
        <f t="shared" si="166"/>
        <v>0</v>
      </c>
    </row>
    <row r="2310" spans="1:21" x14ac:dyDescent="0.3">
      <c r="A2310" s="114">
        <v>458</v>
      </c>
      <c r="B2310" s="114" t="s">
        <v>391</v>
      </c>
      <c r="C2310" s="114" t="s">
        <v>68</v>
      </c>
      <c r="D2310" s="114" t="s">
        <v>2463</v>
      </c>
      <c r="E2310" s="114" t="s">
        <v>2464</v>
      </c>
      <c r="F2310" s="115">
        <v>44055</v>
      </c>
      <c r="G2310" s="114" t="s">
        <v>1878</v>
      </c>
      <c r="H2310" s="116">
        <v>5125000</v>
      </c>
      <c r="I2310" s="116">
        <v>5125000</v>
      </c>
      <c r="J2310" s="116">
        <v>4100000</v>
      </c>
      <c r="K2310" s="116">
        <v>1025000</v>
      </c>
      <c r="L2310" s="116">
        <v>0</v>
      </c>
      <c r="M2310" s="116">
        <v>0</v>
      </c>
      <c r="N2310" s="116">
        <v>0</v>
      </c>
      <c r="O2310" s="116">
        <v>0</v>
      </c>
      <c r="P2310" s="120">
        <v>1025000</v>
      </c>
      <c r="Q2310" s="27" t="str">
        <f>IF(G2310="01 Jan 1900","Unregistered","Registered")</f>
        <v>Registered</v>
      </c>
      <c r="R2310" s="121">
        <f>I2310/H2310</f>
        <v>1</v>
      </c>
      <c r="T2310" s="117">
        <f t="shared" ref="T2310:T2373" si="167">L2310+M2310+N2310+O2310+P2310</f>
        <v>1025000</v>
      </c>
      <c r="U2310" s="117">
        <f t="shared" ref="U2310:U2373" si="168">K2310-T2310</f>
        <v>0</v>
      </c>
    </row>
    <row r="2311" spans="1:21" x14ac:dyDescent="0.3">
      <c r="A2311" s="114">
        <v>468</v>
      </c>
      <c r="B2311" s="114" t="s">
        <v>391</v>
      </c>
      <c r="C2311" s="114" t="s">
        <v>68</v>
      </c>
      <c r="D2311" s="114" t="s">
        <v>2485</v>
      </c>
      <c r="E2311" s="114" t="s">
        <v>2486</v>
      </c>
      <c r="F2311" s="115">
        <v>44261</v>
      </c>
      <c r="G2311" s="114" t="s">
        <v>2449</v>
      </c>
      <c r="H2311" s="116">
        <v>7000000</v>
      </c>
      <c r="I2311" s="116">
        <v>7000000</v>
      </c>
      <c r="J2311" s="116">
        <v>6000000</v>
      </c>
      <c r="K2311" s="116">
        <v>1000000</v>
      </c>
      <c r="L2311" s="116">
        <v>0</v>
      </c>
      <c r="M2311" s="116">
        <v>0</v>
      </c>
      <c r="N2311" s="116">
        <v>0</v>
      </c>
      <c r="O2311" s="116">
        <v>0</v>
      </c>
      <c r="P2311" s="120">
        <v>1000000</v>
      </c>
      <c r="Q2311" s="27" t="str">
        <f>IF(G2311="01 Jan 1900","Unregistered","Registered")</f>
        <v>Registered</v>
      </c>
      <c r="R2311" s="121">
        <f>I2311/H2311</f>
        <v>1</v>
      </c>
      <c r="T2311" s="117">
        <f t="shared" si="167"/>
        <v>1000000</v>
      </c>
      <c r="U2311" s="117">
        <f t="shared" si="168"/>
        <v>0</v>
      </c>
    </row>
    <row r="2312" spans="1:21" x14ac:dyDescent="0.3">
      <c r="A2312" s="114">
        <v>469</v>
      </c>
      <c r="B2312" s="114" t="s">
        <v>391</v>
      </c>
      <c r="C2312" s="114" t="s">
        <v>68</v>
      </c>
      <c r="D2312" s="114" t="s">
        <v>2487</v>
      </c>
      <c r="E2312" s="114" t="s">
        <v>2488</v>
      </c>
      <c r="F2312" s="115">
        <v>44582</v>
      </c>
      <c r="G2312" s="114" t="s">
        <v>2489</v>
      </c>
      <c r="H2312" s="116">
        <v>5000000</v>
      </c>
      <c r="I2312" s="116">
        <v>5000000</v>
      </c>
      <c r="J2312" s="116">
        <v>4000000</v>
      </c>
      <c r="K2312" s="116">
        <v>1000000</v>
      </c>
      <c r="L2312" s="116">
        <v>0</v>
      </c>
      <c r="M2312" s="116">
        <v>0</v>
      </c>
      <c r="N2312" s="116">
        <v>0</v>
      </c>
      <c r="O2312" s="116">
        <v>0</v>
      </c>
      <c r="P2312" s="120">
        <v>1000000</v>
      </c>
      <c r="Q2312" s="27" t="str">
        <f>IF(G2312="01 Jan 1900","Unregistered","Registered")</f>
        <v>Registered</v>
      </c>
      <c r="R2312" s="121">
        <f>I2312/H2312</f>
        <v>1</v>
      </c>
      <c r="T2312" s="117">
        <f t="shared" si="167"/>
        <v>1000000</v>
      </c>
      <c r="U2312" s="117">
        <f t="shared" si="168"/>
        <v>0</v>
      </c>
    </row>
    <row r="2313" spans="1:21" x14ac:dyDescent="0.3">
      <c r="A2313" s="114">
        <v>485</v>
      </c>
      <c r="B2313" s="114" t="s">
        <v>391</v>
      </c>
      <c r="C2313" s="114" t="s">
        <v>68</v>
      </c>
      <c r="D2313" s="114" t="s">
        <v>2529</v>
      </c>
      <c r="E2313" s="114" t="s">
        <v>2530</v>
      </c>
      <c r="F2313" s="115">
        <v>44261</v>
      </c>
      <c r="G2313" s="114" t="s">
        <v>2449</v>
      </c>
      <c r="H2313" s="116">
        <v>7100000</v>
      </c>
      <c r="I2313" s="116">
        <v>7100000</v>
      </c>
      <c r="J2313" s="116">
        <v>6161000</v>
      </c>
      <c r="K2313" s="116">
        <v>939000</v>
      </c>
      <c r="L2313" s="116">
        <v>0</v>
      </c>
      <c r="M2313" s="116">
        <v>0</v>
      </c>
      <c r="N2313" s="116">
        <v>0</v>
      </c>
      <c r="O2313" s="116">
        <v>0</v>
      </c>
      <c r="P2313" s="120">
        <v>939000</v>
      </c>
      <c r="Q2313" s="27" t="str">
        <f>IF(G2313="01 Jan 1900","Unregistered","Registered")</f>
        <v>Registered</v>
      </c>
      <c r="R2313" s="121">
        <f>I2313/H2313</f>
        <v>1</v>
      </c>
      <c r="T2313" s="117">
        <f t="shared" si="167"/>
        <v>939000</v>
      </c>
      <c r="U2313" s="117">
        <f t="shared" si="168"/>
        <v>0</v>
      </c>
    </row>
    <row r="2314" spans="1:21" x14ac:dyDescent="0.3">
      <c r="A2314" s="114">
        <v>504</v>
      </c>
      <c r="B2314" s="114" t="s">
        <v>391</v>
      </c>
      <c r="C2314" s="114" t="s">
        <v>68</v>
      </c>
      <c r="D2314" s="114" t="s">
        <v>2570</v>
      </c>
      <c r="E2314" s="114" t="s">
        <v>2571</v>
      </c>
      <c r="F2314" s="115">
        <v>45642</v>
      </c>
      <c r="G2314" s="114" t="s">
        <v>2492</v>
      </c>
      <c r="H2314" s="116">
        <v>13074000</v>
      </c>
      <c r="I2314" s="116">
        <v>13074000</v>
      </c>
      <c r="J2314" s="116">
        <v>12185927</v>
      </c>
      <c r="K2314" s="116">
        <v>888073</v>
      </c>
      <c r="L2314" s="116">
        <v>0</v>
      </c>
      <c r="M2314" s="116">
        <v>0</v>
      </c>
      <c r="N2314" s="116">
        <v>0</v>
      </c>
      <c r="O2314" s="116">
        <v>0</v>
      </c>
      <c r="P2314" s="120">
        <v>888073</v>
      </c>
      <c r="Q2314" s="27" t="str">
        <f>IF(G2314="01 Jan 1900","Unregistered","Registered")</f>
        <v>Registered</v>
      </c>
      <c r="R2314" s="121">
        <f>I2314/H2314</f>
        <v>1</v>
      </c>
      <c r="T2314" s="117">
        <f t="shared" si="167"/>
        <v>888073</v>
      </c>
      <c r="U2314" s="117">
        <f t="shared" si="168"/>
        <v>0</v>
      </c>
    </row>
    <row r="2315" spans="1:21" x14ac:dyDescent="0.3">
      <c r="A2315" s="114">
        <v>549</v>
      </c>
      <c r="B2315" s="114" t="s">
        <v>391</v>
      </c>
      <c r="C2315" s="114" t="s">
        <v>68</v>
      </c>
      <c r="D2315" s="114" t="s">
        <v>2685</v>
      </c>
      <c r="E2315" s="114" t="s">
        <v>2686</v>
      </c>
      <c r="F2315" s="115">
        <v>44224</v>
      </c>
      <c r="G2315" s="114" t="s">
        <v>2687</v>
      </c>
      <c r="H2315" s="116">
        <v>6558000</v>
      </c>
      <c r="I2315" s="116">
        <v>6558000</v>
      </c>
      <c r="J2315" s="116">
        <v>5750000</v>
      </c>
      <c r="K2315" s="116">
        <v>808000</v>
      </c>
      <c r="L2315" s="116">
        <v>0</v>
      </c>
      <c r="M2315" s="116">
        <v>0</v>
      </c>
      <c r="N2315" s="116">
        <v>0</v>
      </c>
      <c r="O2315" s="116">
        <v>0</v>
      </c>
      <c r="P2315" s="120">
        <v>808000</v>
      </c>
      <c r="Q2315" s="27" t="str">
        <f>IF(G2315="01 Jan 1900","Unregistered","Registered")</f>
        <v>Registered</v>
      </c>
      <c r="R2315" s="121">
        <f>I2315/H2315</f>
        <v>1</v>
      </c>
      <c r="T2315" s="117">
        <f t="shared" si="167"/>
        <v>808000</v>
      </c>
      <c r="U2315" s="117">
        <f t="shared" si="168"/>
        <v>0</v>
      </c>
    </row>
    <row r="2316" spans="1:21" x14ac:dyDescent="0.3">
      <c r="A2316" s="114">
        <v>574</v>
      </c>
      <c r="B2316" s="114" t="s">
        <v>391</v>
      </c>
      <c r="C2316" s="114" t="s">
        <v>68</v>
      </c>
      <c r="D2316" s="114" t="s">
        <v>2754</v>
      </c>
      <c r="E2316" s="114" t="s">
        <v>2755</v>
      </c>
      <c r="F2316" s="115">
        <v>44687</v>
      </c>
      <c r="G2316" s="114" t="s">
        <v>2756</v>
      </c>
      <c r="H2316" s="116">
        <v>11418000</v>
      </c>
      <c r="I2316" s="116">
        <v>11418000</v>
      </c>
      <c r="J2316" s="116">
        <v>10642955</v>
      </c>
      <c r="K2316" s="116">
        <v>775045</v>
      </c>
      <c r="L2316" s="116">
        <v>0</v>
      </c>
      <c r="M2316" s="116">
        <v>0</v>
      </c>
      <c r="N2316" s="116">
        <v>0</v>
      </c>
      <c r="O2316" s="116">
        <v>0</v>
      </c>
      <c r="P2316" s="120">
        <v>775045</v>
      </c>
      <c r="Q2316" s="27" t="str">
        <f>IF(G2316="01 Jan 1900","Unregistered","Registered")</f>
        <v>Registered</v>
      </c>
      <c r="R2316" s="121">
        <f>I2316/H2316</f>
        <v>1</v>
      </c>
      <c r="T2316" s="117">
        <f t="shared" si="167"/>
        <v>775045</v>
      </c>
      <c r="U2316" s="117">
        <f t="shared" si="168"/>
        <v>0</v>
      </c>
    </row>
    <row r="2317" spans="1:21" x14ac:dyDescent="0.3">
      <c r="A2317" s="114">
        <v>581</v>
      </c>
      <c r="B2317" s="114" t="s">
        <v>391</v>
      </c>
      <c r="C2317" s="114" t="s">
        <v>68</v>
      </c>
      <c r="D2317" s="114" t="s">
        <v>2770</v>
      </c>
      <c r="E2317" s="114" t="s">
        <v>2771</v>
      </c>
      <c r="F2317" s="115">
        <v>44763</v>
      </c>
      <c r="G2317" s="114" t="s">
        <v>2772</v>
      </c>
      <c r="H2317" s="116">
        <v>6768000</v>
      </c>
      <c r="I2317" s="116">
        <v>6768000</v>
      </c>
      <c r="J2317" s="116">
        <v>6000000</v>
      </c>
      <c r="K2317" s="116">
        <v>768000</v>
      </c>
      <c r="L2317" s="116">
        <v>0</v>
      </c>
      <c r="M2317" s="116">
        <v>0</v>
      </c>
      <c r="N2317" s="116">
        <v>0</v>
      </c>
      <c r="O2317" s="116">
        <v>0</v>
      </c>
      <c r="P2317" s="120">
        <v>768000</v>
      </c>
      <c r="Q2317" s="27" t="str">
        <f>IF(G2317="01 Jan 1900","Unregistered","Registered")</f>
        <v>Registered</v>
      </c>
      <c r="R2317" s="121">
        <f>I2317/H2317</f>
        <v>1</v>
      </c>
      <c r="T2317" s="117">
        <f t="shared" si="167"/>
        <v>768000</v>
      </c>
      <c r="U2317" s="117">
        <f t="shared" si="168"/>
        <v>0</v>
      </c>
    </row>
    <row r="2318" spans="1:21" x14ac:dyDescent="0.3">
      <c r="A2318" s="114">
        <v>597</v>
      </c>
      <c r="B2318" s="114" t="s">
        <v>391</v>
      </c>
      <c r="C2318" s="114" t="s">
        <v>68</v>
      </c>
      <c r="D2318" s="114" t="s">
        <v>2809</v>
      </c>
      <c r="E2318" s="114" t="s">
        <v>2810</v>
      </c>
      <c r="F2318" s="115">
        <v>44670</v>
      </c>
      <c r="G2318" s="114" t="s">
        <v>2811</v>
      </c>
      <c r="H2318" s="116">
        <v>5178000</v>
      </c>
      <c r="I2318" s="116">
        <v>5178000</v>
      </c>
      <c r="J2318" s="116">
        <v>4450000</v>
      </c>
      <c r="K2318" s="116">
        <v>728000</v>
      </c>
      <c r="L2318" s="116">
        <v>0</v>
      </c>
      <c r="M2318" s="116">
        <v>0</v>
      </c>
      <c r="N2318" s="116">
        <v>0</v>
      </c>
      <c r="O2318" s="116">
        <v>0</v>
      </c>
      <c r="P2318" s="120">
        <v>728000</v>
      </c>
      <c r="Q2318" s="27" t="str">
        <f>IF(G2318="01 Jan 1900","Unregistered","Registered")</f>
        <v>Registered</v>
      </c>
      <c r="R2318" s="121">
        <f>I2318/H2318</f>
        <v>1</v>
      </c>
      <c r="T2318" s="117">
        <f t="shared" si="167"/>
        <v>728000</v>
      </c>
      <c r="U2318" s="117">
        <f t="shared" si="168"/>
        <v>0</v>
      </c>
    </row>
    <row r="2319" spans="1:21" x14ac:dyDescent="0.3">
      <c r="A2319" s="114">
        <v>600</v>
      </c>
      <c r="B2319" s="114" t="s">
        <v>391</v>
      </c>
      <c r="C2319" s="114" t="s">
        <v>68</v>
      </c>
      <c r="D2319" s="114" t="s">
        <v>2817</v>
      </c>
      <c r="E2319" s="114" t="s">
        <v>2818</v>
      </c>
      <c r="F2319" s="115">
        <v>44763</v>
      </c>
      <c r="G2319" s="114" t="s">
        <v>2772</v>
      </c>
      <c r="H2319" s="116">
        <v>6425300</v>
      </c>
      <c r="I2319" s="116">
        <v>6425300</v>
      </c>
      <c r="J2319" s="116">
        <v>5700000</v>
      </c>
      <c r="K2319" s="116">
        <v>725300</v>
      </c>
      <c r="L2319" s="116">
        <v>0</v>
      </c>
      <c r="M2319" s="116">
        <v>0</v>
      </c>
      <c r="N2319" s="116">
        <v>0</v>
      </c>
      <c r="O2319" s="116">
        <v>0</v>
      </c>
      <c r="P2319" s="120">
        <v>725300</v>
      </c>
      <c r="Q2319" s="27" t="str">
        <f>IF(G2319="01 Jan 1900","Unregistered","Registered")</f>
        <v>Registered</v>
      </c>
      <c r="R2319" s="121">
        <f>I2319/H2319</f>
        <v>1</v>
      </c>
      <c r="T2319" s="117">
        <f t="shared" si="167"/>
        <v>725300</v>
      </c>
      <c r="U2319" s="117">
        <f t="shared" si="168"/>
        <v>0</v>
      </c>
    </row>
    <row r="2320" spans="1:21" x14ac:dyDescent="0.3">
      <c r="A2320" s="114">
        <v>601</v>
      </c>
      <c r="B2320" s="114" t="s">
        <v>391</v>
      </c>
      <c r="C2320" s="114" t="s">
        <v>68</v>
      </c>
      <c r="D2320" s="114" t="s">
        <v>2819</v>
      </c>
      <c r="E2320" s="114" t="s">
        <v>2820</v>
      </c>
      <c r="F2320" s="115">
        <v>44651</v>
      </c>
      <c r="G2320" s="114" t="s">
        <v>2811</v>
      </c>
      <c r="H2320" s="116">
        <v>6225000</v>
      </c>
      <c r="I2320" s="116">
        <v>6225000</v>
      </c>
      <c r="J2320" s="116">
        <v>5500000</v>
      </c>
      <c r="K2320" s="116">
        <v>725000</v>
      </c>
      <c r="L2320" s="116">
        <v>0</v>
      </c>
      <c r="M2320" s="116">
        <v>0</v>
      </c>
      <c r="N2320" s="116">
        <v>0</v>
      </c>
      <c r="O2320" s="116">
        <v>0</v>
      </c>
      <c r="P2320" s="120">
        <v>725000</v>
      </c>
      <c r="Q2320" s="27" t="str">
        <f>IF(G2320="01 Jan 1900","Unregistered","Registered")</f>
        <v>Registered</v>
      </c>
      <c r="R2320" s="121">
        <f>I2320/H2320</f>
        <v>1</v>
      </c>
      <c r="T2320" s="117">
        <f t="shared" si="167"/>
        <v>725000</v>
      </c>
      <c r="U2320" s="117">
        <f t="shared" si="168"/>
        <v>0</v>
      </c>
    </row>
    <row r="2321" spans="1:21" x14ac:dyDescent="0.3">
      <c r="A2321" s="114">
        <v>602</v>
      </c>
      <c r="B2321" s="114" t="s">
        <v>391</v>
      </c>
      <c r="C2321" s="114" t="s">
        <v>68</v>
      </c>
      <c r="D2321" s="114" t="s">
        <v>2821</v>
      </c>
      <c r="E2321" s="114" t="s">
        <v>2822</v>
      </c>
      <c r="F2321" s="115">
        <v>44132</v>
      </c>
      <c r="G2321" s="114" t="s">
        <v>2823</v>
      </c>
      <c r="H2321" s="116">
        <v>8425000</v>
      </c>
      <c r="I2321" s="116">
        <v>8425000</v>
      </c>
      <c r="J2321" s="116">
        <v>7700790</v>
      </c>
      <c r="K2321" s="116">
        <v>724210</v>
      </c>
      <c r="L2321" s="116">
        <v>0</v>
      </c>
      <c r="M2321" s="116">
        <v>0</v>
      </c>
      <c r="N2321" s="116">
        <v>0</v>
      </c>
      <c r="O2321" s="116">
        <v>0</v>
      </c>
      <c r="P2321" s="120">
        <v>724210</v>
      </c>
      <c r="Q2321" s="27" t="str">
        <f>IF(G2321="01 Jan 1900","Unregistered","Registered")</f>
        <v>Registered</v>
      </c>
      <c r="R2321" s="121">
        <f>I2321/H2321</f>
        <v>1</v>
      </c>
      <c r="T2321" s="117">
        <f t="shared" si="167"/>
        <v>724210</v>
      </c>
      <c r="U2321" s="117">
        <f t="shared" si="168"/>
        <v>0</v>
      </c>
    </row>
    <row r="2322" spans="1:21" x14ac:dyDescent="0.3">
      <c r="A2322" s="114">
        <v>619</v>
      </c>
      <c r="B2322" s="114" t="s">
        <v>391</v>
      </c>
      <c r="C2322" s="114" t="s">
        <v>68</v>
      </c>
      <c r="D2322" s="114" t="s">
        <v>2859</v>
      </c>
      <c r="E2322" s="114" t="s">
        <v>2860</v>
      </c>
      <c r="F2322" s="115">
        <v>44187</v>
      </c>
      <c r="G2322" s="114" t="s">
        <v>1731</v>
      </c>
      <c r="H2322" s="116">
        <v>7584000</v>
      </c>
      <c r="I2322" s="116">
        <v>7584000</v>
      </c>
      <c r="J2322" s="116">
        <v>6902520</v>
      </c>
      <c r="K2322" s="116">
        <v>681480</v>
      </c>
      <c r="L2322" s="116">
        <v>0</v>
      </c>
      <c r="M2322" s="116">
        <v>0</v>
      </c>
      <c r="N2322" s="116">
        <v>0</v>
      </c>
      <c r="O2322" s="116">
        <v>0</v>
      </c>
      <c r="P2322" s="120">
        <v>681480</v>
      </c>
      <c r="Q2322" s="27" t="str">
        <f>IF(G2322="01 Jan 1900","Unregistered","Registered")</f>
        <v>Registered</v>
      </c>
      <c r="R2322" s="121">
        <f>I2322/H2322</f>
        <v>1</v>
      </c>
      <c r="T2322" s="117">
        <f t="shared" si="167"/>
        <v>681480</v>
      </c>
      <c r="U2322" s="117">
        <f t="shared" si="168"/>
        <v>0</v>
      </c>
    </row>
    <row r="2323" spans="1:21" x14ac:dyDescent="0.3">
      <c r="A2323" s="114">
        <v>620</v>
      </c>
      <c r="B2323" s="114" t="s">
        <v>391</v>
      </c>
      <c r="C2323" s="114" t="s">
        <v>68</v>
      </c>
      <c r="D2323" s="114" t="s">
        <v>2861</v>
      </c>
      <c r="E2323" s="114" t="s">
        <v>2835</v>
      </c>
      <c r="F2323" s="115">
        <v>44902</v>
      </c>
      <c r="G2323" s="114" t="s">
        <v>2862</v>
      </c>
      <c r="H2323" s="116">
        <v>6846000</v>
      </c>
      <c r="I2323" s="116">
        <v>6846000</v>
      </c>
      <c r="J2323" s="116">
        <v>6165000</v>
      </c>
      <c r="K2323" s="116">
        <v>681000</v>
      </c>
      <c r="L2323" s="116">
        <v>0</v>
      </c>
      <c r="M2323" s="116">
        <v>0</v>
      </c>
      <c r="N2323" s="116">
        <v>0</v>
      </c>
      <c r="O2323" s="116">
        <v>0</v>
      </c>
      <c r="P2323" s="120">
        <v>681000</v>
      </c>
      <c r="Q2323" s="27" t="str">
        <f>IF(G2323="01 Jan 1900","Unregistered","Registered")</f>
        <v>Registered</v>
      </c>
      <c r="R2323" s="121">
        <f>I2323/H2323</f>
        <v>1</v>
      </c>
      <c r="T2323" s="117">
        <f t="shared" si="167"/>
        <v>681000</v>
      </c>
      <c r="U2323" s="117">
        <f t="shared" si="168"/>
        <v>0</v>
      </c>
    </row>
    <row r="2324" spans="1:21" x14ac:dyDescent="0.3">
      <c r="A2324" s="114">
        <v>652</v>
      </c>
      <c r="B2324" s="114" t="s">
        <v>391</v>
      </c>
      <c r="C2324" s="114" t="s">
        <v>68</v>
      </c>
      <c r="D2324" s="114" t="s">
        <v>2939</v>
      </c>
      <c r="E2324" s="114" t="s">
        <v>2940</v>
      </c>
      <c r="F2324" s="115">
        <v>44169</v>
      </c>
      <c r="G2324" s="114" t="s">
        <v>2941</v>
      </c>
      <c r="H2324" s="116">
        <v>6500000</v>
      </c>
      <c r="I2324" s="116">
        <v>6500000</v>
      </c>
      <c r="J2324" s="116">
        <v>5890000</v>
      </c>
      <c r="K2324" s="116">
        <v>610000</v>
      </c>
      <c r="L2324" s="116">
        <v>0</v>
      </c>
      <c r="M2324" s="116">
        <v>0</v>
      </c>
      <c r="N2324" s="116">
        <v>0</v>
      </c>
      <c r="O2324" s="116">
        <v>0</v>
      </c>
      <c r="P2324" s="120">
        <v>610000</v>
      </c>
      <c r="Q2324" s="27" t="str">
        <f>IF(G2324="01 Jan 1900","Unregistered","Registered")</f>
        <v>Registered</v>
      </c>
      <c r="R2324" s="121">
        <f>I2324/H2324</f>
        <v>1</v>
      </c>
      <c r="T2324" s="117">
        <f t="shared" si="167"/>
        <v>610000</v>
      </c>
      <c r="U2324" s="117">
        <f t="shared" si="168"/>
        <v>0</v>
      </c>
    </row>
    <row r="2325" spans="1:21" x14ac:dyDescent="0.3">
      <c r="A2325" s="114">
        <v>662</v>
      </c>
      <c r="B2325" s="114" t="s">
        <v>391</v>
      </c>
      <c r="C2325" s="114" t="s">
        <v>68</v>
      </c>
      <c r="D2325" s="114" t="s">
        <v>2967</v>
      </c>
      <c r="E2325" s="114" t="s">
        <v>2968</v>
      </c>
      <c r="F2325" s="115">
        <v>44120</v>
      </c>
      <c r="G2325" s="114" t="s">
        <v>2969</v>
      </c>
      <c r="H2325" s="116">
        <v>6700000</v>
      </c>
      <c r="I2325" s="116">
        <v>6700000</v>
      </c>
      <c r="J2325" s="116">
        <v>6100000</v>
      </c>
      <c r="K2325" s="116">
        <v>600000</v>
      </c>
      <c r="L2325" s="116">
        <v>0</v>
      </c>
      <c r="M2325" s="116">
        <v>0</v>
      </c>
      <c r="N2325" s="116">
        <v>0</v>
      </c>
      <c r="O2325" s="116">
        <v>0</v>
      </c>
      <c r="P2325" s="120">
        <v>600000</v>
      </c>
      <c r="Q2325" s="27" t="str">
        <f>IF(G2325="01 Jan 1900","Unregistered","Registered")</f>
        <v>Registered</v>
      </c>
      <c r="R2325" s="121">
        <f>I2325/H2325</f>
        <v>1</v>
      </c>
      <c r="T2325" s="117">
        <f t="shared" si="167"/>
        <v>600000</v>
      </c>
      <c r="U2325" s="117">
        <f t="shared" si="168"/>
        <v>0</v>
      </c>
    </row>
    <row r="2326" spans="1:21" x14ac:dyDescent="0.3">
      <c r="A2326" s="114">
        <v>682</v>
      </c>
      <c r="B2326" s="114" t="s">
        <v>391</v>
      </c>
      <c r="C2326" s="114" t="s">
        <v>68</v>
      </c>
      <c r="D2326" s="114" t="s">
        <v>3018</v>
      </c>
      <c r="E2326" s="114" t="s">
        <v>3019</v>
      </c>
      <c r="F2326" s="115">
        <v>44285</v>
      </c>
      <c r="G2326" s="114" t="s">
        <v>3020</v>
      </c>
      <c r="H2326" s="116">
        <v>6896500</v>
      </c>
      <c r="I2326" s="116">
        <v>6896500</v>
      </c>
      <c r="J2326" s="116">
        <v>6306190</v>
      </c>
      <c r="K2326" s="116">
        <v>590310</v>
      </c>
      <c r="L2326" s="116">
        <v>0</v>
      </c>
      <c r="M2326" s="116">
        <v>0</v>
      </c>
      <c r="N2326" s="116">
        <v>0</v>
      </c>
      <c r="O2326" s="116">
        <v>0</v>
      </c>
      <c r="P2326" s="120">
        <v>590310</v>
      </c>
      <c r="Q2326" s="27" t="str">
        <f>IF(G2326="01 Jan 1900","Unregistered","Registered")</f>
        <v>Registered</v>
      </c>
      <c r="R2326" s="121">
        <f>I2326/H2326</f>
        <v>1</v>
      </c>
      <c r="T2326" s="117">
        <f t="shared" si="167"/>
        <v>590310</v>
      </c>
      <c r="U2326" s="117">
        <f t="shared" si="168"/>
        <v>0</v>
      </c>
    </row>
    <row r="2327" spans="1:21" x14ac:dyDescent="0.3">
      <c r="A2327" s="114">
        <v>686</v>
      </c>
      <c r="B2327" s="114" t="s">
        <v>391</v>
      </c>
      <c r="C2327" s="114" t="s">
        <v>68</v>
      </c>
      <c r="D2327" s="114" t="s">
        <v>3027</v>
      </c>
      <c r="E2327" s="114" t="s">
        <v>1817</v>
      </c>
      <c r="F2327" s="115">
        <v>44173</v>
      </c>
      <c r="G2327" s="114" t="s">
        <v>1911</v>
      </c>
      <c r="H2327" s="116">
        <v>8436750</v>
      </c>
      <c r="I2327" s="116">
        <v>8436750</v>
      </c>
      <c r="J2327" s="116">
        <v>7850000</v>
      </c>
      <c r="K2327" s="116">
        <v>586750</v>
      </c>
      <c r="L2327" s="116">
        <v>0</v>
      </c>
      <c r="M2327" s="116">
        <v>0</v>
      </c>
      <c r="N2327" s="116">
        <v>0</v>
      </c>
      <c r="O2327" s="116">
        <v>0</v>
      </c>
      <c r="P2327" s="120">
        <v>586750</v>
      </c>
      <c r="Q2327" s="27" t="str">
        <f>IF(G2327="01 Jan 1900","Unregistered","Registered")</f>
        <v>Registered</v>
      </c>
      <c r="R2327" s="121">
        <f>I2327/H2327</f>
        <v>1</v>
      </c>
      <c r="T2327" s="117">
        <f t="shared" si="167"/>
        <v>586750</v>
      </c>
      <c r="U2327" s="117">
        <f t="shared" si="168"/>
        <v>0</v>
      </c>
    </row>
    <row r="2328" spans="1:21" x14ac:dyDescent="0.3">
      <c r="A2328" s="114">
        <v>732</v>
      </c>
      <c r="B2328" s="114" t="s">
        <v>391</v>
      </c>
      <c r="C2328" s="114" t="s">
        <v>68</v>
      </c>
      <c r="D2328" s="114" t="s">
        <v>3145</v>
      </c>
      <c r="E2328" s="114" t="s">
        <v>2245</v>
      </c>
      <c r="F2328" s="115">
        <v>44168</v>
      </c>
      <c r="G2328" s="114" t="s">
        <v>3146</v>
      </c>
      <c r="H2328" s="116">
        <v>6375000</v>
      </c>
      <c r="I2328" s="116">
        <v>6375000</v>
      </c>
      <c r="J2328" s="116">
        <v>5815000</v>
      </c>
      <c r="K2328" s="116">
        <v>560000</v>
      </c>
      <c r="L2328" s="116">
        <v>0</v>
      </c>
      <c r="M2328" s="116">
        <v>0</v>
      </c>
      <c r="N2328" s="116">
        <v>0</v>
      </c>
      <c r="O2328" s="116">
        <v>0</v>
      </c>
      <c r="P2328" s="120">
        <v>560000</v>
      </c>
      <c r="Q2328" s="27" t="str">
        <f>IF(G2328="01 Jan 1900","Unregistered","Registered")</f>
        <v>Registered</v>
      </c>
      <c r="R2328" s="121">
        <f>I2328/H2328</f>
        <v>1</v>
      </c>
      <c r="T2328" s="117">
        <f t="shared" si="167"/>
        <v>560000</v>
      </c>
      <c r="U2328" s="117">
        <f t="shared" si="168"/>
        <v>0</v>
      </c>
    </row>
    <row r="2329" spans="1:21" x14ac:dyDescent="0.3">
      <c r="A2329" s="114">
        <v>769</v>
      </c>
      <c r="B2329" s="114" t="s">
        <v>391</v>
      </c>
      <c r="C2329" s="114" t="s">
        <v>68</v>
      </c>
      <c r="D2329" s="114" t="s">
        <v>3232</v>
      </c>
      <c r="E2329" s="114" t="s">
        <v>3233</v>
      </c>
      <c r="F2329" s="115">
        <v>44159</v>
      </c>
      <c r="G2329" s="114" t="s">
        <v>3146</v>
      </c>
      <c r="H2329" s="116">
        <v>6375000</v>
      </c>
      <c r="I2329" s="116">
        <v>6375000</v>
      </c>
      <c r="J2329" s="116">
        <v>5840000</v>
      </c>
      <c r="K2329" s="116">
        <v>535000</v>
      </c>
      <c r="L2329" s="116">
        <v>0</v>
      </c>
      <c r="M2329" s="116">
        <v>0</v>
      </c>
      <c r="N2329" s="116">
        <v>0</v>
      </c>
      <c r="O2329" s="116">
        <v>0</v>
      </c>
      <c r="P2329" s="120">
        <v>535000</v>
      </c>
      <c r="Q2329" s="27" t="str">
        <f>IF(G2329="01 Jan 1900","Unregistered","Registered")</f>
        <v>Registered</v>
      </c>
      <c r="R2329" s="121">
        <f>I2329/H2329</f>
        <v>1</v>
      </c>
      <c r="T2329" s="117">
        <f t="shared" si="167"/>
        <v>535000</v>
      </c>
      <c r="U2329" s="117">
        <f t="shared" si="168"/>
        <v>0</v>
      </c>
    </row>
    <row r="2330" spans="1:21" x14ac:dyDescent="0.3">
      <c r="A2330" s="114">
        <v>770</v>
      </c>
      <c r="B2330" s="114" t="s">
        <v>391</v>
      </c>
      <c r="C2330" s="114" t="s">
        <v>68</v>
      </c>
      <c r="D2330" s="114" t="s">
        <v>3234</v>
      </c>
      <c r="E2330" s="114" t="s">
        <v>2245</v>
      </c>
      <c r="F2330" s="115">
        <v>44168</v>
      </c>
      <c r="G2330" s="114" t="s">
        <v>3146</v>
      </c>
      <c r="H2330" s="116">
        <v>6375000</v>
      </c>
      <c r="I2330" s="116">
        <v>6375000</v>
      </c>
      <c r="J2330" s="116">
        <v>5840000</v>
      </c>
      <c r="K2330" s="116">
        <v>535000</v>
      </c>
      <c r="L2330" s="116">
        <v>0</v>
      </c>
      <c r="M2330" s="116">
        <v>0</v>
      </c>
      <c r="N2330" s="116">
        <v>0</v>
      </c>
      <c r="O2330" s="116">
        <v>0</v>
      </c>
      <c r="P2330" s="120">
        <v>535000</v>
      </c>
      <c r="Q2330" s="27" t="str">
        <f>IF(G2330="01 Jan 1900","Unregistered","Registered")</f>
        <v>Registered</v>
      </c>
      <c r="R2330" s="121">
        <f>I2330/H2330</f>
        <v>1</v>
      </c>
      <c r="T2330" s="117">
        <f t="shared" si="167"/>
        <v>535000</v>
      </c>
      <c r="U2330" s="117">
        <f t="shared" si="168"/>
        <v>0</v>
      </c>
    </row>
    <row r="2331" spans="1:21" x14ac:dyDescent="0.3">
      <c r="A2331" s="114">
        <v>801</v>
      </c>
      <c r="B2331" s="114" t="s">
        <v>391</v>
      </c>
      <c r="C2331" s="114" t="s">
        <v>68</v>
      </c>
      <c r="D2331" s="114" t="s">
        <v>3313</v>
      </c>
      <c r="E2331" s="114" t="s">
        <v>3233</v>
      </c>
      <c r="F2331" s="115">
        <v>44216</v>
      </c>
      <c r="G2331" s="114" t="s">
        <v>3314</v>
      </c>
      <c r="H2331" s="116">
        <v>6140000</v>
      </c>
      <c r="I2331" s="116">
        <v>6140000</v>
      </c>
      <c r="J2331" s="116">
        <v>5630000</v>
      </c>
      <c r="K2331" s="116">
        <v>510000</v>
      </c>
      <c r="L2331" s="116">
        <v>0</v>
      </c>
      <c r="M2331" s="116">
        <v>0</v>
      </c>
      <c r="N2331" s="116">
        <v>0</v>
      </c>
      <c r="O2331" s="116">
        <v>0</v>
      </c>
      <c r="P2331" s="120">
        <v>510000</v>
      </c>
      <c r="Q2331" s="27" t="str">
        <f>IF(G2331="01 Jan 1900","Unregistered","Registered")</f>
        <v>Registered</v>
      </c>
      <c r="R2331" s="121">
        <f>I2331/H2331</f>
        <v>1</v>
      </c>
      <c r="T2331" s="117">
        <f t="shared" si="167"/>
        <v>510000</v>
      </c>
      <c r="U2331" s="117">
        <f t="shared" si="168"/>
        <v>0</v>
      </c>
    </row>
    <row r="2332" spans="1:21" x14ac:dyDescent="0.3">
      <c r="A2332" s="114">
        <v>806</v>
      </c>
      <c r="B2332" s="114" t="s">
        <v>391</v>
      </c>
      <c r="C2332" s="114" t="s">
        <v>68</v>
      </c>
      <c r="D2332" s="114" t="s">
        <v>3323</v>
      </c>
      <c r="E2332" s="114" t="s">
        <v>3324</v>
      </c>
      <c r="F2332" s="115">
        <v>45348</v>
      </c>
      <c r="G2332" s="114" t="s">
        <v>1419</v>
      </c>
      <c r="H2332" s="116">
        <v>8200000</v>
      </c>
      <c r="I2332" s="116">
        <v>8200000</v>
      </c>
      <c r="J2332" s="116">
        <v>7696000</v>
      </c>
      <c r="K2332" s="116">
        <v>504000</v>
      </c>
      <c r="L2332" s="116">
        <v>0</v>
      </c>
      <c r="M2332" s="116">
        <v>0</v>
      </c>
      <c r="N2332" s="116">
        <v>0</v>
      </c>
      <c r="O2332" s="116">
        <v>0</v>
      </c>
      <c r="P2332" s="120">
        <v>504000</v>
      </c>
      <c r="Q2332" s="27" t="str">
        <f>IF(G2332="01 Jan 1900","Unregistered","Registered")</f>
        <v>Registered</v>
      </c>
      <c r="R2332" s="121">
        <f>I2332/H2332</f>
        <v>1</v>
      </c>
      <c r="T2332" s="117">
        <f t="shared" si="167"/>
        <v>504000</v>
      </c>
      <c r="U2332" s="117">
        <f t="shared" si="168"/>
        <v>0</v>
      </c>
    </row>
    <row r="2333" spans="1:21" x14ac:dyDescent="0.3">
      <c r="A2333" s="114">
        <v>812</v>
      </c>
      <c r="B2333" s="114" t="s">
        <v>391</v>
      </c>
      <c r="C2333" s="114" t="s">
        <v>68</v>
      </c>
      <c r="D2333" s="114" t="s">
        <v>3339</v>
      </c>
      <c r="E2333" s="114" t="s">
        <v>2650</v>
      </c>
      <c r="F2333" s="115">
        <v>44182</v>
      </c>
      <c r="G2333" s="114" t="s">
        <v>1952</v>
      </c>
      <c r="H2333" s="116">
        <v>6500000</v>
      </c>
      <c r="I2333" s="116">
        <v>6500000</v>
      </c>
      <c r="J2333" s="116">
        <v>6000000</v>
      </c>
      <c r="K2333" s="116">
        <v>500000</v>
      </c>
      <c r="L2333" s="116">
        <v>0</v>
      </c>
      <c r="M2333" s="116">
        <v>0</v>
      </c>
      <c r="N2333" s="116">
        <v>0</v>
      </c>
      <c r="O2333" s="116">
        <v>0</v>
      </c>
      <c r="P2333" s="120">
        <v>500000</v>
      </c>
      <c r="Q2333" s="27" t="str">
        <f>IF(G2333="01 Jan 1900","Unregistered","Registered")</f>
        <v>Registered</v>
      </c>
      <c r="R2333" s="121">
        <f>I2333/H2333</f>
        <v>1</v>
      </c>
      <c r="T2333" s="117">
        <f t="shared" si="167"/>
        <v>500000</v>
      </c>
      <c r="U2333" s="117">
        <f t="shared" si="168"/>
        <v>0</v>
      </c>
    </row>
    <row r="2334" spans="1:21" x14ac:dyDescent="0.3">
      <c r="A2334" s="114">
        <v>817</v>
      </c>
      <c r="B2334" s="114" t="s">
        <v>391</v>
      </c>
      <c r="C2334" s="114" t="s">
        <v>68</v>
      </c>
      <c r="D2334" s="114" t="s">
        <v>3349</v>
      </c>
      <c r="E2334" s="114" t="s">
        <v>3350</v>
      </c>
      <c r="F2334" s="115">
        <v>45525</v>
      </c>
      <c r="G2334" s="114" t="s">
        <v>2724</v>
      </c>
      <c r="H2334" s="116">
        <v>75100000</v>
      </c>
      <c r="I2334" s="116">
        <v>75100000</v>
      </c>
      <c r="J2334" s="116">
        <v>74603205</v>
      </c>
      <c r="K2334" s="116">
        <v>496795</v>
      </c>
      <c r="L2334" s="116">
        <v>0</v>
      </c>
      <c r="M2334" s="116">
        <v>0</v>
      </c>
      <c r="N2334" s="116">
        <v>0</v>
      </c>
      <c r="O2334" s="116">
        <v>0</v>
      </c>
      <c r="P2334" s="120">
        <v>496795</v>
      </c>
      <c r="Q2334" s="27" t="str">
        <f>IF(G2334="01 Jan 1900","Unregistered","Registered")</f>
        <v>Registered</v>
      </c>
      <c r="R2334" s="121">
        <f>I2334/H2334</f>
        <v>1</v>
      </c>
      <c r="T2334" s="117">
        <f t="shared" si="167"/>
        <v>496795</v>
      </c>
      <c r="U2334" s="117">
        <f t="shared" si="168"/>
        <v>0</v>
      </c>
    </row>
    <row r="2335" spans="1:21" x14ac:dyDescent="0.3">
      <c r="A2335" s="114">
        <v>847</v>
      </c>
      <c r="B2335" s="114" t="s">
        <v>391</v>
      </c>
      <c r="C2335" s="114" t="s">
        <v>68</v>
      </c>
      <c r="D2335" s="114" t="s">
        <v>3421</v>
      </c>
      <c r="E2335" s="114" t="s">
        <v>3233</v>
      </c>
      <c r="F2335" s="115">
        <v>44159</v>
      </c>
      <c r="G2335" s="114" t="s">
        <v>3146</v>
      </c>
      <c r="H2335" s="116">
        <v>5825000</v>
      </c>
      <c r="I2335" s="116">
        <v>5825000</v>
      </c>
      <c r="J2335" s="116">
        <v>5375000</v>
      </c>
      <c r="K2335" s="116">
        <v>450000</v>
      </c>
      <c r="L2335" s="116">
        <v>0</v>
      </c>
      <c r="M2335" s="116">
        <v>0</v>
      </c>
      <c r="N2335" s="116">
        <v>0</v>
      </c>
      <c r="O2335" s="116">
        <v>0</v>
      </c>
      <c r="P2335" s="120">
        <v>450000</v>
      </c>
      <c r="Q2335" s="27" t="str">
        <f>IF(G2335="01 Jan 1900","Unregistered","Registered")</f>
        <v>Registered</v>
      </c>
      <c r="R2335" s="121">
        <f>I2335/H2335</f>
        <v>1</v>
      </c>
      <c r="T2335" s="117">
        <f t="shared" si="167"/>
        <v>450000</v>
      </c>
      <c r="U2335" s="117">
        <f t="shared" si="168"/>
        <v>0</v>
      </c>
    </row>
    <row r="2336" spans="1:21" x14ac:dyDescent="0.3">
      <c r="A2336" s="114">
        <v>1096</v>
      </c>
      <c r="B2336" s="114" t="s">
        <v>391</v>
      </c>
      <c r="C2336" s="114" t="s">
        <v>68</v>
      </c>
      <c r="D2336" s="114" t="s">
        <v>4001</v>
      </c>
      <c r="E2336" s="114" t="s">
        <v>1446</v>
      </c>
      <c r="F2336" s="115">
        <v>45786</v>
      </c>
      <c r="G2336" s="114" t="s">
        <v>3281</v>
      </c>
      <c r="H2336" s="116">
        <v>33823360</v>
      </c>
      <c r="I2336" s="116">
        <v>33823360</v>
      </c>
      <c r="J2336" s="116">
        <v>33485126</v>
      </c>
      <c r="K2336" s="116">
        <v>338234</v>
      </c>
      <c r="L2336" s="116">
        <v>0</v>
      </c>
      <c r="M2336" s="116">
        <v>0</v>
      </c>
      <c r="N2336" s="116">
        <v>0</v>
      </c>
      <c r="O2336" s="116">
        <v>0</v>
      </c>
      <c r="P2336" s="120">
        <v>338234</v>
      </c>
      <c r="Q2336" s="27" t="str">
        <f>IF(G2336="01 Jan 1900","Unregistered","Registered")</f>
        <v>Registered</v>
      </c>
      <c r="R2336" s="121">
        <f>I2336/H2336</f>
        <v>1</v>
      </c>
      <c r="T2336" s="117">
        <f t="shared" si="167"/>
        <v>338234</v>
      </c>
      <c r="U2336" s="117">
        <f t="shared" si="168"/>
        <v>0</v>
      </c>
    </row>
    <row r="2337" spans="1:21" x14ac:dyDescent="0.3">
      <c r="A2337" s="114">
        <v>1097</v>
      </c>
      <c r="B2337" s="114" t="s">
        <v>391</v>
      </c>
      <c r="C2337" s="114" t="s">
        <v>68</v>
      </c>
      <c r="D2337" s="114" t="s">
        <v>4002</v>
      </c>
      <c r="E2337" s="114" t="s">
        <v>4003</v>
      </c>
      <c r="F2337" s="115">
        <v>44169</v>
      </c>
      <c r="G2337" s="114" t="s">
        <v>2941</v>
      </c>
      <c r="H2337" s="116">
        <v>7300000</v>
      </c>
      <c r="I2337" s="116">
        <v>7300000</v>
      </c>
      <c r="J2337" s="116">
        <v>6965000</v>
      </c>
      <c r="K2337" s="116">
        <v>335000</v>
      </c>
      <c r="L2337" s="116">
        <v>0</v>
      </c>
      <c r="M2337" s="116">
        <v>0</v>
      </c>
      <c r="N2337" s="116">
        <v>0</v>
      </c>
      <c r="O2337" s="116">
        <v>0</v>
      </c>
      <c r="P2337" s="120">
        <v>335000</v>
      </c>
      <c r="Q2337" s="27" t="str">
        <f>IF(G2337="01 Jan 1900","Unregistered","Registered")</f>
        <v>Registered</v>
      </c>
      <c r="R2337" s="121">
        <f>I2337/H2337</f>
        <v>1</v>
      </c>
      <c r="T2337" s="117">
        <f t="shared" si="167"/>
        <v>335000</v>
      </c>
      <c r="U2337" s="117">
        <f t="shared" si="168"/>
        <v>0</v>
      </c>
    </row>
    <row r="2338" spans="1:21" x14ac:dyDescent="0.3">
      <c r="A2338" s="114">
        <v>1109</v>
      </c>
      <c r="B2338" s="114" t="s">
        <v>391</v>
      </c>
      <c r="C2338" s="114" t="s">
        <v>68</v>
      </c>
      <c r="D2338" s="114" t="s">
        <v>4032</v>
      </c>
      <c r="E2338" s="114" t="s">
        <v>4033</v>
      </c>
      <c r="F2338" s="115">
        <v>45565</v>
      </c>
      <c r="G2338" s="114" t="s">
        <v>2467</v>
      </c>
      <c r="H2338" s="116">
        <v>32100000</v>
      </c>
      <c r="I2338" s="116">
        <v>32100000</v>
      </c>
      <c r="J2338" s="116">
        <v>31779000</v>
      </c>
      <c r="K2338" s="116">
        <v>321000</v>
      </c>
      <c r="L2338" s="116">
        <v>0</v>
      </c>
      <c r="M2338" s="116">
        <v>0</v>
      </c>
      <c r="N2338" s="116">
        <v>0</v>
      </c>
      <c r="O2338" s="116">
        <v>0</v>
      </c>
      <c r="P2338" s="120">
        <v>321000</v>
      </c>
      <c r="Q2338" s="27" t="str">
        <f>IF(G2338="01 Jan 1900","Unregistered","Registered")</f>
        <v>Registered</v>
      </c>
      <c r="R2338" s="121">
        <f>I2338/H2338</f>
        <v>1</v>
      </c>
      <c r="T2338" s="117">
        <f t="shared" si="167"/>
        <v>321000</v>
      </c>
      <c r="U2338" s="117">
        <f t="shared" si="168"/>
        <v>0</v>
      </c>
    </row>
    <row r="2339" spans="1:21" x14ac:dyDescent="0.3">
      <c r="A2339" s="114">
        <v>1123</v>
      </c>
      <c r="B2339" s="114" t="s">
        <v>391</v>
      </c>
      <c r="C2339" s="114" t="s">
        <v>68</v>
      </c>
      <c r="D2339" s="114" t="s">
        <v>4061</v>
      </c>
      <c r="E2339" s="114" t="s">
        <v>4062</v>
      </c>
      <c r="F2339" s="115">
        <v>45533</v>
      </c>
      <c r="G2339" s="114" t="s">
        <v>3278</v>
      </c>
      <c r="H2339" s="116">
        <v>26700000</v>
      </c>
      <c r="I2339" s="116">
        <v>26700000</v>
      </c>
      <c r="J2339" s="116">
        <v>26395021</v>
      </c>
      <c r="K2339" s="116">
        <v>304979</v>
      </c>
      <c r="L2339" s="116">
        <v>0</v>
      </c>
      <c r="M2339" s="116">
        <v>0</v>
      </c>
      <c r="N2339" s="116">
        <v>0</v>
      </c>
      <c r="O2339" s="116">
        <v>0</v>
      </c>
      <c r="P2339" s="120">
        <v>304979</v>
      </c>
      <c r="Q2339" s="27" t="str">
        <f>IF(G2339="01 Jan 1900","Unregistered","Registered")</f>
        <v>Registered</v>
      </c>
      <c r="R2339" s="121">
        <f>I2339/H2339</f>
        <v>1</v>
      </c>
      <c r="T2339" s="117">
        <f t="shared" si="167"/>
        <v>304979</v>
      </c>
      <c r="U2339" s="117">
        <f t="shared" si="168"/>
        <v>0</v>
      </c>
    </row>
    <row r="2340" spans="1:21" x14ac:dyDescent="0.3">
      <c r="A2340" s="114">
        <v>1126</v>
      </c>
      <c r="B2340" s="114" t="s">
        <v>391</v>
      </c>
      <c r="C2340" s="114" t="s">
        <v>68</v>
      </c>
      <c r="D2340" s="114" t="s">
        <v>4068</v>
      </c>
      <c r="E2340" s="114" t="s">
        <v>4069</v>
      </c>
      <c r="F2340" s="115">
        <v>44165</v>
      </c>
      <c r="G2340" s="114" t="s">
        <v>4070</v>
      </c>
      <c r="H2340" s="116">
        <v>6300000</v>
      </c>
      <c r="I2340" s="116">
        <v>6300000</v>
      </c>
      <c r="J2340" s="116">
        <v>6000000</v>
      </c>
      <c r="K2340" s="116">
        <v>300000</v>
      </c>
      <c r="L2340" s="116">
        <v>0</v>
      </c>
      <c r="M2340" s="116">
        <v>0</v>
      </c>
      <c r="N2340" s="116">
        <v>0</v>
      </c>
      <c r="O2340" s="116">
        <v>0</v>
      </c>
      <c r="P2340" s="120">
        <v>300000</v>
      </c>
      <c r="Q2340" s="27" t="str">
        <f>IF(G2340="01 Jan 1900","Unregistered","Registered")</f>
        <v>Registered</v>
      </c>
      <c r="R2340" s="121">
        <f>I2340/H2340</f>
        <v>1</v>
      </c>
      <c r="T2340" s="117">
        <f t="shared" si="167"/>
        <v>300000</v>
      </c>
      <c r="U2340" s="117">
        <f t="shared" si="168"/>
        <v>0</v>
      </c>
    </row>
    <row r="2341" spans="1:21" x14ac:dyDescent="0.3">
      <c r="A2341" s="114">
        <v>1190</v>
      </c>
      <c r="B2341" s="114" t="s">
        <v>391</v>
      </c>
      <c r="C2341" s="114" t="s">
        <v>68</v>
      </c>
      <c r="D2341" s="114" t="s">
        <v>4217</v>
      </c>
      <c r="E2341" s="114" t="s">
        <v>4218</v>
      </c>
      <c r="F2341" s="115">
        <v>45226</v>
      </c>
      <c r="G2341" s="114" t="s">
        <v>2501</v>
      </c>
      <c r="H2341" s="116">
        <v>29100000</v>
      </c>
      <c r="I2341" s="116">
        <v>29100000</v>
      </c>
      <c r="J2341" s="116">
        <v>28848000</v>
      </c>
      <c r="K2341" s="116">
        <v>252000</v>
      </c>
      <c r="L2341" s="116">
        <v>0</v>
      </c>
      <c r="M2341" s="116">
        <v>0</v>
      </c>
      <c r="N2341" s="116">
        <v>0</v>
      </c>
      <c r="O2341" s="116">
        <v>0</v>
      </c>
      <c r="P2341" s="120">
        <v>252000</v>
      </c>
      <c r="Q2341" s="27" t="str">
        <f>IF(G2341="01 Jan 1900","Unregistered","Registered")</f>
        <v>Registered</v>
      </c>
      <c r="R2341" s="121">
        <f>I2341/H2341</f>
        <v>1</v>
      </c>
      <c r="T2341" s="117">
        <f t="shared" si="167"/>
        <v>252000</v>
      </c>
      <c r="U2341" s="117">
        <f t="shared" si="168"/>
        <v>0</v>
      </c>
    </row>
    <row r="2342" spans="1:21" x14ac:dyDescent="0.3">
      <c r="A2342" s="114">
        <v>1199</v>
      </c>
      <c r="B2342" s="114" t="s">
        <v>391</v>
      </c>
      <c r="C2342" s="114" t="s">
        <v>68</v>
      </c>
      <c r="D2342" s="114" t="s">
        <v>4237</v>
      </c>
      <c r="E2342" s="114" t="s">
        <v>4238</v>
      </c>
      <c r="F2342" s="115">
        <v>45532</v>
      </c>
      <c r="G2342" s="114" t="s">
        <v>2481</v>
      </c>
      <c r="H2342" s="116">
        <v>95749999</v>
      </c>
      <c r="I2342" s="116">
        <v>95749999</v>
      </c>
      <c r="J2342" s="116">
        <v>95511800</v>
      </c>
      <c r="K2342" s="116">
        <v>238199</v>
      </c>
      <c r="L2342" s="116">
        <v>0</v>
      </c>
      <c r="M2342" s="116">
        <v>0</v>
      </c>
      <c r="N2342" s="116">
        <v>0</v>
      </c>
      <c r="O2342" s="116">
        <v>0</v>
      </c>
      <c r="P2342" s="120">
        <v>238199</v>
      </c>
      <c r="Q2342" s="27" t="str">
        <f>IF(G2342="01 Jan 1900","Unregistered","Registered")</f>
        <v>Registered</v>
      </c>
      <c r="R2342" s="121">
        <f>I2342/H2342</f>
        <v>1</v>
      </c>
      <c r="T2342" s="117">
        <f t="shared" si="167"/>
        <v>238199</v>
      </c>
      <c r="U2342" s="117">
        <f t="shared" si="168"/>
        <v>0</v>
      </c>
    </row>
    <row r="2343" spans="1:21" x14ac:dyDescent="0.3">
      <c r="A2343" s="114">
        <v>1208</v>
      </c>
      <c r="B2343" s="114" t="s">
        <v>391</v>
      </c>
      <c r="C2343" s="114" t="s">
        <v>68</v>
      </c>
      <c r="D2343" s="114" t="s">
        <v>4253</v>
      </c>
      <c r="E2343" s="114" t="s">
        <v>4254</v>
      </c>
      <c r="F2343" s="115">
        <v>44223</v>
      </c>
      <c r="G2343" s="114" t="s">
        <v>1911</v>
      </c>
      <c r="H2343" s="116">
        <v>11600000</v>
      </c>
      <c r="I2343" s="116">
        <v>11600000</v>
      </c>
      <c r="J2343" s="116">
        <v>11387587</v>
      </c>
      <c r="K2343" s="116">
        <v>212413</v>
      </c>
      <c r="L2343" s="116">
        <v>0</v>
      </c>
      <c r="M2343" s="116">
        <v>0</v>
      </c>
      <c r="N2343" s="116">
        <v>0</v>
      </c>
      <c r="O2343" s="116">
        <v>0</v>
      </c>
      <c r="P2343" s="120">
        <v>212413</v>
      </c>
      <c r="Q2343" s="27" t="str">
        <f>IF(G2343="01 Jan 1900","Unregistered","Registered")</f>
        <v>Registered</v>
      </c>
      <c r="R2343" s="121">
        <f>I2343/H2343</f>
        <v>1</v>
      </c>
      <c r="T2343" s="117">
        <f t="shared" si="167"/>
        <v>212413</v>
      </c>
      <c r="U2343" s="117">
        <f t="shared" si="168"/>
        <v>0</v>
      </c>
    </row>
    <row r="2344" spans="1:21" x14ac:dyDescent="0.3">
      <c r="A2344" s="114">
        <v>1218</v>
      </c>
      <c r="B2344" s="114" t="s">
        <v>391</v>
      </c>
      <c r="C2344" s="114" t="s">
        <v>68</v>
      </c>
      <c r="D2344" s="114" t="s">
        <v>4272</v>
      </c>
      <c r="E2344" s="114" t="s">
        <v>4273</v>
      </c>
      <c r="F2344" s="115">
        <v>44953</v>
      </c>
      <c r="G2344" s="114" t="s">
        <v>4274</v>
      </c>
      <c r="H2344" s="116">
        <v>8000000</v>
      </c>
      <c r="I2344" s="116">
        <v>8000000</v>
      </c>
      <c r="J2344" s="116">
        <v>7803000</v>
      </c>
      <c r="K2344" s="116">
        <v>197000</v>
      </c>
      <c r="L2344" s="116">
        <v>0</v>
      </c>
      <c r="M2344" s="116">
        <v>0</v>
      </c>
      <c r="N2344" s="116">
        <v>0</v>
      </c>
      <c r="O2344" s="116">
        <v>0</v>
      </c>
      <c r="P2344" s="120">
        <v>197000</v>
      </c>
      <c r="Q2344" s="27" t="str">
        <f>IF(G2344="01 Jan 1900","Unregistered","Registered")</f>
        <v>Registered</v>
      </c>
      <c r="R2344" s="121">
        <f>I2344/H2344</f>
        <v>1</v>
      </c>
      <c r="T2344" s="117">
        <f t="shared" si="167"/>
        <v>197000</v>
      </c>
      <c r="U2344" s="117">
        <f t="shared" si="168"/>
        <v>0</v>
      </c>
    </row>
    <row r="2345" spans="1:21" x14ac:dyDescent="0.3">
      <c r="A2345" s="114">
        <v>1254</v>
      </c>
      <c r="B2345" s="114" t="s">
        <v>391</v>
      </c>
      <c r="C2345" s="114" t="s">
        <v>68</v>
      </c>
      <c r="D2345" s="114" t="s">
        <v>4348</v>
      </c>
      <c r="E2345" s="114" t="s">
        <v>4349</v>
      </c>
      <c r="F2345" s="115">
        <v>44084</v>
      </c>
      <c r="G2345" s="114" t="s">
        <v>4350</v>
      </c>
      <c r="H2345" s="116">
        <v>7670000</v>
      </c>
      <c r="I2345" s="116">
        <v>7670000</v>
      </c>
      <c r="J2345" s="116">
        <v>7483520</v>
      </c>
      <c r="K2345" s="116">
        <v>186480</v>
      </c>
      <c r="L2345" s="116">
        <v>0</v>
      </c>
      <c r="M2345" s="116">
        <v>0</v>
      </c>
      <c r="N2345" s="116">
        <v>0</v>
      </c>
      <c r="O2345" s="116">
        <v>0</v>
      </c>
      <c r="P2345" s="120">
        <v>186480</v>
      </c>
      <c r="Q2345" s="27" t="str">
        <f>IF(G2345="01 Jan 1900","Unregistered","Registered")</f>
        <v>Registered</v>
      </c>
      <c r="R2345" s="121">
        <f>I2345/H2345</f>
        <v>1</v>
      </c>
      <c r="T2345" s="117">
        <f t="shared" si="167"/>
        <v>186480</v>
      </c>
      <c r="U2345" s="117">
        <f t="shared" si="168"/>
        <v>0</v>
      </c>
    </row>
    <row r="2346" spans="1:21" x14ac:dyDescent="0.3">
      <c r="A2346" s="114">
        <v>1277</v>
      </c>
      <c r="B2346" s="114" t="s">
        <v>391</v>
      </c>
      <c r="C2346" s="114" t="s">
        <v>68</v>
      </c>
      <c r="D2346" s="114" t="s">
        <v>4398</v>
      </c>
      <c r="E2346" s="114" t="s">
        <v>4399</v>
      </c>
      <c r="F2346" s="115">
        <v>44778</v>
      </c>
      <c r="G2346" s="114" t="s">
        <v>4400</v>
      </c>
      <c r="H2346" s="116">
        <v>8275000</v>
      </c>
      <c r="I2346" s="116">
        <v>8275000</v>
      </c>
      <c r="J2346" s="116">
        <v>8137500</v>
      </c>
      <c r="K2346" s="116">
        <v>137500</v>
      </c>
      <c r="L2346" s="116">
        <v>0</v>
      </c>
      <c r="M2346" s="116">
        <v>0</v>
      </c>
      <c r="N2346" s="116">
        <v>0</v>
      </c>
      <c r="O2346" s="116">
        <v>0</v>
      </c>
      <c r="P2346" s="120">
        <v>137500</v>
      </c>
      <c r="Q2346" s="27" t="str">
        <f>IF(G2346="01 Jan 1900","Unregistered","Registered")</f>
        <v>Registered</v>
      </c>
      <c r="R2346" s="121">
        <f>I2346/H2346</f>
        <v>1</v>
      </c>
      <c r="T2346" s="117">
        <f t="shared" si="167"/>
        <v>137500</v>
      </c>
      <c r="U2346" s="117">
        <f t="shared" si="168"/>
        <v>0</v>
      </c>
    </row>
    <row r="2347" spans="1:21" x14ac:dyDescent="0.3">
      <c r="A2347" s="114">
        <v>1496</v>
      </c>
      <c r="B2347" s="114" t="s">
        <v>391</v>
      </c>
      <c r="C2347" s="114" t="s">
        <v>68</v>
      </c>
      <c r="D2347" s="114" t="s">
        <v>4830</v>
      </c>
      <c r="E2347" s="114" t="s">
        <v>4831</v>
      </c>
      <c r="F2347" s="115">
        <v>45757</v>
      </c>
      <c r="G2347" s="114" t="s">
        <v>4832</v>
      </c>
      <c r="H2347" s="116">
        <v>34350467</v>
      </c>
      <c r="I2347" s="116">
        <v>34350467</v>
      </c>
      <c r="J2347" s="116">
        <v>34348399</v>
      </c>
      <c r="K2347" s="116">
        <v>2068</v>
      </c>
      <c r="L2347" s="116">
        <v>0</v>
      </c>
      <c r="M2347" s="116">
        <v>0</v>
      </c>
      <c r="N2347" s="116">
        <v>0</v>
      </c>
      <c r="O2347" s="116">
        <v>0</v>
      </c>
      <c r="P2347" s="120">
        <v>2068</v>
      </c>
      <c r="Q2347" s="27" t="str">
        <f>IF(G2347="01 Jan 1900","Unregistered","Registered")</f>
        <v>Registered</v>
      </c>
      <c r="R2347" s="121">
        <f>I2347/H2347</f>
        <v>1</v>
      </c>
      <c r="T2347" s="117">
        <f t="shared" si="167"/>
        <v>2068</v>
      </c>
      <c r="U2347" s="117">
        <f t="shared" si="168"/>
        <v>0</v>
      </c>
    </row>
    <row r="2348" spans="1:21" x14ac:dyDescent="0.3">
      <c r="A2348" s="114">
        <v>1503</v>
      </c>
      <c r="B2348" s="114" t="s">
        <v>391</v>
      </c>
      <c r="C2348" s="114" t="s">
        <v>68</v>
      </c>
      <c r="D2348" s="114" t="s">
        <v>4842</v>
      </c>
      <c r="E2348" s="114" t="s">
        <v>4843</v>
      </c>
      <c r="F2348" s="115">
        <v>44137</v>
      </c>
      <c r="G2348" s="114" t="s">
        <v>4844</v>
      </c>
      <c r="H2348" s="116">
        <v>6792000</v>
      </c>
      <c r="I2348" s="116">
        <v>6792000</v>
      </c>
      <c r="J2348" s="116">
        <v>6791800</v>
      </c>
      <c r="K2348" s="116">
        <v>200</v>
      </c>
      <c r="L2348" s="116">
        <v>0</v>
      </c>
      <c r="M2348" s="116">
        <v>0</v>
      </c>
      <c r="N2348" s="116">
        <v>0</v>
      </c>
      <c r="O2348" s="116">
        <v>0</v>
      </c>
      <c r="P2348" s="120">
        <v>200</v>
      </c>
      <c r="Q2348" s="27" t="str">
        <f>IF(G2348="01 Jan 1900","Unregistered","Registered")</f>
        <v>Registered</v>
      </c>
      <c r="R2348" s="121">
        <f>I2348/H2348</f>
        <v>1</v>
      </c>
      <c r="T2348" s="117">
        <f t="shared" si="167"/>
        <v>200</v>
      </c>
      <c r="U2348" s="117">
        <f t="shared" si="168"/>
        <v>0</v>
      </c>
    </row>
    <row r="2349" spans="1:21" x14ac:dyDescent="0.3">
      <c r="A2349" s="114">
        <v>5916</v>
      </c>
      <c r="B2349" s="114" t="s">
        <v>391</v>
      </c>
      <c r="C2349" s="114" t="s">
        <v>68</v>
      </c>
      <c r="D2349" s="114" t="s">
        <v>6806</v>
      </c>
      <c r="E2349" s="114" t="s">
        <v>4238</v>
      </c>
      <c r="F2349" s="115">
        <v>45532</v>
      </c>
      <c r="G2349" s="114" t="s">
        <v>2481</v>
      </c>
      <c r="H2349" s="116">
        <v>23820000</v>
      </c>
      <c r="I2349" s="116">
        <v>23820000</v>
      </c>
      <c r="J2349" s="116">
        <v>23820000</v>
      </c>
      <c r="K2349" s="116">
        <v>0</v>
      </c>
      <c r="L2349" s="116">
        <v>0</v>
      </c>
      <c r="M2349" s="116">
        <v>0</v>
      </c>
      <c r="N2349" s="116">
        <v>0</v>
      </c>
      <c r="O2349" s="116">
        <v>0</v>
      </c>
      <c r="P2349" s="120">
        <v>0</v>
      </c>
      <c r="Q2349" s="27" t="str">
        <f>IF(G2349="01 Jan 1900","Unregistered","Registered")</f>
        <v>Registered</v>
      </c>
      <c r="R2349" s="121">
        <f>I2349/H2349</f>
        <v>1</v>
      </c>
      <c r="T2349" s="117">
        <f t="shared" si="167"/>
        <v>0</v>
      </c>
      <c r="U2349" s="117">
        <f t="shared" si="168"/>
        <v>0</v>
      </c>
    </row>
    <row r="2350" spans="1:21" x14ac:dyDescent="0.3">
      <c r="A2350" s="114">
        <v>5917</v>
      </c>
      <c r="B2350" s="114" t="s">
        <v>391</v>
      </c>
      <c r="C2350" s="114" t="s">
        <v>68</v>
      </c>
      <c r="D2350" s="114" t="s">
        <v>6807</v>
      </c>
      <c r="E2350" s="114" t="s">
        <v>6808</v>
      </c>
      <c r="F2350" s="115">
        <v>45169</v>
      </c>
      <c r="G2350" s="114" t="s">
        <v>5072</v>
      </c>
      <c r="H2350" s="116">
        <v>30110850</v>
      </c>
      <c r="I2350" s="116">
        <v>30110850</v>
      </c>
      <c r="J2350" s="116">
        <v>30110850</v>
      </c>
      <c r="K2350" s="116">
        <v>0</v>
      </c>
      <c r="L2350" s="116">
        <v>0</v>
      </c>
      <c r="M2350" s="116">
        <v>0</v>
      </c>
      <c r="N2350" s="116">
        <v>0</v>
      </c>
      <c r="O2350" s="116">
        <v>0</v>
      </c>
      <c r="P2350" s="120">
        <v>0</v>
      </c>
      <c r="Q2350" s="27" t="str">
        <f>IF(G2350="01 Jan 1900","Unregistered","Registered")</f>
        <v>Registered</v>
      </c>
      <c r="R2350" s="121">
        <f>I2350/H2350</f>
        <v>1</v>
      </c>
      <c r="T2350" s="117">
        <f t="shared" si="167"/>
        <v>0</v>
      </c>
      <c r="U2350" s="117">
        <f t="shared" si="168"/>
        <v>0</v>
      </c>
    </row>
    <row r="2351" spans="1:21" x14ac:dyDescent="0.3">
      <c r="A2351" s="114">
        <v>5918</v>
      </c>
      <c r="B2351" s="114" t="s">
        <v>391</v>
      </c>
      <c r="C2351" s="114" t="s">
        <v>68</v>
      </c>
      <c r="D2351" s="114" t="s">
        <v>6809</v>
      </c>
      <c r="E2351" s="114" t="s">
        <v>6810</v>
      </c>
      <c r="F2351" s="115">
        <v>45217</v>
      </c>
      <c r="G2351" s="114" t="s">
        <v>3646</v>
      </c>
      <c r="H2351" s="116">
        <v>58671587</v>
      </c>
      <c r="I2351" s="116">
        <v>58671587</v>
      </c>
      <c r="J2351" s="116">
        <v>58671587</v>
      </c>
      <c r="K2351" s="116">
        <v>0</v>
      </c>
      <c r="L2351" s="116">
        <v>0</v>
      </c>
      <c r="M2351" s="116">
        <v>0</v>
      </c>
      <c r="N2351" s="116">
        <v>0</v>
      </c>
      <c r="O2351" s="116">
        <v>0</v>
      </c>
      <c r="P2351" s="120">
        <v>0</v>
      </c>
      <c r="Q2351" s="27" t="str">
        <f>IF(G2351="01 Jan 1900","Unregistered","Registered")</f>
        <v>Registered</v>
      </c>
      <c r="R2351" s="121">
        <f>I2351/H2351</f>
        <v>1</v>
      </c>
      <c r="T2351" s="117">
        <f t="shared" si="167"/>
        <v>0</v>
      </c>
      <c r="U2351" s="117">
        <f t="shared" si="168"/>
        <v>0</v>
      </c>
    </row>
    <row r="2352" spans="1:21" x14ac:dyDescent="0.3">
      <c r="A2352" s="114">
        <v>5919</v>
      </c>
      <c r="B2352" s="114" t="s">
        <v>391</v>
      </c>
      <c r="C2352" s="114" t="s">
        <v>68</v>
      </c>
      <c r="D2352" s="114" t="s">
        <v>6811</v>
      </c>
      <c r="E2352" s="114" t="s">
        <v>6812</v>
      </c>
      <c r="F2352" s="115">
        <v>45217</v>
      </c>
      <c r="G2352" s="114" t="s">
        <v>3646</v>
      </c>
      <c r="H2352" s="116">
        <v>42400000</v>
      </c>
      <c r="I2352" s="116">
        <v>42400000</v>
      </c>
      <c r="J2352" s="116">
        <v>42400000</v>
      </c>
      <c r="K2352" s="116">
        <v>0</v>
      </c>
      <c r="L2352" s="116">
        <v>0</v>
      </c>
      <c r="M2352" s="116">
        <v>0</v>
      </c>
      <c r="N2352" s="116">
        <v>0</v>
      </c>
      <c r="O2352" s="116">
        <v>0</v>
      </c>
      <c r="P2352" s="120">
        <v>0</v>
      </c>
      <c r="Q2352" s="27" t="str">
        <f>IF(G2352="01 Jan 1900","Unregistered","Registered")</f>
        <v>Registered</v>
      </c>
      <c r="R2352" s="121">
        <f>I2352/H2352</f>
        <v>1</v>
      </c>
      <c r="T2352" s="117">
        <f t="shared" si="167"/>
        <v>0</v>
      </c>
      <c r="U2352" s="117">
        <f t="shared" si="168"/>
        <v>0</v>
      </c>
    </row>
    <row r="2353" spans="1:21" x14ac:dyDescent="0.3">
      <c r="A2353" s="114">
        <v>5920</v>
      </c>
      <c r="B2353" s="114" t="s">
        <v>391</v>
      </c>
      <c r="C2353" s="114" t="s">
        <v>68</v>
      </c>
      <c r="D2353" s="114" t="s">
        <v>6813</v>
      </c>
      <c r="E2353" s="114" t="s">
        <v>6814</v>
      </c>
      <c r="F2353" s="115">
        <v>45533</v>
      </c>
      <c r="G2353" s="114" t="s">
        <v>3278</v>
      </c>
      <c r="H2353" s="116">
        <v>22512000</v>
      </c>
      <c r="I2353" s="116">
        <v>22512000</v>
      </c>
      <c r="J2353" s="116">
        <v>22512000</v>
      </c>
      <c r="K2353" s="116">
        <v>0</v>
      </c>
      <c r="L2353" s="116">
        <v>0</v>
      </c>
      <c r="M2353" s="116">
        <v>0</v>
      </c>
      <c r="N2353" s="116">
        <v>0</v>
      </c>
      <c r="O2353" s="116">
        <v>0</v>
      </c>
      <c r="P2353" s="120">
        <v>0</v>
      </c>
      <c r="Q2353" s="27" t="str">
        <f>IF(G2353="01 Jan 1900","Unregistered","Registered")</f>
        <v>Registered</v>
      </c>
      <c r="R2353" s="121">
        <f>I2353/H2353</f>
        <v>1</v>
      </c>
      <c r="T2353" s="117">
        <f t="shared" si="167"/>
        <v>0</v>
      </c>
      <c r="U2353" s="117">
        <f t="shared" si="168"/>
        <v>0</v>
      </c>
    </row>
    <row r="2354" spans="1:21" x14ac:dyDescent="0.3">
      <c r="A2354" s="114">
        <v>5921</v>
      </c>
      <c r="B2354" s="114" t="s">
        <v>391</v>
      </c>
      <c r="C2354" s="114" t="s">
        <v>68</v>
      </c>
      <c r="D2354" s="114" t="s">
        <v>6815</v>
      </c>
      <c r="E2354" s="114" t="s">
        <v>6816</v>
      </c>
      <c r="F2354" s="115">
        <v>45626</v>
      </c>
      <c r="G2354" s="114" t="s">
        <v>6817</v>
      </c>
      <c r="H2354" s="116">
        <v>51100000</v>
      </c>
      <c r="I2354" s="116">
        <v>51100000</v>
      </c>
      <c r="J2354" s="116">
        <v>51100000</v>
      </c>
      <c r="K2354" s="116">
        <v>0</v>
      </c>
      <c r="L2354" s="116">
        <v>0</v>
      </c>
      <c r="M2354" s="116">
        <v>0</v>
      </c>
      <c r="N2354" s="116">
        <v>0</v>
      </c>
      <c r="O2354" s="116">
        <v>0</v>
      </c>
      <c r="P2354" s="120">
        <v>0</v>
      </c>
      <c r="Q2354" s="27" t="str">
        <f>IF(G2354="01 Jan 1900","Unregistered","Registered")</f>
        <v>Registered</v>
      </c>
      <c r="R2354" s="121">
        <f>I2354/H2354</f>
        <v>1</v>
      </c>
      <c r="T2354" s="117">
        <f t="shared" si="167"/>
        <v>0</v>
      </c>
      <c r="U2354" s="117">
        <f t="shared" si="168"/>
        <v>0</v>
      </c>
    </row>
    <row r="2355" spans="1:21" x14ac:dyDescent="0.3">
      <c r="A2355" s="114">
        <v>5922</v>
      </c>
      <c r="B2355" s="114" t="s">
        <v>391</v>
      </c>
      <c r="C2355" s="114" t="s">
        <v>68</v>
      </c>
      <c r="D2355" s="114" t="s">
        <v>6818</v>
      </c>
      <c r="E2355" s="114" t="s">
        <v>6819</v>
      </c>
      <c r="F2355" s="115">
        <v>45716</v>
      </c>
      <c r="G2355" s="114" t="s">
        <v>1443</v>
      </c>
      <c r="H2355" s="116">
        <v>60000000</v>
      </c>
      <c r="I2355" s="116">
        <v>60000000</v>
      </c>
      <c r="J2355" s="116">
        <v>60000000</v>
      </c>
      <c r="K2355" s="116">
        <v>0</v>
      </c>
      <c r="L2355" s="116">
        <v>0</v>
      </c>
      <c r="M2355" s="116">
        <v>0</v>
      </c>
      <c r="N2355" s="116">
        <v>0</v>
      </c>
      <c r="O2355" s="116">
        <v>0</v>
      </c>
      <c r="P2355" s="120">
        <v>0</v>
      </c>
      <c r="Q2355" s="27" t="str">
        <f>IF(G2355="01 Jan 1900","Unregistered","Registered")</f>
        <v>Registered</v>
      </c>
      <c r="R2355" s="121">
        <f>I2355/H2355</f>
        <v>1</v>
      </c>
      <c r="T2355" s="117">
        <f t="shared" si="167"/>
        <v>0</v>
      </c>
      <c r="U2355" s="117">
        <f t="shared" si="168"/>
        <v>0</v>
      </c>
    </row>
    <row r="2356" spans="1:21" x14ac:dyDescent="0.3">
      <c r="A2356" s="114">
        <v>5923</v>
      </c>
      <c r="B2356" s="114" t="s">
        <v>391</v>
      </c>
      <c r="C2356" s="114" t="s">
        <v>68</v>
      </c>
      <c r="D2356" s="114" t="s">
        <v>6820</v>
      </c>
      <c r="E2356" s="114" t="s">
        <v>6821</v>
      </c>
      <c r="F2356" s="115">
        <v>45343</v>
      </c>
      <c r="G2356" s="114" t="s">
        <v>3793</v>
      </c>
      <c r="H2356" s="116">
        <v>33500000</v>
      </c>
      <c r="I2356" s="116">
        <v>33500000</v>
      </c>
      <c r="J2356" s="116">
        <v>33500000</v>
      </c>
      <c r="K2356" s="116">
        <v>0</v>
      </c>
      <c r="L2356" s="116">
        <v>0</v>
      </c>
      <c r="M2356" s="116">
        <v>0</v>
      </c>
      <c r="N2356" s="116">
        <v>0</v>
      </c>
      <c r="O2356" s="116">
        <v>0</v>
      </c>
      <c r="P2356" s="120">
        <v>0</v>
      </c>
      <c r="Q2356" s="27" t="str">
        <f>IF(G2356="01 Jan 1900","Unregistered","Registered")</f>
        <v>Registered</v>
      </c>
      <c r="R2356" s="121">
        <f>I2356/H2356</f>
        <v>1</v>
      </c>
      <c r="T2356" s="117">
        <f t="shared" si="167"/>
        <v>0</v>
      </c>
      <c r="U2356" s="117">
        <f t="shared" si="168"/>
        <v>0</v>
      </c>
    </row>
    <row r="2357" spans="1:21" x14ac:dyDescent="0.3">
      <c r="A2357" s="114">
        <v>5924</v>
      </c>
      <c r="B2357" s="114" t="s">
        <v>391</v>
      </c>
      <c r="C2357" s="114" t="s">
        <v>68</v>
      </c>
      <c r="D2357" s="114" t="s">
        <v>6822</v>
      </c>
      <c r="E2357" s="114" t="s">
        <v>1442</v>
      </c>
      <c r="F2357" s="115">
        <v>45583</v>
      </c>
      <c r="G2357" s="114" t="s">
        <v>2867</v>
      </c>
      <c r="H2357" s="116">
        <v>93015000</v>
      </c>
      <c r="I2357" s="116">
        <v>93015000</v>
      </c>
      <c r="J2357" s="116">
        <v>93015000</v>
      </c>
      <c r="K2357" s="116">
        <v>0</v>
      </c>
      <c r="L2357" s="116">
        <v>0</v>
      </c>
      <c r="M2357" s="116">
        <v>0</v>
      </c>
      <c r="N2357" s="116">
        <v>0</v>
      </c>
      <c r="O2357" s="116">
        <v>0</v>
      </c>
      <c r="P2357" s="120">
        <v>0</v>
      </c>
      <c r="Q2357" s="27" t="str">
        <f>IF(G2357="01 Jan 1900","Unregistered","Registered")</f>
        <v>Registered</v>
      </c>
      <c r="R2357" s="121">
        <f>I2357/H2357</f>
        <v>1</v>
      </c>
      <c r="T2357" s="117">
        <f t="shared" si="167"/>
        <v>0</v>
      </c>
      <c r="U2357" s="117">
        <f t="shared" si="168"/>
        <v>0</v>
      </c>
    </row>
    <row r="2358" spans="1:21" x14ac:dyDescent="0.3">
      <c r="A2358" s="114">
        <v>5925</v>
      </c>
      <c r="B2358" s="114" t="s">
        <v>391</v>
      </c>
      <c r="C2358" s="114" t="s">
        <v>68</v>
      </c>
      <c r="D2358" s="114" t="s">
        <v>6823</v>
      </c>
      <c r="E2358" s="114" t="s">
        <v>1973</v>
      </c>
      <c r="F2358" s="115">
        <v>45530</v>
      </c>
      <c r="G2358" s="114" t="s">
        <v>2724</v>
      </c>
      <c r="H2358" s="116">
        <v>32500000</v>
      </c>
      <c r="I2358" s="116">
        <v>32500000</v>
      </c>
      <c r="J2358" s="116">
        <v>32500000</v>
      </c>
      <c r="K2358" s="116">
        <v>0</v>
      </c>
      <c r="L2358" s="116">
        <v>0</v>
      </c>
      <c r="M2358" s="116">
        <v>0</v>
      </c>
      <c r="N2358" s="116">
        <v>0</v>
      </c>
      <c r="O2358" s="116">
        <v>0</v>
      </c>
      <c r="P2358" s="120">
        <v>0</v>
      </c>
      <c r="Q2358" s="27" t="str">
        <f>IF(G2358="01 Jan 1900","Unregistered","Registered")</f>
        <v>Registered</v>
      </c>
      <c r="R2358" s="121">
        <f>I2358/H2358</f>
        <v>1</v>
      </c>
      <c r="T2358" s="117">
        <f t="shared" si="167"/>
        <v>0</v>
      </c>
      <c r="U2358" s="117">
        <f t="shared" si="168"/>
        <v>0</v>
      </c>
    </row>
    <row r="2359" spans="1:21" x14ac:dyDescent="0.3">
      <c r="A2359" s="114">
        <v>5926</v>
      </c>
      <c r="B2359" s="114" t="s">
        <v>391</v>
      </c>
      <c r="C2359" s="114" t="s">
        <v>68</v>
      </c>
      <c r="D2359" s="114" t="s">
        <v>6824</v>
      </c>
      <c r="E2359" s="114" t="s">
        <v>6825</v>
      </c>
      <c r="F2359" s="115">
        <v>45565</v>
      </c>
      <c r="G2359" s="114" t="s">
        <v>3089</v>
      </c>
      <c r="H2359" s="116">
        <v>24800000</v>
      </c>
      <c r="I2359" s="116">
        <v>24800000</v>
      </c>
      <c r="J2359" s="116">
        <v>24800000</v>
      </c>
      <c r="K2359" s="116">
        <v>0</v>
      </c>
      <c r="L2359" s="116">
        <v>0</v>
      </c>
      <c r="M2359" s="116">
        <v>0</v>
      </c>
      <c r="N2359" s="116">
        <v>0</v>
      </c>
      <c r="O2359" s="116">
        <v>0</v>
      </c>
      <c r="P2359" s="120">
        <v>0</v>
      </c>
      <c r="Q2359" s="27" t="str">
        <f>IF(G2359="01 Jan 1900","Unregistered","Registered")</f>
        <v>Registered</v>
      </c>
      <c r="R2359" s="121">
        <f>I2359/H2359</f>
        <v>1</v>
      </c>
      <c r="T2359" s="117">
        <f t="shared" si="167"/>
        <v>0</v>
      </c>
      <c r="U2359" s="117">
        <f t="shared" si="168"/>
        <v>0</v>
      </c>
    </row>
    <row r="2360" spans="1:21" x14ac:dyDescent="0.3">
      <c r="A2360" s="114">
        <v>5927</v>
      </c>
      <c r="B2360" s="114" t="s">
        <v>391</v>
      </c>
      <c r="C2360" s="114" t="s">
        <v>68</v>
      </c>
      <c r="D2360" s="114" t="s">
        <v>6826</v>
      </c>
      <c r="E2360" s="114" t="s">
        <v>6827</v>
      </c>
      <c r="F2360" s="115">
        <v>45565</v>
      </c>
      <c r="G2360" s="114" t="s">
        <v>4456</v>
      </c>
      <c r="H2360" s="116">
        <v>60400000</v>
      </c>
      <c r="I2360" s="116">
        <v>60400000</v>
      </c>
      <c r="J2360" s="116">
        <v>60400000</v>
      </c>
      <c r="K2360" s="116">
        <v>0</v>
      </c>
      <c r="L2360" s="116">
        <v>0</v>
      </c>
      <c r="M2360" s="116">
        <v>0</v>
      </c>
      <c r="N2360" s="116">
        <v>0</v>
      </c>
      <c r="O2360" s="116">
        <v>0</v>
      </c>
      <c r="P2360" s="120">
        <v>0</v>
      </c>
      <c r="Q2360" s="27" t="str">
        <f>IF(G2360="01 Jan 1900","Unregistered","Registered")</f>
        <v>Registered</v>
      </c>
      <c r="R2360" s="121">
        <f>I2360/H2360</f>
        <v>1</v>
      </c>
      <c r="T2360" s="117">
        <f t="shared" si="167"/>
        <v>0</v>
      </c>
      <c r="U2360" s="117">
        <f t="shared" si="168"/>
        <v>0</v>
      </c>
    </row>
    <row r="2361" spans="1:21" x14ac:dyDescent="0.3">
      <c r="A2361" s="114">
        <v>5928</v>
      </c>
      <c r="B2361" s="114" t="s">
        <v>391</v>
      </c>
      <c r="C2361" s="114" t="s">
        <v>68</v>
      </c>
      <c r="D2361" s="114" t="s">
        <v>6828</v>
      </c>
      <c r="E2361" s="114" t="s">
        <v>6829</v>
      </c>
      <c r="F2361" s="115">
        <v>45504</v>
      </c>
      <c r="G2361" s="114" t="s">
        <v>2724</v>
      </c>
      <c r="H2361" s="116">
        <v>50000000</v>
      </c>
      <c r="I2361" s="116">
        <v>50000000</v>
      </c>
      <c r="J2361" s="116">
        <v>50000000</v>
      </c>
      <c r="K2361" s="116">
        <v>0</v>
      </c>
      <c r="L2361" s="116">
        <v>0</v>
      </c>
      <c r="M2361" s="116">
        <v>0</v>
      </c>
      <c r="N2361" s="116">
        <v>0</v>
      </c>
      <c r="O2361" s="116">
        <v>0</v>
      </c>
      <c r="P2361" s="120">
        <v>0</v>
      </c>
      <c r="Q2361" s="27" t="str">
        <f>IF(G2361="01 Jan 1900","Unregistered","Registered")</f>
        <v>Registered</v>
      </c>
      <c r="R2361" s="121">
        <f>I2361/H2361</f>
        <v>1</v>
      </c>
      <c r="T2361" s="117">
        <f t="shared" si="167"/>
        <v>0</v>
      </c>
      <c r="U2361" s="117">
        <f t="shared" si="168"/>
        <v>0</v>
      </c>
    </row>
    <row r="2362" spans="1:21" x14ac:dyDescent="0.3">
      <c r="A2362" s="114">
        <v>5929</v>
      </c>
      <c r="B2362" s="114" t="s">
        <v>391</v>
      </c>
      <c r="C2362" s="114" t="s">
        <v>68</v>
      </c>
      <c r="D2362" s="114" t="s">
        <v>6830</v>
      </c>
      <c r="E2362" s="114" t="s">
        <v>6831</v>
      </c>
      <c r="F2362" s="115">
        <v>45535</v>
      </c>
      <c r="G2362" s="114" t="s">
        <v>6832</v>
      </c>
      <c r="H2362" s="116">
        <v>25948800</v>
      </c>
      <c r="I2362" s="116">
        <v>25948800</v>
      </c>
      <c r="J2362" s="116">
        <v>25948800</v>
      </c>
      <c r="K2362" s="116">
        <v>0</v>
      </c>
      <c r="L2362" s="116">
        <v>0</v>
      </c>
      <c r="M2362" s="116">
        <v>0</v>
      </c>
      <c r="N2362" s="116">
        <v>0</v>
      </c>
      <c r="O2362" s="116">
        <v>0</v>
      </c>
      <c r="P2362" s="120">
        <v>0</v>
      </c>
      <c r="Q2362" s="27" t="str">
        <f>IF(G2362="01 Jan 1900","Unregistered","Registered")</f>
        <v>Registered</v>
      </c>
      <c r="R2362" s="121">
        <f>I2362/H2362</f>
        <v>1</v>
      </c>
      <c r="T2362" s="117">
        <f t="shared" si="167"/>
        <v>0</v>
      </c>
      <c r="U2362" s="117">
        <f t="shared" si="168"/>
        <v>0</v>
      </c>
    </row>
    <row r="2363" spans="1:21" x14ac:dyDescent="0.3">
      <c r="A2363" s="114">
        <v>5930</v>
      </c>
      <c r="B2363" s="114" t="s">
        <v>391</v>
      </c>
      <c r="C2363" s="114" t="s">
        <v>68</v>
      </c>
      <c r="D2363" s="114" t="s">
        <v>6833</v>
      </c>
      <c r="E2363" s="114" t="s">
        <v>6834</v>
      </c>
      <c r="F2363" s="115">
        <v>45527</v>
      </c>
      <c r="G2363" s="114" t="s">
        <v>3304</v>
      </c>
      <c r="H2363" s="116">
        <v>32436000</v>
      </c>
      <c r="I2363" s="116">
        <v>32436000</v>
      </c>
      <c r="J2363" s="116">
        <v>32436000</v>
      </c>
      <c r="K2363" s="116">
        <v>0</v>
      </c>
      <c r="L2363" s="116">
        <v>0</v>
      </c>
      <c r="M2363" s="116">
        <v>0</v>
      </c>
      <c r="N2363" s="116">
        <v>0</v>
      </c>
      <c r="O2363" s="116">
        <v>0</v>
      </c>
      <c r="P2363" s="120">
        <v>0</v>
      </c>
      <c r="Q2363" s="27" t="str">
        <f>IF(G2363="01 Jan 1900","Unregistered","Registered")</f>
        <v>Registered</v>
      </c>
      <c r="R2363" s="121">
        <f>I2363/H2363</f>
        <v>1</v>
      </c>
      <c r="T2363" s="117">
        <f t="shared" si="167"/>
        <v>0</v>
      </c>
      <c r="U2363" s="117">
        <f t="shared" si="168"/>
        <v>0</v>
      </c>
    </row>
    <row r="2364" spans="1:21" x14ac:dyDescent="0.3">
      <c r="A2364" s="114">
        <v>5931</v>
      </c>
      <c r="B2364" s="114" t="s">
        <v>391</v>
      </c>
      <c r="C2364" s="114" t="s">
        <v>68</v>
      </c>
      <c r="D2364" s="114" t="s">
        <v>6835</v>
      </c>
      <c r="E2364" s="114" t="s">
        <v>6793</v>
      </c>
      <c r="F2364" s="115">
        <v>45990</v>
      </c>
      <c r="G2364" s="114" t="s">
        <v>1538</v>
      </c>
      <c r="H2364" s="116">
        <v>36100000</v>
      </c>
      <c r="I2364" s="116">
        <v>36100000</v>
      </c>
      <c r="J2364" s="116">
        <v>36100000</v>
      </c>
      <c r="K2364" s="116">
        <v>0</v>
      </c>
      <c r="L2364" s="116">
        <v>0</v>
      </c>
      <c r="M2364" s="116">
        <v>0</v>
      </c>
      <c r="N2364" s="116">
        <v>0</v>
      </c>
      <c r="O2364" s="116">
        <v>0</v>
      </c>
      <c r="P2364" s="120">
        <v>0</v>
      </c>
      <c r="Q2364" s="27" t="str">
        <f>IF(G2364="01 Jan 1900","Unregistered","Registered")</f>
        <v>Registered</v>
      </c>
      <c r="R2364" s="121">
        <f>I2364/H2364</f>
        <v>1</v>
      </c>
      <c r="T2364" s="117">
        <f t="shared" si="167"/>
        <v>0</v>
      </c>
      <c r="U2364" s="117">
        <f t="shared" si="168"/>
        <v>0</v>
      </c>
    </row>
    <row r="2365" spans="1:21" x14ac:dyDescent="0.3">
      <c r="A2365" s="114">
        <v>5932</v>
      </c>
      <c r="B2365" s="114" t="s">
        <v>391</v>
      </c>
      <c r="C2365" s="114" t="s">
        <v>68</v>
      </c>
      <c r="D2365" s="114" t="s">
        <v>6836</v>
      </c>
      <c r="E2365" s="114" t="s">
        <v>6793</v>
      </c>
      <c r="F2365" s="115">
        <v>45990</v>
      </c>
      <c r="G2365" s="114" t="s">
        <v>1538</v>
      </c>
      <c r="H2365" s="116">
        <v>74725000</v>
      </c>
      <c r="I2365" s="116">
        <v>74725000</v>
      </c>
      <c r="J2365" s="116">
        <v>74725000</v>
      </c>
      <c r="K2365" s="116">
        <v>0</v>
      </c>
      <c r="L2365" s="116">
        <v>0</v>
      </c>
      <c r="M2365" s="116">
        <v>0</v>
      </c>
      <c r="N2365" s="116">
        <v>0</v>
      </c>
      <c r="O2365" s="116">
        <v>0</v>
      </c>
      <c r="P2365" s="120">
        <v>0</v>
      </c>
      <c r="Q2365" s="27" t="str">
        <f>IF(G2365="01 Jan 1900","Unregistered","Registered")</f>
        <v>Registered</v>
      </c>
      <c r="R2365" s="121">
        <f>I2365/H2365</f>
        <v>1</v>
      </c>
      <c r="T2365" s="117">
        <f t="shared" si="167"/>
        <v>0</v>
      </c>
      <c r="U2365" s="117">
        <f t="shared" si="168"/>
        <v>0</v>
      </c>
    </row>
    <row r="2366" spans="1:21" x14ac:dyDescent="0.3">
      <c r="A2366" s="114">
        <v>5933</v>
      </c>
      <c r="B2366" s="114" t="s">
        <v>391</v>
      </c>
      <c r="C2366" s="114" t="s">
        <v>68</v>
      </c>
      <c r="D2366" s="114" t="s">
        <v>6837</v>
      </c>
      <c r="E2366" s="114" t="s">
        <v>2686</v>
      </c>
      <c r="F2366" s="115">
        <v>44713</v>
      </c>
      <c r="G2366" s="114" t="s">
        <v>5165</v>
      </c>
      <c r="H2366" s="116">
        <v>14935000</v>
      </c>
      <c r="I2366" s="116">
        <v>14935000</v>
      </c>
      <c r="J2366" s="116">
        <v>14935000</v>
      </c>
      <c r="K2366" s="116">
        <v>0</v>
      </c>
      <c r="L2366" s="116">
        <v>0</v>
      </c>
      <c r="M2366" s="116">
        <v>0</v>
      </c>
      <c r="N2366" s="116">
        <v>0</v>
      </c>
      <c r="O2366" s="116">
        <v>0</v>
      </c>
      <c r="P2366" s="120">
        <v>0</v>
      </c>
      <c r="Q2366" s="27" t="str">
        <f>IF(G2366="01 Jan 1900","Unregistered","Registered")</f>
        <v>Registered</v>
      </c>
      <c r="R2366" s="121">
        <f>I2366/H2366</f>
        <v>1</v>
      </c>
      <c r="T2366" s="117">
        <f t="shared" si="167"/>
        <v>0</v>
      </c>
      <c r="U2366" s="117">
        <f t="shared" si="168"/>
        <v>0</v>
      </c>
    </row>
    <row r="2367" spans="1:21" x14ac:dyDescent="0.3">
      <c r="A2367" s="114">
        <v>5934</v>
      </c>
      <c r="B2367" s="114" t="s">
        <v>391</v>
      </c>
      <c r="C2367" s="114" t="s">
        <v>68</v>
      </c>
      <c r="D2367" s="114" t="s">
        <v>6838</v>
      </c>
      <c r="E2367" s="114" t="s">
        <v>6839</v>
      </c>
      <c r="F2367" s="115">
        <v>44216</v>
      </c>
      <c r="G2367" s="114" t="s">
        <v>5411</v>
      </c>
      <c r="H2367" s="116">
        <v>8058000</v>
      </c>
      <c r="I2367" s="116">
        <v>8058000</v>
      </c>
      <c r="J2367" s="116">
        <v>8058000</v>
      </c>
      <c r="K2367" s="116">
        <v>0</v>
      </c>
      <c r="L2367" s="116">
        <v>0</v>
      </c>
      <c r="M2367" s="116">
        <v>0</v>
      </c>
      <c r="N2367" s="116">
        <v>0</v>
      </c>
      <c r="O2367" s="116">
        <v>0</v>
      </c>
      <c r="P2367" s="120">
        <v>0</v>
      </c>
      <c r="Q2367" s="27" t="str">
        <f>IF(G2367="01 Jan 1900","Unregistered","Registered")</f>
        <v>Registered</v>
      </c>
      <c r="R2367" s="121">
        <f>I2367/H2367</f>
        <v>1</v>
      </c>
      <c r="T2367" s="117">
        <f t="shared" si="167"/>
        <v>0</v>
      </c>
      <c r="U2367" s="117">
        <f t="shared" si="168"/>
        <v>0</v>
      </c>
    </row>
    <row r="2368" spans="1:21" x14ac:dyDescent="0.3">
      <c r="A2368" s="114">
        <v>5935</v>
      </c>
      <c r="B2368" s="114" t="s">
        <v>391</v>
      </c>
      <c r="C2368" s="114" t="s">
        <v>68</v>
      </c>
      <c r="D2368" s="114" t="s">
        <v>6840</v>
      </c>
      <c r="E2368" s="114" t="s">
        <v>6841</v>
      </c>
      <c r="F2368" s="115">
        <v>44180</v>
      </c>
      <c r="G2368" s="114" t="s">
        <v>4275</v>
      </c>
      <c r="H2368" s="116">
        <v>8022000</v>
      </c>
      <c r="I2368" s="116">
        <v>8022000</v>
      </c>
      <c r="J2368" s="116">
        <v>8022000</v>
      </c>
      <c r="K2368" s="116">
        <v>0</v>
      </c>
      <c r="L2368" s="116">
        <v>0</v>
      </c>
      <c r="M2368" s="116">
        <v>0</v>
      </c>
      <c r="N2368" s="116">
        <v>0</v>
      </c>
      <c r="O2368" s="116">
        <v>0</v>
      </c>
      <c r="P2368" s="120">
        <v>0</v>
      </c>
      <c r="Q2368" s="27" t="str">
        <f>IF(G2368="01 Jan 1900","Unregistered","Registered")</f>
        <v>Registered</v>
      </c>
      <c r="R2368" s="121">
        <f>I2368/H2368</f>
        <v>1</v>
      </c>
      <c r="T2368" s="117">
        <f t="shared" si="167"/>
        <v>0</v>
      </c>
      <c r="U2368" s="117">
        <f t="shared" si="168"/>
        <v>0</v>
      </c>
    </row>
    <row r="2369" spans="1:29" x14ac:dyDescent="0.3">
      <c r="A2369" s="114">
        <v>5936</v>
      </c>
      <c r="B2369" s="114" t="s">
        <v>391</v>
      </c>
      <c r="C2369" s="114" t="s">
        <v>68</v>
      </c>
      <c r="D2369" s="114" t="s">
        <v>6842</v>
      </c>
      <c r="E2369" s="114" t="s">
        <v>2426</v>
      </c>
      <c r="F2369" s="115">
        <v>44608</v>
      </c>
      <c r="G2369" s="114" t="s">
        <v>5508</v>
      </c>
      <c r="H2369" s="116">
        <v>5768000</v>
      </c>
      <c r="I2369" s="116">
        <v>5768000</v>
      </c>
      <c r="J2369" s="116">
        <v>5768000</v>
      </c>
      <c r="K2369" s="116">
        <v>0</v>
      </c>
      <c r="L2369" s="116">
        <v>0</v>
      </c>
      <c r="M2369" s="116">
        <v>0</v>
      </c>
      <c r="N2369" s="116">
        <v>0</v>
      </c>
      <c r="O2369" s="116">
        <v>0</v>
      </c>
      <c r="P2369" s="120">
        <v>0</v>
      </c>
      <c r="Q2369" s="27" t="str">
        <f>IF(G2369="01 Jan 1900","Unregistered","Registered")</f>
        <v>Registered</v>
      </c>
      <c r="R2369" s="121">
        <f>I2369/H2369</f>
        <v>1</v>
      </c>
      <c r="T2369" s="117">
        <f t="shared" si="167"/>
        <v>0</v>
      </c>
      <c r="U2369" s="117">
        <f t="shared" si="168"/>
        <v>0</v>
      </c>
    </row>
    <row r="2370" spans="1:29" x14ac:dyDescent="0.3">
      <c r="A2370" s="114">
        <v>5937</v>
      </c>
      <c r="B2370" s="114" t="s">
        <v>391</v>
      </c>
      <c r="C2370" s="114" t="s">
        <v>68</v>
      </c>
      <c r="D2370" s="114" t="s">
        <v>6843</v>
      </c>
      <c r="E2370" s="114" t="s">
        <v>6844</v>
      </c>
      <c r="F2370" s="115">
        <v>44183</v>
      </c>
      <c r="G2370" s="114" t="s">
        <v>2057</v>
      </c>
      <c r="H2370" s="116">
        <v>5414000</v>
      </c>
      <c r="I2370" s="116">
        <v>5414000</v>
      </c>
      <c r="J2370" s="116">
        <v>5414000</v>
      </c>
      <c r="K2370" s="116">
        <v>0</v>
      </c>
      <c r="L2370" s="116">
        <v>0</v>
      </c>
      <c r="M2370" s="116">
        <v>0</v>
      </c>
      <c r="N2370" s="116">
        <v>0</v>
      </c>
      <c r="O2370" s="116">
        <v>0</v>
      </c>
      <c r="P2370" s="120">
        <v>0</v>
      </c>
      <c r="Q2370" s="27" t="str">
        <f>IF(G2370="01 Jan 1900","Unregistered","Registered")</f>
        <v>Registered</v>
      </c>
      <c r="R2370" s="121">
        <f>I2370/H2370</f>
        <v>1</v>
      </c>
      <c r="T2370" s="117">
        <f t="shared" si="167"/>
        <v>0</v>
      </c>
      <c r="U2370" s="117">
        <f t="shared" si="168"/>
        <v>0</v>
      </c>
    </row>
    <row r="2371" spans="1:29" x14ac:dyDescent="0.3">
      <c r="A2371" s="114">
        <v>5938</v>
      </c>
      <c r="B2371" s="114" t="s">
        <v>391</v>
      </c>
      <c r="C2371" s="114" t="s">
        <v>68</v>
      </c>
      <c r="D2371" s="114" t="s">
        <v>6845</v>
      </c>
      <c r="E2371" s="114" t="s">
        <v>6846</v>
      </c>
      <c r="F2371" s="115">
        <v>44264</v>
      </c>
      <c r="G2371" s="114" t="s">
        <v>2449</v>
      </c>
      <c r="H2371" s="116">
        <v>6865000</v>
      </c>
      <c r="I2371" s="116">
        <v>6865000</v>
      </c>
      <c r="J2371" s="116">
        <v>6865000</v>
      </c>
      <c r="K2371" s="116">
        <v>0</v>
      </c>
      <c r="L2371" s="116">
        <v>0</v>
      </c>
      <c r="M2371" s="116">
        <v>0</v>
      </c>
      <c r="N2371" s="116">
        <v>0</v>
      </c>
      <c r="O2371" s="116">
        <v>0</v>
      </c>
      <c r="P2371" s="120">
        <v>0</v>
      </c>
      <c r="Q2371" s="27" t="str">
        <f>IF(G2371="01 Jan 1900","Unregistered","Registered")</f>
        <v>Registered</v>
      </c>
      <c r="R2371" s="121">
        <f>I2371/H2371</f>
        <v>1</v>
      </c>
      <c r="T2371" s="117">
        <f t="shared" si="167"/>
        <v>0</v>
      </c>
      <c r="U2371" s="117">
        <f t="shared" si="168"/>
        <v>0</v>
      </c>
    </row>
    <row r="2372" spans="1:29" x14ac:dyDescent="0.3">
      <c r="A2372" s="114">
        <v>5939</v>
      </c>
      <c r="B2372" s="114" t="s">
        <v>391</v>
      </c>
      <c r="C2372" s="114" t="s">
        <v>68</v>
      </c>
      <c r="D2372" s="114" t="s">
        <v>6847</v>
      </c>
      <c r="E2372" s="114" t="s">
        <v>6848</v>
      </c>
      <c r="F2372" s="115">
        <v>44180</v>
      </c>
      <c r="G2372" s="114" t="s">
        <v>4833</v>
      </c>
      <c r="H2372" s="116">
        <v>7973000</v>
      </c>
      <c r="I2372" s="116">
        <v>7973000</v>
      </c>
      <c r="J2372" s="116">
        <v>7973000</v>
      </c>
      <c r="K2372" s="116">
        <v>0</v>
      </c>
      <c r="L2372" s="116">
        <v>0</v>
      </c>
      <c r="M2372" s="116">
        <v>0</v>
      </c>
      <c r="N2372" s="116">
        <v>0</v>
      </c>
      <c r="O2372" s="116">
        <v>0</v>
      </c>
      <c r="P2372" s="120">
        <v>0</v>
      </c>
      <c r="Q2372" s="27" t="str">
        <f>IF(G2372="01 Jan 1900","Unregistered","Registered")</f>
        <v>Registered</v>
      </c>
      <c r="R2372" s="121">
        <f>I2372/H2372</f>
        <v>1</v>
      </c>
      <c r="T2372" s="117">
        <f t="shared" si="167"/>
        <v>0</v>
      </c>
      <c r="U2372" s="117">
        <f t="shared" si="168"/>
        <v>0</v>
      </c>
    </row>
    <row r="2373" spans="1:29" x14ac:dyDescent="0.3">
      <c r="A2373" s="114">
        <v>5940</v>
      </c>
      <c r="B2373" s="114" t="s">
        <v>391</v>
      </c>
      <c r="C2373" s="114" t="s">
        <v>68</v>
      </c>
      <c r="D2373" s="114" t="s">
        <v>6849</v>
      </c>
      <c r="E2373" s="114" t="s">
        <v>6346</v>
      </c>
      <c r="F2373" s="115">
        <v>44193</v>
      </c>
      <c r="G2373" s="114" t="s">
        <v>2057</v>
      </c>
      <c r="H2373" s="116">
        <v>6961500</v>
      </c>
      <c r="I2373" s="116">
        <v>6961500</v>
      </c>
      <c r="J2373" s="116">
        <v>6961500</v>
      </c>
      <c r="K2373" s="116">
        <v>0</v>
      </c>
      <c r="L2373" s="116">
        <v>0</v>
      </c>
      <c r="M2373" s="116">
        <v>0</v>
      </c>
      <c r="N2373" s="116">
        <v>0</v>
      </c>
      <c r="O2373" s="116">
        <v>0</v>
      </c>
      <c r="P2373" s="120">
        <v>0</v>
      </c>
      <c r="Q2373" s="27" t="str">
        <f>IF(G2373="01 Jan 1900","Unregistered","Registered")</f>
        <v>Registered</v>
      </c>
      <c r="R2373" s="121">
        <f>I2373/H2373</f>
        <v>1</v>
      </c>
      <c r="T2373" s="117">
        <f t="shared" si="167"/>
        <v>0</v>
      </c>
      <c r="U2373" s="117">
        <f t="shared" si="168"/>
        <v>0</v>
      </c>
    </row>
    <row r="2374" spans="1:29" x14ac:dyDescent="0.3">
      <c r="A2374" s="114">
        <v>5941</v>
      </c>
      <c r="B2374" s="114" t="s">
        <v>391</v>
      </c>
      <c r="C2374" s="114" t="s">
        <v>68</v>
      </c>
      <c r="D2374" s="114" t="s">
        <v>6850</v>
      </c>
      <c r="E2374" s="114" t="s">
        <v>6441</v>
      </c>
      <c r="F2374" s="115">
        <v>44180</v>
      </c>
      <c r="G2374" s="114" t="s">
        <v>4275</v>
      </c>
      <c r="H2374" s="116">
        <v>6498000</v>
      </c>
      <c r="I2374" s="116">
        <v>6498000</v>
      </c>
      <c r="J2374" s="116">
        <v>6498000</v>
      </c>
      <c r="K2374" s="116">
        <v>0</v>
      </c>
      <c r="L2374" s="116">
        <v>0</v>
      </c>
      <c r="M2374" s="116">
        <v>0</v>
      </c>
      <c r="N2374" s="116">
        <v>0</v>
      </c>
      <c r="O2374" s="116">
        <v>0</v>
      </c>
      <c r="P2374" s="120">
        <v>0</v>
      </c>
      <c r="Q2374" s="27" t="str">
        <f>IF(G2374="01 Jan 1900","Unregistered","Registered")</f>
        <v>Registered</v>
      </c>
      <c r="R2374" s="121">
        <f>I2374/H2374</f>
        <v>1</v>
      </c>
      <c r="T2374" s="117">
        <f t="shared" ref="T2374:T2437" si="169">L2374+M2374+N2374+O2374+P2374</f>
        <v>0</v>
      </c>
      <c r="U2374" s="117">
        <f t="shared" ref="U2374:U2437" si="170">K2374-T2374</f>
        <v>0</v>
      </c>
    </row>
    <row r="2375" spans="1:29" x14ac:dyDescent="0.3">
      <c r="A2375" s="114">
        <v>5942</v>
      </c>
      <c r="B2375" s="114" t="s">
        <v>391</v>
      </c>
      <c r="C2375" s="114" t="s">
        <v>68</v>
      </c>
      <c r="D2375" s="114" t="s">
        <v>6851</v>
      </c>
      <c r="E2375" s="114" t="s">
        <v>6852</v>
      </c>
      <c r="F2375" s="115">
        <v>44183</v>
      </c>
      <c r="G2375" s="114" t="s">
        <v>5399</v>
      </c>
      <c r="H2375" s="116">
        <v>6498000</v>
      </c>
      <c r="I2375" s="116">
        <v>6498000</v>
      </c>
      <c r="J2375" s="116">
        <v>6498000</v>
      </c>
      <c r="K2375" s="116">
        <v>0</v>
      </c>
      <c r="L2375" s="116">
        <v>0</v>
      </c>
      <c r="M2375" s="116">
        <v>0</v>
      </c>
      <c r="N2375" s="116">
        <v>0</v>
      </c>
      <c r="O2375" s="116">
        <v>0</v>
      </c>
      <c r="P2375" s="120">
        <v>0</v>
      </c>
      <c r="Q2375" s="27" t="str">
        <f>IF(G2375="01 Jan 1900","Unregistered","Registered")</f>
        <v>Registered</v>
      </c>
      <c r="R2375" s="121">
        <f>I2375/H2375</f>
        <v>1</v>
      </c>
      <c r="T2375" s="117">
        <f t="shared" si="169"/>
        <v>0</v>
      </c>
      <c r="U2375" s="117">
        <f t="shared" si="170"/>
        <v>0</v>
      </c>
    </row>
    <row r="2376" spans="1:29" x14ac:dyDescent="0.3">
      <c r="A2376" s="114">
        <v>5943</v>
      </c>
      <c r="B2376" s="114" t="s">
        <v>391</v>
      </c>
      <c r="C2376" s="114" t="s">
        <v>68</v>
      </c>
      <c r="D2376" s="114" t="s">
        <v>6853</v>
      </c>
      <c r="E2376" s="114" t="s">
        <v>6854</v>
      </c>
      <c r="F2376" s="115">
        <v>44195</v>
      </c>
      <c r="G2376" s="114" t="s">
        <v>4782</v>
      </c>
      <c r="H2376" s="116">
        <v>5700000</v>
      </c>
      <c r="I2376" s="116">
        <v>5700000</v>
      </c>
      <c r="J2376" s="116">
        <v>5700000</v>
      </c>
      <c r="K2376" s="116">
        <v>0</v>
      </c>
      <c r="L2376" s="116">
        <v>0</v>
      </c>
      <c r="M2376" s="116">
        <v>0</v>
      </c>
      <c r="N2376" s="116">
        <v>0</v>
      </c>
      <c r="O2376" s="116">
        <v>0</v>
      </c>
      <c r="P2376" s="120">
        <v>0</v>
      </c>
      <c r="Q2376" s="27" t="str">
        <f>IF(G2376="01 Jan 1900","Unregistered","Registered")</f>
        <v>Registered</v>
      </c>
      <c r="R2376" s="121">
        <f>I2376/H2376</f>
        <v>1</v>
      </c>
      <c r="T2376" s="117">
        <f t="shared" si="169"/>
        <v>0</v>
      </c>
      <c r="U2376" s="117">
        <f t="shared" si="170"/>
        <v>0</v>
      </c>
    </row>
    <row r="2377" spans="1:29" x14ac:dyDescent="0.3">
      <c r="A2377" s="114">
        <v>5944</v>
      </c>
      <c r="B2377" s="114" t="s">
        <v>391</v>
      </c>
      <c r="C2377" s="114" t="s">
        <v>68</v>
      </c>
      <c r="D2377" s="114" t="s">
        <v>6855</v>
      </c>
      <c r="E2377" s="114" t="s">
        <v>6856</v>
      </c>
      <c r="F2377" s="115">
        <v>44180</v>
      </c>
      <c r="G2377" s="114" t="s">
        <v>6857</v>
      </c>
      <c r="H2377" s="116">
        <v>29580000</v>
      </c>
      <c r="I2377" s="116">
        <v>29580000</v>
      </c>
      <c r="J2377" s="116">
        <v>29580000</v>
      </c>
      <c r="K2377" s="116">
        <v>0</v>
      </c>
      <c r="L2377" s="116">
        <v>0</v>
      </c>
      <c r="M2377" s="116">
        <v>0</v>
      </c>
      <c r="N2377" s="116">
        <v>0</v>
      </c>
      <c r="O2377" s="116">
        <v>0</v>
      </c>
      <c r="P2377" s="120">
        <v>0</v>
      </c>
      <c r="Q2377" s="27" t="str">
        <f>IF(G2377="01 Jan 1900","Unregistered","Registered")</f>
        <v>Registered</v>
      </c>
      <c r="R2377" s="121">
        <f>I2377/H2377</f>
        <v>1</v>
      </c>
      <c r="T2377" s="117">
        <f t="shared" si="169"/>
        <v>0</v>
      </c>
      <c r="U2377" s="117">
        <f t="shared" si="170"/>
        <v>0</v>
      </c>
    </row>
    <row r="2378" spans="1:29" x14ac:dyDescent="0.3">
      <c r="A2378" s="114">
        <v>5945</v>
      </c>
      <c r="B2378" s="114" t="s">
        <v>391</v>
      </c>
      <c r="C2378" s="114" t="s">
        <v>68</v>
      </c>
      <c r="D2378" s="114" t="s">
        <v>6858</v>
      </c>
      <c r="E2378" s="114" t="s">
        <v>6859</v>
      </c>
      <c r="F2378" s="115">
        <v>44196</v>
      </c>
      <c r="G2378" s="114" t="s">
        <v>5399</v>
      </c>
      <c r="H2378" s="116">
        <v>6666000</v>
      </c>
      <c r="I2378" s="116">
        <v>6666000</v>
      </c>
      <c r="J2378" s="116">
        <v>6666000</v>
      </c>
      <c r="K2378" s="116">
        <v>0</v>
      </c>
      <c r="L2378" s="116">
        <v>0</v>
      </c>
      <c r="M2378" s="116">
        <v>0</v>
      </c>
      <c r="N2378" s="116">
        <v>0</v>
      </c>
      <c r="O2378" s="116">
        <v>0</v>
      </c>
      <c r="P2378" s="120">
        <v>0</v>
      </c>
      <c r="Q2378" s="27" t="str">
        <f>IF(G2378="01 Jan 1900","Unregistered","Registered")</f>
        <v>Registered</v>
      </c>
      <c r="R2378" s="121">
        <f>I2378/H2378</f>
        <v>1</v>
      </c>
      <c r="T2378" s="117">
        <f t="shared" si="169"/>
        <v>0</v>
      </c>
      <c r="U2378" s="117">
        <f t="shared" si="170"/>
        <v>0</v>
      </c>
    </row>
    <row r="2379" spans="1:29" x14ac:dyDescent="0.3">
      <c r="A2379" s="114">
        <v>5946</v>
      </c>
      <c r="B2379" s="114" t="s">
        <v>391</v>
      </c>
      <c r="C2379" s="114" t="s">
        <v>68</v>
      </c>
      <c r="D2379" s="114" t="s">
        <v>6860</v>
      </c>
      <c r="E2379" s="114" t="s">
        <v>6861</v>
      </c>
      <c r="F2379" s="115">
        <v>44186</v>
      </c>
      <c r="G2379" s="114" t="s">
        <v>5399</v>
      </c>
      <c r="H2379" s="116">
        <v>6546000</v>
      </c>
      <c r="I2379" s="116">
        <v>6546000</v>
      </c>
      <c r="J2379" s="116">
        <v>6546000</v>
      </c>
      <c r="K2379" s="116">
        <v>0</v>
      </c>
      <c r="L2379" s="116">
        <v>0</v>
      </c>
      <c r="M2379" s="116">
        <v>0</v>
      </c>
      <c r="N2379" s="116">
        <v>0</v>
      </c>
      <c r="O2379" s="116">
        <v>0</v>
      </c>
      <c r="P2379" s="120">
        <v>0</v>
      </c>
      <c r="Q2379" s="27" t="str">
        <f>IF(G2379="01 Jan 1900","Unregistered","Registered")</f>
        <v>Registered</v>
      </c>
      <c r="R2379" s="121">
        <f>I2379/H2379</f>
        <v>1</v>
      </c>
      <c r="T2379" s="117">
        <f t="shared" si="169"/>
        <v>0</v>
      </c>
      <c r="U2379" s="117">
        <f t="shared" si="170"/>
        <v>0</v>
      </c>
    </row>
    <row r="2380" spans="1:29" x14ac:dyDescent="0.3">
      <c r="A2380" s="114">
        <v>5947</v>
      </c>
      <c r="B2380" s="114" t="s">
        <v>391</v>
      </c>
      <c r="C2380" s="114" t="s">
        <v>68</v>
      </c>
      <c r="D2380" s="114" t="s">
        <v>6862</v>
      </c>
      <c r="E2380" s="114" t="s">
        <v>6863</v>
      </c>
      <c r="F2380" s="115">
        <v>44186</v>
      </c>
      <c r="G2380" s="114" t="s">
        <v>5399</v>
      </c>
      <c r="H2380" s="116">
        <v>6678000</v>
      </c>
      <c r="I2380" s="116">
        <v>6678000</v>
      </c>
      <c r="J2380" s="116">
        <v>6678000</v>
      </c>
      <c r="K2380" s="116">
        <v>0</v>
      </c>
      <c r="L2380" s="116">
        <v>0</v>
      </c>
      <c r="M2380" s="116">
        <v>0</v>
      </c>
      <c r="N2380" s="116">
        <v>0</v>
      </c>
      <c r="O2380" s="116">
        <v>0</v>
      </c>
      <c r="P2380" s="120">
        <v>0</v>
      </c>
      <c r="Q2380" s="27" t="str">
        <f>IF(G2380="01 Jan 1900","Unregistered","Registered")</f>
        <v>Registered</v>
      </c>
      <c r="R2380" s="121">
        <f>I2380/H2380</f>
        <v>1</v>
      </c>
      <c r="T2380" s="117">
        <f t="shared" si="169"/>
        <v>0</v>
      </c>
      <c r="U2380" s="117">
        <f t="shared" si="170"/>
        <v>0</v>
      </c>
    </row>
    <row r="2381" spans="1:29" s="101" customFormat="1" x14ac:dyDescent="0.3">
      <c r="A2381" s="114">
        <v>5948</v>
      </c>
      <c r="B2381" s="114" t="s">
        <v>391</v>
      </c>
      <c r="C2381" s="114" t="s">
        <v>68</v>
      </c>
      <c r="D2381" s="114" t="s">
        <v>6864</v>
      </c>
      <c r="E2381" s="114" t="s">
        <v>6865</v>
      </c>
      <c r="F2381" s="115">
        <v>44186</v>
      </c>
      <c r="G2381" s="114" t="s">
        <v>5399</v>
      </c>
      <c r="H2381" s="116">
        <v>6231500</v>
      </c>
      <c r="I2381" s="116">
        <v>6231500</v>
      </c>
      <c r="J2381" s="116">
        <v>6231500</v>
      </c>
      <c r="K2381" s="116">
        <v>0</v>
      </c>
      <c r="L2381" s="116">
        <v>0</v>
      </c>
      <c r="M2381" s="116">
        <v>0</v>
      </c>
      <c r="N2381" s="116">
        <v>0</v>
      </c>
      <c r="O2381" s="116">
        <v>0</v>
      </c>
      <c r="P2381" s="120">
        <v>0</v>
      </c>
      <c r="Q2381" s="27" t="str">
        <f>IF(G2381="01 Jan 1900","Unregistered","Registered")</f>
        <v>Registered</v>
      </c>
      <c r="R2381" s="121">
        <f>I2381/H2381</f>
        <v>1</v>
      </c>
      <c r="S2381" s="118"/>
      <c r="T2381" s="117">
        <f t="shared" si="169"/>
        <v>0</v>
      </c>
      <c r="U2381" s="117">
        <f t="shared" si="170"/>
        <v>0</v>
      </c>
      <c r="V2381" s="118"/>
      <c r="W2381" s="118"/>
      <c r="X2381" s="118"/>
      <c r="Y2381" s="118"/>
      <c r="Z2381" s="118"/>
      <c r="AA2381" s="118"/>
      <c r="AB2381" s="118"/>
      <c r="AC2381" s="118"/>
    </row>
    <row r="2382" spans="1:29" x14ac:dyDescent="0.3">
      <c r="A2382" s="114">
        <v>5949</v>
      </c>
      <c r="B2382" s="114" t="s">
        <v>391</v>
      </c>
      <c r="C2382" s="114" t="s">
        <v>68</v>
      </c>
      <c r="D2382" s="114" t="s">
        <v>6866</v>
      </c>
      <c r="E2382" s="114" t="s">
        <v>6867</v>
      </c>
      <c r="F2382" s="115">
        <v>45504</v>
      </c>
      <c r="G2382" s="114" t="s">
        <v>3278</v>
      </c>
      <c r="H2382" s="116">
        <v>16359000</v>
      </c>
      <c r="I2382" s="116">
        <v>16359000</v>
      </c>
      <c r="J2382" s="116">
        <v>16359000</v>
      </c>
      <c r="K2382" s="116">
        <v>0</v>
      </c>
      <c r="L2382" s="116">
        <v>0</v>
      </c>
      <c r="M2382" s="116">
        <v>0</v>
      </c>
      <c r="N2382" s="116">
        <v>0</v>
      </c>
      <c r="O2382" s="116">
        <v>0</v>
      </c>
      <c r="P2382" s="120">
        <v>0</v>
      </c>
      <c r="Q2382" s="27" t="str">
        <f>IF(G2382="01 Jan 1900","Unregistered","Registered")</f>
        <v>Registered</v>
      </c>
      <c r="R2382" s="121">
        <f>I2382/H2382</f>
        <v>1</v>
      </c>
      <c r="T2382" s="117">
        <f t="shared" si="169"/>
        <v>0</v>
      </c>
      <c r="U2382" s="117">
        <f t="shared" si="170"/>
        <v>0</v>
      </c>
    </row>
    <row r="2383" spans="1:29" x14ac:dyDescent="0.3">
      <c r="A2383" s="114">
        <v>5950</v>
      </c>
      <c r="B2383" s="114" t="s">
        <v>391</v>
      </c>
      <c r="C2383" s="114" t="s">
        <v>68</v>
      </c>
      <c r="D2383" s="114" t="s">
        <v>6868</v>
      </c>
      <c r="E2383" s="114" t="s">
        <v>6869</v>
      </c>
      <c r="F2383" s="115">
        <v>45548</v>
      </c>
      <c r="G2383" s="114" t="s">
        <v>1758</v>
      </c>
      <c r="H2383" s="116">
        <v>13130700</v>
      </c>
      <c r="I2383" s="116">
        <v>13130700</v>
      </c>
      <c r="J2383" s="116">
        <v>13130700</v>
      </c>
      <c r="K2383" s="116">
        <v>0</v>
      </c>
      <c r="L2383" s="116">
        <v>0</v>
      </c>
      <c r="M2383" s="116">
        <v>0</v>
      </c>
      <c r="N2383" s="116">
        <v>0</v>
      </c>
      <c r="O2383" s="116">
        <v>0</v>
      </c>
      <c r="P2383" s="120">
        <v>0</v>
      </c>
      <c r="Q2383" s="27" t="str">
        <f>IF(G2383="01 Jan 1900","Unregistered","Registered")</f>
        <v>Registered</v>
      </c>
      <c r="R2383" s="121">
        <f>I2383/H2383</f>
        <v>1</v>
      </c>
      <c r="T2383" s="117">
        <f t="shared" si="169"/>
        <v>0</v>
      </c>
      <c r="U2383" s="117">
        <f t="shared" si="170"/>
        <v>0</v>
      </c>
    </row>
    <row r="2384" spans="1:29" x14ac:dyDescent="0.3">
      <c r="A2384" s="114">
        <v>5951</v>
      </c>
      <c r="B2384" s="114" t="s">
        <v>391</v>
      </c>
      <c r="C2384" s="114" t="s">
        <v>68</v>
      </c>
      <c r="D2384" s="114" t="s">
        <v>6870</v>
      </c>
      <c r="E2384" s="114" t="s">
        <v>6871</v>
      </c>
      <c r="F2384" s="115">
        <v>44189</v>
      </c>
      <c r="G2384" s="114" t="s">
        <v>3338</v>
      </c>
      <c r="H2384" s="116">
        <v>8058000</v>
      </c>
      <c r="I2384" s="116">
        <v>8058000</v>
      </c>
      <c r="J2384" s="116">
        <v>8058000</v>
      </c>
      <c r="K2384" s="116">
        <v>0</v>
      </c>
      <c r="L2384" s="116">
        <v>0</v>
      </c>
      <c r="M2384" s="116">
        <v>0</v>
      </c>
      <c r="N2384" s="116">
        <v>0</v>
      </c>
      <c r="O2384" s="116">
        <v>0</v>
      </c>
      <c r="P2384" s="120">
        <v>0</v>
      </c>
      <c r="Q2384" s="27" t="str">
        <f>IF(G2384="01 Jan 1900","Unregistered","Registered")</f>
        <v>Registered</v>
      </c>
      <c r="R2384" s="121">
        <f>I2384/H2384</f>
        <v>1</v>
      </c>
      <c r="T2384" s="117">
        <f t="shared" si="169"/>
        <v>0</v>
      </c>
      <c r="U2384" s="117">
        <f t="shared" si="170"/>
        <v>0</v>
      </c>
    </row>
    <row r="2385" spans="1:21" x14ac:dyDescent="0.3">
      <c r="A2385" s="114">
        <v>5952</v>
      </c>
      <c r="B2385" s="114" t="s">
        <v>391</v>
      </c>
      <c r="C2385" s="114" t="s">
        <v>68</v>
      </c>
      <c r="D2385" s="114" t="s">
        <v>6872</v>
      </c>
      <c r="E2385" s="114" t="s">
        <v>6873</v>
      </c>
      <c r="F2385" s="115">
        <v>45215</v>
      </c>
      <c r="G2385" s="114" t="s">
        <v>4964</v>
      </c>
      <c r="H2385" s="116">
        <v>11500000</v>
      </c>
      <c r="I2385" s="116">
        <v>11500000</v>
      </c>
      <c r="J2385" s="116">
        <v>11500000</v>
      </c>
      <c r="K2385" s="116">
        <v>0</v>
      </c>
      <c r="L2385" s="116">
        <v>0</v>
      </c>
      <c r="M2385" s="116">
        <v>0</v>
      </c>
      <c r="N2385" s="116">
        <v>0</v>
      </c>
      <c r="O2385" s="116">
        <v>0</v>
      </c>
      <c r="P2385" s="120">
        <v>0</v>
      </c>
      <c r="Q2385" s="27" t="str">
        <f>IF(G2385="01 Jan 1900","Unregistered","Registered")</f>
        <v>Registered</v>
      </c>
      <c r="R2385" s="121">
        <f>I2385/H2385</f>
        <v>1</v>
      </c>
      <c r="T2385" s="117">
        <f t="shared" si="169"/>
        <v>0</v>
      </c>
      <c r="U2385" s="117">
        <f t="shared" si="170"/>
        <v>0</v>
      </c>
    </row>
    <row r="2386" spans="1:21" x14ac:dyDescent="0.3">
      <c r="A2386" s="114">
        <v>5953</v>
      </c>
      <c r="B2386" s="114" t="s">
        <v>391</v>
      </c>
      <c r="C2386" s="114" t="s">
        <v>68</v>
      </c>
      <c r="D2386" s="114" t="s">
        <v>6874</v>
      </c>
      <c r="E2386" s="114" t="s">
        <v>6875</v>
      </c>
      <c r="F2386" s="115">
        <v>44676</v>
      </c>
      <c r="G2386" s="114" t="s">
        <v>5129</v>
      </c>
      <c r="H2386" s="116">
        <v>4923000</v>
      </c>
      <c r="I2386" s="116">
        <v>4923000</v>
      </c>
      <c r="J2386" s="116">
        <v>4923000</v>
      </c>
      <c r="K2386" s="116">
        <v>0</v>
      </c>
      <c r="L2386" s="116">
        <v>0</v>
      </c>
      <c r="M2386" s="116">
        <v>0</v>
      </c>
      <c r="N2386" s="116">
        <v>0</v>
      </c>
      <c r="O2386" s="116">
        <v>0</v>
      </c>
      <c r="P2386" s="120">
        <v>0</v>
      </c>
      <c r="Q2386" s="27" t="str">
        <f>IF(G2386="01 Jan 1900","Unregistered","Registered")</f>
        <v>Registered</v>
      </c>
      <c r="R2386" s="121">
        <f>I2386/H2386</f>
        <v>1</v>
      </c>
      <c r="T2386" s="117">
        <f t="shared" si="169"/>
        <v>0</v>
      </c>
      <c r="U2386" s="117">
        <f t="shared" si="170"/>
        <v>0</v>
      </c>
    </row>
    <row r="2387" spans="1:21" x14ac:dyDescent="0.3">
      <c r="A2387" s="114">
        <v>5954</v>
      </c>
      <c r="B2387" s="114" t="s">
        <v>391</v>
      </c>
      <c r="C2387" s="114" t="s">
        <v>68</v>
      </c>
      <c r="D2387" s="114" t="s">
        <v>6876</v>
      </c>
      <c r="E2387" s="114" t="s">
        <v>6877</v>
      </c>
      <c r="F2387" s="115">
        <v>44084</v>
      </c>
      <c r="G2387" s="114" t="s">
        <v>6878</v>
      </c>
      <c r="H2387" s="116">
        <v>5475750</v>
      </c>
      <c r="I2387" s="116">
        <v>5475750</v>
      </c>
      <c r="J2387" s="116">
        <v>5475750</v>
      </c>
      <c r="K2387" s="116">
        <v>0</v>
      </c>
      <c r="L2387" s="116">
        <v>0</v>
      </c>
      <c r="M2387" s="116">
        <v>0</v>
      </c>
      <c r="N2387" s="116">
        <v>0</v>
      </c>
      <c r="O2387" s="116">
        <v>0</v>
      </c>
      <c r="P2387" s="120">
        <v>0</v>
      </c>
      <c r="Q2387" s="27" t="str">
        <f>IF(G2387="01 Jan 1900","Unregistered","Registered")</f>
        <v>Registered</v>
      </c>
      <c r="R2387" s="121">
        <f>I2387/H2387</f>
        <v>1</v>
      </c>
      <c r="T2387" s="117">
        <f t="shared" si="169"/>
        <v>0</v>
      </c>
      <c r="U2387" s="117">
        <f t="shared" si="170"/>
        <v>0</v>
      </c>
    </row>
    <row r="2388" spans="1:21" x14ac:dyDescent="0.3">
      <c r="A2388" s="114">
        <v>5955</v>
      </c>
      <c r="B2388" s="114" t="s">
        <v>391</v>
      </c>
      <c r="C2388" s="114" t="s">
        <v>68</v>
      </c>
      <c r="D2388" s="114" t="s">
        <v>6879</v>
      </c>
      <c r="E2388" s="114" t="s">
        <v>6880</v>
      </c>
      <c r="F2388" s="115">
        <v>44650</v>
      </c>
      <c r="G2388" s="114" t="s">
        <v>5089</v>
      </c>
      <c r="H2388" s="116">
        <v>5372000</v>
      </c>
      <c r="I2388" s="116">
        <v>5372000</v>
      </c>
      <c r="J2388" s="116">
        <v>5372000</v>
      </c>
      <c r="K2388" s="116">
        <v>0</v>
      </c>
      <c r="L2388" s="116">
        <v>0</v>
      </c>
      <c r="M2388" s="116">
        <v>0</v>
      </c>
      <c r="N2388" s="116">
        <v>0</v>
      </c>
      <c r="O2388" s="116">
        <v>0</v>
      </c>
      <c r="P2388" s="120">
        <v>0</v>
      </c>
      <c r="Q2388" s="27" t="str">
        <f>IF(G2388="01 Jan 1900","Unregistered","Registered")</f>
        <v>Registered</v>
      </c>
      <c r="R2388" s="121">
        <f>I2388/H2388</f>
        <v>1</v>
      </c>
      <c r="T2388" s="117">
        <f t="shared" si="169"/>
        <v>0</v>
      </c>
      <c r="U2388" s="117">
        <f t="shared" si="170"/>
        <v>0</v>
      </c>
    </row>
    <row r="2389" spans="1:21" x14ac:dyDescent="0.3">
      <c r="A2389" s="114">
        <v>5956</v>
      </c>
      <c r="B2389" s="114" t="s">
        <v>391</v>
      </c>
      <c r="C2389" s="114" t="s">
        <v>68</v>
      </c>
      <c r="D2389" s="114" t="s">
        <v>6881</v>
      </c>
      <c r="E2389" s="114" t="s">
        <v>6882</v>
      </c>
      <c r="F2389" s="115">
        <v>44517</v>
      </c>
      <c r="G2389" s="114" t="s">
        <v>6883</v>
      </c>
      <c r="H2389" s="116">
        <v>4914000</v>
      </c>
      <c r="I2389" s="116">
        <v>4914000</v>
      </c>
      <c r="J2389" s="116">
        <v>4914000</v>
      </c>
      <c r="K2389" s="116">
        <v>0</v>
      </c>
      <c r="L2389" s="116">
        <v>0</v>
      </c>
      <c r="M2389" s="116">
        <v>0</v>
      </c>
      <c r="N2389" s="116">
        <v>0</v>
      </c>
      <c r="O2389" s="116">
        <v>0</v>
      </c>
      <c r="P2389" s="120">
        <v>0</v>
      </c>
      <c r="Q2389" s="27" t="str">
        <f>IF(G2389="01 Jan 1900","Unregistered","Registered")</f>
        <v>Registered</v>
      </c>
      <c r="R2389" s="121">
        <f>I2389/H2389</f>
        <v>1</v>
      </c>
      <c r="T2389" s="117">
        <f t="shared" si="169"/>
        <v>0</v>
      </c>
      <c r="U2389" s="117">
        <f t="shared" si="170"/>
        <v>0</v>
      </c>
    </row>
    <row r="2390" spans="1:21" x14ac:dyDescent="0.3">
      <c r="A2390" s="114">
        <v>5957</v>
      </c>
      <c r="B2390" s="114" t="s">
        <v>391</v>
      </c>
      <c r="C2390" s="114" t="s">
        <v>68</v>
      </c>
      <c r="D2390" s="114" t="s">
        <v>6884</v>
      </c>
      <c r="E2390" s="114" t="s">
        <v>6885</v>
      </c>
      <c r="F2390" s="115">
        <v>44182</v>
      </c>
      <c r="G2390" s="114" t="s">
        <v>2057</v>
      </c>
      <c r="H2390" s="116">
        <v>5516500</v>
      </c>
      <c r="I2390" s="116">
        <v>5516500</v>
      </c>
      <c r="J2390" s="116">
        <v>5516500</v>
      </c>
      <c r="K2390" s="116">
        <v>0</v>
      </c>
      <c r="L2390" s="116">
        <v>0</v>
      </c>
      <c r="M2390" s="116">
        <v>0</v>
      </c>
      <c r="N2390" s="116">
        <v>0</v>
      </c>
      <c r="O2390" s="116">
        <v>0</v>
      </c>
      <c r="P2390" s="120">
        <v>0</v>
      </c>
      <c r="Q2390" s="27" t="str">
        <f>IF(G2390="01 Jan 1900","Unregistered","Registered")</f>
        <v>Registered</v>
      </c>
      <c r="R2390" s="121">
        <f>I2390/H2390</f>
        <v>1</v>
      </c>
      <c r="T2390" s="117">
        <f t="shared" si="169"/>
        <v>0</v>
      </c>
      <c r="U2390" s="117">
        <f t="shared" si="170"/>
        <v>0</v>
      </c>
    </row>
    <row r="2391" spans="1:21" x14ac:dyDescent="0.3">
      <c r="A2391" s="114">
        <v>5958</v>
      </c>
      <c r="B2391" s="114" t="s">
        <v>391</v>
      </c>
      <c r="C2391" s="114" t="s">
        <v>68</v>
      </c>
      <c r="D2391" s="114" t="s">
        <v>6886</v>
      </c>
      <c r="E2391" s="114" t="s">
        <v>6887</v>
      </c>
      <c r="F2391" s="115">
        <v>44265</v>
      </c>
      <c r="G2391" s="114" t="s">
        <v>2687</v>
      </c>
      <c r="H2391" s="116">
        <v>8700000</v>
      </c>
      <c r="I2391" s="116">
        <v>8700000</v>
      </c>
      <c r="J2391" s="116">
        <v>8700000</v>
      </c>
      <c r="K2391" s="116">
        <v>0</v>
      </c>
      <c r="L2391" s="116">
        <v>0</v>
      </c>
      <c r="M2391" s="116">
        <v>0</v>
      </c>
      <c r="N2391" s="116">
        <v>0</v>
      </c>
      <c r="O2391" s="116">
        <v>0</v>
      </c>
      <c r="P2391" s="120">
        <v>0</v>
      </c>
      <c r="Q2391" s="27" t="str">
        <f>IF(G2391="01 Jan 1900","Unregistered","Registered")</f>
        <v>Registered</v>
      </c>
      <c r="R2391" s="121">
        <f>I2391/H2391</f>
        <v>1</v>
      </c>
      <c r="T2391" s="117">
        <f t="shared" si="169"/>
        <v>0</v>
      </c>
      <c r="U2391" s="117">
        <f t="shared" si="170"/>
        <v>0</v>
      </c>
    </row>
    <row r="2392" spans="1:21" x14ac:dyDescent="0.3">
      <c r="A2392" s="114">
        <v>5959</v>
      </c>
      <c r="B2392" s="114" t="s">
        <v>391</v>
      </c>
      <c r="C2392" s="114" t="s">
        <v>68</v>
      </c>
      <c r="D2392" s="114" t="s">
        <v>6888</v>
      </c>
      <c r="E2392" s="114" t="s">
        <v>6889</v>
      </c>
      <c r="F2392" s="115">
        <v>44650</v>
      </c>
      <c r="G2392" s="114" t="s">
        <v>5109</v>
      </c>
      <c r="H2392" s="116">
        <v>11160000</v>
      </c>
      <c r="I2392" s="116">
        <v>11160000</v>
      </c>
      <c r="J2392" s="116">
        <v>11160000</v>
      </c>
      <c r="K2392" s="116">
        <v>0</v>
      </c>
      <c r="L2392" s="116">
        <v>0</v>
      </c>
      <c r="M2392" s="116">
        <v>0</v>
      </c>
      <c r="N2392" s="116">
        <v>0</v>
      </c>
      <c r="O2392" s="116">
        <v>0</v>
      </c>
      <c r="P2392" s="120">
        <v>0</v>
      </c>
      <c r="Q2392" s="27" t="str">
        <f>IF(G2392="01 Jan 1900","Unregistered","Registered")</f>
        <v>Registered</v>
      </c>
      <c r="R2392" s="121">
        <f>I2392/H2392</f>
        <v>1</v>
      </c>
      <c r="T2392" s="117">
        <f t="shared" si="169"/>
        <v>0</v>
      </c>
      <c r="U2392" s="117">
        <f t="shared" si="170"/>
        <v>0</v>
      </c>
    </row>
    <row r="2393" spans="1:21" x14ac:dyDescent="0.3">
      <c r="A2393" s="114">
        <v>5960</v>
      </c>
      <c r="B2393" s="114" t="s">
        <v>391</v>
      </c>
      <c r="C2393" s="114" t="s">
        <v>68</v>
      </c>
      <c r="D2393" s="114" t="s">
        <v>6890</v>
      </c>
      <c r="E2393" s="114" t="s">
        <v>6891</v>
      </c>
      <c r="F2393" s="115">
        <v>45230</v>
      </c>
      <c r="G2393" s="114" t="s">
        <v>3646</v>
      </c>
      <c r="H2393" s="116">
        <v>8118500</v>
      </c>
      <c r="I2393" s="116">
        <v>8118500</v>
      </c>
      <c r="J2393" s="116">
        <v>8118500</v>
      </c>
      <c r="K2393" s="116">
        <v>0</v>
      </c>
      <c r="L2393" s="116">
        <v>0</v>
      </c>
      <c r="M2393" s="116">
        <v>0</v>
      </c>
      <c r="N2393" s="116">
        <v>0</v>
      </c>
      <c r="O2393" s="116">
        <v>0</v>
      </c>
      <c r="P2393" s="120">
        <v>0</v>
      </c>
      <c r="Q2393" s="27" t="str">
        <f>IF(G2393="01 Jan 1900","Unregistered","Registered")</f>
        <v>Registered</v>
      </c>
      <c r="R2393" s="121">
        <f>I2393/H2393</f>
        <v>1</v>
      </c>
      <c r="T2393" s="117">
        <f t="shared" si="169"/>
        <v>0</v>
      </c>
      <c r="U2393" s="117">
        <f t="shared" si="170"/>
        <v>0</v>
      </c>
    </row>
    <row r="2394" spans="1:21" x14ac:dyDescent="0.3">
      <c r="A2394" s="114">
        <v>5961</v>
      </c>
      <c r="B2394" s="114" t="s">
        <v>391</v>
      </c>
      <c r="C2394" s="114" t="s">
        <v>68</v>
      </c>
      <c r="D2394" s="114" t="s">
        <v>6892</v>
      </c>
      <c r="E2394" s="114" t="s">
        <v>4953</v>
      </c>
      <c r="F2394" s="115">
        <v>44261</v>
      </c>
      <c r="G2394" s="114" t="s">
        <v>1892</v>
      </c>
      <c r="H2394" s="116">
        <v>7500000</v>
      </c>
      <c r="I2394" s="116">
        <v>7500000</v>
      </c>
      <c r="J2394" s="116">
        <v>7500000</v>
      </c>
      <c r="K2394" s="116">
        <v>0</v>
      </c>
      <c r="L2394" s="116">
        <v>0</v>
      </c>
      <c r="M2394" s="116">
        <v>0</v>
      </c>
      <c r="N2394" s="116">
        <v>0</v>
      </c>
      <c r="O2394" s="116">
        <v>0</v>
      </c>
      <c r="P2394" s="120">
        <v>0</v>
      </c>
      <c r="Q2394" s="27" t="str">
        <f>IF(G2394="01 Jan 1900","Unregistered","Registered")</f>
        <v>Registered</v>
      </c>
      <c r="R2394" s="121">
        <f>I2394/H2394</f>
        <v>1</v>
      </c>
      <c r="T2394" s="117">
        <f t="shared" si="169"/>
        <v>0</v>
      </c>
      <c r="U2394" s="117">
        <f t="shared" si="170"/>
        <v>0</v>
      </c>
    </row>
    <row r="2395" spans="1:21" x14ac:dyDescent="0.3">
      <c r="A2395" s="114">
        <v>5962</v>
      </c>
      <c r="B2395" s="114" t="s">
        <v>391</v>
      </c>
      <c r="C2395" s="114" t="s">
        <v>68</v>
      </c>
      <c r="D2395" s="114" t="s">
        <v>6893</v>
      </c>
      <c r="E2395" s="114" t="s">
        <v>6894</v>
      </c>
      <c r="F2395" s="115">
        <v>44278</v>
      </c>
      <c r="G2395" s="114" t="s">
        <v>1892</v>
      </c>
      <c r="H2395" s="116">
        <v>6700000</v>
      </c>
      <c r="I2395" s="116">
        <v>6700000</v>
      </c>
      <c r="J2395" s="116">
        <v>6700000</v>
      </c>
      <c r="K2395" s="116">
        <v>0</v>
      </c>
      <c r="L2395" s="116">
        <v>0</v>
      </c>
      <c r="M2395" s="116">
        <v>0</v>
      </c>
      <c r="N2395" s="116">
        <v>0</v>
      </c>
      <c r="O2395" s="116">
        <v>0</v>
      </c>
      <c r="P2395" s="120">
        <v>0</v>
      </c>
      <c r="Q2395" s="27" t="str">
        <f>IF(G2395="01 Jan 1900","Unregistered","Registered")</f>
        <v>Registered</v>
      </c>
      <c r="R2395" s="121">
        <f>I2395/H2395</f>
        <v>1</v>
      </c>
      <c r="T2395" s="117">
        <f t="shared" si="169"/>
        <v>0</v>
      </c>
      <c r="U2395" s="117">
        <f t="shared" si="170"/>
        <v>0</v>
      </c>
    </row>
    <row r="2396" spans="1:21" x14ac:dyDescent="0.3">
      <c r="A2396" s="114">
        <v>5963</v>
      </c>
      <c r="B2396" s="114" t="s">
        <v>391</v>
      </c>
      <c r="C2396" s="114" t="s">
        <v>68</v>
      </c>
      <c r="D2396" s="114" t="s">
        <v>6895</v>
      </c>
      <c r="E2396" s="114" t="s">
        <v>6896</v>
      </c>
      <c r="F2396" s="115">
        <v>44316</v>
      </c>
      <c r="G2396" s="114" t="s">
        <v>6897</v>
      </c>
      <c r="H2396" s="116">
        <v>7494000</v>
      </c>
      <c r="I2396" s="116">
        <v>7494000</v>
      </c>
      <c r="J2396" s="116">
        <v>7494000</v>
      </c>
      <c r="K2396" s="116">
        <v>0</v>
      </c>
      <c r="L2396" s="116">
        <v>0</v>
      </c>
      <c r="M2396" s="116">
        <v>0</v>
      </c>
      <c r="N2396" s="116">
        <v>0</v>
      </c>
      <c r="O2396" s="116">
        <v>0</v>
      </c>
      <c r="P2396" s="120">
        <v>0</v>
      </c>
      <c r="Q2396" s="27" t="str">
        <f>IF(G2396="01 Jan 1900","Unregistered","Registered")</f>
        <v>Registered</v>
      </c>
      <c r="R2396" s="121">
        <f>I2396/H2396</f>
        <v>1</v>
      </c>
      <c r="T2396" s="117">
        <f t="shared" si="169"/>
        <v>0</v>
      </c>
      <c r="U2396" s="117">
        <f t="shared" si="170"/>
        <v>0</v>
      </c>
    </row>
    <row r="2397" spans="1:21" x14ac:dyDescent="0.3">
      <c r="A2397" s="114">
        <v>5964</v>
      </c>
      <c r="B2397" s="114" t="s">
        <v>391</v>
      </c>
      <c r="C2397" s="114" t="s">
        <v>68</v>
      </c>
      <c r="D2397" s="114" t="s">
        <v>6898</v>
      </c>
      <c r="E2397" s="114" t="s">
        <v>6899</v>
      </c>
      <c r="F2397" s="115">
        <v>44099</v>
      </c>
      <c r="G2397" s="114" t="s">
        <v>2888</v>
      </c>
      <c r="H2397" s="116">
        <v>6400000</v>
      </c>
      <c r="I2397" s="116">
        <v>6400000</v>
      </c>
      <c r="J2397" s="116">
        <v>6400000</v>
      </c>
      <c r="K2397" s="116">
        <v>0</v>
      </c>
      <c r="L2397" s="116">
        <v>0</v>
      </c>
      <c r="M2397" s="116">
        <v>0</v>
      </c>
      <c r="N2397" s="116">
        <v>0</v>
      </c>
      <c r="O2397" s="116">
        <v>0</v>
      </c>
      <c r="P2397" s="120">
        <v>0</v>
      </c>
      <c r="Q2397" s="27" t="str">
        <f>IF(G2397="01 Jan 1900","Unregistered","Registered")</f>
        <v>Registered</v>
      </c>
      <c r="R2397" s="121">
        <f>I2397/H2397</f>
        <v>1</v>
      </c>
      <c r="T2397" s="117">
        <f t="shared" si="169"/>
        <v>0</v>
      </c>
      <c r="U2397" s="117">
        <f t="shared" si="170"/>
        <v>0</v>
      </c>
    </row>
    <row r="2398" spans="1:21" x14ac:dyDescent="0.3">
      <c r="A2398" s="114">
        <v>5965</v>
      </c>
      <c r="B2398" s="114" t="s">
        <v>391</v>
      </c>
      <c r="C2398" s="114" t="s">
        <v>68</v>
      </c>
      <c r="D2398" s="114" t="s">
        <v>6900</v>
      </c>
      <c r="E2398" s="114" t="s">
        <v>6856</v>
      </c>
      <c r="F2398" s="115">
        <v>44180</v>
      </c>
      <c r="G2398" s="114" t="s">
        <v>6857</v>
      </c>
      <c r="H2398" s="116">
        <v>29580000</v>
      </c>
      <c r="I2398" s="116">
        <v>29580000</v>
      </c>
      <c r="J2398" s="116">
        <v>29580000</v>
      </c>
      <c r="K2398" s="116">
        <v>0</v>
      </c>
      <c r="L2398" s="116">
        <v>0</v>
      </c>
      <c r="M2398" s="116">
        <v>0</v>
      </c>
      <c r="N2398" s="116">
        <v>0</v>
      </c>
      <c r="O2398" s="116">
        <v>0</v>
      </c>
      <c r="P2398" s="120">
        <v>0</v>
      </c>
      <c r="Q2398" s="27" t="str">
        <f>IF(G2398="01 Jan 1900","Unregistered","Registered")</f>
        <v>Registered</v>
      </c>
      <c r="R2398" s="121">
        <f>I2398/H2398</f>
        <v>1</v>
      </c>
      <c r="T2398" s="117">
        <f t="shared" si="169"/>
        <v>0</v>
      </c>
      <c r="U2398" s="117">
        <f t="shared" si="170"/>
        <v>0</v>
      </c>
    </row>
    <row r="2399" spans="1:21" x14ac:dyDescent="0.3">
      <c r="A2399" s="114">
        <v>5966</v>
      </c>
      <c r="B2399" s="114" t="s">
        <v>391</v>
      </c>
      <c r="C2399" s="114" t="s">
        <v>68</v>
      </c>
      <c r="D2399" s="114" t="s">
        <v>6901</v>
      </c>
      <c r="E2399" s="114" t="s">
        <v>6902</v>
      </c>
      <c r="F2399" s="115">
        <v>44187</v>
      </c>
      <c r="G2399" s="114" t="s">
        <v>5500</v>
      </c>
      <c r="H2399" s="116">
        <v>6609750</v>
      </c>
      <c r="I2399" s="116">
        <v>6609750</v>
      </c>
      <c r="J2399" s="116">
        <v>6609750</v>
      </c>
      <c r="K2399" s="116">
        <v>0</v>
      </c>
      <c r="L2399" s="116">
        <v>0</v>
      </c>
      <c r="M2399" s="116">
        <v>0</v>
      </c>
      <c r="N2399" s="116">
        <v>0</v>
      </c>
      <c r="O2399" s="116">
        <v>0</v>
      </c>
      <c r="P2399" s="120">
        <v>0</v>
      </c>
      <c r="Q2399" s="27" t="str">
        <f>IF(G2399="01 Jan 1900","Unregistered","Registered")</f>
        <v>Registered</v>
      </c>
      <c r="R2399" s="121">
        <f>I2399/H2399</f>
        <v>1</v>
      </c>
      <c r="T2399" s="117">
        <f t="shared" si="169"/>
        <v>0</v>
      </c>
      <c r="U2399" s="117">
        <f t="shared" si="170"/>
        <v>0</v>
      </c>
    </row>
    <row r="2400" spans="1:21" x14ac:dyDescent="0.3">
      <c r="A2400" s="114">
        <v>5967</v>
      </c>
      <c r="B2400" s="114" t="s">
        <v>391</v>
      </c>
      <c r="C2400" s="114" t="s">
        <v>68</v>
      </c>
      <c r="D2400" s="114" t="s">
        <v>6903</v>
      </c>
      <c r="E2400" s="114" t="s">
        <v>6904</v>
      </c>
      <c r="F2400" s="115">
        <v>44187</v>
      </c>
      <c r="G2400" s="114" t="s">
        <v>5500</v>
      </c>
      <c r="H2400" s="116">
        <v>6714750</v>
      </c>
      <c r="I2400" s="116">
        <v>6714750</v>
      </c>
      <c r="J2400" s="116">
        <v>6714750</v>
      </c>
      <c r="K2400" s="116">
        <v>0</v>
      </c>
      <c r="L2400" s="116">
        <v>0</v>
      </c>
      <c r="M2400" s="116">
        <v>0</v>
      </c>
      <c r="N2400" s="116">
        <v>0</v>
      </c>
      <c r="O2400" s="116">
        <v>0</v>
      </c>
      <c r="P2400" s="120">
        <v>0</v>
      </c>
      <c r="Q2400" s="27" t="str">
        <f>IF(G2400="01 Jan 1900","Unregistered","Registered")</f>
        <v>Registered</v>
      </c>
      <c r="R2400" s="121">
        <f>I2400/H2400</f>
        <v>1</v>
      </c>
      <c r="T2400" s="117">
        <f t="shared" si="169"/>
        <v>0</v>
      </c>
      <c r="U2400" s="117">
        <f t="shared" si="170"/>
        <v>0</v>
      </c>
    </row>
    <row r="2401" spans="1:21" x14ac:dyDescent="0.3">
      <c r="A2401" s="114">
        <v>5968</v>
      </c>
      <c r="B2401" s="114" t="s">
        <v>391</v>
      </c>
      <c r="C2401" s="114" t="s">
        <v>68</v>
      </c>
      <c r="D2401" s="114" t="s">
        <v>6905</v>
      </c>
      <c r="E2401" s="114" t="s">
        <v>6906</v>
      </c>
      <c r="F2401" s="115">
        <v>44115</v>
      </c>
      <c r="G2401" s="114" t="s">
        <v>5348</v>
      </c>
      <c r="H2401" s="116">
        <v>6840750</v>
      </c>
      <c r="I2401" s="116">
        <v>6840750</v>
      </c>
      <c r="J2401" s="116">
        <v>6840750</v>
      </c>
      <c r="K2401" s="116">
        <v>0</v>
      </c>
      <c r="L2401" s="116">
        <v>0</v>
      </c>
      <c r="M2401" s="116">
        <v>0</v>
      </c>
      <c r="N2401" s="116">
        <v>0</v>
      </c>
      <c r="O2401" s="116">
        <v>0</v>
      </c>
      <c r="P2401" s="120">
        <v>0</v>
      </c>
      <c r="Q2401" s="27" t="str">
        <f>IF(G2401="01 Jan 1900","Unregistered","Registered")</f>
        <v>Registered</v>
      </c>
      <c r="R2401" s="121">
        <f>I2401/H2401</f>
        <v>1</v>
      </c>
      <c r="T2401" s="117">
        <f t="shared" si="169"/>
        <v>0</v>
      </c>
      <c r="U2401" s="117">
        <f t="shared" si="170"/>
        <v>0</v>
      </c>
    </row>
    <row r="2402" spans="1:21" x14ac:dyDescent="0.3">
      <c r="A2402" s="114">
        <v>5969</v>
      </c>
      <c r="B2402" s="114" t="s">
        <v>391</v>
      </c>
      <c r="C2402" s="114" t="s">
        <v>68</v>
      </c>
      <c r="D2402" s="114" t="s">
        <v>6907</v>
      </c>
      <c r="E2402" s="114" t="s">
        <v>6908</v>
      </c>
      <c r="F2402" s="115">
        <v>44257</v>
      </c>
      <c r="G2402" s="114" t="s">
        <v>5408</v>
      </c>
      <c r="H2402" s="116">
        <v>6546000</v>
      </c>
      <c r="I2402" s="116">
        <v>6546000</v>
      </c>
      <c r="J2402" s="116">
        <v>6546000</v>
      </c>
      <c r="K2402" s="116">
        <v>0</v>
      </c>
      <c r="L2402" s="116">
        <v>0</v>
      </c>
      <c r="M2402" s="116">
        <v>0</v>
      </c>
      <c r="N2402" s="116">
        <v>0</v>
      </c>
      <c r="O2402" s="116">
        <v>0</v>
      </c>
      <c r="P2402" s="120">
        <v>0</v>
      </c>
      <c r="Q2402" s="27" t="str">
        <f>IF(G2402="01 Jan 1900","Unregistered","Registered")</f>
        <v>Registered</v>
      </c>
      <c r="R2402" s="121">
        <f>I2402/H2402</f>
        <v>1</v>
      </c>
      <c r="T2402" s="117">
        <f t="shared" si="169"/>
        <v>0</v>
      </c>
      <c r="U2402" s="117">
        <f t="shared" si="170"/>
        <v>0</v>
      </c>
    </row>
    <row r="2403" spans="1:21" x14ac:dyDescent="0.3">
      <c r="A2403" s="114">
        <v>5970</v>
      </c>
      <c r="B2403" s="114" t="s">
        <v>391</v>
      </c>
      <c r="C2403" s="114" t="s">
        <v>68</v>
      </c>
      <c r="D2403" s="114" t="s">
        <v>6909</v>
      </c>
      <c r="E2403" s="114" t="s">
        <v>6910</v>
      </c>
      <c r="F2403" s="115">
        <v>44282</v>
      </c>
      <c r="G2403" s="114" t="s">
        <v>1591</v>
      </c>
      <c r="H2403" s="116">
        <v>7653000</v>
      </c>
      <c r="I2403" s="116">
        <v>7653000</v>
      </c>
      <c r="J2403" s="116">
        <v>7653000</v>
      </c>
      <c r="K2403" s="116">
        <v>0</v>
      </c>
      <c r="L2403" s="116">
        <v>0</v>
      </c>
      <c r="M2403" s="116">
        <v>0</v>
      </c>
      <c r="N2403" s="116">
        <v>0</v>
      </c>
      <c r="O2403" s="116">
        <v>0</v>
      </c>
      <c r="P2403" s="120">
        <v>0</v>
      </c>
      <c r="Q2403" s="27" t="str">
        <f>IF(G2403="01 Jan 1900","Unregistered","Registered")</f>
        <v>Registered</v>
      </c>
      <c r="R2403" s="121">
        <f>I2403/H2403</f>
        <v>1</v>
      </c>
      <c r="T2403" s="117">
        <f t="shared" si="169"/>
        <v>0</v>
      </c>
      <c r="U2403" s="117">
        <f t="shared" si="170"/>
        <v>0</v>
      </c>
    </row>
    <row r="2404" spans="1:21" x14ac:dyDescent="0.3">
      <c r="A2404" s="114">
        <v>5971</v>
      </c>
      <c r="B2404" s="114" t="s">
        <v>391</v>
      </c>
      <c r="C2404" s="114" t="s">
        <v>68</v>
      </c>
      <c r="D2404" s="114" t="s">
        <v>6911</v>
      </c>
      <c r="E2404" s="114" t="s">
        <v>6912</v>
      </c>
      <c r="F2404" s="115">
        <v>45143</v>
      </c>
      <c r="G2404" s="114" t="s">
        <v>3591</v>
      </c>
      <c r="H2404" s="116">
        <v>13034100</v>
      </c>
      <c r="I2404" s="116">
        <v>13034100</v>
      </c>
      <c r="J2404" s="116">
        <v>13034100</v>
      </c>
      <c r="K2404" s="116">
        <v>0</v>
      </c>
      <c r="L2404" s="116">
        <v>0</v>
      </c>
      <c r="M2404" s="116">
        <v>0</v>
      </c>
      <c r="N2404" s="116">
        <v>0</v>
      </c>
      <c r="O2404" s="116">
        <v>0</v>
      </c>
      <c r="P2404" s="120">
        <v>0</v>
      </c>
      <c r="Q2404" s="27" t="str">
        <f>IF(G2404="01 Jan 1900","Unregistered","Registered")</f>
        <v>Registered</v>
      </c>
      <c r="R2404" s="121">
        <f>I2404/H2404</f>
        <v>1</v>
      </c>
      <c r="T2404" s="117">
        <f t="shared" si="169"/>
        <v>0</v>
      </c>
      <c r="U2404" s="117">
        <f t="shared" si="170"/>
        <v>0</v>
      </c>
    </row>
    <row r="2405" spans="1:21" x14ac:dyDescent="0.3">
      <c r="A2405" s="114">
        <v>5972</v>
      </c>
      <c r="B2405" s="114" t="s">
        <v>391</v>
      </c>
      <c r="C2405" s="114" t="s">
        <v>68</v>
      </c>
      <c r="D2405" s="114" t="s">
        <v>6913</v>
      </c>
      <c r="E2405" s="114" t="s">
        <v>3789</v>
      </c>
      <c r="F2405" s="115">
        <v>44187</v>
      </c>
      <c r="G2405" s="114" t="s">
        <v>1351</v>
      </c>
      <c r="H2405" s="116">
        <v>11415500</v>
      </c>
      <c r="I2405" s="116">
        <v>11415500</v>
      </c>
      <c r="J2405" s="116">
        <v>11415500</v>
      </c>
      <c r="K2405" s="116">
        <v>0</v>
      </c>
      <c r="L2405" s="116">
        <v>0</v>
      </c>
      <c r="M2405" s="116">
        <v>0</v>
      </c>
      <c r="N2405" s="116">
        <v>0</v>
      </c>
      <c r="O2405" s="116">
        <v>0</v>
      </c>
      <c r="P2405" s="120">
        <v>0</v>
      </c>
      <c r="Q2405" s="27" t="str">
        <f>IF(G2405="01 Jan 1900","Unregistered","Registered")</f>
        <v>Registered</v>
      </c>
      <c r="R2405" s="121">
        <f>I2405/H2405</f>
        <v>1</v>
      </c>
      <c r="T2405" s="117">
        <f t="shared" si="169"/>
        <v>0</v>
      </c>
      <c r="U2405" s="117">
        <f t="shared" si="170"/>
        <v>0</v>
      </c>
    </row>
    <row r="2406" spans="1:21" x14ac:dyDescent="0.3">
      <c r="A2406" s="114">
        <v>5973</v>
      </c>
      <c r="B2406" s="114" t="s">
        <v>391</v>
      </c>
      <c r="C2406" s="114" t="s">
        <v>68</v>
      </c>
      <c r="D2406" s="114" t="s">
        <v>6914</v>
      </c>
      <c r="E2406" s="114" t="s">
        <v>6915</v>
      </c>
      <c r="F2406" s="115">
        <v>44247</v>
      </c>
      <c r="G2406" s="114" t="s">
        <v>6916</v>
      </c>
      <c r="H2406" s="116">
        <v>7191000</v>
      </c>
      <c r="I2406" s="116">
        <v>7191000</v>
      </c>
      <c r="J2406" s="116">
        <v>7191000</v>
      </c>
      <c r="K2406" s="116">
        <v>0</v>
      </c>
      <c r="L2406" s="116">
        <v>0</v>
      </c>
      <c r="M2406" s="116">
        <v>0</v>
      </c>
      <c r="N2406" s="116">
        <v>0</v>
      </c>
      <c r="O2406" s="116">
        <v>0</v>
      </c>
      <c r="P2406" s="120">
        <v>0</v>
      </c>
      <c r="Q2406" s="27" t="str">
        <f>IF(G2406="01 Jan 1900","Unregistered","Registered")</f>
        <v>Registered</v>
      </c>
      <c r="R2406" s="121">
        <f>I2406/H2406</f>
        <v>1</v>
      </c>
      <c r="T2406" s="117">
        <f t="shared" si="169"/>
        <v>0</v>
      </c>
      <c r="U2406" s="117">
        <f t="shared" si="170"/>
        <v>0</v>
      </c>
    </row>
    <row r="2407" spans="1:21" x14ac:dyDescent="0.3">
      <c r="A2407" s="114">
        <v>5974</v>
      </c>
      <c r="B2407" s="114" t="s">
        <v>391</v>
      </c>
      <c r="C2407" s="114" t="s">
        <v>68</v>
      </c>
      <c r="D2407" s="114" t="s">
        <v>6917</v>
      </c>
      <c r="E2407" s="114" t="s">
        <v>6918</v>
      </c>
      <c r="F2407" s="115">
        <v>44238</v>
      </c>
      <c r="G2407" s="114" t="s">
        <v>3338</v>
      </c>
      <c r="H2407" s="116">
        <v>5475000</v>
      </c>
      <c r="I2407" s="116">
        <v>5475000</v>
      </c>
      <c r="J2407" s="116">
        <v>5475000</v>
      </c>
      <c r="K2407" s="116">
        <v>0</v>
      </c>
      <c r="L2407" s="116">
        <v>0</v>
      </c>
      <c r="M2407" s="116">
        <v>0</v>
      </c>
      <c r="N2407" s="116">
        <v>0</v>
      </c>
      <c r="O2407" s="116">
        <v>0</v>
      </c>
      <c r="P2407" s="120">
        <v>0</v>
      </c>
      <c r="Q2407" s="27" t="str">
        <f>IF(G2407="01 Jan 1900","Unregistered","Registered")</f>
        <v>Registered</v>
      </c>
      <c r="R2407" s="121">
        <f>I2407/H2407</f>
        <v>1</v>
      </c>
      <c r="T2407" s="117">
        <f t="shared" si="169"/>
        <v>0</v>
      </c>
      <c r="U2407" s="117">
        <f t="shared" si="170"/>
        <v>0</v>
      </c>
    </row>
    <row r="2408" spans="1:21" x14ac:dyDescent="0.3">
      <c r="A2408" s="114">
        <v>5975</v>
      </c>
      <c r="B2408" s="114" t="s">
        <v>391</v>
      </c>
      <c r="C2408" s="114" t="s">
        <v>68</v>
      </c>
      <c r="D2408" s="114" t="s">
        <v>6919</v>
      </c>
      <c r="E2408" s="114" t="s">
        <v>6920</v>
      </c>
      <c r="F2408" s="115">
        <v>44195</v>
      </c>
      <c r="G2408" s="114" t="s">
        <v>2449</v>
      </c>
      <c r="H2408" s="116">
        <v>4920000</v>
      </c>
      <c r="I2408" s="116">
        <v>4920000</v>
      </c>
      <c r="J2408" s="116">
        <v>4920000</v>
      </c>
      <c r="K2408" s="116">
        <v>0</v>
      </c>
      <c r="L2408" s="116">
        <v>0</v>
      </c>
      <c r="M2408" s="116">
        <v>0</v>
      </c>
      <c r="N2408" s="116">
        <v>0</v>
      </c>
      <c r="O2408" s="116">
        <v>0</v>
      </c>
      <c r="P2408" s="120">
        <v>0</v>
      </c>
      <c r="Q2408" s="27" t="str">
        <f>IF(G2408="01 Jan 1900","Unregistered","Registered")</f>
        <v>Registered</v>
      </c>
      <c r="R2408" s="121">
        <f>I2408/H2408</f>
        <v>1</v>
      </c>
      <c r="T2408" s="117">
        <f t="shared" si="169"/>
        <v>0</v>
      </c>
      <c r="U2408" s="117">
        <f t="shared" si="170"/>
        <v>0</v>
      </c>
    </row>
    <row r="2409" spans="1:21" x14ac:dyDescent="0.3">
      <c r="A2409" s="114">
        <v>5976</v>
      </c>
      <c r="B2409" s="114" t="s">
        <v>391</v>
      </c>
      <c r="C2409" s="114" t="s">
        <v>68</v>
      </c>
      <c r="D2409" s="114" t="s">
        <v>6921</v>
      </c>
      <c r="E2409" s="114" t="s">
        <v>6922</v>
      </c>
      <c r="F2409" s="115">
        <v>44135</v>
      </c>
      <c r="G2409" s="114" t="s">
        <v>1870</v>
      </c>
      <c r="H2409" s="116">
        <v>8276000</v>
      </c>
      <c r="I2409" s="116">
        <v>8276000</v>
      </c>
      <c r="J2409" s="116">
        <v>8276000</v>
      </c>
      <c r="K2409" s="116">
        <v>0</v>
      </c>
      <c r="L2409" s="116">
        <v>0</v>
      </c>
      <c r="M2409" s="116">
        <v>0</v>
      </c>
      <c r="N2409" s="116">
        <v>0</v>
      </c>
      <c r="O2409" s="116">
        <v>0</v>
      </c>
      <c r="P2409" s="120">
        <v>0</v>
      </c>
      <c r="Q2409" s="27" t="str">
        <f>IF(G2409="01 Jan 1900","Unregistered","Registered")</f>
        <v>Registered</v>
      </c>
      <c r="R2409" s="121">
        <f>I2409/H2409</f>
        <v>1</v>
      </c>
      <c r="T2409" s="117">
        <f t="shared" si="169"/>
        <v>0</v>
      </c>
      <c r="U2409" s="117">
        <f t="shared" si="170"/>
        <v>0</v>
      </c>
    </row>
    <row r="2410" spans="1:21" x14ac:dyDescent="0.3">
      <c r="A2410" s="114">
        <v>5977</v>
      </c>
      <c r="B2410" s="114" t="s">
        <v>391</v>
      </c>
      <c r="C2410" s="114" t="s">
        <v>68</v>
      </c>
      <c r="D2410" s="114" t="s">
        <v>6923</v>
      </c>
      <c r="E2410" s="114" t="s">
        <v>6924</v>
      </c>
      <c r="F2410" s="115">
        <v>45526</v>
      </c>
      <c r="G2410" s="114" t="s">
        <v>6925</v>
      </c>
      <c r="H2410" s="116">
        <v>11793600</v>
      </c>
      <c r="I2410" s="116">
        <v>11793600</v>
      </c>
      <c r="J2410" s="116">
        <v>11793600</v>
      </c>
      <c r="K2410" s="116">
        <v>0</v>
      </c>
      <c r="L2410" s="116">
        <v>0</v>
      </c>
      <c r="M2410" s="116">
        <v>0</v>
      </c>
      <c r="N2410" s="116">
        <v>0</v>
      </c>
      <c r="O2410" s="116">
        <v>0</v>
      </c>
      <c r="P2410" s="120">
        <v>0</v>
      </c>
      <c r="Q2410" s="27" t="str">
        <f>IF(G2410="01 Jan 1900","Unregistered","Registered")</f>
        <v>Registered</v>
      </c>
      <c r="R2410" s="121">
        <f>I2410/H2410</f>
        <v>1</v>
      </c>
      <c r="T2410" s="117">
        <f t="shared" si="169"/>
        <v>0</v>
      </c>
      <c r="U2410" s="117">
        <f t="shared" si="170"/>
        <v>0</v>
      </c>
    </row>
    <row r="2411" spans="1:21" x14ac:dyDescent="0.3">
      <c r="A2411" s="114">
        <v>5978</v>
      </c>
      <c r="B2411" s="114" t="s">
        <v>391</v>
      </c>
      <c r="C2411" s="114" t="s">
        <v>68</v>
      </c>
      <c r="D2411" s="114" t="s">
        <v>6926</v>
      </c>
      <c r="E2411" s="114" t="s">
        <v>6927</v>
      </c>
      <c r="F2411" s="115">
        <v>44168</v>
      </c>
      <c r="G2411" s="114" t="s">
        <v>1731</v>
      </c>
      <c r="H2411" s="116">
        <v>6869500</v>
      </c>
      <c r="I2411" s="116">
        <v>6869500</v>
      </c>
      <c r="J2411" s="116">
        <v>6869500</v>
      </c>
      <c r="K2411" s="116">
        <v>0</v>
      </c>
      <c r="L2411" s="116">
        <v>0</v>
      </c>
      <c r="M2411" s="116">
        <v>0</v>
      </c>
      <c r="N2411" s="116">
        <v>0</v>
      </c>
      <c r="O2411" s="116">
        <v>0</v>
      </c>
      <c r="P2411" s="120">
        <v>0</v>
      </c>
      <c r="Q2411" s="27" t="str">
        <f>IF(G2411="01 Jan 1900","Unregistered","Registered")</f>
        <v>Registered</v>
      </c>
      <c r="R2411" s="121">
        <f>I2411/H2411</f>
        <v>1</v>
      </c>
      <c r="T2411" s="117">
        <f t="shared" si="169"/>
        <v>0</v>
      </c>
      <c r="U2411" s="117">
        <f t="shared" si="170"/>
        <v>0</v>
      </c>
    </row>
    <row r="2412" spans="1:21" x14ac:dyDescent="0.3">
      <c r="A2412" s="114">
        <v>5979</v>
      </c>
      <c r="B2412" s="114" t="s">
        <v>391</v>
      </c>
      <c r="C2412" s="114" t="s">
        <v>68</v>
      </c>
      <c r="D2412" s="114" t="s">
        <v>6928</v>
      </c>
      <c r="E2412" s="114" t="s">
        <v>6929</v>
      </c>
      <c r="F2412" s="115">
        <v>44168</v>
      </c>
      <c r="G2412" s="114" t="s">
        <v>2167</v>
      </c>
      <c r="H2412" s="116">
        <v>7738500</v>
      </c>
      <c r="I2412" s="116">
        <v>7738500</v>
      </c>
      <c r="J2412" s="116">
        <v>7738500</v>
      </c>
      <c r="K2412" s="116">
        <v>0</v>
      </c>
      <c r="L2412" s="116">
        <v>0</v>
      </c>
      <c r="M2412" s="116">
        <v>0</v>
      </c>
      <c r="N2412" s="116">
        <v>0</v>
      </c>
      <c r="O2412" s="116">
        <v>0</v>
      </c>
      <c r="P2412" s="120">
        <v>0</v>
      </c>
      <c r="Q2412" s="27" t="str">
        <f>IF(G2412="01 Jan 1900","Unregistered","Registered")</f>
        <v>Registered</v>
      </c>
      <c r="R2412" s="121">
        <f>I2412/H2412</f>
        <v>1</v>
      </c>
      <c r="T2412" s="117">
        <f t="shared" si="169"/>
        <v>0</v>
      </c>
      <c r="U2412" s="117">
        <f t="shared" si="170"/>
        <v>0</v>
      </c>
    </row>
    <row r="2413" spans="1:21" x14ac:dyDescent="0.3">
      <c r="A2413" s="114">
        <v>5980</v>
      </c>
      <c r="B2413" s="114" t="s">
        <v>391</v>
      </c>
      <c r="C2413" s="114" t="s">
        <v>68</v>
      </c>
      <c r="D2413" s="114" t="s">
        <v>6930</v>
      </c>
      <c r="E2413" s="114" t="s">
        <v>6931</v>
      </c>
      <c r="F2413" s="115">
        <v>44168</v>
      </c>
      <c r="G2413" s="114" t="s">
        <v>2167</v>
      </c>
      <c r="H2413" s="116">
        <v>6869500</v>
      </c>
      <c r="I2413" s="116">
        <v>6869500</v>
      </c>
      <c r="J2413" s="116">
        <v>6869500</v>
      </c>
      <c r="K2413" s="116">
        <v>0</v>
      </c>
      <c r="L2413" s="116">
        <v>0</v>
      </c>
      <c r="M2413" s="116">
        <v>0</v>
      </c>
      <c r="N2413" s="116">
        <v>0</v>
      </c>
      <c r="O2413" s="116">
        <v>0</v>
      </c>
      <c r="P2413" s="120">
        <v>0</v>
      </c>
      <c r="Q2413" s="27" t="str">
        <f>IF(G2413="01 Jan 1900","Unregistered","Registered")</f>
        <v>Registered</v>
      </c>
      <c r="R2413" s="121">
        <f>I2413/H2413</f>
        <v>1</v>
      </c>
      <c r="T2413" s="117">
        <f t="shared" si="169"/>
        <v>0</v>
      </c>
      <c r="U2413" s="117">
        <f t="shared" si="170"/>
        <v>0</v>
      </c>
    </row>
    <row r="2414" spans="1:21" x14ac:dyDescent="0.3">
      <c r="A2414" s="114">
        <v>5981</v>
      </c>
      <c r="B2414" s="114" t="s">
        <v>391</v>
      </c>
      <c r="C2414" s="114" t="s">
        <v>68</v>
      </c>
      <c r="D2414" s="114" t="s">
        <v>6932</v>
      </c>
      <c r="E2414" s="114" t="s">
        <v>6933</v>
      </c>
      <c r="F2414" s="115">
        <v>44104</v>
      </c>
      <c r="G2414" s="114" t="s">
        <v>1691</v>
      </c>
      <c r="H2414" s="116">
        <v>9527350</v>
      </c>
      <c r="I2414" s="116">
        <v>9527350</v>
      </c>
      <c r="J2414" s="116">
        <v>9527350</v>
      </c>
      <c r="K2414" s="116">
        <v>0</v>
      </c>
      <c r="L2414" s="116">
        <v>0</v>
      </c>
      <c r="M2414" s="116">
        <v>0</v>
      </c>
      <c r="N2414" s="116">
        <v>0</v>
      </c>
      <c r="O2414" s="116">
        <v>0</v>
      </c>
      <c r="P2414" s="120">
        <v>0</v>
      </c>
      <c r="Q2414" s="27" t="str">
        <f>IF(G2414="01 Jan 1900","Unregistered","Registered")</f>
        <v>Registered</v>
      </c>
      <c r="R2414" s="121">
        <f>I2414/H2414</f>
        <v>1</v>
      </c>
      <c r="T2414" s="117">
        <f t="shared" si="169"/>
        <v>0</v>
      </c>
      <c r="U2414" s="117">
        <f t="shared" si="170"/>
        <v>0</v>
      </c>
    </row>
    <row r="2415" spans="1:21" x14ac:dyDescent="0.3">
      <c r="A2415" s="114">
        <v>5982</v>
      </c>
      <c r="B2415" s="114" t="s">
        <v>391</v>
      </c>
      <c r="C2415" s="114" t="s">
        <v>68</v>
      </c>
      <c r="D2415" s="114" t="s">
        <v>6934</v>
      </c>
      <c r="E2415" s="114" t="s">
        <v>6935</v>
      </c>
      <c r="F2415" s="115">
        <v>44195</v>
      </c>
      <c r="G2415" s="114" t="s">
        <v>5399</v>
      </c>
      <c r="H2415" s="116">
        <v>7494000</v>
      </c>
      <c r="I2415" s="116">
        <v>7494000</v>
      </c>
      <c r="J2415" s="116">
        <v>7494000</v>
      </c>
      <c r="K2415" s="116">
        <v>0</v>
      </c>
      <c r="L2415" s="116">
        <v>0</v>
      </c>
      <c r="M2415" s="116">
        <v>0</v>
      </c>
      <c r="N2415" s="116">
        <v>0</v>
      </c>
      <c r="O2415" s="116">
        <v>0</v>
      </c>
      <c r="P2415" s="120">
        <v>0</v>
      </c>
      <c r="Q2415" s="27" t="str">
        <f>IF(G2415="01 Jan 1900","Unregistered","Registered")</f>
        <v>Registered</v>
      </c>
      <c r="R2415" s="121">
        <f>I2415/H2415</f>
        <v>1</v>
      </c>
      <c r="T2415" s="117">
        <f t="shared" si="169"/>
        <v>0</v>
      </c>
      <c r="U2415" s="117">
        <f t="shared" si="170"/>
        <v>0</v>
      </c>
    </row>
    <row r="2416" spans="1:21" x14ac:dyDescent="0.3">
      <c r="A2416" s="114">
        <v>5983</v>
      </c>
      <c r="B2416" s="114" t="s">
        <v>391</v>
      </c>
      <c r="C2416" s="114" t="s">
        <v>68</v>
      </c>
      <c r="D2416" s="114" t="s">
        <v>6936</v>
      </c>
      <c r="E2416" s="114" t="s">
        <v>6937</v>
      </c>
      <c r="F2416" s="115">
        <v>44195</v>
      </c>
      <c r="G2416" s="114" t="s">
        <v>5400</v>
      </c>
      <c r="H2416" s="116">
        <v>6447000</v>
      </c>
      <c r="I2416" s="116">
        <v>6447000</v>
      </c>
      <c r="J2416" s="116">
        <v>6447000</v>
      </c>
      <c r="K2416" s="116">
        <v>0</v>
      </c>
      <c r="L2416" s="116">
        <v>0</v>
      </c>
      <c r="M2416" s="116">
        <v>0</v>
      </c>
      <c r="N2416" s="116">
        <v>0</v>
      </c>
      <c r="O2416" s="116">
        <v>0</v>
      </c>
      <c r="P2416" s="120">
        <v>0</v>
      </c>
      <c r="Q2416" s="27" t="str">
        <f>IF(G2416="01 Jan 1900","Unregistered","Registered")</f>
        <v>Registered</v>
      </c>
      <c r="R2416" s="121">
        <f>I2416/H2416</f>
        <v>1</v>
      </c>
      <c r="T2416" s="117">
        <f t="shared" si="169"/>
        <v>0</v>
      </c>
      <c r="U2416" s="117">
        <f t="shared" si="170"/>
        <v>0</v>
      </c>
    </row>
    <row r="2417" spans="1:21" x14ac:dyDescent="0.3">
      <c r="A2417" s="114">
        <v>5984</v>
      </c>
      <c r="B2417" s="114" t="s">
        <v>391</v>
      </c>
      <c r="C2417" s="114" t="s">
        <v>68</v>
      </c>
      <c r="D2417" s="114" t="s">
        <v>6938</v>
      </c>
      <c r="E2417" s="114" t="s">
        <v>6939</v>
      </c>
      <c r="F2417" s="115">
        <v>44195</v>
      </c>
      <c r="G2417" s="114" t="s">
        <v>2941</v>
      </c>
      <c r="H2417" s="116">
        <v>25882500</v>
      </c>
      <c r="I2417" s="116">
        <v>25882500</v>
      </c>
      <c r="J2417" s="116">
        <v>25882500</v>
      </c>
      <c r="K2417" s="116">
        <v>0</v>
      </c>
      <c r="L2417" s="116">
        <v>0</v>
      </c>
      <c r="M2417" s="116">
        <v>0</v>
      </c>
      <c r="N2417" s="116">
        <v>0</v>
      </c>
      <c r="O2417" s="116">
        <v>0</v>
      </c>
      <c r="P2417" s="120">
        <v>0</v>
      </c>
      <c r="Q2417" s="27" t="str">
        <f>IF(G2417="01 Jan 1900","Unregistered","Registered")</f>
        <v>Registered</v>
      </c>
      <c r="R2417" s="121">
        <f>I2417/H2417</f>
        <v>1</v>
      </c>
      <c r="T2417" s="117">
        <f t="shared" si="169"/>
        <v>0</v>
      </c>
      <c r="U2417" s="117">
        <f t="shared" si="170"/>
        <v>0</v>
      </c>
    </row>
    <row r="2418" spans="1:21" x14ac:dyDescent="0.3">
      <c r="A2418" s="114">
        <v>5985</v>
      </c>
      <c r="B2418" s="114" t="s">
        <v>391</v>
      </c>
      <c r="C2418" s="114" t="s">
        <v>68</v>
      </c>
      <c r="D2418" s="114" t="s">
        <v>6940</v>
      </c>
      <c r="E2418" s="114" t="s">
        <v>3752</v>
      </c>
      <c r="F2418" s="115">
        <v>45131</v>
      </c>
      <c r="G2418" s="114" t="s">
        <v>2690</v>
      </c>
      <c r="H2418" s="116">
        <v>8000000</v>
      </c>
      <c r="I2418" s="116">
        <v>8000000</v>
      </c>
      <c r="J2418" s="116">
        <v>8000000</v>
      </c>
      <c r="K2418" s="116">
        <v>0</v>
      </c>
      <c r="L2418" s="116">
        <v>0</v>
      </c>
      <c r="M2418" s="116">
        <v>0</v>
      </c>
      <c r="N2418" s="116">
        <v>0</v>
      </c>
      <c r="O2418" s="116">
        <v>0</v>
      </c>
      <c r="P2418" s="120">
        <v>0</v>
      </c>
      <c r="Q2418" s="27" t="str">
        <f>IF(G2418="01 Jan 1900","Unregistered","Registered")</f>
        <v>Registered</v>
      </c>
      <c r="R2418" s="121">
        <f>I2418/H2418</f>
        <v>1</v>
      </c>
      <c r="T2418" s="117">
        <f t="shared" si="169"/>
        <v>0</v>
      </c>
      <c r="U2418" s="117">
        <f t="shared" si="170"/>
        <v>0</v>
      </c>
    </row>
    <row r="2419" spans="1:21" x14ac:dyDescent="0.3">
      <c r="A2419" s="114">
        <v>5986</v>
      </c>
      <c r="B2419" s="114" t="s">
        <v>391</v>
      </c>
      <c r="C2419" s="114" t="s">
        <v>68</v>
      </c>
      <c r="D2419" s="114" t="s">
        <v>6941</v>
      </c>
      <c r="E2419" s="114" t="s">
        <v>6942</v>
      </c>
      <c r="F2419" s="115">
        <v>43997</v>
      </c>
      <c r="G2419" s="114" t="s">
        <v>5344</v>
      </c>
      <c r="H2419" s="116">
        <v>6150000</v>
      </c>
      <c r="I2419" s="116">
        <v>6150000</v>
      </c>
      <c r="J2419" s="116">
        <v>6150000</v>
      </c>
      <c r="K2419" s="116">
        <v>0</v>
      </c>
      <c r="L2419" s="116">
        <v>0</v>
      </c>
      <c r="M2419" s="116">
        <v>0</v>
      </c>
      <c r="N2419" s="116">
        <v>0</v>
      </c>
      <c r="O2419" s="116">
        <v>0</v>
      </c>
      <c r="P2419" s="120">
        <v>0</v>
      </c>
      <c r="Q2419" s="27" t="str">
        <f>IF(G2419="01 Jan 1900","Unregistered","Registered")</f>
        <v>Registered</v>
      </c>
      <c r="R2419" s="121">
        <f>I2419/H2419</f>
        <v>1</v>
      </c>
      <c r="T2419" s="117">
        <f t="shared" si="169"/>
        <v>0</v>
      </c>
      <c r="U2419" s="117">
        <f t="shared" si="170"/>
        <v>0</v>
      </c>
    </row>
    <row r="2420" spans="1:21" x14ac:dyDescent="0.3">
      <c r="A2420" s="114">
        <v>5987</v>
      </c>
      <c r="B2420" s="114" t="s">
        <v>391</v>
      </c>
      <c r="C2420" s="114" t="s">
        <v>68</v>
      </c>
      <c r="D2420" s="114" t="s">
        <v>6943</v>
      </c>
      <c r="E2420" s="114" t="s">
        <v>6944</v>
      </c>
      <c r="F2420" s="115">
        <v>43997</v>
      </c>
      <c r="G2420" s="114" t="s">
        <v>5344</v>
      </c>
      <c r="H2420" s="116">
        <v>5250000</v>
      </c>
      <c r="I2420" s="116">
        <v>5250000</v>
      </c>
      <c r="J2420" s="116">
        <v>5250000</v>
      </c>
      <c r="K2420" s="116">
        <v>0</v>
      </c>
      <c r="L2420" s="116">
        <v>0</v>
      </c>
      <c r="M2420" s="116">
        <v>0</v>
      </c>
      <c r="N2420" s="116">
        <v>0</v>
      </c>
      <c r="O2420" s="116">
        <v>0</v>
      </c>
      <c r="P2420" s="120">
        <v>0</v>
      </c>
      <c r="Q2420" s="27" t="str">
        <f>IF(G2420="01 Jan 1900","Unregistered","Registered")</f>
        <v>Registered</v>
      </c>
      <c r="R2420" s="121">
        <f>I2420/H2420</f>
        <v>1</v>
      </c>
      <c r="T2420" s="117">
        <f t="shared" si="169"/>
        <v>0</v>
      </c>
      <c r="U2420" s="117">
        <f t="shared" si="170"/>
        <v>0</v>
      </c>
    </row>
    <row r="2421" spans="1:21" x14ac:dyDescent="0.3">
      <c r="A2421" s="114">
        <v>5988</v>
      </c>
      <c r="B2421" s="114" t="s">
        <v>391</v>
      </c>
      <c r="C2421" s="114" t="s">
        <v>68</v>
      </c>
      <c r="D2421" s="114" t="s">
        <v>6945</v>
      </c>
      <c r="E2421" s="114" t="s">
        <v>6946</v>
      </c>
      <c r="F2421" s="115">
        <v>44631</v>
      </c>
      <c r="G2421" s="114" t="s">
        <v>2316</v>
      </c>
      <c r="H2421" s="116">
        <v>4800000</v>
      </c>
      <c r="I2421" s="116">
        <v>4800000</v>
      </c>
      <c r="J2421" s="116">
        <v>4800000</v>
      </c>
      <c r="K2421" s="116">
        <v>0</v>
      </c>
      <c r="L2421" s="116">
        <v>0</v>
      </c>
      <c r="M2421" s="116">
        <v>0</v>
      </c>
      <c r="N2421" s="116">
        <v>0</v>
      </c>
      <c r="O2421" s="116">
        <v>0</v>
      </c>
      <c r="P2421" s="120">
        <v>0</v>
      </c>
      <c r="Q2421" s="27" t="str">
        <f>IF(G2421="01 Jan 1900","Unregistered","Registered")</f>
        <v>Registered</v>
      </c>
      <c r="R2421" s="121">
        <f>I2421/H2421</f>
        <v>1</v>
      </c>
      <c r="T2421" s="117">
        <f t="shared" si="169"/>
        <v>0</v>
      </c>
      <c r="U2421" s="117">
        <f t="shared" si="170"/>
        <v>0</v>
      </c>
    </row>
    <row r="2422" spans="1:21" x14ac:dyDescent="0.3">
      <c r="A2422" s="114">
        <v>5989</v>
      </c>
      <c r="B2422" s="114" t="s">
        <v>391</v>
      </c>
      <c r="C2422" s="114" t="s">
        <v>68</v>
      </c>
      <c r="D2422" s="114" t="s">
        <v>6947</v>
      </c>
      <c r="E2422" s="114" t="s">
        <v>6946</v>
      </c>
      <c r="F2422" s="115">
        <v>44631</v>
      </c>
      <c r="G2422" s="114" t="s">
        <v>2316</v>
      </c>
      <c r="H2422" s="116">
        <v>4656000</v>
      </c>
      <c r="I2422" s="116">
        <v>4656000</v>
      </c>
      <c r="J2422" s="116">
        <v>4656000</v>
      </c>
      <c r="K2422" s="116">
        <v>0</v>
      </c>
      <c r="L2422" s="116">
        <v>0</v>
      </c>
      <c r="M2422" s="116">
        <v>0</v>
      </c>
      <c r="N2422" s="116">
        <v>0</v>
      </c>
      <c r="O2422" s="116">
        <v>0</v>
      </c>
      <c r="P2422" s="120">
        <v>0</v>
      </c>
      <c r="Q2422" s="27" t="str">
        <f>IF(G2422="01 Jan 1900","Unregistered","Registered")</f>
        <v>Registered</v>
      </c>
      <c r="R2422" s="121">
        <f>I2422/H2422</f>
        <v>1</v>
      </c>
      <c r="T2422" s="117">
        <f t="shared" si="169"/>
        <v>0</v>
      </c>
      <c r="U2422" s="117">
        <f t="shared" si="170"/>
        <v>0</v>
      </c>
    </row>
    <row r="2423" spans="1:21" x14ac:dyDescent="0.3">
      <c r="A2423" s="114">
        <v>5990</v>
      </c>
      <c r="B2423" s="114" t="s">
        <v>391</v>
      </c>
      <c r="C2423" s="114" t="s">
        <v>68</v>
      </c>
      <c r="D2423" s="114" t="s">
        <v>6948</v>
      </c>
      <c r="E2423" s="114" t="s">
        <v>6949</v>
      </c>
      <c r="F2423" s="115">
        <v>44153</v>
      </c>
      <c r="G2423" s="114" t="s">
        <v>2258</v>
      </c>
      <c r="H2423" s="116">
        <v>12909500</v>
      </c>
      <c r="I2423" s="116">
        <v>12909500</v>
      </c>
      <c r="J2423" s="116">
        <v>12909500</v>
      </c>
      <c r="K2423" s="116">
        <v>0</v>
      </c>
      <c r="L2423" s="116">
        <v>0</v>
      </c>
      <c r="M2423" s="116">
        <v>0</v>
      </c>
      <c r="N2423" s="116">
        <v>0</v>
      </c>
      <c r="O2423" s="116">
        <v>0</v>
      </c>
      <c r="P2423" s="120">
        <v>0</v>
      </c>
      <c r="Q2423" s="27" t="str">
        <f>IF(G2423="01 Jan 1900","Unregistered","Registered")</f>
        <v>Registered</v>
      </c>
      <c r="R2423" s="121">
        <f>I2423/H2423</f>
        <v>1</v>
      </c>
      <c r="T2423" s="117">
        <f t="shared" si="169"/>
        <v>0</v>
      </c>
      <c r="U2423" s="117">
        <f t="shared" si="170"/>
        <v>0</v>
      </c>
    </row>
    <row r="2424" spans="1:21" x14ac:dyDescent="0.3">
      <c r="A2424" s="114">
        <v>5991</v>
      </c>
      <c r="B2424" s="114" t="s">
        <v>391</v>
      </c>
      <c r="C2424" s="114" t="s">
        <v>68</v>
      </c>
      <c r="D2424" s="114" t="s">
        <v>6950</v>
      </c>
      <c r="E2424" s="114" t="s">
        <v>6951</v>
      </c>
      <c r="F2424" s="115">
        <v>44285</v>
      </c>
      <c r="G2424" s="114" t="s">
        <v>5445</v>
      </c>
      <c r="H2424" s="116">
        <v>7879450</v>
      </c>
      <c r="I2424" s="116">
        <v>7879450</v>
      </c>
      <c r="J2424" s="116">
        <v>7879450</v>
      </c>
      <c r="K2424" s="116">
        <v>0</v>
      </c>
      <c r="L2424" s="116">
        <v>0</v>
      </c>
      <c r="M2424" s="116">
        <v>0</v>
      </c>
      <c r="N2424" s="116">
        <v>0</v>
      </c>
      <c r="O2424" s="116">
        <v>0</v>
      </c>
      <c r="P2424" s="120">
        <v>0</v>
      </c>
      <c r="Q2424" s="27" t="str">
        <f>IF(G2424="01 Jan 1900","Unregistered","Registered")</f>
        <v>Registered</v>
      </c>
      <c r="R2424" s="121">
        <f>I2424/H2424</f>
        <v>1</v>
      </c>
      <c r="T2424" s="117">
        <f t="shared" si="169"/>
        <v>0</v>
      </c>
      <c r="U2424" s="117">
        <f t="shared" si="170"/>
        <v>0</v>
      </c>
    </row>
    <row r="2425" spans="1:21" x14ac:dyDescent="0.3">
      <c r="A2425" s="114">
        <v>5992</v>
      </c>
      <c r="B2425" s="114" t="s">
        <v>391</v>
      </c>
      <c r="C2425" s="114" t="s">
        <v>68</v>
      </c>
      <c r="D2425" s="114" t="s">
        <v>6952</v>
      </c>
      <c r="E2425" s="114" t="s">
        <v>6953</v>
      </c>
      <c r="F2425" s="115">
        <v>44363</v>
      </c>
      <c r="G2425" s="114" t="s">
        <v>5509</v>
      </c>
      <c r="H2425" s="116">
        <v>8025000</v>
      </c>
      <c r="I2425" s="116">
        <v>8025000</v>
      </c>
      <c r="J2425" s="116">
        <v>8025000</v>
      </c>
      <c r="K2425" s="116">
        <v>0</v>
      </c>
      <c r="L2425" s="116">
        <v>0</v>
      </c>
      <c r="M2425" s="116">
        <v>0</v>
      </c>
      <c r="N2425" s="116">
        <v>0</v>
      </c>
      <c r="O2425" s="116">
        <v>0</v>
      </c>
      <c r="P2425" s="120">
        <v>0</v>
      </c>
      <c r="Q2425" s="27" t="str">
        <f>IF(G2425="01 Jan 1900","Unregistered","Registered")</f>
        <v>Registered</v>
      </c>
      <c r="R2425" s="121">
        <f>I2425/H2425</f>
        <v>1</v>
      </c>
      <c r="T2425" s="117">
        <f t="shared" si="169"/>
        <v>0</v>
      </c>
      <c r="U2425" s="117">
        <f t="shared" si="170"/>
        <v>0</v>
      </c>
    </row>
    <row r="2426" spans="1:21" x14ac:dyDescent="0.3">
      <c r="A2426" s="114">
        <v>5993</v>
      </c>
      <c r="B2426" s="114" t="s">
        <v>391</v>
      </c>
      <c r="C2426" s="114" t="s">
        <v>68</v>
      </c>
      <c r="D2426" s="114" t="s">
        <v>6954</v>
      </c>
      <c r="E2426" s="114" t="s">
        <v>6955</v>
      </c>
      <c r="F2426" s="115">
        <v>44362</v>
      </c>
      <c r="G2426" s="114" t="s">
        <v>5413</v>
      </c>
      <c r="H2426" s="116">
        <v>8490000</v>
      </c>
      <c r="I2426" s="116">
        <v>8490000</v>
      </c>
      <c r="J2426" s="116">
        <v>8490000</v>
      </c>
      <c r="K2426" s="116">
        <v>0</v>
      </c>
      <c r="L2426" s="116">
        <v>0</v>
      </c>
      <c r="M2426" s="116">
        <v>0</v>
      </c>
      <c r="N2426" s="116">
        <v>0</v>
      </c>
      <c r="O2426" s="116">
        <v>0</v>
      </c>
      <c r="P2426" s="120">
        <v>0</v>
      </c>
      <c r="Q2426" s="27" t="str">
        <f>IF(G2426="01 Jan 1900","Unregistered","Registered")</f>
        <v>Registered</v>
      </c>
      <c r="R2426" s="121">
        <f>I2426/H2426</f>
        <v>1</v>
      </c>
      <c r="T2426" s="117">
        <f t="shared" si="169"/>
        <v>0</v>
      </c>
      <c r="U2426" s="117">
        <f t="shared" si="170"/>
        <v>0</v>
      </c>
    </row>
    <row r="2427" spans="1:21" x14ac:dyDescent="0.3">
      <c r="A2427" s="114">
        <v>5994</v>
      </c>
      <c r="B2427" s="114" t="s">
        <v>391</v>
      </c>
      <c r="C2427" s="114" t="s">
        <v>68</v>
      </c>
      <c r="D2427" s="114" t="s">
        <v>6956</v>
      </c>
      <c r="E2427" s="114" t="s">
        <v>6957</v>
      </c>
      <c r="F2427" s="115">
        <v>44216</v>
      </c>
      <c r="G2427" s="114" t="s">
        <v>6958</v>
      </c>
      <c r="H2427" s="116">
        <v>12939138</v>
      </c>
      <c r="I2427" s="116">
        <v>12939138</v>
      </c>
      <c r="J2427" s="116">
        <v>12939138</v>
      </c>
      <c r="K2427" s="116">
        <v>0</v>
      </c>
      <c r="L2427" s="116">
        <v>0</v>
      </c>
      <c r="M2427" s="116">
        <v>0</v>
      </c>
      <c r="N2427" s="116">
        <v>0</v>
      </c>
      <c r="O2427" s="116">
        <v>0</v>
      </c>
      <c r="P2427" s="120">
        <v>0</v>
      </c>
      <c r="Q2427" s="27" t="str">
        <f>IF(G2427="01 Jan 1900","Unregistered","Registered")</f>
        <v>Registered</v>
      </c>
      <c r="R2427" s="121">
        <f>I2427/H2427</f>
        <v>1</v>
      </c>
      <c r="T2427" s="117">
        <f t="shared" si="169"/>
        <v>0</v>
      </c>
      <c r="U2427" s="117">
        <f t="shared" si="170"/>
        <v>0</v>
      </c>
    </row>
    <row r="2428" spans="1:21" x14ac:dyDescent="0.3">
      <c r="A2428" s="114">
        <v>5995</v>
      </c>
      <c r="B2428" s="114" t="s">
        <v>391</v>
      </c>
      <c r="C2428" s="114" t="s">
        <v>68</v>
      </c>
      <c r="D2428" s="114" t="s">
        <v>6959</v>
      </c>
      <c r="E2428" s="114" t="s">
        <v>6960</v>
      </c>
      <c r="F2428" s="115">
        <v>44275</v>
      </c>
      <c r="G2428" s="114" t="s">
        <v>5402</v>
      </c>
      <c r="H2428" s="116">
        <v>11418000</v>
      </c>
      <c r="I2428" s="116">
        <v>11418000</v>
      </c>
      <c r="J2428" s="116">
        <v>11418000</v>
      </c>
      <c r="K2428" s="116">
        <v>0</v>
      </c>
      <c r="L2428" s="116">
        <v>0</v>
      </c>
      <c r="M2428" s="116">
        <v>0</v>
      </c>
      <c r="N2428" s="116">
        <v>0</v>
      </c>
      <c r="O2428" s="116">
        <v>0</v>
      </c>
      <c r="P2428" s="120">
        <v>0</v>
      </c>
      <c r="Q2428" s="27" t="str">
        <f>IF(G2428="01 Jan 1900","Unregistered","Registered")</f>
        <v>Registered</v>
      </c>
      <c r="R2428" s="121">
        <f>I2428/H2428</f>
        <v>1</v>
      </c>
      <c r="T2428" s="117">
        <f t="shared" si="169"/>
        <v>0</v>
      </c>
      <c r="U2428" s="117">
        <f t="shared" si="170"/>
        <v>0</v>
      </c>
    </row>
    <row r="2429" spans="1:21" x14ac:dyDescent="0.3">
      <c r="A2429" s="114">
        <v>5996</v>
      </c>
      <c r="B2429" s="114" t="s">
        <v>391</v>
      </c>
      <c r="C2429" s="114" t="s">
        <v>68</v>
      </c>
      <c r="D2429" s="114" t="s">
        <v>6961</v>
      </c>
      <c r="E2429" s="114" t="s">
        <v>3972</v>
      </c>
      <c r="F2429" s="115">
        <v>45301</v>
      </c>
      <c r="G2429" s="114" t="s">
        <v>5171</v>
      </c>
      <c r="H2429" s="116">
        <v>10073000</v>
      </c>
      <c r="I2429" s="116">
        <v>10073000</v>
      </c>
      <c r="J2429" s="116">
        <v>10073000</v>
      </c>
      <c r="K2429" s="116">
        <v>0</v>
      </c>
      <c r="L2429" s="116">
        <v>0</v>
      </c>
      <c r="M2429" s="116">
        <v>0</v>
      </c>
      <c r="N2429" s="116">
        <v>0</v>
      </c>
      <c r="O2429" s="116">
        <v>0</v>
      </c>
      <c r="P2429" s="120">
        <v>0</v>
      </c>
      <c r="Q2429" s="27" t="str">
        <f>IF(G2429="01 Jan 1900","Unregistered","Registered")</f>
        <v>Registered</v>
      </c>
      <c r="R2429" s="121">
        <f>I2429/H2429</f>
        <v>1</v>
      </c>
      <c r="T2429" s="117">
        <f t="shared" si="169"/>
        <v>0</v>
      </c>
      <c r="U2429" s="117">
        <f t="shared" si="170"/>
        <v>0</v>
      </c>
    </row>
    <row r="2430" spans="1:21" x14ac:dyDescent="0.3">
      <c r="A2430" s="114">
        <v>5997</v>
      </c>
      <c r="B2430" s="114" t="s">
        <v>391</v>
      </c>
      <c r="C2430" s="114" t="s">
        <v>68</v>
      </c>
      <c r="D2430" s="114" t="s">
        <v>6962</v>
      </c>
      <c r="E2430" s="114" t="s">
        <v>6963</v>
      </c>
      <c r="F2430" s="115">
        <v>44142</v>
      </c>
      <c r="G2430" s="114" t="s">
        <v>4070</v>
      </c>
      <c r="H2430" s="116">
        <v>8022000</v>
      </c>
      <c r="I2430" s="116">
        <v>8022000</v>
      </c>
      <c r="J2430" s="116">
        <v>8022000</v>
      </c>
      <c r="K2430" s="116">
        <v>0</v>
      </c>
      <c r="L2430" s="116">
        <v>0</v>
      </c>
      <c r="M2430" s="116">
        <v>0</v>
      </c>
      <c r="N2430" s="116">
        <v>0</v>
      </c>
      <c r="O2430" s="116">
        <v>0</v>
      </c>
      <c r="P2430" s="120">
        <v>0</v>
      </c>
      <c r="Q2430" s="27" t="str">
        <f>IF(G2430="01 Jan 1900","Unregistered","Registered")</f>
        <v>Registered</v>
      </c>
      <c r="R2430" s="121">
        <f>I2430/H2430</f>
        <v>1</v>
      </c>
      <c r="T2430" s="117">
        <f t="shared" si="169"/>
        <v>0</v>
      </c>
      <c r="U2430" s="117">
        <f t="shared" si="170"/>
        <v>0</v>
      </c>
    </row>
    <row r="2431" spans="1:21" x14ac:dyDescent="0.3">
      <c r="A2431" s="114">
        <v>5998</v>
      </c>
      <c r="B2431" s="114" t="s">
        <v>391</v>
      </c>
      <c r="C2431" s="114" t="s">
        <v>68</v>
      </c>
      <c r="D2431" s="114" t="s">
        <v>6964</v>
      </c>
      <c r="E2431" s="114" t="s">
        <v>6965</v>
      </c>
      <c r="F2431" s="115">
        <v>44253</v>
      </c>
      <c r="G2431" s="114" t="s">
        <v>5411</v>
      </c>
      <c r="H2431" s="116">
        <v>5076000</v>
      </c>
      <c r="I2431" s="116">
        <v>5076000</v>
      </c>
      <c r="J2431" s="116">
        <v>5076000</v>
      </c>
      <c r="K2431" s="116">
        <v>0</v>
      </c>
      <c r="L2431" s="116">
        <v>0</v>
      </c>
      <c r="M2431" s="116">
        <v>0</v>
      </c>
      <c r="N2431" s="116">
        <v>0</v>
      </c>
      <c r="O2431" s="116">
        <v>0</v>
      </c>
      <c r="P2431" s="120">
        <v>0</v>
      </c>
      <c r="Q2431" s="27" t="str">
        <f>IF(G2431="01 Jan 1900","Unregistered","Registered")</f>
        <v>Registered</v>
      </c>
      <c r="R2431" s="121">
        <f>I2431/H2431</f>
        <v>1</v>
      </c>
      <c r="T2431" s="117">
        <f t="shared" si="169"/>
        <v>0</v>
      </c>
      <c r="U2431" s="117">
        <f t="shared" si="170"/>
        <v>0</v>
      </c>
    </row>
    <row r="2432" spans="1:21" x14ac:dyDescent="0.3">
      <c r="A2432" s="114">
        <v>5999</v>
      </c>
      <c r="B2432" s="114" t="s">
        <v>391</v>
      </c>
      <c r="C2432" s="114" t="s">
        <v>68</v>
      </c>
      <c r="D2432" s="114" t="s">
        <v>6966</v>
      </c>
      <c r="E2432" s="114" t="s">
        <v>6967</v>
      </c>
      <c r="F2432" s="115">
        <v>44285</v>
      </c>
      <c r="G2432" s="114" t="s">
        <v>6968</v>
      </c>
      <c r="H2432" s="116">
        <v>5475750</v>
      </c>
      <c r="I2432" s="116">
        <v>5475750</v>
      </c>
      <c r="J2432" s="116">
        <v>5475750</v>
      </c>
      <c r="K2432" s="116">
        <v>0</v>
      </c>
      <c r="L2432" s="116">
        <v>0</v>
      </c>
      <c r="M2432" s="116">
        <v>0</v>
      </c>
      <c r="N2432" s="116">
        <v>0</v>
      </c>
      <c r="O2432" s="116">
        <v>0</v>
      </c>
      <c r="P2432" s="120">
        <v>0</v>
      </c>
      <c r="Q2432" s="27" t="str">
        <f>IF(G2432="01 Jan 1900","Unregistered","Registered")</f>
        <v>Registered</v>
      </c>
      <c r="R2432" s="121">
        <f>I2432/H2432</f>
        <v>1</v>
      </c>
      <c r="T2432" s="117">
        <f t="shared" si="169"/>
        <v>0</v>
      </c>
      <c r="U2432" s="117">
        <f t="shared" si="170"/>
        <v>0</v>
      </c>
    </row>
    <row r="2433" spans="1:21" x14ac:dyDescent="0.3">
      <c r="A2433" s="114">
        <v>6000</v>
      </c>
      <c r="B2433" s="114" t="s">
        <v>391</v>
      </c>
      <c r="C2433" s="114" t="s">
        <v>68</v>
      </c>
      <c r="D2433" s="114" t="s">
        <v>6969</v>
      </c>
      <c r="E2433" s="114" t="s">
        <v>6970</v>
      </c>
      <c r="F2433" s="115">
        <v>44469</v>
      </c>
      <c r="G2433" s="114" t="s">
        <v>5410</v>
      </c>
      <c r="H2433" s="116">
        <v>7000000</v>
      </c>
      <c r="I2433" s="116">
        <v>7000000</v>
      </c>
      <c r="J2433" s="116">
        <v>7000000</v>
      </c>
      <c r="K2433" s="116">
        <v>0</v>
      </c>
      <c r="L2433" s="116">
        <v>0</v>
      </c>
      <c r="M2433" s="116">
        <v>0</v>
      </c>
      <c r="N2433" s="116">
        <v>0</v>
      </c>
      <c r="O2433" s="116">
        <v>0</v>
      </c>
      <c r="P2433" s="120">
        <v>0</v>
      </c>
      <c r="Q2433" s="27" t="str">
        <f>IF(G2433="01 Jan 1900","Unregistered","Registered")</f>
        <v>Registered</v>
      </c>
      <c r="R2433" s="121">
        <f>I2433/H2433</f>
        <v>1</v>
      </c>
      <c r="T2433" s="117">
        <f t="shared" si="169"/>
        <v>0</v>
      </c>
      <c r="U2433" s="117">
        <f t="shared" si="170"/>
        <v>0</v>
      </c>
    </row>
    <row r="2434" spans="1:21" x14ac:dyDescent="0.3">
      <c r="A2434" s="114">
        <v>6001</v>
      </c>
      <c r="B2434" s="114" t="s">
        <v>391</v>
      </c>
      <c r="C2434" s="114" t="s">
        <v>68</v>
      </c>
      <c r="D2434" s="114" t="s">
        <v>6971</v>
      </c>
      <c r="E2434" s="114" t="s">
        <v>6972</v>
      </c>
      <c r="F2434" s="115">
        <v>44277</v>
      </c>
      <c r="G2434" s="114" t="s">
        <v>5484</v>
      </c>
      <c r="H2434" s="116">
        <v>4575000</v>
      </c>
      <c r="I2434" s="116">
        <v>4575000</v>
      </c>
      <c r="J2434" s="116">
        <v>4575000</v>
      </c>
      <c r="K2434" s="116">
        <v>0</v>
      </c>
      <c r="L2434" s="116">
        <v>0</v>
      </c>
      <c r="M2434" s="116">
        <v>0</v>
      </c>
      <c r="N2434" s="116">
        <v>0</v>
      </c>
      <c r="O2434" s="116">
        <v>0</v>
      </c>
      <c r="P2434" s="120">
        <v>0</v>
      </c>
      <c r="Q2434" s="27" t="str">
        <f>IF(G2434="01 Jan 1900","Unregistered","Registered")</f>
        <v>Registered</v>
      </c>
      <c r="R2434" s="121">
        <f>I2434/H2434</f>
        <v>1</v>
      </c>
      <c r="T2434" s="117">
        <f t="shared" si="169"/>
        <v>0</v>
      </c>
      <c r="U2434" s="117">
        <f t="shared" si="170"/>
        <v>0</v>
      </c>
    </row>
    <row r="2435" spans="1:21" x14ac:dyDescent="0.3">
      <c r="A2435" s="114">
        <v>6002</v>
      </c>
      <c r="B2435" s="114" t="s">
        <v>391</v>
      </c>
      <c r="C2435" s="114" t="s">
        <v>68</v>
      </c>
      <c r="D2435" s="114" t="s">
        <v>6973</v>
      </c>
      <c r="E2435" s="114" t="s">
        <v>6974</v>
      </c>
      <c r="F2435" s="115">
        <v>44193</v>
      </c>
      <c r="G2435" s="114" t="s">
        <v>5415</v>
      </c>
      <c r="H2435" s="116">
        <v>4616000</v>
      </c>
      <c r="I2435" s="116">
        <v>4616000</v>
      </c>
      <c r="J2435" s="116">
        <v>4616000</v>
      </c>
      <c r="K2435" s="116">
        <v>0</v>
      </c>
      <c r="L2435" s="116">
        <v>0</v>
      </c>
      <c r="M2435" s="116">
        <v>0</v>
      </c>
      <c r="N2435" s="116">
        <v>0</v>
      </c>
      <c r="O2435" s="116">
        <v>0</v>
      </c>
      <c r="P2435" s="120">
        <v>0</v>
      </c>
      <c r="Q2435" s="27" t="str">
        <f>IF(G2435="01 Jan 1900","Unregistered","Registered")</f>
        <v>Registered</v>
      </c>
      <c r="R2435" s="121">
        <f>I2435/H2435</f>
        <v>1</v>
      </c>
      <c r="T2435" s="117">
        <f t="shared" si="169"/>
        <v>0</v>
      </c>
      <c r="U2435" s="117">
        <f t="shared" si="170"/>
        <v>0</v>
      </c>
    </row>
    <row r="2436" spans="1:21" x14ac:dyDescent="0.3">
      <c r="A2436" s="114">
        <v>6003</v>
      </c>
      <c r="B2436" s="114" t="s">
        <v>391</v>
      </c>
      <c r="C2436" s="114" t="s">
        <v>68</v>
      </c>
      <c r="D2436" s="114" t="s">
        <v>6975</v>
      </c>
      <c r="E2436" s="114" t="s">
        <v>6976</v>
      </c>
      <c r="F2436" s="115">
        <v>44196</v>
      </c>
      <c r="G2436" s="114" t="s">
        <v>2057</v>
      </c>
      <c r="H2436" s="116">
        <v>8174144</v>
      </c>
      <c r="I2436" s="116">
        <v>8174144</v>
      </c>
      <c r="J2436" s="116">
        <v>8174144</v>
      </c>
      <c r="K2436" s="116">
        <v>0</v>
      </c>
      <c r="L2436" s="116">
        <v>0</v>
      </c>
      <c r="M2436" s="116">
        <v>0</v>
      </c>
      <c r="N2436" s="116">
        <v>0</v>
      </c>
      <c r="O2436" s="116">
        <v>0</v>
      </c>
      <c r="P2436" s="120">
        <v>0</v>
      </c>
      <c r="Q2436" s="27" t="str">
        <f>IF(G2436="01 Jan 1900","Unregistered","Registered")</f>
        <v>Registered</v>
      </c>
      <c r="R2436" s="121">
        <f>I2436/H2436</f>
        <v>1</v>
      </c>
      <c r="T2436" s="117">
        <f t="shared" si="169"/>
        <v>0</v>
      </c>
      <c r="U2436" s="117">
        <f t="shared" si="170"/>
        <v>0</v>
      </c>
    </row>
    <row r="2437" spans="1:21" x14ac:dyDescent="0.3">
      <c r="A2437" s="114">
        <v>6004</v>
      </c>
      <c r="B2437" s="114" t="s">
        <v>391</v>
      </c>
      <c r="C2437" s="114" t="s">
        <v>68</v>
      </c>
      <c r="D2437" s="114" t="s">
        <v>6977</v>
      </c>
      <c r="E2437" s="114" t="s">
        <v>6976</v>
      </c>
      <c r="F2437" s="115">
        <v>44196</v>
      </c>
      <c r="G2437" s="114" t="s">
        <v>6978</v>
      </c>
      <c r="H2437" s="116">
        <v>10163000</v>
      </c>
      <c r="I2437" s="116">
        <v>10163000</v>
      </c>
      <c r="J2437" s="116">
        <v>10163000</v>
      </c>
      <c r="K2437" s="116">
        <v>0</v>
      </c>
      <c r="L2437" s="116">
        <v>0</v>
      </c>
      <c r="M2437" s="116">
        <v>0</v>
      </c>
      <c r="N2437" s="116">
        <v>0</v>
      </c>
      <c r="O2437" s="116">
        <v>0</v>
      </c>
      <c r="P2437" s="120">
        <v>0</v>
      </c>
      <c r="Q2437" s="27" t="str">
        <f>IF(G2437="01 Jan 1900","Unregistered","Registered")</f>
        <v>Registered</v>
      </c>
      <c r="R2437" s="121">
        <f>I2437/H2437</f>
        <v>1</v>
      </c>
      <c r="T2437" s="117">
        <f t="shared" si="169"/>
        <v>0</v>
      </c>
      <c r="U2437" s="117">
        <f t="shared" si="170"/>
        <v>0</v>
      </c>
    </row>
    <row r="2438" spans="1:21" x14ac:dyDescent="0.3">
      <c r="A2438" s="114">
        <v>6005</v>
      </c>
      <c r="B2438" s="114" t="s">
        <v>391</v>
      </c>
      <c r="C2438" s="114" t="s">
        <v>68</v>
      </c>
      <c r="D2438" s="114" t="s">
        <v>6979</v>
      </c>
      <c r="E2438" s="114" t="s">
        <v>6980</v>
      </c>
      <c r="F2438" s="115">
        <v>44167</v>
      </c>
      <c r="G2438" s="114" t="s">
        <v>5503</v>
      </c>
      <c r="H2438" s="116">
        <v>7494000</v>
      </c>
      <c r="I2438" s="116">
        <v>7494000</v>
      </c>
      <c r="J2438" s="116">
        <v>7494000</v>
      </c>
      <c r="K2438" s="116">
        <v>0</v>
      </c>
      <c r="L2438" s="116">
        <v>0</v>
      </c>
      <c r="M2438" s="116">
        <v>0</v>
      </c>
      <c r="N2438" s="116">
        <v>0</v>
      </c>
      <c r="O2438" s="116">
        <v>0</v>
      </c>
      <c r="P2438" s="120">
        <v>0</v>
      </c>
      <c r="Q2438" s="27" t="str">
        <f>IF(G2438="01 Jan 1900","Unregistered","Registered")</f>
        <v>Registered</v>
      </c>
      <c r="R2438" s="121">
        <f>I2438/H2438</f>
        <v>1</v>
      </c>
      <c r="T2438" s="117">
        <f t="shared" ref="T2438:T2496" si="171">L2438+M2438+N2438+O2438+P2438</f>
        <v>0</v>
      </c>
      <c r="U2438" s="117">
        <f t="shared" ref="U2438:U2496" si="172">K2438-T2438</f>
        <v>0</v>
      </c>
    </row>
    <row r="2439" spans="1:21" x14ac:dyDescent="0.3">
      <c r="A2439" s="114">
        <v>6006</v>
      </c>
      <c r="B2439" s="114" t="s">
        <v>391</v>
      </c>
      <c r="C2439" s="114" t="s">
        <v>68</v>
      </c>
      <c r="D2439" s="114" t="s">
        <v>6981</v>
      </c>
      <c r="E2439" s="114" t="s">
        <v>6982</v>
      </c>
      <c r="F2439" s="115">
        <v>44168</v>
      </c>
      <c r="G2439" s="114" t="s">
        <v>5503</v>
      </c>
      <c r="H2439" s="116">
        <v>8442000</v>
      </c>
      <c r="I2439" s="116">
        <v>8442000</v>
      </c>
      <c r="J2439" s="116">
        <v>8442000</v>
      </c>
      <c r="K2439" s="116">
        <v>0</v>
      </c>
      <c r="L2439" s="116">
        <v>0</v>
      </c>
      <c r="M2439" s="116">
        <v>0</v>
      </c>
      <c r="N2439" s="116">
        <v>0</v>
      </c>
      <c r="O2439" s="116">
        <v>0</v>
      </c>
      <c r="P2439" s="120">
        <v>0</v>
      </c>
      <c r="Q2439" s="27" t="str">
        <f>IF(G2439="01 Jan 1900","Unregistered","Registered")</f>
        <v>Registered</v>
      </c>
      <c r="R2439" s="121">
        <f>I2439/H2439</f>
        <v>1</v>
      </c>
      <c r="T2439" s="117">
        <f t="shared" si="171"/>
        <v>0</v>
      </c>
      <c r="U2439" s="117">
        <f t="shared" si="172"/>
        <v>0</v>
      </c>
    </row>
    <row r="2440" spans="1:21" x14ac:dyDescent="0.3">
      <c r="A2440" s="114">
        <v>6007</v>
      </c>
      <c r="B2440" s="114" t="s">
        <v>391</v>
      </c>
      <c r="C2440" s="114" t="s">
        <v>68</v>
      </c>
      <c r="D2440" s="114" t="s">
        <v>6983</v>
      </c>
      <c r="E2440" s="114" t="s">
        <v>4954</v>
      </c>
      <c r="F2440" s="115">
        <v>44193</v>
      </c>
      <c r="G2440" s="114" t="s">
        <v>6984</v>
      </c>
      <c r="H2440" s="116">
        <v>26600000</v>
      </c>
      <c r="I2440" s="116">
        <v>26600000</v>
      </c>
      <c r="J2440" s="116">
        <v>26600000</v>
      </c>
      <c r="K2440" s="116">
        <v>0</v>
      </c>
      <c r="L2440" s="116">
        <v>0</v>
      </c>
      <c r="M2440" s="116">
        <v>0</v>
      </c>
      <c r="N2440" s="116">
        <v>0</v>
      </c>
      <c r="O2440" s="116">
        <v>0</v>
      </c>
      <c r="P2440" s="120">
        <v>0</v>
      </c>
      <c r="Q2440" s="27" t="str">
        <f>IF(G2440="01 Jan 1900","Unregistered","Registered")</f>
        <v>Registered</v>
      </c>
      <c r="R2440" s="121">
        <f>I2440/H2440</f>
        <v>1</v>
      </c>
      <c r="T2440" s="117">
        <f t="shared" si="171"/>
        <v>0</v>
      </c>
      <c r="U2440" s="117">
        <f t="shared" si="172"/>
        <v>0</v>
      </c>
    </row>
    <row r="2441" spans="1:21" x14ac:dyDescent="0.3">
      <c r="A2441" s="114">
        <v>6008</v>
      </c>
      <c r="B2441" s="114" t="s">
        <v>391</v>
      </c>
      <c r="C2441" s="114" t="s">
        <v>68</v>
      </c>
      <c r="D2441" s="114" t="s">
        <v>6985</v>
      </c>
      <c r="E2441" s="114" t="s">
        <v>6986</v>
      </c>
      <c r="F2441" s="115">
        <v>44887</v>
      </c>
      <c r="G2441" s="114" t="s">
        <v>2346</v>
      </c>
      <c r="H2441" s="116">
        <v>10551750</v>
      </c>
      <c r="I2441" s="116">
        <v>10551750</v>
      </c>
      <c r="J2441" s="116">
        <v>10551750</v>
      </c>
      <c r="K2441" s="116">
        <v>0</v>
      </c>
      <c r="L2441" s="116">
        <v>0</v>
      </c>
      <c r="M2441" s="116">
        <v>0</v>
      </c>
      <c r="N2441" s="116">
        <v>0</v>
      </c>
      <c r="O2441" s="116">
        <v>0</v>
      </c>
      <c r="P2441" s="120">
        <v>0</v>
      </c>
      <c r="Q2441" s="27" t="str">
        <f>IF(G2441="01 Jan 1900","Unregistered","Registered")</f>
        <v>Registered</v>
      </c>
      <c r="R2441" s="121">
        <f>I2441/H2441</f>
        <v>1</v>
      </c>
      <c r="T2441" s="117">
        <f t="shared" si="171"/>
        <v>0</v>
      </c>
      <c r="U2441" s="117">
        <f t="shared" si="172"/>
        <v>0</v>
      </c>
    </row>
    <row r="2442" spans="1:21" x14ac:dyDescent="0.3">
      <c r="A2442" s="114">
        <v>6009</v>
      </c>
      <c r="B2442" s="114" t="s">
        <v>391</v>
      </c>
      <c r="C2442" s="114" t="s">
        <v>68</v>
      </c>
      <c r="D2442" s="114" t="s">
        <v>6987</v>
      </c>
      <c r="E2442" s="114" t="s">
        <v>6988</v>
      </c>
      <c r="F2442" s="115">
        <v>44833</v>
      </c>
      <c r="G2442" s="114" t="s">
        <v>3822</v>
      </c>
      <c r="H2442" s="116">
        <v>7818000</v>
      </c>
      <c r="I2442" s="116">
        <v>7818000</v>
      </c>
      <c r="J2442" s="116">
        <v>7818000</v>
      </c>
      <c r="K2442" s="116">
        <v>0</v>
      </c>
      <c r="L2442" s="116">
        <v>0</v>
      </c>
      <c r="M2442" s="116">
        <v>0</v>
      </c>
      <c r="N2442" s="116">
        <v>0</v>
      </c>
      <c r="O2442" s="116">
        <v>0</v>
      </c>
      <c r="P2442" s="120">
        <v>0</v>
      </c>
      <c r="Q2442" s="27" t="str">
        <f>IF(G2442="01 Jan 1900","Unregistered","Registered")</f>
        <v>Registered</v>
      </c>
      <c r="R2442" s="121">
        <f>I2442/H2442</f>
        <v>1</v>
      </c>
      <c r="T2442" s="117">
        <f t="shared" si="171"/>
        <v>0</v>
      </c>
      <c r="U2442" s="117">
        <f t="shared" si="172"/>
        <v>0</v>
      </c>
    </row>
    <row r="2443" spans="1:21" x14ac:dyDescent="0.3">
      <c r="A2443" s="114">
        <v>6010</v>
      </c>
      <c r="B2443" s="114" t="s">
        <v>391</v>
      </c>
      <c r="C2443" s="114" t="s">
        <v>68</v>
      </c>
      <c r="D2443" s="114" t="s">
        <v>6989</v>
      </c>
      <c r="E2443" s="114" t="s">
        <v>6990</v>
      </c>
      <c r="F2443" s="115">
        <v>44863</v>
      </c>
      <c r="G2443" s="114" t="s">
        <v>3822</v>
      </c>
      <c r="H2443" s="116">
        <v>7674000</v>
      </c>
      <c r="I2443" s="116">
        <v>7674000</v>
      </c>
      <c r="J2443" s="116">
        <v>7674000</v>
      </c>
      <c r="K2443" s="116">
        <v>0</v>
      </c>
      <c r="L2443" s="116">
        <v>0</v>
      </c>
      <c r="M2443" s="116">
        <v>0</v>
      </c>
      <c r="N2443" s="116">
        <v>0</v>
      </c>
      <c r="O2443" s="116">
        <v>0</v>
      </c>
      <c r="P2443" s="120">
        <v>0</v>
      </c>
      <c r="Q2443" s="27" t="str">
        <f>IF(G2443="01 Jan 1900","Unregistered","Registered")</f>
        <v>Registered</v>
      </c>
      <c r="R2443" s="121">
        <f>I2443/H2443</f>
        <v>1</v>
      </c>
      <c r="T2443" s="117">
        <f t="shared" si="171"/>
        <v>0</v>
      </c>
      <c r="U2443" s="117">
        <f t="shared" si="172"/>
        <v>0</v>
      </c>
    </row>
    <row r="2444" spans="1:21" x14ac:dyDescent="0.3">
      <c r="A2444" s="114">
        <v>6011</v>
      </c>
      <c r="B2444" s="114" t="s">
        <v>391</v>
      </c>
      <c r="C2444" s="114" t="s">
        <v>68</v>
      </c>
      <c r="D2444" s="114" t="s">
        <v>6991</v>
      </c>
      <c r="E2444" s="114" t="s">
        <v>6992</v>
      </c>
      <c r="F2444" s="115">
        <v>44261</v>
      </c>
      <c r="G2444" s="114" t="s">
        <v>2449</v>
      </c>
      <c r="H2444" s="116">
        <v>7466000</v>
      </c>
      <c r="I2444" s="116">
        <v>7466000</v>
      </c>
      <c r="J2444" s="116">
        <v>7466000</v>
      </c>
      <c r="K2444" s="116">
        <v>0</v>
      </c>
      <c r="L2444" s="116">
        <v>0</v>
      </c>
      <c r="M2444" s="116">
        <v>0</v>
      </c>
      <c r="N2444" s="116">
        <v>0</v>
      </c>
      <c r="O2444" s="116">
        <v>0</v>
      </c>
      <c r="P2444" s="120">
        <v>0</v>
      </c>
      <c r="Q2444" s="27" t="str">
        <f>IF(G2444="01 Jan 1900","Unregistered","Registered")</f>
        <v>Registered</v>
      </c>
      <c r="R2444" s="121">
        <f>I2444/H2444</f>
        <v>1</v>
      </c>
      <c r="T2444" s="117">
        <f t="shared" si="171"/>
        <v>0</v>
      </c>
      <c r="U2444" s="117">
        <f t="shared" si="172"/>
        <v>0</v>
      </c>
    </row>
    <row r="2445" spans="1:21" x14ac:dyDescent="0.3">
      <c r="A2445" s="114">
        <v>6012</v>
      </c>
      <c r="B2445" s="114" t="s">
        <v>391</v>
      </c>
      <c r="C2445" s="114" t="s">
        <v>68</v>
      </c>
      <c r="D2445" s="114" t="s">
        <v>6993</v>
      </c>
      <c r="E2445" s="114" t="s">
        <v>6994</v>
      </c>
      <c r="F2445" s="115">
        <v>44651</v>
      </c>
      <c r="G2445" s="114" t="s">
        <v>5090</v>
      </c>
      <c r="H2445" s="116">
        <v>6681849</v>
      </c>
      <c r="I2445" s="116">
        <v>6681849</v>
      </c>
      <c r="J2445" s="116">
        <v>6681849</v>
      </c>
      <c r="K2445" s="116">
        <v>0</v>
      </c>
      <c r="L2445" s="116">
        <v>0</v>
      </c>
      <c r="M2445" s="116">
        <v>0</v>
      </c>
      <c r="N2445" s="116">
        <v>0</v>
      </c>
      <c r="O2445" s="116">
        <v>0</v>
      </c>
      <c r="P2445" s="120">
        <v>0</v>
      </c>
      <c r="Q2445" s="27" t="str">
        <f>IF(G2445="01 Jan 1900","Unregistered","Registered")</f>
        <v>Registered</v>
      </c>
      <c r="R2445" s="121">
        <f>I2445/H2445</f>
        <v>1</v>
      </c>
      <c r="T2445" s="117">
        <f t="shared" si="171"/>
        <v>0</v>
      </c>
      <c r="U2445" s="117">
        <f t="shared" si="172"/>
        <v>0</v>
      </c>
    </row>
    <row r="2446" spans="1:21" x14ac:dyDescent="0.3">
      <c r="A2446" s="114">
        <v>6013</v>
      </c>
      <c r="B2446" s="114" t="s">
        <v>391</v>
      </c>
      <c r="C2446" s="114" t="s">
        <v>68</v>
      </c>
      <c r="D2446" s="114" t="s">
        <v>6995</v>
      </c>
      <c r="E2446" s="114" t="s">
        <v>6996</v>
      </c>
      <c r="F2446" s="115">
        <v>44132</v>
      </c>
      <c r="G2446" s="114" t="s">
        <v>1870</v>
      </c>
      <c r="H2446" s="116">
        <v>5000000</v>
      </c>
      <c r="I2446" s="116">
        <v>5000000</v>
      </c>
      <c r="J2446" s="116">
        <v>5000000</v>
      </c>
      <c r="K2446" s="116">
        <v>0</v>
      </c>
      <c r="L2446" s="116">
        <v>0</v>
      </c>
      <c r="M2446" s="116">
        <v>0</v>
      </c>
      <c r="N2446" s="116">
        <v>0</v>
      </c>
      <c r="O2446" s="116">
        <v>0</v>
      </c>
      <c r="P2446" s="120">
        <v>0</v>
      </c>
      <c r="Q2446" s="27" t="str">
        <f>IF(G2446="01 Jan 1900","Unregistered","Registered")</f>
        <v>Registered</v>
      </c>
      <c r="R2446" s="121">
        <f>I2446/H2446</f>
        <v>1</v>
      </c>
      <c r="T2446" s="117">
        <f t="shared" si="171"/>
        <v>0</v>
      </c>
      <c r="U2446" s="117">
        <f t="shared" si="172"/>
        <v>0</v>
      </c>
    </row>
    <row r="2447" spans="1:21" x14ac:dyDescent="0.3">
      <c r="A2447" s="114">
        <v>6014</v>
      </c>
      <c r="B2447" s="114" t="s">
        <v>391</v>
      </c>
      <c r="C2447" s="114" t="s">
        <v>68</v>
      </c>
      <c r="D2447" s="114" t="s">
        <v>6997</v>
      </c>
      <c r="E2447" s="114" t="s">
        <v>6998</v>
      </c>
      <c r="F2447" s="115">
        <v>44253</v>
      </c>
      <c r="G2447" s="114" t="s">
        <v>5085</v>
      </c>
      <c r="H2447" s="116">
        <v>5076000</v>
      </c>
      <c r="I2447" s="116">
        <v>5076000</v>
      </c>
      <c r="J2447" s="116">
        <v>5076000</v>
      </c>
      <c r="K2447" s="116">
        <v>0</v>
      </c>
      <c r="L2447" s="116">
        <v>0</v>
      </c>
      <c r="M2447" s="116">
        <v>0</v>
      </c>
      <c r="N2447" s="116">
        <v>0</v>
      </c>
      <c r="O2447" s="116">
        <v>0</v>
      </c>
      <c r="P2447" s="120">
        <v>0</v>
      </c>
      <c r="Q2447" s="27" t="str">
        <f>IF(G2447="01 Jan 1900","Unregistered","Registered")</f>
        <v>Registered</v>
      </c>
      <c r="R2447" s="121">
        <f>I2447/H2447</f>
        <v>1</v>
      </c>
      <c r="T2447" s="117">
        <f t="shared" si="171"/>
        <v>0</v>
      </c>
      <c r="U2447" s="117">
        <f t="shared" si="172"/>
        <v>0</v>
      </c>
    </row>
    <row r="2448" spans="1:21" x14ac:dyDescent="0.3">
      <c r="A2448" s="114">
        <v>6015</v>
      </c>
      <c r="B2448" s="114" t="s">
        <v>391</v>
      </c>
      <c r="C2448" s="114" t="s">
        <v>68</v>
      </c>
      <c r="D2448" s="114" t="s">
        <v>6999</v>
      </c>
      <c r="E2448" s="114" t="s">
        <v>7000</v>
      </c>
      <c r="F2448" s="115">
        <v>44179</v>
      </c>
      <c r="G2448" s="114" t="s">
        <v>5397</v>
      </c>
      <c r="H2448" s="116">
        <v>6258000</v>
      </c>
      <c r="I2448" s="116">
        <v>6258000</v>
      </c>
      <c r="J2448" s="116">
        <v>6258000</v>
      </c>
      <c r="K2448" s="116">
        <v>0</v>
      </c>
      <c r="L2448" s="116">
        <v>0</v>
      </c>
      <c r="M2448" s="116">
        <v>0</v>
      </c>
      <c r="N2448" s="116">
        <v>0</v>
      </c>
      <c r="O2448" s="116">
        <v>0</v>
      </c>
      <c r="P2448" s="120">
        <v>0</v>
      </c>
      <c r="Q2448" s="27" t="str">
        <f>IF(G2448="01 Jan 1900","Unregistered","Registered")</f>
        <v>Registered</v>
      </c>
      <c r="R2448" s="121">
        <f>I2448/H2448</f>
        <v>1</v>
      </c>
      <c r="T2448" s="117">
        <f t="shared" si="171"/>
        <v>0</v>
      </c>
      <c r="U2448" s="117">
        <f t="shared" si="172"/>
        <v>0</v>
      </c>
    </row>
    <row r="2449" spans="1:21" x14ac:dyDescent="0.3">
      <c r="A2449" s="114">
        <v>6016</v>
      </c>
      <c r="B2449" s="114" t="s">
        <v>391</v>
      </c>
      <c r="C2449" s="114" t="s">
        <v>68</v>
      </c>
      <c r="D2449" s="114" t="s">
        <v>7001</v>
      </c>
      <c r="E2449" s="114" t="s">
        <v>7002</v>
      </c>
      <c r="F2449" s="115">
        <v>44195</v>
      </c>
      <c r="G2449" s="114" t="s">
        <v>5475</v>
      </c>
      <c r="H2449" s="116">
        <v>5514000</v>
      </c>
      <c r="I2449" s="116">
        <v>5514000</v>
      </c>
      <c r="J2449" s="116">
        <v>5514000</v>
      </c>
      <c r="K2449" s="116">
        <v>0</v>
      </c>
      <c r="L2449" s="116">
        <v>0</v>
      </c>
      <c r="M2449" s="116">
        <v>0</v>
      </c>
      <c r="N2449" s="116">
        <v>0</v>
      </c>
      <c r="O2449" s="116">
        <v>0</v>
      </c>
      <c r="P2449" s="120">
        <v>0</v>
      </c>
      <c r="Q2449" s="27" t="str">
        <f>IF(G2449="01 Jan 1900","Unregistered","Registered")</f>
        <v>Registered</v>
      </c>
      <c r="R2449" s="121">
        <f>I2449/H2449</f>
        <v>1</v>
      </c>
      <c r="T2449" s="117">
        <f t="shared" si="171"/>
        <v>0</v>
      </c>
      <c r="U2449" s="117">
        <f t="shared" si="172"/>
        <v>0</v>
      </c>
    </row>
    <row r="2450" spans="1:21" x14ac:dyDescent="0.3">
      <c r="A2450" s="114">
        <v>6017</v>
      </c>
      <c r="B2450" s="114" t="s">
        <v>391</v>
      </c>
      <c r="C2450" s="114" t="s">
        <v>68</v>
      </c>
      <c r="D2450" s="114" t="s">
        <v>7003</v>
      </c>
      <c r="E2450" s="114" t="s">
        <v>7004</v>
      </c>
      <c r="F2450" s="115">
        <v>44187</v>
      </c>
      <c r="G2450" s="114" t="s">
        <v>5460</v>
      </c>
      <c r="H2450" s="116">
        <v>5328000</v>
      </c>
      <c r="I2450" s="116">
        <v>5328000</v>
      </c>
      <c r="J2450" s="116">
        <v>5328000</v>
      </c>
      <c r="K2450" s="116">
        <v>0</v>
      </c>
      <c r="L2450" s="116">
        <v>0</v>
      </c>
      <c r="M2450" s="116">
        <v>0</v>
      </c>
      <c r="N2450" s="116">
        <v>0</v>
      </c>
      <c r="O2450" s="116">
        <v>0</v>
      </c>
      <c r="P2450" s="120">
        <v>0</v>
      </c>
      <c r="Q2450" s="27" t="str">
        <f>IF(G2450="01 Jan 1900","Unregistered","Registered")</f>
        <v>Registered</v>
      </c>
      <c r="R2450" s="121">
        <f>I2450/H2450</f>
        <v>1</v>
      </c>
      <c r="T2450" s="117">
        <f t="shared" si="171"/>
        <v>0</v>
      </c>
      <c r="U2450" s="117">
        <f t="shared" si="172"/>
        <v>0</v>
      </c>
    </row>
    <row r="2451" spans="1:21" x14ac:dyDescent="0.3">
      <c r="A2451" s="114">
        <v>6018</v>
      </c>
      <c r="B2451" s="114" t="s">
        <v>391</v>
      </c>
      <c r="C2451" s="114" t="s">
        <v>68</v>
      </c>
      <c r="D2451" s="114" t="s">
        <v>7005</v>
      </c>
      <c r="E2451" s="114" t="s">
        <v>7006</v>
      </c>
      <c r="F2451" s="115">
        <v>44637</v>
      </c>
      <c r="G2451" s="114" t="s">
        <v>2035</v>
      </c>
      <c r="H2451" s="116">
        <v>4300000</v>
      </c>
      <c r="I2451" s="116">
        <v>4300000</v>
      </c>
      <c r="J2451" s="116">
        <v>4300000</v>
      </c>
      <c r="K2451" s="116">
        <v>0</v>
      </c>
      <c r="L2451" s="116">
        <v>0</v>
      </c>
      <c r="M2451" s="116">
        <v>0</v>
      </c>
      <c r="N2451" s="116">
        <v>0</v>
      </c>
      <c r="O2451" s="116">
        <v>0</v>
      </c>
      <c r="P2451" s="120">
        <v>0</v>
      </c>
      <c r="Q2451" s="27" t="str">
        <f>IF(G2451="01 Jan 1900","Unregistered","Registered")</f>
        <v>Registered</v>
      </c>
      <c r="R2451" s="121">
        <f>I2451/H2451</f>
        <v>1</v>
      </c>
      <c r="T2451" s="117">
        <f t="shared" si="171"/>
        <v>0</v>
      </c>
      <c r="U2451" s="117">
        <f t="shared" si="172"/>
        <v>0</v>
      </c>
    </row>
    <row r="2452" spans="1:21" x14ac:dyDescent="0.3">
      <c r="A2452" s="114">
        <v>6019</v>
      </c>
      <c r="B2452" s="114" t="s">
        <v>391</v>
      </c>
      <c r="C2452" s="114" t="s">
        <v>68</v>
      </c>
      <c r="D2452" s="114" t="s">
        <v>7007</v>
      </c>
      <c r="E2452" s="114" t="s">
        <v>7008</v>
      </c>
      <c r="F2452" s="115">
        <v>44173</v>
      </c>
      <c r="G2452" s="114" t="s">
        <v>6349</v>
      </c>
      <c r="H2452" s="116">
        <v>6000000</v>
      </c>
      <c r="I2452" s="116">
        <v>6000000</v>
      </c>
      <c r="J2452" s="116">
        <v>6000000</v>
      </c>
      <c r="K2452" s="116">
        <v>0</v>
      </c>
      <c r="L2452" s="116">
        <v>0</v>
      </c>
      <c r="M2452" s="116">
        <v>0</v>
      </c>
      <c r="N2452" s="116">
        <v>0</v>
      </c>
      <c r="O2452" s="116">
        <v>0</v>
      </c>
      <c r="P2452" s="120">
        <v>0</v>
      </c>
      <c r="Q2452" s="27" t="str">
        <f>IF(G2452="01 Jan 1900","Unregistered","Registered")</f>
        <v>Registered</v>
      </c>
      <c r="R2452" s="121">
        <f>I2452/H2452</f>
        <v>1</v>
      </c>
      <c r="T2452" s="117">
        <f t="shared" si="171"/>
        <v>0</v>
      </c>
      <c r="U2452" s="117">
        <f t="shared" si="172"/>
        <v>0</v>
      </c>
    </row>
    <row r="2453" spans="1:21" x14ac:dyDescent="0.3">
      <c r="A2453" s="114">
        <v>6020</v>
      </c>
      <c r="B2453" s="114" t="s">
        <v>391</v>
      </c>
      <c r="C2453" s="114" t="s">
        <v>68</v>
      </c>
      <c r="D2453" s="114" t="s">
        <v>7009</v>
      </c>
      <c r="E2453" s="114" t="s">
        <v>7010</v>
      </c>
      <c r="F2453" s="115">
        <v>44608</v>
      </c>
      <c r="G2453" s="114" t="s">
        <v>5135</v>
      </c>
      <c r="H2453" s="116">
        <v>7850000</v>
      </c>
      <c r="I2453" s="116">
        <v>7850000</v>
      </c>
      <c r="J2453" s="116">
        <v>7850000</v>
      </c>
      <c r="K2453" s="116">
        <v>0</v>
      </c>
      <c r="L2453" s="116">
        <v>0</v>
      </c>
      <c r="M2453" s="116">
        <v>0</v>
      </c>
      <c r="N2453" s="116">
        <v>0</v>
      </c>
      <c r="O2453" s="116">
        <v>0</v>
      </c>
      <c r="P2453" s="120">
        <v>0</v>
      </c>
      <c r="Q2453" s="27" t="str">
        <f>IF(G2453="01 Jan 1900","Unregistered","Registered")</f>
        <v>Registered</v>
      </c>
      <c r="R2453" s="121">
        <f>I2453/H2453</f>
        <v>1</v>
      </c>
      <c r="T2453" s="117">
        <f t="shared" si="171"/>
        <v>0</v>
      </c>
      <c r="U2453" s="117">
        <f t="shared" si="172"/>
        <v>0</v>
      </c>
    </row>
    <row r="2454" spans="1:21" x14ac:dyDescent="0.3">
      <c r="A2454" s="114">
        <v>6021</v>
      </c>
      <c r="B2454" s="114" t="s">
        <v>391</v>
      </c>
      <c r="C2454" s="114" t="s">
        <v>68</v>
      </c>
      <c r="D2454" s="114" t="s">
        <v>7011</v>
      </c>
      <c r="E2454" s="114" t="s">
        <v>7012</v>
      </c>
      <c r="F2454" s="115">
        <v>44608</v>
      </c>
      <c r="G2454" s="114" t="s">
        <v>5226</v>
      </c>
      <c r="H2454" s="116">
        <v>9300000</v>
      </c>
      <c r="I2454" s="116">
        <v>9300000</v>
      </c>
      <c r="J2454" s="116">
        <v>9300000</v>
      </c>
      <c r="K2454" s="116">
        <v>0</v>
      </c>
      <c r="L2454" s="116">
        <v>0</v>
      </c>
      <c r="M2454" s="116">
        <v>0</v>
      </c>
      <c r="N2454" s="116">
        <v>0</v>
      </c>
      <c r="O2454" s="116">
        <v>0</v>
      </c>
      <c r="P2454" s="120">
        <v>0</v>
      </c>
      <c r="Q2454" s="27" t="str">
        <f>IF(G2454="01 Jan 1900","Unregistered","Registered")</f>
        <v>Registered</v>
      </c>
      <c r="R2454" s="121">
        <f>I2454/H2454</f>
        <v>1</v>
      </c>
      <c r="T2454" s="117">
        <f t="shared" si="171"/>
        <v>0</v>
      </c>
      <c r="U2454" s="117">
        <f t="shared" si="172"/>
        <v>0</v>
      </c>
    </row>
    <row r="2455" spans="1:21" x14ac:dyDescent="0.3">
      <c r="A2455" s="114">
        <v>6022</v>
      </c>
      <c r="B2455" s="114" t="s">
        <v>391</v>
      </c>
      <c r="C2455" s="114" t="s">
        <v>68</v>
      </c>
      <c r="D2455" s="114" t="s">
        <v>7013</v>
      </c>
      <c r="E2455" s="114" t="s">
        <v>7014</v>
      </c>
      <c r="F2455" s="115">
        <v>45618</v>
      </c>
      <c r="G2455" s="114" t="s">
        <v>5433</v>
      </c>
      <c r="H2455" s="116">
        <v>7800000</v>
      </c>
      <c r="I2455" s="116">
        <v>7800000</v>
      </c>
      <c r="J2455" s="116">
        <v>7800000</v>
      </c>
      <c r="K2455" s="116">
        <v>0</v>
      </c>
      <c r="L2455" s="116">
        <v>0</v>
      </c>
      <c r="M2455" s="116">
        <v>0</v>
      </c>
      <c r="N2455" s="116">
        <v>0</v>
      </c>
      <c r="O2455" s="116">
        <v>0</v>
      </c>
      <c r="P2455" s="120">
        <v>0</v>
      </c>
      <c r="Q2455" s="27" t="str">
        <f>IF(G2455="01 Jan 1900","Unregistered","Registered")</f>
        <v>Registered</v>
      </c>
      <c r="R2455" s="121">
        <f>I2455/H2455</f>
        <v>1</v>
      </c>
      <c r="T2455" s="117">
        <f t="shared" si="171"/>
        <v>0</v>
      </c>
      <c r="U2455" s="117">
        <f t="shared" si="172"/>
        <v>0</v>
      </c>
    </row>
    <row r="2456" spans="1:21" x14ac:dyDescent="0.3">
      <c r="A2456" s="114">
        <v>6023</v>
      </c>
      <c r="B2456" s="114" t="s">
        <v>391</v>
      </c>
      <c r="C2456" s="114" t="s">
        <v>68</v>
      </c>
      <c r="D2456" s="114" t="s">
        <v>7015</v>
      </c>
      <c r="E2456" s="114" t="s">
        <v>4954</v>
      </c>
      <c r="F2456" s="115">
        <v>44131</v>
      </c>
      <c r="G2456" s="114" t="s">
        <v>4845</v>
      </c>
      <c r="H2456" s="116">
        <v>29580000</v>
      </c>
      <c r="I2456" s="116">
        <v>29580000</v>
      </c>
      <c r="J2456" s="116">
        <v>29580000</v>
      </c>
      <c r="K2456" s="116">
        <v>0</v>
      </c>
      <c r="L2456" s="116">
        <v>0</v>
      </c>
      <c r="M2456" s="116">
        <v>0</v>
      </c>
      <c r="N2456" s="116">
        <v>0</v>
      </c>
      <c r="O2456" s="116">
        <v>0</v>
      </c>
      <c r="P2456" s="120">
        <v>0</v>
      </c>
      <c r="Q2456" s="27" t="str">
        <f>IF(G2456="01 Jan 1900","Unregistered","Registered")</f>
        <v>Registered</v>
      </c>
      <c r="R2456" s="121">
        <f>I2456/H2456</f>
        <v>1</v>
      </c>
      <c r="T2456" s="117">
        <f t="shared" si="171"/>
        <v>0</v>
      </c>
      <c r="U2456" s="117">
        <f t="shared" si="172"/>
        <v>0</v>
      </c>
    </row>
    <row r="2457" spans="1:21" x14ac:dyDescent="0.3">
      <c r="A2457" s="114">
        <v>6024</v>
      </c>
      <c r="B2457" s="114" t="s">
        <v>391</v>
      </c>
      <c r="C2457" s="114" t="s">
        <v>68</v>
      </c>
      <c r="D2457" s="114" t="s">
        <v>7016</v>
      </c>
      <c r="E2457" s="114" t="s">
        <v>2397</v>
      </c>
      <c r="F2457" s="115">
        <v>44344</v>
      </c>
      <c r="G2457" s="114" t="s">
        <v>7017</v>
      </c>
      <c r="H2457" s="116">
        <v>9546000</v>
      </c>
      <c r="I2457" s="116">
        <v>9546000</v>
      </c>
      <c r="J2457" s="116">
        <v>9546000</v>
      </c>
      <c r="K2457" s="116">
        <v>0</v>
      </c>
      <c r="L2457" s="116">
        <v>0</v>
      </c>
      <c r="M2457" s="116">
        <v>0</v>
      </c>
      <c r="N2457" s="116">
        <v>0</v>
      </c>
      <c r="O2457" s="116">
        <v>0</v>
      </c>
      <c r="P2457" s="120">
        <v>0</v>
      </c>
      <c r="Q2457" s="27" t="str">
        <f>IF(G2457="01 Jan 1900","Unregistered","Registered")</f>
        <v>Registered</v>
      </c>
      <c r="R2457" s="121">
        <f>I2457/H2457</f>
        <v>1</v>
      </c>
      <c r="T2457" s="117">
        <f t="shared" si="171"/>
        <v>0</v>
      </c>
      <c r="U2457" s="117">
        <f t="shared" si="172"/>
        <v>0</v>
      </c>
    </row>
    <row r="2458" spans="1:21" x14ac:dyDescent="0.3">
      <c r="A2458" s="114">
        <v>6025</v>
      </c>
      <c r="B2458" s="114" t="s">
        <v>391</v>
      </c>
      <c r="C2458" s="114" t="s">
        <v>68</v>
      </c>
      <c r="D2458" s="114" t="s">
        <v>7018</v>
      </c>
      <c r="E2458" s="114" t="s">
        <v>2397</v>
      </c>
      <c r="F2458" s="115">
        <v>44949</v>
      </c>
      <c r="G2458" s="114" t="s">
        <v>5389</v>
      </c>
      <c r="H2458" s="116">
        <v>8600000</v>
      </c>
      <c r="I2458" s="116">
        <v>8600000</v>
      </c>
      <c r="J2458" s="116">
        <v>8600000</v>
      </c>
      <c r="K2458" s="116">
        <v>0</v>
      </c>
      <c r="L2458" s="116">
        <v>0</v>
      </c>
      <c r="M2458" s="116">
        <v>0</v>
      </c>
      <c r="N2458" s="116">
        <v>0</v>
      </c>
      <c r="O2458" s="116">
        <v>0</v>
      </c>
      <c r="P2458" s="120">
        <v>0</v>
      </c>
      <c r="Q2458" s="27" t="str">
        <f>IF(G2458="01 Jan 1900","Unregistered","Registered")</f>
        <v>Registered</v>
      </c>
      <c r="R2458" s="121">
        <f>I2458/H2458</f>
        <v>1</v>
      </c>
      <c r="T2458" s="117">
        <f t="shared" si="171"/>
        <v>0</v>
      </c>
      <c r="U2458" s="117">
        <f t="shared" si="172"/>
        <v>0</v>
      </c>
    </row>
    <row r="2459" spans="1:21" x14ac:dyDescent="0.3">
      <c r="A2459" s="114">
        <v>6026</v>
      </c>
      <c r="B2459" s="114" t="s">
        <v>391</v>
      </c>
      <c r="C2459" s="114" t="s">
        <v>68</v>
      </c>
      <c r="D2459" s="114" t="s">
        <v>7019</v>
      </c>
      <c r="E2459" s="114" t="s">
        <v>7020</v>
      </c>
      <c r="F2459" s="115">
        <v>44467</v>
      </c>
      <c r="G2459" s="114" t="s">
        <v>7021</v>
      </c>
      <c r="H2459" s="116">
        <v>6767000</v>
      </c>
      <c r="I2459" s="116">
        <v>6767000</v>
      </c>
      <c r="J2459" s="116">
        <v>6767000</v>
      </c>
      <c r="K2459" s="116">
        <v>0</v>
      </c>
      <c r="L2459" s="116">
        <v>0</v>
      </c>
      <c r="M2459" s="116">
        <v>0</v>
      </c>
      <c r="N2459" s="116">
        <v>0</v>
      </c>
      <c r="O2459" s="116">
        <v>0</v>
      </c>
      <c r="P2459" s="120">
        <v>0</v>
      </c>
      <c r="Q2459" s="27" t="str">
        <f>IF(G2459="01 Jan 1900","Unregistered","Registered")</f>
        <v>Registered</v>
      </c>
      <c r="R2459" s="121">
        <f>I2459/H2459</f>
        <v>1</v>
      </c>
      <c r="T2459" s="117">
        <f t="shared" si="171"/>
        <v>0</v>
      </c>
      <c r="U2459" s="117">
        <f t="shared" si="172"/>
        <v>0</v>
      </c>
    </row>
    <row r="2460" spans="1:21" x14ac:dyDescent="0.3">
      <c r="A2460" s="114">
        <v>6027</v>
      </c>
      <c r="B2460" s="114" t="s">
        <v>391</v>
      </c>
      <c r="C2460" s="114" t="s">
        <v>68</v>
      </c>
      <c r="D2460" s="114" t="s">
        <v>7022</v>
      </c>
      <c r="E2460" s="114" t="s">
        <v>6873</v>
      </c>
      <c r="F2460" s="115">
        <v>45199</v>
      </c>
      <c r="G2460" s="114" t="s">
        <v>4964</v>
      </c>
      <c r="H2460" s="116">
        <v>8150000</v>
      </c>
      <c r="I2460" s="116">
        <v>8150000</v>
      </c>
      <c r="J2460" s="116">
        <v>8150000</v>
      </c>
      <c r="K2460" s="116">
        <v>0</v>
      </c>
      <c r="L2460" s="116">
        <v>0</v>
      </c>
      <c r="M2460" s="116">
        <v>0</v>
      </c>
      <c r="N2460" s="116">
        <v>0</v>
      </c>
      <c r="O2460" s="116">
        <v>0</v>
      </c>
      <c r="P2460" s="120">
        <v>0</v>
      </c>
      <c r="Q2460" s="27" t="str">
        <f>IF(G2460="01 Jan 1900","Unregistered","Registered")</f>
        <v>Registered</v>
      </c>
      <c r="R2460" s="121">
        <f>I2460/H2460</f>
        <v>1</v>
      </c>
      <c r="T2460" s="117">
        <f t="shared" si="171"/>
        <v>0</v>
      </c>
      <c r="U2460" s="117">
        <f t="shared" si="172"/>
        <v>0</v>
      </c>
    </row>
    <row r="2461" spans="1:21" x14ac:dyDescent="0.3">
      <c r="A2461" s="114">
        <v>6028</v>
      </c>
      <c r="B2461" s="114" t="s">
        <v>391</v>
      </c>
      <c r="C2461" s="114" t="s">
        <v>68</v>
      </c>
      <c r="D2461" s="114" t="s">
        <v>7023</v>
      </c>
      <c r="E2461" s="114" t="s">
        <v>7024</v>
      </c>
      <c r="F2461" s="115">
        <v>44137</v>
      </c>
      <c r="G2461" s="114" t="s">
        <v>4845</v>
      </c>
      <c r="H2461" s="116">
        <v>7034500</v>
      </c>
      <c r="I2461" s="116">
        <v>7034500</v>
      </c>
      <c r="J2461" s="116">
        <v>7034500</v>
      </c>
      <c r="K2461" s="116">
        <v>0</v>
      </c>
      <c r="L2461" s="116">
        <v>0</v>
      </c>
      <c r="M2461" s="116">
        <v>0</v>
      </c>
      <c r="N2461" s="116">
        <v>0</v>
      </c>
      <c r="O2461" s="116">
        <v>0</v>
      </c>
      <c r="P2461" s="120">
        <v>0</v>
      </c>
      <c r="Q2461" s="27" t="str">
        <f>IF(G2461="01 Jan 1900","Unregistered","Registered")</f>
        <v>Registered</v>
      </c>
      <c r="R2461" s="121">
        <f>I2461/H2461</f>
        <v>1</v>
      </c>
      <c r="T2461" s="117">
        <f t="shared" si="171"/>
        <v>0</v>
      </c>
      <c r="U2461" s="117">
        <f t="shared" si="172"/>
        <v>0</v>
      </c>
    </row>
    <row r="2462" spans="1:21" x14ac:dyDescent="0.3">
      <c r="A2462" s="114">
        <v>6029</v>
      </c>
      <c r="B2462" s="114" t="s">
        <v>391</v>
      </c>
      <c r="C2462" s="114" t="s">
        <v>68</v>
      </c>
      <c r="D2462" s="114" t="s">
        <v>7025</v>
      </c>
      <c r="E2462" s="114" t="s">
        <v>7026</v>
      </c>
      <c r="F2462" s="115">
        <v>45572</v>
      </c>
      <c r="G2462" s="114" t="s">
        <v>6056</v>
      </c>
      <c r="H2462" s="116">
        <v>8700000</v>
      </c>
      <c r="I2462" s="116">
        <v>8700000</v>
      </c>
      <c r="J2462" s="116">
        <v>8700000</v>
      </c>
      <c r="K2462" s="116">
        <v>0</v>
      </c>
      <c r="L2462" s="116">
        <v>0</v>
      </c>
      <c r="M2462" s="116">
        <v>0</v>
      </c>
      <c r="N2462" s="116">
        <v>0</v>
      </c>
      <c r="O2462" s="116">
        <v>0</v>
      </c>
      <c r="P2462" s="120">
        <v>0</v>
      </c>
      <c r="Q2462" s="27" t="str">
        <f>IF(G2462="01 Jan 1900","Unregistered","Registered")</f>
        <v>Registered</v>
      </c>
      <c r="R2462" s="121">
        <f>I2462/H2462</f>
        <v>1</v>
      </c>
      <c r="T2462" s="117">
        <f t="shared" si="171"/>
        <v>0</v>
      </c>
      <c r="U2462" s="117">
        <f t="shared" si="172"/>
        <v>0</v>
      </c>
    </row>
    <row r="2463" spans="1:21" x14ac:dyDescent="0.3">
      <c r="A2463" s="114">
        <v>6030</v>
      </c>
      <c r="B2463" s="114" t="s">
        <v>391</v>
      </c>
      <c r="C2463" s="114" t="s">
        <v>68</v>
      </c>
      <c r="D2463" s="114" t="s">
        <v>7027</v>
      </c>
      <c r="E2463" s="114" t="s">
        <v>5456</v>
      </c>
      <c r="F2463" s="115">
        <v>44195</v>
      </c>
      <c r="G2463" s="114" t="s">
        <v>5469</v>
      </c>
      <c r="H2463" s="116">
        <v>6300000</v>
      </c>
      <c r="I2463" s="116">
        <v>6300000</v>
      </c>
      <c r="J2463" s="116">
        <v>6300000</v>
      </c>
      <c r="K2463" s="116">
        <v>0</v>
      </c>
      <c r="L2463" s="116">
        <v>0</v>
      </c>
      <c r="M2463" s="116">
        <v>0</v>
      </c>
      <c r="N2463" s="116">
        <v>0</v>
      </c>
      <c r="O2463" s="116">
        <v>0</v>
      </c>
      <c r="P2463" s="120">
        <v>0</v>
      </c>
      <c r="Q2463" s="27" t="str">
        <f>IF(G2463="01 Jan 1900","Unregistered","Registered")</f>
        <v>Registered</v>
      </c>
      <c r="R2463" s="121">
        <f>I2463/H2463</f>
        <v>1</v>
      </c>
      <c r="T2463" s="117">
        <f t="shared" si="171"/>
        <v>0</v>
      </c>
      <c r="U2463" s="117">
        <f t="shared" si="172"/>
        <v>0</v>
      </c>
    </row>
    <row r="2464" spans="1:21" x14ac:dyDescent="0.3">
      <c r="A2464" s="114">
        <v>6031</v>
      </c>
      <c r="B2464" s="114" t="s">
        <v>391</v>
      </c>
      <c r="C2464" s="114" t="s">
        <v>68</v>
      </c>
      <c r="D2464" s="114" t="s">
        <v>7028</v>
      </c>
      <c r="E2464" s="114" t="s">
        <v>6559</v>
      </c>
      <c r="F2464" s="115">
        <v>44167</v>
      </c>
      <c r="G2464" s="114" t="s">
        <v>1351</v>
      </c>
      <c r="H2464" s="116">
        <v>6300000</v>
      </c>
      <c r="I2464" s="116">
        <v>6300000</v>
      </c>
      <c r="J2464" s="116">
        <v>6300000</v>
      </c>
      <c r="K2464" s="116">
        <v>0</v>
      </c>
      <c r="L2464" s="116">
        <v>0</v>
      </c>
      <c r="M2464" s="116">
        <v>0</v>
      </c>
      <c r="N2464" s="116">
        <v>0</v>
      </c>
      <c r="O2464" s="116">
        <v>0</v>
      </c>
      <c r="P2464" s="120">
        <v>0</v>
      </c>
      <c r="Q2464" s="27" t="str">
        <f>IF(G2464="01 Jan 1900","Unregistered","Registered")</f>
        <v>Registered</v>
      </c>
      <c r="R2464" s="121">
        <f>I2464/H2464</f>
        <v>1</v>
      </c>
      <c r="T2464" s="117">
        <f t="shared" si="171"/>
        <v>0</v>
      </c>
      <c r="U2464" s="117">
        <f t="shared" si="172"/>
        <v>0</v>
      </c>
    </row>
    <row r="2465" spans="1:21" x14ac:dyDescent="0.3">
      <c r="A2465" s="114">
        <v>6032</v>
      </c>
      <c r="B2465" s="114" t="s">
        <v>391</v>
      </c>
      <c r="C2465" s="114" t="s">
        <v>68</v>
      </c>
      <c r="D2465" s="114" t="s">
        <v>7029</v>
      </c>
      <c r="E2465" s="114" t="s">
        <v>7030</v>
      </c>
      <c r="F2465" s="115">
        <v>45090</v>
      </c>
      <c r="G2465" s="114" t="s">
        <v>3056</v>
      </c>
      <c r="H2465" s="116">
        <v>12817000</v>
      </c>
      <c r="I2465" s="116">
        <v>12817000</v>
      </c>
      <c r="J2465" s="116">
        <v>12817000</v>
      </c>
      <c r="K2465" s="116">
        <v>0</v>
      </c>
      <c r="L2465" s="116">
        <v>0</v>
      </c>
      <c r="M2465" s="116">
        <v>0</v>
      </c>
      <c r="N2465" s="116">
        <v>0</v>
      </c>
      <c r="O2465" s="116">
        <v>0</v>
      </c>
      <c r="P2465" s="120">
        <v>0</v>
      </c>
      <c r="Q2465" s="27" t="str">
        <f>IF(G2465="01 Jan 1900","Unregistered","Registered")</f>
        <v>Registered</v>
      </c>
      <c r="R2465" s="121">
        <f>I2465/H2465</f>
        <v>1</v>
      </c>
      <c r="T2465" s="117">
        <f t="shared" si="171"/>
        <v>0</v>
      </c>
      <c r="U2465" s="117">
        <f t="shared" si="172"/>
        <v>0</v>
      </c>
    </row>
    <row r="2466" spans="1:21" x14ac:dyDescent="0.3">
      <c r="A2466" s="114">
        <v>6033</v>
      </c>
      <c r="B2466" s="114" t="s">
        <v>391</v>
      </c>
      <c r="C2466" s="114" t="s">
        <v>68</v>
      </c>
      <c r="D2466" s="114" t="s">
        <v>7031</v>
      </c>
      <c r="E2466" s="114" t="s">
        <v>7032</v>
      </c>
      <c r="F2466" s="115">
        <v>44949</v>
      </c>
      <c r="G2466" s="114" t="s">
        <v>2995</v>
      </c>
      <c r="H2466" s="116">
        <v>10000000</v>
      </c>
      <c r="I2466" s="116">
        <v>10000000</v>
      </c>
      <c r="J2466" s="116">
        <v>10000000</v>
      </c>
      <c r="K2466" s="116">
        <v>0</v>
      </c>
      <c r="L2466" s="116">
        <v>0</v>
      </c>
      <c r="M2466" s="116">
        <v>0</v>
      </c>
      <c r="N2466" s="116">
        <v>0</v>
      </c>
      <c r="O2466" s="116">
        <v>0</v>
      </c>
      <c r="P2466" s="120">
        <v>0</v>
      </c>
      <c r="Q2466" s="27" t="str">
        <f>IF(G2466="01 Jan 1900","Unregistered","Registered")</f>
        <v>Registered</v>
      </c>
      <c r="R2466" s="121">
        <f>I2466/H2466</f>
        <v>1</v>
      </c>
      <c r="T2466" s="117">
        <f t="shared" si="171"/>
        <v>0</v>
      </c>
      <c r="U2466" s="117">
        <f t="shared" si="172"/>
        <v>0</v>
      </c>
    </row>
    <row r="2467" spans="1:21" x14ac:dyDescent="0.3">
      <c r="A2467" s="114">
        <v>6034</v>
      </c>
      <c r="B2467" s="114" t="s">
        <v>391</v>
      </c>
      <c r="C2467" s="114" t="s">
        <v>68</v>
      </c>
      <c r="D2467" s="114" t="s">
        <v>7033</v>
      </c>
      <c r="E2467" s="114" t="s">
        <v>7034</v>
      </c>
      <c r="F2467" s="115">
        <v>45777</v>
      </c>
      <c r="G2467" s="114" t="s">
        <v>4158</v>
      </c>
      <c r="H2467" s="116">
        <v>13230000</v>
      </c>
      <c r="I2467" s="116">
        <v>13230000</v>
      </c>
      <c r="J2467" s="116">
        <v>13230000</v>
      </c>
      <c r="K2467" s="116">
        <v>0</v>
      </c>
      <c r="L2467" s="116">
        <v>0</v>
      </c>
      <c r="M2467" s="116">
        <v>0</v>
      </c>
      <c r="N2467" s="116">
        <v>0</v>
      </c>
      <c r="O2467" s="116">
        <v>0</v>
      </c>
      <c r="P2467" s="120">
        <v>0</v>
      </c>
      <c r="Q2467" s="27" t="str">
        <f>IF(G2467="01 Jan 1900","Unregistered","Registered")</f>
        <v>Registered</v>
      </c>
      <c r="R2467" s="121">
        <f>I2467/H2467</f>
        <v>1</v>
      </c>
      <c r="T2467" s="117">
        <f t="shared" si="171"/>
        <v>0</v>
      </c>
      <c r="U2467" s="117">
        <f t="shared" si="172"/>
        <v>0</v>
      </c>
    </row>
    <row r="2468" spans="1:21" x14ac:dyDescent="0.3">
      <c r="A2468" s="114">
        <v>6035</v>
      </c>
      <c r="B2468" s="114" t="s">
        <v>391</v>
      </c>
      <c r="C2468" s="114" t="s">
        <v>68</v>
      </c>
      <c r="D2468" s="114" t="s">
        <v>7035</v>
      </c>
      <c r="E2468" s="114" t="s">
        <v>5474</v>
      </c>
      <c r="F2468" s="115">
        <v>45199</v>
      </c>
      <c r="G2468" s="114" t="s">
        <v>4955</v>
      </c>
      <c r="H2468" s="116">
        <v>11000000</v>
      </c>
      <c r="I2468" s="116">
        <v>11000000</v>
      </c>
      <c r="J2468" s="116">
        <v>11000000</v>
      </c>
      <c r="K2468" s="116">
        <v>0</v>
      </c>
      <c r="L2468" s="116">
        <v>0</v>
      </c>
      <c r="M2468" s="116">
        <v>0</v>
      </c>
      <c r="N2468" s="116">
        <v>0</v>
      </c>
      <c r="O2468" s="116">
        <v>0</v>
      </c>
      <c r="P2468" s="120">
        <v>0</v>
      </c>
      <c r="Q2468" s="27" t="str">
        <f>IF(G2468="01 Jan 1900","Unregistered","Registered")</f>
        <v>Registered</v>
      </c>
      <c r="R2468" s="121">
        <f>I2468/H2468</f>
        <v>1</v>
      </c>
      <c r="T2468" s="117">
        <f t="shared" si="171"/>
        <v>0</v>
      </c>
      <c r="U2468" s="117">
        <f t="shared" si="172"/>
        <v>0</v>
      </c>
    </row>
    <row r="2469" spans="1:21" x14ac:dyDescent="0.3">
      <c r="A2469" s="114">
        <v>6036</v>
      </c>
      <c r="B2469" s="114" t="s">
        <v>391</v>
      </c>
      <c r="C2469" s="114" t="s">
        <v>68</v>
      </c>
      <c r="D2469" s="114" t="s">
        <v>7036</v>
      </c>
      <c r="E2469" s="114" t="s">
        <v>7037</v>
      </c>
      <c r="F2469" s="115">
        <v>45626</v>
      </c>
      <c r="G2469" s="114" t="s">
        <v>7038</v>
      </c>
      <c r="H2469" s="116">
        <v>10500000</v>
      </c>
      <c r="I2469" s="116">
        <v>10500000</v>
      </c>
      <c r="J2469" s="116">
        <v>10500000</v>
      </c>
      <c r="K2469" s="116">
        <v>0</v>
      </c>
      <c r="L2469" s="116">
        <v>0</v>
      </c>
      <c r="M2469" s="116">
        <v>0</v>
      </c>
      <c r="N2469" s="116">
        <v>0</v>
      </c>
      <c r="O2469" s="116">
        <v>0</v>
      </c>
      <c r="P2469" s="120">
        <v>0</v>
      </c>
      <c r="Q2469" s="27" t="str">
        <f>IF(G2469="01 Jan 1900","Unregistered","Registered")</f>
        <v>Registered</v>
      </c>
      <c r="R2469" s="121">
        <f>I2469/H2469</f>
        <v>1</v>
      </c>
      <c r="T2469" s="117">
        <f t="shared" si="171"/>
        <v>0</v>
      </c>
      <c r="U2469" s="117">
        <f t="shared" si="172"/>
        <v>0</v>
      </c>
    </row>
    <row r="2470" spans="1:21" x14ac:dyDescent="0.3">
      <c r="A2470" s="114">
        <v>6037</v>
      </c>
      <c r="B2470" s="114" t="s">
        <v>391</v>
      </c>
      <c r="C2470" s="114" t="s">
        <v>68</v>
      </c>
      <c r="D2470" s="114" t="s">
        <v>7039</v>
      </c>
      <c r="E2470" s="114" t="s">
        <v>7040</v>
      </c>
      <c r="F2470" s="115">
        <v>44257</v>
      </c>
      <c r="G2470" s="114" t="s">
        <v>6803</v>
      </c>
      <c r="H2470" s="116">
        <v>10193743</v>
      </c>
      <c r="I2470" s="116">
        <v>10193743</v>
      </c>
      <c r="J2470" s="116">
        <v>10193743</v>
      </c>
      <c r="K2470" s="116">
        <v>0</v>
      </c>
      <c r="L2470" s="116">
        <v>0</v>
      </c>
      <c r="M2470" s="116">
        <v>0</v>
      </c>
      <c r="N2470" s="116">
        <v>0</v>
      </c>
      <c r="O2470" s="116">
        <v>0</v>
      </c>
      <c r="P2470" s="120">
        <v>0</v>
      </c>
      <c r="Q2470" s="27" t="str">
        <f>IF(G2470="01 Jan 1900","Unregistered","Registered")</f>
        <v>Registered</v>
      </c>
      <c r="R2470" s="121">
        <f>I2470/H2470</f>
        <v>1</v>
      </c>
      <c r="T2470" s="117">
        <f t="shared" si="171"/>
        <v>0</v>
      </c>
      <c r="U2470" s="117">
        <f t="shared" si="172"/>
        <v>0</v>
      </c>
    </row>
    <row r="2471" spans="1:21" x14ac:dyDescent="0.3">
      <c r="A2471" s="114">
        <v>6038</v>
      </c>
      <c r="B2471" s="114" t="s">
        <v>391</v>
      </c>
      <c r="C2471" s="114" t="s">
        <v>68</v>
      </c>
      <c r="D2471" s="114" t="s">
        <v>7041</v>
      </c>
      <c r="E2471" s="114" t="s">
        <v>7042</v>
      </c>
      <c r="F2471" s="115">
        <v>44253</v>
      </c>
      <c r="G2471" s="114" t="s">
        <v>5499</v>
      </c>
      <c r="H2471" s="116">
        <v>5475750</v>
      </c>
      <c r="I2471" s="116">
        <v>5475750</v>
      </c>
      <c r="J2471" s="116">
        <v>5475750</v>
      </c>
      <c r="K2471" s="116">
        <v>0</v>
      </c>
      <c r="L2471" s="116">
        <v>0</v>
      </c>
      <c r="M2471" s="116">
        <v>0</v>
      </c>
      <c r="N2471" s="116">
        <v>0</v>
      </c>
      <c r="O2471" s="116">
        <v>0</v>
      </c>
      <c r="P2471" s="120">
        <v>0</v>
      </c>
      <c r="Q2471" s="27" t="str">
        <f>IF(G2471="01 Jan 1900","Unregistered","Registered")</f>
        <v>Registered</v>
      </c>
      <c r="R2471" s="121">
        <f>I2471/H2471</f>
        <v>1</v>
      </c>
      <c r="T2471" s="117">
        <f t="shared" si="171"/>
        <v>0</v>
      </c>
      <c r="U2471" s="117">
        <f t="shared" si="172"/>
        <v>0</v>
      </c>
    </row>
    <row r="2472" spans="1:21" x14ac:dyDescent="0.3">
      <c r="A2472" s="114">
        <v>6039</v>
      </c>
      <c r="B2472" s="114" t="s">
        <v>391</v>
      </c>
      <c r="C2472" s="114" t="s">
        <v>68</v>
      </c>
      <c r="D2472" s="114" t="s">
        <v>7043</v>
      </c>
      <c r="E2472" s="114" t="s">
        <v>7042</v>
      </c>
      <c r="F2472" s="115">
        <v>44253</v>
      </c>
      <c r="G2472" s="114" t="s">
        <v>5499</v>
      </c>
      <c r="H2472" s="116">
        <v>4824750</v>
      </c>
      <c r="I2472" s="116">
        <v>4824750</v>
      </c>
      <c r="J2472" s="116">
        <v>4824750</v>
      </c>
      <c r="K2472" s="116">
        <v>0</v>
      </c>
      <c r="L2472" s="116">
        <v>0</v>
      </c>
      <c r="M2472" s="116">
        <v>0</v>
      </c>
      <c r="N2472" s="116">
        <v>0</v>
      </c>
      <c r="O2472" s="116">
        <v>0</v>
      </c>
      <c r="P2472" s="120">
        <v>0</v>
      </c>
      <c r="Q2472" s="27" t="str">
        <f>IF(G2472="01 Jan 1900","Unregistered","Registered")</f>
        <v>Registered</v>
      </c>
      <c r="R2472" s="121">
        <f>I2472/H2472</f>
        <v>1</v>
      </c>
      <c r="T2472" s="117">
        <f t="shared" si="171"/>
        <v>0</v>
      </c>
      <c r="U2472" s="117">
        <f t="shared" si="172"/>
        <v>0</v>
      </c>
    </row>
    <row r="2473" spans="1:21" x14ac:dyDescent="0.3">
      <c r="A2473" s="114">
        <v>6040</v>
      </c>
      <c r="B2473" s="114" t="s">
        <v>391</v>
      </c>
      <c r="C2473" s="114" t="s">
        <v>68</v>
      </c>
      <c r="D2473" s="114" t="s">
        <v>7044</v>
      </c>
      <c r="E2473" s="114" t="s">
        <v>7042</v>
      </c>
      <c r="F2473" s="115">
        <v>44253</v>
      </c>
      <c r="G2473" s="114" t="s">
        <v>5499</v>
      </c>
      <c r="H2473" s="116">
        <v>4662000</v>
      </c>
      <c r="I2473" s="116">
        <v>4662000</v>
      </c>
      <c r="J2473" s="116">
        <v>4662000</v>
      </c>
      <c r="K2473" s="116">
        <v>0</v>
      </c>
      <c r="L2473" s="116">
        <v>0</v>
      </c>
      <c r="M2473" s="116">
        <v>0</v>
      </c>
      <c r="N2473" s="116">
        <v>0</v>
      </c>
      <c r="O2473" s="116">
        <v>0</v>
      </c>
      <c r="P2473" s="120">
        <v>0</v>
      </c>
      <c r="Q2473" s="27" t="str">
        <f>IF(G2473="01 Jan 1900","Unregistered","Registered")</f>
        <v>Registered</v>
      </c>
      <c r="R2473" s="121">
        <f>I2473/H2473</f>
        <v>1</v>
      </c>
      <c r="T2473" s="117">
        <f t="shared" si="171"/>
        <v>0</v>
      </c>
      <c r="U2473" s="117">
        <f t="shared" si="172"/>
        <v>0</v>
      </c>
    </row>
    <row r="2474" spans="1:21" x14ac:dyDescent="0.3">
      <c r="A2474" s="114">
        <v>6041</v>
      </c>
      <c r="B2474" s="114" t="s">
        <v>391</v>
      </c>
      <c r="C2474" s="114" t="s">
        <v>68</v>
      </c>
      <c r="D2474" s="114" t="s">
        <v>7045</v>
      </c>
      <c r="E2474" s="114" t="s">
        <v>7046</v>
      </c>
      <c r="F2474" s="115">
        <v>44833</v>
      </c>
      <c r="G2474" s="114" t="s">
        <v>2885</v>
      </c>
      <c r="H2474" s="116">
        <v>4920000</v>
      </c>
      <c r="I2474" s="116">
        <v>4920000</v>
      </c>
      <c r="J2474" s="116">
        <v>4920000</v>
      </c>
      <c r="K2474" s="116">
        <v>0</v>
      </c>
      <c r="L2474" s="116">
        <v>0</v>
      </c>
      <c r="M2474" s="116">
        <v>0</v>
      </c>
      <c r="N2474" s="116">
        <v>0</v>
      </c>
      <c r="O2474" s="116">
        <v>0</v>
      </c>
      <c r="P2474" s="120">
        <v>0</v>
      </c>
      <c r="Q2474" s="27" t="str">
        <f>IF(G2474="01 Jan 1900","Unregistered","Registered")</f>
        <v>Registered</v>
      </c>
      <c r="R2474" s="121">
        <f>I2474/H2474</f>
        <v>1</v>
      </c>
      <c r="T2474" s="117">
        <f t="shared" si="171"/>
        <v>0</v>
      </c>
      <c r="U2474" s="117">
        <f t="shared" si="172"/>
        <v>0</v>
      </c>
    </row>
    <row r="2475" spans="1:21" x14ac:dyDescent="0.3">
      <c r="A2475" s="114">
        <v>6042</v>
      </c>
      <c r="B2475" s="114" t="s">
        <v>391</v>
      </c>
      <c r="C2475" s="114" t="s">
        <v>68</v>
      </c>
      <c r="D2475" s="114" t="s">
        <v>7047</v>
      </c>
      <c r="E2475" s="114" t="s">
        <v>7048</v>
      </c>
      <c r="F2475" s="115">
        <v>44142</v>
      </c>
      <c r="G2475" s="114" t="s">
        <v>5401</v>
      </c>
      <c r="H2475" s="116">
        <v>6018000</v>
      </c>
      <c r="I2475" s="116">
        <v>6018000</v>
      </c>
      <c r="J2475" s="116">
        <v>6018000</v>
      </c>
      <c r="K2475" s="116">
        <v>0</v>
      </c>
      <c r="L2475" s="116">
        <v>0</v>
      </c>
      <c r="M2475" s="116">
        <v>0</v>
      </c>
      <c r="N2475" s="116">
        <v>0</v>
      </c>
      <c r="O2475" s="116">
        <v>0</v>
      </c>
      <c r="P2475" s="120">
        <v>0</v>
      </c>
      <c r="Q2475" s="27" t="str">
        <f>IF(G2475="01 Jan 1900","Unregistered","Registered")</f>
        <v>Registered</v>
      </c>
      <c r="R2475" s="121">
        <f>I2475/H2475</f>
        <v>1</v>
      </c>
      <c r="T2475" s="117">
        <f t="shared" si="171"/>
        <v>0</v>
      </c>
      <c r="U2475" s="117">
        <f t="shared" si="172"/>
        <v>0</v>
      </c>
    </row>
    <row r="2476" spans="1:21" x14ac:dyDescent="0.3">
      <c r="A2476" s="114">
        <v>6043</v>
      </c>
      <c r="B2476" s="114" t="s">
        <v>391</v>
      </c>
      <c r="C2476" s="114" t="s">
        <v>68</v>
      </c>
      <c r="D2476" s="114" t="s">
        <v>7049</v>
      </c>
      <c r="E2476" s="114" t="s">
        <v>7050</v>
      </c>
      <c r="F2476" s="115">
        <v>44279</v>
      </c>
      <c r="G2476" s="114" t="s">
        <v>1892</v>
      </c>
      <c r="H2476" s="116">
        <v>10060000</v>
      </c>
      <c r="I2476" s="116">
        <v>10060000</v>
      </c>
      <c r="J2476" s="116">
        <v>10060000</v>
      </c>
      <c r="K2476" s="116">
        <v>0</v>
      </c>
      <c r="L2476" s="116">
        <v>0</v>
      </c>
      <c r="M2476" s="116">
        <v>0</v>
      </c>
      <c r="N2476" s="116">
        <v>0</v>
      </c>
      <c r="O2476" s="116">
        <v>0</v>
      </c>
      <c r="P2476" s="120">
        <v>0</v>
      </c>
      <c r="Q2476" s="27" t="str">
        <f>IF(G2476="01 Jan 1900","Unregistered","Registered")</f>
        <v>Registered</v>
      </c>
      <c r="R2476" s="121">
        <f>I2476/H2476</f>
        <v>1</v>
      </c>
      <c r="T2476" s="117">
        <f t="shared" si="171"/>
        <v>0</v>
      </c>
      <c r="U2476" s="117">
        <f t="shared" si="172"/>
        <v>0</v>
      </c>
    </row>
    <row r="2477" spans="1:21" x14ac:dyDescent="0.3">
      <c r="A2477" s="114">
        <v>6044</v>
      </c>
      <c r="B2477" s="114" t="s">
        <v>391</v>
      </c>
      <c r="C2477" s="114" t="s">
        <v>68</v>
      </c>
      <c r="D2477" s="114" t="s">
        <v>7051</v>
      </c>
      <c r="E2477" s="114" t="s">
        <v>7052</v>
      </c>
      <c r="F2477" s="115">
        <v>44469</v>
      </c>
      <c r="G2477" s="114" t="s">
        <v>5508</v>
      </c>
      <c r="H2477" s="116">
        <v>8143000</v>
      </c>
      <c r="I2477" s="116">
        <v>8143000</v>
      </c>
      <c r="J2477" s="116">
        <v>8143000</v>
      </c>
      <c r="K2477" s="116">
        <v>0</v>
      </c>
      <c r="L2477" s="116">
        <v>0</v>
      </c>
      <c r="M2477" s="116">
        <v>0</v>
      </c>
      <c r="N2477" s="116">
        <v>0</v>
      </c>
      <c r="O2477" s="116">
        <v>0</v>
      </c>
      <c r="P2477" s="120">
        <v>0</v>
      </c>
      <c r="Q2477" s="27" t="str">
        <f>IF(G2477="01 Jan 1900","Unregistered","Registered")</f>
        <v>Registered</v>
      </c>
      <c r="R2477" s="121">
        <f>I2477/H2477</f>
        <v>1</v>
      </c>
      <c r="T2477" s="117">
        <f t="shared" si="171"/>
        <v>0</v>
      </c>
      <c r="U2477" s="117">
        <f t="shared" si="172"/>
        <v>0</v>
      </c>
    </row>
    <row r="2478" spans="1:21" x14ac:dyDescent="0.3">
      <c r="A2478" s="114">
        <v>6045</v>
      </c>
      <c r="B2478" s="114" t="s">
        <v>391</v>
      </c>
      <c r="C2478" s="114" t="s">
        <v>68</v>
      </c>
      <c r="D2478" s="114" t="s">
        <v>7053</v>
      </c>
      <c r="E2478" s="114" t="s">
        <v>7054</v>
      </c>
      <c r="F2478" s="115">
        <v>44635</v>
      </c>
      <c r="G2478" s="114" t="s">
        <v>5094</v>
      </c>
      <c r="H2478" s="116">
        <v>8800000</v>
      </c>
      <c r="I2478" s="116">
        <v>8800000</v>
      </c>
      <c r="J2478" s="116">
        <v>8800000</v>
      </c>
      <c r="K2478" s="116">
        <v>0</v>
      </c>
      <c r="L2478" s="116">
        <v>0</v>
      </c>
      <c r="M2478" s="116">
        <v>0</v>
      </c>
      <c r="N2478" s="116">
        <v>0</v>
      </c>
      <c r="O2478" s="116">
        <v>0</v>
      </c>
      <c r="P2478" s="120">
        <v>0</v>
      </c>
      <c r="Q2478" s="27" t="str">
        <f>IF(G2478="01 Jan 1900","Unregistered","Registered")</f>
        <v>Registered</v>
      </c>
      <c r="R2478" s="121">
        <f>I2478/H2478</f>
        <v>1</v>
      </c>
      <c r="T2478" s="117">
        <f t="shared" si="171"/>
        <v>0</v>
      </c>
      <c r="U2478" s="117">
        <f t="shared" si="172"/>
        <v>0</v>
      </c>
    </row>
    <row r="2479" spans="1:21" x14ac:dyDescent="0.3">
      <c r="A2479" s="114">
        <v>6046</v>
      </c>
      <c r="B2479" s="114" t="s">
        <v>391</v>
      </c>
      <c r="C2479" s="114" t="s">
        <v>68</v>
      </c>
      <c r="D2479" s="114" t="s">
        <v>7055</v>
      </c>
      <c r="E2479" s="114" t="s">
        <v>7056</v>
      </c>
      <c r="F2479" s="115">
        <v>44104</v>
      </c>
      <c r="G2479" s="114" t="s">
        <v>5446</v>
      </c>
      <c r="H2479" s="116">
        <v>6200000</v>
      </c>
      <c r="I2479" s="116">
        <v>6200000</v>
      </c>
      <c r="J2479" s="116">
        <v>6200000</v>
      </c>
      <c r="K2479" s="116">
        <v>0</v>
      </c>
      <c r="L2479" s="116">
        <v>0</v>
      </c>
      <c r="M2479" s="116">
        <v>0</v>
      </c>
      <c r="N2479" s="116">
        <v>0</v>
      </c>
      <c r="O2479" s="116">
        <v>0</v>
      </c>
      <c r="P2479" s="120">
        <v>0</v>
      </c>
      <c r="Q2479" s="27" t="str">
        <f>IF(G2479="01 Jan 1900","Unregistered","Registered")</f>
        <v>Registered</v>
      </c>
      <c r="R2479" s="121">
        <f>I2479/H2479</f>
        <v>1</v>
      </c>
      <c r="T2479" s="117">
        <f t="shared" si="171"/>
        <v>0</v>
      </c>
      <c r="U2479" s="117">
        <f t="shared" si="172"/>
        <v>0</v>
      </c>
    </row>
    <row r="2480" spans="1:21" x14ac:dyDescent="0.3">
      <c r="A2480" s="114">
        <v>6047</v>
      </c>
      <c r="B2480" s="114" t="s">
        <v>391</v>
      </c>
      <c r="C2480" s="114" t="s">
        <v>68</v>
      </c>
      <c r="D2480" s="114" t="s">
        <v>7057</v>
      </c>
      <c r="E2480" s="114" t="s">
        <v>4770</v>
      </c>
      <c r="F2480" s="115">
        <v>44129</v>
      </c>
      <c r="G2480" s="114" t="s">
        <v>1870</v>
      </c>
      <c r="H2480" s="116">
        <v>6400000</v>
      </c>
      <c r="I2480" s="116">
        <v>6400000</v>
      </c>
      <c r="J2480" s="116">
        <v>6400000</v>
      </c>
      <c r="K2480" s="116">
        <v>0</v>
      </c>
      <c r="L2480" s="116">
        <v>0</v>
      </c>
      <c r="M2480" s="116">
        <v>0</v>
      </c>
      <c r="N2480" s="116">
        <v>0</v>
      </c>
      <c r="O2480" s="116">
        <v>0</v>
      </c>
      <c r="P2480" s="120">
        <v>0</v>
      </c>
      <c r="Q2480" s="27" t="str">
        <f>IF(G2480="01 Jan 1900","Unregistered","Registered")</f>
        <v>Registered</v>
      </c>
      <c r="R2480" s="121">
        <f>I2480/H2480</f>
        <v>1</v>
      </c>
      <c r="T2480" s="117">
        <f t="shared" si="171"/>
        <v>0</v>
      </c>
      <c r="U2480" s="117">
        <f t="shared" si="172"/>
        <v>0</v>
      </c>
    </row>
    <row r="2481" spans="1:29" x14ac:dyDescent="0.3">
      <c r="A2481" s="114">
        <v>6048</v>
      </c>
      <c r="B2481" s="114" t="s">
        <v>391</v>
      </c>
      <c r="C2481" s="114" t="s">
        <v>68</v>
      </c>
      <c r="D2481" s="114" t="s">
        <v>7058</v>
      </c>
      <c r="E2481" s="114" t="s">
        <v>7059</v>
      </c>
      <c r="F2481" s="115">
        <v>44167</v>
      </c>
      <c r="G2481" s="114" t="s">
        <v>5503</v>
      </c>
      <c r="H2481" s="116">
        <v>6443869</v>
      </c>
      <c r="I2481" s="116">
        <v>6443869</v>
      </c>
      <c r="J2481" s="116">
        <v>6443869</v>
      </c>
      <c r="K2481" s="116">
        <v>0</v>
      </c>
      <c r="L2481" s="116">
        <v>0</v>
      </c>
      <c r="M2481" s="116">
        <v>0</v>
      </c>
      <c r="N2481" s="116">
        <v>0</v>
      </c>
      <c r="O2481" s="116">
        <v>0</v>
      </c>
      <c r="P2481" s="120">
        <v>0</v>
      </c>
      <c r="Q2481" s="27" t="str">
        <f>IF(G2481="01 Jan 1900","Unregistered","Registered")</f>
        <v>Registered</v>
      </c>
      <c r="R2481" s="121">
        <f>I2481/H2481</f>
        <v>1</v>
      </c>
      <c r="T2481" s="117">
        <f t="shared" si="171"/>
        <v>0</v>
      </c>
      <c r="U2481" s="117">
        <f t="shared" si="172"/>
        <v>0</v>
      </c>
    </row>
    <row r="2482" spans="1:29" s="101" customFormat="1" x14ac:dyDescent="0.3">
      <c r="A2482" s="114">
        <v>6049</v>
      </c>
      <c r="B2482" s="114" t="s">
        <v>391</v>
      </c>
      <c r="C2482" s="114" t="s">
        <v>68</v>
      </c>
      <c r="D2482" s="114" t="s">
        <v>7060</v>
      </c>
      <c r="E2482" s="114" t="s">
        <v>7061</v>
      </c>
      <c r="F2482" s="115">
        <v>45071</v>
      </c>
      <c r="G2482" s="114" t="s">
        <v>3125</v>
      </c>
      <c r="H2482" s="116">
        <v>9900000</v>
      </c>
      <c r="I2482" s="116">
        <v>9900000</v>
      </c>
      <c r="J2482" s="116">
        <v>9900000</v>
      </c>
      <c r="K2482" s="116">
        <v>0</v>
      </c>
      <c r="L2482" s="116">
        <v>0</v>
      </c>
      <c r="M2482" s="116">
        <v>0</v>
      </c>
      <c r="N2482" s="116">
        <v>0</v>
      </c>
      <c r="O2482" s="116">
        <v>0</v>
      </c>
      <c r="P2482" s="120">
        <v>0</v>
      </c>
      <c r="Q2482" s="27" t="str">
        <f>IF(G2482="01 Jan 1900","Unregistered","Registered")</f>
        <v>Registered</v>
      </c>
      <c r="R2482" s="121">
        <f>I2482/H2482</f>
        <v>1</v>
      </c>
      <c r="S2482" s="118"/>
      <c r="T2482" s="117">
        <f t="shared" si="171"/>
        <v>0</v>
      </c>
      <c r="U2482" s="117">
        <f t="shared" si="172"/>
        <v>0</v>
      </c>
      <c r="V2482" s="118"/>
      <c r="W2482" s="118"/>
      <c r="X2482" s="118"/>
      <c r="Y2482" s="118"/>
      <c r="Z2482" s="118"/>
      <c r="AA2482" s="118"/>
      <c r="AB2482" s="118"/>
      <c r="AC2482" s="118"/>
    </row>
    <row r="2483" spans="1:29" x14ac:dyDescent="0.3">
      <c r="A2483" s="114">
        <v>6050</v>
      </c>
      <c r="B2483" s="114" t="s">
        <v>391</v>
      </c>
      <c r="C2483" s="114" t="s">
        <v>68</v>
      </c>
      <c r="D2483" s="114" t="s">
        <v>7062</v>
      </c>
      <c r="E2483" s="114" t="s">
        <v>7063</v>
      </c>
      <c r="F2483" s="115">
        <v>44277</v>
      </c>
      <c r="G2483" s="114" t="s">
        <v>1892</v>
      </c>
      <c r="H2483" s="116">
        <v>6700000</v>
      </c>
      <c r="I2483" s="116">
        <v>6700000</v>
      </c>
      <c r="J2483" s="116">
        <v>6700000</v>
      </c>
      <c r="K2483" s="116">
        <v>0</v>
      </c>
      <c r="L2483" s="116">
        <v>0</v>
      </c>
      <c r="M2483" s="116">
        <v>0</v>
      </c>
      <c r="N2483" s="116">
        <v>0</v>
      </c>
      <c r="O2483" s="116">
        <v>0</v>
      </c>
      <c r="P2483" s="120">
        <v>0</v>
      </c>
      <c r="Q2483" s="27" t="str">
        <f>IF(G2483="01 Jan 1900","Unregistered","Registered")</f>
        <v>Registered</v>
      </c>
      <c r="R2483" s="121">
        <f>I2483/H2483</f>
        <v>1</v>
      </c>
      <c r="T2483" s="117">
        <f t="shared" si="171"/>
        <v>0</v>
      </c>
      <c r="U2483" s="117">
        <f t="shared" si="172"/>
        <v>0</v>
      </c>
    </row>
    <row r="2484" spans="1:29" x14ac:dyDescent="0.3">
      <c r="A2484" s="114">
        <v>6051</v>
      </c>
      <c r="B2484" s="114" t="s">
        <v>391</v>
      </c>
      <c r="C2484" s="114" t="s">
        <v>68</v>
      </c>
      <c r="D2484" s="114" t="s">
        <v>7064</v>
      </c>
      <c r="E2484" s="114" t="s">
        <v>7065</v>
      </c>
      <c r="F2484" s="115">
        <v>45138</v>
      </c>
      <c r="G2484" s="114" t="s">
        <v>3056</v>
      </c>
      <c r="H2484" s="116">
        <v>8000000</v>
      </c>
      <c r="I2484" s="116">
        <v>8000000</v>
      </c>
      <c r="J2484" s="116">
        <v>8000000</v>
      </c>
      <c r="K2484" s="116">
        <v>0</v>
      </c>
      <c r="L2484" s="116">
        <v>0</v>
      </c>
      <c r="M2484" s="116">
        <v>0</v>
      </c>
      <c r="N2484" s="116">
        <v>0</v>
      </c>
      <c r="O2484" s="116">
        <v>0</v>
      </c>
      <c r="P2484" s="120">
        <v>0</v>
      </c>
      <c r="Q2484" s="27" t="str">
        <f>IF(G2484="01 Jan 1900","Unregistered","Registered")</f>
        <v>Registered</v>
      </c>
      <c r="R2484" s="121">
        <f>I2484/H2484</f>
        <v>1</v>
      </c>
      <c r="T2484" s="117">
        <f t="shared" si="171"/>
        <v>0</v>
      </c>
      <c r="U2484" s="117">
        <f t="shared" si="172"/>
        <v>0</v>
      </c>
    </row>
    <row r="2485" spans="1:29" x14ac:dyDescent="0.3">
      <c r="A2485" s="114">
        <v>6052</v>
      </c>
      <c r="B2485" s="114" t="s">
        <v>391</v>
      </c>
      <c r="C2485" s="114" t="s">
        <v>68</v>
      </c>
      <c r="D2485" s="114" t="s">
        <v>7066</v>
      </c>
      <c r="E2485" s="114" t="s">
        <v>7067</v>
      </c>
      <c r="F2485" s="115">
        <v>44167</v>
      </c>
      <c r="G2485" s="114" t="s">
        <v>4070</v>
      </c>
      <c r="H2485" s="116">
        <v>5598000</v>
      </c>
      <c r="I2485" s="116">
        <v>5598000</v>
      </c>
      <c r="J2485" s="116">
        <v>5598000</v>
      </c>
      <c r="K2485" s="116">
        <v>0</v>
      </c>
      <c r="L2485" s="116">
        <v>0</v>
      </c>
      <c r="M2485" s="116">
        <v>0</v>
      </c>
      <c r="N2485" s="116">
        <v>0</v>
      </c>
      <c r="O2485" s="116">
        <v>0</v>
      </c>
      <c r="P2485" s="120">
        <v>0</v>
      </c>
      <c r="Q2485" s="27" t="str">
        <f>IF(G2485="01 Jan 1900","Unregistered","Registered")</f>
        <v>Registered</v>
      </c>
      <c r="R2485" s="121">
        <f>I2485/H2485</f>
        <v>1</v>
      </c>
      <c r="T2485" s="117">
        <f t="shared" si="171"/>
        <v>0</v>
      </c>
      <c r="U2485" s="117">
        <f t="shared" si="172"/>
        <v>0</v>
      </c>
    </row>
    <row r="2486" spans="1:29" x14ac:dyDescent="0.3">
      <c r="A2486" s="114">
        <v>6053</v>
      </c>
      <c r="B2486" s="114" t="s">
        <v>391</v>
      </c>
      <c r="C2486" s="114" t="s">
        <v>68</v>
      </c>
      <c r="D2486" s="114" t="s">
        <v>7068</v>
      </c>
      <c r="E2486" s="114" t="s">
        <v>6559</v>
      </c>
      <c r="F2486" s="115">
        <v>44188</v>
      </c>
      <c r="G2486" s="114" t="s">
        <v>1351</v>
      </c>
      <c r="H2486" s="116">
        <v>6300000</v>
      </c>
      <c r="I2486" s="116">
        <v>6300000</v>
      </c>
      <c r="J2486" s="116">
        <v>6300000</v>
      </c>
      <c r="K2486" s="116">
        <v>0</v>
      </c>
      <c r="L2486" s="116">
        <v>0</v>
      </c>
      <c r="M2486" s="116">
        <v>0</v>
      </c>
      <c r="N2486" s="116">
        <v>0</v>
      </c>
      <c r="O2486" s="116">
        <v>0</v>
      </c>
      <c r="P2486" s="120">
        <v>0</v>
      </c>
      <c r="Q2486" s="27" t="str">
        <f>IF(G2486="01 Jan 1900","Unregistered","Registered")</f>
        <v>Registered</v>
      </c>
      <c r="R2486" s="121">
        <f>I2486/H2486</f>
        <v>1</v>
      </c>
      <c r="T2486" s="117">
        <f t="shared" si="171"/>
        <v>0</v>
      </c>
      <c r="U2486" s="117">
        <f t="shared" si="172"/>
        <v>0</v>
      </c>
    </row>
    <row r="2487" spans="1:29" x14ac:dyDescent="0.3">
      <c r="A2487" s="114">
        <v>6054</v>
      </c>
      <c r="B2487" s="114" t="s">
        <v>391</v>
      </c>
      <c r="C2487" s="114" t="s">
        <v>68</v>
      </c>
      <c r="D2487" s="114" t="s">
        <v>7069</v>
      </c>
      <c r="E2487" s="114" t="s">
        <v>6507</v>
      </c>
      <c r="F2487" s="115">
        <v>44170</v>
      </c>
      <c r="G2487" s="114" t="s">
        <v>5453</v>
      </c>
      <c r="H2487" s="116">
        <v>8268000</v>
      </c>
      <c r="I2487" s="116">
        <v>8268000</v>
      </c>
      <c r="J2487" s="116">
        <v>8268000</v>
      </c>
      <c r="K2487" s="116">
        <v>0</v>
      </c>
      <c r="L2487" s="116">
        <v>0</v>
      </c>
      <c r="M2487" s="116">
        <v>0</v>
      </c>
      <c r="N2487" s="116">
        <v>0</v>
      </c>
      <c r="O2487" s="116">
        <v>0</v>
      </c>
      <c r="P2487" s="120">
        <v>0</v>
      </c>
      <c r="Q2487" s="27" t="str">
        <f>IF(G2487="01 Jan 1900","Unregistered","Registered")</f>
        <v>Registered</v>
      </c>
      <c r="R2487" s="121">
        <f>I2487/H2487</f>
        <v>1</v>
      </c>
      <c r="T2487" s="117">
        <f t="shared" si="171"/>
        <v>0</v>
      </c>
      <c r="U2487" s="117">
        <f t="shared" si="172"/>
        <v>0</v>
      </c>
    </row>
    <row r="2488" spans="1:29" x14ac:dyDescent="0.3">
      <c r="A2488" s="114">
        <v>6055</v>
      </c>
      <c r="B2488" s="114" t="s">
        <v>391</v>
      </c>
      <c r="C2488" s="114" t="s">
        <v>68</v>
      </c>
      <c r="D2488" s="114" t="s">
        <v>7070</v>
      </c>
      <c r="E2488" s="114" t="s">
        <v>6507</v>
      </c>
      <c r="F2488" s="115">
        <v>44170</v>
      </c>
      <c r="G2488" s="114" t="s">
        <v>5453</v>
      </c>
      <c r="H2488" s="116">
        <v>8268000</v>
      </c>
      <c r="I2488" s="116">
        <v>8268000</v>
      </c>
      <c r="J2488" s="116">
        <v>8268000</v>
      </c>
      <c r="K2488" s="116">
        <v>0</v>
      </c>
      <c r="L2488" s="116">
        <v>0</v>
      </c>
      <c r="M2488" s="116">
        <v>0</v>
      </c>
      <c r="N2488" s="116">
        <v>0</v>
      </c>
      <c r="O2488" s="116">
        <v>0</v>
      </c>
      <c r="P2488" s="120">
        <v>0</v>
      </c>
      <c r="Q2488" s="27" t="str">
        <f>IF(G2488="01 Jan 1900","Unregistered","Registered")</f>
        <v>Registered</v>
      </c>
      <c r="R2488" s="121">
        <f>I2488/H2488</f>
        <v>1</v>
      </c>
      <c r="T2488" s="117">
        <f t="shared" si="171"/>
        <v>0</v>
      </c>
      <c r="U2488" s="117">
        <f t="shared" si="172"/>
        <v>0</v>
      </c>
    </row>
    <row r="2489" spans="1:29" x14ac:dyDescent="0.3">
      <c r="A2489" s="114">
        <v>6056</v>
      </c>
      <c r="B2489" s="114" t="s">
        <v>391</v>
      </c>
      <c r="C2489" s="114" t="s">
        <v>68</v>
      </c>
      <c r="D2489" s="114" t="s">
        <v>7071</v>
      </c>
      <c r="E2489" s="114" t="s">
        <v>7072</v>
      </c>
      <c r="F2489" s="115">
        <v>44137</v>
      </c>
      <c r="G2489" s="114" t="s">
        <v>4844</v>
      </c>
      <c r="H2489" s="116">
        <v>6246000</v>
      </c>
      <c r="I2489" s="116">
        <v>6246000</v>
      </c>
      <c r="J2489" s="116">
        <v>6246000</v>
      </c>
      <c r="K2489" s="116">
        <v>0</v>
      </c>
      <c r="L2489" s="116">
        <v>0</v>
      </c>
      <c r="M2489" s="116">
        <v>0</v>
      </c>
      <c r="N2489" s="116">
        <v>0</v>
      </c>
      <c r="O2489" s="116">
        <v>0</v>
      </c>
      <c r="P2489" s="120">
        <v>0</v>
      </c>
      <c r="Q2489" s="27" t="str">
        <f>IF(G2489="01 Jan 1900","Unregistered","Registered")</f>
        <v>Registered</v>
      </c>
      <c r="R2489" s="121">
        <f>I2489/H2489</f>
        <v>1</v>
      </c>
      <c r="T2489" s="117">
        <f t="shared" si="171"/>
        <v>0</v>
      </c>
      <c r="U2489" s="117">
        <f t="shared" si="172"/>
        <v>0</v>
      </c>
    </row>
    <row r="2490" spans="1:29" x14ac:dyDescent="0.3">
      <c r="A2490" s="114">
        <v>6057</v>
      </c>
      <c r="B2490" s="114" t="s">
        <v>391</v>
      </c>
      <c r="C2490" s="114" t="s">
        <v>68</v>
      </c>
      <c r="D2490" s="114" t="s">
        <v>7073</v>
      </c>
      <c r="E2490" s="114" t="s">
        <v>7074</v>
      </c>
      <c r="F2490" s="115">
        <v>44137</v>
      </c>
      <c r="G2490" s="114" t="s">
        <v>4844</v>
      </c>
      <c r="H2490" s="116">
        <v>6420000</v>
      </c>
      <c r="I2490" s="116">
        <v>6420000</v>
      </c>
      <c r="J2490" s="116">
        <v>6420000</v>
      </c>
      <c r="K2490" s="116">
        <v>0</v>
      </c>
      <c r="L2490" s="116">
        <v>0</v>
      </c>
      <c r="M2490" s="116">
        <v>0</v>
      </c>
      <c r="N2490" s="116">
        <v>0</v>
      </c>
      <c r="O2490" s="116">
        <v>0</v>
      </c>
      <c r="P2490" s="120">
        <v>0</v>
      </c>
      <c r="Q2490" s="27" t="str">
        <f>IF(G2490="01 Jan 1900","Unregistered","Registered")</f>
        <v>Registered</v>
      </c>
      <c r="R2490" s="121">
        <f>I2490/H2490</f>
        <v>1</v>
      </c>
      <c r="T2490" s="117">
        <f t="shared" si="171"/>
        <v>0</v>
      </c>
      <c r="U2490" s="117">
        <f t="shared" si="172"/>
        <v>0</v>
      </c>
    </row>
    <row r="2491" spans="1:29" x14ac:dyDescent="0.3">
      <c r="A2491" s="114">
        <v>6058</v>
      </c>
      <c r="B2491" s="114" t="s">
        <v>391</v>
      </c>
      <c r="C2491" s="114" t="s">
        <v>68</v>
      </c>
      <c r="D2491" s="114" t="s">
        <v>7075</v>
      </c>
      <c r="E2491" s="114" t="s">
        <v>1735</v>
      </c>
      <c r="F2491" s="115">
        <v>44180</v>
      </c>
      <c r="G2491" s="114" t="s">
        <v>1736</v>
      </c>
      <c r="H2491" s="116">
        <v>10395000</v>
      </c>
      <c r="I2491" s="116">
        <v>10395000</v>
      </c>
      <c r="J2491" s="116">
        <v>10395000</v>
      </c>
      <c r="K2491" s="116">
        <v>0</v>
      </c>
      <c r="L2491" s="116">
        <v>0</v>
      </c>
      <c r="M2491" s="116">
        <v>0</v>
      </c>
      <c r="N2491" s="116">
        <v>0</v>
      </c>
      <c r="O2491" s="116">
        <v>0</v>
      </c>
      <c r="P2491" s="120">
        <v>0</v>
      </c>
      <c r="Q2491" s="27" t="str">
        <f>IF(G2491="01 Jan 1900","Unregistered","Registered")</f>
        <v>Registered</v>
      </c>
      <c r="R2491" s="121">
        <f>I2491/H2491</f>
        <v>1</v>
      </c>
      <c r="T2491" s="117">
        <f t="shared" si="171"/>
        <v>0</v>
      </c>
      <c r="U2491" s="117">
        <f t="shared" si="172"/>
        <v>0</v>
      </c>
    </row>
    <row r="2492" spans="1:29" x14ac:dyDescent="0.3">
      <c r="A2492" s="114">
        <v>6059</v>
      </c>
      <c r="B2492" s="114" t="s">
        <v>391</v>
      </c>
      <c r="C2492" s="114" t="s">
        <v>68</v>
      </c>
      <c r="D2492" s="114" t="s">
        <v>7076</v>
      </c>
      <c r="E2492" s="114" t="s">
        <v>7077</v>
      </c>
      <c r="F2492" s="115">
        <v>44221</v>
      </c>
      <c r="G2492" s="114" t="s">
        <v>7078</v>
      </c>
      <c r="H2492" s="116">
        <v>11418000</v>
      </c>
      <c r="I2492" s="116">
        <v>11418000</v>
      </c>
      <c r="J2492" s="116">
        <v>11418000</v>
      </c>
      <c r="K2492" s="116">
        <v>0</v>
      </c>
      <c r="L2492" s="116">
        <v>0</v>
      </c>
      <c r="M2492" s="116">
        <v>0</v>
      </c>
      <c r="N2492" s="116">
        <v>0</v>
      </c>
      <c r="O2492" s="116">
        <v>0</v>
      </c>
      <c r="P2492" s="120">
        <v>0</v>
      </c>
      <c r="Q2492" s="27" t="str">
        <f>IF(G2492="01 Jan 1900","Unregistered","Registered")</f>
        <v>Registered</v>
      </c>
      <c r="R2492" s="121">
        <f>I2492/H2492</f>
        <v>1</v>
      </c>
      <c r="T2492" s="117">
        <f t="shared" si="171"/>
        <v>0</v>
      </c>
      <c r="U2492" s="117">
        <f t="shared" si="172"/>
        <v>0</v>
      </c>
    </row>
    <row r="2493" spans="1:29" x14ac:dyDescent="0.3">
      <c r="A2493" s="114">
        <v>6060</v>
      </c>
      <c r="B2493" s="114" t="s">
        <v>391</v>
      </c>
      <c r="C2493" s="114" t="s">
        <v>68</v>
      </c>
      <c r="D2493" s="114" t="s">
        <v>7079</v>
      </c>
      <c r="E2493" s="114" t="s">
        <v>7080</v>
      </c>
      <c r="F2493" s="115">
        <v>44142</v>
      </c>
      <c r="G2493" s="114" t="s">
        <v>5397</v>
      </c>
      <c r="H2493" s="116">
        <v>8058000</v>
      </c>
      <c r="I2493" s="116">
        <v>8058000</v>
      </c>
      <c r="J2493" s="116">
        <v>8058000</v>
      </c>
      <c r="K2493" s="116">
        <v>0</v>
      </c>
      <c r="L2493" s="116">
        <v>0</v>
      </c>
      <c r="M2493" s="116">
        <v>0</v>
      </c>
      <c r="N2493" s="116">
        <v>0</v>
      </c>
      <c r="O2493" s="116">
        <v>0</v>
      </c>
      <c r="P2493" s="120">
        <v>0</v>
      </c>
      <c r="Q2493" s="27" t="str">
        <f>IF(G2493="01 Jan 1900","Unregistered","Registered")</f>
        <v>Registered</v>
      </c>
      <c r="R2493" s="121">
        <f>I2493/H2493</f>
        <v>1</v>
      </c>
      <c r="T2493" s="117">
        <f t="shared" si="171"/>
        <v>0</v>
      </c>
      <c r="U2493" s="117">
        <f t="shared" si="172"/>
        <v>0</v>
      </c>
    </row>
    <row r="2494" spans="1:29" x14ac:dyDescent="0.3">
      <c r="A2494" s="114">
        <v>6061</v>
      </c>
      <c r="B2494" s="114" t="s">
        <v>391</v>
      </c>
      <c r="C2494" s="114" t="s">
        <v>68</v>
      </c>
      <c r="D2494" s="114" t="s">
        <v>7081</v>
      </c>
      <c r="E2494" s="114" t="s">
        <v>7082</v>
      </c>
      <c r="F2494" s="115">
        <v>44142</v>
      </c>
      <c r="G2494" s="114" t="s">
        <v>2057</v>
      </c>
      <c r="H2494" s="116">
        <v>8022000</v>
      </c>
      <c r="I2494" s="116">
        <v>8022000</v>
      </c>
      <c r="J2494" s="116">
        <v>8022000</v>
      </c>
      <c r="K2494" s="116">
        <v>0</v>
      </c>
      <c r="L2494" s="116">
        <v>0</v>
      </c>
      <c r="M2494" s="116">
        <v>0</v>
      </c>
      <c r="N2494" s="116">
        <v>0</v>
      </c>
      <c r="O2494" s="116">
        <v>0</v>
      </c>
      <c r="P2494" s="120">
        <v>0</v>
      </c>
      <c r="Q2494" s="27" t="str">
        <f>IF(G2494="01 Jan 1900","Unregistered","Registered")</f>
        <v>Registered</v>
      </c>
      <c r="R2494" s="121">
        <f>I2494/H2494</f>
        <v>1</v>
      </c>
      <c r="T2494" s="117">
        <f t="shared" si="171"/>
        <v>0</v>
      </c>
      <c r="U2494" s="117">
        <f t="shared" si="172"/>
        <v>0</v>
      </c>
    </row>
    <row r="2495" spans="1:29" x14ac:dyDescent="0.3">
      <c r="A2495" s="114">
        <v>6062</v>
      </c>
      <c r="B2495" s="114" t="s">
        <v>391</v>
      </c>
      <c r="C2495" s="114" t="s">
        <v>68</v>
      </c>
      <c r="D2495" s="114" t="s">
        <v>7083</v>
      </c>
      <c r="E2495" s="114" t="s">
        <v>7084</v>
      </c>
      <c r="F2495" s="115">
        <v>44285</v>
      </c>
      <c r="G2495" s="114" t="s">
        <v>6805</v>
      </c>
      <c r="H2495" s="116">
        <v>204141225</v>
      </c>
      <c r="I2495" s="116">
        <v>204141225</v>
      </c>
      <c r="J2495" s="116">
        <v>204141225</v>
      </c>
      <c r="K2495" s="116">
        <v>0</v>
      </c>
      <c r="L2495" s="116">
        <v>0</v>
      </c>
      <c r="M2495" s="116">
        <v>0</v>
      </c>
      <c r="N2495" s="116">
        <v>0</v>
      </c>
      <c r="O2495" s="116">
        <v>0</v>
      </c>
      <c r="P2495" s="120">
        <v>0</v>
      </c>
      <c r="Q2495" s="27" t="str">
        <f>IF(G2495="01 Jan 1900","Unregistered","Registered")</f>
        <v>Registered</v>
      </c>
      <c r="R2495" s="121">
        <f>I2495/H2495</f>
        <v>1</v>
      </c>
      <c r="T2495" s="117">
        <f t="shared" si="171"/>
        <v>0</v>
      </c>
      <c r="U2495" s="117">
        <f t="shared" si="172"/>
        <v>0</v>
      </c>
    </row>
    <row r="2496" spans="1:29" x14ac:dyDescent="0.3">
      <c r="A2496" s="114">
        <v>6063</v>
      </c>
      <c r="B2496" s="114" t="s">
        <v>391</v>
      </c>
      <c r="C2496" s="114" t="s">
        <v>68</v>
      </c>
      <c r="D2496" s="114" t="s">
        <v>7085</v>
      </c>
      <c r="E2496" s="114" t="s">
        <v>1395</v>
      </c>
      <c r="F2496" s="115">
        <v>45535</v>
      </c>
      <c r="G2496" s="114" t="s">
        <v>1396</v>
      </c>
      <c r="H2496" s="116">
        <v>12161500</v>
      </c>
      <c r="I2496" s="116">
        <v>12161500</v>
      </c>
      <c r="J2496" s="116">
        <v>12161500</v>
      </c>
      <c r="K2496" s="116">
        <v>0</v>
      </c>
      <c r="L2496" s="116">
        <v>0</v>
      </c>
      <c r="M2496" s="116">
        <v>0</v>
      </c>
      <c r="N2496" s="116">
        <v>0</v>
      </c>
      <c r="O2496" s="116">
        <v>0</v>
      </c>
      <c r="P2496" s="120">
        <v>0</v>
      </c>
      <c r="Q2496" s="27" t="str">
        <f>IF(G2496="01 Jan 1900","Unregistered","Registered")</f>
        <v>Registered</v>
      </c>
      <c r="R2496" s="121">
        <f>I2496/H2496</f>
        <v>1</v>
      </c>
      <c r="T2496" s="117">
        <f t="shared" si="171"/>
        <v>0</v>
      </c>
      <c r="U2496" s="117">
        <f t="shared" si="172"/>
        <v>0</v>
      </c>
    </row>
    <row r="2497" spans="1:29" x14ac:dyDescent="0.3">
      <c r="A2497" s="99">
        <v>10754</v>
      </c>
      <c r="B2497" s="99" t="s">
        <v>391</v>
      </c>
      <c r="C2497" s="99" t="s">
        <v>68</v>
      </c>
      <c r="D2497" s="99" t="s">
        <v>10294</v>
      </c>
      <c r="E2497" s="99" t="s">
        <v>10295</v>
      </c>
      <c r="F2497" s="100">
        <v>45686</v>
      </c>
      <c r="G2497" s="99" t="s">
        <v>1898</v>
      </c>
      <c r="H2497" s="96">
        <v>85400000</v>
      </c>
      <c r="I2497" s="96">
        <f t="shared" ref="I2497:I2499" si="173">H2497*R2497</f>
        <v>85400000</v>
      </c>
      <c r="J2497" s="96">
        <v>26000000</v>
      </c>
      <c r="K2497" s="96">
        <f t="shared" ref="K2497:K2499" si="174">I2497-J2497</f>
        <v>59400000</v>
      </c>
      <c r="L2497" s="97">
        <f>IF(AND($S2497&gt;=0,$S2497&lt;=30),$K2497,0)</f>
        <v>0</v>
      </c>
      <c r="M2497" s="97">
        <f>IF(AND($S2497&gt;=31,$S2497&lt;=60),$K2497,0)</f>
        <v>0</v>
      </c>
      <c r="N2497" s="97">
        <f>IF(AND($S2497&gt;=61,$S2497&lt;=90),$K2497,0)</f>
        <v>0</v>
      </c>
      <c r="O2497" s="97">
        <f>IF(AND($S2497&gt;=91,$S2497&lt;=120),$K2497,0)</f>
        <v>0</v>
      </c>
      <c r="P2497" s="98">
        <f>IF($S2497&gt;120,$K2497,0)</f>
        <v>59400000</v>
      </c>
      <c r="Q2497" s="101" t="str">
        <f>IF(G2497="01 Jan 1900","Unregistered","Registered")</f>
        <v>Unregistered</v>
      </c>
      <c r="R2497" s="123">
        <v>1</v>
      </c>
      <c r="S2497" s="95">
        <f>DATE(2026,4,30)-F2497</f>
        <v>456</v>
      </c>
      <c r="T2497" s="101"/>
      <c r="U2497" s="101"/>
      <c r="V2497" s="101"/>
      <c r="W2497" s="101"/>
      <c r="X2497" s="101"/>
      <c r="Y2497" s="101"/>
      <c r="Z2497" s="101"/>
      <c r="AA2497" s="101"/>
      <c r="AB2497" s="101"/>
      <c r="AC2497" s="101"/>
    </row>
    <row r="2498" spans="1:29" x14ac:dyDescent="0.3">
      <c r="A2498" s="99">
        <v>10756</v>
      </c>
      <c r="B2498" s="99" t="s">
        <v>391</v>
      </c>
      <c r="C2498" s="99" t="s">
        <v>68</v>
      </c>
      <c r="D2498" s="99" t="s">
        <v>10299</v>
      </c>
      <c r="E2498" s="99" t="s">
        <v>10300</v>
      </c>
      <c r="F2498" s="100">
        <v>45149</v>
      </c>
      <c r="G2498" s="99" t="s">
        <v>1898</v>
      </c>
      <c r="H2498" s="96">
        <v>85782000</v>
      </c>
      <c r="I2498" s="96">
        <f t="shared" si="173"/>
        <v>85782000</v>
      </c>
      <c r="J2498" s="96">
        <v>36000000</v>
      </c>
      <c r="K2498" s="96">
        <f t="shared" si="174"/>
        <v>49782000</v>
      </c>
      <c r="L2498" s="97">
        <f>IF(AND($S2498&gt;=0,$S2498&lt;=30),$K2498,0)</f>
        <v>0</v>
      </c>
      <c r="M2498" s="97">
        <f>IF(AND($S2498&gt;=31,$S2498&lt;=60),$K2498,0)</f>
        <v>0</v>
      </c>
      <c r="N2498" s="97">
        <f>IF(AND($S2498&gt;=61,$S2498&lt;=90),$K2498,0)</f>
        <v>0</v>
      </c>
      <c r="O2498" s="97">
        <f>IF(AND($S2498&gt;=91,$S2498&lt;=120),$K2498,0)</f>
        <v>0</v>
      </c>
      <c r="P2498" s="98">
        <f>IF($S2498&gt;120,$K2498,0)</f>
        <v>49782000</v>
      </c>
      <c r="Q2498" s="101" t="str">
        <f>IF(G2498="01 Jan 1900","Unregistered","Registered")</f>
        <v>Unregistered</v>
      </c>
      <c r="R2498" s="123">
        <v>1</v>
      </c>
      <c r="S2498" s="95">
        <f>DATE(2026,4,30)-F2498</f>
        <v>993</v>
      </c>
      <c r="T2498" s="101"/>
      <c r="U2498" s="101"/>
      <c r="V2498" s="101"/>
      <c r="W2498" s="101"/>
      <c r="X2498" s="101"/>
      <c r="Y2498" s="101"/>
      <c r="Z2498" s="101"/>
      <c r="AA2498" s="101"/>
      <c r="AB2498" s="101"/>
      <c r="AC2498" s="101"/>
    </row>
    <row r="2499" spans="1:29" x14ac:dyDescent="0.3">
      <c r="A2499" s="99">
        <v>10509</v>
      </c>
      <c r="B2499" s="99" t="s">
        <v>405</v>
      </c>
      <c r="C2499" s="99" t="s">
        <v>406</v>
      </c>
      <c r="D2499" s="99" t="s">
        <v>10102</v>
      </c>
      <c r="E2499" s="99" t="s">
        <v>10103</v>
      </c>
      <c r="F2499" s="100">
        <v>45838</v>
      </c>
      <c r="G2499" s="99" t="s">
        <v>1898</v>
      </c>
      <c r="H2499" s="96">
        <v>31696429</v>
      </c>
      <c r="I2499" s="96">
        <f t="shared" si="173"/>
        <v>31696429</v>
      </c>
      <c r="J2499" s="96">
        <v>1900000</v>
      </c>
      <c r="K2499" s="96">
        <f t="shared" si="174"/>
        <v>29796429</v>
      </c>
      <c r="L2499" s="97">
        <f>IF(AND($S2499&gt;=0,$S2499&lt;=30),$K2499,0)</f>
        <v>0</v>
      </c>
      <c r="M2499" s="97">
        <f>IF(AND($S2499&gt;=31,$S2499&lt;=60),$K2499,0)</f>
        <v>0</v>
      </c>
      <c r="N2499" s="97">
        <f>IF(AND($S2499&gt;=61,$S2499&lt;=90),$K2499,0)</f>
        <v>0</v>
      </c>
      <c r="O2499" s="97">
        <f>IF(AND($S2499&gt;=91,$S2499&lt;=120),$K2499,0)</f>
        <v>0</v>
      </c>
      <c r="P2499" s="98">
        <f>IF($S2499&gt;120,$K2499,0)</f>
        <v>29796429</v>
      </c>
      <c r="Q2499" s="101" t="str">
        <f>IF(G2499="01 Jan 1900","Unregistered","Registered")</f>
        <v>Unregistered</v>
      </c>
      <c r="R2499" s="123">
        <v>1</v>
      </c>
      <c r="S2499" s="95">
        <f>DATE(2026,4,30)-F2499</f>
        <v>304</v>
      </c>
      <c r="T2499" s="101"/>
      <c r="U2499" s="101"/>
      <c r="V2499" s="101"/>
      <c r="W2499" s="101"/>
      <c r="X2499" s="101"/>
      <c r="Y2499" s="101"/>
      <c r="Z2499" s="101"/>
      <c r="AA2499" s="101"/>
      <c r="AB2499" s="101"/>
      <c r="AC2499" s="101"/>
    </row>
    <row r="2500" spans="1:29" x14ac:dyDescent="0.3">
      <c r="A2500" s="114">
        <v>25</v>
      </c>
      <c r="B2500" s="114" t="s">
        <v>405</v>
      </c>
      <c r="C2500" s="114" t="s">
        <v>406</v>
      </c>
      <c r="D2500" s="114" t="s">
        <v>1408</v>
      </c>
      <c r="E2500" s="114" t="s">
        <v>1409</v>
      </c>
      <c r="F2500" s="115">
        <v>46053</v>
      </c>
      <c r="G2500" s="114" t="s">
        <v>1410</v>
      </c>
      <c r="H2500" s="116">
        <v>31350000</v>
      </c>
      <c r="I2500" s="116">
        <v>16615500</v>
      </c>
      <c r="J2500" s="116">
        <v>3500000</v>
      </c>
      <c r="K2500" s="116">
        <v>13115500</v>
      </c>
      <c r="L2500" s="116">
        <v>0</v>
      </c>
      <c r="M2500" s="116">
        <v>13115500</v>
      </c>
      <c r="N2500" s="116">
        <v>0</v>
      </c>
      <c r="O2500" s="116">
        <v>0</v>
      </c>
      <c r="P2500" s="120">
        <v>0</v>
      </c>
      <c r="Q2500" s="27" t="str">
        <f>IF(G2500="01 Jan 1900","Unregistered","Registered")</f>
        <v>Registered</v>
      </c>
      <c r="R2500" s="121">
        <f>I2500/H2500</f>
        <v>0.53</v>
      </c>
      <c r="T2500" s="117">
        <f t="shared" ref="T2500:T2563" si="175">L2500+M2500+N2500+O2500+P2500</f>
        <v>13115500</v>
      </c>
      <c r="U2500" s="117">
        <f t="shared" ref="U2500:U2563" si="176">K2500-T2500</f>
        <v>0</v>
      </c>
    </row>
    <row r="2501" spans="1:29" x14ac:dyDescent="0.3">
      <c r="A2501" s="114">
        <v>28</v>
      </c>
      <c r="B2501" s="114" t="s">
        <v>405</v>
      </c>
      <c r="C2501" s="114" t="s">
        <v>406</v>
      </c>
      <c r="D2501" s="114" t="s">
        <v>1414</v>
      </c>
      <c r="E2501" s="114" t="s">
        <v>1415</v>
      </c>
      <c r="F2501" s="115">
        <v>46053</v>
      </c>
      <c r="G2501" s="114" t="s">
        <v>1416</v>
      </c>
      <c r="H2501" s="116">
        <v>26575000</v>
      </c>
      <c r="I2501" s="116">
        <v>11958750</v>
      </c>
      <c r="J2501" s="116">
        <v>1523800</v>
      </c>
      <c r="K2501" s="116">
        <v>10434950</v>
      </c>
      <c r="L2501" s="116">
        <v>10434950</v>
      </c>
      <c r="M2501" s="116">
        <v>0</v>
      </c>
      <c r="N2501" s="116">
        <v>0</v>
      </c>
      <c r="O2501" s="116">
        <v>0</v>
      </c>
      <c r="P2501" s="120">
        <v>0</v>
      </c>
      <c r="Q2501" s="27" t="str">
        <f>IF(G2501="01 Jan 1900","Unregistered","Registered")</f>
        <v>Registered</v>
      </c>
      <c r="R2501" s="121">
        <f>I2501/H2501</f>
        <v>0.45</v>
      </c>
      <c r="T2501" s="117">
        <f t="shared" si="175"/>
        <v>10434950</v>
      </c>
      <c r="U2501" s="117">
        <f t="shared" si="176"/>
        <v>0</v>
      </c>
    </row>
    <row r="2502" spans="1:29" x14ac:dyDescent="0.3">
      <c r="A2502" s="114">
        <v>41</v>
      </c>
      <c r="B2502" s="114" t="s">
        <v>405</v>
      </c>
      <c r="C2502" s="114" t="s">
        <v>406</v>
      </c>
      <c r="D2502" s="114" t="s">
        <v>1454</v>
      </c>
      <c r="E2502" s="114" t="s">
        <v>1455</v>
      </c>
      <c r="F2502" s="115">
        <v>45881</v>
      </c>
      <c r="G2502" s="114" t="s">
        <v>1456</v>
      </c>
      <c r="H2502" s="116">
        <v>21270000</v>
      </c>
      <c r="I2502" s="116">
        <v>11273100</v>
      </c>
      <c r="J2502" s="116">
        <v>2339700</v>
      </c>
      <c r="K2502" s="116">
        <v>8933400</v>
      </c>
      <c r="L2502" s="116">
        <v>0</v>
      </c>
      <c r="M2502" s="116">
        <v>0</v>
      </c>
      <c r="N2502" s="116">
        <v>850800</v>
      </c>
      <c r="O2502" s="116">
        <v>0</v>
      </c>
      <c r="P2502" s="120">
        <v>8082600</v>
      </c>
      <c r="Q2502" s="27" t="str">
        <f>IF(G2502="01 Jan 1900","Unregistered","Registered")</f>
        <v>Registered</v>
      </c>
      <c r="R2502" s="121">
        <f>I2502/H2502</f>
        <v>0.53</v>
      </c>
      <c r="T2502" s="117">
        <f t="shared" si="175"/>
        <v>8933400</v>
      </c>
      <c r="U2502" s="117">
        <f t="shared" si="176"/>
        <v>0</v>
      </c>
    </row>
    <row r="2503" spans="1:29" x14ac:dyDescent="0.3">
      <c r="A2503" s="114">
        <v>10582</v>
      </c>
      <c r="B2503" s="114" t="s">
        <v>405</v>
      </c>
      <c r="C2503" s="114" t="s">
        <v>406</v>
      </c>
      <c r="D2503" s="114" t="s">
        <v>10166</v>
      </c>
      <c r="E2503" s="114" t="s">
        <v>10167</v>
      </c>
      <c r="F2503" s="115">
        <v>45798</v>
      </c>
      <c r="G2503" s="114" t="s">
        <v>2509</v>
      </c>
      <c r="H2503" s="116">
        <v>25500000</v>
      </c>
      <c r="I2503" s="116">
        <v>13515000</v>
      </c>
      <c r="J2503" s="116">
        <v>17400000</v>
      </c>
      <c r="K2503" s="116">
        <v>-3885000</v>
      </c>
      <c r="L2503" s="116">
        <v>0</v>
      </c>
      <c r="M2503" s="116">
        <v>0</v>
      </c>
      <c r="N2503" s="116">
        <v>0</v>
      </c>
      <c r="O2503" s="116">
        <v>0</v>
      </c>
      <c r="P2503" s="120">
        <v>0</v>
      </c>
      <c r="Q2503" s="27" t="str">
        <f>IF(G2503="01 Jan 1900","Unregistered","Registered")</f>
        <v>Registered</v>
      </c>
      <c r="R2503" s="121">
        <f>I2503/H2503</f>
        <v>0.53</v>
      </c>
      <c r="T2503" s="117">
        <f t="shared" si="175"/>
        <v>0</v>
      </c>
      <c r="U2503" s="117">
        <f t="shared" si="176"/>
        <v>-3885000</v>
      </c>
    </row>
    <row r="2504" spans="1:29" x14ac:dyDescent="0.3">
      <c r="A2504" s="114">
        <v>10716</v>
      </c>
      <c r="B2504" s="114" t="s">
        <v>405</v>
      </c>
      <c r="C2504" s="114" t="s">
        <v>406</v>
      </c>
      <c r="D2504" s="114" t="s">
        <v>10240</v>
      </c>
      <c r="E2504" s="114" t="s">
        <v>10241</v>
      </c>
      <c r="F2504" s="115">
        <v>45777</v>
      </c>
      <c r="G2504" s="114" t="s">
        <v>1443</v>
      </c>
      <c r="H2504" s="116">
        <v>31919643</v>
      </c>
      <c r="I2504" s="116">
        <v>4314690</v>
      </c>
      <c r="J2504" s="116">
        <v>12300797</v>
      </c>
      <c r="K2504" s="116">
        <v>-7986107</v>
      </c>
      <c r="L2504" s="116">
        <v>0</v>
      </c>
      <c r="M2504" s="116">
        <v>0</v>
      </c>
      <c r="N2504" s="116">
        <v>0</v>
      </c>
      <c r="O2504" s="116">
        <v>0</v>
      </c>
      <c r="P2504" s="120">
        <v>0</v>
      </c>
      <c r="Q2504" s="27" t="str">
        <f>IF(G2504="01 Jan 1900","Unregistered","Registered")</f>
        <v>Registered</v>
      </c>
      <c r="R2504" s="121">
        <f>I2504/H2504</f>
        <v>0.13517350429013256</v>
      </c>
      <c r="T2504" s="117">
        <f t="shared" si="175"/>
        <v>0</v>
      </c>
      <c r="U2504" s="117">
        <f t="shared" si="176"/>
        <v>-7986107</v>
      </c>
    </row>
    <row r="2505" spans="1:29" x14ac:dyDescent="0.3">
      <c r="A2505" s="114">
        <v>33</v>
      </c>
      <c r="B2505" s="114" t="s">
        <v>1430</v>
      </c>
      <c r="C2505" s="114" t="s">
        <v>1431</v>
      </c>
      <c r="D2505" s="114" t="s">
        <v>1432</v>
      </c>
      <c r="E2505" s="114" t="s">
        <v>1433</v>
      </c>
      <c r="F2505" s="115">
        <v>46098</v>
      </c>
      <c r="G2505" s="114" t="s">
        <v>1434</v>
      </c>
      <c r="H2505" s="116">
        <v>14322630</v>
      </c>
      <c r="I2505" s="116">
        <v>10025842</v>
      </c>
      <c r="J2505" s="116">
        <v>200000</v>
      </c>
      <c r="K2505" s="116">
        <v>9825842</v>
      </c>
      <c r="L2505" s="116">
        <v>9825842</v>
      </c>
      <c r="M2505" s="116">
        <v>0</v>
      </c>
      <c r="N2505" s="116">
        <v>0</v>
      </c>
      <c r="O2505" s="116">
        <v>0</v>
      </c>
      <c r="P2505" s="120">
        <v>0</v>
      </c>
      <c r="Q2505" s="27" t="str">
        <f>IF(G2505="01 Jan 1900","Unregistered","Registered")</f>
        <v>Registered</v>
      </c>
      <c r="R2505" s="121">
        <f>I2505/H2505</f>
        <v>0.70000006981957918</v>
      </c>
      <c r="T2505" s="117">
        <f t="shared" si="175"/>
        <v>9825842</v>
      </c>
      <c r="U2505" s="117">
        <f t="shared" si="176"/>
        <v>0</v>
      </c>
    </row>
    <row r="2506" spans="1:29" x14ac:dyDescent="0.3">
      <c r="A2506" s="114">
        <v>110</v>
      </c>
      <c r="B2506" s="114" t="s">
        <v>1430</v>
      </c>
      <c r="C2506" s="114" t="s">
        <v>1431</v>
      </c>
      <c r="D2506" s="114" t="s">
        <v>1636</v>
      </c>
      <c r="E2506" s="114" t="s">
        <v>1637</v>
      </c>
      <c r="F2506" s="115">
        <v>45346</v>
      </c>
      <c r="G2506" s="114" t="s">
        <v>1638</v>
      </c>
      <c r="H2506" s="116">
        <v>7348845</v>
      </c>
      <c r="I2506" s="116">
        <v>5511635</v>
      </c>
      <c r="J2506" s="116">
        <v>830490</v>
      </c>
      <c r="K2506" s="116">
        <v>4681145</v>
      </c>
      <c r="L2506" s="116">
        <v>0</v>
      </c>
      <c r="M2506" s="116">
        <v>0</v>
      </c>
      <c r="N2506" s="116">
        <v>0</v>
      </c>
      <c r="O2506" s="116">
        <v>0</v>
      </c>
      <c r="P2506" s="120">
        <v>4681145</v>
      </c>
      <c r="Q2506" s="27" t="str">
        <f>IF(G2506="01 Jan 1900","Unregistered","Registered")</f>
        <v>Registered</v>
      </c>
      <c r="R2506" s="121">
        <f>I2506/H2506</f>
        <v>0.75000017009475639</v>
      </c>
      <c r="T2506" s="117">
        <f t="shared" si="175"/>
        <v>4681145</v>
      </c>
      <c r="U2506" s="117">
        <f t="shared" si="176"/>
        <v>0</v>
      </c>
    </row>
    <row r="2507" spans="1:29" x14ac:dyDescent="0.3">
      <c r="A2507" s="114">
        <v>114</v>
      </c>
      <c r="B2507" s="114" t="s">
        <v>1430</v>
      </c>
      <c r="C2507" s="114" t="s">
        <v>1431</v>
      </c>
      <c r="D2507" s="114" t="s">
        <v>1646</v>
      </c>
      <c r="E2507" s="114" t="s">
        <v>1647</v>
      </c>
      <c r="F2507" s="115">
        <v>45346</v>
      </c>
      <c r="G2507" s="114" t="s">
        <v>1638</v>
      </c>
      <c r="H2507" s="116">
        <v>7348845</v>
      </c>
      <c r="I2507" s="116">
        <v>5879077</v>
      </c>
      <c r="J2507" s="116">
        <v>1328722</v>
      </c>
      <c r="K2507" s="116">
        <v>4550355</v>
      </c>
      <c r="L2507" s="116">
        <v>367442</v>
      </c>
      <c r="M2507" s="116">
        <v>0</v>
      </c>
      <c r="N2507" s="116">
        <v>0</v>
      </c>
      <c r="O2507" s="116">
        <v>0</v>
      </c>
      <c r="P2507" s="120">
        <v>4182913</v>
      </c>
      <c r="Q2507" s="27" t="str">
        <f>IF(G2507="01 Jan 1900","Unregistered","Registered")</f>
        <v>Registered</v>
      </c>
      <c r="R2507" s="121">
        <f>I2507/H2507</f>
        <v>0.80000013607580511</v>
      </c>
      <c r="T2507" s="117">
        <f t="shared" si="175"/>
        <v>4550355</v>
      </c>
      <c r="U2507" s="117">
        <f t="shared" si="176"/>
        <v>0</v>
      </c>
    </row>
    <row r="2508" spans="1:29" x14ac:dyDescent="0.3">
      <c r="A2508" s="114">
        <v>133</v>
      </c>
      <c r="B2508" s="114" t="s">
        <v>1430</v>
      </c>
      <c r="C2508" s="114" t="s">
        <v>1431</v>
      </c>
      <c r="D2508" s="114" t="s">
        <v>1697</v>
      </c>
      <c r="E2508" s="114" t="s">
        <v>1698</v>
      </c>
      <c r="F2508" s="115">
        <v>45135</v>
      </c>
      <c r="G2508" s="114" t="s">
        <v>1699</v>
      </c>
      <c r="H2508" s="116">
        <v>7348845</v>
      </c>
      <c r="I2508" s="116">
        <v>5511635</v>
      </c>
      <c r="J2508" s="116">
        <v>1367192</v>
      </c>
      <c r="K2508" s="116">
        <v>4144443</v>
      </c>
      <c r="L2508" s="116">
        <v>0</v>
      </c>
      <c r="M2508" s="116">
        <v>0</v>
      </c>
      <c r="N2508" s="116">
        <v>0</v>
      </c>
      <c r="O2508" s="116">
        <v>0</v>
      </c>
      <c r="P2508" s="120">
        <v>4144443</v>
      </c>
      <c r="Q2508" s="27" t="str">
        <f>IF(G2508="01 Jan 1900","Unregistered","Registered")</f>
        <v>Registered</v>
      </c>
      <c r="R2508" s="121">
        <f>I2508/H2508</f>
        <v>0.75000017009475639</v>
      </c>
      <c r="T2508" s="117">
        <f t="shared" si="175"/>
        <v>4144443</v>
      </c>
      <c r="U2508" s="117">
        <f t="shared" si="176"/>
        <v>0</v>
      </c>
    </row>
    <row r="2509" spans="1:29" x14ac:dyDescent="0.3">
      <c r="A2509" s="114">
        <v>242</v>
      </c>
      <c r="B2509" s="114" t="s">
        <v>1430</v>
      </c>
      <c r="C2509" s="114" t="s">
        <v>1431</v>
      </c>
      <c r="D2509" s="114" t="s">
        <v>1967</v>
      </c>
      <c r="E2509" s="114" t="s">
        <v>1968</v>
      </c>
      <c r="F2509" s="115">
        <v>45504</v>
      </c>
      <c r="G2509" s="114" t="s">
        <v>1396</v>
      </c>
      <c r="H2509" s="116">
        <v>12812500</v>
      </c>
      <c r="I2509" s="116">
        <v>9609375</v>
      </c>
      <c r="J2509" s="116">
        <v>7062499</v>
      </c>
      <c r="K2509" s="116">
        <v>2546876</v>
      </c>
      <c r="L2509" s="116">
        <v>0</v>
      </c>
      <c r="M2509" s="116">
        <v>0</v>
      </c>
      <c r="N2509" s="116">
        <v>640625</v>
      </c>
      <c r="O2509" s="116">
        <v>0</v>
      </c>
      <c r="P2509" s="120">
        <v>1906251</v>
      </c>
      <c r="Q2509" s="27" t="str">
        <f>IF(G2509="01 Jan 1900","Unregistered","Registered")</f>
        <v>Registered</v>
      </c>
      <c r="R2509" s="121">
        <f>I2509/H2509</f>
        <v>0.75</v>
      </c>
      <c r="T2509" s="117">
        <f t="shared" si="175"/>
        <v>2546876</v>
      </c>
      <c r="U2509" s="117">
        <f t="shared" si="176"/>
        <v>0</v>
      </c>
    </row>
    <row r="2510" spans="1:29" x14ac:dyDescent="0.3">
      <c r="A2510" s="114">
        <v>481</v>
      </c>
      <c r="B2510" s="114" t="s">
        <v>1430</v>
      </c>
      <c r="C2510" s="114" t="s">
        <v>1431</v>
      </c>
      <c r="D2510" s="114" t="s">
        <v>2519</v>
      </c>
      <c r="E2510" s="114" t="s">
        <v>2520</v>
      </c>
      <c r="F2510" s="115">
        <v>45237</v>
      </c>
      <c r="G2510" s="114" t="s">
        <v>2078</v>
      </c>
      <c r="H2510" s="116">
        <v>7348845</v>
      </c>
      <c r="I2510" s="116">
        <v>5879077</v>
      </c>
      <c r="J2510" s="116">
        <v>4927440</v>
      </c>
      <c r="K2510" s="116">
        <v>951637</v>
      </c>
      <c r="L2510" s="116">
        <v>0</v>
      </c>
      <c r="M2510" s="116">
        <v>0</v>
      </c>
      <c r="N2510" s="116">
        <v>0</v>
      </c>
      <c r="O2510" s="116">
        <v>367442</v>
      </c>
      <c r="P2510" s="120">
        <v>584195</v>
      </c>
      <c r="Q2510" s="27" t="str">
        <f>IF(G2510="01 Jan 1900","Unregistered","Registered")</f>
        <v>Registered</v>
      </c>
      <c r="R2510" s="121">
        <f>I2510/H2510</f>
        <v>0.80000013607580511</v>
      </c>
      <c r="T2510" s="117">
        <f t="shared" si="175"/>
        <v>951637</v>
      </c>
      <c r="U2510" s="117">
        <f t="shared" si="176"/>
        <v>0</v>
      </c>
    </row>
    <row r="2511" spans="1:29" x14ac:dyDescent="0.3">
      <c r="A2511" s="114">
        <v>482</v>
      </c>
      <c r="B2511" s="114" t="s">
        <v>1430</v>
      </c>
      <c r="C2511" s="114" t="s">
        <v>1431</v>
      </c>
      <c r="D2511" s="114" t="s">
        <v>2521</v>
      </c>
      <c r="E2511" s="114" t="s">
        <v>2522</v>
      </c>
      <c r="F2511" s="115">
        <v>45194</v>
      </c>
      <c r="G2511" s="114" t="s">
        <v>2523</v>
      </c>
      <c r="H2511" s="116">
        <v>7348845</v>
      </c>
      <c r="I2511" s="116">
        <v>5879077</v>
      </c>
      <c r="J2511" s="116">
        <v>4927440</v>
      </c>
      <c r="K2511" s="116">
        <v>951637</v>
      </c>
      <c r="L2511" s="116">
        <v>367442</v>
      </c>
      <c r="M2511" s="116">
        <v>0</v>
      </c>
      <c r="N2511" s="116">
        <v>0</v>
      </c>
      <c r="O2511" s="116">
        <v>0</v>
      </c>
      <c r="P2511" s="120">
        <v>584195</v>
      </c>
      <c r="Q2511" s="27" t="str">
        <f>IF(G2511="01 Jan 1900","Unregistered","Registered")</f>
        <v>Registered</v>
      </c>
      <c r="R2511" s="121">
        <f>I2511/H2511</f>
        <v>0.80000013607580511</v>
      </c>
      <c r="T2511" s="117">
        <f t="shared" si="175"/>
        <v>951637</v>
      </c>
      <c r="U2511" s="117">
        <f t="shared" si="176"/>
        <v>0</v>
      </c>
    </row>
    <row r="2512" spans="1:29" x14ac:dyDescent="0.3">
      <c r="A2512" s="114">
        <v>483</v>
      </c>
      <c r="B2512" s="114" t="s">
        <v>1430</v>
      </c>
      <c r="C2512" s="114" t="s">
        <v>1431</v>
      </c>
      <c r="D2512" s="114" t="s">
        <v>2524</v>
      </c>
      <c r="E2512" s="114" t="s">
        <v>2525</v>
      </c>
      <c r="F2512" s="115">
        <v>45525</v>
      </c>
      <c r="G2512" s="114" t="s">
        <v>1758</v>
      </c>
      <c r="H2512" s="116">
        <v>13456250</v>
      </c>
      <c r="I2512" s="116">
        <v>9688503</v>
      </c>
      <c r="J2512" s="116">
        <v>8746565</v>
      </c>
      <c r="K2512" s="116">
        <v>941938</v>
      </c>
      <c r="L2512" s="116">
        <v>941938</v>
      </c>
      <c r="M2512" s="116">
        <v>0</v>
      </c>
      <c r="N2512" s="116">
        <v>0</v>
      </c>
      <c r="O2512" s="116">
        <v>0</v>
      </c>
      <c r="P2512" s="120">
        <v>0</v>
      </c>
      <c r="Q2512" s="27" t="str">
        <f>IF(G2512="01 Jan 1900","Unregistered","Registered")</f>
        <v>Registered</v>
      </c>
      <c r="R2512" s="121">
        <f>I2512/H2512</f>
        <v>0.72000022294472832</v>
      </c>
      <c r="T2512" s="117">
        <f t="shared" si="175"/>
        <v>941938</v>
      </c>
      <c r="U2512" s="117">
        <f t="shared" si="176"/>
        <v>0</v>
      </c>
    </row>
    <row r="2513" spans="1:21" x14ac:dyDescent="0.3">
      <c r="A2513" s="114">
        <v>512</v>
      </c>
      <c r="B2513" s="114" t="s">
        <v>1430</v>
      </c>
      <c r="C2513" s="114" t="s">
        <v>1431</v>
      </c>
      <c r="D2513" s="114" t="s">
        <v>2591</v>
      </c>
      <c r="E2513" s="114" t="s">
        <v>2592</v>
      </c>
      <c r="F2513" s="115">
        <v>45194</v>
      </c>
      <c r="G2513" s="114" t="s">
        <v>2265</v>
      </c>
      <c r="H2513" s="116">
        <v>7348845</v>
      </c>
      <c r="I2513" s="116">
        <v>5879077</v>
      </c>
      <c r="J2513" s="116">
        <v>5006162</v>
      </c>
      <c r="K2513" s="116">
        <v>872915</v>
      </c>
      <c r="L2513" s="116">
        <v>0</v>
      </c>
      <c r="M2513" s="116">
        <v>0</v>
      </c>
      <c r="N2513" s="116">
        <v>0</v>
      </c>
      <c r="O2513" s="116">
        <v>0</v>
      </c>
      <c r="P2513" s="120">
        <v>872915</v>
      </c>
      <c r="Q2513" s="27" t="str">
        <f>IF(G2513="01 Jan 1900","Unregistered","Registered")</f>
        <v>Registered</v>
      </c>
      <c r="R2513" s="121">
        <f>I2513/H2513</f>
        <v>0.80000013607580511</v>
      </c>
      <c r="T2513" s="117">
        <f t="shared" si="175"/>
        <v>872915</v>
      </c>
      <c r="U2513" s="117">
        <f t="shared" si="176"/>
        <v>0</v>
      </c>
    </row>
    <row r="2514" spans="1:21" x14ac:dyDescent="0.3">
      <c r="A2514" s="114">
        <v>513</v>
      </c>
      <c r="B2514" s="114" t="s">
        <v>1430</v>
      </c>
      <c r="C2514" s="114" t="s">
        <v>1431</v>
      </c>
      <c r="D2514" s="114" t="s">
        <v>2593</v>
      </c>
      <c r="E2514" s="114" t="s">
        <v>2594</v>
      </c>
      <c r="F2514" s="115">
        <v>45194</v>
      </c>
      <c r="G2514" s="114" t="s">
        <v>2595</v>
      </c>
      <c r="H2514" s="116">
        <v>7348845</v>
      </c>
      <c r="I2514" s="116">
        <v>5879077</v>
      </c>
      <c r="J2514" s="116">
        <v>5006162</v>
      </c>
      <c r="K2514" s="116">
        <v>872915</v>
      </c>
      <c r="L2514" s="116">
        <v>0</v>
      </c>
      <c r="M2514" s="116">
        <v>0</v>
      </c>
      <c r="N2514" s="116">
        <v>367442</v>
      </c>
      <c r="O2514" s="116">
        <v>367442</v>
      </c>
      <c r="P2514" s="120">
        <v>138031</v>
      </c>
      <c r="Q2514" s="27" t="str">
        <f>IF(G2514="01 Jan 1900","Unregistered","Registered")</f>
        <v>Registered</v>
      </c>
      <c r="R2514" s="121">
        <f>I2514/H2514</f>
        <v>0.80000013607580511</v>
      </c>
      <c r="T2514" s="117">
        <f t="shared" si="175"/>
        <v>872915</v>
      </c>
      <c r="U2514" s="117">
        <f t="shared" si="176"/>
        <v>0</v>
      </c>
    </row>
    <row r="2515" spans="1:21" x14ac:dyDescent="0.3">
      <c r="A2515" s="114">
        <v>514</v>
      </c>
      <c r="B2515" s="114" t="s">
        <v>1430</v>
      </c>
      <c r="C2515" s="114" t="s">
        <v>1431</v>
      </c>
      <c r="D2515" s="114" t="s">
        <v>2596</v>
      </c>
      <c r="E2515" s="114" t="s">
        <v>2597</v>
      </c>
      <c r="F2515" s="115">
        <v>45194</v>
      </c>
      <c r="G2515" s="114" t="s">
        <v>2598</v>
      </c>
      <c r="H2515" s="116">
        <v>7348845</v>
      </c>
      <c r="I2515" s="116">
        <v>5879077</v>
      </c>
      <c r="J2515" s="116">
        <v>5006162</v>
      </c>
      <c r="K2515" s="116">
        <v>872915</v>
      </c>
      <c r="L2515" s="116">
        <v>0</v>
      </c>
      <c r="M2515" s="116">
        <v>0</v>
      </c>
      <c r="N2515" s="116">
        <v>0</v>
      </c>
      <c r="O2515" s="116">
        <v>367442</v>
      </c>
      <c r="P2515" s="120">
        <v>505473</v>
      </c>
      <c r="Q2515" s="27" t="str">
        <f>IF(G2515="01 Jan 1900","Unregistered","Registered")</f>
        <v>Registered</v>
      </c>
      <c r="R2515" s="121">
        <f>I2515/H2515</f>
        <v>0.80000013607580511</v>
      </c>
      <c r="T2515" s="117">
        <f t="shared" si="175"/>
        <v>872915</v>
      </c>
      <c r="U2515" s="117">
        <f t="shared" si="176"/>
        <v>0</v>
      </c>
    </row>
    <row r="2516" spans="1:21" x14ac:dyDescent="0.3">
      <c r="A2516" s="114">
        <v>548</v>
      </c>
      <c r="B2516" s="114" t="s">
        <v>1430</v>
      </c>
      <c r="C2516" s="114" t="s">
        <v>1431</v>
      </c>
      <c r="D2516" s="114" t="s">
        <v>2682</v>
      </c>
      <c r="E2516" s="114" t="s">
        <v>2683</v>
      </c>
      <c r="F2516" s="115">
        <v>45194</v>
      </c>
      <c r="G2516" s="114" t="s">
        <v>2684</v>
      </c>
      <c r="H2516" s="116">
        <v>7348845</v>
      </c>
      <c r="I2516" s="116">
        <v>5511635</v>
      </c>
      <c r="J2516" s="116">
        <v>4703262</v>
      </c>
      <c r="K2516" s="116">
        <v>808373</v>
      </c>
      <c r="L2516" s="116">
        <v>0</v>
      </c>
      <c r="M2516" s="116">
        <v>0</v>
      </c>
      <c r="N2516" s="116">
        <v>367442</v>
      </c>
      <c r="O2516" s="116">
        <v>0</v>
      </c>
      <c r="P2516" s="120">
        <v>440931</v>
      </c>
      <c r="Q2516" s="27" t="str">
        <f>IF(G2516="01 Jan 1900","Unregistered","Registered")</f>
        <v>Registered</v>
      </c>
      <c r="R2516" s="121">
        <f>I2516/H2516</f>
        <v>0.75000017009475639</v>
      </c>
      <c r="T2516" s="117">
        <f t="shared" si="175"/>
        <v>808373</v>
      </c>
      <c r="U2516" s="117">
        <f t="shared" si="176"/>
        <v>0</v>
      </c>
    </row>
    <row r="2517" spans="1:21" x14ac:dyDescent="0.3">
      <c r="A2517" s="114">
        <v>595</v>
      </c>
      <c r="B2517" s="114" t="s">
        <v>1430</v>
      </c>
      <c r="C2517" s="114" t="s">
        <v>1431</v>
      </c>
      <c r="D2517" s="114" t="s">
        <v>2803</v>
      </c>
      <c r="E2517" s="114" t="s">
        <v>2804</v>
      </c>
      <c r="F2517" s="115">
        <v>45194</v>
      </c>
      <c r="G2517" s="114" t="s">
        <v>2805</v>
      </c>
      <c r="H2517" s="116">
        <v>7348845</v>
      </c>
      <c r="I2517" s="116">
        <v>5879077</v>
      </c>
      <c r="J2517" s="116">
        <v>5144193</v>
      </c>
      <c r="K2517" s="116">
        <v>734884</v>
      </c>
      <c r="L2517" s="116">
        <v>0</v>
      </c>
      <c r="M2517" s="116">
        <v>0</v>
      </c>
      <c r="N2517" s="116">
        <v>367442</v>
      </c>
      <c r="O2517" s="116">
        <v>0</v>
      </c>
      <c r="P2517" s="120">
        <v>367442</v>
      </c>
      <c r="Q2517" s="27" t="str">
        <f>IF(G2517="01 Jan 1900","Unregistered","Registered")</f>
        <v>Registered</v>
      </c>
      <c r="R2517" s="121">
        <f>I2517/H2517</f>
        <v>0.80000013607580511</v>
      </c>
      <c r="T2517" s="117">
        <f t="shared" si="175"/>
        <v>734884</v>
      </c>
      <c r="U2517" s="117">
        <f t="shared" si="176"/>
        <v>0</v>
      </c>
    </row>
    <row r="2518" spans="1:21" x14ac:dyDescent="0.3">
      <c r="A2518" s="114">
        <v>604</v>
      </c>
      <c r="B2518" s="114" t="s">
        <v>1430</v>
      </c>
      <c r="C2518" s="114" t="s">
        <v>1431</v>
      </c>
      <c r="D2518" s="114" t="s">
        <v>2826</v>
      </c>
      <c r="E2518" s="114" t="s">
        <v>2683</v>
      </c>
      <c r="F2518" s="115">
        <v>45196</v>
      </c>
      <c r="G2518" s="114" t="s">
        <v>2684</v>
      </c>
      <c r="H2518" s="116">
        <v>7348845</v>
      </c>
      <c r="I2518" s="116">
        <v>5144193</v>
      </c>
      <c r="J2518" s="116">
        <v>4434738</v>
      </c>
      <c r="K2518" s="116">
        <v>709455</v>
      </c>
      <c r="L2518" s="116">
        <v>0</v>
      </c>
      <c r="M2518" s="116">
        <v>0</v>
      </c>
      <c r="N2518" s="116">
        <v>0</v>
      </c>
      <c r="O2518" s="116">
        <v>0</v>
      </c>
      <c r="P2518" s="120">
        <v>709455</v>
      </c>
      <c r="Q2518" s="27" t="str">
        <f>IF(G2518="01 Jan 1900","Unregistered","Registered")</f>
        <v>Registered</v>
      </c>
      <c r="R2518" s="121">
        <f>I2518/H2518</f>
        <v>0.70000020411370767</v>
      </c>
      <c r="T2518" s="117">
        <f t="shared" si="175"/>
        <v>709455</v>
      </c>
      <c r="U2518" s="117">
        <f t="shared" si="176"/>
        <v>0</v>
      </c>
    </row>
    <row r="2519" spans="1:21" x14ac:dyDescent="0.3">
      <c r="A2519" s="114">
        <v>633</v>
      </c>
      <c r="B2519" s="114" t="s">
        <v>1430</v>
      </c>
      <c r="C2519" s="114" t="s">
        <v>1431</v>
      </c>
      <c r="D2519" s="114" t="s">
        <v>2892</v>
      </c>
      <c r="E2519" s="114" t="s">
        <v>2893</v>
      </c>
      <c r="F2519" s="115">
        <v>45468</v>
      </c>
      <c r="G2519" s="114" t="s">
        <v>2894</v>
      </c>
      <c r="H2519" s="116">
        <v>12901786</v>
      </c>
      <c r="I2519" s="116">
        <v>10321428</v>
      </c>
      <c r="J2519" s="116">
        <v>9676339</v>
      </c>
      <c r="K2519" s="116">
        <v>645089</v>
      </c>
      <c r="L2519" s="116">
        <v>645089</v>
      </c>
      <c r="M2519" s="116">
        <v>0</v>
      </c>
      <c r="N2519" s="116">
        <v>0</v>
      </c>
      <c r="O2519" s="116">
        <v>0</v>
      </c>
      <c r="P2519" s="120">
        <v>0</v>
      </c>
      <c r="Q2519" s="27" t="str">
        <f>IF(G2519="01 Jan 1900","Unregistered","Registered")</f>
        <v>Registered</v>
      </c>
      <c r="R2519" s="121">
        <f>I2519/H2519</f>
        <v>0.799999937993081</v>
      </c>
      <c r="T2519" s="117">
        <f t="shared" si="175"/>
        <v>645089</v>
      </c>
      <c r="U2519" s="117">
        <f t="shared" si="176"/>
        <v>0</v>
      </c>
    </row>
    <row r="2520" spans="1:21" x14ac:dyDescent="0.3">
      <c r="A2520" s="114">
        <v>642</v>
      </c>
      <c r="B2520" s="114" t="s">
        <v>1430</v>
      </c>
      <c r="C2520" s="114" t="s">
        <v>1431</v>
      </c>
      <c r="D2520" s="114" t="s">
        <v>2914</v>
      </c>
      <c r="E2520" s="114" t="s">
        <v>2915</v>
      </c>
      <c r="F2520" s="115">
        <v>45362</v>
      </c>
      <c r="G2520" s="114" t="s">
        <v>2916</v>
      </c>
      <c r="H2520" s="116">
        <v>12544643</v>
      </c>
      <c r="I2520" s="116">
        <v>9659376</v>
      </c>
      <c r="J2520" s="116">
        <v>9032144</v>
      </c>
      <c r="K2520" s="116">
        <v>627232</v>
      </c>
      <c r="L2520" s="116">
        <v>627232</v>
      </c>
      <c r="M2520" s="116">
        <v>0</v>
      </c>
      <c r="N2520" s="116">
        <v>0</v>
      </c>
      <c r="O2520" s="116">
        <v>0</v>
      </c>
      <c r="P2520" s="120">
        <v>0</v>
      </c>
      <c r="Q2520" s="27" t="str">
        <f>IF(G2520="01 Jan 1900","Unregistered","Registered")</f>
        <v>Registered</v>
      </c>
      <c r="R2520" s="121">
        <f>I2520/H2520</f>
        <v>0.77000007094661838</v>
      </c>
      <c r="T2520" s="117">
        <f t="shared" si="175"/>
        <v>627232</v>
      </c>
      <c r="U2520" s="117">
        <f t="shared" si="176"/>
        <v>0</v>
      </c>
    </row>
    <row r="2521" spans="1:21" x14ac:dyDescent="0.3">
      <c r="A2521" s="114">
        <v>655</v>
      </c>
      <c r="B2521" s="114" t="s">
        <v>1430</v>
      </c>
      <c r="C2521" s="114" t="s">
        <v>1431</v>
      </c>
      <c r="D2521" s="114" t="s">
        <v>2948</v>
      </c>
      <c r="E2521" s="114" t="s">
        <v>2949</v>
      </c>
      <c r="F2521" s="115">
        <v>45313</v>
      </c>
      <c r="G2521" s="114" t="s">
        <v>2950</v>
      </c>
      <c r="H2521" s="116">
        <v>12063393</v>
      </c>
      <c r="I2521" s="116">
        <v>9650717</v>
      </c>
      <c r="J2521" s="116">
        <v>9047545.5999999996</v>
      </c>
      <c r="K2521" s="116">
        <v>603171.4</v>
      </c>
      <c r="L2521" s="116">
        <v>0</v>
      </c>
      <c r="M2521" s="116">
        <v>0</v>
      </c>
      <c r="N2521" s="116">
        <v>0</v>
      </c>
      <c r="O2521" s="116">
        <v>603170</v>
      </c>
      <c r="P2521" s="120">
        <v>1.4</v>
      </c>
      <c r="Q2521" s="27" t="str">
        <f>IF(G2521="01 Jan 1900","Unregistered","Registered")</f>
        <v>Registered</v>
      </c>
      <c r="R2521" s="121">
        <f>I2521/H2521</f>
        <v>0.80000021552808565</v>
      </c>
      <c r="T2521" s="117">
        <f t="shared" si="175"/>
        <v>603171.4</v>
      </c>
      <c r="U2521" s="117">
        <f t="shared" si="176"/>
        <v>0</v>
      </c>
    </row>
    <row r="2522" spans="1:21" x14ac:dyDescent="0.3">
      <c r="A2522" s="114">
        <v>656</v>
      </c>
      <c r="B2522" s="114" t="s">
        <v>1430</v>
      </c>
      <c r="C2522" s="114" t="s">
        <v>1431</v>
      </c>
      <c r="D2522" s="114" t="s">
        <v>2951</v>
      </c>
      <c r="E2522" s="114" t="s">
        <v>2952</v>
      </c>
      <c r="F2522" s="115">
        <v>45313</v>
      </c>
      <c r="G2522" s="114" t="s">
        <v>2953</v>
      </c>
      <c r="H2522" s="116">
        <v>12055800</v>
      </c>
      <c r="I2522" s="116">
        <v>8439060</v>
      </c>
      <c r="J2522" s="116">
        <v>7836269.8600000003</v>
      </c>
      <c r="K2522" s="116">
        <v>602790.14</v>
      </c>
      <c r="L2522" s="116">
        <v>602790</v>
      </c>
      <c r="M2522" s="116">
        <v>0</v>
      </c>
      <c r="N2522" s="116">
        <v>0.14000000000000001</v>
      </c>
      <c r="O2522" s="116">
        <v>0</v>
      </c>
      <c r="P2522" s="120">
        <v>0</v>
      </c>
      <c r="Q2522" s="27" t="str">
        <f>IF(G2522="01 Jan 1900","Unregistered","Registered")</f>
        <v>Registered</v>
      </c>
      <c r="R2522" s="121">
        <f>I2522/H2522</f>
        <v>0.7</v>
      </c>
      <c r="T2522" s="117">
        <f t="shared" si="175"/>
        <v>602790.14</v>
      </c>
      <c r="U2522" s="117">
        <f t="shared" si="176"/>
        <v>0</v>
      </c>
    </row>
    <row r="2523" spans="1:21" x14ac:dyDescent="0.3">
      <c r="A2523" s="114">
        <v>658</v>
      </c>
      <c r="B2523" s="114" t="s">
        <v>1430</v>
      </c>
      <c r="C2523" s="114" t="s">
        <v>1431</v>
      </c>
      <c r="D2523" s="114" t="s">
        <v>2956</v>
      </c>
      <c r="E2523" s="114" t="s">
        <v>2755</v>
      </c>
      <c r="F2523" s="115">
        <v>45336</v>
      </c>
      <c r="G2523" s="114" t="s">
        <v>2957</v>
      </c>
      <c r="H2523" s="116">
        <v>12055800</v>
      </c>
      <c r="I2523" s="116">
        <v>9644640</v>
      </c>
      <c r="J2523" s="116">
        <v>9041850</v>
      </c>
      <c r="K2523" s="116">
        <v>602790</v>
      </c>
      <c r="L2523" s="116">
        <v>602790</v>
      </c>
      <c r="M2523" s="116">
        <v>0</v>
      </c>
      <c r="N2523" s="116">
        <v>0</v>
      </c>
      <c r="O2523" s="116">
        <v>0</v>
      </c>
      <c r="P2523" s="120">
        <v>0</v>
      </c>
      <c r="Q2523" s="27" t="str">
        <f>IF(G2523="01 Jan 1900","Unregistered","Registered")</f>
        <v>Registered</v>
      </c>
      <c r="R2523" s="121">
        <f>I2523/H2523</f>
        <v>0.8</v>
      </c>
      <c r="T2523" s="117">
        <f t="shared" si="175"/>
        <v>602790</v>
      </c>
      <c r="U2523" s="117">
        <f t="shared" si="176"/>
        <v>0</v>
      </c>
    </row>
    <row r="2524" spans="1:21" x14ac:dyDescent="0.3">
      <c r="A2524" s="114">
        <v>852</v>
      </c>
      <c r="B2524" s="114" t="s">
        <v>1430</v>
      </c>
      <c r="C2524" s="114" t="s">
        <v>1431</v>
      </c>
      <c r="D2524" s="114" t="s">
        <v>3433</v>
      </c>
      <c r="E2524" s="114" t="s">
        <v>3434</v>
      </c>
      <c r="F2524" s="115">
        <v>45520</v>
      </c>
      <c r="G2524" s="114" t="s">
        <v>3370</v>
      </c>
      <c r="H2524" s="116">
        <v>8891964</v>
      </c>
      <c r="I2524" s="116">
        <v>7113572</v>
      </c>
      <c r="J2524" s="116">
        <v>6668974</v>
      </c>
      <c r="K2524" s="116">
        <v>444598</v>
      </c>
      <c r="L2524" s="116">
        <v>444598</v>
      </c>
      <c r="M2524" s="116">
        <v>0</v>
      </c>
      <c r="N2524" s="116">
        <v>0</v>
      </c>
      <c r="O2524" s="116">
        <v>0</v>
      </c>
      <c r="P2524" s="120">
        <v>0</v>
      </c>
      <c r="Q2524" s="27" t="str">
        <f>IF(G2524="01 Jan 1900","Unregistered","Registered")</f>
        <v>Registered</v>
      </c>
      <c r="R2524" s="121">
        <f>I2524/H2524</f>
        <v>0.80000008996887528</v>
      </c>
      <c r="T2524" s="117">
        <f t="shared" si="175"/>
        <v>444598</v>
      </c>
      <c r="U2524" s="117">
        <f t="shared" si="176"/>
        <v>0</v>
      </c>
    </row>
    <row r="2525" spans="1:21" x14ac:dyDescent="0.3">
      <c r="A2525" s="114">
        <v>901</v>
      </c>
      <c r="B2525" s="114" t="s">
        <v>1430</v>
      </c>
      <c r="C2525" s="114" t="s">
        <v>1431</v>
      </c>
      <c r="D2525" s="114" t="s">
        <v>3549</v>
      </c>
      <c r="E2525" s="114" t="s">
        <v>3550</v>
      </c>
      <c r="F2525" s="115">
        <v>45281</v>
      </c>
      <c r="G2525" s="114" t="s">
        <v>3551</v>
      </c>
      <c r="H2525" s="116">
        <v>8303667</v>
      </c>
      <c r="I2525" s="116">
        <v>5812567</v>
      </c>
      <c r="J2525" s="116">
        <v>5397384</v>
      </c>
      <c r="K2525" s="116">
        <v>415183</v>
      </c>
      <c r="L2525" s="116">
        <v>415183</v>
      </c>
      <c r="M2525" s="116">
        <v>0</v>
      </c>
      <c r="N2525" s="116">
        <v>0</v>
      </c>
      <c r="O2525" s="116">
        <v>0</v>
      </c>
      <c r="P2525" s="120">
        <v>0</v>
      </c>
      <c r="Q2525" s="27" t="str">
        <f>IF(G2525="01 Jan 1900","Unregistered","Registered")</f>
        <v>Registered</v>
      </c>
      <c r="R2525" s="121">
        <f>I2525/H2525</f>
        <v>0.7000000120428721</v>
      </c>
      <c r="T2525" s="117">
        <f t="shared" si="175"/>
        <v>415183</v>
      </c>
      <c r="U2525" s="117">
        <f t="shared" si="176"/>
        <v>0</v>
      </c>
    </row>
    <row r="2526" spans="1:21" x14ac:dyDescent="0.3">
      <c r="A2526" s="114">
        <v>902</v>
      </c>
      <c r="B2526" s="114" t="s">
        <v>1430</v>
      </c>
      <c r="C2526" s="114" t="s">
        <v>1431</v>
      </c>
      <c r="D2526" s="114" t="s">
        <v>3552</v>
      </c>
      <c r="E2526" s="114" t="s">
        <v>3553</v>
      </c>
      <c r="F2526" s="115">
        <v>45344</v>
      </c>
      <c r="G2526" s="114" t="s">
        <v>3554</v>
      </c>
      <c r="H2526" s="116">
        <v>8268477</v>
      </c>
      <c r="I2526" s="116">
        <v>6614784</v>
      </c>
      <c r="J2526" s="116">
        <v>6201360</v>
      </c>
      <c r="K2526" s="116">
        <v>413424</v>
      </c>
      <c r="L2526" s="116">
        <v>413424</v>
      </c>
      <c r="M2526" s="116">
        <v>0</v>
      </c>
      <c r="N2526" s="116">
        <v>0</v>
      </c>
      <c r="O2526" s="116">
        <v>0</v>
      </c>
      <c r="P2526" s="120">
        <v>0</v>
      </c>
      <c r="Q2526" s="27" t="str">
        <f>IF(G2526="01 Jan 1900","Unregistered","Registered")</f>
        <v>Registered</v>
      </c>
      <c r="R2526" s="121">
        <f>I2526/H2526</f>
        <v>0.80000029025901631</v>
      </c>
      <c r="T2526" s="117">
        <f t="shared" si="175"/>
        <v>413424</v>
      </c>
      <c r="U2526" s="117">
        <f t="shared" si="176"/>
        <v>0</v>
      </c>
    </row>
    <row r="2527" spans="1:21" x14ac:dyDescent="0.3">
      <c r="A2527" s="114">
        <v>907</v>
      </c>
      <c r="B2527" s="114" t="s">
        <v>1430</v>
      </c>
      <c r="C2527" s="114" t="s">
        <v>1431</v>
      </c>
      <c r="D2527" s="114" t="s">
        <v>3565</v>
      </c>
      <c r="E2527" s="114" t="s">
        <v>3566</v>
      </c>
      <c r="F2527" s="115">
        <v>45176</v>
      </c>
      <c r="G2527" s="114" t="s">
        <v>3567</v>
      </c>
      <c r="H2527" s="116">
        <v>8268750</v>
      </c>
      <c r="I2527" s="116">
        <v>5793839</v>
      </c>
      <c r="J2527" s="116">
        <v>5381354</v>
      </c>
      <c r="K2527" s="116">
        <v>412485</v>
      </c>
      <c r="L2527" s="116">
        <v>412485</v>
      </c>
      <c r="M2527" s="116">
        <v>0</v>
      </c>
      <c r="N2527" s="116">
        <v>0</v>
      </c>
      <c r="O2527" s="116">
        <v>0</v>
      </c>
      <c r="P2527" s="120">
        <v>0</v>
      </c>
      <c r="Q2527" s="27" t="str">
        <f>IF(G2527="01 Jan 1900","Unregistered","Registered")</f>
        <v>Registered</v>
      </c>
      <c r="R2527" s="121">
        <f>I2527/H2527</f>
        <v>0.70069103552532119</v>
      </c>
      <c r="T2527" s="117">
        <f t="shared" si="175"/>
        <v>412485</v>
      </c>
      <c r="U2527" s="117">
        <f t="shared" si="176"/>
        <v>0</v>
      </c>
    </row>
    <row r="2528" spans="1:21" x14ac:dyDescent="0.3">
      <c r="A2528" s="114">
        <v>1124</v>
      </c>
      <c r="B2528" s="114" t="s">
        <v>1430</v>
      </c>
      <c r="C2528" s="114" t="s">
        <v>1431</v>
      </c>
      <c r="D2528" s="114" t="s">
        <v>4063</v>
      </c>
      <c r="E2528" s="114" t="s">
        <v>4064</v>
      </c>
      <c r="F2528" s="115">
        <v>45313</v>
      </c>
      <c r="G2528" s="114" t="s">
        <v>4065</v>
      </c>
      <c r="H2528" s="116">
        <v>8224490</v>
      </c>
      <c r="I2528" s="116">
        <v>6579596</v>
      </c>
      <c r="J2528" s="116">
        <v>6277131</v>
      </c>
      <c r="K2528" s="116">
        <v>302465</v>
      </c>
      <c r="L2528" s="116">
        <v>0</v>
      </c>
      <c r="M2528" s="116">
        <v>0</v>
      </c>
      <c r="N2528" s="116">
        <v>0</v>
      </c>
      <c r="O2528" s="116">
        <v>302465</v>
      </c>
      <c r="P2528" s="120">
        <v>0</v>
      </c>
      <c r="Q2528" s="27" t="str">
        <f>IF(G2528="01 Jan 1900","Unregistered","Registered")</f>
        <v>Registered</v>
      </c>
      <c r="R2528" s="121">
        <f>I2528/H2528</f>
        <v>0.80000048635234522</v>
      </c>
      <c r="T2528" s="117">
        <f t="shared" si="175"/>
        <v>302465</v>
      </c>
      <c r="U2528" s="117">
        <f t="shared" si="176"/>
        <v>0</v>
      </c>
    </row>
    <row r="2529" spans="1:21" x14ac:dyDescent="0.3">
      <c r="A2529" s="114">
        <v>1256</v>
      </c>
      <c r="B2529" s="114" t="s">
        <v>1430</v>
      </c>
      <c r="C2529" s="114" t="s">
        <v>1431</v>
      </c>
      <c r="D2529" s="114" t="s">
        <v>4354</v>
      </c>
      <c r="E2529" s="114" t="s">
        <v>4355</v>
      </c>
      <c r="F2529" s="115">
        <v>45968</v>
      </c>
      <c r="G2529" s="114" t="s">
        <v>1810</v>
      </c>
      <c r="H2529" s="116">
        <v>9384000</v>
      </c>
      <c r="I2529" s="116">
        <v>7507200</v>
      </c>
      <c r="J2529" s="116">
        <v>7323720</v>
      </c>
      <c r="K2529" s="116">
        <v>183480</v>
      </c>
      <c r="L2529" s="116">
        <v>0</v>
      </c>
      <c r="M2529" s="116">
        <v>0</v>
      </c>
      <c r="N2529" s="116">
        <v>0</v>
      </c>
      <c r="O2529" s="116">
        <v>183480</v>
      </c>
      <c r="P2529" s="120">
        <v>0</v>
      </c>
      <c r="Q2529" s="27" t="str">
        <f>IF(G2529="01 Jan 1900","Unregistered","Registered")</f>
        <v>Registered</v>
      </c>
      <c r="R2529" s="121">
        <f>I2529/H2529</f>
        <v>0.8</v>
      </c>
      <c r="T2529" s="117">
        <f t="shared" si="175"/>
        <v>183480</v>
      </c>
      <c r="U2529" s="117">
        <f t="shared" si="176"/>
        <v>0</v>
      </c>
    </row>
    <row r="2530" spans="1:21" x14ac:dyDescent="0.3">
      <c r="A2530" s="114">
        <v>1274</v>
      </c>
      <c r="B2530" s="114" t="s">
        <v>1430</v>
      </c>
      <c r="C2530" s="114" t="s">
        <v>1431</v>
      </c>
      <c r="D2530" s="114" t="s">
        <v>4390</v>
      </c>
      <c r="E2530" s="114" t="s">
        <v>4391</v>
      </c>
      <c r="F2530" s="115">
        <v>45260</v>
      </c>
      <c r="G2530" s="114" t="s">
        <v>4392</v>
      </c>
      <c r="H2530" s="116">
        <v>12055800</v>
      </c>
      <c r="I2530" s="116">
        <v>9041850</v>
      </c>
      <c r="J2530" s="116">
        <v>8899116</v>
      </c>
      <c r="K2530" s="116">
        <v>142734</v>
      </c>
      <c r="L2530" s="116">
        <v>0</v>
      </c>
      <c r="M2530" s="116">
        <v>0</v>
      </c>
      <c r="N2530" s="116">
        <v>0</v>
      </c>
      <c r="O2530" s="116">
        <v>0</v>
      </c>
      <c r="P2530" s="120">
        <v>142734</v>
      </c>
      <c r="Q2530" s="27" t="str">
        <f>IF(G2530="01 Jan 1900","Unregistered","Registered")</f>
        <v>Registered</v>
      </c>
      <c r="R2530" s="121">
        <f>I2530/H2530</f>
        <v>0.75</v>
      </c>
      <c r="T2530" s="117">
        <f t="shared" si="175"/>
        <v>142734</v>
      </c>
      <c r="U2530" s="117">
        <f t="shared" si="176"/>
        <v>0</v>
      </c>
    </row>
    <row r="2531" spans="1:21" x14ac:dyDescent="0.3">
      <c r="A2531" s="114">
        <v>1477</v>
      </c>
      <c r="B2531" s="114" t="s">
        <v>1430</v>
      </c>
      <c r="C2531" s="114" t="s">
        <v>1431</v>
      </c>
      <c r="D2531" s="114" t="s">
        <v>4797</v>
      </c>
      <c r="E2531" s="114" t="s">
        <v>4798</v>
      </c>
      <c r="F2531" s="115">
        <v>45520</v>
      </c>
      <c r="G2531" s="114" t="s">
        <v>4799</v>
      </c>
      <c r="H2531" s="116">
        <v>8804464</v>
      </c>
      <c r="I2531" s="116">
        <v>6714515</v>
      </c>
      <c r="J2531" s="116">
        <v>6691393</v>
      </c>
      <c r="K2531" s="116">
        <v>23122</v>
      </c>
      <c r="L2531" s="116">
        <v>0</v>
      </c>
      <c r="M2531" s="116">
        <v>0</v>
      </c>
      <c r="N2531" s="116">
        <v>0</v>
      </c>
      <c r="O2531" s="116">
        <v>23122</v>
      </c>
      <c r="P2531" s="120">
        <v>0</v>
      </c>
      <c r="Q2531" s="27" t="str">
        <f>IF(G2531="01 Jan 1900","Unregistered","Registered")</f>
        <v>Registered</v>
      </c>
      <c r="R2531" s="121">
        <f>I2531/H2531</f>
        <v>0.76262620870503872</v>
      </c>
      <c r="T2531" s="117">
        <f t="shared" si="175"/>
        <v>23122</v>
      </c>
      <c r="U2531" s="117">
        <f t="shared" si="176"/>
        <v>0</v>
      </c>
    </row>
    <row r="2532" spans="1:21" x14ac:dyDescent="0.3">
      <c r="A2532" s="114">
        <v>1501</v>
      </c>
      <c r="B2532" s="114" t="s">
        <v>1430</v>
      </c>
      <c r="C2532" s="114" t="s">
        <v>1431</v>
      </c>
      <c r="D2532" s="114" t="s">
        <v>4838</v>
      </c>
      <c r="E2532" s="114" t="s">
        <v>4839</v>
      </c>
      <c r="F2532" s="115">
        <v>45135</v>
      </c>
      <c r="G2532" s="114" t="s">
        <v>1768</v>
      </c>
      <c r="H2532" s="116">
        <v>7348845</v>
      </c>
      <c r="I2532" s="116">
        <v>5879077</v>
      </c>
      <c r="J2532" s="116">
        <v>5878722</v>
      </c>
      <c r="K2532" s="116">
        <v>355</v>
      </c>
      <c r="L2532" s="116">
        <v>0</v>
      </c>
      <c r="M2532" s="116">
        <v>0</v>
      </c>
      <c r="N2532" s="116">
        <v>0</v>
      </c>
      <c r="O2532" s="116">
        <v>355</v>
      </c>
      <c r="P2532" s="120">
        <v>0</v>
      </c>
      <c r="Q2532" s="27" t="str">
        <f>IF(G2532="01 Jan 1900","Unregistered","Registered")</f>
        <v>Registered</v>
      </c>
      <c r="R2532" s="121">
        <f>I2532/H2532</f>
        <v>0.80000013607580511</v>
      </c>
      <c r="T2532" s="117">
        <f t="shared" si="175"/>
        <v>355</v>
      </c>
      <c r="U2532" s="117">
        <f t="shared" si="176"/>
        <v>0</v>
      </c>
    </row>
    <row r="2533" spans="1:21" x14ac:dyDescent="0.3">
      <c r="A2533" s="114">
        <v>1550</v>
      </c>
      <c r="B2533" s="114" t="s">
        <v>1430</v>
      </c>
      <c r="C2533" s="114" t="s">
        <v>1431</v>
      </c>
      <c r="D2533" s="114" t="s">
        <v>4899</v>
      </c>
      <c r="E2533" s="114" t="s">
        <v>4900</v>
      </c>
      <c r="F2533" s="115">
        <v>45316</v>
      </c>
      <c r="G2533" s="114" t="s">
        <v>4901</v>
      </c>
      <c r="H2533" s="116">
        <v>8603955</v>
      </c>
      <c r="I2533" s="116">
        <v>6022769</v>
      </c>
      <c r="J2533" s="116">
        <v>6022768.5</v>
      </c>
      <c r="K2533" s="116">
        <v>0.5</v>
      </c>
      <c r="L2533" s="116">
        <v>0</v>
      </c>
      <c r="M2533" s="116">
        <v>0</v>
      </c>
      <c r="N2533" s="116">
        <v>0.5</v>
      </c>
      <c r="O2533" s="116">
        <v>0</v>
      </c>
      <c r="P2533" s="120">
        <v>0</v>
      </c>
      <c r="Q2533" s="27" t="str">
        <f>IF(G2533="01 Jan 1900","Unregistered","Registered")</f>
        <v>Registered</v>
      </c>
      <c r="R2533" s="121">
        <f>I2533/H2533</f>
        <v>0.70000005811280974</v>
      </c>
      <c r="T2533" s="117">
        <f t="shared" si="175"/>
        <v>0.5</v>
      </c>
      <c r="U2533" s="117">
        <f t="shared" si="176"/>
        <v>0</v>
      </c>
    </row>
    <row r="2534" spans="1:21" x14ac:dyDescent="0.3">
      <c r="A2534" s="114">
        <v>1551</v>
      </c>
      <c r="B2534" s="114" t="s">
        <v>1430</v>
      </c>
      <c r="C2534" s="114" t="s">
        <v>1431</v>
      </c>
      <c r="D2534" s="114" t="s">
        <v>4902</v>
      </c>
      <c r="E2534" s="114" t="s">
        <v>4903</v>
      </c>
      <c r="F2534" s="115">
        <v>45585</v>
      </c>
      <c r="G2534" s="114" t="s">
        <v>2330</v>
      </c>
      <c r="H2534" s="116">
        <v>9178725</v>
      </c>
      <c r="I2534" s="116">
        <v>7342983</v>
      </c>
      <c r="J2534" s="116">
        <v>7342982.5</v>
      </c>
      <c r="K2534" s="116">
        <v>0.5</v>
      </c>
      <c r="L2534" s="116">
        <v>0</v>
      </c>
      <c r="M2534" s="116">
        <v>0</v>
      </c>
      <c r="N2534" s="116">
        <v>0</v>
      </c>
      <c r="O2534" s="116">
        <v>0.5</v>
      </c>
      <c r="P2534" s="120">
        <v>0</v>
      </c>
      <c r="Q2534" s="27" t="str">
        <f>IF(G2534="01 Jan 1900","Unregistered","Registered")</f>
        <v>Registered</v>
      </c>
      <c r="R2534" s="121">
        <f>I2534/H2534</f>
        <v>0.80000032684278044</v>
      </c>
      <c r="T2534" s="117">
        <f t="shared" si="175"/>
        <v>0.5</v>
      </c>
      <c r="U2534" s="117">
        <f t="shared" si="176"/>
        <v>0</v>
      </c>
    </row>
    <row r="2535" spans="1:21" x14ac:dyDescent="0.3">
      <c r="A2535" s="114">
        <v>1560</v>
      </c>
      <c r="B2535" s="114" t="s">
        <v>1430</v>
      </c>
      <c r="C2535" s="114" t="s">
        <v>1431</v>
      </c>
      <c r="D2535" s="114" t="s">
        <v>4915</v>
      </c>
      <c r="E2535" s="114" t="s">
        <v>4916</v>
      </c>
      <c r="F2535" s="115">
        <v>46081</v>
      </c>
      <c r="G2535" s="114" t="s">
        <v>1583</v>
      </c>
      <c r="H2535" s="116">
        <v>13970536</v>
      </c>
      <c r="I2535" s="116">
        <v>11176428</v>
      </c>
      <c r="J2535" s="116">
        <v>11176427.6</v>
      </c>
      <c r="K2535" s="116">
        <v>0.4</v>
      </c>
      <c r="L2535" s="116">
        <v>0</v>
      </c>
      <c r="M2535" s="116">
        <v>0.4</v>
      </c>
      <c r="N2535" s="116">
        <v>0</v>
      </c>
      <c r="O2535" s="116">
        <v>0</v>
      </c>
      <c r="P2535" s="120">
        <v>0</v>
      </c>
      <c r="Q2535" s="27" t="str">
        <f>IF(G2535="01 Jan 1900","Unregistered","Registered")</f>
        <v>Registered</v>
      </c>
      <c r="R2535" s="121">
        <f>I2535/H2535</f>
        <v>0.799999942736628</v>
      </c>
      <c r="T2535" s="117">
        <f t="shared" si="175"/>
        <v>0.4</v>
      </c>
      <c r="U2535" s="117">
        <f t="shared" si="176"/>
        <v>0</v>
      </c>
    </row>
    <row r="2536" spans="1:21" x14ac:dyDescent="0.3">
      <c r="A2536" s="114">
        <v>5287</v>
      </c>
      <c r="B2536" s="114" t="s">
        <v>1430</v>
      </c>
      <c r="C2536" s="114" t="s">
        <v>1431</v>
      </c>
      <c r="D2536" s="114" t="s">
        <v>5968</v>
      </c>
      <c r="E2536" s="114" t="s">
        <v>5969</v>
      </c>
      <c r="F2536" s="115">
        <v>45206</v>
      </c>
      <c r="G2536" s="114" t="s">
        <v>5161</v>
      </c>
      <c r="H2536" s="116">
        <v>8214286</v>
      </c>
      <c r="I2536" s="116">
        <v>5750000</v>
      </c>
      <c r="J2536" s="116">
        <v>5750000</v>
      </c>
      <c r="K2536" s="116">
        <v>0</v>
      </c>
      <c r="L2536" s="116">
        <v>0</v>
      </c>
      <c r="M2536" s="116">
        <v>0</v>
      </c>
      <c r="N2536" s="116">
        <v>0</v>
      </c>
      <c r="O2536" s="116">
        <v>0</v>
      </c>
      <c r="P2536" s="120">
        <v>0</v>
      </c>
      <c r="Q2536" s="27" t="str">
        <f>IF(G2536="01 Jan 1900","Unregistered","Registered")</f>
        <v>Registered</v>
      </c>
      <c r="R2536" s="121">
        <f>I2536/H2536</f>
        <v>0.69999997565217476</v>
      </c>
      <c r="T2536" s="117">
        <f t="shared" si="175"/>
        <v>0</v>
      </c>
      <c r="U2536" s="117">
        <f t="shared" si="176"/>
        <v>0</v>
      </c>
    </row>
    <row r="2537" spans="1:21" x14ac:dyDescent="0.3">
      <c r="A2537" s="114">
        <v>5288</v>
      </c>
      <c r="B2537" s="114" t="s">
        <v>1430</v>
      </c>
      <c r="C2537" s="114" t="s">
        <v>1431</v>
      </c>
      <c r="D2537" s="114" t="s">
        <v>5970</v>
      </c>
      <c r="E2537" s="114" t="s">
        <v>5971</v>
      </c>
      <c r="F2537" s="115">
        <v>45281</v>
      </c>
      <c r="G2537" s="114" t="s">
        <v>1527</v>
      </c>
      <c r="H2537" s="116">
        <v>11943732</v>
      </c>
      <c r="I2537" s="116">
        <v>9554986</v>
      </c>
      <c r="J2537" s="116">
        <v>9554986</v>
      </c>
      <c r="K2537" s="116">
        <v>0</v>
      </c>
      <c r="L2537" s="116">
        <v>0</v>
      </c>
      <c r="M2537" s="116">
        <v>0</v>
      </c>
      <c r="N2537" s="116">
        <v>0</v>
      </c>
      <c r="O2537" s="116">
        <v>0</v>
      </c>
      <c r="P2537" s="120">
        <v>0</v>
      </c>
      <c r="Q2537" s="27" t="str">
        <f>IF(G2537="01 Jan 1900","Unregistered","Registered")</f>
        <v>Registered</v>
      </c>
      <c r="R2537" s="121">
        <f>I2537/H2537</f>
        <v>0.80000003349036963</v>
      </c>
      <c r="T2537" s="117">
        <f t="shared" si="175"/>
        <v>0</v>
      </c>
      <c r="U2537" s="117">
        <f t="shared" si="176"/>
        <v>0</v>
      </c>
    </row>
    <row r="2538" spans="1:21" x14ac:dyDescent="0.3">
      <c r="A2538" s="114">
        <v>5289</v>
      </c>
      <c r="B2538" s="114" t="s">
        <v>1430</v>
      </c>
      <c r="C2538" s="114" t="s">
        <v>1431</v>
      </c>
      <c r="D2538" s="114" t="s">
        <v>5972</v>
      </c>
      <c r="E2538" s="114" t="s">
        <v>5973</v>
      </c>
      <c r="F2538" s="115">
        <v>45310</v>
      </c>
      <c r="G2538" s="114" t="s">
        <v>2274</v>
      </c>
      <c r="H2538" s="116">
        <v>12055800</v>
      </c>
      <c r="I2538" s="116">
        <v>9644640</v>
      </c>
      <c r="J2538" s="116">
        <v>9644640</v>
      </c>
      <c r="K2538" s="116">
        <v>0</v>
      </c>
      <c r="L2538" s="116">
        <v>0</v>
      </c>
      <c r="M2538" s="116">
        <v>0</v>
      </c>
      <c r="N2538" s="116">
        <v>0</v>
      </c>
      <c r="O2538" s="116">
        <v>0</v>
      </c>
      <c r="P2538" s="120">
        <v>0</v>
      </c>
      <c r="Q2538" s="27" t="str">
        <f>IF(G2538="01 Jan 1900","Unregistered","Registered")</f>
        <v>Registered</v>
      </c>
      <c r="R2538" s="121">
        <f>I2538/H2538</f>
        <v>0.8</v>
      </c>
      <c r="T2538" s="117">
        <f t="shared" si="175"/>
        <v>0</v>
      </c>
      <c r="U2538" s="117">
        <f t="shared" si="176"/>
        <v>0</v>
      </c>
    </row>
    <row r="2539" spans="1:21" x14ac:dyDescent="0.3">
      <c r="A2539" s="114">
        <v>5290</v>
      </c>
      <c r="B2539" s="114" t="s">
        <v>1430</v>
      </c>
      <c r="C2539" s="114" t="s">
        <v>1431</v>
      </c>
      <c r="D2539" s="114" t="s">
        <v>5974</v>
      </c>
      <c r="E2539" s="114" t="s">
        <v>5975</v>
      </c>
      <c r="F2539" s="115">
        <v>45930</v>
      </c>
      <c r="G2539" s="114" t="s">
        <v>5976</v>
      </c>
      <c r="H2539" s="116">
        <v>9091923</v>
      </c>
      <c r="I2539" s="116">
        <v>7728133</v>
      </c>
      <c r="J2539" s="116">
        <v>7728133</v>
      </c>
      <c r="K2539" s="116">
        <v>0</v>
      </c>
      <c r="L2539" s="116">
        <v>0</v>
      </c>
      <c r="M2539" s="116">
        <v>0</v>
      </c>
      <c r="N2539" s="116">
        <v>0</v>
      </c>
      <c r="O2539" s="116">
        <v>0</v>
      </c>
      <c r="P2539" s="120">
        <v>0</v>
      </c>
      <c r="Q2539" s="27" t="str">
        <f>IF(G2539="01 Jan 1900","Unregistered","Registered")</f>
        <v>Registered</v>
      </c>
      <c r="R2539" s="121">
        <f>I2539/H2539</f>
        <v>0.84999982951901376</v>
      </c>
      <c r="T2539" s="117">
        <f t="shared" si="175"/>
        <v>0</v>
      </c>
      <c r="U2539" s="117">
        <f t="shared" si="176"/>
        <v>0</v>
      </c>
    </row>
    <row r="2540" spans="1:21" x14ac:dyDescent="0.3">
      <c r="A2540" s="114">
        <v>5291</v>
      </c>
      <c r="B2540" s="114" t="s">
        <v>1430</v>
      </c>
      <c r="C2540" s="114" t="s">
        <v>1431</v>
      </c>
      <c r="D2540" s="114" t="s">
        <v>5977</v>
      </c>
      <c r="E2540" s="114" t="s">
        <v>5978</v>
      </c>
      <c r="F2540" s="115">
        <v>45930</v>
      </c>
      <c r="G2540" s="114" t="s">
        <v>5976</v>
      </c>
      <c r="H2540" s="116">
        <v>8818614</v>
      </c>
      <c r="I2540" s="116">
        <v>7495823</v>
      </c>
      <c r="J2540" s="116">
        <v>7495823</v>
      </c>
      <c r="K2540" s="116">
        <v>0</v>
      </c>
      <c r="L2540" s="116">
        <v>0</v>
      </c>
      <c r="M2540" s="116">
        <v>0</v>
      </c>
      <c r="N2540" s="116">
        <v>0</v>
      </c>
      <c r="O2540" s="116">
        <v>0</v>
      </c>
      <c r="P2540" s="120">
        <v>0</v>
      </c>
      <c r="Q2540" s="27" t="str">
        <f>IF(G2540="01 Jan 1900","Unregistered","Registered")</f>
        <v>Registered</v>
      </c>
      <c r="R2540" s="121">
        <f>I2540/H2540</f>
        <v>0.85000012473615472</v>
      </c>
      <c r="T2540" s="117">
        <f t="shared" si="175"/>
        <v>0</v>
      </c>
      <c r="U2540" s="117">
        <f t="shared" si="176"/>
        <v>0</v>
      </c>
    </row>
    <row r="2541" spans="1:21" x14ac:dyDescent="0.3">
      <c r="A2541" s="114">
        <v>5292</v>
      </c>
      <c r="B2541" s="114" t="s">
        <v>1430</v>
      </c>
      <c r="C2541" s="114" t="s">
        <v>1431</v>
      </c>
      <c r="D2541" s="114" t="s">
        <v>5979</v>
      </c>
      <c r="E2541" s="114" t="s">
        <v>5980</v>
      </c>
      <c r="F2541" s="115">
        <v>45206</v>
      </c>
      <c r="G2541" s="114" t="s">
        <v>5161</v>
      </c>
      <c r="H2541" s="116">
        <v>8214286</v>
      </c>
      <c r="I2541" s="116">
        <v>5339286</v>
      </c>
      <c r="J2541" s="116">
        <v>5339286</v>
      </c>
      <c r="K2541" s="116">
        <v>0</v>
      </c>
      <c r="L2541" s="116">
        <v>0</v>
      </c>
      <c r="M2541" s="116">
        <v>0</v>
      </c>
      <c r="N2541" s="116">
        <v>0</v>
      </c>
      <c r="O2541" s="116">
        <v>0</v>
      </c>
      <c r="P2541" s="120">
        <v>0</v>
      </c>
      <c r="Q2541" s="27" t="str">
        <f>IF(G2541="01 Jan 1900","Unregistered","Registered")</f>
        <v>Registered</v>
      </c>
      <c r="R2541" s="121">
        <f>I2541/H2541</f>
        <v>0.65000001217391257</v>
      </c>
      <c r="T2541" s="117">
        <f t="shared" si="175"/>
        <v>0</v>
      </c>
      <c r="U2541" s="117">
        <f t="shared" si="176"/>
        <v>0</v>
      </c>
    </row>
    <row r="2542" spans="1:21" x14ac:dyDescent="0.3">
      <c r="A2542" s="114">
        <v>5293</v>
      </c>
      <c r="B2542" s="114" t="s">
        <v>1430</v>
      </c>
      <c r="C2542" s="114" t="s">
        <v>1431</v>
      </c>
      <c r="D2542" s="114" t="s">
        <v>5981</v>
      </c>
      <c r="E2542" s="114" t="s">
        <v>5982</v>
      </c>
      <c r="F2542" s="115">
        <v>45377</v>
      </c>
      <c r="G2542" s="114" t="s">
        <v>5381</v>
      </c>
      <c r="H2542" s="116">
        <v>8526786</v>
      </c>
      <c r="I2542" s="116">
        <v>6821428</v>
      </c>
      <c r="J2542" s="116">
        <v>6821428</v>
      </c>
      <c r="K2542" s="116">
        <v>0</v>
      </c>
      <c r="L2542" s="116">
        <v>0</v>
      </c>
      <c r="M2542" s="116">
        <v>0</v>
      </c>
      <c r="N2542" s="116">
        <v>0</v>
      </c>
      <c r="O2542" s="116">
        <v>0</v>
      </c>
      <c r="P2542" s="120">
        <v>0</v>
      </c>
      <c r="Q2542" s="27" t="str">
        <f>IF(G2542="01 Jan 1900","Unregistered","Registered")</f>
        <v>Registered</v>
      </c>
      <c r="R2542" s="121">
        <f>I2542/H2542</f>
        <v>0.79999990617801364</v>
      </c>
      <c r="T2542" s="117">
        <f t="shared" si="175"/>
        <v>0</v>
      </c>
      <c r="U2542" s="117">
        <f t="shared" si="176"/>
        <v>0</v>
      </c>
    </row>
    <row r="2543" spans="1:21" x14ac:dyDescent="0.3">
      <c r="A2543" s="114">
        <v>5294</v>
      </c>
      <c r="B2543" s="114" t="s">
        <v>1430</v>
      </c>
      <c r="C2543" s="114" t="s">
        <v>1431</v>
      </c>
      <c r="D2543" s="114" t="s">
        <v>5983</v>
      </c>
      <c r="E2543" s="114" t="s">
        <v>5984</v>
      </c>
      <c r="F2543" s="115">
        <v>45404</v>
      </c>
      <c r="G2543" s="114" t="s">
        <v>1940</v>
      </c>
      <c r="H2543" s="116">
        <v>12735000</v>
      </c>
      <c r="I2543" s="116">
        <v>10188000</v>
      </c>
      <c r="J2543" s="116">
        <v>10188000</v>
      </c>
      <c r="K2543" s="116">
        <v>0</v>
      </c>
      <c r="L2543" s="116">
        <v>0</v>
      </c>
      <c r="M2543" s="116">
        <v>0</v>
      </c>
      <c r="N2543" s="116">
        <v>0</v>
      </c>
      <c r="O2543" s="116">
        <v>0</v>
      </c>
      <c r="P2543" s="120">
        <v>0</v>
      </c>
      <c r="Q2543" s="27" t="str">
        <f>IF(G2543="01 Jan 1900","Unregistered","Registered")</f>
        <v>Registered</v>
      </c>
      <c r="R2543" s="121">
        <f>I2543/H2543</f>
        <v>0.8</v>
      </c>
      <c r="T2543" s="117">
        <f t="shared" si="175"/>
        <v>0</v>
      </c>
      <c r="U2543" s="117">
        <f t="shared" si="176"/>
        <v>0</v>
      </c>
    </row>
    <row r="2544" spans="1:21" x14ac:dyDescent="0.3">
      <c r="A2544" s="114">
        <v>5295</v>
      </c>
      <c r="B2544" s="114" t="s">
        <v>1430</v>
      </c>
      <c r="C2544" s="114" t="s">
        <v>1431</v>
      </c>
      <c r="D2544" s="114" t="s">
        <v>5985</v>
      </c>
      <c r="E2544" s="114" t="s">
        <v>5986</v>
      </c>
      <c r="F2544" s="115">
        <v>45290</v>
      </c>
      <c r="G2544" s="114" t="s">
        <v>5379</v>
      </c>
      <c r="H2544" s="116">
        <v>12098250</v>
      </c>
      <c r="I2544" s="116">
        <v>9073689</v>
      </c>
      <c r="J2544" s="116">
        <v>9073689</v>
      </c>
      <c r="K2544" s="116">
        <v>0</v>
      </c>
      <c r="L2544" s="116">
        <v>0</v>
      </c>
      <c r="M2544" s="116">
        <v>0</v>
      </c>
      <c r="N2544" s="116">
        <v>0</v>
      </c>
      <c r="O2544" s="116">
        <v>0</v>
      </c>
      <c r="P2544" s="120">
        <v>0</v>
      </c>
      <c r="Q2544" s="27" t="str">
        <f>IF(G2544="01 Jan 1900","Unregistered","Registered")</f>
        <v>Registered</v>
      </c>
      <c r="R2544" s="121">
        <f>I2544/H2544</f>
        <v>0.75000012398487381</v>
      </c>
      <c r="T2544" s="117">
        <f t="shared" si="175"/>
        <v>0</v>
      </c>
      <c r="U2544" s="117">
        <f t="shared" si="176"/>
        <v>0</v>
      </c>
    </row>
    <row r="2545" spans="1:21" x14ac:dyDescent="0.3">
      <c r="A2545" s="114">
        <v>5296</v>
      </c>
      <c r="B2545" s="114" t="s">
        <v>1430</v>
      </c>
      <c r="C2545" s="114" t="s">
        <v>1431</v>
      </c>
      <c r="D2545" s="114" t="s">
        <v>5987</v>
      </c>
      <c r="E2545" s="114" t="s">
        <v>5988</v>
      </c>
      <c r="F2545" s="115">
        <v>45331</v>
      </c>
      <c r="G2545" s="114" t="s">
        <v>1419</v>
      </c>
      <c r="H2545" s="116">
        <v>8525904</v>
      </c>
      <c r="I2545" s="116">
        <v>6394427</v>
      </c>
      <c r="J2545" s="116">
        <v>6394427</v>
      </c>
      <c r="K2545" s="116">
        <v>0</v>
      </c>
      <c r="L2545" s="116">
        <v>0</v>
      </c>
      <c r="M2545" s="116">
        <v>0</v>
      </c>
      <c r="N2545" s="116">
        <v>0</v>
      </c>
      <c r="O2545" s="116">
        <v>0</v>
      </c>
      <c r="P2545" s="120">
        <v>0</v>
      </c>
      <c r="Q2545" s="27" t="str">
        <f>IF(G2545="01 Jan 1900","Unregistered","Registered")</f>
        <v>Registered</v>
      </c>
      <c r="R2545" s="121">
        <f>I2545/H2545</f>
        <v>0.74999988271038476</v>
      </c>
      <c r="T2545" s="117">
        <f t="shared" si="175"/>
        <v>0</v>
      </c>
      <c r="U2545" s="117">
        <f t="shared" si="176"/>
        <v>0</v>
      </c>
    </row>
    <row r="2546" spans="1:21" x14ac:dyDescent="0.3">
      <c r="A2546" s="114">
        <v>5297</v>
      </c>
      <c r="B2546" s="114" t="s">
        <v>1430</v>
      </c>
      <c r="C2546" s="114" t="s">
        <v>1431</v>
      </c>
      <c r="D2546" s="114" t="s">
        <v>5989</v>
      </c>
      <c r="E2546" s="114" t="s">
        <v>5990</v>
      </c>
      <c r="F2546" s="115">
        <v>45251</v>
      </c>
      <c r="G2546" s="114" t="s">
        <v>2501</v>
      </c>
      <c r="H2546" s="116">
        <v>8211000</v>
      </c>
      <c r="I2546" s="116">
        <v>6568800</v>
      </c>
      <c r="J2546" s="116">
        <v>6568800</v>
      </c>
      <c r="K2546" s="116">
        <v>0</v>
      </c>
      <c r="L2546" s="116">
        <v>0</v>
      </c>
      <c r="M2546" s="116">
        <v>0</v>
      </c>
      <c r="N2546" s="116">
        <v>0</v>
      </c>
      <c r="O2546" s="116">
        <v>0</v>
      </c>
      <c r="P2546" s="120">
        <v>0</v>
      </c>
      <c r="Q2546" s="27" t="str">
        <f>IF(G2546="01 Jan 1900","Unregistered","Registered")</f>
        <v>Registered</v>
      </c>
      <c r="R2546" s="121">
        <f>I2546/H2546</f>
        <v>0.8</v>
      </c>
      <c r="T2546" s="117">
        <f t="shared" si="175"/>
        <v>0</v>
      </c>
      <c r="U2546" s="117">
        <f t="shared" si="176"/>
        <v>0</v>
      </c>
    </row>
    <row r="2547" spans="1:21" x14ac:dyDescent="0.3">
      <c r="A2547" s="114">
        <v>5298</v>
      </c>
      <c r="B2547" s="114" t="s">
        <v>1430</v>
      </c>
      <c r="C2547" s="114" t="s">
        <v>1431</v>
      </c>
      <c r="D2547" s="114" t="s">
        <v>5991</v>
      </c>
      <c r="E2547" s="114" t="s">
        <v>5992</v>
      </c>
      <c r="F2547" s="115">
        <v>45565</v>
      </c>
      <c r="G2547" s="114" t="s">
        <v>2330</v>
      </c>
      <c r="H2547" s="116">
        <v>13415179</v>
      </c>
      <c r="I2547" s="116">
        <v>10732144</v>
      </c>
      <c r="J2547" s="116">
        <v>10732144</v>
      </c>
      <c r="K2547" s="116">
        <v>0</v>
      </c>
      <c r="L2547" s="116">
        <v>0</v>
      </c>
      <c r="M2547" s="116">
        <v>0</v>
      </c>
      <c r="N2547" s="116">
        <v>0</v>
      </c>
      <c r="O2547" s="116">
        <v>0</v>
      </c>
      <c r="P2547" s="120">
        <v>0</v>
      </c>
      <c r="Q2547" s="27" t="str">
        <f>IF(G2547="01 Jan 1900","Unregistered","Registered")</f>
        <v>Registered</v>
      </c>
      <c r="R2547" s="121">
        <f>I2547/H2547</f>
        <v>0.8000000596339415</v>
      </c>
      <c r="T2547" s="117">
        <f t="shared" si="175"/>
        <v>0</v>
      </c>
      <c r="U2547" s="117">
        <f t="shared" si="176"/>
        <v>0</v>
      </c>
    </row>
    <row r="2548" spans="1:21" x14ac:dyDescent="0.3">
      <c r="A2548" s="114">
        <v>5299</v>
      </c>
      <c r="B2548" s="114" t="s">
        <v>1430</v>
      </c>
      <c r="C2548" s="114" t="s">
        <v>1431</v>
      </c>
      <c r="D2548" s="114" t="s">
        <v>5993</v>
      </c>
      <c r="E2548" s="114" t="s">
        <v>5994</v>
      </c>
      <c r="F2548" s="115">
        <v>45260</v>
      </c>
      <c r="G2548" s="114" t="s">
        <v>5995</v>
      </c>
      <c r="H2548" s="116">
        <v>12055800</v>
      </c>
      <c r="I2548" s="116">
        <v>9041850</v>
      </c>
      <c r="J2548" s="116">
        <v>9041850</v>
      </c>
      <c r="K2548" s="116">
        <v>0</v>
      </c>
      <c r="L2548" s="116">
        <v>0</v>
      </c>
      <c r="M2548" s="116">
        <v>0</v>
      </c>
      <c r="N2548" s="116">
        <v>0</v>
      </c>
      <c r="O2548" s="116">
        <v>0</v>
      </c>
      <c r="P2548" s="120">
        <v>0</v>
      </c>
      <c r="Q2548" s="27" t="str">
        <f>IF(G2548="01 Jan 1900","Unregistered","Registered")</f>
        <v>Registered</v>
      </c>
      <c r="R2548" s="121">
        <f>I2548/H2548</f>
        <v>0.75</v>
      </c>
      <c r="T2548" s="117">
        <f t="shared" si="175"/>
        <v>0</v>
      </c>
      <c r="U2548" s="117">
        <f t="shared" si="176"/>
        <v>0</v>
      </c>
    </row>
    <row r="2549" spans="1:21" x14ac:dyDescent="0.3">
      <c r="A2549" s="114">
        <v>5300</v>
      </c>
      <c r="B2549" s="114" t="s">
        <v>1430</v>
      </c>
      <c r="C2549" s="114" t="s">
        <v>1431</v>
      </c>
      <c r="D2549" s="114" t="s">
        <v>5996</v>
      </c>
      <c r="E2549" s="114" t="s">
        <v>5997</v>
      </c>
      <c r="F2549" s="115">
        <v>45535</v>
      </c>
      <c r="G2549" s="114" t="s">
        <v>3370</v>
      </c>
      <c r="H2549" s="116">
        <v>8526786</v>
      </c>
      <c r="I2549" s="116">
        <v>6821428</v>
      </c>
      <c r="J2549" s="116">
        <v>6821428</v>
      </c>
      <c r="K2549" s="116">
        <v>0</v>
      </c>
      <c r="L2549" s="116">
        <v>0</v>
      </c>
      <c r="M2549" s="116">
        <v>0</v>
      </c>
      <c r="N2549" s="116">
        <v>0</v>
      </c>
      <c r="O2549" s="116">
        <v>0</v>
      </c>
      <c r="P2549" s="120">
        <v>0</v>
      </c>
      <c r="Q2549" s="27" t="str">
        <f>IF(G2549="01 Jan 1900","Unregistered","Registered")</f>
        <v>Registered</v>
      </c>
      <c r="R2549" s="121">
        <f>I2549/H2549</f>
        <v>0.79999990617801364</v>
      </c>
      <c r="T2549" s="117">
        <f t="shared" si="175"/>
        <v>0</v>
      </c>
      <c r="U2549" s="117">
        <f t="shared" si="176"/>
        <v>0</v>
      </c>
    </row>
    <row r="2550" spans="1:21" x14ac:dyDescent="0.3">
      <c r="A2550" s="114">
        <v>5301</v>
      </c>
      <c r="B2550" s="114" t="s">
        <v>1430</v>
      </c>
      <c r="C2550" s="114" t="s">
        <v>1431</v>
      </c>
      <c r="D2550" s="114" t="s">
        <v>5998</v>
      </c>
      <c r="E2550" s="114" t="s">
        <v>1582</v>
      </c>
      <c r="F2550" s="115">
        <v>45397</v>
      </c>
      <c r="G2550" s="114" t="s">
        <v>1940</v>
      </c>
      <c r="H2550" s="116">
        <v>13288548</v>
      </c>
      <c r="I2550" s="116">
        <v>10630838</v>
      </c>
      <c r="J2550" s="116">
        <v>10630838</v>
      </c>
      <c r="K2550" s="116">
        <v>0</v>
      </c>
      <c r="L2550" s="116">
        <v>0</v>
      </c>
      <c r="M2550" s="116">
        <v>0</v>
      </c>
      <c r="N2550" s="116">
        <v>0</v>
      </c>
      <c r="O2550" s="116">
        <v>0</v>
      </c>
      <c r="P2550" s="120">
        <v>0</v>
      </c>
      <c r="Q2550" s="27" t="str">
        <f>IF(G2550="01 Jan 1900","Unregistered","Registered")</f>
        <v>Registered</v>
      </c>
      <c r="R2550" s="121">
        <f>I2550/H2550</f>
        <v>0.79999996989889344</v>
      </c>
      <c r="T2550" s="117">
        <f t="shared" si="175"/>
        <v>0</v>
      </c>
      <c r="U2550" s="117">
        <f t="shared" si="176"/>
        <v>0</v>
      </c>
    </row>
    <row r="2551" spans="1:21" x14ac:dyDescent="0.3">
      <c r="A2551" s="114">
        <v>5302</v>
      </c>
      <c r="B2551" s="114" t="s">
        <v>1430</v>
      </c>
      <c r="C2551" s="114" t="s">
        <v>1431</v>
      </c>
      <c r="D2551" s="114" t="s">
        <v>5999</v>
      </c>
      <c r="E2551" s="114" t="s">
        <v>6000</v>
      </c>
      <c r="F2551" s="115">
        <v>45260</v>
      </c>
      <c r="G2551" s="114" t="s">
        <v>5480</v>
      </c>
      <c r="H2551" s="116">
        <v>12055800</v>
      </c>
      <c r="I2551" s="116">
        <v>9041850</v>
      </c>
      <c r="J2551" s="116">
        <v>9041850</v>
      </c>
      <c r="K2551" s="116">
        <v>0</v>
      </c>
      <c r="L2551" s="116">
        <v>0</v>
      </c>
      <c r="M2551" s="116">
        <v>0</v>
      </c>
      <c r="N2551" s="116">
        <v>0</v>
      </c>
      <c r="O2551" s="116">
        <v>0</v>
      </c>
      <c r="P2551" s="120">
        <v>0</v>
      </c>
      <c r="Q2551" s="27" t="str">
        <f>IF(G2551="01 Jan 1900","Unregistered","Registered")</f>
        <v>Registered</v>
      </c>
      <c r="R2551" s="121">
        <f>I2551/H2551</f>
        <v>0.75</v>
      </c>
      <c r="T2551" s="117">
        <f t="shared" si="175"/>
        <v>0</v>
      </c>
      <c r="U2551" s="117">
        <f t="shared" si="176"/>
        <v>0</v>
      </c>
    </row>
    <row r="2552" spans="1:21" x14ac:dyDescent="0.3">
      <c r="A2552" s="114">
        <v>5303</v>
      </c>
      <c r="B2552" s="114" t="s">
        <v>1430</v>
      </c>
      <c r="C2552" s="114" t="s">
        <v>1431</v>
      </c>
      <c r="D2552" s="114" t="s">
        <v>6001</v>
      </c>
      <c r="E2552" s="114" t="s">
        <v>6002</v>
      </c>
      <c r="F2552" s="115">
        <v>45327</v>
      </c>
      <c r="G2552" s="114" t="s">
        <v>6003</v>
      </c>
      <c r="H2552" s="116">
        <v>8438562</v>
      </c>
      <c r="I2552" s="116">
        <v>6750846</v>
      </c>
      <c r="J2552" s="116">
        <v>6750846</v>
      </c>
      <c r="K2552" s="116">
        <v>0</v>
      </c>
      <c r="L2552" s="116">
        <v>0</v>
      </c>
      <c r="M2552" s="116">
        <v>0</v>
      </c>
      <c r="N2552" s="116">
        <v>0</v>
      </c>
      <c r="O2552" s="116">
        <v>0</v>
      </c>
      <c r="P2552" s="120">
        <v>0</v>
      </c>
      <c r="Q2552" s="27" t="str">
        <f>IF(G2552="01 Jan 1900","Unregistered","Registered")</f>
        <v>Registered</v>
      </c>
      <c r="R2552" s="121">
        <f>I2552/H2552</f>
        <v>0.79999957338702965</v>
      </c>
      <c r="T2552" s="117">
        <f t="shared" si="175"/>
        <v>0</v>
      </c>
      <c r="U2552" s="117">
        <f t="shared" si="176"/>
        <v>0</v>
      </c>
    </row>
    <row r="2553" spans="1:21" x14ac:dyDescent="0.3">
      <c r="A2553" s="114">
        <v>5304</v>
      </c>
      <c r="B2553" s="114" t="s">
        <v>1430</v>
      </c>
      <c r="C2553" s="114" t="s">
        <v>1431</v>
      </c>
      <c r="D2553" s="114" t="s">
        <v>6004</v>
      </c>
      <c r="E2553" s="114" t="s">
        <v>6005</v>
      </c>
      <c r="F2553" s="115">
        <v>45473</v>
      </c>
      <c r="G2553" s="114" t="s">
        <v>3405</v>
      </c>
      <c r="H2553" s="116">
        <v>13437500</v>
      </c>
      <c r="I2553" s="116">
        <v>10750000</v>
      </c>
      <c r="J2553" s="116">
        <v>10750000</v>
      </c>
      <c r="K2553" s="116">
        <v>0</v>
      </c>
      <c r="L2553" s="116">
        <v>0</v>
      </c>
      <c r="M2553" s="116">
        <v>0</v>
      </c>
      <c r="N2553" s="116">
        <v>0</v>
      </c>
      <c r="O2553" s="116">
        <v>0</v>
      </c>
      <c r="P2553" s="120">
        <v>0</v>
      </c>
      <c r="Q2553" s="27" t="str">
        <f>IF(G2553="01 Jan 1900","Unregistered","Registered")</f>
        <v>Registered</v>
      </c>
      <c r="R2553" s="121">
        <f>I2553/H2553</f>
        <v>0.8</v>
      </c>
      <c r="T2553" s="117">
        <f t="shared" si="175"/>
        <v>0</v>
      </c>
      <c r="U2553" s="117">
        <f t="shared" si="176"/>
        <v>0</v>
      </c>
    </row>
    <row r="2554" spans="1:21" x14ac:dyDescent="0.3">
      <c r="A2554" s="114">
        <v>5305</v>
      </c>
      <c r="B2554" s="114" t="s">
        <v>1430</v>
      </c>
      <c r="C2554" s="114" t="s">
        <v>1431</v>
      </c>
      <c r="D2554" s="114" t="s">
        <v>6006</v>
      </c>
      <c r="E2554" s="114" t="s">
        <v>6007</v>
      </c>
      <c r="F2554" s="115">
        <v>45387</v>
      </c>
      <c r="G2554" s="114" t="s">
        <v>4392</v>
      </c>
      <c r="H2554" s="116">
        <v>13009821</v>
      </c>
      <c r="I2554" s="116">
        <v>10407856</v>
      </c>
      <c r="J2554" s="116">
        <v>10407856</v>
      </c>
      <c r="K2554" s="116">
        <v>0</v>
      </c>
      <c r="L2554" s="116">
        <v>0</v>
      </c>
      <c r="M2554" s="116">
        <v>0</v>
      </c>
      <c r="N2554" s="116">
        <v>0</v>
      </c>
      <c r="O2554" s="116">
        <v>0</v>
      </c>
      <c r="P2554" s="120">
        <v>0</v>
      </c>
      <c r="Q2554" s="27" t="str">
        <f>IF(G2554="01 Jan 1900","Unregistered","Registered")</f>
        <v>Registered</v>
      </c>
      <c r="R2554" s="121">
        <f>I2554/H2554</f>
        <v>0.79999993850799334</v>
      </c>
      <c r="T2554" s="117">
        <f t="shared" si="175"/>
        <v>0</v>
      </c>
      <c r="U2554" s="117">
        <f t="shared" si="176"/>
        <v>0</v>
      </c>
    </row>
    <row r="2555" spans="1:21" x14ac:dyDescent="0.3">
      <c r="A2555" s="114">
        <v>5306</v>
      </c>
      <c r="B2555" s="114" t="s">
        <v>1430</v>
      </c>
      <c r="C2555" s="114" t="s">
        <v>1431</v>
      </c>
      <c r="D2555" s="114" t="s">
        <v>6008</v>
      </c>
      <c r="E2555" s="114" t="s">
        <v>6009</v>
      </c>
      <c r="F2555" s="115">
        <v>45377</v>
      </c>
      <c r="G2555" s="114" t="s">
        <v>2562</v>
      </c>
      <c r="H2555" s="116">
        <v>12767857</v>
      </c>
      <c r="I2555" s="116">
        <v>8937500</v>
      </c>
      <c r="J2555" s="116">
        <v>8937500</v>
      </c>
      <c r="K2555" s="116">
        <v>0</v>
      </c>
      <c r="L2555" s="116">
        <v>0</v>
      </c>
      <c r="M2555" s="116">
        <v>0</v>
      </c>
      <c r="N2555" s="116">
        <v>0</v>
      </c>
      <c r="O2555" s="116">
        <v>0</v>
      </c>
      <c r="P2555" s="120">
        <v>0</v>
      </c>
      <c r="Q2555" s="27" t="str">
        <f>IF(G2555="01 Jan 1900","Unregistered","Registered")</f>
        <v>Registered</v>
      </c>
      <c r="R2555" s="121">
        <f>I2555/H2555</f>
        <v>0.70000000783216787</v>
      </c>
      <c r="T2555" s="117">
        <f t="shared" si="175"/>
        <v>0</v>
      </c>
      <c r="U2555" s="117">
        <f t="shared" si="176"/>
        <v>0</v>
      </c>
    </row>
    <row r="2556" spans="1:21" x14ac:dyDescent="0.3">
      <c r="A2556" s="114">
        <v>5307</v>
      </c>
      <c r="B2556" s="114" t="s">
        <v>1430</v>
      </c>
      <c r="C2556" s="114" t="s">
        <v>1431</v>
      </c>
      <c r="D2556" s="114" t="s">
        <v>6010</v>
      </c>
      <c r="E2556" s="114" t="s">
        <v>6011</v>
      </c>
      <c r="F2556" s="115">
        <v>45377</v>
      </c>
      <c r="G2556" s="114" t="s">
        <v>2950</v>
      </c>
      <c r="H2556" s="116">
        <v>12400000</v>
      </c>
      <c r="I2556" s="116">
        <v>9920000</v>
      </c>
      <c r="J2556" s="116">
        <v>9920000</v>
      </c>
      <c r="K2556" s="116">
        <v>0</v>
      </c>
      <c r="L2556" s="116">
        <v>0</v>
      </c>
      <c r="M2556" s="116">
        <v>0</v>
      </c>
      <c r="N2556" s="116">
        <v>0</v>
      </c>
      <c r="O2556" s="116">
        <v>0</v>
      </c>
      <c r="P2556" s="120">
        <v>0</v>
      </c>
      <c r="Q2556" s="27" t="str">
        <f>IF(G2556="01 Jan 1900","Unregistered","Registered")</f>
        <v>Registered</v>
      </c>
      <c r="R2556" s="121">
        <f>I2556/H2556</f>
        <v>0.8</v>
      </c>
      <c r="T2556" s="117">
        <f t="shared" si="175"/>
        <v>0</v>
      </c>
      <c r="U2556" s="117">
        <f t="shared" si="176"/>
        <v>0</v>
      </c>
    </row>
    <row r="2557" spans="1:21" x14ac:dyDescent="0.3">
      <c r="A2557" s="114">
        <v>5308</v>
      </c>
      <c r="B2557" s="114" t="s">
        <v>1430</v>
      </c>
      <c r="C2557" s="114" t="s">
        <v>1431</v>
      </c>
      <c r="D2557" s="114" t="s">
        <v>6012</v>
      </c>
      <c r="E2557" s="114" t="s">
        <v>6013</v>
      </c>
      <c r="F2557" s="115">
        <v>45382</v>
      </c>
      <c r="G2557" s="114" t="s">
        <v>2944</v>
      </c>
      <c r="H2557" s="116">
        <v>13000903</v>
      </c>
      <c r="I2557" s="116">
        <v>10400721</v>
      </c>
      <c r="J2557" s="116">
        <v>10400721</v>
      </c>
      <c r="K2557" s="116">
        <v>0</v>
      </c>
      <c r="L2557" s="116">
        <v>0</v>
      </c>
      <c r="M2557" s="116">
        <v>0</v>
      </c>
      <c r="N2557" s="116">
        <v>0</v>
      </c>
      <c r="O2557" s="116">
        <v>0</v>
      </c>
      <c r="P2557" s="120">
        <v>0</v>
      </c>
      <c r="Q2557" s="27" t="str">
        <f>IF(G2557="01 Jan 1900","Unregistered","Registered")</f>
        <v>Registered</v>
      </c>
      <c r="R2557" s="121">
        <f>I2557/H2557</f>
        <v>0.79999989231517221</v>
      </c>
      <c r="T2557" s="117">
        <f t="shared" si="175"/>
        <v>0</v>
      </c>
      <c r="U2557" s="117">
        <f t="shared" si="176"/>
        <v>0</v>
      </c>
    </row>
    <row r="2558" spans="1:21" x14ac:dyDescent="0.3">
      <c r="A2558" s="114">
        <v>5309</v>
      </c>
      <c r="B2558" s="114" t="s">
        <v>1430</v>
      </c>
      <c r="C2558" s="114" t="s">
        <v>1431</v>
      </c>
      <c r="D2558" s="114" t="s">
        <v>6014</v>
      </c>
      <c r="E2558" s="114" t="s">
        <v>6015</v>
      </c>
      <c r="F2558" s="115">
        <v>45370</v>
      </c>
      <c r="G2558" s="114" t="s">
        <v>5381</v>
      </c>
      <c r="H2558" s="116">
        <v>11800000</v>
      </c>
      <c r="I2558" s="116">
        <v>8850000</v>
      </c>
      <c r="J2558" s="116">
        <v>8850000</v>
      </c>
      <c r="K2558" s="116">
        <v>0</v>
      </c>
      <c r="L2558" s="116">
        <v>0</v>
      </c>
      <c r="M2558" s="116">
        <v>0</v>
      </c>
      <c r="N2558" s="116">
        <v>0</v>
      </c>
      <c r="O2558" s="116">
        <v>0</v>
      </c>
      <c r="P2558" s="120">
        <v>0</v>
      </c>
      <c r="Q2558" s="27" t="str">
        <f>IF(G2558="01 Jan 1900","Unregistered","Registered")</f>
        <v>Registered</v>
      </c>
      <c r="R2558" s="121">
        <f>I2558/H2558</f>
        <v>0.75</v>
      </c>
      <c r="T2558" s="117">
        <f t="shared" si="175"/>
        <v>0</v>
      </c>
      <c r="U2558" s="117">
        <f t="shared" si="176"/>
        <v>0</v>
      </c>
    </row>
    <row r="2559" spans="1:21" x14ac:dyDescent="0.3">
      <c r="A2559" s="114">
        <v>5310</v>
      </c>
      <c r="B2559" s="114" t="s">
        <v>1430</v>
      </c>
      <c r="C2559" s="114" t="s">
        <v>1431</v>
      </c>
      <c r="D2559" s="114" t="s">
        <v>6016</v>
      </c>
      <c r="E2559" s="114" t="s">
        <v>6017</v>
      </c>
      <c r="F2559" s="115">
        <v>45287</v>
      </c>
      <c r="G2559" s="114" t="s">
        <v>5171</v>
      </c>
      <c r="H2559" s="116">
        <v>11860530</v>
      </c>
      <c r="I2559" s="116">
        <v>8895399</v>
      </c>
      <c r="J2559" s="116">
        <v>8895399</v>
      </c>
      <c r="K2559" s="116">
        <v>0</v>
      </c>
      <c r="L2559" s="116">
        <v>0</v>
      </c>
      <c r="M2559" s="116">
        <v>0</v>
      </c>
      <c r="N2559" s="116">
        <v>0</v>
      </c>
      <c r="O2559" s="116">
        <v>0</v>
      </c>
      <c r="P2559" s="120">
        <v>0</v>
      </c>
      <c r="Q2559" s="27" t="str">
        <f>IF(G2559="01 Jan 1900","Unregistered","Registered")</f>
        <v>Registered</v>
      </c>
      <c r="R2559" s="121">
        <f>I2559/H2559</f>
        <v>0.75000012646989633</v>
      </c>
      <c r="T2559" s="117">
        <f t="shared" si="175"/>
        <v>0</v>
      </c>
      <c r="U2559" s="117">
        <f t="shared" si="176"/>
        <v>0</v>
      </c>
    </row>
    <row r="2560" spans="1:21" x14ac:dyDescent="0.3">
      <c r="A2560" s="114">
        <v>5311</v>
      </c>
      <c r="B2560" s="114" t="s">
        <v>1430</v>
      </c>
      <c r="C2560" s="114" t="s">
        <v>1431</v>
      </c>
      <c r="D2560" s="114" t="s">
        <v>6018</v>
      </c>
      <c r="E2560" s="114" t="s">
        <v>6019</v>
      </c>
      <c r="F2560" s="115">
        <v>45350</v>
      </c>
      <c r="G2560" s="114" t="s">
        <v>2947</v>
      </c>
      <c r="H2560" s="116">
        <v>8267304</v>
      </c>
      <c r="I2560" s="116">
        <v>6613841</v>
      </c>
      <c r="J2560" s="116">
        <v>6613841</v>
      </c>
      <c r="K2560" s="116">
        <v>0</v>
      </c>
      <c r="L2560" s="116">
        <v>0</v>
      </c>
      <c r="M2560" s="116">
        <v>0</v>
      </c>
      <c r="N2560" s="116">
        <v>0</v>
      </c>
      <c r="O2560" s="116">
        <v>0</v>
      </c>
      <c r="P2560" s="120">
        <v>0</v>
      </c>
      <c r="Q2560" s="27" t="str">
        <f>IF(G2560="01 Jan 1900","Unregistered","Registered")</f>
        <v>Registered</v>
      </c>
      <c r="R2560" s="121">
        <f>I2560/H2560</f>
        <v>0.79999973389148382</v>
      </c>
      <c r="T2560" s="117">
        <f t="shared" si="175"/>
        <v>0</v>
      </c>
      <c r="U2560" s="117">
        <f t="shared" si="176"/>
        <v>0</v>
      </c>
    </row>
    <row r="2561" spans="1:21" x14ac:dyDescent="0.3">
      <c r="A2561" s="114">
        <v>5312</v>
      </c>
      <c r="B2561" s="114" t="s">
        <v>1430</v>
      </c>
      <c r="C2561" s="114" t="s">
        <v>1431</v>
      </c>
      <c r="D2561" s="114" t="s">
        <v>6020</v>
      </c>
      <c r="E2561" s="114" t="s">
        <v>6021</v>
      </c>
      <c r="F2561" s="115">
        <v>45230</v>
      </c>
      <c r="G2561" s="114" t="s">
        <v>4956</v>
      </c>
      <c r="H2561" s="116">
        <v>12790776</v>
      </c>
      <c r="I2561" s="116">
        <v>9593083</v>
      </c>
      <c r="J2561" s="116">
        <v>9593083</v>
      </c>
      <c r="K2561" s="116">
        <v>0</v>
      </c>
      <c r="L2561" s="116">
        <v>0</v>
      </c>
      <c r="M2561" s="116">
        <v>0</v>
      </c>
      <c r="N2561" s="116">
        <v>0</v>
      </c>
      <c r="O2561" s="116">
        <v>0</v>
      </c>
      <c r="P2561" s="120">
        <v>0</v>
      </c>
      <c r="Q2561" s="27" t="str">
        <f>IF(G2561="01 Jan 1900","Unregistered","Registered")</f>
        <v>Registered</v>
      </c>
      <c r="R2561" s="121">
        <f>I2561/H2561</f>
        <v>0.7500000781813394</v>
      </c>
      <c r="T2561" s="117">
        <f t="shared" si="175"/>
        <v>0</v>
      </c>
      <c r="U2561" s="117">
        <f t="shared" si="176"/>
        <v>0</v>
      </c>
    </row>
    <row r="2562" spans="1:21" x14ac:dyDescent="0.3">
      <c r="A2562" s="114">
        <v>5313</v>
      </c>
      <c r="B2562" s="114" t="s">
        <v>1430</v>
      </c>
      <c r="C2562" s="114" t="s">
        <v>1431</v>
      </c>
      <c r="D2562" s="114" t="s">
        <v>6022</v>
      </c>
      <c r="E2562" s="114" t="s">
        <v>6023</v>
      </c>
      <c r="F2562" s="115">
        <v>45331</v>
      </c>
      <c r="G2562" s="114" t="s">
        <v>2916</v>
      </c>
      <c r="H2562" s="116">
        <v>8224107</v>
      </c>
      <c r="I2562" s="116">
        <v>6168078</v>
      </c>
      <c r="J2562" s="116">
        <v>6168078</v>
      </c>
      <c r="K2562" s="116">
        <v>0</v>
      </c>
      <c r="L2562" s="116">
        <v>0</v>
      </c>
      <c r="M2562" s="116">
        <v>0</v>
      </c>
      <c r="N2562" s="116">
        <v>0</v>
      </c>
      <c r="O2562" s="116">
        <v>0</v>
      </c>
      <c r="P2562" s="120">
        <v>0</v>
      </c>
      <c r="Q2562" s="27" t="str">
        <f>IF(G2562="01 Jan 1900","Unregistered","Registered")</f>
        <v>Registered</v>
      </c>
      <c r="R2562" s="121">
        <f>I2562/H2562</f>
        <v>0.74999972641406543</v>
      </c>
      <c r="T2562" s="117">
        <f t="shared" si="175"/>
        <v>0</v>
      </c>
      <c r="U2562" s="117">
        <f t="shared" si="176"/>
        <v>0</v>
      </c>
    </row>
    <row r="2563" spans="1:21" x14ac:dyDescent="0.3">
      <c r="A2563" s="114">
        <v>5314</v>
      </c>
      <c r="B2563" s="114" t="s">
        <v>1430</v>
      </c>
      <c r="C2563" s="114" t="s">
        <v>1431</v>
      </c>
      <c r="D2563" s="114" t="s">
        <v>6024</v>
      </c>
      <c r="E2563" s="114" t="s">
        <v>6025</v>
      </c>
      <c r="F2563" s="115">
        <v>45290</v>
      </c>
      <c r="G2563" s="114" t="s">
        <v>6026</v>
      </c>
      <c r="H2563" s="116">
        <v>8348241</v>
      </c>
      <c r="I2563" s="116">
        <v>6261182</v>
      </c>
      <c r="J2563" s="116">
        <v>6261182</v>
      </c>
      <c r="K2563" s="116">
        <v>0</v>
      </c>
      <c r="L2563" s="116">
        <v>0</v>
      </c>
      <c r="M2563" s="116">
        <v>0</v>
      </c>
      <c r="N2563" s="116">
        <v>0</v>
      </c>
      <c r="O2563" s="116">
        <v>0</v>
      </c>
      <c r="P2563" s="120">
        <v>0</v>
      </c>
      <c r="Q2563" s="27" t="str">
        <f>IF(G2563="01 Jan 1900","Unregistered","Registered")</f>
        <v>Registered</v>
      </c>
      <c r="R2563" s="121">
        <f>I2563/H2563</f>
        <v>0.75000014973214113</v>
      </c>
      <c r="T2563" s="117">
        <f t="shared" si="175"/>
        <v>0</v>
      </c>
      <c r="U2563" s="117">
        <f t="shared" si="176"/>
        <v>0</v>
      </c>
    </row>
    <row r="2564" spans="1:21" x14ac:dyDescent="0.3">
      <c r="A2564" s="114">
        <v>5315</v>
      </c>
      <c r="B2564" s="114" t="s">
        <v>1430</v>
      </c>
      <c r="C2564" s="114" t="s">
        <v>1431</v>
      </c>
      <c r="D2564" s="114" t="s">
        <v>6027</v>
      </c>
      <c r="E2564" s="114" t="s">
        <v>6028</v>
      </c>
      <c r="F2564" s="115">
        <v>45362</v>
      </c>
      <c r="G2564" s="114" t="s">
        <v>2916</v>
      </c>
      <c r="H2564" s="116">
        <v>12544643</v>
      </c>
      <c r="I2564" s="116">
        <v>9408483</v>
      </c>
      <c r="J2564" s="116">
        <v>9408483</v>
      </c>
      <c r="K2564" s="116">
        <v>0</v>
      </c>
      <c r="L2564" s="116">
        <v>0</v>
      </c>
      <c r="M2564" s="116">
        <v>0</v>
      </c>
      <c r="N2564" s="116">
        <v>0</v>
      </c>
      <c r="O2564" s="116">
        <v>0</v>
      </c>
      <c r="P2564" s="120">
        <v>0</v>
      </c>
      <c r="Q2564" s="27" t="str">
        <f>IF(G2564="01 Jan 1900","Unregistered","Registered")</f>
        <v>Registered</v>
      </c>
      <c r="R2564" s="121">
        <f>I2564/H2564</f>
        <v>0.75000005978647621</v>
      </c>
      <c r="T2564" s="117">
        <f t="shared" ref="T2564:T2627" si="177">L2564+M2564+N2564+O2564+P2564</f>
        <v>0</v>
      </c>
      <c r="U2564" s="117">
        <f t="shared" ref="U2564:U2627" si="178">K2564-T2564</f>
        <v>0</v>
      </c>
    </row>
    <row r="2565" spans="1:21" x14ac:dyDescent="0.3">
      <c r="A2565" s="114">
        <v>5316</v>
      </c>
      <c r="B2565" s="114" t="s">
        <v>1430</v>
      </c>
      <c r="C2565" s="114" t="s">
        <v>1431</v>
      </c>
      <c r="D2565" s="114" t="s">
        <v>6029</v>
      </c>
      <c r="E2565" s="114" t="s">
        <v>6030</v>
      </c>
      <c r="F2565" s="115">
        <v>45434</v>
      </c>
      <c r="G2565" s="114" t="s">
        <v>5648</v>
      </c>
      <c r="H2565" s="116">
        <v>13358036</v>
      </c>
      <c r="I2565" s="116">
        <v>10018526</v>
      </c>
      <c r="J2565" s="116">
        <v>10018526</v>
      </c>
      <c r="K2565" s="116">
        <v>0</v>
      </c>
      <c r="L2565" s="116">
        <v>0</v>
      </c>
      <c r="M2565" s="116">
        <v>0</v>
      </c>
      <c r="N2565" s="116">
        <v>0</v>
      </c>
      <c r="O2565" s="116">
        <v>0</v>
      </c>
      <c r="P2565" s="120">
        <v>0</v>
      </c>
      <c r="Q2565" s="27" t="str">
        <f>IF(G2565="01 Jan 1900","Unregistered","Registered")</f>
        <v>Registered</v>
      </c>
      <c r="R2565" s="121">
        <f>I2565/H2565</f>
        <v>0.74999992513869551</v>
      </c>
      <c r="T2565" s="117">
        <f t="shared" si="177"/>
        <v>0</v>
      </c>
      <c r="U2565" s="117">
        <f t="shared" si="178"/>
        <v>0</v>
      </c>
    </row>
    <row r="2566" spans="1:21" x14ac:dyDescent="0.3">
      <c r="A2566" s="114">
        <v>5317</v>
      </c>
      <c r="B2566" s="114" t="s">
        <v>1430</v>
      </c>
      <c r="C2566" s="114" t="s">
        <v>1431</v>
      </c>
      <c r="D2566" s="114" t="s">
        <v>6031</v>
      </c>
      <c r="E2566" s="114" t="s">
        <v>6032</v>
      </c>
      <c r="F2566" s="115">
        <v>45412</v>
      </c>
      <c r="G2566" s="114" t="s">
        <v>2072</v>
      </c>
      <c r="H2566" s="116">
        <v>8616071</v>
      </c>
      <c r="I2566" s="116">
        <v>6462053</v>
      </c>
      <c r="J2566" s="116">
        <v>6462053</v>
      </c>
      <c r="K2566" s="116">
        <v>0</v>
      </c>
      <c r="L2566" s="116">
        <v>0</v>
      </c>
      <c r="M2566" s="116">
        <v>0</v>
      </c>
      <c r="N2566" s="116">
        <v>0</v>
      </c>
      <c r="O2566" s="116">
        <v>0</v>
      </c>
      <c r="P2566" s="120">
        <v>0</v>
      </c>
      <c r="Q2566" s="27" t="str">
        <f>IF(G2566="01 Jan 1900","Unregistered","Registered")</f>
        <v>Registered</v>
      </c>
      <c r="R2566" s="121">
        <f>I2566/H2566</f>
        <v>0.74999997098445448</v>
      </c>
      <c r="T2566" s="117">
        <f t="shared" si="177"/>
        <v>0</v>
      </c>
      <c r="U2566" s="117">
        <f t="shared" si="178"/>
        <v>0</v>
      </c>
    </row>
    <row r="2567" spans="1:21" x14ac:dyDescent="0.3">
      <c r="A2567" s="114">
        <v>5318</v>
      </c>
      <c r="B2567" s="114" t="s">
        <v>1430</v>
      </c>
      <c r="C2567" s="114" t="s">
        <v>1431</v>
      </c>
      <c r="D2567" s="114" t="s">
        <v>6033</v>
      </c>
      <c r="E2567" s="114" t="s">
        <v>6034</v>
      </c>
      <c r="F2567" s="115">
        <v>45472</v>
      </c>
      <c r="G2567" s="114" t="s">
        <v>4794</v>
      </c>
      <c r="H2567" s="116">
        <v>8795154</v>
      </c>
      <c r="I2567" s="116">
        <v>6596364</v>
      </c>
      <c r="J2567" s="116">
        <v>6596364</v>
      </c>
      <c r="K2567" s="116">
        <v>0</v>
      </c>
      <c r="L2567" s="116">
        <v>0</v>
      </c>
      <c r="M2567" s="116">
        <v>0</v>
      </c>
      <c r="N2567" s="116">
        <v>0</v>
      </c>
      <c r="O2567" s="116">
        <v>0</v>
      </c>
      <c r="P2567" s="120">
        <v>0</v>
      </c>
      <c r="Q2567" s="27" t="str">
        <f>IF(G2567="01 Jan 1900","Unregistered","Registered")</f>
        <v>Registered</v>
      </c>
      <c r="R2567" s="121">
        <f>I2567/H2567</f>
        <v>0.74999982945153665</v>
      </c>
      <c r="T2567" s="117">
        <f t="shared" si="177"/>
        <v>0</v>
      </c>
      <c r="U2567" s="117">
        <f t="shared" si="178"/>
        <v>0</v>
      </c>
    </row>
    <row r="2568" spans="1:21" x14ac:dyDescent="0.3">
      <c r="A2568" s="114">
        <v>5319</v>
      </c>
      <c r="B2568" s="114" t="s">
        <v>1430</v>
      </c>
      <c r="C2568" s="114" t="s">
        <v>1431</v>
      </c>
      <c r="D2568" s="114" t="s">
        <v>6035</v>
      </c>
      <c r="E2568" s="114" t="s">
        <v>6036</v>
      </c>
      <c r="F2568" s="115">
        <v>45472</v>
      </c>
      <c r="G2568" s="114" t="s">
        <v>2333</v>
      </c>
      <c r="H2568" s="116">
        <v>12904800</v>
      </c>
      <c r="I2568" s="116">
        <v>8388120</v>
      </c>
      <c r="J2568" s="116">
        <v>8388120</v>
      </c>
      <c r="K2568" s="116">
        <v>0</v>
      </c>
      <c r="L2568" s="116">
        <v>0</v>
      </c>
      <c r="M2568" s="116">
        <v>0</v>
      </c>
      <c r="N2568" s="116">
        <v>0</v>
      </c>
      <c r="O2568" s="116">
        <v>0</v>
      </c>
      <c r="P2568" s="120">
        <v>0</v>
      </c>
      <c r="Q2568" s="27" t="str">
        <f>IF(G2568="01 Jan 1900","Unregistered","Registered")</f>
        <v>Registered</v>
      </c>
      <c r="R2568" s="121">
        <f>I2568/H2568</f>
        <v>0.65</v>
      </c>
      <c r="T2568" s="117">
        <f t="shared" si="177"/>
        <v>0</v>
      </c>
      <c r="U2568" s="117">
        <f t="shared" si="178"/>
        <v>0</v>
      </c>
    </row>
    <row r="2569" spans="1:21" x14ac:dyDescent="0.3">
      <c r="A2569" s="114">
        <v>5320</v>
      </c>
      <c r="B2569" s="114" t="s">
        <v>1430</v>
      </c>
      <c r="C2569" s="114" t="s">
        <v>1431</v>
      </c>
      <c r="D2569" s="114" t="s">
        <v>6037</v>
      </c>
      <c r="E2569" s="114" t="s">
        <v>6038</v>
      </c>
      <c r="F2569" s="115">
        <v>45387</v>
      </c>
      <c r="G2569" s="114" t="s">
        <v>1755</v>
      </c>
      <c r="H2569" s="116">
        <v>13080400</v>
      </c>
      <c r="I2569" s="116">
        <v>9810300</v>
      </c>
      <c r="J2569" s="116">
        <v>9810300</v>
      </c>
      <c r="K2569" s="116">
        <v>0</v>
      </c>
      <c r="L2569" s="116">
        <v>0</v>
      </c>
      <c r="M2569" s="116">
        <v>0</v>
      </c>
      <c r="N2569" s="116">
        <v>0</v>
      </c>
      <c r="O2569" s="116">
        <v>0</v>
      </c>
      <c r="P2569" s="120">
        <v>0</v>
      </c>
      <c r="Q2569" s="27" t="str">
        <f>IF(G2569="01 Jan 1900","Unregistered","Registered")</f>
        <v>Registered</v>
      </c>
      <c r="R2569" s="121">
        <f>I2569/H2569</f>
        <v>0.75</v>
      </c>
      <c r="T2569" s="117">
        <f t="shared" si="177"/>
        <v>0</v>
      </c>
      <c r="U2569" s="117">
        <f t="shared" si="178"/>
        <v>0</v>
      </c>
    </row>
    <row r="2570" spans="1:21" x14ac:dyDescent="0.3">
      <c r="A2570" s="114">
        <v>5321</v>
      </c>
      <c r="B2570" s="114" t="s">
        <v>1430</v>
      </c>
      <c r="C2570" s="114" t="s">
        <v>1431</v>
      </c>
      <c r="D2570" s="114" t="s">
        <v>6039</v>
      </c>
      <c r="E2570" s="114" t="s">
        <v>6040</v>
      </c>
      <c r="F2570" s="115">
        <v>45257</v>
      </c>
      <c r="G2570" s="114" t="s">
        <v>3646</v>
      </c>
      <c r="H2570" s="116">
        <v>8438000</v>
      </c>
      <c r="I2570" s="116">
        <v>6328500</v>
      </c>
      <c r="J2570" s="116">
        <v>6328500</v>
      </c>
      <c r="K2570" s="116">
        <v>0</v>
      </c>
      <c r="L2570" s="116">
        <v>0</v>
      </c>
      <c r="M2570" s="116">
        <v>0</v>
      </c>
      <c r="N2570" s="116">
        <v>0</v>
      </c>
      <c r="O2570" s="116">
        <v>0</v>
      </c>
      <c r="P2570" s="120">
        <v>0</v>
      </c>
      <c r="Q2570" s="27" t="str">
        <f>IF(G2570="01 Jan 1900","Unregistered","Registered")</f>
        <v>Registered</v>
      </c>
      <c r="R2570" s="121">
        <f>I2570/H2570</f>
        <v>0.75</v>
      </c>
      <c r="T2570" s="117">
        <f t="shared" si="177"/>
        <v>0</v>
      </c>
      <c r="U2570" s="117">
        <f t="shared" si="178"/>
        <v>0</v>
      </c>
    </row>
    <row r="2571" spans="1:21" x14ac:dyDescent="0.3">
      <c r="A2571" s="114">
        <v>5322</v>
      </c>
      <c r="B2571" s="114" t="s">
        <v>1430</v>
      </c>
      <c r="C2571" s="114" t="s">
        <v>1431</v>
      </c>
      <c r="D2571" s="114" t="s">
        <v>6041</v>
      </c>
      <c r="E2571" s="114" t="s">
        <v>6042</v>
      </c>
      <c r="F2571" s="115">
        <v>45780</v>
      </c>
      <c r="G2571" s="114" t="s">
        <v>1443</v>
      </c>
      <c r="H2571" s="116">
        <v>13791964</v>
      </c>
      <c r="I2571" s="116">
        <v>8964777</v>
      </c>
      <c r="J2571" s="116">
        <v>8964777</v>
      </c>
      <c r="K2571" s="116">
        <v>0</v>
      </c>
      <c r="L2571" s="116">
        <v>0</v>
      </c>
      <c r="M2571" s="116">
        <v>0</v>
      </c>
      <c r="N2571" s="116">
        <v>0</v>
      </c>
      <c r="O2571" s="116">
        <v>0</v>
      </c>
      <c r="P2571" s="120">
        <v>0</v>
      </c>
      <c r="Q2571" s="27" t="str">
        <f>IF(G2571="01 Jan 1900","Unregistered","Registered")</f>
        <v>Registered</v>
      </c>
      <c r="R2571" s="121">
        <f>I2571/H2571</f>
        <v>0.65000002900239584</v>
      </c>
      <c r="T2571" s="117">
        <f t="shared" si="177"/>
        <v>0</v>
      </c>
      <c r="U2571" s="117">
        <f t="shared" si="178"/>
        <v>0</v>
      </c>
    </row>
    <row r="2572" spans="1:21" x14ac:dyDescent="0.3">
      <c r="A2572" s="114">
        <v>5323</v>
      </c>
      <c r="B2572" s="114" t="s">
        <v>1430</v>
      </c>
      <c r="C2572" s="114" t="s">
        <v>1431</v>
      </c>
      <c r="D2572" s="114" t="s">
        <v>6043</v>
      </c>
      <c r="E2572" s="114" t="s">
        <v>6044</v>
      </c>
      <c r="F2572" s="115">
        <v>45657</v>
      </c>
      <c r="G2572" s="114" t="s">
        <v>3984</v>
      </c>
      <c r="H2572" s="116">
        <v>8621550</v>
      </c>
      <c r="I2572" s="116">
        <v>6466164</v>
      </c>
      <c r="J2572" s="116">
        <v>6466164</v>
      </c>
      <c r="K2572" s="116">
        <v>0</v>
      </c>
      <c r="L2572" s="116">
        <v>0</v>
      </c>
      <c r="M2572" s="116">
        <v>0</v>
      </c>
      <c r="N2572" s="116">
        <v>0</v>
      </c>
      <c r="O2572" s="116">
        <v>0</v>
      </c>
      <c r="P2572" s="120">
        <v>0</v>
      </c>
      <c r="Q2572" s="27" t="str">
        <f>IF(G2572="01 Jan 1900","Unregistered","Registered")</f>
        <v>Registered</v>
      </c>
      <c r="R2572" s="121">
        <f>I2572/H2572</f>
        <v>0.75000017398263652</v>
      </c>
      <c r="T2572" s="117">
        <f t="shared" si="177"/>
        <v>0</v>
      </c>
      <c r="U2572" s="117">
        <f t="shared" si="178"/>
        <v>0</v>
      </c>
    </row>
    <row r="2573" spans="1:21" x14ac:dyDescent="0.3">
      <c r="A2573" s="114">
        <v>5324</v>
      </c>
      <c r="B2573" s="114" t="s">
        <v>1430</v>
      </c>
      <c r="C2573" s="114" t="s">
        <v>1431</v>
      </c>
      <c r="D2573" s="114" t="s">
        <v>6045</v>
      </c>
      <c r="E2573" s="114" t="s">
        <v>6046</v>
      </c>
      <c r="F2573" s="115">
        <v>45715</v>
      </c>
      <c r="G2573" s="114" t="s">
        <v>3829</v>
      </c>
      <c r="H2573" s="116">
        <v>13709821</v>
      </c>
      <c r="I2573" s="116">
        <v>10282365</v>
      </c>
      <c r="J2573" s="116">
        <v>10282365</v>
      </c>
      <c r="K2573" s="116">
        <v>0</v>
      </c>
      <c r="L2573" s="116">
        <v>0</v>
      </c>
      <c r="M2573" s="116">
        <v>0</v>
      </c>
      <c r="N2573" s="116">
        <v>0</v>
      </c>
      <c r="O2573" s="116">
        <v>0</v>
      </c>
      <c r="P2573" s="120">
        <v>0</v>
      </c>
      <c r="Q2573" s="27" t="str">
        <f>IF(G2573="01 Jan 1900","Unregistered","Registered")</f>
        <v>Registered</v>
      </c>
      <c r="R2573" s="121">
        <f>I2573/H2573</f>
        <v>0.74999994529469061</v>
      </c>
      <c r="T2573" s="117">
        <f t="shared" si="177"/>
        <v>0</v>
      </c>
      <c r="U2573" s="117">
        <f t="shared" si="178"/>
        <v>0</v>
      </c>
    </row>
    <row r="2574" spans="1:21" x14ac:dyDescent="0.3">
      <c r="A2574" s="114">
        <v>5325</v>
      </c>
      <c r="B2574" s="114" t="s">
        <v>1430</v>
      </c>
      <c r="C2574" s="114" t="s">
        <v>1431</v>
      </c>
      <c r="D2574" s="114" t="s">
        <v>6047</v>
      </c>
      <c r="E2574" s="114" t="s">
        <v>6048</v>
      </c>
      <c r="F2574" s="115">
        <v>45741</v>
      </c>
      <c r="G2574" s="114" t="s">
        <v>2467</v>
      </c>
      <c r="H2574" s="116">
        <v>9151786</v>
      </c>
      <c r="I2574" s="116">
        <v>5491072</v>
      </c>
      <c r="J2574" s="116">
        <v>5491072</v>
      </c>
      <c r="K2574" s="116">
        <v>0</v>
      </c>
      <c r="L2574" s="116">
        <v>0</v>
      </c>
      <c r="M2574" s="116">
        <v>0</v>
      </c>
      <c r="N2574" s="116">
        <v>0</v>
      </c>
      <c r="O2574" s="116">
        <v>0</v>
      </c>
      <c r="P2574" s="120">
        <v>0</v>
      </c>
      <c r="Q2574" s="27" t="str">
        <f>IF(G2574="01 Jan 1900","Unregistered","Registered")</f>
        <v>Registered</v>
      </c>
      <c r="R2574" s="121">
        <f>I2574/H2574</f>
        <v>0.60000004370731574</v>
      </c>
      <c r="T2574" s="117">
        <f t="shared" si="177"/>
        <v>0</v>
      </c>
      <c r="U2574" s="117">
        <f t="shared" si="178"/>
        <v>0</v>
      </c>
    </row>
    <row r="2575" spans="1:21" x14ac:dyDescent="0.3">
      <c r="A2575" s="114">
        <v>5326</v>
      </c>
      <c r="B2575" s="114" t="s">
        <v>1430</v>
      </c>
      <c r="C2575" s="114" t="s">
        <v>1431</v>
      </c>
      <c r="D2575" s="114" t="s">
        <v>6049</v>
      </c>
      <c r="E2575" s="114" t="s">
        <v>6050</v>
      </c>
      <c r="F2575" s="115">
        <v>45827</v>
      </c>
      <c r="G2575" s="114" t="s">
        <v>4186</v>
      </c>
      <c r="H2575" s="116">
        <v>9090750</v>
      </c>
      <c r="I2575" s="116">
        <v>7272602</v>
      </c>
      <c r="J2575" s="116">
        <v>7272602</v>
      </c>
      <c r="K2575" s="116">
        <v>0</v>
      </c>
      <c r="L2575" s="116">
        <v>0</v>
      </c>
      <c r="M2575" s="116">
        <v>0</v>
      </c>
      <c r="N2575" s="116">
        <v>0</v>
      </c>
      <c r="O2575" s="116">
        <v>0</v>
      </c>
      <c r="P2575" s="120">
        <v>0</v>
      </c>
      <c r="Q2575" s="27" t="str">
        <f>IF(G2575="01 Jan 1900","Unregistered","Registered")</f>
        <v>Registered</v>
      </c>
      <c r="R2575" s="121">
        <f>I2575/H2575</f>
        <v>0.80000022000385007</v>
      </c>
      <c r="T2575" s="117">
        <f t="shared" si="177"/>
        <v>0</v>
      </c>
      <c r="U2575" s="117">
        <f t="shared" si="178"/>
        <v>0</v>
      </c>
    </row>
    <row r="2576" spans="1:21" x14ac:dyDescent="0.3">
      <c r="A2576" s="114">
        <v>5327</v>
      </c>
      <c r="B2576" s="114" t="s">
        <v>1430</v>
      </c>
      <c r="C2576" s="114" t="s">
        <v>1431</v>
      </c>
      <c r="D2576" s="114" t="s">
        <v>6051</v>
      </c>
      <c r="E2576" s="114" t="s">
        <v>6052</v>
      </c>
      <c r="F2576" s="115">
        <v>45313</v>
      </c>
      <c r="G2576" s="114" t="s">
        <v>6053</v>
      </c>
      <c r="H2576" s="116">
        <v>8275515</v>
      </c>
      <c r="I2576" s="116">
        <v>5792862</v>
      </c>
      <c r="J2576" s="116">
        <v>5792862</v>
      </c>
      <c r="K2576" s="116">
        <v>0</v>
      </c>
      <c r="L2576" s="116">
        <v>0</v>
      </c>
      <c r="M2576" s="116">
        <v>0</v>
      </c>
      <c r="N2576" s="116">
        <v>0</v>
      </c>
      <c r="O2576" s="116">
        <v>0</v>
      </c>
      <c r="P2576" s="120">
        <v>0</v>
      </c>
      <c r="Q2576" s="27" t="str">
        <f>IF(G2576="01 Jan 1900","Unregistered","Registered")</f>
        <v>Registered</v>
      </c>
      <c r="R2576" s="121">
        <f>I2576/H2576</f>
        <v>0.70000018125760144</v>
      </c>
      <c r="T2576" s="117">
        <f t="shared" si="177"/>
        <v>0</v>
      </c>
      <c r="U2576" s="117">
        <f t="shared" si="178"/>
        <v>0</v>
      </c>
    </row>
    <row r="2577" spans="1:21" x14ac:dyDescent="0.3">
      <c r="A2577" s="114">
        <v>5328</v>
      </c>
      <c r="B2577" s="114" t="s">
        <v>1430</v>
      </c>
      <c r="C2577" s="114" t="s">
        <v>1431</v>
      </c>
      <c r="D2577" s="114" t="s">
        <v>6054</v>
      </c>
      <c r="E2577" s="114" t="s">
        <v>6055</v>
      </c>
      <c r="F2577" s="115">
        <v>45558</v>
      </c>
      <c r="G2577" s="114" t="s">
        <v>6056</v>
      </c>
      <c r="H2577" s="116">
        <v>8794643</v>
      </c>
      <c r="I2577" s="116">
        <v>7035715</v>
      </c>
      <c r="J2577" s="116">
        <v>7035715</v>
      </c>
      <c r="K2577" s="116">
        <v>0</v>
      </c>
      <c r="L2577" s="116">
        <v>0</v>
      </c>
      <c r="M2577" s="116">
        <v>0</v>
      </c>
      <c r="N2577" s="116">
        <v>0</v>
      </c>
      <c r="O2577" s="116">
        <v>0</v>
      </c>
      <c r="P2577" s="120">
        <v>0</v>
      </c>
      <c r="Q2577" s="27" t="str">
        <f>IF(G2577="01 Jan 1900","Unregistered","Registered")</f>
        <v>Registered</v>
      </c>
      <c r="R2577" s="121">
        <f>I2577/H2577</f>
        <v>0.80000006822334913</v>
      </c>
      <c r="T2577" s="117">
        <f t="shared" si="177"/>
        <v>0</v>
      </c>
      <c r="U2577" s="117">
        <f t="shared" si="178"/>
        <v>0</v>
      </c>
    </row>
    <row r="2578" spans="1:21" x14ac:dyDescent="0.3">
      <c r="A2578" s="114">
        <v>5329</v>
      </c>
      <c r="B2578" s="114" t="s">
        <v>1430</v>
      </c>
      <c r="C2578" s="114" t="s">
        <v>1431</v>
      </c>
      <c r="D2578" s="114" t="s">
        <v>6057</v>
      </c>
      <c r="E2578" s="114" t="s">
        <v>6058</v>
      </c>
      <c r="F2578" s="115">
        <v>45218</v>
      </c>
      <c r="G2578" s="114" t="s">
        <v>5709</v>
      </c>
      <c r="H2578" s="116">
        <v>8224107</v>
      </c>
      <c r="I2578" s="116">
        <v>6579283</v>
      </c>
      <c r="J2578" s="116">
        <v>6579283</v>
      </c>
      <c r="K2578" s="116">
        <v>0</v>
      </c>
      <c r="L2578" s="116">
        <v>0</v>
      </c>
      <c r="M2578" s="116">
        <v>0</v>
      </c>
      <c r="N2578" s="116">
        <v>0</v>
      </c>
      <c r="O2578" s="116">
        <v>0</v>
      </c>
      <c r="P2578" s="120">
        <v>0</v>
      </c>
      <c r="Q2578" s="27" t="str">
        <f>IF(G2578="01 Jan 1900","Unregistered","Registered")</f>
        <v>Registered</v>
      </c>
      <c r="R2578" s="121">
        <f>I2578/H2578</f>
        <v>0.79999968385625331</v>
      </c>
      <c r="T2578" s="117">
        <f t="shared" si="177"/>
        <v>0</v>
      </c>
      <c r="U2578" s="117">
        <f t="shared" si="178"/>
        <v>0</v>
      </c>
    </row>
    <row r="2579" spans="1:21" x14ac:dyDescent="0.3">
      <c r="A2579" s="114">
        <v>5330</v>
      </c>
      <c r="B2579" s="114" t="s">
        <v>1430</v>
      </c>
      <c r="C2579" s="114" t="s">
        <v>1431</v>
      </c>
      <c r="D2579" s="114" t="s">
        <v>6059</v>
      </c>
      <c r="E2579" s="114" t="s">
        <v>6060</v>
      </c>
      <c r="F2579" s="115">
        <v>45534</v>
      </c>
      <c r="G2579" s="114" t="s">
        <v>3344</v>
      </c>
      <c r="H2579" s="116">
        <v>8804464</v>
      </c>
      <c r="I2579" s="116">
        <v>6339214</v>
      </c>
      <c r="J2579" s="116">
        <v>6339214</v>
      </c>
      <c r="K2579" s="116">
        <v>0</v>
      </c>
      <c r="L2579" s="116">
        <v>0</v>
      </c>
      <c r="M2579" s="116">
        <v>0</v>
      </c>
      <c r="N2579" s="116">
        <v>0</v>
      </c>
      <c r="O2579" s="116">
        <v>0</v>
      </c>
      <c r="P2579" s="120">
        <v>0</v>
      </c>
      <c r="Q2579" s="27" t="str">
        <f>IF(G2579="01 Jan 1900","Unregistered","Registered")</f>
        <v>Registered</v>
      </c>
      <c r="R2579" s="121">
        <f>I2579/H2579</f>
        <v>0.71999999091370015</v>
      </c>
      <c r="T2579" s="117">
        <f t="shared" si="177"/>
        <v>0</v>
      </c>
      <c r="U2579" s="117">
        <f t="shared" si="178"/>
        <v>0</v>
      </c>
    </row>
    <row r="2580" spans="1:21" x14ac:dyDescent="0.3">
      <c r="A2580" s="114">
        <v>5331</v>
      </c>
      <c r="B2580" s="114" t="s">
        <v>1430</v>
      </c>
      <c r="C2580" s="114" t="s">
        <v>1431</v>
      </c>
      <c r="D2580" s="114" t="s">
        <v>6061</v>
      </c>
      <c r="E2580" s="114" t="s">
        <v>6062</v>
      </c>
      <c r="F2580" s="115">
        <v>45260</v>
      </c>
      <c r="G2580" s="114" t="s">
        <v>2979</v>
      </c>
      <c r="H2580" s="116">
        <v>8367000</v>
      </c>
      <c r="I2580" s="116">
        <v>6693600</v>
      </c>
      <c r="J2580" s="116">
        <v>6693600</v>
      </c>
      <c r="K2580" s="116">
        <v>0</v>
      </c>
      <c r="L2580" s="116">
        <v>0</v>
      </c>
      <c r="M2580" s="116">
        <v>0</v>
      </c>
      <c r="N2580" s="116">
        <v>0</v>
      </c>
      <c r="O2580" s="116">
        <v>0</v>
      </c>
      <c r="P2580" s="120">
        <v>0</v>
      </c>
      <c r="Q2580" s="27" t="str">
        <f>IF(G2580="01 Jan 1900","Unregistered","Registered")</f>
        <v>Registered</v>
      </c>
      <c r="R2580" s="121">
        <f>I2580/H2580</f>
        <v>0.8</v>
      </c>
      <c r="T2580" s="117">
        <f t="shared" si="177"/>
        <v>0</v>
      </c>
      <c r="U2580" s="117">
        <f t="shared" si="178"/>
        <v>0</v>
      </c>
    </row>
    <row r="2581" spans="1:21" x14ac:dyDescent="0.3">
      <c r="A2581" s="114">
        <v>5332</v>
      </c>
      <c r="B2581" s="114" t="s">
        <v>1430</v>
      </c>
      <c r="C2581" s="114" t="s">
        <v>1431</v>
      </c>
      <c r="D2581" s="114" t="s">
        <v>6063</v>
      </c>
      <c r="E2581" s="114" t="s">
        <v>6064</v>
      </c>
      <c r="F2581" s="115">
        <v>45527</v>
      </c>
      <c r="G2581" s="114" t="s">
        <v>6065</v>
      </c>
      <c r="H2581" s="116">
        <v>8634821</v>
      </c>
      <c r="I2581" s="116">
        <v>6907856</v>
      </c>
      <c r="J2581" s="116">
        <v>6907856</v>
      </c>
      <c r="K2581" s="116">
        <v>0</v>
      </c>
      <c r="L2581" s="116">
        <v>0</v>
      </c>
      <c r="M2581" s="116">
        <v>0</v>
      </c>
      <c r="N2581" s="116">
        <v>0</v>
      </c>
      <c r="O2581" s="116">
        <v>0</v>
      </c>
      <c r="P2581" s="120">
        <v>0</v>
      </c>
      <c r="Q2581" s="27" t="str">
        <f>IF(G2581="01 Jan 1900","Unregistered","Registered")</f>
        <v>Registered</v>
      </c>
      <c r="R2581" s="121">
        <f>I2581/H2581</f>
        <v>0.7999999073518721</v>
      </c>
      <c r="T2581" s="117">
        <f t="shared" si="177"/>
        <v>0</v>
      </c>
      <c r="U2581" s="117">
        <f t="shared" si="178"/>
        <v>0</v>
      </c>
    </row>
    <row r="2582" spans="1:21" x14ac:dyDescent="0.3">
      <c r="A2582" s="114">
        <v>5333</v>
      </c>
      <c r="B2582" s="114" t="s">
        <v>1430</v>
      </c>
      <c r="C2582" s="114" t="s">
        <v>1431</v>
      </c>
      <c r="D2582" s="114" t="s">
        <v>6066</v>
      </c>
      <c r="E2582" s="114" t="s">
        <v>6067</v>
      </c>
      <c r="F2582" s="115">
        <v>45493</v>
      </c>
      <c r="G2582" s="114" t="s">
        <v>6068</v>
      </c>
      <c r="H2582" s="116">
        <v>13013393</v>
      </c>
      <c r="I2582" s="116">
        <v>10410717</v>
      </c>
      <c r="J2582" s="116">
        <v>10410717</v>
      </c>
      <c r="K2582" s="116">
        <v>0</v>
      </c>
      <c r="L2582" s="116">
        <v>0</v>
      </c>
      <c r="M2582" s="116">
        <v>0</v>
      </c>
      <c r="N2582" s="116">
        <v>0</v>
      </c>
      <c r="O2582" s="116">
        <v>0</v>
      </c>
      <c r="P2582" s="120">
        <v>0</v>
      </c>
      <c r="Q2582" s="27" t="str">
        <f>IF(G2582="01 Jan 1900","Unregistered","Registered")</f>
        <v>Registered</v>
      </c>
      <c r="R2582" s="121">
        <f>I2582/H2582</f>
        <v>0.80000019979416592</v>
      </c>
      <c r="T2582" s="117">
        <f t="shared" si="177"/>
        <v>0</v>
      </c>
      <c r="U2582" s="117">
        <f t="shared" si="178"/>
        <v>0</v>
      </c>
    </row>
    <row r="2583" spans="1:21" x14ac:dyDescent="0.3">
      <c r="A2583" s="114">
        <v>5334</v>
      </c>
      <c r="B2583" s="114" t="s">
        <v>1430</v>
      </c>
      <c r="C2583" s="114" t="s">
        <v>1431</v>
      </c>
      <c r="D2583" s="114" t="s">
        <v>6069</v>
      </c>
      <c r="E2583" s="114" t="s">
        <v>6070</v>
      </c>
      <c r="F2583" s="115">
        <v>45290</v>
      </c>
      <c r="G2583" s="114" t="s">
        <v>4376</v>
      </c>
      <c r="H2583" s="116">
        <v>8325954</v>
      </c>
      <c r="I2583" s="116">
        <v>6660763</v>
      </c>
      <c r="J2583" s="116">
        <v>6660763</v>
      </c>
      <c r="K2583" s="116">
        <v>0</v>
      </c>
      <c r="L2583" s="116">
        <v>0</v>
      </c>
      <c r="M2583" s="116">
        <v>0</v>
      </c>
      <c r="N2583" s="116">
        <v>0</v>
      </c>
      <c r="O2583" s="116">
        <v>0</v>
      </c>
      <c r="P2583" s="120">
        <v>0</v>
      </c>
      <c r="Q2583" s="27" t="str">
        <f>IF(G2583="01 Jan 1900","Unregistered","Registered")</f>
        <v>Registered</v>
      </c>
      <c r="R2583" s="121">
        <f>I2583/H2583</f>
        <v>0.79999997597872874</v>
      </c>
      <c r="T2583" s="117">
        <f t="shared" si="177"/>
        <v>0</v>
      </c>
      <c r="U2583" s="117">
        <f t="shared" si="178"/>
        <v>0</v>
      </c>
    </row>
    <row r="2584" spans="1:21" x14ac:dyDescent="0.3">
      <c r="A2584" s="114">
        <v>5335</v>
      </c>
      <c r="B2584" s="114" t="s">
        <v>1430</v>
      </c>
      <c r="C2584" s="114" t="s">
        <v>1431</v>
      </c>
      <c r="D2584" s="114" t="s">
        <v>6071</v>
      </c>
      <c r="E2584" s="114" t="s">
        <v>6072</v>
      </c>
      <c r="F2584" s="115">
        <v>45322</v>
      </c>
      <c r="G2584" s="114" t="s">
        <v>3623</v>
      </c>
      <c r="H2584" s="116">
        <v>12055800</v>
      </c>
      <c r="I2584" s="116">
        <v>9644640</v>
      </c>
      <c r="J2584" s="116">
        <v>9644640</v>
      </c>
      <c r="K2584" s="116">
        <v>0</v>
      </c>
      <c r="L2584" s="116">
        <v>0</v>
      </c>
      <c r="M2584" s="116">
        <v>0</v>
      </c>
      <c r="N2584" s="116">
        <v>0</v>
      </c>
      <c r="O2584" s="116">
        <v>0</v>
      </c>
      <c r="P2584" s="120">
        <v>0</v>
      </c>
      <c r="Q2584" s="27" t="str">
        <f>IF(G2584="01 Jan 1900","Unregistered","Registered")</f>
        <v>Registered</v>
      </c>
      <c r="R2584" s="121">
        <f>I2584/H2584</f>
        <v>0.8</v>
      </c>
      <c r="T2584" s="117">
        <f t="shared" si="177"/>
        <v>0</v>
      </c>
      <c r="U2584" s="117">
        <f t="shared" si="178"/>
        <v>0</v>
      </c>
    </row>
    <row r="2585" spans="1:21" x14ac:dyDescent="0.3">
      <c r="A2585" s="114">
        <v>10098</v>
      </c>
      <c r="B2585" s="114" t="s">
        <v>1430</v>
      </c>
      <c r="C2585" s="114" t="s">
        <v>1431</v>
      </c>
      <c r="D2585" s="114" t="s">
        <v>9452</v>
      </c>
      <c r="E2585" s="114" t="s">
        <v>9453</v>
      </c>
      <c r="F2585" s="115">
        <v>45233</v>
      </c>
      <c r="G2585" s="114" t="s">
        <v>3584</v>
      </c>
      <c r="H2585" s="116">
        <v>12376722</v>
      </c>
      <c r="I2585" s="116">
        <v>9901376</v>
      </c>
      <c r="J2585" s="116">
        <v>9920820</v>
      </c>
      <c r="K2585" s="116">
        <v>-19444</v>
      </c>
      <c r="L2585" s="116">
        <v>0</v>
      </c>
      <c r="M2585" s="116">
        <v>0</v>
      </c>
      <c r="N2585" s="116">
        <v>0</v>
      </c>
      <c r="O2585" s="116">
        <v>0</v>
      </c>
      <c r="P2585" s="120">
        <v>0</v>
      </c>
      <c r="Q2585" s="27" t="str">
        <f>IF(G2585="01 Jan 1900","Unregistered","Registered")</f>
        <v>Registered</v>
      </c>
      <c r="R2585" s="121">
        <f>I2585/H2585</f>
        <v>0.79999987072505951</v>
      </c>
      <c r="T2585" s="117">
        <f t="shared" si="177"/>
        <v>0</v>
      </c>
      <c r="U2585" s="117">
        <f t="shared" si="178"/>
        <v>-19444</v>
      </c>
    </row>
    <row r="2586" spans="1:21" x14ac:dyDescent="0.3">
      <c r="A2586" s="114">
        <v>10137</v>
      </c>
      <c r="B2586" s="114" t="s">
        <v>1430</v>
      </c>
      <c r="C2586" s="114" t="s">
        <v>1431</v>
      </c>
      <c r="D2586" s="114" t="s">
        <v>9503</v>
      </c>
      <c r="E2586" s="114" t="s">
        <v>9504</v>
      </c>
      <c r="F2586" s="115">
        <v>45565</v>
      </c>
      <c r="G2586" s="114" t="s">
        <v>5815</v>
      </c>
      <c r="H2586" s="116">
        <v>8190472</v>
      </c>
      <c r="I2586" s="116">
        <v>819047</v>
      </c>
      <c r="J2586" s="116">
        <v>901905</v>
      </c>
      <c r="K2586" s="116">
        <v>-82858</v>
      </c>
      <c r="L2586" s="116">
        <v>0</v>
      </c>
      <c r="M2586" s="116">
        <v>0</v>
      </c>
      <c r="N2586" s="116">
        <v>0</v>
      </c>
      <c r="O2586" s="116">
        <v>0</v>
      </c>
      <c r="P2586" s="120">
        <v>0</v>
      </c>
      <c r="Q2586" s="27" t="str">
        <f>IF(G2586="01 Jan 1900","Unregistered","Registered")</f>
        <v>Registered</v>
      </c>
      <c r="R2586" s="121">
        <f>I2586/H2586</f>
        <v>9.9999975581382849E-2</v>
      </c>
      <c r="T2586" s="117">
        <f t="shared" si="177"/>
        <v>0</v>
      </c>
      <c r="U2586" s="117">
        <f t="shared" si="178"/>
        <v>-82858</v>
      </c>
    </row>
    <row r="2587" spans="1:21" x14ac:dyDescent="0.3">
      <c r="A2587" s="114">
        <v>10279</v>
      </c>
      <c r="B2587" s="114" t="s">
        <v>1430</v>
      </c>
      <c r="C2587" s="114" t="s">
        <v>1431</v>
      </c>
      <c r="D2587" s="114" t="s">
        <v>9752</v>
      </c>
      <c r="E2587" s="114" t="s">
        <v>9753</v>
      </c>
      <c r="F2587" s="115">
        <v>45135</v>
      </c>
      <c r="G2587" s="114" t="s">
        <v>3508</v>
      </c>
      <c r="H2587" s="116">
        <v>7348845</v>
      </c>
      <c r="I2587" s="116">
        <v>5879077</v>
      </c>
      <c r="J2587" s="116">
        <v>6043859</v>
      </c>
      <c r="K2587" s="116">
        <v>-164782</v>
      </c>
      <c r="L2587" s="116">
        <v>0</v>
      </c>
      <c r="M2587" s="116">
        <v>0</v>
      </c>
      <c r="N2587" s="116">
        <v>0</v>
      </c>
      <c r="O2587" s="116">
        <v>0</v>
      </c>
      <c r="P2587" s="120">
        <v>0</v>
      </c>
      <c r="Q2587" s="27" t="str">
        <f>IF(G2587="01 Jan 1900","Unregistered","Registered")</f>
        <v>Registered</v>
      </c>
      <c r="R2587" s="121">
        <f>I2587/H2587</f>
        <v>0.80000013607580511</v>
      </c>
      <c r="T2587" s="117">
        <f t="shared" si="177"/>
        <v>0</v>
      </c>
      <c r="U2587" s="117">
        <f t="shared" si="178"/>
        <v>-164782</v>
      </c>
    </row>
    <row r="2588" spans="1:21" x14ac:dyDescent="0.3">
      <c r="A2588" s="114">
        <v>10355</v>
      </c>
      <c r="B2588" s="114" t="s">
        <v>1430</v>
      </c>
      <c r="C2588" s="114" t="s">
        <v>1431</v>
      </c>
      <c r="D2588" s="114" t="s">
        <v>9868</v>
      </c>
      <c r="E2588" s="114" t="s">
        <v>9869</v>
      </c>
      <c r="F2588" s="115">
        <v>45135</v>
      </c>
      <c r="G2588" s="114" t="s">
        <v>5011</v>
      </c>
      <c r="H2588" s="116">
        <v>7348845</v>
      </c>
      <c r="I2588" s="116">
        <v>5511635</v>
      </c>
      <c r="J2588" s="116">
        <v>5861590</v>
      </c>
      <c r="K2588" s="116">
        <v>-349955</v>
      </c>
      <c r="L2588" s="116">
        <v>0</v>
      </c>
      <c r="M2588" s="116">
        <v>0</v>
      </c>
      <c r="N2588" s="116">
        <v>0</v>
      </c>
      <c r="O2588" s="116">
        <v>0</v>
      </c>
      <c r="P2588" s="120">
        <v>0</v>
      </c>
      <c r="Q2588" s="27" t="str">
        <f>IF(G2588="01 Jan 1900","Unregistered","Registered")</f>
        <v>Registered</v>
      </c>
      <c r="R2588" s="121">
        <f>I2588/H2588</f>
        <v>0.75000017009475639</v>
      </c>
      <c r="T2588" s="117">
        <f t="shared" si="177"/>
        <v>0</v>
      </c>
      <c r="U2588" s="117">
        <f t="shared" si="178"/>
        <v>-349955</v>
      </c>
    </row>
    <row r="2589" spans="1:21" x14ac:dyDescent="0.3">
      <c r="A2589" s="114">
        <v>10370</v>
      </c>
      <c r="B2589" s="114" t="s">
        <v>1430</v>
      </c>
      <c r="C2589" s="114" t="s">
        <v>1431</v>
      </c>
      <c r="D2589" s="114" t="s">
        <v>9891</v>
      </c>
      <c r="E2589" s="114" t="s">
        <v>9892</v>
      </c>
      <c r="F2589" s="115">
        <v>45322</v>
      </c>
      <c r="G2589" s="114" t="s">
        <v>8545</v>
      </c>
      <c r="H2589" s="116">
        <v>8240325</v>
      </c>
      <c r="I2589" s="116">
        <v>5768230</v>
      </c>
      <c r="J2589" s="116">
        <v>6180246</v>
      </c>
      <c r="K2589" s="116">
        <v>-412016</v>
      </c>
      <c r="L2589" s="116">
        <v>0</v>
      </c>
      <c r="M2589" s="116">
        <v>0</v>
      </c>
      <c r="N2589" s="116">
        <v>0</v>
      </c>
      <c r="O2589" s="116">
        <v>0</v>
      </c>
      <c r="P2589" s="120">
        <v>0</v>
      </c>
      <c r="Q2589" s="27" t="str">
        <f>IF(G2589="01 Jan 1900","Unregistered","Registered")</f>
        <v>Registered</v>
      </c>
      <c r="R2589" s="121">
        <f>I2589/H2589</f>
        <v>0.7000003033860922</v>
      </c>
      <c r="T2589" s="117">
        <f t="shared" si="177"/>
        <v>0</v>
      </c>
      <c r="U2589" s="117">
        <f t="shared" si="178"/>
        <v>-412016</v>
      </c>
    </row>
    <row r="2590" spans="1:21" x14ac:dyDescent="0.3">
      <c r="A2590" s="114">
        <v>10371</v>
      </c>
      <c r="B2590" s="114" t="s">
        <v>1430</v>
      </c>
      <c r="C2590" s="114" t="s">
        <v>1431</v>
      </c>
      <c r="D2590" s="114" t="s">
        <v>9893</v>
      </c>
      <c r="E2590" s="114" t="s">
        <v>9894</v>
      </c>
      <c r="F2590" s="115">
        <v>45350</v>
      </c>
      <c r="G2590" s="114" t="s">
        <v>2947</v>
      </c>
      <c r="H2590" s="116">
        <v>8267304</v>
      </c>
      <c r="I2590" s="116">
        <v>6200476</v>
      </c>
      <c r="J2590" s="116">
        <v>6613841</v>
      </c>
      <c r="K2590" s="116">
        <v>-413365</v>
      </c>
      <c r="L2590" s="116">
        <v>0</v>
      </c>
      <c r="M2590" s="116">
        <v>0</v>
      </c>
      <c r="N2590" s="116">
        <v>0</v>
      </c>
      <c r="O2590" s="116">
        <v>0</v>
      </c>
      <c r="P2590" s="120">
        <v>0</v>
      </c>
      <c r="Q2590" s="27" t="str">
        <f>IF(G2590="01 Jan 1900","Unregistered","Registered")</f>
        <v>Registered</v>
      </c>
      <c r="R2590" s="121">
        <f>I2590/H2590</f>
        <v>0.7499997580831671</v>
      </c>
      <c r="T2590" s="117">
        <f t="shared" si="177"/>
        <v>0</v>
      </c>
      <c r="U2590" s="117">
        <f t="shared" si="178"/>
        <v>-413365</v>
      </c>
    </row>
    <row r="2591" spans="1:21" x14ac:dyDescent="0.3">
      <c r="A2591" s="114">
        <v>10415</v>
      </c>
      <c r="B2591" s="114" t="s">
        <v>1430</v>
      </c>
      <c r="C2591" s="114" t="s">
        <v>1431</v>
      </c>
      <c r="D2591" s="114" t="s">
        <v>9959</v>
      </c>
      <c r="E2591" s="114" t="s">
        <v>9960</v>
      </c>
      <c r="F2591" s="115">
        <v>45194</v>
      </c>
      <c r="G2591" s="114" t="s">
        <v>2595</v>
      </c>
      <c r="H2591" s="116">
        <v>7348845</v>
      </c>
      <c r="I2591" s="116">
        <v>5511635</v>
      </c>
      <c r="J2591" s="116">
        <v>6159302</v>
      </c>
      <c r="K2591" s="116">
        <v>-647667</v>
      </c>
      <c r="L2591" s="116">
        <v>0</v>
      </c>
      <c r="M2591" s="116">
        <v>0</v>
      </c>
      <c r="N2591" s="116">
        <v>0</v>
      </c>
      <c r="O2591" s="116">
        <v>0</v>
      </c>
      <c r="P2591" s="120">
        <v>0</v>
      </c>
      <c r="Q2591" s="27" t="str">
        <f>IF(G2591="01 Jan 1900","Unregistered","Registered")</f>
        <v>Registered</v>
      </c>
      <c r="R2591" s="121">
        <f>I2591/H2591</f>
        <v>0.75000017009475639</v>
      </c>
      <c r="T2591" s="117">
        <f t="shared" si="177"/>
        <v>0</v>
      </c>
      <c r="U2591" s="117">
        <f t="shared" si="178"/>
        <v>-647667</v>
      </c>
    </row>
    <row r="2592" spans="1:21" x14ac:dyDescent="0.3">
      <c r="A2592" s="114">
        <v>10419</v>
      </c>
      <c r="B2592" s="114" t="s">
        <v>1430</v>
      </c>
      <c r="C2592" s="114" t="s">
        <v>1431</v>
      </c>
      <c r="D2592" s="114" t="s">
        <v>9966</v>
      </c>
      <c r="E2592" s="114" t="s">
        <v>9967</v>
      </c>
      <c r="F2592" s="115">
        <v>45135</v>
      </c>
      <c r="G2592" s="114" t="s">
        <v>7572</v>
      </c>
      <c r="H2592" s="116">
        <v>7348845</v>
      </c>
      <c r="I2592" s="116">
        <v>5511635</v>
      </c>
      <c r="J2592" s="116">
        <v>6178722</v>
      </c>
      <c r="K2592" s="116">
        <v>-667087</v>
      </c>
      <c r="L2592" s="116">
        <v>0</v>
      </c>
      <c r="M2592" s="116">
        <v>0</v>
      </c>
      <c r="N2592" s="116">
        <v>0</v>
      </c>
      <c r="O2592" s="116">
        <v>0</v>
      </c>
      <c r="P2592" s="120">
        <v>0</v>
      </c>
      <c r="Q2592" s="27" t="str">
        <f>IF(G2592="01 Jan 1900","Unregistered","Registered")</f>
        <v>Registered</v>
      </c>
      <c r="R2592" s="121">
        <f>I2592/H2592</f>
        <v>0.75000017009475639</v>
      </c>
      <c r="T2592" s="117">
        <f t="shared" si="177"/>
        <v>0</v>
      </c>
      <c r="U2592" s="117">
        <f t="shared" si="178"/>
        <v>-667087</v>
      </c>
    </row>
    <row r="2593" spans="1:21" x14ac:dyDescent="0.3">
      <c r="A2593" s="114">
        <v>10488</v>
      </c>
      <c r="B2593" s="114" t="s">
        <v>1430</v>
      </c>
      <c r="C2593" s="114" t="s">
        <v>1431</v>
      </c>
      <c r="D2593" s="114" t="s">
        <v>10075</v>
      </c>
      <c r="E2593" s="114" t="s">
        <v>10006</v>
      </c>
      <c r="F2593" s="115">
        <v>45236</v>
      </c>
      <c r="G2593" s="114" t="s">
        <v>2462</v>
      </c>
      <c r="H2593" s="116">
        <v>8260000</v>
      </c>
      <c r="I2593" s="116">
        <v>6195000</v>
      </c>
      <c r="J2593" s="116">
        <v>7718000</v>
      </c>
      <c r="K2593" s="116">
        <v>-1523000</v>
      </c>
      <c r="L2593" s="116">
        <v>0</v>
      </c>
      <c r="M2593" s="116">
        <v>0</v>
      </c>
      <c r="N2593" s="116">
        <v>0</v>
      </c>
      <c r="O2593" s="116">
        <v>0</v>
      </c>
      <c r="P2593" s="120">
        <v>0</v>
      </c>
      <c r="Q2593" s="27" t="str">
        <f>IF(G2593="01 Jan 1900","Unregistered","Registered")</f>
        <v>Registered</v>
      </c>
      <c r="R2593" s="121">
        <f>I2593/H2593</f>
        <v>0.75</v>
      </c>
      <c r="T2593" s="117">
        <f t="shared" si="177"/>
        <v>0</v>
      </c>
      <c r="U2593" s="117">
        <f t="shared" si="178"/>
        <v>-1523000</v>
      </c>
    </row>
    <row r="2594" spans="1:21" x14ac:dyDescent="0.3">
      <c r="A2594" s="114">
        <v>10506</v>
      </c>
      <c r="B2594" s="114" t="s">
        <v>1430</v>
      </c>
      <c r="C2594" s="114" t="s">
        <v>1431</v>
      </c>
      <c r="D2594" s="114" t="s">
        <v>10096</v>
      </c>
      <c r="E2594" s="114" t="s">
        <v>10097</v>
      </c>
      <c r="F2594" s="115">
        <v>45138</v>
      </c>
      <c r="G2594" s="114" t="s">
        <v>8371</v>
      </c>
      <c r="H2594" s="116">
        <v>7348845</v>
      </c>
      <c r="I2594" s="116">
        <v>5511635</v>
      </c>
      <c r="J2594" s="116">
        <v>7348845</v>
      </c>
      <c r="K2594" s="116">
        <v>-1837210</v>
      </c>
      <c r="L2594" s="116">
        <v>0</v>
      </c>
      <c r="M2594" s="116">
        <v>0</v>
      </c>
      <c r="N2594" s="116">
        <v>0</v>
      </c>
      <c r="O2594" s="116">
        <v>0</v>
      </c>
      <c r="P2594" s="120">
        <v>0</v>
      </c>
      <c r="Q2594" s="27" t="str">
        <f>IF(G2594="01 Jan 1900","Unregistered","Registered")</f>
        <v>Registered</v>
      </c>
      <c r="R2594" s="121">
        <f>I2594/H2594</f>
        <v>0.75000017009475639</v>
      </c>
      <c r="T2594" s="117">
        <f t="shared" si="177"/>
        <v>0</v>
      </c>
      <c r="U2594" s="117">
        <f t="shared" si="178"/>
        <v>-1837210</v>
      </c>
    </row>
    <row r="2595" spans="1:21" x14ac:dyDescent="0.3">
      <c r="A2595" s="114">
        <v>52</v>
      </c>
      <c r="B2595" s="114" t="s">
        <v>107</v>
      </c>
      <c r="C2595" s="114" t="s">
        <v>1484</v>
      </c>
      <c r="D2595" s="114" t="s">
        <v>1485</v>
      </c>
      <c r="E2595" s="114" t="s">
        <v>1486</v>
      </c>
      <c r="F2595" s="115">
        <v>45991</v>
      </c>
      <c r="G2595" s="114" t="s">
        <v>1487</v>
      </c>
      <c r="H2595" s="116">
        <v>14238392</v>
      </c>
      <c r="I2595" s="116">
        <v>8115884</v>
      </c>
      <c r="J2595" s="116">
        <v>720000</v>
      </c>
      <c r="K2595" s="116">
        <v>7395884</v>
      </c>
      <c r="L2595" s="116">
        <v>7395884</v>
      </c>
      <c r="M2595" s="116">
        <v>0</v>
      </c>
      <c r="N2595" s="116">
        <v>0</v>
      </c>
      <c r="O2595" s="116">
        <v>0</v>
      </c>
      <c r="P2595" s="120">
        <v>0</v>
      </c>
      <c r="Q2595" s="27" t="str">
        <f>IF(G2595="01 Jan 1900","Unregistered","Registered")</f>
        <v>Registered</v>
      </c>
      <c r="R2595" s="121">
        <f>I2595/H2595</f>
        <v>0.57000003933028398</v>
      </c>
      <c r="T2595" s="117">
        <f t="shared" si="177"/>
        <v>7395884</v>
      </c>
      <c r="U2595" s="117">
        <f t="shared" si="178"/>
        <v>0</v>
      </c>
    </row>
    <row r="2596" spans="1:21" x14ac:dyDescent="0.3">
      <c r="A2596" s="114">
        <v>69</v>
      </c>
      <c r="B2596" s="114" t="s">
        <v>107</v>
      </c>
      <c r="C2596" s="114" t="s">
        <v>1484</v>
      </c>
      <c r="D2596" s="114" t="s">
        <v>1530</v>
      </c>
      <c r="E2596" s="114" t="s">
        <v>1531</v>
      </c>
      <c r="F2596" s="115">
        <v>45930</v>
      </c>
      <c r="G2596" s="114" t="s">
        <v>1532</v>
      </c>
      <c r="H2596" s="116">
        <v>13533929</v>
      </c>
      <c r="I2596" s="116">
        <v>7714339</v>
      </c>
      <c r="J2596" s="116">
        <v>1353393</v>
      </c>
      <c r="K2596" s="116">
        <v>6360946</v>
      </c>
      <c r="L2596" s="116">
        <v>541357</v>
      </c>
      <c r="M2596" s="116">
        <v>0</v>
      </c>
      <c r="N2596" s="116">
        <v>5819589</v>
      </c>
      <c r="O2596" s="116">
        <v>0</v>
      </c>
      <c r="P2596" s="120">
        <v>0</v>
      </c>
      <c r="Q2596" s="27" t="str">
        <f>IF(G2596="01 Jan 1900","Unregistered","Registered")</f>
        <v>Registered</v>
      </c>
      <c r="R2596" s="121">
        <f>I2596/H2596</f>
        <v>0.56999996083916205</v>
      </c>
      <c r="T2596" s="117">
        <f t="shared" si="177"/>
        <v>6360946</v>
      </c>
      <c r="U2596" s="117">
        <f t="shared" si="178"/>
        <v>0</v>
      </c>
    </row>
    <row r="2597" spans="1:21" x14ac:dyDescent="0.3">
      <c r="A2597" s="114">
        <v>129</v>
      </c>
      <c r="B2597" s="114" t="s">
        <v>107</v>
      </c>
      <c r="C2597" s="114" t="s">
        <v>1484</v>
      </c>
      <c r="D2597" s="114" t="s">
        <v>1686</v>
      </c>
      <c r="E2597" s="114" t="s">
        <v>1687</v>
      </c>
      <c r="F2597" s="115">
        <v>45762</v>
      </c>
      <c r="G2597" s="114" t="s">
        <v>1688</v>
      </c>
      <c r="H2597" s="116">
        <v>8469060</v>
      </c>
      <c r="I2597" s="116">
        <v>4827363</v>
      </c>
      <c r="J2597" s="116">
        <v>600000</v>
      </c>
      <c r="K2597" s="116">
        <v>4227363</v>
      </c>
      <c r="L2597" s="116">
        <v>338762</v>
      </c>
      <c r="M2597" s="116">
        <v>0</v>
      </c>
      <c r="N2597" s="116">
        <v>0</v>
      </c>
      <c r="O2597" s="116">
        <v>338762</v>
      </c>
      <c r="P2597" s="120">
        <v>3549839</v>
      </c>
      <c r="Q2597" s="27" t="str">
        <f>IF(G2597="01 Jan 1900","Unregistered","Registered")</f>
        <v>Registered</v>
      </c>
      <c r="R2597" s="121">
        <f>I2597/H2597</f>
        <v>0.56999985830776967</v>
      </c>
      <c r="T2597" s="117">
        <f t="shared" si="177"/>
        <v>4227363</v>
      </c>
      <c r="U2597" s="117">
        <f t="shared" si="178"/>
        <v>0</v>
      </c>
    </row>
    <row r="2598" spans="1:21" x14ac:dyDescent="0.3">
      <c r="A2598" s="114">
        <v>455</v>
      </c>
      <c r="B2598" s="114" t="s">
        <v>107</v>
      </c>
      <c r="C2598" s="114" t="s">
        <v>1484</v>
      </c>
      <c r="D2598" s="114" t="s">
        <v>2454</v>
      </c>
      <c r="E2598" s="114" t="s">
        <v>2455</v>
      </c>
      <c r="F2598" s="115">
        <v>45656</v>
      </c>
      <c r="G2598" s="114" t="s">
        <v>2456</v>
      </c>
      <c r="H2598" s="116">
        <v>12904800</v>
      </c>
      <c r="I2598" s="116">
        <v>7355736</v>
      </c>
      <c r="J2598" s="116">
        <v>6323352</v>
      </c>
      <c r="K2598" s="116">
        <v>1032384</v>
      </c>
      <c r="L2598" s="116">
        <v>1032384</v>
      </c>
      <c r="M2598" s="116">
        <v>0</v>
      </c>
      <c r="N2598" s="116">
        <v>0</v>
      </c>
      <c r="O2598" s="116">
        <v>0</v>
      </c>
      <c r="P2598" s="120">
        <v>0</v>
      </c>
      <c r="Q2598" s="27" t="str">
        <f>IF(G2598="01 Jan 1900","Unregistered","Registered")</f>
        <v>Registered</v>
      </c>
      <c r="R2598" s="121">
        <f>I2598/H2598</f>
        <v>0.56999999999999995</v>
      </c>
      <c r="T2598" s="117">
        <f t="shared" si="177"/>
        <v>1032384</v>
      </c>
      <c r="U2598" s="117">
        <f t="shared" si="178"/>
        <v>0</v>
      </c>
    </row>
    <row r="2599" spans="1:21" x14ac:dyDescent="0.3">
      <c r="A2599" s="114">
        <v>463</v>
      </c>
      <c r="B2599" s="114" t="s">
        <v>107</v>
      </c>
      <c r="C2599" s="114" t="s">
        <v>1484</v>
      </c>
      <c r="D2599" s="114" t="s">
        <v>2471</v>
      </c>
      <c r="E2599" s="114" t="s">
        <v>2472</v>
      </c>
      <c r="F2599" s="115">
        <v>45632</v>
      </c>
      <c r="G2599" s="114" t="s">
        <v>2473</v>
      </c>
      <c r="H2599" s="116">
        <v>12650949</v>
      </c>
      <c r="I2599" s="116">
        <v>7211041</v>
      </c>
      <c r="J2599" s="116">
        <v>6198965</v>
      </c>
      <c r="K2599" s="116">
        <v>1012076</v>
      </c>
      <c r="L2599" s="116">
        <v>1012076</v>
      </c>
      <c r="M2599" s="116">
        <v>0</v>
      </c>
      <c r="N2599" s="116">
        <v>0</v>
      </c>
      <c r="O2599" s="116">
        <v>0</v>
      </c>
      <c r="P2599" s="120">
        <v>0</v>
      </c>
      <c r="Q2599" s="27" t="str">
        <f>IF(G2599="01 Jan 1900","Unregistered","Registered")</f>
        <v>Registered</v>
      </c>
      <c r="R2599" s="121">
        <f>I2599/H2599</f>
        <v>0.57000000553318175</v>
      </c>
      <c r="T2599" s="117">
        <f t="shared" si="177"/>
        <v>1012076</v>
      </c>
      <c r="U2599" s="117">
        <f t="shared" si="178"/>
        <v>0</v>
      </c>
    </row>
    <row r="2600" spans="1:21" x14ac:dyDescent="0.3">
      <c r="A2600" s="114">
        <v>518</v>
      </c>
      <c r="B2600" s="114" t="s">
        <v>107</v>
      </c>
      <c r="C2600" s="114" t="s">
        <v>1484</v>
      </c>
      <c r="D2600" s="114" t="s">
        <v>2608</v>
      </c>
      <c r="E2600" s="114" t="s">
        <v>2609</v>
      </c>
      <c r="F2600" s="115">
        <v>45576</v>
      </c>
      <c r="G2600" s="114" t="s">
        <v>2610</v>
      </c>
      <c r="H2600" s="116">
        <v>14340179</v>
      </c>
      <c r="I2600" s="116">
        <v>6596483</v>
      </c>
      <c r="J2600" s="116">
        <v>5736072</v>
      </c>
      <c r="K2600" s="116">
        <v>860411</v>
      </c>
      <c r="L2600" s="116">
        <v>860411</v>
      </c>
      <c r="M2600" s="116">
        <v>0</v>
      </c>
      <c r="N2600" s="116">
        <v>0</v>
      </c>
      <c r="O2600" s="116">
        <v>0</v>
      </c>
      <c r="P2600" s="120">
        <v>0</v>
      </c>
      <c r="Q2600" s="27" t="str">
        <f>IF(G2600="01 Jan 1900","Unregistered","Registered")</f>
        <v>Registered</v>
      </c>
      <c r="R2600" s="121">
        <f>I2600/H2600</f>
        <v>0.4600000460245301</v>
      </c>
      <c r="T2600" s="117">
        <f t="shared" si="177"/>
        <v>860411</v>
      </c>
      <c r="U2600" s="117">
        <f t="shared" si="178"/>
        <v>0</v>
      </c>
    </row>
    <row r="2601" spans="1:21" x14ac:dyDescent="0.3">
      <c r="A2601" s="114">
        <v>596</v>
      </c>
      <c r="B2601" s="114" t="s">
        <v>107</v>
      </c>
      <c r="C2601" s="114" t="s">
        <v>1484</v>
      </c>
      <c r="D2601" s="114" t="s">
        <v>2806</v>
      </c>
      <c r="E2601" s="114" t="s">
        <v>2807</v>
      </c>
      <c r="F2601" s="115">
        <v>45573</v>
      </c>
      <c r="G2601" s="114" t="s">
        <v>2808</v>
      </c>
      <c r="H2601" s="116">
        <v>8985180</v>
      </c>
      <c r="I2601" s="116">
        <v>5121552</v>
      </c>
      <c r="J2601" s="116">
        <v>4390473</v>
      </c>
      <c r="K2601" s="116">
        <v>731079</v>
      </c>
      <c r="L2601" s="116">
        <v>718814</v>
      </c>
      <c r="M2601" s="116">
        <v>0</v>
      </c>
      <c r="N2601" s="116">
        <v>0</v>
      </c>
      <c r="O2601" s="116">
        <v>12265</v>
      </c>
      <c r="P2601" s="120">
        <v>0</v>
      </c>
      <c r="Q2601" s="27" t="str">
        <f>IF(G2601="01 Jan 1900","Unregistered","Registered")</f>
        <v>Registered</v>
      </c>
      <c r="R2601" s="121">
        <f>I2601/H2601</f>
        <v>0.5699999332233745</v>
      </c>
      <c r="T2601" s="117">
        <f t="shared" si="177"/>
        <v>731079</v>
      </c>
      <c r="U2601" s="117">
        <f t="shared" si="178"/>
        <v>0</v>
      </c>
    </row>
    <row r="2602" spans="1:21" x14ac:dyDescent="0.3">
      <c r="A2602" s="114">
        <v>622</v>
      </c>
      <c r="B2602" s="114" t="s">
        <v>107</v>
      </c>
      <c r="C2602" s="114" t="s">
        <v>1484</v>
      </c>
      <c r="D2602" s="114" t="s">
        <v>2865</v>
      </c>
      <c r="E2602" s="114" t="s">
        <v>2866</v>
      </c>
      <c r="F2602" s="115">
        <v>45584</v>
      </c>
      <c r="G2602" s="114" t="s">
        <v>2867</v>
      </c>
      <c r="H2602" s="116">
        <v>8365836</v>
      </c>
      <c r="I2602" s="116">
        <v>4768527</v>
      </c>
      <c r="J2602" s="116">
        <v>4099260</v>
      </c>
      <c r="K2602" s="116">
        <v>669267</v>
      </c>
      <c r="L2602" s="116">
        <v>669267</v>
      </c>
      <c r="M2602" s="116">
        <v>0</v>
      </c>
      <c r="N2602" s="116">
        <v>0</v>
      </c>
      <c r="O2602" s="116">
        <v>0</v>
      </c>
      <c r="P2602" s="120">
        <v>0</v>
      </c>
      <c r="Q2602" s="27" t="str">
        <f>IF(G2602="01 Jan 1900","Unregistered","Registered")</f>
        <v>Registered</v>
      </c>
      <c r="R2602" s="121">
        <f>I2602/H2602</f>
        <v>0.5700000573762144</v>
      </c>
      <c r="T2602" s="117">
        <f t="shared" si="177"/>
        <v>669267</v>
      </c>
      <c r="U2602" s="117">
        <f t="shared" si="178"/>
        <v>0</v>
      </c>
    </row>
    <row r="2603" spans="1:21" x14ac:dyDescent="0.3">
      <c r="A2603" s="114">
        <v>632</v>
      </c>
      <c r="B2603" s="114" t="s">
        <v>107</v>
      </c>
      <c r="C2603" s="114" t="s">
        <v>1484</v>
      </c>
      <c r="D2603" s="114" t="s">
        <v>2889</v>
      </c>
      <c r="E2603" s="114" t="s">
        <v>2890</v>
      </c>
      <c r="F2603" s="115">
        <v>45777</v>
      </c>
      <c r="G2603" s="114" t="s">
        <v>2891</v>
      </c>
      <c r="H2603" s="116">
        <v>13569643</v>
      </c>
      <c r="I2603" s="116">
        <v>7734697</v>
      </c>
      <c r="J2603" s="116">
        <v>7086686</v>
      </c>
      <c r="K2603" s="116">
        <v>648011</v>
      </c>
      <c r="L2603" s="116">
        <v>542786</v>
      </c>
      <c r="M2603" s="116">
        <v>0</v>
      </c>
      <c r="N2603" s="116">
        <v>0</v>
      </c>
      <c r="O2603" s="116">
        <v>105225</v>
      </c>
      <c r="P2603" s="120">
        <v>0</v>
      </c>
      <c r="Q2603" s="27" t="str">
        <f>IF(G2603="01 Jan 1900","Unregistered","Registered")</f>
        <v>Registered</v>
      </c>
      <c r="R2603" s="121">
        <f>I2603/H2603</f>
        <v>0.57000003611001404</v>
      </c>
      <c r="T2603" s="117">
        <f t="shared" si="177"/>
        <v>648011</v>
      </c>
      <c r="U2603" s="117">
        <f t="shared" si="178"/>
        <v>0</v>
      </c>
    </row>
    <row r="2604" spans="1:21" x14ac:dyDescent="0.3">
      <c r="A2604" s="114">
        <v>647</v>
      </c>
      <c r="B2604" s="114" t="s">
        <v>107</v>
      </c>
      <c r="C2604" s="114" t="s">
        <v>1484</v>
      </c>
      <c r="D2604" s="114" t="s">
        <v>2928</v>
      </c>
      <c r="E2604" s="114" t="s">
        <v>2929</v>
      </c>
      <c r="F2604" s="115">
        <v>45746</v>
      </c>
      <c r="G2604" s="114" t="s">
        <v>2930</v>
      </c>
      <c r="H2604" s="116">
        <v>12907500</v>
      </c>
      <c r="I2604" s="116">
        <v>4517625</v>
      </c>
      <c r="J2604" s="116">
        <v>3895826.27</v>
      </c>
      <c r="K2604" s="116">
        <v>621798.73</v>
      </c>
      <c r="L2604" s="116">
        <v>621798.73</v>
      </c>
      <c r="M2604" s="116">
        <v>0</v>
      </c>
      <c r="N2604" s="116">
        <v>0</v>
      </c>
      <c r="O2604" s="116">
        <v>0</v>
      </c>
      <c r="P2604" s="120">
        <v>0</v>
      </c>
      <c r="Q2604" s="27" t="str">
        <f>IF(G2604="01 Jan 1900","Unregistered","Registered")</f>
        <v>Registered</v>
      </c>
      <c r="R2604" s="121">
        <f>I2604/H2604</f>
        <v>0.35</v>
      </c>
      <c r="T2604" s="117">
        <f t="shared" si="177"/>
        <v>621798.73</v>
      </c>
      <c r="U2604" s="117">
        <f t="shared" si="178"/>
        <v>0</v>
      </c>
    </row>
    <row r="2605" spans="1:21" x14ac:dyDescent="0.3">
      <c r="A2605" s="114">
        <v>735</v>
      </c>
      <c r="B2605" s="114" t="s">
        <v>107</v>
      </c>
      <c r="C2605" s="114" t="s">
        <v>1484</v>
      </c>
      <c r="D2605" s="114" t="s">
        <v>3151</v>
      </c>
      <c r="E2605" s="114" t="s">
        <v>3152</v>
      </c>
      <c r="F2605" s="115">
        <v>45854</v>
      </c>
      <c r="G2605" s="114" t="s">
        <v>3153</v>
      </c>
      <c r="H2605" s="116">
        <v>13970536</v>
      </c>
      <c r="I2605" s="116">
        <v>7963204</v>
      </c>
      <c r="J2605" s="116">
        <v>7404382.5999999996</v>
      </c>
      <c r="K2605" s="116">
        <v>558821.4</v>
      </c>
      <c r="L2605" s="116">
        <v>558821</v>
      </c>
      <c r="M2605" s="116">
        <v>0</v>
      </c>
      <c r="N2605" s="116">
        <v>0</v>
      </c>
      <c r="O2605" s="116">
        <v>0.4</v>
      </c>
      <c r="P2605" s="120">
        <v>0</v>
      </c>
      <c r="Q2605" s="27" t="str">
        <f>IF(G2605="01 Jan 1900","Unregistered","Registered")</f>
        <v>Registered</v>
      </c>
      <c r="R2605" s="121">
        <f>I2605/H2605</f>
        <v>0.56999989119959316</v>
      </c>
      <c r="T2605" s="117">
        <f t="shared" si="177"/>
        <v>558821.4</v>
      </c>
      <c r="U2605" s="117">
        <f t="shared" si="178"/>
        <v>0</v>
      </c>
    </row>
    <row r="2606" spans="1:21" x14ac:dyDescent="0.3">
      <c r="A2606" s="114">
        <v>738</v>
      </c>
      <c r="B2606" s="114" t="s">
        <v>107</v>
      </c>
      <c r="C2606" s="114" t="s">
        <v>1484</v>
      </c>
      <c r="D2606" s="114" t="s">
        <v>3159</v>
      </c>
      <c r="E2606" s="114" t="s">
        <v>3160</v>
      </c>
      <c r="F2606" s="115">
        <v>45667</v>
      </c>
      <c r="G2606" s="114" t="s">
        <v>2438</v>
      </c>
      <c r="H2606" s="116">
        <v>13938393</v>
      </c>
      <c r="I2606" s="116">
        <v>6551045</v>
      </c>
      <c r="J2606" s="116">
        <v>5993509</v>
      </c>
      <c r="K2606" s="116">
        <v>557536</v>
      </c>
      <c r="L2606" s="116">
        <v>557536</v>
      </c>
      <c r="M2606" s="116">
        <v>0</v>
      </c>
      <c r="N2606" s="116">
        <v>0</v>
      </c>
      <c r="O2606" s="116">
        <v>0</v>
      </c>
      <c r="P2606" s="120">
        <v>0</v>
      </c>
      <c r="Q2606" s="27" t="str">
        <f>IF(G2606="01 Jan 1900","Unregistered","Registered")</f>
        <v>Registered</v>
      </c>
      <c r="R2606" s="121">
        <f>I2606/H2606</f>
        <v>0.4700000208058418</v>
      </c>
      <c r="T2606" s="117">
        <f t="shared" si="177"/>
        <v>557536</v>
      </c>
      <c r="U2606" s="117">
        <f t="shared" si="178"/>
        <v>0</v>
      </c>
    </row>
    <row r="2607" spans="1:21" x14ac:dyDescent="0.3">
      <c r="A2607" s="114">
        <v>744</v>
      </c>
      <c r="B2607" s="114" t="s">
        <v>107</v>
      </c>
      <c r="C2607" s="114" t="s">
        <v>1484</v>
      </c>
      <c r="D2607" s="114" t="s">
        <v>3174</v>
      </c>
      <c r="E2607" s="114" t="s">
        <v>3175</v>
      </c>
      <c r="F2607" s="115">
        <v>45955</v>
      </c>
      <c r="G2607" s="114" t="s">
        <v>1538</v>
      </c>
      <c r="H2607" s="116">
        <v>13881250</v>
      </c>
      <c r="I2607" s="116">
        <v>7218250</v>
      </c>
      <c r="J2607" s="116">
        <v>6663000</v>
      </c>
      <c r="K2607" s="116">
        <v>555250</v>
      </c>
      <c r="L2607" s="116">
        <v>555250</v>
      </c>
      <c r="M2607" s="116">
        <v>0</v>
      </c>
      <c r="N2607" s="116">
        <v>0</v>
      </c>
      <c r="O2607" s="116">
        <v>0</v>
      </c>
      <c r="P2607" s="120">
        <v>0</v>
      </c>
      <c r="Q2607" s="27" t="str">
        <f>IF(G2607="01 Jan 1900","Unregistered","Registered")</f>
        <v>Registered</v>
      </c>
      <c r="R2607" s="121">
        <f>I2607/H2607</f>
        <v>0.52</v>
      </c>
      <c r="T2607" s="117">
        <f t="shared" si="177"/>
        <v>555250</v>
      </c>
      <c r="U2607" s="117">
        <f t="shared" si="178"/>
        <v>0</v>
      </c>
    </row>
    <row r="2608" spans="1:21" x14ac:dyDescent="0.3">
      <c r="A2608" s="114">
        <v>746</v>
      </c>
      <c r="B2608" s="114" t="s">
        <v>107</v>
      </c>
      <c r="C2608" s="114" t="s">
        <v>1484</v>
      </c>
      <c r="D2608" s="114" t="s">
        <v>3179</v>
      </c>
      <c r="E2608" s="114" t="s">
        <v>3180</v>
      </c>
      <c r="F2608" s="115">
        <v>45827</v>
      </c>
      <c r="G2608" s="114" t="s">
        <v>3181</v>
      </c>
      <c r="H2608" s="116">
        <v>13836607</v>
      </c>
      <c r="I2608" s="116">
        <v>6503205</v>
      </c>
      <c r="J2608" s="116">
        <v>5949741</v>
      </c>
      <c r="K2608" s="116">
        <v>553464</v>
      </c>
      <c r="L2608" s="116">
        <v>553464</v>
      </c>
      <c r="M2608" s="116">
        <v>0</v>
      </c>
      <c r="N2608" s="116">
        <v>0</v>
      </c>
      <c r="O2608" s="116">
        <v>0</v>
      </c>
      <c r="P2608" s="120">
        <v>0</v>
      </c>
      <c r="Q2608" s="27" t="str">
        <f>IF(G2608="01 Jan 1900","Unregistered","Registered")</f>
        <v>Registered</v>
      </c>
      <c r="R2608" s="121">
        <f>I2608/H2608</f>
        <v>0.46999997904110452</v>
      </c>
      <c r="T2608" s="117">
        <f t="shared" si="177"/>
        <v>553464</v>
      </c>
      <c r="U2608" s="117">
        <f t="shared" si="178"/>
        <v>0</v>
      </c>
    </row>
    <row r="2609" spans="1:21" x14ac:dyDescent="0.3">
      <c r="A2609" s="114">
        <v>748</v>
      </c>
      <c r="B2609" s="114" t="s">
        <v>107</v>
      </c>
      <c r="C2609" s="114" t="s">
        <v>1484</v>
      </c>
      <c r="D2609" s="114" t="s">
        <v>3185</v>
      </c>
      <c r="E2609" s="114" t="s">
        <v>3186</v>
      </c>
      <c r="F2609" s="115">
        <v>45790</v>
      </c>
      <c r="G2609" s="114" t="s">
        <v>1450</v>
      </c>
      <c r="H2609" s="116">
        <v>13791964</v>
      </c>
      <c r="I2609" s="116">
        <v>7861421</v>
      </c>
      <c r="J2609" s="116">
        <v>7309742</v>
      </c>
      <c r="K2609" s="116">
        <v>551679</v>
      </c>
      <c r="L2609" s="116">
        <v>551679</v>
      </c>
      <c r="M2609" s="116">
        <v>0</v>
      </c>
      <c r="N2609" s="116">
        <v>0</v>
      </c>
      <c r="O2609" s="116">
        <v>0</v>
      </c>
      <c r="P2609" s="120">
        <v>0</v>
      </c>
      <c r="Q2609" s="27" t="str">
        <f>IF(G2609="01 Jan 1900","Unregistered","Registered")</f>
        <v>Registered</v>
      </c>
      <c r="R2609" s="121">
        <f>I2609/H2609</f>
        <v>0.57000011020910435</v>
      </c>
      <c r="T2609" s="117">
        <f t="shared" si="177"/>
        <v>551679</v>
      </c>
      <c r="U2609" s="117">
        <f t="shared" si="178"/>
        <v>0</v>
      </c>
    </row>
    <row r="2610" spans="1:21" x14ac:dyDescent="0.3">
      <c r="A2610" s="114">
        <v>750</v>
      </c>
      <c r="B2610" s="114" t="s">
        <v>107</v>
      </c>
      <c r="C2610" s="114" t="s">
        <v>1484</v>
      </c>
      <c r="D2610" s="114" t="s">
        <v>3190</v>
      </c>
      <c r="E2610" s="114" t="s">
        <v>3191</v>
      </c>
      <c r="F2610" s="115">
        <v>45790</v>
      </c>
      <c r="G2610" s="114" t="s">
        <v>2555</v>
      </c>
      <c r="H2610" s="116">
        <v>13757143</v>
      </c>
      <c r="I2610" s="116">
        <v>7841572</v>
      </c>
      <c r="J2610" s="116">
        <v>7291286</v>
      </c>
      <c r="K2610" s="116">
        <v>550286</v>
      </c>
      <c r="L2610" s="116">
        <v>550286</v>
      </c>
      <c r="M2610" s="116">
        <v>0</v>
      </c>
      <c r="N2610" s="116">
        <v>0</v>
      </c>
      <c r="O2610" s="116">
        <v>0</v>
      </c>
      <c r="P2610" s="120">
        <v>0</v>
      </c>
      <c r="Q2610" s="27" t="str">
        <f>IF(G2610="01 Jan 1900","Unregistered","Registered")</f>
        <v>Registered</v>
      </c>
      <c r="R2610" s="121">
        <f>I2610/H2610</f>
        <v>0.5700000356178605</v>
      </c>
      <c r="T2610" s="117">
        <f t="shared" si="177"/>
        <v>550286</v>
      </c>
      <c r="U2610" s="117">
        <f t="shared" si="178"/>
        <v>0</v>
      </c>
    </row>
    <row r="2611" spans="1:21" x14ac:dyDescent="0.3">
      <c r="A2611" s="114">
        <v>751</v>
      </c>
      <c r="B2611" s="114" t="s">
        <v>107</v>
      </c>
      <c r="C2611" s="114" t="s">
        <v>1484</v>
      </c>
      <c r="D2611" s="114" t="s">
        <v>3192</v>
      </c>
      <c r="E2611" s="114" t="s">
        <v>3193</v>
      </c>
      <c r="F2611" s="115">
        <v>45565</v>
      </c>
      <c r="G2611" s="114" t="s">
        <v>3194</v>
      </c>
      <c r="H2611" s="116">
        <v>13753800</v>
      </c>
      <c r="I2611" s="116">
        <v>7839666</v>
      </c>
      <c r="J2611" s="116">
        <v>7289514</v>
      </c>
      <c r="K2611" s="116">
        <v>550152</v>
      </c>
      <c r="L2611" s="116">
        <v>550152</v>
      </c>
      <c r="M2611" s="116">
        <v>0</v>
      </c>
      <c r="N2611" s="116">
        <v>0</v>
      </c>
      <c r="O2611" s="116">
        <v>0</v>
      </c>
      <c r="P2611" s="120">
        <v>0</v>
      </c>
      <c r="Q2611" s="27" t="str">
        <f>IF(G2611="01 Jan 1900","Unregistered","Registered")</f>
        <v>Registered</v>
      </c>
      <c r="R2611" s="121">
        <f>I2611/H2611</f>
        <v>0.56999999999999995</v>
      </c>
      <c r="T2611" s="117">
        <f t="shared" si="177"/>
        <v>550152</v>
      </c>
      <c r="U2611" s="117">
        <f t="shared" si="178"/>
        <v>0</v>
      </c>
    </row>
    <row r="2612" spans="1:21" x14ac:dyDescent="0.3">
      <c r="A2612" s="114">
        <v>752</v>
      </c>
      <c r="B2612" s="114" t="s">
        <v>107</v>
      </c>
      <c r="C2612" s="114" t="s">
        <v>1484</v>
      </c>
      <c r="D2612" s="114" t="s">
        <v>3195</v>
      </c>
      <c r="E2612" s="114" t="s">
        <v>3196</v>
      </c>
      <c r="F2612" s="115">
        <v>45622</v>
      </c>
      <c r="G2612" s="114" t="s">
        <v>2473</v>
      </c>
      <c r="H2612" s="116">
        <v>13750000</v>
      </c>
      <c r="I2612" s="116">
        <v>6462500</v>
      </c>
      <c r="J2612" s="116">
        <v>5912500</v>
      </c>
      <c r="K2612" s="116">
        <v>550000</v>
      </c>
      <c r="L2612" s="116">
        <v>550000</v>
      </c>
      <c r="M2612" s="116">
        <v>0</v>
      </c>
      <c r="N2612" s="116">
        <v>0</v>
      </c>
      <c r="O2612" s="116">
        <v>0</v>
      </c>
      <c r="P2612" s="120">
        <v>0</v>
      </c>
      <c r="Q2612" s="27" t="str">
        <f>IF(G2612="01 Jan 1900","Unregistered","Registered")</f>
        <v>Registered</v>
      </c>
      <c r="R2612" s="121">
        <f>I2612/H2612</f>
        <v>0.47</v>
      </c>
      <c r="T2612" s="117">
        <f t="shared" si="177"/>
        <v>550000</v>
      </c>
      <c r="U2612" s="117">
        <f t="shared" si="178"/>
        <v>0</v>
      </c>
    </row>
    <row r="2613" spans="1:21" x14ac:dyDescent="0.3">
      <c r="A2613" s="114">
        <v>756</v>
      </c>
      <c r="B2613" s="114" t="s">
        <v>107</v>
      </c>
      <c r="C2613" s="114" t="s">
        <v>1484</v>
      </c>
      <c r="D2613" s="114" t="s">
        <v>3203</v>
      </c>
      <c r="E2613" s="114" t="s">
        <v>3204</v>
      </c>
      <c r="F2613" s="115">
        <v>45688</v>
      </c>
      <c r="G2613" s="114" t="s">
        <v>3205</v>
      </c>
      <c r="H2613" s="116">
        <v>13616071</v>
      </c>
      <c r="I2613" s="116">
        <v>5718750</v>
      </c>
      <c r="J2613" s="116">
        <v>5174107</v>
      </c>
      <c r="K2613" s="116">
        <v>544643</v>
      </c>
      <c r="L2613" s="116">
        <v>544643</v>
      </c>
      <c r="M2613" s="116">
        <v>0</v>
      </c>
      <c r="N2613" s="116">
        <v>0</v>
      </c>
      <c r="O2613" s="116">
        <v>0</v>
      </c>
      <c r="P2613" s="120">
        <v>0</v>
      </c>
      <c r="Q2613" s="27" t="str">
        <f>IF(G2613="01 Jan 1900","Unregistered","Registered")</f>
        <v>Registered</v>
      </c>
      <c r="R2613" s="121">
        <f>I2613/H2613</f>
        <v>0.42000001321967256</v>
      </c>
      <c r="T2613" s="117">
        <f t="shared" si="177"/>
        <v>544643</v>
      </c>
      <c r="U2613" s="117">
        <f t="shared" si="178"/>
        <v>0</v>
      </c>
    </row>
    <row r="2614" spans="1:21" x14ac:dyDescent="0.3">
      <c r="A2614" s="114">
        <v>758</v>
      </c>
      <c r="B2614" s="114" t="s">
        <v>107</v>
      </c>
      <c r="C2614" s="114" t="s">
        <v>1484</v>
      </c>
      <c r="D2614" s="114" t="s">
        <v>3207</v>
      </c>
      <c r="E2614" s="114" t="s">
        <v>3208</v>
      </c>
      <c r="F2614" s="115">
        <v>45699</v>
      </c>
      <c r="G2614" s="114" t="s">
        <v>1825</v>
      </c>
      <c r="H2614" s="116">
        <v>13536607</v>
      </c>
      <c r="I2614" s="116">
        <v>7039035</v>
      </c>
      <c r="J2614" s="116">
        <v>6497571</v>
      </c>
      <c r="K2614" s="116">
        <v>541464</v>
      </c>
      <c r="L2614" s="116">
        <v>541464</v>
      </c>
      <c r="M2614" s="116">
        <v>0</v>
      </c>
      <c r="N2614" s="116">
        <v>0</v>
      </c>
      <c r="O2614" s="116">
        <v>0</v>
      </c>
      <c r="P2614" s="120">
        <v>0</v>
      </c>
      <c r="Q2614" s="27" t="str">
        <f>IF(G2614="01 Jan 1900","Unregistered","Registered")</f>
        <v>Registered</v>
      </c>
      <c r="R2614" s="121">
        <f>I2614/H2614</f>
        <v>0.51999995272079624</v>
      </c>
      <c r="T2614" s="117">
        <f t="shared" si="177"/>
        <v>541464</v>
      </c>
      <c r="U2614" s="117">
        <f t="shared" si="178"/>
        <v>0</v>
      </c>
    </row>
    <row r="2615" spans="1:21" x14ac:dyDescent="0.3">
      <c r="A2615" s="114">
        <v>759</v>
      </c>
      <c r="B2615" s="114" t="s">
        <v>107</v>
      </c>
      <c r="C2615" s="114" t="s">
        <v>1484</v>
      </c>
      <c r="D2615" s="114" t="s">
        <v>3209</v>
      </c>
      <c r="E2615" s="114" t="s">
        <v>3210</v>
      </c>
      <c r="F2615" s="115">
        <v>45777</v>
      </c>
      <c r="G2615" s="114" t="s">
        <v>2555</v>
      </c>
      <c r="H2615" s="116">
        <v>13524107</v>
      </c>
      <c r="I2615" s="116">
        <v>7708740</v>
      </c>
      <c r="J2615" s="116">
        <v>7167776</v>
      </c>
      <c r="K2615" s="116">
        <v>540964</v>
      </c>
      <c r="L2615" s="116">
        <v>540964</v>
      </c>
      <c r="M2615" s="116">
        <v>0</v>
      </c>
      <c r="N2615" s="116">
        <v>0</v>
      </c>
      <c r="O2615" s="116">
        <v>0</v>
      </c>
      <c r="P2615" s="120">
        <v>0</v>
      </c>
      <c r="Q2615" s="27" t="str">
        <f>IF(G2615="01 Jan 1900","Unregistered","Registered")</f>
        <v>Registered</v>
      </c>
      <c r="R2615" s="121">
        <f>I2615/H2615</f>
        <v>0.56999992679738487</v>
      </c>
      <c r="T2615" s="117">
        <f t="shared" si="177"/>
        <v>540964</v>
      </c>
      <c r="U2615" s="117">
        <f t="shared" si="178"/>
        <v>0</v>
      </c>
    </row>
    <row r="2616" spans="1:21" x14ac:dyDescent="0.3">
      <c r="A2616" s="114">
        <v>760</v>
      </c>
      <c r="B2616" s="114" t="s">
        <v>107</v>
      </c>
      <c r="C2616" s="114" t="s">
        <v>1484</v>
      </c>
      <c r="D2616" s="114" t="s">
        <v>3211</v>
      </c>
      <c r="E2616" s="114" t="s">
        <v>3212</v>
      </c>
      <c r="F2616" s="115">
        <v>45656</v>
      </c>
      <c r="G2616" s="114" t="s">
        <v>2891</v>
      </c>
      <c r="H2616" s="116">
        <v>13483036</v>
      </c>
      <c r="I2616" s="116">
        <v>6337026</v>
      </c>
      <c r="J2616" s="116">
        <v>5797705</v>
      </c>
      <c r="K2616" s="116">
        <v>539321</v>
      </c>
      <c r="L2616" s="116">
        <v>539321</v>
      </c>
      <c r="M2616" s="116">
        <v>0</v>
      </c>
      <c r="N2616" s="116">
        <v>0</v>
      </c>
      <c r="O2616" s="116">
        <v>0</v>
      </c>
      <c r="P2616" s="120">
        <v>0</v>
      </c>
      <c r="Q2616" s="27" t="str">
        <f>IF(G2616="01 Jan 1900","Unregistered","Registered")</f>
        <v>Registered</v>
      </c>
      <c r="R2616" s="121">
        <f>I2616/H2616</f>
        <v>0.46999993176610966</v>
      </c>
      <c r="T2616" s="117">
        <f t="shared" si="177"/>
        <v>539321</v>
      </c>
      <c r="U2616" s="117">
        <f t="shared" si="178"/>
        <v>0</v>
      </c>
    </row>
    <row r="2617" spans="1:21" x14ac:dyDescent="0.3">
      <c r="A2617" s="114">
        <v>763</v>
      </c>
      <c r="B2617" s="114" t="s">
        <v>107</v>
      </c>
      <c r="C2617" s="114" t="s">
        <v>1484</v>
      </c>
      <c r="D2617" s="114" t="s">
        <v>3218</v>
      </c>
      <c r="E2617" s="114" t="s">
        <v>3219</v>
      </c>
      <c r="F2617" s="115">
        <v>45725</v>
      </c>
      <c r="G2617" s="114" t="s">
        <v>2467</v>
      </c>
      <c r="H2617" s="116">
        <v>13437500</v>
      </c>
      <c r="I2617" s="116">
        <v>6315625</v>
      </c>
      <c r="J2617" s="116">
        <v>5778125</v>
      </c>
      <c r="K2617" s="116">
        <v>537500</v>
      </c>
      <c r="L2617" s="116">
        <v>537500</v>
      </c>
      <c r="M2617" s="116">
        <v>0</v>
      </c>
      <c r="N2617" s="116">
        <v>0</v>
      </c>
      <c r="O2617" s="116">
        <v>0</v>
      </c>
      <c r="P2617" s="120">
        <v>0</v>
      </c>
      <c r="Q2617" s="27" t="str">
        <f>IF(G2617="01 Jan 1900","Unregistered","Registered")</f>
        <v>Registered</v>
      </c>
      <c r="R2617" s="121">
        <f>I2617/H2617</f>
        <v>0.47</v>
      </c>
      <c r="T2617" s="117">
        <f t="shared" si="177"/>
        <v>537500</v>
      </c>
      <c r="U2617" s="117">
        <f t="shared" si="178"/>
        <v>0</v>
      </c>
    </row>
    <row r="2618" spans="1:21" x14ac:dyDescent="0.3">
      <c r="A2618" s="114">
        <v>764</v>
      </c>
      <c r="B2618" s="114" t="s">
        <v>107</v>
      </c>
      <c r="C2618" s="114" t="s">
        <v>1484</v>
      </c>
      <c r="D2618" s="114" t="s">
        <v>3220</v>
      </c>
      <c r="E2618" s="114" t="s">
        <v>3221</v>
      </c>
      <c r="F2618" s="115">
        <v>45877</v>
      </c>
      <c r="G2618" s="114" t="s">
        <v>3222</v>
      </c>
      <c r="H2618" s="116">
        <v>13434821</v>
      </c>
      <c r="I2618" s="116">
        <v>7657848</v>
      </c>
      <c r="J2618" s="116">
        <v>7120455</v>
      </c>
      <c r="K2618" s="116">
        <v>537393</v>
      </c>
      <c r="L2618" s="116">
        <v>537393</v>
      </c>
      <c r="M2618" s="116">
        <v>0</v>
      </c>
      <c r="N2618" s="116">
        <v>0</v>
      </c>
      <c r="O2618" s="116">
        <v>0</v>
      </c>
      <c r="P2618" s="120">
        <v>0</v>
      </c>
      <c r="Q2618" s="27" t="str">
        <f>IF(G2618="01 Jan 1900","Unregistered","Registered")</f>
        <v>Registered</v>
      </c>
      <c r="R2618" s="121">
        <f>I2618/H2618</f>
        <v>0.57000000223300329</v>
      </c>
      <c r="T2618" s="117">
        <f t="shared" si="177"/>
        <v>537393</v>
      </c>
      <c r="U2618" s="117">
        <f t="shared" si="178"/>
        <v>0</v>
      </c>
    </row>
    <row r="2619" spans="1:21" x14ac:dyDescent="0.3">
      <c r="A2619" s="114">
        <v>766</v>
      </c>
      <c r="B2619" s="114" t="s">
        <v>107</v>
      </c>
      <c r="C2619" s="114" t="s">
        <v>1484</v>
      </c>
      <c r="D2619" s="114" t="s">
        <v>3225</v>
      </c>
      <c r="E2619" s="114" t="s">
        <v>3226</v>
      </c>
      <c r="F2619" s="115">
        <v>45647</v>
      </c>
      <c r="G2619" s="114" t="s">
        <v>3227</v>
      </c>
      <c r="H2619" s="116">
        <v>13415179</v>
      </c>
      <c r="I2619" s="116">
        <v>6305134</v>
      </c>
      <c r="J2619" s="116">
        <v>5768527</v>
      </c>
      <c r="K2619" s="116">
        <v>536607</v>
      </c>
      <c r="L2619" s="116">
        <v>536607</v>
      </c>
      <c r="M2619" s="116">
        <v>0</v>
      </c>
      <c r="N2619" s="116">
        <v>0</v>
      </c>
      <c r="O2619" s="116">
        <v>0</v>
      </c>
      <c r="P2619" s="120">
        <v>0</v>
      </c>
      <c r="Q2619" s="27" t="str">
        <f>IF(G2619="01 Jan 1900","Unregistered","Registered")</f>
        <v>Registered</v>
      </c>
      <c r="R2619" s="121">
        <f>I2619/H2619</f>
        <v>0.46999999030948453</v>
      </c>
      <c r="T2619" s="117">
        <f t="shared" si="177"/>
        <v>536607</v>
      </c>
      <c r="U2619" s="117">
        <f t="shared" si="178"/>
        <v>0</v>
      </c>
    </row>
    <row r="2620" spans="1:21" x14ac:dyDescent="0.3">
      <c r="A2620" s="114">
        <v>767</v>
      </c>
      <c r="B2620" s="114" t="s">
        <v>107</v>
      </c>
      <c r="C2620" s="114" t="s">
        <v>1484</v>
      </c>
      <c r="D2620" s="114" t="s">
        <v>3228</v>
      </c>
      <c r="E2620" s="114" t="s">
        <v>3229</v>
      </c>
      <c r="F2620" s="115">
        <v>45930</v>
      </c>
      <c r="G2620" s="114" t="s">
        <v>3222</v>
      </c>
      <c r="H2620" s="116">
        <v>13413393</v>
      </c>
      <c r="I2620" s="116">
        <v>7645635</v>
      </c>
      <c r="J2620" s="116">
        <v>7109099</v>
      </c>
      <c r="K2620" s="116">
        <v>536536</v>
      </c>
      <c r="L2620" s="116">
        <v>536536</v>
      </c>
      <c r="M2620" s="116">
        <v>0</v>
      </c>
      <c r="N2620" s="116">
        <v>0</v>
      </c>
      <c r="O2620" s="116">
        <v>0</v>
      </c>
      <c r="P2620" s="120">
        <v>0</v>
      </c>
      <c r="Q2620" s="27" t="str">
        <f>IF(G2620="01 Jan 1900","Unregistered","Registered")</f>
        <v>Registered</v>
      </c>
      <c r="R2620" s="121">
        <f>I2620/H2620</f>
        <v>0.57000007380682871</v>
      </c>
      <c r="T2620" s="117">
        <f t="shared" si="177"/>
        <v>536536</v>
      </c>
      <c r="U2620" s="117">
        <f t="shared" si="178"/>
        <v>0</v>
      </c>
    </row>
    <row r="2621" spans="1:21" x14ac:dyDescent="0.3">
      <c r="A2621" s="114">
        <v>780</v>
      </c>
      <c r="B2621" s="114" t="s">
        <v>107</v>
      </c>
      <c r="C2621" s="114" t="s">
        <v>1484</v>
      </c>
      <c r="D2621" s="114" t="s">
        <v>3260</v>
      </c>
      <c r="E2621" s="114" t="s">
        <v>3261</v>
      </c>
      <c r="F2621" s="115">
        <v>45596</v>
      </c>
      <c r="G2621" s="114" t="s">
        <v>2711</v>
      </c>
      <c r="H2621" s="116">
        <v>13260000</v>
      </c>
      <c r="I2621" s="116">
        <v>7558200</v>
      </c>
      <c r="J2621" s="116">
        <v>7027800</v>
      </c>
      <c r="K2621" s="116">
        <v>530400</v>
      </c>
      <c r="L2621" s="116">
        <v>530400</v>
      </c>
      <c r="M2621" s="116">
        <v>0</v>
      </c>
      <c r="N2621" s="116">
        <v>0</v>
      </c>
      <c r="O2621" s="116">
        <v>0</v>
      </c>
      <c r="P2621" s="120">
        <v>0</v>
      </c>
      <c r="Q2621" s="27" t="str">
        <f>IF(G2621="01 Jan 1900","Unregistered","Registered")</f>
        <v>Registered</v>
      </c>
      <c r="R2621" s="121">
        <f>I2621/H2621</f>
        <v>0.56999999999999995</v>
      </c>
      <c r="T2621" s="117">
        <f t="shared" si="177"/>
        <v>530400</v>
      </c>
      <c r="U2621" s="117">
        <f t="shared" si="178"/>
        <v>0</v>
      </c>
    </row>
    <row r="2622" spans="1:21" x14ac:dyDescent="0.3">
      <c r="A2622" s="114">
        <v>784</v>
      </c>
      <c r="B2622" s="114" t="s">
        <v>107</v>
      </c>
      <c r="C2622" s="114" t="s">
        <v>1484</v>
      </c>
      <c r="D2622" s="114" t="s">
        <v>3269</v>
      </c>
      <c r="E2622" s="114" t="s">
        <v>3270</v>
      </c>
      <c r="F2622" s="115">
        <v>45565</v>
      </c>
      <c r="G2622" s="114" t="s">
        <v>2473</v>
      </c>
      <c r="H2622" s="116">
        <v>13169643</v>
      </c>
      <c r="I2622" s="116">
        <v>7506697</v>
      </c>
      <c r="J2622" s="116">
        <v>6979911</v>
      </c>
      <c r="K2622" s="116">
        <v>526786</v>
      </c>
      <c r="L2622" s="116">
        <v>526786</v>
      </c>
      <c r="M2622" s="116">
        <v>0</v>
      </c>
      <c r="N2622" s="116">
        <v>0</v>
      </c>
      <c r="O2622" s="116">
        <v>0</v>
      </c>
      <c r="P2622" s="120">
        <v>0</v>
      </c>
      <c r="Q2622" s="27" t="str">
        <f>IF(G2622="01 Jan 1900","Unregistered","Registered")</f>
        <v>Registered</v>
      </c>
      <c r="R2622" s="121">
        <f>I2622/H2622</f>
        <v>0.57000003720677928</v>
      </c>
      <c r="T2622" s="117">
        <f t="shared" si="177"/>
        <v>526786</v>
      </c>
      <c r="U2622" s="117">
        <f t="shared" si="178"/>
        <v>0</v>
      </c>
    </row>
    <row r="2623" spans="1:21" x14ac:dyDescent="0.3">
      <c r="A2623" s="114">
        <v>789</v>
      </c>
      <c r="B2623" s="114" t="s">
        <v>107</v>
      </c>
      <c r="C2623" s="114" t="s">
        <v>1484</v>
      </c>
      <c r="D2623" s="114" t="s">
        <v>3282</v>
      </c>
      <c r="E2623" s="114" t="s">
        <v>3283</v>
      </c>
      <c r="F2623" s="115">
        <v>45586</v>
      </c>
      <c r="G2623" s="114" t="s">
        <v>1656</v>
      </c>
      <c r="H2623" s="116">
        <v>13081392</v>
      </c>
      <c r="I2623" s="116">
        <v>7456394</v>
      </c>
      <c r="J2623" s="116">
        <v>6933138</v>
      </c>
      <c r="K2623" s="116">
        <v>523256</v>
      </c>
      <c r="L2623" s="116">
        <v>523256</v>
      </c>
      <c r="M2623" s="116">
        <v>0</v>
      </c>
      <c r="N2623" s="116">
        <v>0</v>
      </c>
      <c r="O2623" s="116">
        <v>0</v>
      </c>
      <c r="P2623" s="120">
        <v>0</v>
      </c>
      <c r="Q2623" s="27" t="str">
        <f>IF(G2623="01 Jan 1900","Unregistered","Registered")</f>
        <v>Registered</v>
      </c>
      <c r="R2623" s="121">
        <f>I2623/H2623</f>
        <v>0.57000004280889982</v>
      </c>
      <c r="T2623" s="117">
        <f t="shared" si="177"/>
        <v>523256</v>
      </c>
      <c r="U2623" s="117">
        <f t="shared" si="178"/>
        <v>0</v>
      </c>
    </row>
    <row r="2624" spans="1:21" x14ac:dyDescent="0.3">
      <c r="A2624" s="114">
        <v>791</v>
      </c>
      <c r="B2624" s="114" t="s">
        <v>107</v>
      </c>
      <c r="C2624" s="114" t="s">
        <v>1484</v>
      </c>
      <c r="D2624" s="114" t="s">
        <v>3287</v>
      </c>
      <c r="E2624" s="114" t="s">
        <v>3288</v>
      </c>
      <c r="F2624" s="115">
        <v>45828</v>
      </c>
      <c r="G2624" s="114" t="s">
        <v>3289</v>
      </c>
      <c r="H2624" s="116">
        <v>12989700</v>
      </c>
      <c r="I2624" s="116">
        <v>7404129</v>
      </c>
      <c r="J2624" s="116">
        <v>6884541</v>
      </c>
      <c r="K2624" s="116">
        <v>519588</v>
      </c>
      <c r="L2624" s="116">
        <v>519588</v>
      </c>
      <c r="M2624" s="116">
        <v>0</v>
      </c>
      <c r="N2624" s="116">
        <v>0</v>
      </c>
      <c r="O2624" s="116">
        <v>0</v>
      </c>
      <c r="P2624" s="120">
        <v>0</v>
      </c>
      <c r="Q2624" s="27" t="str">
        <f>IF(G2624="01 Jan 1900","Unregistered","Registered")</f>
        <v>Registered</v>
      </c>
      <c r="R2624" s="121">
        <f>I2624/H2624</f>
        <v>0.56999999999999995</v>
      </c>
      <c r="T2624" s="117">
        <f t="shared" si="177"/>
        <v>519588</v>
      </c>
      <c r="U2624" s="117">
        <f t="shared" si="178"/>
        <v>0</v>
      </c>
    </row>
    <row r="2625" spans="1:29" x14ac:dyDescent="0.3">
      <c r="A2625" s="114">
        <v>795</v>
      </c>
      <c r="B2625" s="114" t="s">
        <v>107</v>
      </c>
      <c r="C2625" s="114" t="s">
        <v>1484</v>
      </c>
      <c r="D2625" s="114" t="s">
        <v>3296</v>
      </c>
      <c r="E2625" s="114" t="s">
        <v>3297</v>
      </c>
      <c r="F2625" s="115">
        <v>45930</v>
      </c>
      <c r="G2625" s="114" t="s">
        <v>3298</v>
      </c>
      <c r="H2625" s="116">
        <v>12833484</v>
      </c>
      <c r="I2625" s="116">
        <v>7315085</v>
      </c>
      <c r="J2625" s="116">
        <v>6801746</v>
      </c>
      <c r="K2625" s="116">
        <v>513339</v>
      </c>
      <c r="L2625" s="116">
        <v>513339</v>
      </c>
      <c r="M2625" s="116">
        <v>0</v>
      </c>
      <c r="N2625" s="116">
        <v>0</v>
      </c>
      <c r="O2625" s="116">
        <v>0</v>
      </c>
      <c r="P2625" s="120">
        <v>0</v>
      </c>
      <c r="Q2625" s="27" t="str">
        <f>IF(G2625="01 Jan 1900","Unregistered","Registered")</f>
        <v>Registered</v>
      </c>
      <c r="R2625" s="121">
        <f>I2625/H2625</f>
        <v>0.56999993142937644</v>
      </c>
      <c r="T2625" s="117">
        <f t="shared" si="177"/>
        <v>513339</v>
      </c>
      <c r="U2625" s="117">
        <f t="shared" si="178"/>
        <v>0</v>
      </c>
    </row>
    <row r="2626" spans="1:29" x14ac:dyDescent="0.3">
      <c r="A2626" s="114">
        <v>796</v>
      </c>
      <c r="B2626" s="114" t="s">
        <v>107</v>
      </c>
      <c r="C2626" s="114" t="s">
        <v>1484</v>
      </c>
      <c r="D2626" s="114" t="s">
        <v>3299</v>
      </c>
      <c r="E2626" s="114" t="s">
        <v>3300</v>
      </c>
      <c r="F2626" s="115">
        <v>45693</v>
      </c>
      <c r="G2626" s="114" t="s">
        <v>3301</v>
      </c>
      <c r="H2626" s="116">
        <v>12812513</v>
      </c>
      <c r="I2626" s="116">
        <v>7303134</v>
      </c>
      <c r="J2626" s="116">
        <v>6790633</v>
      </c>
      <c r="K2626" s="116">
        <v>512501</v>
      </c>
      <c r="L2626" s="116">
        <v>512501</v>
      </c>
      <c r="M2626" s="116">
        <v>0</v>
      </c>
      <c r="N2626" s="116">
        <v>0</v>
      </c>
      <c r="O2626" s="116">
        <v>0</v>
      </c>
      <c r="P2626" s="120">
        <v>0</v>
      </c>
      <c r="Q2626" s="27" t="str">
        <f>IF(G2626="01 Jan 1900","Unregistered","Registered")</f>
        <v>Registered</v>
      </c>
      <c r="R2626" s="121">
        <f>I2626/H2626</f>
        <v>0.57000012409743506</v>
      </c>
      <c r="T2626" s="117">
        <f t="shared" si="177"/>
        <v>512501</v>
      </c>
      <c r="U2626" s="117">
        <f t="shared" si="178"/>
        <v>0</v>
      </c>
    </row>
    <row r="2627" spans="1:29" x14ac:dyDescent="0.3">
      <c r="A2627" s="114">
        <v>837</v>
      </c>
      <c r="B2627" s="114" t="s">
        <v>107</v>
      </c>
      <c r="C2627" s="114" t="s">
        <v>1484</v>
      </c>
      <c r="D2627" s="114" t="s">
        <v>3396</v>
      </c>
      <c r="E2627" s="114" t="s">
        <v>3397</v>
      </c>
      <c r="F2627" s="115">
        <v>45816</v>
      </c>
      <c r="G2627" s="114" t="s">
        <v>3398</v>
      </c>
      <c r="H2627" s="116">
        <v>9198666</v>
      </c>
      <c r="I2627" s="116">
        <v>4139400</v>
      </c>
      <c r="J2627" s="116">
        <v>3679467</v>
      </c>
      <c r="K2627" s="116">
        <v>459933</v>
      </c>
      <c r="L2627" s="116">
        <v>459933</v>
      </c>
      <c r="M2627" s="116">
        <v>0</v>
      </c>
      <c r="N2627" s="116">
        <v>0</v>
      </c>
      <c r="O2627" s="116">
        <v>0</v>
      </c>
      <c r="P2627" s="120">
        <v>0</v>
      </c>
      <c r="Q2627" s="27" t="str">
        <f>IF(G2627="01 Jan 1900","Unregistered","Registered")</f>
        <v>Registered</v>
      </c>
      <c r="R2627" s="121">
        <f>I2627/H2627</f>
        <v>0.45000003261342458</v>
      </c>
      <c r="T2627" s="117">
        <f t="shared" si="177"/>
        <v>459933</v>
      </c>
      <c r="U2627" s="117">
        <f t="shared" si="178"/>
        <v>0</v>
      </c>
    </row>
    <row r="2628" spans="1:29" x14ac:dyDescent="0.3">
      <c r="A2628" s="114">
        <v>978</v>
      </c>
      <c r="B2628" s="114" t="s">
        <v>107</v>
      </c>
      <c r="C2628" s="114" t="s">
        <v>1484</v>
      </c>
      <c r="D2628" s="114" t="s">
        <v>3730</v>
      </c>
      <c r="E2628" s="114" t="s">
        <v>3731</v>
      </c>
      <c r="F2628" s="115">
        <v>46022</v>
      </c>
      <c r="G2628" s="114" t="s">
        <v>2829</v>
      </c>
      <c r="H2628" s="116">
        <v>13110258</v>
      </c>
      <c r="I2628" s="116">
        <v>7472847</v>
      </c>
      <c r="J2628" s="116">
        <v>7080539</v>
      </c>
      <c r="K2628" s="116">
        <v>392308</v>
      </c>
      <c r="L2628" s="116">
        <v>392308</v>
      </c>
      <c r="M2628" s="116">
        <v>0</v>
      </c>
      <c r="N2628" s="116">
        <v>0</v>
      </c>
      <c r="O2628" s="116">
        <v>0</v>
      </c>
      <c r="P2628" s="120">
        <v>0</v>
      </c>
      <c r="Q2628" s="27" t="str">
        <f>IF(G2628="01 Jan 1900","Unregistered","Registered")</f>
        <v>Registered</v>
      </c>
      <c r="R2628" s="121">
        <f>I2628/H2628</f>
        <v>0.56999999542343105</v>
      </c>
      <c r="T2628" s="117">
        <f t="shared" ref="T2628:T2660" si="179">L2628+M2628+N2628+O2628+P2628</f>
        <v>392308</v>
      </c>
      <c r="U2628" s="117">
        <f t="shared" ref="U2628:U2660" si="180">K2628-T2628</f>
        <v>0</v>
      </c>
    </row>
    <row r="2629" spans="1:29" x14ac:dyDescent="0.3">
      <c r="A2629" s="114">
        <v>1035</v>
      </c>
      <c r="B2629" s="114" t="s">
        <v>107</v>
      </c>
      <c r="C2629" s="114" t="s">
        <v>1484</v>
      </c>
      <c r="D2629" s="114" t="s">
        <v>3861</v>
      </c>
      <c r="E2629" s="114" t="s">
        <v>3862</v>
      </c>
      <c r="F2629" s="115">
        <v>45874</v>
      </c>
      <c r="G2629" s="114" t="s">
        <v>3380</v>
      </c>
      <c r="H2629" s="116">
        <v>9462500</v>
      </c>
      <c r="I2629" s="116">
        <v>5393625</v>
      </c>
      <c r="J2629" s="116">
        <v>5015125</v>
      </c>
      <c r="K2629" s="116">
        <v>378500</v>
      </c>
      <c r="L2629" s="116">
        <v>378500</v>
      </c>
      <c r="M2629" s="116">
        <v>0</v>
      </c>
      <c r="N2629" s="116">
        <v>0</v>
      </c>
      <c r="O2629" s="116">
        <v>0</v>
      </c>
      <c r="P2629" s="120">
        <v>0</v>
      </c>
      <c r="Q2629" s="27" t="str">
        <f>IF(G2629="01 Jan 1900","Unregistered","Registered")</f>
        <v>Registered</v>
      </c>
      <c r="R2629" s="121">
        <f>I2629/H2629</f>
        <v>0.56999999999999995</v>
      </c>
      <c r="T2629" s="117">
        <f t="shared" si="179"/>
        <v>378500</v>
      </c>
      <c r="U2629" s="117">
        <f t="shared" si="180"/>
        <v>0</v>
      </c>
    </row>
    <row r="2630" spans="1:29" x14ac:dyDescent="0.3">
      <c r="A2630" s="114">
        <v>1038</v>
      </c>
      <c r="B2630" s="114" t="s">
        <v>107</v>
      </c>
      <c r="C2630" s="114" t="s">
        <v>1484</v>
      </c>
      <c r="D2630" s="114" t="s">
        <v>3867</v>
      </c>
      <c r="E2630" s="114" t="s">
        <v>3868</v>
      </c>
      <c r="F2630" s="115">
        <v>45926</v>
      </c>
      <c r="G2630" s="114" t="s">
        <v>1456</v>
      </c>
      <c r="H2630" s="116">
        <v>9426786</v>
      </c>
      <c r="I2630" s="116">
        <v>4430589</v>
      </c>
      <c r="J2630" s="116">
        <v>4053518</v>
      </c>
      <c r="K2630" s="116">
        <v>377071</v>
      </c>
      <c r="L2630" s="116">
        <v>377071</v>
      </c>
      <c r="M2630" s="116">
        <v>0</v>
      </c>
      <c r="N2630" s="116">
        <v>0</v>
      </c>
      <c r="O2630" s="116">
        <v>0</v>
      </c>
      <c r="P2630" s="120">
        <v>0</v>
      </c>
      <c r="Q2630" s="27" t="str">
        <f>IF(G2630="01 Jan 1900","Unregistered","Registered")</f>
        <v>Registered</v>
      </c>
      <c r="R2630" s="121">
        <f>I2630/H2630</f>
        <v>0.46999995544610856</v>
      </c>
      <c r="T2630" s="117">
        <f t="shared" si="179"/>
        <v>377071</v>
      </c>
      <c r="U2630" s="117">
        <f t="shared" si="180"/>
        <v>0</v>
      </c>
    </row>
    <row r="2631" spans="1:29" x14ac:dyDescent="0.3">
      <c r="A2631" s="114">
        <v>1039</v>
      </c>
      <c r="B2631" s="114" t="s">
        <v>107</v>
      </c>
      <c r="C2631" s="114" t="s">
        <v>1484</v>
      </c>
      <c r="D2631" s="114" t="s">
        <v>3869</v>
      </c>
      <c r="E2631" s="114" t="s">
        <v>3870</v>
      </c>
      <c r="F2631" s="115">
        <v>45849</v>
      </c>
      <c r="G2631" s="114" t="s">
        <v>1886</v>
      </c>
      <c r="H2631" s="116">
        <v>9416964</v>
      </c>
      <c r="I2631" s="116">
        <v>4425974</v>
      </c>
      <c r="J2631" s="116">
        <v>4049295</v>
      </c>
      <c r="K2631" s="116">
        <v>376679</v>
      </c>
      <c r="L2631" s="116">
        <v>376679</v>
      </c>
      <c r="M2631" s="116">
        <v>0</v>
      </c>
      <c r="N2631" s="116">
        <v>0</v>
      </c>
      <c r="O2631" s="116">
        <v>0</v>
      </c>
      <c r="P2631" s="120">
        <v>0</v>
      </c>
      <c r="Q2631" s="27" t="str">
        <f>IF(G2631="01 Jan 1900","Unregistered","Registered")</f>
        <v>Registered</v>
      </c>
      <c r="R2631" s="121">
        <f>I2631/H2631</f>
        <v>0.47000009769603029</v>
      </c>
      <c r="T2631" s="117">
        <f t="shared" si="179"/>
        <v>376679</v>
      </c>
      <c r="U2631" s="117">
        <f t="shared" si="180"/>
        <v>0</v>
      </c>
    </row>
    <row r="2632" spans="1:29" x14ac:dyDescent="0.3">
      <c r="A2632" s="114">
        <v>1040</v>
      </c>
      <c r="B2632" s="114" t="s">
        <v>107</v>
      </c>
      <c r="C2632" s="114" t="s">
        <v>1484</v>
      </c>
      <c r="D2632" s="114" t="s">
        <v>3871</v>
      </c>
      <c r="E2632" s="114" t="s">
        <v>3872</v>
      </c>
      <c r="F2632" s="115">
        <v>45831</v>
      </c>
      <c r="G2632" s="114" t="s">
        <v>1771</v>
      </c>
      <c r="H2632" s="116">
        <v>9416964</v>
      </c>
      <c r="I2632" s="116">
        <v>5367671</v>
      </c>
      <c r="J2632" s="116">
        <v>4990992</v>
      </c>
      <c r="K2632" s="116">
        <v>376679</v>
      </c>
      <c r="L2632" s="116">
        <v>376679</v>
      </c>
      <c r="M2632" s="116">
        <v>0</v>
      </c>
      <c r="N2632" s="116">
        <v>0</v>
      </c>
      <c r="O2632" s="116">
        <v>0</v>
      </c>
      <c r="P2632" s="120">
        <v>0</v>
      </c>
      <c r="Q2632" s="27" t="str">
        <f>IF(G2632="01 Jan 1900","Unregistered","Registered")</f>
        <v>Registered</v>
      </c>
      <c r="R2632" s="121">
        <f>I2632/H2632</f>
        <v>0.57000016141083265</v>
      </c>
      <c r="T2632" s="117">
        <f t="shared" si="179"/>
        <v>376679</v>
      </c>
      <c r="U2632" s="117">
        <f t="shared" si="180"/>
        <v>0</v>
      </c>
    </row>
    <row r="2633" spans="1:29" x14ac:dyDescent="0.3">
      <c r="A2633" s="114">
        <v>1046</v>
      </c>
      <c r="B2633" s="114" t="s">
        <v>107</v>
      </c>
      <c r="C2633" s="114" t="s">
        <v>1484</v>
      </c>
      <c r="D2633" s="114" t="s">
        <v>3883</v>
      </c>
      <c r="E2633" s="114" t="s">
        <v>3884</v>
      </c>
      <c r="F2633" s="115">
        <v>45768</v>
      </c>
      <c r="G2633" s="114" t="s">
        <v>3885</v>
      </c>
      <c r="H2633" s="116">
        <v>9377679</v>
      </c>
      <c r="I2633" s="116">
        <v>4407509</v>
      </c>
      <c r="J2633" s="116">
        <v>4032402</v>
      </c>
      <c r="K2633" s="116">
        <v>375107</v>
      </c>
      <c r="L2633" s="116">
        <v>375107</v>
      </c>
      <c r="M2633" s="116">
        <v>0</v>
      </c>
      <c r="N2633" s="116">
        <v>0</v>
      </c>
      <c r="O2633" s="116">
        <v>0</v>
      </c>
      <c r="P2633" s="120">
        <v>0</v>
      </c>
      <c r="Q2633" s="27" t="str">
        <f>IF(G2633="01 Jan 1900","Unregistered","Registered")</f>
        <v>Registered</v>
      </c>
      <c r="R2633" s="121">
        <f>I2633/H2633</f>
        <v>0.46999998613729477</v>
      </c>
      <c r="T2633" s="117">
        <f t="shared" si="179"/>
        <v>375107</v>
      </c>
      <c r="U2633" s="117">
        <f t="shared" si="180"/>
        <v>0</v>
      </c>
    </row>
    <row r="2634" spans="1:29" x14ac:dyDescent="0.3">
      <c r="A2634" s="114">
        <v>1048</v>
      </c>
      <c r="B2634" s="114" t="s">
        <v>107</v>
      </c>
      <c r="C2634" s="114" t="s">
        <v>1484</v>
      </c>
      <c r="D2634" s="114" t="s">
        <v>3889</v>
      </c>
      <c r="E2634" s="114" t="s">
        <v>3890</v>
      </c>
      <c r="F2634" s="115">
        <v>45706</v>
      </c>
      <c r="G2634" s="114" t="s">
        <v>3452</v>
      </c>
      <c r="H2634" s="116">
        <v>9330357</v>
      </c>
      <c r="I2634" s="116">
        <v>4385268</v>
      </c>
      <c r="J2634" s="116">
        <v>4012054</v>
      </c>
      <c r="K2634" s="116">
        <v>373214</v>
      </c>
      <c r="L2634" s="116">
        <v>373214</v>
      </c>
      <c r="M2634" s="116">
        <v>0</v>
      </c>
      <c r="N2634" s="116">
        <v>0</v>
      </c>
      <c r="O2634" s="116">
        <v>0</v>
      </c>
      <c r="P2634" s="120">
        <v>0</v>
      </c>
      <c r="Q2634" s="27" t="str">
        <f>IF(G2634="01 Jan 1900","Unregistered","Registered")</f>
        <v>Registered</v>
      </c>
      <c r="R2634" s="121">
        <f>I2634/H2634</f>
        <v>0.47000002250717737</v>
      </c>
      <c r="T2634" s="117">
        <f t="shared" si="179"/>
        <v>373214</v>
      </c>
      <c r="U2634" s="117">
        <f t="shared" si="180"/>
        <v>0</v>
      </c>
    </row>
    <row r="2635" spans="1:29" x14ac:dyDescent="0.3">
      <c r="A2635" s="114">
        <v>1049</v>
      </c>
      <c r="B2635" s="114" t="s">
        <v>107</v>
      </c>
      <c r="C2635" s="114" t="s">
        <v>1484</v>
      </c>
      <c r="D2635" s="114" t="s">
        <v>3891</v>
      </c>
      <c r="E2635" s="114" t="s">
        <v>3892</v>
      </c>
      <c r="F2635" s="115">
        <v>45685</v>
      </c>
      <c r="G2635" s="114" t="s">
        <v>2796</v>
      </c>
      <c r="H2635" s="116">
        <v>9330357</v>
      </c>
      <c r="I2635" s="116">
        <v>4851785</v>
      </c>
      <c r="J2635" s="116">
        <v>4478571</v>
      </c>
      <c r="K2635" s="116">
        <v>373214</v>
      </c>
      <c r="L2635" s="116">
        <v>373214</v>
      </c>
      <c r="M2635" s="116">
        <v>0</v>
      </c>
      <c r="N2635" s="116">
        <v>0</v>
      </c>
      <c r="O2635" s="116">
        <v>0</v>
      </c>
      <c r="P2635" s="120">
        <v>0</v>
      </c>
      <c r="Q2635" s="27" t="str">
        <f>IF(G2635="01 Jan 1900","Unregistered","Registered")</f>
        <v>Registered</v>
      </c>
      <c r="R2635" s="121">
        <f>I2635/H2635</f>
        <v>0.51999993140669754</v>
      </c>
      <c r="T2635" s="117">
        <f t="shared" si="179"/>
        <v>373214</v>
      </c>
      <c r="U2635" s="117">
        <f t="shared" si="180"/>
        <v>0</v>
      </c>
    </row>
    <row r="2636" spans="1:29" x14ac:dyDescent="0.3">
      <c r="A2636" s="114">
        <v>1057</v>
      </c>
      <c r="B2636" s="114" t="s">
        <v>107</v>
      </c>
      <c r="C2636" s="114" t="s">
        <v>1484</v>
      </c>
      <c r="D2636" s="114" t="s">
        <v>3909</v>
      </c>
      <c r="E2636" s="114" t="s">
        <v>3910</v>
      </c>
      <c r="F2636" s="115">
        <v>45855</v>
      </c>
      <c r="G2636" s="114" t="s">
        <v>3911</v>
      </c>
      <c r="H2636" s="116">
        <v>9212500</v>
      </c>
      <c r="I2636" s="116">
        <v>5251125</v>
      </c>
      <c r="J2636" s="116">
        <v>4882625</v>
      </c>
      <c r="K2636" s="116">
        <v>368500</v>
      </c>
      <c r="L2636" s="116">
        <v>368500</v>
      </c>
      <c r="M2636" s="116">
        <v>0</v>
      </c>
      <c r="N2636" s="116">
        <v>0</v>
      </c>
      <c r="O2636" s="116">
        <v>0</v>
      </c>
      <c r="P2636" s="120">
        <v>0</v>
      </c>
      <c r="Q2636" s="27" t="str">
        <f>IF(G2636="01 Jan 1900","Unregistered","Registered")</f>
        <v>Registered</v>
      </c>
      <c r="R2636" s="121">
        <f>I2636/H2636</f>
        <v>0.56999999999999995</v>
      </c>
      <c r="T2636" s="117">
        <f t="shared" si="179"/>
        <v>368500</v>
      </c>
      <c r="U2636" s="117">
        <f t="shared" si="180"/>
        <v>0</v>
      </c>
    </row>
    <row r="2637" spans="1:29" x14ac:dyDescent="0.3">
      <c r="A2637" s="114">
        <v>1060</v>
      </c>
      <c r="B2637" s="114" t="s">
        <v>107</v>
      </c>
      <c r="C2637" s="114" t="s">
        <v>1484</v>
      </c>
      <c r="D2637" s="114" t="s">
        <v>3917</v>
      </c>
      <c r="E2637" s="114" t="s">
        <v>3918</v>
      </c>
      <c r="F2637" s="115">
        <v>45565</v>
      </c>
      <c r="G2637" s="114" t="s">
        <v>2808</v>
      </c>
      <c r="H2637" s="116">
        <v>8985180</v>
      </c>
      <c r="I2637" s="116">
        <v>5121552</v>
      </c>
      <c r="J2637" s="116">
        <v>4754958.2</v>
      </c>
      <c r="K2637" s="116">
        <v>366593.8</v>
      </c>
      <c r="L2637" s="116">
        <v>359407</v>
      </c>
      <c r="M2637" s="116">
        <v>0</v>
      </c>
      <c r="N2637" s="116">
        <v>0</v>
      </c>
      <c r="O2637" s="116">
        <v>7186.8</v>
      </c>
      <c r="P2637" s="120">
        <v>0</v>
      </c>
      <c r="Q2637" s="27" t="str">
        <f>IF(G2637="01 Jan 1900","Unregistered","Registered")</f>
        <v>Registered</v>
      </c>
      <c r="R2637" s="121">
        <f>I2637/H2637</f>
        <v>0.5699999332233745</v>
      </c>
      <c r="T2637" s="117">
        <f t="shared" si="179"/>
        <v>366593.8</v>
      </c>
      <c r="U2637" s="117">
        <f t="shared" si="180"/>
        <v>0</v>
      </c>
    </row>
    <row r="2638" spans="1:29" x14ac:dyDescent="0.3">
      <c r="A2638" s="114">
        <v>1064</v>
      </c>
      <c r="B2638" s="114" t="s">
        <v>107</v>
      </c>
      <c r="C2638" s="114" t="s">
        <v>1484</v>
      </c>
      <c r="D2638" s="114" t="s">
        <v>3926</v>
      </c>
      <c r="E2638" s="114" t="s">
        <v>3927</v>
      </c>
      <c r="F2638" s="115">
        <v>45626</v>
      </c>
      <c r="G2638" s="114" t="s">
        <v>3928</v>
      </c>
      <c r="H2638" s="116">
        <v>9151787</v>
      </c>
      <c r="I2638" s="116">
        <v>5216517</v>
      </c>
      <c r="J2638" s="116">
        <v>4850446</v>
      </c>
      <c r="K2638" s="116">
        <v>366071</v>
      </c>
      <c r="L2638" s="116">
        <v>366071</v>
      </c>
      <c r="M2638" s="116">
        <v>0</v>
      </c>
      <c r="N2638" s="116">
        <v>0</v>
      </c>
      <c r="O2638" s="116">
        <v>0</v>
      </c>
      <c r="P2638" s="120">
        <v>0</v>
      </c>
      <c r="Q2638" s="27" t="str">
        <f>IF(G2638="01 Jan 1900","Unregistered","Registered")</f>
        <v>Registered</v>
      </c>
      <c r="R2638" s="121">
        <f>I2638/H2638</f>
        <v>0.56999982626343904</v>
      </c>
      <c r="T2638" s="117">
        <f t="shared" si="179"/>
        <v>366071</v>
      </c>
      <c r="U2638" s="117">
        <f t="shared" si="180"/>
        <v>0</v>
      </c>
    </row>
    <row r="2639" spans="1:29" s="101" customFormat="1" x14ac:dyDescent="0.3">
      <c r="A2639" s="114">
        <v>1068</v>
      </c>
      <c r="B2639" s="114" t="s">
        <v>107</v>
      </c>
      <c r="C2639" s="114" t="s">
        <v>1484</v>
      </c>
      <c r="D2639" s="114" t="s">
        <v>3935</v>
      </c>
      <c r="E2639" s="114" t="s">
        <v>3936</v>
      </c>
      <c r="F2639" s="115">
        <v>45747</v>
      </c>
      <c r="G2639" s="114" t="s">
        <v>3937</v>
      </c>
      <c r="H2639" s="116">
        <v>9062500</v>
      </c>
      <c r="I2639" s="116">
        <v>5165625</v>
      </c>
      <c r="J2639" s="116">
        <v>4803125</v>
      </c>
      <c r="K2639" s="116">
        <v>362500</v>
      </c>
      <c r="L2639" s="116">
        <v>362500</v>
      </c>
      <c r="M2639" s="116">
        <v>0</v>
      </c>
      <c r="N2639" s="116">
        <v>0</v>
      </c>
      <c r="O2639" s="116">
        <v>0</v>
      </c>
      <c r="P2639" s="120">
        <v>0</v>
      </c>
      <c r="Q2639" s="27" t="str">
        <f>IF(G2639="01 Jan 1900","Unregistered","Registered")</f>
        <v>Registered</v>
      </c>
      <c r="R2639" s="121">
        <f>I2639/H2639</f>
        <v>0.56999999999999995</v>
      </c>
      <c r="S2639" s="118"/>
      <c r="T2639" s="117">
        <f t="shared" si="179"/>
        <v>362500</v>
      </c>
      <c r="U2639" s="117">
        <f t="shared" si="180"/>
        <v>0</v>
      </c>
      <c r="V2639" s="118"/>
      <c r="W2639" s="118"/>
      <c r="X2639" s="118"/>
      <c r="Y2639" s="118"/>
      <c r="Z2639" s="118"/>
      <c r="AA2639" s="118"/>
      <c r="AB2639" s="118"/>
      <c r="AC2639" s="118"/>
    </row>
    <row r="2640" spans="1:29" s="101" customFormat="1" x14ac:dyDescent="0.3">
      <c r="A2640" s="114">
        <v>1071</v>
      </c>
      <c r="B2640" s="114" t="s">
        <v>107</v>
      </c>
      <c r="C2640" s="114" t="s">
        <v>1484</v>
      </c>
      <c r="D2640" s="114" t="s">
        <v>3942</v>
      </c>
      <c r="E2640" s="114" t="s">
        <v>3943</v>
      </c>
      <c r="F2640" s="115">
        <v>45766</v>
      </c>
      <c r="G2640" s="114" t="s">
        <v>3944</v>
      </c>
      <c r="H2640" s="116">
        <v>9017857</v>
      </c>
      <c r="I2640" s="116">
        <v>5140178</v>
      </c>
      <c r="J2640" s="116">
        <v>4779464</v>
      </c>
      <c r="K2640" s="116">
        <v>360714</v>
      </c>
      <c r="L2640" s="116">
        <v>360714</v>
      </c>
      <c r="M2640" s="116">
        <v>0</v>
      </c>
      <c r="N2640" s="116">
        <v>0</v>
      </c>
      <c r="O2640" s="116">
        <v>0</v>
      </c>
      <c r="P2640" s="120">
        <v>0</v>
      </c>
      <c r="Q2640" s="27" t="str">
        <f>IF(G2640="01 Jan 1900","Unregistered","Registered")</f>
        <v>Registered</v>
      </c>
      <c r="R2640" s="121">
        <f>I2640/H2640</f>
        <v>0.56999994566336543</v>
      </c>
      <c r="S2640" s="118"/>
      <c r="T2640" s="117">
        <f t="shared" si="179"/>
        <v>360714</v>
      </c>
      <c r="U2640" s="117">
        <f t="shared" si="180"/>
        <v>0</v>
      </c>
      <c r="V2640" s="118"/>
      <c r="W2640" s="118"/>
      <c r="X2640" s="118"/>
      <c r="Y2640" s="118"/>
      <c r="Z2640" s="118"/>
      <c r="AA2640" s="118"/>
      <c r="AB2640" s="118"/>
      <c r="AC2640" s="118"/>
    </row>
    <row r="2641" spans="1:29" x14ac:dyDescent="0.3">
      <c r="A2641" s="114">
        <v>1072</v>
      </c>
      <c r="B2641" s="114" t="s">
        <v>107</v>
      </c>
      <c r="C2641" s="114" t="s">
        <v>1484</v>
      </c>
      <c r="D2641" s="114" t="s">
        <v>3945</v>
      </c>
      <c r="E2641" s="114" t="s">
        <v>3946</v>
      </c>
      <c r="F2641" s="115">
        <v>45762</v>
      </c>
      <c r="G2641" s="114" t="s">
        <v>3944</v>
      </c>
      <c r="H2641" s="116">
        <v>9017857</v>
      </c>
      <c r="I2641" s="116">
        <v>5140178</v>
      </c>
      <c r="J2641" s="116">
        <v>4779464</v>
      </c>
      <c r="K2641" s="116">
        <v>360714</v>
      </c>
      <c r="L2641" s="116">
        <v>360714</v>
      </c>
      <c r="M2641" s="116">
        <v>0</v>
      </c>
      <c r="N2641" s="116">
        <v>0</v>
      </c>
      <c r="O2641" s="116">
        <v>0</v>
      </c>
      <c r="P2641" s="120">
        <v>0</v>
      </c>
      <c r="Q2641" s="27" t="str">
        <f>IF(G2641="01 Jan 1900","Unregistered","Registered")</f>
        <v>Registered</v>
      </c>
      <c r="R2641" s="121">
        <f>I2641/H2641</f>
        <v>0.56999994566336543</v>
      </c>
      <c r="T2641" s="117">
        <f t="shared" si="179"/>
        <v>360714</v>
      </c>
      <c r="U2641" s="117">
        <f t="shared" si="180"/>
        <v>0</v>
      </c>
    </row>
    <row r="2642" spans="1:29" x14ac:dyDescent="0.3">
      <c r="A2642" s="114">
        <v>1074</v>
      </c>
      <c r="B2642" s="114" t="s">
        <v>107</v>
      </c>
      <c r="C2642" s="114" t="s">
        <v>1484</v>
      </c>
      <c r="D2642" s="114" t="s">
        <v>3949</v>
      </c>
      <c r="E2642" s="114" t="s">
        <v>3950</v>
      </c>
      <c r="F2642" s="115">
        <v>45584</v>
      </c>
      <c r="G2642" s="114" t="s">
        <v>3951</v>
      </c>
      <c r="H2642" s="116">
        <v>8991964</v>
      </c>
      <c r="I2642" s="116">
        <v>5125421</v>
      </c>
      <c r="J2642" s="116">
        <v>4765742</v>
      </c>
      <c r="K2642" s="116">
        <v>359679</v>
      </c>
      <c r="L2642" s="116">
        <v>359679</v>
      </c>
      <c r="M2642" s="116">
        <v>0</v>
      </c>
      <c r="N2642" s="116">
        <v>0</v>
      </c>
      <c r="O2642" s="116">
        <v>0</v>
      </c>
      <c r="P2642" s="120">
        <v>0</v>
      </c>
      <c r="Q2642" s="27" t="str">
        <f>IF(G2642="01 Jan 1900","Unregistered","Registered")</f>
        <v>Registered</v>
      </c>
      <c r="R2642" s="121">
        <f>I2642/H2642</f>
        <v>0.57000016903982265</v>
      </c>
      <c r="T2642" s="117">
        <f t="shared" si="179"/>
        <v>359679</v>
      </c>
      <c r="U2642" s="117">
        <f t="shared" si="180"/>
        <v>0</v>
      </c>
    </row>
    <row r="2643" spans="1:29" s="101" customFormat="1" x14ac:dyDescent="0.3">
      <c r="A2643" s="114">
        <v>1078</v>
      </c>
      <c r="B2643" s="114" t="s">
        <v>107</v>
      </c>
      <c r="C2643" s="114" t="s">
        <v>1484</v>
      </c>
      <c r="D2643" s="114" t="s">
        <v>3959</v>
      </c>
      <c r="E2643" s="114" t="s">
        <v>3960</v>
      </c>
      <c r="F2643" s="115">
        <v>45866</v>
      </c>
      <c r="G2643" s="114" t="s">
        <v>1889</v>
      </c>
      <c r="H2643" s="116">
        <v>8891071</v>
      </c>
      <c r="I2643" s="116">
        <v>5067911</v>
      </c>
      <c r="J2643" s="116">
        <v>4712268</v>
      </c>
      <c r="K2643" s="116">
        <v>355643</v>
      </c>
      <c r="L2643" s="116">
        <v>355643</v>
      </c>
      <c r="M2643" s="116">
        <v>0</v>
      </c>
      <c r="N2643" s="116">
        <v>0</v>
      </c>
      <c r="O2643" s="116">
        <v>0</v>
      </c>
      <c r="P2643" s="120">
        <v>0</v>
      </c>
      <c r="Q2643" s="27" t="str">
        <f>IF(G2643="01 Jan 1900","Unregistered","Registered")</f>
        <v>Registered</v>
      </c>
      <c r="R2643" s="121">
        <f>I2643/H2643</f>
        <v>0.57000005961036637</v>
      </c>
      <c r="S2643" s="118"/>
      <c r="T2643" s="117">
        <f t="shared" si="179"/>
        <v>355643</v>
      </c>
      <c r="U2643" s="117">
        <f t="shared" si="180"/>
        <v>0</v>
      </c>
      <c r="V2643" s="118"/>
      <c r="W2643" s="118"/>
      <c r="X2643" s="118"/>
      <c r="Y2643" s="118"/>
      <c r="Z2643" s="118"/>
      <c r="AA2643" s="118"/>
      <c r="AB2643" s="118"/>
      <c r="AC2643" s="118"/>
    </row>
    <row r="2644" spans="1:29" s="101" customFormat="1" x14ac:dyDescent="0.3">
      <c r="A2644" s="114">
        <v>1079</v>
      </c>
      <c r="B2644" s="114" t="s">
        <v>107</v>
      </c>
      <c r="C2644" s="114" t="s">
        <v>1484</v>
      </c>
      <c r="D2644" s="114" t="s">
        <v>3961</v>
      </c>
      <c r="E2644" s="114" t="s">
        <v>3962</v>
      </c>
      <c r="F2644" s="115">
        <v>45657</v>
      </c>
      <c r="G2644" s="114" t="s">
        <v>3963</v>
      </c>
      <c r="H2644" s="116">
        <v>8883929</v>
      </c>
      <c r="I2644" s="116">
        <v>4175446</v>
      </c>
      <c r="J2644" s="116">
        <v>3820089</v>
      </c>
      <c r="K2644" s="116">
        <v>355357</v>
      </c>
      <c r="L2644" s="116">
        <v>355357</v>
      </c>
      <c r="M2644" s="116">
        <v>0</v>
      </c>
      <c r="N2644" s="116">
        <v>0</v>
      </c>
      <c r="O2644" s="116">
        <v>0</v>
      </c>
      <c r="P2644" s="120">
        <v>0</v>
      </c>
      <c r="Q2644" s="27" t="str">
        <f>IF(G2644="01 Jan 1900","Unregistered","Registered")</f>
        <v>Registered</v>
      </c>
      <c r="R2644" s="121">
        <f>I2644/H2644</f>
        <v>0.46999992908543053</v>
      </c>
      <c r="S2644" s="118"/>
      <c r="T2644" s="117">
        <f t="shared" si="179"/>
        <v>355357</v>
      </c>
      <c r="U2644" s="117">
        <f t="shared" si="180"/>
        <v>0</v>
      </c>
      <c r="V2644" s="118"/>
      <c r="W2644" s="118"/>
      <c r="X2644" s="118"/>
      <c r="Y2644" s="118"/>
      <c r="Z2644" s="118"/>
      <c r="AA2644" s="118"/>
      <c r="AB2644" s="118"/>
      <c r="AC2644" s="118"/>
    </row>
    <row r="2645" spans="1:29" x14ac:dyDescent="0.3">
      <c r="A2645" s="114">
        <v>1080</v>
      </c>
      <c r="B2645" s="114" t="s">
        <v>107</v>
      </c>
      <c r="C2645" s="114" t="s">
        <v>1484</v>
      </c>
      <c r="D2645" s="114" t="s">
        <v>3964</v>
      </c>
      <c r="E2645" s="114" t="s">
        <v>3965</v>
      </c>
      <c r="F2645" s="115">
        <v>45706</v>
      </c>
      <c r="G2645" s="114" t="s">
        <v>3286</v>
      </c>
      <c r="H2645" s="116">
        <v>8883929</v>
      </c>
      <c r="I2645" s="116">
        <v>5063839</v>
      </c>
      <c r="J2645" s="116">
        <v>4708482</v>
      </c>
      <c r="K2645" s="116">
        <v>355357</v>
      </c>
      <c r="L2645" s="116">
        <v>355357</v>
      </c>
      <c r="M2645" s="116">
        <v>0</v>
      </c>
      <c r="N2645" s="116">
        <v>0</v>
      </c>
      <c r="O2645" s="116">
        <v>0</v>
      </c>
      <c r="P2645" s="120">
        <v>0</v>
      </c>
      <c r="Q2645" s="27" t="str">
        <f>IF(G2645="01 Jan 1900","Unregistered","Registered")</f>
        <v>Registered</v>
      </c>
      <c r="R2645" s="121">
        <f>I2645/H2645</f>
        <v>0.56999994034171142</v>
      </c>
      <c r="T2645" s="117">
        <f t="shared" si="179"/>
        <v>355357</v>
      </c>
      <c r="U2645" s="117">
        <f t="shared" si="180"/>
        <v>0</v>
      </c>
    </row>
    <row r="2646" spans="1:29" x14ac:dyDescent="0.3">
      <c r="A2646" s="114">
        <v>1081</v>
      </c>
      <c r="B2646" s="114" t="s">
        <v>107</v>
      </c>
      <c r="C2646" s="114" t="s">
        <v>1484</v>
      </c>
      <c r="D2646" s="114" t="s">
        <v>3966</v>
      </c>
      <c r="E2646" s="114" t="s">
        <v>3967</v>
      </c>
      <c r="F2646" s="115">
        <v>45769</v>
      </c>
      <c r="G2646" s="114" t="s">
        <v>1443</v>
      </c>
      <c r="H2646" s="116">
        <v>8881081</v>
      </c>
      <c r="I2646" s="116">
        <v>5062215</v>
      </c>
      <c r="J2646" s="116">
        <v>4706972</v>
      </c>
      <c r="K2646" s="116">
        <v>355243</v>
      </c>
      <c r="L2646" s="116">
        <v>355243</v>
      </c>
      <c r="M2646" s="116">
        <v>0</v>
      </c>
      <c r="N2646" s="116">
        <v>0</v>
      </c>
      <c r="O2646" s="116">
        <v>0</v>
      </c>
      <c r="P2646" s="120">
        <v>0</v>
      </c>
      <c r="Q2646" s="27" t="str">
        <f>IF(G2646="01 Jan 1900","Unregistered","Registered")</f>
        <v>Registered</v>
      </c>
      <c r="R2646" s="121">
        <f>I2646/H2646</f>
        <v>0.56999986825928062</v>
      </c>
      <c r="T2646" s="117">
        <f t="shared" si="179"/>
        <v>355243</v>
      </c>
      <c r="U2646" s="117">
        <f t="shared" si="180"/>
        <v>0</v>
      </c>
    </row>
    <row r="2647" spans="1:29" x14ac:dyDescent="0.3">
      <c r="A2647" s="114">
        <v>1085</v>
      </c>
      <c r="B2647" s="114" t="s">
        <v>107</v>
      </c>
      <c r="C2647" s="114" t="s">
        <v>1484</v>
      </c>
      <c r="D2647" s="114" t="s">
        <v>3977</v>
      </c>
      <c r="E2647" s="114" t="s">
        <v>3978</v>
      </c>
      <c r="F2647" s="115">
        <v>45714</v>
      </c>
      <c r="G2647" s="114" t="s">
        <v>1974</v>
      </c>
      <c r="H2647" s="116">
        <v>8794643</v>
      </c>
      <c r="I2647" s="116">
        <v>4133482</v>
      </c>
      <c r="J2647" s="116">
        <v>3781696</v>
      </c>
      <c r="K2647" s="116">
        <v>351786</v>
      </c>
      <c r="L2647" s="116">
        <v>351786</v>
      </c>
      <c r="M2647" s="116">
        <v>0</v>
      </c>
      <c r="N2647" s="116">
        <v>0</v>
      </c>
      <c r="O2647" s="116">
        <v>0</v>
      </c>
      <c r="P2647" s="120">
        <v>0</v>
      </c>
      <c r="Q2647" s="27" t="str">
        <f>IF(G2647="01 Jan 1900","Unregistered","Registered")</f>
        <v>Registered</v>
      </c>
      <c r="R2647" s="121">
        <f>I2647/H2647</f>
        <v>0.46999997612182781</v>
      </c>
      <c r="T2647" s="117">
        <f t="shared" si="179"/>
        <v>351786</v>
      </c>
      <c r="U2647" s="117">
        <f t="shared" si="180"/>
        <v>0</v>
      </c>
    </row>
    <row r="2648" spans="1:29" x14ac:dyDescent="0.3">
      <c r="A2648" s="114">
        <v>1086</v>
      </c>
      <c r="B2648" s="114" t="s">
        <v>107</v>
      </c>
      <c r="C2648" s="114" t="s">
        <v>1484</v>
      </c>
      <c r="D2648" s="114" t="s">
        <v>3979</v>
      </c>
      <c r="E2648" s="114" t="s">
        <v>3980</v>
      </c>
      <c r="F2648" s="115">
        <v>45747</v>
      </c>
      <c r="G2648" s="114" t="s">
        <v>3885</v>
      </c>
      <c r="H2648" s="116">
        <v>8750000</v>
      </c>
      <c r="I2648" s="116">
        <v>4112500</v>
      </c>
      <c r="J2648" s="116">
        <v>3762500</v>
      </c>
      <c r="K2648" s="116">
        <v>350000</v>
      </c>
      <c r="L2648" s="116">
        <v>350000</v>
      </c>
      <c r="M2648" s="116">
        <v>0</v>
      </c>
      <c r="N2648" s="116">
        <v>0</v>
      </c>
      <c r="O2648" s="116">
        <v>0</v>
      </c>
      <c r="P2648" s="120">
        <v>0</v>
      </c>
      <c r="Q2648" s="27" t="str">
        <f>IF(G2648="01 Jan 1900","Unregistered","Registered")</f>
        <v>Registered</v>
      </c>
      <c r="R2648" s="121">
        <f>I2648/H2648</f>
        <v>0.47</v>
      </c>
      <c r="T2648" s="117">
        <f t="shared" si="179"/>
        <v>350000</v>
      </c>
      <c r="U2648" s="117">
        <f t="shared" si="180"/>
        <v>0</v>
      </c>
    </row>
    <row r="2649" spans="1:29" x14ac:dyDescent="0.3">
      <c r="A2649" s="114">
        <v>1087</v>
      </c>
      <c r="B2649" s="114" t="s">
        <v>107</v>
      </c>
      <c r="C2649" s="114" t="s">
        <v>1484</v>
      </c>
      <c r="D2649" s="114" t="s">
        <v>3981</v>
      </c>
      <c r="E2649" s="114" t="s">
        <v>3957</v>
      </c>
      <c r="F2649" s="115">
        <v>45747</v>
      </c>
      <c r="G2649" s="114" t="s">
        <v>3885</v>
      </c>
      <c r="H2649" s="116">
        <v>8750000</v>
      </c>
      <c r="I2649" s="116">
        <v>4112500</v>
      </c>
      <c r="J2649" s="116">
        <v>3762500</v>
      </c>
      <c r="K2649" s="116">
        <v>350000</v>
      </c>
      <c r="L2649" s="116">
        <v>350000</v>
      </c>
      <c r="M2649" s="116">
        <v>0</v>
      </c>
      <c r="N2649" s="116">
        <v>0</v>
      </c>
      <c r="O2649" s="116">
        <v>0</v>
      </c>
      <c r="P2649" s="120">
        <v>0</v>
      </c>
      <c r="Q2649" s="27" t="str">
        <f>IF(G2649="01 Jan 1900","Unregistered","Registered")</f>
        <v>Registered</v>
      </c>
      <c r="R2649" s="121">
        <f>I2649/H2649</f>
        <v>0.47</v>
      </c>
      <c r="T2649" s="117">
        <f t="shared" si="179"/>
        <v>350000</v>
      </c>
      <c r="U2649" s="117">
        <f t="shared" si="180"/>
        <v>0</v>
      </c>
    </row>
    <row r="2650" spans="1:29" x14ac:dyDescent="0.3">
      <c r="A2650" s="114">
        <v>1088</v>
      </c>
      <c r="B2650" s="114" t="s">
        <v>107</v>
      </c>
      <c r="C2650" s="114" t="s">
        <v>1484</v>
      </c>
      <c r="D2650" s="114" t="s">
        <v>3982</v>
      </c>
      <c r="E2650" s="114" t="s">
        <v>3983</v>
      </c>
      <c r="F2650" s="115">
        <v>45688</v>
      </c>
      <c r="G2650" s="114" t="s">
        <v>3984</v>
      </c>
      <c r="H2650" s="116">
        <v>8738850</v>
      </c>
      <c r="I2650" s="116">
        <v>4981145</v>
      </c>
      <c r="J2650" s="116">
        <v>4631591</v>
      </c>
      <c r="K2650" s="116">
        <v>349554</v>
      </c>
      <c r="L2650" s="116">
        <v>349554</v>
      </c>
      <c r="M2650" s="116">
        <v>0</v>
      </c>
      <c r="N2650" s="116">
        <v>0</v>
      </c>
      <c r="O2650" s="116">
        <v>0</v>
      </c>
      <c r="P2650" s="120">
        <v>0</v>
      </c>
      <c r="Q2650" s="27" t="str">
        <f>IF(G2650="01 Jan 1900","Unregistered","Registered")</f>
        <v>Registered</v>
      </c>
      <c r="R2650" s="121">
        <f>I2650/H2650</f>
        <v>0.57000005721576641</v>
      </c>
      <c r="T2650" s="117">
        <f t="shared" si="179"/>
        <v>349554</v>
      </c>
      <c r="U2650" s="117">
        <f t="shared" si="180"/>
        <v>0</v>
      </c>
    </row>
    <row r="2651" spans="1:29" x14ac:dyDescent="0.3">
      <c r="A2651" s="114">
        <v>1091</v>
      </c>
      <c r="B2651" s="114" t="s">
        <v>107</v>
      </c>
      <c r="C2651" s="114" t="s">
        <v>1484</v>
      </c>
      <c r="D2651" s="114" t="s">
        <v>3991</v>
      </c>
      <c r="E2651" s="114" t="s">
        <v>3992</v>
      </c>
      <c r="F2651" s="115">
        <v>45657</v>
      </c>
      <c r="G2651" s="114" t="s">
        <v>2438</v>
      </c>
      <c r="H2651" s="116">
        <v>8634821</v>
      </c>
      <c r="I2651" s="116">
        <v>4058366</v>
      </c>
      <c r="J2651" s="116">
        <v>3712973</v>
      </c>
      <c r="K2651" s="116">
        <v>345393</v>
      </c>
      <c r="L2651" s="116">
        <v>345393</v>
      </c>
      <c r="M2651" s="116">
        <v>0</v>
      </c>
      <c r="N2651" s="116">
        <v>0</v>
      </c>
      <c r="O2651" s="116">
        <v>0</v>
      </c>
      <c r="P2651" s="120">
        <v>0</v>
      </c>
      <c r="Q2651" s="27" t="str">
        <f>IF(G2651="01 Jan 1900","Unregistered","Registered")</f>
        <v>Registered</v>
      </c>
      <c r="R2651" s="121">
        <f>I2651/H2651</f>
        <v>0.4700000150553208</v>
      </c>
      <c r="T2651" s="117">
        <f t="shared" si="179"/>
        <v>345393</v>
      </c>
      <c r="U2651" s="117">
        <f t="shared" si="180"/>
        <v>0</v>
      </c>
    </row>
    <row r="2652" spans="1:29" x14ac:dyDescent="0.3">
      <c r="A2652" s="114">
        <v>1092</v>
      </c>
      <c r="B2652" s="114" t="s">
        <v>107</v>
      </c>
      <c r="C2652" s="114" t="s">
        <v>1484</v>
      </c>
      <c r="D2652" s="114" t="s">
        <v>3993</v>
      </c>
      <c r="E2652" s="114" t="s">
        <v>3994</v>
      </c>
      <c r="F2652" s="115">
        <v>45656</v>
      </c>
      <c r="G2652" s="114" t="s">
        <v>2767</v>
      </c>
      <c r="H2652" s="116">
        <v>8621550</v>
      </c>
      <c r="I2652" s="116">
        <v>4914284</v>
      </c>
      <c r="J2652" s="116">
        <v>4569422</v>
      </c>
      <c r="K2652" s="116">
        <v>344862</v>
      </c>
      <c r="L2652" s="116">
        <v>344862</v>
      </c>
      <c r="M2652" s="116">
        <v>0</v>
      </c>
      <c r="N2652" s="116">
        <v>0</v>
      </c>
      <c r="O2652" s="116">
        <v>0</v>
      </c>
      <c r="P2652" s="120">
        <v>0</v>
      </c>
      <c r="Q2652" s="27" t="str">
        <f>IF(G2652="01 Jan 1900","Unregistered","Registered")</f>
        <v>Registered</v>
      </c>
      <c r="R2652" s="121">
        <f>I2652/H2652</f>
        <v>0.57000005799421216</v>
      </c>
      <c r="T2652" s="117">
        <f t="shared" si="179"/>
        <v>344862</v>
      </c>
      <c r="U2652" s="117">
        <f t="shared" si="180"/>
        <v>0</v>
      </c>
    </row>
    <row r="2653" spans="1:29" x14ac:dyDescent="0.3">
      <c r="A2653" s="114">
        <v>1128</v>
      </c>
      <c r="B2653" s="114" t="s">
        <v>107</v>
      </c>
      <c r="C2653" s="114" t="s">
        <v>1484</v>
      </c>
      <c r="D2653" s="114" t="s">
        <v>4073</v>
      </c>
      <c r="E2653" s="114" t="s">
        <v>4074</v>
      </c>
      <c r="F2653" s="115">
        <v>46022</v>
      </c>
      <c r="G2653" s="114" t="s">
        <v>1782</v>
      </c>
      <c r="H2653" s="116">
        <v>9863393</v>
      </c>
      <c r="I2653" s="116">
        <v>5622135</v>
      </c>
      <c r="J2653" s="116">
        <v>5326233</v>
      </c>
      <c r="K2653" s="116">
        <v>295902</v>
      </c>
      <c r="L2653" s="116">
        <v>295902</v>
      </c>
      <c r="M2653" s="116">
        <v>0</v>
      </c>
      <c r="N2653" s="116">
        <v>0</v>
      </c>
      <c r="O2653" s="116">
        <v>0</v>
      </c>
      <c r="P2653" s="120">
        <v>0</v>
      </c>
      <c r="Q2653" s="27" t="str">
        <f>IF(G2653="01 Jan 1900","Unregistered","Registered")</f>
        <v>Registered</v>
      </c>
      <c r="R2653" s="121">
        <f>I2653/H2653</f>
        <v>0.57000010037114002</v>
      </c>
      <c r="T2653" s="117">
        <f t="shared" si="179"/>
        <v>295902</v>
      </c>
      <c r="U2653" s="117">
        <f t="shared" si="180"/>
        <v>0</v>
      </c>
    </row>
    <row r="2654" spans="1:29" x14ac:dyDescent="0.3">
      <c r="A2654" s="114">
        <v>1153</v>
      </c>
      <c r="B2654" s="114" t="s">
        <v>107</v>
      </c>
      <c r="C2654" s="114" t="s">
        <v>1484</v>
      </c>
      <c r="D2654" s="114" t="s">
        <v>4133</v>
      </c>
      <c r="E2654" s="114" t="s">
        <v>4134</v>
      </c>
      <c r="F2654" s="115">
        <v>46022</v>
      </c>
      <c r="G2654" s="114" t="s">
        <v>1676</v>
      </c>
      <c r="H2654" s="116">
        <v>14041964</v>
      </c>
      <c r="I2654" s="116">
        <v>7723081</v>
      </c>
      <c r="J2654" s="116">
        <v>7442242</v>
      </c>
      <c r="K2654" s="116">
        <v>280839</v>
      </c>
      <c r="L2654" s="116">
        <v>280839</v>
      </c>
      <c r="M2654" s="116">
        <v>0</v>
      </c>
      <c r="N2654" s="116">
        <v>0</v>
      </c>
      <c r="O2654" s="116">
        <v>0</v>
      </c>
      <c r="P2654" s="120">
        <v>0</v>
      </c>
      <c r="Q2654" s="27" t="str">
        <f>IF(G2654="01 Jan 1900","Unregistered","Registered")</f>
        <v>Registered</v>
      </c>
      <c r="R2654" s="121">
        <f>I2654/H2654</f>
        <v>0.55000005697208743</v>
      </c>
      <c r="T2654" s="117">
        <f t="shared" si="179"/>
        <v>280839</v>
      </c>
      <c r="U2654" s="117">
        <f t="shared" si="180"/>
        <v>0</v>
      </c>
    </row>
    <row r="2655" spans="1:29" x14ac:dyDescent="0.3">
      <c r="A2655" s="114">
        <v>1178</v>
      </c>
      <c r="B2655" s="114" t="s">
        <v>107</v>
      </c>
      <c r="C2655" s="114" t="s">
        <v>1484</v>
      </c>
      <c r="D2655" s="114" t="s">
        <v>4190</v>
      </c>
      <c r="E2655" s="114" t="s">
        <v>4191</v>
      </c>
      <c r="F2655" s="115">
        <v>45854</v>
      </c>
      <c r="G2655" s="114" t="s">
        <v>4192</v>
      </c>
      <c r="H2655" s="116">
        <v>9219780</v>
      </c>
      <c r="I2655" s="116">
        <v>5255274</v>
      </c>
      <c r="J2655" s="116">
        <v>4991483</v>
      </c>
      <c r="K2655" s="116">
        <v>263791</v>
      </c>
      <c r="L2655" s="116">
        <v>263791</v>
      </c>
      <c r="M2655" s="116">
        <v>0</v>
      </c>
      <c r="N2655" s="116">
        <v>0</v>
      </c>
      <c r="O2655" s="116">
        <v>0</v>
      </c>
      <c r="P2655" s="120">
        <v>0</v>
      </c>
      <c r="Q2655" s="27" t="str">
        <f>IF(G2655="01 Jan 1900","Unregistered","Registered")</f>
        <v>Registered</v>
      </c>
      <c r="R2655" s="121">
        <f>I2655/H2655</f>
        <v>0.56999993492252532</v>
      </c>
      <c r="T2655" s="117">
        <f t="shared" si="179"/>
        <v>263791</v>
      </c>
      <c r="U2655" s="117">
        <f t="shared" si="180"/>
        <v>0</v>
      </c>
    </row>
    <row r="2656" spans="1:29" x14ac:dyDescent="0.3">
      <c r="A2656" s="114">
        <v>1191</v>
      </c>
      <c r="B2656" s="114" t="s">
        <v>107</v>
      </c>
      <c r="C2656" s="114" t="s">
        <v>1484</v>
      </c>
      <c r="D2656" s="114" t="s">
        <v>4219</v>
      </c>
      <c r="E2656" s="114" t="s">
        <v>4220</v>
      </c>
      <c r="F2656" s="115">
        <v>45714</v>
      </c>
      <c r="G2656" s="114" t="s">
        <v>2528</v>
      </c>
      <c r="H2656" s="116">
        <v>8794643</v>
      </c>
      <c r="I2656" s="116">
        <v>4133482</v>
      </c>
      <c r="J2656" s="116">
        <v>3881696</v>
      </c>
      <c r="K2656" s="116">
        <v>251786</v>
      </c>
      <c r="L2656" s="116">
        <v>251786</v>
      </c>
      <c r="M2656" s="116">
        <v>0</v>
      </c>
      <c r="N2656" s="116">
        <v>0</v>
      </c>
      <c r="O2656" s="116">
        <v>0</v>
      </c>
      <c r="P2656" s="120">
        <v>0</v>
      </c>
      <c r="Q2656" s="27" t="str">
        <f>IF(G2656="01 Jan 1900","Unregistered","Registered")</f>
        <v>Registered</v>
      </c>
      <c r="R2656" s="121">
        <f>I2656/H2656</f>
        <v>0.46999997612182781</v>
      </c>
      <c r="T2656" s="117">
        <f t="shared" si="179"/>
        <v>251786</v>
      </c>
      <c r="U2656" s="117">
        <f t="shared" si="180"/>
        <v>0</v>
      </c>
    </row>
    <row r="2657" spans="1:29" x14ac:dyDescent="0.3">
      <c r="A2657" s="114">
        <v>1201</v>
      </c>
      <c r="B2657" s="114" t="s">
        <v>107</v>
      </c>
      <c r="C2657" s="114" t="s">
        <v>1484</v>
      </c>
      <c r="D2657" s="114" t="s">
        <v>4239</v>
      </c>
      <c r="E2657" s="114" t="s">
        <v>4240</v>
      </c>
      <c r="F2657" s="115">
        <v>45854</v>
      </c>
      <c r="G2657" s="114" t="s">
        <v>3380</v>
      </c>
      <c r="H2657" s="116">
        <v>10219643</v>
      </c>
      <c r="I2657" s="116">
        <v>1867050</v>
      </c>
      <c r="J2657" s="116">
        <v>1635142</v>
      </c>
      <c r="K2657" s="116">
        <v>231908</v>
      </c>
      <c r="L2657" s="116">
        <v>0</v>
      </c>
      <c r="M2657" s="116">
        <v>0</v>
      </c>
      <c r="N2657" s="116">
        <v>231908</v>
      </c>
      <c r="O2657" s="116">
        <v>0</v>
      </c>
      <c r="P2657" s="120">
        <v>0</v>
      </c>
      <c r="Q2657" s="27" t="str">
        <f>IF(G2657="01 Jan 1900","Unregistered","Registered")</f>
        <v>Registered</v>
      </c>
      <c r="R2657" s="121">
        <f>I2657/H2657</f>
        <v>0.18269229169746928</v>
      </c>
      <c r="T2657" s="117">
        <f t="shared" si="179"/>
        <v>231908</v>
      </c>
      <c r="U2657" s="117">
        <f t="shared" si="180"/>
        <v>0</v>
      </c>
    </row>
    <row r="2658" spans="1:29" x14ac:dyDescent="0.3">
      <c r="A2658" s="114">
        <v>10169</v>
      </c>
      <c r="B2658" s="114" t="s">
        <v>107</v>
      </c>
      <c r="C2658" s="114" t="s">
        <v>1484</v>
      </c>
      <c r="D2658" s="114" t="s">
        <v>9569</v>
      </c>
      <c r="E2658" s="114" t="s">
        <v>9570</v>
      </c>
      <c r="F2658" s="115">
        <v>45565</v>
      </c>
      <c r="G2658" s="114" t="s">
        <v>2850</v>
      </c>
      <c r="H2658" s="116">
        <v>7586964</v>
      </c>
      <c r="I2658" s="116">
        <v>379348</v>
      </c>
      <c r="J2658" s="116">
        <v>473265</v>
      </c>
      <c r="K2658" s="116">
        <v>-93917</v>
      </c>
      <c r="L2658" s="116">
        <v>0</v>
      </c>
      <c r="M2658" s="116">
        <v>0</v>
      </c>
      <c r="N2658" s="116">
        <v>0</v>
      </c>
      <c r="O2658" s="116">
        <v>0</v>
      </c>
      <c r="P2658" s="120">
        <v>0</v>
      </c>
      <c r="Q2658" s="27" t="str">
        <f>IF(G2658="01 Jan 1900","Unregistered","Registered")</f>
        <v>Registered</v>
      </c>
      <c r="R2658" s="121">
        <f>I2658/H2658</f>
        <v>4.9999973638994465E-2</v>
      </c>
      <c r="T2658" s="117">
        <f t="shared" si="179"/>
        <v>0</v>
      </c>
      <c r="U2658" s="117">
        <f t="shared" si="180"/>
        <v>-93917</v>
      </c>
    </row>
    <row r="2659" spans="1:29" x14ac:dyDescent="0.3">
      <c r="A2659" s="114">
        <v>10256</v>
      </c>
      <c r="B2659" s="114" t="s">
        <v>107</v>
      </c>
      <c r="C2659" s="114" t="s">
        <v>1484</v>
      </c>
      <c r="D2659" s="114" t="s">
        <v>9709</v>
      </c>
      <c r="E2659" s="114" t="s">
        <v>9710</v>
      </c>
      <c r="F2659" s="115">
        <v>45808</v>
      </c>
      <c r="G2659" s="114" t="s">
        <v>1383</v>
      </c>
      <c r="H2659" s="116">
        <v>13345536</v>
      </c>
      <c r="I2659" s="116">
        <v>2669108</v>
      </c>
      <c r="J2659" s="116">
        <v>2802563</v>
      </c>
      <c r="K2659" s="116">
        <v>-133455</v>
      </c>
      <c r="L2659" s="116">
        <v>0</v>
      </c>
      <c r="M2659" s="116">
        <v>0</v>
      </c>
      <c r="N2659" s="116">
        <v>0</v>
      </c>
      <c r="O2659" s="116">
        <v>0</v>
      </c>
      <c r="P2659" s="120">
        <v>0</v>
      </c>
      <c r="Q2659" s="27" t="str">
        <f>IF(G2659="01 Jan 1900","Unregistered","Registered")</f>
        <v>Registered</v>
      </c>
      <c r="R2659" s="121">
        <f>I2659/H2659</f>
        <v>0.2000000599451382</v>
      </c>
      <c r="T2659" s="117">
        <f t="shared" si="179"/>
        <v>0</v>
      </c>
      <c r="U2659" s="117">
        <f t="shared" si="180"/>
        <v>-133455</v>
      </c>
    </row>
    <row r="2660" spans="1:29" x14ac:dyDescent="0.3">
      <c r="A2660" s="114">
        <v>10326</v>
      </c>
      <c r="B2660" s="114" t="s">
        <v>107</v>
      </c>
      <c r="C2660" s="114" t="s">
        <v>1484</v>
      </c>
      <c r="D2660" s="114" t="s">
        <v>9819</v>
      </c>
      <c r="E2660" s="114" t="s">
        <v>6802</v>
      </c>
      <c r="F2660" s="115">
        <v>45568</v>
      </c>
      <c r="G2660" s="114" t="s">
        <v>2476</v>
      </c>
      <c r="H2660" s="116">
        <v>7586964</v>
      </c>
      <c r="I2660" s="116">
        <v>379348</v>
      </c>
      <c r="J2660" s="116">
        <v>626870</v>
      </c>
      <c r="K2660" s="116">
        <v>-247522</v>
      </c>
      <c r="L2660" s="116">
        <v>0</v>
      </c>
      <c r="M2660" s="116">
        <v>0</v>
      </c>
      <c r="N2660" s="116">
        <v>0</v>
      </c>
      <c r="O2660" s="116">
        <v>0</v>
      </c>
      <c r="P2660" s="120">
        <v>0</v>
      </c>
      <c r="Q2660" s="27" t="str">
        <f>IF(G2660="01 Jan 1900","Unregistered","Registered")</f>
        <v>Registered</v>
      </c>
      <c r="R2660" s="121">
        <f>I2660/H2660</f>
        <v>4.9999973638994465E-2</v>
      </c>
      <c r="T2660" s="117">
        <f t="shared" si="179"/>
        <v>0</v>
      </c>
      <c r="U2660" s="117">
        <f t="shared" si="180"/>
        <v>-247522</v>
      </c>
    </row>
    <row r="2661" spans="1:29" x14ac:dyDescent="0.3">
      <c r="A2661" s="99">
        <v>10275</v>
      </c>
      <c r="B2661" s="99" t="s">
        <v>107</v>
      </c>
      <c r="C2661" s="99" t="s">
        <v>1484</v>
      </c>
      <c r="D2661" s="99" t="s">
        <v>9746</v>
      </c>
      <c r="E2661" s="99" t="s">
        <v>9747</v>
      </c>
      <c r="F2661" s="100">
        <v>46112</v>
      </c>
      <c r="G2661" s="99" t="s">
        <v>1898</v>
      </c>
      <c r="H2661" s="96">
        <v>13503571</v>
      </c>
      <c r="I2661" s="96">
        <v>0</v>
      </c>
      <c r="J2661" s="96">
        <v>150000</v>
      </c>
      <c r="K2661" s="96">
        <v>-150000</v>
      </c>
      <c r="L2661" s="96">
        <v>0</v>
      </c>
      <c r="M2661" s="96">
        <v>0</v>
      </c>
      <c r="N2661" s="96">
        <v>0</v>
      </c>
      <c r="O2661" s="96">
        <v>0</v>
      </c>
      <c r="P2661" s="122">
        <v>0</v>
      </c>
      <c r="Q2661" s="101" t="str">
        <f>IF(G2661="01 Jan 1900","Unregistered","Registered")</f>
        <v>Unregistered</v>
      </c>
      <c r="R2661" s="123"/>
      <c r="S2661" s="95"/>
      <c r="T2661" s="101"/>
      <c r="U2661" s="101"/>
      <c r="V2661" s="101"/>
      <c r="W2661" s="101"/>
      <c r="X2661" s="101"/>
      <c r="Y2661" s="101"/>
      <c r="Z2661" s="101"/>
      <c r="AA2661" s="101"/>
      <c r="AB2661" s="101"/>
      <c r="AC2661" s="101"/>
    </row>
    <row r="2662" spans="1:29" x14ac:dyDescent="0.3">
      <c r="A2662" s="99">
        <v>10546</v>
      </c>
      <c r="B2662" s="99" t="s">
        <v>107</v>
      </c>
      <c r="C2662" s="99" t="s">
        <v>1484</v>
      </c>
      <c r="D2662" s="99" t="s">
        <v>10143</v>
      </c>
      <c r="E2662" s="99" t="s">
        <v>10144</v>
      </c>
      <c r="F2662" s="100">
        <v>45867</v>
      </c>
      <c r="G2662" s="99" t="s">
        <v>1898</v>
      </c>
      <c r="H2662" s="96">
        <v>9243240</v>
      </c>
      <c r="I2662" s="96">
        <f>H2662*R2662</f>
        <v>4344322.8</v>
      </c>
      <c r="J2662" s="96">
        <v>2924324</v>
      </c>
      <c r="K2662" s="96">
        <f>I2662-J2662</f>
        <v>1419998.7999999998</v>
      </c>
      <c r="L2662" s="97">
        <f>IF(AND($S2662&gt;=0,$S2662&lt;=30),$K2662,0)</f>
        <v>0</v>
      </c>
      <c r="M2662" s="97">
        <f>IF(AND($S2662&gt;=31,$S2662&lt;=60),$K2662,0)</f>
        <v>0</v>
      </c>
      <c r="N2662" s="97">
        <f>IF(AND($S2662&gt;=61,$S2662&lt;=90),$K2662,0)</f>
        <v>0</v>
      </c>
      <c r="O2662" s="97">
        <f>IF(AND($S2662&gt;=91,$S2662&lt;=120),$K2662,0)</f>
        <v>0</v>
      </c>
      <c r="P2662" s="98">
        <f>IF($S2662&gt;120,$K2662,0)</f>
        <v>1419998.7999999998</v>
      </c>
      <c r="Q2662" s="101" t="str">
        <f>IF(G2662="01 Jan 1900","Unregistered","Registered")</f>
        <v>Unregistered</v>
      </c>
      <c r="R2662" s="123">
        <v>0.47</v>
      </c>
      <c r="S2662" s="95">
        <f>DATE(2026,4,30)-F2662</f>
        <v>275</v>
      </c>
      <c r="T2662" s="101"/>
      <c r="U2662" s="101"/>
      <c r="V2662" s="101"/>
      <c r="W2662" s="101"/>
      <c r="X2662" s="101"/>
      <c r="Y2662" s="101"/>
      <c r="Z2662" s="101"/>
      <c r="AA2662" s="101"/>
      <c r="AB2662" s="101"/>
      <c r="AC2662" s="101"/>
    </row>
    <row r="2663" spans="1:29" x14ac:dyDescent="0.3">
      <c r="A2663" s="99">
        <v>10303</v>
      </c>
      <c r="B2663" s="99" t="s">
        <v>291</v>
      </c>
      <c r="C2663" s="99" t="s">
        <v>2030</v>
      </c>
      <c r="D2663" s="99" t="s">
        <v>9788</v>
      </c>
      <c r="E2663" s="99" t="s">
        <v>9789</v>
      </c>
      <c r="F2663" s="100">
        <v>46112</v>
      </c>
      <c r="G2663" s="99" t="s">
        <v>1898</v>
      </c>
      <c r="H2663" s="96">
        <v>7369643</v>
      </c>
      <c r="I2663" s="96">
        <v>0</v>
      </c>
      <c r="J2663" s="96">
        <v>200000</v>
      </c>
      <c r="K2663" s="96">
        <v>-200000</v>
      </c>
      <c r="L2663" s="96">
        <v>0</v>
      </c>
      <c r="M2663" s="96">
        <v>0</v>
      </c>
      <c r="N2663" s="96">
        <v>0</v>
      </c>
      <c r="O2663" s="96">
        <v>0</v>
      </c>
      <c r="P2663" s="122">
        <v>0</v>
      </c>
      <c r="Q2663" s="101" t="str">
        <f>IF(G2663="01 Jan 1900","Unregistered","Registered")</f>
        <v>Unregistered</v>
      </c>
      <c r="R2663" s="123"/>
      <c r="S2663" s="95"/>
      <c r="T2663" s="101"/>
      <c r="U2663" s="101"/>
      <c r="V2663" s="101"/>
      <c r="W2663" s="101"/>
      <c r="X2663" s="101"/>
      <c r="Y2663" s="101"/>
      <c r="Z2663" s="101"/>
      <c r="AA2663" s="101"/>
      <c r="AB2663" s="101"/>
      <c r="AC2663" s="101"/>
    </row>
    <row r="2664" spans="1:29" x14ac:dyDescent="0.3">
      <c r="A2664" s="99">
        <v>10304</v>
      </c>
      <c r="B2664" s="99" t="s">
        <v>291</v>
      </c>
      <c r="C2664" s="99" t="s">
        <v>2030</v>
      </c>
      <c r="D2664" s="99" t="s">
        <v>9791</v>
      </c>
      <c r="E2664" s="99" t="s">
        <v>9792</v>
      </c>
      <c r="F2664" s="100">
        <v>46112</v>
      </c>
      <c r="G2664" s="99" t="s">
        <v>1898</v>
      </c>
      <c r="H2664" s="96">
        <v>7369643</v>
      </c>
      <c r="I2664" s="96">
        <v>0</v>
      </c>
      <c r="J2664" s="96">
        <v>200000</v>
      </c>
      <c r="K2664" s="96">
        <v>-200000</v>
      </c>
      <c r="L2664" s="96">
        <v>0</v>
      </c>
      <c r="M2664" s="96">
        <v>0</v>
      </c>
      <c r="N2664" s="96">
        <v>0</v>
      </c>
      <c r="O2664" s="96">
        <v>0</v>
      </c>
      <c r="P2664" s="122">
        <v>0</v>
      </c>
      <c r="Q2664" s="101" t="str">
        <f>IF(G2664="01 Jan 1900","Unregistered","Registered")</f>
        <v>Unregistered</v>
      </c>
      <c r="R2664" s="123"/>
      <c r="S2664" s="95"/>
      <c r="T2664" s="101"/>
      <c r="U2664" s="101"/>
      <c r="V2664" s="101"/>
      <c r="W2664" s="101"/>
      <c r="X2664" s="101"/>
      <c r="Y2664" s="101"/>
      <c r="Z2664" s="101"/>
      <c r="AA2664" s="101"/>
      <c r="AB2664" s="101"/>
      <c r="AC2664" s="101"/>
    </row>
    <row r="2665" spans="1:29" x14ac:dyDescent="0.3">
      <c r="A2665" s="114">
        <v>267</v>
      </c>
      <c r="B2665" s="114" t="s">
        <v>291</v>
      </c>
      <c r="C2665" s="114" t="s">
        <v>2030</v>
      </c>
      <c r="D2665" s="114" t="s">
        <v>2031</v>
      </c>
      <c r="E2665" s="114" t="s">
        <v>2032</v>
      </c>
      <c r="F2665" s="115">
        <v>46022</v>
      </c>
      <c r="G2665" s="114" t="s">
        <v>1583</v>
      </c>
      <c r="H2665" s="116">
        <v>7772321</v>
      </c>
      <c r="I2665" s="116">
        <v>2331696</v>
      </c>
      <c r="J2665" s="116">
        <v>100000</v>
      </c>
      <c r="K2665" s="116">
        <v>2231696</v>
      </c>
      <c r="L2665" s="116">
        <v>0</v>
      </c>
      <c r="M2665" s="116">
        <v>2231696</v>
      </c>
      <c r="N2665" s="116">
        <v>0</v>
      </c>
      <c r="O2665" s="116">
        <v>0</v>
      </c>
      <c r="P2665" s="120">
        <v>0</v>
      </c>
      <c r="Q2665" s="27" t="str">
        <f>IF(G2665="01 Jan 1900","Unregistered","Registered")</f>
        <v>Registered</v>
      </c>
      <c r="R2665" s="121">
        <f>I2665/H2665</f>
        <v>0.29999996140149127</v>
      </c>
      <c r="T2665" s="117">
        <f t="shared" ref="T2665:T2728" si="181">L2665+M2665+N2665+O2665+P2665</f>
        <v>2231696</v>
      </c>
      <c r="U2665" s="117">
        <f t="shared" ref="U2665:U2728" si="182">K2665-T2665</f>
        <v>0</v>
      </c>
    </row>
    <row r="2666" spans="1:29" x14ac:dyDescent="0.3">
      <c r="A2666" s="114">
        <v>363</v>
      </c>
      <c r="B2666" s="114" t="s">
        <v>291</v>
      </c>
      <c r="C2666" s="114" t="s">
        <v>2030</v>
      </c>
      <c r="D2666" s="114" t="s">
        <v>2253</v>
      </c>
      <c r="E2666" s="114" t="s">
        <v>2254</v>
      </c>
      <c r="F2666" s="115">
        <v>46022</v>
      </c>
      <c r="G2666" s="114" t="s">
        <v>1492</v>
      </c>
      <c r="H2666" s="116">
        <v>7460714</v>
      </c>
      <c r="I2666" s="116">
        <v>2238214</v>
      </c>
      <c r="J2666" s="116">
        <v>746071</v>
      </c>
      <c r="K2666" s="116">
        <v>1492143</v>
      </c>
      <c r="L2666" s="116">
        <v>1492143</v>
      </c>
      <c r="M2666" s="116">
        <v>0</v>
      </c>
      <c r="N2666" s="116">
        <v>0</v>
      </c>
      <c r="O2666" s="116">
        <v>0</v>
      </c>
      <c r="P2666" s="120">
        <v>0</v>
      </c>
      <c r="Q2666" s="27" t="str">
        <f>IF(G2666="01 Jan 1900","Unregistered","Registered")</f>
        <v>Registered</v>
      </c>
      <c r="R2666" s="121">
        <f>I2666/H2666</f>
        <v>0.29999997319291427</v>
      </c>
      <c r="T2666" s="117">
        <f t="shared" si="181"/>
        <v>1492143</v>
      </c>
      <c r="U2666" s="117">
        <f t="shared" si="182"/>
        <v>0</v>
      </c>
    </row>
    <row r="2667" spans="1:29" x14ac:dyDescent="0.3">
      <c r="A2667" s="114">
        <v>364</v>
      </c>
      <c r="B2667" s="114" t="s">
        <v>291</v>
      </c>
      <c r="C2667" s="114" t="s">
        <v>2030</v>
      </c>
      <c r="D2667" s="114" t="s">
        <v>2255</v>
      </c>
      <c r="E2667" s="114" t="s">
        <v>2256</v>
      </c>
      <c r="F2667" s="115">
        <v>46022</v>
      </c>
      <c r="G2667" s="114" t="s">
        <v>1875</v>
      </c>
      <c r="H2667" s="116">
        <v>7437838</v>
      </c>
      <c r="I2667" s="116">
        <v>2231352</v>
      </c>
      <c r="J2667" s="116">
        <v>743783.8</v>
      </c>
      <c r="K2667" s="116">
        <v>1487568.2</v>
      </c>
      <c r="L2667" s="116">
        <v>0</v>
      </c>
      <c r="M2667" s="116">
        <v>1487568.2</v>
      </c>
      <c r="N2667" s="116">
        <v>0</v>
      </c>
      <c r="O2667" s="116">
        <v>0</v>
      </c>
      <c r="P2667" s="120">
        <v>0</v>
      </c>
      <c r="Q2667" s="27" t="str">
        <f>IF(G2667="01 Jan 1900","Unregistered","Registered")</f>
        <v>Registered</v>
      </c>
      <c r="R2667" s="121">
        <f>I2667/H2667</f>
        <v>0.3000000806686029</v>
      </c>
      <c r="T2667" s="117">
        <f t="shared" si="181"/>
        <v>1487568.2</v>
      </c>
      <c r="U2667" s="117">
        <f t="shared" si="182"/>
        <v>0</v>
      </c>
    </row>
    <row r="2668" spans="1:29" x14ac:dyDescent="0.3">
      <c r="A2668" s="114">
        <v>7695</v>
      </c>
      <c r="B2668" s="114" t="s">
        <v>291</v>
      </c>
      <c r="C2668" s="114" t="s">
        <v>2030</v>
      </c>
      <c r="D2668" s="114" t="s">
        <v>8308</v>
      </c>
      <c r="E2668" s="114" t="s">
        <v>8309</v>
      </c>
      <c r="F2668" s="115">
        <v>46079</v>
      </c>
      <c r="G2668" s="114" t="s">
        <v>1875</v>
      </c>
      <c r="H2668" s="116">
        <v>7309800</v>
      </c>
      <c r="I2668" s="116">
        <v>2192940</v>
      </c>
      <c r="J2668" s="116">
        <v>2192940</v>
      </c>
      <c r="K2668" s="116">
        <v>0</v>
      </c>
      <c r="L2668" s="116">
        <v>0</v>
      </c>
      <c r="M2668" s="116">
        <v>0</v>
      </c>
      <c r="N2668" s="116">
        <v>0</v>
      </c>
      <c r="O2668" s="116">
        <v>0</v>
      </c>
      <c r="P2668" s="120">
        <v>0</v>
      </c>
      <c r="Q2668" s="27" t="str">
        <f>IF(G2668="01 Jan 1900","Unregistered","Registered")</f>
        <v>Registered</v>
      </c>
      <c r="R2668" s="121">
        <f>I2668/H2668</f>
        <v>0.3</v>
      </c>
      <c r="T2668" s="117">
        <f t="shared" si="181"/>
        <v>0</v>
      </c>
      <c r="U2668" s="117">
        <f t="shared" si="182"/>
        <v>0</v>
      </c>
    </row>
    <row r="2669" spans="1:29" x14ac:dyDescent="0.3">
      <c r="A2669" s="114">
        <v>7696</v>
      </c>
      <c r="B2669" s="114" t="s">
        <v>291</v>
      </c>
      <c r="C2669" s="114" t="s">
        <v>2030</v>
      </c>
      <c r="D2669" s="114" t="s">
        <v>8310</v>
      </c>
      <c r="E2669" s="114" t="s">
        <v>8311</v>
      </c>
      <c r="F2669" s="115">
        <v>45869</v>
      </c>
      <c r="G2669" s="114" t="s">
        <v>1813</v>
      </c>
      <c r="H2669" s="116">
        <v>6858000</v>
      </c>
      <c r="I2669" s="116">
        <v>2057400</v>
      </c>
      <c r="J2669" s="116">
        <v>2057400</v>
      </c>
      <c r="K2669" s="116">
        <v>0</v>
      </c>
      <c r="L2669" s="116">
        <v>0</v>
      </c>
      <c r="M2669" s="116">
        <v>0</v>
      </c>
      <c r="N2669" s="116">
        <v>0</v>
      </c>
      <c r="O2669" s="116">
        <v>0</v>
      </c>
      <c r="P2669" s="120">
        <v>0</v>
      </c>
      <c r="Q2669" s="27" t="str">
        <f>IF(G2669="01 Jan 1900","Unregistered","Registered")</f>
        <v>Registered</v>
      </c>
      <c r="R2669" s="121">
        <f>I2669/H2669</f>
        <v>0.3</v>
      </c>
      <c r="T2669" s="117">
        <f t="shared" si="181"/>
        <v>0</v>
      </c>
      <c r="U2669" s="117">
        <f t="shared" si="182"/>
        <v>0</v>
      </c>
    </row>
    <row r="2670" spans="1:29" x14ac:dyDescent="0.3">
      <c r="A2670" s="114">
        <v>7697</v>
      </c>
      <c r="B2670" s="114" t="s">
        <v>291</v>
      </c>
      <c r="C2670" s="114" t="s">
        <v>2030</v>
      </c>
      <c r="D2670" s="114" t="s">
        <v>8312</v>
      </c>
      <c r="E2670" s="114" t="s">
        <v>8313</v>
      </c>
      <c r="F2670" s="115">
        <v>45868</v>
      </c>
      <c r="G2670" s="114" t="s">
        <v>1656</v>
      </c>
      <c r="H2670" s="116">
        <v>7458929</v>
      </c>
      <c r="I2670" s="116">
        <v>2237679</v>
      </c>
      <c r="J2670" s="116">
        <v>2237679</v>
      </c>
      <c r="K2670" s="116">
        <v>0</v>
      </c>
      <c r="L2670" s="116">
        <v>0</v>
      </c>
      <c r="M2670" s="116">
        <v>0</v>
      </c>
      <c r="N2670" s="116">
        <v>0</v>
      </c>
      <c r="O2670" s="116">
        <v>0</v>
      </c>
      <c r="P2670" s="120">
        <v>0</v>
      </c>
      <c r="Q2670" s="27" t="str">
        <f>IF(G2670="01 Jan 1900","Unregistered","Registered")</f>
        <v>Registered</v>
      </c>
      <c r="R2670" s="121">
        <f>I2670/H2670</f>
        <v>0.30000004022025145</v>
      </c>
      <c r="T2670" s="117">
        <f t="shared" si="181"/>
        <v>0</v>
      </c>
      <c r="U2670" s="117">
        <f t="shared" si="182"/>
        <v>0</v>
      </c>
    </row>
    <row r="2671" spans="1:29" x14ac:dyDescent="0.3">
      <c r="A2671" s="114">
        <v>7698</v>
      </c>
      <c r="B2671" s="114" t="s">
        <v>291</v>
      </c>
      <c r="C2671" s="114" t="s">
        <v>2030</v>
      </c>
      <c r="D2671" s="114" t="s">
        <v>8314</v>
      </c>
      <c r="E2671" s="114" t="s">
        <v>8315</v>
      </c>
      <c r="F2671" s="115">
        <v>45853</v>
      </c>
      <c r="G2671" s="114" t="s">
        <v>3673</v>
      </c>
      <c r="H2671" s="116">
        <v>7167568</v>
      </c>
      <c r="I2671" s="116">
        <v>2150271</v>
      </c>
      <c r="J2671" s="116">
        <v>2150271</v>
      </c>
      <c r="K2671" s="116">
        <v>0</v>
      </c>
      <c r="L2671" s="116">
        <v>0</v>
      </c>
      <c r="M2671" s="116">
        <v>0</v>
      </c>
      <c r="N2671" s="116">
        <v>0</v>
      </c>
      <c r="O2671" s="116">
        <v>0</v>
      </c>
      <c r="P2671" s="120">
        <v>0</v>
      </c>
      <c r="Q2671" s="27" t="str">
        <f>IF(G2671="01 Jan 1900","Unregistered","Registered")</f>
        <v>Registered</v>
      </c>
      <c r="R2671" s="121">
        <f>I2671/H2671</f>
        <v>0.30000008371040221</v>
      </c>
      <c r="T2671" s="117">
        <f t="shared" si="181"/>
        <v>0</v>
      </c>
      <c r="U2671" s="117">
        <f t="shared" si="182"/>
        <v>0</v>
      </c>
    </row>
    <row r="2672" spans="1:29" x14ac:dyDescent="0.3">
      <c r="A2672" s="114">
        <v>7699</v>
      </c>
      <c r="B2672" s="114" t="s">
        <v>291</v>
      </c>
      <c r="C2672" s="114" t="s">
        <v>2030</v>
      </c>
      <c r="D2672" s="114" t="s">
        <v>8316</v>
      </c>
      <c r="E2672" s="114" t="s">
        <v>8317</v>
      </c>
      <c r="F2672" s="115">
        <v>45899</v>
      </c>
      <c r="G2672" s="114" t="s">
        <v>8318</v>
      </c>
      <c r="H2672" s="116">
        <v>7460714</v>
      </c>
      <c r="I2672" s="116">
        <v>2238214</v>
      </c>
      <c r="J2672" s="116">
        <v>2238214</v>
      </c>
      <c r="K2672" s="116">
        <v>0</v>
      </c>
      <c r="L2672" s="116">
        <v>0</v>
      </c>
      <c r="M2672" s="116">
        <v>0</v>
      </c>
      <c r="N2672" s="116">
        <v>0</v>
      </c>
      <c r="O2672" s="116">
        <v>0</v>
      </c>
      <c r="P2672" s="120">
        <v>0</v>
      </c>
      <c r="Q2672" s="27" t="str">
        <f>IF(G2672="01 Jan 1900","Unregistered","Registered")</f>
        <v>Registered</v>
      </c>
      <c r="R2672" s="121">
        <f>I2672/H2672</f>
        <v>0.29999997319291427</v>
      </c>
      <c r="T2672" s="117">
        <f t="shared" si="181"/>
        <v>0</v>
      </c>
      <c r="U2672" s="117">
        <f t="shared" si="182"/>
        <v>0</v>
      </c>
    </row>
    <row r="2673" spans="1:21" x14ac:dyDescent="0.3">
      <c r="A2673" s="114">
        <v>7700</v>
      </c>
      <c r="B2673" s="114" t="s">
        <v>291</v>
      </c>
      <c r="C2673" s="114" t="s">
        <v>2030</v>
      </c>
      <c r="D2673" s="114" t="s">
        <v>8319</v>
      </c>
      <c r="E2673" s="114" t="s">
        <v>8320</v>
      </c>
      <c r="F2673" s="115">
        <v>45869</v>
      </c>
      <c r="G2673" s="114" t="s">
        <v>1656</v>
      </c>
      <c r="H2673" s="116">
        <v>7159140</v>
      </c>
      <c r="I2673" s="116">
        <v>2147742</v>
      </c>
      <c r="J2673" s="116">
        <v>2147742</v>
      </c>
      <c r="K2673" s="116">
        <v>0</v>
      </c>
      <c r="L2673" s="116">
        <v>0</v>
      </c>
      <c r="M2673" s="116">
        <v>0</v>
      </c>
      <c r="N2673" s="116">
        <v>0</v>
      </c>
      <c r="O2673" s="116">
        <v>0</v>
      </c>
      <c r="P2673" s="120">
        <v>0</v>
      </c>
      <c r="Q2673" s="27" t="str">
        <f>IF(G2673="01 Jan 1900","Unregistered","Registered")</f>
        <v>Registered</v>
      </c>
      <c r="R2673" s="121">
        <f>I2673/H2673</f>
        <v>0.3</v>
      </c>
      <c r="T2673" s="117">
        <f t="shared" si="181"/>
        <v>0</v>
      </c>
      <c r="U2673" s="117">
        <f t="shared" si="182"/>
        <v>0</v>
      </c>
    </row>
    <row r="2674" spans="1:21" x14ac:dyDescent="0.3">
      <c r="A2674" s="114">
        <v>10110</v>
      </c>
      <c r="B2674" s="114" t="s">
        <v>291</v>
      </c>
      <c r="C2674" s="114" t="s">
        <v>2030</v>
      </c>
      <c r="D2674" s="114" t="s">
        <v>9474</v>
      </c>
      <c r="E2674" s="114" t="s">
        <v>9475</v>
      </c>
      <c r="F2674" s="115">
        <v>45869</v>
      </c>
      <c r="G2674" s="114" t="s">
        <v>7838</v>
      </c>
      <c r="H2674" s="116">
        <v>6858000</v>
      </c>
      <c r="I2674" s="116">
        <v>2057400</v>
      </c>
      <c r="J2674" s="116">
        <v>2104380</v>
      </c>
      <c r="K2674" s="116">
        <v>-46980</v>
      </c>
      <c r="L2674" s="116">
        <v>0</v>
      </c>
      <c r="M2674" s="116">
        <v>0</v>
      </c>
      <c r="N2674" s="116">
        <v>0</v>
      </c>
      <c r="O2674" s="116">
        <v>0</v>
      </c>
      <c r="P2674" s="120">
        <v>0</v>
      </c>
      <c r="Q2674" s="27" t="str">
        <f>IF(G2674="01 Jan 1900","Unregistered","Registered")</f>
        <v>Registered</v>
      </c>
      <c r="R2674" s="121">
        <f>I2674/H2674</f>
        <v>0.3</v>
      </c>
      <c r="T2674" s="117">
        <f t="shared" si="181"/>
        <v>0</v>
      </c>
      <c r="U2674" s="117">
        <f t="shared" si="182"/>
        <v>-46980</v>
      </c>
    </row>
    <row r="2675" spans="1:21" x14ac:dyDescent="0.3">
      <c r="A2675" s="114">
        <v>10133</v>
      </c>
      <c r="B2675" s="114" t="s">
        <v>291</v>
      </c>
      <c r="C2675" s="114" t="s">
        <v>2030</v>
      </c>
      <c r="D2675" s="114" t="s">
        <v>9494</v>
      </c>
      <c r="E2675" s="114" t="s">
        <v>9495</v>
      </c>
      <c r="F2675" s="115">
        <v>45868</v>
      </c>
      <c r="G2675" s="114" t="s">
        <v>9496</v>
      </c>
      <c r="H2675" s="116">
        <v>7600950</v>
      </c>
      <c r="I2675" s="116">
        <v>2280285</v>
      </c>
      <c r="J2675" s="116">
        <v>2356295</v>
      </c>
      <c r="K2675" s="116">
        <v>-76010</v>
      </c>
      <c r="L2675" s="116">
        <v>0</v>
      </c>
      <c r="M2675" s="116">
        <v>0</v>
      </c>
      <c r="N2675" s="116">
        <v>0</v>
      </c>
      <c r="O2675" s="116">
        <v>0</v>
      </c>
      <c r="P2675" s="120">
        <v>0</v>
      </c>
      <c r="Q2675" s="27" t="str">
        <f>IF(G2675="01 Jan 1900","Unregistered","Registered")</f>
        <v>Registered</v>
      </c>
      <c r="R2675" s="121">
        <f>I2675/H2675</f>
        <v>0.3</v>
      </c>
      <c r="T2675" s="117">
        <f t="shared" si="181"/>
        <v>0</v>
      </c>
      <c r="U2675" s="117">
        <f t="shared" si="182"/>
        <v>-76010</v>
      </c>
    </row>
    <row r="2676" spans="1:21" x14ac:dyDescent="0.3">
      <c r="A2676" s="114">
        <v>10134</v>
      </c>
      <c r="B2676" s="114" t="s">
        <v>291</v>
      </c>
      <c r="C2676" s="114" t="s">
        <v>2030</v>
      </c>
      <c r="D2676" s="114" t="s">
        <v>9497</v>
      </c>
      <c r="E2676" s="114" t="s">
        <v>9498</v>
      </c>
      <c r="F2676" s="115">
        <v>45899</v>
      </c>
      <c r="G2676" s="114" t="s">
        <v>7838</v>
      </c>
      <c r="H2676" s="116">
        <v>7673214</v>
      </c>
      <c r="I2676" s="116">
        <v>2301964</v>
      </c>
      <c r="J2676" s="116">
        <v>2378696</v>
      </c>
      <c r="K2676" s="116">
        <v>-76732</v>
      </c>
      <c r="L2676" s="116">
        <v>0</v>
      </c>
      <c r="M2676" s="116">
        <v>0</v>
      </c>
      <c r="N2676" s="116">
        <v>0</v>
      </c>
      <c r="O2676" s="116">
        <v>0</v>
      </c>
      <c r="P2676" s="120">
        <v>0</v>
      </c>
      <c r="Q2676" s="27" t="str">
        <f>IF(G2676="01 Jan 1900","Unregistered","Registered")</f>
        <v>Registered</v>
      </c>
      <c r="R2676" s="121">
        <f>I2676/H2676</f>
        <v>0.29999997393530276</v>
      </c>
      <c r="T2676" s="117">
        <f t="shared" si="181"/>
        <v>0</v>
      </c>
      <c r="U2676" s="117">
        <f t="shared" si="182"/>
        <v>-76732</v>
      </c>
    </row>
    <row r="2677" spans="1:21" x14ac:dyDescent="0.3">
      <c r="A2677" s="114">
        <v>10411</v>
      </c>
      <c r="B2677" s="114" t="s">
        <v>291</v>
      </c>
      <c r="C2677" s="114" t="s">
        <v>2030</v>
      </c>
      <c r="D2677" s="114" t="s">
        <v>9952</v>
      </c>
      <c r="E2677" s="114" t="s">
        <v>9953</v>
      </c>
      <c r="F2677" s="115">
        <v>46013</v>
      </c>
      <c r="G2677" s="114" t="s">
        <v>3118</v>
      </c>
      <c r="H2677" s="116">
        <v>7421400</v>
      </c>
      <c r="I2677" s="116">
        <v>2226420</v>
      </c>
      <c r="J2677" s="116">
        <v>2842140</v>
      </c>
      <c r="K2677" s="116">
        <v>-615720</v>
      </c>
      <c r="L2677" s="116">
        <v>0</v>
      </c>
      <c r="M2677" s="116">
        <v>0</v>
      </c>
      <c r="N2677" s="116">
        <v>0</v>
      </c>
      <c r="O2677" s="116">
        <v>0</v>
      </c>
      <c r="P2677" s="120">
        <v>0</v>
      </c>
      <c r="Q2677" s="27" t="str">
        <f>IF(G2677="01 Jan 1900","Unregistered","Registered")</f>
        <v>Registered</v>
      </c>
      <c r="R2677" s="121">
        <f>I2677/H2677</f>
        <v>0.3</v>
      </c>
      <c r="T2677" s="117">
        <f t="shared" si="181"/>
        <v>0</v>
      </c>
      <c r="U2677" s="117">
        <f t="shared" si="182"/>
        <v>-615720</v>
      </c>
    </row>
    <row r="2678" spans="1:21" x14ac:dyDescent="0.3">
      <c r="A2678" s="114">
        <v>34</v>
      </c>
      <c r="B2678" s="114" t="s">
        <v>130</v>
      </c>
      <c r="C2678" s="114" t="s">
        <v>22</v>
      </c>
      <c r="D2678" s="114" t="s">
        <v>1435</v>
      </c>
      <c r="E2678" s="114" t="s">
        <v>1436</v>
      </c>
      <c r="F2678" s="115">
        <v>45657</v>
      </c>
      <c r="G2678" s="114" t="s">
        <v>1437</v>
      </c>
      <c r="H2678" s="116">
        <v>12909894</v>
      </c>
      <c r="I2678" s="116">
        <v>10973413</v>
      </c>
      <c r="J2678" s="116">
        <v>1170000</v>
      </c>
      <c r="K2678" s="116">
        <v>9803413</v>
      </c>
      <c r="L2678" s="116">
        <v>0</v>
      </c>
      <c r="M2678" s="116">
        <v>1032792</v>
      </c>
      <c r="N2678" s="116">
        <v>0</v>
      </c>
      <c r="O2678" s="116">
        <v>0</v>
      </c>
      <c r="P2678" s="120">
        <v>8770621</v>
      </c>
      <c r="Q2678" s="27" t="str">
        <f>IF(G2678="01 Jan 1900","Unregistered","Registered")</f>
        <v>Registered</v>
      </c>
      <c r="R2678" s="121">
        <f>I2678/H2678</f>
        <v>0.85000024012590658</v>
      </c>
      <c r="T2678" s="117">
        <f t="shared" si="181"/>
        <v>9803413</v>
      </c>
      <c r="U2678" s="117">
        <f t="shared" si="182"/>
        <v>0</v>
      </c>
    </row>
    <row r="2679" spans="1:21" x14ac:dyDescent="0.3">
      <c r="A2679" s="114">
        <v>176</v>
      </c>
      <c r="B2679" s="114" t="s">
        <v>130</v>
      </c>
      <c r="C2679" s="114" t="s">
        <v>22</v>
      </c>
      <c r="D2679" s="114" t="s">
        <v>1805</v>
      </c>
      <c r="E2679" s="114" t="s">
        <v>1806</v>
      </c>
      <c r="F2679" s="115">
        <v>44957</v>
      </c>
      <c r="G2679" s="114" t="s">
        <v>1807</v>
      </c>
      <c r="H2679" s="116">
        <v>11123598</v>
      </c>
      <c r="I2679" s="116">
        <v>9455058</v>
      </c>
      <c r="J2679" s="116">
        <v>6037080</v>
      </c>
      <c r="K2679" s="116">
        <v>3417978</v>
      </c>
      <c r="L2679" s="116">
        <v>0</v>
      </c>
      <c r="M2679" s="116">
        <v>556180</v>
      </c>
      <c r="N2679" s="116">
        <v>0</v>
      </c>
      <c r="O2679" s="116">
        <v>0</v>
      </c>
      <c r="P2679" s="120">
        <v>2861798</v>
      </c>
      <c r="Q2679" s="27" t="str">
        <f>IF(G2679="01 Jan 1900","Unregistered","Registered")</f>
        <v>Registered</v>
      </c>
      <c r="R2679" s="121">
        <f>I2679/H2679</f>
        <v>0.84999997303030905</v>
      </c>
      <c r="T2679" s="117">
        <f t="shared" si="181"/>
        <v>3417978</v>
      </c>
      <c r="U2679" s="117">
        <f t="shared" si="182"/>
        <v>0</v>
      </c>
    </row>
    <row r="2680" spans="1:21" x14ac:dyDescent="0.3">
      <c r="A2680" s="114">
        <v>273</v>
      </c>
      <c r="B2680" s="114" t="s">
        <v>130</v>
      </c>
      <c r="C2680" s="114" t="s">
        <v>22</v>
      </c>
      <c r="D2680" s="114" t="s">
        <v>2045</v>
      </c>
      <c r="E2680" s="114" t="s">
        <v>2046</v>
      </c>
      <c r="F2680" s="115">
        <v>45107</v>
      </c>
      <c r="G2680" s="114" t="s">
        <v>2047</v>
      </c>
      <c r="H2680" s="116">
        <v>11376600</v>
      </c>
      <c r="I2680" s="116">
        <v>9101280</v>
      </c>
      <c r="J2680" s="116">
        <v>6939726</v>
      </c>
      <c r="K2680" s="116">
        <v>2161554</v>
      </c>
      <c r="L2680" s="116">
        <v>0</v>
      </c>
      <c r="M2680" s="116">
        <v>0</v>
      </c>
      <c r="N2680" s="116">
        <v>0</v>
      </c>
      <c r="O2680" s="116">
        <v>0</v>
      </c>
      <c r="P2680" s="120">
        <v>2161554</v>
      </c>
      <c r="Q2680" s="27" t="str">
        <f>IF(G2680="01 Jan 1900","Unregistered","Registered")</f>
        <v>Registered</v>
      </c>
      <c r="R2680" s="121">
        <f>I2680/H2680</f>
        <v>0.8</v>
      </c>
      <c r="T2680" s="117">
        <f t="shared" si="181"/>
        <v>2161554</v>
      </c>
      <c r="U2680" s="117">
        <f t="shared" si="182"/>
        <v>0</v>
      </c>
    </row>
    <row r="2681" spans="1:21" x14ac:dyDescent="0.3">
      <c r="A2681" s="114">
        <v>446</v>
      </c>
      <c r="B2681" s="114" t="s">
        <v>130</v>
      </c>
      <c r="C2681" s="114" t="s">
        <v>22</v>
      </c>
      <c r="D2681" s="114" t="s">
        <v>2431</v>
      </c>
      <c r="E2681" s="114" t="s">
        <v>2432</v>
      </c>
      <c r="F2681" s="115">
        <v>45193</v>
      </c>
      <c r="G2681" s="114" t="s">
        <v>2060</v>
      </c>
      <c r="H2681" s="116">
        <v>8001033</v>
      </c>
      <c r="I2681" s="116">
        <v>7200932</v>
      </c>
      <c r="J2681" s="116">
        <v>6135639.0300000003</v>
      </c>
      <c r="K2681" s="116">
        <v>1065292.97</v>
      </c>
      <c r="L2681" s="116">
        <v>0</v>
      </c>
      <c r="M2681" s="116">
        <v>800104</v>
      </c>
      <c r="N2681" s="116">
        <v>0</v>
      </c>
      <c r="O2681" s="116">
        <v>0</v>
      </c>
      <c r="P2681" s="120">
        <v>265188.96999999997</v>
      </c>
      <c r="Q2681" s="27" t="str">
        <f>IF(G2681="01 Jan 1900","Unregistered","Registered")</f>
        <v>Registered</v>
      </c>
      <c r="R2681" s="121">
        <f>I2681/H2681</f>
        <v>0.90000028746288141</v>
      </c>
      <c r="T2681" s="117">
        <f t="shared" si="181"/>
        <v>1065292.97</v>
      </c>
      <c r="U2681" s="117">
        <f t="shared" si="182"/>
        <v>0</v>
      </c>
    </row>
    <row r="2682" spans="1:21" x14ac:dyDescent="0.3">
      <c r="A2682" s="114">
        <v>493</v>
      </c>
      <c r="B2682" s="114" t="s">
        <v>130</v>
      </c>
      <c r="C2682" s="114" t="s">
        <v>22</v>
      </c>
      <c r="D2682" s="114" t="s">
        <v>2549</v>
      </c>
      <c r="E2682" s="114" t="s">
        <v>2271</v>
      </c>
      <c r="F2682" s="115">
        <v>46080</v>
      </c>
      <c r="G2682" s="114" t="s">
        <v>1907</v>
      </c>
      <c r="H2682" s="116">
        <v>10000000</v>
      </c>
      <c r="I2682" s="116">
        <v>8000000</v>
      </c>
      <c r="J2682" s="116">
        <v>7100000</v>
      </c>
      <c r="K2682" s="116">
        <v>900000</v>
      </c>
      <c r="L2682" s="116">
        <v>0</v>
      </c>
      <c r="M2682" s="116">
        <v>900000</v>
      </c>
      <c r="N2682" s="116">
        <v>0</v>
      </c>
      <c r="O2682" s="116">
        <v>0</v>
      </c>
      <c r="P2682" s="120">
        <v>0</v>
      </c>
      <c r="Q2682" s="27" t="str">
        <f>IF(G2682="01 Jan 1900","Unregistered","Registered")</f>
        <v>Registered</v>
      </c>
      <c r="R2682" s="121">
        <f>I2682/H2682</f>
        <v>0.8</v>
      </c>
      <c r="T2682" s="117">
        <f t="shared" si="181"/>
        <v>900000</v>
      </c>
      <c r="U2682" s="117">
        <f t="shared" si="182"/>
        <v>0</v>
      </c>
    </row>
    <row r="2683" spans="1:21" x14ac:dyDescent="0.3">
      <c r="A2683" s="114">
        <v>501</v>
      </c>
      <c r="B2683" s="114" t="s">
        <v>130</v>
      </c>
      <c r="C2683" s="114" t="s">
        <v>22</v>
      </c>
      <c r="D2683" s="114" t="s">
        <v>2564</v>
      </c>
      <c r="E2683" s="114" t="s">
        <v>2565</v>
      </c>
      <c r="F2683" s="115">
        <v>45535</v>
      </c>
      <c r="G2683" s="114" t="s">
        <v>2227</v>
      </c>
      <c r="H2683" s="116">
        <v>8914800</v>
      </c>
      <c r="I2683" s="116">
        <v>7577580</v>
      </c>
      <c r="J2683" s="116">
        <v>6686100</v>
      </c>
      <c r="K2683" s="116">
        <v>891480</v>
      </c>
      <c r="L2683" s="116">
        <v>0</v>
      </c>
      <c r="M2683" s="116">
        <v>891480</v>
      </c>
      <c r="N2683" s="116">
        <v>0</v>
      </c>
      <c r="O2683" s="116">
        <v>0</v>
      </c>
      <c r="P2683" s="120">
        <v>0</v>
      </c>
      <c r="Q2683" s="27" t="str">
        <f>IF(G2683="01 Jan 1900","Unregistered","Registered")</f>
        <v>Registered</v>
      </c>
      <c r="R2683" s="121">
        <f>I2683/H2683</f>
        <v>0.85</v>
      </c>
      <c r="T2683" s="117">
        <f t="shared" si="181"/>
        <v>891480</v>
      </c>
      <c r="U2683" s="117">
        <f t="shared" si="182"/>
        <v>0</v>
      </c>
    </row>
    <row r="2684" spans="1:21" x14ac:dyDescent="0.3">
      <c r="A2684" s="114">
        <v>502</v>
      </c>
      <c r="B2684" s="114" t="s">
        <v>130</v>
      </c>
      <c r="C2684" s="114" t="s">
        <v>22</v>
      </c>
      <c r="D2684" s="114" t="s">
        <v>2566</v>
      </c>
      <c r="E2684" s="114" t="s">
        <v>2565</v>
      </c>
      <c r="F2684" s="115">
        <v>45535</v>
      </c>
      <c r="G2684" s="114" t="s">
        <v>2227</v>
      </c>
      <c r="H2684" s="116">
        <v>8914800</v>
      </c>
      <c r="I2684" s="116">
        <v>8023320</v>
      </c>
      <c r="J2684" s="116">
        <v>7131840</v>
      </c>
      <c r="K2684" s="116">
        <v>891480</v>
      </c>
      <c r="L2684" s="116">
        <v>0</v>
      </c>
      <c r="M2684" s="116">
        <v>891480</v>
      </c>
      <c r="N2684" s="116">
        <v>0</v>
      </c>
      <c r="O2684" s="116">
        <v>0</v>
      </c>
      <c r="P2684" s="120">
        <v>0</v>
      </c>
      <c r="Q2684" s="27" t="str">
        <f>IF(G2684="01 Jan 1900","Unregistered","Registered")</f>
        <v>Registered</v>
      </c>
      <c r="R2684" s="121">
        <f>I2684/H2684</f>
        <v>0.9</v>
      </c>
      <c r="T2684" s="117">
        <f t="shared" si="181"/>
        <v>891480</v>
      </c>
      <c r="U2684" s="117">
        <f t="shared" si="182"/>
        <v>0</v>
      </c>
    </row>
    <row r="2685" spans="1:21" x14ac:dyDescent="0.3">
      <c r="A2685" s="114">
        <v>554</v>
      </c>
      <c r="B2685" s="114" t="s">
        <v>130</v>
      </c>
      <c r="C2685" s="114" t="s">
        <v>22</v>
      </c>
      <c r="D2685" s="114" t="s">
        <v>2699</v>
      </c>
      <c r="E2685" s="114" t="s">
        <v>2700</v>
      </c>
      <c r="F2685" s="115">
        <v>45199</v>
      </c>
      <c r="G2685" s="114" t="s">
        <v>2604</v>
      </c>
      <c r="H2685" s="116">
        <v>7998687</v>
      </c>
      <c r="I2685" s="116">
        <v>7198817</v>
      </c>
      <c r="J2685" s="116">
        <v>6398854.8700000001</v>
      </c>
      <c r="K2685" s="116">
        <v>799962.13</v>
      </c>
      <c r="L2685" s="116">
        <v>0</v>
      </c>
      <c r="M2685" s="116">
        <v>799868</v>
      </c>
      <c r="N2685" s="116">
        <v>0</v>
      </c>
      <c r="O2685" s="116">
        <v>0</v>
      </c>
      <c r="P2685" s="120">
        <v>94.13</v>
      </c>
      <c r="Q2685" s="27" t="str">
        <f>IF(G2685="01 Jan 1900","Unregistered","Registered")</f>
        <v>Registered</v>
      </c>
      <c r="R2685" s="121">
        <f>I2685/H2685</f>
        <v>0.89999983747332535</v>
      </c>
      <c r="T2685" s="117">
        <f t="shared" si="181"/>
        <v>799962.13</v>
      </c>
      <c r="U2685" s="117">
        <f t="shared" si="182"/>
        <v>0</v>
      </c>
    </row>
    <row r="2686" spans="1:21" x14ac:dyDescent="0.3">
      <c r="A2686" s="114">
        <v>559</v>
      </c>
      <c r="B2686" s="114" t="s">
        <v>130</v>
      </c>
      <c r="C2686" s="114" t="s">
        <v>22</v>
      </c>
      <c r="D2686" s="114" t="s">
        <v>2712</v>
      </c>
      <c r="E2686" s="114" t="s">
        <v>2713</v>
      </c>
      <c r="F2686" s="115">
        <v>45130</v>
      </c>
      <c r="G2686" s="114" t="s">
        <v>2714</v>
      </c>
      <c r="H2686" s="116">
        <v>7954113</v>
      </c>
      <c r="I2686" s="116">
        <v>7158701</v>
      </c>
      <c r="J2686" s="116">
        <v>6363288</v>
      </c>
      <c r="K2686" s="116">
        <v>795413</v>
      </c>
      <c r="L2686" s="116">
        <v>0</v>
      </c>
      <c r="M2686" s="116">
        <v>795412</v>
      </c>
      <c r="N2686" s="116">
        <v>0</v>
      </c>
      <c r="O2686" s="116">
        <v>0</v>
      </c>
      <c r="P2686" s="120">
        <v>1</v>
      </c>
      <c r="Q2686" s="27" t="str">
        <f>IF(G2686="01 Jan 1900","Unregistered","Registered")</f>
        <v>Registered</v>
      </c>
      <c r="R2686" s="121">
        <f>I2686/H2686</f>
        <v>0.89999991199521556</v>
      </c>
      <c r="T2686" s="117">
        <f t="shared" si="181"/>
        <v>795413</v>
      </c>
      <c r="U2686" s="117">
        <f t="shared" si="182"/>
        <v>0</v>
      </c>
    </row>
    <row r="2687" spans="1:21" x14ac:dyDescent="0.3">
      <c r="A2687" s="114">
        <v>561</v>
      </c>
      <c r="B2687" s="114" t="s">
        <v>130</v>
      </c>
      <c r="C2687" s="114" t="s">
        <v>22</v>
      </c>
      <c r="D2687" s="114" t="s">
        <v>2718</v>
      </c>
      <c r="E2687" s="114" t="s">
        <v>2719</v>
      </c>
      <c r="F2687" s="115">
        <v>45168</v>
      </c>
      <c r="G2687" s="114" t="s">
        <v>2720</v>
      </c>
      <c r="H2687" s="116">
        <v>7927600</v>
      </c>
      <c r="I2687" s="116">
        <v>7134840</v>
      </c>
      <c r="J2687" s="116">
        <v>6342080</v>
      </c>
      <c r="K2687" s="116">
        <v>792760</v>
      </c>
      <c r="L2687" s="116">
        <v>0</v>
      </c>
      <c r="M2687" s="116">
        <v>792760</v>
      </c>
      <c r="N2687" s="116">
        <v>0</v>
      </c>
      <c r="O2687" s="116">
        <v>0</v>
      </c>
      <c r="P2687" s="120">
        <v>0</v>
      </c>
      <c r="Q2687" s="27" t="str">
        <f>IF(G2687="01 Jan 1900","Unregistered","Registered")</f>
        <v>Registered</v>
      </c>
      <c r="R2687" s="121">
        <f>I2687/H2687</f>
        <v>0.9</v>
      </c>
      <c r="T2687" s="117">
        <f t="shared" si="181"/>
        <v>792760</v>
      </c>
      <c r="U2687" s="117">
        <f t="shared" si="182"/>
        <v>0</v>
      </c>
    </row>
    <row r="2688" spans="1:21" x14ac:dyDescent="0.3">
      <c r="A2688" s="114">
        <v>576</v>
      </c>
      <c r="B2688" s="114" t="s">
        <v>130</v>
      </c>
      <c r="C2688" s="114" t="s">
        <v>22</v>
      </c>
      <c r="D2688" s="114" t="s">
        <v>2759</v>
      </c>
      <c r="E2688" s="114" t="s">
        <v>2760</v>
      </c>
      <c r="F2688" s="115">
        <v>45003</v>
      </c>
      <c r="G2688" s="114" t="s">
        <v>2541</v>
      </c>
      <c r="H2688" s="116">
        <v>7731243</v>
      </c>
      <c r="I2688" s="116">
        <v>6958117</v>
      </c>
      <c r="J2688" s="116">
        <v>6184993</v>
      </c>
      <c r="K2688" s="116">
        <v>773124</v>
      </c>
      <c r="L2688" s="116">
        <v>386562</v>
      </c>
      <c r="M2688" s="116">
        <v>386562</v>
      </c>
      <c r="N2688" s="116">
        <v>0</v>
      </c>
      <c r="O2688" s="116">
        <v>0</v>
      </c>
      <c r="P2688" s="120">
        <v>0</v>
      </c>
      <c r="Q2688" s="27" t="str">
        <f>IF(G2688="01 Jan 1900","Unregistered","Registered")</f>
        <v>Registered</v>
      </c>
      <c r="R2688" s="121">
        <f>I2688/H2688</f>
        <v>0.89999978011297799</v>
      </c>
      <c r="T2688" s="117">
        <f t="shared" si="181"/>
        <v>773124</v>
      </c>
      <c r="U2688" s="117">
        <f t="shared" si="182"/>
        <v>0</v>
      </c>
    </row>
    <row r="2689" spans="1:21" x14ac:dyDescent="0.3">
      <c r="A2689" s="114">
        <v>577</v>
      </c>
      <c r="B2689" s="114" t="s">
        <v>130</v>
      </c>
      <c r="C2689" s="114" t="s">
        <v>22</v>
      </c>
      <c r="D2689" s="114" t="s">
        <v>2761</v>
      </c>
      <c r="E2689" s="114" t="s">
        <v>2762</v>
      </c>
      <c r="F2689" s="115">
        <v>45007</v>
      </c>
      <c r="G2689" s="114" t="s">
        <v>2533</v>
      </c>
      <c r="H2689" s="116">
        <v>7731243</v>
      </c>
      <c r="I2689" s="116">
        <v>6958117</v>
      </c>
      <c r="J2689" s="116">
        <v>6184993</v>
      </c>
      <c r="K2689" s="116">
        <v>773124</v>
      </c>
      <c r="L2689" s="116">
        <v>0</v>
      </c>
      <c r="M2689" s="116">
        <v>773124</v>
      </c>
      <c r="N2689" s="116">
        <v>0</v>
      </c>
      <c r="O2689" s="116">
        <v>0</v>
      </c>
      <c r="P2689" s="120">
        <v>0</v>
      </c>
      <c r="Q2689" s="27" t="str">
        <f>IF(G2689="01 Jan 1900","Unregistered","Registered")</f>
        <v>Registered</v>
      </c>
      <c r="R2689" s="121">
        <f>I2689/H2689</f>
        <v>0.89999978011297799</v>
      </c>
      <c r="T2689" s="117">
        <f t="shared" si="181"/>
        <v>773124</v>
      </c>
      <c r="U2689" s="117">
        <f t="shared" si="182"/>
        <v>0</v>
      </c>
    </row>
    <row r="2690" spans="1:21" x14ac:dyDescent="0.3">
      <c r="A2690" s="114">
        <v>621</v>
      </c>
      <c r="B2690" s="114" t="s">
        <v>130</v>
      </c>
      <c r="C2690" s="114" t="s">
        <v>22</v>
      </c>
      <c r="D2690" s="114" t="s">
        <v>2863</v>
      </c>
      <c r="E2690" s="114" t="s">
        <v>2864</v>
      </c>
      <c r="F2690" s="115">
        <v>45137</v>
      </c>
      <c r="G2690" s="114" t="s">
        <v>2501</v>
      </c>
      <c r="H2690" s="116">
        <v>11801100</v>
      </c>
      <c r="I2690" s="116">
        <v>10620990</v>
      </c>
      <c r="J2690" s="116">
        <v>9945880</v>
      </c>
      <c r="K2690" s="116">
        <v>675110</v>
      </c>
      <c r="L2690" s="116">
        <v>0</v>
      </c>
      <c r="M2690" s="116">
        <v>590055</v>
      </c>
      <c r="N2690" s="116">
        <v>0</v>
      </c>
      <c r="O2690" s="116">
        <v>85055</v>
      </c>
      <c r="P2690" s="120">
        <v>0</v>
      </c>
      <c r="Q2690" s="27" t="str">
        <f>IF(G2690="01 Jan 1900","Unregistered","Registered")</f>
        <v>Registered</v>
      </c>
      <c r="R2690" s="121">
        <f>I2690/H2690</f>
        <v>0.9</v>
      </c>
      <c r="T2690" s="117">
        <f t="shared" si="181"/>
        <v>675110</v>
      </c>
      <c r="U2690" s="117">
        <f t="shared" si="182"/>
        <v>0</v>
      </c>
    </row>
    <row r="2691" spans="1:21" x14ac:dyDescent="0.3">
      <c r="A2691" s="114">
        <v>640</v>
      </c>
      <c r="B2691" s="114" t="s">
        <v>130</v>
      </c>
      <c r="C2691" s="114" t="s">
        <v>22</v>
      </c>
      <c r="D2691" s="114" t="s">
        <v>2909</v>
      </c>
      <c r="E2691" s="114" t="s">
        <v>2910</v>
      </c>
      <c r="F2691" s="115">
        <v>44951</v>
      </c>
      <c r="G2691" s="114" t="s">
        <v>2911</v>
      </c>
      <c r="H2691" s="116">
        <v>11570172</v>
      </c>
      <c r="I2691" s="116">
        <v>10316740</v>
      </c>
      <c r="J2691" s="116">
        <v>9687304.1999999993</v>
      </c>
      <c r="K2691" s="116">
        <v>629435.80000000005</v>
      </c>
      <c r="L2691" s="116">
        <v>0</v>
      </c>
      <c r="M2691" s="116">
        <v>626718</v>
      </c>
      <c r="N2691" s="116">
        <v>0</v>
      </c>
      <c r="O2691" s="116">
        <v>0</v>
      </c>
      <c r="P2691" s="120">
        <v>2717.8</v>
      </c>
      <c r="Q2691" s="27" t="str">
        <f>IF(G2691="01 Jan 1900","Unregistered","Registered")</f>
        <v>Registered</v>
      </c>
      <c r="R2691" s="121">
        <f>I2691/H2691</f>
        <v>0.89166695188282419</v>
      </c>
      <c r="T2691" s="117">
        <f t="shared" si="181"/>
        <v>629435.80000000005</v>
      </c>
      <c r="U2691" s="117">
        <f t="shared" si="182"/>
        <v>0</v>
      </c>
    </row>
    <row r="2692" spans="1:21" x14ac:dyDescent="0.3">
      <c r="A2692" s="114">
        <v>673</v>
      </c>
      <c r="B2692" s="114" t="s">
        <v>130</v>
      </c>
      <c r="C2692" s="114" t="s">
        <v>22</v>
      </c>
      <c r="D2692" s="114" t="s">
        <v>2993</v>
      </c>
      <c r="E2692" s="114" t="s">
        <v>2994</v>
      </c>
      <c r="F2692" s="115">
        <v>44918</v>
      </c>
      <c r="G2692" s="114" t="s">
        <v>2995</v>
      </c>
      <c r="H2692" s="116">
        <v>11843550</v>
      </c>
      <c r="I2692" s="116">
        <v>10067023</v>
      </c>
      <c r="J2692" s="116">
        <v>9474845</v>
      </c>
      <c r="K2692" s="116">
        <v>592178</v>
      </c>
      <c r="L2692" s="116">
        <v>0</v>
      </c>
      <c r="M2692" s="116">
        <v>592178</v>
      </c>
      <c r="N2692" s="116">
        <v>0</v>
      </c>
      <c r="O2692" s="116">
        <v>0</v>
      </c>
      <c r="P2692" s="120">
        <v>0</v>
      </c>
      <c r="Q2692" s="27" t="str">
        <f>IF(G2692="01 Jan 1900","Unregistered","Registered")</f>
        <v>Registered</v>
      </c>
      <c r="R2692" s="121">
        <f>I2692/H2692</f>
        <v>0.85000046438778909</v>
      </c>
      <c r="T2692" s="117">
        <f t="shared" si="181"/>
        <v>592178</v>
      </c>
      <c r="U2692" s="117">
        <f t="shared" si="182"/>
        <v>0</v>
      </c>
    </row>
    <row r="2693" spans="1:21" x14ac:dyDescent="0.3">
      <c r="A2693" s="114">
        <v>680</v>
      </c>
      <c r="B2693" s="114" t="s">
        <v>130</v>
      </c>
      <c r="C2693" s="114" t="s">
        <v>22</v>
      </c>
      <c r="D2693" s="114" t="s">
        <v>3013</v>
      </c>
      <c r="E2693" s="114" t="s">
        <v>3014</v>
      </c>
      <c r="F2693" s="115">
        <v>45193</v>
      </c>
      <c r="G2693" s="114" t="s">
        <v>2936</v>
      </c>
      <c r="H2693" s="116">
        <v>11814684</v>
      </c>
      <c r="I2693" s="116">
        <v>10042482</v>
      </c>
      <c r="J2693" s="116">
        <v>9451748</v>
      </c>
      <c r="K2693" s="116">
        <v>590734</v>
      </c>
      <c r="L2693" s="116">
        <v>0</v>
      </c>
      <c r="M2693" s="116">
        <v>0</v>
      </c>
      <c r="N2693" s="116">
        <v>590734</v>
      </c>
      <c r="O2693" s="116">
        <v>0</v>
      </c>
      <c r="P2693" s="120">
        <v>0</v>
      </c>
      <c r="Q2693" s="27" t="str">
        <f>IF(G2693="01 Jan 1900","Unregistered","Registered")</f>
        <v>Registered</v>
      </c>
      <c r="R2693" s="121">
        <f>I2693/H2693</f>
        <v>0.85000005078426133</v>
      </c>
      <c r="T2693" s="117">
        <f t="shared" si="181"/>
        <v>590734</v>
      </c>
      <c r="U2693" s="117">
        <f t="shared" si="182"/>
        <v>0</v>
      </c>
    </row>
    <row r="2694" spans="1:21" x14ac:dyDescent="0.3">
      <c r="A2694" s="114">
        <v>684</v>
      </c>
      <c r="B2694" s="114" t="s">
        <v>130</v>
      </c>
      <c r="C2694" s="114" t="s">
        <v>22</v>
      </c>
      <c r="D2694" s="114" t="s">
        <v>3022</v>
      </c>
      <c r="E2694" s="114" t="s">
        <v>3023</v>
      </c>
      <c r="F2694" s="115">
        <v>45075</v>
      </c>
      <c r="G2694" s="114" t="s">
        <v>3024</v>
      </c>
      <c r="H2694" s="116">
        <v>11748462</v>
      </c>
      <c r="I2694" s="116">
        <v>9986191</v>
      </c>
      <c r="J2694" s="116">
        <v>9398768</v>
      </c>
      <c r="K2694" s="116">
        <v>587423</v>
      </c>
      <c r="L2694" s="116">
        <v>0</v>
      </c>
      <c r="M2694" s="116">
        <v>587423</v>
      </c>
      <c r="N2694" s="116">
        <v>0</v>
      </c>
      <c r="O2694" s="116">
        <v>0</v>
      </c>
      <c r="P2694" s="120">
        <v>0</v>
      </c>
      <c r="Q2694" s="27" t="str">
        <f>IF(G2694="01 Jan 1900","Unregistered","Registered")</f>
        <v>Registered</v>
      </c>
      <c r="R2694" s="121">
        <f>I2694/H2694</f>
        <v>0.84999985530020861</v>
      </c>
      <c r="T2694" s="117">
        <f t="shared" si="181"/>
        <v>587423</v>
      </c>
      <c r="U2694" s="117">
        <f t="shared" si="182"/>
        <v>0</v>
      </c>
    </row>
    <row r="2695" spans="1:21" x14ac:dyDescent="0.3">
      <c r="A2695" s="114">
        <v>690</v>
      </c>
      <c r="B2695" s="114" t="s">
        <v>130</v>
      </c>
      <c r="C2695" s="114" t="s">
        <v>22</v>
      </c>
      <c r="D2695" s="114" t="s">
        <v>3037</v>
      </c>
      <c r="E2695" s="114" t="s">
        <v>3038</v>
      </c>
      <c r="F2695" s="115">
        <v>45014</v>
      </c>
      <c r="G2695" s="114" t="s">
        <v>3039</v>
      </c>
      <c r="H2695" s="116">
        <v>11570172</v>
      </c>
      <c r="I2695" s="116">
        <v>9834647</v>
      </c>
      <c r="J2695" s="116">
        <v>9250612</v>
      </c>
      <c r="K2695" s="116">
        <v>584035</v>
      </c>
      <c r="L2695" s="116">
        <v>0</v>
      </c>
      <c r="M2695" s="116">
        <v>578509</v>
      </c>
      <c r="N2695" s="116">
        <v>0</v>
      </c>
      <c r="O2695" s="116">
        <v>0</v>
      </c>
      <c r="P2695" s="120">
        <v>5526</v>
      </c>
      <c r="Q2695" s="27" t="str">
        <f>IF(G2695="01 Jan 1900","Unregistered","Registered")</f>
        <v>Registered</v>
      </c>
      <c r="R2695" s="121">
        <f>I2695/H2695</f>
        <v>0.85000006914331094</v>
      </c>
      <c r="T2695" s="117">
        <f t="shared" si="181"/>
        <v>584035</v>
      </c>
      <c r="U2695" s="117">
        <f t="shared" si="182"/>
        <v>0</v>
      </c>
    </row>
    <row r="2696" spans="1:21" x14ac:dyDescent="0.3">
      <c r="A2696" s="114">
        <v>692</v>
      </c>
      <c r="B2696" s="114" t="s">
        <v>130</v>
      </c>
      <c r="C2696" s="114" t="s">
        <v>22</v>
      </c>
      <c r="D2696" s="114" t="s">
        <v>3043</v>
      </c>
      <c r="E2696" s="114" t="s">
        <v>3044</v>
      </c>
      <c r="F2696" s="115">
        <v>44985</v>
      </c>
      <c r="G2696" s="114" t="s">
        <v>3045</v>
      </c>
      <c r="H2696" s="116">
        <v>11660166</v>
      </c>
      <c r="I2696" s="116">
        <v>9911140</v>
      </c>
      <c r="J2696" s="116">
        <v>9328132</v>
      </c>
      <c r="K2696" s="116">
        <v>583008</v>
      </c>
      <c r="L2696" s="116">
        <v>0</v>
      </c>
      <c r="M2696" s="116">
        <v>583008</v>
      </c>
      <c r="N2696" s="116">
        <v>0</v>
      </c>
      <c r="O2696" s="116">
        <v>0</v>
      </c>
      <c r="P2696" s="120">
        <v>0</v>
      </c>
      <c r="Q2696" s="27" t="str">
        <f>IF(G2696="01 Jan 1900","Unregistered","Registered")</f>
        <v>Registered</v>
      </c>
      <c r="R2696" s="121">
        <f>I2696/H2696</f>
        <v>0.84999990566172046</v>
      </c>
      <c r="T2696" s="117">
        <f t="shared" si="181"/>
        <v>583008</v>
      </c>
      <c r="U2696" s="117">
        <f t="shared" si="182"/>
        <v>0</v>
      </c>
    </row>
    <row r="2697" spans="1:21" x14ac:dyDescent="0.3">
      <c r="A2697" s="114">
        <v>693</v>
      </c>
      <c r="B2697" s="114" t="s">
        <v>130</v>
      </c>
      <c r="C2697" s="114" t="s">
        <v>22</v>
      </c>
      <c r="D2697" s="114" t="s">
        <v>3046</v>
      </c>
      <c r="E2697" s="114" t="s">
        <v>3047</v>
      </c>
      <c r="F2697" s="115">
        <v>44918</v>
      </c>
      <c r="G2697" s="114" t="s">
        <v>3048</v>
      </c>
      <c r="H2697" s="116">
        <v>11660166</v>
      </c>
      <c r="I2697" s="116">
        <v>10494148</v>
      </c>
      <c r="J2697" s="116">
        <v>9911140</v>
      </c>
      <c r="K2697" s="116">
        <v>583008</v>
      </c>
      <c r="L2697" s="116">
        <v>0</v>
      </c>
      <c r="M2697" s="116">
        <v>583008</v>
      </c>
      <c r="N2697" s="116">
        <v>0</v>
      </c>
      <c r="O2697" s="116">
        <v>0</v>
      </c>
      <c r="P2697" s="120">
        <v>0</v>
      </c>
      <c r="Q2697" s="27" t="str">
        <f>IF(G2697="01 Jan 1900","Unregistered","Registered")</f>
        <v>Registered</v>
      </c>
      <c r="R2697" s="121">
        <f>I2697/H2697</f>
        <v>0.89999987993309871</v>
      </c>
      <c r="T2697" s="117">
        <f t="shared" si="181"/>
        <v>583008</v>
      </c>
      <c r="U2697" s="117">
        <f t="shared" si="182"/>
        <v>0</v>
      </c>
    </row>
    <row r="2698" spans="1:21" x14ac:dyDescent="0.3">
      <c r="A2698" s="114">
        <v>694</v>
      </c>
      <c r="B2698" s="114" t="s">
        <v>130</v>
      </c>
      <c r="C2698" s="114" t="s">
        <v>22</v>
      </c>
      <c r="D2698" s="114" t="s">
        <v>3049</v>
      </c>
      <c r="E2698" s="114" t="s">
        <v>3050</v>
      </c>
      <c r="F2698" s="115">
        <v>45046</v>
      </c>
      <c r="G2698" s="114" t="s">
        <v>2998</v>
      </c>
      <c r="H2698" s="116">
        <v>11570172</v>
      </c>
      <c r="I2698" s="116">
        <v>9834647</v>
      </c>
      <c r="J2698" s="116">
        <v>9251750</v>
      </c>
      <c r="K2698" s="116">
        <v>582897</v>
      </c>
      <c r="L2698" s="116">
        <v>0</v>
      </c>
      <c r="M2698" s="116">
        <v>578509</v>
      </c>
      <c r="N2698" s="116">
        <v>0</v>
      </c>
      <c r="O2698" s="116">
        <v>0</v>
      </c>
      <c r="P2698" s="120">
        <v>4388</v>
      </c>
      <c r="Q2698" s="27" t="str">
        <f>IF(G2698="01 Jan 1900","Unregistered","Registered")</f>
        <v>Registered</v>
      </c>
      <c r="R2698" s="121">
        <f>I2698/H2698</f>
        <v>0.85000006914331094</v>
      </c>
      <c r="T2698" s="117">
        <f t="shared" si="181"/>
        <v>582897</v>
      </c>
      <c r="U2698" s="117">
        <f t="shared" si="182"/>
        <v>0</v>
      </c>
    </row>
    <row r="2699" spans="1:21" x14ac:dyDescent="0.3">
      <c r="A2699" s="114">
        <v>701</v>
      </c>
      <c r="B2699" s="114" t="s">
        <v>130</v>
      </c>
      <c r="C2699" s="114" t="s">
        <v>22</v>
      </c>
      <c r="D2699" s="114" t="s">
        <v>3068</v>
      </c>
      <c r="E2699" s="114" t="s">
        <v>3069</v>
      </c>
      <c r="F2699" s="115">
        <v>44926</v>
      </c>
      <c r="G2699" s="114" t="s">
        <v>2873</v>
      </c>
      <c r="H2699" s="116">
        <v>11570172</v>
      </c>
      <c r="I2699" s="116">
        <v>9834645</v>
      </c>
      <c r="J2699" s="116">
        <v>9256136</v>
      </c>
      <c r="K2699" s="116">
        <v>578509</v>
      </c>
      <c r="L2699" s="116">
        <v>0</v>
      </c>
      <c r="M2699" s="116">
        <v>578509</v>
      </c>
      <c r="N2699" s="116">
        <v>0</v>
      </c>
      <c r="O2699" s="116">
        <v>0</v>
      </c>
      <c r="P2699" s="120">
        <v>0</v>
      </c>
      <c r="Q2699" s="27" t="str">
        <f>IF(G2699="01 Jan 1900","Unregistered","Registered")</f>
        <v>Registered</v>
      </c>
      <c r="R2699" s="121">
        <f>I2699/H2699</f>
        <v>0.84999989628503358</v>
      </c>
      <c r="T2699" s="117">
        <f t="shared" si="181"/>
        <v>578509</v>
      </c>
      <c r="U2699" s="117">
        <f t="shared" si="182"/>
        <v>0</v>
      </c>
    </row>
    <row r="2700" spans="1:21" x14ac:dyDescent="0.3">
      <c r="A2700" s="114">
        <v>704</v>
      </c>
      <c r="B2700" s="114" t="s">
        <v>130</v>
      </c>
      <c r="C2700" s="114" t="s">
        <v>22</v>
      </c>
      <c r="D2700" s="114" t="s">
        <v>3075</v>
      </c>
      <c r="E2700" s="114" t="s">
        <v>3076</v>
      </c>
      <c r="F2700" s="115">
        <v>44946</v>
      </c>
      <c r="G2700" s="114" t="s">
        <v>3077</v>
      </c>
      <c r="H2700" s="116">
        <v>11546400</v>
      </c>
      <c r="I2700" s="116">
        <v>10391760</v>
      </c>
      <c r="J2700" s="116">
        <v>9814440</v>
      </c>
      <c r="K2700" s="116">
        <v>577320</v>
      </c>
      <c r="L2700" s="116">
        <v>0</v>
      </c>
      <c r="M2700" s="116">
        <v>577320</v>
      </c>
      <c r="N2700" s="116">
        <v>0</v>
      </c>
      <c r="O2700" s="116">
        <v>0</v>
      </c>
      <c r="P2700" s="120">
        <v>0</v>
      </c>
      <c r="Q2700" s="27" t="str">
        <f>IF(G2700="01 Jan 1900","Unregistered","Registered")</f>
        <v>Registered</v>
      </c>
      <c r="R2700" s="121">
        <f>I2700/H2700</f>
        <v>0.9</v>
      </c>
      <c r="T2700" s="117">
        <f t="shared" si="181"/>
        <v>577320</v>
      </c>
      <c r="U2700" s="117">
        <f t="shared" si="182"/>
        <v>0</v>
      </c>
    </row>
    <row r="2701" spans="1:21" x14ac:dyDescent="0.3">
      <c r="A2701" s="114">
        <v>711</v>
      </c>
      <c r="B2701" s="114" t="s">
        <v>130</v>
      </c>
      <c r="C2701" s="114" t="s">
        <v>22</v>
      </c>
      <c r="D2701" s="114" t="s">
        <v>3095</v>
      </c>
      <c r="E2701" s="114" t="s">
        <v>3096</v>
      </c>
      <c r="F2701" s="115">
        <v>44918</v>
      </c>
      <c r="G2701" s="114" t="s">
        <v>2995</v>
      </c>
      <c r="H2701" s="116">
        <v>11481876</v>
      </c>
      <c r="I2701" s="116">
        <v>9759595</v>
      </c>
      <c r="J2701" s="116">
        <v>9185501</v>
      </c>
      <c r="K2701" s="116">
        <v>574094</v>
      </c>
      <c r="L2701" s="116">
        <v>0</v>
      </c>
      <c r="M2701" s="116">
        <v>574094</v>
      </c>
      <c r="N2701" s="116">
        <v>0</v>
      </c>
      <c r="O2701" s="116">
        <v>0</v>
      </c>
      <c r="P2701" s="120">
        <v>0</v>
      </c>
      <c r="Q2701" s="27" t="str">
        <f>IF(G2701="01 Jan 1900","Unregistered","Registered")</f>
        <v>Registered</v>
      </c>
      <c r="R2701" s="121">
        <f>I2701/H2701</f>
        <v>0.85000003483751263</v>
      </c>
      <c r="T2701" s="117">
        <f t="shared" si="181"/>
        <v>574094</v>
      </c>
      <c r="U2701" s="117">
        <f t="shared" si="182"/>
        <v>0</v>
      </c>
    </row>
    <row r="2702" spans="1:21" x14ac:dyDescent="0.3">
      <c r="A2702" s="114">
        <v>716</v>
      </c>
      <c r="B2702" s="114" t="s">
        <v>130</v>
      </c>
      <c r="C2702" s="114" t="s">
        <v>22</v>
      </c>
      <c r="D2702" s="114" t="s">
        <v>3105</v>
      </c>
      <c r="E2702" s="114" t="s">
        <v>3106</v>
      </c>
      <c r="F2702" s="115">
        <v>45000</v>
      </c>
      <c r="G2702" s="114" t="s">
        <v>3107</v>
      </c>
      <c r="H2702" s="116">
        <v>11436030</v>
      </c>
      <c r="I2702" s="116">
        <v>9720629</v>
      </c>
      <c r="J2702" s="116">
        <v>9148827</v>
      </c>
      <c r="K2702" s="116">
        <v>571802</v>
      </c>
      <c r="L2702" s="116">
        <v>0</v>
      </c>
      <c r="M2702" s="116">
        <v>571802</v>
      </c>
      <c r="N2702" s="116">
        <v>0</v>
      </c>
      <c r="O2702" s="116">
        <v>0</v>
      </c>
      <c r="P2702" s="120">
        <v>0</v>
      </c>
      <c r="Q2702" s="27" t="str">
        <f>IF(G2702="01 Jan 1900","Unregistered","Registered")</f>
        <v>Registered</v>
      </c>
      <c r="R2702" s="121">
        <f>I2702/H2702</f>
        <v>0.850000306050264</v>
      </c>
      <c r="T2702" s="117">
        <f t="shared" si="181"/>
        <v>571802</v>
      </c>
      <c r="U2702" s="117">
        <f t="shared" si="182"/>
        <v>0</v>
      </c>
    </row>
    <row r="2703" spans="1:21" x14ac:dyDescent="0.3">
      <c r="A2703" s="114">
        <v>718</v>
      </c>
      <c r="B2703" s="114" t="s">
        <v>130</v>
      </c>
      <c r="C2703" s="114" t="s">
        <v>22</v>
      </c>
      <c r="D2703" s="114" t="s">
        <v>3111</v>
      </c>
      <c r="E2703" s="114" t="s">
        <v>3112</v>
      </c>
      <c r="F2703" s="115">
        <v>44918</v>
      </c>
      <c r="G2703" s="114" t="s">
        <v>2325</v>
      </c>
      <c r="H2703" s="116">
        <v>11390184</v>
      </c>
      <c r="I2703" s="116">
        <v>9681657</v>
      </c>
      <c r="J2703" s="116">
        <v>9112148</v>
      </c>
      <c r="K2703" s="116">
        <v>569509</v>
      </c>
      <c r="L2703" s="116">
        <v>0</v>
      </c>
      <c r="M2703" s="116">
        <v>569509</v>
      </c>
      <c r="N2703" s="116">
        <v>0</v>
      </c>
      <c r="O2703" s="116">
        <v>0</v>
      </c>
      <c r="P2703" s="120">
        <v>0</v>
      </c>
      <c r="Q2703" s="27" t="str">
        <f>IF(G2703="01 Jan 1900","Unregistered","Registered")</f>
        <v>Registered</v>
      </c>
      <c r="R2703" s="121">
        <f>I2703/H2703</f>
        <v>0.85000005267693657</v>
      </c>
      <c r="T2703" s="117">
        <f t="shared" si="181"/>
        <v>569509</v>
      </c>
      <c r="U2703" s="117">
        <f t="shared" si="182"/>
        <v>0</v>
      </c>
    </row>
    <row r="2704" spans="1:21" x14ac:dyDescent="0.3">
      <c r="A2704" s="114">
        <v>727</v>
      </c>
      <c r="B2704" s="114" t="s">
        <v>130</v>
      </c>
      <c r="C2704" s="114" t="s">
        <v>22</v>
      </c>
      <c r="D2704" s="114" t="s">
        <v>3133</v>
      </c>
      <c r="E2704" s="114" t="s">
        <v>3134</v>
      </c>
      <c r="F2704" s="115">
        <v>44918</v>
      </c>
      <c r="G2704" s="114" t="s">
        <v>2966</v>
      </c>
      <c r="H2704" s="116">
        <v>11301888</v>
      </c>
      <c r="I2704" s="116">
        <v>10171700</v>
      </c>
      <c r="J2704" s="116">
        <v>9606606</v>
      </c>
      <c r="K2704" s="116">
        <v>565094</v>
      </c>
      <c r="L2704" s="116">
        <v>0</v>
      </c>
      <c r="M2704" s="116">
        <v>565094</v>
      </c>
      <c r="N2704" s="116">
        <v>0</v>
      </c>
      <c r="O2704" s="116">
        <v>0</v>
      </c>
      <c r="P2704" s="120">
        <v>0</v>
      </c>
      <c r="Q2704" s="27" t="str">
        <f>IF(G2704="01 Jan 1900","Unregistered","Registered")</f>
        <v>Registered</v>
      </c>
      <c r="R2704" s="121">
        <f>I2704/H2704</f>
        <v>0.90000007078463351</v>
      </c>
      <c r="T2704" s="117">
        <f t="shared" si="181"/>
        <v>565094</v>
      </c>
      <c r="U2704" s="117">
        <f t="shared" si="182"/>
        <v>0</v>
      </c>
    </row>
    <row r="2705" spans="1:21" x14ac:dyDescent="0.3">
      <c r="A2705" s="114">
        <v>742</v>
      </c>
      <c r="B2705" s="114" t="s">
        <v>130</v>
      </c>
      <c r="C2705" s="114" t="s">
        <v>22</v>
      </c>
      <c r="D2705" s="114" t="s">
        <v>3169</v>
      </c>
      <c r="E2705" s="114" t="s">
        <v>3170</v>
      </c>
      <c r="F2705" s="115">
        <v>44918</v>
      </c>
      <c r="G2705" s="114" t="s">
        <v>2751</v>
      </c>
      <c r="H2705" s="116">
        <v>11123598</v>
      </c>
      <c r="I2705" s="116">
        <v>9455060</v>
      </c>
      <c r="J2705" s="116">
        <v>8898880</v>
      </c>
      <c r="K2705" s="116">
        <v>556180</v>
      </c>
      <c r="L2705" s="116">
        <v>0</v>
      </c>
      <c r="M2705" s="116">
        <v>556180</v>
      </c>
      <c r="N2705" s="116">
        <v>0</v>
      </c>
      <c r="O2705" s="116">
        <v>0</v>
      </c>
      <c r="P2705" s="120">
        <v>0</v>
      </c>
      <c r="Q2705" s="27" t="str">
        <f>IF(G2705="01 Jan 1900","Unregistered","Registered")</f>
        <v>Registered</v>
      </c>
      <c r="R2705" s="121">
        <f>I2705/H2705</f>
        <v>0.85000015282824859</v>
      </c>
      <c r="T2705" s="117">
        <f t="shared" si="181"/>
        <v>556180</v>
      </c>
      <c r="U2705" s="117">
        <f t="shared" si="182"/>
        <v>0</v>
      </c>
    </row>
    <row r="2706" spans="1:21" x14ac:dyDescent="0.3">
      <c r="A2706" s="114">
        <v>841</v>
      </c>
      <c r="B2706" s="114" t="s">
        <v>130</v>
      </c>
      <c r="C2706" s="114" t="s">
        <v>22</v>
      </c>
      <c r="D2706" s="114" t="s">
        <v>3406</v>
      </c>
      <c r="E2706" s="114" t="s">
        <v>3407</v>
      </c>
      <c r="F2706" s="115">
        <v>45472</v>
      </c>
      <c r="G2706" s="114" t="s">
        <v>3408</v>
      </c>
      <c r="H2706" s="116">
        <v>9079020</v>
      </c>
      <c r="I2706" s="116">
        <v>7717169</v>
      </c>
      <c r="J2706" s="116">
        <v>7263218</v>
      </c>
      <c r="K2706" s="116">
        <v>453951</v>
      </c>
      <c r="L2706" s="116">
        <v>0</v>
      </c>
      <c r="M2706" s="116">
        <v>453951</v>
      </c>
      <c r="N2706" s="116">
        <v>0</v>
      </c>
      <c r="O2706" s="116">
        <v>0</v>
      </c>
      <c r="P2706" s="120">
        <v>0</v>
      </c>
      <c r="Q2706" s="27" t="str">
        <f>IF(G2706="01 Jan 1900","Unregistered","Registered")</f>
        <v>Registered</v>
      </c>
      <c r="R2706" s="121">
        <f>I2706/H2706</f>
        <v>0.85000022028809274</v>
      </c>
      <c r="T2706" s="117">
        <f t="shared" si="181"/>
        <v>453951</v>
      </c>
      <c r="U2706" s="117">
        <f t="shared" si="182"/>
        <v>0</v>
      </c>
    </row>
    <row r="2707" spans="1:21" x14ac:dyDescent="0.3">
      <c r="A2707" s="114">
        <v>843</v>
      </c>
      <c r="B2707" s="114" t="s">
        <v>130</v>
      </c>
      <c r="C2707" s="114" t="s">
        <v>22</v>
      </c>
      <c r="D2707" s="114" t="s">
        <v>3411</v>
      </c>
      <c r="E2707" s="114" t="s">
        <v>3412</v>
      </c>
      <c r="F2707" s="115">
        <v>44918</v>
      </c>
      <c r="G2707" s="114" t="s">
        <v>3413</v>
      </c>
      <c r="H2707" s="116">
        <v>11303586</v>
      </c>
      <c r="I2707" s="116">
        <v>9608048</v>
      </c>
      <c r="J2707" s="116">
        <v>9155905.0099999998</v>
      </c>
      <c r="K2707" s="116">
        <v>452142.99</v>
      </c>
      <c r="L2707" s="116">
        <v>0</v>
      </c>
      <c r="M2707" s="116">
        <v>452142.99</v>
      </c>
      <c r="N2707" s="116">
        <v>0</v>
      </c>
      <c r="O2707" s="116">
        <v>0</v>
      </c>
      <c r="P2707" s="120">
        <v>0</v>
      </c>
      <c r="Q2707" s="27" t="str">
        <f>IF(G2707="01 Jan 1900","Unregistered","Registered")</f>
        <v>Registered</v>
      </c>
      <c r="R2707" s="121">
        <f>I2707/H2707</f>
        <v>0.84999999115324998</v>
      </c>
      <c r="T2707" s="117">
        <f t="shared" si="181"/>
        <v>452142.99</v>
      </c>
      <c r="U2707" s="117">
        <f t="shared" si="182"/>
        <v>0</v>
      </c>
    </row>
    <row r="2708" spans="1:21" x14ac:dyDescent="0.3">
      <c r="A2708" s="114">
        <v>884</v>
      </c>
      <c r="B2708" s="114" t="s">
        <v>130</v>
      </c>
      <c r="C2708" s="114" t="s">
        <v>22</v>
      </c>
      <c r="D2708" s="114" t="s">
        <v>3509</v>
      </c>
      <c r="E2708" s="114" t="s">
        <v>3510</v>
      </c>
      <c r="F2708" s="115">
        <v>45687</v>
      </c>
      <c r="G2708" s="114" t="s">
        <v>2727</v>
      </c>
      <c r="H2708" s="116">
        <v>8445600</v>
      </c>
      <c r="I2708" s="116">
        <v>7178760</v>
      </c>
      <c r="J2708" s="116">
        <v>6756480</v>
      </c>
      <c r="K2708" s="116">
        <v>422280</v>
      </c>
      <c r="L2708" s="116">
        <v>0</v>
      </c>
      <c r="M2708" s="116">
        <v>422280</v>
      </c>
      <c r="N2708" s="116">
        <v>0</v>
      </c>
      <c r="O2708" s="116">
        <v>0</v>
      </c>
      <c r="P2708" s="120">
        <v>0</v>
      </c>
      <c r="Q2708" s="27" t="str">
        <f>IF(G2708="01 Jan 1900","Unregistered","Registered")</f>
        <v>Registered</v>
      </c>
      <c r="R2708" s="121">
        <f>I2708/H2708</f>
        <v>0.85</v>
      </c>
      <c r="T2708" s="117">
        <f t="shared" si="181"/>
        <v>422280</v>
      </c>
      <c r="U2708" s="117">
        <f t="shared" si="182"/>
        <v>0</v>
      </c>
    </row>
    <row r="2709" spans="1:21" x14ac:dyDescent="0.3">
      <c r="A2709" s="114">
        <v>893</v>
      </c>
      <c r="B2709" s="114" t="s">
        <v>130</v>
      </c>
      <c r="C2709" s="114" t="s">
        <v>22</v>
      </c>
      <c r="D2709" s="114" t="s">
        <v>3530</v>
      </c>
      <c r="E2709" s="114" t="s">
        <v>3531</v>
      </c>
      <c r="F2709" s="115">
        <v>45215</v>
      </c>
      <c r="G2709" s="114" t="s">
        <v>2987</v>
      </c>
      <c r="H2709" s="116">
        <v>8356452</v>
      </c>
      <c r="I2709" s="116">
        <v>7102988</v>
      </c>
      <c r="J2709" s="116">
        <v>6685165</v>
      </c>
      <c r="K2709" s="116">
        <v>417823</v>
      </c>
      <c r="L2709" s="116">
        <v>0</v>
      </c>
      <c r="M2709" s="116">
        <v>417823</v>
      </c>
      <c r="N2709" s="116">
        <v>0</v>
      </c>
      <c r="O2709" s="116">
        <v>0</v>
      </c>
      <c r="P2709" s="120">
        <v>0</v>
      </c>
      <c r="Q2709" s="27" t="str">
        <f>IF(G2709="01 Jan 1900","Unregistered","Registered")</f>
        <v>Registered</v>
      </c>
      <c r="R2709" s="121">
        <f>I2709/H2709</f>
        <v>0.85000045473844643</v>
      </c>
      <c r="T2709" s="117">
        <f t="shared" si="181"/>
        <v>417823</v>
      </c>
      <c r="U2709" s="117">
        <f t="shared" si="182"/>
        <v>0</v>
      </c>
    </row>
    <row r="2710" spans="1:21" x14ac:dyDescent="0.3">
      <c r="A2710" s="114">
        <v>912</v>
      </c>
      <c r="B2710" s="114" t="s">
        <v>130</v>
      </c>
      <c r="C2710" s="114" t="s">
        <v>22</v>
      </c>
      <c r="D2710" s="114" t="s">
        <v>3576</v>
      </c>
      <c r="E2710" s="114" t="s">
        <v>3577</v>
      </c>
      <c r="F2710" s="115">
        <v>45344</v>
      </c>
      <c r="G2710" s="114" t="s">
        <v>3578</v>
      </c>
      <c r="H2710" s="116">
        <v>8176983</v>
      </c>
      <c r="I2710" s="116">
        <v>7359281</v>
      </c>
      <c r="J2710" s="116">
        <v>6950432</v>
      </c>
      <c r="K2710" s="116">
        <v>408849</v>
      </c>
      <c r="L2710" s="116">
        <v>0</v>
      </c>
      <c r="M2710" s="116">
        <v>408849</v>
      </c>
      <c r="N2710" s="116">
        <v>0</v>
      </c>
      <c r="O2710" s="116">
        <v>0</v>
      </c>
      <c r="P2710" s="120">
        <v>0</v>
      </c>
      <c r="Q2710" s="27" t="str">
        <f>IF(G2710="01 Jan 1900","Unregistered","Registered")</f>
        <v>Registered</v>
      </c>
      <c r="R2710" s="121">
        <f>I2710/H2710</f>
        <v>0.89999954751037148</v>
      </c>
      <c r="T2710" s="117">
        <f t="shared" si="181"/>
        <v>408849</v>
      </c>
      <c r="U2710" s="117">
        <f t="shared" si="182"/>
        <v>0</v>
      </c>
    </row>
    <row r="2711" spans="1:21" x14ac:dyDescent="0.3">
      <c r="A2711" s="114">
        <v>919</v>
      </c>
      <c r="B2711" s="114" t="s">
        <v>130</v>
      </c>
      <c r="C2711" s="114" t="s">
        <v>22</v>
      </c>
      <c r="D2711" s="114" t="s">
        <v>3594</v>
      </c>
      <c r="E2711" s="114" t="s">
        <v>3595</v>
      </c>
      <c r="F2711" s="115">
        <v>45305</v>
      </c>
      <c r="G2711" s="114" t="s">
        <v>1527</v>
      </c>
      <c r="H2711" s="116">
        <v>8152350</v>
      </c>
      <c r="I2711" s="116">
        <v>6929503</v>
      </c>
      <c r="J2711" s="116">
        <v>6521886</v>
      </c>
      <c r="K2711" s="116">
        <v>407617</v>
      </c>
      <c r="L2711" s="116">
        <v>0</v>
      </c>
      <c r="M2711" s="116">
        <v>407617</v>
      </c>
      <c r="N2711" s="116">
        <v>0</v>
      </c>
      <c r="O2711" s="116">
        <v>0</v>
      </c>
      <c r="P2711" s="120">
        <v>0</v>
      </c>
      <c r="Q2711" s="27" t="str">
        <f>IF(G2711="01 Jan 1900","Unregistered","Registered")</f>
        <v>Registered</v>
      </c>
      <c r="R2711" s="121">
        <f>I2711/H2711</f>
        <v>0.85000067465209417</v>
      </c>
      <c r="T2711" s="117">
        <f t="shared" si="181"/>
        <v>407617</v>
      </c>
      <c r="U2711" s="117">
        <f t="shared" si="182"/>
        <v>0</v>
      </c>
    </row>
    <row r="2712" spans="1:21" x14ac:dyDescent="0.3">
      <c r="A2712" s="114">
        <v>930</v>
      </c>
      <c r="B2712" s="114" t="s">
        <v>130</v>
      </c>
      <c r="C2712" s="114" t="s">
        <v>22</v>
      </c>
      <c r="D2712" s="114" t="s">
        <v>3621</v>
      </c>
      <c r="E2712" s="114" t="s">
        <v>3622</v>
      </c>
      <c r="F2712" s="115">
        <v>45291</v>
      </c>
      <c r="G2712" s="114" t="s">
        <v>3623</v>
      </c>
      <c r="H2712" s="116">
        <v>8043261</v>
      </c>
      <c r="I2712" s="116">
        <v>6836771</v>
      </c>
      <c r="J2712" s="116">
        <v>6434608</v>
      </c>
      <c r="K2712" s="116">
        <v>402163</v>
      </c>
      <c r="L2712" s="116">
        <v>0</v>
      </c>
      <c r="M2712" s="116">
        <v>402163</v>
      </c>
      <c r="N2712" s="116">
        <v>0</v>
      </c>
      <c r="O2712" s="116">
        <v>0</v>
      </c>
      <c r="P2712" s="120">
        <v>0</v>
      </c>
      <c r="Q2712" s="27" t="str">
        <f>IF(G2712="01 Jan 1900","Unregistered","Registered")</f>
        <v>Registered</v>
      </c>
      <c r="R2712" s="121">
        <f>I2712/H2712</f>
        <v>0.84999989432146983</v>
      </c>
      <c r="T2712" s="117">
        <f t="shared" si="181"/>
        <v>402163</v>
      </c>
      <c r="U2712" s="117">
        <f t="shared" si="182"/>
        <v>0</v>
      </c>
    </row>
    <row r="2713" spans="1:21" x14ac:dyDescent="0.3">
      <c r="A2713" s="114">
        <v>940</v>
      </c>
      <c r="B2713" s="114" t="s">
        <v>130</v>
      </c>
      <c r="C2713" s="114" t="s">
        <v>22</v>
      </c>
      <c r="D2713" s="114" t="s">
        <v>3644</v>
      </c>
      <c r="E2713" s="114" t="s">
        <v>3645</v>
      </c>
      <c r="F2713" s="115">
        <v>45199</v>
      </c>
      <c r="G2713" s="114" t="s">
        <v>3646</v>
      </c>
      <c r="H2713" s="116">
        <v>8005725</v>
      </c>
      <c r="I2713" s="116">
        <v>7205153</v>
      </c>
      <c r="J2713" s="116">
        <v>6804867.5</v>
      </c>
      <c r="K2713" s="116">
        <v>400285.5</v>
      </c>
      <c r="L2713" s="116">
        <v>400286</v>
      </c>
      <c r="M2713" s="116">
        <v>0</v>
      </c>
      <c r="N2713" s="116">
        <v>0</v>
      </c>
      <c r="O2713" s="116">
        <v>0</v>
      </c>
      <c r="P2713" s="120">
        <v>0</v>
      </c>
      <c r="Q2713" s="27" t="str">
        <f>IF(G2713="01 Jan 1900","Unregistered","Registered")</f>
        <v>Registered</v>
      </c>
      <c r="R2713" s="121">
        <f>I2713/H2713</f>
        <v>0.90000006245530539</v>
      </c>
      <c r="T2713" s="117">
        <f t="shared" si="181"/>
        <v>400286</v>
      </c>
      <c r="U2713" s="117">
        <f t="shared" si="182"/>
        <v>-0.5</v>
      </c>
    </row>
    <row r="2714" spans="1:21" x14ac:dyDescent="0.3">
      <c r="A2714" s="114">
        <v>942</v>
      </c>
      <c r="B2714" s="114" t="s">
        <v>130</v>
      </c>
      <c r="C2714" s="114" t="s">
        <v>22</v>
      </c>
      <c r="D2714" s="114" t="s">
        <v>3648</v>
      </c>
      <c r="E2714" s="114" t="s">
        <v>3649</v>
      </c>
      <c r="F2714" s="115">
        <v>45215</v>
      </c>
      <c r="G2714" s="114" t="s">
        <v>3562</v>
      </c>
      <c r="H2714" s="116">
        <v>8035050</v>
      </c>
      <c r="I2714" s="116">
        <v>7231551</v>
      </c>
      <c r="J2714" s="116">
        <v>6831551</v>
      </c>
      <c r="K2714" s="116">
        <v>400000</v>
      </c>
      <c r="L2714" s="116">
        <v>0</v>
      </c>
      <c r="M2714" s="116">
        <v>400000</v>
      </c>
      <c r="N2714" s="116">
        <v>0</v>
      </c>
      <c r="O2714" s="116">
        <v>0</v>
      </c>
      <c r="P2714" s="120">
        <v>0</v>
      </c>
      <c r="Q2714" s="27" t="str">
        <f>IF(G2714="01 Jan 1900","Unregistered","Registered")</f>
        <v>Registered</v>
      </c>
      <c r="R2714" s="121">
        <f>I2714/H2714</f>
        <v>0.90000074672839625</v>
      </c>
      <c r="T2714" s="117">
        <f t="shared" si="181"/>
        <v>400000</v>
      </c>
      <c r="U2714" s="117">
        <f t="shared" si="182"/>
        <v>0</v>
      </c>
    </row>
    <row r="2715" spans="1:21" x14ac:dyDescent="0.3">
      <c r="A2715" s="114">
        <v>953</v>
      </c>
      <c r="B2715" s="114" t="s">
        <v>130</v>
      </c>
      <c r="C2715" s="114" t="s">
        <v>22</v>
      </c>
      <c r="D2715" s="114" t="s">
        <v>3674</v>
      </c>
      <c r="E2715" s="114" t="s">
        <v>3675</v>
      </c>
      <c r="F2715" s="115">
        <v>45150</v>
      </c>
      <c r="G2715" s="114" t="s">
        <v>2690</v>
      </c>
      <c r="H2715" s="116">
        <v>7917750</v>
      </c>
      <c r="I2715" s="116">
        <v>6730093</v>
      </c>
      <c r="J2715" s="116">
        <v>6334205</v>
      </c>
      <c r="K2715" s="116">
        <v>395888</v>
      </c>
      <c r="L2715" s="116">
        <v>0</v>
      </c>
      <c r="M2715" s="116">
        <v>395888</v>
      </c>
      <c r="N2715" s="116">
        <v>0</v>
      </c>
      <c r="O2715" s="116">
        <v>0</v>
      </c>
      <c r="P2715" s="120">
        <v>0</v>
      </c>
      <c r="Q2715" s="27" t="str">
        <f>IF(G2715="01 Jan 1900","Unregistered","Registered")</f>
        <v>Registered</v>
      </c>
      <c r="R2715" s="121">
        <f>I2715/H2715</f>
        <v>0.85000069464178585</v>
      </c>
      <c r="T2715" s="117">
        <f t="shared" si="181"/>
        <v>395888</v>
      </c>
      <c r="U2715" s="117">
        <f t="shared" si="182"/>
        <v>0</v>
      </c>
    </row>
    <row r="2716" spans="1:21" x14ac:dyDescent="0.3">
      <c r="A2716" s="114">
        <v>954</v>
      </c>
      <c r="B2716" s="114" t="s">
        <v>130</v>
      </c>
      <c r="C2716" s="114" t="s">
        <v>22</v>
      </c>
      <c r="D2716" s="114" t="s">
        <v>3676</v>
      </c>
      <c r="E2716" s="114" t="s">
        <v>3677</v>
      </c>
      <c r="F2716" s="115">
        <v>45132</v>
      </c>
      <c r="G2716" s="114" t="s">
        <v>3010</v>
      </c>
      <c r="H2716" s="116">
        <v>7917750</v>
      </c>
      <c r="I2716" s="116">
        <v>6730093</v>
      </c>
      <c r="J2716" s="116">
        <v>6334205</v>
      </c>
      <c r="K2716" s="116">
        <v>395888</v>
      </c>
      <c r="L2716" s="116">
        <v>0</v>
      </c>
      <c r="M2716" s="116">
        <v>395888</v>
      </c>
      <c r="N2716" s="116">
        <v>0</v>
      </c>
      <c r="O2716" s="116">
        <v>0</v>
      </c>
      <c r="P2716" s="120">
        <v>0</v>
      </c>
      <c r="Q2716" s="27" t="str">
        <f>IF(G2716="01 Jan 1900","Unregistered","Registered")</f>
        <v>Registered</v>
      </c>
      <c r="R2716" s="121">
        <f>I2716/H2716</f>
        <v>0.85000069464178585</v>
      </c>
      <c r="T2716" s="117">
        <f t="shared" si="181"/>
        <v>395888</v>
      </c>
      <c r="U2716" s="117">
        <f t="shared" si="182"/>
        <v>0</v>
      </c>
    </row>
    <row r="2717" spans="1:21" x14ac:dyDescent="0.3">
      <c r="A2717" s="114">
        <v>971</v>
      </c>
      <c r="B2717" s="114" t="s">
        <v>130</v>
      </c>
      <c r="C2717" s="114" t="s">
        <v>22</v>
      </c>
      <c r="D2717" s="114" t="s">
        <v>3715</v>
      </c>
      <c r="E2717" s="114" t="s">
        <v>3044</v>
      </c>
      <c r="F2717" s="115">
        <v>45068</v>
      </c>
      <c r="G2717" s="114" t="s">
        <v>3716</v>
      </c>
      <c r="H2717" s="116">
        <v>7859100</v>
      </c>
      <c r="I2717" s="116">
        <v>6680235</v>
      </c>
      <c r="J2717" s="116">
        <v>6287280</v>
      </c>
      <c r="K2717" s="116">
        <v>392955</v>
      </c>
      <c r="L2717" s="116">
        <v>0</v>
      </c>
      <c r="M2717" s="116">
        <v>392955</v>
      </c>
      <c r="N2717" s="116">
        <v>0</v>
      </c>
      <c r="O2717" s="116">
        <v>0</v>
      </c>
      <c r="P2717" s="120">
        <v>0</v>
      </c>
      <c r="Q2717" s="27" t="str">
        <f>IF(G2717="01 Jan 1900","Unregistered","Registered")</f>
        <v>Registered</v>
      </c>
      <c r="R2717" s="121">
        <f>I2717/H2717</f>
        <v>0.85</v>
      </c>
      <c r="T2717" s="117">
        <f t="shared" si="181"/>
        <v>392955</v>
      </c>
      <c r="U2717" s="117">
        <f t="shared" si="182"/>
        <v>0</v>
      </c>
    </row>
    <row r="2718" spans="1:21" x14ac:dyDescent="0.3">
      <c r="A2718" s="114">
        <v>977</v>
      </c>
      <c r="B2718" s="114" t="s">
        <v>130</v>
      </c>
      <c r="C2718" s="114" t="s">
        <v>22</v>
      </c>
      <c r="D2718" s="114" t="s">
        <v>3728</v>
      </c>
      <c r="E2718" s="114" t="s">
        <v>3729</v>
      </c>
      <c r="F2718" s="115">
        <v>45100</v>
      </c>
      <c r="G2718" s="114" t="s">
        <v>3469</v>
      </c>
      <c r="H2718" s="116">
        <v>7917750</v>
      </c>
      <c r="I2718" s="116">
        <v>6730086</v>
      </c>
      <c r="J2718" s="116">
        <v>6337198</v>
      </c>
      <c r="K2718" s="116">
        <v>392888</v>
      </c>
      <c r="L2718" s="116">
        <v>0</v>
      </c>
      <c r="M2718" s="116">
        <v>392888</v>
      </c>
      <c r="N2718" s="116">
        <v>0</v>
      </c>
      <c r="O2718" s="116">
        <v>0</v>
      </c>
      <c r="P2718" s="120">
        <v>0</v>
      </c>
      <c r="Q2718" s="27" t="str">
        <f>IF(G2718="01 Jan 1900","Unregistered","Registered")</f>
        <v>Registered</v>
      </c>
      <c r="R2718" s="121">
        <f>I2718/H2718</f>
        <v>0.84999981055224016</v>
      </c>
      <c r="T2718" s="117">
        <f t="shared" si="181"/>
        <v>392888</v>
      </c>
      <c r="U2718" s="117">
        <f t="shared" si="182"/>
        <v>0</v>
      </c>
    </row>
    <row r="2719" spans="1:21" x14ac:dyDescent="0.3">
      <c r="A2719" s="114">
        <v>990</v>
      </c>
      <c r="B2719" s="114" t="s">
        <v>130</v>
      </c>
      <c r="C2719" s="114" t="s">
        <v>22</v>
      </c>
      <c r="D2719" s="114" t="s">
        <v>3759</v>
      </c>
      <c r="E2719" s="114" t="s">
        <v>3760</v>
      </c>
      <c r="F2719" s="115">
        <v>45012</v>
      </c>
      <c r="G2719" s="114" t="s">
        <v>3144</v>
      </c>
      <c r="H2719" s="116">
        <v>7775000</v>
      </c>
      <c r="I2719" s="116">
        <v>6997500</v>
      </c>
      <c r="J2719" s="116">
        <v>6608750</v>
      </c>
      <c r="K2719" s="116">
        <v>388750</v>
      </c>
      <c r="L2719" s="116">
        <v>0</v>
      </c>
      <c r="M2719" s="116">
        <v>0</v>
      </c>
      <c r="N2719" s="116">
        <v>0</v>
      </c>
      <c r="O2719" s="116">
        <v>388750</v>
      </c>
      <c r="P2719" s="120">
        <v>0</v>
      </c>
      <c r="Q2719" s="27" t="str">
        <f>IF(G2719="01 Jan 1900","Unregistered","Registered")</f>
        <v>Registered</v>
      </c>
      <c r="R2719" s="121">
        <f>I2719/H2719</f>
        <v>0.9</v>
      </c>
      <c r="T2719" s="117">
        <f t="shared" si="181"/>
        <v>388750</v>
      </c>
      <c r="U2719" s="117">
        <f t="shared" si="182"/>
        <v>0</v>
      </c>
    </row>
    <row r="2720" spans="1:21" x14ac:dyDescent="0.3">
      <c r="A2720" s="114">
        <v>1010</v>
      </c>
      <c r="B2720" s="114" t="s">
        <v>130</v>
      </c>
      <c r="C2720" s="114" t="s">
        <v>22</v>
      </c>
      <c r="D2720" s="114" t="s">
        <v>3804</v>
      </c>
      <c r="E2720" s="114" t="s">
        <v>3805</v>
      </c>
      <c r="F2720" s="115">
        <v>45000</v>
      </c>
      <c r="G2720" s="114" t="s">
        <v>3806</v>
      </c>
      <c r="H2720" s="116">
        <v>7731243</v>
      </c>
      <c r="I2720" s="116">
        <v>6958119</v>
      </c>
      <c r="J2720" s="116">
        <v>6571557</v>
      </c>
      <c r="K2720" s="116">
        <v>386562</v>
      </c>
      <c r="L2720" s="116">
        <v>386562</v>
      </c>
      <c r="M2720" s="116">
        <v>0</v>
      </c>
      <c r="N2720" s="116">
        <v>0</v>
      </c>
      <c r="O2720" s="116">
        <v>0</v>
      </c>
      <c r="P2720" s="120">
        <v>0</v>
      </c>
      <c r="Q2720" s="27" t="str">
        <f>IF(G2720="01 Jan 1900","Unregistered","Registered")</f>
        <v>Registered</v>
      </c>
      <c r="R2720" s="121">
        <f>I2720/H2720</f>
        <v>0.90000003880359214</v>
      </c>
      <c r="T2720" s="117">
        <f t="shared" si="181"/>
        <v>386562</v>
      </c>
      <c r="U2720" s="117">
        <f t="shared" si="182"/>
        <v>0</v>
      </c>
    </row>
    <row r="2721" spans="1:29" x14ac:dyDescent="0.3">
      <c r="A2721" s="114">
        <v>1073</v>
      </c>
      <c r="B2721" s="114" t="s">
        <v>130</v>
      </c>
      <c r="C2721" s="114" t="s">
        <v>22</v>
      </c>
      <c r="D2721" s="114" t="s">
        <v>3947</v>
      </c>
      <c r="E2721" s="114" t="s">
        <v>3948</v>
      </c>
      <c r="F2721" s="115">
        <v>44918</v>
      </c>
      <c r="G2721" s="114" t="s">
        <v>2862</v>
      </c>
      <c r="H2721" s="116">
        <v>7864965</v>
      </c>
      <c r="I2721" s="116">
        <v>7078469</v>
      </c>
      <c r="J2721" s="116">
        <v>6717993</v>
      </c>
      <c r="K2721" s="116">
        <v>360476</v>
      </c>
      <c r="L2721" s="116">
        <v>0</v>
      </c>
      <c r="M2721" s="116">
        <v>360476</v>
      </c>
      <c r="N2721" s="116">
        <v>0</v>
      </c>
      <c r="O2721" s="116">
        <v>0</v>
      </c>
      <c r="P2721" s="120">
        <v>0</v>
      </c>
      <c r="Q2721" s="27" t="str">
        <f>IF(G2721="01 Jan 1900","Unregistered","Registered")</f>
        <v>Registered</v>
      </c>
      <c r="R2721" s="121">
        <f>I2721/H2721</f>
        <v>0.90000006357307372</v>
      </c>
      <c r="T2721" s="117">
        <f t="shared" si="181"/>
        <v>360476</v>
      </c>
      <c r="U2721" s="117">
        <f t="shared" si="182"/>
        <v>0</v>
      </c>
    </row>
    <row r="2722" spans="1:29" x14ac:dyDescent="0.3">
      <c r="A2722" s="114">
        <v>1095</v>
      </c>
      <c r="B2722" s="114" t="s">
        <v>130</v>
      </c>
      <c r="C2722" s="114" t="s">
        <v>22</v>
      </c>
      <c r="D2722" s="114" t="s">
        <v>3998</v>
      </c>
      <c r="E2722" s="114" t="s">
        <v>3999</v>
      </c>
      <c r="F2722" s="115">
        <v>45532</v>
      </c>
      <c r="G2722" s="114" t="s">
        <v>4000</v>
      </c>
      <c r="H2722" s="116">
        <v>8534748</v>
      </c>
      <c r="I2722" s="116">
        <v>7681269</v>
      </c>
      <c r="J2722" s="116">
        <v>7339880</v>
      </c>
      <c r="K2722" s="116">
        <v>341389</v>
      </c>
      <c r="L2722" s="116">
        <v>0</v>
      </c>
      <c r="M2722" s="116">
        <v>0</v>
      </c>
      <c r="N2722" s="116">
        <v>0</v>
      </c>
      <c r="O2722" s="116">
        <v>341389</v>
      </c>
      <c r="P2722" s="120">
        <v>0</v>
      </c>
      <c r="Q2722" s="27" t="str">
        <f>IF(G2722="01 Jan 1900","Unregistered","Registered")</f>
        <v>Registered</v>
      </c>
      <c r="R2722" s="121">
        <f>I2722/H2722</f>
        <v>0.8999995078940819</v>
      </c>
      <c r="T2722" s="117">
        <f t="shared" si="181"/>
        <v>341389</v>
      </c>
      <c r="U2722" s="117">
        <f t="shared" si="182"/>
        <v>0</v>
      </c>
    </row>
    <row r="2723" spans="1:29" x14ac:dyDescent="0.3">
      <c r="A2723" s="114">
        <v>1100</v>
      </c>
      <c r="B2723" s="114" t="s">
        <v>130</v>
      </c>
      <c r="C2723" s="114" t="s">
        <v>22</v>
      </c>
      <c r="D2723" s="114" t="s">
        <v>4009</v>
      </c>
      <c r="E2723" s="114" t="s">
        <v>4010</v>
      </c>
      <c r="F2723" s="115">
        <v>44925</v>
      </c>
      <c r="G2723" s="114" t="s">
        <v>1477</v>
      </c>
      <c r="H2723" s="116">
        <v>10922400</v>
      </c>
      <c r="I2723" s="116">
        <v>9830160</v>
      </c>
      <c r="J2723" s="116">
        <v>9498448</v>
      </c>
      <c r="K2723" s="116">
        <v>331712</v>
      </c>
      <c r="L2723" s="116">
        <f>K2723</f>
        <v>331712</v>
      </c>
      <c r="M2723" s="116">
        <v>0</v>
      </c>
      <c r="N2723" s="116">
        <v>0</v>
      </c>
      <c r="O2723" s="116">
        <v>0</v>
      </c>
      <c r="P2723" s="120">
        <v>0</v>
      </c>
      <c r="Q2723" s="27" t="str">
        <f>IF(G2723="01 Jan 1900","Unregistered","Registered")</f>
        <v>Registered</v>
      </c>
      <c r="R2723" s="121">
        <f>I2723/H2723</f>
        <v>0.9</v>
      </c>
      <c r="T2723" s="117">
        <f t="shared" si="181"/>
        <v>331712</v>
      </c>
      <c r="U2723" s="117">
        <f t="shared" si="182"/>
        <v>0</v>
      </c>
    </row>
    <row r="2724" spans="1:29" x14ac:dyDescent="0.3">
      <c r="A2724" s="114">
        <v>1194</v>
      </c>
      <c r="B2724" s="114" t="s">
        <v>130</v>
      </c>
      <c r="C2724" s="114" t="s">
        <v>22</v>
      </c>
      <c r="D2724" s="114" t="s">
        <v>4225</v>
      </c>
      <c r="E2724" s="114" t="s">
        <v>4226</v>
      </c>
      <c r="F2724" s="115">
        <v>45688</v>
      </c>
      <c r="G2724" s="114" t="s">
        <v>4227</v>
      </c>
      <c r="H2724" s="116">
        <v>8713044</v>
      </c>
      <c r="I2724" s="116">
        <v>7406085</v>
      </c>
      <c r="J2724" s="116">
        <v>7158389</v>
      </c>
      <c r="K2724" s="116">
        <v>247696</v>
      </c>
      <c r="L2724" s="116">
        <v>0</v>
      </c>
      <c r="M2724" s="116">
        <v>247696</v>
      </c>
      <c r="N2724" s="116">
        <v>0</v>
      </c>
      <c r="O2724" s="116">
        <v>0</v>
      </c>
      <c r="P2724" s="120">
        <v>0</v>
      </c>
      <c r="Q2724" s="27" t="str">
        <f>IF(G2724="01 Jan 1900","Unregistered","Registered")</f>
        <v>Registered</v>
      </c>
      <c r="R2724" s="121">
        <f>I2724/H2724</f>
        <v>0.84999972455091466</v>
      </c>
      <c r="T2724" s="117">
        <f t="shared" si="181"/>
        <v>247696</v>
      </c>
      <c r="U2724" s="117">
        <f t="shared" si="182"/>
        <v>0</v>
      </c>
    </row>
    <row r="2725" spans="1:29" x14ac:dyDescent="0.3">
      <c r="A2725" s="114">
        <v>1207</v>
      </c>
      <c r="B2725" s="114" t="s">
        <v>130</v>
      </c>
      <c r="C2725" s="114" t="s">
        <v>22</v>
      </c>
      <c r="D2725" s="114" t="s">
        <v>4251</v>
      </c>
      <c r="E2725" s="114" t="s">
        <v>4252</v>
      </c>
      <c r="F2725" s="115">
        <v>45730</v>
      </c>
      <c r="G2725" s="114" t="s">
        <v>1897</v>
      </c>
      <c r="H2725" s="116">
        <v>8363490</v>
      </c>
      <c r="I2725" s="116">
        <v>7108972</v>
      </c>
      <c r="J2725" s="116">
        <v>6890797</v>
      </c>
      <c r="K2725" s="116">
        <v>218175</v>
      </c>
      <c r="L2725" s="116">
        <v>0</v>
      </c>
      <c r="M2725" s="116">
        <v>0</v>
      </c>
      <c r="N2725" s="116">
        <v>218175</v>
      </c>
      <c r="O2725" s="116">
        <v>0</v>
      </c>
      <c r="P2725" s="120">
        <v>0</v>
      </c>
      <c r="Q2725" s="27" t="str">
        <f>IF(G2725="01 Jan 1900","Unregistered","Registered")</f>
        <v>Registered</v>
      </c>
      <c r="R2725" s="121">
        <f>I2725/H2725</f>
        <v>0.85000065762020405</v>
      </c>
      <c r="T2725" s="117">
        <f t="shared" si="181"/>
        <v>218175</v>
      </c>
      <c r="U2725" s="117">
        <f t="shared" si="182"/>
        <v>0</v>
      </c>
    </row>
    <row r="2726" spans="1:29" x14ac:dyDescent="0.3">
      <c r="A2726" s="114">
        <v>1212</v>
      </c>
      <c r="B2726" s="114" t="s">
        <v>130</v>
      </c>
      <c r="C2726" s="114" t="s">
        <v>22</v>
      </c>
      <c r="D2726" s="114" t="s">
        <v>4261</v>
      </c>
      <c r="E2726" s="114" t="s">
        <v>4262</v>
      </c>
      <c r="F2726" s="115">
        <v>45016</v>
      </c>
      <c r="G2726" s="114" t="s">
        <v>4263</v>
      </c>
      <c r="H2726" s="116">
        <v>11570172</v>
      </c>
      <c r="I2726" s="116">
        <v>10413156</v>
      </c>
      <c r="J2726" s="116">
        <v>10210679</v>
      </c>
      <c r="K2726" s="116">
        <v>202477</v>
      </c>
      <c r="L2726" s="116">
        <v>0</v>
      </c>
      <c r="M2726" s="116">
        <v>0</v>
      </c>
      <c r="N2726" s="116">
        <v>0</v>
      </c>
      <c r="O2726" s="116">
        <v>202477</v>
      </c>
      <c r="P2726" s="120">
        <v>0</v>
      </c>
      <c r="Q2726" s="27" t="str">
        <f>IF(G2726="01 Jan 1900","Unregistered","Registered")</f>
        <v>Registered</v>
      </c>
      <c r="R2726" s="121">
        <f>I2726/H2726</f>
        <v>0.90000010371496642</v>
      </c>
      <c r="T2726" s="117">
        <f t="shared" si="181"/>
        <v>202477</v>
      </c>
      <c r="U2726" s="117">
        <f t="shared" si="182"/>
        <v>0</v>
      </c>
    </row>
    <row r="2727" spans="1:29" x14ac:dyDescent="0.3">
      <c r="A2727" s="114">
        <v>1259</v>
      </c>
      <c r="B2727" s="114" t="s">
        <v>130</v>
      </c>
      <c r="C2727" s="114" t="s">
        <v>22</v>
      </c>
      <c r="D2727" s="114" t="s">
        <v>4360</v>
      </c>
      <c r="E2727" s="114" t="s">
        <v>4361</v>
      </c>
      <c r="F2727" s="115">
        <v>45320</v>
      </c>
      <c r="G2727" s="114" t="s">
        <v>2916</v>
      </c>
      <c r="H2727" s="116">
        <v>8266131</v>
      </c>
      <c r="I2727" s="116">
        <v>7439521</v>
      </c>
      <c r="J2727" s="116">
        <v>7263316</v>
      </c>
      <c r="K2727" s="116">
        <v>176205</v>
      </c>
      <c r="L2727" s="116">
        <v>0</v>
      </c>
      <c r="M2727" s="116">
        <v>176205</v>
      </c>
      <c r="N2727" s="116">
        <v>0</v>
      </c>
      <c r="O2727" s="116">
        <v>0</v>
      </c>
      <c r="P2727" s="120">
        <v>0</v>
      </c>
      <c r="Q2727" s="27" t="str">
        <f>IF(G2727="01 Jan 1900","Unregistered","Registered")</f>
        <v>Registered</v>
      </c>
      <c r="R2727" s="121">
        <f>I2727/H2727</f>
        <v>0.90000037502430097</v>
      </c>
      <c r="T2727" s="117">
        <f t="shared" si="181"/>
        <v>176205</v>
      </c>
      <c r="U2727" s="117">
        <f t="shared" si="182"/>
        <v>0</v>
      </c>
    </row>
    <row r="2728" spans="1:29" x14ac:dyDescent="0.3">
      <c r="A2728" s="114">
        <v>1588</v>
      </c>
      <c r="B2728" s="114" t="s">
        <v>130</v>
      </c>
      <c r="C2728" s="114" t="s">
        <v>22</v>
      </c>
      <c r="D2728" s="114" t="s">
        <v>4951</v>
      </c>
      <c r="E2728" s="114" t="s">
        <v>4952</v>
      </c>
      <c r="F2728" s="115">
        <v>45355</v>
      </c>
      <c r="G2728" s="114" t="s">
        <v>1822</v>
      </c>
      <c r="H2728" s="116">
        <v>12106740</v>
      </c>
      <c r="I2728" s="116">
        <v>10290729</v>
      </c>
      <c r="J2728" s="116">
        <v>10290728.960000001</v>
      </c>
      <c r="K2728" s="116">
        <v>0.04</v>
      </c>
      <c r="L2728" s="116">
        <v>0</v>
      </c>
      <c r="M2728" s="116">
        <v>0</v>
      </c>
      <c r="N2728" s="116">
        <v>0.04</v>
      </c>
      <c r="O2728" s="116">
        <v>0</v>
      </c>
      <c r="P2728" s="120">
        <v>0</v>
      </c>
      <c r="Q2728" s="27" t="str">
        <f>IF(G2728="01 Jan 1900","Unregistered","Registered")</f>
        <v>Registered</v>
      </c>
      <c r="R2728" s="121">
        <f>I2728/H2728</f>
        <v>0.85</v>
      </c>
      <c r="T2728" s="117">
        <f t="shared" si="181"/>
        <v>0.04</v>
      </c>
      <c r="U2728" s="117">
        <f t="shared" si="182"/>
        <v>0</v>
      </c>
    </row>
    <row r="2729" spans="1:29" x14ac:dyDescent="0.3">
      <c r="A2729" s="114">
        <v>6802</v>
      </c>
      <c r="B2729" s="114" t="s">
        <v>130</v>
      </c>
      <c r="C2729" s="114" t="s">
        <v>22</v>
      </c>
      <c r="D2729" s="114" t="s">
        <v>7220</v>
      </c>
      <c r="E2729" s="114" t="s">
        <v>7221</v>
      </c>
      <c r="F2729" s="115">
        <v>44957</v>
      </c>
      <c r="G2729" s="114" t="s">
        <v>4910</v>
      </c>
      <c r="H2729" s="116">
        <v>11570172</v>
      </c>
      <c r="I2729" s="116">
        <v>9834651</v>
      </c>
      <c r="J2729" s="116">
        <v>9834651</v>
      </c>
      <c r="K2729" s="116">
        <v>0</v>
      </c>
      <c r="L2729" s="116">
        <v>0</v>
      </c>
      <c r="M2729" s="116">
        <v>0</v>
      </c>
      <c r="N2729" s="116">
        <v>0</v>
      </c>
      <c r="O2729" s="116">
        <v>0</v>
      </c>
      <c r="P2729" s="120">
        <v>0</v>
      </c>
      <c r="Q2729" s="27" t="str">
        <f>IF(G2729="01 Jan 1900","Unregistered","Registered")</f>
        <v>Registered</v>
      </c>
      <c r="R2729" s="121">
        <f>I2729/H2729</f>
        <v>0.85000041485986555</v>
      </c>
      <c r="T2729" s="117">
        <f t="shared" ref="T2729:T2792" si="183">L2729+M2729+N2729+O2729+P2729</f>
        <v>0</v>
      </c>
      <c r="U2729" s="117">
        <f t="shared" ref="U2729:U2792" si="184">K2729-T2729</f>
        <v>0</v>
      </c>
    </row>
    <row r="2730" spans="1:29" x14ac:dyDescent="0.3">
      <c r="A2730" s="114">
        <v>6803</v>
      </c>
      <c r="B2730" s="114" t="s">
        <v>130</v>
      </c>
      <c r="C2730" s="114" t="s">
        <v>22</v>
      </c>
      <c r="D2730" s="114" t="s">
        <v>7222</v>
      </c>
      <c r="E2730" s="114" t="s">
        <v>7223</v>
      </c>
      <c r="F2730" s="115">
        <v>44951</v>
      </c>
      <c r="G2730" s="114" t="s">
        <v>2911</v>
      </c>
      <c r="H2730" s="116">
        <v>11570172</v>
      </c>
      <c r="I2730" s="116">
        <v>10413156</v>
      </c>
      <c r="J2730" s="116">
        <v>10413156</v>
      </c>
      <c r="K2730" s="116">
        <v>0</v>
      </c>
      <c r="L2730" s="116">
        <v>0</v>
      </c>
      <c r="M2730" s="116">
        <v>0</v>
      </c>
      <c r="N2730" s="116">
        <v>0</v>
      </c>
      <c r="O2730" s="116">
        <v>0</v>
      </c>
      <c r="P2730" s="120">
        <v>0</v>
      </c>
      <c r="Q2730" s="27" t="str">
        <f>IF(G2730="01 Jan 1900","Unregistered","Registered")</f>
        <v>Registered</v>
      </c>
      <c r="R2730" s="121">
        <f>I2730/H2730</f>
        <v>0.90000010371496642</v>
      </c>
      <c r="T2730" s="117">
        <f t="shared" si="183"/>
        <v>0</v>
      </c>
      <c r="U2730" s="117">
        <f t="shared" si="184"/>
        <v>0</v>
      </c>
    </row>
    <row r="2731" spans="1:29" x14ac:dyDescent="0.3">
      <c r="A2731" s="114">
        <v>6804</v>
      </c>
      <c r="B2731" s="114" t="s">
        <v>130</v>
      </c>
      <c r="C2731" s="114" t="s">
        <v>22</v>
      </c>
      <c r="D2731" s="114" t="s">
        <v>7224</v>
      </c>
      <c r="E2731" s="114" t="s">
        <v>7225</v>
      </c>
      <c r="F2731" s="115">
        <v>45225</v>
      </c>
      <c r="G2731" s="114" t="s">
        <v>2987</v>
      </c>
      <c r="H2731" s="116">
        <v>8176983</v>
      </c>
      <c r="I2731" s="116">
        <v>7359281</v>
      </c>
      <c r="J2731" s="116">
        <v>7359281</v>
      </c>
      <c r="K2731" s="116">
        <v>0</v>
      </c>
      <c r="L2731" s="116">
        <v>0</v>
      </c>
      <c r="M2731" s="116">
        <v>0</v>
      </c>
      <c r="N2731" s="116">
        <v>0</v>
      </c>
      <c r="O2731" s="116">
        <v>0</v>
      </c>
      <c r="P2731" s="120">
        <v>0</v>
      </c>
      <c r="Q2731" s="27" t="str">
        <f>IF(G2731="01 Jan 1900","Unregistered","Registered")</f>
        <v>Registered</v>
      </c>
      <c r="R2731" s="121">
        <f>I2731/H2731</f>
        <v>0.89999954751037148</v>
      </c>
      <c r="T2731" s="117">
        <f t="shared" si="183"/>
        <v>0</v>
      </c>
      <c r="U2731" s="117">
        <f t="shared" si="184"/>
        <v>0</v>
      </c>
    </row>
    <row r="2732" spans="1:29" x14ac:dyDescent="0.3">
      <c r="A2732" s="114">
        <v>6805</v>
      </c>
      <c r="B2732" s="114" t="s">
        <v>130</v>
      </c>
      <c r="C2732" s="114" t="s">
        <v>22</v>
      </c>
      <c r="D2732" s="114" t="s">
        <v>7226</v>
      </c>
      <c r="E2732" s="114" t="s">
        <v>7227</v>
      </c>
      <c r="F2732" s="115">
        <v>45322</v>
      </c>
      <c r="G2732" s="114" t="s">
        <v>7228</v>
      </c>
      <c r="H2732" s="116">
        <v>12016746</v>
      </c>
      <c r="I2732" s="116">
        <v>10214231</v>
      </c>
      <c r="J2732" s="116">
        <v>10214231</v>
      </c>
      <c r="K2732" s="116">
        <v>0</v>
      </c>
      <c r="L2732" s="116">
        <v>0</v>
      </c>
      <c r="M2732" s="116">
        <v>0</v>
      </c>
      <c r="N2732" s="116">
        <v>0</v>
      </c>
      <c r="O2732" s="116">
        <v>0</v>
      </c>
      <c r="P2732" s="120">
        <v>0</v>
      </c>
      <c r="Q2732" s="27" t="str">
        <f>IF(G2732="01 Jan 1900","Unregistered","Registered")</f>
        <v>Registered</v>
      </c>
      <c r="R2732" s="121">
        <f>I2732/H2732</f>
        <v>0.8499997420266685</v>
      </c>
      <c r="T2732" s="117">
        <f t="shared" si="183"/>
        <v>0</v>
      </c>
      <c r="U2732" s="117">
        <f t="shared" si="184"/>
        <v>0</v>
      </c>
    </row>
    <row r="2733" spans="1:29" x14ac:dyDescent="0.3">
      <c r="A2733" s="114">
        <v>6806</v>
      </c>
      <c r="B2733" s="114" t="s">
        <v>130</v>
      </c>
      <c r="C2733" s="114" t="s">
        <v>22</v>
      </c>
      <c r="D2733" s="114" t="s">
        <v>7229</v>
      </c>
      <c r="E2733" s="114" t="s">
        <v>7230</v>
      </c>
      <c r="F2733" s="115">
        <v>45393</v>
      </c>
      <c r="G2733" s="114" t="s">
        <v>5381</v>
      </c>
      <c r="H2733" s="116">
        <v>12016746</v>
      </c>
      <c r="I2733" s="116">
        <v>10214231</v>
      </c>
      <c r="J2733" s="116">
        <v>10214231</v>
      </c>
      <c r="K2733" s="116">
        <v>0</v>
      </c>
      <c r="L2733" s="116">
        <v>0</v>
      </c>
      <c r="M2733" s="116">
        <v>0</v>
      </c>
      <c r="N2733" s="116">
        <v>0</v>
      </c>
      <c r="O2733" s="116">
        <v>0</v>
      </c>
      <c r="P2733" s="120">
        <v>0</v>
      </c>
      <c r="Q2733" s="27" t="str">
        <f>IF(G2733="01 Jan 1900","Unregistered","Registered")</f>
        <v>Registered</v>
      </c>
      <c r="R2733" s="121">
        <f>I2733/H2733</f>
        <v>0.8499997420266685</v>
      </c>
      <c r="T2733" s="117">
        <f t="shared" si="183"/>
        <v>0</v>
      </c>
      <c r="U2733" s="117">
        <f t="shared" si="184"/>
        <v>0</v>
      </c>
    </row>
    <row r="2734" spans="1:29" s="101" customFormat="1" x14ac:dyDescent="0.3">
      <c r="A2734" s="114">
        <v>6807</v>
      </c>
      <c r="B2734" s="114" t="s">
        <v>130</v>
      </c>
      <c r="C2734" s="114" t="s">
        <v>22</v>
      </c>
      <c r="D2734" s="114" t="s">
        <v>7231</v>
      </c>
      <c r="E2734" s="114" t="s">
        <v>7232</v>
      </c>
      <c r="F2734" s="115">
        <v>45580</v>
      </c>
      <c r="G2734" s="114" t="s">
        <v>1380</v>
      </c>
      <c r="H2734" s="116">
        <v>7624500</v>
      </c>
      <c r="I2734" s="116">
        <v>6862050</v>
      </c>
      <c r="J2734" s="116">
        <v>6862050</v>
      </c>
      <c r="K2734" s="116">
        <v>0</v>
      </c>
      <c r="L2734" s="116">
        <v>0</v>
      </c>
      <c r="M2734" s="116">
        <v>0</v>
      </c>
      <c r="N2734" s="116">
        <v>0</v>
      </c>
      <c r="O2734" s="116">
        <v>0</v>
      </c>
      <c r="P2734" s="120">
        <v>0</v>
      </c>
      <c r="Q2734" s="27" t="str">
        <f>IF(G2734="01 Jan 1900","Unregistered","Registered")</f>
        <v>Registered</v>
      </c>
      <c r="R2734" s="121">
        <f>I2734/H2734</f>
        <v>0.9</v>
      </c>
      <c r="S2734" s="118"/>
      <c r="T2734" s="117">
        <f t="shared" si="183"/>
        <v>0</v>
      </c>
      <c r="U2734" s="117">
        <f t="shared" si="184"/>
        <v>0</v>
      </c>
      <c r="V2734" s="118"/>
      <c r="W2734" s="118"/>
      <c r="X2734" s="118"/>
      <c r="Y2734" s="118"/>
      <c r="Z2734" s="118"/>
      <c r="AA2734" s="118"/>
      <c r="AB2734" s="118"/>
      <c r="AC2734" s="118"/>
    </row>
    <row r="2735" spans="1:29" x14ac:dyDescent="0.3">
      <c r="A2735" s="114">
        <v>6808</v>
      </c>
      <c r="B2735" s="114" t="s">
        <v>130</v>
      </c>
      <c r="C2735" s="114" t="s">
        <v>22</v>
      </c>
      <c r="D2735" s="114" t="s">
        <v>7233</v>
      </c>
      <c r="E2735" s="114" t="s">
        <v>7234</v>
      </c>
      <c r="F2735" s="115">
        <v>45090</v>
      </c>
      <c r="G2735" s="114" t="s">
        <v>5389</v>
      </c>
      <c r="H2735" s="116">
        <v>7864965</v>
      </c>
      <c r="I2735" s="116">
        <v>6685221</v>
      </c>
      <c r="J2735" s="116">
        <v>6685221</v>
      </c>
      <c r="K2735" s="116">
        <v>0</v>
      </c>
      <c r="L2735" s="116">
        <v>0</v>
      </c>
      <c r="M2735" s="116">
        <v>0</v>
      </c>
      <c r="N2735" s="116">
        <v>0</v>
      </c>
      <c r="O2735" s="116">
        <v>0</v>
      </c>
      <c r="P2735" s="120">
        <v>0</v>
      </c>
      <c r="Q2735" s="27" t="str">
        <f>IF(G2735="01 Jan 1900","Unregistered","Registered")</f>
        <v>Registered</v>
      </c>
      <c r="R2735" s="121">
        <f>I2735/H2735</f>
        <v>0.85000009535961063</v>
      </c>
      <c r="T2735" s="117">
        <f t="shared" si="183"/>
        <v>0</v>
      </c>
      <c r="U2735" s="117">
        <f t="shared" si="184"/>
        <v>0</v>
      </c>
    </row>
    <row r="2736" spans="1:29" s="101" customFormat="1" x14ac:dyDescent="0.3">
      <c r="A2736" s="114">
        <v>6809</v>
      </c>
      <c r="B2736" s="114" t="s">
        <v>130</v>
      </c>
      <c r="C2736" s="114" t="s">
        <v>22</v>
      </c>
      <c r="D2736" s="114" t="s">
        <v>7235</v>
      </c>
      <c r="E2736" s="114" t="s">
        <v>7236</v>
      </c>
      <c r="F2736" s="115">
        <v>45169</v>
      </c>
      <c r="G2736" s="114" t="s">
        <v>1620</v>
      </c>
      <c r="H2736" s="116">
        <v>7917750</v>
      </c>
      <c r="I2736" s="116">
        <v>7125981</v>
      </c>
      <c r="J2736" s="116">
        <v>7125981</v>
      </c>
      <c r="K2736" s="116">
        <v>0</v>
      </c>
      <c r="L2736" s="116">
        <v>0</v>
      </c>
      <c r="M2736" s="116">
        <v>0</v>
      </c>
      <c r="N2736" s="116">
        <v>0</v>
      </c>
      <c r="O2736" s="116">
        <v>0</v>
      </c>
      <c r="P2736" s="120">
        <v>0</v>
      </c>
      <c r="Q2736" s="27" t="str">
        <f>IF(G2736="01 Jan 1900","Unregistered","Registered")</f>
        <v>Registered</v>
      </c>
      <c r="R2736" s="121">
        <f>I2736/H2736</f>
        <v>0.90000075779103916</v>
      </c>
      <c r="S2736" s="118"/>
      <c r="T2736" s="117">
        <f t="shared" si="183"/>
        <v>0</v>
      </c>
      <c r="U2736" s="117">
        <f t="shared" si="184"/>
        <v>0</v>
      </c>
      <c r="V2736" s="118"/>
      <c r="W2736" s="118"/>
      <c r="X2736" s="118"/>
      <c r="Y2736" s="118"/>
      <c r="Z2736" s="118"/>
      <c r="AA2736" s="118"/>
      <c r="AB2736" s="118"/>
      <c r="AC2736" s="118"/>
    </row>
    <row r="2737" spans="1:29" s="101" customFormat="1" x14ac:dyDescent="0.3">
      <c r="A2737" s="114">
        <v>6810</v>
      </c>
      <c r="B2737" s="114" t="s">
        <v>130</v>
      </c>
      <c r="C2737" s="114" t="s">
        <v>22</v>
      </c>
      <c r="D2737" s="114" t="s">
        <v>7237</v>
      </c>
      <c r="E2737" s="114" t="s">
        <v>7238</v>
      </c>
      <c r="F2737" s="115">
        <v>44918</v>
      </c>
      <c r="G2737" s="114" t="s">
        <v>4109</v>
      </c>
      <c r="H2737" s="116">
        <v>11337546</v>
      </c>
      <c r="I2737" s="116">
        <v>10203788</v>
      </c>
      <c r="J2737" s="116">
        <v>10203788</v>
      </c>
      <c r="K2737" s="116">
        <v>0</v>
      </c>
      <c r="L2737" s="116">
        <v>0</v>
      </c>
      <c r="M2737" s="116">
        <v>0</v>
      </c>
      <c r="N2737" s="116">
        <v>0</v>
      </c>
      <c r="O2737" s="116">
        <v>0</v>
      </c>
      <c r="P2737" s="120">
        <v>0</v>
      </c>
      <c r="Q2737" s="27" t="str">
        <f>IF(G2737="01 Jan 1900","Unregistered","Registered")</f>
        <v>Registered</v>
      </c>
      <c r="R2737" s="121">
        <f>I2737/H2737</f>
        <v>0.89999970011147035</v>
      </c>
      <c r="S2737" s="118"/>
      <c r="T2737" s="117">
        <f t="shared" si="183"/>
        <v>0</v>
      </c>
      <c r="U2737" s="117">
        <f t="shared" si="184"/>
        <v>0</v>
      </c>
      <c r="V2737" s="118"/>
      <c r="W2737" s="118"/>
      <c r="X2737" s="118"/>
      <c r="Y2737" s="118"/>
      <c r="Z2737" s="118"/>
      <c r="AA2737" s="118"/>
      <c r="AB2737" s="118"/>
      <c r="AC2737" s="118"/>
    </row>
    <row r="2738" spans="1:29" x14ac:dyDescent="0.3">
      <c r="A2738" s="114">
        <v>6811</v>
      </c>
      <c r="B2738" s="114" t="s">
        <v>130</v>
      </c>
      <c r="C2738" s="114" t="s">
        <v>22</v>
      </c>
      <c r="D2738" s="114" t="s">
        <v>7239</v>
      </c>
      <c r="E2738" s="114" t="s">
        <v>7240</v>
      </c>
      <c r="F2738" s="115">
        <v>45062</v>
      </c>
      <c r="G2738" s="114" t="s">
        <v>4263</v>
      </c>
      <c r="H2738" s="116">
        <v>7909539</v>
      </c>
      <c r="I2738" s="116">
        <v>7118586</v>
      </c>
      <c r="J2738" s="116">
        <v>7118586</v>
      </c>
      <c r="K2738" s="116">
        <v>0</v>
      </c>
      <c r="L2738" s="116">
        <v>0</v>
      </c>
      <c r="M2738" s="116">
        <v>0</v>
      </c>
      <c r="N2738" s="116">
        <v>0</v>
      </c>
      <c r="O2738" s="116">
        <v>0</v>
      </c>
      <c r="P2738" s="120">
        <v>0</v>
      </c>
      <c r="Q2738" s="27" t="str">
        <f>IF(G2738="01 Jan 1900","Unregistered","Registered")</f>
        <v>Registered</v>
      </c>
      <c r="R2738" s="121">
        <f>I2738/H2738</f>
        <v>0.9000001137866569</v>
      </c>
      <c r="T2738" s="117">
        <f t="shared" si="183"/>
        <v>0</v>
      </c>
      <c r="U2738" s="117">
        <f t="shared" si="184"/>
        <v>0</v>
      </c>
    </row>
    <row r="2739" spans="1:29" x14ac:dyDescent="0.3">
      <c r="A2739" s="114">
        <v>6812</v>
      </c>
      <c r="B2739" s="114" t="s">
        <v>130</v>
      </c>
      <c r="C2739" s="114" t="s">
        <v>22</v>
      </c>
      <c r="D2739" s="114" t="s">
        <v>7241</v>
      </c>
      <c r="E2739" s="114" t="s">
        <v>7242</v>
      </c>
      <c r="F2739" s="115">
        <v>45157</v>
      </c>
      <c r="G2739" s="114" t="s">
        <v>5481</v>
      </c>
      <c r="H2739" s="116">
        <v>7917750</v>
      </c>
      <c r="I2739" s="116">
        <v>7125981</v>
      </c>
      <c r="J2739" s="116">
        <v>7125981</v>
      </c>
      <c r="K2739" s="116">
        <v>0</v>
      </c>
      <c r="L2739" s="116">
        <v>0</v>
      </c>
      <c r="M2739" s="116">
        <v>0</v>
      </c>
      <c r="N2739" s="116">
        <v>0</v>
      </c>
      <c r="O2739" s="116">
        <v>0</v>
      </c>
      <c r="P2739" s="120">
        <v>0</v>
      </c>
      <c r="Q2739" s="27" t="str">
        <f>IF(G2739="01 Jan 1900","Unregistered","Registered")</f>
        <v>Registered</v>
      </c>
      <c r="R2739" s="121">
        <f>I2739/H2739</f>
        <v>0.90000075779103916</v>
      </c>
      <c r="T2739" s="117">
        <f t="shared" si="183"/>
        <v>0</v>
      </c>
      <c r="U2739" s="117">
        <f t="shared" si="184"/>
        <v>0</v>
      </c>
    </row>
    <row r="2740" spans="1:29" x14ac:dyDescent="0.3">
      <c r="A2740" s="114">
        <v>6813</v>
      </c>
      <c r="B2740" s="114" t="s">
        <v>130</v>
      </c>
      <c r="C2740" s="114" t="s">
        <v>22</v>
      </c>
      <c r="D2740" s="114" t="s">
        <v>7243</v>
      </c>
      <c r="E2740" s="114" t="s">
        <v>7244</v>
      </c>
      <c r="F2740" s="115">
        <v>45161</v>
      </c>
      <c r="G2740" s="114" t="s">
        <v>4873</v>
      </c>
      <c r="H2740" s="116">
        <v>11882604</v>
      </c>
      <c r="I2740" s="116">
        <v>10100211</v>
      </c>
      <c r="J2740" s="116">
        <v>10100211</v>
      </c>
      <c r="K2740" s="116">
        <v>0</v>
      </c>
      <c r="L2740" s="116">
        <v>0</v>
      </c>
      <c r="M2740" s="116">
        <v>0</v>
      </c>
      <c r="N2740" s="116">
        <v>0</v>
      </c>
      <c r="O2740" s="116">
        <v>0</v>
      </c>
      <c r="P2740" s="120">
        <v>0</v>
      </c>
      <c r="Q2740" s="27" t="str">
        <f>IF(G2740="01 Jan 1900","Unregistered","Registered")</f>
        <v>Registered</v>
      </c>
      <c r="R2740" s="121">
        <f>I2740/H2740</f>
        <v>0.84999979802406944</v>
      </c>
      <c r="T2740" s="117">
        <f t="shared" si="183"/>
        <v>0</v>
      </c>
      <c r="U2740" s="117">
        <f t="shared" si="184"/>
        <v>0</v>
      </c>
    </row>
    <row r="2741" spans="1:29" s="101" customFormat="1" x14ac:dyDescent="0.3">
      <c r="A2741" s="114">
        <v>6814</v>
      </c>
      <c r="B2741" s="114" t="s">
        <v>130</v>
      </c>
      <c r="C2741" s="114" t="s">
        <v>22</v>
      </c>
      <c r="D2741" s="114" t="s">
        <v>7245</v>
      </c>
      <c r="E2741" s="114" t="s">
        <v>7246</v>
      </c>
      <c r="F2741" s="115">
        <v>44925</v>
      </c>
      <c r="G2741" s="114" t="s">
        <v>3144</v>
      </c>
      <c r="H2741" s="116">
        <v>11434332</v>
      </c>
      <c r="I2741" s="116">
        <v>10290901</v>
      </c>
      <c r="J2741" s="116">
        <v>10290901</v>
      </c>
      <c r="K2741" s="116">
        <v>0</v>
      </c>
      <c r="L2741" s="116">
        <v>0</v>
      </c>
      <c r="M2741" s="116">
        <v>0</v>
      </c>
      <c r="N2741" s="116">
        <v>0</v>
      </c>
      <c r="O2741" s="116">
        <v>0</v>
      </c>
      <c r="P2741" s="120">
        <v>0</v>
      </c>
      <c r="Q2741" s="27" t="str">
        <f>IF(G2741="01 Jan 1900","Unregistered","Registered")</f>
        <v>Registered</v>
      </c>
      <c r="R2741" s="121">
        <f>I2741/H2741</f>
        <v>0.90000019240301921</v>
      </c>
      <c r="S2741" s="118"/>
      <c r="T2741" s="117">
        <f t="shared" si="183"/>
        <v>0</v>
      </c>
      <c r="U2741" s="117">
        <f t="shared" si="184"/>
        <v>0</v>
      </c>
      <c r="V2741" s="118"/>
      <c r="W2741" s="118"/>
      <c r="X2741" s="118"/>
      <c r="Y2741" s="118"/>
      <c r="Z2741" s="118"/>
      <c r="AA2741" s="118"/>
      <c r="AB2741" s="118"/>
      <c r="AC2741" s="118"/>
    </row>
    <row r="2742" spans="1:29" s="101" customFormat="1" x14ac:dyDescent="0.3">
      <c r="A2742" s="114">
        <v>6815</v>
      </c>
      <c r="B2742" s="114" t="s">
        <v>130</v>
      </c>
      <c r="C2742" s="114" t="s">
        <v>22</v>
      </c>
      <c r="D2742" s="114" t="s">
        <v>7247</v>
      </c>
      <c r="E2742" s="114" t="s">
        <v>7248</v>
      </c>
      <c r="F2742" s="115">
        <v>45260</v>
      </c>
      <c r="G2742" s="114" t="s">
        <v>5478</v>
      </c>
      <c r="H2742" s="116">
        <v>8176983</v>
      </c>
      <c r="I2742" s="116">
        <v>7359288</v>
      </c>
      <c r="J2742" s="116">
        <v>7359288</v>
      </c>
      <c r="K2742" s="116">
        <v>0</v>
      </c>
      <c r="L2742" s="116">
        <v>0</v>
      </c>
      <c r="M2742" s="116">
        <v>0</v>
      </c>
      <c r="N2742" s="116">
        <v>0</v>
      </c>
      <c r="O2742" s="116">
        <v>0</v>
      </c>
      <c r="P2742" s="120">
        <v>0</v>
      </c>
      <c r="Q2742" s="27" t="str">
        <f>IF(G2742="01 Jan 1900","Unregistered","Registered")</f>
        <v>Registered</v>
      </c>
      <c r="R2742" s="121">
        <f>I2742/H2742</f>
        <v>0.90000040357183086</v>
      </c>
      <c r="S2742" s="118"/>
      <c r="T2742" s="117">
        <f t="shared" si="183"/>
        <v>0</v>
      </c>
      <c r="U2742" s="117">
        <f t="shared" si="184"/>
        <v>0</v>
      </c>
      <c r="V2742" s="118"/>
      <c r="W2742" s="118"/>
      <c r="X2742" s="118"/>
      <c r="Y2742" s="118"/>
      <c r="Z2742" s="118"/>
      <c r="AA2742" s="118"/>
      <c r="AB2742" s="118"/>
      <c r="AC2742" s="118"/>
    </row>
    <row r="2743" spans="1:29" x14ac:dyDescent="0.3">
      <c r="A2743" s="114">
        <v>6816</v>
      </c>
      <c r="B2743" s="114" t="s">
        <v>130</v>
      </c>
      <c r="C2743" s="114" t="s">
        <v>22</v>
      </c>
      <c r="D2743" s="114" t="s">
        <v>7249</v>
      </c>
      <c r="E2743" s="114" t="s">
        <v>7250</v>
      </c>
      <c r="F2743" s="115">
        <v>45100</v>
      </c>
      <c r="G2743" s="114" t="s">
        <v>5877</v>
      </c>
      <c r="H2743" s="116">
        <v>11843550</v>
      </c>
      <c r="I2743" s="116">
        <v>10067023</v>
      </c>
      <c r="J2743" s="116">
        <v>10067023</v>
      </c>
      <c r="K2743" s="116">
        <v>0</v>
      </c>
      <c r="L2743" s="116">
        <v>0</v>
      </c>
      <c r="M2743" s="116">
        <v>0</v>
      </c>
      <c r="N2743" s="116">
        <v>0</v>
      </c>
      <c r="O2743" s="116">
        <v>0</v>
      </c>
      <c r="P2743" s="120">
        <v>0</v>
      </c>
      <c r="Q2743" s="27" t="str">
        <f>IF(G2743="01 Jan 1900","Unregistered","Registered")</f>
        <v>Registered</v>
      </c>
      <c r="R2743" s="121">
        <f>I2743/H2743</f>
        <v>0.85000046438778909</v>
      </c>
      <c r="T2743" s="117">
        <f t="shared" si="183"/>
        <v>0</v>
      </c>
      <c r="U2743" s="117">
        <f t="shared" si="184"/>
        <v>0</v>
      </c>
    </row>
    <row r="2744" spans="1:29" x14ac:dyDescent="0.3">
      <c r="A2744" s="114">
        <v>6817</v>
      </c>
      <c r="B2744" s="114" t="s">
        <v>130</v>
      </c>
      <c r="C2744" s="114" t="s">
        <v>22</v>
      </c>
      <c r="D2744" s="114" t="s">
        <v>7251</v>
      </c>
      <c r="E2744" s="114" t="s">
        <v>7252</v>
      </c>
      <c r="F2744" s="115">
        <v>45107</v>
      </c>
      <c r="G2744" s="114" t="s">
        <v>3753</v>
      </c>
      <c r="H2744" s="116">
        <v>7917750</v>
      </c>
      <c r="I2744" s="116">
        <v>7125974</v>
      </c>
      <c r="J2744" s="116">
        <v>7125974</v>
      </c>
      <c r="K2744" s="116">
        <v>0</v>
      </c>
      <c r="L2744" s="116">
        <v>0</v>
      </c>
      <c r="M2744" s="116">
        <v>0</v>
      </c>
      <c r="N2744" s="116">
        <v>0</v>
      </c>
      <c r="O2744" s="116">
        <v>0</v>
      </c>
      <c r="P2744" s="120">
        <v>0</v>
      </c>
      <c r="Q2744" s="27" t="str">
        <f>IF(G2744="01 Jan 1900","Unregistered","Registered")</f>
        <v>Registered</v>
      </c>
      <c r="R2744" s="121">
        <f>I2744/H2744</f>
        <v>0.89999987370149348</v>
      </c>
      <c r="T2744" s="117">
        <f t="shared" si="183"/>
        <v>0</v>
      </c>
      <c r="U2744" s="117">
        <f t="shared" si="184"/>
        <v>0</v>
      </c>
    </row>
    <row r="2745" spans="1:29" x14ac:dyDescent="0.3">
      <c r="A2745" s="114">
        <v>6818</v>
      </c>
      <c r="B2745" s="114" t="s">
        <v>130</v>
      </c>
      <c r="C2745" s="114" t="s">
        <v>22</v>
      </c>
      <c r="D2745" s="114" t="s">
        <v>7253</v>
      </c>
      <c r="E2745" s="114" t="s">
        <v>7254</v>
      </c>
      <c r="F2745" s="115">
        <v>45040</v>
      </c>
      <c r="G2745" s="114" t="s">
        <v>2533</v>
      </c>
      <c r="H2745" s="116">
        <v>7976400</v>
      </c>
      <c r="I2745" s="116">
        <v>6779940</v>
      </c>
      <c r="J2745" s="116">
        <v>6779940</v>
      </c>
      <c r="K2745" s="116">
        <v>0</v>
      </c>
      <c r="L2745" s="116">
        <v>0</v>
      </c>
      <c r="M2745" s="116">
        <v>0</v>
      </c>
      <c r="N2745" s="116">
        <v>0</v>
      </c>
      <c r="O2745" s="116">
        <v>0</v>
      </c>
      <c r="P2745" s="120">
        <v>0</v>
      </c>
      <c r="Q2745" s="27" t="str">
        <f>IF(G2745="01 Jan 1900","Unregistered","Registered")</f>
        <v>Registered</v>
      </c>
      <c r="R2745" s="121">
        <f>I2745/H2745</f>
        <v>0.85</v>
      </c>
      <c r="T2745" s="117">
        <f t="shared" si="183"/>
        <v>0</v>
      </c>
      <c r="U2745" s="117">
        <f t="shared" si="184"/>
        <v>0</v>
      </c>
    </row>
    <row r="2746" spans="1:29" x14ac:dyDescent="0.3">
      <c r="A2746" s="114">
        <v>6819</v>
      </c>
      <c r="B2746" s="114" t="s">
        <v>130</v>
      </c>
      <c r="C2746" s="114" t="s">
        <v>22</v>
      </c>
      <c r="D2746" s="114" t="s">
        <v>7255</v>
      </c>
      <c r="E2746" s="114" t="s">
        <v>7256</v>
      </c>
      <c r="F2746" s="115">
        <v>45052</v>
      </c>
      <c r="G2746" s="114" t="s">
        <v>2665</v>
      </c>
      <c r="H2746" s="116">
        <v>11481876</v>
      </c>
      <c r="I2746" s="116">
        <v>9759595</v>
      </c>
      <c r="J2746" s="116">
        <v>9759595</v>
      </c>
      <c r="K2746" s="116">
        <v>0</v>
      </c>
      <c r="L2746" s="116">
        <v>0</v>
      </c>
      <c r="M2746" s="116">
        <v>0</v>
      </c>
      <c r="N2746" s="116">
        <v>0</v>
      </c>
      <c r="O2746" s="116">
        <v>0</v>
      </c>
      <c r="P2746" s="120">
        <v>0</v>
      </c>
      <c r="Q2746" s="27" t="str">
        <f>IF(G2746="01 Jan 1900","Unregistered","Registered")</f>
        <v>Registered</v>
      </c>
      <c r="R2746" s="121">
        <f>I2746/H2746</f>
        <v>0.85000003483751263</v>
      </c>
      <c r="T2746" s="117">
        <f t="shared" si="183"/>
        <v>0</v>
      </c>
      <c r="U2746" s="117">
        <f t="shared" si="184"/>
        <v>0</v>
      </c>
    </row>
    <row r="2747" spans="1:29" x14ac:dyDescent="0.3">
      <c r="A2747" s="114">
        <v>6820</v>
      </c>
      <c r="B2747" s="114" t="s">
        <v>130</v>
      </c>
      <c r="C2747" s="114" t="s">
        <v>22</v>
      </c>
      <c r="D2747" s="114" t="s">
        <v>7257</v>
      </c>
      <c r="E2747" s="114" t="s">
        <v>7258</v>
      </c>
      <c r="F2747" s="115">
        <v>45152</v>
      </c>
      <c r="G2747" s="114" t="s">
        <v>1620</v>
      </c>
      <c r="H2747" s="116">
        <v>7954113</v>
      </c>
      <c r="I2747" s="116">
        <v>6760997</v>
      </c>
      <c r="J2747" s="116">
        <v>6760997</v>
      </c>
      <c r="K2747" s="116">
        <v>0</v>
      </c>
      <c r="L2747" s="116">
        <v>0</v>
      </c>
      <c r="M2747" s="116">
        <v>0</v>
      </c>
      <c r="N2747" s="116">
        <v>0</v>
      </c>
      <c r="O2747" s="116">
        <v>0</v>
      </c>
      <c r="P2747" s="120">
        <v>0</v>
      </c>
      <c r="Q2747" s="27" t="str">
        <f>IF(G2747="01 Jan 1900","Unregistered","Registered")</f>
        <v>Registered</v>
      </c>
      <c r="R2747" s="121">
        <f>I2747/H2747</f>
        <v>0.85000011943506459</v>
      </c>
      <c r="T2747" s="117">
        <f t="shared" si="183"/>
        <v>0</v>
      </c>
      <c r="U2747" s="117">
        <f t="shared" si="184"/>
        <v>0</v>
      </c>
    </row>
    <row r="2748" spans="1:29" x14ac:dyDescent="0.3">
      <c r="A2748" s="114">
        <v>6821</v>
      </c>
      <c r="B2748" s="114" t="s">
        <v>130</v>
      </c>
      <c r="C2748" s="114" t="s">
        <v>22</v>
      </c>
      <c r="D2748" s="114" t="s">
        <v>7259</v>
      </c>
      <c r="E2748" s="114" t="s">
        <v>7260</v>
      </c>
      <c r="F2748" s="115">
        <v>45225</v>
      </c>
      <c r="G2748" s="114" t="s">
        <v>5577</v>
      </c>
      <c r="H2748" s="116">
        <v>8243844</v>
      </c>
      <c r="I2748" s="116">
        <v>7007265</v>
      </c>
      <c r="J2748" s="116">
        <v>7007265</v>
      </c>
      <c r="K2748" s="116">
        <v>0</v>
      </c>
      <c r="L2748" s="116">
        <v>0</v>
      </c>
      <c r="M2748" s="116">
        <v>0</v>
      </c>
      <c r="N2748" s="116">
        <v>0</v>
      </c>
      <c r="O2748" s="116">
        <v>0</v>
      </c>
      <c r="P2748" s="120">
        <v>0</v>
      </c>
      <c r="Q2748" s="27" t="str">
        <f>IF(G2748="01 Jan 1900","Unregistered","Registered")</f>
        <v>Registered</v>
      </c>
      <c r="R2748" s="121">
        <f>I2748/H2748</f>
        <v>0.84999970887367593</v>
      </c>
      <c r="T2748" s="117">
        <f t="shared" si="183"/>
        <v>0</v>
      </c>
      <c r="U2748" s="117">
        <f t="shared" si="184"/>
        <v>0</v>
      </c>
    </row>
    <row r="2749" spans="1:29" x14ac:dyDescent="0.3">
      <c r="A2749" s="114">
        <v>6822</v>
      </c>
      <c r="B2749" s="114" t="s">
        <v>130</v>
      </c>
      <c r="C2749" s="114" t="s">
        <v>22</v>
      </c>
      <c r="D2749" s="114" t="s">
        <v>7261</v>
      </c>
      <c r="E2749" s="114" t="s">
        <v>7262</v>
      </c>
      <c r="F2749" s="115">
        <v>45291</v>
      </c>
      <c r="G2749" s="114" t="s">
        <v>7263</v>
      </c>
      <c r="H2749" s="116">
        <v>12055800</v>
      </c>
      <c r="I2749" s="116">
        <v>10850220</v>
      </c>
      <c r="J2749" s="116">
        <v>10850220</v>
      </c>
      <c r="K2749" s="116">
        <v>0</v>
      </c>
      <c r="L2749" s="116">
        <v>0</v>
      </c>
      <c r="M2749" s="116">
        <v>0</v>
      </c>
      <c r="N2749" s="116">
        <v>0</v>
      </c>
      <c r="O2749" s="116">
        <v>0</v>
      </c>
      <c r="P2749" s="120">
        <v>0</v>
      </c>
      <c r="Q2749" s="27" t="str">
        <f>IF(G2749="01 Jan 1900","Unregistered","Registered")</f>
        <v>Registered</v>
      </c>
      <c r="R2749" s="121">
        <f>I2749/H2749</f>
        <v>0.9</v>
      </c>
      <c r="T2749" s="117">
        <f t="shared" si="183"/>
        <v>0</v>
      </c>
      <c r="U2749" s="117">
        <f t="shared" si="184"/>
        <v>0</v>
      </c>
    </row>
    <row r="2750" spans="1:29" x14ac:dyDescent="0.3">
      <c r="A2750" s="114">
        <v>6823</v>
      </c>
      <c r="B2750" s="114" t="s">
        <v>130</v>
      </c>
      <c r="C2750" s="114" t="s">
        <v>22</v>
      </c>
      <c r="D2750" s="114" t="s">
        <v>7264</v>
      </c>
      <c r="E2750" s="114" t="s">
        <v>7265</v>
      </c>
      <c r="F2750" s="115">
        <v>45553</v>
      </c>
      <c r="G2750" s="114" t="s">
        <v>2435</v>
      </c>
      <c r="H2750" s="116">
        <v>8534748</v>
      </c>
      <c r="I2750" s="116">
        <v>7681269</v>
      </c>
      <c r="J2750" s="116">
        <v>7681269</v>
      </c>
      <c r="K2750" s="116">
        <v>0</v>
      </c>
      <c r="L2750" s="116">
        <v>0</v>
      </c>
      <c r="M2750" s="116">
        <v>0</v>
      </c>
      <c r="N2750" s="116">
        <v>0</v>
      </c>
      <c r="O2750" s="116">
        <v>0</v>
      </c>
      <c r="P2750" s="120">
        <v>0</v>
      </c>
      <c r="Q2750" s="27" t="str">
        <f>IF(G2750="01 Jan 1900","Unregistered","Registered")</f>
        <v>Registered</v>
      </c>
      <c r="R2750" s="121">
        <f>I2750/H2750</f>
        <v>0.8999995078940819</v>
      </c>
      <c r="T2750" s="117">
        <f t="shared" si="183"/>
        <v>0</v>
      </c>
      <c r="U2750" s="117">
        <f t="shared" si="184"/>
        <v>0</v>
      </c>
    </row>
    <row r="2751" spans="1:29" x14ac:dyDescent="0.3">
      <c r="A2751" s="114">
        <v>6824</v>
      </c>
      <c r="B2751" s="114" t="s">
        <v>130</v>
      </c>
      <c r="C2751" s="114" t="s">
        <v>22</v>
      </c>
      <c r="D2751" s="114" t="s">
        <v>7266</v>
      </c>
      <c r="E2751" s="114" t="s">
        <v>7267</v>
      </c>
      <c r="F2751" s="115">
        <v>44946</v>
      </c>
      <c r="G2751" s="114" t="s">
        <v>2346</v>
      </c>
      <c r="H2751" s="116">
        <v>11748462</v>
      </c>
      <c r="I2751" s="116">
        <v>9986196</v>
      </c>
      <c r="J2751" s="116">
        <v>9986196</v>
      </c>
      <c r="K2751" s="116">
        <v>0</v>
      </c>
      <c r="L2751" s="116">
        <v>0</v>
      </c>
      <c r="M2751" s="116">
        <v>0</v>
      </c>
      <c r="N2751" s="116">
        <v>0</v>
      </c>
      <c r="O2751" s="116">
        <v>0</v>
      </c>
      <c r="P2751" s="120">
        <v>0</v>
      </c>
      <c r="Q2751" s="27" t="str">
        <f>IF(G2751="01 Jan 1900","Unregistered","Registered")</f>
        <v>Registered</v>
      </c>
      <c r="R2751" s="121">
        <f>I2751/H2751</f>
        <v>0.85000028088783031</v>
      </c>
      <c r="T2751" s="117">
        <f t="shared" si="183"/>
        <v>0</v>
      </c>
      <c r="U2751" s="117">
        <f t="shared" si="184"/>
        <v>0</v>
      </c>
    </row>
    <row r="2752" spans="1:29" x14ac:dyDescent="0.3">
      <c r="A2752" s="114">
        <v>6825</v>
      </c>
      <c r="B2752" s="114" t="s">
        <v>130</v>
      </c>
      <c r="C2752" s="114" t="s">
        <v>22</v>
      </c>
      <c r="D2752" s="114" t="s">
        <v>7268</v>
      </c>
      <c r="E2752" s="114" t="s">
        <v>7269</v>
      </c>
      <c r="F2752" s="115">
        <v>44918</v>
      </c>
      <c r="G2752" s="114" t="s">
        <v>2911</v>
      </c>
      <c r="H2752" s="116">
        <v>7741800</v>
      </c>
      <c r="I2752" s="116">
        <v>6580530</v>
      </c>
      <c r="J2752" s="116">
        <v>6580530</v>
      </c>
      <c r="K2752" s="116">
        <v>0</v>
      </c>
      <c r="L2752" s="116">
        <v>0</v>
      </c>
      <c r="M2752" s="116">
        <v>0</v>
      </c>
      <c r="N2752" s="116">
        <v>0</v>
      </c>
      <c r="O2752" s="116">
        <v>0</v>
      </c>
      <c r="P2752" s="120">
        <v>0</v>
      </c>
      <c r="Q2752" s="27" t="str">
        <f>IF(G2752="01 Jan 1900","Unregistered","Registered")</f>
        <v>Registered</v>
      </c>
      <c r="R2752" s="121">
        <f>I2752/H2752</f>
        <v>0.85</v>
      </c>
      <c r="T2752" s="117">
        <f t="shared" si="183"/>
        <v>0</v>
      </c>
      <c r="U2752" s="117">
        <f t="shared" si="184"/>
        <v>0</v>
      </c>
    </row>
    <row r="2753" spans="1:21" x14ac:dyDescent="0.3">
      <c r="A2753" s="114">
        <v>6826</v>
      </c>
      <c r="B2753" s="114" t="s">
        <v>130</v>
      </c>
      <c r="C2753" s="114" t="s">
        <v>22</v>
      </c>
      <c r="D2753" s="114" t="s">
        <v>7270</v>
      </c>
      <c r="E2753" s="114" t="s">
        <v>7271</v>
      </c>
      <c r="F2753" s="115">
        <v>44985</v>
      </c>
      <c r="G2753" s="114" t="s">
        <v>4101</v>
      </c>
      <c r="H2753" s="116">
        <v>11748462</v>
      </c>
      <c r="I2753" s="116">
        <v>9986191</v>
      </c>
      <c r="J2753" s="116">
        <v>9986191</v>
      </c>
      <c r="K2753" s="116">
        <v>0</v>
      </c>
      <c r="L2753" s="116">
        <v>0</v>
      </c>
      <c r="M2753" s="116">
        <v>0</v>
      </c>
      <c r="N2753" s="116">
        <v>0</v>
      </c>
      <c r="O2753" s="116">
        <v>0</v>
      </c>
      <c r="P2753" s="120">
        <v>0</v>
      </c>
      <c r="Q2753" s="27" t="str">
        <f>IF(G2753="01 Jan 1900","Unregistered","Registered")</f>
        <v>Registered</v>
      </c>
      <c r="R2753" s="121">
        <f>I2753/H2753</f>
        <v>0.84999985530020861</v>
      </c>
      <c r="T2753" s="117">
        <f t="shared" si="183"/>
        <v>0</v>
      </c>
      <c r="U2753" s="117">
        <f t="shared" si="184"/>
        <v>0</v>
      </c>
    </row>
    <row r="2754" spans="1:21" x14ac:dyDescent="0.3">
      <c r="A2754" s="114">
        <v>6827</v>
      </c>
      <c r="B2754" s="114" t="s">
        <v>130</v>
      </c>
      <c r="C2754" s="114" t="s">
        <v>22</v>
      </c>
      <c r="D2754" s="114" t="s">
        <v>7272</v>
      </c>
      <c r="E2754" s="114" t="s">
        <v>7273</v>
      </c>
      <c r="F2754" s="115">
        <v>45305</v>
      </c>
      <c r="G2754" s="114" t="s">
        <v>5371</v>
      </c>
      <c r="H2754" s="116">
        <v>8266131</v>
      </c>
      <c r="I2754" s="116">
        <v>7026214</v>
      </c>
      <c r="J2754" s="116">
        <v>7026214</v>
      </c>
      <c r="K2754" s="116">
        <v>0</v>
      </c>
      <c r="L2754" s="116">
        <v>0</v>
      </c>
      <c r="M2754" s="116">
        <v>0</v>
      </c>
      <c r="N2754" s="116">
        <v>0</v>
      </c>
      <c r="O2754" s="116">
        <v>0</v>
      </c>
      <c r="P2754" s="120">
        <v>0</v>
      </c>
      <c r="Q2754" s="27" t="str">
        <f>IF(G2754="01 Jan 1900","Unregistered","Registered")</f>
        <v>Registered</v>
      </c>
      <c r="R2754" s="121">
        <f>I2754/H2754</f>
        <v>0.85000032058528951</v>
      </c>
      <c r="T2754" s="117">
        <f t="shared" si="183"/>
        <v>0</v>
      </c>
      <c r="U2754" s="117">
        <f t="shared" si="184"/>
        <v>0</v>
      </c>
    </row>
    <row r="2755" spans="1:21" x14ac:dyDescent="0.3">
      <c r="A2755" s="114">
        <v>6828</v>
      </c>
      <c r="B2755" s="114" t="s">
        <v>130</v>
      </c>
      <c r="C2755" s="114" t="s">
        <v>22</v>
      </c>
      <c r="D2755" s="114" t="s">
        <v>7274</v>
      </c>
      <c r="E2755" s="114" t="s">
        <v>7275</v>
      </c>
      <c r="F2755" s="115">
        <v>45443</v>
      </c>
      <c r="G2755" s="114" t="s">
        <v>7276</v>
      </c>
      <c r="H2755" s="116">
        <v>12419172</v>
      </c>
      <c r="I2755" s="116">
        <v>10556297</v>
      </c>
      <c r="J2755" s="116">
        <v>10556297</v>
      </c>
      <c r="K2755" s="116">
        <v>0</v>
      </c>
      <c r="L2755" s="116">
        <v>0</v>
      </c>
      <c r="M2755" s="116">
        <v>0</v>
      </c>
      <c r="N2755" s="116">
        <v>0</v>
      </c>
      <c r="O2755" s="116">
        <v>0</v>
      </c>
      <c r="P2755" s="120">
        <v>0</v>
      </c>
      <c r="Q2755" s="27" t="str">
        <f>IF(G2755="01 Jan 1900","Unregistered","Registered")</f>
        <v>Registered</v>
      </c>
      <c r="R2755" s="121">
        <f>I2755/H2755</f>
        <v>0.85000006441653275</v>
      </c>
      <c r="T2755" s="117">
        <f t="shared" si="183"/>
        <v>0</v>
      </c>
      <c r="U2755" s="117">
        <f t="shared" si="184"/>
        <v>0</v>
      </c>
    </row>
    <row r="2756" spans="1:21" x14ac:dyDescent="0.3">
      <c r="A2756" s="114">
        <v>6829</v>
      </c>
      <c r="B2756" s="114" t="s">
        <v>130</v>
      </c>
      <c r="C2756" s="114" t="s">
        <v>22</v>
      </c>
      <c r="D2756" s="114" t="s">
        <v>7277</v>
      </c>
      <c r="E2756" s="114" t="s">
        <v>7278</v>
      </c>
      <c r="F2756" s="115">
        <v>45251</v>
      </c>
      <c r="G2756" s="114" t="s">
        <v>3184</v>
      </c>
      <c r="H2756" s="116">
        <v>12106740</v>
      </c>
      <c r="I2756" s="116">
        <v>10290729</v>
      </c>
      <c r="J2756" s="116">
        <v>10290729</v>
      </c>
      <c r="K2756" s="116">
        <v>0</v>
      </c>
      <c r="L2756" s="116">
        <v>0</v>
      </c>
      <c r="M2756" s="116">
        <v>0</v>
      </c>
      <c r="N2756" s="116">
        <v>0</v>
      </c>
      <c r="O2756" s="116">
        <v>0</v>
      </c>
      <c r="P2756" s="120">
        <v>0</v>
      </c>
      <c r="Q2756" s="27" t="str">
        <f>IF(G2756="01 Jan 1900","Unregistered","Registered")</f>
        <v>Registered</v>
      </c>
      <c r="R2756" s="121">
        <f>I2756/H2756</f>
        <v>0.85</v>
      </c>
      <c r="T2756" s="117">
        <f t="shared" si="183"/>
        <v>0</v>
      </c>
      <c r="U2756" s="117">
        <f t="shared" si="184"/>
        <v>0</v>
      </c>
    </row>
    <row r="2757" spans="1:21" x14ac:dyDescent="0.3">
      <c r="A2757" s="114">
        <v>6830</v>
      </c>
      <c r="B2757" s="114" t="s">
        <v>130</v>
      </c>
      <c r="C2757" s="114" t="s">
        <v>22</v>
      </c>
      <c r="D2757" s="114" t="s">
        <v>7279</v>
      </c>
      <c r="E2757" s="114" t="s">
        <v>7280</v>
      </c>
      <c r="F2757" s="115">
        <v>45196</v>
      </c>
      <c r="G2757" s="114" t="s">
        <v>1932</v>
      </c>
      <c r="H2757" s="116">
        <v>8176983</v>
      </c>
      <c r="I2757" s="116">
        <v>6950432</v>
      </c>
      <c r="J2757" s="116">
        <v>6950432</v>
      </c>
      <c r="K2757" s="116">
        <v>0</v>
      </c>
      <c r="L2757" s="116">
        <v>0</v>
      </c>
      <c r="M2757" s="116">
        <v>0</v>
      </c>
      <c r="N2757" s="116">
        <v>0</v>
      </c>
      <c r="O2757" s="116">
        <v>0</v>
      </c>
      <c r="P2757" s="120">
        <v>0</v>
      </c>
      <c r="Q2757" s="27" t="str">
        <f>IF(G2757="01 Jan 1900","Unregistered","Registered")</f>
        <v>Registered</v>
      </c>
      <c r="R2757" s="121">
        <f>I2757/H2757</f>
        <v>0.84999956585454561</v>
      </c>
      <c r="T2757" s="117">
        <f t="shared" si="183"/>
        <v>0</v>
      </c>
      <c r="U2757" s="117">
        <f t="shared" si="184"/>
        <v>0</v>
      </c>
    </row>
    <row r="2758" spans="1:21" x14ac:dyDescent="0.3">
      <c r="A2758" s="114">
        <v>6831</v>
      </c>
      <c r="B2758" s="114" t="s">
        <v>130</v>
      </c>
      <c r="C2758" s="114" t="s">
        <v>22</v>
      </c>
      <c r="D2758" s="114" t="s">
        <v>7281</v>
      </c>
      <c r="E2758" s="114" t="s">
        <v>7282</v>
      </c>
      <c r="F2758" s="115">
        <v>45260</v>
      </c>
      <c r="G2758" s="114" t="s">
        <v>5385</v>
      </c>
      <c r="H2758" s="116">
        <v>8087835</v>
      </c>
      <c r="I2758" s="116">
        <v>6874661</v>
      </c>
      <c r="J2758" s="116">
        <v>6874661</v>
      </c>
      <c r="K2758" s="116">
        <v>0</v>
      </c>
      <c r="L2758" s="116">
        <v>0</v>
      </c>
      <c r="M2758" s="116">
        <v>0</v>
      </c>
      <c r="N2758" s="116">
        <v>0</v>
      </c>
      <c r="O2758" s="116">
        <v>0</v>
      </c>
      <c r="P2758" s="120">
        <v>0</v>
      </c>
      <c r="Q2758" s="27" t="str">
        <f>IF(G2758="01 Jan 1900","Unregistered","Registered")</f>
        <v>Registered</v>
      </c>
      <c r="R2758" s="121">
        <f>I2758/H2758</f>
        <v>0.85000015455310352</v>
      </c>
      <c r="T2758" s="117">
        <f t="shared" si="183"/>
        <v>0</v>
      </c>
      <c r="U2758" s="117">
        <f t="shared" si="184"/>
        <v>0</v>
      </c>
    </row>
    <row r="2759" spans="1:21" x14ac:dyDescent="0.3">
      <c r="A2759" s="114">
        <v>6832</v>
      </c>
      <c r="B2759" s="114" t="s">
        <v>130</v>
      </c>
      <c r="C2759" s="114" t="s">
        <v>22</v>
      </c>
      <c r="D2759" s="114" t="s">
        <v>7283</v>
      </c>
      <c r="E2759" s="114" t="s">
        <v>7284</v>
      </c>
      <c r="F2759" s="115">
        <v>45107</v>
      </c>
      <c r="G2759" s="114" t="s">
        <v>2047</v>
      </c>
      <c r="H2759" s="116">
        <v>11376600</v>
      </c>
      <c r="I2759" s="116">
        <v>9101280</v>
      </c>
      <c r="J2759" s="116">
        <v>9101280</v>
      </c>
      <c r="K2759" s="116">
        <v>0</v>
      </c>
      <c r="L2759" s="116">
        <v>0</v>
      </c>
      <c r="M2759" s="116">
        <v>0</v>
      </c>
      <c r="N2759" s="116">
        <v>0</v>
      </c>
      <c r="O2759" s="116">
        <v>0</v>
      </c>
      <c r="P2759" s="120">
        <v>0</v>
      </c>
      <c r="Q2759" s="27" t="str">
        <f>IF(G2759="01 Jan 1900","Unregistered","Registered")</f>
        <v>Registered</v>
      </c>
      <c r="R2759" s="121">
        <f>I2759/H2759</f>
        <v>0.8</v>
      </c>
      <c r="T2759" s="117">
        <f t="shared" si="183"/>
        <v>0</v>
      </c>
      <c r="U2759" s="117">
        <f t="shared" si="184"/>
        <v>0</v>
      </c>
    </row>
    <row r="2760" spans="1:21" x14ac:dyDescent="0.3">
      <c r="A2760" s="114">
        <v>6833</v>
      </c>
      <c r="B2760" s="114" t="s">
        <v>130</v>
      </c>
      <c r="C2760" s="114" t="s">
        <v>22</v>
      </c>
      <c r="D2760" s="114" t="s">
        <v>7285</v>
      </c>
      <c r="E2760" s="114" t="s">
        <v>7286</v>
      </c>
      <c r="F2760" s="115">
        <v>45356</v>
      </c>
      <c r="G2760" s="114" t="s">
        <v>1940</v>
      </c>
      <c r="H2760" s="116">
        <v>8269650</v>
      </c>
      <c r="I2760" s="116">
        <v>7029208</v>
      </c>
      <c r="J2760" s="116">
        <v>7029208</v>
      </c>
      <c r="K2760" s="116">
        <v>0</v>
      </c>
      <c r="L2760" s="116">
        <v>0</v>
      </c>
      <c r="M2760" s="116">
        <v>0</v>
      </c>
      <c r="N2760" s="116">
        <v>0</v>
      </c>
      <c r="O2760" s="116">
        <v>0</v>
      </c>
      <c r="P2760" s="120">
        <v>0</v>
      </c>
      <c r="Q2760" s="27" t="str">
        <f>IF(G2760="01 Jan 1900","Unregistered","Registered")</f>
        <v>Registered</v>
      </c>
      <c r="R2760" s="121">
        <f>I2760/H2760</f>
        <v>0.85000066508256089</v>
      </c>
      <c r="T2760" s="117">
        <f t="shared" si="183"/>
        <v>0</v>
      </c>
      <c r="U2760" s="117">
        <f t="shared" si="184"/>
        <v>0</v>
      </c>
    </row>
    <row r="2761" spans="1:21" x14ac:dyDescent="0.3">
      <c r="A2761" s="114">
        <v>6834</v>
      </c>
      <c r="B2761" s="114" t="s">
        <v>130</v>
      </c>
      <c r="C2761" s="114" t="s">
        <v>22</v>
      </c>
      <c r="D2761" s="114" t="s">
        <v>7287</v>
      </c>
      <c r="E2761" s="114" t="s">
        <v>7288</v>
      </c>
      <c r="F2761" s="115">
        <v>45291</v>
      </c>
      <c r="G2761" s="114" t="s">
        <v>2372</v>
      </c>
      <c r="H2761" s="116">
        <v>12016746</v>
      </c>
      <c r="I2761" s="116">
        <v>10214231</v>
      </c>
      <c r="J2761" s="116">
        <v>10214231</v>
      </c>
      <c r="K2761" s="116">
        <v>0</v>
      </c>
      <c r="L2761" s="116">
        <v>0</v>
      </c>
      <c r="M2761" s="116">
        <v>0</v>
      </c>
      <c r="N2761" s="116">
        <v>0</v>
      </c>
      <c r="O2761" s="116">
        <v>0</v>
      </c>
      <c r="P2761" s="120">
        <v>0</v>
      </c>
      <c r="Q2761" s="27" t="str">
        <f>IF(G2761="01 Jan 1900","Unregistered","Registered")</f>
        <v>Registered</v>
      </c>
      <c r="R2761" s="121">
        <f>I2761/H2761</f>
        <v>0.8499997420266685</v>
      </c>
      <c r="T2761" s="117">
        <f t="shared" si="183"/>
        <v>0</v>
      </c>
      <c r="U2761" s="117">
        <f t="shared" si="184"/>
        <v>0</v>
      </c>
    </row>
    <row r="2762" spans="1:21" x14ac:dyDescent="0.3">
      <c r="A2762" s="114">
        <v>6835</v>
      </c>
      <c r="B2762" s="114" t="s">
        <v>130</v>
      </c>
      <c r="C2762" s="114" t="s">
        <v>22</v>
      </c>
      <c r="D2762" s="114" t="s">
        <v>7289</v>
      </c>
      <c r="E2762" s="114" t="s">
        <v>5373</v>
      </c>
      <c r="F2762" s="115">
        <v>44957</v>
      </c>
      <c r="G2762" s="114" t="s">
        <v>4957</v>
      </c>
      <c r="H2762" s="116">
        <v>11614320</v>
      </c>
      <c r="I2762" s="116">
        <v>9872172</v>
      </c>
      <c r="J2762" s="116">
        <v>9872172</v>
      </c>
      <c r="K2762" s="116">
        <v>0</v>
      </c>
      <c r="L2762" s="116">
        <v>0</v>
      </c>
      <c r="M2762" s="116">
        <v>0</v>
      </c>
      <c r="N2762" s="116">
        <v>0</v>
      </c>
      <c r="O2762" s="116">
        <v>0</v>
      </c>
      <c r="P2762" s="120">
        <v>0</v>
      </c>
      <c r="Q2762" s="27" t="str">
        <f>IF(G2762="01 Jan 1900","Unregistered","Registered")</f>
        <v>Registered</v>
      </c>
      <c r="R2762" s="121">
        <f>I2762/H2762</f>
        <v>0.85</v>
      </c>
      <c r="T2762" s="117">
        <f t="shared" si="183"/>
        <v>0</v>
      </c>
      <c r="U2762" s="117">
        <f t="shared" si="184"/>
        <v>0</v>
      </c>
    </row>
    <row r="2763" spans="1:21" x14ac:dyDescent="0.3">
      <c r="A2763" s="114">
        <v>6836</v>
      </c>
      <c r="B2763" s="114" t="s">
        <v>130</v>
      </c>
      <c r="C2763" s="114" t="s">
        <v>22</v>
      </c>
      <c r="D2763" s="114" t="s">
        <v>7290</v>
      </c>
      <c r="E2763" s="114" t="s">
        <v>7291</v>
      </c>
      <c r="F2763" s="115">
        <v>44957</v>
      </c>
      <c r="G2763" s="114" t="s">
        <v>3745</v>
      </c>
      <c r="H2763" s="116">
        <v>11123598</v>
      </c>
      <c r="I2763" s="116">
        <v>10011238</v>
      </c>
      <c r="J2763" s="116">
        <v>10011238</v>
      </c>
      <c r="K2763" s="116">
        <v>0</v>
      </c>
      <c r="L2763" s="116">
        <v>0</v>
      </c>
      <c r="M2763" s="116">
        <v>0</v>
      </c>
      <c r="N2763" s="116">
        <v>0</v>
      </c>
      <c r="O2763" s="116">
        <v>0</v>
      </c>
      <c r="P2763" s="120">
        <v>0</v>
      </c>
      <c r="Q2763" s="27" t="str">
        <f>IF(G2763="01 Jan 1900","Unregistered","Registered")</f>
        <v>Registered</v>
      </c>
      <c r="R2763" s="121">
        <f>I2763/H2763</f>
        <v>0.89999998202020604</v>
      </c>
      <c r="T2763" s="117">
        <f t="shared" si="183"/>
        <v>0</v>
      </c>
      <c r="U2763" s="117">
        <f t="shared" si="184"/>
        <v>0</v>
      </c>
    </row>
    <row r="2764" spans="1:21" x14ac:dyDescent="0.3">
      <c r="A2764" s="114">
        <v>6837</v>
      </c>
      <c r="B2764" s="114" t="s">
        <v>130</v>
      </c>
      <c r="C2764" s="114" t="s">
        <v>22</v>
      </c>
      <c r="D2764" s="114" t="s">
        <v>7292</v>
      </c>
      <c r="E2764" s="114" t="s">
        <v>7293</v>
      </c>
      <c r="F2764" s="115">
        <v>45373</v>
      </c>
      <c r="G2764" s="114" t="s">
        <v>3578</v>
      </c>
      <c r="H2764" s="116">
        <v>8022147</v>
      </c>
      <c r="I2764" s="116">
        <v>7219928</v>
      </c>
      <c r="J2764" s="116">
        <v>7219928</v>
      </c>
      <c r="K2764" s="116">
        <v>0</v>
      </c>
      <c r="L2764" s="116">
        <v>0</v>
      </c>
      <c r="M2764" s="116">
        <v>0</v>
      </c>
      <c r="N2764" s="116">
        <v>0</v>
      </c>
      <c r="O2764" s="116">
        <v>0</v>
      </c>
      <c r="P2764" s="120">
        <v>0</v>
      </c>
      <c r="Q2764" s="27" t="str">
        <f>IF(G2764="01 Jan 1900","Unregistered","Registered")</f>
        <v>Registered</v>
      </c>
      <c r="R2764" s="121">
        <f>I2764/H2764</f>
        <v>0.89999946398389363</v>
      </c>
      <c r="T2764" s="117">
        <f t="shared" si="183"/>
        <v>0</v>
      </c>
      <c r="U2764" s="117">
        <f t="shared" si="184"/>
        <v>0</v>
      </c>
    </row>
    <row r="2765" spans="1:21" x14ac:dyDescent="0.3">
      <c r="A2765" s="114">
        <v>6838</v>
      </c>
      <c r="B2765" s="114" t="s">
        <v>130</v>
      </c>
      <c r="C2765" s="114" t="s">
        <v>22</v>
      </c>
      <c r="D2765" s="114" t="s">
        <v>7294</v>
      </c>
      <c r="E2765" s="114" t="s">
        <v>7295</v>
      </c>
      <c r="F2765" s="115">
        <v>44925</v>
      </c>
      <c r="G2765" s="114" t="s">
        <v>7296</v>
      </c>
      <c r="H2765" s="116">
        <v>11121900</v>
      </c>
      <c r="I2765" s="116">
        <v>9453615</v>
      </c>
      <c r="J2765" s="116">
        <v>9453615</v>
      </c>
      <c r="K2765" s="116">
        <v>0</v>
      </c>
      <c r="L2765" s="116">
        <v>0</v>
      </c>
      <c r="M2765" s="116">
        <v>0</v>
      </c>
      <c r="N2765" s="116">
        <v>0</v>
      </c>
      <c r="O2765" s="116">
        <v>0</v>
      </c>
      <c r="P2765" s="120">
        <v>0</v>
      </c>
      <c r="Q2765" s="27" t="str">
        <f>IF(G2765="01 Jan 1900","Unregistered","Registered")</f>
        <v>Registered</v>
      </c>
      <c r="R2765" s="121">
        <f>I2765/H2765</f>
        <v>0.85</v>
      </c>
      <c r="T2765" s="117">
        <f t="shared" si="183"/>
        <v>0</v>
      </c>
      <c r="U2765" s="117">
        <f t="shared" si="184"/>
        <v>0</v>
      </c>
    </row>
    <row r="2766" spans="1:21" x14ac:dyDescent="0.3">
      <c r="A2766" s="114">
        <v>6839</v>
      </c>
      <c r="B2766" s="114" t="s">
        <v>130</v>
      </c>
      <c r="C2766" s="114" t="s">
        <v>22</v>
      </c>
      <c r="D2766" s="114" t="s">
        <v>7297</v>
      </c>
      <c r="E2766" s="114" t="s">
        <v>7298</v>
      </c>
      <c r="F2766" s="115">
        <v>44946</v>
      </c>
      <c r="G2766" s="114" t="s">
        <v>2515</v>
      </c>
      <c r="H2766" s="116">
        <v>11481876</v>
      </c>
      <c r="I2766" s="116">
        <v>9759594</v>
      </c>
      <c r="J2766" s="116">
        <v>9759594</v>
      </c>
      <c r="K2766" s="116">
        <v>0</v>
      </c>
      <c r="L2766" s="116">
        <v>0</v>
      </c>
      <c r="M2766" s="116">
        <v>0</v>
      </c>
      <c r="N2766" s="116">
        <v>0</v>
      </c>
      <c r="O2766" s="116">
        <v>0</v>
      </c>
      <c r="P2766" s="120">
        <v>0</v>
      </c>
      <c r="Q2766" s="27" t="str">
        <f>IF(G2766="01 Jan 1900","Unregistered","Registered")</f>
        <v>Registered</v>
      </c>
      <c r="R2766" s="121">
        <f>I2766/H2766</f>
        <v>0.84999994774373111</v>
      </c>
      <c r="T2766" s="117">
        <f t="shared" si="183"/>
        <v>0</v>
      </c>
      <c r="U2766" s="117">
        <f t="shared" si="184"/>
        <v>0</v>
      </c>
    </row>
    <row r="2767" spans="1:21" x14ac:dyDescent="0.3">
      <c r="A2767" s="114">
        <v>6840</v>
      </c>
      <c r="B2767" s="114" t="s">
        <v>130</v>
      </c>
      <c r="C2767" s="114" t="s">
        <v>22</v>
      </c>
      <c r="D2767" s="114" t="s">
        <v>7299</v>
      </c>
      <c r="E2767" s="114" t="s">
        <v>7300</v>
      </c>
      <c r="F2767" s="115">
        <v>45406</v>
      </c>
      <c r="G2767" s="114" t="s">
        <v>1940</v>
      </c>
      <c r="H2767" s="116">
        <v>8269650</v>
      </c>
      <c r="I2767" s="116">
        <v>7442691</v>
      </c>
      <c r="J2767" s="116">
        <v>7442691</v>
      </c>
      <c r="K2767" s="116">
        <v>0</v>
      </c>
      <c r="L2767" s="116">
        <v>0</v>
      </c>
      <c r="M2767" s="116">
        <v>0</v>
      </c>
      <c r="N2767" s="116">
        <v>0</v>
      </c>
      <c r="O2767" s="116">
        <v>0</v>
      </c>
      <c r="P2767" s="120">
        <v>0</v>
      </c>
      <c r="Q2767" s="27" t="str">
        <f>IF(G2767="01 Jan 1900","Unregistered","Registered")</f>
        <v>Registered</v>
      </c>
      <c r="R2767" s="121">
        <f>I2767/H2767</f>
        <v>0.90000072554461197</v>
      </c>
      <c r="T2767" s="117">
        <f t="shared" si="183"/>
        <v>0</v>
      </c>
      <c r="U2767" s="117">
        <f t="shared" si="184"/>
        <v>0</v>
      </c>
    </row>
    <row r="2768" spans="1:21" x14ac:dyDescent="0.3">
      <c r="A2768" s="114">
        <v>6841</v>
      </c>
      <c r="B2768" s="114" t="s">
        <v>130</v>
      </c>
      <c r="C2768" s="114" t="s">
        <v>22</v>
      </c>
      <c r="D2768" s="114" t="s">
        <v>7301</v>
      </c>
      <c r="E2768" s="114" t="s">
        <v>7302</v>
      </c>
      <c r="F2768" s="115">
        <v>44918</v>
      </c>
      <c r="G2768" s="114" t="s">
        <v>3707</v>
      </c>
      <c r="H2768" s="116">
        <v>11121900</v>
      </c>
      <c r="I2768" s="116">
        <v>9453615</v>
      </c>
      <c r="J2768" s="116">
        <v>9453615</v>
      </c>
      <c r="K2768" s="116">
        <v>0</v>
      </c>
      <c r="L2768" s="116">
        <v>0</v>
      </c>
      <c r="M2768" s="116">
        <v>0</v>
      </c>
      <c r="N2768" s="116">
        <v>0</v>
      </c>
      <c r="O2768" s="116">
        <v>0</v>
      </c>
      <c r="P2768" s="120">
        <v>0</v>
      </c>
      <c r="Q2768" s="27" t="str">
        <f>IF(G2768="01 Jan 1900","Unregistered","Registered")</f>
        <v>Registered</v>
      </c>
      <c r="R2768" s="121">
        <f>I2768/H2768</f>
        <v>0.85</v>
      </c>
      <c r="T2768" s="117">
        <f t="shared" si="183"/>
        <v>0</v>
      </c>
      <c r="U2768" s="117">
        <f t="shared" si="184"/>
        <v>0</v>
      </c>
    </row>
    <row r="2769" spans="1:21" x14ac:dyDescent="0.3">
      <c r="A2769" s="114">
        <v>6842</v>
      </c>
      <c r="B2769" s="114" t="s">
        <v>130</v>
      </c>
      <c r="C2769" s="114" t="s">
        <v>22</v>
      </c>
      <c r="D2769" s="114" t="s">
        <v>7303</v>
      </c>
      <c r="E2769" s="114" t="s">
        <v>7304</v>
      </c>
      <c r="F2769" s="115">
        <v>44956</v>
      </c>
      <c r="G2769" s="114" t="s">
        <v>2672</v>
      </c>
      <c r="H2769" s="116">
        <v>11570172</v>
      </c>
      <c r="I2769" s="116">
        <v>10413154</v>
      </c>
      <c r="J2769" s="116">
        <v>10413154</v>
      </c>
      <c r="K2769" s="116">
        <v>0</v>
      </c>
      <c r="L2769" s="116">
        <v>0</v>
      </c>
      <c r="M2769" s="116">
        <v>0</v>
      </c>
      <c r="N2769" s="116">
        <v>0</v>
      </c>
      <c r="O2769" s="116">
        <v>0</v>
      </c>
      <c r="P2769" s="120">
        <v>0</v>
      </c>
      <c r="Q2769" s="27" t="str">
        <f>IF(G2769="01 Jan 1900","Unregistered","Registered")</f>
        <v>Registered</v>
      </c>
      <c r="R2769" s="121">
        <f>I2769/H2769</f>
        <v>0.89999993085668906</v>
      </c>
      <c r="T2769" s="117">
        <f t="shared" si="183"/>
        <v>0</v>
      </c>
      <c r="U2769" s="117">
        <f t="shared" si="184"/>
        <v>0</v>
      </c>
    </row>
    <row r="2770" spans="1:21" x14ac:dyDescent="0.3">
      <c r="A2770" s="114">
        <v>6843</v>
      </c>
      <c r="B2770" s="114" t="s">
        <v>130</v>
      </c>
      <c r="C2770" s="114" t="s">
        <v>22</v>
      </c>
      <c r="D2770" s="114" t="s">
        <v>7305</v>
      </c>
      <c r="E2770" s="114" t="s">
        <v>7306</v>
      </c>
      <c r="F2770" s="115">
        <v>45495</v>
      </c>
      <c r="G2770" s="114" t="s">
        <v>7307</v>
      </c>
      <c r="H2770" s="116">
        <v>8444427</v>
      </c>
      <c r="I2770" s="116">
        <v>7599983</v>
      </c>
      <c r="J2770" s="116">
        <v>7599983</v>
      </c>
      <c r="K2770" s="116">
        <v>0</v>
      </c>
      <c r="L2770" s="116">
        <v>0</v>
      </c>
      <c r="M2770" s="116">
        <v>0</v>
      </c>
      <c r="N2770" s="116">
        <v>0</v>
      </c>
      <c r="O2770" s="116">
        <v>0</v>
      </c>
      <c r="P2770" s="120">
        <v>0</v>
      </c>
      <c r="Q2770" s="27" t="str">
        <f>IF(G2770="01 Jan 1900","Unregistered","Registered")</f>
        <v>Registered</v>
      </c>
      <c r="R2770" s="121">
        <f>I2770/H2770</f>
        <v>0.89999984605231353</v>
      </c>
      <c r="T2770" s="117">
        <f t="shared" si="183"/>
        <v>0</v>
      </c>
      <c r="U2770" s="117">
        <f t="shared" si="184"/>
        <v>0</v>
      </c>
    </row>
    <row r="2771" spans="1:21" x14ac:dyDescent="0.3">
      <c r="A2771" s="114">
        <v>6844</v>
      </c>
      <c r="B2771" s="114" t="s">
        <v>130</v>
      </c>
      <c r="C2771" s="114" t="s">
        <v>22</v>
      </c>
      <c r="D2771" s="114" t="s">
        <v>7308</v>
      </c>
      <c r="E2771" s="114" t="s">
        <v>7309</v>
      </c>
      <c r="F2771" s="115">
        <v>44985</v>
      </c>
      <c r="G2771" s="114" t="s">
        <v>1361</v>
      </c>
      <c r="H2771" s="116">
        <v>11391882</v>
      </c>
      <c r="I2771" s="116">
        <v>9683096</v>
      </c>
      <c r="J2771" s="116">
        <v>9683096</v>
      </c>
      <c r="K2771" s="116">
        <v>0</v>
      </c>
      <c r="L2771" s="116">
        <v>0</v>
      </c>
      <c r="M2771" s="116">
        <v>0</v>
      </c>
      <c r="N2771" s="116">
        <v>0</v>
      </c>
      <c r="O2771" s="116">
        <v>0</v>
      </c>
      <c r="P2771" s="120">
        <v>0</v>
      </c>
      <c r="Q2771" s="27" t="str">
        <f>IF(G2771="01 Jan 1900","Unregistered","Registered")</f>
        <v>Registered</v>
      </c>
      <c r="R2771" s="121">
        <f>I2771/H2771</f>
        <v>0.8499996752073099</v>
      </c>
      <c r="T2771" s="117">
        <f t="shared" si="183"/>
        <v>0</v>
      </c>
      <c r="U2771" s="117">
        <f t="shared" si="184"/>
        <v>0</v>
      </c>
    </row>
    <row r="2772" spans="1:21" x14ac:dyDescent="0.3">
      <c r="A2772" s="114">
        <v>6845</v>
      </c>
      <c r="B2772" s="114" t="s">
        <v>130</v>
      </c>
      <c r="C2772" s="114" t="s">
        <v>22</v>
      </c>
      <c r="D2772" s="114" t="s">
        <v>7310</v>
      </c>
      <c r="E2772" s="114" t="s">
        <v>7311</v>
      </c>
      <c r="F2772" s="115">
        <v>44918</v>
      </c>
      <c r="G2772" s="114" t="s">
        <v>2862</v>
      </c>
      <c r="H2772" s="116">
        <v>11376600</v>
      </c>
      <c r="I2772" s="116">
        <v>10238940</v>
      </c>
      <c r="J2772" s="116">
        <v>10238940</v>
      </c>
      <c r="K2772" s="116">
        <v>0</v>
      </c>
      <c r="L2772" s="116">
        <v>0</v>
      </c>
      <c r="M2772" s="116">
        <v>0</v>
      </c>
      <c r="N2772" s="116">
        <v>0</v>
      </c>
      <c r="O2772" s="116">
        <v>0</v>
      </c>
      <c r="P2772" s="120">
        <v>0</v>
      </c>
      <c r="Q2772" s="27" t="str">
        <f>IF(G2772="01 Jan 1900","Unregistered","Registered")</f>
        <v>Registered</v>
      </c>
      <c r="R2772" s="121">
        <f>I2772/H2772</f>
        <v>0.9</v>
      </c>
      <c r="T2772" s="117">
        <f t="shared" si="183"/>
        <v>0</v>
      </c>
      <c r="U2772" s="117">
        <f t="shared" si="184"/>
        <v>0</v>
      </c>
    </row>
    <row r="2773" spans="1:21" x14ac:dyDescent="0.3">
      <c r="A2773" s="114">
        <v>6846</v>
      </c>
      <c r="B2773" s="114" t="s">
        <v>130</v>
      </c>
      <c r="C2773" s="114" t="s">
        <v>22</v>
      </c>
      <c r="D2773" s="114" t="s">
        <v>7312</v>
      </c>
      <c r="E2773" s="114" t="s">
        <v>7313</v>
      </c>
      <c r="F2773" s="115">
        <v>45280</v>
      </c>
      <c r="G2773" s="114" t="s">
        <v>1789</v>
      </c>
      <c r="H2773" s="116">
        <v>8038569</v>
      </c>
      <c r="I2773" s="116">
        <v>7234709</v>
      </c>
      <c r="J2773" s="116">
        <v>7234709</v>
      </c>
      <c r="K2773" s="116">
        <v>0</v>
      </c>
      <c r="L2773" s="116">
        <v>0</v>
      </c>
      <c r="M2773" s="116">
        <v>0</v>
      </c>
      <c r="N2773" s="116">
        <v>0</v>
      </c>
      <c r="O2773" s="116">
        <v>0</v>
      </c>
      <c r="P2773" s="120">
        <v>0</v>
      </c>
      <c r="Q2773" s="27" t="str">
        <f>IF(G2773="01 Jan 1900","Unregistered","Registered")</f>
        <v>Registered</v>
      </c>
      <c r="R2773" s="121">
        <f>I2773/H2773</f>
        <v>0.89999961435922238</v>
      </c>
      <c r="T2773" s="117">
        <f t="shared" si="183"/>
        <v>0</v>
      </c>
      <c r="U2773" s="117">
        <f t="shared" si="184"/>
        <v>0</v>
      </c>
    </row>
    <row r="2774" spans="1:21" x14ac:dyDescent="0.3">
      <c r="A2774" s="114">
        <v>6847</v>
      </c>
      <c r="B2774" s="114" t="s">
        <v>130</v>
      </c>
      <c r="C2774" s="114" t="s">
        <v>22</v>
      </c>
      <c r="D2774" s="114" t="s">
        <v>7314</v>
      </c>
      <c r="E2774" s="114" t="s">
        <v>7315</v>
      </c>
      <c r="F2774" s="115">
        <v>45342</v>
      </c>
      <c r="G2774" s="114" t="s">
        <v>3184</v>
      </c>
      <c r="H2774" s="116">
        <v>12285030</v>
      </c>
      <c r="I2774" s="116">
        <v>10442279</v>
      </c>
      <c r="J2774" s="116">
        <v>10442279</v>
      </c>
      <c r="K2774" s="116">
        <v>0</v>
      </c>
      <c r="L2774" s="116">
        <v>0</v>
      </c>
      <c r="M2774" s="116">
        <v>0</v>
      </c>
      <c r="N2774" s="116">
        <v>0</v>
      </c>
      <c r="O2774" s="116">
        <v>0</v>
      </c>
      <c r="P2774" s="120">
        <v>0</v>
      </c>
      <c r="Q2774" s="27" t="str">
        <f>IF(G2774="01 Jan 1900","Unregistered","Registered")</f>
        <v>Registered</v>
      </c>
      <c r="R2774" s="121">
        <f>I2774/H2774</f>
        <v>0.85000028489958912</v>
      </c>
      <c r="T2774" s="117">
        <f t="shared" si="183"/>
        <v>0</v>
      </c>
      <c r="U2774" s="117">
        <f t="shared" si="184"/>
        <v>0</v>
      </c>
    </row>
    <row r="2775" spans="1:21" x14ac:dyDescent="0.3">
      <c r="A2775" s="114">
        <v>6848</v>
      </c>
      <c r="B2775" s="114" t="s">
        <v>130</v>
      </c>
      <c r="C2775" s="114" t="s">
        <v>22</v>
      </c>
      <c r="D2775" s="114" t="s">
        <v>7316</v>
      </c>
      <c r="E2775" s="114" t="s">
        <v>7317</v>
      </c>
      <c r="F2775" s="115">
        <v>44917</v>
      </c>
      <c r="G2775" s="114" t="s">
        <v>5170</v>
      </c>
      <c r="H2775" s="116">
        <v>11391882</v>
      </c>
      <c r="I2775" s="116">
        <v>9683096</v>
      </c>
      <c r="J2775" s="116">
        <v>9683096</v>
      </c>
      <c r="K2775" s="116">
        <v>0</v>
      </c>
      <c r="L2775" s="116">
        <v>0</v>
      </c>
      <c r="M2775" s="116">
        <v>0</v>
      </c>
      <c r="N2775" s="116">
        <v>0</v>
      </c>
      <c r="O2775" s="116">
        <v>0</v>
      </c>
      <c r="P2775" s="120">
        <v>0</v>
      </c>
      <c r="Q2775" s="27" t="str">
        <f>IF(G2775="01 Jan 1900","Unregistered","Registered")</f>
        <v>Registered</v>
      </c>
      <c r="R2775" s="121">
        <f>I2775/H2775</f>
        <v>0.8499996752073099</v>
      </c>
      <c r="T2775" s="117">
        <f t="shared" si="183"/>
        <v>0</v>
      </c>
      <c r="U2775" s="117">
        <f t="shared" si="184"/>
        <v>0</v>
      </c>
    </row>
    <row r="2776" spans="1:21" x14ac:dyDescent="0.3">
      <c r="A2776" s="114">
        <v>6849</v>
      </c>
      <c r="B2776" s="114" t="s">
        <v>130</v>
      </c>
      <c r="C2776" s="114" t="s">
        <v>22</v>
      </c>
      <c r="D2776" s="114" t="s">
        <v>7318</v>
      </c>
      <c r="E2776" s="114" t="s">
        <v>7319</v>
      </c>
      <c r="F2776" s="115">
        <v>44951</v>
      </c>
      <c r="G2776" s="114" t="s">
        <v>4115</v>
      </c>
      <c r="H2776" s="116">
        <v>11436030</v>
      </c>
      <c r="I2776" s="116">
        <v>9720629</v>
      </c>
      <c r="J2776" s="116">
        <v>9720629</v>
      </c>
      <c r="K2776" s="116">
        <v>0</v>
      </c>
      <c r="L2776" s="116">
        <v>0</v>
      </c>
      <c r="M2776" s="116">
        <v>0</v>
      </c>
      <c r="N2776" s="116">
        <v>0</v>
      </c>
      <c r="O2776" s="116">
        <v>0</v>
      </c>
      <c r="P2776" s="120">
        <v>0</v>
      </c>
      <c r="Q2776" s="27" t="str">
        <f>IF(G2776="01 Jan 1900","Unregistered","Registered")</f>
        <v>Registered</v>
      </c>
      <c r="R2776" s="121">
        <f>I2776/H2776</f>
        <v>0.850000306050264</v>
      </c>
      <c r="T2776" s="117">
        <f t="shared" si="183"/>
        <v>0</v>
      </c>
      <c r="U2776" s="117">
        <f t="shared" si="184"/>
        <v>0</v>
      </c>
    </row>
    <row r="2777" spans="1:21" x14ac:dyDescent="0.3">
      <c r="A2777" s="114">
        <v>6850</v>
      </c>
      <c r="B2777" s="114" t="s">
        <v>130</v>
      </c>
      <c r="C2777" s="114" t="s">
        <v>22</v>
      </c>
      <c r="D2777" s="114" t="s">
        <v>7320</v>
      </c>
      <c r="E2777" s="114" t="s">
        <v>7321</v>
      </c>
      <c r="F2777" s="115">
        <v>45193</v>
      </c>
      <c r="G2777" s="114" t="s">
        <v>3567</v>
      </c>
      <c r="H2777" s="116">
        <v>7917750</v>
      </c>
      <c r="I2777" s="116">
        <v>7125981</v>
      </c>
      <c r="J2777" s="116">
        <v>7125981</v>
      </c>
      <c r="K2777" s="116">
        <v>0</v>
      </c>
      <c r="L2777" s="116">
        <v>0</v>
      </c>
      <c r="M2777" s="116">
        <v>0</v>
      </c>
      <c r="N2777" s="116">
        <v>0</v>
      </c>
      <c r="O2777" s="116">
        <v>0</v>
      </c>
      <c r="P2777" s="120">
        <v>0</v>
      </c>
      <c r="Q2777" s="27" t="str">
        <f>IF(G2777="01 Jan 1900","Unregistered","Registered")</f>
        <v>Registered</v>
      </c>
      <c r="R2777" s="121">
        <f>I2777/H2777</f>
        <v>0.90000075779103916</v>
      </c>
      <c r="T2777" s="117">
        <f t="shared" si="183"/>
        <v>0</v>
      </c>
      <c r="U2777" s="117">
        <f t="shared" si="184"/>
        <v>0</v>
      </c>
    </row>
    <row r="2778" spans="1:21" x14ac:dyDescent="0.3">
      <c r="A2778" s="114">
        <v>10054</v>
      </c>
      <c r="B2778" s="114" t="s">
        <v>130</v>
      </c>
      <c r="C2778" s="114" t="s">
        <v>22</v>
      </c>
      <c r="D2778" s="114" t="s">
        <v>9370</v>
      </c>
      <c r="E2778" s="114" t="s">
        <v>9371</v>
      </c>
      <c r="F2778" s="115">
        <v>44957</v>
      </c>
      <c r="G2778" s="114" t="s">
        <v>2224</v>
      </c>
      <c r="H2778" s="116">
        <v>11748462</v>
      </c>
      <c r="I2778" s="116">
        <v>9986193</v>
      </c>
      <c r="J2778" s="116">
        <v>9986193.1999999993</v>
      </c>
      <c r="K2778" s="116">
        <v>-0.2</v>
      </c>
      <c r="L2778" s="116">
        <v>0</v>
      </c>
      <c r="M2778" s="116">
        <v>0</v>
      </c>
      <c r="N2778" s="116">
        <v>0</v>
      </c>
      <c r="O2778" s="116">
        <v>0</v>
      </c>
      <c r="P2778" s="120">
        <v>0</v>
      </c>
      <c r="Q2778" s="27" t="str">
        <f>IF(G2778="01 Jan 1900","Unregistered","Registered")</f>
        <v>Registered</v>
      </c>
      <c r="R2778" s="121">
        <f>I2778/H2778</f>
        <v>0.85000002553525733</v>
      </c>
      <c r="T2778" s="117">
        <f t="shared" si="183"/>
        <v>0</v>
      </c>
      <c r="U2778" s="117">
        <f t="shared" si="184"/>
        <v>-0.2</v>
      </c>
    </row>
    <row r="2779" spans="1:21" x14ac:dyDescent="0.3">
      <c r="A2779" s="114">
        <v>10102</v>
      </c>
      <c r="B2779" s="114" t="s">
        <v>130</v>
      </c>
      <c r="C2779" s="114" t="s">
        <v>22</v>
      </c>
      <c r="D2779" s="114" t="s">
        <v>9457</v>
      </c>
      <c r="E2779" s="114" t="s">
        <v>9458</v>
      </c>
      <c r="F2779" s="115">
        <v>44918</v>
      </c>
      <c r="G2779" s="114" t="s">
        <v>2862</v>
      </c>
      <c r="H2779" s="116">
        <v>7864965</v>
      </c>
      <c r="I2779" s="116">
        <v>6685220</v>
      </c>
      <c r="J2779" s="116">
        <v>6717993</v>
      </c>
      <c r="K2779" s="116">
        <v>-32773</v>
      </c>
      <c r="L2779" s="116">
        <v>0</v>
      </c>
      <c r="M2779" s="116">
        <v>0</v>
      </c>
      <c r="N2779" s="116">
        <v>0</v>
      </c>
      <c r="O2779" s="116">
        <v>0</v>
      </c>
      <c r="P2779" s="120">
        <v>0</v>
      </c>
      <c r="Q2779" s="27" t="str">
        <f>IF(G2779="01 Jan 1900","Unregistered","Registered")</f>
        <v>Registered</v>
      </c>
      <c r="R2779" s="121">
        <f>I2779/H2779</f>
        <v>0.84999996821346313</v>
      </c>
      <c r="T2779" s="117">
        <f t="shared" si="183"/>
        <v>0</v>
      </c>
      <c r="U2779" s="117">
        <f t="shared" si="184"/>
        <v>-32773</v>
      </c>
    </row>
    <row r="2780" spans="1:21" x14ac:dyDescent="0.3">
      <c r="A2780" s="114">
        <v>10103</v>
      </c>
      <c r="B2780" s="114" t="s">
        <v>130</v>
      </c>
      <c r="C2780" s="114" t="s">
        <v>22</v>
      </c>
      <c r="D2780" s="114" t="s">
        <v>9459</v>
      </c>
      <c r="E2780" s="114" t="s">
        <v>9460</v>
      </c>
      <c r="F2780" s="115">
        <v>44918</v>
      </c>
      <c r="G2780" s="114" t="s">
        <v>2862</v>
      </c>
      <c r="H2780" s="116">
        <v>7864965</v>
      </c>
      <c r="I2780" s="116">
        <v>6685220</v>
      </c>
      <c r="J2780" s="116">
        <v>6717993</v>
      </c>
      <c r="K2780" s="116">
        <v>-32773</v>
      </c>
      <c r="L2780" s="116">
        <v>0</v>
      </c>
      <c r="M2780" s="116">
        <v>0</v>
      </c>
      <c r="N2780" s="116">
        <v>0</v>
      </c>
      <c r="O2780" s="116">
        <v>0</v>
      </c>
      <c r="P2780" s="120">
        <v>0</v>
      </c>
      <c r="Q2780" s="27" t="str">
        <f>IF(G2780="01 Jan 1900","Unregistered","Registered")</f>
        <v>Registered</v>
      </c>
      <c r="R2780" s="121">
        <f>I2780/H2780</f>
        <v>0.84999996821346313</v>
      </c>
      <c r="T2780" s="117">
        <f t="shared" si="183"/>
        <v>0</v>
      </c>
      <c r="U2780" s="117">
        <f t="shared" si="184"/>
        <v>-32773</v>
      </c>
    </row>
    <row r="2781" spans="1:21" x14ac:dyDescent="0.3">
      <c r="A2781" s="114">
        <v>10369</v>
      </c>
      <c r="B2781" s="114" t="s">
        <v>130</v>
      </c>
      <c r="C2781" s="114" t="s">
        <v>22</v>
      </c>
      <c r="D2781" s="114" t="s">
        <v>9889</v>
      </c>
      <c r="E2781" s="114" t="s">
        <v>9890</v>
      </c>
      <c r="F2781" s="115">
        <v>45393</v>
      </c>
      <c r="G2781" s="114" t="s">
        <v>2944</v>
      </c>
      <c r="H2781" s="116">
        <v>8211000</v>
      </c>
      <c r="I2781" s="116">
        <v>7389900</v>
      </c>
      <c r="J2781" s="116">
        <v>7800450</v>
      </c>
      <c r="K2781" s="116">
        <v>-410550</v>
      </c>
      <c r="L2781" s="116">
        <v>0</v>
      </c>
      <c r="M2781" s="116">
        <v>0</v>
      </c>
      <c r="N2781" s="116">
        <v>0</v>
      </c>
      <c r="O2781" s="116">
        <v>0</v>
      </c>
      <c r="P2781" s="120">
        <v>0</v>
      </c>
      <c r="Q2781" s="27" t="str">
        <f>IF(G2781="01 Jan 1900","Unregistered","Registered")</f>
        <v>Registered</v>
      </c>
      <c r="R2781" s="121">
        <f>I2781/H2781</f>
        <v>0.9</v>
      </c>
      <c r="T2781" s="117">
        <f t="shared" si="183"/>
        <v>0</v>
      </c>
      <c r="U2781" s="117">
        <f t="shared" si="184"/>
        <v>-410550</v>
      </c>
    </row>
    <row r="2782" spans="1:21" x14ac:dyDescent="0.3">
      <c r="A2782" s="114">
        <v>10404</v>
      </c>
      <c r="B2782" s="114" t="s">
        <v>130</v>
      </c>
      <c r="C2782" s="114" t="s">
        <v>22</v>
      </c>
      <c r="D2782" s="114" t="s">
        <v>9939</v>
      </c>
      <c r="E2782" s="114" t="s">
        <v>9940</v>
      </c>
      <c r="F2782" s="115">
        <v>45226</v>
      </c>
      <c r="G2782" s="114" t="s">
        <v>5072</v>
      </c>
      <c r="H2782" s="116">
        <v>8065548</v>
      </c>
      <c r="I2782" s="116">
        <v>7258989</v>
      </c>
      <c r="J2782" s="116">
        <v>7824158</v>
      </c>
      <c r="K2782" s="116">
        <v>-565169</v>
      </c>
      <c r="L2782" s="116">
        <v>0</v>
      </c>
      <c r="M2782" s="116">
        <v>0</v>
      </c>
      <c r="N2782" s="116">
        <v>0</v>
      </c>
      <c r="O2782" s="116">
        <v>0</v>
      </c>
      <c r="P2782" s="120">
        <v>0</v>
      </c>
      <c r="Q2782" s="27" t="str">
        <f>IF(G2782="01 Jan 1900","Unregistered","Registered")</f>
        <v>Registered</v>
      </c>
      <c r="R2782" s="121">
        <f>I2782/H2782</f>
        <v>0.89999947926662882</v>
      </c>
      <c r="T2782" s="117">
        <f t="shared" si="183"/>
        <v>0</v>
      </c>
      <c r="U2782" s="117">
        <f t="shared" si="184"/>
        <v>-565169</v>
      </c>
    </row>
    <row r="2783" spans="1:21" x14ac:dyDescent="0.3">
      <c r="A2783" s="114">
        <v>10884</v>
      </c>
      <c r="B2783" s="114" t="s">
        <v>130</v>
      </c>
      <c r="C2783" s="114" t="s">
        <v>22</v>
      </c>
      <c r="D2783" s="114" t="s">
        <v>10858</v>
      </c>
      <c r="E2783" s="114" t="s">
        <v>10859</v>
      </c>
      <c r="F2783" s="115">
        <v>45427</v>
      </c>
      <c r="G2783" s="114" t="s">
        <v>10860</v>
      </c>
      <c r="H2783" s="116">
        <v>1</v>
      </c>
      <c r="I2783" s="116">
        <v>0</v>
      </c>
      <c r="J2783" s="116"/>
      <c r="K2783" s="116">
        <f t="shared" ref="K2783:K2785" si="185">I2783-J2783</f>
        <v>0</v>
      </c>
      <c r="L2783" s="116">
        <v>0</v>
      </c>
      <c r="M2783" s="116">
        <v>0</v>
      </c>
      <c r="N2783" s="116">
        <v>0</v>
      </c>
      <c r="O2783" s="116">
        <v>0</v>
      </c>
      <c r="P2783" s="120">
        <v>0</v>
      </c>
      <c r="Q2783" s="27" t="str">
        <f>IF(G2783="01 Jan 1900","Unregistered","Registered")</f>
        <v>Registered</v>
      </c>
      <c r="R2783" s="121">
        <f>I2783/H2783</f>
        <v>0</v>
      </c>
      <c r="T2783" s="117">
        <f t="shared" si="183"/>
        <v>0</v>
      </c>
      <c r="U2783" s="117">
        <f t="shared" si="184"/>
        <v>0</v>
      </c>
    </row>
    <row r="2784" spans="1:21" x14ac:dyDescent="0.3">
      <c r="A2784" s="114">
        <v>10885</v>
      </c>
      <c r="B2784" s="114" t="s">
        <v>130</v>
      </c>
      <c r="C2784" s="114" t="s">
        <v>22</v>
      </c>
      <c r="D2784" s="114" t="s">
        <v>10861</v>
      </c>
      <c r="E2784" s="114" t="s">
        <v>10859</v>
      </c>
      <c r="F2784" s="115">
        <v>45427</v>
      </c>
      <c r="G2784" s="114" t="s">
        <v>10860</v>
      </c>
      <c r="H2784" s="116">
        <v>1</v>
      </c>
      <c r="I2784" s="116">
        <v>0</v>
      </c>
      <c r="J2784" s="116"/>
      <c r="K2784" s="116">
        <f t="shared" si="185"/>
        <v>0</v>
      </c>
      <c r="L2784" s="116">
        <v>0</v>
      </c>
      <c r="M2784" s="116">
        <v>0</v>
      </c>
      <c r="N2784" s="116">
        <v>0</v>
      </c>
      <c r="O2784" s="116">
        <v>0</v>
      </c>
      <c r="P2784" s="120">
        <v>0</v>
      </c>
      <c r="Q2784" s="27" t="str">
        <f>IF(G2784="01 Jan 1900","Unregistered","Registered")</f>
        <v>Registered</v>
      </c>
      <c r="R2784" s="121">
        <f>I2784/H2784</f>
        <v>0</v>
      </c>
      <c r="T2784" s="117">
        <f t="shared" si="183"/>
        <v>0</v>
      </c>
      <c r="U2784" s="117">
        <f t="shared" si="184"/>
        <v>0</v>
      </c>
    </row>
    <row r="2785" spans="1:29" x14ac:dyDescent="0.3">
      <c r="A2785" s="114">
        <v>10886</v>
      </c>
      <c r="B2785" s="114" t="s">
        <v>130</v>
      </c>
      <c r="C2785" s="114" t="s">
        <v>22</v>
      </c>
      <c r="D2785" s="114" t="s">
        <v>10359</v>
      </c>
      <c r="E2785" s="114" t="s">
        <v>10360</v>
      </c>
      <c r="F2785" s="115">
        <v>45077</v>
      </c>
      <c r="G2785" s="114" t="s">
        <v>5387</v>
      </c>
      <c r="H2785" s="116">
        <v>1</v>
      </c>
      <c r="I2785" s="116">
        <v>0</v>
      </c>
      <c r="J2785" s="116"/>
      <c r="K2785" s="116">
        <f t="shared" si="185"/>
        <v>0</v>
      </c>
      <c r="L2785" s="116">
        <v>0</v>
      </c>
      <c r="M2785" s="116">
        <v>0</v>
      </c>
      <c r="N2785" s="116">
        <v>0</v>
      </c>
      <c r="O2785" s="116">
        <v>0</v>
      </c>
      <c r="P2785" s="120">
        <v>0</v>
      </c>
      <c r="Q2785" s="27" t="str">
        <f>IF(G2785="01 Jan 1900","Unregistered","Registered")</f>
        <v>Registered</v>
      </c>
      <c r="R2785" s="121">
        <f>I2785/H2785</f>
        <v>0</v>
      </c>
      <c r="T2785" s="117">
        <f t="shared" si="183"/>
        <v>0</v>
      </c>
      <c r="U2785" s="117">
        <f t="shared" si="184"/>
        <v>0</v>
      </c>
    </row>
    <row r="2786" spans="1:29" x14ac:dyDescent="0.3">
      <c r="A2786" s="114">
        <v>47</v>
      </c>
      <c r="B2786" s="114" t="s">
        <v>1430</v>
      </c>
      <c r="C2786" s="114" t="s">
        <v>1472</v>
      </c>
      <c r="D2786" s="114" t="s">
        <v>1473</v>
      </c>
      <c r="E2786" s="114" t="s">
        <v>1474</v>
      </c>
      <c r="F2786" s="115">
        <v>45897</v>
      </c>
      <c r="G2786" s="114" t="s">
        <v>1410</v>
      </c>
      <c r="H2786" s="116">
        <v>13166964</v>
      </c>
      <c r="I2786" s="116">
        <v>9216876</v>
      </c>
      <c r="J2786" s="116">
        <v>1111340</v>
      </c>
      <c r="K2786" s="116">
        <v>8105536</v>
      </c>
      <c r="L2786" s="116">
        <v>0</v>
      </c>
      <c r="M2786" s="116">
        <v>8105536</v>
      </c>
      <c r="N2786" s="116">
        <v>0</v>
      </c>
      <c r="O2786" s="116">
        <v>0</v>
      </c>
      <c r="P2786" s="120">
        <v>0</v>
      </c>
      <c r="Q2786" s="27" t="str">
        <f>IF(G2786="01 Jan 1900","Unregistered","Registered")</f>
        <v>Registered</v>
      </c>
      <c r="R2786" s="121">
        <f>I2786/H2786</f>
        <v>0.70000009113718242</v>
      </c>
      <c r="T2786" s="117">
        <f t="shared" si="183"/>
        <v>8105536</v>
      </c>
      <c r="U2786" s="117">
        <f t="shared" si="184"/>
        <v>0</v>
      </c>
    </row>
    <row r="2787" spans="1:29" x14ac:dyDescent="0.3">
      <c r="A2787" s="114">
        <v>88</v>
      </c>
      <c r="B2787" s="114" t="s">
        <v>1430</v>
      </c>
      <c r="C2787" s="114" t="s">
        <v>1472</v>
      </c>
      <c r="D2787" s="114" t="s">
        <v>1584</v>
      </c>
      <c r="E2787" s="114" t="s">
        <v>1474</v>
      </c>
      <c r="F2787" s="115">
        <v>45897</v>
      </c>
      <c r="G2787" s="114" t="s">
        <v>1410</v>
      </c>
      <c r="H2787" s="116">
        <v>9059821</v>
      </c>
      <c r="I2787" s="116">
        <v>6341874</v>
      </c>
      <c r="J2787" s="116">
        <v>1111340</v>
      </c>
      <c r="K2787" s="116">
        <v>5230534</v>
      </c>
      <c r="L2787" s="116">
        <v>0</v>
      </c>
      <c r="M2787" s="116">
        <v>5230534</v>
      </c>
      <c r="N2787" s="116">
        <v>0</v>
      </c>
      <c r="O2787" s="116">
        <v>0</v>
      </c>
      <c r="P2787" s="120">
        <v>0</v>
      </c>
      <c r="Q2787" s="27" t="str">
        <f>IF(G2787="01 Jan 1900","Unregistered","Registered")</f>
        <v>Registered</v>
      </c>
      <c r="R2787" s="121">
        <f>I2787/H2787</f>
        <v>0.69999992273578027</v>
      </c>
      <c r="T2787" s="117">
        <f t="shared" si="183"/>
        <v>5230534</v>
      </c>
      <c r="U2787" s="117">
        <f t="shared" si="184"/>
        <v>0</v>
      </c>
    </row>
    <row r="2788" spans="1:29" x14ac:dyDescent="0.3">
      <c r="A2788" s="114">
        <v>115</v>
      </c>
      <c r="B2788" s="114" t="s">
        <v>1430</v>
      </c>
      <c r="C2788" s="114" t="s">
        <v>1472</v>
      </c>
      <c r="D2788" s="114" t="s">
        <v>1648</v>
      </c>
      <c r="E2788" s="114" t="s">
        <v>1649</v>
      </c>
      <c r="F2788" s="115">
        <v>45473</v>
      </c>
      <c r="G2788" s="114" t="s">
        <v>1650</v>
      </c>
      <c r="H2788" s="116">
        <v>11400000</v>
      </c>
      <c r="I2788" s="116">
        <v>9120000</v>
      </c>
      <c r="J2788" s="116">
        <v>4590000</v>
      </c>
      <c r="K2788" s="116">
        <v>4530000</v>
      </c>
      <c r="L2788" s="116">
        <v>0</v>
      </c>
      <c r="M2788" s="116">
        <v>0</v>
      </c>
      <c r="N2788" s="116">
        <v>0</v>
      </c>
      <c r="O2788" s="116">
        <v>1140000</v>
      </c>
      <c r="P2788" s="120">
        <v>3390000</v>
      </c>
      <c r="Q2788" s="27" t="str">
        <f>IF(G2788="01 Jan 1900","Unregistered","Registered")</f>
        <v>Registered</v>
      </c>
      <c r="R2788" s="121">
        <f>I2788/H2788</f>
        <v>0.8</v>
      </c>
      <c r="T2788" s="117">
        <f t="shared" si="183"/>
        <v>4530000</v>
      </c>
      <c r="U2788" s="117">
        <f t="shared" si="184"/>
        <v>0</v>
      </c>
    </row>
    <row r="2789" spans="1:29" x14ac:dyDescent="0.3">
      <c r="A2789" s="114">
        <v>269</v>
      </c>
      <c r="B2789" s="114" t="s">
        <v>1430</v>
      </c>
      <c r="C2789" s="114" t="s">
        <v>1472</v>
      </c>
      <c r="D2789" s="114" t="s">
        <v>2036</v>
      </c>
      <c r="E2789" s="114" t="s">
        <v>2037</v>
      </c>
      <c r="F2789" s="115">
        <v>45626</v>
      </c>
      <c r="G2789" s="114" t="s">
        <v>1850</v>
      </c>
      <c r="H2789" s="116">
        <v>8621550</v>
      </c>
      <c r="I2789" s="116">
        <v>6466164</v>
      </c>
      <c r="J2789" s="116">
        <v>4243400</v>
      </c>
      <c r="K2789" s="116">
        <v>2222764</v>
      </c>
      <c r="L2789" s="116">
        <v>0</v>
      </c>
      <c r="M2789" s="116">
        <v>431078</v>
      </c>
      <c r="N2789" s="116">
        <v>0</v>
      </c>
      <c r="O2789" s="116">
        <v>0</v>
      </c>
      <c r="P2789" s="120">
        <v>1791686</v>
      </c>
      <c r="Q2789" s="27" t="str">
        <f>IF(G2789="01 Jan 1900","Unregistered","Registered")</f>
        <v>Registered</v>
      </c>
      <c r="R2789" s="121">
        <f>I2789/H2789</f>
        <v>0.75000017398263652</v>
      </c>
      <c r="T2789" s="117">
        <f t="shared" si="183"/>
        <v>2222764</v>
      </c>
      <c r="U2789" s="117">
        <f t="shared" si="184"/>
        <v>0</v>
      </c>
    </row>
    <row r="2790" spans="1:29" x14ac:dyDescent="0.3">
      <c r="A2790" s="114">
        <v>274</v>
      </c>
      <c r="B2790" s="114" t="s">
        <v>1430</v>
      </c>
      <c r="C2790" s="114" t="s">
        <v>1472</v>
      </c>
      <c r="D2790" s="114" t="s">
        <v>2048</v>
      </c>
      <c r="E2790" s="114" t="s">
        <v>2049</v>
      </c>
      <c r="F2790" s="115">
        <v>45551</v>
      </c>
      <c r="G2790" s="114" t="s">
        <v>2050</v>
      </c>
      <c r="H2790" s="116">
        <v>8797500</v>
      </c>
      <c r="I2790" s="116">
        <v>6158250</v>
      </c>
      <c r="J2790" s="116">
        <v>4007600</v>
      </c>
      <c r="K2790" s="116">
        <v>2150650</v>
      </c>
      <c r="L2790" s="116">
        <v>0</v>
      </c>
      <c r="M2790" s="116">
        <v>0</v>
      </c>
      <c r="N2790" s="116">
        <v>0</v>
      </c>
      <c r="O2790" s="116">
        <v>0</v>
      </c>
      <c r="P2790" s="120">
        <v>2150650</v>
      </c>
      <c r="Q2790" s="27" t="str">
        <f>IF(G2790="01 Jan 1900","Unregistered","Registered")</f>
        <v>Registered</v>
      </c>
      <c r="R2790" s="121">
        <f>I2790/H2790</f>
        <v>0.7</v>
      </c>
      <c r="T2790" s="117">
        <f t="shared" si="183"/>
        <v>2150650</v>
      </c>
      <c r="U2790" s="117">
        <f t="shared" si="184"/>
        <v>0</v>
      </c>
    </row>
    <row r="2791" spans="1:29" x14ac:dyDescent="0.3">
      <c r="A2791" s="114">
        <v>287</v>
      </c>
      <c r="B2791" s="114" t="s">
        <v>1430</v>
      </c>
      <c r="C2791" s="114" t="s">
        <v>1472</v>
      </c>
      <c r="D2791" s="114" t="s">
        <v>2073</v>
      </c>
      <c r="E2791" s="114" t="s">
        <v>2074</v>
      </c>
      <c r="F2791" s="115">
        <v>45929</v>
      </c>
      <c r="G2791" s="114" t="s">
        <v>2075</v>
      </c>
      <c r="H2791" s="116">
        <v>9327679</v>
      </c>
      <c r="I2791" s="116">
        <v>8115082</v>
      </c>
      <c r="J2791" s="116">
        <v>6119153</v>
      </c>
      <c r="K2791" s="116">
        <v>1995929</v>
      </c>
      <c r="L2791" s="116">
        <v>0</v>
      </c>
      <c r="M2791" s="116">
        <v>0</v>
      </c>
      <c r="N2791" s="116">
        <v>233192</v>
      </c>
      <c r="O2791" s="116">
        <v>233192</v>
      </c>
      <c r="P2791" s="120">
        <v>1529545</v>
      </c>
      <c r="Q2791" s="27" t="str">
        <f>IF(G2791="01 Jan 1900","Unregistered","Registered")</f>
        <v>Registered</v>
      </c>
      <c r="R2791" s="121">
        <f>I2791/H2791</f>
        <v>0.87000013615391358</v>
      </c>
      <c r="T2791" s="117">
        <f t="shared" si="183"/>
        <v>1995929</v>
      </c>
      <c r="U2791" s="117">
        <f t="shared" si="184"/>
        <v>0</v>
      </c>
    </row>
    <row r="2792" spans="1:29" x14ac:dyDescent="0.3">
      <c r="A2792" s="114">
        <v>378</v>
      </c>
      <c r="B2792" s="114" t="s">
        <v>1430</v>
      </c>
      <c r="C2792" s="114" t="s">
        <v>1472</v>
      </c>
      <c r="D2792" s="114" t="s">
        <v>2282</v>
      </c>
      <c r="E2792" s="114" t="s">
        <v>2283</v>
      </c>
      <c r="F2792" s="115">
        <v>45615</v>
      </c>
      <c r="G2792" s="114" t="s">
        <v>1380</v>
      </c>
      <c r="H2792" s="116">
        <v>13626450</v>
      </c>
      <c r="I2792" s="116">
        <v>9538518</v>
      </c>
      <c r="J2792" s="116">
        <v>8175872</v>
      </c>
      <c r="K2792" s="116">
        <v>1362646</v>
      </c>
      <c r="L2792" s="116">
        <v>1362646</v>
      </c>
      <c r="M2792" s="116">
        <v>0</v>
      </c>
      <c r="N2792" s="116">
        <v>0</v>
      </c>
      <c r="O2792" s="116">
        <v>0</v>
      </c>
      <c r="P2792" s="120">
        <v>0</v>
      </c>
      <c r="Q2792" s="27" t="str">
        <f>IF(G2792="01 Jan 1900","Unregistered","Registered")</f>
        <v>Registered</v>
      </c>
      <c r="R2792" s="121">
        <f>I2792/H2792</f>
        <v>0.70000022016005636</v>
      </c>
      <c r="T2792" s="117">
        <f t="shared" si="183"/>
        <v>1362646</v>
      </c>
      <c r="U2792" s="117">
        <f t="shared" si="184"/>
        <v>0</v>
      </c>
    </row>
    <row r="2793" spans="1:29" x14ac:dyDescent="0.3">
      <c r="A2793" s="114">
        <v>431</v>
      </c>
      <c r="B2793" s="114" t="s">
        <v>1430</v>
      </c>
      <c r="C2793" s="114" t="s">
        <v>1472</v>
      </c>
      <c r="D2793" s="114" t="s">
        <v>2396</v>
      </c>
      <c r="E2793" s="114" t="s">
        <v>2397</v>
      </c>
      <c r="F2793" s="115">
        <v>45504</v>
      </c>
      <c r="G2793" s="114" t="s">
        <v>2398</v>
      </c>
      <c r="H2793" s="116">
        <v>8562900</v>
      </c>
      <c r="I2793" s="116">
        <v>6850320</v>
      </c>
      <c r="J2793" s="116">
        <v>5700000</v>
      </c>
      <c r="K2793" s="116">
        <v>1150320</v>
      </c>
      <c r="L2793" s="116">
        <v>0</v>
      </c>
      <c r="M2793" s="116">
        <v>0</v>
      </c>
      <c r="N2793" s="116">
        <v>0</v>
      </c>
      <c r="O2793" s="116">
        <v>856290</v>
      </c>
      <c r="P2793" s="120">
        <v>294030</v>
      </c>
      <c r="Q2793" s="27" t="str">
        <f>IF(G2793="01 Jan 1900","Unregistered","Registered")</f>
        <v>Registered</v>
      </c>
      <c r="R2793" s="121">
        <f>I2793/H2793</f>
        <v>0.8</v>
      </c>
      <c r="T2793" s="117">
        <f t="shared" ref="T2793:T2856" si="186">L2793+M2793+N2793+O2793+P2793</f>
        <v>1150320</v>
      </c>
      <c r="U2793" s="117">
        <f t="shared" ref="U2793:U2856" si="187">K2793-T2793</f>
        <v>0</v>
      </c>
    </row>
    <row r="2794" spans="1:29" x14ac:dyDescent="0.3">
      <c r="A2794" s="114">
        <v>478</v>
      </c>
      <c r="B2794" s="114" t="s">
        <v>1430</v>
      </c>
      <c r="C2794" s="114" t="s">
        <v>1472</v>
      </c>
      <c r="D2794" s="114" t="s">
        <v>2510</v>
      </c>
      <c r="E2794" s="114" t="s">
        <v>2511</v>
      </c>
      <c r="F2794" s="115">
        <v>45854</v>
      </c>
      <c r="G2794" s="114" t="s">
        <v>2512</v>
      </c>
      <c r="H2794" s="116">
        <v>9595536</v>
      </c>
      <c r="I2794" s="116">
        <v>7676428</v>
      </c>
      <c r="J2794" s="116">
        <v>6716874</v>
      </c>
      <c r="K2794" s="116">
        <v>959554</v>
      </c>
      <c r="L2794" s="116">
        <v>959554</v>
      </c>
      <c r="M2794" s="116">
        <v>0</v>
      </c>
      <c r="N2794" s="116">
        <v>0</v>
      </c>
      <c r="O2794" s="116">
        <v>0</v>
      </c>
      <c r="P2794" s="120">
        <v>0</v>
      </c>
      <c r="Q2794" s="27" t="str">
        <f>IF(G2794="01 Jan 1900","Unregistered","Registered")</f>
        <v>Registered</v>
      </c>
      <c r="R2794" s="121">
        <f>I2794/H2794</f>
        <v>0.7999999166278986</v>
      </c>
      <c r="T2794" s="117">
        <f t="shared" si="186"/>
        <v>959554</v>
      </c>
      <c r="U2794" s="117">
        <f t="shared" si="187"/>
        <v>0</v>
      </c>
    </row>
    <row r="2795" spans="1:29" x14ac:dyDescent="0.3">
      <c r="A2795" s="114">
        <v>488</v>
      </c>
      <c r="B2795" s="114" t="s">
        <v>1430</v>
      </c>
      <c r="C2795" s="114" t="s">
        <v>1472</v>
      </c>
      <c r="D2795" s="114" t="s">
        <v>2537</v>
      </c>
      <c r="E2795" s="114" t="s">
        <v>2538</v>
      </c>
      <c r="F2795" s="115">
        <v>45672</v>
      </c>
      <c r="G2795" s="114" t="s">
        <v>2438</v>
      </c>
      <c r="H2795" s="116">
        <v>9151786</v>
      </c>
      <c r="I2795" s="116">
        <v>6406250</v>
      </c>
      <c r="J2795" s="116">
        <v>5491072</v>
      </c>
      <c r="K2795" s="116">
        <v>915178</v>
      </c>
      <c r="L2795" s="116">
        <v>457589</v>
      </c>
      <c r="M2795" s="116">
        <v>457589</v>
      </c>
      <c r="N2795" s="116">
        <v>0</v>
      </c>
      <c r="O2795" s="116">
        <v>0</v>
      </c>
      <c r="P2795" s="120">
        <v>0</v>
      </c>
      <c r="Q2795" s="27" t="str">
        <f>IF(G2795="01 Jan 1900","Unregistered","Registered")</f>
        <v>Registered</v>
      </c>
      <c r="R2795" s="121">
        <f>I2795/H2795</f>
        <v>0.69999997814634218</v>
      </c>
      <c r="T2795" s="117">
        <f t="shared" si="186"/>
        <v>915178</v>
      </c>
      <c r="U2795" s="117">
        <f t="shared" si="187"/>
        <v>0</v>
      </c>
    </row>
    <row r="2796" spans="1:29" s="101" customFormat="1" x14ac:dyDescent="0.3">
      <c r="A2796" s="114">
        <v>506</v>
      </c>
      <c r="B2796" s="114" t="s">
        <v>1430</v>
      </c>
      <c r="C2796" s="114" t="s">
        <v>1472</v>
      </c>
      <c r="D2796" s="114" t="s">
        <v>2575</v>
      </c>
      <c r="E2796" s="114" t="s">
        <v>2576</v>
      </c>
      <c r="F2796" s="115">
        <v>45535</v>
      </c>
      <c r="G2796" s="114" t="s">
        <v>2577</v>
      </c>
      <c r="H2796" s="116">
        <v>8783784</v>
      </c>
      <c r="I2796" s="116">
        <v>7027027</v>
      </c>
      <c r="J2796" s="116">
        <v>6148649</v>
      </c>
      <c r="K2796" s="116">
        <v>878378</v>
      </c>
      <c r="L2796" s="116">
        <v>439189</v>
      </c>
      <c r="M2796" s="116">
        <v>439189</v>
      </c>
      <c r="N2796" s="116">
        <v>0</v>
      </c>
      <c r="O2796" s="116">
        <v>0</v>
      </c>
      <c r="P2796" s="120">
        <v>0</v>
      </c>
      <c r="Q2796" s="27" t="str">
        <f>IF(G2796="01 Jan 1900","Unregistered","Registered")</f>
        <v>Registered</v>
      </c>
      <c r="R2796" s="121">
        <f>I2796/H2796</f>
        <v>0.79999997723076977</v>
      </c>
      <c r="S2796" s="118"/>
      <c r="T2796" s="117">
        <f t="shared" si="186"/>
        <v>878378</v>
      </c>
      <c r="U2796" s="117">
        <f t="shared" si="187"/>
        <v>0</v>
      </c>
      <c r="V2796" s="118"/>
      <c r="W2796" s="118"/>
      <c r="X2796" s="118"/>
      <c r="Y2796" s="118"/>
      <c r="Z2796" s="118"/>
      <c r="AA2796" s="118"/>
      <c r="AB2796" s="118"/>
      <c r="AC2796" s="118"/>
    </row>
    <row r="2797" spans="1:29" s="101" customFormat="1" x14ac:dyDescent="0.3">
      <c r="A2797" s="114">
        <v>551</v>
      </c>
      <c r="B2797" s="114" t="s">
        <v>1430</v>
      </c>
      <c r="C2797" s="114" t="s">
        <v>1472</v>
      </c>
      <c r="D2797" s="114" t="s">
        <v>2691</v>
      </c>
      <c r="E2797" s="114" t="s">
        <v>2692</v>
      </c>
      <c r="F2797" s="115">
        <v>45506</v>
      </c>
      <c r="G2797" s="114" t="s">
        <v>2693</v>
      </c>
      <c r="H2797" s="116">
        <v>12455358</v>
      </c>
      <c r="I2797" s="116">
        <v>9964286</v>
      </c>
      <c r="J2797" s="116">
        <v>9157877.8000000007</v>
      </c>
      <c r="K2797" s="116">
        <v>806408.2</v>
      </c>
      <c r="L2797" s="116">
        <v>0</v>
      </c>
      <c r="M2797" s="116">
        <v>0</v>
      </c>
      <c r="N2797" s="116">
        <v>0</v>
      </c>
      <c r="O2797" s="116">
        <v>622768</v>
      </c>
      <c r="P2797" s="120">
        <v>183640.2</v>
      </c>
      <c r="Q2797" s="27" t="str">
        <f>IF(G2797="01 Jan 1900","Unregistered","Registered")</f>
        <v>Registered</v>
      </c>
      <c r="R2797" s="121">
        <f>I2797/H2797</f>
        <v>0.79999996788530692</v>
      </c>
      <c r="S2797" s="118"/>
      <c r="T2797" s="117">
        <f t="shared" si="186"/>
        <v>806408.2</v>
      </c>
      <c r="U2797" s="117">
        <f t="shared" si="187"/>
        <v>0</v>
      </c>
      <c r="V2797" s="118"/>
      <c r="W2797" s="118"/>
      <c r="X2797" s="118"/>
      <c r="Y2797" s="118"/>
      <c r="Z2797" s="118"/>
      <c r="AA2797" s="118"/>
      <c r="AB2797" s="118"/>
      <c r="AC2797" s="118"/>
    </row>
    <row r="2798" spans="1:29" x14ac:dyDescent="0.3">
      <c r="A2798" s="114">
        <v>618</v>
      </c>
      <c r="B2798" s="114" t="s">
        <v>1430</v>
      </c>
      <c r="C2798" s="114" t="s">
        <v>1472</v>
      </c>
      <c r="D2798" s="114" t="s">
        <v>2857</v>
      </c>
      <c r="E2798" s="114" t="s">
        <v>2858</v>
      </c>
      <c r="F2798" s="115">
        <v>45565</v>
      </c>
      <c r="G2798" s="114" t="s">
        <v>2610</v>
      </c>
      <c r="H2798" s="116">
        <v>13661000</v>
      </c>
      <c r="I2798" s="116">
        <v>10245750</v>
      </c>
      <c r="J2798" s="116">
        <v>9562700</v>
      </c>
      <c r="K2798" s="116">
        <v>683050</v>
      </c>
      <c r="L2798" s="116">
        <v>683050</v>
      </c>
      <c r="M2798" s="116">
        <v>0</v>
      </c>
      <c r="N2798" s="116">
        <v>0</v>
      </c>
      <c r="O2798" s="116">
        <v>0</v>
      </c>
      <c r="P2798" s="120">
        <v>0</v>
      </c>
      <c r="Q2798" s="27" t="str">
        <f>IF(G2798="01 Jan 1900","Unregistered","Registered")</f>
        <v>Registered</v>
      </c>
      <c r="R2798" s="121">
        <f>I2798/H2798</f>
        <v>0.75</v>
      </c>
      <c r="T2798" s="117">
        <f t="shared" si="186"/>
        <v>683050</v>
      </c>
      <c r="U2798" s="117">
        <f t="shared" si="187"/>
        <v>0</v>
      </c>
    </row>
    <row r="2799" spans="1:29" x14ac:dyDescent="0.3">
      <c r="A2799" s="114">
        <v>628</v>
      </c>
      <c r="B2799" s="114" t="s">
        <v>1430</v>
      </c>
      <c r="C2799" s="114" t="s">
        <v>1472</v>
      </c>
      <c r="D2799" s="114" t="s">
        <v>2879</v>
      </c>
      <c r="E2799" s="114" t="s">
        <v>2880</v>
      </c>
      <c r="F2799" s="115">
        <v>45473</v>
      </c>
      <c r="G2799" s="114" t="s">
        <v>2881</v>
      </c>
      <c r="H2799" s="116">
        <v>13169643</v>
      </c>
      <c r="I2799" s="116">
        <v>10535715</v>
      </c>
      <c r="J2799" s="116">
        <v>9877233</v>
      </c>
      <c r="K2799" s="116">
        <v>658482</v>
      </c>
      <c r="L2799" s="116">
        <v>658482</v>
      </c>
      <c r="M2799" s="116">
        <v>0</v>
      </c>
      <c r="N2799" s="116">
        <v>0</v>
      </c>
      <c r="O2799" s="116">
        <v>0</v>
      </c>
      <c r="P2799" s="120">
        <v>0</v>
      </c>
      <c r="Q2799" s="27" t="str">
        <f>IF(G2799="01 Jan 1900","Unregistered","Registered")</f>
        <v>Registered</v>
      </c>
      <c r="R2799" s="121">
        <f>I2799/H2799</f>
        <v>0.80000004555932158</v>
      </c>
      <c r="T2799" s="117">
        <f t="shared" si="186"/>
        <v>658482</v>
      </c>
      <c r="U2799" s="117">
        <f t="shared" si="187"/>
        <v>0</v>
      </c>
    </row>
    <row r="2800" spans="1:29" x14ac:dyDescent="0.3">
      <c r="A2800" s="114">
        <v>629</v>
      </c>
      <c r="B2800" s="114" t="s">
        <v>1430</v>
      </c>
      <c r="C2800" s="114" t="s">
        <v>1472</v>
      </c>
      <c r="D2800" s="114" t="s">
        <v>2882</v>
      </c>
      <c r="E2800" s="114" t="s">
        <v>2883</v>
      </c>
      <c r="F2800" s="115">
        <v>45456</v>
      </c>
      <c r="G2800" s="114" t="s">
        <v>1393</v>
      </c>
      <c r="H2800" s="116">
        <v>13349676</v>
      </c>
      <c r="I2800" s="116">
        <v>10267541</v>
      </c>
      <c r="J2800" s="116">
        <v>9611767</v>
      </c>
      <c r="K2800" s="116">
        <v>655774</v>
      </c>
      <c r="L2800" s="116">
        <v>0</v>
      </c>
      <c r="M2800" s="116">
        <v>0</v>
      </c>
      <c r="N2800" s="116">
        <v>0</v>
      </c>
      <c r="O2800" s="116">
        <v>655774</v>
      </c>
      <c r="P2800" s="120">
        <v>0</v>
      </c>
      <c r="Q2800" s="27" t="str">
        <f>IF(G2800="01 Jan 1900","Unregistered","Registered")</f>
        <v>Registered</v>
      </c>
      <c r="R2800" s="121">
        <f>I2800/H2800</f>
        <v>0.76912286110913852</v>
      </c>
      <c r="T2800" s="117">
        <f t="shared" si="186"/>
        <v>655774</v>
      </c>
      <c r="U2800" s="117">
        <f t="shared" si="187"/>
        <v>0</v>
      </c>
    </row>
    <row r="2801" spans="1:29" x14ac:dyDescent="0.3">
      <c r="A2801" s="114">
        <v>819</v>
      </c>
      <c r="B2801" s="114" t="s">
        <v>1430</v>
      </c>
      <c r="C2801" s="114" t="s">
        <v>1472</v>
      </c>
      <c r="D2801" s="114" t="s">
        <v>3352</v>
      </c>
      <c r="E2801" s="114" t="s">
        <v>3353</v>
      </c>
      <c r="F2801" s="115">
        <v>45456</v>
      </c>
      <c r="G2801" s="114" t="s">
        <v>3354</v>
      </c>
      <c r="H2801" s="116">
        <v>13258929</v>
      </c>
      <c r="I2801" s="116">
        <v>9944197</v>
      </c>
      <c r="J2801" s="116">
        <v>9450893</v>
      </c>
      <c r="K2801" s="116">
        <v>493304</v>
      </c>
      <c r="L2801" s="116">
        <v>0</v>
      </c>
      <c r="M2801" s="116">
        <v>0</v>
      </c>
      <c r="N2801" s="116">
        <v>493304</v>
      </c>
      <c r="O2801" s="116">
        <v>0</v>
      </c>
      <c r="P2801" s="120">
        <v>0</v>
      </c>
      <c r="Q2801" s="27" t="str">
        <f>IF(G2801="01 Jan 1900","Unregistered","Registered")</f>
        <v>Registered</v>
      </c>
      <c r="R2801" s="121">
        <f>I2801/H2801</f>
        <v>0.75000001885521828</v>
      </c>
      <c r="T2801" s="117">
        <f t="shared" si="186"/>
        <v>493304</v>
      </c>
      <c r="U2801" s="117">
        <f t="shared" si="187"/>
        <v>0</v>
      </c>
    </row>
    <row r="2802" spans="1:29" x14ac:dyDescent="0.3">
      <c r="A2802" s="114">
        <v>854</v>
      </c>
      <c r="B2802" s="114" t="s">
        <v>1430</v>
      </c>
      <c r="C2802" s="114" t="s">
        <v>1472</v>
      </c>
      <c r="D2802" s="114" t="s">
        <v>3438</v>
      </c>
      <c r="E2802" s="114" t="s">
        <v>3439</v>
      </c>
      <c r="F2802" s="115">
        <v>45687</v>
      </c>
      <c r="G2802" s="114" t="s">
        <v>2740</v>
      </c>
      <c r="H2802" s="116">
        <v>8839286</v>
      </c>
      <c r="I2802" s="116">
        <v>5745536</v>
      </c>
      <c r="J2802" s="116">
        <v>5303572</v>
      </c>
      <c r="K2802" s="116">
        <v>441964</v>
      </c>
      <c r="L2802" s="116">
        <v>0</v>
      </c>
      <c r="M2802" s="116">
        <v>441964</v>
      </c>
      <c r="N2802" s="116">
        <v>0</v>
      </c>
      <c r="O2802" s="116">
        <v>0</v>
      </c>
      <c r="P2802" s="120">
        <v>0</v>
      </c>
      <c r="Q2802" s="27" t="str">
        <f>IF(G2802="01 Jan 1900","Unregistered","Registered")</f>
        <v>Registered</v>
      </c>
      <c r="R2802" s="121">
        <f>I2802/H2802</f>
        <v>0.6500000113131309</v>
      </c>
      <c r="T2802" s="117">
        <f t="shared" si="186"/>
        <v>441964</v>
      </c>
      <c r="U2802" s="117">
        <f t="shared" si="187"/>
        <v>0</v>
      </c>
    </row>
    <row r="2803" spans="1:29" x14ac:dyDescent="0.3">
      <c r="A2803" s="114">
        <v>860</v>
      </c>
      <c r="B2803" s="114" t="s">
        <v>1430</v>
      </c>
      <c r="C2803" s="114" t="s">
        <v>1472</v>
      </c>
      <c r="D2803" s="114" t="s">
        <v>3453</v>
      </c>
      <c r="E2803" s="114" t="s">
        <v>3454</v>
      </c>
      <c r="F2803" s="115">
        <v>45503</v>
      </c>
      <c r="G2803" s="114" t="s">
        <v>2867</v>
      </c>
      <c r="H2803" s="116">
        <v>8722789</v>
      </c>
      <c r="I2803" s="116">
        <v>6978233</v>
      </c>
      <c r="J2803" s="116">
        <v>6542094</v>
      </c>
      <c r="K2803" s="116">
        <v>436139</v>
      </c>
      <c r="L2803" s="116">
        <v>436139</v>
      </c>
      <c r="M2803" s="116">
        <v>0</v>
      </c>
      <c r="N2803" s="116">
        <v>0</v>
      </c>
      <c r="O2803" s="116">
        <v>0</v>
      </c>
      <c r="P2803" s="120">
        <v>0</v>
      </c>
      <c r="Q2803" s="27" t="str">
        <f>IF(G2803="01 Jan 1900","Unregistered","Registered")</f>
        <v>Registered</v>
      </c>
      <c r="R2803" s="121">
        <f>I2803/H2803</f>
        <v>0.80000020635601754</v>
      </c>
      <c r="T2803" s="117">
        <f t="shared" si="186"/>
        <v>436139</v>
      </c>
      <c r="U2803" s="117">
        <f t="shared" si="187"/>
        <v>0</v>
      </c>
    </row>
    <row r="2804" spans="1:29" s="101" customFormat="1" x14ac:dyDescent="0.3">
      <c r="A2804" s="114">
        <v>862</v>
      </c>
      <c r="B2804" s="114" t="s">
        <v>1430</v>
      </c>
      <c r="C2804" s="114" t="s">
        <v>1472</v>
      </c>
      <c r="D2804" s="114" t="s">
        <v>3458</v>
      </c>
      <c r="E2804" s="114" t="s">
        <v>3459</v>
      </c>
      <c r="F2804" s="115">
        <v>45657</v>
      </c>
      <c r="G2804" s="114" t="s">
        <v>1785</v>
      </c>
      <c r="H2804" s="116">
        <v>8705357</v>
      </c>
      <c r="I2804" s="116">
        <v>6964285</v>
      </c>
      <c r="J2804" s="116">
        <v>6529017</v>
      </c>
      <c r="K2804" s="116">
        <v>435268</v>
      </c>
      <c r="L2804" s="116">
        <v>435268</v>
      </c>
      <c r="M2804" s="116">
        <v>0</v>
      </c>
      <c r="N2804" s="116">
        <v>0</v>
      </c>
      <c r="O2804" s="116">
        <v>0</v>
      </c>
      <c r="P2804" s="120">
        <v>0</v>
      </c>
      <c r="Q2804" s="27" t="str">
        <f>IF(G2804="01 Jan 1900","Unregistered","Registered")</f>
        <v>Registered</v>
      </c>
      <c r="R2804" s="121">
        <f>I2804/H2804</f>
        <v>0.79999993107692191</v>
      </c>
      <c r="S2804" s="118"/>
      <c r="T2804" s="117">
        <f t="shared" si="186"/>
        <v>435268</v>
      </c>
      <c r="U2804" s="117">
        <f t="shared" si="187"/>
        <v>0</v>
      </c>
      <c r="V2804" s="118"/>
      <c r="W2804" s="118"/>
      <c r="X2804" s="118"/>
      <c r="Y2804" s="118"/>
      <c r="Z2804" s="118"/>
      <c r="AA2804" s="118"/>
      <c r="AB2804" s="118"/>
      <c r="AC2804" s="118"/>
    </row>
    <row r="2805" spans="1:29" x14ac:dyDescent="0.3">
      <c r="A2805" s="114">
        <v>863</v>
      </c>
      <c r="B2805" s="114" t="s">
        <v>1430</v>
      </c>
      <c r="C2805" s="114" t="s">
        <v>1472</v>
      </c>
      <c r="D2805" s="114" t="s">
        <v>3460</v>
      </c>
      <c r="E2805" s="114" t="s">
        <v>3461</v>
      </c>
      <c r="F2805" s="115">
        <v>45626</v>
      </c>
      <c r="G2805" s="114" t="s">
        <v>1709</v>
      </c>
      <c r="H2805" s="116">
        <v>8660715</v>
      </c>
      <c r="I2805" s="116">
        <v>6928573</v>
      </c>
      <c r="J2805" s="116">
        <v>6495537</v>
      </c>
      <c r="K2805" s="116">
        <v>433036</v>
      </c>
      <c r="L2805" s="116">
        <v>0</v>
      </c>
      <c r="M2805" s="116">
        <v>433036</v>
      </c>
      <c r="N2805" s="116">
        <v>0</v>
      </c>
      <c r="O2805" s="116">
        <v>0</v>
      </c>
      <c r="P2805" s="120">
        <v>0</v>
      </c>
      <c r="Q2805" s="27" t="str">
        <f>IF(G2805="01 Jan 1900","Unregistered","Registered")</f>
        <v>Registered</v>
      </c>
      <c r="R2805" s="121">
        <f>I2805/H2805</f>
        <v>0.80000011546390803</v>
      </c>
      <c r="T2805" s="117">
        <f t="shared" si="186"/>
        <v>433036</v>
      </c>
      <c r="U2805" s="117">
        <f t="shared" si="187"/>
        <v>0</v>
      </c>
    </row>
    <row r="2806" spans="1:29" x14ac:dyDescent="0.3">
      <c r="A2806" s="114">
        <v>920</v>
      </c>
      <c r="B2806" s="114" t="s">
        <v>1430</v>
      </c>
      <c r="C2806" s="114" t="s">
        <v>1472</v>
      </c>
      <c r="D2806" s="114" t="s">
        <v>3596</v>
      </c>
      <c r="E2806" s="114" t="s">
        <v>3597</v>
      </c>
      <c r="F2806" s="115">
        <v>45499</v>
      </c>
      <c r="G2806" s="114" t="s">
        <v>2413</v>
      </c>
      <c r="H2806" s="116">
        <v>8705360</v>
      </c>
      <c r="I2806" s="116">
        <v>6964286</v>
      </c>
      <c r="J2806" s="116">
        <v>6556697</v>
      </c>
      <c r="K2806" s="116">
        <v>407589</v>
      </c>
      <c r="L2806" s="116">
        <v>0</v>
      </c>
      <c r="M2806" s="116">
        <v>0</v>
      </c>
      <c r="N2806" s="116">
        <v>0</v>
      </c>
      <c r="O2806" s="116">
        <v>407589</v>
      </c>
      <c r="P2806" s="120">
        <v>0</v>
      </c>
      <c r="Q2806" s="27" t="str">
        <f>IF(G2806="01 Jan 1900","Unregistered","Registered")</f>
        <v>Registered</v>
      </c>
      <c r="R2806" s="121">
        <f>I2806/H2806</f>
        <v>0.79999977025648561</v>
      </c>
      <c r="T2806" s="117">
        <f t="shared" si="186"/>
        <v>407589</v>
      </c>
      <c r="U2806" s="117">
        <f t="shared" si="187"/>
        <v>0</v>
      </c>
    </row>
    <row r="2807" spans="1:29" x14ac:dyDescent="0.3">
      <c r="A2807" s="114">
        <v>1054</v>
      </c>
      <c r="B2807" s="114" t="s">
        <v>1430</v>
      </c>
      <c r="C2807" s="114" t="s">
        <v>1472</v>
      </c>
      <c r="D2807" s="114" t="s">
        <v>3903</v>
      </c>
      <c r="E2807" s="114" t="s">
        <v>3904</v>
      </c>
      <c r="F2807" s="115">
        <v>46000</v>
      </c>
      <c r="G2807" s="114" t="s">
        <v>3080</v>
      </c>
      <c r="H2807" s="116">
        <v>9266700</v>
      </c>
      <c r="I2807" s="116">
        <v>7413360</v>
      </c>
      <c r="J2807" s="116">
        <v>7042692</v>
      </c>
      <c r="K2807" s="116">
        <v>370668</v>
      </c>
      <c r="L2807" s="116">
        <v>370668</v>
      </c>
      <c r="M2807" s="116">
        <v>0</v>
      </c>
      <c r="N2807" s="116">
        <v>0</v>
      </c>
      <c r="O2807" s="116">
        <v>0</v>
      </c>
      <c r="P2807" s="120">
        <v>0</v>
      </c>
      <c r="Q2807" s="27" t="str">
        <f>IF(G2807="01 Jan 1900","Unregistered","Registered")</f>
        <v>Registered</v>
      </c>
      <c r="R2807" s="121">
        <f>I2807/H2807</f>
        <v>0.8</v>
      </c>
      <c r="T2807" s="117">
        <f t="shared" si="186"/>
        <v>370668</v>
      </c>
      <c r="U2807" s="117">
        <f t="shared" si="187"/>
        <v>0</v>
      </c>
    </row>
    <row r="2808" spans="1:29" s="101" customFormat="1" x14ac:dyDescent="0.3">
      <c r="A2808" s="114">
        <v>1530</v>
      </c>
      <c r="B2808" s="114" t="s">
        <v>1430</v>
      </c>
      <c r="C2808" s="114" t="s">
        <v>1472</v>
      </c>
      <c r="D2808" s="114" t="s">
        <v>4869</v>
      </c>
      <c r="E2808" s="114" t="s">
        <v>4870</v>
      </c>
      <c r="F2808" s="115">
        <v>45472</v>
      </c>
      <c r="G2808" s="114" t="s">
        <v>2610</v>
      </c>
      <c r="H2808" s="116">
        <v>8250882</v>
      </c>
      <c r="I2808" s="116">
        <v>6600705</v>
      </c>
      <c r="J2808" s="116">
        <v>6600704.2000000002</v>
      </c>
      <c r="K2808" s="116">
        <v>0.8</v>
      </c>
      <c r="L2808" s="116">
        <v>0</v>
      </c>
      <c r="M2808" s="116">
        <v>0</v>
      </c>
      <c r="N2808" s="116">
        <v>0</v>
      </c>
      <c r="O2808" s="116">
        <v>0.8</v>
      </c>
      <c r="P2808" s="120">
        <v>0</v>
      </c>
      <c r="Q2808" s="27" t="str">
        <f>IF(G2808="01 Jan 1900","Unregistered","Registered")</f>
        <v>Registered</v>
      </c>
      <c r="R2808" s="121">
        <f>I2808/H2808</f>
        <v>0.79999992728050162</v>
      </c>
      <c r="S2808" s="118"/>
      <c r="T2808" s="117">
        <f t="shared" si="186"/>
        <v>0.8</v>
      </c>
      <c r="U2808" s="117">
        <f t="shared" si="187"/>
        <v>0</v>
      </c>
      <c r="V2808" s="118"/>
      <c r="W2808" s="118"/>
      <c r="X2808" s="118"/>
      <c r="Y2808" s="118"/>
      <c r="Z2808" s="118"/>
      <c r="AA2808" s="118"/>
      <c r="AB2808" s="118"/>
      <c r="AC2808" s="118"/>
    </row>
    <row r="2809" spans="1:29" x14ac:dyDescent="0.3">
      <c r="A2809" s="114">
        <v>1535</v>
      </c>
      <c r="B2809" s="114" t="s">
        <v>1430</v>
      </c>
      <c r="C2809" s="114" t="s">
        <v>1472</v>
      </c>
      <c r="D2809" s="114" t="s">
        <v>4882</v>
      </c>
      <c r="E2809" s="114" t="s">
        <v>4883</v>
      </c>
      <c r="F2809" s="115">
        <v>45742</v>
      </c>
      <c r="G2809" s="114" t="s">
        <v>4884</v>
      </c>
      <c r="H2809" s="116">
        <v>13169643</v>
      </c>
      <c r="I2809" s="116">
        <v>10535715</v>
      </c>
      <c r="J2809" s="116">
        <v>10535714.300000001</v>
      </c>
      <c r="K2809" s="116">
        <v>0.7</v>
      </c>
      <c r="L2809" s="116">
        <v>0</v>
      </c>
      <c r="M2809" s="116">
        <v>0</v>
      </c>
      <c r="N2809" s="116">
        <v>0</v>
      </c>
      <c r="O2809" s="116">
        <v>0.7</v>
      </c>
      <c r="P2809" s="120">
        <v>0</v>
      </c>
      <c r="Q2809" s="27" t="str">
        <f>IF(G2809="01 Jan 1900","Unregistered","Registered")</f>
        <v>Registered</v>
      </c>
      <c r="R2809" s="121">
        <f>I2809/H2809</f>
        <v>0.80000004555932158</v>
      </c>
      <c r="T2809" s="117">
        <f t="shared" si="186"/>
        <v>0.7</v>
      </c>
      <c r="U2809" s="117">
        <f t="shared" si="187"/>
        <v>0</v>
      </c>
    </row>
    <row r="2810" spans="1:29" s="101" customFormat="1" x14ac:dyDescent="0.3">
      <c r="A2810" s="114">
        <v>1561</v>
      </c>
      <c r="B2810" s="114" t="s">
        <v>1430</v>
      </c>
      <c r="C2810" s="114" t="s">
        <v>1472</v>
      </c>
      <c r="D2810" s="114" t="s">
        <v>4917</v>
      </c>
      <c r="E2810" s="114" t="s">
        <v>4918</v>
      </c>
      <c r="F2810" s="115">
        <v>45800</v>
      </c>
      <c r="G2810" s="114" t="s">
        <v>2404</v>
      </c>
      <c r="H2810" s="116">
        <v>9033036</v>
      </c>
      <c r="I2810" s="116">
        <v>5419821</v>
      </c>
      <c r="J2810" s="116">
        <v>5419820.5999999996</v>
      </c>
      <c r="K2810" s="116">
        <v>0.4</v>
      </c>
      <c r="L2810" s="116">
        <v>0</v>
      </c>
      <c r="M2810" s="116">
        <v>0</v>
      </c>
      <c r="N2810" s="116">
        <v>0</v>
      </c>
      <c r="O2810" s="116">
        <v>0</v>
      </c>
      <c r="P2810" s="120">
        <v>0.4</v>
      </c>
      <c r="Q2810" s="27" t="str">
        <f>IF(G2810="01 Jan 1900","Unregistered","Registered")</f>
        <v>Registered</v>
      </c>
      <c r="R2810" s="121">
        <f>I2810/H2810</f>
        <v>0.59999993357714942</v>
      </c>
      <c r="S2810" s="118"/>
      <c r="T2810" s="117">
        <f t="shared" si="186"/>
        <v>0.4</v>
      </c>
      <c r="U2810" s="117">
        <f t="shared" si="187"/>
        <v>0</v>
      </c>
      <c r="V2810" s="118"/>
      <c r="W2810" s="118"/>
      <c r="X2810" s="118"/>
      <c r="Y2810" s="118"/>
      <c r="Z2810" s="118"/>
      <c r="AA2810" s="118"/>
      <c r="AB2810" s="118"/>
      <c r="AC2810" s="118"/>
    </row>
    <row r="2811" spans="1:29" x14ac:dyDescent="0.3">
      <c r="A2811" s="114">
        <v>1585</v>
      </c>
      <c r="B2811" s="114" t="s">
        <v>1430</v>
      </c>
      <c r="C2811" s="114" t="s">
        <v>1472</v>
      </c>
      <c r="D2811" s="114" t="s">
        <v>4947</v>
      </c>
      <c r="E2811" s="114" t="s">
        <v>4948</v>
      </c>
      <c r="F2811" s="115">
        <v>45746</v>
      </c>
      <c r="G2811" s="114" t="s">
        <v>4949</v>
      </c>
      <c r="H2811" s="116">
        <v>9196429</v>
      </c>
      <c r="I2811" s="116">
        <v>6437500</v>
      </c>
      <c r="J2811" s="116">
        <v>6437499.9000000004</v>
      </c>
      <c r="K2811" s="116">
        <v>0.1</v>
      </c>
      <c r="L2811" s="116">
        <v>0</v>
      </c>
      <c r="M2811" s="116">
        <v>0</v>
      </c>
      <c r="N2811" s="116">
        <v>0</v>
      </c>
      <c r="O2811" s="116">
        <v>0.1</v>
      </c>
      <c r="P2811" s="120">
        <v>0</v>
      </c>
      <c r="Q2811" s="27" t="str">
        <f>IF(G2811="01 Jan 1900","Unregistered","Registered")</f>
        <v>Registered</v>
      </c>
      <c r="R2811" s="121">
        <f>I2811/H2811</f>
        <v>0.69999996737864234</v>
      </c>
      <c r="T2811" s="117">
        <f t="shared" si="186"/>
        <v>0.1</v>
      </c>
      <c r="U2811" s="117">
        <f t="shared" si="187"/>
        <v>0</v>
      </c>
    </row>
    <row r="2812" spans="1:29" x14ac:dyDescent="0.3">
      <c r="A2812" s="114">
        <v>5336</v>
      </c>
      <c r="B2812" s="114" t="s">
        <v>1430</v>
      </c>
      <c r="C2812" s="114" t="s">
        <v>1472</v>
      </c>
      <c r="D2812" s="114" t="s">
        <v>6073</v>
      </c>
      <c r="E2812" s="114" t="s">
        <v>6074</v>
      </c>
      <c r="F2812" s="115">
        <v>45456</v>
      </c>
      <c r="G2812" s="114" t="s">
        <v>6075</v>
      </c>
      <c r="H2812" s="116">
        <v>8527710</v>
      </c>
      <c r="I2812" s="116">
        <v>6139950</v>
      </c>
      <c r="J2812" s="116">
        <v>6139950</v>
      </c>
      <c r="K2812" s="116">
        <v>0</v>
      </c>
      <c r="L2812" s="116">
        <v>0</v>
      </c>
      <c r="M2812" s="116">
        <v>0</v>
      </c>
      <c r="N2812" s="116">
        <v>0</v>
      </c>
      <c r="O2812" s="116">
        <v>0</v>
      </c>
      <c r="P2812" s="120">
        <v>0</v>
      </c>
      <c r="Q2812" s="27" t="str">
        <f>IF(G2812="01 Jan 1900","Unregistered","Registered")</f>
        <v>Registered</v>
      </c>
      <c r="R2812" s="121">
        <f>I2812/H2812</f>
        <v>0.71999985928226917</v>
      </c>
      <c r="T2812" s="117">
        <f t="shared" si="186"/>
        <v>0</v>
      </c>
      <c r="U2812" s="117">
        <f t="shared" si="187"/>
        <v>0</v>
      </c>
    </row>
    <row r="2813" spans="1:29" s="101" customFormat="1" x14ac:dyDescent="0.3">
      <c r="A2813" s="114">
        <v>5337</v>
      </c>
      <c r="B2813" s="114" t="s">
        <v>1430</v>
      </c>
      <c r="C2813" s="114" t="s">
        <v>1472</v>
      </c>
      <c r="D2813" s="114" t="s">
        <v>6076</v>
      </c>
      <c r="E2813" s="114" t="s">
        <v>6077</v>
      </c>
      <c r="F2813" s="115">
        <v>45456</v>
      </c>
      <c r="G2813" s="114" t="s">
        <v>4799</v>
      </c>
      <c r="H2813" s="116">
        <v>8572768</v>
      </c>
      <c r="I2813" s="116">
        <v>6858214</v>
      </c>
      <c r="J2813" s="116">
        <v>6858214</v>
      </c>
      <c r="K2813" s="116">
        <v>0</v>
      </c>
      <c r="L2813" s="116">
        <v>0</v>
      </c>
      <c r="M2813" s="116">
        <v>0</v>
      </c>
      <c r="N2813" s="116">
        <v>0</v>
      </c>
      <c r="O2813" s="116">
        <v>0</v>
      </c>
      <c r="P2813" s="120">
        <v>0</v>
      </c>
      <c r="Q2813" s="27" t="str">
        <f>IF(G2813="01 Jan 1900","Unregistered","Registered")</f>
        <v>Registered</v>
      </c>
      <c r="R2813" s="121">
        <f>I2813/H2813</f>
        <v>0.79999995334062468</v>
      </c>
      <c r="S2813" s="118"/>
      <c r="T2813" s="117">
        <f t="shared" si="186"/>
        <v>0</v>
      </c>
      <c r="U2813" s="117">
        <f t="shared" si="187"/>
        <v>0</v>
      </c>
      <c r="V2813" s="118"/>
      <c r="W2813" s="118"/>
      <c r="X2813" s="118"/>
      <c r="Y2813" s="118"/>
      <c r="Z2813" s="118"/>
      <c r="AA2813" s="118"/>
      <c r="AB2813" s="118"/>
      <c r="AC2813" s="118"/>
    </row>
    <row r="2814" spans="1:29" s="101" customFormat="1" x14ac:dyDescent="0.3">
      <c r="A2814" s="114">
        <v>5338</v>
      </c>
      <c r="B2814" s="114" t="s">
        <v>1430</v>
      </c>
      <c r="C2814" s="114" t="s">
        <v>1472</v>
      </c>
      <c r="D2814" s="114" t="s">
        <v>6078</v>
      </c>
      <c r="E2814" s="114" t="s">
        <v>6079</v>
      </c>
      <c r="F2814" s="115">
        <v>45473</v>
      </c>
      <c r="G2814" s="114" t="s">
        <v>1903</v>
      </c>
      <c r="H2814" s="116">
        <v>8661432</v>
      </c>
      <c r="I2814" s="116">
        <v>6236232</v>
      </c>
      <c r="J2814" s="116">
        <v>6236232</v>
      </c>
      <c r="K2814" s="116">
        <v>0</v>
      </c>
      <c r="L2814" s="116">
        <v>0</v>
      </c>
      <c r="M2814" s="116">
        <v>0</v>
      </c>
      <c r="N2814" s="116">
        <v>0</v>
      </c>
      <c r="O2814" s="116">
        <v>0</v>
      </c>
      <c r="P2814" s="120">
        <v>0</v>
      </c>
      <c r="Q2814" s="27" t="str">
        <f>IF(G2814="01 Jan 1900","Unregistered","Registered")</f>
        <v>Registered</v>
      </c>
      <c r="R2814" s="121">
        <f>I2814/H2814</f>
        <v>0.72000011083617577</v>
      </c>
      <c r="S2814" s="118"/>
      <c r="T2814" s="117">
        <f t="shared" si="186"/>
        <v>0</v>
      </c>
      <c r="U2814" s="117">
        <f t="shared" si="187"/>
        <v>0</v>
      </c>
      <c r="V2814" s="118"/>
      <c r="W2814" s="118"/>
      <c r="X2814" s="118"/>
      <c r="Y2814" s="118"/>
      <c r="Z2814" s="118"/>
      <c r="AA2814" s="118"/>
      <c r="AB2814" s="118"/>
      <c r="AC2814" s="118"/>
    </row>
    <row r="2815" spans="1:29" s="101" customFormat="1" x14ac:dyDescent="0.3">
      <c r="A2815" s="114">
        <v>5339</v>
      </c>
      <c r="B2815" s="114" t="s">
        <v>1430</v>
      </c>
      <c r="C2815" s="114" t="s">
        <v>1472</v>
      </c>
      <c r="D2815" s="114" t="s">
        <v>6080</v>
      </c>
      <c r="E2815" s="114" t="s">
        <v>6081</v>
      </c>
      <c r="F2815" s="115">
        <v>45558</v>
      </c>
      <c r="G2815" s="114" t="s">
        <v>2737</v>
      </c>
      <c r="H2815" s="116">
        <v>8804464</v>
      </c>
      <c r="I2815" s="116">
        <v>7043572</v>
      </c>
      <c r="J2815" s="116">
        <v>7043572</v>
      </c>
      <c r="K2815" s="116">
        <v>0</v>
      </c>
      <c r="L2815" s="116">
        <v>0</v>
      </c>
      <c r="M2815" s="116">
        <v>0</v>
      </c>
      <c r="N2815" s="116">
        <v>0</v>
      </c>
      <c r="O2815" s="116">
        <v>0</v>
      </c>
      <c r="P2815" s="120">
        <v>0</v>
      </c>
      <c r="Q2815" s="27" t="str">
        <f>IF(G2815="01 Jan 1900","Unregistered","Registered")</f>
        <v>Registered</v>
      </c>
      <c r="R2815" s="121">
        <f>I2815/H2815</f>
        <v>0.80000009086299861</v>
      </c>
      <c r="S2815" s="118"/>
      <c r="T2815" s="117">
        <f t="shared" si="186"/>
        <v>0</v>
      </c>
      <c r="U2815" s="117">
        <f t="shared" si="187"/>
        <v>0</v>
      </c>
      <c r="V2815" s="118"/>
      <c r="W2815" s="118"/>
      <c r="X2815" s="118"/>
      <c r="Y2815" s="118"/>
      <c r="Z2815" s="118"/>
      <c r="AA2815" s="118"/>
      <c r="AB2815" s="118"/>
      <c r="AC2815" s="118"/>
    </row>
    <row r="2816" spans="1:29" x14ac:dyDescent="0.3">
      <c r="A2816" s="114">
        <v>5340</v>
      </c>
      <c r="B2816" s="114" t="s">
        <v>1430</v>
      </c>
      <c r="C2816" s="114" t="s">
        <v>1472</v>
      </c>
      <c r="D2816" s="114" t="s">
        <v>6082</v>
      </c>
      <c r="E2816" s="114" t="s">
        <v>6083</v>
      </c>
      <c r="F2816" s="115">
        <v>45515</v>
      </c>
      <c r="G2816" s="114" t="s">
        <v>6056</v>
      </c>
      <c r="H2816" s="116">
        <v>8794643</v>
      </c>
      <c r="I2816" s="116">
        <v>7035715</v>
      </c>
      <c r="J2816" s="116">
        <v>7035715</v>
      </c>
      <c r="K2816" s="116">
        <v>0</v>
      </c>
      <c r="L2816" s="116">
        <v>0</v>
      </c>
      <c r="M2816" s="116">
        <v>0</v>
      </c>
      <c r="N2816" s="116">
        <v>0</v>
      </c>
      <c r="O2816" s="116">
        <v>0</v>
      </c>
      <c r="P2816" s="120">
        <v>0</v>
      </c>
      <c r="Q2816" s="27" t="str">
        <f>IF(G2816="01 Jan 1900","Unregistered","Registered")</f>
        <v>Registered</v>
      </c>
      <c r="R2816" s="121">
        <f>I2816/H2816</f>
        <v>0.80000006822334913</v>
      </c>
      <c r="T2816" s="117">
        <f t="shared" si="186"/>
        <v>0</v>
      </c>
      <c r="U2816" s="117">
        <f t="shared" si="187"/>
        <v>0</v>
      </c>
    </row>
    <row r="2817" spans="1:29" s="101" customFormat="1" x14ac:dyDescent="0.3">
      <c r="A2817" s="114">
        <v>5341</v>
      </c>
      <c r="B2817" s="114" t="s">
        <v>1430</v>
      </c>
      <c r="C2817" s="114" t="s">
        <v>1472</v>
      </c>
      <c r="D2817" s="114" t="s">
        <v>6084</v>
      </c>
      <c r="E2817" s="114" t="s">
        <v>5152</v>
      </c>
      <c r="F2817" s="115">
        <v>45534</v>
      </c>
      <c r="G2817" s="114" t="s">
        <v>6085</v>
      </c>
      <c r="H2817" s="116">
        <v>12901786</v>
      </c>
      <c r="I2817" s="116">
        <v>10321428</v>
      </c>
      <c r="J2817" s="116">
        <v>10321428</v>
      </c>
      <c r="K2817" s="116">
        <v>0</v>
      </c>
      <c r="L2817" s="116">
        <v>0</v>
      </c>
      <c r="M2817" s="116">
        <v>0</v>
      </c>
      <c r="N2817" s="116">
        <v>0</v>
      </c>
      <c r="O2817" s="116">
        <v>0</v>
      </c>
      <c r="P2817" s="120">
        <v>0</v>
      </c>
      <c r="Q2817" s="27" t="str">
        <f>IF(G2817="01 Jan 1900","Unregistered","Registered")</f>
        <v>Registered</v>
      </c>
      <c r="R2817" s="121">
        <f>I2817/H2817</f>
        <v>0.799999937993081</v>
      </c>
      <c r="S2817" s="118"/>
      <c r="T2817" s="117">
        <f t="shared" si="186"/>
        <v>0</v>
      </c>
      <c r="U2817" s="117">
        <f t="shared" si="187"/>
        <v>0</v>
      </c>
      <c r="V2817" s="118"/>
      <c r="W2817" s="118"/>
      <c r="X2817" s="118"/>
      <c r="Y2817" s="118"/>
      <c r="Z2817" s="118"/>
      <c r="AA2817" s="118"/>
      <c r="AB2817" s="118"/>
      <c r="AC2817" s="118"/>
    </row>
    <row r="2818" spans="1:29" s="101" customFormat="1" x14ac:dyDescent="0.3">
      <c r="A2818" s="114">
        <v>5342</v>
      </c>
      <c r="B2818" s="114" t="s">
        <v>1430</v>
      </c>
      <c r="C2818" s="114" t="s">
        <v>1472</v>
      </c>
      <c r="D2818" s="114" t="s">
        <v>6086</v>
      </c>
      <c r="E2818" s="114" t="s">
        <v>6087</v>
      </c>
      <c r="F2818" s="115">
        <v>45473</v>
      </c>
      <c r="G2818" s="114" t="s">
        <v>4204</v>
      </c>
      <c r="H2818" s="116">
        <v>12488821</v>
      </c>
      <c r="I2818" s="116">
        <v>9991056</v>
      </c>
      <c r="J2818" s="116">
        <v>9991056</v>
      </c>
      <c r="K2818" s="116">
        <v>0</v>
      </c>
      <c r="L2818" s="116">
        <v>0</v>
      </c>
      <c r="M2818" s="116">
        <v>0</v>
      </c>
      <c r="N2818" s="116">
        <v>0</v>
      </c>
      <c r="O2818" s="116">
        <v>0</v>
      </c>
      <c r="P2818" s="120">
        <v>0</v>
      </c>
      <c r="Q2818" s="27" t="str">
        <f>IF(G2818="01 Jan 1900","Unregistered","Registered")</f>
        <v>Registered</v>
      </c>
      <c r="R2818" s="121">
        <f>I2818/H2818</f>
        <v>0.79999993594271224</v>
      </c>
      <c r="S2818" s="118"/>
      <c r="T2818" s="117">
        <f t="shared" si="186"/>
        <v>0</v>
      </c>
      <c r="U2818" s="117">
        <f t="shared" si="187"/>
        <v>0</v>
      </c>
      <c r="V2818" s="118"/>
      <c r="W2818" s="118"/>
      <c r="X2818" s="118"/>
      <c r="Y2818" s="118"/>
      <c r="Z2818" s="118"/>
      <c r="AA2818" s="118"/>
      <c r="AB2818" s="118"/>
      <c r="AC2818" s="118"/>
    </row>
    <row r="2819" spans="1:29" s="101" customFormat="1" x14ac:dyDescent="0.3">
      <c r="A2819" s="114">
        <v>5343</v>
      </c>
      <c r="B2819" s="114" t="s">
        <v>1430</v>
      </c>
      <c r="C2819" s="114" t="s">
        <v>1472</v>
      </c>
      <c r="D2819" s="114" t="s">
        <v>6088</v>
      </c>
      <c r="E2819" s="114" t="s">
        <v>6089</v>
      </c>
      <c r="F2819" s="115">
        <v>45657</v>
      </c>
      <c r="G2819" s="114" t="s">
        <v>6090</v>
      </c>
      <c r="H2819" s="116">
        <v>8691930</v>
      </c>
      <c r="I2819" s="116">
        <v>6953546</v>
      </c>
      <c r="J2819" s="116">
        <v>6953546</v>
      </c>
      <c r="K2819" s="116">
        <v>0</v>
      </c>
      <c r="L2819" s="116">
        <v>0</v>
      </c>
      <c r="M2819" s="116">
        <v>0</v>
      </c>
      <c r="N2819" s="116">
        <v>0</v>
      </c>
      <c r="O2819" s="116">
        <v>0</v>
      </c>
      <c r="P2819" s="120">
        <v>0</v>
      </c>
      <c r="Q2819" s="27" t="str">
        <f>IF(G2819="01 Jan 1900","Unregistered","Registered")</f>
        <v>Registered</v>
      </c>
      <c r="R2819" s="121">
        <f>I2819/H2819</f>
        <v>0.80000023009849364</v>
      </c>
      <c r="S2819" s="118"/>
      <c r="T2819" s="117">
        <f t="shared" si="186"/>
        <v>0</v>
      </c>
      <c r="U2819" s="117">
        <f t="shared" si="187"/>
        <v>0</v>
      </c>
      <c r="V2819" s="118"/>
      <c r="W2819" s="118"/>
      <c r="X2819" s="118"/>
      <c r="Y2819" s="118"/>
      <c r="Z2819" s="118"/>
      <c r="AA2819" s="118"/>
      <c r="AB2819" s="118"/>
      <c r="AC2819" s="118"/>
    </row>
    <row r="2820" spans="1:29" s="101" customFormat="1" x14ac:dyDescent="0.3">
      <c r="A2820" s="114">
        <v>5344</v>
      </c>
      <c r="B2820" s="114" t="s">
        <v>1430</v>
      </c>
      <c r="C2820" s="114" t="s">
        <v>1472</v>
      </c>
      <c r="D2820" s="114" t="s">
        <v>6091</v>
      </c>
      <c r="E2820" s="114" t="s">
        <v>6092</v>
      </c>
      <c r="F2820" s="115">
        <v>45473</v>
      </c>
      <c r="G2820" s="114" t="s">
        <v>6093</v>
      </c>
      <c r="H2820" s="116">
        <v>8386950</v>
      </c>
      <c r="I2820" s="116">
        <v>6709562</v>
      </c>
      <c r="J2820" s="116">
        <v>6709562</v>
      </c>
      <c r="K2820" s="116">
        <v>0</v>
      </c>
      <c r="L2820" s="116">
        <v>0</v>
      </c>
      <c r="M2820" s="116">
        <v>0</v>
      </c>
      <c r="N2820" s="116">
        <v>0</v>
      </c>
      <c r="O2820" s="116">
        <v>0</v>
      </c>
      <c r="P2820" s="120">
        <v>0</v>
      </c>
      <c r="Q2820" s="27" t="str">
        <f>IF(G2820="01 Jan 1900","Unregistered","Registered")</f>
        <v>Registered</v>
      </c>
      <c r="R2820" s="121">
        <f>I2820/H2820</f>
        <v>0.80000023846571167</v>
      </c>
      <c r="S2820" s="118"/>
      <c r="T2820" s="117">
        <f t="shared" si="186"/>
        <v>0</v>
      </c>
      <c r="U2820" s="117">
        <f t="shared" si="187"/>
        <v>0</v>
      </c>
      <c r="V2820" s="118"/>
      <c r="W2820" s="118"/>
      <c r="X2820" s="118"/>
      <c r="Y2820" s="118"/>
      <c r="Z2820" s="118"/>
      <c r="AA2820" s="118"/>
      <c r="AB2820" s="118"/>
      <c r="AC2820" s="118"/>
    </row>
    <row r="2821" spans="1:29" s="101" customFormat="1" x14ac:dyDescent="0.3">
      <c r="A2821" s="114">
        <v>5345</v>
      </c>
      <c r="B2821" s="114" t="s">
        <v>1430</v>
      </c>
      <c r="C2821" s="114" t="s">
        <v>1472</v>
      </c>
      <c r="D2821" s="114" t="s">
        <v>6094</v>
      </c>
      <c r="E2821" s="114" t="s">
        <v>6095</v>
      </c>
      <c r="F2821" s="115">
        <v>45576</v>
      </c>
      <c r="G2821" s="114" t="s">
        <v>6096</v>
      </c>
      <c r="H2821" s="116">
        <v>9151786</v>
      </c>
      <c r="I2821" s="116">
        <v>7321428</v>
      </c>
      <c r="J2821" s="116">
        <v>7321428</v>
      </c>
      <c r="K2821" s="116">
        <v>0</v>
      </c>
      <c r="L2821" s="116">
        <v>0</v>
      </c>
      <c r="M2821" s="116">
        <v>0</v>
      </c>
      <c r="N2821" s="116">
        <v>0</v>
      </c>
      <c r="O2821" s="116">
        <v>0</v>
      </c>
      <c r="P2821" s="120">
        <v>0</v>
      </c>
      <c r="Q2821" s="27" t="str">
        <f>IF(G2821="01 Jan 1900","Unregistered","Registered")</f>
        <v>Registered</v>
      </c>
      <c r="R2821" s="121">
        <f>I2821/H2821</f>
        <v>0.79999991258536862</v>
      </c>
      <c r="S2821" s="118"/>
      <c r="T2821" s="117">
        <f t="shared" si="186"/>
        <v>0</v>
      </c>
      <c r="U2821" s="117">
        <f t="shared" si="187"/>
        <v>0</v>
      </c>
      <c r="V2821" s="118"/>
      <c r="W2821" s="118"/>
      <c r="X2821" s="118"/>
      <c r="Y2821" s="118"/>
      <c r="Z2821" s="118"/>
      <c r="AA2821" s="118"/>
      <c r="AB2821" s="118"/>
      <c r="AC2821" s="118"/>
    </row>
    <row r="2822" spans="1:29" x14ac:dyDescent="0.3">
      <c r="A2822" s="114">
        <v>5346</v>
      </c>
      <c r="B2822" s="114" t="s">
        <v>1430</v>
      </c>
      <c r="C2822" s="114" t="s">
        <v>1472</v>
      </c>
      <c r="D2822" s="114" t="s">
        <v>6097</v>
      </c>
      <c r="E2822" s="114" t="s">
        <v>6098</v>
      </c>
      <c r="F2822" s="115">
        <v>45777</v>
      </c>
      <c r="G2822" s="114" t="s">
        <v>3897</v>
      </c>
      <c r="H2822" s="116">
        <v>13569643</v>
      </c>
      <c r="I2822" s="116">
        <v>10177232</v>
      </c>
      <c r="J2822" s="116">
        <v>10177232</v>
      </c>
      <c r="K2822" s="116">
        <v>0</v>
      </c>
      <c r="L2822" s="116">
        <v>0</v>
      </c>
      <c r="M2822" s="116">
        <v>0</v>
      </c>
      <c r="N2822" s="116">
        <v>0</v>
      </c>
      <c r="O2822" s="116">
        <v>0</v>
      </c>
      <c r="P2822" s="120">
        <v>0</v>
      </c>
      <c r="Q2822" s="27" t="str">
        <f>IF(G2822="01 Jan 1900","Unregistered","Registered")</f>
        <v>Registered</v>
      </c>
      <c r="R2822" s="121">
        <f>I2822/H2822</f>
        <v>0.74999998157652337</v>
      </c>
      <c r="T2822" s="117">
        <f t="shared" si="186"/>
        <v>0</v>
      </c>
      <c r="U2822" s="117">
        <f t="shared" si="187"/>
        <v>0</v>
      </c>
    </row>
    <row r="2823" spans="1:29" x14ac:dyDescent="0.3">
      <c r="A2823" s="114">
        <v>5347</v>
      </c>
      <c r="B2823" s="114" t="s">
        <v>1430</v>
      </c>
      <c r="C2823" s="114" t="s">
        <v>1472</v>
      </c>
      <c r="D2823" s="114" t="s">
        <v>6099</v>
      </c>
      <c r="E2823" s="114" t="s">
        <v>6100</v>
      </c>
      <c r="F2823" s="115">
        <v>45473</v>
      </c>
      <c r="G2823" s="114" t="s">
        <v>5439</v>
      </c>
      <c r="H2823" s="116">
        <v>8616071</v>
      </c>
      <c r="I2823" s="116">
        <v>6892857</v>
      </c>
      <c r="J2823" s="116">
        <v>6892857</v>
      </c>
      <c r="K2823" s="116">
        <v>0</v>
      </c>
      <c r="L2823" s="116">
        <v>0</v>
      </c>
      <c r="M2823" s="116">
        <v>0</v>
      </c>
      <c r="N2823" s="116">
        <v>0</v>
      </c>
      <c r="O2823" s="116">
        <v>0</v>
      </c>
      <c r="P2823" s="120">
        <v>0</v>
      </c>
      <c r="Q2823" s="27" t="str">
        <f>IF(G2823="01 Jan 1900","Unregistered","Registered")</f>
        <v>Registered</v>
      </c>
      <c r="R2823" s="121">
        <f>I2823/H2823</f>
        <v>0.80000002321243635</v>
      </c>
      <c r="T2823" s="117">
        <f t="shared" si="186"/>
        <v>0</v>
      </c>
      <c r="U2823" s="117">
        <f t="shared" si="187"/>
        <v>0</v>
      </c>
    </row>
    <row r="2824" spans="1:29" x14ac:dyDescent="0.3">
      <c r="A2824" s="114">
        <v>5348</v>
      </c>
      <c r="B2824" s="114" t="s">
        <v>1430</v>
      </c>
      <c r="C2824" s="114" t="s">
        <v>1472</v>
      </c>
      <c r="D2824" s="114" t="s">
        <v>6101</v>
      </c>
      <c r="E2824" s="114" t="s">
        <v>6102</v>
      </c>
      <c r="F2824" s="115">
        <v>45453</v>
      </c>
      <c r="G2824" s="114" t="s">
        <v>6056</v>
      </c>
      <c r="H2824" s="116">
        <v>12733036</v>
      </c>
      <c r="I2824" s="116">
        <v>10186428</v>
      </c>
      <c r="J2824" s="116">
        <v>10186428</v>
      </c>
      <c r="K2824" s="116">
        <v>0</v>
      </c>
      <c r="L2824" s="116">
        <v>0</v>
      </c>
      <c r="M2824" s="116">
        <v>0</v>
      </c>
      <c r="N2824" s="116">
        <v>0</v>
      </c>
      <c r="O2824" s="116">
        <v>0</v>
      </c>
      <c r="P2824" s="120">
        <v>0</v>
      </c>
      <c r="Q2824" s="27" t="str">
        <f>IF(G2824="01 Jan 1900","Unregistered","Registered")</f>
        <v>Registered</v>
      </c>
      <c r="R2824" s="121">
        <f>I2824/H2824</f>
        <v>0.7999999371713078</v>
      </c>
      <c r="T2824" s="117">
        <f t="shared" si="186"/>
        <v>0</v>
      </c>
      <c r="U2824" s="117">
        <f t="shared" si="187"/>
        <v>0</v>
      </c>
    </row>
    <row r="2825" spans="1:29" x14ac:dyDescent="0.3">
      <c r="A2825" s="114">
        <v>5349</v>
      </c>
      <c r="B2825" s="114" t="s">
        <v>1430</v>
      </c>
      <c r="C2825" s="114" t="s">
        <v>1472</v>
      </c>
      <c r="D2825" s="114" t="s">
        <v>6103</v>
      </c>
      <c r="E2825" s="114" t="s">
        <v>6104</v>
      </c>
      <c r="F2825" s="115">
        <v>45593</v>
      </c>
      <c r="G2825" s="114" t="s">
        <v>2737</v>
      </c>
      <c r="H2825" s="116">
        <v>9196429</v>
      </c>
      <c r="I2825" s="116">
        <v>7357143</v>
      </c>
      <c r="J2825" s="116">
        <v>7357143</v>
      </c>
      <c r="K2825" s="116">
        <v>0</v>
      </c>
      <c r="L2825" s="116">
        <v>0</v>
      </c>
      <c r="M2825" s="116">
        <v>0</v>
      </c>
      <c r="N2825" s="116">
        <v>0</v>
      </c>
      <c r="O2825" s="116">
        <v>0</v>
      </c>
      <c r="P2825" s="120">
        <v>0</v>
      </c>
      <c r="Q2825" s="27" t="str">
        <f>IF(G2825="01 Jan 1900","Unregistered","Registered")</f>
        <v>Registered</v>
      </c>
      <c r="R2825" s="121">
        <f>I2825/H2825</f>
        <v>0.79999997825242819</v>
      </c>
      <c r="T2825" s="117">
        <f t="shared" si="186"/>
        <v>0</v>
      </c>
      <c r="U2825" s="117">
        <f t="shared" si="187"/>
        <v>0</v>
      </c>
    </row>
    <row r="2826" spans="1:29" s="101" customFormat="1" x14ac:dyDescent="0.3">
      <c r="A2826" s="114">
        <v>5350</v>
      </c>
      <c r="B2826" s="114" t="s">
        <v>1430</v>
      </c>
      <c r="C2826" s="114" t="s">
        <v>1472</v>
      </c>
      <c r="D2826" s="114" t="s">
        <v>6105</v>
      </c>
      <c r="E2826" s="114" t="s">
        <v>6106</v>
      </c>
      <c r="F2826" s="115">
        <v>45622</v>
      </c>
      <c r="G2826" s="114" t="s">
        <v>6107</v>
      </c>
      <c r="H2826" s="116">
        <v>13438848</v>
      </c>
      <c r="I2826" s="116">
        <v>10751078</v>
      </c>
      <c r="J2826" s="116">
        <v>10751078</v>
      </c>
      <c r="K2826" s="116">
        <v>0</v>
      </c>
      <c r="L2826" s="116">
        <v>0</v>
      </c>
      <c r="M2826" s="116">
        <v>0</v>
      </c>
      <c r="N2826" s="116">
        <v>0</v>
      </c>
      <c r="O2826" s="116">
        <v>0</v>
      </c>
      <c r="P2826" s="120">
        <v>0</v>
      </c>
      <c r="Q2826" s="27" t="str">
        <f>IF(G2826="01 Jan 1900","Unregistered","Registered")</f>
        <v>Registered</v>
      </c>
      <c r="R2826" s="121">
        <f>I2826/H2826</f>
        <v>0.79999997023554403</v>
      </c>
      <c r="S2826" s="118"/>
      <c r="T2826" s="117">
        <f t="shared" si="186"/>
        <v>0</v>
      </c>
      <c r="U2826" s="117">
        <f t="shared" si="187"/>
        <v>0</v>
      </c>
      <c r="V2826" s="118"/>
      <c r="W2826" s="118"/>
      <c r="X2826" s="118"/>
      <c r="Y2826" s="118"/>
      <c r="Z2826" s="118"/>
      <c r="AA2826" s="118"/>
      <c r="AB2826" s="118"/>
      <c r="AC2826" s="118"/>
    </row>
    <row r="2827" spans="1:29" x14ac:dyDescent="0.3">
      <c r="A2827" s="114">
        <v>5351</v>
      </c>
      <c r="B2827" s="114" t="s">
        <v>1430</v>
      </c>
      <c r="C2827" s="114" t="s">
        <v>1472</v>
      </c>
      <c r="D2827" s="114" t="s">
        <v>6108</v>
      </c>
      <c r="E2827" s="114" t="s">
        <v>6109</v>
      </c>
      <c r="F2827" s="115">
        <v>45530</v>
      </c>
      <c r="G2827" s="114" t="s">
        <v>3432</v>
      </c>
      <c r="H2827" s="116">
        <v>8982883</v>
      </c>
      <c r="I2827" s="116">
        <v>7186305</v>
      </c>
      <c r="J2827" s="116">
        <v>7186305</v>
      </c>
      <c r="K2827" s="116">
        <v>0</v>
      </c>
      <c r="L2827" s="116">
        <v>0</v>
      </c>
      <c r="M2827" s="116">
        <v>0</v>
      </c>
      <c r="N2827" s="116">
        <v>0</v>
      </c>
      <c r="O2827" s="116">
        <v>0</v>
      </c>
      <c r="P2827" s="120">
        <v>0</v>
      </c>
      <c r="Q2827" s="27" t="str">
        <f>IF(G2827="01 Jan 1900","Unregistered","Registered")</f>
        <v>Registered</v>
      </c>
      <c r="R2827" s="121">
        <f>I2827/H2827</f>
        <v>0.79999984414803127</v>
      </c>
      <c r="T2827" s="117">
        <f t="shared" si="186"/>
        <v>0</v>
      </c>
      <c r="U2827" s="117">
        <f t="shared" si="187"/>
        <v>0</v>
      </c>
    </row>
    <row r="2828" spans="1:29" x14ac:dyDescent="0.3">
      <c r="A2828" s="114">
        <v>5352</v>
      </c>
      <c r="B2828" s="114" t="s">
        <v>1430</v>
      </c>
      <c r="C2828" s="114" t="s">
        <v>1472</v>
      </c>
      <c r="D2828" s="114" t="s">
        <v>6110</v>
      </c>
      <c r="E2828" s="114" t="s">
        <v>6111</v>
      </c>
      <c r="F2828" s="115">
        <v>45456</v>
      </c>
      <c r="G2828" s="114" t="s">
        <v>6056</v>
      </c>
      <c r="H2828" s="116">
        <v>13286850</v>
      </c>
      <c r="I2828" s="116">
        <v>9761766</v>
      </c>
      <c r="J2828" s="116">
        <v>9761766</v>
      </c>
      <c r="K2828" s="116">
        <v>0</v>
      </c>
      <c r="L2828" s="116">
        <v>0</v>
      </c>
      <c r="M2828" s="116">
        <v>0</v>
      </c>
      <c r="N2828" s="116">
        <v>0</v>
      </c>
      <c r="O2828" s="116">
        <v>0</v>
      </c>
      <c r="P2828" s="120">
        <v>0</v>
      </c>
      <c r="Q2828" s="27" t="str">
        <f>IF(G2828="01 Jan 1900","Unregistered","Registered")</f>
        <v>Registered</v>
      </c>
      <c r="R2828" s="121">
        <f>I2828/H2828</f>
        <v>0.73469377617719778</v>
      </c>
      <c r="T2828" s="117">
        <f t="shared" si="186"/>
        <v>0</v>
      </c>
      <c r="U2828" s="117">
        <f t="shared" si="187"/>
        <v>0</v>
      </c>
    </row>
    <row r="2829" spans="1:29" s="101" customFormat="1" x14ac:dyDescent="0.3">
      <c r="A2829" s="114">
        <v>5353</v>
      </c>
      <c r="B2829" s="114" t="s">
        <v>1430</v>
      </c>
      <c r="C2829" s="114" t="s">
        <v>1472</v>
      </c>
      <c r="D2829" s="114" t="s">
        <v>6112</v>
      </c>
      <c r="E2829" s="114" t="s">
        <v>6113</v>
      </c>
      <c r="F2829" s="115">
        <v>45472</v>
      </c>
      <c r="G2829" s="114" t="s">
        <v>2413</v>
      </c>
      <c r="H2829" s="116">
        <v>12488790</v>
      </c>
      <c r="I2829" s="116">
        <v>9991035</v>
      </c>
      <c r="J2829" s="116">
        <v>9991035</v>
      </c>
      <c r="K2829" s="116">
        <v>0</v>
      </c>
      <c r="L2829" s="116">
        <v>0</v>
      </c>
      <c r="M2829" s="116">
        <v>0</v>
      </c>
      <c r="N2829" s="116">
        <v>0</v>
      </c>
      <c r="O2829" s="116">
        <v>0</v>
      </c>
      <c r="P2829" s="120">
        <v>0</v>
      </c>
      <c r="Q2829" s="27" t="str">
        <f>IF(G2829="01 Jan 1900","Unregistered","Registered")</f>
        <v>Registered</v>
      </c>
      <c r="R2829" s="121">
        <f>I2829/H2829</f>
        <v>0.80000024021542515</v>
      </c>
      <c r="S2829" s="118"/>
      <c r="T2829" s="117">
        <f t="shared" si="186"/>
        <v>0</v>
      </c>
      <c r="U2829" s="117">
        <f t="shared" si="187"/>
        <v>0</v>
      </c>
      <c r="V2829" s="118"/>
      <c r="W2829" s="118"/>
      <c r="X2829" s="118"/>
      <c r="Y2829" s="118"/>
      <c r="Z2829" s="118"/>
      <c r="AA2829" s="118"/>
      <c r="AB2829" s="118"/>
      <c r="AC2829" s="118"/>
    </row>
    <row r="2830" spans="1:29" x14ac:dyDescent="0.3">
      <c r="A2830" s="114">
        <v>5354</v>
      </c>
      <c r="B2830" s="114" t="s">
        <v>1430</v>
      </c>
      <c r="C2830" s="114" t="s">
        <v>1472</v>
      </c>
      <c r="D2830" s="114" t="s">
        <v>6114</v>
      </c>
      <c r="E2830" s="114" t="s">
        <v>6115</v>
      </c>
      <c r="F2830" s="115">
        <v>45575</v>
      </c>
      <c r="G2830" s="114" t="s">
        <v>5434</v>
      </c>
      <c r="H2830" s="116">
        <v>8809230</v>
      </c>
      <c r="I2830" s="116">
        <v>7047386</v>
      </c>
      <c r="J2830" s="116">
        <v>7047386</v>
      </c>
      <c r="K2830" s="116">
        <v>0</v>
      </c>
      <c r="L2830" s="116">
        <v>0</v>
      </c>
      <c r="M2830" s="116">
        <v>0</v>
      </c>
      <c r="N2830" s="116">
        <v>0</v>
      </c>
      <c r="O2830" s="116">
        <v>0</v>
      </c>
      <c r="P2830" s="120">
        <v>0</v>
      </c>
      <c r="Q2830" s="27" t="str">
        <f>IF(G2830="01 Jan 1900","Unregistered","Registered")</f>
        <v>Registered</v>
      </c>
      <c r="R2830" s="121">
        <f>I2830/H2830</f>
        <v>0.80000022703459894</v>
      </c>
      <c r="T2830" s="117">
        <f t="shared" si="186"/>
        <v>0</v>
      </c>
      <c r="U2830" s="117">
        <f t="shared" si="187"/>
        <v>0</v>
      </c>
    </row>
    <row r="2831" spans="1:29" x14ac:dyDescent="0.3">
      <c r="A2831" s="114">
        <v>5355</v>
      </c>
      <c r="B2831" s="114" t="s">
        <v>1430</v>
      </c>
      <c r="C2831" s="114" t="s">
        <v>1472</v>
      </c>
      <c r="D2831" s="114" t="s">
        <v>6116</v>
      </c>
      <c r="E2831" s="114" t="s">
        <v>6117</v>
      </c>
      <c r="F2831" s="115">
        <v>45521</v>
      </c>
      <c r="G2831" s="114" t="s">
        <v>4799</v>
      </c>
      <c r="H2831" s="116">
        <v>9151786</v>
      </c>
      <c r="I2831" s="116">
        <v>7321428</v>
      </c>
      <c r="J2831" s="116">
        <v>7321428</v>
      </c>
      <c r="K2831" s="116">
        <v>0</v>
      </c>
      <c r="L2831" s="116">
        <v>0</v>
      </c>
      <c r="M2831" s="116">
        <v>0</v>
      </c>
      <c r="N2831" s="116">
        <v>0</v>
      </c>
      <c r="O2831" s="116">
        <v>0</v>
      </c>
      <c r="P2831" s="120">
        <v>0</v>
      </c>
      <c r="Q2831" s="27" t="str">
        <f>IF(G2831="01 Jan 1900","Unregistered","Registered")</f>
        <v>Registered</v>
      </c>
      <c r="R2831" s="121">
        <f>I2831/H2831</f>
        <v>0.79999991258536862</v>
      </c>
      <c r="T2831" s="117">
        <f t="shared" si="186"/>
        <v>0</v>
      </c>
      <c r="U2831" s="117">
        <f t="shared" si="187"/>
        <v>0</v>
      </c>
    </row>
    <row r="2832" spans="1:29" x14ac:dyDescent="0.3">
      <c r="A2832" s="114">
        <v>5356</v>
      </c>
      <c r="B2832" s="114" t="s">
        <v>1430</v>
      </c>
      <c r="C2832" s="114" t="s">
        <v>1472</v>
      </c>
      <c r="D2832" s="114" t="s">
        <v>6118</v>
      </c>
      <c r="E2832" s="114" t="s">
        <v>6119</v>
      </c>
      <c r="F2832" s="115">
        <v>45462</v>
      </c>
      <c r="G2832" s="114" t="s">
        <v>6085</v>
      </c>
      <c r="H2832" s="116">
        <v>12947321</v>
      </c>
      <c r="I2832" s="116">
        <v>10357856</v>
      </c>
      <c r="J2832" s="116">
        <v>10357856</v>
      </c>
      <c r="K2832" s="116">
        <v>0</v>
      </c>
      <c r="L2832" s="116">
        <v>0</v>
      </c>
      <c r="M2832" s="116">
        <v>0</v>
      </c>
      <c r="N2832" s="116">
        <v>0</v>
      </c>
      <c r="O2832" s="116">
        <v>0</v>
      </c>
      <c r="P2832" s="120">
        <v>0</v>
      </c>
      <c r="Q2832" s="27" t="str">
        <f>IF(G2832="01 Jan 1900","Unregistered","Registered")</f>
        <v>Registered</v>
      </c>
      <c r="R2832" s="121">
        <f>I2832/H2832</f>
        <v>0.79999993821115578</v>
      </c>
      <c r="T2832" s="117">
        <f t="shared" si="186"/>
        <v>0</v>
      </c>
      <c r="U2832" s="117">
        <f t="shared" si="187"/>
        <v>0</v>
      </c>
    </row>
    <row r="2833" spans="1:29" x14ac:dyDescent="0.3">
      <c r="A2833" s="114">
        <v>5357</v>
      </c>
      <c r="B2833" s="114" t="s">
        <v>1430</v>
      </c>
      <c r="C2833" s="114" t="s">
        <v>1472</v>
      </c>
      <c r="D2833" s="114" t="s">
        <v>6120</v>
      </c>
      <c r="E2833" s="114" t="s">
        <v>6121</v>
      </c>
      <c r="F2833" s="115">
        <v>45456</v>
      </c>
      <c r="G2833" s="114" t="s">
        <v>2577</v>
      </c>
      <c r="H2833" s="116">
        <v>9062598</v>
      </c>
      <c r="I2833" s="116">
        <v>7250080</v>
      </c>
      <c r="J2833" s="116">
        <v>7250080</v>
      </c>
      <c r="K2833" s="116">
        <v>0</v>
      </c>
      <c r="L2833" s="116">
        <v>0</v>
      </c>
      <c r="M2833" s="116">
        <v>0</v>
      </c>
      <c r="N2833" s="116">
        <v>0</v>
      </c>
      <c r="O2833" s="116">
        <v>0</v>
      </c>
      <c r="P2833" s="120">
        <v>0</v>
      </c>
      <c r="Q2833" s="27" t="str">
        <f>IF(G2833="01 Jan 1900","Unregistered","Registered")</f>
        <v>Registered</v>
      </c>
      <c r="R2833" s="121">
        <f>I2833/H2833</f>
        <v>0.80000017654981492</v>
      </c>
      <c r="T2833" s="117">
        <f t="shared" si="186"/>
        <v>0</v>
      </c>
      <c r="U2833" s="117">
        <f t="shared" si="187"/>
        <v>0</v>
      </c>
    </row>
    <row r="2834" spans="1:29" x14ac:dyDescent="0.3">
      <c r="A2834" s="114">
        <v>5358</v>
      </c>
      <c r="B2834" s="114" t="s">
        <v>1430</v>
      </c>
      <c r="C2834" s="114" t="s">
        <v>1472</v>
      </c>
      <c r="D2834" s="114" t="s">
        <v>6122</v>
      </c>
      <c r="E2834" s="114" t="s">
        <v>6123</v>
      </c>
      <c r="F2834" s="115">
        <v>45673</v>
      </c>
      <c r="G2834" s="114" t="s">
        <v>4204</v>
      </c>
      <c r="H2834" s="116">
        <v>13348214</v>
      </c>
      <c r="I2834" s="116">
        <v>10678572</v>
      </c>
      <c r="J2834" s="116">
        <v>10678572</v>
      </c>
      <c r="K2834" s="116">
        <v>0</v>
      </c>
      <c r="L2834" s="116">
        <v>0</v>
      </c>
      <c r="M2834" s="116">
        <v>0</v>
      </c>
      <c r="N2834" s="116">
        <v>0</v>
      </c>
      <c r="O2834" s="116">
        <v>0</v>
      </c>
      <c r="P2834" s="120">
        <v>0</v>
      </c>
      <c r="Q2834" s="27" t="str">
        <f>IF(G2834="01 Jan 1900","Unregistered","Registered")</f>
        <v>Registered</v>
      </c>
      <c r="R2834" s="121">
        <f>I2834/H2834</f>
        <v>0.80000005993311163</v>
      </c>
      <c r="T2834" s="117">
        <f t="shared" si="186"/>
        <v>0</v>
      </c>
      <c r="U2834" s="117">
        <f t="shared" si="187"/>
        <v>0</v>
      </c>
    </row>
    <row r="2835" spans="1:29" s="101" customFormat="1" x14ac:dyDescent="0.3">
      <c r="A2835" s="114">
        <v>5359</v>
      </c>
      <c r="B2835" s="114" t="s">
        <v>1430</v>
      </c>
      <c r="C2835" s="114" t="s">
        <v>1472</v>
      </c>
      <c r="D2835" s="114" t="s">
        <v>6124</v>
      </c>
      <c r="E2835" s="114" t="s">
        <v>6125</v>
      </c>
      <c r="F2835" s="115">
        <v>45926</v>
      </c>
      <c r="G2835" s="114" t="s">
        <v>1867</v>
      </c>
      <c r="H2835" s="116">
        <v>9551786</v>
      </c>
      <c r="I2835" s="116">
        <v>6686250</v>
      </c>
      <c r="J2835" s="116">
        <v>6686250</v>
      </c>
      <c r="K2835" s="116">
        <v>0</v>
      </c>
      <c r="L2835" s="116">
        <v>0</v>
      </c>
      <c r="M2835" s="116">
        <v>0</v>
      </c>
      <c r="N2835" s="116">
        <v>0</v>
      </c>
      <c r="O2835" s="116">
        <v>0</v>
      </c>
      <c r="P2835" s="120">
        <v>0</v>
      </c>
      <c r="Q2835" s="27" t="str">
        <f>IF(G2835="01 Jan 1900","Unregistered","Registered")</f>
        <v>Registered</v>
      </c>
      <c r="R2835" s="121">
        <f>I2835/H2835</f>
        <v>0.69999997906150746</v>
      </c>
      <c r="S2835" s="118"/>
      <c r="T2835" s="117">
        <f t="shared" si="186"/>
        <v>0</v>
      </c>
      <c r="U2835" s="117">
        <f t="shared" si="187"/>
        <v>0</v>
      </c>
      <c r="V2835" s="118"/>
      <c r="W2835" s="118"/>
      <c r="X2835" s="118"/>
      <c r="Y2835" s="118"/>
      <c r="Z2835" s="118"/>
      <c r="AA2835" s="118"/>
      <c r="AB2835" s="118"/>
      <c r="AC2835" s="118"/>
    </row>
    <row r="2836" spans="1:29" s="101" customFormat="1" x14ac:dyDescent="0.3">
      <c r="A2836" s="114">
        <v>5360</v>
      </c>
      <c r="B2836" s="114" t="s">
        <v>1430</v>
      </c>
      <c r="C2836" s="114" t="s">
        <v>1472</v>
      </c>
      <c r="D2836" s="114" t="s">
        <v>6126</v>
      </c>
      <c r="E2836" s="114" t="s">
        <v>6127</v>
      </c>
      <c r="F2836" s="115">
        <v>45532</v>
      </c>
      <c r="G2836" s="114" t="s">
        <v>2796</v>
      </c>
      <c r="H2836" s="116">
        <v>8885475</v>
      </c>
      <c r="I2836" s="116">
        <v>7108383</v>
      </c>
      <c r="J2836" s="116">
        <v>7108383</v>
      </c>
      <c r="K2836" s="116">
        <v>0</v>
      </c>
      <c r="L2836" s="116">
        <v>0</v>
      </c>
      <c r="M2836" s="116">
        <v>0</v>
      </c>
      <c r="N2836" s="116">
        <v>0</v>
      </c>
      <c r="O2836" s="116">
        <v>0</v>
      </c>
      <c r="P2836" s="120">
        <v>0</v>
      </c>
      <c r="Q2836" s="27" t="str">
        <f>IF(G2836="01 Jan 1900","Unregistered","Registered")</f>
        <v>Registered</v>
      </c>
      <c r="R2836" s="121">
        <f>I2836/H2836</f>
        <v>0.80000033762967093</v>
      </c>
      <c r="S2836" s="118"/>
      <c r="T2836" s="117">
        <f t="shared" si="186"/>
        <v>0</v>
      </c>
      <c r="U2836" s="117">
        <f t="shared" si="187"/>
        <v>0</v>
      </c>
      <c r="V2836" s="118"/>
      <c r="W2836" s="118"/>
      <c r="X2836" s="118"/>
      <c r="Y2836" s="118"/>
      <c r="Z2836" s="118"/>
      <c r="AA2836" s="118"/>
      <c r="AB2836" s="118"/>
      <c r="AC2836" s="118"/>
    </row>
    <row r="2837" spans="1:29" x14ac:dyDescent="0.3">
      <c r="A2837" s="114">
        <v>5361</v>
      </c>
      <c r="B2837" s="114" t="s">
        <v>1430</v>
      </c>
      <c r="C2837" s="114" t="s">
        <v>1472</v>
      </c>
      <c r="D2837" s="114" t="s">
        <v>6128</v>
      </c>
      <c r="E2837" s="114" t="s">
        <v>6129</v>
      </c>
      <c r="F2837" s="115">
        <v>45473</v>
      </c>
      <c r="G2837" s="114" t="s">
        <v>2577</v>
      </c>
      <c r="H2837" s="116">
        <v>8817441</v>
      </c>
      <c r="I2837" s="116">
        <v>7053953</v>
      </c>
      <c r="J2837" s="116">
        <v>7053953</v>
      </c>
      <c r="K2837" s="116">
        <v>0</v>
      </c>
      <c r="L2837" s="116">
        <v>0</v>
      </c>
      <c r="M2837" s="116">
        <v>0</v>
      </c>
      <c r="N2837" s="116">
        <v>0</v>
      </c>
      <c r="O2837" s="116">
        <v>0</v>
      </c>
      <c r="P2837" s="120">
        <v>0</v>
      </c>
      <c r="Q2837" s="27" t="str">
        <f>IF(G2837="01 Jan 1900","Unregistered","Registered")</f>
        <v>Registered</v>
      </c>
      <c r="R2837" s="121">
        <f>I2837/H2837</f>
        <v>0.80000002268231796</v>
      </c>
      <c r="T2837" s="117">
        <f t="shared" si="186"/>
        <v>0</v>
      </c>
      <c r="U2837" s="117">
        <f t="shared" si="187"/>
        <v>0</v>
      </c>
    </row>
    <row r="2838" spans="1:29" s="101" customFormat="1" x14ac:dyDescent="0.3">
      <c r="A2838" s="114">
        <v>5362</v>
      </c>
      <c r="B2838" s="114" t="s">
        <v>1430</v>
      </c>
      <c r="C2838" s="114" t="s">
        <v>1472</v>
      </c>
      <c r="D2838" s="114" t="s">
        <v>6130</v>
      </c>
      <c r="E2838" s="114" t="s">
        <v>6131</v>
      </c>
      <c r="F2838" s="115">
        <v>45456</v>
      </c>
      <c r="G2838" s="114" t="s">
        <v>1393</v>
      </c>
      <c r="H2838" s="116">
        <v>13358037</v>
      </c>
      <c r="I2838" s="116">
        <v>10018527</v>
      </c>
      <c r="J2838" s="116">
        <v>10018527</v>
      </c>
      <c r="K2838" s="116">
        <v>0</v>
      </c>
      <c r="L2838" s="116">
        <v>0</v>
      </c>
      <c r="M2838" s="116">
        <v>0</v>
      </c>
      <c r="N2838" s="116">
        <v>0</v>
      </c>
      <c r="O2838" s="116">
        <v>0</v>
      </c>
      <c r="P2838" s="120">
        <v>0</v>
      </c>
      <c r="Q2838" s="27" t="str">
        <f>IF(G2838="01 Jan 1900","Unregistered","Registered")</f>
        <v>Registered</v>
      </c>
      <c r="R2838" s="121">
        <f>I2838/H2838</f>
        <v>0.74999994385402591</v>
      </c>
      <c r="S2838" s="118"/>
      <c r="T2838" s="117">
        <f t="shared" si="186"/>
        <v>0</v>
      </c>
      <c r="U2838" s="117">
        <f t="shared" si="187"/>
        <v>0</v>
      </c>
      <c r="V2838" s="118"/>
      <c r="W2838" s="118"/>
      <c r="X2838" s="118"/>
      <c r="Y2838" s="118"/>
      <c r="Z2838" s="118"/>
      <c r="AA2838" s="118"/>
      <c r="AB2838" s="118"/>
      <c r="AC2838" s="118"/>
    </row>
    <row r="2839" spans="1:29" s="101" customFormat="1" x14ac:dyDescent="0.3">
      <c r="A2839" s="114">
        <v>5363</v>
      </c>
      <c r="B2839" s="114" t="s">
        <v>1430</v>
      </c>
      <c r="C2839" s="114" t="s">
        <v>1472</v>
      </c>
      <c r="D2839" s="114" t="s">
        <v>6132</v>
      </c>
      <c r="E2839" s="114" t="s">
        <v>6133</v>
      </c>
      <c r="F2839" s="115">
        <v>45499</v>
      </c>
      <c r="G2839" s="114" t="s">
        <v>2413</v>
      </c>
      <c r="H2839" s="116">
        <v>13439670</v>
      </c>
      <c r="I2839" s="116">
        <v>9051205</v>
      </c>
      <c r="J2839" s="116">
        <v>9051205</v>
      </c>
      <c r="K2839" s="116">
        <v>0</v>
      </c>
      <c r="L2839" s="116">
        <v>0</v>
      </c>
      <c r="M2839" s="116">
        <v>0</v>
      </c>
      <c r="N2839" s="116">
        <v>0</v>
      </c>
      <c r="O2839" s="116">
        <v>0</v>
      </c>
      <c r="P2839" s="120">
        <v>0</v>
      </c>
      <c r="Q2839" s="27" t="str">
        <f>IF(G2839="01 Jan 1900","Unregistered","Registered")</f>
        <v>Registered</v>
      </c>
      <c r="R2839" s="121">
        <f>I2839/H2839</f>
        <v>0.67346928905248415</v>
      </c>
      <c r="S2839" s="118"/>
      <c r="T2839" s="117">
        <f t="shared" si="186"/>
        <v>0</v>
      </c>
      <c r="U2839" s="117">
        <f t="shared" si="187"/>
        <v>0</v>
      </c>
      <c r="V2839" s="118"/>
      <c r="W2839" s="118"/>
      <c r="X2839" s="118"/>
      <c r="Y2839" s="118"/>
      <c r="Z2839" s="118"/>
      <c r="AA2839" s="118"/>
      <c r="AB2839" s="118"/>
      <c r="AC2839" s="118"/>
    </row>
    <row r="2840" spans="1:29" x14ac:dyDescent="0.3">
      <c r="A2840" s="114">
        <v>5364</v>
      </c>
      <c r="B2840" s="114" t="s">
        <v>1430</v>
      </c>
      <c r="C2840" s="114" t="s">
        <v>1472</v>
      </c>
      <c r="D2840" s="114" t="s">
        <v>6134</v>
      </c>
      <c r="E2840" s="114" t="s">
        <v>6135</v>
      </c>
      <c r="F2840" s="115">
        <v>45456</v>
      </c>
      <c r="G2840" s="114" t="s">
        <v>6075</v>
      </c>
      <c r="H2840" s="116">
        <v>8738850</v>
      </c>
      <c r="I2840" s="116">
        <v>6335668</v>
      </c>
      <c r="J2840" s="116">
        <v>6335668</v>
      </c>
      <c r="K2840" s="116">
        <v>0</v>
      </c>
      <c r="L2840" s="116">
        <v>0</v>
      </c>
      <c r="M2840" s="116">
        <v>0</v>
      </c>
      <c r="N2840" s="116">
        <v>0</v>
      </c>
      <c r="O2840" s="116">
        <v>0</v>
      </c>
      <c r="P2840" s="120">
        <v>0</v>
      </c>
      <c r="Q2840" s="27" t="str">
        <f>IF(G2840="01 Jan 1900","Unregistered","Registered")</f>
        <v>Registered</v>
      </c>
      <c r="R2840" s="121">
        <f>I2840/H2840</f>
        <v>0.7250002002551823</v>
      </c>
      <c r="T2840" s="117">
        <f t="shared" si="186"/>
        <v>0</v>
      </c>
      <c r="U2840" s="117">
        <f t="shared" si="187"/>
        <v>0</v>
      </c>
    </row>
    <row r="2841" spans="1:29" s="101" customFormat="1" x14ac:dyDescent="0.3">
      <c r="A2841" s="114">
        <v>5365</v>
      </c>
      <c r="B2841" s="114" t="s">
        <v>1430</v>
      </c>
      <c r="C2841" s="114" t="s">
        <v>1472</v>
      </c>
      <c r="D2841" s="114" t="s">
        <v>6136</v>
      </c>
      <c r="E2841" s="114" t="s">
        <v>6137</v>
      </c>
      <c r="F2841" s="115">
        <v>45471</v>
      </c>
      <c r="G2841" s="114" t="s">
        <v>2330</v>
      </c>
      <c r="H2841" s="116">
        <v>8257920</v>
      </c>
      <c r="I2841" s="116">
        <v>6193440</v>
      </c>
      <c r="J2841" s="116">
        <v>6193440</v>
      </c>
      <c r="K2841" s="116">
        <v>0</v>
      </c>
      <c r="L2841" s="116">
        <v>0</v>
      </c>
      <c r="M2841" s="116">
        <v>0</v>
      </c>
      <c r="N2841" s="116">
        <v>0</v>
      </c>
      <c r="O2841" s="116">
        <v>0</v>
      </c>
      <c r="P2841" s="120">
        <v>0</v>
      </c>
      <c r="Q2841" s="27" t="str">
        <f>IF(G2841="01 Jan 1900","Unregistered","Registered")</f>
        <v>Registered</v>
      </c>
      <c r="R2841" s="121">
        <f>I2841/H2841</f>
        <v>0.75</v>
      </c>
      <c r="S2841" s="118"/>
      <c r="T2841" s="117">
        <f t="shared" si="186"/>
        <v>0</v>
      </c>
      <c r="U2841" s="117">
        <f t="shared" si="187"/>
        <v>0</v>
      </c>
      <c r="V2841" s="118"/>
      <c r="W2841" s="118"/>
      <c r="X2841" s="118"/>
      <c r="Y2841" s="118"/>
      <c r="Z2841" s="118"/>
      <c r="AA2841" s="118"/>
      <c r="AB2841" s="118"/>
      <c r="AC2841" s="118"/>
    </row>
    <row r="2842" spans="1:29" s="101" customFormat="1" x14ac:dyDescent="0.3">
      <c r="A2842" s="114">
        <v>5366</v>
      </c>
      <c r="B2842" s="114" t="s">
        <v>1430</v>
      </c>
      <c r="C2842" s="114" t="s">
        <v>1472</v>
      </c>
      <c r="D2842" s="114" t="s">
        <v>6138</v>
      </c>
      <c r="E2842" s="114" t="s">
        <v>6139</v>
      </c>
      <c r="F2842" s="115">
        <v>45473</v>
      </c>
      <c r="G2842" s="114" t="s">
        <v>3951</v>
      </c>
      <c r="H2842" s="116">
        <v>12857256</v>
      </c>
      <c r="I2842" s="116">
        <v>9642942</v>
      </c>
      <c r="J2842" s="116">
        <v>9642942</v>
      </c>
      <c r="K2842" s="116">
        <v>0</v>
      </c>
      <c r="L2842" s="116">
        <v>0</v>
      </c>
      <c r="M2842" s="116">
        <v>0</v>
      </c>
      <c r="N2842" s="116">
        <v>0</v>
      </c>
      <c r="O2842" s="116">
        <v>0</v>
      </c>
      <c r="P2842" s="120">
        <v>0</v>
      </c>
      <c r="Q2842" s="27" t="str">
        <f>IF(G2842="01 Jan 1900","Unregistered","Registered")</f>
        <v>Registered</v>
      </c>
      <c r="R2842" s="121">
        <f>I2842/H2842</f>
        <v>0.75</v>
      </c>
      <c r="S2842" s="118"/>
      <c r="T2842" s="117">
        <f t="shared" si="186"/>
        <v>0</v>
      </c>
      <c r="U2842" s="117">
        <f t="shared" si="187"/>
        <v>0</v>
      </c>
      <c r="V2842" s="118"/>
      <c r="W2842" s="118"/>
      <c r="X2842" s="118"/>
      <c r="Y2842" s="118"/>
      <c r="Z2842" s="118"/>
      <c r="AA2842" s="118"/>
      <c r="AB2842" s="118"/>
      <c r="AC2842" s="118"/>
    </row>
    <row r="2843" spans="1:29" x14ac:dyDescent="0.3">
      <c r="A2843" s="114">
        <v>5367</v>
      </c>
      <c r="B2843" s="114" t="s">
        <v>1430</v>
      </c>
      <c r="C2843" s="114" t="s">
        <v>1472</v>
      </c>
      <c r="D2843" s="114" t="s">
        <v>6140</v>
      </c>
      <c r="E2843" s="114" t="s">
        <v>6141</v>
      </c>
      <c r="F2843" s="115">
        <v>45521</v>
      </c>
      <c r="G2843" s="114" t="s">
        <v>1368</v>
      </c>
      <c r="H2843" s="116">
        <v>8621550</v>
      </c>
      <c r="I2843" s="116">
        <v>6897242</v>
      </c>
      <c r="J2843" s="116">
        <v>6897242</v>
      </c>
      <c r="K2843" s="116">
        <v>0</v>
      </c>
      <c r="L2843" s="116">
        <v>0</v>
      </c>
      <c r="M2843" s="116">
        <v>0</v>
      </c>
      <c r="N2843" s="116">
        <v>0</v>
      </c>
      <c r="O2843" s="116">
        <v>0</v>
      </c>
      <c r="P2843" s="120">
        <v>0</v>
      </c>
      <c r="Q2843" s="27" t="str">
        <f>IF(G2843="01 Jan 1900","Unregistered","Registered")</f>
        <v>Registered</v>
      </c>
      <c r="R2843" s="121">
        <f>I2843/H2843</f>
        <v>0.80000023197684866</v>
      </c>
      <c r="T2843" s="117">
        <f t="shared" si="186"/>
        <v>0</v>
      </c>
      <c r="U2843" s="117">
        <f t="shared" si="187"/>
        <v>0</v>
      </c>
    </row>
    <row r="2844" spans="1:29" x14ac:dyDescent="0.3">
      <c r="A2844" s="114">
        <v>5368</v>
      </c>
      <c r="B2844" s="114" t="s">
        <v>1430</v>
      </c>
      <c r="C2844" s="114" t="s">
        <v>1472</v>
      </c>
      <c r="D2844" s="114" t="s">
        <v>6142</v>
      </c>
      <c r="E2844" s="114" t="s">
        <v>6143</v>
      </c>
      <c r="F2844" s="115">
        <v>45577</v>
      </c>
      <c r="G2844" s="114" t="s">
        <v>1903</v>
      </c>
      <c r="H2844" s="116">
        <v>8975357</v>
      </c>
      <c r="I2844" s="116">
        <v>7180286</v>
      </c>
      <c r="J2844" s="116">
        <v>7180286</v>
      </c>
      <c r="K2844" s="116">
        <v>0</v>
      </c>
      <c r="L2844" s="116">
        <v>0</v>
      </c>
      <c r="M2844" s="116">
        <v>0</v>
      </c>
      <c r="N2844" s="116">
        <v>0</v>
      </c>
      <c r="O2844" s="116">
        <v>0</v>
      </c>
      <c r="P2844" s="120">
        <v>0</v>
      </c>
      <c r="Q2844" s="27" t="str">
        <f>IF(G2844="01 Jan 1900","Unregistered","Registered")</f>
        <v>Registered</v>
      </c>
      <c r="R2844" s="121">
        <f>I2844/H2844</f>
        <v>0.80000004456647245</v>
      </c>
      <c r="T2844" s="117">
        <f t="shared" si="186"/>
        <v>0</v>
      </c>
      <c r="U2844" s="117">
        <f t="shared" si="187"/>
        <v>0</v>
      </c>
    </row>
    <row r="2845" spans="1:29" x14ac:dyDescent="0.3">
      <c r="A2845" s="114">
        <v>5369</v>
      </c>
      <c r="B2845" s="114" t="s">
        <v>1430</v>
      </c>
      <c r="C2845" s="114" t="s">
        <v>1472</v>
      </c>
      <c r="D2845" s="114" t="s">
        <v>6144</v>
      </c>
      <c r="E2845" s="114" t="s">
        <v>6145</v>
      </c>
      <c r="F2845" s="115">
        <v>45580</v>
      </c>
      <c r="G2845" s="114" t="s">
        <v>1903</v>
      </c>
      <c r="H2845" s="116">
        <v>9241071</v>
      </c>
      <c r="I2845" s="116">
        <v>7023214</v>
      </c>
      <c r="J2845" s="116">
        <v>7023214</v>
      </c>
      <c r="K2845" s="116">
        <v>0</v>
      </c>
      <c r="L2845" s="116">
        <v>0</v>
      </c>
      <c r="M2845" s="116">
        <v>0</v>
      </c>
      <c r="N2845" s="116">
        <v>0</v>
      </c>
      <c r="O2845" s="116">
        <v>0</v>
      </c>
      <c r="P2845" s="120">
        <v>0</v>
      </c>
      <c r="Q2845" s="27" t="str">
        <f>IF(G2845="01 Jan 1900","Unregistered","Registered")</f>
        <v>Registered</v>
      </c>
      <c r="R2845" s="121">
        <f>I2845/H2845</f>
        <v>0.76000000432850257</v>
      </c>
      <c r="T2845" s="117">
        <f t="shared" si="186"/>
        <v>0</v>
      </c>
      <c r="U2845" s="117">
        <f t="shared" si="187"/>
        <v>0</v>
      </c>
    </row>
    <row r="2846" spans="1:29" x14ac:dyDescent="0.3">
      <c r="A2846" s="114">
        <v>5370</v>
      </c>
      <c r="B2846" s="114" t="s">
        <v>1430</v>
      </c>
      <c r="C2846" s="114" t="s">
        <v>1472</v>
      </c>
      <c r="D2846" s="114" t="s">
        <v>6146</v>
      </c>
      <c r="E2846" s="114" t="s">
        <v>6147</v>
      </c>
      <c r="F2846" s="115">
        <v>45534</v>
      </c>
      <c r="G2846" s="114" t="s">
        <v>1699</v>
      </c>
      <c r="H2846" s="116">
        <v>13918919</v>
      </c>
      <c r="I2846" s="116">
        <v>10021622</v>
      </c>
      <c r="J2846" s="116">
        <v>10021622</v>
      </c>
      <c r="K2846" s="116">
        <v>0</v>
      </c>
      <c r="L2846" s="116">
        <v>0</v>
      </c>
      <c r="M2846" s="116">
        <v>0</v>
      </c>
      <c r="N2846" s="116">
        <v>0</v>
      </c>
      <c r="O2846" s="116">
        <v>0</v>
      </c>
      <c r="P2846" s="120">
        <v>0</v>
      </c>
      <c r="Q2846" s="27" t="str">
        <f>IF(G2846="01 Jan 1900","Unregistered","Registered")</f>
        <v>Registered</v>
      </c>
      <c r="R2846" s="121">
        <f>I2846/H2846</f>
        <v>0.72000002299029109</v>
      </c>
      <c r="T2846" s="117">
        <f t="shared" si="186"/>
        <v>0</v>
      </c>
      <c r="U2846" s="117">
        <f t="shared" si="187"/>
        <v>0</v>
      </c>
    </row>
    <row r="2847" spans="1:29" x14ac:dyDescent="0.3">
      <c r="A2847" s="114">
        <v>5371</v>
      </c>
      <c r="B2847" s="114" t="s">
        <v>1430</v>
      </c>
      <c r="C2847" s="114" t="s">
        <v>1472</v>
      </c>
      <c r="D2847" s="114" t="s">
        <v>6148</v>
      </c>
      <c r="E2847" s="114" t="s">
        <v>6149</v>
      </c>
      <c r="F2847" s="115">
        <v>45456</v>
      </c>
      <c r="G2847" s="114" t="s">
        <v>2413</v>
      </c>
      <c r="H2847" s="116">
        <v>13080357</v>
      </c>
      <c r="I2847" s="116">
        <v>10464285</v>
      </c>
      <c r="J2847" s="116">
        <v>10464285</v>
      </c>
      <c r="K2847" s="116">
        <v>0</v>
      </c>
      <c r="L2847" s="116">
        <v>0</v>
      </c>
      <c r="M2847" s="116">
        <v>0</v>
      </c>
      <c r="N2847" s="116">
        <v>0</v>
      </c>
      <c r="O2847" s="116">
        <v>0</v>
      </c>
      <c r="P2847" s="120">
        <v>0</v>
      </c>
      <c r="Q2847" s="27" t="str">
        <f>IF(G2847="01 Jan 1900","Unregistered","Registered")</f>
        <v>Registered</v>
      </c>
      <c r="R2847" s="121">
        <f>I2847/H2847</f>
        <v>0.79999995412969238</v>
      </c>
      <c r="T2847" s="117">
        <f t="shared" si="186"/>
        <v>0</v>
      </c>
      <c r="U2847" s="117">
        <f t="shared" si="187"/>
        <v>0</v>
      </c>
    </row>
    <row r="2848" spans="1:29" x14ac:dyDescent="0.3">
      <c r="A2848" s="114">
        <v>5372</v>
      </c>
      <c r="B2848" s="114" t="s">
        <v>1430</v>
      </c>
      <c r="C2848" s="114" t="s">
        <v>1472</v>
      </c>
      <c r="D2848" s="114" t="s">
        <v>6150</v>
      </c>
      <c r="E2848" s="114" t="s">
        <v>6151</v>
      </c>
      <c r="F2848" s="115">
        <v>45470</v>
      </c>
      <c r="G2848" s="114" t="s">
        <v>2413</v>
      </c>
      <c r="H2848" s="116">
        <v>8328300</v>
      </c>
      <c r="I2848" s="116">
        <v>6246225</v>
      </c>
      <c r="J2848" s="116">
        <v>6246225</v>
      </c>
      <c r="K2848" s="116">
        <v>0</v>
      </c>
      <c r="L2848" s="116">
        <v>0</v>
      </c>
      <c r="M2848" s="116">
        <v>0</v>
      </c>
      <c r="N2848" s="116">
        <v>0</v>
      </c>
      <c r="O2848" s="116">
        <v>0</v>
      </c>
      <c r="P2848" s="120">
        <v>0</v>
      </c>
      <c r="Q2848" s="27" t="str">
        <f>IF(G2848="01 Jan 1900","Unregistered","Registered")</f>
        <v>Registered</v>
      </c>
      <c r="R2848" s="121">
        <f>I2848/H2848</f>
        <v>0.75</v>
      </c>
      <c r="T2848" s="117">
        <f t="shared" si="186"/>
        <v>0</v>
      </c>
      <c r="U2848" s="117">
        <f t="shared" si="187"/>
        <v>0</v>
      </c>
    </row>
    <row r="2849" spans="1:21" x14ac:dyDescent="0.3">
      <c r="A2849" s="114">
        <v>5373</v>
      </c>
      <c r="B2849" s="114" t="s">
        <v>1430</v>
      </c>
      <c r="C2849" s="114" t="s">
        <v>1472</v>
      </c>
      <c r="D2849" s="114" t="s">
        <v>6152</v>
      </c>
      <c r="E2849" s="114" t="s">
        <v>6153</v>
      </c>
      <c r="F2849" s="115">
        <v>45793</v>
      </c>
      <c r="G2849" s="114" t="s">
        <v>3937</v>
      </c>
      <c r="H2849" s="116">
        <v>8914800</v>
      </c>
      <c r="I2849" s="116">
        <v>6686100</v>
      </c>
      <c r="J2849" s="116">
        <v>6686100</v>
      </c>
      <c r="K2849" s="116">
        <v>0</v>
      </c>
      <c r="L2849" s="116">
        <v>0</v>
      </c>
      <c r="M2849" s="116">
        <v>0</v>
      </c>
      <c r="N2849" s="116">
        <v>0</v>
      </c>
      <c r="O2849" s="116">
        <v>0</v>
      </c>
      <c r="P2849" s="120">
        <v>0</v>
      </c>
      <c r="Q2849" s="27" t="str">
        <f>IF(G2849="01 Jan 1900","Unregistered","Registered")</f>
        <v>Registered</v>
      </c>
      <c r="R2849" s="121">
        <f>I2849/H2849</f>
        <v>0.75</v>
      </c>
      <c r="T2849" s="117">
        <f t="shared" si="186"/>
        <v>0</v>
      </c>
      <c r="U2849" s="117">
        <f t="shared" si="187"/>
        <v>0</v>
      </c>
    </row>
    <row r="2850" spans="1:21" x14ac:dyDescent="0.3">
      <c r="A2850" s="114">
        <v>5374</v>
      </c>
      <c r="B2850" s="114" t="s">
        <v>1430</v>
      </c>
      <c r="C2850" s="114" t="s">
        <v>1472</v>
      </c>
      <c r="D2850" s="114" t="s">
        <v>6154</v>
      </c>
      <c r="E2850" s="114" t="s">
        <v>6155</v>
      </c>
      <c r="F2850" s="115">
        <v>45456</v>
      </c>
      <c r="G2850" s="114" t="s">
        <v>3278</v>
      </c>
      <c r="H2850" s="116">
        <v>13358166</v>
      </c>
      <c r="I2850" s="116">
        <v>10018625</v>
      </c>
      <c r="J2850" s="116">
        <v>10018625</v>
      </c>
      <c r="K2850" s="116">
        <v>0</v>
      </c>
      <c r="L2850" s="116">
        <v>0</v>
      </c>
      <c r="M2850" s="116">
        <v>0</v>
      </c>
      <c r="N2850" s="116">
        <v>0</v>
      </c>
      <c r="O2850" s="116">
        <v>0</v>
      </c>
      <c r="P2850" s="120">
        <v>0</v>
      </c>
      <c r="Q2850" s="27" t="str">
        <f>IF(G2850="01 Jan 1900","Unregistered","Registered")</f>
        <v>Registered</v>
      </c>
      <c r="R2850" s="121">
        <f>I2850/H2850</f>
        <v>0.75000003743028798</v>
      </c>
      <c r="T2850" s="117">
        <f t="shared" si="186"/>
        <v>0</v>
      </c>
      <c r="U2850" s="117">
        <f t="shared" si="187"/>
        <v>0</v>
      </c>
    </row>
    <row r="2851" spans="1:21" x14ac:dyDescent="0.3">
      <c r="A2851" s="114">
        <v>5375</v>
      </c>
      <c r="B2851" s="114" t="s">
        <v>1430</v>
      </c>
      <c r="C2851" s="114" t="s">
        <v>1472</v>
      </c>
      <c r="D2851" s="114" t="s">
        <v>6156</v>
      </c>
      <c r="E2851" s="114" t="s">
        <v>6157</v>
      </c>
      <c r="F2851" s="115">
        <v>45532</v>
      </c>
      <c r="G2851" s="114" t="s">
        <v>2435</v>
      </c>
      <c r="H2851" s="116">
        <v>13258950</v>
      </c>
      <c r="I2851" s="116">
        <v>9944214</v>
      </c>
      <c r="J2851" s="116">
        <v>9944214</v>
      </c>
      <c r="K2851" s="116">
        <v>0</v>
      </c>
      <c r="L2851" s="116">
        <v>0</v>
      </c>
      <c r="M2851" s="116">
        <v>0</v>
      </c>
      <c r="N2851" s="116">
        <v>0</v>
      </c>
      <c r="O2851" s="116">
        <v>0</v>
      </c>
      <c r="P2851" s="120">
        <v>0</v>
      </c>
      <c r="Q2851" s="27" t="str">
        <f>IF(G2851="01 Jan 1900","Unregistered","Registered")</f>
        <v>Registered</v>
      </c>
      <c r="R2851" s="121">
        <f>I2851/H2851</f>
        <v>0.75000011313113024</v>
      </c>
      <c r="T2851" s="117">
        <f t="shared" si="186"/>
        <v>0</v>
      </c>
      <c r="U2851" s="117">
        <f t="shared" si="187"/>
        <v>0</v>
      </c>
    </row>
    <row r="2852" spans="1:21" x14ac:dyDescent="0.3">
      <c r="A2852" s="114">
        <v>5376</v>
      </c>
      <c r="B2852" s="114" t="s">
        <v>1430</v>
      </c>
      <c r="C2852" s="114" t="s">
        <v>1472</v>
      </c>
      <c r="D2852" s="114" t="s">
        <v>6158</v>
      </c>
      <c r="E2852" s="114" t="s">
        <v>6159</v>
      </c>
      <c r="F2852" s="115">
        <v>45688</v>
      </c>
      <c r="G2852" s="114" t="s">
        <v>6093</v>
      </c>
      <c r="H2852" s="116">
        <v>9330357</v>
      </c>
      <c r="I2852" s="116">
        <v>6064732</v>
      </c>
      <c r="J2852" s="116">
        <v>6064732</v>
      </c>
      <c r="K2852" s="116">
        <v>0</v>
      </c>
      <c r="L2852" s="116">
        <v>0</v>
      </c>
      <c r="M2852" s="116">
        <v>0</v>
      </c>
      <c r="N2852" s="116">
        <v>0</v>
      </c>
      <c r="O2852" s="116">
        <v>0</v>
      </c>
      <c r="P2852" s="120">
        <v>0</v>
      </c>
      <c r="Q2852" s="27" t="str">
        <f>IF(G2852="01 Jan 1900","Unregistered","Registered")</f>
        <v>Registered</v>
      </c>
      <c r="R2852" s="121">
        <f>I2852/H2852</f>
        <v>0.64999999464114822</v>
      </c>
      <c r="T2852" s="117">
        <f t="shared" si="186"/>
        <v>0</v>
      </c>
      <c r="U2852" s="117">
        <f t="shared" si="187"/>
        <v>0</v>
      </c>
    </row>
    <row r="2853" spans="1:21" x14ac:dyDescent="0.3">
      <c r="A2853" s="114">
        <v>5377</v>
      </c>
      <c r="B2853" s="114" t="s">
        <v>1430</v>
      </c>
      <c r="C2853" s="114" t="s">
        <v>1472</v>
      </c>
      <c r="D2853" s="114" t="s">
        <v>6160</v>
      </c>
      <c r="E2853" s="114" t="s">
        <v>6161</v>
      </c>
      <c r="F2853" s="115">
        <v>45471</v>
      </c>
      <c r="G2853" s="114" t="s">
        <v>3829</v>
      </c>
      <c r="H2853" s="116">
        <v>13753800</v>
      </c>
      <c r="I2853" s="116">
        <v>8252280</v>
      </c>
      <c r="J2853" s="116">
        <v>8252280</v>
      </c>
      <c r="K2853" s="116">
        <v>0</v>
      </c>
      <c r="L2853" s="116">
        <v>0</v>
      </c>
      <c r="M2853" s="116">
        <v>0</v>
      </c>
      <c r="N2853" s="116">
        <v>0</v>
      </c>
      <c r="O2853" s="116">
        <v>0</v>
      </c>
      <c r="P2853" s="120">
        <v>0</v>
      </c>
      <c r="Q2853" s="27" t="str">
        <f>IF(G2853="01 Jan 1900","Unregistered","Registered")</f>
        <v>Registered</v>
      </c>
      <c r="R2853" s="121">
        <f>I2853/H2853</f>
        <v>0.6</v>
      </c>
      <c r="T2853" s="117">
        <f t="shared" si="186"/>
        <v>0</v>
      </c>
      <c r="U2853" s="117">
        <f t="shared" si="187"/>
        <v>0</v>
      </c>
    </row>
    <row r="2854" spans="1:21" x14ac:dyDescent="0.3">
      <c r="A2854" s="114">
        <v>5378</v>
      </c>
      <c r="B2854" s="114" t="s">
        <v>1430</v>
      </c>
      <c r="C2854" s="114" t="s">
        <v>1472</v>
      </c>
      <c r="D2854" s="114" t="s">
        <v>6162</v>
      </c>
      <c r="E2854" s="114" t="s">
        <v>6163</v>
      </c>
      <c r="F2854" s="115">
        <v>45747</v>
      </c>
      <c r="G2854" s="114" t="s">
        <v>4570</v>
      </c>
      <c r="H2854" s="116">
        <v>13616071</v>
      </c>
      <c r="I2854" s="116">
        <v>8169642</v>
      </c>
      <c r="J2854" s="116">
        <v>8169642</v>
      </c>
      <c r="K2854" s="116">
        <v>0</v>
      </c>
      <c r="L2854" s="116">
        <v>0</v>
      </c>
      <c r="M2854" s="116">
        <v>0</v>
      </c>
      <c r="N2854" s="116">
        <v>0</v>
      </c>
      <c r="O2854" s="116">
        <v>0</v>
      </c>
      <c r="P2854" s="120">
        <v>0</v>
      </c>
      <c r="Q2854" s="27" t="str">
        <f>IF(G2854="01 Jan 1900","Unregistered","Registered")</f>
        <v>Registered</v>
      </c>
      <c r="R2854" s="121">
        <f>I2854/H2854</f>
        <v>0.59999995593442479</v>
      </c>
      <c r="T2854" s="117">
        <f t="shared" si="186"/>
        <v>0</v>
      </c>
      <c r="U2854" s="117">
        <f t="shared" si="187"/>
        <v>0</v>
      </c>
    </row>
    <row r="2855" spans="1:21" x14ac:dyDescent="0.3">
      <c r="A2855" s="114">
        <v>5379</v>
      </c>
      <c r="B2855" s="114" t="s">
        <v>1430</v>
      </c>
      <c r="C2855" s="114" t="s">
        <v>1472</v>
      </c>
      <c r="D2855" s="114" t="s">
        <v>6164</v>
      </c>
      <c r="E2855" s="114" t="s">
        <v>6165</v>
      </c>
      <c r="F2855" s="115">
        <v>45665</v>
      </c>
      <c r="G2855" s="114" t="s">
        <v>5433</v>
      </c>
      <c r="H2855" s="116">
        <v>13711350</v>
      </c>
      <c r="I2855" s="116">
        <v>8226811</v>
      </c>
      <c r="J2855" s="116">
        <v>8226811</v>
      </c>
      <c r="K2855" s="116">
        <v>0</v>
      </c>
      <c r="L2855" s="116">
        <v>0</v>
      </c>
      <c r="M2855" s="116">
        <v>0</v>
      </c>
      <c r="N2855" s="116">
        <v>0</v>
      </c>
      <c r="O2855" s="116">
        <v>0</v>
      </c>
      <c r="P2855" s="120">
        <v>0</v>
      </c>
      <c r="Q2855" s="27" t="str">
        <f>IF(G2855="01 Jan 1900","Unregistered","Registered")</f>
        <v>Registered</v>
      </c>
      <c r="R2855" s="121">
        <f>I2855/H2855</f>
        <v>0.60000007293227875</v>
      </c>
      <c r="T2855" s="117">
        <f t="shared" si="186"/>
        <v>0</v>
      </c>
      <c r="U2855" s="117">
        <f t="shared" si="187"/>
        <v>0</v>
      </c>
    </row>
    <row r="2856" spans="1:21" x14ac:dyDescent="0.3">
      <c r="A2856" s="114">
        <v>5380</v>
      </c>
      <c r="B2856" s="114" t="s">
        <v>1430</v>
      </c>
      <c r="C2856" s="114" t="s">
        <v>1472</v>
      </c>
      <c r="D2856" s="114" t="s">
        <v>6166</v>
      </c>
      <c r="E2856" s="114" t="s">
        <v>6167</v>
      </c>
      <c r="F2856" s="115">
        <v>45559</v>
      </c>
      <c r="G2856" s="114" t="s">
        <v>6168</v>
      </c>
      <c r="H2856" s="116">
        <v>8365836</v>
      </c>
      <c r="I2856" s="116">
        <v>6692670</v>
      </c>
      <c r="J2856" s="116">
        <v>6692670</v>
      </c>
      <c r="K2856" s="116">
        <v>0</v>
      </c>
      <c r="L2856" s="116">
        <v>0</v>
      </c>
      <c r="M2856" s="116">
        <v>0</v>
      </c>
      <c r="N2856" s="116">
        <v>0</v>
      </c>
      <c r="O2856" s="116">
        <v>0</v>
      </c>
      <c r="P2856" s="120">
        <v>0</v>
      </c>
      <c r="Q2856" s="27" t="str">
        <f>IF(G2856="01 Jan 1900","Unregistered","Registered")</f>
        <v>Registered</v>
      </c>
      <c r="R2856" s="121">
        <f>I2856/H2856</f>
        <v>0.80000014344053605</v>
      </c>
      <c r="T2856" s="117">
        <f t="shared" si="186"/>
        <v>0</v>
      </c>
      <c r="U2856" s="117">
        <f t="shared" si="187"/>
        <v>0</v>
      </c>
    </row>
    <row r="2857" spans="1:21" x14ac:dyDescent="0.3">
      <c r="A2857" s="114">
        <v>5381</v>
      </c>
      <c r="B2857" s="114" t="s">
        <v>1430</v>
      </c>
      <c r="C2857" s="114" t="s">
        <v>1472</v>
      </c>
      <c r="D2857" s="114" t="s">
        <v>6169</v>
      </c>
      <c r="E2857" s="114" t="s">
        <v>6170</v>
      </c>
      <c r="F2857" s="115">
        <v>45619</v>
      </c>
      <c r="G2857" s="114" t="s">
        <v>2248</v>
      </c>
      <c r="H2857" s="116">
        <v>8750000</v>
      </c>
      <c r="I2857" s="116">
        <v>7000000</v>
      </c>
      <c r="J2857" s="116">
        <v>7000000</v>
      </c>
      <c r="K2857" s="116">
        <v>0</v>
      </c>
      <c r="L2857" s="116">
        <v>0</v>
      </c>
      <c r="M2857" s="116">
        <v>0</v>
      </c>
      <c r="N2857" s="116">
        <v>0</v>
      </c>
      <c r="O2857" s="116">
        <v>0</v>
      </c>
      <c r="P2857" s="120">
        <v>0</v>
      </c>
      <c r="Q2857" s="27" t="str">
        <f>IF(G2857="01 Jan 1900","Unregistered","Registered")</f>
        <v>Registered</v>
      </c>
      <c r="R2857" s="121">
        <f>I2857/H2857</f>
        <v>0.8</v>
      </c>
      <c r="T2857" s="117">
        <f t="shared" ref="T2857:T2920" si="188">L2857+M2857+N2857+O2857+P2857</f>
        <v>0</v>
      </c>
      <c r="U2857" s="117">
        <f t="shared" ref="U2857:U2920" si="189">K2857-T2857</f>
        <v>0</v>
      </c>
    </row>
    <row r="2858" spans="1:21" x14ac:dyDescent="0.3">
      <c r="A2858" s="114">
        <v>5382</v>
      </c>
      <c r="B2858" s="114" t="s">
        <v>1430</v>
      </c>
      <c r="C2858" s="114" t="s">
        <v>1472</v>
      </c>
      <c r="D2858" s="114" t="s">
        <v>6171</v>
      </c>
      <c r="E2858" s="114" t="s">
        <v>6172</v>
      </c>
      <c r="F2858" s="115">
        <v>45516</v>
      </c>
      <c r="G2858" s="114" t="s">
        <v>4799</v>
      </c>
      <c r="H2858" s="116">
        <v>8607143</v>
      </c>
      <c r="I2858" s="116">
        <v>6885715</v>
      </c>
      <c r="J2858" s="116">
        <v>6885715</v>
      </c>
      <c r="K2858" s="116">
        <v>0</v>
      </c>
      <c r="L2858" s="116">
        <v>0</v>
      </c>
      <c r="M2858" s="116">
        <v>0</v>
      </c>
      <c r="N2858" s="116">
        <v>0</v>
      </c>
      <c r="O2858" s="116">
        <v>0</v>
      </c>
      <c r="P2858" s="120">
        <v>0</v>
      </c>
      <c r="Q2858" s="27" t="str">
        <f>IF(G2858="01 Jan 1900","Unregistered","Registered")</f>
        <v>Registered</v>
      </c>
      <c r="R2858" s="121">
        <f>I2858/H2858</f>
        <v>0.80000006970954241</v>
      </c>
      <c r="T2858" s="117">
        <f t="shared" si="188"/>
        <v>0</v>
      </c>
      <c r="U2858" s="117">
        <f t="shared" si="189"/>
        <v>0</v>
      </c>
    </row>
    <row r="2859" spans="1:21" x14ac:dyDescent="0.3">
      <c r="A2859" s="114">
        <v>5383</v>
      </c>
      <c r="B2859" s="114" t="s">
        <v>1430</v>
      </c>
      <c r="C2859" s="114" t="s">
        <v>1472</v>
      </c>
      <c r="D2859" s="114" t="s">
        <v>6173</v>
      </c>
      <c r="E2859" s="114" t="s">
        <v>6174</v>
      </c>
      <c r="F2859" s="115">
        <v>45667</v>
      </c>
      <c r="G2859" s="114" t="s">
        <v>6093</v>
      </c>
      <c r="H2859" s="116">
        <v>8738850</v>
      </c>
      <c r="I2859" s="116">
        <v>6291974</v>
      </c>
      <c r="J2859" s="116">
        <v>6291974</v>
      </c>
      <c r="K2859" s="116">
        <v>0</v>
      </c>
      <c r="L2859" s="116">
        <v>0</v>
      </c>
      <c r="M2859" s="116">
        <v>0</v>
      </c>
      <c r="N2859" s="116">
        <v>0</v>
      </c>
      <c r="O2859" s="116">
        <v>0</v>
      </c>
      <c r="P2859" s="120">
        <v>0</v>
      </c>
      <c r="Q2859" s="27" t="str">
        <f>IF(G2859="01 Jan 1900","Unregistered","Registered")</f>
        <v>Registered</v>
      </c>
      <c r="R2859" s="121">
        <f>I2859/H2859</f>
        <v>0.72000022886306547</v>
      </c>
      <c r="T2859" s="117">
        <f t="shared" si="188"/>
        <v>0</v>
      </c>
      <c r="U2859" s="117">
        <f t="shared" si="189"/>
        <v>0</v>
      </c>
    </row>
    <row r="2860" spans="1:21" x14ac:dyDescent="0.3">
      <c r="A2860" s="114">
        <v>5384</v>
      </c>
      <c r="B2860" s="114" t="s">
        <v>1430</v>
      </c>
      <c r="C2860" s="114" t="s">
        <v>1472</v>
      </c>
      <c r="D2860" s="114" t="s">
        <v>6175</v>
      </c>
      <c r="E2860" s="114" t="s">
        <v>6176</v>
      </c>
      <c r="F2860" s="115">
        <v>45644</v>
      </c>
      <c r="G2860" s="114" t="s">
        <v>3963</v>
      </c>
      <c r="H2860" s="116">
        <v>8897321</v>
      </c>
      <c r="I2860" s="116">
        <v>7117856</v>
      </c>
      <c r="J2860" s="116">
        <v>7117856</v>
      </c>
      <c r="K2860" s="116">
        <v>0</v>
      </c>
      <c r="L2860" s="116">
        <v>0</v>
      </c>
      <c r="M2860" s="116">
        <v>0</v>
      </c>
      <c r="N2860" s="116">
        <v>0</v>
      </c>
      <c r="O2860" s="116">
        <v>0</v>
      </c>
      <c r="P2860" s="120">
        <v>0</v>
      </c>
      <c r="Q2860" s="27" t="str">
        <f>IF(G2860="01 Jan 1900","Unregistered","Registered")</f>
        <v>Registered</v>
      </c>
      <c r="R2860" s="121">
        <f>I2860/H2860</f>
        <v>0.79999991008529425</v>
      </c>
      <c r="T2860" s="117">
        <f t="shared" si="188"/>
        <v>0</v>
      </c>
      <c r="U2860" s="117">
        <f t="shared" si="189"/>
        <v>0</v>
      </c>
    </row>
    <row r="2861" spans="1:21" x14ac:dyDescent="0.3">
      <c r="A2861" s="114">
        <v>5385</v>
      </c>
      <c r="B2861" s="114" t="s">
        <v>1430</v>
      </c>
      <c r="C2861" s="114" t="s">
        <v>1472</v>
      </c>
      <c r="D2861" s="114" t="s">
        <v>6177</v>
      </c>
      <c r="E2861" s="114" t="s">
        <v>6178</v>
      </c>
      <c r="F2861" s="115">
        <v>45667</v>
      </c>
      <c r="G2861" s="114" t="s">
        <v>6093</v>
      </c>
      <c r="H2861" s="116">
        <v>8738850</v>
      </c>
      <c r="I2861" s="116">
        <v>6291974</v>
      </c>
      <c r="J2861" s="116">
        <v>6291974</v>
      </c>
      <c r="K2861" s="116">
        <v>0</v>
      </c>
      <c r="L2861" s="116">
        <v>0</v>
      </c>
      <c r="M2861" s="116">
        <v>0</v>
      </c>
      <c r="N2861" s="116">
        <v>0</v>
      </c>
      <c r="O2861" s="116">
        <v>0</v>
      </c>
      <c r="P2861" s="120">
        <v>0</v>
      </c>
      <c r="Q2861" s="27" t="str">
        <f>IF(G2861="01 Jan 1900","Unregistered","Registered")</f>
        <v>Registered</v>
      </c>
      <c r="R2861" s="121">
        <f>I2861/H2861</f>
        <v>0.72000022886306547</v>
      </c>
      <c r="T2861" s="117">
        <f t="shared" si="188"/>
        <v>0</v>
      </c>
      <c r="U2861" s="117">
        <f t="shared" si="189"/>
        <v>0</v>
      </c>
    </row>
    <row r="2862" spans="1:21" x14ac:dyDescent="0.3">
      <c r="A2862" s="114">
        <v>5386</v>
      </c>
      <c r="B2862" s="114" t="s">
        <v>1430</v>
      </c>
      <c r="C2862" s="114" t="s">
        <v>1472</v>
      </c>
      <c r="D2862" s="114" t="s">
        <v>6179</v>
      </c>
      <c r="E2862" s="114" t="s">
        <v>6180</v>
      </c>
      <c r="F2862" s="115">
        <v>45569</v>
      </c>
      <c r="G2862" s="114" t="s">
        <v>2378</v>
      </c>
      <c r="H2862" s="116">
        <v>12905950</v>
      </c>
      <c r="I2862" s="116">
        <v>10324762</v>
      </c>
      <c r="J2862" s="116">
        <v>10324762</v>
      </c>
      <c r="K2862" s="116">
        <v>0</v>
      </c>
      <c r="L2862" s="116">
        <v>0</v>
      </c>
      <c r="M2862" s="116">
        <v>0</v>
      </c>
      <c r="N2862" s="116">
        <v>0</v>
      </c>
      <c r="O2862" s="116">
        <v>0</v>
      </c>
      <c r="P2862" s="120">
        <v>0</v>
      </c>
      <c r="Q2862" s="27" t="str">
        <f>IF(G2862="01 Jan 1900","Unregistered","Registered")</f>
        <v>Registered</v>
      </c>
      <c r="R2862" s="121">
        <f>I2862/H2862</f>
        <v>0.8000001549672825</v>
      </c>
      <c r="T2862" s="117">
        <f t="shared" si="188"/>
        <v>0</v>
      </c>
      <c r="U2862" s="117">
        <f t="shared" si="189"/>
        <v>0</v>
      </c>
    </row>
    <row r="2863" spans="1:21" x14ac:dyDescent="0.3">
      <c r="A2863" s="114">
        <v>5387</v>
      </c>
      <c r="B2863" s="114" t="s">
        <v>1430</v>
      </c>
      <c r="C2863" s="114" t="s">
        <v>1472</v>
      </c>
      <c r="D2863" s="114" t="s">
        <v>6181</v>
      </c>
      <c r="E2863" s="114" t="s">
        <v>6182</v>
      </c>
      <c r="F2863" s="115">
        <v>45626</v>
      </c>
      <c r="G2863" s="114" t="s">
        <v>2398</v>
      </c>
      <c r="H2863" s="116">
        <v>8866964</v>
      </c>
      <c r="I2863" s="116">
        <v>7093572</v>
      </c>
      <c r="J2863" s="116">
        <v>7093572</v>
      </c>
      <c r="K2863" s="116">
        <v>0</v>
      </c>
      <c r="L2863" s="116">
        <v>0</v>
      </c>
      <c r="M2863" s="116">
        <v>0</v>
      </c>
      <c r="N2863" s="116">
        <v>0</v>
      </c>
      <c r="O2863" s="116">
        <v>0</v>
      </c>
      <c r="P2863" s="120">
        <v>0</v>
      </c>
      <c r="Q2863" s="27" t="str">
        <f>IF(G2863="01 Jan 1900","Unregistered","Registered")</f>
        <v>Registered</v>
      </c>
      <c r="R2863" s="121">
        <f>I2863/H2863</f>
        <v>0.80000009022253837</v>
      </c>
      <c r="T2863" s="117">
        <f t="shared" si="188"/>
        <v>0</v>
      </c>
      <c r="U2863" s="117">
        <f t="shared" si="189"/>
        <v>0</v>
      </c>
    </row>
    <row r="2864" spans="1:21" x14ac:dyDescent="0.3">
      <c r="A2864" s="114">
        <v>5388</v>
      </c>
      <c r="B2864" s="114" t="s">
        <v>1430</v>
      </c>
      <c r="C2864" s="114" t="s">
        <v>1472</v>
      </c>
      <c r="D2864" s="114" t="s">
        <v>6183</v>
      </c>
      <c r="E2864" s="114" t="s">
        <v>6184</v>
      </c>
      <c r="F2864" s="115">
        <v>45456</v>
      </c>
      <c r="G2864" s="114" t="s">
        <v>6056</v>
      </c>
      <c r="H2864" s="116">
        <v>8572284</v>
      </c>
      <c r="I2864" s="116">
        <v>6857827</v>
      </c>
      <c r="J2864" s="116">
        <v>6857827</v>
      </c>
      <c r="K2864" s="116">
        <v>0</v>
      </c>
      <c r="L2864" s="116">
        <v>0</v>
      </c>
      <c r="M2864" s="116">
        <v>0</v>
      </c>
      <c r="N2864" s="116">
        <v>0</v>
      </c>
      <c r="O2864" s="116">
        <v>0</v>
      </c>
      <c r="P2864" s="120">
        <v>0</v>
      </c>
      <c r="Q2864" s="27" t="str">
        <f>IF(G2864="01 Jan 1900","Unregistered","Registered")</f>
        <v>Registered</v>
      </c>
      <c r="R2864" s="121">
        <f>I2864/H2864</f>
        <v>0.79999997666899514</v>
      </c>
      <c r="T2864" s="117">
        <f t="shared" si="188"/>
        <v>0</v>
      </c>
      <c r="U2864" s="117">
        <f t="shared" si="189"/>
        <v>0</v>
      </c>
    </row>
    <row r="2865" spans="1:21" x14ac:dyDescent="0.3">
      <c r="A2865" s="114">
        <v>5389</v>
      </c>
      <c r="B2865" s="114" t="s">
        <v>1430</v>
      </c>
      <c r="C2865" s="114" t="s">
        <v>1472</v>
      </c>
      <c r="D2865" s="114" t="s">
        <v>6185</v>
      </c>
      <c r="E2865" s="114" t="s">
        <v>6186</v>
      </c>
      <c r="F2865" s="115">
        <v>45695</v>
      </c>
      <c r="G2865" s="114" t="s">
        <v>2176</v>
      </c>
      <c r="H2865" s="116">
        <v>13214286</v>
      </c>
      <c r="I2865" s="116">
        <v>8721430</v>
      </c>
      <c r="J2865" s="116">
        <v>8721430</v>
      </c>
      <c r="K2865" s="116">
        <v>0</v>
      </c>
      <c r="L2865" s="116">
        <v>0</v>
      </c>
      <c r="M2865" s="116">
        <v>0</v>
      </c>
      <c r="N2865" s="116">
        <v>0</v>
      </c>
      <c r="O2865" s="116">
        <v>0</v>
      </c>
      <c r="P2865" s="120">
        <v>0</v>
      </c>
      <c r="Q2865" s="27" t="str">
        <f>IF(G2865="01 Jan 1900","Unregistered","Registered")</f>
        <v>Registered</v>
      </c>
      <c r="R2865" s="121">
        <f>I2865/H2865</f>
        <v>0.66000009383783576</v>
      </c>
      <c r="T2865" s="117">
        <f t="shared" si="188"/>
        <v>0</v>
      </c>
      <c r="U2865" s="117">
        <f t="shared" si="189"/>
        <v>0</v>
      </c>
    </row>
    <row r="2866" spans="1:21" x14ac:dyDescent="0.3">
      <c r="A2866" s="114">
        <v>5390</v>
      </c>
      <c r="B2866" s="114" t="s">
        <v>1430</v>
      </c>
      <c r="C2866" s="114" t="s">
        <v>1472</v>
      </c>
      <c r="D2866" s="114" t="s">
        <v>6187</v>
      </c>
      <c r="E2866" s="114" t="s">
        <v>6188</v>
      </c>
      <c r="F2866" s="115">
        <v>45565</v>
      </c>
      <c r="G2866" s="114" t="s">
        <v>6085</v>
      </c>
      <c r="H2866" s="116">
        <v>12938760</v>
      </c>
      <c r="I2866" s="116">
        <v>10351007</v>
      </c>
      <c r="J2866" s="116">
        <v>10351007</v>
      </c>
      <c r="K2866" s="116">
        <v>0</v>
      </c>
      <c r="L2866" s="116">
        <v>0</v>
      </c>
      <c r="M2866" s="116">
        <v>0</v>
      </c>
      <c r="N2866" s="116">
        <v>0</v>
      </c>
      <c r="O2866" s="116">
        <v>0</v>
      </c>
      <c r="P2866" s="120">
        <v>0</v>
      </c>
      <c r="Q2866" s="27" t="str">
        <f>IF(G2866="01 Jan 1900","Unregistered","Registered")</f>
        <v>Registered</v>
      </c>
      <c r="R2866" s="121">
        <f>I2866/H2866</f>
        <v>0.79999992271284115</v>
      </c>
      <c r="T2866" s="117">
        <f t="shared" si="188"/>
        <v>0</v>
      </c>
      <c r="U2866" s="117">
        <f t="shared" si="189"/>
        <v>0</v>
      </c>
    </row>
    <row r="2867" spans="1:21" x14ac:dyDescent="0.3">
      <c r="A2867" s="114">
        <v>5391</v>
      </c>
      <c r="B2867" s="114" t="s">
        <v>1430</v>
      </c>
      <c r="C2867" s="114" t="s">
        <v>1472</v>
      </c>
      <c r="D2867" s="114" t="s">
        <v>6189</v>
      </c>
      <c r="E2867" s="114" t="s">
        <v>6190</v>
      </c>
      <c r="F2867" s="115">
        <v>45456</v>
      </c>
      <c r="G2867" s="114" t="s">
        <v>4956</v>
      </c>
      <c r="H2867" s="116">
        <v>8571429</v>
      </c>
      <c r="I2867" s="116">
        <v>6857143</v>
      </c>
      <c r="J2867" s="116">
        <v>6857143</v>
      </c>
      <c r="K2867" s="116">
        <v>0</v>
      </c>
      <c r="L2867" s="116">
        <v>0</v>
      </c>
      <c r="M2867" s="116">
        <v>0</v>
      </c>
      <c r="N2867" s="116">
        <v>0</v>
      </c>
      <c r="O2867" s="116">
        <v>0</v>
      </c>
      <c r="P2867" s="120">
        <v>0</v>
      </c>
      <c r="Q2867" s="27" t="str">
        <f>IF(G2867="01 Jan 1900","Unregistered","Registered")</f>
        <v>Registered</v>
      </c>
      <c r="R2867" s="121">
        <f>I2867/H2867</f>
        <v>0.79999997666666778</v>
      </c>
      <c r="T2867" s="117">
        <f t="shared" si="188"/>
        <v>0</v>
      </c>
      <c r="U2867" s="117">
        <f t="shared" si="189"/>
        <v>0</v>
      </c>
    </row>
    <row r="2868" spans="1:21" x14ac:dyDescent="0.3">
      <c r="A2868" s="114">
        <v>5392</v>
      </c>
      <c r="B2868" s="114" t="s">
        <v>1430</v>
      </c>
      <c r="C2868" s="114" t="s">
        <v>1472</v>
      </c>
      <c r="D2868" s="114" t="s">
        <v>6191</v>
      </c>
      <c r="E2868" s="114" t="s">
        <v>6192</v>
      </c>
      <c r="F2868" s="115">
        <v>45472</v>
      </c>
      <c r="G2868" s="114" t="s">
        <v>3344</v>
      </c>
      <c r="H2868" s="116">
        <v>12589821</v>
      </c>
      <c r="I2868" s="116">
        <v>10071856</v>
      </c>
      <c r="J2868" s="116">
        <v>10071856</v>
      </c>
      <c r="K2868" s="116">
        <v>0</v>
      </c>
      <c r="L2868" s="116">
        <v>0</v>
      </c>
      <c r="M2868" s="116">
        <v>0</v>
      </c>
      <c r="N2868" s="116">
        <v>0</v>
      </c>
      <c r="O2868" s="116">
        <v>0</v>
      </c>
      <c r="P2868" s="120">
        <v>0</v>
      </c>
      <c r="Q2868" s="27" t="str">
        <f>IF(G2868="01 Jan 1900","Unregistered","Registered")</f>
        <v>Registered</v>
      </c>
      <c r="R2868" s="121">
        <f>I2868/H2868</f>
        <v>0.7999999364566025</v>
      </c>
      <c r="T2868" s="117">
        <f t="shared" si="188"/>
        <v>0</v>
      </c>
      <c r="U2868" s="117">
        <f t="shared" si="189"/>
        <v>0</v>
      </c>
    </row>
    <row r="2869" spans="1:21" x14ac:dyDescent="0.3">
      <c r="A2869" s="114">
        <v>5393</v>
      </c>
      <c r="B2869" s="114" t="s">
        <v>1430</v>
      </c>
      <c r="C2869" s="114" t="s">
        <v>1472</v>
      </c>
      <c r="D2869" s="114" t="s">
        <v>6193</v>
      </c>
      <c r="E2869" s="114" t="s">
        <v>6194</v>
      </c>
      <c r="F2869" s="115">
        <v>45473</v>
      </c>
      <c r="G2869" s="114" t="s">
        <v>6085</v>
      </c>
      <c r="H2869" s="116">
        <v>12480300</v>
      </c>
      <c r="I2869" s="116">
        <v>9984240</v>
      </c>
      <c r="J2869" s="116">
        <v>9984240</v>
      </c>
      <c r="K2869" s="116">
        <v>0</v>
      </c>
      <c r="L2869" s="116">
        <v>0</v>
      </c>
      <c r="M2869" s="116">
        <v>0</v>
      </c>
      <c r="N2869" s="116">
        <v>0</v>
      </c>
      <c r="O2869" s="116">
        <v>0</v>
      </c>
      <c r="P2869" s="120">
        <v>0</v>
      </c>
      <c r="Q2869" s="27" t="str">
        <f>IF(G2869="01 Jan 1900","Unregistered","Registered")</f>
        <v>Registered</v>
      </c>
      <c r="R2869" s="121">
        <f>I2869/H2869</f>
        <v>0.8</v>
      </c>
      <c r="T2869" s="117">
        <f t="shared" si="188"/>
        <v>0</v>
      </c>
      <c r="U2869" s="117">
        <f t="shared" si="189"/>
        <v>0</v>
      </c>
    </row>
    <row r="2870" spans="1:21" x14ac:dyDescent="0.3">
      <c r="A2870" s="114">
        <v>5394</v>
      </c>
      <c r="B2870" s="114" t="s">
        <v>1430</v>
      </c>
      <c r="C2870" s="114" t="s">
        <v>1472</v>
      </c>
      <c r="D2870" s="114" t="s">
        <v>6195</v>
      </c>
      <c r="E2870" s="114" t="s">
        <v>6196</v>
      </c>
      <c r="F2870" s="115">
        <v>45565</v>
      </c>
      <c r="G2870" s="114" t="s">
        <v>2330</v>
      </c>
      <c r="H2870" s="116">
        <v>9032100</v>
      </c>
      <c r="I2870" s="116">
        <v>6322470</v>
      </c>
      <c r="J2870" s="116">
        <v>6322470</v>
      </c>
      <c r="K2870" s="116">
        <v>0</v>
      </c>
      <c r="L2870" s="116">
        <v>0</v>
      </c>
      <c r="M2870" s="116">
        <v>0</v>
      </c>
      <c r="N2870" s="116">
        <v>0</v>
      </c>
      <c r="O2870" s="116">
        <v>0</v>
      </c>
      <c r="P2870" s="120">
        <v>0</v>
      </c>
      <c r="Q2870" s="27" t="str">
        <f>IF(G2870="01 Jan 1900","Unregistered","Registered")</f>
        <v>Registered</v>
      </c>
      <c r="R2870" s="121">
        <f>I2870/H2870</f>
        <v>0.7</v>
      </c>
      <c r="T2870" s="117">
        <f t="shared" si="188"/>
        <v>0</v>
      </c>
      <c r="U2870" s="117">
        <f t="shared" si="189"/>
        <v>0</v>
      </c>
    </row>
    <row r="2871" spans="1:21" x14ac:dyDescent="0.3">
      <c r="A2871" s="114">
        <v>5395</v>
      </c>
      <c r="B2871" s="114" t="s">
        <v>1430</v>
      </c>
      <c r="C2871" s="114" t="s">
        <v>1472</v>
      </c>
      <c r="D2871" s="114" t="s">
        <v>6197</v>
      </c>
      <c r="E2871" s="114" t="s">
        <v>6198</v>
      </c>
      <c r="F2871" s="115">
        <v>45471</v>
      </c>
      <c r="G2871" s="114" t="s">
        <v>1396</v>
      </c>
      <c r="H2871" s="116">
        <v>8885475</v>
      </c>
      <c r="I2871" s="116">
        <v>7108382</v>
      </c>
      <c r="J2871" s="116">
        <v>7108382</v>
      </c>
      <c r="K2871" s="116">
        <v>0</v>
      </c>
      <c r="L2871" s="116">
        <v>0</v>
      </c>
      <c r="M2871" s="116">
        <v>0</v>
      </c>
      <c r="N2871" s="116">
        <v>0</v>
      </c>
      <c r="O2871" s="116">
        <v>0</v>
      </c>
      <c r="P2871" s="120">
        <v>0</v>
      </c>
      <c r="Q2871" s="27" t="str">
        <f>IF(G2871="01 Jan 1900","Unregistered","Registered")</f>
        <v>Registered</v>
      </c>
      <c r="R2871" s="121">
        <f>I2871/H2871</f>
        <v>0.8000002250864473</v>
      </c>
      <c r="T2871" s="117">
        <f t="shared" si="188"/>
        <v>0</v>
      </c>
      <c r="U2871" s="117">
        <f t="shared" si="189"/>
        <v>0</v>
      </c>
    </row>
    <row r="2872" spans="1:21" x14ac:dyDescent="0.3">
      <c r="A2872" s="114">
        <v>5396</v>
      </c>
      <c r="B2872" s="114" t="s">
        <v>1430</v>
      </c>
      <c r="C2872" s="114" t="s">
        <v>1472</v>
      </c>
      <c r="D2872" s="114" t="s">
        <v>6199</v>
      </c>
      <c r="E2872" s="114" t="s">
        <v>6200</v>
      </c>
      <c r="F2872" s="115">
        <v>45521</v>
      </c>
      <c r="G2872" s="114" t="s">
        <v>6201</v>
      </c>
      <c r="H2872" s="116">
        <v>13348214</v>
      </c>
      <c r="I2872" s="116">
        <v>10678574</v>
      </c>
      <c r="J2872" s="116">
        <v>10678574</v>
      </c>
      <c r="K2872" s="116">
        <v>0</v>
      </c>
      <c r="L2872" s="116">
        <v>0</v>
      </c>
      <c r="M2872" s="116">
        <v>0</v>
      </c>
      <c r="N2872" s="116">
        <v>0</v>
      </c>
      <c r="O2872" s="116">
        <v>0</v>
      </c>
      <c r="P2872" s="120">
        <v>0</v>
      </c>
      <c r="Q2872" s="27" t="str">
        <f>IF(G2872="01 Jan 1900","Unregistered","Registered")</f>
        <v>Registered</v>
      </c>
      <c r="R2872" s="121">
        <f>I2872/H2872</f>
        <v>0.80000020976589081</v>
      </c>
      <c r="T2872" s="117">
        <f t="shared" si="188"/>
        <v>0</v>
      </c>
      <c r="U2872" s="117">
        <f t="shared" si="189"/>
        <v>0</v>
      </c>
    </row>
    <row r="2873" spans="1:21" x14ac:dyDescent="0.3">
      <c r="A2873" s="114">
        <v>10052</v>
      </c>
      <c r="B2873" s="114" t="s">
        <v>1430</v>
      </c>
      <c r="C2873" s="114" t="s">
        <v>1472</v>
      </c>
      <c r="D2873" s="114" t="s">
        <v>9366</v>
      </c>
      <c r="E2873" s="114" t="s">
        <v>9367</v>
      </c>
      <c r="F2873" s="115">
        <v>45471</v>
      </c>
      <c r="G2873" s="114" t="s">
        <v>2492</v>
      </c>
      <c r="H2873" s="116">
        <v>8616071</v>
      </c>
      <c r="I2873" s="116">
        <v>6892857</v>
      </c>
      <c r="J2873" s="116">
        <v>6892857.0999999996</v>
      </c>
      <c r="K2873" s="116">
        <v>-0.1</v>
      </c>
      <c r="L2873" s="116">
        <v>0</v>
      </c>
      <c r="M2873" s="116">
        <v>0</v>
      </c>
      <c r="N2873" s="116">
        <v>0</v>
      </c>
      <c r="O2873" s="116">
        <v>0</v>
      </c>
      <c r="P2873" s="120">
        <v>0</v>
      </c>
      <c r="Q2873" s="27" t="str">
        <f>IF(G2873="01 Jan 1900","Unregistered","Registered")</f>
        <v>Registered</v>
      </c>
      <c r="R2873" s="121">
        <f>I2873/H2873</f>
        <v>0.80000002321243635</v>
      </c>
      <c r="T2873" s="117">
        <f t="shared" si="188"/>
        <v>0</v>
      </c>
      <c r="U2873" s="117">
        <f t="shared" si="189"/>
        <v>-0.1</v>
      </c>
    </row>
    <row r="2874" spans="1:21" x14ac:dyDescent="0.3">
      <c r="A2874" s="114">
        <v>10080</v>
      </c>
      <c r="B2874" s="114" t="s">
        <v>1430</v>
      </c>
      <c r="C2874" s="114" t="s">
        <v>1472</v>
      </c>
      <c r="D2874" s="114" t="s">
        <v>9415</v>
      </c>
      <c r="E2874" s="114" t="s">
        <v>9416</v>
      </c>
      <c r="F2874" s="115">
        <v>45530</v>
      </c>
      <c r="G2874" s="114" t="s">
        <v>5498</v>
      </c>
      <c r="H2874" s="116">
        <v>13348214</v>
      </c>
      <c r="I2874" s="116">
        <v>10678572</v>
      </c>
      <c r="J2874" s="116">
        <v>10678602</v>
      </c>
      <c r="K2874" s="116">
        <v>-30</v>
      </c>
      <c r="L2874" s="116">
        <v>0</v>
      </c>
      <c r="M2874" s="116">
        <v>0</v>
      </c>
      <c r="N2874" s="116">
        <v>0</v>
      </c>
      <c r="O2874" s="116">
        <v>0</v>
      </c>
      <c r="P2874" s="120">
        <v>0</v>
      </c>
      <c r="Q2874" s="27" t="str">
        <f>IF(G2874="01 Jan 1900","Unregistered","Registered")</f>
        <v>Registered</v>
      </c>
      <c r="R2874" s="121">
        <f>I2874/H2874</f>
        <v>0.80000005993311163</v>
      </c>
      <c r="T2874" s="117">
        <f t="shared" si="188"/>
        <v>0</v>
      </c>
      <c r="U2874" s="117">
        <f t="shared" si="189"/>
        <v>-30</v>
      </c>
    </row>
    <row r="2875" spans="1:21" x14ac:dyDescent="0.3">
      <c r="A2875" s="114">
        <v>10090</v>
      </c>
      <c r="B2875" s="114" t="s">
        <v>1430</v>
      </c>
      <c r="C2875" s="114" t="s">
        <v>1472</v>
      </c>
      <c r="D2875" s="114" t="s">
        <v>9436</v>
      </c>
      <c r="E2875" s="114" t="s">
        <v>9437</v>
      </c>
      <c r="F2875" s="115">
        <v>45939</v>
      </c>
      <c r="G2875" s="114" t="s">
        <v>9032</v>
      </c>
      <c r="H2875" s="116">
        <v>13702679</v>
      </c>
      <c r="I2875" s="116">
        <v>10962144</v>
      </c>
      <c r="J2875" s="116">
        <v>10967968.800000001</v>
      </c>
      <c r="K2875" s="116">
        <v>-5824.8</v>
      </c>
      <c r="L2875" s="116">
        <v>0</v>
      </c>
      <c r="M2875" s="116">
        <v>0</v>
      </c>
      <c r="N2875" s="116">
        <v>0</v>
      </c>
      <c r="O2875" s="116">
        <v>0</v>
      </c>
      <c r="P2875" s="120">
        <v>0</v>
      </c>
      <c r="Q2875" s="27" t="str">
        <f>IF(G2875="01 Jan 1900","Unregistered","Registered")</f>
        <v>Registered</v>
      </c>
      <c r="R2875" s="121">
        <f>I2875/H2875</f>
        <v>0.80000005838274402</v>
      </c>
      <c r="T2875" s="117">
        <f t="shared" si="188"/>
        <v>0</v>
      </c>
      <c r="U2875" s="117">
        <f t="shared" si="189"/>
        <v>-5824.8</v>
      </c>
    </row>
    <row r="2876" spans="1:21" x14ac:dyDescent="0.3">
      <c r="A2876" s="114">
        <v>10096</v>
      </c>
      <c r="B2876" s="114" t="s">
        <v>1430</v>
      </c>
      <c r="C2876" s="114" t="s">
        <v>1472</v>
      </c>
      <c r="D2876" s="114" t="s">
        <v>9447</v>
      </c>
      <c r="E2876" s="114" t="s">
        <v>9448</v>
      </c>
      <c r="F2876" s="115">
        <v>45462</v>
      </c>
      <c r="G2876" s="114" t="s">
        <v>2577</v>
      </c>
      <c r="H2876" s="116">
        <v>13455357</v>
      </c>
      <c r="I2876" s="116">
        <v>10764285</v>
      </c>
      <c r="J2876" s="116">
        <v>10777740</v>
      </c>
      <c r="K2876" s="116">
        <v>-13455</v>
      </c>
      <c r="L2876" s="116">
        <v>0</v>
      </c>
      <c r="M2876" s="116">
        <v>0</v>
      </c>
      <c r="N2876" s="116">
        <v>0</v>
      </c>
      <c r="O2876" s="116">
        <v>0</v>
      </c>
      <c r="P2876" s="120">
        <v>0</v>
      </c>
      <c r="Q2876" s="27" t="str">
        <f>IF(G2876="01 Jan 1900","Unregistered","Registered")</f>
        <v>Registered</v>
      </c>
      <c r="R2876" s="121">
        <f>I2876/H2876</f>
        <v>0.7999999554080951</v>
      </c>
      <c r="T2876" s="117">
        <f t="shared" si="188"/>
        <v>0</v>
      </c>
      <c r="U2876" s="117">
        <f t="shared" si="189"/>
        <v>-13455</v>
      </c>
    </row>
    <row r="2877" spans="1:21" x14ac:dyDescent="0.3">
      <c r="A2877" s="114">
        <v>10100</v>
      </c>
      <c r="B2877" s="114" t="s">
        <v>1430</v>
      </c>
      <c r="C2877" s="114" t="s">
        <v>1472</v>
      </c>
      <c r="D2877" s="114" t="s">
        <v>9455</v>
      </c>
      <c r="E2877" s="114" t="s">
        <v>9456</v>
      </c>
      <c r="F2877" s="115">
        <v>45716</v>
      </c>
      <c r="G2877" s="114" t="s">
        <v>4649</v>
      </c>
      <c r="H2877" s="116">
        <v>8883929</v>
      </c>
      <c r="I2877" s="116">
        <v>7107143</v>
      </c>
      <c r="J2877" s="116">
        <v>7129353</v>
      </c>
      <c r="K2877" s="116">
        <v>-22210</v>
      </c>
      <c r="L2877" s="116">
        <v>0</v>
      </c>
      <c r="M2877" s="116">
        <v>0</v>
      </c>
      <c r="N2877" s="116">
        <v>0</v>
      </c>
      <c r="O2877" s="116">
        <v>0</v>
      </c>
      <c r="P2877" s="120">
        <v>0</v>
      </c>
      <c r="Q2877" s="27" t="str">
        <f>IF(G2877="01 Jan 1900","Unregistered","Registered")</f>
        <v>Registered</v>
      </c>
      <c r="R2877" s="121">
        <f>I2877/H2877</f>
        <v>0.79999997748743823</v>
      </c>
      <c r="T2877" s="117">
        <f t="shared" si="188"/>
        <v>0</v>
      </c>
      <c r="U2877" s="117">
        <f t="shared" si="189"/>
        <v>-22210</v>
      </c>
    </row>
    <row r="2878" spans="1:21" x14ac:dyDescent="0.3">
      <c r="A2878" s="114">
        <v>10234</v>
      </c>
      <c r="B2878" s="114" t="s">
        <v>1430</v>
      </c>
      <c r="C2878" s="114" t="s">
        <v>1472</v>
      </c>
      <c r="D2878" s="114" t="s">
        <v>9666</v>
      </c>
      <c r="E2878" s="114" t="s">
        <v>9667</v>
      </c>
      <c r="F2878" s="115">
        <v>45854</v>
      </c>
      <c r="G2878" s="114" t="s">
        <v>4186</v>
      </c>
      <c r="H2878" s="116">
        <v>13838700</v>
      </c>
      <c r="I2878" s="116">
        <v>10379025</v>
      </c>
      <c r="J2878" s="116">
        <v>10487090</v>
      </c>
      <c r="K2878" s="116">
        <v>-108065</v>
      </c>
      <c r="L2878" s="116">
        <v>0</v>
      </c>
      <c r="M2878" s="116">
        <v>0</v>
      </c>
      <c r="N2878" s="116">
        <v>0</v>
      </c>
      <c r="O2878" s="116">
        <v>0</v>
      </c>
      <c r="P2878" s="120">
        <v>0</v>
      </c>
      <c r="Q2878" s="27" t="str">
        <f>IF(G2878="01 Jan 1900","Unregistered","Registered")</f>
        <v>Registered</v>
      </c>
      <c r="R2878" s="121">
        <f>I2878/H2878</f>
        <v>0.75</v>
      </c>
      <c r="T2878" s="117">
        <f t="shared" si="188"/>
        <v>0</v>
      </c>
      <c r="U2878" s="117">
        <f t="shared" si="189"/>
        <v>-108065</v>
      </c>
    </row>
    <row r="2879" spans="1:21" x14ac:dyDescent="0.3">
      <c r="A2879" s="114">
        <v>10331</v>
      </c>
      <c r="B2879" s="114" t="s">
        <v>1430</v>
      </c>
      <c r="C2879" s="114" t="s">
        <v>1472</v>
      </c>
      <c r="D2879" s="114" t="s">
        <v>9824</v>
      </c>
      <c r="E2879" s="114" t="s">
        <v>9825</v>
      </c>
      <c r="F2879" s="115">
        <v>45609</v>
      </c>
      <c r="G2879" s="114" t="s">
        <v>2067</v>
      </c>
      <c r="H2879" s="116">
        <v>8621550</v>
      </c>
      <c r="I2879" s="116">
        <v>6897242</v>
      </c>
      <c r="J2879" s="116">
        <v>7155887</v>
      </c>
      <c r="K2879" s="116">
        <v>-258645</v>
      </c>
      <c r="L2879" s="116">
        <v>0</v>
      </c>
      <c r="M2879" s="116">
        <v>0</v>
      </c>
      <c r="N2879" s="116">
        <v>0</v>
      </c>
      <c r="O2879" s="116">
        <v>0</v>
      </c>
      <c r="P2879" s="120">
        <v>0</v>
      </c>
      <c r="Q2879" s="27" t="str">
        <f>IF(G2879="01 Jan 1900","Unregistered","Registered")</f>
        <v>Registered</v>
      </c>
      <c r="R2879" s="121">
        <f>I2879/H2879</f>
        <v>0.80000023197684866</v>
      </c>
      <c r="T2879" s="117">
        <f t="shared" si="188"/>
        <v>0</v>
      </c>
      <c r="U2879" s="117">
        <f t="shared" si="189"/>
        <v>-258645</v>
      </c>
    </row>
    <row r="2880" spans="1:21" x14ac:dyDescent="0.3">
      <c r="A2880" s="114">
        <v>10352</v>
      </c>
      <c r="B2880" s="114" t="s">
        <v>1430</v>
      </c>
      <c r="C2880" s="114" t="s">
        <v>1472</v>
      </c>
      <c r="D2880" s="114" t="s">
        <v>9862</v>
      </c>
      <c r="E2880" s="114" t="s">
        <v>9863</v>
      </c>
      <c r="F2880" s="115">
        <v>45657</v>
      </c>
      <c r="G2880" s="114" t="s">
        <v>2438</v>
      </c>
      <c r="H2880" s="116">
        <v>8621550</v>
      </c>
      <c r="I2880" s="116">
        <v>6897242</v>
      </c>
      <c r="J2880" s="116">
        <v>7242110</v>
      </c>
      <c r="K2880" s="116">
        <v>-344868</v>
      </c>
      <c r="L2880" s="116">
        <v>0</v>
      </c>
      <c r="M2880" s="116">
        <v>0</v>
      </c>
      <c r="N2880" s="116">
        <v>0</v>
      </c>
      <c r="O2880" s="116">
        <v>0</v>
      </c>
      <c r="P2880" s="120">
        <v>0</v>
      </c>
      <c r="Q2880" s="27" t="str">
        <f>IF(G2880="01 Jan 1900","Unregistered","Registered")</f>
        <v>Registered</v>
      </c>
      <c r="R2880" s="121">
        <f>I2880/H2880</f>
        <v>0.80000023197684866</v>
      </c>
      <c r="T2880" s="117">
        <f t="shared" si="188"/>
        <v>0</v>
      </c>
      <c r="U2880" s="117">
        <f t="shared" si="189"/>
        <v>-344868</v>
      </c>
    </row>
    <row r="2881" spans="1:21" x14ac:dyDescent="0.3">
      <c r="A2881" s="114">
        <v>87</v>
      </c>
      <c r="B2881" s="114" t="s">
        <v>351</v>
      </c>
      <c r="C2881" s="114" t="s">
        <v>352</v>
      </c>
      <c r="D2881" s="114" t="s">
        <v>1581</v>
      </c>
      <c r="E2881" s="114" t="s">
        <v>1582</v>
      </c>
      <c r="F2881" s="115">
        <v>46078</v>
      </c>
      <c r="G2881" s="114" t="s">
        <v>1583</v>
      </c>
      <c r="H2881" s="116">
        <v>10194000</v>
      </c>
      <c r="I2881" s="116">
        <v>6320280</v>
      </c>
      <c r="J2881" s="116">
        <v>1019400</v>
      </c>
      <c r="K2881" s="116">
        <v>5300880</v>
      </c>
      <c r="L2881" s="116">
        <v>0</v>
      </c>
      <c r="M2881" s="116">
        <v>5300880</v>
      </c>
      <c r="N2881" s="116">
        <v>0</v>
      </c>
      <c r="O2881" s="116">
        <v>0</v>
      </c>
      <c r="P2881" s="120">
        <v>0</v>
      </c>
      <c r="Q2881" s="27" t="str">
        <f>IF(G2881="01 Jan 1900","Unregistered","Registered")</f>
        <v>Registered</v>
      </c>
      <c r="R2881" s="121">
        <f>I2881/H2881</f>
        <v>0.62</v>
      </c>
      <c r="T2881" s="117">
        <f t="shared" si="188"/>
        <v>5300880</v>
      </c>
      <c r="U2881" s="117">
        <f t="shared" si="189"/>
        <v>0</v>
      </c>
    </row>
    <row r="2882" spans="1:21" x14ac:dyDescent="0.3">
      <c r="A2882" s="114">
        <v>143</v>
      </c>
      <c r="B2882" s="114" t="s">
        <v>351</v>
      </c>
      <c r="C2882" s="114" t="s">
        <v>352</v>
      </c>
      <c r="D2882" s="114" t="s">
        <v>1722</v>
      </c>
      <c r="E2882" s="114" t="s">
        <v>1723</v>
      </c>
      <c r="F2882" s="115">
        <v>46053</v>
      </c>
      <c r="G2882" s="114" t="s">
        <v>1653</v>
      </c>
      <c r="H2882" s="116">
        <v>6686100</v>
      </c>
      <c r="I2882" s="116">
        <v>4479687</v>
      </c>
      <c r="J2882" s="116">
        <v>600000</v>
      </c>
      <c r="K2882" s="116">
        <v>3879687</v>
      </c>
      <c r="L2882" s="116">
        <v>0</v>
      </c>
      <c r="M2882" s="116">
        <v>3879687</v>
      </c>
      <c r="N2882" s="116">
        <v>0</v>
      </c>
      <c r="O2882" s="116">
        <v>0</v>
      </c>
      <c r="P2882" s="120">
        <v>0</v>
      </c>
      <c r="Q2882" s="27" t="str">
        <f>IF(G2882="01 Jan 1900","Unregistered","Registered")</f>
        <v>Registered</v>
      </c>
      <c r="R2882" s="121">
        <f>I2882/H2882</f>
        <v>0.67</v>
      </c>
      <c r="T2882" s="117">
        <f t="shared" si="188"/>
        <v>3879687</v>
      </c>
      <c r="U2882" s="117">
        <f t="shared" si="189"/>
        <v>0</v>
      </c>
    </row>
    <row r="2883" spans="1:21" x14ac:dyDescent="0.3">
      <c r="A2883" s="114">
        <v>219</v>
      </c>
      <c r="B2883" s="114" t="s">
        <v>351</v>
      </c>
      <c r="C2883" s="114" t="s">
        <v>352</v>
      </c>
      <c r="D2883" s="114" t="s">
        <v>1916</v>
      </c>
      <c r="E2883" s="114" t="s">
        <v>1917</v>
      </c>
      <c r="F2883" s="115">
        <v>45777</v>
      </c>
      <c r="G2883" s="114" t="s">
        <v>1615</v>
      </c>
      <c r="H2883" s="116">
        <v>6565281</v>
      </c>
      <c r="I2883" s="116">
        <v>4070473</v>
      </c>
      <c r="J2883" s="116">
        <v>1350652</v>
      </c>
      <c r="K2883" s="116">
        <v>2719821</v>
      </c>
      <c r="L2883" s="116">
        <v>0</v>
      </c>
      <c r="M2883" s="116">
        <v>2719821</v>
      </c>
      <c r="N2883" s="116">
        <v>0</v>
      </c>
      <c r="O2883" s="116">
        <v>0</v>
      </c>
      <c r="P2883" s="120">
        <v>0</v>
      </c>
      <c r="Q2883" s="27" t="str">
        <f>IF(G2883="01 Jan 1900","Unregistered","Registered")</f>
        <v>Registered</v>
      </c>
      <c r="R2883" s="121">
        <f>I2883/H2883</f>
        <v>0.61999981417398586</v>
      </c>
      <c r="T2883" s="117">
        <f t="shared" si="188"/>
        <v>2719821</v>
      </c>
      <c r="U2883" s="117">
        <f t="shared" si="189"/>
        <v>0</v>
      </c>
    </row>
    <row r="2884" spans="1:21" x14ac:dyDescent="0.3">
      <c r="A2884" s="114">
        <v>299</v>
      </c>
      <c r="B2884" s="114" t="s">
        <v>351</v>
      </c>
      <c r="C2884" s="114" t="s">
        <v>352</v>
      </c>
      <c r="D2884" s="114" t="s">
        <v>2104</v>
      </c>
      <c r="E2884" s="114" t="s">
        <v>2105</v>
      </c>
      <c r="F2884" s="115">
        <v>45287</v>
      </c>
      <c r="G2884" s="114" t="s">
        <v>1357</v>
      </c>
      <c r="H2884" s="116">
        <v>9608400</v>
      </c>
      <c r="I2884" s="116">
        <v>5957208</v>
      </c>
      <c r="J2884" s="116">
        <v>4082520</v>
      </c>
      <c r="K2884" s="116">
        <v>1874688</v>
      </c>
      <c r="L2884" s="116">
        <v>0</v>
      </c>
      <c r="M2884" s="116">
        <v>192168</v>
      </c>
      <c r="N2884" s="116">
        <v>0</v>
      </c>
      <c r="O2884" s="116">
        <v>288252</v>
      </c>
      <c r="P2884" s="120">
        <v>1394268</v>
      </c>
      <c r="Q2884" s="27" t="str">
        <f>IF(G2884="01 Jan 1900","Unregistered","Registered")</f>
        <v>Registered</v>
      </c>
      <c r="R2884" s="121">
        <f>I2884/H2884</f>
        <v>0.62</v>
      </c>
      <c r="T2884" s="117">
        <f t="shared" si="188"/>
        <v>1874688</v>
      </c>
      <c r="U2884" s="117">
        <f t="shared" si="189"/>
        <v>0</v>
      </c>
    </row>
    <row r="2885" spans="1:21" x14ac:dyDescent="0.3">
      <c r="A2885" s="114">
        <v>300</v>
      </c>
      <c r="B2885" s="114" t="s">
        <v>351</v>
      </c>
      <c r="C2885" s="114" t="s">
        <v>352</v>
      </c>
      <c r="D2885" s="114" t="s">
        <v>2106</v>
      </c>
      <c r="E2885" s="114" t="s">
        <v>2107</v>
      </c>
      <c r="F2885" s="115">
        <v>45331</v>
      </c>
      <c r="G2885" s="114" t="s">
        <v>2108</v>
      </c>
      <c r="H2885" s="116">
        <v>9157143</v>
      </c>
      <c r="I2885" s="116">
        <v>5677429</v>
      </c>
      <c r="J2885" s="116">
        <v>3815714</v>
      </c>
      <c r="K2885" s="116">
        <v>1861715</v>
      </c>
      <c r="L2885" s="116">
        <v>0</v>
      </c>
      <c r="M2885" s="116">
        <v>183143</v>
      </c>
      <c r="N2885" s="116">
        <v>0</v>
      </c>
      <c r="O2885" s="116">
        <v>274714</v>
      </c>
      <c r="P2885" s="120">
        <v>1403858</v>
      </c>
      <c r="Q2885" s="27" t="str">
        <f>IF(G2885="01 Jan 1900","Unregistered","Registered")</f>
        <v>Registered</v>
      </c>
      <c r="R2885" s="121">
        <f>I2885/H2885</f>
        <v>0.62000003712948459</v>
      </c>
      <c r="T2885" s="117">
        <f t="shared" si="188"/>
        <v>1861715</v>
      </c>
      <c r="U2885" s="117">
        <f t="shared" si="189"/>
        <v>0</v>
      </c>
    </row>
    <row r="2886" spans="1:21" x14ac:dyDescent="0.3">
      <c r="A2886" s="114">
        <v>306</v>
      </c>
      <c r="B2886" s="114" t="s">
        <v>351</v>
      </c>
      <c r="C2886" s="114" t="s">
        <v>352</v>
      </c>
      <c r="D2886" s="114" t="s">
        <v>2121</v>
      </c>
      <c r="E2886" s="114" t="s">
        <v>2122</v>
      </c>
      <c r="F2886" s="115">
        <v>45869</v>
      </c>
      <c r="G2886" s="114" t="s">
        <v>2123</v>
      </c>
      <c r="H2886" s="116">
        <v>6686100</v>
      </c>
      <c r="I2886" s="116">
        <v>4479687</v>
      </c>
      <c r="J2886" s="116">
        <v>2668711</v>
      </c>
      <c r="K2886" s="116">
        <v>1810976</v>
      </c>
      <c r="L2886" s="116">
        <v>0</v>
      </c>
      <c r="M2886" s="116">
        <v>133722</v>
      </c>
      <c r="N2886" s="116">
        <v>334305</v>
      </c>
      <c r="O2886" s="116">
        <v>200583</v>
      </c>
      <c r="P2886" s="120">
        <v>1142366</v>
      </c>
      <c r="Q2886" s="27" t="str">
        <f>IF(G2886="01 Jan 1900","Unregistered","Registered")</f>
        <v>Registered</v>
      </c>
      <c r="R2886" s="121">
        <f>I2886/H2886</f>
        <v>0.67</v>
      </c>
      <c r="T2886" s="117">
        <f t="shared" si="188"/>
        <v>1810976</v>
      </c>
      <c r="U2886" s="117">
        <f t="shared" si="189"/>
        <v>0</v>
      </c>
    </row>
    <row r="2887" spans="1:21" x14ac:dyDescent="0.3">
      <c r="A2887" s="114">
        <v>373</v>
      </c>
      <c r="B2887" s="114" t="s">
        <v>351</v>
      </c>
      <c r="C2887" s="114" t="s">
        <v>352</v>
      </c>
      <c r="D2887" s="114" t="s">
        <v>2272</v>
      </c>
      <c r="E2887" s="114" t="s">
        <v>2273</v>
      </c>
      <c r="F2887" s="115">
        <v>45307</v>
      </c>
      <c r="G2887" s="114" t="s">
        <v>2274</v>
      </c>
      <c r="H2887" s="116">
        <v>9327510</v>
      </c>
      <c r="I2887" s="116">
        <v>6715807</v>
      </c>
      <c r="J2887" s="116">
        <v>5316680</v>
      </c>
      <c r="K2887" s="116">
        <v>1399127</v>
      </c>
      <c r="L2887" s="116">
        <v>0</v>
      </c>
      <c r="M2887" s="116">
        <v>186550</v>
      </c>
      <c r="N2887" s="116">
        <v>932752</v>
      </c>
      <c r="O2887" s="116">
        <v>279825</v>
      </c>
      <c r="P2887" s="120">
        <v>0</v>
      </c>
      <c r="Q2887" s="27" t="str">
        <f>IF(G2887="01 Jan 1900","Unregistered","Registered")</f>
        <v>Registered</v>
      </c>
      <c r="R2887" s="121">
        <f>I2887/H2887</f>
        <v>0.71999997855805031</v>
      </c>
      <c r="T2887" s="117">
        <f t="shared" si="188"/>
        <v>1399127</v>
      </c>
      <c r="U2887" s="117">
        <f t="shared" si="189"/>
        <v>0</v>
      </c>
    </row>
    <row r="2888" spans="1:21" x14ac:dyDescent="0.3">
      <c r="A2888" s="114">
        <v>374</v>
      </c>
      <c r="B2888" s="114" t="s">
        <v>351</v>
      </c>
      <c r="C2888" s="114" t="s">
        <v>352</v>
      </c>
      <c r="D2888" s="114" t="s">
        <v>2275</v>
      </c>
      <c r="E2888" s="114" t="s">
        <v>2276</v>
      </c>
      <c r="F2888" s="115">
        <v>45307</v>
      </c>
      <c r="G2888" s="114" t="s">
        <v>2274</v>
      </c>
      <c r="H2888" s="116">
        <v>9327510</v>
      </c>
      <c r="I2888" s="116">
        <v>6715807</v>
      </c>
      <c r="J2888" s="116">
        <v>5316680</v>
      </c>
      <c r="K2888" s="116">
        <v>1399127</v>
      </c>
      <c r="L2888" s="116">
        <v>0</v>
      </c>
      <c r="M2888" s="116">
        <v>186550</v>
      </c>
      <c r="N2888" s="116">
        <v>932752</v>
      </c>
      <c r="O2888" s="116">
        <v>279825</v>
      </c>
      <c r="P2888" s="120">
        <v>0</v>
      </c>
      <c r="Q2888" s="27" t="str">
        <f>IF(G2888="01 Jan 1900","Unregistered","Registered")</f>
        <v>Registered</v>
      </c>
      <c r="R2888" s="121">
        <f>I2888/H2888</f>
        <v>0.71999997855805031</v>
      </c>
      <c r="T2888" s="117">
        <f t="shared" si="188"/>
        <v>1399127</v>
      </c>
      <c r="U2888" s="117">
        <f t="shared" si="189"/>
        <v>0</v>
      </c>
    </row>
    <row r="2889" spans="1:21" x14ac:dyDescent="0.3">
      <c r="A2889" s="114">
        <v>516</v>
      </c>
      <c r="B2889" s="114" t="s">
        <v>351</v>
      </c>
      <c r="C2889" s="114" t="s">
        <v>352</v>
      </c>
      <c r="D2889" s="114" t="s">
        <v>2602</v>
      </c>
      <c r="E2889" s="114" t="s">
        <v>2603</v>
      </c>
      <c r="F2889" s="115">
        <v>45230</v>
      </c>
      <c r="G2889" s="114" t="s">
        <v>2604</v>
      </c>
      <c r="H2889" s="116">
        <v>9608762</v>
      </c>
      <c r="I2889" s="116">
        <v>5573079</v>
      </c>
      <c r="J2889" s="116">
        <v>4708291</v>
      </c>
      <c r="K2889" s="116">
        <v>864788</v>
      </c>
      <c r="L2889" s="116">
        <v>0</v>
      </c>
      <c r="M2889" s="116">
        <v>384350</v>
      </c>
      <c r="N2889" s="116">
        <v>480438</v>
      </c>
      <c r="O2889" s="116">
        <v>0</v>
      </c>
      <c r="P2889" s="120">
        <v>0</v>
      </c>
      <c r="Q2889" s="27" t="str">
        <f>IF(G2889="01 Jan 1900","Unregistered","Registered")</f>
        <v>Registered</v>
      </c>
      <c r="R2889" s="121">
        <f>I2889/H2889</f>
        <v>0.57999969194782841</v>
      </c>
      <c r="T2889" s="117">
        <f t="shared" si="188"/>
        <v>864788</v>
      </c>
      <c r="U2889" s="117">
        <f t="shared" si="189"/>
        <v>0</v>
      </c>
    </row>
    <row r="2890" spans="1:21" x14ac:dyDescent="0.3">
      <c r="A2890" s="114">
        <v>539</v>
      </c>
      <c r="B2890" s="114" t="s">
        <v>351</v>
      </c>
      <c r="C2890" s="114" t="s">
        <v>352</v>
      </c>
      <c r="D2890" s="114" t="s">
        <v>2657</v>
      </c>
      <c r="E2890" s="114" t="s">
        <v>2658</v>
      </c>
      <c r="F2890" s="115">
        <v>45290</v>
      </c>
      <c r="G2890" s="114" t="s">
        <v>2659</v>
      </c>
      <c r="H2890" s="116">
        <v>6392850</v>
      </c>
      <c r="I2890" s="116">
        <v>3930806</v>
      </c>
      <c r="J2890" s="116">
        <v>3097907</v>
      </c>
      <c r="K2890" s="116">
        <v>832899</v>
      </c>
      <c r="L2890" s="116">
        <v>0</v>
      </c>
      <c r="M2890" s="116">
        <v>129581</v>
      </c>
      <c r="N2890" s="116">
        <v>0</v>
      </c>
      <c r="O2890" s="116">
        <v>194372</v>
      </c>
      <c r="P2890" s="120">
        <v>508946</v>
      </c>
      <c r="Q2890" s="27" t="str">
        <f>IF(G2890="01 Jan 1900","Unregistered","Registered")</f>
        <v>Registered</v>
      </c>
      <c r="R2890" s="121">
        <f>I2890/H2890</f>
        <v>0.61487536857583081</v>
      </c>
      <c r="T2890" s="117">
        <f t="shared" si="188"/>
        <v>832899</v>
      </c>
      <c r="U2890" s="117">
        <f t="shared" si="189"/>
        <v>0</v>
      </c>
    </row>
    <row r="2891" spans="1:21" x14ac:dyDescent="0.3">
      <c r="A2891" s="114">
        <v>582</v>
      </c>
      <c r="B2891" s="114" t="s">
        <v>351</v>
      </c>
      <c r="C2891" s="114" t="s">
        <v>352</v>
      </c>
      <c r="D2891" s="114" t="s">
        <v>2773</v>
      </c>
      <c r="E2891" s="114" t="s">
        <v>2774</v>
      </c>
      <c r="F2891" s="115">
        <v>45287</v>
      </c>
      <c r="G2891" s="114" t="s">
        <v>1354</v>
      </c>
      <c r="H2891" s="116">
        <v>9608400</v>
      </c>
      <c r="I2891" s="116">
        <v>5380704</v>
      </c>
      <c r="J2891" s="116">
        <v>4612968</v>
      </c>
      <c r="K2891" s="116">
        <v>767736</v>
      </c>
      <c r="L2891" s="116">
        <v>0</v>
      </c>
      <c r="M2891" s="116">
        <v>767736</v>
      </c>
      <c r="N2891" s="116">
        <v>0</v>
      </c>
      <c r="O2891" s="116">
        <v>0</v>
      </c>
      <c r="P2891" s="120">
        <v>0</v>
      </c>
      <c r="Q2891" s="27" t="str">
        <f>IF(G2891="01 Jan 1900","Unregistered","Registered")</f>
        <v>Registered</v>
      </c>
      <c r="R2891" s="121">
        <f>I2891/H2891</f>
        <v>0.56000000000000005</v>
      </c>
      <c r="T2891" s="117">
        <f t="shared" si="188"/>
        <v>767736</v>
      </c>
      <c r="U2891" s="117">
        <f t="shared" si="189"/>
        <v>0</v>
      </c>
    </row>
    <row r="2892" spans="1:21" x14ac:dyDescent="0.3">
      <c r="A2892" s="114">
        <v>610</v>
      </c>
      <c r="B2892" s="114" t="s">
        <v>351</v>
      </c>
      <c r="C2892" s="114" t="s">
        <v>352</v>
      </c>
      <c r="D2892" s="114" t="s">
        <v>2838</v>
      </c>
      <c r="E2892" s="114" t="s">
        <v>2839</v>
      </c>
      <c r="F2892" s="115">
        <v>45322</v>
      </c>
      <c r="G2892" s="114" t="s">
        <v>2462</v>
      </c>
      <c r="H2892" s="116">
        <v>6456192</v>
      </c>
      <c r="I2892" s="116">
        <v>4002840</v>
      </c>
      <c r="J2892" s="116">
        <v>3305286</v>
      </c>
      <c r="K2892" s="116">
        <v>697554</v>
      </c>
      <c r="L2892" s="116">
        <v>0</v>
      </c>
      <c r="M2892" s="116">
        <v>129124</v>
      </c>
      <c r="N2892" s="116">
        <v>0</v>
      </c>
      <c r="O2892" s="116">
        <v>193686</v>
      </c>
      <c r="P2892" s="120">
        <v>374744</v>
      </c>
      <c r="Q2892" s="27" t="str">
        <f>IF(G2892="01 Jan 1900","Unregistered","Registered")</f>
        <v>Registered</v>
      </c>
      <c r="R2892" s="121">
        <f>I2892/H2892</f>
        <v>0.62000014869446263</v>
      </c>
      <c r="T2892" s="117">
        <f t="shared" si="188"/>
        <v>697554</v>
      </c>
      <c r="U2892" s="117">
        <f t="shared" si="189"/>
        <v>0</v>
      </c>
    </row>
    <row r="2893" spans="1:21" x14ac:dyDescent="0.3">
      <c r="A2893" s="114">
        <v>639</v>
      </c>
      <c r="B2893" s="114" t="s">
        <v>351</v>
      </c>
      <c r="C2893" s="114" t="s">
        <v>352</v>
      </c>
      <c r="D2893" s="114" t="s">
        <v>2906</v>
      </c>
      <c r="E2893" s="114" t="s">
        <v>2907</v>
      </c>
      <c r="F2893" s="115">
        <v>45311</v>
      </c>
      <c r="G2893" s="114" t="s">
        <v>2908</v>
      </c>
      <c r="H2893" s="116">
        <v>9010000</v>
      </c>
      <c r="I2893" s="116">
        <v>6036700</v>
      </c>
      <c r="J2893" s="116">
        <v>5406000</v>
      </c>
      <c r="K2893" s="116">
        <v>630700</v>
      </c>
      <c r="L2893" s="116">
        <v>0</v>
      </c>
      <c r="M2893" s="116">
        <v>180200</v>
      </c>
      <c r="N2893" s="116">
        <v>450500</v>
      </c>
      <c r="O2893" s="116">
        <v>0</v>
      </c>
      <c r="P2893" s="120">
        <v>0</v>
      </c>
      <c r="Q2893" s="27" t="str">
        <f>IF(G2893="01 Jan 1900","Unregistered","Registered")</f>
        <v>Registered</v>
      </c>
      <c r="R2893" s="121">
        <f>I2893/H2893</f>
        <v>0.67</v>
      </c>
      <c r="T2893" s="117">
        <f t="shared" si="188"/>
        <v>630700</v>
      </c>
      <c r="U2893" s="117">
        <f t="shared" si="189"/>
        <v>0</v>
      </c>
    </row>
    <row r="2894" spans="1:21" x14ac:dyDescent="0.3">
      <c r="A2894" s="114">
        <v>832</v>
      </c>
      <c r="B2894" s="114" t="s">
        <v>351</v>
      </c>
      <c r="C2894" s="114" t="s">
        <v>352</v>
      </c>
      <c r="D2894" s="114" t="s">
        <v>3386</v>
      </c>
      <c r="E2894" s="114" t="s">
        <v>3387</v>
      </c>
      <c r="F2894" s="115">
        <v>45268</v>
      </c>
      <c r="G2894" s="114" t="s">
        <v>2979</v>
      </c>
      <c r="H2894" s="116">
        <v>9355333</v>
      </c>
      <c r="I2894" s="116">
        <v>4209902</v>
      </c>
      <c r="J2894" s="116">
        <v>3742135</v>
      </c>
      <c r="K2894" s="116">
        <v>467767</v>
      </c>
      <c r="L2894" s="116">
        <v>0</v>
      </c>
      <c r="M2894" s="116">
        <v>467767</v>
      </c>
      <c r="N2894" s="116">
        <v>0</v>
      </c>
      <c r="O2894" s="116">
        <v>0</v>
      </c>
      <c r="P2894" s="120">
        <v>0</v>
      </c>
      <c r="Q2894" s="27" t="str">
        <f>IF(G2894="01 Jan 1900","Unregistered","Registered")</f>
        <v>Registered</v>
      </c>
      <c r="R2894" s="121">
        <f>I2894/H2894</f>
        <v>0.45000022981544324</v>
      </c>
      <c r="T2894" s="117">
        <f t="shared" si="188"/>
        <v>467767</v>
      </c>
      <c r="U2894" s="117">
        <f t="shared" si="189"/>
        <v>0</v>
      </c>
    </row>
    <row r="2895" spans="1:21" x14ac:dyDescent="0.3">
      <c r="A2895" s="114">
        <v>1220</v>
      </c>
      <c r="B2895" s="114" t="s">
        <v>351</v>
      </c>
      <c r="C2895" s="114" t="s">
        <v>352</v>
      </c>
      <c r="D2895" s="114" t="s">
        <v>4276</v>
      </c>
      <c r="E2895" s="114" t="s">
        <v>4277</v>
      </c>
      <c r="F2895" s="115">
        <v>45813</v>
      </c>
      <c r="G2895" s="114" t="s">
        <v>1706</v>
      </c>
      <c r="H2895" s="116">
        <v>9691096</v>
      </c>
      <c r="I2895" s="116">
        <v>6008480</v>
      </c>
      <c r="J2895" s="116">
        <v>5814658</v>
      </c>
      <c r="K2895" s="116">
        <v>193822</v>
      </c>
      <c r="L2895" s="116">
        <v>0</v>
      </c>
      <c r="M2895" s="116">
        <v>193822</v>
      </c>
      <c r="N2895" s="116">
        <v>0</v>
      </c>
      <c r="O2895" s="116">
        <v>0</v>
      </c>
      <c r="P2895" s="120">
        <v>0</v>
      </c>
      <c r="Q2895" s="27" t="str">
        <f>IF(G2895="01 Jan 1900","Unregistered","Registered")</f>
        <v>Registered</v>
      </c>
      <c r="R2895" s="121">
        <f>I2895/H2895</f>
        <v>0.62000004953000154</v>
      </c>
      <c r="T2895" s="117">
        <f t="shared" si="188"/>
        <v>193822</v>
      </c>
      <c r="U2895" s="117">
        <f t="shared" si="189"/>
        <v>0</v>
      </c>
    </row>
    <row r="2896" spans="1:21" x14ac:dyDescent="0.3">
      <c r="A2896" s="114">
        <v>1221</v>
      </c>
      <c r="B2896" s="114" t="s">
        <v>351</v>
      </c>
      <c r="C2896" s="114" t="s">
        <v>352</v>
      </c>
      <c r="D2896" s="114" t="s">
        <v>4278</v>
      </c>
      <c r="E2896" s="114" t="s">
        <v>4279</v>
      </c>
      <c r="F2896" s="115">
        <v>45290</v>
      </c>
      <c r="G2896" s="114" t="s">
        <v>3626</v>
      </c>
      <c r="H2896" s="116">
        <v>9608400</v>
      </c>
      <c r="I2896" s="116">
        <v>5957208</v>
      </c>
      <c r="J2896" s="116">
        <v>5765040</v>
      </c>
      <c r="K2896" s="116">
        <v>192168</v>
      </c>
      <c r="L2896" s="116">
        <v>0</v>
      </c>
      <c r="M2896" s="116">
        <v>192168</v>
      </c>
      <c r="N2896" s="116">
        <v>0</v>
      </c>
      <c r="O2896" s="116">
        <v>0</v>
      </c>
      <c r="P2896" s="120">
        <v>0</v>
      </c>
      <c r="Q2896" s="27" t="str">
        <f>IF(G2896="01 Jan 1900","Unregistered","Registered")</f>
        <v>Registered</v>
      </c>
      <c r="R2896" s="121">
        <f>I2896/H2896</f>
        <v>0.62</v>
      </c>
      <c r="T2896" s="117">
        <f t="shared" si="188"/>
        <v>192168</v>
      </c>
      <c r="U2896" s="117">
        <f t="shared" si="189"/>
        <v>0</v>
      </c>
    </row>
    <row r="2897" spans="1:21" x14ac:dyDescent="0.3">
      <c r="A2897" s="114">
        <v>1222</v>
      </c>
      <c r="B2897" s="114" t="s">
        <v>351</v>
      </c>
      <c r="C2897" s="114" t="s">
        <v>352</v>
      </c>
      <c r="D2897" s="114" t="s">
        <v>4280</v>
      </c>
      <c r="E2897" s="114" t="s">
        <v>4281</v>
      </c>
      <c r="F2897" s="115">
        <v>45272</v>
      </c>
      <c r="G2897" s="114" t="s">
        <v>4282</v>
      </c>
      <c r="H2897" s="116">
        <v>9608400</v>
      </c>
      <c r="I2897" s="116">
        <v>5957208</v>
      </c>
      <c r="J2897" s="116">
        <v>5765040</v>
      </c>
      <c r="K2897" s="116">
        <v>192168</v>
      </c>
      <c r="L2897" s="116">
        <v>0</v>
      </c>
      <c r="M2897" s="116">
        <v>192168</v>
      </c>
      <c r="N2897" s="116">
        <v>0</v>
      </c>
      <c r="O2897" s="116">
        <v>0</v>
      </c>
      <c r="P2897" s="120">
        <v>0</v>
      </c>
      <c r="Q2897" s="27" t="str">
        <f>IF(G2897="01 Jan 1900","Unregistered","Registered")</f>
        <v>Registered</v>
      </c>
      <c r="R2897" s="121">
        <f>I2897/H2897</f>
        <v>0.62</v>
      </c>
      <c r="T2897" s="117">
        <f t="shared" si="188"/>
        <v>192168</v>
      </c>
      <c r="U2897" s="117">
        <f t="shared" si="189"/>
        <v>0</v>
      </c>
    </row>
    <row r="2898" spans="1:21" x14ac:dyDescent="0.3">
      <c r="A2898" s="114">
        <v>1255</v>
      </c>
      <c r="B2898" s="114" t="s">
        <v>351</v>
      </c>
      <c r="C2898" s="114" t="s">
        <v>352</v>
      </c>
      <c r="D2898" s="114" t="s">
        <v>4351</v>
      </c>
      <c r="E2898" s="114" t="s">
        <v>4352</v>
      </c>
      <c r="F2898" s="115">
        <v>45230</v>
      </c>
      <c r="G2898" s="114" t="s">
        <v>4353</v>
      </c>
      <c r="H2898" s="116">
        <v>9183400</v>
      </c>
      <c r="I2898" s="116">
        <v>5693708</v>
      </c>
      <c r="J2898" s="116">
        <v>5510040</v>
      </c>
      <c r="K2898" s="116">
        <v>183668</v>
      </c>
      <c r="L2898" s="116">
        <v>0</v>
      </c>
      <c r="M2898" s="116">
        <v>183668</v>
      </c>
      <c r="N2898" s="116">
        <v>0</v>
      </c>
      <c r="O2898" s="116">
        <v>0</v>
      </c>
      <c r="P2898" s="120">
        <v>0</v>
      </c>
      <c r="Q2898" s="27" t="str">
        <f>IF(G2898="01 Jan 1900","Unregistered","Registered")</f>
        <v>Registered</v>
      </c>
      <c r="R2898" s="121">
        <f>I2898/H2898</f>
        <v>0.62</v>
      </c>
      <c r="T2898" s="117">
        <f t="shared" si="188"/>
        <v>183668</v>
      </c>
      <c r="U2898" s="117">
        <f t="shared" si="189"/>
        <v>0</v>
      </c>
    </row>
    <row r="2899" spans="1:21" x14ac:dyDescent="0.3">
      <c r="A2899" s="114">
        <v>1280</v>
      </c>
      <c r="B2899" s="114" t="s">
        <v>351</v>
      </c>
      <c r="C2899" s="114" t="s">
        <v>352</v>
      </c>
      <c r="D2899" s="114" t="s">
        <v>4405</v>
      </c>
      <c r="E2899" s="114" t="s">
        <v>4406</v>
      </c>
      <c r="F2899" s="115">
        <v>45958</v>
      </c>
      <c r="G2899" s="114" t="s">
        <v>1810</v>
      </c>
      <c r="H2899" s="116">
        <v>6752961</v>
      </c>
      <c r="I2899" s="116">
        <v>4862130</v>
      </c>
      <c r="J2899" s="116">
        <v>4727071</v>
      </c>
      <c r="K2899" s="116">
        <v>135059</v>
      </c>
      <c r="L2899" s="116">
        <v>0</v>
      </c>
      <c r="M2899" s="116">
        <v>135059</v>
      </c>
      <c r="N2899" s="116">
        <v>0</v>
      </c>
      <c r="O2899" s="116">
        <v>0</v>
      </c>
      <c r="P2899" s="120">
        <v>0</v>
      </c>
      <c r="Q2899" s="27" t="str">
        <f>IF(G2899="01 Jan 1900","Unregistered","Registered")</f>
        <v>Registered</v>
      </c>
      <c r="R2899" s="121">
        <f>I2899/H2899</f>
        <v>0.7199997156802771</v>
      </c>
      <c r="T2899" s="117">
        <f t="shared" si="188"/>
        <v>135059</v>
      </c>
      <c r="U2899" s="117">
        <f t="shared" si="189"/>
        <v>0</v>
      </c>
    </row>
    <row r="2900" spans="1:21" x14ac:dyDescent="0.3">
      <c r="A2900" s="114">
        <v>1283</v>
      </c>
      <c r="B2900" s="114" t="s">
        <v>351</v>
      </c>
      <c r="C2900" s="114" t="s">
        <v>352</v>
      </c>
      <c r="D2900" s="114" t="s">
        <v>4411</v>
      </c>
      <c r="E2900" s="114" t="s">
        <v>4412</v>
      </c>
      <c r="F2900" s="115">
        <v>45230</v>
      </c>
      <c r="G2900" s="114" t="s">
        <v>4376</v>
      </c>
      <c r="H2900" s="116">
        <v>6469944</v>
      </c>
      <c r="I2900" s="116">
        <v>4011366</v>
      </c>
      <c r="J2900" s="116">
        <v>3881967</v>
      </c>
      <c r="K2900" s="116">
        <v>129399</v>
      </c>
      <c r="L2900" s="116">
        <v>0</v>
      </c>
      <c r="M2900" s="116">
        <v>129399</v>
      </c>
      <c r="N2900" s="116">
        <v>0</v>
      </c>
      <c r="O2900" s="116">
        <v>0</v>
      </c>
      <c r="P2900" s="120">
        <v>0</v>
      </c>
      <c r="Q2900" s="27" t="str">
        <f>IF(G2900="01 Jan 1900","Unregistered","Registered")</f>
        <v>Registered</v>
      </c>
      <c r="R2900" s="121">
        <f>I2900/H2900</f>
        <v>0.62000011128380705</v>
      </c>
      <c r="T2900" s="117">
        <f t="shared" si="188"/>
        <v>129399</v>
      </c>
      <c r="U2900" s="117">
        <f t="shared" si="189"/>
        <v>0</v>
      </c>
    </row>
    <row r="2901" spans="1:21" x14ac:dyDescent="0.3">
      <c r="A2901" s="114">
        <v>1489</v>
      </c>
      <c r="B2901" s="114" t="s">
        <v>351</v>
      </c>
      <c r="C2901" s="114" t="s">
        <v>352</v>
      </c>
      <c r="D2901" s="114" t="s">
        <v>4819</v>
      </c>
      <c r="E2901" s="114" t="s">
        <v>4820</v>
      </c>
      <c r="F2901" s="115">
        <v>45260</v>
      </c>
      <c r="G2901" s="114" t="s">
        <v>2787</v>
      </c>
      <c r="H2901" s="116">
        <v>9608400</v>
      </c>
      <c r="I2901" s="116">
        <v>5957208</v>
      </c>
      <c r="J2901" s="116">
        <v>5947600</v>
      </c>
      <c r="K2901" s="116">
        <v>9608</v>
      </c>
      <c r="L2901" s="116">
        <v>0</v>
      </c>
      <c r="M2901" s="116">
        <v>9608</v>
      </c>
      <c r="N2901" s="116">
        <v>0</v>
      </c>
      <c r="O2901" s="116">
        <v>0</v>
      </c>
      <c r="P2901" s="120">
        <v>0</v>
      </c>
      <c r="Q2901" s="27" t="str">
        <f>IF(G2901="01 Jan 1900","Unregistered","Registered")</f>
        <v>Registered</v>
      </c>
      <c r="R2901" s="121">
        <f>I2901/H2901</f>
        <v>0.62</v>
      </c>
      <c r="T2901" s="117">
        <f t="shared" si="188"/>
        <v>9608</v>
      </c>
      <c r="U2901" s="117">
        <f t="shared" si="189"/>
        <v>0</v>
      </c>
    </row>
    <row r="2902" spans="1:21" x14ac:dyDescent="0.3">
      <c r="A2902" s="114">
        <v>1579</v>
      </c>
      <c r="B2902" s="114" t="s">
        <v>351</v>
      </c>
      <c r="C2902" s="114" t="s">
        <v>352</v>
      </c>
      <c r="D2902" s="114" t="s">
        <v>4940</v>
      </c>
      <c r="E2902" s="114" t="s">
        <v>4941</v>
      </c>
      <c r="F2902" s="115">
        <v>45726</v>
      </c>
      <c r="G2902" s="114" t="s">
        <v>2176</v>
      </c>
      <c r="H2902" s="116">
        <v>6634488</v>
      </c>
      <c r="I2902" s="116">
        <v>4113385</v>
      </c>
      <c r="J2902" s="116">
        <v>4113384.8</v>
      </c>
      <c r="K2902" s="116">
        <v>0.2</v>
      </c>
      <c r="L2902" s="116">
        <v>0</v>
      </c>
      <c r="M2902" s="116">
        <v>0.2</v>
      </c>
      <c r="N2902" s="116">
        <v>0</v>
      </c>
      <c r="O2902" s="116">
        <v>0</v>
      </c>
      <c r="P2902" s="120">
        <v>0</v>
      </c>
      <c r="Q2902" s="27" t="str">
        <f>IF(G2902="01 Jan 1900","Unregistered","Registered")</f>
        <v>Registered</v>
      </c>
      <c r="R2902" s="121">
        <f>I2902/H2902</f>
        <v>0.6200003677751772</v>
      </c>
      <c r="T2902" s="117">
        <f t="shared" si="188"/>
        <v>0.2</v>
      </c>
      <c r="U2902" s="117">
        <f t="shared" si="189"/>
        <v>0</v>
      </c>
    </row>
    <row r="2903" spans="1:21" x14ac:dyDescent="0.3">
      <c r="A2903" s="114">
        <v>7846</v>
      </c>
      <c r="B2903" s="114" t="s">
        <v>351</v>
      </c>
      <c r="C2903" s="114" t="s">
        <v>352</v>
      </c>
      <c r="D2903" s="114" t="s">
        <v>8455</v>
      </c>
      <c r="E2903" s="114" t="s">
        <v>8456</v>
      </c>
      <c r="F2903" s="115">
        <v>45547</v>
      </c>
      <c r="G2903" s="114" t="s">
        <v>4956</v>
      </c>
      <c r="H2903" s="116">
        <v>9477500</v>
      </c>
      <c r="I2903" s="116">
        <v>6349925</v>
      </c>
      <c r="J2903" s="116">
        <v>6349925</v>
      </c>
      <c r="K2903" s="116">
        <v>0</v>
      </c>
      <c r="L2903" s="116">
        <v>0</v>
      </c>
      <c r="M2903" s="116">
        <v>0</v>
      </c>
      <c r="N2903" s="116">
        <v>0</v>
      </c>
      <c r="O2903" s="116">
        <v>0</v>
      </c>
      <c r="P2903" s="120">
        <v>0</v>
      </c>
      <c r="Q2903" s="27" t="str">
        <f>IF(G2903="01 Jan 1900","Unregistered","Registered")</f>
        <v>Registered</v>
      </c>
      <c r="R2903" s="121">
        <f>I2903/H2903</f>
        <v>0.67</v>
      </c>
      <c r="T2903" s="117">
        <f t="shared" si="188"/>
        <v>0</v>
      </c>
      <c r="U2903" s="117">
        <f t="shared" si="189"/>
        <v>0</v>
      </c>
    </row>
    <row r="2904" spans="1:21" x14ac:dyDescent="0.3">
      <c r="A2904" s="114">
        <v>7847</v>
      </c>
      <c r="B2904" s="114" t="s">
        <v>351</v>
      </c>
      <c r="C2904" s="114" t="s">
        <v>352</v>
      </c>
      <c r="D2904" s="114" t="s">
        <v>8457</v>
      </c>
      <c r="E2904" s="114" t="s">
        <v>8458</v>
      </c>
      <c r="F2904" s="115">
        <v>45278</v>
      </c>
      <c r="G2904" s="114" t="s">
        <v>4065</v>
      </c>
      <c r="H2904" s="116">
        <v>9608400</v>
      </c>
      <c r="I2904" s="116">
        <v>6437628</v>
      </c>
      <c r="J2904" s="116">
        <v>6437628</v>
      </c>
      <c r="K2904" s="116">
        <v>0</v>
      </c>
      <c r="L2904" s="116">
        <v>0</v>
      </c>
      <c r="M2904" s="116">
        <v>0</v>
      </c>
      <c r="N2904" s="116">
        <v>0</v>
      </c>
      <c r="O2904" s="116">
        <v>0</v>
      </c>
      <c r="P2904" s="120">
        <v>0</v>
      </c>
      <c r="Q2904" s="27" t="str">
        <f>IF(G2904="01 Jan 1900","Unregistered","Registered")</f>
        <v>Registered</v>
      </c>
      <c r="R2904" s="121">
        <f>I2904/H2904</f>
        <v>0.67</v>
      </c>
      <c r="T2904" s="117">
        <f t="shared" si="188"/>
        <v>0</v>
      </c>
      <c r="U2904" s="117">
        <f t="shared" si="189"/>
        <v>0</v>
      </c>
    </row>
    <row r="2905" spans="1:21" x14ac:dyDescent="0.3">
      <c r="A2905" s="114">
        <v>7848</v>
      </c>
      <c r="B2905" s="114" t="s">
        <v>351</v>
      </c>
      <c r="C2905" s="114" t="s">
        <v>352</v>
      </c>
      <c r="D2905" s="114" t="s">
        <v>8459</v>
      </c>
      <c r="E2905" s="114" t="s">
        <v>8460</v>
      </c>
      <c r="F2905" s="115">
        <v>45473</v>
      </c>
      <c r="G2905" s="114" t="s">
        <v>5432</v>
      </c>
      <c r="H2905" s="116">
        <v>9446440</v>
      </c>
      <c r="I2905" s="116">
        <v>5856794</v>
      </c>
      <c r="J2905" s="116">
        <v>5856794</v>
      </c>
      <c r="K2905" s="116">
        <v>0</v>
      </c>
      <c r="L2905" s="116">
        <v>0</v>
      </c>
      <c r="M2905" s="116">
        <v>0</v>
      </c>
      <c r="N2905" s="116">
        <v>0</v>
      </c>
      <c r="O2905" s="116">
        <v>0</v>
      </c>
      <c r="P2905" s="120">
        <v>0</v>
      </c>
      <c r="Q2905" s="27" t="str">
        <f>IF(G2905="01 Jan 1900","Unregistered","Registered")</f>
        <v>Registered</v>
      </c>
      <c r="R2905" s="121">
        <f>I2905/H2905</f>
        <v>0.62000012703198237</v>
      </c>
      <c r="T2905" s="117">
        <f t="shared" si="188"/>
        <v>0</v>
      </c>
      <c r="U2905" s="117">
        <f t="shared" si="189"/>
        <v>0</v>
      </c>
    </row>
    <row r="2906" spans="1:21" x14ac:dyDescent="0.3">
      <c r="A2906" s="114">
        <v>7849</v>
      </c>
      <c r="B2906" s="114" t="s">
        <v>351</v>
      </c>
      <c r="C2906" s="114" t="s">
        <v>352</v>
      </c>
      <c r="D2906" s="114" t="s">
        <v>8461</v>
      </c>
      <c r="E2906" s="114" t="s">
        <v>8462</v>
      </c>
      <c r="F2906" s="115">
        <v>45400</v>
      </c>
      <c r="G2906" s="114" t="s">
        <v>5381</v>
      </c>
      <c r="H2906" s="116">
        <v>6441905</v>
      </c>
      <c r="I2906" s="116">
        <v>3993981</v>
      </c>
      <c r="J2906" s="116">
        <v>3993981</v>
      </c>
      <c r="K2906" s="116">
        <v>0</v>
      </c>
      <c r="L2906" s="116">
        <v>0</v>
      </c>
      <c r="M2906" s="116">
        <v>0</v>
      </c>
      <c r="N2906" s="116">
        <v>0</v>
      </c>
      <c r="O2906" s="116">
        <v>0</v>
      </c>
      <c r="P2906" s="120">
        <v>0</v>
      </c>
      <c r="Q2906" s="27" t="str">
        <f>IF(G2906="01 Jan 1900","Unregistered","Registered")</f>
        <v>Registered</v>
      </c>
      <c r="R2906" s="121">
        <f>I2906/H2906</f>
        <v>0.61999998447664162</v>
      </c>
      <c r="T2906" s="117">
        <f t="shared" si="188"/>
        <v>0</v>
      </c>
      <c r="U2906" s="117">
        <f t="shared" si="189"/>
        <v>0</v>
      </c>
    </row>
    <row r="2907" spans="1:21" x14ac:dyDescent="0.3">
      <c r="A2907" s="114">
        <v>7850</v>
      </c>
      <c r="B2907" s="114" t="s">
        <v>351</v>
      </c>
      <c r="C2907" s="114" t="s">
        <v>352</v>
      </c>
      <c r="D2907" s="114" t="s">
        <v>8463</v>
      </c>
      <c r="E2907" s="114" t="s">
        <v>8464</v>
      </c>
      <c r="F2907" s="115">
        <v>45307</v>
      </c>
      <c r="G2907" s="114" t="s">
        <v>5375</v>
      </c>
      <c r="H2907" s="116">
        <v>9265000</v>
      </c>
      <c r="I2907" s="116">
        <v>5744300</v>
      </c>
      <c r="J2907" s="116">
        <v>5744300</v>
      </c>
      <c r="K2907" s="116">
        <v>0</v>
      </c>
      <c r="L2907" s="116">
        <v>0</v>
      </c>
      <c r="M2907" s="116">
        <v>0</v>
      </c>
      <c r="N2907" s="116">
        <v>0</v>
      </c>
      <c r="O2907" s="116">
        <v>0</v>
      </c>
      <c r="P2907" s="120">
        <v>0</v>
      </c>
      <c r="Q2907" s="27" t="str">
        <f>IF(G2907="01 Jan 1900","Unregistered","Registered")</f>
        <v>Registered</v>
      </c>
      <c r="R2907" s="121">
        <f>I2907/H2907</f>
        <v>0.62</v>
      </c>
      <c r="T2907" s="117">
        <f t="shared" si="188"/>
        <v>0</v>
      </c>
      <c r="U2907" s="117">
        <f t="shared" si="189"/>
        <v>0</v>
      </c>
    </row>
    <row r="2908" spans="1:21" x14ac:dyDescent="0.3">
      <c r="A2908" s="114">
        <v>7851</v>
      </c>
      <c r="B2908" s="114" t="s">
        <v>351</v>
      </c>
      <c r="C2908" s="114" t="s">
        <v>352</v>
      </c>
      <c r="D2908" s="114" t="s">
        <v>8465</v>
      </c>
      <c r="E2908" s="114" t="s">
        <v>8466</v>
      </c>
      <c r="F2908" s="115">
        <v>45291</v>
      </c>
      <c r="G2908" s="114" t="s">
        <v>5171</v>
      </c>
      <c r="H2908" s="116">
        <v>6470268</v>
      </c>
      <c r="I2908" s="116">
        <v>4011567</v>
      </c>
      <c r="J2908" s="116">
        <v>4011567</v>
      </c>
      <c r="K2908" s="116">
        <v>0</v>
      </c>
      <c r="L2908" s="116">
        <v>0</v>
      </c>
      <c r="M2908" s="116">
        <v>0</v>
      </c>
      <c r="N2908" s="116">
        <v>0</v>
      </c>
      <c r="O2908" s="116">
        <v>0</v>
      </c>
      <c r="P2908" s="120">
        <v>0</v>
      </c>
      <c r="Q2908" s="27" t="str">
        <f>IF(G2908="01 Jan 1900","Unregistered","Registered")</f>
        <v>Registered</v>
      </c>
      <c r="R2908" s="121">
        <f>I2908/H2908</f>
        <v>0.62000012982460695</v>
      </c>
      <c r="T2908" s="117">
        <f t="shared" si="188"/>
        <v>0</v>
      </c>
      <c r="U2908" s="117">
        <f t="shared" si="189"/>
        <v>0</v>
      </c>
    </row>
    <row r="2909" spans="1:21" x14ac:dyDescent="0.3">
      <c r="A2909" s="114">
        <v>7852</v>
      </c>
      <c r="B2909" s="114" t="s">
        <v>351</v>
      </c>
      <c r="C2909" s="114" t="s">
        <v>352</v>
      </c>
      <c r="D2909" s="114" t="s">
        <v>8467</v>
      </c>
      <c r="E2909" s="114" t="s">
        <v>8468</v>
      </c>
      <c r="F2909" s="115">
        <v>45408</v>
      </c>
      <c r="G2909" s="114" t="s">
        <v>3317</v>
      </c>
      <c r="H2909" s="116">
        <v>9743765</v>
      </c>
      <c r="I2909" s="116">
        <v>6041136</v>
      </c>
      <c r="J2909" s="116">
        <v>6041136</v>
      </c>
      <c r="K2909" s="116">
        <v>0</v>
      </c>
      <c r="L2909" s="116">
        <v>0</v>
      </c>
      <c r="M2909" s="116">
        <v>0</v>
      </c>
      <c r="N2909" s="116">
        <v>0</v>
      </c>
      <c r="O2909" s="116">
        <v>0</v>
      </c>
      <c r="P2909" s="120">
        <v>0</v>
      </c>
      <c r="Q2909" s="27" t="str">
        <f>IF(G2909="01 Jan 1900","Unregistered","Registered")</f>
        <v>Registered</v>
      </c>
      <c r="R2909" s="121">
        <f>I2909/H2909</f>
        <v>0.62000017447054601</v>
      </c>
      <c r="T2909" s="117">
        <f t="shared" si="188"/>
        <v>0</v>
      </c>
      <c r="U2909" s="117">
        <f t="shared" si="189"/>
        <v>0</v>
      </c>
    </row>
    <row r="2910" spans="1:21" x14ac:dyDescent="0.3">
      <c r="A2910" s="114">
        <v>7853</v>
      </c>
      <c r="B2910" s="114" t="s">
        <v>351</v>
      </c>
      <c r="C2910" s="114" t="s">
        <v>352</v>
      </c>
      <c r="D2910" s="114" t="s">
        <v>8469</v>
      </c>
      <c r="E2910" s="114" t="s">
        <v>8470</v>
      </c>
      <c r="F2910" s="115">
        <v>45268</v>
      </c>
      <c r="G2910" s="114" t="s">
        <v>4964</v>
      </c>
      <c r="H2910" s="116">
        <v>6469944</v>
      </c>
      <c r="I2910" s="116">
        <v>4011366</v>
      </c>
      <c r="J2910" s="116">
        <v>4011366</v>
      </c>
      <c r="K2910" s="116">
        <v>0</v>
      </c>
      <c r="L2910" s="116">
        <v>0</v>
      </c>
      <c r="M2910" s="116">
        <v>0</v>
      </c>
      <c r="N2910" s="116">
        <v>0</v>
      </c>
      <c r="O2910" s="116">
        <v>0</v>
      </c>
      <c r="P2910" s="120">
        <v>0</v>
      </c>
      <c r="Q2910" s="27" t="str">
        <f>IF(G2910="01 Jan 1900","Unregistered","Registered")</f>
        <v>Registered</v>
      </c>
      <c r="R2910" s="121">
        <f>I2910/H2910</f>
        <v>0.62000011128380705</v>
      </c>
      <c r="T2910" s="117">
        <f t="shared" si="188"/>
        <v>0</v>
      </c>
      <c r="U2910" s="117">
        <f t="shared" si="189"/>
        <v>0</v>
      </c>
    </row>
    <row r="2911" spans="1:21" x14ac:dyDescent="0.3">
      <c r="A2911" s="114">
        <v>7854</v>
      </c>
      <c r="B2911" s="114" t="s">
        <v>351</v>
      </c>
      <c r="C2911" s="114" t="s">
        <v>352</v>
      </c>
      <c r="D2911" s="114" t="s">
        <v>8471</v>
      </c>
      <c r="E2911" s="114" t="s">
        <v>8472</v>
      </c>
      <c r="F2911" s="115">
        <v>45306</v>
      </c>
      <c r="G2911" s="114" t="s">
        <v>5171</v>
      </c>
      <c r="H2911" s="116">
        <v>8925000</v>
      </c>
      <c r="I2911" s="116">
        <v>5533500</v>
      </c>
      <c r="J2911" s="116">
        <v>5533500</v>
      </c>
      <c r="K2911" s="116">
        <v>0</v>
      </c>
      <c r="L2911" s="116">
        <v>0</v>
      </c>
      <c r="M2911" s="116">
        <v>0</v>
      </c>
      <c r="N2911" s="116">
        <v>0</v>
      </c>
      <c r="O2911" s="116">
        <v>0</v>
      </c>
      <c r="P2911" s="120">
        <v>0</v>
      </c>
      <c r="Q2911" s="27" t="str">
        <f>IF(G2911="01 Jan 1900","Unregistered","Registered")</f>
        <v>Registered</v>
      </c>
      <c r="R2911" s="121">
        <f>I2911/H2911</f>
        <v>0.62</v>
      </c>
      <c r="T2911" s="117">
        <f t="shared" si="188"/>
        <v>0</v>
      </c>
      <c r="U2911" s="117">
        <f t="shared" si="189"/>
        <v>0</v>
      </c>
    </row>
    <row r="2912" spans="1:21" x14ac:dyDescent="0.3">
      <c r="A2912" s="114">
        <v>7855</v>
      </c>
      <c r="B2912" s="114" t="s">
        <v>351</v>
      </c>
      <c r="C2912" s="114" t="s">
        <v>352</v>
      </c>
      <c r="D2912" s="114" t="s">
        <v>8473</v>
      </c>
      <c r="E2912" s="114" t="s">
        <v>8474</v>
      </c>
      <c r="F2912" s="115">
        <v>45311</v>
      </c>
      <c r="G2912" s="114" t="s">
        <v>4376</v>
      </c>
      <c r="H2912" s="116">
        <v>9608400</v>
      </c>
      <c r="I2912" s="116">
        <v>5957208</v>
      </c>
      <c r="J2912" s="116">
        <v>5957208</v>
      </c>
      <c r="K2912" s="116">
        <v>0</v>
      </c>
      <c r="L2912" s="116">
        <v>0</v>
      </c>
      <c r="M2912" s="116">
        <v>0</v>
      </c>
      <c r="N2912" s="116">
        <v>0</v>
      </c>
      <c r="O2912" s="116">
        <v>0</v>
      </c>
      <c r="P2912" s="120">
        <v>0</v>
      </c>
      <c r="Q2912" s="27" t="str">
        <f>IF(G2912="01 Jan 1900","Unregistered","Registered")</f>
        <v>Registered</v>
      </c>
      <c r="R2912" s="121">
        <f>I2912/H2912</f>
        <v>0.62</v>
      </c>
      <c r="T2912" s="117">
        <f t="shared" si="188"/>
        <v>0</v>
      </c>
      <c r="U2912" s="117">
        <f t="shared" si="189"/>
        <v>0</v>
      </c>
    </row>
    <row r="2913" spans="1:21" x14ac:dyDescent="0.3">
      <c r="A2913" s="114">
        <v>7856</v>
      </c>
      <c r="B2913" s="114" t="s">
        <v>351</v>
      </c>
      <c r="C2913" s="114" t="s">
        <v>352</v>
      </c>
      <c r="D2913" s="114" t="s">
        <v>8475</v>
      </c>
      <c r="E2913" s="114" t="s">
        <v>8476</v>
      </c>
      <c r="F2913" s="115">
        <v>45313</v>
      </c>
      <c r="G2913" s="114" t="s">
        <v>2462</v>
      </c>
      <c r="H2913" s="116">
        <v>6334200</v>
      </c>
      <c r="I2913" s="116">
        <v>3927204</v>
      </c>
      <c r="J2913" s="116">
        <v>3927204</v>
      </c>
      <c r="K2913" s="116">
        <v>0</v>
      </c>
      <c r="L2913" s="116">
        <v>0</v>
      </c>
      <c r="M2913" s="116">
        <v>0</v>
      </c>
      <c r="N2913" s="116">
        <v>0</v>
      </c>
      <c r="O2913" s="116">
        <v>0</v>
      </c>
      <c r="P2913" s="120">
        <v>0</v>
      </c>
      <c r="Q2913" s="27" t="str">
        <f>IF(G2913="01 Jan 1900","Unregistered","Registered")</f>
        <v>Registered</v>
      </c>
      <c r="R2913" s="121">
        <f>I2913/H2913</f>
        <v>0.62</v>
      </c>
      <c r="T2913" s="117">
        <f t="shared" si="188"/>
        <v>0</v>
      </c>
      <c r="U2913" s="117">
        <f t="shared" si="189"/>
        <v>0</v>
      </c>
    </row>
    <row r="2914" spans="1:21" x14ac:dyDescent="0.3">
      <c r="A2914" s="114">
        <v>7857</v>
      </c>
      <c r="B2914" s="114" t="s">
        <v>351</v>
      </c>
      <c r="C2914" s="114" t="s">
        <v>352</v>
      </c>
      <c r="D2914" s="114" t="s">
        <v>8477</v>
      </c>
      <c r="E2914" s="114" t="s">
        <v>8478</v>
      </c>
      <c r="F2914" s="115">
        <v>45290</v>
      </c>
      <c r="G2914" s="114" t="s">
        <v>4376</v>
      </c>
      <c r="H2914" s="116">
        <v>9295600</v>
      </c>
      <c r="I2914" s="116">
        <v>5712410</v>
      </c>
      <c r="J2914" s="116">
        <v>5712410</v>
      </c>
      <c r="K2914" s="116">
        <v>0</v>
      </c>
      <c r="L2914" s="116">
        <v>0</v>
      </c>
      <c r="M2914" s="116">
        <v>0</v>
      </c>
      <c r="N2914" s="116">
        <v>0</v>
      </c>
      <c r="O2914" s="116">
        <v>0</v>
      </c>
      <c r="P2914" s="120">
        <v>0</v>
      </c>
      <c r="Q2914" s="27" t="str">
        <f>IF(G2914="01 Jan 1900","Unregistered","Registered")</f>
        <v>Registered</v>
      </c>
      <c r="R2914" s="121">
        <f>I2914/H2914</f>
        <v>0.61452837901803004</v>
      </c>
      <c r="T2914" s="117">
        <f t="shared" si="188"/>
        <v>0</v>
      </c>
      <c r="U2914" s="117">
        <f t="shared" si="189"/>
        <v>0</v>
      </c>
    </row>
    <row r="2915" spans="1:21" x14ac:dyDescent="0.3">
      <c r="A2915" s="114">
        <v>7858</v>
      </c>
      <c r="B2915" s="114" t="s">
        <v>351</v>
      </c>
      <c r="C2915" s="114" t="s">
        <v>352</v>
      </c>
      <c r="D2915" s="114" t="s">
        <v>8479</v>
      </c>
      <c r="E2915" s="114" t="s">
        <v>8480</v>
      </c>
      <c r="F2915" s="115">
        <v>45260</v>
      </c>
      <c r="G2915" s="114" t="s">
        <v>2953</v>
      </c>
      <c r="H2915" s="116">
        <v>6469944</v>
      </c>
      <c r="I2915" s="116">
        <v>4011366</v>
      </c>
      <c r="J2915" s="116">
        <v>4011366</v>
      </c>
      <c r="K2915" s="116">
        <v>0</v>
      </c>
      <c r="L2915" s="116">
        <v>0</v>
      </c>
      <c r="M2915" s="116">
        <v>0</v>
      </c>
      <c r="N2915" s="116">
        <v>0</v>
      </c>
      <c r="O2915" s="116">
        <v>0</v>
      </c>
      <c r="P2915" s="120">
        <v>0</v>
      </c>
      <c r="Q2915" s="27" t="str">
        <f>IF(G2915="01 Jan 1900","Unregistered","Registered")</f>
        <v>Registered</v>
      </c>
      <c r="R2915" s="121">
        <f>I2915/H2915</f>
        <v>0.62000011128380705</v>
      </c>
      <c r="T2915" s="117">
        <f t="shared" si="188"/>
        <v>0</v>
      </c>
      <c r="U2915" s="117">
        <f t="shared" si="189"/>
        <v>0</v>
      </c>
    </row>
    <row r="2916" spans="1:21" x14ac:dyDescent="0.3">
      <c r="A2916" s="114">
        <v>7859</v>
      </c>
      <c r="B2916" s="114" t="s">
        <v>351</v>
      </c>
      <c r="C2916" s="114" t="s">
        <v>352</v>
      </c>
      <c r="D2916" s="114" t="s">
        <v>8481</v>
      </c>
      <c r="E2916" s="114" t="s">
        <v>8482</v>
      </c>
      <c r="F2916" s="115">
        <v>45290</v>
      </c>
      <c r="G2916" s="114" t="s">
        <v>4376</v>
      </c>
      <c r="H2916" s="116">
        <v>6413964</v>
      </c>
      <c r="I2916" s="116">
        <v>3964484</v>
      </c>
      <c r="J2916" s="116">
        <v>3964484</v>
      </c>
      <c r="K2916" s="116">
        <v>0</v>
      </c>
      <c r="L2916" s="116">
        <v>0</v>
      </c>
      <c r="M2916" s="116">
        <v>0</v>
      </c>
      <c r="N2916" s="116">
        <v>0</v>
      </c>
      <c r="O2916" s="116">
        <v>0</v>
      </c>
      <c r="P2916" s="120">
        <v>0</v>
      </c>
      <c r="Q2916" s="27" t="str">
        <f>IF(G2916="01 Jan 1900","Unregistered","Registered")</f>
        <v>Registered</v>
      </c>
      <c r="R2916" s="121">
        <f>I2916/H2916</f>
        <v>0.61810200369069734</v>
      </c>
      <c r="T2916" s="117">
        <f t="shared" si="188"/>
        <v>0</v>
      </c>
      <c r="U2916" s="117">
        <f t="shared" si="189"/>
        <v>0</v>
      </c>
    </row>
    <row r="2917" spans="1:21" x14ac:dyDescent="0.3">
      <c r="A2917" s="114">
        <v>7860</v>
      </c>
      <c r="B2917" s="114" t="s">
        <v>351</v>
      </c>
      <c r="C2917" s="114" t="s">
        <v>352</v>
      </c>
      <c r="D2917" s="114" t="s">
        <v>8483</v>
      </c>
      <c r="E2917" s="114" t="s">
        <v>8484</v>
      </c>
      <c r="F2917" s="115">
        <v>45331</v>
      </c>
      <c r="G2917" s="114" t="s">
        <v>3765</v>
      </c>
      <c r="H2917" s="116">
        <v>6490536</v>
      </c>
      <c r="I2917" s="116">
        <v>4024131</v>
      </c>
      <c r="J2917" s="116">
        <v>4024131</v>
      </c>
      <c r="K2917" s="116">
        <v>0</v>
      </c>
      <c r="L2917" s="116">
        <v>0</v>
      </c>
      <c r="M2917" s="116">
        <v>0</v>
      </c>
      <c r="N2917" s="116">
        <v>0</v>
      </c>
      <c r="O2917" s="116">
        <v>0</v>
      </c>
      <c r="P2917" s="120">
        <v>0</v>
      </c>
      <c r="Q2917" s="27" t="str">
        <f>IF(G2917="01 Jan 1900","Unregistered","Registered")</f>
        <v>Registered</v>
      </c>
      <c r="R2917" s="121">
        <f>I2917/H2917</f>
        <v>0.6199997966269658</v>
      </c>
      <c r="T2917" s="117">
        <f t="shared" si="188"/>
        <v>0</v>
      </c>
      <c r="U2917" s="117">
        <f t="shared" si="189"/>
        <v>0</v>
      </c>
    </row>
    <row r="2918" spans="1:21" x14ac:dyDescent="0.3">
      <c r="A2918" s="114">
        <v>7861</v>
      </c>
      <c r="B2918" s="114" t="s">
        <v>351</v>
      </c>
      <c r="C2918" s="114" t="s">
        <v>352</v>
      </c>
      <c r="D2918" s="114" t="s">
        <v>8485</v>
      </c>
      <c r="E2918" s="114" t="s">
        <v>8486</v>
      </c>
      <c r="F2918" s="115">
        <v>45371</v>
      </c>
      <c r="G2918" s="114" t="s">
        <v>5011</v>
      </c>
      <c r="H2918" s="116">
        <v>6515143</v>
      </c>
      <c r="I2918" s="116">
        <v>4039389</v>
      </c>
      <c r="J2918" s="116">
        <v>4039389</v>
      </c>
      <c r="K2918" s="116">
        <v>0</v>
      </c>
      <c r="L2918" s="116">
        <v>0</v>
      </c>
      <c r="M2918" s="116">
        <v>0</v>
      </c>
      <c r="N2918" s="116">
        <v>0</v>
      </c>
      <c r="O2918" s="116">
        <v>0</v>
      </c>
      <c r="P2918" s="120">
        <v>0</v>
      </c>
      <c r="Q2918" s="27" t="str">
        <f>IF(G2918="01 Jan 1900","Unregistered","Registered")</f>
        <v>Registered</v>
      </c>
      <c r="R2918" s="121">
        <f>I2918/H2918</f>
        <v>0.62000005218611476</v>
      </c>
      <c r="T2918" s="117">
        <f t="shared" si="188"/>
        <v>0</v>
      </c>
      <c r="U2918" s="117">
        <f t="shared" si="189"/>
        <v>0</v>
      </c>
    </row>
    <row r="2919" spans="1:21" x14ac:dyDescent="0.3">
      <c r="A2919" s="114">
        <v>7862</v>
      </c>
      <c r="B2919" s="114" t="s">
        <v>351</v>
      </c>
      <c r="C2919" s="114" t="s">
        <v>352</v>
      </c>
      <c r="D2919" s="114" t="s">
        <v>8487</v>
      </c>
      <c r="E2919" s="114" t="s">
        <v>8488</v>
      </c>
      <c r="F2919" s="115">
        <v>45291</v>
      </c>
      <c r="G2919" s="114" t="s">
        <v>4376</v>
      </c>
      <c r="H2919" s="116">
        <v>9608400</v>
      </c>
      <c r="I2919" s="116">
        <v>5957208</v>
      </c>
      <c r="J2919" s="116">
        <v>5957208</v>
      </c>
      <c r="K2919" s="116">
        <v>0</v>
      </c>
      <c r="L2919" s="116">
        <v>0</v>
      </c>
      <c r="M2919" s="116">
        <v>0</v>
      </c>
      <c r="N2919" s="116">
        <v>0</v>
      </c>
      <c r="O2919" s="116">
        <v>0</v>
      </c>
      <c r="P2919" s="120">
        <v>0</v>
      </c>
      <c r="Q2919" s="27" t="str">
        <f>IF(G2919="01 Jan 1900","Unregistered","Registered")</f>
        <v>Registered</v>
      </c>
      <c r="R2919" s="121">
        <f>I2919/H2919</f>
        <v>0.62</v>
      </c>
      <c r="T2919" s="117">
        <f t="shared" si="188"/>
        <v>0</v>
      </c>
      <c r="U2919" s="117">
        <f t="shared" si="189"/>
        <v>0</v>
      </c>
    </row>
    <row r="2920" spans="1:21" x14ac:dyDescent="0.3">
      <c r="A2920" s="114">
        <v>7863</v>
      </c>
      <c r="B2920" s="114" t="s">
        <v>351</v>
      </c>
      <c r="C2920" s="114" t="s">
        <v>352</v>
      </c>
      <c r="D2920" s="114" t="s">
        <v>8489</v>
      </c>
      <c r="E2920" s="114" t="s">
        <v>8490</v>
      </c>
      <c r="F2920" s="115">
        <v>45260</v>
      </c>
      <c r="G2920" s="114" t="s">
        <v>4961</v>
      </c>
      <c r="H2920" s="116">
        <v>6469944</v>
      </c>
      <c r="I2920" s="116">
        <v>3429070</v>
      </c>
      <c r="J2920" s="116">
        <v>3429070</v>
      </c>
      <c r="K2920" s="116">
        <v>0</v>
      </c>
      <c r="L2920" s="116">
        <v>0</v>
      </c>
      <c r="M2920" s="116">
        <v>0</v>
      </c>
      <c r="N2920" s="116">
        <v>0</v>
      </c>
      <c r="O2920" s="116">
        <v>0</v>
      </c>
      <c r="P2920" s="120">
        <v>0</v>
      </c>
      <c r="Q2920" s="27" t="str">
        <f>IF(G2920="01 Jan 1900","Unregistered","Registered")</f>
        <v>Registered</v>
      </c>
      <c r="R2920" s="121">
        <f>I2920/H2920</f>
        <v>0.52999995054053017</v>
      </c>
      <c r="T2920" s="117">
        <f t="shared" si="188"/>
        <v>0</v>
      </c>
      <c r="U2920" s="117">
        <f t="shared" si="189"/>
        <v>0</v>
      </c>
    </row>
    <row r="2921" spans="1:21" x14ac:dyDescent="0.3">
      <c r="A2921" s="114">
        <v>7864</v>
      </c>
      <c r="B2921" s="114" t="s">
        <v>351</v>
      </c>
      <c r="C2921" s="114" t="s">
        <v>352</v>
      </c>
      <c r="D2921" s="114" t="s">
        <v>8491</v>
      </c>
      <c r="E2921" s="114" t="s">
        <v>8492</v>
      </c>
      <c r="F2921" s="115">
        <v>45688</v>
      </c>
      <c r="G2921" s="114" t="s">
        <v>4330</v>
      </c>
      <c r="H2921" s="116">
        <v>6613374</v>
      </c>
      <c r="I2921" s="116">
        <v>4100291</v>
      </c>
      <c r="J2921" s="116">
        <v>4100291</v>
      </c>
      <c r="K2921" s="116">
        <v>0</v>
      </c>
      <c r="L2921" s="116">
        <v>0</v>
      </c>
      <c r="M2921" s="116">
        <v>0</v>
      </c>
      <c r="N2921" s="116">
        <v>0</v>
      </c>
      <c r="O2921" s="116">
        <v>0</v>
      </c>
      <c r="P2921" s="120">
        <v>0</v>
      </c>
      <c r="Q2921" s="27" t="str">
        <f>IF(G2921="01 Jan 1900","Unregistered","Registered")</f>
        <v>Registered</v>
      </c>
      <c r="R2921" s="121">
        <f>I2921/H2921</f>
        <v>0.61999986693630216</v>
      </c>
      <c r="T2921" s="117">
        <f t="shared" ref="T2921:T2984" si="190">L2921+M2921+N2921+O2921+P2921</f>
        <v>0</v>
      </c>
      <c r="U2921" s="117">
        <f t="shared" ref="U2921:U2984" si="191">K2921-T2921</f>
        <v>0</v>
      </c>
    </row>
    <row r="2922" spans="1:21" x14ac:dyDescent="0.3">
      <c r="A2922" s="114">
        <v>7865</v>
      </c>
      <c r="B2922" s="114" t="s">
        <v>351</v>
      </c>
      <c r="C2922" s="114" t="s">
        <v>352</v>
      </c>
      <c r="D2922" s="114" t="s">
        <v>8493</v>
      </c>
      <c r="E2922" s="114" t="s">
        <v>8494</v>
      </c>
      <c r="F2922" s="115">
        <v>45231</v>
      </c>
      <c r="G2922" s="114" t="s">
        <v>6026</v>
      </c>
      <c r="H2922" s="116">
        <v>9608762</v>
      </c>
      <c r="I2922" s="116">
        <v>5957430</v>
      </c>
      <c r="J2922" s="116">
        <v>5957430</v>
      </c>
      <c r="K2922" s="116">
        <v>0</v>
      </c>
      <c r="L2922" s="116">
        <v>0</v>
      </c>
      <c r="M2922" s="116">
        <v>0</v>
      </c>
      <c r="N2922" s="116">
        <v>0</v>
      </c>
      <c r="O2922" s="116">
        <v>0</v>
      </c>
      <c r="P2922" s="120">
        <v>0</v>
      </c>
      <c r="Q2922" s="27" t="str">
        <f>IF(G2922="01 Jan 1900","Unregistered","Registered")</f>
        <v>Registered</v>
      </c>
      <c r="R2922" s="121">
        <f>I2922/H2922</f>
        <v>0.61999974606510178</v>
      </c>
      <c r="T2922" s="117">
        <f t="shared" si="190"/>
        <v>0</v>
      </c>
      <c r="U2922" s="117">
        <f t="shared" si="191"/>
        <v>0</v>
      </c>
    </row>
    <row r="2923" spans="1:21" x14ac:dyDescent="0.3">
      <c r="A2923" s="114">
        <v>7866</v>
      </c>
      <c r="B2923" s="114" t="s">
        <v>351</v>
      </c>
      <c r="C2923" s="114" t="s">
        <v>352</v>
      </c>
      <c r="D2923" s="114" t="s">
        <v>8495</v>
      </c>
      <c r="E2923" s="114" t="s">
        <v>8496</v>
      </c>
      <c r="F2923" s="115">
        <v>45544</v>
      </c>
      <c r="G2923" s="114" t="s">
        <v>6832</v>
      </c>
      <c r="H2923" s="116">
        <v>6568800</v>
      </c>
      <c r="I2923" s="116">
        <v>4072656</v>
      </c>
      <c r="J2923" s="116">
        <v>4072656</v>
      </c>
      <c r="K2923" s="116">
        <v>0</v>
      </c>
      <c r="L2923" s="116">
        <v>0</v>
      </c>
      <c r="M2923" s="116">
        <v>0</v>
      </c>
      <c r="N2923" s="116">
        <v>0</v>
      </c>
      <c r="O2923" s="116">
        <v>0</v>
      </c>
      <c r="P2923" s="120">
        <v>0</v>
      </c>
      <c r="Q2923" s="27" t="str">
        <f>IF(G2923="01 Jan 1900","Unregistered","Registered")</f>
        <v>Registered</v>
      </c>
      <c r="R2923" s="121">
        <f>I2923/H2923</f>
        <v>0.62</v>
      </c>
      <c r="T2923" s="117">
        <f t="shared" si="190"/>
        <v>0</v>
      </c>
      <c r="U2923" s="117">
        <f t="shared" si="191"/>
        <v>0</v>
      </c>
    </row>
    <row r="2924" spans="1:21" x14ac:dyDescent="0.3">
      <c r="A2924" s="114">
        <v>7867</v>
      </c>
      <c r="B2924" s="114" t="s">
        <v>351</v>
      </c>
      <c r="C2924" s="114" t="s">
        <v>352</v>
      </c>
      <c r="D2924" s="114" t="s">
        <v>8497</v>
      </c>
      <c r="E2924" s="114" t="s">
        <v>8498</v>
      </c>
      <c r="F2924" s="115">
        <v>45311</v>
      </c>
      <c r="G2924" s="114" t="s">
        <v>3765</v>
      </c>
      <c r="H2924" s="116">
        <v>9608400</v>
      </c>
      <c r="I2924" s="116">
        <v>5957208</v>
      </c>
      <c r="J2924" s="116">
        <v>5957208</v>
      </c>
      <c r="K2924" s="116">
        <v>0</v>
      </c>
      <c r="L2924" s="116">
        <v>0</v>
      </c>
      <c r="M2924" s="116">
        <v>0</v>
      </c>
      <c r="N2924" s="116">
        <v>0</v>
      </c>
      <c r="O2924" s="116">
        <v>0</v>
      </c>
      <c r="P2924" s="120">
        <v>0</v>
      </c>
      <c r="Q2924" s="27" t="str">
        <f>IF(G2924="01 Jan 1900","Unregistered","Registered")</f>
        <v>Registered</v>
      </c>
      <c r="R2924" s="121">
        <f>I2924/H2924</f>
        <v>0.62</v>
      </c>
      <c r="T2924" s="117">
        <f t="shared" si="190"/>
        <v>0</v>
      </c>
      <c r="U2924" s="117">
        <f t="shared" si="191"/>
        <v>0</v>
      </c>
    </row>
    <row r="2925" spans="1:21" x14ac:dyDescent="0.3">
      <c r="A2925" s="114">
        <v>7868</v>
      </c>
      <c r="B2925" s="114" t="s">
        <v>351</v>
      </c>
      <c r="C2925" s="114" t="s">
        <v>352</v>
      </c>
      <c r="D2925" s="114" t="s">
        <v>8499</v>
      </c>
      <c r="E2925" s="114" t="s">
        <v>8500</v>
      </c>
      <c r="F2925" s="115">
        <v>45336</v>
      </c>
      <c r="G2925" s="114" t="s">
        <v>7263</v>
      </c>
      <c r="H2925" s="116">
        <v>6510150</v>
      </c>
      <c r="I2925" s="116">
        <v>4036294</v>
      </c>
      <c r="J2925" s="116">
        <v>4036294</v>
      </c>
      <c r="K2925" s="116">
        <v>0</v>
      </c>
      <c r="L2925" s="116">
        <v>0</v>
      </c>
      <c r="M2925" s="116">
        <v>0</v>
      </c>
      <c r="N2925" s="116">
        <v>0</v>
      </c>
      <c r="O2925" s="116">
        <v>0</v>
      </c>
      <c r="P2925" s="120">
        <v>0</v>
      </c>
      <c r="Q2925" s="27" t="str">
        <f>IF(G2925="01 Jan 1900","Unregistered","Registered")</f>
        <v>Registered</v>
      </c>
      <c r="R2925" s="121">
        <f>I2925/H2925</f>
        <v>0.62000015360629168</v>
      </c>
      <c r="T2925" s="117">
        <f t="shared" si="190"/>
        <v>0</v>
      </c>
      <c r="U2925" s="117">
        <f t="shared" si="191"/>
        <v>0</v>
      </c>
    </row>
    <row r="2926" spans="1:21" x14ac:dyDescent="0.3">
      <c r="A2926" s="114">
        <v>7869</v>
      </c>
      <c r="B2926" s="114" t="s">
        <v>351</v>
      </c>
      <c r="C2926" s="114" t="s">
        <v>352</v>
      </c>
      <c r="D2926" s="114" t="s">
        <v>8501</v>
      </c>
      <c r="E2926" s="114" t="s">
        <v>8502</v>
      </c>
      <c r="F2926" s="115">
        <v>45355</v>
      </c>
      <c r="G2926" s="114" t="s">
        <v>2972</v>
      </c>
      <c r="H2926" s="116">
        <v>6557070</v>
      </c>
      <c r="I2926" s="116">
        <v>4065384</v>
      </c>
      <c r="J2926" s="116">
        <v>4065384</v>
      </c>
      <c r="K2926" s="116">
        <v>0</v>
      </c>
      <c r="L2926" s="116">
        <v>0</v>
      </c>
      <c r="M2926" s="116">
        <v>0</v>
      </c>
      <c r="N2926" s="116">
        <v>0</v>
      </c>
      <c r="O2926" s="116">
        <v>0</v>
      </c>
      <c r="P2926" s="120">
        <v>0</v>
      </c>
      <c r="Q2926" s="27" t="str">
        <f>IF(G2926="01 Jan 1900","Unregistered","Registered")</f>
        <v>Registered</v>
      </c>
      <c r="R2926" s="121">
        <f>I2926/H2926</f>
        <v>0.6200000915042847</v>
      </c>
      <c r="T2926" s="117">
        <f t="shared" si="190"/>
        <v>0</v>
      </c>
      <c r="U2926" s="117">
        <f t="shared" si="191"/>
        <v>0</v>
      </c>
    </row>
    <row r="2927" spans="1:21" x14ac:dyDescent="0.3">
      <c r="A2927" s="114">
        <v>7870</v>
      </c>
      <c r="B2927" s="114" t="s">
        <v>351</v>
      </c>
      <c r="C2927" s="114" t="s">
        <v>352</v>
      </c>
      <c r="D2927" s="114" t="s">
        <v>8503</v>
      </c>
      <c r="E2927" s="114" t="s">
        <v>8504</v>
      </c>
      <c r="F2927" s="115">
        <v>45260</v>
      </c>
      <c r="G2927" s="114" t="s">
        <v>2990</v>
      </c>
      <c r="H2927" s="116">
        <v>9608400</v>
      </c>
      <c r="I2927" s="116">
        <v>5957208</v>
      </c>
      <c r="J2927" s="116">
        <v>5957208</v>
      </c>
      <c r="K2927" s="116">
        <v>0</v>
      </c>
      <c r="L2927" s="116">
        <v>0</v>
      </c>
      <c r="M2927" s="116">
        <v>0</v>
      </c>
      <c r="N2927" s="116">
        <v>0</v>
      </c>
      <c r="O2927" s="116">
        <v>0</v>
      </c>
      <c r="P2927" s="120">
        <v>0</v>
      </c>
      <c r="Q2927" s="27" t="str">
        <f>IF(G2927="01 Jan 1900","Unregistered","Registered")</f>
        <v>Registered</v>
      </c>
      <c r="R2927" s="121">
        <f>I2927/H2927</f>
        <v>0.62</v>
      </c>
      <c r="T2927" s="117">
        <f t="shared" si="190"/>
        <v>0</v>
      </c>
      <c r="U2927" s="117">
        <f t="shared" si="191"/>
        <v>0</v>
      </c>
    </row>
    <row r="2928" spans="1:21" x14ac:dyDescent="0.3">
      <c r="A2928" s="114">
        <v>7871</v>
      </c>
      <c r="B2928" s="114" t="s">
        <v>351</v>
      </c>
      <c r="C2928" s="114" t="s">
        <v>352</v>
      </c>
      <c r="D2928" s="114" t="s">
        <v>8505</v>
      </c>
      <c r="E2928" s="114" t="s">
        <v>8506</v>
      </c>
      <c r="F2928" s="115">
        <v>45287</v>
      </c>
      <c r="G2928" s="114" t="s">
        <v>8507</v>
      </c>
      <c r="H2928" s="116">
        <v>9327510</v>
      </c>
      <c r="I2928" s="116">
        <v>5783055</v>
      </c>
      <c r="J2928" s="116">
        <v>5783055</v>
      </c>
      <c r="K2928" s="116">
        <v>0</v>
      </c>
      <c r="L2928" s="116">
        <v>0</v>
      </c>
      <c r="M2928" s="116">
        <v>0</v>
      </c>
      <c r="N2928" s="116">
        <v>0</v>
      </c>
      <c r="O2928" s="116">
        <v>0</v>
      </c>
      <c r="P2928" s="120">
        <v>0</v>
      </c>
      <c r="Q2928" s="27" t="str">
        <f>IF(G2928="01 Jan 1900","Unregistered","Registered")</f>
        <v>Registered</v>
      </c>
      <c r="R2928" s="121">
        <f>I2928/H2928</f>
        <v>0.61999987134830192</v>
      </c>
      <c r="T2928" s="117">
        <f t="shared" si="190"/>
        <v>0</v>
      </c>
      <c r="U2928" s="117">
        <f t="shared" si="191"/>
        <v>0</v>
      </c>
    </row>
    <row r="2929" spans="1:21" x14ac:dyDescent="0.3">
      <c r="A2929" s="114">
        <v>7872</v>
      </c>
      <c r="B2929" s="114" t="s">
        <v>351</v>
      </c>
      <c r="C2929" s="114" t="s">
        <v>352</v>
      </c>
      <c r="D2929" s="114" t="s">
        <v>8508</v>
      </c>
      <c r="E2929" s="114" t="s">
        <v>8509</v>
      </c>
      <c r="F2929" s="115">
        <v>45322</v>
      </c>
      <c r="G2929" s="114" t="s">
        <v>4901</v>
      </c>
      <c r="H2929" s="116">
        <v>6363525</v>
      </c>
      <c r="I2929" s="116">
        <v>3945387</v>
      </c>
      <c r="J2929" s="116">
        <v>3945387</v>
      </c>
      <c r="K2929" s="116">
        <v>0</v>
      </c>
      <c r="L2929" s="116">
        <v>0</v>
      </c>
      <c r="M2929" s="116">
        <v>0</v>
      </c>
      <c r="N2929" s="116">
        <v>0</v>
      </c>
      <c r="O2929" s="116">
        <v>0</v>
      </c>
      <c r="P2929" s="120">
        <v>0</v>
      </c>
      <c r="Q2929" s="27" t="str">
        <f>IF(G2929="01 Jan 1900","Unregistered","Registered")</f>
        <v>Registered</v>
      </c>
      <c r="R2929" s="121">
        <f>I2929/H2929</f>
        <v>0.62000023571841079</v>
      </c>
      <c r="T2929" s="117">
        <f t="shared" si="190"/>
        <v>0</v>
      </c>
      <c r="U2929" s="117">
        <f t="shared" si="191"/>
        <v>0</v>
      </c>
    </row>
    <row r="2930" spans="1:21" x14ac:dyDescent="0.3">
      <c r="A2930" s="114">
        <v>7873</v>
      </c>
      <c r="B2930" s="114" t="s">
        <v>351</v>
      </c>
      <c r="C2930" s="114" t="s">
        <v>352</v>
      </c>
      <c r="D2930" s="114" t="s">
        <v>8510</v>
      </c>
      <c r="E2930" s="114" t="s">
        <v>8511</v>
      </c>
      <c r="F2930" s="115">
        <v>45419</v>
      </c>
      <c r="G2930" s="114" t="s">
        <v>1940</v>
      </c>
      <c r="H2930" s="116">
        <v>6252620</v>
      </c>
      <c r="I2930" s="116">
        <v>3876625</v>
      </c>
      <c r="J2930" s="116">
        <v>3876625</v>
      </c>
      <c r="K2930" s="116">
        <v>0</v>
      </c>
      <c r="L2930" s="116">
        <v>0</v>
      </c>
      <c r="M2930" s="116">
        <v>0</v>
      </c>
      <c r="N2930" s="116">
        <v>0</v>
      </c>
      <c r="O2930" s="116">
        <v>0</v>
      </c>
      <c r="P2930" s="120">
        <v>0</v>
      </c>
      <c r="Q2930" s="27" t="str">
        <f>IF(G2930="01 Jan 1900","Unregistered","Registered")</f>
        <v>Registered</v>
      </c>
      <c r="R2930" s="121">
        <f>I2930/H2930</f>
        <v>0.62000009595977368</v>
      </c>
      <c r="T2930" s="117">
        <f t="shared" si="190"/>
        <v>0</v>
      </c>
      <c r="U2930" s="117">
        <f t="shared" si="191"/>
        <v>0</v>
      </c>
    </row>
    <row r="2931" spans="1:21" x14ac:dyDescent="0.3">
      <c r="A2931" s="114">
        <v>7874</v>
      </c>
      <c r="B2931" s="114" t="s">
        <v>351</v>
      </c>
      <c r="C2931" s="114" t="s">
        <v>352</v>
      </c>
      <c r="D2931" s="114" t="s">
        <v>8512</v>
      </c>
      <c r="E2931" s="114" t="s">
        <v>8513</v>
      </c>
      <c r="F2931" s="115">
        <v>45747</v>
      </c>
      <c r="G2931" s="114" t="s">
        <v>2696</v>
      </c>
      <c r="H2931" s="116">
        <v>9514400</v>
      </c>
      <c r="I2931" s="116">
        <v>6850368</v>
      </c>
      <c r="J2931" s="116">
        <v>6850368</v>
      </c>
      <c r="K2931" s="116">
        <v>0</v>
      </c>
      <c r="L2931" s="116">
        <v>0</v>
      </c>
      <c r="M2931" s="116">
        <v>0</v>
      </c>
      <c r="N2931" s="116">
        <v>0</v>
      </c>
      <c r="O2931" s="116">
        <v>0</v>
      </c>
      <c r="P2931" s="120">
        <v>0</v>
      </c>
      <c r="Q2931" s="27" t="str">
        <f>IF(G2931="01 Jan 1900","Unregistered","Registered")</f>
        <v>Registered</v>
      </c>
      <c r="R2931" s="121">
        <f>I2931/H2931</f>
        <v>0.72</v>
      </c>
      <c r="T2931" s="117">
        <f t="shared" si="190"/>
        <v>0</v>
      </c>
      <c r="U2931" s="117">
        <f t="shared" si="191"/>
        <v>0</v>
      </c>
    </row>
    <row r="2932" spans="1:21" x14ac:dyDescent="0.3">
      <c r="A2932" s="114">
        <v>7875</v>
      </c>
      <c r="B2932" s="114" t="s">
        <v>351</v>
      </c>
      <c r="C2932" s="114" t="s">
        <v>352</v>
      </c>
      <c r="D2932" s="114" t="s">
        <v>8514</v>
      </c>
      <c r="E2932" s="114" t="s">
        <v>8515</v>
      </c>
      <c r="F2932" s="115">
        <v>45366</v>
      </c>
      <c r="G2932" s="114" t="s">
        <v>2154</v>
      </c>
      <c r="H2932" s="116">
        <v>6504600</v>
      </c>
      <c r="I2932" s="116">
        <v>4032852</v>
      </c>
      <c r="J2932" s="116">
        <v>4032852</v>
      </c>
      <c r="K2932" s="116">
        <v>0</v>
      </c>
      <c r="L2932" s="116">
        <v>0</v>
      </c>
      <c r="M2932" s="116">
        <v>0</v>
      </c>
      <c r="N2932" s="116">
        <v>0</v>
      </c>
      <c r="O2932" s="116">
        <v>0</v>
      </c>
      <c r="P2932" s="120">
        <v>0</v>
      </c>
      <c r="Q2932" s="27" t="str">
        <f>IF(G2932="01 Jan 1900","Unregistered","Registered")</f>
        <v>Registered</v>
      </c>
      <c r="R2932" s="121">
        <f>I2932/H2932</f>
        <v>0.62</v>
      </c>
      <c r="T2932" s="117">
        <f t="shared" si="190"/>
        <v>0</v>
      </c>
      <c r="U2932" s="117">
        <f t="shared" si="191"/>
        <v>0</v>
      </c>
    </row>
    <row r="2933" spans="1:21" x14ac:dyDescent="0.3">
      <c r="A2933" s="114">
        <v>7876</v>
      </c>
      <c r="B2933" s="114" t="s">
        <v>351</v>
      </c>
      <c r="C2933" s="114" t="s">
        <v>352</v>
      </c>
      <c r="D2933" s="114" t="s">
        <v>8516</v>
      </c>
      <c r="E2933" s="114" t="s">
        <v>8517</v>
      </c>
      <c r="F2933" s="115">
        <v>45355</v>
      </c>
      <c r="G2933" s="114" t="s">
        <v>2154</v>
      </c>
      <c r="H2933" s="116">
        <v>9608400</v>
      </c>
      <c r="I2933" s="116">
        <v>5957208</v>
      </c>
      <c r="J2933" s="116">
        <v>5957208</v>
      </c>
      <c r="K2933" s="116">
        <v>0</v>
      </c>
      <c r="L2933" s="116">
        <v>0</v>
      </c>
      <c r="M2933" s="116">
        <v>192168</v>
      </c>
      <c r="N2933" s="116">
        <v>0</v>
      </c>
      <c r="O2933" s="116">
        <v>0</v>
      </c>
      <c r="P2933" s="120">
        <v>0</v>
      </c>
      <c r="Q2933" s="27" t="str">
        <f>IF(G2933="01 Jan 1900","Unregistered","Registered")</f>
        <v>Registered</v>
      </c>
      <c r="R2933" s="121">
        <f>I2933/H2933</f>
        <v>0.62</v>
      </c>
      <c r="T2933" s="117">
        <f t="shared" si="190"/>
        <v>192168</v>
      </c>
      <c r="U2933" s="117">
        <f t="shared" si="191"/>
        <v>-192168</v>
      </c>
    </row>
    <row r="2934" spans="1:21" x14ac:dyDescent="0.3">
      <c r="A2934" s="114">
        <v>7877</v>
      </c>
      <c r="B2934" s="114" t="s">
        <v>351</v>
      </c>
      <c r="C2934" s="114" t="s">
        <v>352</v>
      </c>
      <c r="D2934" s="114" t="s">
        <v>8518</v>
      </c>
      <c r="E2934" s="114" t="s">
        <v>8519</v>
      </c>
      <c r="F2934" s="115">
        <v>45322</v>
      </c>
      <c r="G2934" s="114" t="s">
        <v>2805</v>
      </c>
      <c r="H2934" s="116">
        <v>6392850</v>
      </c>
      <c r="I2934" s="116">
        <v>3963568</v>
      </c>
      <c r="J2934" s="116">
        <v>3963568</v>
      </c>
      <c r="K2934" s="116">
        <v>0</v>
      </c>
      <c r="L2934" s="116">
        <v>0</v>
      </c>
      <c r="M2934" s="116">
        <v>0</v>
      </c>
      <c r="N2934" s="116">
        <v>0</v>
      </c>
      <c r="O2934" s="116">
        <v>0</v>
      </c>
      <c r="P2934" s="120">
        <v>0</v>
      </c>
      <c r="Q2934" s="27" t="str">
        <f>IF(G2934="01 Jan 1900","Unregistered","Registered")</f>
        <v>Registered</v>
      </c>
      <c r="R2934" s="121">
        <f>I2934/H2934</f>
        <v>0.62000015642475581</v>
      </c>
      <c r="T2934" s="117">
        <f t="shared" si="190"/>
        <v>0</v>
      </c>
      <c r="U2934" s="117">
        <f t="shared" si="191"/>
        <v>0</v>
      </c>
    </row>
    <row r="2935" spans="1:21" x14ac:dyDescent="0.3">
      <c r="A2935" s="114">
        <v>7878</v>
      </c>
      <c r="B2935" s="114" t="s">
        <v>351</v>
      </c>
      <c r="C2935" s="114" t="s">
        <v>352</v>
      </c>
      <c r="D2935" s="114" t="s">
        <v>8520</v>
      </c>
      <c r="E2935" s="114" t="s">
        <v>8521</v>
      </c>
      <c r="F2935" s="115">
        <v>45740</v>
      </c>
      <c r="G2935" s="114" t="s">
        <v>2740</v>
      </c>
      <c r="H2935" s="116">
        <v>6657546</v>
      </c>
      <c r="I2935" s="116">
        <v>4127679</v>
      </c>
      <c r="J2935" s="116">
        <v>4127679</v>
      </c>
      <c r="K2935" s="116">
        <v>0</v>
      </c>
      <c r="L2935" s="116">
        <v>0</v>
      </c>
      <c r="M2935" s="116">
        <v>0</v>
      </c>
      <c r="N2935" s="116">
        <v>0</v>
      </c>
      <c r="O2935" s="116">
        <v>0</v>
      </c>
      <c r="P2935" s="120">
        <v>0</v>
      </c>
      <c r="Q2935" s="27" t="str">
        <f>IF(G2935="01 Jan 1900","Unregistered","Registered")</f>
        <v>Registered</v>
      </c>
      <c r="R2935" s="121">
        <f>I2935/H2935</f>
        <v>0.62000007209863817</v>
      </c>
      <c r="T2935" s="117">
        <f t="shared" si="190"/>
        <v>0</v>
      </c>
      <c r="U2935" s="117">
        <f t="shared" si="191"/>
        <v>0</v>
      </c>
    </row>
    <row r="2936" spans="1:21" x14ac:dyDescent="0.3">
      <c r="A2936" s="114">
        <v>7879</v>
      </c>
      <c r="B2936" s="114" t="s">
        <v>351</v>
      </c>
      <c r="C2936" s="114" t="s">
        <v>352</v>
      </c>
      <c r="D2936" s="114" t="s">
        <v>8522</v>
      </c>
      <c r="E2936" s="114" t="s">
        <v>8484</v>
      </c>
      <c r="F2936" s="115">
        <v>45330</v>
      </c>
      <c r="G2936" s="114" t="s">
        <v>3765</v>
      </c>
      <c r="H2936" s="116">
        <v>6490536</v>
      </c>
      <c r="I2936" s="116">
        <v>4024131</v>
      </c>
      <c r="J2936" s="116">
        <v>4024131</v>
      </c>
      <c r="K2936" s="116">
        <v>0</v>
      </c>
      <c r="L2936" s="116">
        <v>0</v>
      </c>
      <c r="M2936" s="116">
        <v>0</v>
      </c>
      <c r="N2936" s="116">
        <v>0</v>
      </c>
      <c r="O2936" s="116">
        <v>0</v>
      </c>
      <c r="P2936" s="120">
        <v>0</v>
      </c>
      <c r="Q2936" s="27" t="str">
        <f>IF(G2936="01 Jan 1900","Unregistered","Registered")</f>
        <v>Registered</v>
      </c>
      <c r="R2936" s="121">
        <f>I2936/H2936</f>
        <v>0.6199997966269658</v>
      </c>
      <c r="T2936" s="117">
        <f t="shared" si="190"/>
        <v>0</v>
      </c>
      <c r="U2936" s="117">
        <f t="shared" si="191"/>
        <v>0</v>
      </c>
    </row>
    <row r="2937" spans="1:21" x14ac:dyDescent="0.3">
      <c r="A2937" s="114">
        <v>7880</v>
      </c>
      <c r="B2937" s="114" t="s">
        <v>351</v>
      </c>
      <c r="C2937" s="114" t="s">
        <v>352</v>
      </c>
      <c r="D2937" s="114" t="s">
        <v>8523</v>
      </c>
      <c r="E2937" s="114" t="s">
        <v>8524</v>
      </c>
      <c r="F2937" s="115">
        <v>45320</v>
      </c>
      <c r="G2937" s="114" t="s">
        <v>4065</v>
      </c>
      <c r="H2937" s="116">
        <v>6557070</v>
      </c>
      <c r="I2937" s="116">
        <v>4065384</v>
      </c>
      <c r="J2937" s="116">
        <v>4065384</v>
      </c>
      <c r="K2937" s="116">
        <v>0</v>
      </c>
      <c r="L2937" s="116">
        <v>0</v>
      </c>
      <c r="M2937" s="116">
        <v>0</v>
      </c>
      <c r="N2937" s="116">
        <v>0</v>
      </c>
      <c r="O2937" s="116">
        <v>0</v>
      </c>
      <c r="P2937" s="120">
        <v>0</v>
      </c>
      <c r="Q2937" s="27" t="str">
        <f>IF(G2937="01 Jan 1900","Unregistered","Registered")</f>
        <v>Registered</v>
      </c>
      <c r="R2937" s="121">
        <f>I2937/H2937</f>
        <v>0.6200000915042847</v>
      </c>
      <c r="T2937" s="117">
        <f t="shared" si="190"/>
        <v>0</v>
      </c>
      <c r="U2937" s="117">
        <f t="shared" si="191"/>
        <v>0</v>
      </c>
    </row>
    <row r="2938" spans="1:21" x14ac:dyDescent="0.3">
      <c r="A2938" s="114">
        <v>7881</v>
      </c>
      <c r="B2938" s="114" t="s">
        <v>351</v>
      </c>
      <c r="C2938" s="114" t="s">
        <v>352</v>
      </c>
      <c r="D2938" s="114" t="s">
        <v>8525</v>
      </c>
      <c r="E2938" s="114" t="s">
        <v>8526</v>
      </c>
      <c r="F2938" s="115">
        <v>45290</v>
      </c>
      <c r="G2938" s="114" t="s">
        <v>1527</v>
      </c>
      <c r="H2938" s="116">
        <v>9608400</v>
      </c>
      <c r="I2938" s="116">
        <v>5957208</v>
      </c>
      <c r="J2938" s="116">
        <v>5957208</v>
      </c>
      <c r="K2938" s="116">
        <v>0</v>
      </c>
      <c r="L2938" s="116">
        <v>0</v>
      </c>
      <c r="M2938" s="116">
        <v>0</v>
      </c>
      <c r="N2938" s="116">
        <v>0</v>
      </c>
      <c r="O2938" s="116">
        <v>0</v>
      </c>
      <c r="P2938" s="120">
        <v>0</v>
      </c>
      <c r="Q2938" s="27" t="str">
        <f>IF(G2938="01 Jan 1900","Unregistered","Registered")</f>
        <v>Registered</v>
      </c>
      <c r="R2938" s="121">
        <f>I2938/H2938</f>
        <v>0.62</v>
      </c>
      <c r="T2938" s="117">
        <f t="shared" si="190"/>
        <v>0</v>
      </c>
      <c r="U2938" s="117">
        <f t="shared" si="191"/>
        <v>0</v>
      </c>
    </row>
    <row r="2939" spans="1:21" x14ac:dyDescent="0.3">
      <c r="A2939" s="114">
        <v>7882</v>
      </c>
      <c r="B2939" s="114" t="s">
        <v>351</v>
      </c>
      <c r="C2939" s="114" t="s">
        <v>352</v>
      </c>
      <c r="D2939" s="114" t="s">
        <v>8527</v>
      </c>
      <c r="E2939" s="114" t="s">
        <v>8528</v>
      </c>
      <c r="F2939" s="115">
        <v>45370</v>
      </c>
      <c r="G2939" s="114" t="s">
        <v>3184</v>
      </c>
      <c r="H2939" s="116">
        <v>9327510</v>
      </c>
      <c r="I2939" s="116">
        <v>5783055</v>
      </c>
      <c r="J2939" s="116">
        <v>5783055</v>
      </c>
      <c r="K2939" s="116">
        <v>0</v>
      </c>
      <c r="L2939" s="116">
        <v>0</v>
      </c>
      <c r="M2939" s="116">
        <v>0</v>
      </c>
      <c r="N2939" s="116">
        <v>0</v>
      </c>
      <c r="O2939" s="116">
        <v>0</v>
      </c>
      <c r="P2939" s="120">
        <v>0</v>
      </c>
      <c r="Q2939" s="27" t="str">
        <f>IF(G2939="01 Jan 1900","Unregistered","Registered")</f>
        <v>Registered</v>
      </c>
      <c r="R2939" s="121">
        <f>I2939/H2939</f>
        <v>0.61999987134830192</v>
      </c>
      <c r="T2939" s="117">
        <f t="shared" si="190"/>
        <v>0</v>
      </c>
      <c r="U2939" s="117">
        <f t="shared" si="191"/>
        <v>0</v>
      </c>
    </row>
    <row r="2940" spans="1:21" x14ac:dyDescent="0.3">
      <c r="A2940" s="114">
        <v>7883</v>
      </c>
      <c r="B2940" s="114" t="s">
        <v>351</v>
      </c>
      <c r="C2940" s="114" t="s">
        <v>352</v>
      </c>
      <c r="D2940" s="114" t="s">
        <v>8529</v>
      </c>
      <c r="E2940" s="114" t="s">
        <v>8530</v>
      </c>
      <c r="F2940" s="115">
        <v>45291</v>
      </c>
      <c r="G2940" s="114" t="s">
        <v>3033</v>
      </c>
      <c r="H2940" s="116">
        <v>6557070</v>
      </c>
      <c r="I2940" s="116">
        <v>4065384</v>
      </c>
      <c r="J2940" s="116">
        <v>4065384</v>
      </c>
      <c r="K2940" s="116">
        <v>0</v>
      </c>
      <c r="L2940" s="116">
        <v>0</v>
      </c>
      <c r="M2940" s="116">
        <v>0</v>
      </c>
      <c r="N2940" s="116">
        <v>0</v>
      </c>
      <c r="O2940" s="116">
        <v>0</v>
      </c>
      <c r="P2940" s="120">
        <v>0</v>
      </c>
      <c r="Q2940" s="27" t="str">
        <f>IF(G2940="01 Jan 1900","Unregistered","Registered")</f>
        <v>Registered</v>
      </c>
      <c r="R2940" s="121">
        <f>I2940/H2940</f>
        <v>0.6200000915042847</v>
      </c>
      <c r="T2940" s="117">
        <f t="shared" si="190"/>
        <v>0</v>
      </c>
      <c r="U2940" s="117">
        <f t="shared" si="191"/>
        <v>0</v>
      </c>
    </row>
    <row r="2941" spans="1:21" x14ac:dyDescent="0.3">
      <c r="A2941" s="114">
        <v>7884</v>
      </c>
      <c r="B2941" s="114" t="s">
        <v>351</v>
      </c>
      <c r="C2941" s="114" t="s">
        <v>352</v>
      </c>
      <c r="D2941" s="114" t="s">
        <v>8531</v>
      </c>
      <c r="E2941" s="114" t="s">
        <v>8532</v>
      </c>
      <c r="F2941" s="115">
        <v>45632</v>
      </c>
      <c r="G2941" s="114" t="s">
        <v>2808</v>
      </c>
      <c r="H2941" s="116">
        <v>6400006</v>
      </c>
      <c r="I2941" s="116">
        <v>3968003</v>
      </c>
      <c r="J2941" s="116">
        <v>3968003</v>
      </c>
      <c r="K2941" s="116">
        <v>0</v>
      </c>
      <c r="L2941" s="116">
        <v>0</v>
      </c>
      <c r="M2941" s="116">
        <v>0</v>
      </c>
      <c r="N2941" s="116">
        <v>0</v>
      </c>
      <c r="O2941" s="116">
        <v>0</v>
      </c>
      <c r="P2941" s="120">
        <v>0</v>
      </c>
      <c r="Q2941" s="27" t="str">
        <f>IF(G2941="01 Jan 1900","Unregistered","Registered")</f>
        <v>Registered</v>
      </c>
      <c r="R2941" s="121">
        <f>I2941/H2941</f>
        <v>0.61999988750010548</v>
      </c>
      <c r="T2941" s="117">
        <f t="shared" si="190"/>
        <v>0</v>
      </c>
      <c r="U2941" s="117">
        <f t="shared" si="191"/>
        <v>0</v>
      </c>
    </row>
    <row r="2942" spans="1:21" x14ac:dyDescent="0.3">
      <c r="A2942" s="114">
        <v>7885</v>
      </c>
      <c r="B2942" s="114" t="s">
        <v>351</v>
      </c>
      <c r="C2942" s="114" t="s">
        <v>352</v>
      </c>
      <c r="D2942" s="114" t="s">
        <v>8533</v>
      </c>
      <c r="E2942" s="114" t="s">
        <v>8534</v>
      </c>
      <c r="F2942" s="115">
        <v>45420</v>
      </c>
      <c r="G2942" s="114" t="s">
        <v>5435</v>
      </c>
      <c r="H2942" s="116">
        <v>9514286</v>
      </c>
      <c r="I2942" s="116">
        <v>5898857</v>
      </c>
      <c r="J2942" s="116">
        <v>5898857</v>
      </c>
      <c r="K2942" s="116">
        <v>0</v>
      </c>
      <c r="L2942" s="116">
        <v>0</v>
      </c>
      <c r="M2942" s="116">
        <v>0</v>
      </c>
      <c r="N2942" s="116">
        <v>0</v>
      </c>
      <c r="O2942" s="116">
        <v>0</v>
      </c>
      <c r="P2942" s="120">
        <v>0</v>
      </c>
      <c r="Q2942" s="27" t="str">
        <f>IF(G2942="01 Jan 1900","Unregistered","Registered")</f>
        <v>Registered</v>
      </c>
      <c r="R2942" s="121">
        <f>I2942/H2942</f>
        <v>0.61999996636636734</v>
      </c>
      <c r="T2942" s="117">
        <f t="shared" si="190"/>
        <v>0</v>
      </c>
      <c r="U2942" s="117">
        <f t="shared" si="191"/>
        <v>0</v>
      </c>
    </row>
    <row r="2943" spans="1:21" x14ac:dyDescent="0.3">
      <c r="A2943" s="114">
        <v>7886</v>
      </c>
      <c r="B2943" s="114" t="s">
        <v>351</v>
      </c>
      <c r="C2943" s="114" t="s">
        <v>352</v>
      </c>
      <c r="D2943" s="114" t="s">
        <v>8535</v>
      </c>
      <c r="E2943" s="114" t="s">
        <v>8536</v>
      </c>
      <c r="F2943" s="115">
        <v>45356</v>
      </c>
      <c r="G2943" s="114" t="s">
        <v>5381</v>
      </c>
      <c r="H2943" s="116">
        <v>9605000</v>
      </c>
      <c r="I2943" s="116">
        <v>5955100</v>
      </c>
      <c r="J2943" s="116">
        <v>5955100</v>
      </c>
      <c r="K2943" s="116">
        <v>0</v>
      </c>
      <c r="L2943" s="116">
        <v>0</v>
      </c>
      <c r="M2943" s="116">
        <v>0</v>
      </c>
      <c r="N2943" s="116">
        <v>0</v>
      </c>
      <c r="O2943" s="116">
        <v>0</v>
      </c>
      <c r="P2943" s="120">
        <v>0</v>
      </c>
      <c r="Q2943" s="27" t="str">
        <f>IF(G2943="01 Jan 1900","Unregistered","Registered")</f>
        <v>Registered</v>
      </c>
      <c r="R2943" s="121">
        <f>I2943/H2943</f>
        <v>0.62</v>
      </c>
      <c r="T2943" s="117">
        <f t="shared" si="190"/>
        <v>0</v>
      </c>
      <c r="U2943" s="117">
        <f t="shared" si="191"/>
        <v>0</v>
      </c>
    </row>
    <row r="2944" spans="1:21" x14ac:dyDescent="0.3">
      <c r="A2944" s="114">
        <v>7887</v>
      </c>
      <c r="B2944" s="114" t="s">
        <v>351</v>
      </c>
      <c r="C2944" s="114" t="s">
        <v>352</v>
      </c>
      <c r="D2944" s="114" t="s">
        <v>8537</v>
      </c>
      <c r="E2944" s="114" t="s">
        <v>8538</v>
      </c>
      <c r="F2944" s="115">
        <v>45382</v>
      </c>
      <c r="G2944" s="114" t="s">
        <v>5737</v>
      </c>
      <c r="H2944" s="116">
        <v>6422175</v>
      </c>
      <c r="I2944" s="116">
        <v>3981749</v>
      </c>
      <c r="J2944" s="116">
        <v>3981749</v>
      </c>
      <c r="K2944" s="116">
        <v>0</v>
      </c>
      <c r="L2944" s="116">
        <v>0</v>
      </c>
      <c r="M2944" s="116">
        <v>0</v>
      </c>
      <c r="N2944" s="116">
        <v>0</v>
      </c>
      <c r="O2944" s="116">
        <v>0</v>
      </c>
      <c r="P2944" s="120">
        <v>0</v>
      </c>
      <c r="Q2944" s="27" t="str">
        <f>IF(G2944="01 Jan 1900","Unregistered","Registered")</f>
        <v>Registered</v>
      </c>
      <c r="R2944" s="121">
        <f>I2944/H2944</f>
        <v>0.62000007785524369</v>
      </c>
      <c r="T2944" s="117">
        <f t="shared" si="190"/>
        <v>0</v>
      </c>
      <c r="U2944" s="117">
        <f t="shared" si="191"/>
        <v>0</v>
      </c>
    </row>
    <row r="2945" spans="1:21" x14ac:dyDescent="0.3">
      <c r="A2945" s="114">
        <v>7888</v>
      </c>
      <c r="B2945" s="114" t="s">
        <v>351</v>
      </c>
      <c r="C2945" s="114" t="s">
        <v>352</v>
      </c>
      <c r="D2945" s="114" t="s">
        <v>8539</v>
      </c>
      <c r="E2945" s="114" t="s">
        <v>8540</v>
      </c>
      <c r="F2945" s="115">
        <v>45580</v>
      </c>
      <c r="G2945" s="114" t="s">
        <v>2577</v>
      </c>
      <c r="H2945" s="116">
        <v>6551205</v>
      </c>
      <c r="I2945" s="116">
        <v>4716867</v>
      </c>
      <c r="J2945" s="116">
        <v>4716867</v>
      </c>
      <c r="K2945" s="116">
        <v>0</v>
      </c>
      <c r="L2945" s="116">
        <v>0</v>
      </c>
      <c r="M2945" s="116">
        <v>0</v>
      </c>
      <c r="N2945" s="116">
        <v>0</v>
      </c>
      <c r="O2945" s="116">
        <v>0</v>
      </c>
      <c r="P2945" s="120">
        <v>0</v>
      </c>
      <c r="Q2945" s="27" t="str">
        <f>IF(G2945="01 Jan 1900","Unregistered","Registered")</f>
        <v>Registered</v>
      </c>
      <c r="R2945" s="121">
        <f>I2945/H2945</f>
        <v>0.71999990841379558</v>
      </c>
      <c r="T2945" s="117">
        <f t="shared" si="190"/>
        <v>0</v>
      </c>
      <c r="U2945" s="117">
        <f t="shared" si="191"/>
        <v>0</v>
      </c>
    </row>
    <row r="2946" spans="1:21" x14ac:dyDescent="0.3">
      <c r="A2946" s="114">
        <v>7889</v>
      </c>
      <c r="B2946" s="114" t="s">
        <v>351</v>
      </c>
      <c r="C2946" s="114" t="s">
        <v>352</v>
      </c>
      <c r="D2946" s="114" t="s">
        <v>8541</v>
      </c>
      <c r="E2946" s="114" t="s">
        <v>8542</v>
      </c>
      <c r="F2946" s="115">
        <v>45765</v>
      </c>
      <c r="G2946" s="114" t="s">
        <v>3885</v>
      </c>
      <c r="H2946" s="116">
        <v>6656775</v>
      </c>
      <c r="I2946" s="116">
        <v>4792879</v>
      </c>
      <c r="J2946" s="116">
        <v>4792879</v>
      </c>
      <c r="K2946" s="116">
        <v>0</v>
      </c>
      <c r="L2946" s="116">
        <v>0</v>
      </c>
      <c r="M2946" s="116">
        <v>0</v>
      </c>
      <c r="N2946" s="116">
        <v>0</v>
      </c>
      <c r="O2946" s="116">
        <v>0</v>
      </c>
      <c r="P2946" s="120">
        <v>0</v>
      </c>
      <c r="Q2946" s="27" t="str">
        <f>IF(G2946="01 Jan 1900","Unregistered","Registered")</f>
        <v>Registered</v>
      </c>
      <c r="R2946" s="121">
        <f>I2946/H2946</f>
        <v>0.72000015022289321</v>
      </c>
      <c r="T2946" s="117">
        <f t="shared" si="190"/>
        <v>0</v>
      </c>
      <c r="U2946" s="117">
        <f t="shared" si="191"/>
        <v>0</v>
      </c>
    </row>
    <row r="2947" spans="1:21" x14ac:dyDescent="0.3">
      <c r="A2947" s="114">
        <v>7890</v>
      </c>
      <c r="B2947" s="114" t="s">
        <v>351</v>
      </c>
      <c r="C2947" s="114" t="s">
        <v>352</v>
      </c>
      <c r="D2947" s="114" t="s">
        <v>8543</v>
      </c>
      <c r="E2947" s="114" t="s">
        <v>8544</v>
      </c>
      <c r="F2947" s="115">
        <v>45400</v>
      </c>
      <c r="G2947" s="114" t="s">
        <v>8545</v>
      </c>
      <c r="H2947" s="116">
        <v>9429450</v>
      </c>
      <c r="I2947" s="116">
        <v>6789206</v>
      </c>
      <c r="J2947" s="116">
        <v>6789206</v>
      </c>
      <c r="K2947" s="116">
        <v>0</v>
      </c>
      <c r="L2947" s="116">
        <v>0</v>
      </c>
      <c r="M2947" s="116">
        <v>0</v>
      </c>
      <c r="N2947" s="116">
        <v>0</v>
      </c>
      <c r="O2947" s="116">
        <v>0</v>
      </c>
      <c r="P2947" s="120">
        <v>0</v>
      </c>
      <c r="Q2947" s="27" t="str">
        <f>IF(G2947="01 Jan 1900","Unregistered","Registered")</f>
        <v>Registered</v>
      </c>
      <c r="R2947" s="121">
        <f>I2947/H2947</f>
        <v>0.72000021210144816</v>
      </c>
      <c r="T2947" s="117">
        <f t="shared" si="190"/>
        <v>0</v>
      </c>
      <c r="U2947" s="117">
        <f t="shared" si="191"/>
        <v>0</v>
      </c>
    </row>
    <row r="2948" spans="1:21" x14ac:dyDescent="0.3">
      <c r="A2948" s="114">
        <v>7891</v>
      </c>
      <c r="B2948" s="114" t="s">
        <v>351</v>
      </c>
      <c r="C2948" s="114" t="s">
        <v>352</v>
      </c>
      <c r="D2948" s="114" t="s">
        <v>8546</v>
      </c>
      <c r="E2948" s="114" t="s">
        <v>8547</v>
      </c>
      <c r="F2948" s="115">
        <v>45565</v>
      </c>
      <c r="G2948" s="114" t="s">
        <v>6090</v>
      </c>
      <c r="H2948" s="116">
        <v>6521880</v>
      </c>
      <c r="I2948" s="116">
        <v>4695753</v>
      </c>
      <c r="J2948" s="116">
        <v>4695753</v>
      </c>
      <c r="K2948" s="116">
        <v>0</v>
      </c>
      <c r="L2948" s="116">
        <v>0</v>
      </c>
      <c r="M2948" s="116">
        <v>0</v>
      </c>
      <c r="N2948" s="116">
        <v>0</v>
      </c>
      <c r="O2948" s="116">
        <v>0</v>
      </c>
      <c r="P2948" s="120">
        <v>0</v>
      </c>
      <c r="Q2948" s="27" t="str">
        <f>IF(G2948="01 Jan 1900","Unregistered","Registered")</f>
        <v>Registered</v>
      </c>
      <c r="R2948" s="121">
        <f>I2948/H2948</f>
        <v>0.71999990800198721</v>
      </c>
      <c r="T2948" s="117">
        <f t="shared" si="190"/>
        <v>0</v>
      </c>
      <c r="U2948" s="117">
        <f t="shared" si="191"/>
        <v>0</v>
      </c>
    </row>
    <row r="2949" spans="1:21" x14ac:dyDescent="0.3">
      <c r="A2949" s="114">
        <v>7892</v>
      </c>
      <c r="B2949" s="114" t="s">
        <v>351</v>
      </c>
      <c r="C2949" s="114" t="s">
        <v>352</v>
      </c>
      <c r="D2949" s="114" t="s">
        <v>8548</v>
      </c>
      <c r="E2949" s="114" t="s">
        <v>8549</v>
      </c>
      <c r="F2949" s="115">
        <v>45408</v>
      </c>
      <c r="G2949" s="114" t="s">
        <v>4881</v>
      </c>
      <c r="H2949" s="116">
        <v>6252620</v>
      </c>
      <c r="I2949" s="116">
        <v>4501887</v>
      </c>
      <c r="J2949" s="116">
        <v>4501887</v>
      </c>
      <c r="K2949" s="116">
        <v>0</v>
      </c>
      <c r="L2949" s="116">
        <v>0</v>
      </c>
      <c r="M2949" s="116">
        <v>0</v>
      </c>
      <c r="N2949" s="116">
        <v>0</v>
      </c>
      <c r="O2949" s="116">
        <v>0</v>
      </c>
      <c r="P2949" s="120">
        <v>0</v>
      </c>
      <c r="Q2949" s="27" t="str">
        <f>IF(G2949="01 Jan 1900","Unregistered","Registered")</f>
        <v>Registered</v>
      </c>
      <c r="R2949" s="121">
        <f>I2949/H2949</f>
        <v>0.72000009595977366</v>
      </c>
      <c r="T2949" s="117">
        <f t="shared" si="190"/>
        <v>0</v>
      </c>
      <c r="U2949" s="117">
        <f t="shared" si="191"/>
        <v>0</v>
      </c>
    </row>
    <row r="2950" spans="1:21" x14ac:dyDescent="0.3">
      <c r="A2950" s="114">
        <v>7893</v>
      </c>
      <c r="B2950" s="114" t="s">
        <v>351</v>
      </c>
      <c r="C2950" s="114" t="s">
        <v>352</v>
      </c>
      <c r="D2950" s="114" t="s">
        <v>8550</v>
      </c>
      <c r="E2950" s="114" t="s">
        <v>8551</v>
      </c>
      <c r="F2950" s="115">
        <v>45432</v>
      </c>
      <c r="G2950" s="114" t="s">
        <v>3437</v>
      </c>
      <c r="H2950" s="116">
        <v>6496396</v>
      </c>
      <c r="I2950" s="116">
        <v>4352586</v>
      </c>
      <c r="J2950" s="116">
        <v>4352586</v>
      </c>
      <c r="K2950" s="116">
        <v>0</v>
      </c>
      <c r="L2950" s="116">
        <v>0</v>
      </c>
      <c r="M2950" s="116">
        <v>0</v>
      </c>
      <c r="N2950" s="116">
        <v>0</v>
      </c>
      <c r="O2950" s="116">
        <v>0</v>
      </c>
      <c r="P2950" s="120">
        <v>0</v>
      </c>
      <c r="Q2950" s="27" t="str">
        <f>IF(G2950="01 Jan 1900","Unregistered","Registered")</f>
        <v>Registered</v>
      </c>
      <c r="R2950" s="121">
        <f>I2950/H2950</f>
        <v>0.67000010467342197</v>
      </c>
      <c r="T2950" s="117">
        <f t="shared" si="190"/>
        <v>0</v>
      </c>
      <c r="U2950" s="117">
        <f t="shared" si="191"/>
        <v>0</v>
      </c>
    </row>
    <row r="2951" spans="1:21" x14ac:dyDescent="0.3">
      <c r="A2951" s="114">
        <v>7894</v>
      </c>
      <c r="B2951" s="114" t="s">
        <v>351</v>
      </c>
      <c r="C2951" s="114" t="s">
        <v>352</v>
      </c>
      <c r="D2951" s="114" t="s">
        <v>8552</v>
      </c>
      <c r="E2951" s="114" t="s">
        <v>8553</v>
      </c>
      <c r="F2951" s="115">
        <v>45432</v>
      </c>
      <c r="G2951" s="114" t="s">
        <v>8554</v>
      </c>
      <c r="H2951" s="116">
        <v>6496396</v>
      </c>
      <c r="I2951" s="116">
        <v>4352586</v>
      </c>
      <c r="J2951" s="116">
        <v>4352586</v>
      </c>
      <c r="K2951" s="116">
        <v>0</v>
      </c>
      <c r="L2951" s="116">
        <v>0</v>
      </c>
      <c r="M2951" s="116">
        <v>0</v>
      </c>
      <c r="N2951" s="116">
        <v>0</v>
      </c>
      <c r="O2951" s="116">
        <v>0</v>
      </c>
      <c r="P2951" s="120">
        <v>0</v>
      </c>
      <c r="Q2951" s="27" t="str">
        <f>IF(G2951="01 Jan 1900","Unregistered","Registered")</f>
        <v>Registered</v>
      </c>
      <c r="R2951" s="121">
        <f>I2951/H2951</f>
        <v>0.67000010467342197</v>
      </c>
      <c r="T2951" s="117">
        <f t="shared" si="190"/>
        <v>0</v>
      </c>
      <c r="U2951" s="117">
        <f t="shared" si="191"/>
        <v>0</v>
      </c>
    </row>
    <row r="2952" spans="1:21" x14ac:dyDescent="0.3">
      <c r="A2952" s="114">
        <v>7895</v>
      </c>
      <c r="B2952" s="114" t="s">
        <v>351</v>
      </c>
      <c r="C2952" s="114" t="s">
        <v>352</v>
      </c>
      <c r="D2952" s="114" t="s">
        <v>8555</v>
      </c>
      <c r="E2952" s="114" t="s">
        <v>8556</v>
      </c>
      <c r="F2952" s="115">
        <v>45432</v>
      </c>
      <c r="G2952" s="114" t="s">
        <v>4881</v>
      </c>
      <c r="H2952" s="116">
        <v>9608400</v>
      </c>
      <c r="I2952" s="116">
        <v>6437628</v>
      </c>
      <c r="J2952" s="116">
        <v>6437628</v>
      </c>
      <c r="K2952" s="116">
        <v>0</v>
      </c>
      <c r="L2952" s="116">
        <v>0</v>
      </c>
      <c r="M2952" s="116">
        <v>0</v>
      </c>
      <c r="N2952" s="116">
        <v>0</v>
      </c>
      <c r="O2952" s="116">
        <v>0</v>
      </c>
      <c r="P2952" s="120">
        <v>0</v>
      </c>
      <c r="Q2952" s="27" t="str">
        <f>IF(G2952="01 Jan 1900","Unregistered","Registered")</f>
        <v>Registered</v>
      </c>
      <c r="R2952" s="121">
        <f>I2952/H2952</f>
        <v>0.67</v>
      </c>
      <c r="T2952" s="117">
        <f t="shared" si="190"/>
        <v>0</v>
      </c>
      <c r="U2952" s="117">
        <f t="shared" si="191"/>
        <v>0</v>
      </c>
    </row>
    <row r="2953" spans="1:21" x14ac:dyDescent="0.3">
      <c r="A2953" s="114">
        <v>7896</v>
      </c>
      <c r="B2953" s="114" t="s">
        <v>351</v>
      </c>
      <c r="C2953" s="114" t="s">
        <v>352</v>
      </c>
      <c r="D2953" s="114" t="s">
        <v>8557</v>
      </c>
      <c r="E2953" s="114" t="s">
        <v>8558</v>
      </c>
      <c r="F2953" s="115">
        <v>45420</v>
      </c>
      <c r="G2953" s="114" t="s">
        <v>2944</v>
      </c>
      <c r="H2953" s="116">
        <v>9246381</v>
      </c>
      <c r="I2953" s="116">
        <v>6195074</v>
      </c>
      <c r="J2953" s="116">
        <v>6195074</v>
      </c>
      <c r="K2953" s="116">
        <v>0</v>
      </c>
      <c r="L2953" s="116">
        <v>0</v>
      </c>
      <c r="M2953" s="116">
        <v>0</v>
      </c>
      <c r="N2953" s="116">
        <v>0</v>
      </c>
      <c r="O2953" s="116">
        <v>0</v>
      </c>
      <c r="P2953" s="120">
        <v>0</v>
      </c>
      <c r="Q2953" s="27" t="str">
        <f>IF(G2953="01 Jan 1900","Unregistered","Registered")</f>
        <v>Registered</v>
      </c>
      <c r="R2953" s="121">
        <f>I2953/H2953</f>
        <v>0.66999986264896505</v>
      </c>
      <c r="T2953" s="117">
        <f t="shared" si="190"/>
        <v>0</v>
      </c>
      <c r="U2953" s="117">
        <f t="shared" si="191"/>
        <v>0</v>
      </c>
    </row>
    <row r="2954" spans="1:21" x14ac:dyDescent="0.3">
      <c r="A2954" s="114">
        <v>7897</v>
      </c>
      <c r="B2954" s="114" t="s">
        <v>351</v>
      </c>
      <c r="C2954" s="114" t="s">
        <v>352</v>
      </c>
      <c r="D2954" s="114" t="s">
        <v>8559</v>
      </c>
      <c r="E2954" s="114" t="s">
        <v>8560</v>
      </c>
      <c r="F2954" s="115">
        <v>45390</v>
      </c>
      <c r="G2954" s="114" t="s">
        <v>5737</v>
      </c>
      <c r="H2954" s="116">
        <v>9565370</v>
      </c>
      <c r="I2954" s="116">
        <v>6408799</v>
      </c>
      <c r="J2954" s="116">
        <v>6408799</v>
      </c>
      <c r="K2954" s="116">
        <v>0</v>
      </c>
      <c r="L2954" s="116">
        <v>0</v>
      </c>
      <c r="M2954" s="116">
        <v>0</v>
      </c>
      <c r="N2954" s="116">
        <v>0</v>
      </c>
      <c r="O2954" s="116">
        <v>0</v>
      </c>
      <c r="P2954" s="120">
        <v>0</v>
      </c>
      <c r="Q2954" s="27" t="str">
        <f>IF(G2954="01 Jan 1900","Unregistered","Registered")</f>
        <v>Registered</v>
      </c>
      <c r="R2954" s="121">
        <f>I2954/H2954</f>
        <v>0.67000011499816525</v>
      </c>
      <c r="T2954" s="117">
        <f t="shared" si="190"/>
        <v>0</v>
      </c>
      <c r="U2954" s="117">
        <f t="shared" si="191"/>
        <v>0</v>
      </c>
    </row>
    <row r="2955" spans="1:21" x14ac:dyDescent="0.3">
      <c r="A2955" s="114">
        <v>7898</v>
      </c>
      <c r="B2955" s="114" t="s">
        <v>351</v>
      </c>
      <c r="C2955" s="114" t="s">
        <v>352</v>
      </c>
      <c r="D2955" s="114" t="s">
        <v>8561</v>
      </c>
      <c r="E2955" s="114" t="s">
        <v>8562</v>
      </c>
      <c r="F2955" s="115">
        <v>45362</v>
      </c>
      <c r="G2955" s="114" t="s">
        <v>2154</v>
      </c>
      <c r="H2955" s="116">
        <v>9478721</v>
      </c>
      <c r="I2955" s="116">
        <v>6350743</v>
      </c>
      <c r="J2955" s="116">
        <v>6350743</v>
      </c>
      <c r="K2955" s="116">
        <v>0</v>
      </c>
      <c r="L2955" s="116">
        <v>0</v>
      </c>
      <c r="M2955" s="116">
        <v>0</v>
      </c>
      <c r="N2955" s="116">
        <v>0</v>
      </c>
      <c r="O2955" s="116">
        <v>0</v>
      </c>
      <c r="P2955" s="120">
        <v>0</v>
      </c>
      <c r="Q2955" s="27" t="str">
        <f>IF(G2955="01 Jan 1900","Unregistered","Registered")</f>
        <v>Registered</v>
      </c>
      <c r="R2955" s="121">
        <f>I2955/H2955</f>
        <v>0.6699999926150374</v>
      </c>
      <c r="T2955" s="117">
        <f t="shared" si="190"/>
        <v>0</v>
      </c>
      <c r="U2955" s="117">
        <f t="shared" si="191"/>
        <v>0</v>
      </c>
    </row>
    <row r="2956" spans="1:21" x14ac:dyDescent="0.3">
      <c r="A2956" s="114">
        <v>7899</v>
      </c>
      <c r="B2956" s="114" t="s">
        <v>351</v>
      </c>
      <c r="C2956" s="114" t="s">
        <v>352</v>
      </c>
      <c r="D2956" s="114" t="s">
        <v>8563</v>
      </c>
      <c r="E2956" s="114" t="s">
        <v>8564</v>
      </c>
      <c r="F2956" s="115">
        <v>45338</v>
      </c>
      <c r="G2956" s="114" t="s">
        <v>7263</v>
      </c>
      <c r="H2956" s="116">
        <v>6510150</v>
      </c>
      <c r="I2956" s="116">
        <v>4361802</v>
      </c>
      <c r="J2956" s="116">
        <v>4361802</v>
      </c>
      <c r="K2956" s="116">
        <v>0</v>
      </c>
      <c r="L2956" s="116">
        <v>0</v>
      </c>
      <c r="M2956" s="116">
        <v>0</v>
      </c>
      <c r="N2956" s="116">
        <v>0</v>
      </c>
      <c r="O2956" s="116">
        <v>0</v>
      </c>
      <c r="P2956" s="120">
        <v>0</v>
      </c>
      <c r="Q2956" s="27" t="str">
        <f>IF(G2956="01 Jan 1900","Unregistered","Registered")</f>
        <v>Registered</v>
      </c>
      <c r="R2956" s="121">
        <f>I2956/H2956</f>
        <v>0.67000023040943757</v>
      </c>
      <c r="T2956" s="117">
        <f t="shared" si="190"/>
        <v>0</v>
      </c>
      <c r="U2956" s="117">
        <f t="shared" si="191"/>
        <v>0</v>
      </c>
    </row>
    <row r="2957" spans="1:21" x14ac:dyDescent="0.3">
      <c r="A2957" s="114">
        <v>7900</v>
      </c>
      <c r="B2957" s="114" t="s">
        <v>351</v>
      </c>
      <c r="C2957" s="114" t="s">
        <v>352</v>
      </c>
      <c r="D2957" s="114" t="s">
        <v>8565</v>
      </c>
      <c r="E2957" s="114" t="s">
        <v>8566</v>
      </c>
      <c r="F2957" s="115">
        <v>45355</v>
      </c>
      <c r="G2957" s="114" t="s">
        <v>5014</v>
      </c>
      <c r="H2957" s="116">
        <v>9636728</v>
      </c>
      <c r="I2957" s="116">
        <v>6456608</v>
      </c>
      <c r="J2957" s="116">
        <v>6456608</v>
      </c>
      <c r="K2957" s="116">
        <v>0</v>
      </c>
      <c r="L2957" s="116">
        <v>0</v>
      </c>
      <c r="M2957" s="116">
        <v>0</v>
      </c>
      <c r="N2957" s="116">
        <v>0</v>
      </c>
      <c r="O2957" s="116">
        <v>0</v>
      </c>
      <c r="P2957" s="120">
        <v>0</v>
      </c>
      <c r="Q2957" s="27" t="str">
        <f>IF(G2957="01 Jan 1900","Unregistered","Registered")</f>
        <v>Registered</v>
      </c>
      <c r="R2957" s="121">
        <f>I2957/H2957</f>
        <v>0.67000002490471866</v>
      </c>
      <c r="T2957" s="117">
        <f t="shared" si="190"/>
        <v>0</v>
      </c>
      <c r="U2957" s="117">
        <f t="shared" si="191"/>
        <v>0</v>
      </c>
    </row>
    <row r="2958" spans="1:21" x14ac:dyDescent="0.3">
      <c r="A2958" s="114">
        <v>7901</v>
      </c>
      <c r="B2958" s="114" t="s">
        <v>351</v>
      </c>
      <c r="C2958" s="114" t="s">
        <v>352</v>
      </c>
      <c r="D2958" s="114" t="s">
        <v>8567</v>
      </c>
      <c r="E2958" s="114" t="s">
        <v>8568</v>
      </c>
      <c r="F2958" s="115">
        <v>45322</v>
      </c>
      <c r="G2958" s="114" t="s">
        <v>4282</v>
      </c>
      <c r="H2958" s="116">
        <v>6557070</v>
      </c>
      <c r="I2958" s="116">
        <v>4393238</v>
      </c>
      <c r="J2958" s="116">
        <v>4393238</v>
      </c>
      <c r="K2958" s="116">
        <v>0</v>
      </c>
      <c r="L2958" s="116">
        <v>0</v>
      </c>
      <c r="M2958" s="116">
        <v>0</v>
      </c>
      <c r="N2958" s="116">
        <v>159864</v>
      </c>
      <c r="O2958" s="116">
        <v>0</v>
      </c>
      <c r="P2958" s="120">
        <v>0</v>
      </c>
      <c r="Q2958" s="27" t="str">
        <f>IF(G2958="01 Jan 1900","Unregistered","Registered")</f>
        <v>Registered</v>
      </c>
      <c r="R2958" s="121">
        <f>I2958/H2958</f>
        <v>0.67000016775785531</v>
      </c>
      <c r="T2958" s="117">
        <f t="shared" si="190"/>
        <v>159864</v>
      </c>
      <c r="U2958" s="117">
        <f t="shared" si="191"/>
        <v>-159864</v>
      </c>
    </row>
    <row r="2959" spans="1:21" x14ac:dyDescent="0.3">
      <c r="A2959" s="114">
        <v>10212</v>
      </c>
      <c r="B2959" s="114" t="s">
        <v>351</v>
      </c>
      <c r="C2959" s="114" t="s">
        <v>352</v>
      </c>
      <c r="D2959" s="114" t="s">
        <v>9621</v>
      </c>
      <c r="E2959" s="114" t="s">
        <v>9622</v>
      </c>
      <c r="F2959" s="115">
        <v>46081</v>
      </c>
      <c r="G2959" s="114" t="s">
        <v>9623</v>
      </c>
      <c r="H2959" s="116">
        <v>7074363</v>
      </c>
      <c r="I2959" s="116">
        <v>0</v>
      </c>
      <c r="J2959" s="116">
        <v>100000</v>
      </c>
      <c r="K2959" s="116">
        <v>-100000</v>
      </c>
      <c r="L2959" s="116">
        <v>0</v>
      </c>
      <c r="M2959" s="116">
        <v>0</v>
      </c>
      <c r="N2959" s="116">
        <v>0</v>
      </c>
      <c r="O2959" s="116">
        <v>0</v>
      </c>
      <c r="P2959" s="120">
        <v>0</v>
      </c>
      <c r="Q2959" s="27" t="str">
        <f>IF(G2959="01 Jan 1900","Unregistered","Registered")</f>
        <v>Registered</v>
      </c>
      <c r="R2959" s="121">
        <f>I2959/H2959</f>
        <v>0</v>
      </c>
      <c r="T2959" s="117">
        <f t="shared" si="190"/>
        <v>0</v>
      </c>
      <c r="U2959" s="117">
        <f t="shared" si="191"/>
        <v>-100000</v>
      </c>
    </row>
    <row r="2960" spans="1:21" x14ac:dyDescent="0.3">
      <c r="A2960" s="114">
        <v>10213</v>
      </c>
      <c r="B2960" s="114" t="s">
        <v>351</v>
      </c>
      <c r="C2960" s="114" t="s">
        <v>352</v>
      </c>
      <c r="D2960" s="114" t="s">
        <v>9624</v>
      </c>
      <c r="E2960" s="114" t="s">
        <v>8636</v>
      </c>
      <c r="F2960" s="115">
        <v>46108</v>
      </c>
      <c r="G2960" s="114" t="s">
        <v>9607</v>
      </c>
      <c r="H2960" s="116">
        <v>10136448</v>
      </c>
      <c r="I2960" s="116">
        <v>0</v>
      </c>
      <c r="J2960" s="116">
        <v>100000</v>
      </c>
      <c r="K2960" s="116">
        <v>-100000</v>
      </c>
      <c r="L2960" s="116">
        <v>0</v>
      </c>
      <c r="M2960" s="116">
        <v>0</v>
      </c>
      <c r="N2960" s="116">
        <v>0</v>
      </c>
      <c r="O2960" s="116">
        <v>0</v>
      </c>
      <c r="P2960" s="120">
        <v>0</v>
      </c>
      <c r="Q2960" s="27" t="str">
        <f>IF(G2960="01 Jan 1900","Unregistered","Registered")</f>
        <v>Registered</v>
      </c>
      <c r="R2960" s="121">
        <f>I2960/H2960</f>
        <v>0</v>
      </c>
      <c r="T2960" s="117">
        <f t="shared" si="190"/>
        <v>0</v>
      </c>
      <c r="U2960" s="117">
        <f t="shared" si="191"/>
        <v>-100000</v>
      </c>
    </row>
    <row r="2961" spans="1:21" x14ac:dyDescent="0.3">
      <c r="A2961" s="114">
        <v>10228</v>
      </c>
      <c r="B2961" s="114" t="s">
        <v>351</v>
      </c>
      <c r="C2961" s="114" t="s">
        <v>352</v>
      </c>
      <c r="D2961" s="114" t="s">
        <v>9655</v>
      </c>
      <c r="E2961" s="114" t="s">
        <v>9656</v>
      </c>
      <c r="F2961" s="115">
        <v>46078</v>
      </c>
      <c r="G2961" s="114" t="s">
        <v>1464</v>
      </c>
      <c r="H2961" s="116">
        <v>10202682</v>
      </c>
      <c r="I2961" s="116">
        <v>6325661</v>
      </c>
      <c r="J2961" s="116">
        <v>6427687</v>
      </c>
      <c r="K2961" s="116">
        <v>-102026</v>
      </c>
      <c r="L2961" s="116">
        <v>0</v>
      </c>
      <c r="M2961" s="116">
        <v>0</v>
      </c>
      <c r="N2961" s="116">
        <v>0</v>
      </c>
      <c r="O2961" s="116">
        <v>0</v>
      </c>
      <c r="P2961" s="120">
        <v>0</v>
      </c>
      <c r="Q2961" s="27" t="str">
        <f>IF(G2961="01 Jan 1900","Unregistered","Registered")</f>
        <v>Registered</v>
      </c>
      <c r="R2961" s="121">
        <f>I2961/H2961</f>
        <v>0.61999981965526318</v>
      </c>
      <c r="T2961" s="117">
        <f t="shared" si="190"/>
        <v>0</v>
      </c>
      <c r="U2961" s="117">
        <f t="shared" si="191"/>
        <v>-102026</v>
      </c>
    </row>
    <row r="2962" spans="1:21" x14ac:dyDescent="0.3">
      <c r="A2962" s="114">
        <v>10336</v>
      </c>
      <c r="B2962" s="114" t="s">
        <v>351</v>
      </c>
      <c r="C2962" s="114" t="s">
        <v>352</v>
      </c>
      <c r="D2962" s="114" t="s">
        <v>9831</v>
      </c>
      <c r="E2962" s="114" t="s">
        <v>9832</v>
      </c>
      <c r="F2962" s="115">
        <v>45394</v>
      </c>
      <c r="G2962" s="114" t="s">
        <v>6053</v>
      </c>
      <c r="H2962" s="116">
        <v>9429450</v>
      </c>
      <c r="I2962" s="116">
        <v>5846260</v>
      </c>
      <c r="J2962" s="116">
        <v>6125596</v>
      </c>
      <c r="K2962" s="116">
        <v>-279336</v>
      </c>
      <c r="L2962" s="116">
        <v>0</v>
      </c>
      <c r="M2962" s="116">
        <v>0</v>
      </c>
      <c r="N2962" s="116">
        <v>0</v>
      </c>
      <c r="O2962" s="116">
        <v>0</v>
      </c>
      <c r="P2962" s="120">
        <v>0</v>
      </c>
      <c r="Q2962" s="27" t="str">
        <f>IF(G2962="01 Jan 1900","Unregistered","Registered")</f>
        <v>Registered</v>
      </c>
      <c r="R2962" s="121">
        <f>I2962/H2962</f>
        <v>0.62000010605072409</v>
      </c>
      <c r="T2962" s="117">
        <f t="shared" si="190"/>
        <v>0</v>
      </c>
      <c r="U2962" s="117">
        <f t="shared" si="191"/>
        <v>-279336</v>
      </c>
    </row>
    <row r="2963" spans="1:21" x14ac:dyDescent="0.3">
      <c r="A2963" s="114">
        <v>10346</v>
      </c>
      <c r="B2963" s="114" t="s">
        <v>351</v>
      </c>
      <c r="C2963" s="114" t="s">
        <v>352</v>
      </c>
      <c r="D2963" s="114" t="s">
        <v>9852</v>
      </c>
      <c r="E2963" s="114" t="s">
        <v>9853</v>
      </c>
      <c r="F2963" s="115">
        <v>45322</v>
      </c>
      <c r="G2963" s="114" t="s">
        <v>2462</v>
      </c>
      <c r="H2963" s="116">
        <v>6334200</v>
      </c>
      <c r="I2963" s="116">
        <v>4243914</v>
      </c>
      <c r="J2963" s="116">
        <v>4560624</v>
      </c>
      <c r="K2963" s="116">
        <v>-316710</v>
      </c>
      <c r="L2963" s="116">
        <v>0</v>
      </c>
      <c r="M2963" s="116">
        <v>0</v>
      </c>
      <c r="N2963" s="116">
        <v>0</v>
      </c>
      <c r="O2963" s="116">
        <v>0</v>
      </c>
      <c r="P2963" s="120">
        <v>0</v>
      </c>
      <c r="Q2963" s="27" t="str">
        <f>IF(G2963="01 Jan 1900","Unregistered","Registered")</f>
        <v>Registered</v>
      </c>
      <c r="R2963" s="121">
        <f>I2963/H2963</f>
        <v>0.67</v>
      </c>
      <c r="T2963" s="117">
        <f t="shared" si="190"/>
        <v>0</v>
      </c>
      <c r="U2963" s="117">
        <f t="shared" si="191"/>
        <v>-316710</v>
      </c>
    </row>
    <row r="2964" spans="1:21" x14ac:dyDescent="0.3">
      <c r="A2964" s="114">
        <v>10362</v>
      </c>
      <c r="B2964" s="114" t="s">
        <v>351</v>
      </c>
      <c r="C2964" s="114" t="s">
        <v>352</v>
      </c>
      <c r="D2964" s="114" t="s">
        <v>9882</v>
      </c>
      <c r="E2964" s="114" t="s">
        <v>8613</v>
      </c>
      <c r="F2964" s="115">
        <v>45260</v>
      </c>
      <c r="G2964" s="114" t="s">
        <v>5027</v>
      </c>
      <c r="H2964" s="116">
        <v>9350000</v>
      </c>
      <c r="I2964" s="116">
        <v>5797000</v>
      </c>
      <c r="J2964" s="116">
        <v>6191750</v>
      </c>
      <c r="K2964" s="116">
        <v>-394750</v>
      </c>
      <c r="L2964" s="116">
        <v>0</v>
      </c>
      <c r="M2964" s="116">
        <v>0</v>
      </c>
      <c r="N2964" s="116">
        <v>0</v>
      </c>
      <c r="O2964" s="116">
        <v>0</v>
      </c>
      <c r="P2964" s="120">
        <v>0</v>
      </c>
      <c r="Q2964" s="27" t="str">
        <f>IF(G2964="01 Jan 1900","Unregistered","Registered")</f>
        <v>Registered</v>
      </c>
      <c r="R2964" s="121">
        <f>I2964/H2964</f>
        <v>0.62</v>
      </c>
      <c r="T2964" s="117">
        <f t="shared" si="190"/>
        <v>0</v>
      </c>
      <c r="U2964" s="117">
        <f t="shared" si="191"/>
        <v>-394750</v>
      </c>
    </row>
    <row r="2965" spans="1:21" x14ac:dyDescent="0.3">
      <c r="A2965" s="114">
        <v>10398</v>
      </c>
      <c r="B2965" s="114" t="s">
        <v>351</v>
      </c>
      <c r="C2965" s="114" t="s">
        <v>352</v>
      </c>
      <c r="D2965" s="114" t="s">
        <v>9929</v>
      </c>
      <c r="E2965" s="114" t="s">
        <v>9930</v>
      </c>
      <c r="F2965" s="115">
        <v>45777</v>
      </c>
      <c r="G2965" s="114" t="s">
        <v>5429</v>
      </c>
      <c r="H2965" s="116">
        <v>6680400</v>
      </c>
      <c r="I2965" s="116">
        <v>4141848</v>
      </c>
      <c r="J2965" s="116">
        <v>4654008</v>
      </c>
      <c r="K2965" s="116">
        <v>-512160</v>
      </c>
      <c r="L2965" s="116">
        <v>0</v>
      </c>
      <c r="M2965" s="116">
        <v>0</v>
      </c>
      <c r="N2965" s="116">
        <v>0</v>
      </c>
      <c r="O2965" s="116">
        <v>0</v>
      </c>
      <c r="P2965" s="120">
        <v>0</v>
      </c>
      <c r="Q2965" s="27" t="str">
        <f>IF(G2965="01 Jan 1900","Unregistered","Registered")</f>
        <v>Registered</v>
      </c>
      <c r="R2965" s="121">
        <f>I2965/H2965</f>
        <v>0.62</v>
      </c>
      <c r="T2965" s="117">
        <f t="shared" si="190"/>
        <v>0</v>
      </c>
      <c r="U2965" s="117">
        <f t="shared" si="191"/>
        <v>-512160</v>
      </c>
    </row>
    <row r="2966" spans="1:21" x14ac:dyDescent="0.3">
      <c r="A2966" s="114">
        <v>10408</v>
      </c>
      <c r="B2966" s="114" t="s">
        <v>351</v>
      </c>
      <c r="C2966" s="114" t="s">
        <v>352</v>
      </c>
      <c r="D2966" s="114" t="s">
        <v>9946</v>
      </c>
      <c r="E2966" s="114" t="s">
        <v>9947</v>
      </c>
      <c r="F2966" s="115">
        <v>45504</v>
      </c>
      <c r="G2966" s="114" t="s">
        <v>4956</v>
      </c>
      <c r="H2966" s="116">
        <v>9265000</v>
      </c>
      <c r="I2966" s="116">
        <v>4539850</v>
      </c>
      <c r="J2966" s="116">
        <v>5148050</v>
      </c>
      <c r="K2966" s="116">
        <v>-608200</v>
      </c>
      <c r="L2966" s="116">
        <v>0</v>
      </c>
      <c r="M2966" s="116">
        <v>0</v>
      </c>
      <c r="N2966" s="116">
        <v>0</v>
      </c>
      <c r="O2966" s="116">
        <v>0</v>
      </c>
      <c r="P2966" s="120">
        <v>0</v>
      </c>
      <c r="Q2966" s="27" t="str">
        <f>IF(G2966="01 Jan 1900","Unregistered","Registered")</f>
        <v>Registered</v>
      </c>
      <c r="R2966" s="121">
        <f>I2966/H2966</f>
        <v>0.49</v>
      </c>
      <c r="T2966" s="117">
        <f t="shared" si="190"/>
        <v>0</v>
      </c>
      <c r="U2966" s="117">
        <f t="shared" si="191"/>
        <v>-608200</v>
      </c>
    </row>
    <row r="2967" spans="1:21" x14ac:dyDescent="0.3">
      <c r="A2967" s="114">
        <v>10409</v>
      </c>
      <c r="B2967" s="114" t="s">
        <v>351</v>
      </c>
      <c r="C2967" s="114" t="s">
        <v>352</v>
      </c>
      <c r="D2967" s="114" t="s">
        <v>9948</v>
      </c>
      <c r="E2967" s="114" t="s">
        <v>9949</v>
      </c>
      <c r="F2967" s="115">
        <v>45287</v>
      </c>
      <c r="G2967" s="114" t="s">
        <v>5163</v>
      </c>
      <c r="H2967" s="116">
        <v>6257955</v>
      </c>
      <c r="I2967" s="116">
        <v>4069184</v>
      </c>
      <c r="J2967" s="116">
        <v>4682000</v>
      </c>
      <c r="K2967" s="116">
        <v>-612816</v>
      </c>
      <c r="L2967" s="116">
        <v>0</v>
      </c>
      <c r="M2967" s="116">
        <v>0</v>
      </c>
      <c r="N2967" s="116">
        <v>0</v>
      </c>
      <c r="O2967" s="116">
        <v>0</v>
      </c>
      <c r="P2967" s="120">
        <v>0</v>
      </c>
      <c r="Q2967" s="27" t="str">
        <f>IF(G2967="01 Jan 1900","Unregistered","Registered")</f>
        <v>Registered</v>
      </c>
      <c r="R2967" s="121">
        <f>I2967/H2967</f>
        <v>0.65024181222140465</v>
      </c>
      <c r="T2967" s="117">
        <f t="shared" si="190"/>
        <v>0</v>
      </c>
      <c r="U2967" s="117">
        <f t="shared" si="191"/>
        <v>-612816</v>
      </c>
    </row>
    <row r="2968" spans="1:21" x14ac:dyDescent="0.3">
      <c r="A2968" s="114">
        <v>10507</v>
      </c>
      <c r="B2968" s="114" t="s">
        <v>351</v>
      </c>
      <c r="C2968" s="114" t="s">
        <v>352</v>
      </c>
      <c r="D2968" s="114" t="s">
        <v>10098</v>
      </c>
      <c r="E2968" s="114" t="s">
        <v>10099</v>
      </c>
      <c r="F2968" s="115">
        <v>45382</v>
      </c>
      <c r="G2968" s="114" t="s">
        <v>5360</v>
      </c>
      <c r="H2968" s="116">
        <v>5578134</v>
      </c>
      <c r="I2968" s="116">
        <v>3737349</v>
      </c>
      <c r="J2968" s="116">
        <v>5578134</v>
      </c>
      <c r="K2968" s="116">
        <v>-1840785</v>
      </c>
      <c r="L2968" s="116">
        <v>0</v>
      </c>
      <c r="M2968" s="116">
        <v>0</v>
      </c>
      <c r="N2968" s="116">
        <v>0</v>
      </c>
      <c r="O2968" s="116">
        <v>0</v>
      </c>
      <c r="P2968" s="120">
        <v>0</v>
      </c>
      <c r="Q2968" s="27" t="str">
        <f>IF(G2968="01 Jan 1900","Unregistered","Registered")</f>
        <v>Registered</v>
      </c>
      <c r="R2968" s="121">
        <f>I2968/H2968</f>
        <v>0.66999986016829283</v>
      </c>
      <c r="T2968" s="117">
        <f t="shared" si="190"/>
        <v>0</v>
      </c>
      <c r="U2968" s="117">
        <f t="shared" si="191"/>
        <v>-1840785</v>
      </c>
    </row>
    <row r="2969" spans="1:21" x14ac:dyDescent="0.3">
      <c r="A2969" s="114">
        <v>10540</v>
      </c>
      <c r="B2969" s="114" t="s">
        <v>351</v>
      </c>
      <c r="C2969" s="114" t="s">
        <v>352</v>
      </c>
      <c r="D2969" s="114" t="s">
        <v>10138</v>
      </c>
      <c r="E2969" s="114" t="s">
        <v>9930</v>
      </c>
      <c r="F2969" s="115">
        <v>45431</v>
      </c>
      <c r="G2969" s="114" t="s">
        <v>4881</v>
      </c>
      <c r="H2969" s="116">
        <v>8624100</v>
      </c>
      <c r="I2969" s="116">
        <v>5346942</v>
      </c>
      <c r="J2969" s="116">
        <v>8192894</v>
      </c>
      <c r="K2969" s="116">
        <v>-2845952</v>
      </c>
      <c r="L2969" s="116">
        <v>0</v>
      </c>
      <c r="M2969" s="116">
        <v>0</v>
      </c>
      <c r="N2969" s="116">
        <v>0</v>
      </c>
      <c r="O2969" s="116">
        <v>0</v>
      </c>
      <c r="P2969" s="120">
        <v>1</v>
      </c>
      <c r="Q2969" s="27" t="str">
        <f>IF(G2969="01 Jan 1900","Unregistered","Registered")</f>
        <v>Registered</v>
      </c>
      <c r="R2969" s="121">
        <f>I2969/H2969</f>
        <v>0.62</v>
      </c>
      <c r="T2969" s="117">
        <f t="shared" si="190"/>
        <v>1</v>
      </c>
      <c r="U2969" s="117">
        <f t="shared" si="191"/>
        <v>-2845953</v>
      </c>
    </row>
    <row r="2970" spans="1:21" x14ac:dyDescent="0.3">
      <c r="A2970" s="114">
        <v>10541</v>
      </c>
      <c r="B2970" s="114" t="s">
        <v>351</v>
      </c>
      <c r="C2970" s="114" t="s">
        <v>352</v>
      </c>
      <c r="D2970" s="114" t="s">
        <v>10139</v>
      </c>
      <c r="E2970" s="114" t="s">
        <v>10140</v>
      </c>
      <c r="F2970" s="115">
        <v>45260</v>
      </c>
      <c r="G2970" s="114" t="s">
        <v>4961</v>
      </c>
      <c r="H2970" s="116">
        <v>8168500</v>
      </c>
      <c r="I2970" s="116">
        <v>5297494</v>
      </c>
      <c r="J2970" s="116">
        <v>8168500</v>
      </c>
      <c r="K2970" s="116">
        <v>-2871006</v>
      </c>
      <c r="L2970" s="116">
        <v>0</v>
      </c>
      <c r="M2970" s="116">
        <v>0</v>
      </c>
      <c r="N2970" s="116">
        <v>0</v>
      </c>
      <c r="O2970" s="116">
        <v>0</v>
      </c>
      <c r="P2970" s="120">
        <v>0</v>
      </c>
      <c r="Q2970" s="27" t="str">
        <f>IF(G2970="01 Jan 1900","Unregistered","Registered")</f>
        <v>Registered</v>
      </c>
      <c r="R2970" s="121">
        <f>I2970/H2970</f>
        <v>0.64852714696700742</v>
      </c>
      <c r="T2970" s="117">
        <f t="shared" si="190"/>
        <v>0</v>
      </c>
      <c r="U2970" s="117">
        <f t="shared" si="191"/>
        <v>-2871006</v>
      </c>
    </row>
    <row r="2971" spans="1:21" x14ac:dyDescent="0.3">
      <c r="A2971" s="114">
        <v>181</v>
      </c>
      <c r="B2971" s="114" t="s">
        <v>130</v>
      </c>
      <c r="C2971" s="114" t="s">
        <v>23</v>
      </c>
      <c r="D2971" s="114" t="s">
        <v>1818</v>
      </c>
      <c r="E2971" s="114" t="s">
        <v>1819</v>
      </c>
      <c r="F2971" s="115">
        <v>44957</v>
      </c>
      <c r="G2971" s="114" t="s">
        <v>1807</v>
      </c>
      <c r="H2971" s="116">
        <v>11123598</v>
      </c>
      <c r="I2971" s="116">
        <v>9455058</v>
      </c>
      <c r="J2971" s="116">
        <v>6148316</v>
      </c>
      <c r="K2971" s="116">
        <v>3306742</v>
      </c>
      <c r="L2971" s="116">
        <v>0</v>
      </c>
      <c r="M2971" s="116">
        <v>0</v>
      </c>
      <c r="N2971" s="116">
        <v>556180</v>
      </c>
      <c r="O2971" s="116">
        <v>0</v>
      </c>
      <c r="P2971" s="120">
        <v>2750562</v>
      </c>
      <c r="Q2971" s="27" t="str">
        <f>IF(G2971="01 Jan 1900","Unregistered","Registered")</f>
        <v>Registered</v>
      </c>
      <c r="R2971" s="121">
        <f>I2971/H2971</f>
        <v>0.84999997303030905</v>
      </c>
      <c r="T2971" s="117">
        <f t="shared" si="190"/>
        <v>3306742</v>
      </c>
      <c r="U2971" s="117">
        <f t="shared" si="191"/>
        <v>0</v>
      </c>
    </row>
    <row r="2972" spans="1:21" x14ac:dyDescent="0.3">
      <c r="A2972" s="114">
        <v>399</v>
      </c>
      <c r="B2972" s="114" t="s">
        <v>130</v>
      </c>
      <c r="C2972" s="114" t="s">
        <v>23</v>
      </c>
      <c r="D2972" s="114" t="s">
        <v>2331</v>
      </c>
      <c r="E2972" s="114" t="s">
        <v>2332</v>
      </c>
      <c r="F2972" s="115">
        <v>45389</v>
      </c>
      <c r="G2972" s="114" t="s">
        <v>2333</v>
      </c>
      <c r="H2972" s="116">
        <v>12373326</v>
      </c>
      <c r="I2972" s="116">
        <v>10517327</v>
      </c>
      <c r="J2972" s="116">
        <v>9279995</v>
      </c>
      <c r="K2972" s="116">
        <v>1237332</v>
      </c>
      <c r="L2972" s="116">
        <v>0</v>
      </c>
      <c r="M2972" s="116">
        <v>0</v>
      </c>
      <c r="N2972" s="116">
        <v>618666</v>
      </c>
      <c r="O2972" s="116">
        <v>0</v>
      </c>
      <c r="P2972" s="120">
        <v>618666</v>
      </c>
      <c r="Q2972" s="27" t="str">
        <f>IF(G2972="01 Jan 1900","Unregistered","Registered")</f>
        <v>Registered</v>
      </c>
      <c r="R2972" s="121">
        <f>I2972/H2972</f>
        <v>0.84999999191809861</v>
      </c>
      <c r="T2972" s="117">
        <f t="shared" si="190"/>
        <v>1237332</v>
      </c>
      <c r="U2972" s="117">
        <f t="shared" si="191"/>
        <v>0</v>
      </c>
    </row>
    <row r="2973" spans="1:21" x14ac:dyDescent="0.3">
      <c r="A2973" s="114">
        <v>428</v>
      </c>
      <c r="B2973" s="114" t="s">
        <v>130</v>
      </c>
      <c r="C2973" s="114" t="s">
        <v>23</v>
      </c>
      <c r="D2973" s="114" t="s">
        <v>2388</v>
      </c>
      <c r="E2973" s="114" t="s">
        <v>2389</v>
      </c>
      <c r="F2973" s="115">
        <v>44925</v>
      </c>
      <c r="G2973" s="114" t="s">
        <v>2390</v>
      </c>
      <c r="H2973" s="116">
        <v>11748462</v>
      </c>
      <c r="I2973" s="116">
        <v>10573614</v>
      </c>
      <c r="J2973" s="116">
        <v>9398768</v>
      </c>
      <c r="K2973" s="116">
        <v>1174846</v>
      </c>
      <c r="L2973" s="116">
        <v>0</v>
      </c>
      <c r="M2973" s="116">
        <v>0</v>
      </c>
      <c r="N2973" s="116">
        <v>587423</v>
      </c>
      <c r="O2973" s="116">
        <v>587423</v>
      </c>
      <c r="P2973" s="120">
        <v>0</v>
      </c>
      <c r="Q2973" s="27" t="str">
        <f>IF(G2973="01 Jan 1900","Unregistered","Registered")</f>
        <v>Registered</v>
      </c>
      <c r="R2973" s="121">
        <f>I2973/H2973</f>
        <v>0.89999984678845624</v>
      </c>
      <c r="T2973" s="117">
        <f t="shared" si="190"/>
        <v>1174846</v>
      </c>
      <c r="U2973" s="117">
        <f t="shared" si="191"/>
        <v>0</v>
      </c>
    </row>
    <row r="2974" spans="1:21" x14ac:dyDescent="0.3">
      <c r="A2974" s="114">
        <v>494</v>
      </c>
      <c r="B2974" s="114" t="s">
        <v>130</v>
      </c>
      <c r="C2974" s="114" t="s">
        <v>23</v>
      </c>
      <c r="D2974" s="114" t="s">
        <v>2550</v>
      </c>
      <c r="E2974" s="114" t="s">
        <v>2271</v>
      </c>
      <c r="F2974" s="115">
        <v>46080</v>
      </c>
      <c r="G2974" s="114" t="s">
        <v>1907</v>
      </c>
      <c r="H2974" s="116">
        <v>10000000</v>
      </c>
      <c r="I2974" s="116">
        <v>8000000</v>
      </c>
      <c r="J2974" s="116">
        <v>7100000</v>
      </c>
      <c r="K2974" s="116">
        <v>900000</v>
      </c>
      <c r="L2974" s="116">
        <v>0</v>
      </c>
      <c r="M2974" s="116">
        <v>900000</v>
      </c>
      <c r="N2974" s="116">
        <v>0</v>
      </c>
      <c r="O2974" s="116">
        <v>0</v>
      </c>
      <c r="P2974" s="120">
        <v>0</v>
      </c>
      <c r="Q2974" s="27" t="str">
        <f>IF(G2974="01 Jan 1900","Unregistered","Registered")</f>
        <v>Registered</v>
      </c>
      <c r="R2974" s="121">
        <f>I2974/H2974</f>
        <v>0.8</v>
      </c>
      <c r="T2974" s="117">
        <f t="shared" si="190"/>
        <v>900000</v>
      </c>
      <c r="U2974" s="117">
        <f t="shared" si="191"/>
        <v>0</v>
      </c>
    </row>
    <row r="2975" spans="1:21" x14ac:dyDescent="0.3">
      <c r="A2975" s="114">
        <v>564</v>
      </c>
      <c r="B2975" s="114" t="s">
        <v>130</v>
      </c>
      <c r="C2975" s="114" t="s">
        <v>23</v>
      </c>
      <c r="D2975" s="114" t="s">
        <v>2728</v>
      </c>
      <c r="E2975" s="114" t="s">
        <v>2729</v>
      </c>
      <c r="F2975" s="115">
        <v>44951</v>
      </c>
      <c r="G2975" s="114" t="s">
        <v>2672</v>
      </c>
      <c r="H2975" s="116">
        <v>7909539</v>
      </c>
      <c r="I2975" s="116">
        <v>7118586</v>
      </c>
      <c r="J2975" s="116">
        <v>6327632</v>
      </c>
      <c r="K2975" s="116">
        <v>790954</v>
      </c>
      <c r="L2975" s="116">
        <v>395477</v>
      </c>
      <c r="M2975" s="116">
        <v>0</v>
      </c>
      <c r="N2975" s="116">
        <v>395477</v>
      </c>
      <c r="O2975" s="116">
        <v>0</v>
      </c>
      <c r="P2975" s="120">
        <v>0</v>
      </c>
      <c r="Q2975" s="27" t="str">
        <f>IF(G2975="01 Jan 1900","Unregistered","Registered")</f>
        <v>Registered</v>
      </c>
      <c r="R2975" s="121">
        <f>I2975/H2975</f>
        <v>0.9000001137866569</v>
      </c>
      <c r="T2975" s="117">
        <f t="shared" si="190"/>
        <v>790954</v>
      </c>
      <c r="U2975" s="117">
        <f t="shared" si="191"/>
        <v>0</v>
      </c>
    </row>
    <row r="2976" spans="1:21" x14ac:dyDescent="0.3">
      <c r="A2976" s="114">
        <v>611</v>
      </c>
      <c r="B2976" s="114" t="s">
        <v>130</v>
      </c>
      <c r="C2976" s="114" t="s">
        <v>23</v>
      </c>
      <c r="D2976" s="114" t="s">
        <v>2840</v>
      </c>
      <c r="E2976" s="114" t="s">
        <v>2841</v>
      </c>
      <c r="F2976" s="115">
        <v>45000</v>
      </c>
      <c r="G2976" s="114" t="s">
        <v>2842</v>
      </c>
      <c r="H2976" s="116">
        <v>7731243</v>
      </c>
      <c r="I2976" s="116">
        <v>6958117</v>
      </c>
      <c r="J2976" s="116">
        <v>6262305</v>
      </c>
      <c r="K2976" s="116">
        <v>695812</v>
      </c>
      <c r="L2976" s="116">
        <v>386562</v>
      </c>
      <c r="M2976" s="116">
        <v>0</v>
      </c>
      <c r="N2976" s="116">
        <v>309250</v>
      </c>
      <c r="O2976" s="116">
        <v>0</v>
      </c>
      <c r="P2976" s="120">
        <v>0</v>
      </c>
      <c r="Q2976" s="27" t="str">
        <f>IF(G2976="01 Jan 1900","Unregistered","Registered")</f>
        <v>Registered</v>
      </c>
      <c r="R2976" s="121">
        <f>I2976/H2976</f>
        <v>0.89999978011297799</v>
      </c>
      <c r="T2976" s="117">
        <f t="shared" si="190"/>
        <v>695812</v>
      </c>
      <c r="U2976" s="117">
        <f t="shared" si="191"/>
        <v>0</v>
      </c>
    </row>
    <row r="2977" spans="1:21" x14ac:dyDescent="0.3">
      <c r="A2977" s="114">
        <v>627</v>
      </c>
      <c r="B2977" s="114" t="s">
        <v>130</v>
      </c>
      <c r="C2977" s="114" t="s">
        <v>23</v>
      </c>
      <c r="D2977" s="114" t="s">
        <v>2877</v>
      </c>
      <c r="E2977" s="114" t="s">
        <v>2878</v>
      </c>
      <c r="F2977" s="115">
        <v>45804</v>
      </c>
      <c r="G2977" s="114" t="s">
        <v>1718</v>
      </c>
      <c r="H2977" s="116">
        <v>13174782</v>
      </c>
      <c r="I2977" s="116">
        <v>11198561</v>
      </c>
      <c r="J2977" s="116">
        <v>10539822.199999999</v>
      </c>
      <c r="K2977" s="116">
        <v>658738.80000000005</v>
      </c>
      <c r="L2977" s="116">
        <v>0</v>
      </c>
      <c r="M2977" s="116">
        <v>658738.80000000005</v>
      </c>
      <c r="N2977" s="116">
        <v>0</v>
      </c>
      <c r="O2977" s="116">
        <v>0</v>
      </c>
      <c r="P2977" s="120">
        <v>0</v>
      </c>
      <c r="Q2977" s="27" t="str">
        <f>IF(G2977="01 Jan 1900","Unregistered","Registered")</f>
        <v>Registered</v>
      </c>
      <c r="R2977" s="121">
        <f>I2977/H2977</f>
        <v>0.84999971916043848</v>
      </c>
      <c r="T2977" s="117">
        <f t="shared" si="190"/>
        <v>658738.80000000005</v>
      </c>
      <c r="U2977" s="117">
        <f t="shared" si="191"/>
        <v>0</v>
      </c>
    </row>
    <row r="2978" spans="1:21" x14ac:dyDescent="0.3">
      <c r="A2978" s="114">
        <v>661</v>
      </c>
      <c r="B2978" s="114" t="s">
        <v>130</v>
      </c>
      <c r="C2978" s="114" t="s">
        <v>23</v>
      </c>
      <c r="D2978" s="114" t="s">
        <v>2964</v>
      </c>
      <c r="E2978" s="114" t="s">
        <v>2965</v>
      </c>
      <c r="F2978" s="115">
        <v>44957</v>
      </c>
      <c r="G2978" s="114" t="s">
        <v>2966</v>
      </c>
      <c r="H2978" s="116">
        <v>11391882</v>
      </c>
      <c r="I2978" s="116">
        <v>9683100</v>
      </c>
      <c r="J2978" s="116">
        <v>9082562</v>
      </c>
      <c r="K2978" s="116">
        <v>600538</v>
      </c>
      <c r="L2978" s="116">
        <v>0</v>
      </c>
      <c r="M2978" s="116">
        <v>0</v>
      </c>
      <c r="N2978" s="116">
        <v>600538</v>
      </c>
      <c r="O2978" s="116">
        <v>0</v>
      </c>
      <c r="P2978" s="120">
        <v>0</v>
      </c>
      <c r="Q2978" s="27" t="str">
        <f>IF(G2978="01 Jan 1900","Unregistered","Registered")</f>
        <v>Registered</v>
      </c>
      <c r="R2978" s="121">
        <f>I2978/H2978</f>
        <v>0.85000002633454241</v>
      </c>
      <c r="T2978" s="117">
        <f t="shared" si="190"/>
        <v>600538</v>
      </c>
      <c r="U2978" s="117">
        <f t="shared" si="191"/>
        <v>0</v>
      </c>
    </row>
    <row r="2979" spans="1:21" x14ac:dyDescent="0.3">
      <c r="A2979" s="114">
        <v>699</v>
      </c>
      <c r="B2979" s="114" t="s">
        <v>130</v>
      </c>
      <c r="C2979" s="114" t="s">
        <v>23</v>
      </c>
      <c r="D2979" s="114" t="s">
        <v>3062</v>
      </c>
      <c r="E2979" s="114" t="s">
        <v>3063</v>
      </c>
      <c r="F2979" s="115">
        <v>44918</v>
      </c>
      <c r="G2979" s="114" t="s">
        <v>3064</v>
      </c>
      <c r="H2979" s="116">
        <v>11571870</v>
      </c>
      <c r="I2979" s="116">
        <v>10414685</v>
      </c>
      <c r="J2979" s="116">
        <v>9836092</v>
      </c>
      <c r="K2979" s="116">
        <v>578593</v>
      </c>
      <c r="L2979" s="116">
        <v>578593</v>
      </c>
      <c r="M2979" s="116">
        <v>0</v>
      </c>
      <c r="N2979" s="116">
        <v>0</v>
      </c>
      <c r="O2979" s="116">
        <v>0</v>
      </c>
      <c r="P2979" s="120">
        <v>0</v>
      </c>
      <c r="Q2979" s="27" t="str">
        <f>IF(G2979="01 Jan 1900","Unregistered","Registered")</f>
        <v>Registered</v>
      </c>
      <c r="R2979" s="121">
        <f>I2979/H2979</f>
        <v>0.90000017283291289</v>
      </c>
      <c r="T2979" s="117">
        <f t="shared" si="190"/>
        <v>578593</v>
      </c>
      <c r="U2979" s="117">
        <f t="shared" si="191"/>
        <v>0</v>
      </c>
    </row>
    <row r="2980" spans="1:21" x14ac:dyDescent="0.3">
      <c r="A2980" s="114">
        <v>712</v>
      </c>
      <c r="B2980" s="114" t="s">
        <v>130</v>
      </c>
      <c r="C2980" s="114" t="s">
        <v>23</v>
      </c>
      <c r="D2980" s="114" t="s">
        <v>3097</v>
      </c>
      <c r="E2980" s="114" t="s">
        <v>3098</v>
      </c>
      <c r="F2980" s="115">
        <v>44931</v>
      </c>
      <c r="G2980" s="114" t="s">
        <v>3099</v>
      </c>
      <c r="H2980" s="116">
        <v>11481876</v>
      </c>
      <c r="I2980" s="116">
        <v>9759594</v>
      </c>
      <c r="J2980" s="116">
        <v>9185500</v>
      </c>
      <c r="K2980" s="116">
        <v>574094</v>
      </c>
      <c r="L2980" s="116">
        <v>0</v>
      </c>
      <c r="M2980" s="116">
        <v>0</v>
      </c>
      <c r="N2980" s="116">
        <v>574094</v>
      </c>
      <c r="O2980" s="116">
        <v>0</v>
      </c>
      <c r="P2980" s="120">
        <v>0</v>
      </c>
      <c r="Q2980" s="27" t="str">
        <f>IF(G2980="01 Jan 1900","Unregistered","Registered")</f>
        <v>Registered</v>
      </c>
      <c r="R2980" s="121">
        <f>I2980/H2980</f>
        <v>0.84999994774373111</v>
      </c>
      <c r="T2980" s="117">
        <f t="shared" si="190"/>
        <v>574094</v>
      </c>
      <c r="U2980" s="117">
        <f t="shared" si="191"/>
        <v>0</v>
      </c>
    </row>
    <row r="2981" spans="1:21" x14ac:dyDescent="0.3">
      <c r="A2981" s="114">
        <v>717</v>
      </c>
      <c r="B2981" s="114" t="s">
        <v>130</v>
      </c>
      <c r="C2981" s="114" t="s">
        <v>23</v>
      </c>
      <c r="D2981" s="114" t="s">
        <v>3108</v>
      </c>
      <c r="E2981" s="114" t="s">
        <v>3109</v>
      </c>
      <c r="F2981" s="115">
        <v>44918</v>
      </c>
      <c r="G2981" s="114" t="s">
        <v>3110</v>
      </c>
      <c r="H2981" s="116">
        <v>11391882</v>
      </c>
      <c r="I2981" s="116">
        <v>10252690</v>
      </c>
      <c r="J2981" s="116">
        <v>9683096</v>
      </c>
      <c r="K2981" s="116">
        <v>569594</v>
      </c>
      <c r="L2981" s="116">
        <v>0</v>
      </c>
      <c r="M2981" s="116">
        <v>569594</v>
      </c>
      <c r="N2981" s="116">
        <v>0</v>
      </c>
      <c r="O2981" s="116">
        <v>0</v>
      </c>
      <c r="P2981" s="120">
        <v>0</v>
      </c>
      <c r="Q2981" s="27" t="str">
        <f>IF(G2981="01 Jan 1900","Unregistered","Registered")</f>
        <v>Registered</v>
      </c>
      <c r="R2981" s="121">
        <f>I2981/H2981</f>
        <v>0.8999996664291291</v>
      </c>
      <c r="T2981" s="117">
        <f t="shared" si="190"/>
        <v>569594</v>
      </c>
      <c r="U2981" s="117">
        <f t="shared" si="191"/>
        <v>0</v>
      </c>
    </row>
    <row r="2982" spans="1:21" x14ac:dyDescent="0.3">
      <c r="A2982" s="114">
        <v>771</v>
      </c>
      <c r="B2982" s="114" t="s">
        <v>130</v>
      </c>
      <c r="C2982" s="114" t="s">
        <v>23</v>
      </c>
      <c r="D2982" s="114" t="s">
        <v>3235</v>
      </c>
      <c r="E2982" s="114" t="s">
        <v>3236</v>
      </c>
      <c r="F2982" s="115">
        <v>45770</v>
      </c>
      <c r="G2982" s="114" t="s">
        <v>3237</v>
      </c>
      <c r="H2982" s="116">
        <v>13358166</v>
      </c>
      <c r="I2982" s="116">
        <v>11354440</v>
      </c>
      <c r="J2982" s="116">
        <v>10820114</v>
      </c>
      <c r="K2982" s="116">
        <v>534326</v>
      </c>
      <c r="L2982" s="116">
        <v>0</v>
      </c>
      <c r="M2982" s="116">
        <v>534326</v>
      </c>
      <c r="N2982" s="116">
        <v>0</v>
      </c>
      <c r="O2982" s="116">
        <v>0</v>
      </c>
      <c r="P2982" s="120">
        <v>0</v>
      </c>
      <c r="Q2982" s="27" t="str">
        <f>IF(G2982="01 Jan 1900","Unregistered","Registered")</f>
        <v>Registered</v>
      </c>
      <c r="R2982" s="121">
        <f>I2982/H2982</f>
        <v>0.84999991765336647</v>
      </c>
      <c r="T2982" s="117">
        <f t="shared" si="190"/>
        <v>534326</v>
      </c>
      <c r="U2982" s="117">
        <f t="shared" si="191"/>
        <v>0</v>
      </c>
    </row>
    <row r="2983" spans="1:21" x14ac:dyDescent="0.3">
      <c r="A2983" s="114">
        <v>838</v>
      </c>
      <c r="B2983" s="114" t="s">
        <v>130</v>
      </c>
      <c r="C2983" s="114" t="s">
        <v>23</v>
      </c>
      <c r="D2983" s="114" t="s">
        <v>3399</v>
      </c>
      <c r="E2983" s="114" t="s">
        <v>3400</v>
      </c>
      <c r="F2983" s="115">
        <v>45842</v>
      </c>
      <c r="G2983" s="114" t="s">
        <v>3163</v>
      </c>
      <c r="H2983" s="116">
        <v>9157611</v>
      </c>
      <c r="I2983" s="116">
        <v>7783969</v>
      </c>
      <c r="J2983" s="116">
        <v>7326088</v>
      </c>
      <c r="K2983" s="116">
        <v>457881</v>
      </c>
      <c r="L2983" s="116">
        <v>0</v>
      </c>
      <c r="M2983" s="116">
        <v>457881</v>
      </c>
      <c r="N2983" s="116">
        <v>0</v>
      </c>
      <c r="O2983" s="116">
        <v>0</v>
      </c>
      <c r="P2983" s="120">
        <v>0</v>
      </c>
      <c r="Q2983" s="27" t="str">
        <f>IF(G2983="01 Jan 1900","Unregistered","Registered")</f>
        <v>Registered</v>
      </c>
      <c r="R2983" s="121">
        <f>I2983/H2983</f>
        <v>0.84999996178042503</v>
      </c>
      <c r="T2983" s="117">
        <f t="shared" si="190"/>
        <v>457881</v>
      </c>
      <c r="U2983" s="117">
        <f t="shared" si="191"/>
        <v>0</v>
      </c>
    </row>
    <row r="2984" spans="1:21" x14ac:dyDescent="0.3">
      <c r="A2984" s="114">
        <v>839</v>
      </c>
      <c r="B2984" s="114" t="s">
        <v>130</v>
      </c>
      <c r="C2984" s="114" t="s">
        <v>23</v>
      </c>
      <c r="D2984" s="114" t="s">
        <v>3401</v>
      </c>
      <c r="E2984" s="114" t="s">
        <v>3402</v>
      </c>
      <c r="F2984" s="115">
        <v>44918</v>
      </c>
      <c r="G2984" s="114" t="s">
        <v>3072</v>
      </c>
      <c r="H2984" s="116">
        <v>11393580</v>
      </c>
      <c r="I2984" s="116">
        <v>3987753</v>
      </c>
      <c r="J2984" s="116">
        <v>3532010</v>
      </c>
      <c r="K2984" s="116">
        <v>455743</v>
      </c>
      <c r="L2984" s="116">
        <v>0</v>
      </c>
      <c r="M2984" s="116">
        <v>0</v>
      </c>
      <c r="N2984" s="116">
        <v>0</v>
      </c>
      <c r="O2984" s="116">
        <v>0</v>
      </c>
      <c r="P2984" s="120">
        <v>455743</v>
      </c>
      <c r="Q2984" s="27" t="str">
        <f>IF(G2984="01 Jan 1900","Unregistered","Registered")</f>
        <v>Registered</v>
      </c>
      <c r="R2984" s="121">
        <f>I2984/H2984</f>
        <v>0.35</v>
      </c>
      <c r="T2984" s="117">
        <f t="shared" si="190"/>
        <v>455743</v>
      </c>
      <c r="U2984" s="117">
        <f t="shared" si="191"/>
        <v>0</v>
      </c>
    </row>
    <row r="2985" spans="1:21" x14ac:dyDescent="0.3">
      <c r="A2985" s="114">
        <v>885</v>
      </c>
      <c r="B2985" s="114" t="s">
        <v>130</v>
      </c>
      <c r="C2985" s="114" t="s">
        <v>23</v>
      </c>
      <c r="D2985" s="114" t="s">
        <v>3511</v>
      </c>
      <c r="E2985" s="114" t="s">
        <v>3512</v>
      </c>
      <c r="F2985" s="115">
        <v>45161</v>
      </c>
      <c r="G2985" s="114" t="s">
        <v>2424</v>
      </c>
      <c r="H2985" s="116">
        <v>8445600</v>
      </c>
      <c r="I2985" s="116">
        <v>7178760</v>
      </c>
      <c r="J2985" s="116">
        <v>6756480</v>
      </c>
      <c r="K2985" s="116">
        <v>422280</v>
      </c>
      <c r="L2985" s="116">
        <v>0</v>
      </c>
      <c r="M2985" s="116">
        <v>0</v>
      </c>
      <c r="N2985" s="116">
        <v>422280</v>
      </c>
      <c r="O2985" s="116">
        <v>0</v>
      </c>
      <c r="P2985" s="120">
        <v>0</v>
      </c>
      <c r="Q2985" s="27" t="str">
        <f>IF(G2985="01 Jan 1900","Unregistered","Registered")</f>
        <v>Registered</v>
      </c>
      <c r="R2985" s="121">
        <f>I2985/H2985</f>
        <v>0.85</v>
      </c>
      <c r="T2985" s="117">
        <f t="shared" ref="T2985:T3048" si="192">L2985+M2985+N2985+O2985+P2985</f>
        <v>422280</v>
      </c>
      <c r="U2985" s="117">
        <f t="shared" ref="U2985:U3048" si="193">K2985-T2985</f>
        <v>0</v>
      </c>
    </row>
    <row r="2986" spans="1:21" x14ac:dyDescent="0.3">
      <c r="A2986" s="114">
        <v>925</v>
      </c>
      <c r="B2986" s="114" t="s">
        <v>130</v>
      </c>
      <c r="C2986" s="114" t="s">
        <v>23</v>
      </c>
      <c r="D2986" s="114" t="s">
        <v>3608</v>
      </c>
      <c r="E2986" s="114" t="s">
        <v>3609</v>
      </c>
      <c r="F2986" s="115">
        <v>44918</v>
      </c>
      <c r="G2986" s="114" t="s">
        <v>3610</v>
      </c>
      <c r="H2986" s="116">
        <v>8087835</v>
      </c>
      <c r="I2986" s="116">
        <v>6874659</v>
      </c>
      <c r="J2986" s="116">
        <v>6470267</v>
      </c>
      <c r="K2986" s="116">
        <v>404392</v>
      </c>
      <c r="L2986" s="116">
        <v>404392</v>
      </c>
      <c r="M2986" s="116">
        <v>0</v>
      </c>
      <c r="N2986" s="116">
        <v>0</v>
      </c>
      <c r="O2986" s="116">
        <v>0</v>
      </c>
      <c r="P2986" s="120">
        <v>0</v>
      </c>
      <c r="Q2986" s="27" t="str">
        <f>IF(G2986="01 Jan 1900","Unregistered","Registered")</f>
        <v>Registered</v>
      </c>
      <c r="R2986" s="121">
        <f>I2986/H2986</f>
        <v>0.8499999072681379</v>
      </c>
      <c r="T2986" s="117">
        <f t="shared" si="192"/>
        <v>404392</v>
      </c>
      <c r="U2986" s="117">
        <f t="shared" si="193"/>
        <v>0</v>
      </c>
    </row>
    <row r="2987" spans="1:21" x14ac:dyDescent="0.3">
      <c r="A2987" s="114">
        <v>931</v>
      </c>
      <c r="B2987" s="114" t="s">
        <v>130</v>
      </c>
      <c r="C2987" s="114" t="s">
        <v>23</v>
      </c>
      <c r="D2987" s="114" t="s">
        <v>3624</v>
      </c>
      <c r="E2987" s="114" t="s">
        <v>3625</v>
      </c>
      <c r="F2987" s="115">
        <v>45251</v>
      </c>
      <c r="G2987" s="114" t="s">
        <v>3626</v>
      </c>
      <c r="H2987" s="116">
        <v>8043261</v>
      </c>
      <c r="I2987" s="116">
        <v>7238934</v>
      </c>
      <c r="J2987" s="116">
        <v>6836771</v>
      </c>
      <c r="K2987" s="116">
        <v>402163</v>
      </c>
      <c r="L2987" s="116">
        <v>402163</v>
      </c>
      <c r="M2987" s="116">
        <v>0</v>
      </c>
      <c r="N2987" s="116">
        <v>0</v>
      </c>
      <c r="O2987" s="116">
        <v>0</v>
      </c>
      <c r="P2987" s="120">
        <v>0</v>
      </c>
      <c r="Q2987" s="27" t="str">
        <f>IF(G2987="01 Jan 1900","Unregistered","Registered")</f>
        <v>Registered</v>
      </c>
      <c r="R2987" s="121">
        <f>I2987/H2987</f>
        <v>0.89999988810508569</v>
      </c>
      <c r="T2987" s="117">
        <f t="shared" si="192"/>
        <v>402163</v>
      </c>
      <c r="U2987" s="117">
        <f t="shared" si="193"/>
        <v>0</v>
      </c>
    </row>
    <row r="2988" spans="1:21" x14ac:dyDescent="0.3">
      <c r="A2988" s="114">
        <v>936</v>
      </c>
      <c r="B2988" s="114" t="s">
        <v>130</v>
      </c>
      <c r="C2988" s="114" t="s">
        <v>23</v>
      </c>
      <c r="D2988" s="114" t="s">
        <v>3636</v>
      </c>
      <c r="E2988" s="114" t="s">
        <v>3637</v>
      </c>
      <c r="F2988" s="115">
        <v>44985</v>
      </c>
      <c r="G2988" s="114" t="s">
        <v>2966</v>
      </c>
      <c r="H2988" s="116">
        <v>8005725</v>
      </c>
      <c r="I2988" s="116">
        <v>7205153</v>
      </c>
      <c r="J2988" s="116">
        <v>6804867</v>
      </c>
      <c r="K2988" s="116">
        <v>400286</v>
      </c>
      <c r="L2988" s="116">
        <v>400286</v>
      </c>
      <c r="M2988" s="116">
        <v>0</v>
      </c>
      <c r="N2988" s="116">
        <v>0</v>
      </c>
      <c r="O2988" s="116">
        <v>0</v>
      </c>
      <c r="P2988" s="120">
        <v>0</v>
      </c>
      <c r="Q2988" s="27" t="str">
        <f>IF(G2988="01 Jan 1900","Unregistered","Registered")</f>
        <v>Registered</v>
      </c>
      <c r="R2988" s="121">
        <f>I2988/H2988</f>
        <v>0.90000006245530539</v>
      </c>
      <c r="T2988" s="117">
        <f t="shared" si="192"/>
        <v>400286</v>
      </c>
      <c r="U2988" s="117">
        <f t="shared" si="193"/>
        <v>0</v>
      </c>
    </row>
    <row r="2989" spans="1:21" x14ac:dyDescent="0.3">
      <c r="A2989" s="114">
        <v>937</v>
      </c>
      <c r="B2989" s="114" t="s">
        <v>130</v>
      </c>
      <c r="C2989" s="114" t="s">
        <v>23</v>
      </c>
      <c r="D2989" s="114" t="s">
        <v>3638</v>
      </c>
      <c r="E2989" s="114" t="s">
        <v>3639</v>
      </c>
      <c r="F2989" s="115">
        <v>44925</v>
      </c>
      <c r="G2989" s="114" t="s">
        <v>3500</v>
      </c>
      <c r="H2989" s="116">
        <v>8005725</v>
      </c>
      <c r="I2989" s="116">
        <v>7205153</v>
      </c>
      <c r="J2989" s="116">
        <v>6804867</v>
      </c>
      <c r="K2989" s="116">
        <v>400286</v>
      </c>
      <c r="L2989" s="116">
        <v>0</v>
      </c>
      <c r="M2989" s="116">
        <v>400286</v>
      </c>
      <c r="N2989" s="116">
        <v>0</v>
      </c>
      <c r="O2989" s="116">
        <v>0</v>
      </c>
      <c r="P2989" s="120">
        <v>0</v>
      </c>
      <c r="Q2989" s="27" t="str">
        <f>IF(G2989="01 Jan 1900","Unregistered","Registered")</f>
        <v>Registered</v>
      </c>
      <c r="R2989" s="121">
        <f>I2989/H2989</f>
        <v>0.90000006245530539</v>
      </c>
      <c r="T2989" s="117">
        <f t="shared" si="192"/>
        <v>400286</v>
      </c>
      <c r="U2989" s="117">
        <f t="shared" si="193"/>
        <v>0</v>
      </c>
    </row>
    <row r="2990" spans="1:21" x14ac:dyDescent="0.3">
      <c r="A2990" s="114">
        <v>948</v>
      </c>
      <c r="B2990" s="114" t="s">
        <v>130</v>
      </c>
      <c r="C2990" s="114" t="s">
        <v>23</v>
      </c>
      <c r="D2990" s="114" t="s">
        <v>3662</v>
      </c>
      <c r="E2990" s="114" t="s">
        <v>3663</v>
      </c>
      <c r="F2990" s="115">
        <v>45168</v>
      </c>
      <c r="G2990" s="114" t="s">
        <v>3567</v>
      </c>
      <c r="H2990" s="116">
        <v>7954113</v>
      </c>
      <c r="I2990" s="116">
        <v>6204209</v>
      </c>
      <c r="J2990" s="116">
        <v>5806504</v>
      </c>
      <c r="K2990" s="116">
        <v>397705</v>
      </c>
      <c r="L2990" s="116">
        <v>0</v>
      </c>
      <c r="M2990" s="116">
        <v>0</v>
      </c>
      <c r="N2990" s="116">
        <v>397705</v>
      </c>
      <c r="O2990" s="116">
        <v>0</v>
      </c>
      <c r="P2990" s="120">
        <v>0</v>
      </c>
      <c r="Q2990" s="27" t="str">
        <f>IF(G2990="01 Jan 1900","Unregistered","Registered")</f>
        <v>Registered</v>
      </c>
      <c r="R2990" s="121">
        <f>I2990/H2990</f>
        <v>0.78000010812016374</v>
      </c>
      <c r="T2990" s="117">
        <f t="shared" si="192"/>
        <v>397705</v>
      </c>
      <c r="U2990" s="117">
        <f t="shared" si="193"/>
        <v>0</v>
      </c>
    </row>
    <row r="2991" spans="1:21" x14ac:dyDescent="0.3">
      <c r="A2991" s="114">
        <v>951</v>
      </c>
      <c r="B2991" s="114" t="s">
        <v>130</v>
      </c>
      <c r="C2991" s="114" t="s">
        <v>23</v>
      </c>
      <c r="D2991" s="114" t="s">
        <v>3669</v>
      </c>
      <c r="E2991" s="114" t="s">
        <v>3670</v>
      </c>
      <c r="F2991" s="115">
        <v>45180</v>
      </c>
      <c r="G2991" s="114" t="s">
        <v>3613</v>
      </c>
      <c r="H2991" s="116">
        <v>7927600</v>
      </c>
      <c r="I2991" s="116">
        <v>7134840</v>
      </c>
      <c r="J2991" s="116">
        <v>6738460</v>
      </c>
      <c r="K2991" s="116">
        <v>396380</v>
      </c>
      <c r="L2991" s="116">
        <v>0</v>
      </c>
      <c r="M2991" s="116">
        <v>396380</v>
      </c>
      <c r="N2991" s="116">
        <v>0</v>
      </c>
      <c r="O2991" s="116">
        <v>0</v>
      </c>
      <c r="P2991" s="120">
        <v>0</v>
      </c>
      <c r="Q2991" s="27" t="str">
        <f>IF(G2991="01 Jan 1900","Unregistered","Registered")</f>
        <v>Registered</v>
      </c>
      <c r="R2991" s="121">
        <f>I2991/H2991</f>
        <v>0.9</v>
      </c>
      <c r="T2991" s="117">
        <f t="shared" si="192"/>
        <v>396380</v>
      </c>
      <c r="U2991" s="117">
        <f t="shared" si="193"/>
        <v>0</v>
      </c>
    </row>
    <row r="2992" spans="1:21" x14ac:dyDescent="0.3">
      <c r="A2992" s="114">
        <v>959</v>
      </c>
      <c r="B2992" s="114" t="s">
        <v>130</v>
      </c>
      <c r="C2992" s="114" t="s">
        <v>23</v>
      </c>
      <c r="D2992" s="114" t="s">
        <v>3688</v>
      </c>
      <c r="E2992" s="114" t="s">
        <v>3689</v>
      </c>
      <c r="F2992" s="115">
        <v>44957</v>
      </c>
      <c r="G2992" s="114" t="s">
        <v>2751</v>
      </c>
      <c r="H2992" s="116">
        <v>7890771</v>
      </c>
      <c r="I2992" s="116">
        <v>7101696</v>
      </c>
      <c r="J2992" s="116">
        <v>6707157</v>
      </c>
      <c r="K2992" s="116">
        <v>394539</v>
      </c>
      <c r="L2992" s="116">
        <v>394539</v>
      </c>
      <c r="M2992" s="116">
        <v>0</v>
      </c>
      <c r="N2992" s="116">
        <v>0</v>
      </c>
      <c r="O2992" s="116">
        <v>0</v>
      </c>
      <c r="P2992" s="120">
        <v>0</v>
      </c>
      <c r="Q2992" s="27" t="str">
        <f>IF(G2992="01 Jan 1900","Unregistered","Registered")</f>
        <v>Registered</v>
      </c>
      <c r="R2992" s="121">
        <f>I2992/H2992</f>
        <v>0.90000026613368955</v>
      </c>
      <c r="T2992" s="117">
        <f t="shared" si="192"/>
        <v>394539</v>
      </c>
      <c r="U2992" s="117">
        <f t="shared" si="193"/>
        <v>0</v>
      </c>
    </row>
    <row r="2993" spans="1:21" x14ac:dyDescent="0.3">
      <c r="A2993" s="114">
        <v>964</v>
      </c>
      <c r="B2993" s="114" t="s">
        <v>130</v>
      </c>
      <c r="C2993" s="114" t="s">
        <v>23</v>
      </c>
      <c r="D2993" s="114" t="s">
        <v>3698</v>
      </c>
      <c r="E2993" s="114" t="s">
        <v>3699</v>
      </c>
      <c r="F2993" s="115">
        <v>44985</v>
      </c>
      <c r="G2993" s="114" t="s">
        <v>2635</v>
      </c>
      <c r="H2993" s="116">
        <v>7864965</v>
      </c>
      <c r="I2993" s="116">
        <v>7078469</v>
      </c>
      <c r="J2993" s="116">
        <v>6685221</v>
      </c>
      <c r="K2993" s="116">
        <v>393248</v>
      </c>
      <c r="L2993" s="116">
        <v>393248</v>
      </c>
      <c r="M2993" s="116">
        <v>0</v>
      </c>
      <c r="N2993" s="116">
        <v>0</v>
      </c>
      <c r="O2993" s="116">
        <v>0</v>
      </c>
      <c r="P2993" s="120">
        <v>0</v>
      </c>
      <c r="Q2993" s="27" t="str">
        <f>IF(G2993="01 Jan 1900","Unregistered","Registered")</f>
        <v>Registered</v>
      </c>
      <c r="R2993" s="121">
        <f>I2993/H2993</f>
        <v>0.90000006357307372</v>
      </c>
      <c r="T2993" s="117">
        <f t="shared" si="192"/>
        <v>393248</v>
      </c>
      <c r="U2993" s="117">
        <f t="shared" si="193"/>
        <v>0</v>
      </c>
    </row>
    <row r="2994" spans="1:21" x14ac:dyDescent="0.3">
      <c r="A2994" s="114">
        <v>972</v>
      </c>
      <c r="B2994" s="114" t="s">
        <v>130</v>
      </c>
      <c r="C2994" s="114" t="s">
        <v>23</v>
      </c>
      <c r="D2994" s="114" t="s">
        <v>3717</v>
      </c>
      <c r="E2994" s="114" t="s">
        <v>3718</v>
      </c>
      <c r="F2994" s="115">
        <v>44918</v>
      </c>
      <c r="G2994" s="114" t="s">
        <v>3083</v>
      </c>
      <c r="H2994" s="116">
        <v>7859100</v>
      </c>
      <c r="I2994" s="116">
        <v>7073190</v>
      </c>
      <c r="J2994" s="116">
        <v>6680235</v>
      </c>
      <c r="K2994" s="116">
        <v>392955</v>
      </c>
      <c r="L2994" s="116">
        <v>392955</v>
      </c>
      <c r="M2994" s="116">
        <v>0</v>
      </c>
      <c r="N2994" s="116">
        <v>0</v>
      </c>
      <c r="O2994" s="116">
        <v>0</v>
      </c>
      <c r="P2994" s="120">
        <v>0</v>
      </c>
      <c r="Q2994" s="27" t="str">
        <f>IF(G2994="01 Jan 1900","Unregistered","Registered")</f>
        <v>Registered</v>
      </c>
      <c r="R2994" s="121">
        <f>I2994/H2994</f>
        <v>0.9</v>
      </c>
      <c r="T2994" s="117">
        <f t="shared" si="192"/>
        <v>392955</v>
      </c>
      <c r="U2994" s="117">
        <f t="shared" si="193"/>
        <v>0</v>
      </c>
    </row>
    <row r="2995" spans="1:21" x14ac:dyDescent="0.3">
      <c r="A2995" s="114">
        <v>1000</v>
      </c>
      <c r="B2995" s="114" t="s">
        <v>130</v>
      </c>
      <c r="C2995" s="114" t="s">
        <v>23</v>
      </c>
      <c r="D2995" s="114" t="s">
        <v>3783</v>
      </c>
      <c r="E2995" s="114" t="s">
        <v>3784</v>
      </c>
      <c r="F2995" s="115">
        <v>44918</v>
      </c>
      <c r="G2995" s="114" t="s">
        <v>3785</v>
      </c>
      <c r="H2995" s="116">
        <v>7741800</v>
      </c>
      <c r="I2995" s="116">
        <v>6967620</v>
      </c>
      <c r="J2995" s="116">
        <v>6580530</v>
      </c>
      <c r="K2995" s="116">
        <v>387090</v>
      </c>
      <c r="L2995" s="116">
        <v>387090</v>
      </c>
      <c r="M2995" s="116">
        <v>0</v>
      </c>
      <c r="N2995" s="116">
        <v>0</v>
      </c>
      <c r="O2995" s="116">
        <v>0</v>
      </c>
      <c r="P2995" s="120">
        <v>0</v>
      </c>
      <c r="Q2995" s="27" t="str">
        <f>IF(G2995="01 Jan 1900","Unregistered","Registered")</f>
        <v>Registered</v>
      </c>
      <c r="R2995" s="121">
        <f>I2995/H2995</f>
        <v>0.9</v>
      </c>
      <c r="T2995" s="117">
        <f t="shared" si="192"/>
        <v>387090</v>
      </c>
      <c r="U2995" s="117">
        <f t="shared" si="193"/>
        <v>0</v>
      </c>
    </row>
    <row r="2996" spans="1:21" x14ac:dyDescent="0.3">
      <c r="A2996" s="114">
        <v>1011</v>
      </c>
      <c r="B2996" s="114" t="s">
        <v>130</v>
      </c>
      <c r="C2996" s="114" t="s">
        <v>23</v>
      </c>
      <c r="D2996" s="114" t="s">
        <v>3807</v>
      </c>
      <c r="E2996" s="114" t="s">
        <v>3808</v>
      </c>
      <c r="F2996" s="115">
        <v>44917</v>
      </c>
      <c r="G2996" s="114" t="s">
        <v>3809</v>
      </c>
      <c r="H2996" s="116">
        <v>7731243</v>
      </c>
      <c r="I2996" s="116">
        <v>6958117</v>
      </c>
      <c r="J2996" s="116">
        <v>6571555</v>
      </c>
      <c r="K2996" s="116">
        <v>386562</v>
      </c>
      <c r="L2996" s="116">
        <v>386562</v>
      </c>
      <c r="M2996" s="116">
        <v>0</v>
      </c>
      <c r="N2996" s="116">
        <v>0</v>
      </c>
      <c r="O2996" s="116">
        <v>0</v>
      </c>
      <c r="P2996" s="120">
        <v>0</v>
      </c>
      <c r="Q2996" s="27" t="str">
        <f>IF(G2996="01 Jan 1900","Unregistered","Registered")</f>
        <v>Registered</v>
      </c>
      <c r="R2996" s="121">
        <f>I2996/H2996</f>
        <v>0.89999978011297799</v>
      </c>
      <c r="T2996" s="117">
        <f t="shared" si="192"/>
        <v>386562</v>
      </c>
      <c r="U2996" s="117">
        <f t="shared" si="193"/>
        <v>0</v>
      </c>
    </row>
    <row r="2997" spans="1:21" x14ac:dyDescent="0.3">
      <c r="A2997" s="114">
        <v>1012</v>
      </c>
      <c r="B2997" s="114" t="s">
        <v>130</v>
      </c>
      <c r="C2997" s="114" t="s">
        <v>23</v>
      </c>
      <c r="D2997" s="114" t="s">
        <v>3810</v>
      </c>
      <c r="E2997" s="114" t="s">
        <v>3811</v>
      </c>
      <c r="F2997" s="115">
        <v>44925</v>
      </c>
      <c r="G2997" s="114" t="s">
        <v>2672</v>
      </c>
      <c r="H2997" s="116">
        <v>7731243</v>
      </c>
      <c r="I2997" s="116">
        <v>6958117</v>
      </c>
      <c r="J2997" s="116">
        <v>6571555</v>
      </c>
      <c r="K2997" s="116">
        <v>386562</v>
      </c>
      <c r="L2997" s="116">
        <v>386562</v>
      </c>
      <c r="M2997" s="116">
        <v>0</v>
      </c>
      <c r="N2997" s="116">
        <v>0</v>
      </c>
      <c r="O2997" s="116">
        <v>0</v>
      </c>
      <c r="P2997" s="120">
        <v>0</v>
      </c>
      <c r="Q2997" s="27" t="str">
        <f>IF(G2997="01 Jan 1900","Unregistered","Registered")</f>
        <v>Registered</v>
      </c>
      <c r="R2997" s="121">
        <f>I2997/H2997</f>
        <v>0.89999978011297799</v>
      </c>
      <c r="T2997" s="117">
        <f t="shared" si="192"/>
        <v>386562</v>
      </c>
      <c r="U2997" s="117">
        <f t="shared" si="193"/>
        <v>0</v>
      </c>
    </row>
    <row r="2998" spans="1:21" x14ac:dyDescent="0.3">
      <c r="A2998" s="114">
        <v>1209</v>
      </c>
      <c r="B2998" s="114" t="s">
        <v>130</v>
      </c>
      <c r="C2998" s="114" t="s">
        <v>23</v>
      </c>
      <c r="D2998" s="114" t="s">
        <v>4255</v>
      </c>
      <c r="E2998" s="114" t="s">
        <v>4256</v>
      </c>
      <c r="F2998" s="115">
        <v>45838</v>
      </c>
      <c r="G2998" s="114" t="s">
        <v>4077</v>
      </c>
      <c r="H2998" s="116">
        <v>9157611</v>
      </c>
      <c r="I2998" s="116">
        <v>7783969</v>
      </c>
      <c r="J2998" s="116">
        <v>7576088.0999999996</v>
      </c>
      <c r="K2998" s="116">
        <v>207880.9</v>
      </c>
      <c r="L2998" s="116">
        <v>0</v>
      </c>
      <c r="M2998" s="116">
        <v>207880.9</v>
      </c>
      <c r="N2998" s="116">
        <v>0</v>
      </c>
      <c r="O2998" s="116">
        <v>0</v>
      </c>
      <c r="P2998" s="120">
        <v>0</v>
      </c>
      <c r="Q2998" s="27" t="str">
        <f>IF(G2998="01 Jan 1900","Unregistered","Registered")</f>
        <v>Registered</v>
      </c>
      <c r="R2998" s="121">
        <f>I2998/H2998</f>
        <v>0.84999996178042503</v>
      </c>
      <c r="T2998" s="117">
        <f t="shared" si="192"/>
        <v>207880.9</v>
      </c>
      <c r="U2998" s="117">
        <f t="shared" si="193"/>
        <v>0</v>
      </c>
    </row>
    <row r="2999" spans="1:21" x14ac:dyDescent="0.3">
      <c r="A2999" s="114">
        <v>1472</v>
      </c>
      <c r="B2999" s="114" t="s">
        <v>130</v>
      </c>
      <c r="C2999" s="114" t="s">
        <v>23</v>
      </c>
      <c r="D2999" s="114" t="s">
        <v>4787</v>
      </c>
      <c r="E2999" s="114" t="s">
        <v>4788</v>
      </c>
      <c r="F2999" s="115">
        <v>45159</v>
      </c>
      <c r="G2999" s="114" t="s">
        <v>2372</v>
      </c>
      <c r="H2999" s="116">
        <v>12060894</v>
      </c>
      <c r="I2999" s="116">
        <v>10251763</v>
      </c>
      <c r="J2999" s="116">
        <v>10211763</v>
      </c>
      <c r="K2999" s="116">
        <v>40000</v>
      </c>
      <c r="L2999" s="116">
        <v>0</v>
      </c>
      <c r="M2999" s="116">
        <v>0</v>
      </c>
      <c r="N2999" s="116">
        <v>40000</v>
      </c>
      <c r="O2999" s="116">
        <v>0</v>
      </c>
      <c r="P2999" s="120">
        <v>0</v>
      </c>
      <c r="Q2999" s="27" t="str">
        <f>IF(G2999="01 Jan 1900","Unregistered","Registered")</f>
        <v>Registered</v>
      </c>
      <c r="R2999" s="121">
        <f>I2999/H2999</f>
        <v>0.85000025702903947</v>
      </c>
      <c r="T2999" s="117">
        <f t="shared" si="192"/>
        <v>40000</v>
      </c>
      <c r="U2999" s="117">
        <f t="shared" si="193"/>
        <v>0</v>
      </c>
    </row>
    <row r="3000" spans="1:21" x14ac:dyDescent="0.3">
      <c r="A3000" s="114">
        <v>6851</v>
      </c>
      <c r="B3000" s="114" t="s">
        <v>130</v>
      </c>
      <c r="C3000" s="114" t="s">
        <v>23</v>
      </c>
      <c r="D3000" s="114" t="s">
        <v>7322</v>
      </c>
      <c r="E3000" s="114" t="s">
        <v>7323</v>
      </c>
      <c r="F3000" s="115">
        <v>45796</v>
      </c>
      <c r="G3000" s="114" t="s">
        <v>5429</v>
      </c>
      <c r="H3000" s="116">
        <v>10050238</v>
      </c>
      <c r="I3000" s="116">
        <v>8542704</v>
      </c>
      <c r="J3000" s="116">
        <v>8542704</v>
      </c>
      <c r="K3000" s="116">
        <v>0</v>
      </c>
      <c r="L3000" s="116">
        <v>0</v>
      </c>
      <c r="M3000" s="116">
        <v>0</v>
      </c>
      <c r="N3000" s="116">
        <v>0</v>
      </c>
      <c r="O3000" s="116">
        <v>0</v>
      </c>
      <c r="P3000" s="120">
        <v>0</v>
      </c>
      <c r="Q3000" s="27" t="str">
        <f>IF(G3000="01 Jan 1900","Unregistered","Registered")</f>
        <v>Registered</v>
      </c>
      <c r="R3000" s="121">
        <f>I3000/H3000</f>
        <v>0.85000016915022314</v>
      </c>
      <c r="T3000" s="117">
        <f t="shared" si="192"/>
        <v>0</v>
      </c>
      <c r="U3000" s="117">
        <f t="shared" si="193"/>
        <v>0</v>
      </c>
    </row>
    <row r="3001" spans="1:21" x14ac:dyDescent="0.3">
      <c r="A3001" s="114">
        <v>6852</v>
      </c>
      <c r="B3001" s="114" t="s">
        <v>130</v>
      </c>
      <c r="C3001" s="114" t="s">
        <v>23</v>
      </c>
      <c r="D3001" s="114" t="s">
        <v>7324</v>
      </c>
      <c r="E3001" s="114" t="s">
        <v>7325</v>
      </c>
      <c r="F3001" s="115">
        <v>45007</v>
      </c>
      <c r="G3001" s="114" t="s">
        <v>3094</v>
      </c>
      <c r="H3001" s="116">
        <v>11481876</v>
      </c>
      <c r="I3001" s="116">
        <v>9759595</v>
      </c>
      <c r="J3001" s="116">
        <v>9759595</v>
      </c>
      <c r="K3001" s="116">
        <v>0</v>
      </c>
      <c r="L3001" s="116">
        <v>0</v>
      </c>
      <c r="M3001" s="116">
        <v>0</v>
      </c>
      <c r="N3001" s="116">
        <v>0</v>
      </c>
      <c r="O3001" s="116">
        <v>0</v>
      </c>
      <c r="P3001" s="120">
        <v>0</v>
      </c>
      <c r="Q3001" s="27" t="str">
        <f>IF(G3001="01 Jan 1900","Unregistered","Registered")</f>
        <v>Registered</v>
      </c>
      <c r="R3001" s="121">
        <f>I3001/H3001</f>
        <v>0.85000003483751263</v>
      </c>
      <c r="T3001" s="117">
        <f t="shared" si="192"/>
        <v>0</v>
      </c>
      <c r="U3001" s="117">
        <f t="shared" si="193"/>
        <v>0</v>
      </c>
    </row>
    <row r="3002" spans="1:21" x14ac:dyDescent="0.3">
      <c r="A3002" s="114">
        <v>6853</v>
      </c>
      <c r="B3002" s="114" t="s">
        <v>130</v>
      </c>
      <c r="C3002" s="114" t="s">
        <v>23</v>
      </c>
      <c r="D3002" s="114" t="s">
        <v>7326</v>
      </c>
      <c r="E3002" s="114" t="s">
        <v>7327</v>
      </c>
      <c r="F3002" s="115">
        <v>45623</v>
      </c>
      <c r="G3002" s="114" t="s">
        <v>2492</v>
      </c>
      <c r="H3002" s="116">
        <v>12819900</v>
      </c>
      <c r="I3002" s="116">
        <v>10896915</v>
      </c>
      <c r="J3002" s="116">
        <v>10896915</v>
      </c>
      <c r="K3002" s="116">
        <v>0</v>
      </c>
      <c r="L3002" s="116">
        <v>0</v>
      </c>
      <c r="M3002" s="116">
        <v>0</v>
      </c>
      <c r="N3002" s="116">
        <v>0</v>
      </c>
      <c r="O3002" s="116">
        <v>0</v>
      </c>
      <c r="P3002" s="120">
        <v>0</v>
      </c>
      <c r="Q3002" s="27" t="str">
        <f>IF(G3002="01 Jan 1900","Unregistered","Registered")</f>
        <v>Registered</v>
      </c>
      <c r="R3002" s="121">
        <f>I3002/H3002</f>
        <v>0.85</v>
      </c>
      <c r="T3002" s="117">
        <f t="shared" si="192"/>
        <v>0</v>
      </c>
      <c r="U3002" s="117">
        <f t="shared" si="193"/>
        <v>0</v>
      </c>
    </row>
    <row r="3003" spans="1:21" x14ac:dyDescent="0.3">
      <c r="A3003" s="114">
        <v>6854</v>
      </c>
      <c r="B3003" s="114" t="s">
        <v>130</v>
      </c>
      <c r="C3003" s="114" t="s">
        <v>23</v>
      </c>
      <c r="D3003" s="114" t="s">
        <v>7328</v>
      </c>
      <c r="E3003" s="114" t="s">
        <v>7329</v>
      </c>
      <c r="F3003" s="115">
        <v>45640</v>
      </c>
      <c r="G3003" s="114" t="s">
        <v>1699</v>
      </c>
      <c r="H3003" s="116">
        <v>8445600</v>
      </c>
      <c r="I3003" s="116">
        <v>7178760</v>
      </c>
      <c r="J3003" s="116">
        <v>7178760</v>
      </c>
      <c r="K3003" s="116">
        <v>0</v>
      </c>
      <c r="L3003" s="116">
        <v>0</v>
      </c>
      <c r="M3003" s="116">
        <v>0</v>
      </c>
      <c r="N3003" s="116">
        <v>0</v>
      </c>
      <c r="O3003" s="116">
        <v>0</v>
      </c>
      <c r="P3003" s="120">
        <v>0</v>
      </c>
      <c r="Q3003" s="27" t="str">
        <f>IF(G3003="01 Jan 1900","Unregistered","Registered")</f>
        <v>Registered</v>
      </c>
      <c r="R3003" s="121">
        <f>I3003/H3003</f>
        <v>0.85</v>
      </c>
      <c r="T3003" s="117">
        <f t="shared" si="192"/>
        <v>0</v>
      </c>
      <c r="U3003" s="117">
        <f t="shared" si="193"/>
        <v>0</v>
      </c>
    </row>
    <row r="3004" spans="1:21" x14ac:dyDescent="0.3">
      <c r="A3004" s="114">
        <v>6855</v>
      </c>
      <c r="B3004" s="114" t="s">
        <v>130</v>
      </c>
      <c r="C3004" s="114" t="s">
        <v>23</v>
      </c>
      <c r="D3004" s="114" t="s">
        <v>7330</v>
      </c>
      <c r="E3004" s="114" t="s">
        <v>7331</v>
      </c>
      <c r="F3004" s="115">
        <v>45653</v>
      </c>
      <c r="G3004" s="114" t="s">
        <v>4649</v>
      </c>
      <c r="H3004" s="116">
        <v>8668470</v>
      </c>
      <c r="I3004" s="116">
        <v>7368202</v>
      </c>
      <c r="J3004" s="116">
        <v>7368202</v>
      </c>
      <c r="K3004" s="116">
        <v>0</v>
      </c>
      <c r="L3004" s="116">
        <v>0</v>
      </c>
      <c r="M3004" s="116">
        <v>0</v>
      </c>
      <c r="N3004" s="116">
        <v>0</v>
      </c>
      <c r="O3004" s="116">
        <v>0</v>
      </c>
      <c r="P3004" s="120">
        <v>0</v>
      </c>
      <c r="Q3004" s="27" t="str">
        <f>IF(G3004="01 Jan 1900","Unregistered","Registered")</f>
        <v>Registered</v>
      </c>
      <c r="R3004" s="121">
        <f>I3004/H3004</f>
        <v>0.85000028840152875</v>
      </c>
      <c r="T3004" s="117">
        <f t="shared" si="192"/>
        <v>0</v>
      </c>
      <c r="U3004" s="117">
        <f t="shared" si="193"/>
        <v>0</v>
      </c>
    </row>
    <row r="3005" spans="1:21" x14ac:dyDescent="0.3">
      <c r="A3005" s="114">
        <v>6856</v>
      </c>
      <c r="B3005" s="114" t="s">
        <v>130</v>
      </c>
      <c r="C3005" s="114" t="s">
        <v>23</v>
      </c>
      <c r="D3005" s="114" t="s">
        <v>7332</v>
      </c>
      <c r="E3005" s="114" t="s">
        <v>7333</v>
      </c>
      <c r="F3005" s="115">
        <v>44918</v>
      </c>
      <c r="G3005" s="114" t="s">
        <v>3780</v>
      </c>
      <c r="H3005" s="116">
        <v>11342640</v>
      </c>
      <c r="I3005" s="116">
        <v>9641244</v>
      </c>
      <c r="J3005" s="116">
        <v>9641244</v>
      </c>
      <c r="K3005" s="116">
        <v>0</v>
      </c>
      <c r="L3005" s="116">
        <v>0</v>
      </c>
      <c r="M3005" s="116">
        <v>0</v>
      </c>
      <c r="N3005" s="116">
        <v>0</v>
      </c>
      <c r="O3005" s="116">
        <v>0</v>
      </c>
      <c r="P3005" s="120">
        <v>0</v>
      </c>
      <c r="Q3005" s="27" t="str">
        <f>IF(G3005="01 Jan 1900","Unregistered","Registered")</f>
        <v>Registered</v>
      </c>
      <c r="R3005" s="121">
        <f>I3005/H3005</f>
        <v>0.85</v>
      </c>
      <c r="T3005" s="117">
        <f t="shared" si="192"/>
        <v>0</v>
      </c>
      <c r="U3005" s="117">
        <f t="shared" si="193"/>
        <v>0</v>
      </c>
    </row>
    <row r="3006" spans="1:21" x14ac:dyDescent="0.3">
      <c r="A3006" s="114">
        <v>6857</v>
      </c>
      <c r="B3006" s="114" t="s">
        <v>130</v>
      </c>
      <c r="C3006" s="114" t="s">
        <v>23</v>
      </c>
      <c r="D3006" s="114" t="s">
        <v>7334</v>
      </c>
      <c r="E3006" s="114" t="s">
        <v>7335</v>
      </c>
      <c r="F3006" s="115">
        <v>44918</v>
      </c>
      <c r="G3006" s="114" t="s">
        <v>5148</v>
      </c>
      <c r="H3006" s="116">
        <v>11342640</v>
      </c>
      <c r="I3006" s="116">
        <v>10208376</v>
      </c>
      <c r="J3006" s="116">
        <v>10208376</v>
      </c>
      <c r="K3006" s="116">
        <v>0</v>
      </c>
      <c r="L3006" s="116">
        <v>0</v>
      </c>
      <c r="M3006" s="116">
        <v>0</v>
      </c>
      <c r="N3006" s="116">
        <v>0</v>
      </c>
      <c r="O3006" s="116">
        <v>0</v>
      </c>
      <c r="P3006" s="120">
        <v>0</v>
      </c>
      <c r="Q3006" s="27" t="str">
        <f>IF(G3006="01 Jan 1900","Unregistered","Registered")</f>
        <v>Registered</v>
      </c>
      <c r="R3006" s="121">
        <f>I3006/H3006</f>
        <v>0.9</v>
      </c>
      <c r="T3006" s="117">
        <f t="shared" si="192"/>
        <v>0</v>
      </c>
      <c r="U3006" s="117">
        <f t="shared" si="193"/>
        <v>0</v>
      </c>
    </row>
    <row r="3007" spans="1:21" x14ac:dyDescent="0.3">
      <c r="A3007" s="114">
        <v>6858</v>
      </c>
      <c r="B3007" s="114" t="s">
        <v>130</v>
      </c>
      <c r="C3007" s="114" t="s">
        <v>23</v>
      </c>
      <c r="D3007" s="114" t="s">
        <v>7336</v>
      </c>
      <c r="E3007" s="114" t="s">
        <v>7337</v>
      </c>
      <c r="F3007" s="115">
        <v>44918</v>
      </c>
      <c r="G3007" s="114" t="s">
        <v>2672</v>
      </c>
      <c r="H3007" s="116">
        <v>11434332</v>
      </c>
      <c r="I3007" s="116">
        <v>10290901</v>
      </c>
      <c r="J3007" s="116">
        <v>10290901</v>
      </c>
      <c r="K3007" s="116">
        <v>0</v>
      </c>
      <c r="L3007" s="116">
        <v>0</v>
      </c>
      <c r="M3007" s="116">
        <v>0</v>
      </c>
      <c r="N3007" s="116">
        <v>0</v>
      </c>
      <c r="O3007" s="116">
        <v>0</v>
      </c>
      <c r="P3007" s="120">
        <v>0</v>
      </c>
      <c r="Q3007" s="27" t="str">
        <f>IF(G3007="01 Jan 1900","Unregistered","Registered")</f>
        <v>Registered</v>
      </c>
      <c r="R3007" s="121">
        <f>I3007/H3007</f>
        <v>0.90000019240301921</v>
      </c>
      <c r="T3007" s="117">
        <f t="shared" si="192"/>
        <v>0</v>
      </c>
      <c r="U3007" s="117">
        <f t="shared" si="193"/>
        <v>0</v>
      </c>
    </row>
    <row r="3008" spans="1:21" x14ac:dyDescent="0.3">
      <c r="A3008" s="114">
        <v>6859</v>
      </c>
      <c r="B3008" s="114" t="s">
        <v>130</v>
      </c>
      <c r="C3008" s="114" t="s">
        <v>23</v>
      </c>
      <c r="D3008" s="114" t="s">
        <v>7338</v>
      </c>
      <c r="E3008" s="114" t="s">
        <v>7339</v>
      </c>
      <c r="F3008" s="115">
        <v>45009</v>
      </c>
      <c r="G3008" s="114" t="s">
        <v>2541</v>
      </c>
      <c r="H3008" s="116">
        <v>7731243</v>
      </c>
      <c r="I3008" s="116">
        <v>6958117</v>
      </c>
      <c r="J3008" s="116">
        <v>6958117</v>
      </c>
      <c r="K3008" s="116">
        <v>0</v>
      </c>
      <c r="L3008" s="116">
        <v>0</v>
      </c>
      <c r="M3008" s="116">
        <v>0</v>
      </c>
      <c r="N3008" s="116">
        <v>0</v>
      </c>
      <c r="O3008" s="116">
        <v>0</v>
      </c>
      <c r="P3008" s="120">
        <v>0</v>
      </c>
      <c r="Q3008" s="27" t="str">
        <f>IF(G3008="01 Jan 1900","Unregistered","Registered")</f>
        <v>Registered</v>
      </c>
      <c r="R3008" s="121">
        <f>I3008/H3008</f>
        <v>0.89999978011297799</v>
      </c>
      <c r="T3008" s="117">
        <f t="shared" si="192"/>
        <v>0</v>
      </c>
      <c r="U3008" s="117">
        <f t="shared" si="193"/>
        <v>0</v>
      </c>
    </row>
    <row r="3009" spans="1:21" x14ac:dyDescent="0.3">
      <c r="A3009" s="114">
        <v>6860</v>
      </c>
      <c r="B3009" s="114" t="s">
        <v>130</v>
      </c>
      <c r="C3009" s="114" t="s">
        <v>23</v>
      </c>
      <c r="D3009" s="114" t="s">
        <v>7340</v>
      </c>
      <c r="E3009" s="114" t="s">
        <v>7341</v>
      </c>
      <c r="F3009" s="115">
        <v>44925</v>
      </c>
      <c r="G3009" s="114" t="s">
        <v>2346</v>
      </c>
      <c r="H3009" s="116">
        <v>11303586</v>
      </c>
      <c r="I3009" s="116">
        <v>9995116</v>
      </c>
      <c r="J3009" s="116">
        <v>9995116</v>
      </c>
      <c r="K3009" s="116">
        <v>0</v>
      </c>
      <c r="L3009" s="116">
        <v>0</v>
      </c>
      <c r="M3009" s="116">
        <v>0</v>
      </c>
      <c r="N3009" s="116">
        <v>0</v>
      </c>
      <c r="O3009" s="116">
        <v>0</v>
      </c>
      <c r="P3009" s="120">
        <v>0</v>
      </c>
      <c r="Q3009" s="27" t="str">
        <f>IF(G3009="01 Jan 1900","Unregistered","Registered")</f>
        <v>Registered</v>
      </c>
      <c r="R3009" s="121">
        <f>I3009/H3009</f>
        <v>0.88424292963312701</v>
      </c>
      <c r="T3009" s="117">
        <f t="shared" si="192"/>
        <v>0</v>
      </c>
      <c r="U3009" s="117">
        <f t="shared" si="193"/>
        <v>0</v>
      </c>
    </row>
    <row r="3010" spans="1:21" x14ac:dyDescent="0.3">
      <c r="A3010" s="114">
        <v>6861</v>
      </c>
      <c r="B3010" s="114" t="s">
        <v>130</v>
      </c>
      <c r="C3010" s="114" t="s">
        <v>23</v>
      </c>
      <c r="D3010" s="114" t="s">
        <v>7342</v>
      </c>
      <c r="E3010" s="114" t="s">
        <v>7343</v>
      </c>
      <c r="F3010" s="115">
        <v>44918</v>
      </c>
      <c r="G3010" s="114" t="s">
        <v>2862</v>
      </c>
      <c r="H3010" s="116">
        <v>11391882</v>
      </c>
      <c r="I3010" s="116">
        <v>9683096</v>
      </c>
      <c r="J3010" s="116">
        <v>9683096</v>
      </c>
      <c r="K3010" s="116">
        <v>0</v>
      </c>
      <c r="L3010" s="116">
        <v>0</v>
      </c>
      <c r="M3010" s="116">
        <v>0</v>
      </c>
      <c r="N3010" s="116">
        <v>0</v>
      </c>
      <c r="O3010" s="116">
        <v>0</v>
      </c>
      <c r="P3010" s="120">
        <v>0</v>
      </c>
      <c r="Q3010" s="27" t="str">
        <f>IF(G3010="01 Jan 1900","Unregistered","Registered")</f>
        <v>Registered</v>
      </c>
      <c r="R3010" s="121">
        <f>I3010/H3010</f>
        <v>0.8499996752073099</v>
      </c>
      <c r="T3010" s="117">
        <f t="shared" si="192"/>
        <v>0</v>
      </c>
      <c r="U3010" s="117">
        <f t="shared" si="193"/>
        <v>0</v>
      </c>
    </row>
    <row r="3011" spans="1:21" x14ac:dyDescent="0.3">
      <c r="A3011" s="114">
        <v>6862</v>
      </c>
      <c r="B3011" s="114" t="s">
        <v>130</v>
      </c>
      <c r="C3011" s="114" t="s">
        <v>23</v>
      </c>
      <c r="D3011" s="114" t="s">
        <v>7344</v>
      </c>
      <c r="E3011" s="114" t="s">
        <v>7345</v>
      </c>
      <c r="F3011" s="115">
        <v>44918</v>
      </c>
      <c r="G3011" s="114" t="s">
        <v>5106</v>
      </c>
      <c r="H3011" s="116">
        <v>11393580</v>
      </c>
      <c r="I3011" s="116">
        <v>10254222</v>
      </c>
      <c r="J3011" s="116">
        <v>10254222</v>
      </c>
      <c r="K3011" s="116">
        <v>0</v>
      </c>
      <c r="L3011" s="116">
        <v>0</v>
      </c>
      <c r="M3011" s="116">
        <v>0</v>
      </c>
      <c r="N3011" s="116">
        <v>0</v>
      </c>
      <c r="O3011" s="116">
        <v>0</v>
      </c>
      <c r="P3011" s="120">
        <v>0</v>
      </c>
      <c r="Q3011" s="27" t="str">
        <f>IF(G3011="01 Jan 1900","Unregistered","Registered")</f>
        <v>Registered</v>
      </c>
      <c r="R3011" s="121">
        <f>I3011/H3011</f>
        <v>0.9</v>
      </c>
      <c r="T3011" s="117">
        <f t="shared" si="192"/>
        <v>0</v>
      </c>
      <c r="U3011" s="117">
        <f t="shared" si="193"/>
        <v>0</v>
      </c>
    </row>
    <row r="3012" spans="1:21" x14ac:dyDescent="0.3">
      <c r="A3012" s="114">
        <v>6863</v>
      </c>
      <c r="B3012" s="114" t="s">
        <v>130</v>
      </c>
      <c r="C3012" s="114" t="s">
        <v>23</v>
      </c>
      <c r="D3012" s="114" t="s">
        <v>7346</v>
      </c>
      <c r="E3012" s="114" t="s">
        <v>7347</v>
      </c>
      <c r="F3012" s="115">
        <v>44918</v>
      </c>
      <c r="G3012" s="114" t="s">
        <v>4115</v>
      </c>
      <c r="H3012" s="116">
        <v>11123598</v>
      </c>
      <c r="I3012" s="116">
        <v>9455058</v>
      </c>
      <c r="J3012" s="116">
        <v>9455058</v>
      </c>
      <c r="K3012" s="116">
        <v>0</v>
      </c>
      <c r="L3012" s="116">
        <v>0</v>
      </c>
      <c r="M3012" s="116">
        <v>0</v>
      </c>
      <c r="N3012" s="116">
        <v>0</v>
      </c>
      <c r="O3012" s="116">
        <v>0</v>
      </c>
      <c r="P3012" s="120">
        <v>0</v>
      </c>
      <c r="Q3012" s="27" t="str">
        <f>IF(G3012="01 Jan 1900","Unregistered","Registered")</f>
        <v>Registered</v>
      </c>
      <c r="R3012" s="121">
        <f>I3012/H3012</f>
        <v>0.84999997303030905</v>
      </c>
      <c r="T3012" s="117">
        <f t="shared" si="192"/>
        <v>0</v>
      </c>
      <c r="U3012" s="117">
        <f t="shared" si="193"/>
        <v>0</v>
      </c>
    </row>
    <row r="3013" spans="1:21" x14ac:dyDescent="0.3">
      <c r="A3013" s="114">
        <v>6864</v>
      </c>
      <c r="B3013" s="114" t="s">
        <v>130</v>
      </c>
      <c r="C3013" s="114" t="s">
        <v>23</v>
      </c>
      <c r="D3013" s="114" t="s">
        <v>7348</v>
      </c>
      <c r="E3013" s="114" t="s">
        <v>7349</v>
      </c>
      <c r="F3013" s="115">
        <v>44918</v>
      </c>
      <c r="G3013" s="114" t="s">
        <v>2541</v>
      </c>
      <c r="H3013" s="116">
        <v>11206800</v>
      </c>
      <c r="I3013" s="116">
        <v>10086120</v>
      </c>
      <c r="J3013" s="116">
        <v>10086120</v>
      </c>
      <c r="K3013" s="116">
        <v>0</v>
      </c>
      <c r="L3013" s="116">
        <v>0</v>
      </c>
      <c r="M3013" s="116">
        <v>28018</v>
      </c>
      <c r="N3013" s="116">
        <v>0</v>
      </c>
      <c r="O3013" s="116">
        <v>0</v>
      </c>
      <c r="P3013" s="120">
        <v>0</v>
      </c>
      <c r="Q3013" s="27" t="str">
        <f>IF(G3013="01 Jan 1900","Unregistered","Registered")</f>
        <v>Registered</v>
      </c>
      <c r="R3013" s="121">
        <f>I3013/H3013</f>
        <v>0.9</v>
      </c>
      <c r="T3013" s="117">
        <f t="shared" si="192"/>
        <v>28018</v>
      </c>
      <c r="U3013" s="117">
        <f t="shared" si="193"/>
        <v>-28018</v>
      </c>
    </row>
    <row r="3014" spans="1:21" x14ac:dyDescent="0.3">
      <c r="A3014" s="114">
        <v>6865</v>
      </c>
      <c r="B3014" s="114" t="s">
        <v>130</v>
      </c>
      <c r="C3014" s="114" t="s">
        <v>23</v>
      </c>
      <c r="D3014" s="114" t="s">
        <v>7350</v>
      </c>
      <c r="E3014" s="114" t="s">
        <v>7351</v>
      </c>
      <c r="F3014" s="115">
        <v>44925</v>
      </c>
      <c r="G3014" s="114" t="s">
        <v>3413</v>
      </c>
      <c r="H3014" s="116">
        <v>12016746</v>
      </c>
      <c r="I3014" s="116">
        <v>10214231</v>
      </c>
      <c r="J3014" s="116">
        <v>10214231</v>
      </c>
      <c r="K3014" s="116">
        <v>0</v>
      </c>
      <c r="L3014" s="116">
        <v>0</v>
      </c>
      <c r="M3014" s="116">
        <v>0</v>
      </c>
      <c r="N3014" s="116">
        <v>0</v>
      </c>
      <c r="O3014" s="116">
        <v>0</v>
      </c>
      <c r="P3014" s="120">
        <v>0</v>
      </c>
      <c r="Q3014" s="27" t="str">
        <f>IF(G3014="01 Jan 1900","Unregistered","Registered")</f>
        <v>Registered</v>
      </c>
      <c r="R3014" s="121">
        <f>I3014/H3014</f>
        <v>0.8499997420266685</v>
      </c>
      <c r="T3014" s="117">
        <f t="shared" si="192"/>
        <v>0</v>
      </c>
      <c r="U3014" s="117">
        <f t="shared" si="193"/>
        <v>0</v>
      </c>
    </row>
    <row r="3015" spans="1:21" x14ac:dyDescent="0.3">
      <c r="A3015" s="114">
        <v>6866</v>
      </c>
      <c r="B3015" s="114" t="s">
        <v>130</v>
      </c>
      <c r="C3015" s="114" t="s">
        <v>23</v>
      </c>
      <c r="D3015" s="114" t="s">
        <v>7352</v>
      </c>
      <c r="E3015" s="114" t="s">
        <v>7353</v>
      </c>
      <c r="F3015" s="115">
        <v>44935</v>
      </c>
      <c r="G3015" s="114" t="s">
        <v>2751</v>
      </c>
      <c r="H3015" s="116">
        <v>7890771</v>
      </c>
      <c r="I3015" s="116">
        <v>6707157</v>
      </c>
      <c r="J3015" s="116">
        <v>6707157</v>
      </c>
      <c r="K3015" s="116">
        <v>0</v>
      </c>
      <c r="L3015" s="116">
        <v>0</v>
      </c>
      <c r="M3015" s="116">
        <v>0</v>
      </c>
      <c r="N3015" s="116">
        <v>0</v>
      </c>
      <c r="O3015" s="116">
        <v>0</v>
      </c>
      <c r="P3015" s="120">
        <v>0</v>
      </c>
      <c r="Q3015" s="27" t="str">
        <f>IF(G3015="01 Jan 1900","Unregistered","Registered")</f>
        <v>Registered</v>
      </c>
      <c r="R3015" s="121">
        <f>I3015/H3015</f>
        <v>0.85000020910504182</v>
      </c>
      <c r="T3015" s="117">
        <f t="shared" si="192"/>
        <v>0</v>
      </c>
      <c r="U3015" s="117">
        <f t="shared" si="193"/>
        <v>0</v>
      </c>
    </row>
    <row r="3016" spans="1:21" x14ac:dyDescent="0.3">
      <c r="A3016" s="114">
        <v>6867</v>
      </c>
      <c r="B3016" s="114" t="s">
        <v>130</v>
      </c>
      <c r="C3016" s="114" t="s">
        <v>23</v>
      </c>
      <c r="D3016" s="114" t="s">
        <v>7354</v>
      </c>
      <c r="E3016" s="114" t="s">
        <v>7355</v>
      </c>
      <c r="F3016" s="115">
        <v>44925</v>
      </c>
      <c r="G3016" s="114" t="s">
        <v>2862</v>
      </c>
      <c r="H3016" s="116">
        <v>7864965</v>
      </c>
      <c r="I3016" s="116">
        <v>7078468</v>
      </c>
      <c r="J3016" s="116">
        <v>7078468</v>
      </c>
      <c r="K3016" s="116">
        <v>0</v>
      </c>
      <c r="L3016" s="116">
        <v>0</v>
      </c>
      <c r="M3016" s="116">
        <v>0</v>
      </c>
      <c r="N3016" s="116">
        <v>0</v>
      </c>
      <c r="O3016" s="116">
        <v>0</v>
      </c>
      <c r="P3016" s="120">
        <v>0</v>
      </c>
      <c r="Q3016" s="27" t="str">
        <f>IF(G3016="01 Jan 1900","Unregistered","Registered")</f>
        <v>Registered</v>
      </c>
      <c r="R3016" s="121">
        <f>I3016/H3016</f>
        <v>0.89999993642692622</v>
      </c>
      <c r="T3016" s="117">
        <f t="shared" si="192"/>
        <v>0</v>
      </c>
      <c r="U3016" s="117">
        <f t="shared" si="193"/>
        <v>0</v>
      </c>
    </row>
    <row r="3017" spans="1:21" x14ac:dyDescent="0.3">
      <c r="A3017" s="114">
        <v>6868</v>
      </c>
      <c r="B3017" s="114" t="s">
        <v>130</v>
      </c>
      <c r="C3017" s="114" t="s">
        <v>23</v>
      </c>
      <c r="D3017" s="114" t="s">
        <v>7356</v>
      </c>
      <c r="E3017" s="114" t="s">
        <v>7357</v>
      </c>
      <c r="F3017" s="115">
        <v>44918</v>
      </c>
      <c r="G3017" s="114" t="s">
        <v>2430</v>
      </c>
      <c r="H3017" s="116">
        <v>11391882</v>
      </c>
      <c r="I3017" s="116">
        <v>9683097</v>
      </c>
      <c r="J3017" s="116">
        <v>9683097</v>
      </c>
      <c r="K3017" s="116">
        <v>0</v>
      </c>
      <c r="L3017" s="116">
        <v>0</v>
      </c>
      <c r="M3017" s="116">
        <v>0</v>
      </c>
      <c r="N3017" s="116">
        <v>0</v>
      </c>
      <c r="O3017" s="116">
        <v>0</v>
      </c>
      <c r="P3017" s="120">
        <v>0</v>
      </c>
      <c r="Q3017" s="27" t="str">
        <f>IF(G3017="01 Jan 1900","Unregistered","Registered")</f>
        <v>Registered</v>
      </c>
      <c r="R3017" s="121">
        <f>I3017/H3017</f>
        <v>0.84999976298911806</v>
      </c>
      <c r="T3017" s="117">
        <f t="shared" si="192"/>
        <v>0</v>
      </c>
      <c r="U3017" s="117">
        <f t="shared" si="193"/>
        <v>0</v>
      </c>
    </row>
    <row r="3018" spans="1:21" x14ac:dyDescent="0.3">
      <c r="A3018" s="114">
        <v>6869</v>
      </c>
      <c r="B3018" s="114" t="s">
        <v>130</v>
      </c>
      <c r="C3018" s="114" t="s">
        <v>23</v>
      </c>
      <c r="D3018" s="114" t="s">
        <v>7358</v>
      </c>
      <c r="E3018" s="114" t="s">
        <v>7359</v>
      </c>
      <c r="F3018" s="115">
        <v>44925</v>
      </c>
      <c r="G3018" s="114" t="s">
        <v>3067</v>
      </c>
      <c r="H3018" s="116">
        <v>11213592</v>
      </c>
      <c r="I3018" s="116">
        <v>9531557</v>
      </c>
      <c r="J3018" s="116">
        <v>9531557</v>
      </c>
      <c r="K3018" s="116">
        <v>0</v>
      </c>
      <c r="L3018" s="116">
        <v>0</v>
      </c>
      <c r="M3018" s="116">
        <v>0</v>
      </c>
      <c r="N3018" s="116">
        <v>0</v>
      </c>
      <c r="O3018" s="116">
        <v>0</v>
      </c>
      <c r="P3018" s="120">
        <v>0</v>
      </c>
      <c r="Q3018" s="27" t="str">
        <f>IF(G3018="01 Jan 1900","Unregistered","Registered")</f>
        <v>Registered</v>
      </c>
      <c r="R3018" s="121">
        <f>I3018/H3018</f>
        <v>0.85000033887446591</v>
      </c>
      <c r="T3018" s="117">
        <f t="shared" si="192"/>
        <v>0</v>
      </c>
      <c r="U3018" s="117">
        <f t="shared" si="193"/>
        <v>0</v>
      </c>
    </row>
    <row r="3019" spans="1:21" x14ac:dyDescent="0.3">
      <c r="A3019" s="114">
        <v>6870</v>
      </c>
      <c r="B3019" s="114" t="s">
        <v>130</v>
      </c>
      <c r="C3019" s="114" t="s">
        <v>23</v>
      </c>
      <c r="D3019" s="114" t="s">
        <v>7360</v>
      </c>
      <c r="E3019" s="114" t="s">
        <v>7361</v>
      </c>
      <c r="F3019" s="115">
        <v>45013</v>
      </c>
      <c r="G3019" s="114" t="s">
        <v>3042</v>
      </c>
      <c r="H3019" s="116">
        <v>11481876</v>
      </c>
      <c r="I3019" s="116">
        <v>10333689</v>
      </c>
      <c r="J3019" s="116">
        <v>10333689</v>
      </c>
      <c r="K3019" s="116">
        <v>0</v>
      </c>
      <c r="L3019" s="116">
        <v>0</v>
      </c>
      <c r="M3019" s="116">
        <v>0</v>
      </c>
      <c r="N3019" s="116">
        <v>0</v>
      </c>
      <c r="O3019" s="116">
        <v>0</v>
      </c>
      <c r="P3019" s="120">
        <v>0</v>
      </c>
      <c r="Q3019" s="27" t="str">
        <f>IF(G3019="01 Jan 1900","Unregistered","Registered")</f>
        <v>Registered</v>
      </c>
      <c r="R3019" s="121">
        <f>I3019/H3019</f>
        <v>0.90000005225626889</v>
      </c>
      <c r="T3019" s="117">
        <f t="shared" si="192"/>
        <v>0</v>
      </c>
      <c r="U3019" s="117">
        <f t="shared" si="193"/>
        <v>0</v>
      </c>
    </row>
    <row r="3020" spans="1:21" x14ac:dyDescent="0.3">
      <c r="A3020" s="114">
        <v>6871</v>
      </c>
      <c r="B3020" s="114" t="s">
        <v>130</v>
      </c>
      <c r="C3020" s="114" t="s">
        <v>23</v>
      </c>
      <c r="D3020" s="114" t="s">
        <v>7362</v>
      </c>
      <c r="E3020" s="114" t="s">
        <v>6931</v>
      </c>
      <c r="F3020" s="115">
        <v>45045</v>
      </c>
      <c r="G3020" s="114" t="s">
        <v>1774</v>
      </c>
      <c r="H3020" s="116">
        <v>7050000</v>
      </c>
      <c r="I3020" s="116">
        <v>5992500</v>
      </c>
      <c r="J3020" s="116">
        <v>5992500</v>
      </c>
      <c r="K3020" s="116">
        <v>0</v>
      </c>
      <c r="L3020" s="116">
        <v>0</v>
      </c>
      <c r="M3020" s="116">
        <v>0</v>
      </c>
      <c r="N3020" s="116">
        <v>0</v>
      </c>
      <c r="O3020" s="116">
        <v>0</v>
      </c>
      <c r="P3020" s="120">
        <v>0</v>
      </c>
      <c r="Q3020" s="27" t="str">
        <f>IF(G3020="01 Jan 1900","Unregistered","Registered")</f>
        <v>Registered</v>
      </c>
      <c r="R3020" s="121">
        <f>I3020/H3020</f>
        <v>0.85</v>
      </c>
      <c r="T3020" s="117">
        <f t="shared" si="192"/>
        <v>0</v>
      </c>
      <c r="U3020" s="117">
        <f t="shared" si="193"/>
        <v>0</v>
      </c>
    </row>
    <row r="3021" spans="1:21" x14ac:dyDescent="0.3">
      <c r="A3021" s="114">
        <v>6872</v>
      </c>
      <c r="B3021" s="114" t="s">
        <v>130</v>
      </c>
      <c r="C3021" s="114" t="s">
        <v>23</v>
      </c>
      <c r="D3021" s="114" t="s">
        <v>7363</v>
      </c>
      <c r="E3021" s="114" t="s">
        <v>7364</v>
      </c>
      <c r="F3021" s="115">
        <v>45009</v>
      </c>
      <c r="G3021" s="114" t="s">
        <v>1981</v>
      </c>
      <c r="H3021" s="116">
        <v>7917750</v>
      </c>
      <c r="I3021" s="116">
        <v>6730093</v>
      </c>
      <c r="J3021" s="116">
        <v>6730093</v>
      </c>
      <c r="K3021" s="116">
        <v>0</v>
      </c>
      <c r="L3021" s="116">
        <v>0</v>
      </c>
      <c r="M3021" s="116">
        <v>0</v>
      </c>
      <c r="N3021" s="116">
        <v>0</v>
      </c>
      <c r="O3021" s="116">
        <v>0</v>
      </c>
      <c r="P3021" s="120">
        <v>0</v>
      </c>
      <c r="Q3021" s="27" t="str">
        <f>IF(G3021="01 Jan 1900","Unregistered","Registered")</f>
        <v>Registered</v>
      </c>
      <c r="R3021" s="121">
        <f>I3021/H3021</f>
        <v>0.85000069464178585</v>
      </c>
      <c r="T3021" s="117">
        <f t="shared" si="192"/>
        <v>0</v>
      </c>
      <c r="U3021" s="117">
        <f t="shared" si="193"/>
        <v>0</v>
      </c>
    </row>
    <row r="3022" spans="1:21" x14ac:dyDescent="0.3">
      <c r="A3022" s="114">
        <v>6873</v>
      </c>
      <c r="B3022" s="114" t="s">
        <v>130</v>
      </c>
      <c r="C3022" s="114" t="s">
        <v>23</v>
      </c>
      <c r="D3022" s="114" t="s">
        <v>7365</v>
      </c>
      <c r="E3022" s="114" t="s">
        <v>7366</v>
      </c>
      <c r="F3022" s="115">
        <v>44926</v>
      </c>
      <c r="G3022" s="114" t="s">
        <v>5151</v>
      </c>
      <c r="H3022" s="116">
        <v>11391882</v>
      </c>
      <c r="I3022" s="116">
        <v>9683096</v>
      </c>
      <c r="J3022" s="116">
        <v>9683096</v>
      </c>
      <c r="K3022" s="116">
        <v>0</v>
      </c>
      <c r="L3022" s="116">
        <v>0</v>
      </c>
      <c r="M3022" s="116">
        <v>0</v>
      </c>
      <c r="N3022" s="116">
        <v>0</v>
      </c>
      <c r="O3022" s="116">
        <v>0</v>
      </c>
      <c r="P3022" s="120">
        <v>0</v>
      </c>
      <c r="Q3022" s="27" t="str">
        <f>IF(G3022="01 Jan 1900","Unregistered","Registered")</f>
        <v>Registered</v>
      </c>
      <c r="R3022" s="121">
        <f>I3022/H3022</f>
        <v>0.8499996752073099</v>
      </c>
      <c r="T3022" s="117">
        <f t="shared" si="192"/>
        <v>0</v>
      </c>
      <c r="U3022" s="117">
        <f t="shared" si="193"/>
        <v>0</v>
      </c>
    </row>
    <row r="3023" spans="1:21" x14ac:dyDescent="0.3">
      <c r="A3023" s="114">
        <v>6874</v>
      </c>
      <c r="B3023" s="114" t="s">
        <v>130</v>
      </c>
      <c r="C3023" s="114" t="s">
        <v>23</v>
      </c>
      <c r="D3023" s="114" t="s">
        <v>7367</v>
      </c>
      <c r="E3023" s="114" t="s">
        <v>7368</v>
      </c>
      <c r="F3023" s="115">
        <v>44918</v>
      </c>
      <c r="G3023" s="114" t="s">
        <v>5390</v>
      </c>
      <c r="H3023" s="116">
        <v>7741800</v>
      </c>
      <c r="I3023" s="116">
        <v>6580530</v>
      </c>
      <c r="J3023" s="116">
        <v>6580530</v>
      </c>
      <c r="K3023" s="116">
        <v>0</v>
      </c>
      <c r="L3023" s="116">
        <v>0</v>
      </c>
      <c r="M3023" s="116">
        <v>0</v>
      </c>
      <c r="N3023" s="116">
        <v>0</v>
      </c>
      <c r="O3023" s="116">
        <v>0</v>
      </c>
      <c r="P3023" s="120">
        <v>0</v>
      </c>
      <c r="Q3023" s="27" t="str">
        <f>IF(G3023="01 Jan 1900","Unregistered","Registered")</f>
        <v>Registered</v>
      </c>
      <c r="R3023" s="121">
        <f>I3023/H3023</f>
        <v>0.85</v>
      </c>
      <c r="T3023" s="117">
        <f t="shared" si="192"/>
        <v>0</v>
      </c>
      <c r="U3023" s="117">
        <f t="shared" si="193"/>
        <v>0</v>
      </c>
    </row>
    <row r="3024" spans="1:21" x14ac:dyDescent="0.3">
      <c r="A3024" s="114">
        <v>6875</v>
      </c>
      <c r="B3024" s="114" t="s">
        <v>130</v>
      </c>
      <c r="C3024" s="114" t="s">
        <v>23</v>
      </c>
      <c r="D3024" s="114" t="s">
        <v>7369</v>
      </c>
      <c r="E3024" s="114" t="s">
        <v>7370</v>
      </c>
      <c r="F3024" s="115">
        <v>45045</v>
      </c>
      <c r="G3024" s="114" t="s">
        <v>2587</v>
      </c>
      <c r="H3024" s="116">
        <v>7731243</v>
      </c>
      <c r="I3024" s="116">
        <v>6571555</v>
      </c>
      <c r="J3024" s="116">
        <v>6571555</v>
      </c>
      <c r="K3024" s="116">
        <v>0</v>
      </c>
      <c r="L3024" s="116">
        <v>0</v>
      </c>
      <c r="M3024" s="116">
        <v>0</v>
      </c>
      <c r="N3024" s="116">
        <v>0</v>
      </c>
      <c r="O3024" s="116">
        <v>0</v>
      </c>
      <c r="P3024" s="120">
        <v>0</v>
      </c>
      <c r="Q3024" s="27" t="str">
        <f>IF(G3024="01 Jan 1900","Unregistered","Registered")</f>
        <v>Registered</v>
      </c>
      <c r="R3024" s="121">
        <f>I3024/H3024</f>
        <v>0.849999799514774</v>
      </c>
      <c r="T3024" s="117">
        <f t="shared" si="192"/>
        <v>0</v>
      </c>
      <c r="U3024" s="117">
        <f t="shared" si="193"/>
        <v>0</v>
      </c>
    </row>
    <row r="3025" spans="1:21" x14ac:dyDescent="0.3">
      <c r="A3025" s="114">
        <v>6876</v>
      </c>
      <c r="B3025" s="114" t="s">
        <v>130</v>
      </c>
      <c r="C3025" s="114" t="s">
        <v>23</v>
      </c>
      <c r="D3025" s="114" t="s">
        <v>7371</v>
      </c>
      <c r="E3025" s="114" t="s">
        <v>7372</v>
      </c>
      <c r="F3025" s="115">
        <v>45187</v>
      </c>
      <c r="G3025" s="114" t="s">
        <v>1963</v>
      </c>
      <c r="H3025" s="116">
        <v>11835060</v>
      </c>
      <c r="I3025" s="116">
        <v>10059801</v>
      </c>
      <c r="J3025" s="116">
        <v>10059801</v>
      </c>
      <c r="K3025" s="116">
        <v>0</v>
      </c>
      <c r="L3025" s="116">
        <v>0</v>
      </c>
      <c r="M3025" s="116">
        <v>0</v>
      </c>
      <c r="N3025" s="116">
        <v>0</v>
      </c>
      <c r="O3025" s="116">
        <v>0</v>
      </c>
      <c r="P3025" s="120">
        <v>0</v>
      </c>
      <c r="Q3025" s="27" t="str">
        <f>IF(G3025="01 Jan 1900","Unregistered","Registered")</f>
        <v>Registered</v>
      </c>
      <c r="R3025" s="121">
        <f>I3025/H3025</f>
        <v>0.85</v>
      </c>
      <c r="T3025" s="117">
        <f t="shared" si="192"/>
        <v>0</v>
      </c>
      <c r="U3025" s="117">
        <f t="shared" si="193"/>
        <v>0</v>
      </c>
    </row>
    <row r="3026" spans="1:21" x14ac:dyDescent="0.3">
      <c r="A3026" s="114">
        <v>6877</v>
      </c>
      <c r="B3026" s="114" t="s">
        <v>130</v>
      </c>
      <c r="C3026" s="114" t="s">
        <v>23</v>
      </c>
      <c r="D3026" s="114" t="s">
        <v>7373</v>
      </c>
      <c r="E3026" s="114" t="s">
        <v>7374</v>
      </c>
      <c r="F3026" s="115">
        <v>45320</v>
      </c>
      <c r="G3026" s="114" t="s">
        <v>5383</v>
      </c>
      <c r="H3026" s="116">
        <v>12021840</v>
      </c>
      <c r="I3026" s="116">
        <v>10819656</v>
      </c>
      <c r="J3026" s="116">
        <v>10819656</v>
      </c>
      <c r="K3026" s="116">
        <v>0</v>
      </c>
      <c r="L3026" s="116">
        <v>0</v>
      </c>
      <c r="M3026" s="116">
        <v>0</v>
      </c>
      <c r="N3026" s="116">
        <v>0</v>
      </c>
      <c r="O3026" s="116">
        <v>0</v>
      </c>
      <c r="P3026" s="120">
        <v>0</v>
      </c>
      <c r="Q3026" s="27" t="str">
        <f>IF(G3026="01 Jan 1900","Unregistered","Registered")</f>
        <v>Registered</v>
      </c>
      <c r="R3026" s="121">
        <f>I3026/H3026</f>
        <v>0.9</v>
      </c>
      <c r="T3026" s="117">
        <f t="shared" si="192"/>
        <v>0</v>
      </c>
      <c r="U3026" s="117">
        <f t="shared" si="193"/>
        <v>0</v>
      </c>
    </row>
    <row r="3027" spans="1:21" x14ac:dyDescent="0.3">
      <c r="A3027" s="114">
        <v>6878</v>
      </c>
      <c r="B3027" s="114" t="s">
        <v>130</v>
      </c>
      <c r="C3027" s="114" t="s">
        <v>23</v>
      </c>
      <c r="D3027" s="114" t="s">
        <v>7375</v>
      </c>
      <c r="E3027" s="114" t="s">
        <v>7376</v>
      </c>
      <c r="F3027" s="115">
        <v>45398</v>
      </c>
      <c r="G3027" s="114" t="s">
        <v>5019</v>
      </c>
      <c r="H3027" s="116">
        <v>8269650</v>
      </c>
      <c r="I3027" s="116">
        <v>7442685</v>
      </c>
      <c r="J3027" s="116">
        <v>7442685</v>
      </c>
      <c r="K3027" s="116">
        <v>0</v>
      </c>
      <c r="L3027" s="116">
        <v>0</v>
      </c>
      <c r="M3027" s="116">
        <v>165393</v>
      </c>
      <c r="N3027" s="116">
        <v>0</v>
      </c>
      <c r="O3027" s="116">
        <v>0</v>
      </c>
      <c r="P3027" s="120">
        <v>0</v>
      </c>
      <c r="Q3027" s="27" t="str">
        <f>IF(G3027="01 Jan 1900","Unregistered","Registered")</f>
        <v>Registered</v>
      </c>
      <c r="R3027" s="121">
        <f>I3027/H3027</f>
        <v>0.9</v>
      </c>
      <c r="T3027" s="117">
        <f t="shared" si="192"/>
        <v>165393</v>
      </c>
      <c r="U3027" s="117">
        <f t="shared" si="193"/>
        <v>-165393</v>
      </c>
    </row>
    <row r="3028" spans="1:21" x14ac:dyDescent="0.3">
      <c r="A3028" s="114">
        <v>6879</v>
      </c>
      <c r="B3028" s="114" t="s">
        <v>130</v>
      </c>
      <c r="C3028" s="114" t="s">
        <v>23</v>
      </c>
      <c r="D3028" s="114" t="s">
        <v>7377</v>
      </c>
      <c r="E3028" s="114" t="s">
        <v>7378</v>
      </c>
      <c r="F3028" s="115">
        <v>44942</v>
      </c>
      <c r="G3028" s="114" t="s">
        <v>5148</v>
      </c>
      <c r="H3028" s="116">
        <v>11570172</v>
      </c>
      <c r="I3028" s="116">
        <v>9834647</v>
      </c>
      <c r="J3028" s="116">
        <v>9834647</v>
      </c>
      <c r="K3028" s="116">
        <v>0</v>
      </c>
      <c r="L3028" s="116">
        <v>0</v>
      </c>
      <c r="M3028" s="116">
        <v>0</v>
      </c>
      <c r="N3028" s="116">
        <v>0</v>
      </c>
      <c r="O3028" s="116">
        <v>0</v>
      </c>
      <c r="P3028" s="120">
        <v>0</v>
      </c>
      <c r="Q3028" s="27" t="str">
        <f>IF(G3028="01 Jan 1900","Unregistered","Registered")</f>
        <v>Registered</v>
      </c>
      <c r="R3028" s="121">
        <f>I3028/H3028</f>
        <v>0.85000006914331094</v>
      </c>
      <c r="T3028" s="117">
        <f t="shared" si="192"/>
        <v>0</v>
      </c>
      <c r="U3028" s="117">
        <f t="shared" si="193"/>
        <v>0</v>
      </c>
    </row>
    <row r="3029" spans="1:21" x14ac:dyDescent="0.3">
      <c r="A3029" s="114">
        <v>6880</v>
      </c>
      <c r="B3029" s="114" t="s">
        <v>130</v>
      </c>
      <c r="C3029" s="114" t="s">
        <v>23</v>
      </c>
      <c r="D3029" s="114" t="s">
        <v>7379</v>
      </c>
      <c r="E3029" s="114" t="s">
        <v>7380</v>
      </c>
      <c r="F3029" s="115">
        <v>44918</v>
      </c>
      <c r="G3029" s="114" t="s">
        <v>4115</v>
      </c>
      <c r="H3029" s="116">
        <v>11213592</v>
      </c>
      <c r="I3029" s="116">
        <v>9531557</v>
      </c>
      <c r="J3029" s="116">
        <v>9531557</v>
      </c>
      <c r="K3029" s="116">
        <v>0</v>
      </c>
      <c r="L3029" s="116">
        <v>0</v>
      </c>
      <c r="M3029" s="116">
        <v>0</v>
      </c>
      <c r="N3029" s="116">
        <v>0</v>
      </c>
      <c r="O3029" s="116">
        <v>0</v>
      </c>
      <c r="P3029" s="120">
        <v>0</v>
      </c>
      <c r="Q3029" s="27" t="str">
        <f>IF(G3029="01 Jan 1900","Unregistered","Registered")</f>
        <v>Registered</v>
      </c>
      <c r="R3029" s="121">
        <f>I3029/H3029</f>
        <v>0.85000033887446591</v>
      </c>
      <c r="T3029" s="117">
        <f t="shared" si="192"/>
        <v>0</v>
      </c>
      <c r="U3029" s="117">
        <f t="shared" si="193"/>
        <v>0</v>
      </c>
    </row>
    <row r="3030" spans="1:21" x14ac:dyDescent="0.3">
      <c r="A3030" s="114">
        <v>6881</v>
      </c>
      <c r="B3030" s="114" t="s">
        <v>130</v>
      </c>
      <c r="C3030" s="114" t="s">
        <v>23</v>
      </c>
      <c r="D3030" s="114" t="s">
        <v>7381</v>
      </c>
      <c r="E3030" s="114" t="s">
        <v>7382</v>
      </c>
      <c r="F3030" s="115">
        <v>45125</v>
      </c>
      <c r="G3030" s="114" t="s">
        <v>4878</v>
      </c>
      <c r="H3030" s="116">
        <v>7998687</v>
      </c>
      <c r="I3030" s="116">
        <v>6798883</v>
      </c>
      <c r="J3030" s="116">
        <v>6798883</v>
      </c>
      <c r="K3030" s="116">
        <v>0</v>
      </c>
      <c r="L3030" s="116">
        <v>0</v>
      </c>
      <c r="M3030" s="116">
        <v>0</v>
      </c>
      <c r="N3030" s="116">
        <v>0</v>
      </c>
      <c r="O3030" s="116">
        <v>0</v>
      </c>
      <c r="P3030" s="120">
        <v>0</v>
      </c>
      <c r="Q3030" s="27" t="str">
        <f>IF(G3030="01 Jan 1900","Unregistered","Registered")</f>
        <v>Registered</v>
      </c>
      <c r="R3030" s="121">
        <f>I3030/H3030</f>
        <v>0.84999988123050696</v>
      </c>
      <c r="T3030" s="117">
        <f t="shared" si="192"/>
        <v>0</v>
      </c>
      <c r="U3030" s="117">
        <f t="shared" si="193"/>
        <v>0</v>
      </c>
    </row>
    <row r="3031" spans="1:21" x14ac:dyDescent="0.3">
      <c r="A3031" s="114">
        <v>6882</v>
      </c>
      <c r="B3031" s="114" t="s">
        <v>130</v>
      </c>
      <c r="C3031" s="114" t="s">
        <v>23</v>
      </c>
      <c r="D3031" s="114" t="s">
        <v>7383</v>
      </c>
      <c r="E3031" s="114" t="s">
        <v>7384</v>
      </c>
      <c r="F3031" s="115">
        <v>45412</v>
      </c>
      <c r="G3031" s="114" t="s">
        <v>2684</v>
      </c>
      <c r="H3031" s="116">
        <v>8311878</v>
      </c>
      <c r="I3031" s="116">
        <v>7065096</v>
      </c>
      <c r="J3031" s="116">
        <v>7065096</v>
      </c>
      <c r="K3031" s="116">
        <v>0</v>
      </c>
      <c r="L3031" s="116">
        <v>0</v>
      </c>
      <c r="M3031" s="116">
        <v>0</v>
      </c>
      <c r="N3031" s="116">
        <v>0</v>
      </c>
      <c r="O3031" s="116">
        <v>0</v>
      </c>
      <c r="P3031" s="120">
        <v>0</v>
      </c>
      <c r="Q3031" s="27" t="str">
        <f>IF(G3031="01 Jan 1900","Unregistered","Registered")</f>
        <v>Registered</v>
      </c>
      <c r="R3031" s="121">
        <f>I3031/H3031</f>
        <v>0.84999996390707366</v>
      </c>
      <c r="T3031" s="117">
        <f t="shared" si="192"/>
        <v>0</v>
      </c>
      <c r="U3031" s="117">
        <f t="shared" si="193"/>
        <v>0</v>
      </c>
    </row>
    <row r="3032" spans="1:21" x14ac:dyDescent="0.3">
      <c r="A3032" s="114">
        <v>6883</v>
      </c>
      <c r="B3032" s="114" t="s">
        <v>130</v>
      </c>
      <c r="C3032" s="114" t="s">
        <v>23</v>
      </c>
      <c r="D3032" s="114" t="s">
        <v>7385</v>
      </c>
      <c r="E3032" s="114" t="s">
        <v>7386</v>
      </c>
      <c r="F3032" s="115">
        <v>44918</v>
      </c>
      <c r="G3032" s="114" t="s">
        <v>5390</v>
      </c>
      <c r="H3032" s="116">
        <v>12016988</v>
      </c>
      <c r="I3032" s="116">
        <v>10214441</v>
      </c>
      <c r="J3032" s="116">
        <v>10214441</v>
      </c>
      <c r="K3032" s="116">
        <v>0</v>
      </c>
      <c r="L3032" s="116">
        <v>0</v>
      </c>
      <c r="M3032" s="116">
        <v>0</v>
      </c>
      <c r="N3032" s="116">
        <v>0</v>
      </c>
      <c r="O3032" s="116">
        <v>0</v>
      </c>
      <c r="P3032" s="120">
        <v>0</v>
      </c>
      <c r="Q3032" s="27" t="str">
        <f>IF(G3032="01 Jan 1900","Unregistered","Registered")</f>
        <v>Registered</v>
      </c>
      <c r="R3032" s="121">
        <f>I3032/H3032</f>
        <v>0.85000009985863345</v>
      </c>
      <c r="T3032" s="117">
        <f t="shared" si="192"/>
        <v>0</v>
      </c>
      <c r="U3032" s="117">
        <f t="shared" si="193"/>
        <v>0</v>
      </c>
    </row>
    <row r="3033" spans="1:21" x14ac:dyDescent="0.3">
      <c r="A3033" s="114">
        <v>6884</v>
      </c>
      <c r="B3033" s="114" t="s">
        <v>130</v>
      </c>
      <c r="C3033" s="114" t="s">
        <v>23</v>
      </c>
      <c r="D3033" s="114" t="s">
        <v>7387</v>
      </c>
      <c r="E3033" s="114" t="s">
        <v>7388</v>
      </c>
      <c r="F3033" s="115">
        <v>44942</v>
      </c>
      <c r="G3033" s="114" t="s">
        <v>3780</v>
      </c>
      <c r="H3033" s="116">
        <v>11123598</v>
      </c>
      <c r="I3033" s="116">
        <v>9455060</v>
      </c>
      <c r="J3033" s="116">
        <v>9455060</v>
      </c>
      <c r="K3033" s="116">
        <v>0</v>
      </c>
      <c r="L3033" s="116">
        <v>0</v>
      </c>
      <c r="M3033" s="116">
        <v>0</v>
      </c>
      <c r="N3033" s="116">
        <v>0</v>
      </c>
      <c r="O3033" s="116">
        <v>0</v>
      </c>
      <c r="P3033" s="120">
        <v>0</v>
      </c>
      <c r="Q3033" s="27" t="str">
        <f>IF(G3033="01 Jan 1900","Unregistered","Registered")</f>
        <v>Registered</v>
      </c>
      <c r="R3033" s="121">
        <f>I3033/H3033</f>
        <v>0.85000015282824859</v>
      </c>
      <c r="T3033" s="117">
        <f t="shared" si="192"/>
        <v>0</v>
      </c>
      <c r="U3033" s="117">
        <f t="shared" si="193"/>
        <v>0</v>
      </c>
    </row>
    <row r="3034" spans="1:21" x14ac:dyDescent="0.3">
      <c r="A3034" s="114">
        <v>6885</v>
      </c>
      <c r="B3034" s="114" t="s">
        <v>130</v>
      </c>
      <c r="C3034" s="114" t="s">
        <v>23</v>
      </c>
      <c r="D3034" s="114" t="s">
        <v>7389</v>
      </c>
      <c r="E3034" s="114" t="s">
        <v>7390</v>
      </c>
      <c r="F3034" s="115">
        <v>45016</v>
      </c>
      <c r="G3034" s="114" t="s">
        <v>5183</v>
      </c>
      <c r="H3034" s="116">
        <v>7731243</v>
      </c>
      <c r="I3034" s="116">
        <v>6571555</v>
      </c>
      <c r="J3034" s="116">
        <v>6571555</v>
      </c>
      <c r="K3034" s="116">
        <v>0</v>
      </c>
      <c r="L3034" s="116">
        <v>0</v>
      </c>
      <c r="M3034" s="116">
        <v>0</v>
      </c>
      <c r="N3034" s="116">
        <v>0</v>
      </c>
      <c r="O3034" s="116">
        <v>0</v>
      </c>
      <c r="P3034" s="120">
        <v>0</v>
      </c>
      <c r="Q3034" s="27" t="str">
        <f>IF(G3034="01 Jan 1900","Unregistered","Registered")</f>
        <v>Registered</v>
      </c>
      <c r="R3034" s="121">
        <f>I3034/H3034</f>
        <v>0.849999799514774</v>
      </c>
      <c r="T3034" s="117">
        <f t="shared" si="192"/>
        <v>0</v>
      </c>
      <c r="U3034" s="117">
        <f t="shared" si="193"/>
        <v>0</v>
      </c>
    </row>
    <row r="3035" spans="1:21" x14ac:dyDescent="0.3">
      <c r="A3035" s="114">
        <v>6886</v>
      </c>
      <c r="B3035" s="114" t="s">
        <v>130</v>
      </c>
      <c r="C3035" s="114" t="s">
        <v>23</v>
      </c>
      <c r="D3035" s="114" t="s">
        <v>7391</v>
      </c>
      <c r="E3035" s="114" t="s">
        <v>7392</v>
      </c>
      <c r="F3035" s="115">
        <v>44918</v>
      </c>
      <c r="G3035" s="114" t="s">
        <v>3215</v>
      </c>
      <c r="H3035" s="116">
        <v>11928450</v>
      </c>
      <c r="I3035" s="116">
        <v>10102669</v>
      </c>
      <c r="J3035" s="116">
        <v>10102669</v>
      </c>
      <c r="K3035" s="116">
        <v>0</v>
      </c>
      <c r="L3035" s="116">
        <v>0</v>
      </c>
      <c r="M3035" s="116">
        <v>0</v>
      </c>
      <c r="N3035" s="116">
        <v>0</v>
      </c>
      <c r="O3035" s="116">
        <v>0</v>
      </c>
      <c r="P3035" s="120">
        <v>0</v>
      </c>
      <c r="Q3035" s="27" t="str">
        <f>IF(G3035="01 Jan 1900","Unregistered","Registered")</f>
        <v>Registered</v>
      </c>
      <c r="R3035" s="121">
        <f>I3035/H3035</f>
        <v>0.84693895686363274</v>
      </c>
      <c r="T3035" s="117">
        <f t="shared" si="192"/>
        <v>0</v>
      </c>
      <c r="U3035" s="117">
        <f t="shared" si="193"/>
        <v>0</v>
      </c>
    </row>
    <row r="3036" spans="1:21" x14ac:dyDescent="0.3">
      <c r="A3036" s="114">
        <v>6887</v>
      </c>
      <c r="B3036" s="114" t="s">
        <v>130</v>
      </c>
      <c r="C3036" s="114" t="s">
        <v>23</v>
      </c>
      <c r="D3036" s="114" t="s">
        <v>7393</v>
      </c>
      <c r="E3036" s="114" t="s">
        <v>7394</v>
      </c>
      <c r="F3036" s="115">
        <v>44918</v>
      </c>
      <c r="G3036" s="114" t="s">
        <v>4115</v>
      </c>
      <c r="H3036" s="116">
        <v>11213592</v>
      </c>
      <c r="I3036" s="116">
        <v>9531552</v>
      </c>
      <c r="J3036" s="116">
        <v>9531552</v>
      </c>
      <c r="K3036" s="116">
        <v>0</v>
      </c>
      <c r="L3036" s="116">
        <v>0</v>
      </c>
      <c r="M3036" s="116">
        <v>0</v>
      </c>
      <c r="N3036" s="116">
        <v>0</v>
      </c>
      <c r="O3036" s="116">
        <v>0</v>
      </c>
      <c r="P3036" s="120">
        <v>0</v>
      </c>
      <c r="Q3036" s="27" t="str">
        <f>IF(G3036="01 Jan 1900","Unregistered","Registered")</f>
        <v>Registered</v>
      </c>
      <c r="R3036" s="121">
        <f>I3036/H3036</f>
        <v>0.84999989298701073</v>
      </c>
      <c r="T3036" s="117">
        <f t="shared" si="192"/>
        <v>0</v>
      </c>
      <c r="U3036" s="117">
        <f t="shared" si="193"/>
        <v>0</v>
      </c>
    </row>
    <row r="3037" spans="1:21" x14ac:dyDescent="0.3">
      <c r="A3037" s="114">
        <v>6888</v>
      </c>
      <c r="B3037" s="114" t="s">
        <v>130</v>
      </c>
      <c r="C3037" s="114" t="s">
        <v>23</v>
      </c>
      <c r="D3037" s="114" t="s">
        <v>7395</v>
      </c>
      <c r="E3037" s="114" t="s">
        <v>7396</v>
      </c>
      <c r="F3037" s="115">
        <v>45045</v>
      </c>
      <c r="G3037" s="114" t="s">
        <v>3702</v>
      </c>
      <c r="H3037" s="116">
        <v>7683150</v>
      </c>
      <c r="I3037" s="116">
        <v>6530683</v>
      </c>
      <c r="J3037" s="116">
        <v>6530683</v>
      </c>
      <c r="K3037" s="116">
        <v>0</v>
      </c>
      <c r="L3037" s="116">
        <v>0</v>
      </c>
      <c r="M3037" s="116">
        <v>0</v>
      </c>
      <c r="N3037" s="116">
        <v>0</v>
      </c>
      <c r="O3037" s="116">
        <v>0</v>
      </c>
      <c r="P3037" s="120">
        <v>0</v>
      </c>
      <c r="Q3037" s="27" t="str">
        <f>IF(G3037="01 Jan 1900","Unregistered","Registered")</f>
        <v>Registered</v>
      </c>
      <c r="R3037" s="121">
        <f>I3037/H3037</f>
        <v>0.85000071585222203</v>
      </c>
      <c r="T3037" s="117">
        <f t="shared" si="192"/>
        <v>0</v>
      </c>
      <c r="U3037" s="117">
        <f t="shared" si="193"/>
        <v>0</v>
      </c>
    </row>
    <row r="3038" spans="1:21" x14ac:dyDescent="0.3">
      <c r="A3038" s="114">
        <v>6889</v>
      </c>
      <c r="B3038" s="114" t="s">
        <v>130</v>
      </c>
      <c r="C3038" s="114" t="s">
        <v>23</v>
      </c>
      <c r="D3038" s="114" t="s">
        <v>7397</v>
      </c>
      <c r="E3038" s="114" t="s">
        <v>7398</v>
      </c>
      <c r="F3038" s="115">
        <v>45290</v>
      </c>
      <c r="G3038" s="114" t="s">
        <v>1822</v>
      </c>
      <c r="H3038" s="116">
        <v>8035050</v>
      </c>
      <c r="I3038" s="116">
        <v>6829798</v>
      </c>
      <c r="J3038" s="116">
        <v>6829798</v>
      </c>
      <c r="K3038" s="116">
        <v>0</v>
      </c>
      <c r="L3038" s="116">
        <v>0</v>
      </c>
      <c r="M3038" s="116">
        <v>0</v>
      </c>
      <c r="N3038" s="116">
        <v>0</v>
      </c>
      <c r="O3038" s="116">
        <v>0</v>
      </c>
      <c r="P3038" s="120">
        <v>0</v>
      </c>
      <c r="Q3038" s="27" t="str">
        <f>IF(G3038="01 Jan 1900","Unregistered","Registered")</f>
        <v>Registered</v>
      </c>
      <c r="R3038" s="121">
        <f>I3038/H3038</f>
        <v>0.85000068450102984</v>
      </c>
      <c r="T3038" s="117">
        <f t="shared" si="192"/>
        <v>0</v>
      </c>
      <c r="U3038" s="117">
        <f t="shared" si="193"/>
        <v>0</v>
      </c>
    </row>
    <row r="3039" spans="1:21" x14ac:dyDescent="0.3">
      <c r="A3039" s="114">
        <v>6890</v>
      </c>
      <c r="B3039" s="114" t="s">
        <v>130</v>
      </c>
      <c r="C3039" s="114" t="s">
        <v>23</v>
      </c>
      <c r="D3039" s="114" t="s">
        <v>7399</v>
      </c>
      <c r="E3039" s="114" t="s">
        <v>7400</v>
      </c>
      <c r="F3039" s="115">
        <v>45075</v>
      </c>
      <c r="G3039" s="114" t="s">
        <v>2714</v>
      </c>
      <c r="H3039" s="116">
        <v>11748462</v>
      </c>
      <c r="I3039" s="116">
        <v>9986191</v>
      </c>
      <c r="J3039" s="116">
        <v>9986191</v>
      </c>
      <c r="K3039" s="116">
        <v>0</v>
      </c>
      <c r="L3039" s="116">
        <v>0</v>
      </c>
      <c r="M3039" s="116">
        <v>0</v>
      </c>
      <c r="N3039" s="116">
        <v>0</v>
      </c>
      <c r="O3039" s="116">
        <v>0</v>
      </c>
      <c r="P3039" s="120">
        <v>0</v>
      </c>
      <c r="Q3039" s="27" t="str">
        <f>IF(G3039="01 Jan 1900","Unregistered","Registered")</f>
        <v>Registered</v>
      </c>
      <c r="R3039" s="121">
        <f>I3039/H3039</f>
        <v>0.84999985530020861</v>
      </c>
      <c r="T3039" s="117">
        <f t="shared" si="192"/>
        <v>0</v>
      </c>
      <c r="U3039" s="117">
        <f t="shared" si="193"/>
        <v>0</v>
      </c>
    </row>
    <row r="3040" spans="1:21" x14ac:dyDescent="0.3">
      <c r="A3040" s="114">
        <v>6891</v>
      </c>
      <c r="B3040" s="114" t="s">
        <v>130</v>
      </c>
      <c r="C3040" s="114" t="s">
        <v>23</v>
      </c>
      <c r="D3040" s="114" t="s">
        <v>7401</v>
      </c>
      <c r="E3040" s="114" t="s">
        <v>7402</v>
      </c>
      <c r="F3040" s="115">
        <v>45013</v>
      </c>
      <c r="G3040" s="114" t="s">
        <v>1981</v>
      </c>
      <c r="H3040" s="116">
        <v>11992974</v>
      </c>
      <c r="I3040" s="116">
        <v>10194028</v>
      </c>
      <c r="J3040" s="116">
        <v>10194028</v>
      </c>
      <c r="K3040" s="116">
        <v>0</v>
      </c>
      <c r="L3040" s="116">
        <v>0</v>
      </c>
      <c r="M3040" s="116">
        <v>0</v>
      </c>
      <c r="N3040" s="116">
        <v>0</v>
      </c>
      <c r="O3040" s="116">
        <v>0</v>
      </c>
      <c r="P3040" s="120">
        <v>0</v>
      </c>
      <c r="Q3040" s="27" t="str">
        <f>IF(G3040="01 Jan 1900","Unregistered","Registered")</f>
        <v>Registered</v>
      </c>
      <c r="R3040" s="121">
        <f>I3040/H3040</f>
        <v>0.85000000833821532</v>
      </c>
      <c r="T3040" s="117">
        <f t="shared" si="192"/>
        <v>0</v>
      </c>
      <c r="U3040" s="117">
        <f t="shared" si="193"/>
        <v>0</v>
      </c>
    </row>
    <row r="3041" spans="1:21" x14ac:dyDescent="0.3">
      <c r="A3041" s="114">
        <v>6892</v>
      </c>
      <c r="B3041" s="114" t="s">
        <v>130</v>
      </c>
      <c r="C3041" s="114" t="s">
        <v>23</v>
      </c>
      <c r="D3041" s="114" t="s">
        <v>7403</v>
      </c>
      <c r="E3041" s="114" t="s">
        <v>7404</v>
      </c>
      <c r="F3041" s="115">
        <v>45322</v>
      </c>
      <c r="G3041" s="114" t="s">
        <v>5376</v>
      </c>
      <c r="H3041" s="116">
        <v>8311878</v>
      </c>
      <c r="I3041" s="116">
        <v>7065096</v>
      </c>
      <c r="J3041" s="116">
        <v>7065096</v>
      </c>
      <c r="K3041" s="116">
        <v>0</v>
      </c>
      <c r="L3041" s="116">
        <v>0</v>
      </c>
      <c r="M3041" s="116">
        <v>0</v>
      </c>
      <c r="N3041" s="116">
        <v>0</v>
      </c>
      <c r="O3041" s="116">
        <v>0</v>
      </c>
      <c r="P3041" s="120">
        <v>0</v>
      </c>
      <c r="Q3041" s="27" t="str">
        <f>IF(G3041="01 Jan 1900","Unregistered","Registered")</f>
        <v>Registered</v>
      </c>
      <c r="R3041" s="121">
        <f>I3041/H3041</f>
        <v>0.84999996390707366</v>
      </c>
      <c r="T3041" s="117">
        <f t="shared" si="192"/>
        <v>0</v>
      </c>
      <c r="U3041" s="117">
        <f t="shared" si="193"/>
        <v>0</v>
      </c>
    </row>
    <row r="3042" spans="1:21" x14ac:dyDescent="0.3">
      <c r="A3042" s="114">
        <v>6893</v>
      </c>
      <c r="B3042" s="114" t="s">
        <v>130</v>
      </c>
      <c r="C3042" s="114" t="s">
        <v>23</v>
      </c>
      <c r="D3042" s="114" t="s">
        <v>7405</v>
      </c>
      <c r="E3042" s="114" t="s">
        <v>7406</v>
      </c>
      <c r="F3042" s="115">
        <v>45194</v>
      </c>
      <c r="G3042" s="114" t="s">
        <v>1940</v>
      </c>
      <c r="H3042" s="116">
        <v>8176983</v>
      </c>
      <c r="I3042" s="116">
        <v>6950432</v>
      </c>
      <c r="J3042" s="116">
        <v>6950432</v>
      </c>
      <c r="K3042" s="116">
        <v>0</v>
      </c>
      <c r="L3042" s="116">
        <v>0</v>
      </c>
      <c r="M3042" s="116">
        <v>0</v>
      </c>
      <c r="N3042" s="116">
        <v>0</v>
      </c>
      <c r="O3042" s="116">
        <v>0</v>
      </c>
      <c r="P3042" s="120">
        <v>0</v>
      </c>
      <c r="Q3042" s="27" t="str">
        <f>IF(G3042="01 Jan 1900","Unregistered","Registered")</f>
        <v>Registered</v>
      </c>
      <c r="R3042" s="121">
        <f>I3042/H3042</f>
        <v>0.84999956585454561</v>
      </c>
      <c r="T3042" s="117">
        <f t="shared" si="192"/>
        <v>0</v>
      </c>
      <c r="U3042" s="117">
        <f t="shared" si="193"/>
        <v>0</v>
      </c>
    </row>
    <row r="3043" spans="1:21" x14ac:dyDescent="0.3">
      <c r="A3043" s="114">
        <v>6894</v>
      </c>
      <c r="B3043" s="114" t="s">
        <v>130</v>
      </c>
      <c r="C3043" s="114" t="s">
        <v>23</v>
      </c>
      <c r="D3043" s="114" t="s">
        <v>7407</v>
      </c>
      <c r="E3043" s="114" t="s">
        <v>7408</v>
      </c>
      <c r="F3043" s="115">
        <v>45169</v>
      </c>
      <c r="G3043" s="114" t="s">
        <v>5372</v>
      </c>
      <c r="H3043" s="116">
        <v>12106740</v>
      </c>
      <c r="I3043" s="116">
        <v>10290729</v>
      </c>
      <c r="J3043" s="116">
        <v>10290729</v>
      </c>
      <c r="K3043" s="116">
        <v>0</v>
      </c>
      <c r="L3043" s="116">
        <v>0</v>
      </c>
      <c r="M3043" s="116">
        <v>0</v>
      </c>
      <c r="N3043" s="116">
        <v>0</v>
      </c>
      <c r="O3043" s="116">
        <v>0</v>
      </c>
      <c r="P3043" s="120">
        <v>0</v>
      </c>
      <c r="Q3043" s="27" t="str">
        <f>IF(G3043="01 Jan 1900","Unregistered","Registered")</f>
        <v>Registered</v>
      </c>
      <c r="R3043" s="121">
        <f>I3043/H3043</f>
        <v>0.85</v>
      </c>
      <c r="T3043" s="117">
        <f t="shared" si="192"/>
        <v>0</v>
      </c>
      <c r="U3043" s="117">
        <f t="shared" si="193"/>
        <v>0</v>
      </c>
    </row>
    <row r="3044" spans="1:21" x14ac:dyDescent="0.3">
      <c r="A3044" s="114">
        <v>6895</v>
      </c>
      <c r="B3044" s="114" t="s">
        <v>130</v>
      </c>
      <c r="C3044" s="114" t="s">
        <v>23</v>
      </c>
      <c r="D3044" s="114" t="s">
        <v>7409</v>
      </c>
      <c r="E3044" s="114" t="s">
        <v>7410</v>
      </c>
      <c r="F3044" s="115">
        <v>45185</v>
      </c>
      <c r="G3044" s="114" t="s">
        <v>4827</v>
      </c>
      <c r="H3044" s="116">
        <v>12106740</v>
      </c>
      <c r="I3044" s="116">
        <v>10290729</v>
      </c>
      <c r="J3044" s="116">
        <v>10290729</v>
      </c>
      <c r="K3044" s="116">
        <v>0</v>
      </c>
      <c r="L3044" s="116">
        <v>0</v>
      </c>
      <c r="M3044" s="116">
        <v>0</v>
      </c>
      <c r="N3044" s="116">
        <v>0</v>
      </c>
      <c r="O3044" s="116">
        <v>0</v>
      </c>
      <c r="P3044" s="120">
        <v>0</v>
      </c>
      <c r="Q3044" s="27" t="str">
        <f>IF(G3044="01 Jan 1900","Unregistered","Registered")</f>
        <v>Registered</v>
      </c>
      <c r="R3044" s="121">
        <f>I3044/H3044</f>
        <v>0.85</v>
      </c>
      <c r="T3044" s="117">
        <f t="shared" si="192"/>
        <v>0</v>
      </c>
      <c r="U3044" s="117">
        <f t="shared" si="193"/>
        <v>0</v>
      </c>
    </row>
    <row r="3045" spans="1:21" x14ac:dyDescent="0.3">
      <c r="A3045" s="114">
        <v>6896</v>
      </c>
      <c r="B3045" s="114" t="s">
        <v>130</v>
      </c>
      <c r="C3045" s="114" t="s">
        <v>23</v>
      </c>
      <c r="D3045" s="114" t="s">
        <v>7411</v>
      </c>
      <c r="E3045" s="114" t="s">
        <v>7412</v>
      </c>
      <c r="F3045" s="115">
        <v>45374</v>
      </c>
      <c r="G3045" s="114" t="s">
        <v>2787</v>
      </c>
      <c r="H3045" s="116">
        <v>8269650</v>
      </c>
      <c r="I3045" s="116">
        <v>7029208</v>
      </c>
      <c r="J3045" s="116">
        <v>7029208</v>
      </c>
      <c r="K3045" s="116">
        <v>0</v>
      </c>
      <c r="L3045" s="116">
        <v>0</v>
      </c>
      <c r="M3045" s="116">
        <v>0</v>
      </c>
      <c r="N3045" s="116">
        <v>0</v>
      </c>
      <c r="O3045" s="116">
        <v>0</v>
      </c>
      <c r="P3045" s="120">
        <v>0</v>
      </c>
      <c r="Q3045" s="27" t="str">
        <f>IF(G3045="01 Jan 1900","Unregistered","Registered")</f>
        <v>Registered</v>
      </c>
      <c r="R3045" s="121">
        <f>I3045/H3045</f>
        <v>0.85000066508256089</v>
      </c>
      <c r="T3045" s="117">
        <f t="shared" si="192"/>
        <v>0</v>
      </c>
      <c r="U3045" s="117">
        <f t="shared" si="193"/>
        <v>0</v>
      </c>
    </row>
    <row r="3046" spans="1:21" x14ac:dyDescent="0.3">
      <c r="A3046" s="114">
        <v>6897</v>
      </c>
      <c r="B3046" s="114" t="s">
        <v>130</v>
      </c>
      <c r="C3046" s="114" t="s">
        <v>23</v>
      </c>
      <c r="D3046" s="114" t="s">
        <v>7413</v>
      </c>
      <c r="E3046" s="114" t="s">
        <v>7414</v>
      </c>
      <c r="F3046" s="115">
        <v>45227</v>
      </c>
      <c r="G3046" s="114" t="s">
        <v>5096</v>
      </c>
      <c r="H3046" s="116">
        <v>11928450</v>
      </c>
      <c r="I3046" s="116">
        <v>10139188</v>
      </c>
      <c r="J3046" s="116">
        <v>10139188</v>
      </c>
      <c r="K3046" s="116">
        <v>0</v>
      </c>
      <c r="L3046" s="116">
        <v>0</v>
      </c>
      <c r="M3046" s="116">
        <v>0</v>
      </c>
      <c r="N3046" s="116">
        <v>0</v>
      </c>
      <c r="O3046" s="116">
        <v>0</v>
      </c>
      <c r="P3046" s="120">
        <v>0</v>
      </c>
      <c r="Q3046" s="27" t="str">
        <f>IF(G3046="01 Jan 1900","Unregistered","Registered")</f>
        <v>Registered</v>
      </c>
      <c r="R3046" s="121">
        <f>I3046/H3046</f>
        <v>0.85000046108253802</v>
      </c>
      <c r="T3046" s="117">
        <f t="shared" si="192"/>
        <v>0</v>
      </c>
      <c r="U3046" s="117">
        <f t="shared" si="193"/>
        <v>0</v>
      </c>
    </row>
    <row r="3047" spans="1:21" x14ac:dyDescent="0.3">
      <c r="A3047" s="114">
        <v>6898</v>
      </c>
      <c r="B3047" s="114" t="s">
        <v>130</v>
      </c>
      <c r="C3047" s="114" t="s">
        <v>23</v>
      </c>
      <c r="D3047" s="114" t="s">
        <v>7415</v>
      </c>
      <c r="E3047" s="114" t="s">
        <v>7416</v>
      </c>
      <c r="F3047" s="115">
        <v>44946</v>
      </c>
      <c r="G3047" s="114" t="s">
        <v>5137</v>
      </c>
      <c r="H3047" s="116">
        <v>11570172</v>
      </c>
      <c r="I3047" s="116">
        <v>10413156</v>
      </c>
      <c r="J3047" s="116">
        <v>10413156</v>
      </c>
      <c r="K3047" s="116">
        <v>0</v>
      </c>
      <c r="L3047" s="116">
        <v>0</v>
      </c>
      <c r="M3047" s="116">
        <v>0</v>
      </c>
      <c r="N3047" s="116">
        <v>0</v>
      </c>
      <c r="O3047" s="116">
        <v>0</v>
      </c>
      <c r="P3047" s="120">
        <v>0</v>
      </c>
      <c r="Q3047" s="27" t="str">
        <f>IF(G3047="01 Jan 1900","Unregistered","Registered")</f>
        <v>Registered</v>
      </c>
      <c r="R3047" s="121">
        <f>I3047/H3047</f>
        <v>0.90000010371496642</v>
      </c>
      <c r="T3047" s="117">
        <f t="shared" si="192"/>
        <v>0</v>
      </c>
      <c r="U3047" s="117">
        <f t="shared" si="193"/>
        <v>0</v>
      </c>
    </row>
    <row r="3048" spans="1:21" x14ac:dyDescent="0.3">
      <c r="A3048" s="114">
        <v>6899</v>
      </c>
      <c r="B3048" s="114" t="s">
        <v>130</v>
      </c>
      <c r="C3048" s="114" t="s">
        <v>23</v>
      </c>
      <c r="D3048" s="114" t="s">
        <v>7417</v>
      </c>
      <c r="E3048" s="114" t="s">
        <v>7418</v>
      </c>
      <c r="F3048" s="115">
        <v>45443</v>
      </c>
      <c r="G3048" s="114" t="s">
        <v>2372</v>
      </c>
      <c r="H3048" s="116">
        <v>8401026</v>
      </c>
      <c r="I3048" s="116">
        <v>7560923</v>
      </c>
      <c r="J3048" s="116">
        <v>7560923</v>
      </c>
      <c r="K3048" s="116">
        <v>0</v>
      </c>
      <c r="L3048" s="116">
        <v>0</v>
      </c>
      <c r="M3048" s="116">
        <v>0</v>
      </c>
      <c r="N3048" s="116">
        <v>0</v>
      </c>
      <c r="O3048" s="116">
        <v>0</v>
      </c>
      <c r="P3048" s="120">
        <v>0</v>
      </c>
      <c r="Q3048" s="27" t="str">
        <f>IF(G3048="01 Jan 1900","Unregistered","Registered")</f>
        <v>Registered</v>
      </c>
      <c r="R3048" s="121">
        <f>I3048/H3048</f>
        <v>0.899999952386768</v>
      </c>
      <c r="T3048" s="117">
        <f t="shared" si="192"/>
        <v>0</v>
      </c>
      <c r="U3048" s="117">
        <f t="shared" si="193"/>
        <v>0</v>
      </c>
    </row>
    <row r="3049" spans="1:21" x14ac:dyDescent="0.3">
      <c r="A3049" s="114">
        <v>6900</v>
      </c>
      <c r="B3049" s="114" t="s">
        <v>130</v>
      </c>
      <c r="C3049" s="114" t="s">
        <v>23</v>
      </c>
      <c r="D3049" s="114" t="s">
        <v>7419</v>
      </c>
      <c r="E3049" s="114" t="s">
        <v>7420</v>
      </c>
      <c r="F3049" s="115">
        <v>45510</v>
      </c>
      <c r="G3049" s="114" t="s">
        <v>5432</v>
      </c>
      <c r="H3049" s="116">
        <v>8445600</v>
      </c>
      <c r="I3049" s="116">
        <v>7601040</v>
      </c>
      <c r="J3049" s="116">
        <v>7601040</v>
      </c>
      <c r="K3049" s="116">
        <v>0</v>
      </c>
      <c r="L3049" s="116">
        <v>0</v>
      </c>
      <c r="M3049" s="116">
        <v>0</v>
      </c>
      <c r="N3049" s="116">
        <v>0</v>
      </c>
      <c r="O3049" s="116">
        <v>0</v>
      </c>
      <c r="P3049" s="120">
        <v>0</v>
      </c>
      <c r="Q3049" s="27" t="str">
        <f>IF(G3049="01 Jan 1900","Unregistered","Registered")</f>
        <v>Registered</v>
      </c>
      <c r="R3049" s="121">
        <f>I3049/H3049</f>
        <v>0.9</v>
      </c>
      <c r="T3049" s="117">
        <f t="shared" ref="T3049:T3080" si="194">L3049+M3049+N3049+O3049+P3049</f>
        <v>0</v>
      </c>
      <c r="U3049" s="117">
        <f t="shared" ref="U3049:U3080" si="195">K3049-T3049</f>
        <v>0</v>
      </c>
    </row>
    <row r="3050" spans="1:21" x14ac:dyDescent="0.3">
      <c r="A3050" s="114">
        <v>6901</v>
      </c>
      <c r="B3050" s="114" t="s">
        <v>130</v>
      </c>
      <c r="C3050" s="114" t="s">
        <v>23</v>
      </c>
      <c r="D3050" s="114" t="s">
        <v>7421</v>
      </c>
      <c r="E3050" s="114" t="s">
        <v>7422</v>
      </c>
      <c r="F3050" s="115">
        <v>45215</v>
      </c>
      <c r="G3050" s="114" t="s">
        <v>5613</v>
      </c>
      <c r="H3050" s="116">
        <v>12106740</v>
      </c>
      <c r="I3050" s="116">
        <v>10290729</v>
      </c>
      <c r="J3050" s="116">
        <v>10290729</v>
      </c>
      <c r="K3050" s="116">
        <v>0</v>
      </c>
      <c r="L3050" s="116">
        <v>0</v>
      </c>
      <c r="M3050" s="116">
        <v>0</v>
      </c>
      <c r="N3050" s="116">
        <v>0</v>
      </c>
      <c r="O3050" s="116">
        <v>0</v>
      </c>
      <c r="P3050" s="120">
        <v>0</v>
      </c>
      <c r="Q3050" s="27" t="str">
        <f>IF(G3050="01 Jan 1900","Unregistered","Registered")</f>
        <v>Registered</v>
      </c>
      <c r="R3050" s="121">
        <f>I3050/H3050</f>
        <v>0.85</v>
      </c>
      <c r="T3050" s="117">
        <f t="shared" si="194"/>
        <v>0</v>
      </c>
      <c r="U3050" s="117">
        <f t="shared" si="195"/>
        <v>0</v>
      </c>
    </row>
    <row r="3051" spans="1:21" x14ac:dyDescent="0.3">
      <c r="A3051" s="114">
        <v>6902</v>
      </c>
      <c r="B3051" s="114" t="s">
        <v>130</v>
      </c>
      <c r="C3051" s="114" t="s">
        <v>23</v>
      </c>
      <c r="D3051" s="114" t="s">
        <v>7423</v>
      </c>
      <c r="E3051" s="114" t="s">
        <v>7424</v>
      </c>
      <c r="F3051" s="115">
        <v>44918</v>
      </c>
      <c r="G3051" s="114" t="s">
        <v>5137</v>
      </c>
      <c r="H3051" s="116">
        <v>11376600</v>
      </c>
      <c r="I3051" s="116">
        <v>10238940</v>
      </c>
      <c r="J3051" s="116">
        <v>10238940</v>
      </c>
      <c r="K3051" s="116">
        <v>0</v>
      </c>
      <c r="L3051" s="116">
        <v>0</v>
      </c>
      <c r="M3051" s="116">
        <v>0</v>
      </c>
      <c r="N3051" s="116">
        <v>0</v>
      </c>
      <c r="O3051" s="116">
        <v>0</v>
      </c>
      <c r="P3051" s="120">
        <v>0</v>
      </c>
      <c r="Q3051" s="27" t="str">
        <f>IF(G3051="01 Jan 1900","Unregistered","Registered")</f>
        <v>Registered</v>
      </c>
      <c r="R3051" s="121">
        <f>I3051/H3051</f>
        <v>0.9</v>
      </c>
      <c r="T3051" s="117">
        <f t="shared" si="194"/>
        <v>0</v>
      </c>
      <c r="U3051" s="117">
        <f t="shared" si="195"/>
        <v>0</v>
      </c>
    </row>
    <row r="3052" spans="1:21" x14ac:dyDescent="0.3">
      <c r="A3052" s="114">
        <v>6903</v>
      </c>
      <c r="B3052" s="114" t="s">
        <v>130</v>
      </c>
      <c r="C3052" s="114" t="s">
        <v>23</v>
      </c>
      <c r="D3052" s="114" t="s">
        <v>7425</v>
      </c>
      <c r="E3052" s="114" t="s">
        <v>7426</v>
      </c>
      <c r="F3052" s="115">
        <v>44918</v>
      </c>
      <c r="G3052" s="114" t="s">
        <v>2862</v>
      </c>
      <c r="H3052" s="116">
        <v>7864965</v>
      </c>
      <c r="I3052" s="116">
        <v>6685221</v>
      </c>
      <c r="J3052" s="116">
        <v>6685221</v>
      </c>
      <c r="K3052" s="116">
        <v>0</v>
      </c>
      <c r="L3052" s="116">
        <v>0</v>
      </c>
      <c r="M3052" s="116">
        <v>0</v>
      </c>
      <c r="N3052" s="116">
        <v>0</v>
      </c>
      <c r="O3052" s="116">
        <v>0</v>
      </c>
      <c r="P3052" s="120">
        <v>0</v>
      </c>
      <c r="Q3052" s="27" t="str">
        <f>IF(G3052="01 Jan 1900","Unregistered","Registered")</f>
        <v>Registered</v>
      </c>
      <c r="R3052" s="121">
        <f>I3052/H3052</f>
        <v>0.85000009535961063</v>
      </c>
      <c r="T3052" s="117">
        <f t="shared" si="194"/>
        <v>0</v>
      </c>
      <c r="U3052" s="117">
        <f t="shared" si="195"/>
        <v>0</v>
      </c>
    </row>
    <row r="3053" spans="1:21" x14ac:dyDescent="0.3">
      <c r="A3053" s="114">
        <v>6904</v>
      </c>
      <c r="B3053" s="114" t="s">
        <v>130</v>
      </c>
      <c r="C3053" s="114" t="s">
        <v>23</v>
      </c>
      <c r="D3053" s="114" t="s">
        <v>7427</v>
      </c>
      <c r="E3053" s="114" t="s">
        <v>7428</v>
      </c>
      <c r="F3053" s="115">
        <v>45412</v>
      </c>
      <c r="G3053" s="114" t="s">
        <v>3437</v>
      </c>
      <c r="H3053" s="116">
        <v>8401026</v>
      </c>
      <c r="I3053" s="116">
        <v>7560923</v>
      </c>
      <c r="J3053" s="116">
        <v>7560923</v>
      </c>
      <c r="K3053" s="116">
        <v>0</v>
      </c>
      <c r="L3053" s="116">
        <v>0</v>
      </c>
      <c r="M3053" s="116">
        <v>0</v>
      </c>
      <c r="N3053" s="116">
        <v>0</v>
      </c>
      <c r="O3053" s="116">
        <v>168020</v>
      </c>
      <c r="P3053" s="120">
        <v>0</v>
      </c>
      <c r="Q3053" s="27" t="str">
        <f>IF(G3053="01 Jan 1900","Unregistered","Registered")</f>
        <v>Registered</v>
      </c>
      <c r="R3053" s="121">
        <f>I3053/H3053</f>
        <v>0.899999952386768</v>
      </c>
      <c r="T3053" s="117">
        <f t="shared" si="194"/>
        <v>168020</v>
      </c>
      <c r="U3053" s="117">
        <f t="shared" si="195"/>
        <v>-168020</v>
      </c>
    </row>
    <row r="3054" spans="1:21" x14ac:dyDescent="0.3">
      <c r="A3054" s="114">
        <v>6905</v>
      </c>
      <c r="B3054" s="114" t="s">
        <v>130</v>
      </c>
      <c r="C3054" s="114" t="s">
        <v>23</v>
      </c>
      <c r="D3054" s="114" t="s">
        <v>7429</v>
      </c>
      <c r="E3054" s="114" t="s">
        <v>7430</v>
      </c>
      <c r="F3054" s="115">
        <v>44942</v>
      </c>
      <c r="G3054" s="114" t="s">
        <v>2375</v>
      </c>
      <c r="H3054" s="116">
        <v>11570172</v>
      </c>
      <c r="I3054" s="116">
        <v>9834647</v>
      </c>
      <c r="J3054" s="116">
        <v>9834647</v>
      </c>
      <c r="K3054" s="116">
        <v>0</v>
      </c>
      <c r="L3054" s="116">
        <v>0</v>
      </c>
      <c r="M3054" s="116">
        <v>0</v>
      </c>
      <c r="N3054" s="116">
        <v>0</v>
      </c>
      <c r="O3054" s="116">
        <v>0</v>
      </c>
      <c r="P3054" s="120">
        <v>0</v>
      </c>
      <c r="Q3054" s="27" t="str">
        <f>IF(G3054="01 Jan 1900","Unregistered","Registered")</f>
        <v>Registered</v>
      </c>
      <c r="R3054" s="121">
        <f>I3054/H3054</f>
        <v>0.85000006914331094</v>
      </c>
      <c r="T3054" s="117">
        <f t="shared" si="194"/>
        <v>0</v>
      </c>
      <c r="U3054" s="117">
        <f t="shared" si="195"/>
        <v>0</v>
      </c>
    </row>
    <row r="3055" spans="1:21" x14ac:dyDescent="0.3">
      <c r="A3055" s="114">
        <v>6906</v>
      </c>
      <c r="B3055" s="114" t="s">
        <v>130</v>
      </c>
      <c r="C3055" s="114" t="s">
        <v>23</v>
      </c>
      <c r="D3055" s="114" t="s">
        <v>7431</v>
      </c>
      <c r="E3055" s="114" t="s">
        <v>7432</v>
      </c>
      <c r="F3055" s="115">
        <v>45027</v>
      </c>
      <c r="G3055" s="114" t="s">
        <v>2308</v>
      </c>
      <c r="H3055" s="116">
        <v>7864965</v>
      </c>
      <c r="I3055" s="116">
        <v>7078468</v>
      </c>
      <c r="J3055" s="116">
        <v>7078468</v>
      </c>
      <c r="K3055" s="116">
        <v>0</v>
      </c>
      <c r="L3055" s="116">
        <v>0</v>
      </c>
      <c r="M3055" s="116">
        <v>0</v>
      </c>
      <c r="N3055" s="116">
        <v>0</v>
      </c>
      <c r="O3055" s="116">
        <v>0</v>
      </c>
      <c r="P3055" s="120">
        <v>0</v>
      </c>
      <c r="Q3055" s="27" t="str">
        <f>IF(G3055="01 Jan 1900","Unregistered","Registered")</f>
        <v>Registered</v>
      </c>
      <c r="R3055" s="121">
        <f>I3055/H3055</f>
        <v>0.89999993642692622</v>
      </c>
      <c r="T3055" s="117">
        <f t="shared" si="194"/>
        <v>0</v>
      </c>
      <c r="U3055" s="117">
        <f t="shared" si="195"/>
        <v>0</v>
      </c>
    </row>
    <row r="3056" spans="1:21" x14ac:dyDescent="0.3">
      <c r="A3056" s="114">
        <v>6907</v>
      </c>
      <c r="B3056" s="114" t="s">
        <v>130</v>
      </c>
      <c r="C3056" s="114" t="s">
        <v>23</v>
      </c>
      <c r="D3056" s="114" t="s">
        <v>7433</v>
      </c>
      <c r="E3056" s="114" t="s">
        <v>7434</v>
      </c>
      <c r="F3056" s="115">
        <v>44921</v>
      </c>
      <c r="G3056" s="114" t="s">
        <v>5127</v>
      </c>
      <c r="H3056" s="116">
        <v>11660166</v>
      </c>
      <c r="I3056" s="116">
        <v>9911140</v>
      </c>
      <c r="J3056" s="116">
        <v>9911140</v>
      </c>
      <c r="K3056" s="116">
        <v>0</v>
      </c>
      <c r="L3056" s="116">
        <v>0</v>
      </c>
      <c r="M3056" s="116">
        <v>0</v>
      </c>
      <c r="N3056" s="116">
        <v>0</v>
      </c>
      <c r="O3056" s="116">
        <v>0</v>
      </c>
      <c r="P3056" s="120">
        <v>0</v>
      </c>
      <c r="Q3056" s="27" t="str">
        <f>IF(G3056="01 Jan 1900","Unregistered","Registered")</f>
        <v>Registered</v>
      </c>
      <c r="R3056" s="121">
        <f>I3056/H3056</f>
        <v>0.84999990566172046</v>
      </c>
      <c r="T3056" s="117">
        <f t="shared" si="194"/>
        <v>0</v>
      </c>
      <c r="U3056" s="117">
        <f t="shared" si="195"/>
        <v>0</v>
      </c>
    </row>
    <row r="3057" spans="1:21" x14ac:dyDescent="0.3">
      <c r="A3057" s="114">
        <v>6908</v>
      </c>
      <c r="B3057" s="114" t="s">
        <v>130</v>
      </c>
      <c r="C3057" s="114" t="s">
        <v>23</v>
      </c>
      <c r="D3057" s="114" t="s">
        <v>7435</v>
      </c>
      <c r="E3057" s="114" t="s">
        <v>7436</v>
      </c>
      <c r="F3057" s="115">
        <v>44918</v>
      </c>
      <c r="G3057" s="114" t="s">
        <v>5369</v>
      </c>
      <c r="H3057" s="116">
        <v>11376600</v>
      </c>
      <c r="I3057" s="116">
        <v>10238940</v>
      </c>
      <c r="J3057" s="116">
        <v>10238940</v>
      </c>
      <c r="K3057" s="116">
        <v>0</v>
      </c>
      <c r="L3057" s="116">
        <v>0</v>
      </c>
      <c r="M3057" s="116">
        <v>0</v>
      </c>
      <c r="N3057" s="116">
        <v>0</v>
      </c>
      <c r="O3057" s="116">
        <v>0</v>
      </c>
      <c r="P3057" s="120">
        <v>0</v>
      </c>
      <c r="Q3057" s="27" t="str">
        <f>IF(G3057="01 Jan 1900","Unregistered","Registered")</f>
        <v>Registered</v>
      </c>
      <c r="R3057" s="121">
        <f>I3057/H3057</f>
        <v>0.9</v>
      </c>
      <c r="T3057" s="117">
        <f t="shared" si="194"/>
        <v>0</v>
      </c>
      <c r="U3057" s="117">
        <f t="shared" si="195"/>
        <v>0</v>
      </c>
    </row>
    <row r="3058" spans="1:21" x14ac:dyDescent="0.3">
      <c r="A3058" s="114">
        <v>6909</v>
      </c>
      <c r="B3058" s="114" t="s">
        <v>130</v>
      </c>
      <c r="C3058" s="114" t="s">
        <v>23</v>
      </c>
      <c r="D3058" s="114" t="s">
        <v>7437</v>
      </c>
      <c r="E3058" s="114" t="s">
        <v>7438</v>
      </c>
      <c r="F3058" s="115">
        <v>44918</v>
      </c>
      <c r="G3058" s="114" t="s">
        <v>2862</v>
      </c>
      <c r="H3058" s="116">
        <v>7864965</v>
      </c>
      <c r="I3058" s="116">
        <v>7078468</v>
      </c>
      <c r="J3058" s="116">
        <v>7078468</v>
      </c>
      <c r="K3058" s="116">
        <v>0</v>
      </c>
      <c r="L3058" s="116">
        <v>0</v>
      </c>
      <c r="M3058" s="116">
        <v>0</v>
      </c>
      <c r="N3058" s="116">
        <v>0</v>
      </c>
      <c r="O3058" s="116">
        <v>0</v>
      </c>
      <c r="P3058" s="120">
        <v>0</v>
      </c>
      <c r="Q3058" s="27" t="str">
        <f>IF(G3058="01 Jan 1900","Unregistered","Registered")</f>
        <v>Registered</v>
      </c>
      <c r="R3058" s="121">
        <f>I3058/H3058</f>
        <v>0.89999993642692622</v>
      </c>
      <c r="T3058" s="117">
        <f t="shared" si="194"/>
        <v>0</v>
      </c>
      <c r="U3058" s="117">
        <f t="shared" si="195"/>
        <v>0</v>
      </c>
    </row>
    <row r="3059" spans="1:21" x14ac:dyDescent="0.3">
      <c r="A3059" s="114">
        <v>6910</v>
      </c>
      <c r="B3059" s="114" t="s">
        <v>130</v>
      </c>
      <c r="C3059" s="114" t="s">
        <v>23</v>
      </c>
      <c r="D3059" s="114" t="s">
        <v>7439</v>
      </c>
      <c r="E3059" s="114" t="s">
        <v>7440</v>
      </c>
      <c r="F3059" s="115">
        <v>45226</v>
      </c>
      <c r="G3059" s="114" t="s">
        <v>2717</v>
      </c>
      <c r="H3059" s="116">
        <v>8065548</v>
      </c>
      <c r="I3059" s="116">
        <v>7258989</v>
      </c>
      <c r="J3059" s="116">
        <v>7258989</v>
      </c>
      <c r="K3059" s="116">
        <v>0</v>
      </c>
      <c r="L3059" s="116">
        <v>0</v>
      </c>
      <c r="M3059" s="116">
        <v>0</v>
      </c>
      <c r="N3059" s="116">
        <v>0</v>
      </c>
      <c r="O3059" s="116">
        <v>0</v>
      </c>
      <c r="P3059" s="120">
        <v>0</v>
      </c>
      <c r="Q3059" s="27" t="str">
        <f>IF(G3059="01 Jan 1900","Unregistered","Registered")</f>
        <v>Registered</v>
      </c>
      <c r="R3059" s="121">
        <f>I3059/H3059</f>
        <v>0.89999947926662882</v>
      </c>
      <c r="T3059" s="117">
        <f t="shared" si="194"/>
        <v>0</v>
      </c>
      <c r="U3059" s="117">
        <f t="shared" si="195"/>
        <v>0</v>
      </c>
    </row>
    <row r="3060" spans="1:21" x14ac:dyDescent="0.3">
      <c r="A3060" s="114">
        <v>6911</v>
      </c>
      <c r="B3060" s="114" t="s">
        <v>130</v>
      </c>
      <c r="C3060" s="114" t="s">
        <v>23</v>
      </c>
      <c r="D3060" s="114" t="s">
        <v>7441</v>
      </c>
      <c r="E3060" s="114" t="s">
        <v>7442</v>
      </c>
      <c r="F3060" s="115">
        <v>44918</v>
      </c>
      <c r="G3060" s="114" t="s">
        <v>5127</v>
      </c>
      <c r="H3060" s="116">
        <v>11481876</v>
      </c>
      <c r="I3060" s="116">
        <v>9759595</v>
      </c>
      <c r="J3060" s="116">
        <v>9759595</v>
      </c>
      <c r="K3060" s="116">
        <v>0</v>
      </c>
      <c r="L3060" s="116">
        <v>0</v>
      </c>
      <c r="M3060" s="116">
        <v>0</v>
      </c>
      <c r="N3060" s="116">
        <v>0</v>
      </c>
      <c r="O3060" s="116">
        <v>0</v>
      </c>
      <c r="P3060" s="120">
        <v>0</v>
      </c>
      <c r="Q3060" s="27" t="str">
        <f>IF(G3060="01 Jan 1900","Unregistered","Registered")</f>
        <v>Registered</v>
      </c>
      <c r="R3060" s="121">
        <f>I3060/H3060</f>
        <v>0.85000003483751263</v>
      </c>
      <c r="T3060" s="117">
        <f t="shared" si="194"/>
        <v>0</v>
      </c>
      <c r="U3060" s="117">
        <f t="shared" si="195"/>
        <v>0</v>
      </c>
    </row>
    <row r="3061" spans="1:21" x14ac:dyDescent="0.3">
      <c r="A3061" s="114">
        <v>6912</v>
      </c>
      <c r="B3061" s="114" t="s">
        <v>130</v>
      </c>
      <c r="C3061" s="114" t="s">
        <v>23</v>
      </c>
      <c r="D3061" s="114" t="s">
        <v>7443</v>
      </c>
      <c r="E3061" s="114" t="s">
        <v>7444</v>
      </c>
      <c r="F3061" s="115">
        <v>44956</v>
      </c>
      <c r="G3061" s="114" t="s">
        <v>2616</v>
      </c>
      <c r="H3061" s="116">
        <v>11121900</v>
      </c>
      <c r="I3061" s="116">
        <v>9453615</v>
      </c>
      <c r="J3061" s="116">
        <v>9453615</v>
      </c>
      <c r="K3061" s="116">
        <v>0</v>
      </c>
      <c r="L3061" s="116">
        <v>0</v>
      </c>
      <c r="M3061" s="116">
        <v>0</v>
      </c>
      <c r="N3061" s="116">
        <v>0</v>
      </c>
      <c r="O3061" s="116">
        <v>0</v>
      </c>
      <c r="P3061" s="120">
        <v>0</v>
      </c>
      <c r="Q3061" s="27" t="str">
        <f>IF(G3061="01 Jan 1900","Unregistered","Registered")</f>
        <v>Registered</v>
      </c>
      <c r="R3061" s="121">
        <f>I3061/H3061</f>
        <v>0.85</v>
      </c>
      <c r="T3061" s="117">
        <f t="shared" si="194"/>
        <v>0</v>
      </c>
      <c r="U3061" s="117">
        <f t="shared" si="195"/>
        <v>0</v>
      </c>
    </row>
    <row r="3062" spans="1:21" x14ac:dyDescent="0.3">
      <c r="A3062" s="114">
        <v>6913</v>
      </c>
      <c r="B3062" s="114" t="s">
        <v>130</v>
      </c>
      <c r="C3062" s="114" t="s">
        <v>23</v>
      </c>
      <c r="D3062" s="114" t="s">
        <v>7445</v>
      </c>
      <c r="E3062" s="114" t="s">
        <v>7446</v>
      </c>
      <c r="F3062" s="115">
        <v>44918</v>
      </c>
      <c r="G3062" s="114" t="s">
        <v>5390</v>
      </c>
      <c r="H3062" s="116">
        <v>11391882</v>
      </c>
      <c r="I3062" s="116">
        <v>10252690</v>
      </c>
      <c r="J3062" s="116">
        <v>10252690</v>
      </c>
      <c r="K3062" s="116">
        <v>0</v>
      </c>
      <c r="L3062" s="116">
        <v>0</v>
      </c>
      <c r="M3062" s="116">
        <v>0</v>
      </c>
      <c r="N3062" s="116">
        <v>0</v>
      </c>
      <c r="O3062" s="116">
        <v>0</v>
      </c>
      <c r="P3062" s="120">
        <v>0</v>
      </c>
      <c r="Q3062" s="27" t="str">
        <f>IF(G3062="01 Jan 1900","Unregistered","Registered")</f>
        <v>Registered</v>
      </c>
      <c r="R3062" s="121">
        <f>I3062/H3062</f>
        <v>0.8999996664291291</v>
      </c>
      <c r="T3062" s="117">
        <f t="shared" si="194"/>
        <v>0</v>
      </c>
      <c r="U3062" s="117">
        <f t="shared" si="195"/>
        <v>0</v>
      </c>
    </row>
    <row r="3063" spans="1:21" x14ac:dyDescent="0.3">
      <c r="A3063" s="114">
        <v>6914</v>
      </c>
      <c r="B3063" s="114" t="s">
        <v>130</v>
      </c>
      <c r="C3063" s="114" t="s">
        <v>23</v>
      </c>
      <c r="D3063" s="114" t="s">
        <v>7447</v>
      </c>
      <c r="E3063" s="114" t="s">
        <v>7448</v>
      </c>
      <c r="F3063" s="115">
        <v>45253</v>
      </c>
      <c r="G3063" s="114" t="s">
        <v>3559</v>
      </c>
      <c r="H3063" s="116">
        <v>8043261</v>
      </c>
      <c r="I3063" s="116">
        <v>7238935</v>
      </c>
      <c r="J3063" s="116">
        <v>7238935</v>
      </c>
      <c r="K3063" s="116">
        <v>0</v>
      </c>
      <c r="L3063" s="116">
        <v>0</v>
      </c>
      <c r="M3063" s="116">
        <v>0</v>
      </c>
      <c r="N3063" s="116">
        <v>20108</v>
      </c>
      <c r="O3063" s="116">
        <v>0</v>
      </c>
      <c r="P3063" s="120">
        <v>0</v>
      </c>
      <c r="Q3063" s="27" t="str">
        <f>IF(G3063="01 Jan 1900","Unregistered","Registered")</f>
        <v>Registered</v>
      </c>
      <c r="R3063" s="121">
        <f>I3063/H3063</f>
        <v>0.90000001243276828</v>
      </c>
      <c r="T3063" s="117">
        <f t="shared" si="194"/>
        <v>20108</v>
      </c>
      <c r="U3063" s="117">
        <f t="shared" si="195"/>
        <v>-20108</v>
      </c>
    </row>
    <row r="3064" spans="1:21" x14ac:dyDescent="0.3">
      <c r="A3064" s="114">
        <v>6915</v>
      </c>
      <c r="B3064" s="114" t="s">
        <v>130</v>
      </c>
      <c r="C3064" s="114" t="s">
        <v>23</v>
      </c>
      <c r="D3064" s="114" t="s">
        <v>7449</v>
      </c>
      <c r="E3064" s="114" t="s">
        <v>7450</v>
      </c>
      <c r="F3064" s="115">
        <v>44918</v>
      </c>
      <c r="G3064" s="114" t="s">
        <v>5137</v>
      </c>
      <c r="H3064" s="116">
        <v>11206800</v>
      </c>
      <c r="I3064" s="116">
        <v>10086120</v>
      </c>
      <c r="J3064" s="116">
        <v>10086120</v>
      </c>
      <c r="K3064" s="116">
        <v>0</v>
      </c>
      <c r="L3064" s="116">
        <v>0</v>
      </c>
      <c r="M3064" s="116">
        <v>0</v>
      </c>
      <c r="N3064" s="116">
        <v>0</v>
      </c>
      <c r="O3064" s="116">
        <v>0</v>
      </c>
      <c r="P3064" s="120">
        <v>0</v>
      </c>
      <c r="Q3064" s="27" t="str">
        <f>IF(G3064="01 Jan 1900","Unregistered","Registered")</f>
        <v>Registered</v>
      </c>
      <c r="R3064" s="121">
        <f>I3064/H3064</f>
        <v>0.9</v>
      </c>
      <c r="T3064" s="117">
        <f t="shared" si="194"/>
        <v>0</v>
      </c>
      <c r="U3064" s="117">
        <f t="shared" si="195"/>
        <v>0</v>
      </c>
    </row>
    <row r="3065" spans="1:21" x14ac:dyDescent="0.3">
      <c r="A3065" s="114">
        <v>6916</v>
      </c>
      <c r="B3065" s="114" t="s">
        <v>130</v>
      </c>
      <c r="C3065" s="114" t="s">
        <v>23</v>
      </c>
      <c r="D3065" s="114" t="s">
        <v>7451</v>
      </c>
      <c r="E3065" s="114" t="s">
        <v>7452</v>
      </c>
      <c r="F3065" s="115">
        <v>45226</v>
      </c>
      <c r="G3065" s="114" t="s">
        <v>5096</v>
      </c>
      <c r="H3065" s="116">
        <v>8176983</v>
      </c>
      <c r="I3065" s="116">
        <v>7359281</v>
      </c>
      <c r="J3065" s="116">
        <v>7359281</v>
      </c>
      <c r="K3065" s="116">
        <v>0</v>
      </c>
      <c r="L3065" s="116">
        <v>0</v>
      </c>
      <c r="M3065" s="116">
        <v>0</v>
      </c>
      <c r="N3065" s="116">
        <v>0</v>
      </c>
      <c r="O3065" s="116">
        <v>0</v>
      </c>
      <c r="P3065" s="120">
        <v>0</v>
      </c>
      <c r="Q3065" s="27" t="str">
        <f>IF(G3065="01 Jan 1900","Unregistered","Registered")</f>
        <v>Registered</v>
      </c>
      <c r="R3065" s="121">
        <f>I3065/H3065</f>
        <v>0.89999954751037148</v>
      </c>
      <c r="T3065" s="117">
        <f t="shared" si="194"/>
        <v>0</v>
      </c>
      <c r="U3065" s="117">
        <f t="shared" si="195"/>
        <v>0</v>
      </c>
    </row>
    <row r="3066" spans="1:21" x14ac:dyDescent="0.3">
      <c r="A3066" s="114">
        <v>10051</v>
      </c>
      <c r="B3066" s="114" t="s">
        <v>130</v>
      </c>
      <c r="C3066" s="114" t="s">
        <v>23</v>
      </c>
      <c r="D3066" s="114" t="s">
        <v>9364</v>
      </c>
      <c r="E3066" s="114" t="s">
        <v>9365</v>
      </c>
      <c r="F3066" s="115">
        <v>44926</v>
      </c>
      <c r="G3066" s="114" t="s">
        <v>7296</v>
      </c>
      <c r="H3066" s="116">
        <v>11748462</v>
      </c>
      <c r="I3066" s="116">
        <v>10573616</v>
      </c>
      <c r="J3066" s="116">
        <v>10573616.02</v>
      </c>
      <c r="K3066" s="116">
        <v>-0.02</v>
      </c>
      <c r="L3066" s="116">
        <v>0</v>
      </c>
      <c r="M3066" s="116">
        <v>0</v>
      </c>
      <c r="N3066" s="116">
        <v>0</v>
      </c>
      <c r="O3066" s="116">
        <v>0</v>
      </c>
      <c r="P3066" s="120">
        <v>0</v>
      </c>
      <c r="Q3066" s="27" t="str">
        <f>IF(G3066="01 Jan 1900","Unregistered","Registered")</f>
        <v>Registered</v>
      </c>
      <c r="R3066" s="121">
        <f>I3066/H3066</f>
        <v>0.90000001702350485</v>
      </c>
      <c r="T3066" s="117">
        <f t="shared" si="194"/>
        <v>0</v>
      </c>
      <c r="U3066" s="117">
        <f t="shared" si="195"/>
        <v>-0.02</v>
      </c>
    </row>
    <row r="3067" spans="1:21" x14ac:dyDescent="0.3">
      <c r="A3067" s="114">
        <v>10058</v>
      </c>
      <c r="B3067" s="114" t="s">
        <v>130</v>
      </c>
      <c r="C3067" s="114" t="s">
        <v>23</v>
      </c>
      <c r="D3067" s="114" t="s">
        <v>9378</v>
      </c>
      <c r="E3067" s="114" t="s">
        <v>9379</v>
      </c>
      <c r="F3067" s="115">
        <v>45187</v>
      </c>
      <c r="G3067" s="114" t="s">
        <v>5378</v>
      </c>
      <c r="H3067" s="116">
        <v>7954113</v>
      </c>
      <c r="I3067" s="116">
        <v>7158703</v>
      </c>
      <c r="J3067" s="116">
        <v>7158703.2999999998</v>
      </c>
      <c r="K3067" s="116">
        <v>-0.3</v>
      </c>
      <c r="L3067" s="116">
        <v>0</v>
      </c>
      <c r="M3067" s="116">
        <v>0</v>
      </c>
      <c r="N3067" s="116">
        <v>0</v>
      </c>
      <c r="O3067" s="116">
        <v>0</v>
      </c>
      <c r="P3067" s="120">
        <v>0</v>
      </c>
      <c r="Q3067" s="27" t="str">
        <f>IF(G3067="01 Jan 1900","Unregistered","Registered")</f>
        <v>Registered</v>
      </c>
      <c r="R3067" s="121">
        <f>I3067/H3067</f>
        <v>0.90000016343745681</v>
      </c>
      <c r="T3067" s="117">
        <f t="shared" si="194"/>
        <v>0</v>
      </c>
      <c r="U3067" s="117">
        <f t="shared" si="195"/>
        <v>-0.3</v>
      </c>
    </row>
    <row r="3068" spans="1:21" x14ac:dyDescent="0.3">
      <c r="A3068" s="114">
        <v>10060</v>
      </c>
      <c r="B3068" s="114" t="s">
        <v>130</v>
      </c>
      <c r="C3068" s="114" t="s">
        <v>23</v>
      </c>
      <c r="D3068" s="114" t="s">
        <v>9382</v>
      </c>
      <c r="E3068" s="114" t="s">
        <v>9383</v>
      </c>
      <c r="F3068" s="115">
        <v>45279</v>
      </c>
      <c r="G3068" s="114" t="s">
        <v>1789</v>
      </c>
      <c r="H3068" s="116">
        <v>8038569</v>
      </c>
      <c r="I3068" s="116">
        <v>7234709</v>
      </c>
      <c r="J3068" s="116">
        <v>7234709.5599999996</v>
      </c>
      <c r="K3068" s="116">
        <v>-0.56000000000000005</v>
      </c>
      <c r="L3068" s="116">
        <v>0</v>
      </c>
      <c r="M3068" s="116">
        <v>0</v>
      </c>
      <c r="N3068" s="116">
        <v>0</v>
      </c>
      <c r="O3068" s="116">
        <v>0</v>
      </c>
      <c r="P3068" s="120">
        <v>0</v>
      </c>
      <c r="Q3068" s="27" t="str">
        <f>IF(G3068="01 Jan 1900","Unregistered","Registered")</f>
        <v>Registered</v>
      </c>
      <c r="R3068" s="121">
        <f>I3068/H3068</f>
        <v>0.89999961435922238</v>
      </c>
      <c r="T3068" s="117">
        <f t="shared" si="194"/>
        <v>0</v>
      </c>
      <c r="U3068" s="117">
        <f t="shared" si="195"/>
        <v>-0.56000000000000005</v>
      </c>
    </row>
    <row r="3069" spans="1:21" x14ac:dyDescent="0.3">
      <c r="A3069" s="114">
        <v>10069</v>
      </c>
      <c r="B3069" s="114" t="s">
        <v>130</v>
      </c>
      <c r="C3069" s="114" t="s">
        <v>23</v>
      </c>
      <c r="D3069" s="114" t="s">
        <v>9399</v>
      </c>
      <c r="E3069" s="114" t="s">
        <v>9400</v>
      </c>
      <c r="F3069" s="115">
        <v>45517</v>
      </c>
      <c r="G3069" s="114" t="s">
        <v>3616</v>
      </c>
      <c r="H3069" s="116">
        <v>8474925</v>
      </c>
      <c r="I3069" s="116">
        <v>7627433</v>
      </c>
      <c r="J3069" s="116">
        <v>7627434</v>
      </c>
      <c r="K3069" s="116">
        <v>-1</v>
      </c>
      <c r="L3069" s="116">
        <v>0</v>
      </c>
      <c r="M3069" s="116">
        <v>0</v>
      </c>
      <c r="N3069" s="116">
        <v>0</v>
      </c>
      <c r="O3069" s="116">
        <v>0</v>
      </c>
      <c r="P3069" s="120">
        <v>0</v>
      </c>
      <c r="Q3069" s="27" t="str">
        <f>IF(G3069="01 Jan 1900","Unregistered","Registered")</f>
        <v>Registered</v>
      </c>
      <c r="R3069" s="121">
        <f>I3069/H3069</f>
        <v>0.90000005899757229</v>
      </c>
      <c r="T3069" s="117">
        <f t="shared" si="194"/>
        <v>0</v>
      </c>
      <c r="U3069" s="117">
        <f t="shared" si="195"/>
        <v>-1</v>
      </c>
    </row>
    <row r="3070" spans="1:21" x14ac:dyDescent="0.3">
      <c r="A3070" s="114">
        <v>10136</v>
      </c>
      <c r="B3070" s="114" t="s">
        <v>130</v>
      </c>
      <c r="C3070" s="114" t="s">
        <v>23</v>
      </c>
      <c r="D3070" s="114" t="s">
        <v>9501</v>
      </c>
      <c r="E3070" s="114" t="s">
        <v>9502</v>
      </c>
      <c r="F3070" s="115">
        <v>44942</v>
      </c>
      <c r="G3070" s="114" t="s">
        <v>3042</v>
      </c>
      <c r="H3070" s="116">
        <v>7859100</v>
      </c>
      <c r="I3070" s="116">
        <v>7073190</v>
      </c>
      <c r="J3070" s="116">
        <v>7151781</v>
      </c>
      <c r="K3070" s="116">
        <v>-78591</v>
      </c>
      <c r="L3070" s="116">
        <v>0</v>
      </c>
      <c r="M3070" s="116">
        <v>0</v>
      </c>
      <c r="N3070" s="116">
        <v>0</v>
      </c>
      <c r="O3070" s="116">
        <v>0</v>
      </c>
      <c r="P3070" s="120">
        <v>0</v>
      </c>
      <c r="Q3070" s="27" t="str">
        <f>IF(G3070="01 Jan 1900","Unregistered","Registered")</f>
        <v>Registered</v>
      </c>
      <c r="R3070" s="121">
        <f>I3070/H3070</f>
        <v>0.9</v>
      </c>
      <c r="T3070" s="117">
        <f t="shared" si="194"/>
        <v>0</v>
      </c>
      <c r="U3070" s="117">
        <f t="shared" si="195"/>
        <v>-78591</v>
      </c>
    </row>
    <row r="3071" spans="1:21" x14ac:dyDescent="0.3">
      <c r="A3071" s="114">
        <v>10138</v>
      </c>
      <c r="B3071" s="114" t="s">
        <v>130</v>
      </c>
      <c r="C3071" s="114" t="s">
        <v>23</v>
      </c>
      <c r="D3071" s="114" t="s">
        <v>9505</v>
      </c>
      <c r="E3071" s="114" t="s">
        <v>9506</v>
      </c>
      <c r="F3071" s="115">
        <v>45290</v>
      </c>
      <c r="G3071" s="114" t="s">
        <v>3623</v>
      </c>
      <c r="H3071" s="116">
        <v>8087835</v>
      </c>
      <c r="I3071" s="116">
        <v>7279053</v>
      </c>
      <c r="J3071" s="116">
        <v>7362904</v>
      </c>
      <c r="K3071" s="116">
        <v>-83851</v>
      </c>
      <c r="L3071" s="116">
        <v>0</v>
      </c>
      <c r="M3071" s="116">
        <v>0</v>
      </c>
      <c r="N3071" s="116">
        <v>0</v>
      </c>
      <c r="O3071" s="116">
        <v>0</v>
      </c>
      <c r="P3071" s="120">
        <v>0</v>
      </c>
      <c r="Q3071" s="27" t="str">
        <f>IF(G3071="01 Jan 1900","Unregistered","Registered")</f>
        <v>Registered</v>
      </c>
      <c r="R3071" s="121">
        <f>I3071/H3071</f>
        <v>0.90000018546372418</v>
      </c>
      <c r="T3071" s="117">
        <f t="shared" si="194"/>
        <v>0</v>
      </c>
      <c r="U3071" s="117">
        <f t="shared" si="195"/>
        <v>-83851</v>
      </c>
    </row>
    <row r="3072" spans="1:21" x14ac:dyDescent="0.3">
      <c r="A3072" s="114">
        <v>10241</v>
      </c>
      <c r="B3072" s="114" t="s">
        <v>130</v>
      </c>
      <c r="C3072" s="114" t="s">
        <v>23</v>
      </c>
      <c r="D3072" s="114" t="s">
        <v>9679</v>
      </c>
      <c r="E3072" s="114" t="s">
        <v>9680</v>
      </c>
      <c r="F3072" s="115">
        <v>44942</v>
      </c>
      <c r="G3072" s="114" t="s">
        <v>3042</v>
      </c>
      <c r="H3072" s="116">
        <v>11434332</v>
      </c>
      <c r="I3072" s="116">
        <v>9719184</v>
      </c>
      <c r="J3072" s="116">
        <v>9833529</v>
      </c>
      <c r="K3072" s="116">
        <v>-114345</v>
      </c>
      <c r="L3072" s="116">
        <v>0</v>
      </c>
      <c r="M3072" s="116">
        <v>0</v>
      </c>
      <c r="N3072" s="116">
        <v>0</v>
      </c>
      <c r="O3072" s="116">
        <v>0</v>
      </c>
      <c r="P3072" s="120">
        <v>0</v>
      </c>
      <c r="Q3072" s="27" t="str">
        <f>IF(G3072="01 Jan 1900","Unregistered","Registered")</f>
        <v>Registered</v>
      </c>
      <c r="R3072" s="121">
        <f>I3072/H3072</f>
        <v>0.85000015742065216</v>
      </c>
      <c r="T3072" s="117">
        <f t="shared" si="194"/>
        <v>0</v>
      </c>
      <c r="U3072" s="117">
        <f t="shared" si="195"/>
        <v>-114345</v>
      </c>
    </row>
    <row r="3073" spans="1:29" x14ac:dyDescent="0.3">
      <c r="A3073" s="114">
        <v>10329</v>
      </c>
      <c r="B3073" s="114" t="s">
        <v>130</v>
      </c>
      <c r="C3073" s="114" t="s">
        <v>23</v>
      </c>
      <c r="D3073" s="114" t="s">
        <v>9822</v>
      </c>
      <c r="E3073" s="114" t="s">
        <v>9823</v>
      </c>
      <c r="F3073" s="115">
        <v>45467</v>
      </c>
      <c r="G3073" s="114" t="s">
        <v>7276</v>
      </c>
      <c r="H3073" s="116">
        <v>12310500</v>
      </c>
      <c r="I3073" s="116">
        <v>10463925</v>
      </c>
      <c r="J3073" s="116">
        <v>10718135</v>
      </c>
      <c r="K3073" s="116">
        <v>-254210</v>
      </c>
      <c r="L3073" s="116">
        <v>0</v>
      </c>
      <c r="M3073" s="116">
        <v>0</v>
      </c>
      <c r="N3073" s="116">
        <v>0</v>
      </c>
      <c r="O3073" s="116">
        <v>0</v>
      </c>
      <c r="P3073" s="120">
        <v>0</v>
      </c>
      <c r="Q3073" s="27" t="str">
        <f>IF(G3073="01 Jan 1900","Unregistered","Registered")</f>
        <v>Registered</v>
      </c>
      <c r="R3073" s="121">
        <f>I3073/H3073</f>
        <v>0.85</v>
      </c>
      <c r="T3073" s="117">
        <f t="shared" si="194"/>
        <v>0</v>
      </c>
      <c r="U3073" s="117">
        <f t="shared" si="195"/>
        <v>-254210</v>
      </c>
    </row>
    <row r="3074" spans="1:29" x14ac:dyDescent="0.3">
      <c r="A3074" s="114">
        <v>10333</v>
      </c>
      <c r="B3074" s="114" t="s">
        <v>130</v>
      </c>
      <c r="C3074" s="114" t="s">
        <v>23</v>
      </c>
      <c r="D3074" s="114" t="s">
        <v>9826</v>
      </c>
      <c r="E3074" s="114" t="s">
        <v>9827</v>
      </c>
      <c r="F3074" s="115">
        <v>45281</v>
      </c>
      <c r="G3074" s="114" t="s">
        <v>4799</v>
      </c>
      <c r="H3074" s="116">
        <v>8176983</v>
      </c>
      <c r="I3074" s="116">
        <v>6950432</v>
      </c>
      <c r="J3074" s="116">
        <v>7211622</v>
      </c>
      <c r="K3074" s="116">
        <v>-261190</v>
      </c>
      <c r="L3074" s="116">
        <v>0</v>
      </c>
      <c r="M3074" s="116">
        <v>0</v>
      </c>
      <c r="N3074" s="116">
        <v>0</v>
      </c>
      <c r="O3074" s="116">
        <v>0</v>
      </c>
      <c r="P3074" s="120">
        <v>0</v>
      </c>
      <c r="Q3074" s="27" t="str">
        <f>IF(G3074="01 Jan 1900","Unregistered","Registered")</f>
        <v>Registered</v>
      </c>
      <c r="R3074" s="121">
        <f>I3074/H3074</f>
        <v>0.84999956585454561</v>
      </c>
      <c r="T3074" s="117">
        <f t="shared" si="194"/>
        <v>0</v>
      </c>
      <c r="U3074" s="117">
        <f t="shared" si="195"/>
        <v>-261190</v>
      </c>
    </row>
    <row r="3075" spans="1:29" x14ac:dyDescent="0.3">
      <c r="A3075" s="114">
        <v>10359</v>
      </c>
      <c r="B3075" s="114" t="s">
        <v>130</v>
      </c>
      <c r="C3075" s="114" t="s">
        <v>23</v>
      </c>
      <c r="D3075" s="114" t="s">
        <v>9876</v>
      </c>
      <c r="E3075" s="114" t="s">
        <v>9877</v>
      </c>
      <c r="F3075" s="115">
        <v>45016</v>
      </c>
      <c r="G3075" s="114" t="s">
        <v>3537</v>
      </c>
      <c r="H3075" s="116">
        <v>7731243</v>
      </c>
      <c r="I3075" s="116">
        <v>6958117</v>
      </c>
      <c r="J3075" s="116">
        <v>7344679</v>
      </c>
      <c r="K3075" s="116">
        <v>-386562</v>
      </c>
      <c r="L3075" s="116">
        <v>0</v>
      </c>
      <c r="M3075" s="116">
        <v>0</v>
      </c>
      <c r="N3075" s="116">
        <v>0</v>
      </c>
      <c r="O3075" s="116">
        <v>0</v>
      </c>
      <c r="P3075" s="120">
        <v>0</v>
      </c>
      <c r="Q3075" s="27" t="str">
        <f>IF(G3075="01 Jan 1900","Unregistered","Registered")</f>
        <v>Registered</v>
      </c>
      <c r="R3075" s="121">
        <f>I3075/H3075</f>
        <v>0.89999978011297799</v>
      </c>
      <c r="T3075" s="117">
        <f t="shared" si="194"/>
        <v>0</v>
      </c>
      <c r="U3075" s="117">
        <f t="shared" si="195"/>
        <v>-386562</v>
      </c>
    </row>
    <row r="3076" spans="1:29" x14ac:dyDescent="0.3">
      <c r="A3076" s="114">
        <v>10361</v>
      </c>
      <c r="B3076" s="114" t="s">
        <v>130</v>
      </c>
      <c r="C3076" s="114" t="s">
        <v>23</v>
      </c>
      <c r="D3076" s="114" t="s">
        <v>9880</v>
      </c>
      <c r="E3076" s="114" t="s">
        <v>9881</v>
      </c>
      <c r="F3076" s="115">
        <v>44957</v>
      </c>
      <c r="G3076" s="114" t="s">
        <v>4101</v>
      </c>
      <c r="H3076" s="116">
        <v>7859100</v>
      </c>
      <c r="I3076" s="116">
        <v>7073190</v>
      </c>
      <c r="J3076" s="116">
        <v>7466145</v>
      </c>
      <c r="K3076" s="116">
        <v>-392955</v>
      </c>
      <c r="L3076" s="116">
        <v>0</v>
      </c>
      <c r="M3076" s="116">
        <v>0</v>
      </c>
      <c r="N3076" s="116">
        <v>0</v>
      </c>
      <c r="O3076" s="116">
        <v>0</v>
      </c>
      <c r="P3076" s="120">
        <v>0</v>
      </c>
      <c r="Q3076" s="27" t="str">
        <f>IF(G3076="01 Jan 1900","Unregistered","Registered")</f>
        <v>Registered</v>
      </c>
      <c r="R3076" s="121">
        <f>I3076/H3076</f>
        <v>0.9</v>
      </c>
      <c r="T3076" s="117">
        <f t="shared" si="194"/>
        <v>0</v>
      </c>
      <c r="U3076" s="117">
        <f t="shared" si="195"/>
        <v>-392955</v>
      </c>
    </row>
    <row r="3077" spans="1:29" x14ac:dyDescent="0.3">
      <c r="A3077" s="114">
        <v>10368</v>
      </c>
      <c r="B3077" s="114" t="s">
        <v>130</v>
      </c>
      <c r="C3077" s="114" t="s">
        <v>23</v>
      </c>
      <c r="D3077" s="114" t="s">
        <v>9887</v>
      </c>
      <c r="E3077" s="114" t="s">
        <v>9888</v>
      </c>
      <c r="F3077" s="115">
        <v>45308</v>
      </c>
      <c r="G3077" s="114" t="s">
        <v>3508</v>
      </c>
      <c r="H3077" s="116">
        <v>8152350</v>
      </c>
      <c r="I3077" s="116">
        <v>6929503</v>
      </c>
      <c r="J3077" s="116">
        <v>7337121</v>
      </c>
      <c r="K3077" s="116">
        <v>-407618</v>
      </c>
      <c r="L3077" s="116">
        <v>0</v>
      </c>
      <c r="M3077" s="116">
        <v>0</v>
      </c>
      <c r="N3077" s="116">
        <v>0</v>
      </c>
      <c r="O3077" s="116">
        <v>0</v>
      </c>
      <c r="P3077" s="120">
        <v>0</v>
      </c>
      <c r="Q3077" s="27" t="str">
        <f>IF(G3077="01 Jan 1900","Unregistered","Registered")</f>
        <v>Registered</v>
      </c>
      <c r="R3077" s="121">
        <f>I3077/H3077</f>
        <v>0.85000067465209417</v>
      </c>
      <c r="T3077" s="117">
        <f t="shared" si="194"/>
        <v>0</v>
      </c>
      <c r="U3077" s="117">
        <f t="shared" si="195"/>
        <v>-407618</v>
      </c>
    </row>
    <row r="3078" spans="1:29" x14ac:dyDescent="0.3">
      <c r="A3078" s="114">
        <v>10405</v>
      </c>
      <c r="B3078" s="114" t="s">
        <v>130</v>
      </c>
      <c r="C3078" s="114" t="s">
        <v>23</v>
      </c>
      <c r="D3078" s="114" t="s">
        <v>9941</v>
      </c>
      <c r="E3078" s="114" t="s">
        <v>7087</v>
      </c>
      <c r="F3078" s="115">
        <v>44918</v>
      </c>
      <c r="G3078" s="114" t="s">
        <v>5387</v>
      </c>
      <c r="H3078" s="116">
        <v>11334150</v>
      </c>
      <c r="I3078" s="116">
        <v>10200741</v>
      </c>
      <c r="J3078" s="116">
        <v>10767449</v>
      </c>
      <c r="K3078" s="116">
        <v>-566708</v>
      </c>
      <c r="L3078" s="116">
        <v>0</v>
      </c>
      <c r="M3078" s="116">
        <v>0</v>
      </c>
      <c r="N3078" s="116">
        <v>0</v>
      </c>
      <c r="O3078" s="116">
        <v>0</v>
      </c>
      <c r="P3078" s="120">
        <v>0</v>
      </c>
      <c r="Q3078" s="27" t="str">
        <f>IF(G3078="01 Jan 1900","Unregistered","Registered")</f>
        <v>Registered</v>
      </c>
      <c r="R3078" s="121">
        <f>I3078/H3078</f>
        <v>0.90000052937361863</v>
      </c>
      <c r="T3078" s="117">
        <f t="shared" si="194"/>
        <v>0</v>
      </c>
      <c r="U3078" s="117">
        <f t="shared" si="195"/>
        <v>-566708</v>
      </c>
    </row>
    <row r="3079" spans="1:29" x14ac:dyDescent="0.3">
      <c r="A3079" s="114">
        <v>10475</v>
      </c>
      <c r="B3079" s="114" t="s">
        <v>130</v>
      </c>
      <c r="C3079" s="114" t="s">
        <v>23</v>
      </c>
      <c r="D3079" s="114" t="s">
        <v>10060</v>
      </c>
      <c r="E3079" s="114" t="s">
        <v>4010</v>
      </c>
      <c r="F3079" s="115">
        <v>45948</v>
      </c>
      <c r="G3079" s="114" t="s">
        <v>1477</v>
      </c>
      <c r="H3079" s="116">
        <v>7924600</v>
      </c>
      <c r="I3079" s="116">
        <v>6735910</v>
      </c>
      <c r="J3079" s="116">
        <v>7924600</v>
      </c>
      <c r="K3079" s="116">
        <v>-1188690</v>
      </c>
      <c r="L3079" s="116">
        <v>0</v>
      </c>
      <c r="M3079" s="116">
        <v>0</v>
      </c>
      <c r="N3079" s="116">
        <v>0</v>
      </c>
      <c r="O3079" s="116">
        <v>0</v>
      </c>
      <c r="P3079" s="120">
        <v>0</v>
      </c>
      <c r="Q3079" s="27" t="str">
        <f>IF(G3079="01 Jan 1900","Unregistered","Registered")</f>
        <v>Registered</v>
      </c>
      <c r="R3079" s="121">
        <f>I3079/H3079</f>
        <v>0.85</v>
      </c>
      <c r="T3079" s="117">
        <f t="shared" si="194"/>
        <v>0</v>
      </c>
      <c r="U3079" s="117">
        <f t="shared" si="195"/>
        <v>-1188690</v>
      </c>
    </row>
    <row r="3080" spans="1:29" x14ac:dyDescent="0.3">
      <c r="A3080" s="114">
        <v>10525</v>
      </c>
      <c r="B3080" s="114" t="s">
        <v>130</v>
      </c>
      <c r="C3080" s="114" t="s">
        <v>23</v>
      </c>
      <c r="D3080" s="114" t="s">
        <v>10126</v>
      </c>
      <c r="E3080" s="114" t="s">
        <v>10127</v>
      </c>
      <c r="F3080" s="115">
        <v>44942</v>
      </c>
      <c r="G3080" s="114" t="s">
        <v>3048</v>
      </c>
      <c r="H3080" s="116">
        <v>11570172</v>
      </c>
      <c r="I3080" s="116">
        <v>9256138</v>
      </c>
      <c r="J3080" s="116">
        <v>11570172</v>
      </c>
      <c r="K3080" s="116">
        <v>-2314034</v>
      </c>
      <c r="L3080" s="116">
        <v>0</v>
      </c>
      <c r="M3080" s="116">
        <v>0</v>
      </c>
      <c r="N3080" s="116">
        <v>0</v>
      </c>
      <c r="O3080" s="116">
        <v>0</v>
      </c>
      <c r="P3080" s="120">
        <v>0</v>
      </c>
      <c r="Q3080" s="27" t="str">
        <f>IF(G3080="01 Jan 1900","Unregistered","Registered")</f>
        <v>Registered</v>
      </c>
      <c r="R3080" s="121">
        <f>I3080/H3080</f>
        <v>0.80000003457165547</v>
      </c>
      <c r="T3080" s="117">
        <f t="shared" si="194"/>
        <v>0</v>
      </c>
      <c r="U3080" s="117">
        <f t="shared" si="195"/>
        <v>-2314034</v>
      </c>
    </row>
    <row r="3081" spans="1:29" x14ac:dyDescent="0.3">
      <c r="A3081" s="99">
        <v>10223</v>
      </c>
      <c r="B3081" s="99" t="s">
        <v>314</v>
      </c>
      <c r="C3081" s="99" t="s">
        <v>315</v>
      </c>
      <c r="D3081" s="99" t="s">
        <v>9643</v>
      </c>
      <c r="E3081" s="99" t="s">
        <v>9644</v>
      </c>
      <c r="F3081" s="100">
        <v>46108</v>
      </c>
      <c r="G3081" s="99" t="s">
        <v>1898</v>
      </c>
      <c r="H3081" s="96">
        <v>5787900</v>
      </c>
      <c r="I3081" s="96">
        <v>0</v>
      </c>
      <c r="J3081" s="96">
        <v>100000</v>
      </c>
      <c r="K3081" s="96">
        <v>-100000</v>
      </c>
      <c r="L3081" s="96">
        <v>0</v>
      </c>
      <c r="M3081" s="96">
        <v>0</v>
      </c>
      <c r="N3081" s="96">
        <v>0</v>
      </c>
      <c r="O3081" s="96">
        <v>0</v>
      </c>
      <c r="P3081" s="122">
        <v>0</v>
      </c>
      <c r="Q3081" s="101" t="str">
        <f>IF(G3081="01 Jan 1900","Unregistered","Registered")</f>
        <v>Unregistered</v>
      </c>
      <c r="R3081" s="123"/>
      <c r="S3081" s="95"/>
      <c r="T3081" s="101"/>
      <c r="U3081" s="101"/>
      <c r="V3081" s="101"/>
      <c r="W3081" s="101"/>
      <c r="X3081" s="101"/>
      <c r="Y3081" s="101"/>
      <c r="Z3081" s="101"/>
      <c r="AA3081" s="101"/>
      <c r="AB3081" s="101"/>
      <c r="AC3081" s="101"/>
    </row>
    <row r="3082" spans="1:29" x14ac:dyDescent="0.3">
      <c r="A3082" s="114">
        <v>78</v>
      </c>
      <c r="B3082" s="114" t="s">
        <v>314</v>
      </c>
      <c r="C3082" s="114" t="s">
        <v>315</v>
      </c>
      <c r="D3082" s="114" t="s">
        <v>1556</v>
      </c>
      <c r="E3082" s="114" t="s">
        <v>1557</v>
      </c>
      <c r="F3082" s="115">
        <v>46111</v>
      </c>
      <c r="G3082" s="114" t="s">
        <v>1558</v>
      </c>
      <c r="H3082" s="116">
        <v>5836950</v>
      </c>
      <c r="I3082" s="116">
        <v>5836950</v>
      </c>
      <c r="J3082" s="116">
        <v>50000</v>
      </c>
      <c r="K3082" s="116">
        <v>5786950</v>
      </c>
      <c r="L3082" s="116">
        <v>5786950</v>
      </c>
      <c r="M3082" s="116">
        <v>0</v>
      </c>
      <c r="N3082" s="116">
        <v>0</v>
      </c>
      <c r="O3082" s="116">
        <v>0</v>
      </c>
      <c r="P3082" s="120">
        <v>0</v>
      </c>
      <c r="Q3082" s="27" t="str">
        <f>IF(G3082="01 Jan 1900","Unregistered","Registered")</f>
        <v>Registered</v>
      </c>
      <c r="R3082" s="121">
        <f>I3082/H3082</f>
        <v>1</v>
      </c>
      <c r="T3082" s="117">
        <f t="shared" ref="T3082:T3145" si="196">L3082+M3082+N3082+O3082+P3082</f>
        <v>5786950</v>
      </c>
      <c r="U3082" s="117">
        <f t="shared" ref="U3082:U3145" si="197">K3082-T3082</f>
        <v>0</v>
      </c>
    </row>
    <row r="3083" spans="1:29" x14ac:dyDescent="0.3">
      <c r="A3083" s="114">
        <v>91</v>
      </c>
      <c r="B3083" s="114" t="s">
        <v>314</v>
      </c>
      <c r="C3083" s="114" t="s">
        <v>315</v>
      </c>
      <c r="D3083" s="114" t="s">
        <v>1592</v>
      </c>
      <c r="E3083" s="114" t="s">
        <v>1593</v>
      </c>
      <c r="F3083" s="115">
        <v>46106</v>
      </c>
      <c r="G3083" s="114" t="s">
        <v>1440</v>
      </c>
      <c r="H3083" s="116">
        <v>5738850</v>
      </c>
      <c r="I3083" s="116">
        <v>5738850</v>
      </c>
      <c r="J3083" s="116">
        <v>573885</v>
      </c>
      <c r="K3083" s="116">
        <v>5164965</v>
      </c>
      <c r="L3083" s="116">
        <v>5164965</v>
      </c>
      <c r="M3083" s="116">
        <v>0</v>
      </c>
      <c r="N3083" s="116">
        <v>0</v>
      </c>
      <c r="O3083" s="116">
        <v>0</v>
      </c>
      <c r="P3083" s="120">
        <v>0</v>
      </c>
      <c r="Q3083" s="27" t="str">
        <f>IF(G3083="01 Jan 1900","Unregistered","Registered")</f>
        <v>Registered</v>
      </c>
      <c r="R3083" s="121">
        <f>I3083/H3083</f>
        <v>1</v>
      </c>
      <c r="T3083" s="117">
        <f t="shared" si="196"/>
        <v>5164965</v>
      </c>
      <c r="U3083" s="117">
        <f t="shared" si="197"/>
        <v>0</v>
      </c>
    </row>
    <row r="3084" spans="1:29" x14ac:dyDescent="0.3">
      <c r="A3084" s="114">
        <v>98</v>
      </c>
      <c r="B3084" s="114" t="s">
        <v>314</v>
      </c>
      <c r="C3084" s="114" t="s">
        <v>315</v>
      </c>
      <c r="D3084" s="114" t="s">
        <v>1607</v>
      </c>
      <c r="E3084" s="114" t="s">
        <v>1608</v>
      </c>
      <c r="F3084" s="115">
        <v>45982</v>
      </c>
      <c r="G3084" s="114" t="s">
        <v>1609</v>
      </c>
      <c r="H3084" s="116">
        <v>5627997</v>
      </c>
      <c r="I3084" s="116">
        <v>5627997</v>
      </c>
      <c r="J3084" s="116">
        <v>619078</v>
      </c>
      <c r="K3084" s="116">
        <v>5008919</v>
      </c>
      <c r="L3084" s="116">
        <v>0</v>
      </c>
      <c r="M3084" s="116">
        <v>1125598</v>
      </c>
      <c r="N3084" s="116">
        <v>3883321</v>
      </c>
      <c r="O3084" s="116">
        <v>0</v>
      </c>
      <c r="P3084" s="120">
        <v>0</v>
      </c>
      <c r="Q3084" s="27" t="str">
        <f>IF(G3084="01 Jan 1900","Unregistered","Registered")</f>
        <v>Registered</v>
      </c>
      <c r="R3084" s="121">
        <f>I3084/H3084</f>
        <v>1</v>
      </c>
      <c r="T3084" s="117">
        <f t="shared" si="196"/>
        <v>5008919</v>
      </c>
      <c r="U3084" s="117">
        <f t="shared" si="197"/>
        <v>0</v>
      </c>
    </row>
    <row r="3085" spans="1:29" x14ac:dyDescent="0.3">
      <c r="A3085" s="114">
        <v>117</v>
      </c>
      <c r="B3085" s="114" t="s">
        <v>314</v>
      </c>
      <c r="C3085" s="114" t="s">
        <v>315</v>
      </c>
      <c r="D3085" s="114" t="s">
        <v>1654</v>
      </c>
      <c r="E3085" s="114" t="s">
        <v>1655</v>
      </c>
      <c r="F3085" s="115">
        <v>45473</v>
      </c>
      <c r="G3085" s="114" t="s">
        <v>1656</v>
      </c>
      <c r="H3085" s="116">
        <v>4521150</v>
      </c>
      <c r="I3085" s="116">
        <v>4521150</v>
      </c>
      <c r="J3085" s="116">
        <v>100000</v>
      </c>
      <c r="K3085" s="116">
        <v>4421150</v>
      </c>
      <c r="L3085" s="116">
        <v>0</v>
      </c>
      <c r="M3085" s="116">
        <v>678170</v>
      </c>
      <c r="N3085" s="116">
        <v>0</v>
      </c>
      <c r="O3085" s="116">
        <v>226058</v>
      </c>
      <c r="P3085" s="120">
        <v>3516922</v>
      </c>
      <c r="Q3085" s="27" t="str">
        <f>IF(G3085="01 Jan 1900","Unregistered","Registered")</f>
        <v>Registered</v>
      </c>
      <c r="R3085" s="121">
        <f>I3085/H3085</f>
        <v>1</v>
      </c>
      <c r="T3085" s="117">
        <f t="shared" si="196"/>
        <v>4421150</v>
      </c>
      <c r="U3085" s="117">
        <f t="shared" si="197"/>
        <v>0</v>
      </c>
    </row>
    <row r="3086" spans="1:29" x14ac:dyDescent="0.3">
      <c r="A3086" s="114">
        <v>189</v>
      </c>
      <c r="B3086" s="114" t="s">
        <v>314</v>
      </c>
      <c r="C3086" s="114" t="s">
        <v>315</v>
      </c>
      <c r="D3086" s="114" t="s">
        <v>1835</v>
      </c>
      <c r="E3086" s="114" t="s">
        <v>1836</v>
      </c>
      <c r="F3086" s="115">
        <v>46053</v>
      </c>
      <c r="G3086" s="114" t="s">
        <v>1837</v>
      </c>
      <c r="H3086" s="116">
        <v>5583473</v>
      </c>
      <c r="I3086" s="116">
        <v>5583473</v>
      </c>
      <c r="J3086" s="116">
        <v>2358347.2999999998</v>
      </c>
      <c r="K3086" s="116">
        <v>3225125.7</v>
      </c>
      <c r="L3086" s="116">
        <v>0</v>
      </c>
      <c r="M3086" s="116">
        <v>3225125.7</v>
      </c>
      <c r="N3086" s="116">
        <v>0</v>
      </c>
      <c r="O3086" s="116">
        <v>0</v>
      </c>
      <c r="P3086" s="120">
        <v>0</v>
      </c>
      <c r="Q3086" s="27" t="str">
        <f>IF(G3086="01 Jan 1900","Unregistered","Registered")</f>
        <v>Registered</v>
      </c>
      <c r="R3086" s="121">
        <f>I3086/H3086</f>
        <v>1</v>
      </c>
      <c r="T3086" s="117">
        <f t="shared" si="196"/>
        <v>3225125.7</v>
      </c>
      <c r="U3086" s="117">
        <f t="shared" si="197"/>
        <v>0</v>
      </c>
    </row>
    <row r="3087" spans="1:29" x14ac:dyDescent="0.3">
      <c r="A3087" s="114">
        <v>190</v>
      </c>
      <c r="B3087" s="114" t="s">
        <v>314</v>
      </c>
      <c r="C3087" s="114" t="s">
        <v>315</v>
      </c>
      <c r="D3087" s="114" t="s">
        <v>1838</v>
      </c>
      <c r="E3087" s="114" t="s">
        <v>1839</v>
      </c>
      <c r="F3087" s="115">
        <v>46053</v>
      </c>
      <c r="G3087" s="114" t="s">
        <v>1837</v>
      </c>
      <c r="H3087" s="116">
        <v>5583473</v>
      </c>
      <c r="I3087" s="116">
        <v>5583473</v>
      </c>
      <c r="J3087" s="116">
        <v>2358347.2999999998</v>
      </c>
      <c r="K3087" s="116">
        <v>3225125.7</v>
      </c>
      <c r="L3087" s="116">
        <v>0</v>
      </c>
      <c r="M3087" s="116">
        <v>3225125.7</v>
      </c>
      <c r="N3087" s="116">
        <v>0</v>
      </c>
      <c r="O3087" s="116">
        <v>0</v>
      </c>
      <c r="P3087" s="120">
        <v>0</v>
      </c>
      <c r="Q3087" s="27" t="str">
        <f>IF(G3087="01 Jan 1900","Unregistered","Registered")</f>
        <v>Registered</v>
      </c>
      <c r="R3087" s="121">
        <f>I3087/H3087</f>
        <v>1</v>
      </c>
      <c r="T3087" s="117">
        <f t="shared" si="196"/>
        <v>3225125.7</v>
      </c>
      <c r="U3087" s="117">
        <f t="shared" si="197"/>
        <v>0</v>
      </c>
    </row>
    <row r="3088" spans="1:29" x14ac:dyDescent="0.3">
      <c r="A3088" s="114">
        <v>213</v>
      </c>
      <c r="B3088" s="114" t="s">
        <v>314</v>
      </c>
      <c r="C3088" s="114" t="s">
        <v>315</v>
      </c>
      <c r="D3088" s="114" t="s">
        <v>1901</v>
      </c>
      <c r="E3088" s="114" t="s">
        <v>1902</v>
      </c>
      <c r="F3088" s="115">
        <v>45523</v>
      </c>
      <c r="G3088" s="114" t="s">
        <v>1903</v>
      </c>
      <c r="H3088" s="116">
        <v>5215200</v>
      </c>
      <c r="I3088" s="116">
        <v>5215200</v>
      </c>
      <c r="J3088" s="116">
        <v>2400000</v>
      </c>
      <c r="K3088" s="116">
        <v>2815200</v>
      </c>
      <c r="L3088" s="116">
        <v>0</v>
      </c>
      <c r="M3088" s="116">
        <v>2815200</v>
      </c>
      <c r="N3088" s="116">
        <v>0</v>
      </c>
      <c r="O3088" s="116">
        <v>0</v>
      </c>
      <c r="P3088" s="120">
        <v>0</v>
      </c>
      <c r="Q3088" s="27" t="str">
        <f>IF(G3088="01 Jan 1900","Unregistered","Registered")</f>
        <v>Registered</v>
      </c>
      <c r="R3088" s="121">
        <f>I3088/H3088</f>
        <v>1</v>
      </c>
      <c r="T3088" s="117">
        <f t="shared" si="196"/>
        <v>2815200</v>
      </c>
      <c r="U3088" s="117">
        <f t="shared" si="197"/>
        <v>0</v>
      </c>
    </row>
    <row r="3089" spans="1:21" x14ac:dyDescent="0.3">
      <c r="A3089" s="114">
        <v>318</v>
      </c>
      <c r="B3089" s="114" t="s">
        <v>314</v>
      </c>
      <c r="C3089" s="114" t="s">
        <v>315</v>
      </c>
      <c r="D3089" s="114" t="s">
        <v>2145</v>
      </c>
      <c r="E3089" s="114" t="s">
        <v>2146</v>
      </c>
      <c r="F3089" s="115">
        <v>45443</v>
      </c>
      <c r="G3089" s="114" t="s">
        <v>2147</v>
      </c>
      <c r="H3089" s="116">
        <v>5112864</v>
      </c>
      <c r="I3089" s="116">
        <v>5112864</v>
      </c>
      <c r="J3089" s="116">
        <v>3374490</v>
      </c>
      <c r="K3089" s="116">
        <v>1738374</v>
      </c>
      <c r="L3089" s="116">
        <v>0</v>
      </c>
      <c r="M3089" s="116">
        <v>1738374</v>
      </c>
      <c r="N3089" s="116">
        <v>0</v>
      </c>
      <c r="O3089" s="116">
        <v>0</v>
      </c>
      <c r="P3089" s="120">
        <v>0</v>
      </c>
      <c r="Q3089" s="27" t="str">
        <f>IF(G3089="01 Jan 1900","Unregistered","Registered")</f>
        <v>Registered</v>
      </c>
      <c r="R3089" s="121">
        <f>I3089/H3089</f>
        <v>1</v>
      </c>
      <c r="T3089" s="117">
        <f t="shared" si="196"/>
        <v>1738374</v>
      </c>
      <c r="U3089" s="117">
        <f t="shared" si="197"/>
        <v>0</v>
      </c>
    </row>
    <row r="3090" spans="1:21" x14ac:dyDescent="0.3">
      <c r="A3090" s="114">
        <v>424</v>
      </c>
      <c r="B3090" s="114" t="s">
        <v>314</v>
      </c>
      <c r="C3090" s="114" t="s">
        <v>315</v>
      </c>
      <c r="D3090" s="114" t="s">
        <v>2376</v>
      </c>
      <c r="E3090" s="114" t="s">
        <v>2377</v>
      </c>
      <c r="F3090" s="115">
        <v>45473</v>
      </c>
      <c r="G3090" s="114" t="s">
        <v>2378</v>
      </c>
      <c r="H3090" s="116">
        <v>4454721</v>
      </c>
      <c r="I3090" s="116">
        <v>4454721</v>
      </c>
      <c r="J3090" s="116">
        <v>3259774</v>
      </c>
      <c r="K3090" s="116">
        <v>1194947</v>
      </c>
      <c r="L3090" s="116">
        <v>0</v>
      </c>
      <c r="M3090" s="116">
        <v>935491</v>
      </c>
      <c r="N3090" s="116">
        <v>0</v>
      </c>
      <c r="O3090" s="116">
        <v>259456</v>
      </c>
      <c r="P3090" s="120">
        <v>0</v>
      </c>
      <c r="Q3090" s="27" t="str">
        <f>IF(G3090="01 Jan 1900","Unregistered","Registered")</f>
        <v>Registered</v>
      </c>
      <c r="R3090" s="121">
        <f>I3090/H3090</f>
        <v>1</v>
      </c>
      <c r="T3090" s="117">
        <f t="shared" si="196"/>
        <v>1194947</v>
      </c>
      <c r="U3090" s="117">
        <f t="shared" si="197"/>
        <v>0</v>
      </c>
    </row>
    <row r="3091" spans="1:21" x14ac:dyDescent="0.3">
      <c r="A3091" s="114">
        <v>448</v>
      </c>
      <c r="B3091" s="114" t="s">
        <v>314</v>
      </c>
      <c r="C3091" s="114" t="s">
        <v>315</v>
      </c>
      <c r="D3091" s="114" t="s">
        <v>2436</v>
      </c>
      <c r="E3091" s="114" t="s">
        <v>2437</v>
      </c>
      <c r="F3091" s="115">
        <v>45681</v>
      </c>
      <c r="G3091" s="114" t="s">
        <v>2438</v>
      </c>
      <c r="H3091" s="116">
        <v>5318520</v>
      </c>
      <c r="I3091" s="116">
        <v>5318520</v>
      </c>
      <c r="J3091" s="116">
        <v>4254814</v>
      </c>
      <c r="K3091" s="116">
        <v>1063706</v>
      </c>
      <c r="L3091" s="116">
        <v>0</v>
      </c>
      <c r="M3091" s="116">
        <v>1063706</v>
      </c>
      <c r="N3091" s="116">
        <v>0</v>
      </c>
      <c r="O3091" s="116">
        <v>0</v>
      </c>
      <c r="P3091" s="120">
        <v>0</v>
      </c>
      <c r="Q3091" s="27" t="str">
        <f>IF(G3091="01 Jan 1900","Unregistered","Registered")</f>
        <v>Registered</v>
      </c>
      <c r="R3091" s="121">
        <f>I3091/H3091</f>
        <v>1</v>
      </c>
      <c r="T3091" s="117">
        <f t="shared" si="196"/>
        <v>1063706</v>
      </c>
      <c r="U3091" s="117">
        <f t="shared" si="197"/>
        <v>0</v>
      </c>
    </row>
    <row r="3092" spans="1:21" x14ac:dyDescent="0.3">
      <c r="A3092" s="114">
        <v>466</v>
      </c>
      <c r="B3092" s="114" t="s">
        <v>314</v>
      </c>
      <c r="C3092" s="114" t="s">
        <v>315</v>
      </c>
      <c r="D3092" s="114" t="s">
        <v>2479</v>
      </c>
      <c r="E3092" s="114" t="s">
        <v>2480</v>
      </c>
      <c r="F3092" s="115">
        <v>45471</v>
      </c>
      <c r="G3092" s="114" t="s">
        <v>2481</v>
      </c>
      <c r="H3092" s="116">
        <v>5023500</v>
      </c>
      <c r="I3092" s="116">
        <v>5023500</v>
      </c>
      <c r="J3092" s="116">
        <v>4018800</v>
      </c>
      <c r="K3092" s="116">
        <v>1004700</v>
      </c>
      <c r="L3092" s="116">
        <v>0</v>
      </c>
      <c r="M3092" s="116">
        <v>1004700</v>
      </c>
      <c r="N3092" s="116">
        <v>0</v>
      </c>
      <c r="O3092" s="116">
        <v>0</v>
      </c>
      <c r="P3092" s="120">
        <v>0</v>
      </c>
      <c r="Q3092" s="27" t="str">
        <f>IF(G3092="01 Jan 1900","Unregistered","Registered")</f>
        <v>Registered</v>
      </c>
      <c r="R3092" s="121">
        <f>I3092/H3092</f>
        <v>1</v>
      </c>
      <c r="T3092" s="117">
        <f t="shared" si="196"/>
        <v>1004700</v>
      </c>
      <c r="U3092" s="117">
        <f t="shared" si="197"/>
        <v>0</v>
      </c>
    </row>
    <row r="3093" spans="1:21" x14ac:dyDescent="0.3">
      <c r="A3093" s="114">
        <v>495</v>
      </c>
      <c r="B3093" s="114" t="s">
        <v>314</v>
      </c>
      <c r="C3093" s="114" t="s">
        <v>315</v>
      </c>
      <c r="D3093" s="114" t="s">
        <v>2551</v>
      </c>
      <c r="E3093" s="114" t="s">
        <v>2552</v>
      </c>
      <c r="F3093" s="115">
        <v>45461</v>
      </c>
      <c r="G3093" s="114" t="s">
        <v>1785</v>
      </c>
      <c r="H3093" s="116">
        <v>4495000</v>
      </c>
      <c r="I3093" s="116">
        <v>4495000</v>
      </c>
      <c r="J3093" s="116">
        <v>3596000</v>
      </c>
      <c r="K3093" s="116">
        <v>899000</v>
      </c>
      <c r="L3093" s="116">
        <v>0</v>
      </c>
      <c r="M3093" s="116">
        <v>674250</v>
      </c>
      <c r="N3093" s="116">
        <v>0</v>
      </c>
      <c r="O3093" s="116">
        <v>224750</v>
      </c>
      <c r="P3093" s="120">
        <v>0</v>
      </c>
      <c r="Q3093" s="27" t="str">
        <f>IF(G3093="01 Jan 1900","Unregistered","Registered")</f>
        <v>Registered</v>
      </c>
      <c r="R3093" s="121">
        <f>I3093/H3093</f>
        <v>1</v>
      </c>
      <c r="T3093" s="117">
        <f t="shared" si="196"/>
        <v>899000</v>
      </c>
      <c r="U3093" s="117">
        <f t="shared" si="197"/>
        <v>0</v>
      </c>
    </row>
    <row r="3094" spans="1:21" x14ac:dyDescent="0.3">
      <c r="A3094" s="114">
        <v>498</v>
      </c>
      <c r="B3094" s="114" t="s">
        <v>314</v>
      </c>
      <c r="C3094" s="114" t="s">
        <v>315</v>
      </c>
      <c r="D3094" s="114" t="s">
        <v>2559</v>
      </c>
      <c r="E3094" s="114" t="s">
        <v>2560</v>
      </c>
      <c r="F3094" s="115">
        <v>45588</v>
      </c>
      <c r="G3094" s="114" t="s">
        <v>1699</v>
      </c>
      <c r="H3094" s="116">
        <v>4960970</v>
      </c>
      <c r="I3094" s="116">
        <v>4960970</v>
      </c>
      <c r="J3094" s="116">
        <v>4067994</v>
      </c>
      <c r="K3094" s="116">
        <v>892976</v>
      </c>
      <c r="L3094" s="116">
        <v>0</v>
      </c>
      <c r="M3094" s="116">
        <v>892976</v>
      </c>
      <c r="N3094" s="116">
        <v>0</v>
      </c>
      <c r="O3094" s="116">
        <v>0</v>
      </c>
      <c r="P3094" s="120">
        <v>0</v>
      </c>
      <c r="Q3094" s="27" t="str">
        <f>IF(G3094="01 Jan 1900","Unregistered","Registered")</f>
        <v>Registered</v>
      </c>
      <c r="R3094" s="121">
        <f>I3094/H3094</f>
        <v>1</v>
      </c>
      <c r="T3094" s="117">
        <f t="shared" si="196"/>
        <v>892976</v>
      </c>
      <c r="U3094" s="117">
        <f t="shared" si="197"/>
        <v>0</v>
      </c>
    </row>
    <row r="3095" spans="1:21" x14ac:dyDescent="0.3">
      <c r="A3095" s="114">
        <v>503</v>
      </c>
      <c r="B3095" s="114" t="s">
        <v>314</v>
      </c>
      <c r="C3095" s="114" t="s">
        <v>315</v>
      </c>
      <c r="D3095" s="114" t="s">
        <v>2567</v>
      </c>
      <c r="E3095" s="114" t="s">
        <v>2568</v>
      </c>
      <c r="F3095" s="115">
        <v>45523</v>
      </c>
      <c r="G3095" s="114" t="s">
        <v>2569</v>
      </c>
      <c r="H3095" s="116">
        <v>4454721</v>
      </c>
      <c r="I3095" s="116">
        <v>4454721</v>
      </c>
      <c r="J3095" s="116">
        <v>3563773</v>
      </c>
      <c r="K3095" s="116">
        <v>890948</v>
      </c>
      <c r="L3095" s="116">
        <v>0</v>
      </c>
      <c r="M3095" s="116">
        <v>668212</v>
      </c>
      <c r="N3095" s="116">
        <v>0</v>
      </c>
      <c r="O3095" s="116">
        <v>222736</v>
      </c>
      <c r="P3095" s="120">
        <v>0</v>
      </c>
      <c r="Q3095" s="27" t="str">
        <f>IF(G3095="01 Jan 1900","Unregistered","Registered")</f>
        <v>Registered</v>
      </c>
      <c r="R3095" s="121">
        <f>I3095/H3095</f>
        <v>1</v>
      </c>
      <c r="T3095" s="117">
        <f t="shared" si="196"/>
        <v>890948</v>
      </c>
      <c r="U3095" s="117">
        <f t="shared" si="197"/>
        <v>0</v>
      </c>
    </row>
    <row r="3096" spans="1:21" x14ac:dyDescent="0.3">
      <c r="A3096" s="114">
        <v>507</v>
      </c>
      <c r="B3096" s="114" t="s">
        <v>314</v>
      </c>
      <c r="C3096" s="114" t="s">
        <v>315</v>
      </c>
      <c r="D3096" s="114" t="s">
        <v>2578</v>
      </c>
      <c r="E3096" s="114" t="s">
        <v>2579</v>
      </c>
      <c r="F3096" s="115">
        <v>45471</v>
      </c>
      <c r="G3096" s="114" t="s">
        <v>2580</v>
      </c>
      <c r="H3096" s="116">
        <v>4875750</v>
      </c>
      <c r="I3096" s="116">
        <v>4875750</v>
      </c>
      <c r="J3096" s="116">
        <v>3998118</v>
      </c>
      <c r="K3096" s="116">
        <v>877632</v>
      </c>
      <c r="L3096" s="116">
        <v>0</v>
      </c>
      <c r="M3096" s="116">
        <v>877632</v>
      </c>
      <c r="N3096" s="116">
        <v>0</v>
      </c>
      <c r="O3096" s="116">
        <v>0</v>
      </c>
      <c r="P3096" s="120">
        <v>0</v>
      </c>
      <c r="Q3096" s="27" t="str">
        <f>IF(G3096="01 Jan 1900","Unregistered","Registered")</f>
        <v>Registered</v>
      </c>
      <c r="R3096" s="121">
        <f>I3096/H3096</f>
        <v>1</v>
      </c>
      <c r="T3096" s="117">
        <f t="shared" si="196"/>
        <v>877632</v>
      </c>
      <c r="U3096" s="117">
        <f t="shared" si="197"/>
        <v>0</v>
      </c>
    </row>
    <row r="3097" spans="1:21" x14ac:dyDescent="0.3">
      <c r="A3097" s="114">
        <v>522</v>
      </c>
      <c r="B3097" s="114" t="s">
        <v>314</v>
      </c>
      <c r="C3097" s="114" t="s">
        <v>315</v>
      </c>
      <c r="D3097" s="114" t="s">
        <v>2620</v>
      </c>
      <c r="E3097" s="114" t="s">
        <v>2621</v>
      </c>
      <c r="F3097" s="115">
        <v>45475</v>
      </c>
      <c r="G3097" s="114" t="s">
        <v>2293</v>
      </c>
      <c r="H3097" s="116">
        <v>4356621</v>
      </c>
      <c r="I3097" s="116">
        <v>4356621</v>
      </c>
      <c r="J3097" s="116">
        <v>3501746</v>
      </c>
      <c r="K3097" s="116">
        <v>854875</v>
      </c>
      <c r="L3097" s="116">
        <v>0</v>
      </c>
      <c r="M3097" s="116">
        <v>854875</v>
      </c>
      <c r="N3097" s="116">
        <v>0</v>
      </c>
      <c r="O3097" s="116">
        <v>0</v>
      </c>
      <c r="P3097" s="120">
        <v>0</v>
      </c>
      <c r="Q3097" s="27" t="str">
        <f>IF(G3097="01 Jan 1900","Unregistered","Registered")</f>
        <v>Registered</v>
      </c>
      <c r="R3097" s="121">
        <f>I3097/H3097</f>
        <v>1</v>
      </c>
      <c r="T3097" s="117">
        <f t="shared" si="196"/>
        <v>854875</v>
      </c>
      <c r="U3097" s="117">
        <f t="shared" si="197"/>
        <v>0</v>
      </c>
    </row>
    <row r="3098" spans="1:21" x14ac:dyDescent="0.3">
      <c r="A3098" s="114">
        <v>545</v>
      </c>
      <c r="B3098" s="114" t="s">
        <v>314</v>
      </c>
      <c r="C3098" s="114" t="s">
        <v>315</v>
      </c>
      <c r="D3098" s="114" t="s">
        <v>2673</v>
      </c>
      <c r="E3098" s="114" t="s">
        <v>2674</v>
      </c>
      <c r="F3098" s="115">
        <v>45475</v>
      </c>
      <c r="G3098" s="114" t="s">
        <v>2675</v>
      </c>
      <c r="H3098" s="116">
        <v>4521150</v>
      </c>
      <c r="I3098" s="116">
        <v>4521150</v>
      </c>
      <c r="J3098" s="116">
        <v>3703054</v>
      </c>
      <c r="K3098" s="116">
        <v>818096</v>
      </c>
      <c r="L3098" s="116">
        <v>0</v>
      </c>
      <c r="M3098" s="116">
        <v>713867</v>
      </c>
      <c r="N3098" s="116">
        <v>0</v>
      </c>
      <c r="O3098" s="116">
        <v>104229</v>
      </c>
      <c r="P3098" s="120">
        <v>0</v>
      </c>
      <c r="Q3098" s="27" t="str">
        <f>IF(G3098="01 Jan 1900","Unregistered","Registered")</f>
        <v>Registered</v>
      </c>
      <c r="R3098" s="121">
        <f>I3098/H3098</f>
        <v>1</v>
      </c>
      <c r="T3098" s="117">
        <f t="shared" si="196"/>
        <v>818096</v>
      </c>
      <c r="U3098" s="117">
        <f t="shared" si="197"/>
        <v>0</v>
      </c>
    </row>
    <row r="3099" spans="1:21" x14ac:dyDescent="0.3">
      <c r="A3099" s="114">
        <v>570</v>
      </c>
      <c r="B3099" s="114" t="s">
        <v>314</v>
      </c>
      <c r="C3099" s="114" t="s">
        <v>315</v>
      </c>
      <c r="D3099" s="114" t="s">
        <v>2744</v>
      </c>
      <c r="E3099" s="114" t="s">
        <v>2745</v>
      </c>
      <c r="F3099" s="115">
        <v>45596</v>
      </c>
      <c r="G3099" s="114" t="s">
        <v>2481</v>
      </c>
      <c r="H3099" s="116">
        <v>5228573</v>
      </c>
      <c r="I3099" s="116">
        <v>5228573</v>
      </c>
      <c r="J3099" s="116">
        <v>4444285</v>
      </c>
      <c r="K3099" s="116">
        <v>784288</v>
      </c>
      <c r="L3099" s="116">
        <v>0</v>
      </c>
      <c r="M3099" s="116">
        <v>784288</v>
      </c>
      <c r="N3099" s="116">
        <v>0</v>
      </c>
      <c r="O3099" s="116">
        <v>0</v>
      </c>
      <c r="P3099" s="120">
        <v>0</v>
      </c>
      <c r="Q3099" s="27" t="str">
        <f>IF(G3099="01 Jan 1900","Unregistered","Registered")</f>
        <v>Registered</v>
      </c>
      <c r="R3099" s="121">
        <f>I3099/H3099</f>
        <v>1</v>
      </c>
      <c r="T3099" s="117">
        <f t="shared" si="196"/>
        <v>784288</v>
      </c>
      <c r="U3099" s="117">
        <f t="shared" si="197"/>
        <v>0</v>
      </c>
    </row>
    <row r="3100" spans="1:21" x14ac:dyDescent="0.3">
      <c r="A3100" s="114">
        <v>579</v>
      </c>
      <c r="B3100" s="114" t="s">
        <v>314</v>
      </c>
      <c r="C3100" s="114" t="s">
        <v>315</v>
      </c>
      <c r="D3100" s="114" t="s">
        <v>2765</v>
      </c>
      <c r="E3100" s="114" t="s">
        <v>2766</v>
      </c>
      <c r="F3100" s="115">
        <v>45491</v>
      </c>
      <c r="G3100" s="114" t="s">
        <v>2767</v>
      </c>
      <c r="H3100" s="116">
        <v>5139459</v>
      </c>
      <c r="I3100" s="116">
        <v>5139459</v>
      </c>
      <c r="J3100" s="116">
        <v>4368539</v>
      </c>
      <c r="K3100" s="116">
        <v>770920</v>
      </c>
      <c r="L3100" s="116">
        <v>0</v>
      </c>
      <c r="M3100" s="116">
        <v>770920</v>
      </c>
      <c r="N3100" s="116">
        <v>0</v>
      </c>
      <c r="O3100" s="116">
        <v>0</v>
      </c>
      <c r="P3100" s="120">
        <v>0</v>
      </c>
      <c r="Q3100" s="27" t="str">
        <f>IF(G3100="01 Jan 1900","Unregistered","Registered")</f>
        <v>Registered</v>
      </c>
      <c r="R3100" s="121">
        <f>I3100/H3100</f>
        <v>1</v>
      </c>
      <c r="T3100" s="117">
        <f t="shared" si="196"/>
        <v>770920</v>
      </c>
      <c r="U3100" s="117">
        <f t="shared" si="197"/>
        <v>0</v>
      </c>
    </row>
    <row r="3101" spans="1:21" x14ac:dyDescent="0.3">
      <c r="A3101" s="114">
        <v>587</v>
      </c>
      <c r="B3101" s="114" t="s">
        <v>314</v>
      </c>
      <c r="C3101" s="114" t="s">
        <v>315</v>
      </c>
      <c r="D3101" s="114" t="s">
        <v>2785</v>
      </c>
      <c r="E3101" s="114" t="s">
        <v>2786</v>
      </c>
      <c r="F3101" s="115">
        <v>45456</v>
      </c>
      <c r="G3101" s="114" t="s">
        <v>2787</v>
      </c>
      <c r="H3101" s="116">
        <v>5067600</v>
      </c>
      <c r="I3101" s="116">
        <v>5067600</v>
      </c>
      <c r="J3101" s="116">
        <v>4307460</v>
      </c>
      <c r="K3101" s="116">
        <v>760140</v>
      </c>
      <c r="L3101" s="116">
        <v>0</v>
      </c>
      <c r="M3101" s="116">
        <v>760140</v>
      </c>
      <c r="N3101" s="116">
        <v>0</v>
      </c>
      <c r="O3101" s="116">
        <v>0</v>
      </c>
      <c r="P3101" s="120">
        <v>0</v>
      </c>
      <c r="Q3101" s="27" t="str">
        <f>IF(G3101="01 Jan 1900","Unregistered","Registered")</f>
        <v>Registered</v>
      </c>
      <c r="R3101" s="121">
        <f>I3101/H3101</f>
        <v>1</v>
      </c>
      <c r="T3101" s="117">
        <f t="shared" si="196"/>
        <v>760140</v>
      </c>
      <c r="U3101" s="117">
        <f t="shared" si="197"/>
        <v>0</v>
      </c>
    </row>
    <row r="3102" spans="1:21" x14ac:dyDescent="0.3">
      <c r="A3102" s="114">
        <v>590</v>
      </c>
      <c r="B3102" s="114" t="s">
        <v>314</v>
      </c>
      <c r="C3102" s="114" t="s">
        <v>315</v>
      </c>
      <c r="D3102" s="114" t="s">
        <v>2794</v>
      </c>
      <c r="E3102" s="114" t="s">
        <v>2795</v>
      </c>
      <c r="F3102" s="115">
        <v>45473</v>
      </c>
      <c r="G3102" s="114" t="s">
        <v>2796</v>
      </c>
      <c r="H3102" s="116">
        <v>5051169</v>
      </c>
      <c r="I3102" s="116">
        <v>5051169</v>
      </c>
      <c r="J3102" s="116">
        <v>4293489</v>
      </c>
      <c r="K3102" s="116">
        <v>757680</v>
      </c>
      <c r="L3102" s="116">
        <v>0</v>
      </c>
      <c r="M3102" s="116">
        <v>757680</v>
      </c>
      <c r="N3102" s="116">
        <v>0</v>
      </c>
      <c r="O3102" s="116">
        <v>0</v>
      </c>
      <c r="P3102" s="120">
        <v>0</v>
      </c>
      <c r="Q3102" s="27" t="str">
        <f>IF(G3102="01 Jan 1900","Unregistered","Registered")</f>
        <v>Registered</v>
      </c>
      <c r="R3102" s="121">
        <f>I3102/H3102</f>
        <v>1</v>
      </c>
      <c r="T3102" s="117">
        <f t="shared" si="196"/>
        <v>757680</v>
      </c>
      <c r="U3102" s="117">
        <f t="shared" si="197"/>
        <v>0</v>
      </c>
    </row>
    <row r="3103" spans="1:21" x14ac:dyDescent="0.3">
      <c r="A3103" s="114">
        <v>607</v>
      </c>
      <c r="B3103" s="114" t="s">
        <v>314</v>
      </c>
      <c r="C3103" s="114" t="s">
        <v>315</v>
      </c>
      <c r="D3103" s="114" t="s">
        <v>2832</v>
      </c>
      <c r="E3103" s="114" t="s">
        <v>2833</v>
      </c>
      <c r="F3103" s="115">
        <v>45588</v>
      </c>
      <c r="G3103" s="114" t="s">
        <v>2580</v>
      </c>
      <c r="H3103" s="116">
        <v>4200642</v>
      </c>
      <c r="I3103" s="116">
        <v>4200642</v>
      </c>
      <c r="J3103" s="116">
        <v>3500000</v>
      </c>
      <c r="K3103" s="116">
        <v>700642</v>
      </c>
      <c r="L3103" s="116">
        <v>0</v>
      </c>
      <c r="M3103" s="116">
        <v>663256</v>
      </c>
      <c r="N3103" s="116">
        <v>0</v>
      </c>
      <c r="O3103" s="116">
        <v>37386</v>
      </c>
      <c r="P3103" s="120">
        <v>0</v>
      </c>
      <c r="Q3103" s="27" t="str">
        <f>IF(G3103="01 Jan 1900","Unregistered","Registered")</f>
        <v>Registered</v>
      </c>
      <c r="R3103" s="121">
        <f>I3103/H3103</f>
        <v>1</v>
      </c>
      <c r="T3103" s="117">
        <f t="shared" si="196"/>
        <v>700642</v>
      </c>
      <c r="U3103" s="117">
        <f t="shared" si="197"/>
        <v>0</v>
      </c>
    </row>
    <row r="3104" spans="1:21" x14ac:dyDescent="0.3">
      <c r="A3104" s="114">
        <v>614</v>
      </c>
      <c r="B3104" s="114" t="s">
        <v>314</v>
      </c>
      <c r="C3104" s="114" t="s">
        <v>315</v>
      </c>
      <c r="D3104" s="114" t="s">
        <v>2848</v>
      </c>
      <c r="E3104" s="114" t="s">
        <v>2849</v>
      </c>
      <c r="F3104" s="115">
        <v>45473</v>
      </c>
      <c r="G3104" s="114" t="s">
        <v>2850</v>
      </c>
      <c r="H3104" s="116">
        <v>4404384</v>
      </c>
      <c r="I3104" s="116">
        <v>4404384</v>
      </c>
      <c r="J3104" s="116">
        <v>3714468</v>
      </c>
      <c r="K3104" s="116">
        <v>689916</v>
      </c>
      <c r="L3104" s="116">
        <v>0</v>
      </c>
      <c r="M3104" s="116">
        <v>689916</v>
      </c>
      <c r="N3104" s="116">
        <v>0</v>
      </c>
      <c r="O3104" s="116">
        <v>0</v>
      </c>
      <c r="P3104" s="120">
        <v>0</v>
      </c>
      <c r="Q3104" s="27" t="str">
        <f>IF(G3104="01 Jan 1900","Unregistered","Registered")</f>
        <v>Registered</v>
      </c>
      <c r="R3104" s="121">
        <f>I3104/H3104</f>
        <v>1</v>
      </c>
      <c r="T3104" s="117">
        <f t="shared" si="196"/>
        <v>689916</v>
      </c>
      <c r="U3104" s="117">
        <f t="shared" si="197"/>
        <v>0</v>
      </c>
    </row>
    <row r="3105" spans="1:29" x14ac:dyDescent="0.3">
      <c r="A3105" s="114">
        <v>623</v>
      </c>
      <c r="B3105" s="114" t="s">
        <v>314</v>
      </c>
      <c r="C3105" s="114" t="s">
        <v>315</v>
      </c>
      <c r="D3105" s="114" t="s">
        <v>2868</v>
      </c>
      <c r="E3105" s="114" t="s">
        <v>2869</v>
      </c>
      <c r="F3105" s="115">
        <v>45443</v>
      </c>
      <c r="G3105" s="114" t="s">
        <v>2870</v>
      </c>
      <c r="H3105" s="116">
        <v>4469328</v>
      </c>
      <c r="I3105" s="116">
        <v>4469328</v>
      </c>
      <c r="J3105" s="116">
        <v>3801535</v>
      </c>
      <c r="K3105" s="116">
        <v>667793</v>
      </c>
      <c r="L3105" s="116">
        <v>0</v>
      </c>
      <c r="M3105" s="116">
        <v>667793</v>
      </c>
      <c r="N3105" s="116">
        <v>0</v>
      </c>
      <c r="O3105" s="116">
        <v>0</v>
      </c>
      <c r="P3105" s="120">
        <v>0</v>
      </c>
      <c r="Q3105" s="27" t="str">
        <f>IF(G3105="01 Jan 1900","Unregistered","Registered")</f>
        <v>Registered</v>
      </c>
      <c r="R3105" s="121">
        <f>I3105/H3105</f>
        <v>1</v>
      </c>
      <c r="T3105" s="117">
        <f t="shared" si="196"/>
        <v>667793</v>
      </c>
      <c r="U3105" s="117">
        <f t="shared" si="197"/>
        <v>0</v>
      </c>
    </row>
    <row r="3106" spans="1:29" x14ac:dyDescent="0.3">
      <c r="A3106" s="114">
        <v>635</v>
      </c>
      <c r="B3106" s="114" t="s">
        <v>314</v>
      </c>
      <c r="C3106" s="114" t="s">
        <v>315</v>
      </c>
      <c r="D3106" s="114" t="s">
        <v>2898</v>
      </c>
      <c r="E3106" s="114" t="s">
        <v>318</v>
      </c>
      <c r="F3106" s="115">
        <v>45473</v>
      </c>
      <c r="G3106" s="114" t="s">
        <v>1825</v>
      </c>
      <c r="H3106" s="116">
        <v>5052840</v>
      </c>
      <c r="I3106" s="116">
        <v>5052840</v>
      </c>
      <c r="J3106" s="116">
        <v>4415578</v>
      </c>
      <c r="K3106" s="116">
        <v>637262</v>
      </c>
      <c r="L3106" s="116">
        <v>0</v>
      </c>
      <c r="M3106" s="116">
        <v>637262</v>
      </c>
      <c r="N3106" s="116">
        <v>0</v>
      </c>
      <c r="O3106" s="116">
        <v>0</v>
      </c>
      <c r="P3106" s="120">
        <v>0</v>
      </c>
      <c r="Q3106" s="27" t="str">
        <f>IF(G3106="01 Jan 1900","Unregistered","Registered")</f>
        <v>Registered</v>
      </c>
      <c r="R3106" s="121">
        <f>I3106/H3106</f>
        <v>1</v>
      </c>
      <c r="T3106" s="117">
        <f t="shared" si="196"/>
        <v>637262</v>
      </c>
      <c r="U3106" s="117">
        <f t="shared" si="197"/>
        <v>0</v>
      </c>
    </row>
    <row r="3107" spans="1:29" x14ac:dyDescent="0.3">
      <c r="A3107" s="114">
        <v>641</v>
      </c>
      <c r="B3107" s="114" t="s">
        <v>314</v>
      </c>
      <c r="C3107" s="114" t="s">
        <v>315</v>
      </c>
      <c r="D3107" s="114" t="s">
        <v>2912</v>
      </c>
      <c r="E3107" s="114" t="s">
        <v>2913</v>
      </c>
      <c r="F3107" s="115">
        <v>45443</v>
      </c>
      <c r="G3107" s="114" t="s">
        <v>2481</v>
      </c>
      <c r="H3107" s="116">
        <v>4493928</v>
      </c>
      <c r="I3107" s="116">
        <v>4493928</v>
      </c>
      <c r="J3107" s="116">
        <v>3864781</v>
      </c>
      <c r="K3107" s="116">
        <v>629147</v>
      </c>
      <c r="L3107" s="116">
        <v>0</v>
      </c>
      <c r="M3107" s="116">
        <v>629147</v>
      </c>
      <c r="N3107" s="116">
        <v>0</v>
      </c>
      <c r="O3107" s="116">
        <v>0</v>
      </c>
      <c r="P3107" s="120">
        <v>0</v>
      </c>
      <c r="Q3107" s="27" t="str">
        <f>IF(G3107="01 Jan 1900","Unregistered","Registered")</f>
        <v>Registered</v>
      </c>
      <c r="R3107" s="121">
        <f>I3107/H3107</f>
        <v>1</v>
      </c>
      <c r="T3107" s="117">
        <f t="shared" si="196"/>
        <v>629147</v>
      </c>
      <c r="U3107" s="117">
        <f t="shared" si="197"/>
        <v>0</v>
      </c>
    </row>
    <row r="3108" spans="1:29" x14ac:dyDescent="0.3">
      <c r="A3108" s="114">
        <v>643</v>
      </c>
      <c r="B3108" s="114" t="s">
        <v>314</v>
      </c>
      <c r="C3108" s="114" t="s">
        <v>315</v>
      </c>
      <c r="D3108" s="114" t="s">
        <v>2917</v>
      </c>
      <c r="E3108" s="114" t="s">
        <v>2918</v>
      </c>
      <c r="F3108" s="115">
        <v>45471</v>
      </c>
      <c r="G3108" s="114" t="s">
        <v>2610</v>
      </c>
      <c r="H3108" s="116">
        <v>4478265</v>
      </c>
      <c r="I3108" s="116">
        <v>4478265</v>
      </c>
      <c r="J3108" s="116">
        <v>3851310</v>
      </c>
      <c r="K3108" s="116">
        <v>626955</v>
      </c>
      <c r="L3108" s="116">
        <v>0</v>
      </c>
      <c r="M3108" s="116">
        <v>626955</v>
      </c>
      <c r="N3108" s="116">
        <v>0</v>
      </c>
      <c r="O3108" s="116">
        <v>0</v>
      </c>
      <c r="P3108" s="120">
        <v>0</v>
      </c>
      <c r="Q3108" s="27" t="str">
        <f>IF(G3108="01 Jan 1900","Unregistered","Registered")</f>
        <v>Registered</v>
      </c>
      <c r="R3108" s="121">
        <f>I3108/H3108</f>
        <v>1</v>
      </c>
      <c r="T3108" s="117">
        <f t="shared" si="196"/>
        <v>626955</v>
      </c>
      <c r="U3108" s="117">
        <f t="shared" si="197"/>
        <v>0</v>
      </c>
    </row>
    <row r="3109" spans="1:29" x14ac:dyDescent="0.3">
      <c r="A3109" s="114">
        <v>708</v>
      </c>
      <c r="B3109" s="114" t="s">
        <v>314</v>
      </c>
      <c r="C3109" s="114" t="s">
        <v>315</v>
      </c>
      <c r="D3109" s="114" t="s">
        <v>3087</v>
      </c>
      <c r="E3109" s="114" t="s">
        <v>3088</v>
      </c>
      <c r="F3109" s="115">
        <v>45468</v>
      </c>
      <c r="G3109" s="114" t="s">
        <v>3089</v>
      </c>
      <c r="H3109" s="116">
        <v>4420128</v>
      </c>
      <c r="I3109" s="116">
        <v>4420128</v>
      </c>
      <c r="J3109" s="116">
        <v>3845514</v>
      </c>
      <c r="K3109" s="116">
        <v>574614</v>
      </c>
      <c r="L3109" s="116">
        <v>0</v>
      </c>
      <c r="M3109" s="116">
        <v>574614</v>
      </c>
      <c r="N3109" s="116">
        <v>0</v>
      </c>
      <c r="O3109" s="116">
        <v>0</v>
      </c>
      <c r="P3109" s="120">
        <v>0</v>
      </c>
      <c r="Q3109" s="27" t="str">
        <f>IF(G3109="01 Jan 1900","Unregistered","Registered")</f>
        <v>Registered</v>
      </c>
      <c r="R3109" s="121">
        <f>I3109/H3109</f>
        <v>1</v>
      </c>
      <c r="T3109" s="117">
        <f t="shared" si="196"/>
        <v>574614</v>
      </c>
      <c r="U3109" s="117">
        <f t="shared" si="197"/>
        <v>0</v>
      </c>
    </row>
    <row r="3110" spans="1:29" x14ac:dyDescent="0.3">
      <c r="A3110" s="114">
        <v>814</v>
      </c>
      <c r="B3110" s="114" t="s">
        <v>314</v>
      </c>
      <c r="C3110" s="114" t="s">
        <v>315</v>
      </c>
      <c r="D3110" s="114" t="s">
        <v>3342</v>
      </c>
      <c r="E3110" s="114" t="s">
        <v>3343</v>
      </c>
      <c r="F3110" s="115">
        <v>45461</v>
      </c>
      <c r="G3110" s="114" t="s">
        <v>3344</v>
      </c>
      <c r="H3110" s="116">
        <v>4495000</v>
      </c>
      <c r="I3110" s="116">
        <v>4495000</v>
      </c>
      <c r="J3110" s="116">
        <v>3995000</v>
      </c>
      <c r="K3110" s="116">
        <v>500000</v>
      </c>
      <c r="L3110" s="116">
        <v>0</v>
      </c>
      <c r="M3110" s="116">
        <v>500000</v>
      </c>
      <c r="N3110" s="116">
        <v>0</v>
      </c>
      <c r="O3110" s="116">
        <v>0</v>
      </c>
      <c r="P3110" s="120">
        <v>0</v>
      </c>
      <c r="Q3110" s="27" t="str">
        <f>IF(G3110="01 Jan 1900","Unregistered","Registered")</f>
        <v>Registered</v>
      </c>
      <c r="R3110" s="121">
        <f>I3110/H3110</f>
        <v>1</v>
      </c>
      <c r="T3110" s="117">
        <f t="shared" si="196"/>
        <v>500000</v>
      </c>
      <c r="U3110" s="117">
        <f t="shared" si="197"/>
        <v>0</v>
      </c>
    </row>
    <row r="3111" spans="1:29" x14ac:dyDescent="0.3">
      <c r="A3111" s="114">
        <v>848</v>
      </c>
      <c r="B3111" s="114" t="s">
        <v>314</v>
      </c>
      <c r="C3111" s="114" t="s">
        <v>315</v>
      </c>
      <c r="D3111" s="114" t="s">
        <v>3422</v>
      </c>
      <c r="E3111" s="114" t="s">
        <v>3423</v>
      </c>
      <c r="F3111" s="115">
        <v>45565</v>
      </c>
      <c r="G3111" s="114" t="s">
        <v>3424</v>
      </c>
      <c r="H3111" s="116">
        <v>4495000</v>
      </c>
      <c r="I3111" s="116">
        <v>4495000</v>
      </c>
      <c r="J3111" s="116">
        <v>4045500</v>
      </c>
      <c r="K3111" s="116">
        <v>449500</v>
      </c>
      <c r="L3111" s="116">
        <v>0</v>
      </c>
      <c r="M3111" s="116">
        <v>449500</v>
      </c>
      <c r="N3111" s="116">
        <v>0</v>
      </c>
      <c r="O3111" s="116">
        <v>0</v>
      </c>
      <c r="P3111" s="120">
        <v>0</v>
      </c>
      <c r="Q3111" s="27" t="str">
        <f>IF(G3111="01 Jan 1900","Unregistered","Registered")</f>
        <v>Registered</v>
      </c>
      <c r="R3111" s="121">
        <f>I3111/H3111</f>
        <v>1</v>
      </c>
      <c r="T3111" s="117">
        <f t="shared" si="196"/>
        <v>449500</v>
      </c>
      <c r="U3111" s="117">
        <f t="shared" si="197"/>
        <v>0</v>
      </c>
    </row>
    <row r="3112" spans="1:29" x14ac:dyDescent="0.3">
      <c r="A3112" s="114">
        <v>864</v>
      </c>
      <c r="B3112" s="114" t="s">
        <v>314</v>
      </c>
      <c r="C3112" s="114" t="s">
        <v>315</v>
      </c>
      <c r="D3112" s="114" t="s">
        <v>3462</v>
      </c>
      <c r="E3112" s="114" t="s">
        <v>3463</v>
      </c>
      <c r="F3112" s="115">
        <v>45475</v>
      </c>
      <c r="G3112" s="114" t="s">
        <v>3464</v>
      </c>
      <c r="H3112" s="116">
        <v>4413240</v>
      </c>
      <c r="I3112" s="116">
        <v>4413240</v>
      </c>
      <c r="J3112" s="116">
        <v>3981001</v>
      </c>
      <c r="K3112" s="116">
        <v>432239</v>
      </c>
      <c r="L3112" s="116">
        <v>0</v>
      </c>
      <c r="M3112" s="116">
        <v>432239</v>
      </c>
      <c r="N3112" s="116">
        <v>0</v>
      </c>
      <c r="O3112" s="116">
        <v>0</v>
      </c>
      <c r="P3112" s="120">
        <v>0</v>
      </c>
      <c r="Q3112" s="27" t="str">
        <f>IF(G3112="01 Jan 1900","Unregistered","Registered")</f>
        <v>Registered</v>
      </c>
      <c r="R3112" s="121">
        <f>I3112/H3112</f>
        <v>1</v>
      </c>
      <c r="T3112" s="117">
        <f t="shared" si="196"/>
        <v>432239</v>
      </c>
      <c r="U3112" s="117">
        <f t="shared" si="197"/>
        <v>0</v>
      </c>
    </row>
    <row r="3113" spans="1:29" x14ac:dyDescent="0.3">
      <c r="A3113" s="114">
        <v>1113</v>
      </c>
      <c r="B3113" s="114" t="s">
        <v>314</v>
      </c>
      <c r="C3113" s="114" t="s">
        <v>315</v>
      </c>
      <c r="D3113" s="114" t="s">
        <v>4040</v>
      </c>
      <c r="E3113" s="114" t="s">
        <v>4041</v>
      </c>
      <c r="F3113" s="115">
        <v>45443</v>
      </c>
      <c r="G3113" s="114" t="s">
        <v>3344</v>
      </c>
      <c r="H3113" s="116">
        <v>4478265</v>
      </c>
      <c r="I3113" s="116">
        <v>4478265</v>
      </c>
      <c r="J3113" s="116">
        <v>4164786</v>
      </c>
      <c r="K3113" s="116">
        <v>313479</v>
      </c>
      <c r="L3113" s="116">
        <v>0</v>
      </c>
      <c r="M3113" s="116">
        <v>313479</v>
      </c>
      <c r="N3113" s="116">
        <v>0</v>
      </c>
      <c r="O3113" s="116">
        <v>0</v>
      </c>
      <c r="P3113" s="120">
        <v>0</v>
      </c>
      <c r="Q3113" s="27" t="str">
        <f>IF(G3113="01 Jan 1900","Unregistered","Registered")</f>
        <v>Registered</v>
      </c>
      <c r="R3113" s="121">
        <f>I3113/H3113</f>
        <v>1</v>
      </c>
      <c r="T3113" s="117">
        <f t="shared" si="196"/>
        <v>313479</v>
      </c>
      <c r="U3113" s="117">
        <f t="shared" si="197"/>
        <v>0</v>
      </c>
    </row>
    <row r="3114" spans="1:29" x14ac:dyDescent="0.3">
      <c r="A3114" s="114">
        <v>1114</v>
      </c>
      <c r="B3114" s="114" t="s">
        <v>314</v>
      </c>
      <c r="C3114" s="114" t="s">
        <v>315</v>
      </c>
      <c r="D3114" s="114" t="s">
        <v>4042</v>
      </c>
      <c r="E3114" s="114" t="s">
        <v>4043</v>
      </c>
      <c r="F3114" s="115">
        <v>45463</v>
      </c>
      <c r="G3114" s="114" t="s">
        <v>2610</v>
      </c>
      <c r="H3114" s="116">
        <v>4469328</v>
      </c>
      <c r="I3114" s="116">
        <v>4469328</v>
      </c>
      <c r="J3114" s="116">
        <v>4156477</v>
      </c>
      <c r="K3114" s="116">
        <v>312851</v>
      </c>
      <c r="L3114" s="116">
        <v>0</v>
      </c>
      <c r="M3114" s="116">
        <v>312851</v>
      </c>
      <c r="N3114" s="116">
        <v>0</v>
      </c>
      <c r="O3114" s="116">
        <v>0</v>
      </c>
      <c r="P3114" s="120">
        <v>0</v>
      </c>
      <c r="Q3114" s="27" t="str">
        <f>IF(G3114="01 Jan 1900","Unregistered","Registered")</f>
        <v>Registered</v>
      </c>
      <c r="R3114" s="121">
        <f>I3114/H3114</f>
        <v>1</v>
      </c>
      <c r="T3114" s="117">
        <f t="shared" si="196"/>
        <v>312851</v>
      </c>
      <c r="U3114" s="117">
        <f t="shared" si="197"/>
        <v>0</v>
      </c>
    </row>
    <row r="3115" spans="1:29" x14ac:dyDescent="0.3">
      <c r="A3115" s="114">
        <v>1120</v>
      </c>
      <c r="B3115" s="114" t="s">
        <v>314</v>
      </c>
      <c r="C3115" s="114" t="s">
        <v>315</v>
      </c>
      <c r="D3115" s="114" t="s">
        <v>4055</v>
      </c>
      <c r="E3115" s="114" t="s">
        <v>4056</v>
      </c>
      <c r="F3115" s="115">
        <v>45473</v>
      </c>
      <c r="G3115" s="114" t="s">
        <v>2850</v>
      </c>
      <c r="H3115" s="116">
        <v>4404384</v>
      </c>
      <c r="I3115" s="116">
        <v>4404384</v>
      </c>
      <c r="J3115" s="116">
        <v>4096082</v>
      </c>
      <c r="K3115" s="116">
        <v>308302</v>
      </c>
      <c r="L3115" s="116">
        <v>0</v>
      </c>
      <c r="M3115" s="116">
        <v>308302</v>
      </c>
      <c r="N3115" s="116">
        <v>0</v>
      </c>
      <c r="O3115" s="116">
        <v>0</v>
      </c>
      <c r="P3115" s="120">
        <v>0</v>
      </c>
      <c r="Q3115" s="27" t="str">
        <f>IF(G3115="01 Jan 1900","Unregistered","Registered")</f>
        <v>Registered</v>
      </c>
      <c r="R3115" s="121">
        <f>I3115/H3115</f>
        <v>1</v>
      </c>
      <c r="T3115" s="117">
        <f t="shared" si="196"/>
        <v>308302</v>
      </c>
      <c r="U3115" s="117">
        <f t="shared" si="197"/>
        <v>0</v>
      </c>
    </row>
    <row r="3116" spans="1:29" x14ac:dyDescent="0.3">
      <c r="A3116" s="114">
        <v>1165</v>
      </c>
      <c r="B3116" s="114" t="s">
        <v>314</v>
      </c>
      <c r="C3116" s="114" t="s">
        <v>315</v>
      </c>
      <c r="D3116" s="114" t="s">
        <v>4159</v>
      </c>
      <c r="E3116" s="114" t="s">
        <v>4160</v>
      </c>
      <c r="F3116" s="115">
        <v>45473</v>
      </c>
      <c r="G3116" s="114" t="s">
        <v>4161</v>
      </c>
      <c r="H3116" s="116">
        <v>4478265</v>
      </c>
      <c r="I3116" s="116">
        <v>4478265</v>
      </c>
      <c r="J3116" s="116">
        <v>4209570</v>
      </c>
      <c r="K3116" s="116">
        <v>268695</v>
      </c>
      <c r="L3116" s="116">
        <v>0</v>
      </c>
      <c r="M3116" s="116">
        <v>268695</v>
      </c>
      <c r="N3116" s="116">
        <v>0</v>
      </c>
      <c r="O3116" s="116">
        <v>0</v>
      </c>
      <c r="P3116" s="120">
        <v>0</v>
      </c>
      <c r="Q3116" s="27" t="str">
        <f>IF(G3116="01 Jan 1900","Unregistered","Registered")</f>
        <v>Registered</v>
      </c>
      <c r="R3116" s="121">
        <f>I3116/H3116</f>
        <v>1</v>
      </c>
      <c r="T3116" s="117">
        <f t="shared" si="196"/>
        <v>268695</v>
      </c>
      <c r="U3116" s="117">
        <f t="shared" si="197"/>
        <v>0</v>
      </c>
    </row>
    <row r="3117" spans="1:29" x14ac:dyDescent="0.3">
      <c r="A3117" s="114">
        <v>1170</v>
      </c>
      <c r="B3117" s="114" t="s">
        <v>314</v>
      </c>
      <c r="C3117" s="114" t="s">
        <v>315</v>
      </c>
      <c r="D3117" s="114" t="s">
        <v>4171</v>
      </c>
      <c r="E3117" s="114" t="s">
        <v>4172</v>
      </c>
      <c r="F3117" s="115">
        <v>45854</v>
      </c>
      <c r="G3117" s="114" t="s">
        <v>4173</v>
      </c>
      <c r="H3117" s="116">
        <v>5338200</v>
      </c>
      <c r="I3117" s="116">
        <v>5338200</v>
      </c>
      <c r="J3117" s="116">
        <v>5071290</v>
      </c>
      <c r="K3117" s="116">
        <v>266910</v>
      </c>
      <c r="L3117" s="116">
        <v>0</v>
      </c>
      <c r="M3117" s="116">
        <v>266910</v>
      </c>
      <c r="N3117" s="116">
        <v>0</v>
      </c>
      <c r="O3117" s="116">
        <v>0</v>
      </c>
      <c r="P3117" s="120">
        <v>0</v>
      </c>
      <c r="Q3117" s="27" t="str">
        <f>IF(G3117="01 Jan 1900","Unregistered","Registered")</f>
        <v>Registered</v>
      </c>
      <c r="R3117" s="121">
        <f>I3117/H3117</f>
        <v>1</v>
      </c>
      <c r="T3117" s="117">
        <f t="shared" si="196"/>
        <v>266910</v>
      </c>
      <c r="U3117" s="117">
        <f t="shared" si="197"/>
        <v>0</v>
      </c>
    </row>
    <row r="3118" spans="1:29" x14ac:dyDescent="0.3">
      <c r="A3118" s="114">
        <v>1181</v>
      </c>
      <c r="B3118" s="114" t="s">
        <v>314</v>
      </c>
      <c r="C3118" s="114" t="s">
        <v>315</v>
      </c>
      <c r="D3118" s="114" t="s">
        <v>4198</v>
      </c>
      <c r="E3118" s="114" t="s">
        <v>4199</v>
      </c>
      <c r="F3118" s="115">
        <v>45626</v>
      </c>
      <c r="G3118" s="114" t="s">
        <v>2737</v>
      </c>
      <c r="H3118" s="116">
        <v>5228976</v>
      </c>
      <c r="I3118" s="116">
        <v>5228976</v>
      </c>
      <c r="J3118" s="116">
        <v>4967532</v>
      </c>
      <c r="K3118" s="116">
        <v>261444</v>
      </c>
      <c r="L3118" s="116">
        <v>0</v>
      </c>
      <c r="M3118" s="116">
        <v>261444</v>
      </c>
      <c r="N3118" s="116">
        <v>0</v>
      </c>
      <c r="O3118" s="116">
        <v>0</v>
      </c>
      <c r="P3118" s="120">
        <v>0</v>
      </c>
      <c r="Q3118" s="27" t="str">
        <f>IF(G3118="01 Jan 1900","Unregistered","Registered")</f>
        <v>Registered</v>
      </c>
      <c r="R3118" s="121">
        <f>I3118/H3118</f>
        <v>1</v>
      </c>
      <c r="T3118" s="117">
        <f t="shared" si="196"/>
        <v>261444</v>
      </c>
      <c r="U3118" s="117">
        <f t="shared" si="197"/>
        <v>0</v>
      </c>
    </row>
    <row r="3119" spans="1:29" x14ac:dyDescent="0.3">
      <c r="A3119" s="114">
        <v>1196</v>
      </c>
      <c r="B3119" s="114" t="s">
        <v>314</v>
      </c>
      <c r="C3119" s="114" t="s">
        <v>315</v>
      </c>
      <c r="D3119" s="114" t="s">
        <v>4230</v>
      </c>
      <c r="E3119" s="114" t="s">
        <v>4231</v>
      </c>
      <c r="F3119" s="115">
        <v>45664</v>
      </c>
      <c r="G3119" s="114" t="s">
        <v>4232</v>
      </c>
      <c r="H3119" s="116">
        <v>4920000</v>
      </c>
      <c r="I3119" s="116">
        <v>4920000</v>
      </c>
      <c r="J3119" s="116">
        <v>4674000</v>
      </c>
      <c r="K3119" s="116">
        <v>246000</v>
      </c>
      <c r="L3119" s="116">
        <v>0</v>
      </c>
      <c r="M3119" s="116">
        <v>246000</v>
      </c>
      <c r="N3119" s="116">
        <v>0</v>
      </c>
      <c r="O3119" s="116">
        <v>0</v>
      </c>
      <c r="P3119" s="120">
        <v>0</v>
      </c>
      <c r="Q3119" s="27" t="str">
        <f>IF(G3119="01 Jan 1900","Unregistered","Registered")</f>
        <v>Registered</v>
      </c>
      <c r="R3119" s="121">
        <f>I3119/H3119</f>
        <v>1</v>
      </c>
      <c r="T3119" s="117">
        <f t="shared" si="196"/>
        <v>246000</v>
      </c>
      <c r="U3119" s="117">
        <f t="shared" si="197"/>
        <v>0</v>
      </c>
    </row>
    <row r="3120" spans="1:29" s="101" customFormat="1" x14ac:dyDescent="0.3">
      <c r="A3120" s="114">
        <v>1203</v>
      </c>
      <c r="B3120" s="114" t="s">
        <v>314</v>
      </c>
      <c r="C3120" s="114" t="s">
        <v>315</v>
      </c>
      <c r="D3120" s="114" t="s">
        <v>4243</v>
      </c>
      <c r="E3120" s="114" t="s">
        <v>4244</v>
      </c>
      <c r="F3120" s="115">
        <v>45473</v>
      </c>
      <c r="G3120" s="114" t="s">
        <v>2675</v>
      </c>
      <c r="H3120" s="116">
        <v>4521150</v>
      </c>
      <c r="I3120" s="116">
        <v>4521150</v>
      </c>
      <c r="J3120" s="116">
        <v>4295096</v>
      </c>
      <c r="K3120" s="116">
        <v>226054</v>
      </c>
      <c r="L3120" s="116">
        <v>0</v>
      </c>
      <c r="M3120" s="116">
        <v>226054</v>
      </c>
      <c r="N3120" s="116">
        <v>0</v>
      </c>
      <c r="O3120" s="116">
        <v>0</v>
      </c>
      <c r="P3120" s="120">
        <v>0</v>
      </c>
      <c r="Q3120" s="27" t="str">
        <f>IF(G3120="01 Jan 1900","Unregistered","Registered")</f>
        <v>Registered</v>
      </c>
      <c r="R3120" s="121">
        <f>I3120/H3120</f>
        <v>1</v>
      </c>
      <c r="S3120" s="118"/>
      <c r="T3120" s="117">
        <f t="shared" si="196"/>
        <v>226054</v>
      </c>
      <c r="U3120" s="117">
        <f t="shared" si="197"/>
        <v>0</v>
      </c>
      <c r="V3120" s="118"/>
      <c r="W3120" s="118"/>
      <c r="X3120" s="118"/>
      <c r="Y3120" s="118"/>
      <c r="Z3120" s="118"/>
      <c r="AA3120" s="118"/>
      <c r="AB3120" s="118"/>
      <c r="AC3120" s="118"/>
    </row>
    <row r="3121" spans="1:29" x14ac:dyDescent="0.3">
      <c r="A3121" s="114">
        <v>1206</v>
      </c>
      <c r="B3121" s="114" t="s">
        <v>314</v>
      </c>
      <c r="C3121" s="114" t="s">
        <v>315</v>
      </c>
      <c r="D3121" s="114" t="s">
        <v>4249</v>
      </c>
      <c r="E3121" s="114" t="s">
        <v>4250</v>
      </c>
      <c r="F3121" s="115">
        <v>45544</v>
      </c>
      <c r="G3121" s="114" t="s">
        <v>3089</v>
      </c>
      <c r="H3121" s="116">
        <v>4890480</v>
      </c>
      <c r="I3121" s="116">
        <v>4890480</v>
      </c>
      <c r="J3121" s="116">
        <v>4667863</v>
      </c>
      <c r="K3121" s="116">
        <v>222617</v>
      </c>
      <c r="L3121" s="116">
        <v>0</v>
      </c>
      <c r="M3121" s="116">
        <v>222617</v>
      </c>
      <c r="N3121" s="116">
        <v>0</v>
      </c>
      <c r="O3121" s="116">
        <v>0</v>
      </c>
      <c r="P3121" s="120">
        <v>0</v>
      </c>
      <c r="Q3121" s="27" t="str">
        <f>IF(G3121="01 Jan 1900","Unregistered","Registered")</f>
        <v>Registered</v>
      </c>
      <c r="R3121" s="121">
        <f>I3121/H3121</f>
        <v>1</v>
      </c>
      <c r="T3121" s="117">
        <f t="shared" si="196"/>
        <v>222617</v>
      </c>
      <c r="U3121" s="117">
        <f t="shared" si="197"/>
        <v>0</v>
      </c>
    </row>
    <row r="3122" spans="1:29" x14ac:dyDescent="0.3">
      <c r="A3122" s="114">
        <v>1234</v>
      </c>
      <c r="B3122" s="114" t="s">
        <v>314</v>
      </c>
      <c r="C3122" s="114" t="s">
        <v>315</v>
      </c>
      <c r="D3122" s="114" t="s">
        <v>4310</v>
      </c>
      <c r="E3122" s="114" t="s">
        <v>4311</v>
      </c>
      <c r="F3122" s="115">
        <v>45473</v>
      </c>
      <c r="G3122" s="114" t="s">
        <v>2850</v>
      </c>
      <c r="H3122" s="116">
        <v>4404384</v>
      </c>
      <c r="I3122" s="116">
        <v>4404384</v>
      </c>
      <c r="J3122" s="116">
        <v>4214378</v>
      </c>
      <c r="K3122" s="116">
        <v>190006</v>
      </c>
      <c r="L3122" s="116">
        <v>0</v>
      </c>
      <c r="M3122" s="116">
        <v>190006</v>
      </c>
      <c r="N3122" s="116">
        <v>0</v>
      </c>
      <c r="O3122" s="116">
        <v>0</v>
      </c>
      <c r="P3122" s="120">
        <v>0</v>
      </c>
      <c r="Q3122" s="27" t="str">
        <f>IF(G3122="01 Jan 1900","Unregistered","Registered")</f>
        <v>Registered</v>
      </c>
      <c r="R3122" s="121">
        <f>I3122/H3122</f>
        <v>1</v>
      </c>
      <c r="T3122" s="117">
        <f t="shared" si="196"/>
        <v>190006</v>
      </c>
      <c r="U3122" s="117">
        <f t="shared" si="197"/>
        <v>0</v>
      </c>
    </row>
    <row r="3123" spans="1:29" x14ac:dyDescent="0.3">
      <c r="A3123" s="114">
        <v>1267</v>
      </c>
      <c r="B3123" s="114" t="s">
        <v>314</v>
      </c>
      <c r="C3123" s="114" t="s">
        <v>315</v>
      </c>
      <c r="D3123" s="114" t="s">
        <v>4379</v>
      </c>
      <c r="E3123" s="114" t="s">
        <v>4380</v>
      </c>
      <c r="F3123" s="115">
        <v>45468</v>
      </c>
      <c r="G3123" s="114" t="s">
        <v>3089</v>
      </c>
      <c r="H3123" s="116">
        <v>4420128</v>
      </c>
      <c r="I3123" s="116">
        <v>4420128</v>
      </c>
      <c r="J3123" s="116">
        <v>4265365</v>
      </c>
      <c r="K3123" s="116">
        <v>154763</v>
      </c>
      <c r="L3123" s="116">
        <v>0</v>
      </c>
      <c r="M3123" s="116">
        <v>154763</v>
      </c>
      <c r="N3123" s="116">
        <v>0</v>
      </c>
      <c r="O3123" s="116">
        <v>0</v>
      </c>
      <c r="P3123" s="120">
        <v>0</v>
      </c>
      <c r="Q3123" s="27" t="str">
        <f>IF(G3123="01 Jan 1900","Unregistered","Registered")</f>
        <v>Registered</v>
      </c>
      <c r="R3123" s="121">
        <f>I3123/H3123</f>
        <v>1</v>
      </c>
      <c r="T3123" s="117">
        <f t="shared" si="196"/>
        <v>154763</v>
      </c>
      <c r="U3123" s="117">
        <f t="shared" si="197"/>
        <v>0</v>
      </c>
    </row>
    <row r="3124" spans="1:29" x14ac:dyDescent="0.3">
      <c r="A3124" s="114">
        <v>1268</v>
      </c>
      <c r="B3124" s="114" t="s">
        <v>314</v>
      </c>
      <c r="C3124" s="114" t="s">
        <v>315</v>
      </c>
      <c r="D3124" s="114" t="s">
        <v>4381</v>
      </c>
      <c r="E3124" s="114" t="s">
        <v>4382</v>
      </c>
      <c r="F3124" s="115">
        <v>45607</v>
      </c>
      <c r="G3124" s="114" t="s">
        <v>2299</v>
      </c>
      <c r="H3124" s="116">
        <v>5228730</v>
      </c>
      <c r="I3124" s="116">
        <v>5228730</v>
      </c>
      <c r="J3124" s="116">
        <v>5077300</v>
      </c>
      <c r="K3124" s="116">
        <v>151430</v>
      </c>
      <c r="L3124" s="116">
        <v>0</v>
      </c>
      <c r="M3124" s="116">
        <v>151430</v>
      </c>
      <c r="N3124" s="116">
        <v>0</v>
      </c>
      <c r="O3124" s="116">
        <v>0</v>
      </c>
      <c r="P3124" s="120">
        <v>0</v>
      </c>
      <c r="Q3124" s="27" t="str">
        <f>IF(G3124="01 Jan 1900","Unregistered","Registered")</f>
        <v>Registered</v>
      </c>
      <c r="R3124" s="121">
        <f>I3124/H3124</f>
        <v>1</v>
      </c>
      <c r="T3124" s="117">
        <f t="shared" si="196"/>
        <v>151430</v>
      </c>
      <c r="U3124" s="117">
        <f t="shared" si="197"/>
        <v>0</v>
      </c>
    </row>
    <row r="3125" spans="1:29" x14ac:dyDescent="0.3">
      <c r="A3125" s="114">
        <v>1281</v>
      </c>
      <c r="B3125" s="114" t="s">
        <v>314</v>
      </c>
      <c r="C3125" s="114" t="s">
        <v>315</v>
      </c>
      <c r="D3125" s="114" t="s">
        <v>4407</v>
      </c>
      <c r="E3125" s="114" t="s">
        <v>4408</v>
      </c>
      <c r="F3125" s="115">
        <v>46053</v>
      </c>
      <c r="G3125" s="114" t="s">
        <v>1837</v>
      </c>
      <c r="H3125" s="116">
        <v>5395500</v>
      </c>
      <c r="I3125" s="116">
        <v>5395500</v>
      </c>
      <c r="J3125" s="116">
        <v>5264942</v>
      </c>
      <c r="K3125" s="116">
        <v>130558</v>
      </c>
      <c r="L3125" s="116">
        <v>0</v>
      </c>
      <c r="M3125" s="116">
        <v>130558</v>
      </c>
      <c r="N3125" s="116">
        <v>0</v>
      </c>
      <c r="O3125" s="116">
        <v>0</v>
      </c>
      <c r="P3125" s="120">
        <v>0</v>
      </c>
      <c r="Q3125" s="27" t="str">
        <f>IF(G3125="01 Jan 1900","Unregistered","Registered")</f>
        <v>Registered</v>
      </c>
      <c r="R3125" s="121">
        <f>I3125/H3125</f>
        <v>1</v>
      </c>
      <c r="T3125" s="117">
        <f t="shared" si="196"/>
        <v>130558</v>
      </c>
      <c r="U3125" s="117">
        <f t="shared" si="197"/>
        <v>0</v>
      </c>
    </row>
    <row r="3126" spans="1:29" x14ac:dyDescent="0.3">
      <c r="A3126" s="114">
        <v>1284</v>
      </c>
      <c r="B3126" s="114" t="s">
        <v>314</v>
      </c>
      <c r="C3126" s="114" t="s">
        <v>315</v>
      </c>
      <c r="D3126" s="114" t="s">
        <v>4413</v>
      </c>
      <c r="E3126" s="114" t="s">
        <v>4414</v>
      </c>
      <c r="F3126" s="115">
        <v>45473</v>
      </c>
      <c r="G3126" s="114" t="s">
        <v>2610</v>
      </c>
      <c r="H3126" s="116">
        <v>5052150</v>
      </c>
      <c r="I3126" s="116">
        <v>5052150</v>
      </c>
      <c r="J3126" s="116">
        <v>4923799</v>
      </c>
      <c r="K3126" s="116">
        <v>128351</v>
      </c>
      <c r="L3126" s="116">
        <v>0</v>
      </c>
      <c r="M3126" s="116">
        <v>128351</v>
      </c>
      <c r="N3126" s="116">
        <v>0</v>
      </c>
      <c r="O3126" s="116">
        <v>0</v>
      </c>
      <c r="P3126" s="120">
        <v>0</v>
      </c>
      <c r="Q3126" s="27" t="str">
        <f>IF(G3126="01 Jan 1900","Unregistered","Registered")</f>
        <v>Registered</v>
      </c>
      <c r="R3126" s="121">
        <f>I3126/H3126</f>
        <v>1</v>
      </c>
      <c r="T3126" s="117">
        <f t="shared" si="196"/>
        <v>128351</v>
      </c>
      <c r="U3126" s="117">
        <f t="shared" si="197"/>
        <v>0</v>
      </c>
    </row>
    <row r="3127" spans="1:29" x14ac:dyDescent="0.3">
      <c r="A3127" s="114">
        <v>1294</v>
      </c>
      <c r="B3127" s="114" t="s">
        <v>314</v>
      </c>
      <c r="C3127" s="114" t="s">
        <v>315</v>
      </c>
      <c r="D3127" s="114" t="s">
        <v>4430</v>
      </c>
      <c r="E3127" s="114" t="s">
        <v>4431</v>
      </c>
      <c r="F3127" s="115">
        <v>45473</v>
      </c>
      <c r="G3127" s="114" t="s">
        <v>2850</v>
      </c>
      <c r="H3127" s="116">
        <v>4404384</v>
      </c>
      <c r="I3127" s="116">
        <v>4404384</v>
      </c>
      <c r="J3127" s="116">
        <v>4295704</v>
      </c>
      <c r="K3127" s="116">
        <v>108680</v>
      </c>
      <c r="L3127" s="116">
        <v>0</v>
      </c>
      <c r="M3127" s="116">
        <v>108680</v>
      </c>
      <c r="N3127" s="116">
        <v>0</v>
      </c>
      <c r="O3127" s="116">
        <v>0</v>
      </c>
      <c r="P3127" s="120">
        <v>0</v>
      </c>
      <c r="Q3127" s="27" t="str">
        <f>IF(G3127="01 Jan 1900","Unregistered","Registered")</f>
        <v>Registered</v>
      </c>
      <c r="R3127" s="121">
        <f>I3127/H3127</f>
        <v>1</v>
      </c>
      <c r="T3127" s="117">
        <f t="shared" si="196"/>
        <v>108680</v>
      </c>
      <c r="U3127" s="117">
        <f t="shared" si="197"/>
        <v>0</v>
      </c>
    </row>
    <row r="3128" spans="1:29" x14ac:dyDescent="0.3">
      <c r="A3128" s="114">
        <v>1495</v>
      </c>
      <c r="B3128" s="114" t="s">
        <v>314</v>
      </c>
      <c r="C3128" s="114" t="s">
        <v>315</v>
      </c>
      <c r="D3128" s="114" t="s">
        <v>4828</v>
      </c>
      <c r="E3128" s="114" t="s">
        <v>4829</v>
      </c>
      <c r="F3128" s="115">
        <v>45473</v>
      </c>
      <c r="G3128" s="114" t="s">
        <v>2610</v>
      </c>
      <c r="H3128" s="116">
        <v>5005608</v>
      </c>
      <c r="I3128" s="116">
        <v>5005608</v>
      </c>
      <c r="J3128" s="116">
        <v>4999820</v>
      </c>
      <c r="K3128" s="116">
        <v>5788</v>
      </c>
      <c r="L3128" s="116">
        <v>0</v>
      </c>
      <c r="M3128" s="116">
        <v>5788</v>
      </c>
      <c r="N3128" s="116">
        <v>0</v>
      </c>
      <c r="O3128" s="116">
        <v>0</v>
      </c>
      <c r="P3128" s="120">
        <v>0</v>
      </c>
      <c r="Q3128" s="27" t="str">
        <f>IF(G3128="01 Jan 1900","Unregistered","Registered")</f>
        <v>Registered</v>
      </c>
      <c r="R3128" s="121">
        <f>I3128/H3128</f>
        <v>1</v>
      </c>
      <c r="T3128" s="117">
        <f t="shared" si="196"/>
        <v>5788</v>
      </c>
      <c r="U3128" s="117">
        <f t="shared" si="197"/>
        <v>0</v>
      </c>
    </row>
    <row r="3129" spans="1:29" x14ac:dyDescent="0.3">
      <c r="A3129" s="114">
        <v>9779</v>
      </c>
      <c r="B3129" s="114" t="s">
        <v>314</v>
      </c>
      <c r="C3129" s="114" t="s">
        <v>315</v>
      </c>
      <c r="D3129" s="114" t="s">
        <v>9043</v>
      </c>
      <c r="E3129" s="114" t="s">
        <v>9044</v>
      </c>
      <c r="F3129" s="115">
        <v>45471</v>
      </c>
      <c r="G3129" s="114" t="s">
        <v>3464</v>
      </c>
      <c r="H3129" s="116">
        <v>5052840</v>
      </c>
      <c r="I3129" s="116">
        <v>5052840</v>
      </c>
      <c r="J3129" s="116">
        <v>5052840</v>
      </c>
      <c r="K3129" s="116">
        <v>0</v>
      </c>
      <c r="L3129" s="116">
        <v>0</v>
      </c>
      <c r="M3129" s="116">
        <v>0</v>
      </c>
      <c r="N3129" s="116">
        <v>0</v>
      </c>
      <c r="O3129" s="116">
        <v>0</v>
      </c>
      <c r="P3129" s="120">
        <v>0</v>
      </c>
      <c r="Q3129" s="27" t="str">
        <f>IF(G3129="01 Jan 1900","Unregistered","Registered")</f>
        <v>Registered</v>
      </c>
      <c r="R3129" s="121">
        <f>I3129/H3129</f>
        <v>1</v>
      </c>
      <c r="T3129" s="117">
        <f t="shared" si="196"/>
        <v>0</v>
      </c>
      <c r="U3129" s="117">
        <f t="shared" si="197"/>
        <v>0</v>
      </c>
    </row>
    <row r="3130" spans="1:29" x14ac:dyDescent="0.3">
      <c r="A3130" s="114">
        <v>9780</v>
      </c>
      <c r="B3130" s="114" t="s">
        <v>314</v>
      </c>
      <c r="C3130" s="114" t="s">
        <v>315</v>
      </c>
      <c r="D3130" s="114" t="s">
        <v>9045</v>
      </c>
      <c r="E3130" s="114" t="s">
        <v>9046</v>
      </c>
      <c r="F3130" s="115">
        <v>45471</v>
      </c>
      <c r="G3130" s="114" t="s">
        <v>5434</v>
      </c>
      <c r="H3130" s="116">
        <v>5014872</v>
      </c>
      <c r="I3130" s="116">
        <v>5014872</v>
      </c>
      <c r="J3130" s="116">
        <v>5014872</v>
      </c>
      <c r="K3130" s="116">
        <v>0</v>
      </c>
      <c r="L3130" s="116">
        <v>0</v>
      </c>
      <c r="M3130" s="116">
        <v>0</v>
      </c>
      <c r="N3130" s="116">
        <v>0</v>
      </c>
      <c r="O3130" s="116">
        <v>0</v>
      </c>
      <c r="P3130" s="120">
        <v>0</v>
      </c>
      <c r="Q3130" s="27" t="str">
        <f>IF(G3130="01 Jan 1900","Unregistered","Registered")</f>
        <v>Registered</v>
      </c>
      <c r="R3130" s="121">
        <f>I3130/H3130</f>
        <v>1</v>
      </c>
      <c r="T3130" s="117">
        <f t="shared" si="196"/>
        <v>0</v>
      </c>
      <c r="U3130" s="117">
        <f t="shared" si="197"/>
        <v>0</v>
      </c>
    </row>
    <row r="3131" spans="1:29" x14ac:dyDescent="0.3">
      <c r="A3131" s="114">
        <v>9781</v>
      </c>
      <c r="B3131" s="114" t="s">
        <v>314</v>
      </c>
      <c r="C3131" s="114" t="s">
        <v>315</v>
      </c>
      <c r="D3131" s="114" t="s">
        <v>9047</v>
      </c>
      <c r="E3131" s="114" t="s">
        <v>9048</v>
      </c>
      <c r="F3131" s="115">
        <v>45930</v>
      </c>
      <c r="G3131" s="114" t="s">
        <v>3734</v>
      </c>
      <c r="H3131" s="116">
        <v>5333280</v>
      </c>
      <c r="I3131" s="116">
        <v>5333280</v>
      </c>
      <c r="J3131" s="116">
        <v>5333280</v>
      </c>
      <c r="K3131" s="116">
        <v>0</v>
      </c>
      <c r="L3131" s="116">
        <v>0</v>
      </c>
      <c r="M3131" s="116">
        <v>0</v>
      </c>
      <c r="N3131" s="116">
        <v>0</v>
      </c>
      <c r="O3131" s="116">
        <v>0</v>
      </c>
      <c r="P3131" s="120">
        <v>0</v>
      </c>
      <c r="Q3131" s="27" t="str">
        <f>IF(G3131="01 Jan 1900","Unregistered","Registered")</f>
        <v>Registered</v>
      </c>
      <c r="R3131" s="121">
        <f>I3131/H3131</f>
        <v>1</v>
      </c>
      <c r="T3131" s="117">
        <f t="shared" si="196"/>
        <v>0</v>
      </c>
      <c r="U3131" s="117">
        <f t="shared" si="197"/>
        <v>0</v>
      </c>
    </row>
    <row r="3132" spans="1:29" x14ac:dyDescent="0.3">
      <c r="A3132" s="114">
        <v>9782</v>
      </c>
      <c r="B3132" s="114" t="s">
        <v>314</v>
      </c>
      <c r="C3132" s="114" t="s">
        <v>315</v>
      </c>
      <c r="D3132" s="114" t="s">
        <v>9049</v>
      </c>
      <c r="E3132" s="114" t="s">
        <v>9050</v>
      </c>
      <c r="F3132" s="115">
        <v>45523</v>
      </c>
      <c r="G3132" s="114" t="s">
        <v>2233</v>
      </c>
      <c r="H3132" s="116">
        <v>5096295</v>
      </c>
      <c r="I3132" s="116">
        <v>5096295</v>
      </c>
      <c r="J3132" s="116">
        <v>5096295</v>
      </c>
      <c r="K3132" s="116">
        <v>0</v>
      </c>
      <c r="L3132" s="116">
        <v>0</v>
      </c>
      <c r="M3132" s="116">
        <v>0</v>
      </c>
      <c r="N3132" s="116">
        <v>0</v>
      </c>
      <c r="O3132" s="116">
        <v>0</v>
      </c>
      <c r="P3132" s="120">
        <v>0</v>
      </c>
      <c r="Q3132" s="27" t="str">
        <f>IF(G3132="01 Jan 1900","Unregistered","Registered")</f>
        <v>Registered</v>
      </c>
      <c r="R3132" s="121">
        <f>I3132/H3132</f>
        <v>1</v>
      </c>
      <c r="T3132" s="117">
        <f t="shared" si="196"/>
        <v>0</v>
      </c>
      <c r="U3132" s="117">
        <f t="shared" si="197"/>
        <v>0</v>
      </c>
    </row>
    <row r="3133" spans="1:29" s="101" customFormat="1" x14ac:dyDescent="0.3">
      <c r="A3133" s="114">
        <v>9783</v>
      </c>
      <c r="B3133" s="114" t="s">
        <v>314</v>
      </c>
      <c r="C3133" s="114" t="s">
        <v>315</v>
      </c>
      <c r="D3133" s="114" t="s">
        <v>9051</v>
      </c>
      <c r="E3133" s="114" t="s">
        <v>9052</v>
      </c>
      <c r="F3133" s="115">
        <v>45588</v>
      </c>
      <c r="G3133" s="114" t="s">
        <v>2050</v>
      </c>
      <c r="H3133" s="116">
        <v>4469328</v>
      </c>
      <c r="I3133" s="116">
        <v>4469328</v>
      </c>
      <c r="J3133" s="116">
        <v>4469328</v>
      </c>
      <c r="K3133" s="116">
        <v>0</v>
      </c>
      <c r="L3133" s="116">
        <v>0</v>
      </c>
      <c r="M3133" s="116">
        <v>0</v>
      </c>
      <c r="N3133" s="116">
        <v>0</v>
      </c>
      <c r="O3133" s="116">
        <v>0</v>
      </c>
      <c r="P3133" s="120">
        <v>0</v>
      </c>
      <c r="Q3133" s="27" t="str">
        <f>IF(G3133="01 Jan 1900","Unregistered","Registered")</f>
        <v>Registered</v>
      </c>
      <c r="R3133" s="121">
        <f>I3133/H3133</f>
        <v>1</v>
      </c>
      <c r="S3133" s="118"/>
      <c r="T3133" s="117">
        <f t="shared" si="196"/>
        <v>0</v>
      </c>
      <c r="U3133" s="117">
        <f t="shared" si="197"/>
        <v>0</v>
      </c>
      <c r="V3133" s="118"/>
      <c r="W3133" s="118"/>
      <c r="X3133" s="118"/>
      <c r="Y3133" s="118"/>
      <c r="Z3133" s="118"/>
      <c r="AA3133" s="118"/>
      <c r="AB3133" s="118"/>
      <c r="AC3133" s="118"/>
    </row>
    <row r="3134" spans="1:29" s="101" customFormat="1" x14ac:dyDescent="0.3">
      <c r="A3134" s="114">
        <v>9784</v>
      </c>
      <c r="B3134" s="114" t="s">
        <v>314</v>
      </c>
      <c r="C3134" s="114" t="s">
        <v>315</v>
      </c>
      <c r="D3134" s="114" t="s">
        <v>9053</v>
      </c>
      <c r="E3134" s="114" t="s">
        <v>9054</v>
      </c>
      <c r="F3134" s="115">
        <v>45523</v>
      </c>
      <c r="G3134" s="114" t="s">
        <v>4161</v>
      </c>
      <c r="H3134" s="116">
        <v>5202243</v>
      </c>
      <c r="I3134" s="116">
        <v>5202243</v>
      </c>
      <c r="J3134" s="116">
        <v>5202243</v>
      </c>
      <c r="K3134" s="116">
        <v>0</v>
      </c>
      <c r="L3134" s="116">
        <v>0</v>
      </c>
      <c r="M3134" s="116">
        <v>0</v>
      </c>
      <c r="N3134" s="116">
        <v>0</v>
      </c>
      <c r="O3134" s="116">
        <v>0</v>
      </c>
      <c r="P3134" s="120">
        <v>0</v>
      </c>
      <c r="Q3134" s="27" t="str">
        <f>IF(G3134="01 Jan 1900","Unregistered","Registered")</f>
        <v>Registered</v>
      </c>
      <c r="R3134" s="121">
        <f>I3134/H3134</f>
        <v>1</v>
      </c>
      <c r="S3134" s="118"/>
      <c r="T3134" s="117">
        <f t="shared" si="196"/>
        <v>0</v>
      </c>
      <c r="U3134" s="117">
        <f t="shared" si="197"/>
        <v>0</v>
      </c>
      <c r="V3134" s="118"/>
      <c r="W3134" s="118"/>
      <c r="X3134" s="118"/>
      <c r="Y3134" s="118"/>
      <c r="Z3134" s="118"/>
      <c r="AA3134" s="118"/>
      <c r="AB3134" s="118"/>
      <c r="AC3134" s="118"/>
    </row>
    <row r="3135" spans="1:29" s="101" customFormat="1" x14ac:dyDescent="0.3">
      <c r="A3135" s="114">
        <v>9785</v>
      </c>
      <c r="B3135" s="114" t="s">
        <v>314</v>
      </c>
      <c r="C3135" s="114" t="s">
        <v>315</v>
      </c>
      <c r="D3135" s="114" t="s">
        <v>9055</v>
      </c>
      <c r="E3135" s="114" t="s">
        <v>9056</v>
      </c>
      <c r="F3135" s="115">
        <v>45443</v>
      </c>
      <c r="G3135" s="114" t="s">
        <v>2850</v>
      </c>
      <c r="H3135" s="116">
        <v>4404396</v>
      </c>
      <c r="I3135" s="116">
        <v>4404396</v>
      </c>
      <c r="J3135" s="116">
        <v>4404396</v>
      </c>
      <c r="K3135" s="116">
        <v>0</v>
      </c>
      <c r="L3135" s="116">
        <v>0</v>
      </c>
      <c r="M3135" s="116">
        <v>0</v>
      </c>
      <c r="N3135" s="116">
        <v>0</v>
      </c>
      <c r="O3135" s="116">
        <v>0</v>
      </c>
      <c r="P3135" s="120">
        <v>0</v>
      </c>
      <c r="Q3135" s="27" t="str">
        <f>IF(G3135="01 Jan 1900","Unregistered","Registered")</f>
        <v>Registered</v>
      </c>
      <c r="R3135" s="121">
        <f>I3135/H3135</f>
        <v>1</v>
      </c>
      <c r="S3135" s="118"/>
      <c r="T3135" s="117">
        <f t="shared" si="196"/>
        <v>0</v>
      </c>
      <c r="U3135" s="117">
        <f t="shared" si="197"/>
        <v>0</v>
      </c>
      <c r="V3135" s="118"/>
      <c r="W3135" s="118"/>
      <c r="X3135" s="118"/>
      <c r="Y3135" s="118"/>
      <c r="Z3135" s="118"/>
      <c r="AA3135" s="118"/>
      <c r="AB3135" s="118"/>
      <c r="AC3135" s="118"/>
    </row>
    <row r="3136" spans="1:29" x14ac:dyDescent="0.3">
      <c r="A3136" s="114">
        <v>9786</v>
      </c>
      <c r="B3136" s="114" t="s">
        <v>314</v>
      </c>
      <c r="C3136" s="114" t="s">
        <v>315</v>
      </c>
      <c r="D3136" s="114" t="s">
        <v>9057</v>
      </c>
      <c r="E3136" s="114" t="s">
        <v>9058</v>
      </c>
      <c r="F3136" s="115">
        <v>45491</v>
      </c>
      <c r="G3136" s="114" t="s">
        <v>9059</v>
      </c>
      <c r="H3136" s="116">
        <v>5116800</v>
      </c>
      <c r="I3136" s="116">
        <v>5116800</v>
      </c>
      <c r="J3136" s="116">
        <v>5116800</v>
      </c>
      <c r="K3136" s="116">
        <v>0</v>
      </c>
      <c r="L3136" s="116">
        <v>0</v>
      </c>
      <c r="M3136" s="116">
        <v>0</v>
      </c>
      <c r="N3136" s="116">
        <v>0</v>
      </c>
      <c r="O3136" s="116">
        <v>0</v>
      </c>
      <c r="P3136" s="120">
        <v>0</v>
      </c>
      <c r="Q3136" s="27" t="str">
        <f>IF(G3136="01 Jan 1900","Unregistered","Registered")</f>
        <v>Registered</v>
      </c>
      <c r="R3136" s="121">
        <f>I3136/H3136</f>
        <v>1</v>
      </c>
      <c r="T3136" s="117">
        <f t="shared" si="196"/>
        <v>0</v>
      </c>
      <c r="U3136" s="117">
        <f t="shared" si="197"/>
        <v>0</v>
      </c>
    </row>
    <row r="3137" spans="1:29" x14ac:dyDescent="0.3">
      <c r="A3137" s="114">
        <v>9787</v>
      </c>
      <c r="B3137" s="114" t="s">
        <v>314</v>
      </c>
      <c r="C3137" s="114" t="s">
        <v>315</v>
      </c>
      <c r="D3137" s="114" t="s">
        <v>9060</v>
      </c>
      <c r="E3137" s="114" t="s">
        <v>9061</v>
      </c>
      <c r="F3137" s="115">
        <v>45868</v>
      </c>
      <c r="G3137" s="114" t="s">
        <v>9062</v>
      </c>
      <c r="H3137" s="116">
        <v>5405310</v>
      </c>
      <c r="I3137" s="116">
        <v>5405310</v>
      </c>
      <c r="J3137" s="116">
        <v>5405310</v>
      </c>
      <c r="K3137" s="116">
        <v>0</v>
      </c>
      <c r="L3137" s="116">
        <v>0</v>
      </c>
      <c r="M3137" s="116">
        <v>0</v>
      </c>
      <c r="N3137" s="116">
        <v>0</v>
      </c>
      <c r="O3137" s="116">
        <v>0</v>
      </c>
      <c r="P3137" s="120">
        <v>0</v>
      </c>
      <c r="Q3137" s="27" t="str">
        <f>IF(G3137="01 Jan 1900","Unregistered","Registered")</f>
        <v>Registered</v>
      </c>
      <c r="R3137" s="121">
        <f>I3137/H3137</f>
        <v>1</v>
      </c>
      <c r="T3137" s="117">
        <f t="shared" si="196"/>
        <v>0</v>
      </c>
      <c r="U3137" s="117">
        <f t="shared" si="197"/>
        <v>0</v>
      </c>
    </row>
    <row r="3138" spans="1:29" x14ac:dyDescent="0.3">
      <c r="A3138" s="114">
        <v>9788</v>
      </c>
      <c r="B3138" s="114" t="s">
        <v>314</v>
      </c>
      <c r="C3138" s="114" t="s">
        <v>315</v>
      </c>
      <c r="D3138" s="114" t="s">
        <v>9063</v>
      </c>
      <c r="E3138" s="114" t="s">
        <v>9064</v>
      </c>
      <c r="F3138" s="115">
        <v>45532</v>
      </c>
      <c r="G3138" s="114" t="s">
        <v>7038</v>
      </c>
      <c r="H3138" s="116">
        <v>4494942</v>
      </c>
      <c r="I3138" s="116">
        <v>4494942</v>
      </c>
      <c r="J3138" s="116">
        <v>4494942</v>
      </c>
      <c r="K3138" s="116">
        <v>0</v>
      </c>
      <c r="L3138" s="116">
        <v>0</v>
      </c>
      <c r="M3138" s="116">
        <v>0</v>
      </c>
      <c r="N3138" s="116">
        <v>0</v>
      </c>
      <c r="O3138" s="116">
        <v>0</v>
      </c>
      <c r="P3138" s="120">
        <v>0</v>
      </c>
      <c r="Q3138" s="27" t="str">
        <f>IF(G3138="01 Jan 1900","Unregistered","Registered")</f>
        <v>Registered</v>
      </c>
      <c r="R3138" s="121">
        <f>I3138/H3138</f>
        <v>1</v>
      </c>
      <c r="T3138" s="117">
        <f t="shared" si="196"/>
        <v>0</v>
      </c>
      <c r="U3138" s="117">
        <f t="shared" si="197"/>
        <v>0</v>
      </c>
    </row>
    <row r="3139" spans="1:29" x14ac:dyDescent="0.3">
      <c r="A3139" s="114">
        <v>9789</v>
      </c>
      <c r="B3139" s="114" t="s">
        <v>314</v>
      </c>
      <c r="C3139" s="114" t="s">
        <v>315</v>
      </c>
      <c r="D3139" s="114" t="s">
        <v>9065</v>
      </c>
      <c r="E3139" s="114" t="s">
        <v>9066</v>
      </c>
      <c r="F3139" s="115">
        <v>45777</v>
      </c>
      <c r="G3139" s="114" t="s">
        <v>1568</v>
      </c>
      <c r="H3139" s="116">
        <v>5364108</v>
      </c>
      <c r="I3139" s="116">
        <v>5364108</v>
      </c>
      <c r="J3139" s="116">
        <v>5364108</v>
      </c>
      <c r="K3139" s="116">
        <v>0</v>
      </c>
      <c r="L3139" s="116">
        <v>0</v>
      </c>
      <c r="M3139" s="116">
        <v>0</v>
      </c>
      <c r="N3139" s="116">
        <v>0</v>
      </c>
      <c r="O3139" s="116">
        <v>0</v>
      </c>
      <c r="P3139" s="120">
        <v>0</v>
      </c>
      <c r="Q3139" s="27" t="str">
        <f>IF(G3139="01 Jan 1900","Unregistered","Registered")</f>
        <v>Registered</v>
      </c>
      <c r="R3139" s="121">
        <f>I3139/H3139</f>
        <v>1</v>
      </c>
      <c r="T3139" s="117">
        <f t="shared" si="196"/>
        <v>0</v>
      </c>
      <c r="U3139" s="117">
        <f t="shared" si="197"/>
        <v>0</v>
      </c>
    </row>
    <row r="3140" spans="1:29" x14ac:dyDescent="0.3">
      <c r="A3140" s="114">
        <v>9790</v>
      </c>
      <c r="B3140" s="114" t="s">
        <v>314</v>
      </c>
      <c r="C3140" s="114" t="s">
        <v>315</v>
      </c>
      <c r="D3140" s="114" t="s">
        <v>9067</v>
      </c>
      <c r="E3140" s="114" t="s">
        <v>9068</v>
      </c>
      <c r="F3140" s="115">
        <v>45443</v>
      </c>
      <c r="G3140" s="114" t="s">
        <v>2147</v>
      </c>
      <c r="H3140" s="116">
        <v>5116800</v>
      </c>
      <c r="I3140" s="116">
        <v>5116800</v>
      </c>
      <c r="J3140" s="116">
        <v>5116800</v>
      </c>
      <c r="K3140" s="116">
        <v>0</v>
      </c>
      <c r="L3140" s="116">
        <v>0</v>
      </c>
      <c r="M3140" s="116">
        <v>0</v>
      </c>
      <c r="N3140" s="116">
        <v>0</v>
      </c>
      <c r="O3140" s="116">
        <v>0</v>
      </c>
      <c r="P3140" s="120">
        <v>0</v>
      </c>
      <c r="Q3140" s="27" t="str">
        <f>IF(G3140="01 Jan 1900","Unregistered","Registered")</f>
        <v>Registered</v>
      </c>
      <c r="R3140" s="121">
        <f>I3140/H3140</f>
        <v>1</v>
      </c>
      <c r="T3140" s="117">
        <f t="shared" si="196"/>
        <v>0</v>
      </c>
      <c r="U3140" s="117">
        <f t="shared" si="197"/>
        <v>0</v>
      </c>
    </row>
    <row r="3141" spans="1:29" x14ac:dyDescent="0.3">
      <c r="A3141" s="114">
        <v>9791</v>
      </c>
      <c r="B3141" s="114" t="s">
        <v>314</v>
      </c>
      <c r="C3141" s="114" t="s">
        <v>315</v>
      </c>
      <c r="D3141" s="114" t="s">
        <v>9069</v>
      </c>
      <c r="E3141" s="114" t="s">
        <v>9070</v>
      </c>
      <c r="F3141" s="115">
        <v>45473</v>
      </c>
      <c r="G3141" s="114" t="s">
        <v>2233</v>
      </c>
      <c r="H3141" s="116">
        <v>5101056</v>
      </c>
      <c r="I3141" s="116">
        <v>5101056</v>
      </c>
      <c r="J3141" s="116">
        <v>5101056</v>
      </c>
      <c r="K3141" s="116">
        <v>0</v>
      </c>
      <c r="L3141" s="116">
        <v>0</v>
      </c>
      <c r="M3141" s="116">
        <v>0</v>
      </c>
      <c r="N3141" s="116">
        <v>0</v>
      </c>
      <c r="O3141" s="116">
        <v>0</v>
      </c>
      <c r="P3141" s="120">
        <v>0</v>
      </c>
      <c r="Q3141" s="27" t="str">
        <f>IF(G3141="01 Jan 1900","Unregistered","Registered")</f>
        <v>Registered</v>
      </c>
      <c r="R3141" s="121">
        <f>I3141/H3141</f>
        <v>1</v>
      </c>
      <c r="T3141" s="117">
        <f t="shared" si="196"/>
        <v>0</v>
      </c>
      <c r="U3141" s="117">
        <f t="shared" si="197"/>
        <v>0</v>
      </c>
    </row>
    <row r="3142" spans="1:29" x14ac:dyDescent="0.3">
      <c r="A3142" s="114">
        <v>9792</v>
      </c>
      <c r="B3142" s="114" t="s">
        <v>314</v>
      </c>
      <c r="C3142" s="114" t="s">
        <v>315</v>
      </c>
      <c r="D3142" s="114" t="s">
        <v>9071</v>
      </c>
      <c r="E3142" s="114" t="s">
        <v>9072</v>
      </c>
      <c r="F3142" s="115">
        <v>45473</v>
      </c>
      <c r="G3142" s="114" t="s">
        <v>2435</v>
      </c>
      <c r="H3142" s="116">
        <v>4454721</v>
      </c>
      <c r="I3142" s="116">
        <v>4454721</v>
      </c>
      <c r="J3142" s="116">
        <v>4454721</v>
      </c>
      <c r="K3142" s="116">
        <v>0</v>
      </c>
      <c r="L3142" s="116">
        <v>0</v>
      </c>
      <c r="M3142" s="116">
        <v>0</v>
      </c>
      <c r="N3142" s="116">
        <v>0</v>
      </c>
      <c r="O3142" s="116">
        <v>0</v>
      </c>
      <c r="P3142" s="120">
        <v>0</v>
      </c>
      <c r="Q3142" s="27" t="str">
        <f>IF(G3142="01 Jan 1900","Unregistered","Registered")</f>
        <v>Registered</v>
      </c>
      <c r="R3142" s="121">
        <f>I3142/H3142</f>
        <v>1</v>
      </c>
      <c r="T3142" s="117">
        <f t="shared" si="196"/>
        <v>0</v>
      </c>
      <c r="U3142" s="117">
        <f t="shared" si="197"/>
        <v>0</v>
      </c>
    </row>
    <row r="3143" spans="1:29" x14ac:dyDescent="0.3">
      <c r="A3143" s="114">
        <v>9793</v>
      </c>
      <c r="B3143" s="114" t="s">
        <v>314</v>
      </c>
      <c r="C3143" s="114" t="s">
        <v>315</v>
      </c>
      <c r="D3143" s="114" t="s">
        <v>9073</v>
      </c>
      <c r="E3143" s="114" t="s">
        <v>9074</v>
      </c>
      <c r="F3143" s="115">
        <v>45580</v>
      </c>
      <c r="G3143" s="114" t="s">
        <v>2481</v>
      </c>
      <c r="H3143" s="116">
        <v>5146817</v>
      </c>
      <c r="I3143" s="116">
        <v>5146817</v>
      </c>
      <c r="J3143" s="116">
        <v>5146817</v>
      </c>
      <c r="K3143" s="116">
        <v>0</v>
      </c>
      <c r="L3143" s="116">
        <v>0</v>
      </c>
      <c r="M3143" s="116">
        <v>0</v>
      </c>
      <c r="N3143" s="116">
        <v>0</v>
      </c>
      <c r="O3143" s="116">
        <v>0</v>
      </c>
      <c r="P3143" s="120">
        <v>0</v>
      </c>
      <c r="Q3143" s="27" t="str">
        <f>IF(G3143="01 Jan 1900","Unregistered","Registered")</f>
        <v>Registered</v>
      </c>
      <c r="R3143" s="121">
        <f>I3143/H3143</f>
        <v>1</v>
      </c>
      <c r="T3143" s="117">
        <f t="shared" si="196"/>
        <v>0</v>
      </c>
      <c r="U3143" s="117">
        <f t="shared" si="197"/>
        <v>0</v>
      </c>
    </row>
    <row r="3144" spans="1:29" x14ac:dyDescent="0.3">
      <c r="A3144" s="114">
        <v>9794</v>
      </c>
      <c r="B3144" s="114" t="s">
        <v>314</v>
      </c>
      <c r="C3144" s="114" t="s">
        <v>315</v>
      </c>
      <c r="D3144" s="114" t="s">
        <v>9075</v>
      </c>
      <c r="E3144" s="114" t="s">
        <v>9076</v>
      </c>
      <c r="F3144" s="115">
        <v>45532</v>
      </c>
      <c r="G3144" s="114" t="s">
        <v>7736</v>
      </c>
      <c r="H3144" s="116">
        <v>5206344</v>
      </c>
      <c r="I3144" s="116">
        <v>5206344</v>
      </c>
      <c r="J3144" s="116">
        <v>5206344</v>
      </c>
      <c r="K3144" s="116">
        <v>0</v>
      </c>
      <c r="L3144" s="116">
        <v>0</v>
      </c>
      <c r="M3144" s="116">
        <v>0</v>
      </c>
      <c r="N3144" s="116">
        <v>0</v>
      </c>
      <c r="O3144" s="116">
        <v>0</v>
      </c>
      <c r="P3144" s="120">
        <v>0</v>
      </c>
      <c r="Q3144" s="27" t="str">
        <f>IF(G3144="01 Jan 1900","Unregistered","Registered")</f>
        <v>Registered</v>
      </c>
      <c r="R3144" s="121">
        <f>I3144/H3144</f>
        <v>1</v>
      </c>
      <c r="T3144" s="117">
        <f t="shared" si="196"/>
        <v>0</v>
      </c>
      <c r="U3144" s="117">
        <f t="shared" si="197"/>
        <v>0</v>
      </c>
    </row>
    <row r="3145" spans="1:29" x14ac:dyDescent="0.3">
      <c r="A3145" s="114">
        <v>9795</v>
      </c>
      <c r="B3145" s="114" t="s">
        <v>314</v>
      </c>
      <c r="C3145" s="114" t="s">
        <v>315</v>
      </c>
      <c r="D3145" s="114" t="s">
        <v>9077</v>
      </c>
      <c r="E3145" s="114" t="s">
        <v>9078</v>
      </c>
      <c r="F3145" s="115">
        <v>45473</v>
      </c>
      <c r="G3145" s="114" t="s">
        <v>2711</v>
      </c>
      <c r="H3145" s="116">
        <v>4821600</v>
      </c>
      <c r="I3145" s="116">
        <v>4821600</v>
      </c>
      <c r="J3145" s="116">
        <v>4821600</v>
      </c>
      <c r="K3145" s="116">
        <v>0</v>
      </c>
      <c r="L3145" s="116">
        <v>0</v>
      </c>
      <c r="M3145" s="116">
        <v>0</v>
      </c>
      <c r="N3145" s="116">
        <v>0</v>
      </c>
      <c r="O3145" s="116">
        <v>0</v>
      </c>
      <c r="P3145" s="120">
        <v>0</v>
      </c>
      <c r="Q3145" s="27" t="str">
        <f>IF(G3145="01 Jan 1900","Unregistered","Registered")</f>
        <v>Registered</v>
      </c>
      <c r="R3145" s="121">
        <f>I3145/H3145</f>
        <v>1</v>
      </c>
      <c r="T3145" s="117">
        <f t="shared" si="196"/>
        <v>0</v>
      </c>
      <c r="U3145" s="117">
        <f t="shared" si="197"/>
        <v>0</v>
      </c>
    </row>
    <row r="3146" spans="1:29" x14ac:dyDescent="0.3">
      <c r="A3146" s="114">
        <v>9796</v>
      </c>
      <c r="B3146" s="114" t="s">
        <v>314</v>
      </c>
      <c r="C3146" s="114" t="s">
        <v>315</v>
      </c>
      <c r="D3146" s="114" t="s">
        <v>9079</v>
      </c>
      <c r="E3146" s="114" t="s">
        <v>9080</v>
      </c>
      <c r="F3146" s="115">
        <v>45473</v>
      </c>
      <c r="G3146" s="114" t="s">
        <v>2067</v>
      </c>
      <c r="H3146" s="116">
        <v>4455702</v>
      </c>
      <c r="I3146" s="116">
        <v>4455702</v>
      </c>
      <c r="J3146" s="116">
        <v>4455702</v>
      </c>
      <c r="K3146" s="116">
        <v>0</v>
      </c>
      <c r="L3146" s="116">
        <v>0</v>
      </c>
      <c r="M3146" s="116">
        <v>0</v>
      </c>
      <c r="N3146" s="116">
        <v>0</v>
      </c>
      <c r="O3146" s="116">
        <v>0</v>
      </c>
      <c r="P3146" s="120">
        <v>0</v>
      </c>
      <c r="Q3146" s="27" t="str">
        <f>IF(G3146="01 Jan 1900","Unregistered","Registered")</f>
        <v>Registered</v>
      </c>
      <c r="R3146" s="121">
        <f>I3146/H3146</f>
        <v>1</v>
      </c>
      <c r="T3146" s="117">
        <f t="shared" ref="T3146:T3182" si="198">L3146+M3146+N3146+O3146+P3146</f>
        <v>0</v>
      </c>
      <c r="U3146" s="117">
        <f t="shared" ref="U3146:U3182" si="199">K3146-T3146</f>
        <v>0</v>
      </c>
    </row>
    <row r="3147" spans="1:29" x14ac:dyDescent="0.3">
      <c r="A3147" s="114">
        <v>9797</v>
      </c>
      <c r="B3147" s="114" t="s">
        <v>314</v>
      </c>
      <c r="C3147" s="114" t="s">
        <v>315</v>
      </c>
      <c r="D3147" s="114" t="s">
        <v>9081</v>
      </c>
      <c r="E3147" s="114" t="s">
        <v>9082</v>
      </c>
      <c r="F3147" s="115">
        <v>45475</v>
      </c>
      <c r="G3147" s="114" t="s">
        <v>1699</v>
      </c>
      <c r="H3147" s="116">
        <v>4495000</v>
      </c>
      <c r="I3147" s="116">
        <v>4495000</v>
      </c>
      <c r="J3147" s="116">
        <v>4495000</v>
      </c>
      <c r="K3147" s="116">
        <v>0</v>
      </c>
      <c r="L3147" s="116">
        <v>0</v>
      </c>
      <c r="M3147" s="116">
        <v>0</v>
      </c>
      <c r="N3147" s="116">
        <v>0</v>
      </c>
      <c r="O3147" s="116">
        <v>0</v>
      </c>
      <c r="P3147" s="120">
        <v>0</v>
      </c>
      <c r="Q3147" s="27" t="str">
        <f>IF(G3147="01 Jan 1900","Unregistered","Registered")</f>
        <v>Registered</v>
      </c>
      <c r="R3147" s="121">
        <f>I3147/H3147</f>
        <v>1</v>
      </c>
      <c r="T3147" s="117">
        <f t="shared" si="198"/>
        <v>0</v>
      </c>
      <c r="U3147" s="117">
        <f t="shared" si="199"/>
        <v>0</v>
      </c>
    </row>
    <row r="3148" spans="1:29" x14ac:dyDescent="0.3">
      <c r="A3148" s="114">
        <v>9798</v>
      </c>
      <c r="B3148" s="114" t="s">
        <v>314</v>
      </c>
      <c r="C3148" s="114" t="s">
        <v>315</v>
      </c>
      <c r="D3148" s="114" t="s">
        <v>9083</v>
      </c>
      <c r="E3148" s="114" t="s">
        <v>9084</v>
      </c>
      <c r="F3148" s="115">
        <v>45443</v>
      </c>
      <c r="G3148" s="114" t="s">
        <v>1380</v>
      </c>
      <c r="H3148" s="116">
        <v>5050872</v>
      </c>
      <c r="I3148" s="116">
        <v>5050872</v>
      </c>
      <c r="J3148" s="116">
        <v>5050872</v>
      </c>
      <c r="K3148" s="116">
        <v>0</v>
      </c>
      <c r="L3148" s="116">
        <v>0</v>
      </c>
      <c r="M3148" s="116">
        <v>0</v>
      </c>
      <c r="N3148" s="116">
        <v>0</v>
      </c>
      <c r="O3148" s="116">
        <v>0</v>
      </c>
      <c r="P3148" s="120">
        <v>0</v>
      </c>
      <c r="Q3148" s="27" t="str">
        <f>IF(G3148="01 Jan 1900","Unregistered","Registered")</f>
        <v>Registered</v>
      </c>
      <c r="R3148" s="121">
        <f>I3148/H3148</f>
        <v>1</v>
      </c>
      <c r="T3148" s="117">
        <f t="shared" si="198"/>
        <v>0</v>
      </c>
      <c r="U3148" s="117">
        <f t="shared" si="199"/>
        <v>0</v>
      </c>
    </row>
    <row r="3149" spans="1:29" x14ac:dyDescent="0.3">
      <c r="A3149" s="114">
        <v>9799</v>
      </c>
      <c r="B3149" s="114" t="s">
        <v>314</v>
      </c>
      <c r="C3149" s="114" t="s">
        <v>315</v>
      </c>
      <c r="D3149" s="114" t="s">
        <v>9085</v>
      </c>
      <c r="E3149" s="114" t="s">
        <v>9086</v>
      </c>
      <c r="F3149" s="115">
        <v>45443</v>
      </c>
      <c r="G3149" s="114" t="s">
        <v>3951</v>
      </c>
      <c r="H3149" s="116">
        <v>4478265</v>
      </c>
      <c r="I3149" s="116">
        <v>4478265</v>
      </c>
      <c r="J3149" s="116">
        <v>4478265</v>
      </c>
      <c r="K3149" s="116">
        <v>0</v>
      </c>
      <c r="L3149" s="116">
        <v>0</v>
      </c>
      <c r="M3149" s="116">
        <v>0</v>
      </c>
      <c r="N3149" s="116">
        <v>0</v>
      </c>
      <c r="O3149" s="116">
        <v>0</v>
      </c>
      <c r="P3149" s="120">
        <v>0</v>
      </c>
      <c r="Q3149" s="27" t="str">
        <f>IF(G3149="01 Jan 1900","Unregistered","Registered")</f>
        <v>Registered</v>
      </c>
      <c r="R3149" s="121">
        <f>I3149/H3149</f>
        <v>1</v>
      </c>
      <c r="T3149" s="117">
        <f t="shared" si="198"/>
        <v>0</v>
      </c>
      <c r="U3149" s="117">
        <f t="shared" si="199"/>
        <v>0</v>
      </c>
    </row>
    <row r="3150" spans="1:29" s="101" customFormat="1" x14ac:dyDescent="0.3">
      <c r="A3150" s="114">
        <v>9800</v>
      </c>
      <c r="B3150" s="114" t="s">
        <v>314</v>
      </c>
      <c r="C3150" s="114" t="s">
        <v>315</v>
      </c>
      <c r="D3150" s="114" t="s">
        <v>9087</v>
      </c>
      <c r="E3150" s="114" t="s">
        <v>9088</v>
      </c>
      <c r="F3150" s="115">
        <v>45260</v>
      </c>
      <c r="G3150" s="114" t="s">
        <v>6168</v>
      </c>
      <c r="H3150" s="116">
        <v>4495000</v>
      </c>
      <c r="I3150" s="116">
        <v>4495000</v>
      </c>
      <c r="J3150" s="116">
        <v>4495000</v>
      </c>
      <c r="K3150" s="116">
        <v>0</v>
      </c>
      <c r="L3150" s="116">
        <v>0</v>
      </c>
      <c r="M3150" s="116">
        <v>0</v>
      </c>
      <c r="N3150" s="116">
        <v>0</v>
      </c>
      <c r="O3150" s="116">
        <v>0</v>
      </c>
      <c r="P3150" s="120">
        <v>0</v>
      </c>
      <c r="Q3150" s="27" t="str">
        <f>IF(G3150="01 Jan 1900","Unregistered","Registered")</f>
        <v>Registered</v>
      </c>
      <c r="R3150" s="121">
        <f>I3150/H3150</f>
        <v>1</v>
      </c>
      <c r="S3150" s="118"/>
      <c r="T3150" s="117">
        <f t="shared" si="198"/>
        <v>0</v>
      </c>
      <c r="U3150" s="117">
        <f t="shared" si="199"/>
        <v>0</v>
      </c>
      <c r="V3150" s="118"/>
      <c r="W3150" s="118"/>
      <c r="X3150" s="118"/>
      <c r="Y3150" s="118"/>
      <c r="Z3150" s="118"/>
      <c r="AA3150" s="118"/>
      <c r="AB3150" s="118"/>
      <c r="AC3150" s="118"/>
    </row>
    <row r="3151" spans="1:29" s="101" customFormat="1" x14ac:dyDescent="0.3">
      <c r="A3151" s="114">
        <v>9801</v>
      </c>
      <c r="B3151" s="114" t="s">
        <v>314</v>
      </c>
      <c r="C3151" s="114" t="s">
        <v>315</v>
      </c>
      <c r="D3151" s="114" t="s">
        <v>9089</v>
      </c>
      <c r="E3151" s="114" t="s">
        <v>9090</v>
      </c>
      <c r="F3151" s="115">
        <v>45588</v>
      </c>
      <c r="G3151" s="114" t="s">
        <v>6168</v>
      </c>
      <c r="H3151" s="116">
        <v>4495000</v>
      </c>
      <c r="I3151" s="116">
        <v>4495000</v>
      </c>
      <c r="J3151" s="116">
        <v>4495000</v>
      </c>
      <c r="K3151" s="116">
        <v>0</v>
      </c>
      <c r="L3151" s="116">
        <v>0</v>
      </c>
      <c r="M3151" s="116">
        <v>0</v>
      </c>
      <c r="N3151" s="116">
        <v>0</v>
      </c>
      <c r="O3151" s="116">
        <v>0</v>
      </c>
      <c r="P3151" s="120">
        <v>0</v>
      </c>
      <c r="Q3151" s="27" t="str">
        <f>IF(G3151="01 Jan 1900","Unregistered","Registered")</f>
        <v>Registered</v>
      </c>
      <c r="R3151" s="121">
        <f>I3151/H3151</f>
        <v>1</v>
      </c>
      <c r="S3151" s="118"/>
      <c r="T3151" s="117">
        <f t="shared" si="198"/>
        <v>0</v>
      </c>
      <c r="U3151" s="117">
        <f t="shared" si="199"/>
        <v>0</v>
      </c>
      <c r="V3151" s="118"/>
      <c r="W3151" s="118"/>
      <c r="X3151" s="118"/>
      <c r="Y3151" s="118"/>
      <c r="Z3151" s="118"/>
      <c r="AA3151" s="118"/>
      <c r="AB3151" s="118"/>
      <c r="AC3151" s="118"/>
    </row>
    <row r="3152" spans="1:29" x14ac:dyDescent="0.3">
      <c r="A3152" s="114">
        <v>9802</v>
      </c>
      <c r="B3152" s="114" t="s">
        <v>314</v>
      </c>
      <c r="C3152" s="114" t="s">
        <v>315</v>
      </c>
      <c r="D3152" s="114" t="s">
        <v>9091</v>
      </c>
      <c r="E3152" s="114" t="s">
        <v>9092</v>
      </c>
      <c r="F3152" s="115">
        <v>45588</v>
      </c>
      <c r="G3152" s="114" t="s">
        <v>2569</v>
      </c>
      <c r="H3152" s="116">
        <v>4960917</v>
      </c>
      <c r="I3152" s="116">
        <v>4960917</v>
      </c>
      <c r="J3152" s="116">
        <v>4960917</v>
      </c>
      <c r="K3152" s="116">
        <v>0</v>
      </c>
      <c r="L3152" s="116">
        <v>0</v>
      </c>
      <c r="M3152" s="116">
        <v>0</v>
      </c>
      <c r="N3152" s="116">
        <v>0</v>
      </c>
      <c r="O3152" s="116">
        <v>0</v>
      </c>
      <c r="P3152" s="120">
        <v>0</v>
      </c>
      <c r="Q3152" s="27" t="str">
        <f>IF(G3152="01 Jan 1900","Unregistered","Registered")</f>
        <v>Registered</v>
      </c>
      <c r="R3152" s="121">
        <f>I3152/H3152</f>
        <v>1</v>
      </c>
      <c r="T3152" s="117">
        <f t="shared" si="198"/>
        <v>0</v>
      </c>
      <c r="U3152" s="117">
        <f t="shared" si="199"/>
        <v>0</v>
      </c>
    </row>
    <row r="3153" spans="1:29" x14ac:dyDescent="0.3">
      <c r="A3153" s="114">
        <v>9803</v>
      </c>
      <c r="B3153" s="114" t="s">
        <v>314</v>
      </c>
      <c r="C3153" s="114" t="s">
        <v>315</v>
      </c>
      <c r="D3153" s="114" t="s">
        <v>9093</v>
      </c>
      <c r="E3153" s="114" t="s">
        <v>9094</v>
      </c>
      <c r="F3153" s="115">
        <v>45471</v>
      </c>
      <c r="G3153" s="114" t="s">
        <v>2610</v>
      </c>
      <c r="H3153" s="116">
        <v>4495000</v>
      </c>
      <c r="I3153" s="116">
        <v>4495000</v>
      </c>
      <c r="J3153" s="116">
        <v>4495000</v>
      </c>
      <c r="K3153" s="116">
        <v>0</v>
      </c>
      <c r="L3153" s="116">
        <v>0</v>
      </c>
      <c r="M3153" s="116">
        <v>0</v>
      </c>
      <c r="N3153" s="116">
        <v>0</v>
      </c>
      <c r="O3153" s="116">
        <v>0</v>
      </c>
      <c r="P3153" s="120">
        <v>0</v>
      </c>
      <c r="Q3153" s="27" t="str">
        <f>IF(G3153="01 Jan 1900","Unregistered","Registered")</f>
        <v>Registered</v>
      </c>
      <c r="R3153" s="121">
        <f>I3153/H3153</f>
        <v>1</v>
      </c>
      <c r="T3153" s="117">
        <f t="shared" si="198"/>
        <v>0</v>
      </c>
      <c r="U3153" s="117">
        <f t="shared" si="199"/>
        <v>0</v>
      </c>
    </row>
    <row r="3154" spans="1:29" x14ac:dyDescent="0.3">
      <c r="A3154" s="114">
        <v>9804</v>
      </c>
      <c r="B3154" s="114" t="s">
        <v>314</v>
      </c>
      <c r="C3154" s="114" t="s">
        <v>315</v>
      </c>
      <c r="D3154" s="114" t="s">
        <v>9095</v>
      </c>
      <c r="E3154" s="114" t="s">
        <v>9096</v>
      </c>
      <c r="F3154" s="115">
        <v>45306</v>
      </c>
      <c r="G3154" s="114" t="s">
        <v>2610</v>
      </c>
      <c r="H3154" s="116">
        <v>4469328</v>
      </c>
      <c r="I3154" s="116">
        <v>4469328</v>
      </c>
      <c r="J3154" s="116">
        <v>4469328</v>
      </c>
      <c r="K3154" s="116">
        <v>0</v>
      </c>
      <c r="L3154" s="116">
        <v>0</v>
      </c>
      <c r="M3154" s="116">
        <v>0</v>
      </c>
      <c r="N3154" s="116">
        <v>0</v>
      </c>
      <c r="O3154" s="116">
        <v>0</v>
      </c>
      <c r="P3154" s="120">
        <v>0</v>
      </c>
      <c r="Q3154" s="27" t="str">
        <f>IF(G3154="01 Jan 1900","Unregistered","Registered")</f>
        <v>Registered</v>
      </c>
      <c r="R3154" s="121">
        <f>I3154/H3154</f>
        <v>1</v>
      </c>
      <c r="T3154" s="117">
        <f t="shared" si="198"/>
        <v>0</v>
      </c>
      <c r="U3154" s="117">
        <f t="shared" si="199"/>
        <v>0</v>
      </c>
    </row>
    <row r="3155" spans="1:29" x14ac:dyDescent="0.3">
      <c r="A3155" s="114">
        <v>9805</v>
      </c>
      <c r="B3155" s="114" t="s">
        <v>314</v>
      </c>
      <c r="C3155" s="114" t="s">
        <v>315</v>
      </c>
      <c r="D3155" s="114" t="s">
        <v>9097</v>
      </c>
      <c r="E3155" s="114" t="s">
        <v>9098</v>
      </c>
      <c r="F3155" s="115">
        <v>45502</v>
      </c>
      <c r="G3155" s="114" t="s">
        <v>5436</v>
      </c>
      <c r="H3155" s="116">
        <v>4316400</v>
      </c>
      <c r="I3155" s="116">
        <v>4316400</v>
      </c>
      <c r="J3155" s="116">
        <v>4316400</v>
      </c>
      <c r="K3155" s="116">
        <v>0</v>
      </c>
      <c r="L3155" s="116">
        <v>0</v>
      </c>
      <c r="M3155" s="116">
        <v>0</v>
      </c>
      <c r="N3155" s="116">
        <v>0</v>
      </c>
      <c r="O3155" s="116">
        <v>0</v>
      </c>
      <c r="P3155" s="120">
        <v>0</v>
      </c>
      <c r="Q3155" s="27" t="str">
        <f>IF(G3155="01 Jan 1900","Unregistered","Registered")</f>
        <v>Registered</v>
      </c>
      <c r="R3155" s="121">
        <f>I3155/H3155</f>
        <v>1</v>
      </c>
      <c r="T3155" s="117">
        <f t="shared" si="198"/>
        <v>0</v>
      </c>
      <c r="U3155" s="117">
        <f t="shared" si="199"/>
        <v>0</v>
      </c>
    </row>
    <row r="3156" spans="1:29" x14ac:dyDescent="0.3">
      <c r="A3156" s="114">
        <v>9806</v>
      </c>
      <c r="B3156" s="114" t="s">
        <v>314</v>
      </c>
      <c r="C3156" s="114" t="s">
        <v>315</v>
      </c>
      <c r="D3156" s="114" t="s">
        <v>9099</v>
      </c>
      <c r="E3156" s="114" t="s">
        <v>9100</v>
      </c>
      <c r="F3156" s="115">
        <v>45473</v>
      </c>
      <c r="G3156" s="114" t="s">
        <v>3963</v>
      </c>
      <c r="H3156" s="116">
        <v>5023500</v>
      </c>
      <c r="I3156" s="116">
        <v>5023500</v>
      </c>
      <c r="J3156" s="116">
        <v>5023500</v>
      </c>
      <c r="K3156" s="116">
        <v>0</v>
      </c>
      <c r="L3156" s="116">
        <v>0</v>
      </c>
      <c r="M3156" s="116">
        <v>0</v>
      </c>
      <c r="N3156" s="116">
        <v>0</v>
      </c>
      <c r="O3156" s="116">
        <v>0</v>
      </c>
      <c r="P3156" s="120">
        <v>0</v>
      </c>
      <c r="Q3156" s="27" t="str">
        <f>IF(G3156="01 Jan 1900","Unregistered","Registered")</f>
        <v>Registered</v>
      </c>
      <c r="R3156" s="121">
        <f>I3156/H3156</f>
        <v>1</v>
      </c>
      <c r="T3156" s="117">
        <f t="shared" si="198"/>
        <v>0</v>
      </c>
      <c r="U3156" s="117">
        <f t="shared" si="199"/>
        <v>0</v>
      </c>
    </row>
    <row r="3157" spans="1:29" x14ac:dyDescent="0.3">
      <c r="A3157" s="114">
        <v>9807</v>
      </c>
      <c r="B3157" s="114" t="s">
        <v>314</v>
      </c>
      <c r="C3157" s="114" t="s">
        <v>315</v>
      </c>
      <c r="D3157" s="114" t="s">
        <v>9101</v>
      </c>
      <c r="E3157" s="114" t="s">
        <v>9102</v>
      </c>
      <c r="F3157" s="115">
        <v>45471</v>
      </c>
      <c r="G3157" s="114" t="s">
        <v>6168</v>
      </c>
      <c r="H3157" s="116">
        <v>4495000</v>
      </c>
      <c r="I3157" s="116">
        <v>4495000</v>
      </c>
      <c r="J3157" s="116">
        <v>4495000</v>
      </c>
      <c r="K3157" s="116">
        <v>0</v>
      </c>
      <c r="L3157" s="116">
        <v>0</v>
      </c>
      <c r="M3157" s="116">
        <v>0</v>
      </c>
      <c r="N3157" s="116">
        <v>0</v>
      </c>
      <c r="O3157" s="116">
        <v>0</v>
      </c>
      <c r="P3157" s="120">
        <v>0</v>
      </c>
      <c r="Q3157" s="27" t="str">
        <f>IF(G3157="01 Jan 1900","Unregistered","Registered")</f>
        <v>Registered</v>
      </c>
      <c r="R3157" s="121">
        <f>I3157/H3157</f>
        <v>1</v>
      </c>
      <c r="T3157" s="117">
        <f t="shared" si="198"/>
        <v>0</v>
      </c>
      <c r="U3157" s="117">
        <f t="shared" si="199"/>
        <v>0</v>
      </c>
    </row>
    <row r="3158" spans="1:29" x14ac:dyDescent="0.3">
      <c r="A3158" s="114">
        <v>9808</v>
      </c>
      <c r="B3158" s="114" t="s">
        <v>314</v>
      </c>
      <c r="C3158" s="114" t="s">
        <v>315</v>
      </c>
      <c r="D3158" s="114" t="s">
        <v>9103</v>
      </c>
      <c r="E3158" s="114" t="s">
        <v>9104</v>
      </c>
      <c r="F3158" s="115">
        <v>45958</v>
      </c>
      <c r="G3158" s="114" t="s">
        <v>2778</v>
      </c>
      <c r="H3158" s="116">
        <v>5589120</v>
      </c>
      <c r="I3158" s="116">
        <v>5589120</v>
      </c>
      <c r="J3158" s="116">
        <v>5589120</v>
      </c>
      <c r="K3158" s="116">
        <v>0</v>
      </c>
      <c r="L3158" s="116">
        <v>0</v>
      </c>
      <c r="M3158" s="116">
        <v>0</v>
      </c>
      <c r="N3158" s="116">
        <v>0</v>
      </c>
      <c r="O3158" s="116">
        <v>0</v>
      </c>
      <c r="P3158" s="120">
        <v>0</v>
      </c>
      <c r="Q3158" s="27" t="str">
        <f>IF(G3158="01 Jan 1900","Unregistered","Registered")</f>
        <v>Registered</v>
      </c>
      <c r="R3158" s="121">
        <f>I3158/H3158</f>
        <v>1</v>
      </c>
      <c r="T3158" s="117">
        <f t="shared" si="198"/>
        <v>0</v>
      </c>
      <c r="U3158" s="117">
        <f t="shared" si="199"/>
        <v>0</v>
      </c>
    </row>
    <row r="3159" spans="1:29" x14ac:dyDescent="0.3">
      <c r="A3159" s="114">
        <v>9809</v>
      </c>
      <c r="B3159" s="114" t="s">
        <v>314</v>
      </c>
      <c r="C3159" s="114" t="s">
        <v>315</v>
      </c>
      <c r="D3159" s="114" t="s">
        <v>9105</v>
      </c>
      <c r="E3159" s="114" t="s">
        <v>9106</v>
      </c>
      <c r="F3159" s="115">
        <v>45709</v>
      </c>
      <c r="G3159" s="114" t="s">
        <v>4291</v>
      </c>
      <c r="H3159" s="116">
        <v>5452344</v>
      </c>
      <c r="I3159" s="116">
        <v>5452344</v>
      </c>
      <c r="J3159" s="116">
        <v>5452344</v>
      </c>
      <c r="K3159" s="116">
        <v>0</v>
      </c>
      <c r="L3159" s="116">
        <v>0</v>
      </c>
      <c r="M3159" s="116">
        <v>0</v>
      </c>
      <c r="N3159" s="116">
        <v>0</v>
      </c>
      <c r="O3159" s="116">
        <v>0</v>
      </c>
      <c r="P3159" s="120">
        <v>0</v>
      </c>
      <c r="Q3159" s="27" t="str">
        <f>IF(G3159="01 Jan 1900","Unregistered","Registered")</f>
        <v>Registered</v>
      </c>
      <c r="R3159" s="121">
        <f>I3159/H3159</f>
        <v>1</v>
      </c>
      <c r="T3159" s="117">
        <f t="shared" si="198"/>
        <v>0</v>
      </c>
      <c r="U3159" s="117">
        <f t="shared" si="199"/>
        <v>0</v>
      </c>
    </row>
    <row r="3160" spans="1:29" x14ac:dyDescent="0.3">
      <c r="A3160" s="114">
        <v>9810</v>
      </c>
      <c r="B3160" s="114" t="s">
        <v>314</v>
      </c>
      <c r="C3160" s="114" t="s">
        <v>315</v>
      </c>
      <c r="D3160" s="114" t="s">
        <v>9107</v>
      </c>
      <c r="E3160" s="114" t="s">
        <v>9108</v>
      </c>
      <c r="F3160" s="115">
        <v>45443</v>
      </c>
      <c r="G3160" s="114" t="s">
        <v>2610</v>
      </c>
      <c r="H3160" s="116">
        <v>4478265</v>
      </c>
      <c r="I3160" s="116">
        <v>4478265</v>
      </c>
      <c r="J3160" s="116">
        <v>4478265</v>
      </c>
      <c r="K3160" s="116">
        <v>0</v>
      </c>
      <c r="L3160" s="116">
        <v>0</v>
      </c>
      <c r="M3160" s="116">
        <v>0</v>
      </c>
      <c r="N3160" s="116">
        <v>0</v>
      </c>
      <c r="O3160" s="116">
        <v>0</v>
      </c>
      <c r="P3160" s="120">
        <v>0</v>
      </c>
      <c r="Q3160" s="27" t="str">
        <f>IF(G3160="01 Jan 1900","Unregistered","Registered")</f>
        <v>Registered</v>
      </c>
      <c r="R3160" s="121">
        <f>I3160/H3160</f>
        <v>1</v>
      </c>
      <c r="T3160" s="117">
        <f t="shared" si="198"/>
        <v>0</v>
      </c>
      <c r="U3160" s="117">
        <f t="shared" si="199"/>
        <v>0</v>
      </c>
    </row>
    <row r="3161" spans="1:29" x14ac:dyDescent="0.3">
      <c r="A3161" s="114">
        <v>9811</v>
      </c>
      <c r="B3161" s="114" t="s">
        <v>314</v>
      </c>
      <c r="C3161" s="114" t="s">
        <v>315</v>
      </c>
      <c r="D3161" s="114" t="s">
        <v>9109</v>
      </c>
      <c r="E3161" s="114" t="s">
        <v>9110</v>
      </c>
      <c r="F3161" s="115">
        <v>45874</v>
      </c>
      <c r="G3161" s="114" t="s">
        <v>3911</v>
      </c>
      <c r="H3161" s="116">
        <v>5315568</v>
      </c>
      <c r="I3161" s="116">
        <v>5315568</v>
      </c>
      <c r="J3161" s="116">
        <v>5315568</v>
      </c>
      <c r="K3161" s="116">
        <v>0</v>
      </c>
      <c r="L3161" s="116">
        <v>0</v>
      </c>
      <c r="M3161" s="116">
        <v>0</v>
      </c>
      <c r="N3161" s="116">
        <v>0</v>
      </c>
      <c r="O3161" s="116">
        <v>0</v>
      </c>
      <c r="P3161" s="120">
        <v>0</v>
      </c>
      <c r="Q3161" s="27" t="str">
        <f>IF(G3161="01 Jan 1900","Unregistered","Registered")</f>
        <v>Registered</v>
      </c>
      <c r="R3161" s="121">
        <f>I3161/H3161</f>
        <v>1</v>
      </c>
      <c r="T3161" s="117">
        <f t="shared" si="198"/>
        <v>0</v>
      </c>
      <c r="U3161" s="117">
        <f t="shared" si="199"/>
        <v>0</v>
      </c>
    </row>
    <row r="3162" spans="1:29" x14ac:dyDescent="0.3">
      <c r="A3162" s="114">
        <v>9812</v>
      </c>
      <c r="B3162" s="114" t="s">
        <v>314</v>
      </c>
      <c r="C3162" s="114" t="s">
        <v>315</v>
      </c>
      <c r="D3162" s="114" t="s">
        <v>9111</v>
      </c>
      <c r="E3162" s="114" t="s">
        <v>9112</v>
      </c>
      <c r="F3162" s="115">
        <v>45596</v>
      </c>
      <c r="G3162" s="114" t="s">
        <v>1380</v>
      </c>
      <c r="H3162" s="116">
        <v>4495000</v>
      </c>
      <c r="I3162" s="116">
        <v>4495000</v>
      </c>
      <c r="J3162" s="116">
        <v>4495000</v>
      </c>
      <c r="K3162" s="116">
        <v>0</v>
      </c>
      <c r="L3162" s="116">
        <v>0</v>
      </c>
      <c r="M3162" s="116">
        <v>0</v>
      </c>
      <c r="N3162" s="116">
        <v>0</v>
      </c>
      <c r="O3162" s="116">
        <v>0</v>
      </c>
      <c r="P3162" s="120">
        <v>0</v>
      </c>
      <c r="Q3162" s="27" t="str">
        <f>IF(G3162="01 Jan 1900","Unregistered","Registered")</f>
        <v>Registered</v>
      </c>
      <c r="R3162" s="121">
        <f>I3162/H3162</f>
        <v>1</v>
      </c>
      <c r="T3162" s="117">
        <f t="shared" si="198"/>
        <v>0</v>
      </c>
      <c r="U3162" s="117">
        <f t="shared" si="199"/>
        <v>0</v>
      </c>
    </row>
    <row r="3163" spans="1:29" x14ac:dyDescent="0.3">
      <c r="A3163" s="114">
        <v>9813</v>
      </c>
      <c r="B3163" s="114" t="s">
        <v>314</v>
      </c>
      <c r="C3163" s="114" t="s">
        <v>315</v>
      </c>
      <c r="D3163" s="114" t="s">
        <v>9113</v>
      </c>
      <c r="E3163" s="114" t="s">
        <v>9114</v>
      </c>
      <c r="F3163" s="115">
        <v>45475</v>
      </c>
      <c r="G3163" s="114" t="s">
        <v>2492</v>
      </c>
      <c r="H3163" s="116">
        <v>4495000</v>
      </c>
      <c r="I3163" s="116">
        <v>4495000</v>
      </c>
      <c r="J3163" s="116">
        <v>4495000</v>
      </c>
      <c r="K3163" s="116">
        <v>0</v>
      </c>
      <c r="L3163" s="116">
        <v>0</v>
      </c>
      <c r="M3163" s="116">
        <v>0</v>
      </c>
      <c r="N3163" s="116">
        <v>0</v>
      </c>
      <c r="O3163" s="116">
        <v>0</v>
      </c>
      <c r="P3163" s="120">
        <v>0</v>
      </c>
      <c r="Q3163" s="27" t="str">
        <f>IF(G3163="01 Jan 1900","Unregistered","Registered")</f>
        <v>Registered</v>
      </c>
      <c r="R3163" s="121">
        <f>I3163/H3163</f>
        <v>1</v>
      </c>
      <c r="T3163" s="117">
        <f t="shared" si="198"/>
        <v>0</v>
      </c>
      <c r="U3163" s="117">
        <f t="shared" si="199"/>
        <v>0</v>
      </c>
    </row>
    <row r="3164" spans="1:29" s="101" customFormat="1" x14ac:dyDescent="0.3">
      <c r="A3164" s="114">
        <v>9814</v>
      </c>
      <c r="B3164" s="114" t="s">
        <v>314</v>
      </c>
      <c r="C3164" s="114" t="s">
        <v>315</v>
      </c>
      <c r="D3164" s="114" t="s">
        <v>9115</v>
      </c>
      <c r="E3164" s="114" t="s">
        <v>9116</v>
      </c>
      <c r="F3164" s="115">
        <v>45554</v>
      </c>
      <c r="G3164" s="114" t="s">
        <v>5434</v>
      </c>
      <c r="H3164" s="116">
        <v>5215200</v>
      </c>
      <c r="I3164" s="116">
        <v>5215200</v>
      </c>
      <c r="J3164" s="116">
        <v>5215200</v>
      </c>
      <c r="K3164" s="116">
        <v>0</v>
      </c>
      <c r="L3164" s="116">
        <v>0</v>
      </c>
      <c r="M3164" s="116">
        <v>0</v>
      </c>
      <c r="N3164" s="116">
        <v>0</v>
      </c>
      <c r="O3164" s="116">
        <v>0</v>
      </c>
      <c r="P3164" s="120">
        <v>0</v>
      </c>
      <c r="Q3164" s="27" t="str">
        <f>IF(G3164="01 Jan 1900","Unregistered","Registered")</f>
        <v>Registered</v>
      </c>
      <c r="R3164" s="121">
        <f>I3164/H3164</f>
        <v>1</v>
      </c>
      <c r="S3164" s="118"/>
      <c r="T3164" s="117">
        <f t="shared" si="198"/>
        <v>0</v>
      </c>
      <c r="U3164" s="117">
        <f t="shared" si="199"/>
        <v>0</v>
      </c>
      <c r="V3164" s="118"/>
      <c r="W3164" s="118"/>
      <c r="X3164" s="118"/>
      <c r="Y3164" s="118"/>
      <c r="Z3164" s="118"/>
      <c r="AA3164" s="118"/>
      <c r="AB3164" s="118"/>
      <c r="AC3164" s="118"/>
    </row>
    <row r="3165" spans="1:29" s="101" customFormat="1" x14ac:dyDescent="0.3">
      <c r="A3165" s="114">
        <v>9815</v>
      </c>
      <c r="B3165" s="114" t="s">
        <v>314</v>
      </c>
      <c r="C3165" s="114" t="s">
        <v>315</v>
      </c>
      <c r="D3165" s="114" t="s">
        <v>9117</v>
      </c>
      <c r="E3165" s="114" t="s">
        <v>9118</v>
      </c>
      <c r="F3165" s="115">
        <v>45475</v>
      </c>
      <c r="G3165" s="114" t="s">
        <v>2476</v>
      </c>
      <c r="H3165" s="116">
        <v>4496880</v>
      </c>
      <c r="I3165" s="116">
        <v>4496880</v>
      </c>
      <c r="J3165" s="116">
        <v>4496880</v>
      </c>
      <c r="K3165" s="116">
        <v>0</v>
      </c>
      <c r="L3165" s="116">
        <v>0</v>
      </c>
      <c r="M3165" s="116">
        <v>0</v>
      </c>
      <c r="N3165" s="116">
        <v>0</v>
      </c>
      <c r="O3165" s="116">
        <v>0</v>
      </c>
      <c r="P3165" s="120">
        <v>0</v>
      </c>
      <c r="Q3165" s="27" t="str">
        <f>IF(G3165="01 Jan 1900","Unregistered","Registered")</f>
        <v>Registered</v>
      </c>
      <c r="R3165" s="121">
        <f>I3165/H3165</f>
        <v>1</v>
      </c>
      <c r="S3165" s="118"/>
      <c r="T3165" s="117">
        <f t="shared" si="198"/>
        <v>0</v>
      </c>
      <c r="U3165" s="117">
        <f t="shared" si="199"/>
        <v>0</v>
      </c>
      <c r="V3165" s="118"/>
      <c r="W3165" s="118"/>
      <c r="X3165" s="118"/>
      <c r="Y3165" s="118"/>
      <c r="Z3165" s="118"/>
      <c r="AA3165" s="118"/>
      <c r="AB3165" s="118"/>
      <c r="AC3165" s="118"/>
    </row>
    <row r="3166" spans="1:29" x14ac:dyDescent="0.3">
      <c r="A3166" s="114">
        <v>9816</v>
      </c>
      <c r="B3166" s="114" t="s">
        <v>314</v>
      </c>
      <c r="C3166" s="114" t="s">
        <v>315</v>
      </c>
      <c r="D3166" s="114" t="s">
        <v>9119</v>
      </c>
      <c r="E3166" s="114" t="s">
        <v>9120</v>
      </c>
      <c r="F3166" s="115">
        <v>45731</v>
      </c>
      <c r="G3166" s="114" t="s">
        <v>1858</v>
      </c>
      <c r="H3166" s="116">
        <v>5003100</v>
      </c>
      <c r="I3166" s="116">
        <v>5003100</v>
      </c>
      <c r="J3166" s="116">
        <v>5003100</v>
      </c>
      <c r="K3166" s="116">
        <v>0</v>
      </c>
      <c r="L3166" s="116">
        <v>0</v>
      </c>
      <c r="M3166" s="116">
        <v>0</v>
      </c>
      <c r="N3166" s="116">
        <v>0</v>
      </c>
      <c r="O3166" s="116">
        <v>0</v>
      </c>
      <c r="P3166" s="120">
        <v>0</v>
      </c>
      <c r="Q3166" s="27" t="str">
        <f>IF(G3166="01 Jan 1900","Unregistered","Registered")</f>
        <v>Registered</v>
      </c>
      <c r="R3166" s="121">
        <f>I3166/H3166</f>
        <v>1</v>
      </c>
      <c r="T3166" s="117">
        <f t="shared" si="198"/>
        <v>0</v>
      </c>
      <c r="U3166" s="117">
        <f t="shared" si="199"/>
        <v>0</v>
      </c>
    </row>
    <row r="3167" spans="1:29" s="101" customFormat="1" x14ac:dyDescent="0.3">
      <c r="A3167" s="114">
        <v>9817</v>
      </c>
      <c r="B3167" s="114" t="s">
        <v>314</v>
      </c>
      <c r="C3167" s="114" t="s">
        <v>315</v>
      </c>
      <c r="D3167" s="114" t="s">
        <v>9121</v>
      </c>
      <c r="E3167" s="114" t="s">
        <v>9122</v>
      </c>
      <c r="F3167" s="115">
        <v>45473</v>
      </c>
      <c r="G3167" s="114" t="s">
        <v>3928</v>
      </c>
      <c r="H3167" s="116">
        <v>4478265</v>
      </c>
      <c r="I3167" s="116">
        <v>4478265</v>
      </c>
      <c r="J3167" s="116">
        <v>4478265</v>
      </c>
      <c r="K3167" s="116">
        <v>0</v>
      </c>
      <c r="L3167" s="116">
        <v>0</v>
      </c>
      <c r="M3167" s="116">
        <v>0</v>
      </c>
      <c r="N3167" s="116">
        <v>0</v>
      </c>
      <c r="O3167" s="116">
        <v>0</v>
      </c>
      <c r="P3167" s="120">
        <v>0</v>
      </c>
      <c r="Q3167" s="27" t="str">
        <f>IF(G3167="01 Jan 1900","Unregistered","Registered")</f>
        <v>Registered</v>
      </c>
      <c r="R3167" s="121">
        <f>I3167/H3167</f>
        <v>1</v>
      </c>
      <c r="S3167" s="118"/>
      <c r="T3167" s="117">
        <f t="shared" si="198"/>
        <v>0</v>
      </c>
      <c r="U3167" s="117">
        <f t="shared" si="199"/>
        <v>0</v>
      </c>
      <c r="V3167" s="118"/>
      <c r="W3167" s="118"/>
      <c r="X3167" s="118"/>
      <c r="Y3167" s="118"/>
      <c r="Z3167" s="118"/>
      <c r="AA3167" s="118"/>
      <c r="AB3167" s="118"/>
      <c r="AC3167" s="118"/>
    </row>
    <row r="3168" spans="1:29" x14ac:dyDescent="0.3">
      <c r="A3168" s="114">
        <v>9818</v>
      </c>
      <c r="B3168" s="114" t="s">
        <v>314</v>
      </c>
      <c r="C3168" s="114" t="s">
        <v>315</v>
      </c>
      <c r="D3168" s="114" t="s">
        <v>9123</v>
      </c>
      <c r="E3168" s="114" t="s">
        <v>9124</v>
      </c>
      <c r="F3168" s="115">
        <v>45523</v>
      </c>
      <c r="G3168" s="114" t="s">
        <v>2050</v>
      </c>
      <c r="H3168" s="116">
        <v>5208129</v>
      </c>
      <c r="I3168" s="116">
        <v>5208129</v>
      </c>
      <c r="J3168" s="116">
        <v>5208129</v>
      </c>
      <c r="K3168" s="116">
        <v>0</v>
      </c>
      <c r="L3168" s="116">
        <v>0</v>
      </c>
      <c r="M3168" s="116">
        <v>0</v>
      </c>
      <c r="N3168" s="116">
        <v>0</v>
      </c>
      <c r="O3168" s="116">
        <v>0</v>
      </c>
      <c r="P3168" s="120">
        <v>0</v>
      </c>
      <c r="Q3168" s="27" t="str">
        <f>IF(G3168="01 Jan 1900","Unregistered","Registered")</f>
        <v>Registered</v>
      </c>
      <c r="R3168" s="121">
        <f>I3168/H3168</f>
        <v>1</v>
      </c>
      <c r="T3168" s="117">
        <f t="shared" si="198"/>
        <v>0</v>
      </c>
      <c r="U3168" s="117">
        <f t="shared" si="199"/>
        <v>0</v>
      </c>
    </row>
    <row r="3169" spans="1:29" x14ac:dyDescent="0.3">
      <c r="A3169" s="114">
        <v>9819</v>
      </c>
      <c r="B3169" s="114" t="s">
        <v>314</v>
      </c>
      <c r="C3169" s="114" t="s">
        <v>315</v>
      </c>
      <c r="D3169" s="114" t="s">
        <v>9125</v>
      </c>
      <c r="E3169" s="114" t="s">
        <v>9126</v>
      </c>
      <c r="F3169" s="115">
        <v>45813</v>
      </c>
      <c r="G3169" s="114" t="s">
        <v>4212</v>
      </c>
      <c r="H3169" s="116">
        <v>5405310</v>
      </c>
      <c r="I3169" s="116">
        <v>5405310</v>
      </c>
      <c r="J3169" s="116">
        <v>5405310</v>
      </c>
      <c r="K3169" s="116">
        <v>0</v>
      </c>
      <c r="L3169" s="116">
        <v>0</v>
      </c>
      <c r="M3169" s="116">
        <v>0</v>
      </c>
      <c r="N3169" s="116">
        <v>0</v>
      </c>
      <c r="O3169" s="116">
        <v>0</v>
      </c>
      <c r="P3169" s="120">
        <v>0</v>
      </c>
      <c r="Q3169" s="27" t="str">
        <f>IF(G3169="01 Jan 1900","Unregistered","Registered")</f>
        <v>Registered</v>
      </c>
      <c r="R3169" s="121">
        <f>I3169/H3169</f>
        <v>1</v>
      </c>
      <c r="T3169" s="117">
        <f t="shared" si="198"/>
        <v>0</v>
      </c>
      <c r="U3169" s="117">
        <f t="shared" si="199"/>
        <v>0</v>
      </c>
    </row>
    <row r="3170" spans="1:29" x14ac:dyDescent="0.3">
      <c r="A3170" s="114">
        <v>9820</v>
      </c>
      <c r="B3170" s="114" t="s">
        <v>314</v>
      </c>
      <c r="C3170" s="114" t="s">
        <v>315</v>
      </c>
      <c r="D3170" s="114" t="s">
        <v>9127</v>
      </c>
      <c r="E3170" s="114" t="s">
        <v>319</v>
      </c>
      <c r="F3170" s="115">
        <v>45544</v>
      </c>
      <c r="G3170" s="114" t="s">
        <v>2580</v>
      </c>
      <c r="H3170" s="116">
        <v>4466376</v>
      </c>
      <c r="I3170" s="116">
        <v>4466376</v>
      </c>
      <c r="J3170" s="116">
        <v>4466376</v>
      </c>
      <c r="K3170" s="116">
        <v>0</v>
      </c>
      <c r="L3170" s="116">
        <v>0</v>
      </c>
      <c r="M3170" s="116">
        <v>0</v>
      </c>
      <c r="N3170" s="116">
        <v>0</v>
      </c>
      <c r="O3170" s="116">
        <v>0</v>
      </c>
      <c r="P3170" s="120">
        <v>0</v>
      </c>
      <c r="Q3170" s="27" t="str">
        <f>IF(G3170="01 Jan 1900","Unregistered","Registered")</f>
        <v>Registered</v>
      </c>
      <c r="R3170" s="121">
        <f>I3170/H3170</f>
        <v>1</v>
      </c>
      <c r="T3170" s="117">
        <f t="shared" si="198"/>
        <v>0</v>
      </c>
      <c r="U3170" s="117">
        <f t="shared" si="199"/>
        <v>0</v>
      </c>
    </row>
    <row r="3171" spans="1:29" x14ac:dyDescent="0.3">
      <c r="A3171" s="114">
        <v>9821</v>
      </c>
      <c r="B3171" s="114" t="s">
        <v>314</v>
      </c>
      <c r="C3171" s="114" t="s">
        <v>315</v>
      </c>
      <c r="D3171" s="114" t="s">
        <v>9128</v>
      </c>
      <c r="E3171" s="114" t="s">
        <v>9129</v>
      </c>
      <c r="F3171" s="115">
        <v>45813</v>
      </c>
      <c r="G3171" s="114" t="s">
        <v>2876</v>
      </c>
      <c r="H3171" s="116">
        <v>5150250</v>
      </c>
      <c r="I3171" s="116">
        <v>5150250</v>
      </c>
      <c r="J3171" s="116">
        <v>5150250</v>
      </c>
      <c r="K3171" s="116">
        <v>0</v>
      </c>
      <c r="L3171" s="116">
        <v>0</v>
      </c>
      <c r="M3171" s="116">
        <v>0</v>
      </c>
      <c r="N3171" s="116">
        <v>0</v>
      </c>
      <c r="O3171" s="116">
        <v>0</v>
      </c>
      <c r="P3171" s="120">
        <v>0</v>
      </c>
      <c r="Q3171" s="27" t="str">
        <f>IF(G3171="01 Jan 1900","Unregistered","Registered")</f>
        <v>Registered</v>
      </c>
      <c r="R3171" s="121">
        <f>I3171/H3171</f>
        <v>1</v>
      </c>
      <c r="T3171" s="117">
        <f t="shared" si="198"/>
        <v>0</v>
      </c>
      <c r="U3171" s="117">
        <f t="shared" si="199"/>
        <v>0</v>
      </c>
    </row>
    <row r="3172" spans="1:29" x14ac:dyDescent="0.3">
      <c r="A3172" s="114">
        <v>9822</v>
      </c>
      <c r="B3172" s="114" t="s">
        <v>314</v>
      </c>
      <c r="C3172" s="114" t="s">
        <v>315</v>
      </c>
      <c r="D3172" s="114" t="s">
        <v>9130</v>
      </c>
      <c r="E3172" s="114" t="s">
        <v>9131</v>
      </c>
      <c r="F3172" s="115">
        <v>45588</v>
      </c>
      <c r="G3172" s="114" t="s">
        <v>2002</v>
      </c>
      <c r="H3172" s="116">
        <v>4469328</v>
      </c>
      <c r="I3172" s="116">
        <v>4469328</v>
      </c>
      <c r="J3172" s="116">
        <v>4469328</v>
      </c>
      <c r="K3172" s="116">
        <v>0</v>
      </c>
      <c r="L3172" s="116">
        <v>0</v>
      </c>
      <c r="M3172" s="116">
        <v>0</v>
      </c>
      <c r="N3172" s="116">
        <v>0</v>
      </c>
      <c r="O3172" s="116">
        <v>0</v>
      </c>
      <c r="P3172" s="120">
        <v>0</v>
      </c>
      <c r="Q3172" s="27" t="str">
        <f>IF(G3172="01 Jan 1900","Unregistered","Registered")</f>
        <v>Registered</v>
      </c>
      <c r="R3172" s="121">
        <f>I3172/H3172</f>
        <v>1</v>
      </c>
      <c r="T3172" s="117">
        <f t="shared" si="198"/>
        <v>0</v>
      </c>
      <c r="U3172" s="117">
        <f t="shared" si="199"/>
        <v>0</v>
      </c>
    </row>
    <row r="3173" spans="1:29" x14ac:dyDescent="0.3">
      <c r="A3173" s="114">
        <v>9823</v>
      </c>
      <c r="B3173" s="114" t="s">
        <v>314</v>
      </c>
      <c r="C3173" s="114" t="s">
        <v>315</v>
      </c>
      <c r="D3173" s="114" t="s">
        <v>9132</v>
      </c>
      <c r="E3173" s="114" t="s">
        <v>9133</v>
      </c>
      <c r="F3173" s="115">
        <v>45565</v>
      </c>
      <c r="G3173" s="114" t="s">
        <v>3928</v>
      </c>
      <c r="H3173" s="116">
        <v>4495000</v>
      </c>
      <c r="I3173" s="116">
        <v>4495000</v>
      </c>
      <c r="J3173" s="116">
        <v>4495000</v>
      </c>
      <c r="K3173" s="116">
        <v>0</v>
      </c>
      <c r="L3173" s="116">
        <v>0</v>
      </c>
      <c r="M3173" s="116">
        <v>0</v>
      </c>
      <c r="N3173" s="116">
        <v>0</v>
      </c>
      <c r="O3173" s="116">
        <v>0</v>
      </c>
      <c r="P3173" s="120">
        <v>0</v>
      </c>
      <c r="Q3173" s="27" t="str">
        <f>IF(G3173="01 Jan 1900","Unregistered","Registered")</f>
        <v>Registered</v>
      </c>
      <c r="R3173" s="121">
        <f>I3173/H3173</f>
        <v>1</v>
      </c>
      <c r="T3173" s="117">
        <f t="shared" si="198"/>
        <v>0</v>
      </c>
      <c r="U3173" s="117">
        <f t="shared" si="199"/>
        <v>0</v>
      </c>
    </row>
    <row r="3174" spans="1:29" x14ac:dyDescent="0.3">
      <c r="A3174" s="114">
        <v>9824</v>
      </c>
      <c r="B3174" s="114" t="s">
        <v>314</v>
      </c>
      <c r="C3174" s="114" t="s">
        <v>315</v>
      </c>
      <c r="D3174" s="114" t="s">
        <v>9134</v>
      </c>
      <c r="E3174" s="114" t="s">
        <v>9135</v>
      </c>
      <c r="F3174" s="115">
        <v>45535</v>
      </c>
      <c r="G3174" s="114" t="s">
        <v>5430</v>
      </c>
      <c r="H3174" s="116">
        <v>5126640</v>
      </c>
      <c r="I3174" s="116">
        <v>5126640</v>
      </c>
      <c r="J3174" s="116">
        <v>5126640</v>
      </c>
      <c r="K3174" s="116">
        <v>0</v>
      </c>
      <c r="L3174" s="116">
        <v>0</v>
      </c>
      <c r="M3174" s="116">
        <v>0</v>
      </c>
      <c r="N3174" s="116">
        <v>0</v>
      </c>
      <c r="O3174" s="116">
        <v>0</v>
      </c>
      <c r="P3174" s="120">
        <v>0</v>
      </c>
      <c r="Q3174" s="27" t="str">
        <f>IF(G3174="01 Jan 1900","Unregistered","Registered")</f>
        <v>Registered</v>
      </c>
      <c r="R3174" s="121">
        <f>I3174/H3174</f>
        <v>1</v>
      </c>
      <c r="T3174" s="117">
        <f t="shared" si="198"/>
        <v>0</v>
      </c>
      <c r="U3174" s="117">
        <f t="shared" si="199"/>
        <v>0</v>
      </c>
    </row>
    <row r="3175" spans="1:29" x14ac:dyDescent="0.3">
      <c r="A3175" s="114">
        <v>9825</v>
      </c>
      <c r="B3175" s="114" t="s">
        <v>314</v>
      </c>
      <c r="C3175" s="114" t="s">
        <v>315</v>
      </c>
      <c r="D3175" s="114" t="s">
        <v>9136</v>
      </c>
      <c r="E3175" s="114" t="s">
        <v>9137</v>
      </c>
      <c r="F3175" s="115">
        <v>45544</v>
      </c>
      <c r="G3175" s="114" t="s">
        <v>3951</v>
      </c>
      <c r="H3175" s="116">
        <v>4495000</v>
      </c>
      <c r="I3175" s="116">
        <v>4495000</v>
      </c>
      <c r="J3175" s="116">
        <v>4495000</v>
      </c>
      <c r="K3175" s="116">
        <v>0</v>
      </c>
      <c r="L3175" s="116">
        <v>0</v>
      </c>
      <c r="M3175" s="116">
        <v>0</v>
      </c>
      <c r="N3175" s="116">
        <v>0</v>
      </c>
      <c r="O3175" s="116">
        <v>0</v>
      </c>
      <c r="P3175" s="120">
        <v>0</v>
      </c>
      <c r="Q3175" s="27" t="str">
        <f>IF(G3175="01 Jan 1900","Unregistered","Registered")</f>
        <v>Registered</v>
      </c>
      <c r="R3175" s="121">
        <f>I3175/H3175</f>
        <v>1</v>
      </c>
      <c r="T3175" s="117">
        <f t="shared" si="198"/>
        <v>0</v>
      </c>
      <c r="U3175" s="117">
        <f t="shared" si="199"/>
        <v>0</v>
      </c>
    </row>
    <row r="3176" spans="1:29" x14ac:dyDescent="0.3">
      <c r="A3176" s="114">
        <v>9826</v>
      </c>
      <c r="B3176" s="114" t="s">
        <v>314</v>
      </c>
      <c r="C3176" s="114" t="s">
        <v>315</v>
      </c>
      <c r="D3176" s="114" t="s">
        <v>9138</v>
      </c>
      <c r="E3176" s="114" t="s">
        <v>9139</v>
      </c>
      <c r="F3176" s="115">
        <v>45523</v>
      </c>
      <c r="G3176" s="114" t="s">
        <v>2147</v>
      </c>
      <c r="H3176" s="116">
        <v>4495923</v>
      </c>
      <c r="I3176" s="116">
        <v>4495923</v>
      </c>
      <c r="J3176" s="116">
        <v>4495923</v>
      </c>
      <c r="K3176" s="116">
        <v>0</v>
      </c>
      <c r="L3176" s="116">
        <v>0</v>
      </c>
      <c r="M3176" s="116">
        <v>0</v>
      </c>
      <c r="N3176" s="116">
        <v>0</v>
      </c>
      <c r="O3176" s="116">
        <v>0</v>
      </c>
      <c r="P3176" s="120">
        <v>0</v>
      </c>
      <c r="Q3176" s="27" t="str">
        <f>IF(G3176="01 Jan 1900","Unregistered","Registered")</f>
        <v>Registered</v>
      </c>
      <c r="R3176" s="121">
        <f>I3176/H3176</f>
        <v>1</v>
      </c>
      <c r="T3176" s="117">
        <f t="shared" si="198"/>
        <v>0</v>
      </c>
      <c r="U3176" s="117">
        <f t="shared" si="199"/>
        <v>0</v>
      </c>
    </row>
    <row r="3177" spans="1:29" x14ac:dyDescent="0.3">
      <c r="A3177" s="114">
        <v>9827</v>
      </c>
      <c r="B3177" s="114" t="s">
        <v>314</v>
      </c>
      <c r="C3177" s="114" t="s">
        <v>315</v>
      </c>
      <c r="D3177" s="114" t="s">
        <v>9140</v>
      </c>
      <c r="E3177" s="114" t="s">
        <v>9141</v>
      </c>
      <c r="F3177" s="115">
        <v>45588</v>
      </c>
      <c r="G3177" s="114" t="s">
        <v>3304</v>
      </c>
      <c r="H3177" s="116">
        <v>4469328</v>
      </c>
      <c r="I3177" s="116">
        <v>4469328</v>
      </c>
      <c r="J3177" s="116">
        <v>4469328</v>
      </c>
      <c r="K3177" s="116">
        <v>0</v>
      </c>
      <c r="L3177" s="116">
        <v>0</v>
      </c>
      <c r="M3177" s="116">
        <v>0</v>
      </c>
      <c r="N3177" s="116">
        <v>0</v>
      </c>
      <c r="O3177" s="116">
        <v>0</v>
      </c>
      <c r="P3177" s="120">
        <v>0</v>
      </c>
      <c r="Q3177" s="27" t="str">
        <f>IF(G3177="01 Jan 1900","Unregistered","Registered")</f>
        <v>Registered</v>
      </c>
      <c r="R3177" s="121">
        <f>I3177/H3177</f>
        <v>1</v>
      </c>
      <c r="T3177" s="117">
        <f t="shared" si="198"/>
        <v>0</v>
      </c>
      <c r="U3177" s="117">
        <f t="shared" si="199"/>
        <v>0</v>
      </c>
    </row>
    <row r="3178" spans="1:29" x14ac:dyDescent="0.3">
      <c r="A3178" s="114">
        <v>9828</v>
      </c>
      <c r="B3178" s="114" t="s">
        <v>314</v>
      </c>
      <c r="C3178" s="114" t="s">
        <v>315</v>
      </c>
      <c r="D3178" s="114" t="s">
        <v>9142</v>
      </c>
      <c r="E3178" s="114" t="s">
        <v>9143</v>
      </c>
      <c r="F3178" s="115">
        <v>45471</v>
      </c>
      <c r="G3178" s="114" t="s">
        <v>3344</v>
      </c>
      <c r="H3178" s="116">
        <v>5052150</v>
      </c>
      <c r="I3178" s="116">
        <v>5052150</v>
      </c>
      <c r="J3178" s="116">
        <v>5052150</v>
      </c>
      <c r="K3178" s="116">
        <v>0</v>
      </c>
      <c r="L3178" s="116">
        <v>0</v>
      </c>
      <c r="M3178" s="116">
        <v>0</v>
      </c>
      <c r="N3178" s="116">
        <v>0</v>
      </c>
      <c r="O3178" s="116">
        <v>0</v>
      </c>
      <c r="P3178" s="120">
        <v>0</v>
      </c>
      <c r="Q3178" s="27" t="str">
        <f>IF(G3178="01 Jan 1900","Unregistered","Registered")</f>
        <v>Registered</v>
      </c>
      <c r="R3178" s="121">
        <f>I3178/H3178</f>
        <v>1</v>
      </c>
      <c r="T3178" s="117">
        <f t="shared" si="198"/>
        <v>0</v>
      </c>
      <c r="U3178" s="117">
        <f t="shared" si="199"/>
        <v>0</v>
      </c>
    </row>
    <row r="3179" spans="1:29" x14ac:dyDescent="0.3">
      <c r="A3179" s="114">
        <v>9829</v>
      </c>
      <c r="B3179" s="114" t="s">
        <v>314</v>
      </c>
      <c r="C3179" s="114" t="s">
        <v>315</v>
      </c>
      <c r="D3179" s="114" t="s">
        <v>9144</v>
      </c>
      <c r="E3179" s="114" t="s">
        <v>9145</v>
      </c>
      <c r="F3179" s="115">
        <v>45547</v>
      </c>
      <c r="G3179" s="114" t="s">
        <v>3963</v>
      </c>
      <c r="H3179" s="116">
        <v>4948164</v>
      </c>
      <c r="I3179" s="116">
        <v>4948164</v>
      </c>
      <c r="J3179" s="116">
        <v>4948164</v>
      </c>
      <c r="K3179" s="116">
        <v>0</v>
      </c>
      <c r="L3179" s="116">
        <v>0</v>
      </c>
      <c r="M3179" s="116">
        <v>0</v>
      </c>
      <c r="N3179" s="116">
        <v>0</v>
      </c>
      <c r="O3179" s="116">
        <v>0</v>
      </c>
      <c r="P3179" s="120">
        <v>0</v>
      </c>
      <c r="Q3179" s="27" t="str">
        <f>IF(G3179="01 Jan 1900","Unregistered","Registered")</f>
        <v>Registered</v>
      </c>
      <c r="R3179" s="121">
        <f>I3179/H3179</f>
        <v>1</v>
      </c>
      <c r="T3179" s="117">
        <f t="shared" si="198"/>
        <v>0</v>
      </c>
      <c r="U3179" s="117">
        <f t="shared" si="199"/>
        <v>0</v>
      </c>
    </row>
    <row r="3180" spans="1:29" x14ac:dyDescent="0.3">
      <c r="A3180" s="114">
        <v>9830</v>
      </c>
      <c r="B3180" s="114" t="s">
        <v>314</v>
      </c>
      <c r="C3180" s="114" t="s">
        <v>315</v>
      </c>
      <c r="D3180" s="114" t="s">
        <v>9146</v>
      </c>
      <c r="E3180" s="114" t="s">
        <v>9147</v>
      </c>
      <c r="F3180" s="115">
        <v>45626</v>
      </c>
      <c r="G3180" s="114" t="s">
        <v>2473</v>
      </c>
      <c r="H3180" s="116">
        <v>5228976</v>
      </c>
      <c r="I3180" s="116">
        <v>5228976</v>
      </c>
      <c r="J3180" s="116">
        <v>5228976</v>
      </c>
      <c r="K3180" s="116">
        <v>0</v>
      </c>
      <c r="L3180" s="116">
        <v>0</v>
      </c>
      <c r="M3180" s="116">
        <v>0</v>
      </c>
      <c r="N3180" s="116">
        <v>0</v>
      </c>
      <c r="O3180" s="116">
        <v>0</v>
      </c>
      <c r="P3180" s="120">
        <v>0</v>
      </c>
      <c r="Q3180" s="27" t="str">
        <f>IF(G3180="01 Jan 1900","Unregistered","Registered")</f>
        <v>Registered</v>
      </c>
      <c r="R3180" s="121">
        <f>I3180/H3180</f>
        <v>1</v>
      </c>
      <c r="T3180" s="117">
        <f t="shared" si="198"/>
        <v>0</v>
      </c>
      <c r="U3180" s="117">
        <f t="shared" si="199"/>
        <v>0</v>
      </c>
    </row>
    <row r="3181" spans="1:29" x14ac:dyDescent="0.3">
      <c r="A3181" s="114">
        <v>9831</v>
      </c>
      <c r="B3181" s="114" t="s">
        <v>314</v>
      </c>
      <c r="C3181" s="114" t="s">
        <v>315</v>
      </c>
      <c r="D3181" s="114" t="s">
        <v>9148</v>
      </c>
      <c r="E3181" s="114" t="s">
        <v>9149</v>
      </c>
      <c r="F3181" s="115">
        <v>45471</v>
      </c>
      <c r="G3181" s="114" t="s">
        <v>3344</v>
      </c>
      <c r="H3181" s="116">
        <v>5052150</v>
      </c>
      <c r="I3181" s="116">
        <v>5052150</v>
      </c>
      <c r="J3181" s="116">
        <v>5052150</v>
      </c>
      <c r="K3181" s="116">
        <v>0</v>
      </c>
      <c r="L3181" s="116">
        <v>0</v>
      </c>
      <c r="M3181" s="116">
        <v>0</v>
      </c>
      <c r="N3181" s="116">
        <v>0</v>
      </c>
      <c r="O3181" s="116">
        <v>0</v>
      </c>
      <c r="P3181" s="120">
        <v>0</v>
      </c>
      <c r="Q3181" s="27" t="str">
        <f>IF(G3181="01 Jan 1900","Unregistered","Registered")</f>
        <v>Registered</v>
      </c>
      <c r="R3181" s="121">
        <f>I3181/H3181</f>
        <v>1</v>
      </c>
      <c r="T3181" s="117">
        <f t="shared" si="198"/>
        <v>0</v>
      </c>
      <c r="U3181" s="117">
        <f t="shared" si="199"/>
        <v>0</v>
      </c>
    </row>
    <row r="3182" spans="1:29" x14ac:dyDescent="0.3">
      <c r="A3182" s="114">
        <v>9832</v>
      </c>
      <c r="B3182" s="114" t="s">
        <v>314</v>
      </c>
      <c r="C3182" s="114" t="s">
        <v>315</v>
      </c>
      <c r="D3182" s="114" t="s">
        <v>9150</v>
      </c>
      <c r="E3182" s="114" t="s">
        <v>9151</v>
      </c>
      <c r="F3182" s="115">
        <v>45849</v>
      </c>
      <c r="G3182" s="114" t="s">
        <v>3362</v>
      </c>
      <c r="H3182" s="116">
        <v>5331735</v>
      </c>
      <c r="I3182" s="116">
        <v>5331735</v>
      </c>
      <c r="J3182" s="116">
        <v>5331735</v>
      </c>
      <c r="K3182" s="116">
        <v>0</v>
      </c>
      <c r="L3182" s="116">
        <v>0</v>
      </c>
      <c r="M3182" s="116">
        <v>0</v>
      </c>
      <c r="N3182" s="116">
        <v>0</v>
      </c>
      <c r="O3182" s="116">
        <v>0</v>
      </c>
      <c r="P3182" s="120">
        <v>0</v>
      </c>
      <c r="Q3182" s="27" t="str">
        <f>IF(G3182="01 Jan 1900","Unregistered","Registered")</f>
        <v>Registered</v>
      </c>
      <c r="R3182" s="121">
        <f>I3182/H3182</f>
        <v>1</v>
      </c>
      <c r="T3182" s="117">
        <f t="shared" si="198"/>
        <v>0</v>
      </c>
      <c r="U3182" s="117">
        <f t="shared" si="199"/>
        <v>0</v>
      </c>
    </row>
    <row r="3183" spans="1:29" x14ac:dyDescent="0.3">
      <c r="A3183" s="99">
        <v>10161</v>
      </c>
      <c r="B3183" s="99" t="s">
        <v>130</v>
      </c>
      <c r="C3183" s="99" t="s">
        <v>132</v>
      </c>
      <c r="D3183" s="99" t="s">
        <v>9553</v>
      </c>
      <c r="E3183" s="99" t="s">
        <v>9554</v>
      </c>
      <c r="F3183" s="100">
        <v>46112</v>
      </c>
      <c r="G3183" s="99" t="s">
        <v>1898</v>
      </c>
      <c r="H3183" s="96">
        <v>8928000</v>
      </c>
      <c r="I3183" s="96">
        <v>0</v>
      </c>
      <c r="J3183" s="96">
        <v>90000</v>
      </c>
      <c r="K3183" s="96">
        <v>-90000</v>
      </c>
      <c r="L3183" s="96">
        <v>0</v>
      </c>
      <c r="M3183" s="96">
        <v>0</v>
      </c>
      <c r="N3183" s="96">
        <v>0</v>
      </c>
      <c r="O3183" s="96">
        <v>0</v>
      </c>
      <c r="P3183" s="122">
        <v>0</v>
      </c>
      <c r="Q3183" s="101" t="str">
        <f>IF(G3183="01 Jan 1900","Unregistered","Registered")</f>
        <v>Unregistered</v>
      </c>
      <c r="R3183" s="123"/>
      <c r="S3183" s="95"/>
      <c r="T3183" s="101"/>
      <c r="U3183" s="101"/>
      <c r="V3183" s="101"/>
      <c r="W3183" s="101"/>
      <c r="X3183" s="101"/>
      <c r="Y3183" s="101"/>
      <c r="Z3183" s="101"/>
      <c r="AA3183" s="101"/>
      <c r="AB3183" s="101"/>
      <c r="AC3183" s="101"/>
    </row>
    <row r="3184" spans="1:29" x14ac:dyDescent="0.3">
      <c r="A3184" s="114">
        <v>150</v>
      </c>
      <c r="B3184" s="114" t="s">
        <v>130</v>
      </c>
      <c r="C3184" s="114" t="s">
        <v>132</v>
      </c>
      <c r="D3184" s="114" t="s">
        <v>1740</v>
      </c>
      <c r="E3184" s="114" t="s">
        <v>1741</v>
      </c>
      <c r="F3184" s="115">
        <v>46098</v>
      </c>
      <c r="G3184" s="114" t="s">
        <v>1558</v>
      </c>
      <c r="H3184" s="116">
        <v>13621715</v>
      </c>
      <c r="I3184" s="116">
        <v>4086515</v>
      </c>
      <c r="J3184" s="116">
        <v>300000</v>
      </c>
      <c r="K3184" s="116">
        <v>3786515</v>
      </c>
      <c r="L3184" s="116">
        <v>3786515</v>
      </c>
      <c r="M3184" s="116">
        <v>0</v>
      </c>
      <c r="N3184" s="116">
        <v>0</v>
      </c>
      <c r="O3184" s="116">
        <v>0</v>
      </c>
      <c r="P3184" s="120">
        <v>0</v>
      </c>
      <c r="Q3184" s="27" t="str">
        <f>IF(G3184="01 Jan 1900","Unregistered","Registered")</f>
        <v>Registered</v>
      </c>
      <c r="R3184" s="121">
        <f>I3184/H3184</f>
        <v>0.30000003670609759</v>
      </c>
      <c r="T3184" s="117">
        <f t="shared" ref="T3184:T3247" si="200">L3184+M3184+N3184+O3184+P3184</f>
        <v>3786515</v>
      </c>
      <c r="U3184" s="117">
        <f t="shared" ref="U3184:U3247" si="201">K3184-T3184</f>
        <v>0</v>
      </c>
    </row>
    <row r="3185" spans="1:21" x14ac:dyDescent="0.3">
      <c r="A3185" s="114">
        <v>212</v>
      </c>
      <c r="B3185" s="114" t="s">
        <v>130</v>
      </c>
      <c r="C3185" s="114" t="s">
        <v>132</v>
      </c>
      <c r="D3185" s="114" t="s">
        <v>1899</v>
      </c>
      <c r="E3185" s="114" t="s">
        <v>1900</v>
      </c>
      <c r="F3185" s="115">
        <v>46091</v>
      </c>
      <c r="G3185" s="114" t="s">
        <v>1744</v>
      </c>
      <c r="H3185" s="116">
        <v>14095800</v>
      </c>
      <c r="I3185" s="116">
        <v>4228740</v>
      </c>
      <c r="J3185" s="116">
        <v>1409580</v>
      </c>
      <c r="K3185" s="116">
        <v>2819160</v>
      </c>
      <c r="L3185" s="116">
        <v>0</v>
      </c>
      <c r="M3185" s="116">
        <v>2819160</v>
      </c>
      <c r="N3185" s="116">
        <v>0</v>
      </c>
      <c r="O3185" s="116">
        <v>0</v>
      </c>
      <c r="P3185" s="120">
        <v>0</v>
      </c>
      <c r="Q3185" s="27" t="str">
        <f>IF(G3185="01 Jan 1900","Unregistered","Registered")</f>
        <v>Registered</v>
      </c>
      <c r="R3185" s="121">
        <f>I3185/H3185</f>
        <v>0.3</v>
      </c>
      <c r="T3185" s="117">
        <f t="shared" si="200"/>
        <v>2819160</v>
      </c>
      <c r="U3185" s="117">
        <f t="shared" si="201"/>
        <v>0</v>
      </c>
    </row>
    <row r="3186" spans="1:21" x14ac:dyDescent="0.3">
      <c r="A3186" s="114">
        <v>217</v>
      </c>
      <c r="B3186" s="114" t="s">
        <v>130</v>
      </c>
      <c r="C3186" s="114" t="s">
        <v>132</v>
      </c>
      <c r="D3186" s="114" t="s">
        <v>1912</v>
      </c>
      <c r="E3186" s="114" t="s">
        <v>1913</v>
      </c>
      <c r="F3186" s="115">
        <v>46071</v>
      </c>
      <c r="G3186" s="114" t="s">
        <v>1615</v>
      </c>
      <c r="H3186" s="116">
        <v>13666050</v>
      </c>
      <c r="I3186" s="116">
        <v>4099815</v>
      </c>
      <c r="J3186" s="116">
        <v>1366605</v>
      </c>
      <c r="K3186" s="116">
        <v>2733210</v>
      </c>
      <c r="L3186" s="116">
        <v>0</v>
      </c>
      <c r="M3186" s="116">
        <v>2733210</v>
      </c>
      <c r="N3186" s="116">
        <v>0</v>
      </c>
      <c r="O3186" s="116">
        <v>0</v>
      </c>
      <c r="P3186" s="120">
        <v>0</v>
      </c>
      <c r="Q3186" s="27" t="str">
        <f>IF(G3186="01 Jan 1900","Unregistered","Registered")</f>
        <v>Registered</v>
      </c>
      <c r="R3186" s="121">
        <f>I3186/H3186</f>
        <v>0.3</v>
      </c>
      <c r="T3186" s="117">
        <f t="shared" si="200"/>
        <v>2733210</v>
      </c>
      <c r="U3186" s="117">
        <f t="shared" si="201"/>
        <v>0</v>
      </c>
    </row>
    <row r="3187" spans="1:21" x14ac:dyDescent="0.3">
      <c r="A3187" s="114">
        <v>218</v>
      </c>
      <c r="B3187" s="114" t="s">
        <v>130</v>
      </c>
      <c r="C3187" s="114" t="s">
        <v>132</v>
      </c>
      <c r="D3187" s="114" t="s">
        <v>1914</v>
      </c>
      <c r="E3187" s="114" t="s">
        <v>1915</v>
      </c>
      <c r="F3187" s="115">
        <v>46051</v>
      </c>
      <c r="G3187" s="114" t="s">
        <v>1535</v>
      </c>
      <c r="H3187" s="116">
        <v>13623075</v>
      </c>
      <c r="I3187" s="116">
        <v>4086923</v>
      </c>
      <c r="J3187" s="116">
        <v>1362308</v>
      </c>
      <c r="K3187" s="116">
        <v>2724615</v>
      </c>
      <c r="L3187" s="116">
        <v>0</v>
      </c>
      <c r="M3187" s="116">
        <v>0</v>
      </c>
      <c r="N3187" s="116">
        <v>2724615</v>
      </c>
      <c r="O3187" s="116">
        <v>0</v>
      </c>
      <c r="P3187" s="120">
        <v>0</v>
      </c>
      <c r="Q3187" s="27" t="str">
        <f>IF(G3187="01 Jan 1900","Unregistered","Registered")</f>
        <v>Registered</v>
      </c>
      <c r="R3187" s="121">
        <f>I3187/H3187</f>
        <v>0.30000003670243319</v>
      </c>
      <c r="T3187" s="117">
        <f t="shared" si="200"/>
        <v>2724615</v>
      </c>
      <c r="U3187" s="117">
        <f t="shared" si="201"/>
        <v>0</v>
      </c>
    </row>
    <row r="3188" spans="1:21" x14ac:dyDescent="0.3">
      <c r="A3188" s="114">
        <v>221</v>
      </c>
      <c r="B3188" s="114" t="s">
        <v>130</v>
      </c>
      <c r="C3188" s="114" t="s">
        <v>132</v>
      </c>
      <c r="D3188" s="114" t="s">
        <v>1920</v>
      </c>
      <c r="E3188" s="114" t="s">
        <v>1921</v>
      </c>
      <c r="F3188" s="115">
        <v>46069</v>
      </c>
      <c r="G3188" s="114" t="s">
        <v>1588</v>
      </c>
      <c r="H3188" s="116">
        <v>13519935</v>
      </c>
      <c r="I3188" s="116">
        <v>4055981</v>
      </c>
      <c r="J3188" s="116">
        <v>1351994</v>
      </c>
      <c r="K3188" s="116">
        <v>2703987</v>
      </c>
      <c r="L3188" s="116">
        <v>0</v>
      </c>
      <c r="M3188" s="116">
        <v>2703987</v>
      </c>
      <c r="N3188" s="116">
        <v>0</v>
      </c>
      <c r="O3188" s="116">
        <v>0</v>
      </c>
      <c r="P3188" s="120">
        <v>0</v>
      </c>
      <c r="Q3188" s="27" t="str">
        <f>IF(G3188="01 Jan 1900","Unregistered","Registered")</f>
        <v>Registered</v>
      </c>
      <c r="R3188" s="121">
        <f>I3188/H3188</f>
        <v>0.30000003698242633</v>
      </c>
      <c r="T3188" s="117">
        <f t="shared" si="200"/>
        <v>2703987</v>
      </c>
      <c r="U3188" s="117">
        <f t="shared" si="201"/>
        <v>0</v>
      </c>
    </row>
    <row r="3189" spans="1:21" x14ac:dyDescent="0.3">
      <c r="A3189" s="114">
        <v>231</v>
      </c>
      <c r="B3189" s="114" t="s">
        <v>130</v>
      </c>
      <c r="C3189" s="114" t="s">
        <v>132</v>
      </c>
      <c r="D3189" s="114" t="s">
        <v>1943</v>
      </c>
      <c r="E3189" s="114" t="s">
        <v>1944</v>
      </c>
      <c r="F3189" s="115">
        <v>45894</v>
      </c>
      <c r="G3189" s="114" t="s">
        <v>1558</v>
      </c>
      <c r="H3189" s="116">
        <v>13150350</v>
      </c>
      <c r="I3189" s="116">
        <v>3945105</v>
      </c>
      <c r="J3189" s="116">
        <v>1315035</v>
      </c>
      <c r="K3189" s="116">
        <v>2630070</v>
      </c>
      <c r="L3189" s="116">
        <v>2630070</v>
      </c>
      <c r="M3189" s="116">
        <v>0</v>
      </c>
      <c r="N3189" s="116">
        <v>0</v>
      </c>
      <c r="O3189" s="116">
        <v>0</v>
      </c>
      <c r="P3189" s="120">
        <v>0</v>
      </c>
      <c r="Q3189" s="27" t="str">
        <f>IF(G3189="01 Jan 1900","Unregistered","Registered")</f>
        <v>Registered</v>
      </c>
      <c r="R3189" s="121">
        <f>I3189/H3189</f>
        <v>0.3</v>
      </c>
      <c r="T3189" s="117">
        <f t="shared" si="200"/>
        <v>2630070</v>
      </c>
      <c r="U3189" s="117">
        <f t="shared" si="201"/>
        <v>0</v>
      </c>
    </row>
    <row r="3190" spans="1:21" x14ac:dyDescent="0.3">
      <c r="A3190" s="114">
        <v>235</v>
      </c>
      <c r="B3190" s="114" t="s">
        <v>130</v>
      </c>
      <c r="C3190" s="114" t="s">
        <v>132</v>
      </c>
      <c r="D3190" s="114" t="s">
        <v>1953</v>
      </c>
      <c r="E3190" s="114" t="s">
        <v>1954</v>
      </c>
      <c r="F3190" s="115">
        <v>46060</v>
      </c>
      <c r="G3190" s="114" t="s">
        <v>1575</v>
      </c>
      <c r="H3190" s="116">
        <v>13710744</v>
      </c>
      <c r="I3190" s="116">
        <v>4113223</v>
      </c>
      <c r="J3190" s="116">
        <v>1508181.4</v>
      </c>
      <c r="K3190" s="116">
        <v>2605041.6</v>
      </c>
      <c r="L3190" s="116">
        <v>2605041.6</v>
      </c>
      <c r="M3190" s="116">
        <v>0</v>
      </c>
      <c r="N3190" s="116">
        <v>0</v>
      </c>
      <c r="O3190" s="116">
        <v>0</v>
      </c>
      <c r="P3190" s="120">
        <v>0</v>
      </c>
      <c r="Q3190" s="27" t="str">
        <f>IF(G3190="01 Jan 1900","Unregistered","Registered")</f>
        <v>Registered</v>
      </c>
      <c r="R3190" s="121">
        <f>I3190/H3190</f>
        <v>0.29999998541289957</v>
      </c>
      <c r="T3190" s="117">
        <f t="shared" si="200"/>
        <v>2605041.6</v>
      </c>
      <c r="U3190" s="117">
        <f t="shared" si="201"/>
        <v>0</v>
      </c>
    </row>
    <row r="3191" spans="1:21" x14ac:dyDescent="0.3">
      <c r="A3191" s="114">
        <v>246</v>
      </c>
      <c r="B3191" s="114" t="s">
        <v>130</v>
      </c>
      <c r="C3191" s="114" t="s">
        <v>132</v>
      </c>
      <c r="D3191" s="114" t="s">
        <v>1975</v>
      </c>
      <c r="E3191" s="114" t="s">
        <v>1976</v>
      </c>
      <c r="F3191" s="115">
        <v>46105</v>
      </c>
      <c r="G3191" s="114" t="s">
        <v>1977</v>
      </c>
      <c r="H3191" s="116">
        <v>9043200</v>
      </c>
      <c r="I3191" s="116">
        <v>2712960</v>
      </c>
      <c r="J3191" s="116">
        <v>200000</v>
      </c>
      <c r="K3191" s="116">
        <v>2512960</v>
      </c>
      <c r="L3191" s="116">
        <v>2512960</v>
      </c>
      <c r="M3191" s="116">
        <v>0</v>
      </c>
      <c r="N3191" s="116">
        <v>0</v>
      </c>
      <c r="O3191" s="116">
        <v>0</v>
      </c>
      <c r="P3191" s="120">
        <v>0</v>
      </c>
      <c r="Q3191" s="27" t="str">
        <f>IF(G3191="01 Jan 1900","Unregistered","Registered")</f>
        <v>Registered</v>
      </c>
      <c r="R3191" s="121">
        <f>I3191/H3191</f>
        <v>0.3</v>
      </c>
      <c r="T3191" s="117">
        <f t="shared" si="200"/>
        <v>2512960</v>
      </c>
      <c r="U3191" s="117">
        <f t="shared" si="201"/>
        <v>0</v>
      </c>
    </row>
    <row r="3192" spans="1:21" x14ac:dyDescent="0.3">
      <c r="A3192" s="114">
        <v>308</v>
      </c>
      <c r="B3192" s="114" t="s">
        <v>130</v>
      </c>
      <c r="C3192" s="114" t="s">
        <v>132</v>
      </c>
      <c r="D3192" s="114" t="s">
        <v>2126</v>
      </c>
      <c r="E3192" s="114" t="s">
        <v>2127</v>
      </c>
      <c r="F3192" s="115">
        <v>46102</v>
      </c>
      <c r="G3192" s="114" t="s">
        <v>1694</v>
      </c>
      <c r="H3192" s="116">
        <v>9009792</v>
      </c>
      <c r="I3192" s="116">
        <v>2702937</v>
      </c>
      <c r="J3192" s="116">
        <v>900979</v>
      </c>
      <c r="K3192" s="116">
        <v>1801958</v>
      </c>
      <c r="L3192" s="116">
        <v>1801958</v>
      </c>
      <c r="M3192" s="116">
        <v>0</v>
      </c>
      <c r="N3192" s="116">
        <v>0</v>
      </c>
      <c r="O3192" s="116">
        <v>0</v>
      </c>
      <c r="P3192" s="120">
        <v>0</v>
      </c>
      <c r="Q3192" s="27" t="str">
        <f>IF(G3192="01 Jan 1900","Unregistered","Registered")</f>
        <v>Registered</v>
      </c>
      <c r="R3192" s="121">
        <f>I3192/H3192</f>
        <v>0.29999993340578784</v>
      </c>
      <c r="T3192" s="117">
        <f t="shared" si="200"/>
        <v>1801958</v>
      </c>
      <c r="U3192" s="117">
        <f t="shared" si="201"/>
        <v>0</v>
      </c>
    </row>
    <row r="3193" spans="1:21" x14ac:dyDescent="0.3">
      <c r="A3193" s="114">
        <v>1279</v>
      </c>
      <c r="B3193" s="114" t="s">
        <v>130</v>
      </c>
      <c r="C3193" s="114" t="s">
        <v>132</v>
      </c>
      <c r="D3193" s="114" t="s">
        <v>4403</v>
      </c>
      <c r="E3193" s="114" t="s">
        <v>4404</v>
      </c>
      <c r="F3193" s="115">
        <v>46014</v>
      </c>
      <c r="G3193" s="114" t="s">
        <v>1609</v>
      </c>
      <c r="H3193" s="116">
        <v>13717620</v>
      </c>
      <c r="I3193" s="116">
        <v>2743524</v>
      </c>
      <c r="J3193" s="116">
        <v>2606348</v>
      </c>
      <c r="K3193" s="116">
        <v>137176</v>
      </c>
      <c r="L3193" s="116">
        <v>0</v>
      </c>
      <c r="M3193" s="116">
        <v>0</v>
      </c>
      <c r="N3193" s="116">
        <v>137176</v>
      </c>
      <c r="O3193" s="116">
        <v>0</v>
      </c>
      <c r="P3193" s="120">
        <v>0</v>
      </c>
      <c r="Q3193" s="27" t="str">
        <f>IF(G3193="01 Jan 1900","Unregistered","Registered")</f>
        <v>Registered</v>
      </c>
      <c r="R3193" s="121">
        <f>I3193/H3193</f>
        <v>0.2</v>
      </c>
      <c r="T3193" s="117">
        <f t="shared" si="200"/>
        <v>137176</v>
      </c>
      <c r="U3193" s="117">
        <f t="shared" si="201"/>
        <v>0</v>
      </c>
    </row>
    <row r="3194" spans="1:21" x14ac:dyDescent="0.3">
      <c r="A3194" s="114">
        <v>1469</v>
      </c>
      <c r="B3194" s="114" t="s">
        <v>130</v>
      </c>
      <c r="C3194" s="114" t="s">
        <v>132</v>
      </c>
      <c r="D3194" s="114" t="s">
        <v>4783</v>
      </c>
      <c r="E3194" s="114" t="s">
        <v>2132</v>
      </c>
      <c r="F3194" s="115">
        <v>45832</v>
      </c>
      <c r="G3194" s="114" t="s">
        <v>1583</v>
      </c>
      <c r="H3194" s="116">
        <v>8500000</v>
      </c>
      <c r="I3194" s="116">
        <v>2550000</v>
      </c>
      <c r="J3194" s="116">
        <v>2500000</v>
      </c>
      <c r="K3194" s="116">
        <v>50000</v>
      </c>
      <c r="L3194" s="116">
        <v>0</v>
      </c>
      <c r="M3194" s="116">
        <v>50000</v>
      </c>
      <c r="N3194" s="116">
        <v>0</v>
      </c>
      <c r="O3194" s="116">
        <v>0</v>
      </c>
      <c r="P3194" s="120">
        <v>0</v>
      </c>
      <c r="Q3194" s="27" t="str">
        <f>IF(G3194="01 Jan 1900","Unregistered","Registered")</f>
        <v>Registered</v>
      </c>
      <c r="R3194" s="121">
        <f>I3194/H3194</f>
        <v>0.3</v>
      </c>
      <c r="T3194" s="117">
        <f t="shared" si="200"/>
        <v>50000</v>
      </c>
      <c r="U3194" s="117">
        <f t="shared" si="201"/>
        <v>0</v>
      </c>
    </row>
    <row r="3195" spans="1:21" x14ac:dyDescent="0.3">
      <c r="A3195" s="114">
        <v>1474</v>
      </c>
      <c r="B3195" s="114" t="s">
        <v>130</v>
      </c>
      <c r="C3195" s="114" t="s">
        <v>132</v>
      </c>
      <c r="D3195" s="114" t="s">
        <v>4790</v>
      </c>
      <c r="E3195" s="114" t="s">
        <v>4791</v>
      </c>
      <c r="F3195" s="115">
        <v>45898</v>
      </c>
      <c r="G3195" s="114" t="s">
        <v>3768</v>
      </c>
      <c r="H3195" s="116">
        <v>13442580</v>
      </c>
      <c r="I3195" s="116">
        <v>4032774</v>
      </c>
      <c r="J3195" s="116">
        <v>4000000</v>
      </c>
      <c r="K3195" s="116">
        <v>32774</v>
      </c>
      <c r="L3195" s="116">
        <v>0</v>
      </c>
      <c r="M3195" s="116">
        <v>0</v>
      </c>
      <c r="N3195" s="116">
        <v>0</v>
      </c>
      <c r="O3195" s="116">
        <v>0</v>
      </c>
      <c r="P3195" s="120">
        <v>32774</v>
      </c>
      <c r="Q3195" s="27" t="str">
        <f>IF(G3195="01 Jan 1900","Unregistered","Registered")</f>
        <v>Registered</v>
      </c>
      <c r="R3195" s="121">
        <f>I3195/H3195</f>
        <v>0.3</v>
      </c>
      <c r="T3195" s="117">
        <f t="shared" si="200"/>
        <v>32774</v>
      </c>
      <c r="U3195" s="117">
        <f t="shared" si="201"/>
        <v>0</v>
      </c>
    </row>
    <row r="3196" spans="1:21" x14ac:dyDescent="0.3">
      <c r="A3196" s="114">
        <v>1500</v>
      </c>
      <c r="B3196" s="114" t="s">
        <v>130</v>
      </c>
      <c r="C3196" s="114" t="s">
        <v>132</v>
      </c>
      <c r="D3196" s="114" t="s">
        <v>4836</v>
      </c>
      <c r="E3196" s="114" t="s">
        <v>4837</v>
      </c>
      <c r="F3196" s="115">
        <v>45910</v>
      </c>
      <c r="G3196" s="114" t="s">
        <v>1656</v>
      </c>
      <c r="H3196" s="116">
        <v>13085028</v>
      </c>
      <c r="I3196" s="116">
        <v>3925509</v>
      </c>
      <c r="J3196" s="116">
        <v>3925000</v>
      </c>
      <c r="K3196" s="116">
        <v>509</v>
      </c>
      <c r="L3196" s="116">
        <v>0</v>
      </c>
      <c r="M3196" s="116">
        <v>0</v>
      </c>
      <c r="N3196" s="116">
        <v>0</v>
      </c>
      <c r="O3196" s="116">
        <v>0</v>
      </c>
      <c r="P3196" s="120">
        <v>509</v>
      </c>
      <c r="Q3196" s="27" t="str">
        <f>IF(G3196="01 Jan 1900","Unregistered","Registered")</f>
        <v>Registered</v>
      </c>
      <c r="R3196" s="121">
        <f>I3196/H3196</f>
        <v>0.30000004585393319</v>
      </c>
      <c r="T3196" s="117">
        <f t="shared" si="200"/>
        <v>509</v>
      </c>
      <c r="U3196" s="117">
        <f t="shared" si="201"/>
        <v>0</v>
      </c>
    </row>
    <row r="3197" spans="1:21" x14ac:dyDescent="0.3">
      <c r="A3197" s="114">
        <v>1542</v>
      </c>
      <c r="B3197" s="114" t="s">
        <v>130</v>
      </c>
      <c r="C3197" s="114" t="s">
        <v>132</v>
      </c>
      <c r="D3197" s="114" t="s">
        <v>4890</v>
      </c>
      <c r="E3197" s="114" t="s">
        <v>4891</v>
      </c>
      <c r="F3197" s="115">
        <v>46051</v>
      </c>
      <c r="G3197" s="114" t="s">
        <v>1410</v>
      </c>
      <c r="H3197" s="116">
        <v>9379584</v>
      </c>
      <c r="I3197" s="116">
        <v>2813875</v>
      </c>
      <c r="J3197" s="116">
        <v>2813874.4</v>
      </c>
      <c r="K3197" s="116">
        <v>0.6</v>
      </c>
      <c r="L3197" s="116">
        <v>0</v>
      </c>
      <c r="M3197" s="116">
        <v>0.6</v>
      </c>
      <c r="N3197" s="116">
        <v>0</v>
      </c>
      <c r="O3197" s="116">
        <v>0</v>
      </c>
      <c r="P3197" s="120">
        <v>0</v>
      </c>
      <c r="Q3197" s="27" t="str">
        <f>IF(G3197="01 Jan 1900","Unregistered","Registered")</f>
        <v>Registered</v>
      </c>
      <c r="R3197" s="121">
        <f>I3197/H3197</f>
        <v>0.29999997867709272</v>
      </c>
      <c r="T3197" s="117">
        <f t="shared" si="200"/>
        <v>0.6</v>
      </c>
      <c r="U3197" s="117">
        <f t="shared" si="201"/>
        <v>0</v>
      </c>
    </row>
    <row r="3198" spans="1:21" x14ac:dyDescent="0.3">
      <c r="A3198" s="114">
        <v>1578</v>
      </c>
      <c r="B3198" s="114" t="s">
        <v>130</v>
      </c>
      <c r="C3198" s="114" t="s">
        <v>132</v>
      </c>
      <c r="D3198" s="114" t="s">
        <v>4938</v>
      </c>
      <c r="E3198" s="114" t="s">
        <v>4939</v>
      </c>
      <c r="F3198" s="115">
        <v>45954</v>
      </c>
      <c r="G3198" s="114" t="s">
        <v>3312</v>
      </c>
      <c r="H3198" s="116">
        <v>8978688</v>
      </c>
      <c r="I3198" s="116">
        <v>2693607</v>
      </c>
      <c r="J3198" s="116">
        <v>2693606.8</v>
      </c>
      <c r="K3198" s="116">
        <v>0.2</v>
      </c>
      <c r="L3198" s="116">
        <v>0</v>
      </c>
      <c r="M3198" s="116">
        <v>0</v>
      </c>
      <c r="N3198" s="116">
        <v>0</v>
      </c>
      <c r="O3198" s="116">
        <v>0</v>
      </c>
      <c r="P3198" s="120">
        <v>0</v>
      </c>
      <c r="Q3198" s="27" t="str">
        <f>IF(G3198="01 Jan 1900","Unregistered","Registered")</f>
        <v>Registered</v>
      </c>
      <c r="R3198" s="121">
        <f>I3198/H3198</f>
        <v>0.30000006682490804</v>
      </c>
      <c r="T3198" s="117">
        <f t="shared" si="200"/>
        <v>0</v>
      </c>
      <c r="U3198" s="117">
        <f t="shared" si="201"/>
        <v>0.2</v>
      </c>
    </row>
    <row r="3199" spans="1:21" x14ac:dyDescent="0.3">
      <c r="A3199" s="114">
        <v>6917</v>
      </c>
      <c r="B3199" s="114" t="s">
        <v>130</v>
      </c>
      <c r="C3199" s="114" t="s">
        <v>132</v>
      </c>
      <c r="D3199" s="114" t="s">
        <v>7453</v>
      </c>
      <c r="E3199" s="114" t="s">
        <v>7454</v>
      </c>
      <c r="F3199" s="115">
        <v>45746</v>
      </c>
      <c r="G3199" s="114" t="s">
        <v>2495</v>
      </c>
      <c r="H3199" s="116">
        <v>8623872</v>
      </c>
      <c r="I3199" s="116">
        <v>2587161</v>
      </c>
      <c r="J3199" s="116">
        <v>2587161</v>
      </c>
      <c r="K3199" s="116">
        <v>0</v>
      </c>
      <c r="L3199" s="116">
        <v>0</v>
      </c>
      <c r="M3199" s="116">
        <v>0</v>
      </c>
      <c r="N3199" s="116">
        <v>0</v>
      </c>
      <c r="O3199" s="116">
        <v>0</v>
      </c>
      <c r="P3199" s="120">
        <v>0</v>
      </c>
      <c r="Q3199" s="27" t="str">
        <f>IF(G3199="01 Jan 1900","Unregistered","Registered")</f>
        <v>Registered</v>
      </c>
      <c r="R3199" s="121">
        <f>I3199/H3199</f>
        <v>0.29999993042568351</v>
      </c>
      <c r="T3199" s="117">
        <f t="shared" si="200"/>
        <v>0</v>
      </c>
      <c r="U3199" s="117">
        <f t="shared" si="201"/>
        <v>0</v>
      </c>
    </row>
    <row r="3200" spans="1:21" x14ac:dyDescent="0.3">
      <c r="A3200" s="114">
        <v>6918</v>
      </c>
      <c r="B3200" s="114" t="s">
        <v>130</v>
      </c>
      <c r="C3200" s="114" t="s">
        <v>132</v>
      </c>
      <c r="D3200" s="114" t="s">
        <v>7455</v>
      </c>
      <c r="E3200" s="114" t="s">
        <v>7456</v>
      </c>
      <c r="F3200" s="115">
        <v>45977</v>
      </c>
      <c r="G3200" s="114" t="s">
        <v>1524</v>
      </c>
      <c r="H3200" s="116">
        <v>13666050</v>
      </c>
      <c r="I3200" s="116">
        <v>4099815</v>
      </c>
      <c r="J3200" s="116">
        <v>4099815</v>
      </c>
      <c r="K3200" s="116">
        <v>0</v>
      </c>
      <c r="L3200" s="116">
        <v>0</v>
      </c>
      <c r="M3200" s="116">
        <v>0</v>
      </c>
      <c r="N3200" s="116">
        <v>0</v>
      </c>
      <c r="O3200" s="116">
        <v>0</v>
      </c>
      <c r="P3200" s="120">
        <v>0</v>
      </c>
      <c r="Q3200" s="27" t="str">
        <f>IF(G3200="01 Jan 1900","Unregistered","Registered")</f>
        <v>Registered</v>
      </c>
      <c r="R3200" s="121">
        <f>I3200/H3200</f>
        <v>0.3</v>
      </c>
      <c r="T3200" s="117">
        <f t="shared" si="200"/>
        <v>0</v>
      </c>
      <c r="U3200" s="117">
        <f t="shared" si="201"/>
        <v>0</v>
      </c>
    </row>
    <row r="3201" spans="1:29" x14ac:dyDescent="0.3">
      <c r="A3201" s="114">
        <v>6919</v>
      </c>
      <c r="B3201" s="114" t="s">
        <v>130</v>
      </c>
      <c r="C3201" s="114" t="s">
        <v>132</v>
      </c>
      <c r="D3201" s="114" t="s">
        <v>7457</v>
      </c>
      <c r="E3201" s="114" t="s">
        <v>7458</v>
      </c>
      <c r="F3201" s="115">
        <v>45806</v>
      </c>
      <c r="G3201" s="114" t="s">
        <v>6787</v>
      </c>
      <c r="H3201" s="116">
        <v>8891136</v>
      </c>
      <c r="I3201" s="116">
        <v>2667341</v>
      </c>
      <c r="J3201" s="116">
        <v>2667341</v>
      </c>
      <c r="K3201" s="116">
        <v>0</v>
      </c>
      <c r="L3201" s="116">
        <v>0</v>
      </c>
      <c r="M3201" s="116">
        <v>0</v>
      </c>
      <c r="N3201" s="116">
        <v>0</v>
      </c>
      <c r="O3201" s="116">
        <v>0</v>
      </c>
      <c r="P3201" s="120">
        <v>0</v>
      </c>
      <c r="Q3201" s="27" t="str">
        <f>IF(G3201="01 Jan 1900","Unregistered","Registered")</f>
        <v>Registered</v>
      </c>
      <c r="R3201" s="121">
        <f>I3201/H3201</f>
        <v>0.30000002249431346</v>
      </c>
      <c r="T3201" s="117">
        <f t="shared" si="200"/>
        <v>0</v>
      </c>
      <c r="U3201" s="117">
        <f t="shared" si="201"/>
        <v>0</v>
      </c>
    </row>
    <row r="3202" spans="1:29" x14ac:dyDescent="0.3">
      <c r="A3202" s="114">
        <v>6920</v>
      </c>
      <c r="B3202" s="114" t="s">
        <v>130</v>
      </c>
      <c r="C3202" s="114" t="s">
        <v>132</v>
      </c>
      <c r="D3202" s="114" t="s">
        <v>7459</v>
      </c>
      <c r="E3202" s="114" t="s">
        <v>7460</v>
      </c>
      <c r="F3202" s="115">
        <v>45838</v>
      </c>
      <c r="G3202" s="114" t="s">
        <v>3390</v>
      </c>
      <c r="H3202" s="116">
        <v>13219110</v>
      </c>
      <c r="I3202" s="116">
        <v>2643822</v>
      </c>
      <c r="J3202" s="116">
        <v>2643822</v>
      </c>
      <c r="K3202" s="116">
        <v>0</v>
      </c>
      <c r="L3202" s="116">
        <v>0</v>
      </c>
      <c r="M3202" s="116">
        <v>0</v>
      </c>
      <c r="N3202" s="116">
        <v>0</v>
      </c>
      <c r="O3202" s="116">
        <v>0</v>
      </c>
      <c r="P3202" s="120">
        <v>0</v>
      </c>
      <c r="Q3202" s="27" t="str">
        <f>IF(G3202="01 Jan 1900","Unregistered","Registered")</f>
        <v>Registered</v>
      </c>
      <c r="R3202" s="121">
        <f>I3202/H3202</f>
        <v>0.2</v>
      </c>
      <c r="T3202" s="117">
        <f t="shared" si="200"/>
        <v>0</v>
      </c>
      <c r="U3202" s="117">
        <f t="shared" si="201"/>
        <v>0</v>
      </c>
    </row>
    <row r="3203" spans="1:29" x14ac:dyDescent="0.3">
      <c r="A3203" s="114">
        <v>6921</v>
      </c>
      <c r="B3203" s="114" t="s">
        <v>130</v>
      </c>
      <c r="C3203" s="114" t="s">
        <v>132</v>
      </c>
      <c r="D3203" s="114" t="s">
        <v>7461</v>
      </c>
      <c r="E3203" s="114" t="s">
        <v>7462</v>
      </c>
      <c r="F3203" s="115">
        <v>45797</v>
      </c>
      <c r="G3203" s="114" t="s">
        <v>7463</v>
      </c>
      <c r="H3203" s="116">
        <v>8710272</v>
      </c>
      <c r="I3203" s="116">
        <v>2613081</v>
      </c>
      <c r="J3203" s="116">
        <v>2613081</v>
      </c>
      <c r="K3203" s="116">
        <v>0</v>
      </c>
      <c r="L3203" s="116">
        <v>0</v>
      </c>
      <c r="M3203" s="116">
        <v>0</v>
      </c>
      <c r="N3203" s="116">
        <v>0</v>
      </c>
      <c r="O3203" s="116">
        <v>0</v>
      </c>
      <c r="P3203" s="120">
        <v>0</v>
      </c>
      <c r="Q3203" s="27" t="str">
        <f>IF(G3203="01 Jan 1900","Unregistered","Registered")</f>
        <v>Registered</v>
      </c>
      <c r="R3203" s="121">
        <f>I3203/H3203</f>
        <v>0.29999993111581358</v>
      </c>
      <c r="T3203" s="117">
        <f t="shared" si="200"/>
        <v>0</v>
      </c>
      <c r="U3203" s="117">
        <f t="shared" si="201"/>
        <v>0</v>
      </c>
    </row>
    <row r="3204" spans="1:29" s="101" customFormat="1" x14ac:dyDescent="0.3">
      <c r="A3204" s="114">
        <v>6922</v>
      </c>
      <c r="B3204" s="114" t="s">
        <v>130</v>
      </c>
      <c r="C3204" s="114" t="s">
        <v>132</v>
      </c>
      <c r="D3204" s="114" t="s">
        <v>7464</v>
      </c>
      <c r="E3204" s="114" t="s">
        <v>7465</v>
      </c>
      <c r="F3204" s="115">
        <v>45838</v>
      </c>
      <c r="G3204" s="114" t="s">
        <v>3181</v>
      </c>
      <c r="H3204" s="116">
        <v>8755200</v>
      </c>
      <c r="I3204" s="116">
        <v>2626560</v>
      </c>
      <c r="J3204" s="116">
        <v>2626560</v>
      </c>
      <c r="K3204" s="116">
        <v>0</v>
      </c>
      <c r="L3204" s="116">
        <v>0</v>
      </c>
      <c r="M3204" s="116">
        <v>0</v>
      </c>
      <c r="N3204" s="116">
        <v>0</v>
      </c>
      <c r="O3204" s="116">
        <v>0</v>
      </c>
      <c r="P3204" s="120">
        <v>0</v>
      </c>
      <c r="Q3204" s="27" t="str">
        <f>IF(G3204="01 Jan 1900","Unregistered","Registered")</f>
        <v>Registered</v>
      </c>
      <c r="R3204" s="121">
        <f>I3204/H3204</f>
        <v>0.3</v>
      </c>
      <c r="S3204" s="118"/>
      <c r="T3204" s="117">
        <f t="shared" si="200"/>
        <v>0</v>
      </c>
      <c r="U3204" s="117">
        <f t="shared" si="201"/>
        <v>0</v>
      </c>
      <c r="V3204" s="118"/>
      <c r="W3204" s="118"/>
      <c r="X3204" s="118"/>
      <c r="Y3204" s="118"/>
      <c r="Z3204" s="118"/>
      <c r="AA3204" s="118"/>
      <c r="AB3204" s="118"/>
      <c r="AC3204" s="118"/>
    </row>
    <row r="3205" spans="1:29" x14ac:dyDescent="0.3">
      <c r="A3205" s="114">
        <v>6923</v>
      </c>
      <c r="B3205" s="114" t="s">
        <v>130</v>
      </c>
      <c r="C3205" s="114" t="s">
        <v>132</v>
      </c>
      <c r="D3205" s="114" t="s">
        <v>7466</v>
      </c>
      <c r="E3205" s="114" t="s">
        <v>7467</v>
      </c>
      <c r="F3205" s="115">
        <v>45898</v>
      </c>
      <c r="G3205" s="114" t="s">
        <v>7468</v>
      </c>
      <c r="H3205" s="116">
        <v>13150350</v>
      </c>
      <c r="I3205" s="116">
        <v>3945105</v>
      </c>
      <c r="J3205" s="116">
        <v>3945105</v>
      </c>
      <c r="K3205" s="116">
        <v>0</v>
      </c>
      <c r="L3205" s="116">
        <v>0</v>
      </c>
      <c r="M3205" s="116">
        <v>0</v>
      </c>
      <c r="N3205" s="116">
        <v>0</v>
      </c>
      <c r="O3205" s="116">
        <v>0</v>
      </c>
      <c r="P3205" s="120">
        <v>0</v>
      </c>
      <c r="Q3205" s="27" t="str">
        <f>IF(G3205="01 Jan 1900","Unregistered","Registered")</f>
        <v>Registered</v>
      </c>
      <c r="R3205" s="121">
        <f>I3205/H3205</f>
        <v>0.3</v>
      </c>
      <c r="T3205" s="117">
        <f t="shared" si="200"/>
        <v>0</v>
      </c>
      <c r="U3205" s="117">
        <f t="shared" si="201"/>
        <v>0</v>
      </c>
    </row>
    <row r="3206" spans="1:29" s="101" customFormat="1" x14ac:dyDescent="0.3">
      <c r="A3206" s="114">
        <v>6924</v>
      </c>
      <c r="B3206" s="114" t="s">
        <v>130</v>
      </c>
      <c r="C3206" s="114" t="s">
        <v>132</v>
      </c>
      <c r="D3206" s="114" t="s">
        <v>7469</v>
      </c>
      <c r="E3206" s="114" t="s">
        <v>7470</v>
      </c>
      <c r="F3206" s="115">
        <v>45930</v>
      </c>
      <c r="G3206" s="114" t="s">
        <v>3222</v>
      </c>
      <c r="H3206" s="116">
        <v>8755200</v>
      </c>
      <c r="I3206" s="116">
        <v>1751040</v>
      </c>
      <c r="J3206" s="116">
        <v>1751040</v>
      </c>
      <c r="K3206" s="116">
        <v>0</v>
      </c>
      <c r="L3206" s="116">
        <v>0</v>
      </c>
      <c r="M3206" s="116">
        <v>0</v>
      </c>
      <c r="N3206" s="116">
        <v>0</v>
      </c>
      <c r="O3206" s="116">
        <v>0</v>
      </c>
      <c r="P3206" s="120">
        <v>0</v>
      </c>
      <c r="Q3206" s="27" t="str">
        <f>IF(G3206="01 Jan 1900","Unregistered","Registered")</f>
        <v>Registered</v>
      </c>
      <c r="R3206" s="121">
        <f>I3206/H3206</f>
        <v>0.2</v>
      </c>
      <c r="S3206" s="118"/>
      <c r="T3206" s="117">
        <f t="shared" si="200"/>
        <v>0</v>
      </c>
      <c r="U3206" s="117">
        <f t="shared" si="201"/>
        <v>0</v>
      </c>
      <c r="V3206" s="118"/>
      <c r="W3206" s="118"/>
      <c r="X3206" s="118"/>
      <c r="Y3206" s="118"/>
      <c r="Z3206" s="118"/>
      <c r="AA3206" s="118"/>
      <c r="AB3206" s="118"/>
      <c r="AC3206" s="118"/>
    </row>
    <row r="3207" spans="1:29" x14ac:dyDescent="0.3">
      <c r="A3207" s="114">
        <v>6925</v>
      </c>
      <c r="B3207" s="114" t="s">
        <v>130</v>
      </c>
      <c r="C3207" s="114" t="s">
        <v>132</v>
      </c>
      <c r="D3207" s="114" t="s">
        <v>7471</v>
      </c>
      <c r="E3207" s="114" t="s">
        <v>7472</v>
      </c>
      <c r="F3207" s="115">
        <v>45906</v>
      </c>
      <c r="G3207" s="114" t="s">
        <v>2187</v>
      </c>
      <c r="H3207" s="116">
        <v>13621356</v>
      </c>
      <c r="I3207" s="116">
        <v>4086407</v>
      </c>
      <c r="J3207" s="116">
        <v>4086407</v>
      </c>
      <c r="K3207" s="116">
        <v>0</v>
      </c>
      <c r="L3207" s="116">
        <v>0</v>
      </c>
      <c r="M3207" s="116">
        <v>0</v>
      </c>
      <c r="N3207" s="116">
        <v>0</v>
      </c>
      <c r="O3207" s="116">
        <v>0</v>
      </c>
      <c r="P3207" s="120">
        <v>0</v>
      </c>
      <c r="Q3207" s="27" t="str">
        <f>IF(G3207="01 Jan 1900","Unregistered","Registered")</f>
        <v>Registered</v>
      </c>
      <c r="R3207" s="121">
        <f>I3207/H3207</f>
        <v>0.300000014682826</v>
      </c>
      <c r="T3207" s="117">
        <f t="shared" si="200"/>
        <v>0</v>
      </c>
      <c r="U3207" s="117">
        <f t="shared" si="201"/>
        <v>0</v>
      </c>
    </row>
    <row r="3208" spans="1:29" s="101" customFormat="1" x14ac:dyDescent="0.3">
      <c r="A3208" s="114">
        <v>6926</v>
      </c>
      <c r="B3208" s="114" t="s">
        <v>130</v>
      </c>
      <c r="C3208" s="114" t="s">
        <v>132</v>
      </c>
      <c r="D3208" s="114" t="s">
        <v>7473</v>
      </c>
      <c r="E3208" s="114" t="s">
        <v>7474</v>
      </c>
      <c r="F3208" s="115">
        <v>45961</v>
      </c>
      <c r="G3208" s="114" t="s">
        <v>7101</v>
      </c>
      <c r="H3208" s="116">
        <v>8928000</v>
      </c>
      <c r="I3208" s="116">
        <v>2678400</v>
      </c>
      <c r="J3208" s="116">
        <v>2678400</v>
      </c>
      <c r="K3208" s="116">
        <v>0</v>
      </c>
      <c r="L3208" s="116">
        <v>0</v>
      </c>
      <c r="M3208" s="116">
        <v>0</v>
      </c>
      <c r="N3208" s="116">
        <v>0</v>
      </c>
      <c r="O3208" s="116">
        <v>0</v>
      </c>
      <c r="P3208" s="120">
        <v>0</v>
      </c>
      <c r="Q3208" s="27" t="str">
        <f>IF(G3208="01 Jan 1900","Unregistered","Registered")</f>
        <v>Registered</v>
      </c>
      <c r="R3208" s="121">
        <f>I3208/H3208</f>
        <v>0.3</v>
      </c>
      <c r="S3208" s="118"/>
      <c r="T3208" s="117">
        <f t="shared" si="200"/>
        <v>0</v>
      </c>
      <c r="U3208" s="117">
        <f t="shared" si="201"/>
        <v>0</v>
      </c>
      <c r="V3208" s="118"/>
      <c r="W3208" s="118"/>
      <c r="X3208" s="118"/>
      <c r="Y3208" s="118"/>
      <c r="Z3208" s="118"/>
      <c r="AA3208" s="118"/>
      <c r="AB3208" s="118"/>
      <c r="AC3208" s="118"/>
    </row>
    <row r="3209" spans="1:29" s="101" customFormat="1" x14ac:dyDescent="0.3">
      <c r="A3209" s="114">
        <v>6927</v>
      </c>
      <c r="B3209" s="114" t="s">
        <v>130</v>
      </c>
      <c r="C3209" s="114" t="s">
        <v>132</v>
      </c>
      <c r="D3209" s="114" t="s">
        <v>7475</v>
      </c>
      <c r="E3209" s="114" t="s">
        <v>7476</v>
      </c>
      <c r="F3209" s="115">
        <v>46020</v>
      </c>
      <c r="G3209" s="114" t="s">
        <v>7477</v>
      </c>
      <c r="H3209" s="116">
        <v>13799106</v>
      </c>
      <c r="I3209" s="116">
        <v>2759822</v>
      </c>
      <c r="J3209" s="116">
        <v>2759822</v>
      </c>
      <c r="K3209" s="116">
        <v>0</v>
      </c>
      <c r="L3209" s="116">
        <v>0</v>
      </c>
      <c r="M3209" s="116">
        <v>0</v>
      </c>
      <c r="N3209" s="116">
        <v>0</v>
      </c>
      <c r="O3209" s="116">
        <v>0</v>
      </c>
      <c r="P3209" s="120">
        <v>0</v>
      </c>
      <c r="Q3209" s="27" t="str">
        <f>IF(G3209="01 Jan 1900","Unregistered","Registered")</f>
        <v>Registered</v>
      </c>
      <c r="R3209" s="121">
        <f>I3209/H3209</f>
        <v>0.20000005797477025</v>
      </c>
      <c r="S3209" s="118"/>
      <c r="T3209" s="117">
        <f t="shared" si="200"/>
        <v>0</v>
      </c>
      <c r="U3209" s="117">
        <f t="shared" si="201"/>
        <v>0</v>
      </c>
      <c r="V3209" s="118"/>
      <c r="W3209" s="118"/>
      <c r="X3209" s="118"/>
      <c r="Y3209" s="118"/>
      <c r="Z3209" s="118"/>
      <c r="AA3209" s="118"/>
      <c r="AB3209" s="118"/>
      <c r="AC3209" s="118"/>
    </row>
    <row r="3210" spans="1:29" x14ac:dyDescent="0.3">
      <c r="A3210" s="114">
        <v>6928</v>
      </c>
      <c r="B3210" s="114" t="s">
        <v>130</v>
      </c>
      <c r="C3210" s="114" t="s">
        <v>132</v>
      </c>
      <c r="D3210" s="114" t="s">
        <v>7478</v>
      </c>
      <c r="E3210" s="114" t="s">
        <v>7479</v>
      </c>
      <c r="F3210" s="115">
        <v>45973</v>
      </c>
      <c r="G3210" s="114" t="s">
        <v>2802</v>
      </c>
      <c r="H3210" s="116">
        <v>13512200</v>
      </c>
      <c r="I3210" s="116">
        <v>4053660</v>
      </c>
      <c r="J3210" s="116">
        <v>4053660</v>
      </c>
      <c r="K3210" s="116">
        <v>0</v>
      </c>
      <c r="L3210" s="116">
        <v>0</v>
      </c>
      <c r="M3210" s="116">
        <v>0</v>
      </c>
      <c r="N3210" s="116">
        <v>0</v>
      </c>
      <c r="O3210" s="116">
        <v>0</v>
      </c>
      <c r="P3210" s="120">
        <v>0</v>
      </c>
      <c r="Q3210" s="27" t="str">
        <f>IF(G3210="01 Jan 1900","Unregistered","Registered")</f>
        <v>Registered</v>
      </c>
      <c r="R3210" s="121">
        <f>I3210/H3210</f>
        <v>0.3</v>
      </c>
      <c r="T3210" s="117">
        <f t="shared" si="200"/>
        <v>0</v>
      </c>
      <c r="U3210" s="117">
        <f t="shared" si="201"/>
        <v>0</v>
      </c>
    </row>
    <row r="3211" spans="1:29" s="101" customFormat="1" x14ac:dyDescent="0.3">
      <c r="A3211" s="114">
        <v>6929</v>
      </c>
      <c r="B3211" s="114" t="s">
        <v>130</v>
      </c>
      <c r="C3211" s="114" t="s">
        <v>132</v>
      </c>
      <c r="D3211" s="114" t="s">
        <v>7480</v>
      </c>
      <c r="E3211" s="114" t="s">
        <v>7481</v>
      </c>
      <c r="F3211" s="115">
        <v>45798</v>
      </c>
      <c r="G3211" s="114" t="s">
        <v>1373</v>
      </c>
      <c r="H3211" s="116">
        <v>8800128</v>
      </c>
      <c r="I3211" s="116">
        <v>2640039</v>
      </c>
      <c r="J3211" s="116">
        <v>2640039</v>
      </c>
      <c r="K3211" s="116">
        <v>0</v>
      </c>
      <c r="L3211" s="116">
        <v>0</v>
      </c>
      <c r="M3211" s="116">
        <v>0</v>
      </c>
      <c r="N3211" s="116">
        <v>0</v>
      </c>
      <c r="O3211" s="116">
        <v>0</v>
      </c>
      <c r="P3211" s="120">
        <v>0</v>
      </c>
      <c r="Q3211" s="27" t="str">
        <f>IF(G3211="01 Jan 1900","Unregistered","Registered")</f>
        <v>Registered</v>
      </c>
      <c r="R3211" s="121">
        <f>I3211/H3211</f>
        <v>0.30000006818082647</v>
      </c>
      <c r="S3211" s="118"/>
      <c r="T3211" s="117">
        <f t="shared" si="200"/>
        <v>0</v>
      </c>
      <c r="U3211" s="117">
        <f t="shared" si="201"/>
        <v>0</v>
      </c>
      <c r="V3211" s="118"/>
      <c r="W3211" s="118"/>
      <c r="X3211" s="118"/>
      <c r="Y3211" s="118"/>
      <c r="Z3211" s="118"/>
      <c r="AA3211" s="118"/>
      <c r="AB3211" s="118"/>
      <c r="AC3211" s="118"/>
    </row>
    <row r="3212" spans="1:29" s="101" customFormat="1" x14ac:dyDescent="0.3">
      <c r="A3212" s="114">
        <v>6930</v>
      </c>
      <c r="B3212" s="114" t="s">
        <v>130</v>
      </c>
      <c r="C3212" s="114" t="s">
        <v>132</v>
      </c>
      <c r="D3212" s="114" t="s">
        <v>7482</v>
      </c>
      <c r="E3212" s="114" t="s">
        <v>7483</v>
      </c>
      <c r="F3212" s="115">
        <v>45777</v>
      </c>
      <c r="G3212" s="114" t="s">
        <v>3916</v>
      </c>
      <c r="H3212" s="116">
        <v>8798976</v>
      </c>
      <c r="I3212" s="116">
        <v>2639693</v>
      </c>
      <c r="J3212" s="116">
        <v>2639693</v>
      </c>
      <c r="K3212" s="116">
        <v>0</v>
      </c>
      <c r="L3212" s="116">
        <v>0</v>
      </c>
      <c r="M3212" s="116">
        <v>0</v>
      </c>
      <c r="N3212" s="116">
        <v>0</v>
      </c>
      <c r="O3212" s="116">
        <v>0</v>
      </c>
      <c r="P3212" s="120">
        <v>0</v>
      </c>
      <c r="Q3212" s="27" t="str">
        <f>IF(G3212="01 Jan 1900","Unregistered","Registered")</f>
        <v>Registered</v>
      </c>
      <c r="R3212" s="121">
        <f>I3212/H3212</f>
        <v>0.30000002272991766</v>
      </c>
      <c r="S3212" s="118"/>
      <c r="T3212" s="117">
        <f t="shared" si="200"/>
        <v>0</v>
      </c>
      <c r="U3212" s="117">
        <f t="shared" si="201"/>
        <v>0</v>
      </c>
      <c r="V3212" s="118"/>
      <c r="W3212" s="118"/>
      <c r="X3212" s="118"/>
      <c r="Y3212" s="118"/>
      <c r="Z3212" s="118"/>
      <c r="AA3212" s="118"/>
      <c r="AB3212" s="118"/>
      <c r="AC3212" s="118"/>
    </row>
    <row r="3213" spans="1:29" x14ac:dyDescent="0.3">
      <c r="A3213" s="114">
        <v>6931</v>
      </c>
      <c r="B3213" s="114" t="s">
        <v>130</v>
      </c>
      <c r="C3213" s="114" t="s">
        <v>132</v>
      </c>
      <c r="D3213" s="114" t="s">
        <v>7484</v>
      </c>
      <c r="E3213" s="114" t="s">
        <v>7485</v>
      </c>
      <c r="F3213" s="115">
        <v>45745</v>
      </c>
      <c r="G3213" s="114" t="s">
        <v>1650</v>
      </c>
      <c r="H3213" s="116">
        <v>8266752</v>
      </c>
      <c r="I3213" s="116">
        <v>2480025</v>
      </c>
      <c r="J3213" s="116">
        <v>2480025</v>
      </c>
      <c r="K3213" s="116">
        <v>0</v>
      </c>
      <c r="L3213" s="116">
        <v>0</v>
      </c>
      <c r="M3213" s="116">
        <v>0</v>
      </c>
      <c r="N3213" s="116">
        <v>0</v>
      </c>
      <c r="O3213" s="116">
        <v>0</v>
      </c>
      <c r="P3213" s="120">
        <v>0</v>
      </c>
      <c r="Q3213" s="27" t="str">
        <f>IF(G3213="01 Jan 1900","Unregistered","Registered")</f>
        <v>Registered</v>
      </c>
      <c r="R3213" s="121">
        <f>I3213/H3213</f>
        <v>0.29999992742010406</v>
      </c>
      <c r="T3213" s="117">
        <f t="shared" si="200"/>
        <v>0</v>
      </c>
      <c r="U3213" s="117">
        <f t="shared" si="201"/>
        <v>0</v>
      </c>
    </row>
    <row r="3214" spans="1:29" x14ac:dyDescent="0.3">
      <c r="A3214" s="114">
        <v>6932</v>
      </c>
      <c r="B3214" s="114" t="s">
        <v>130</v>
      </c>
      <c r="C3214" s="114" t="s">
        <v>132</v>
      </c>
      <c r="D3214" s="114" t="s">
        <v>7486</v>
      </c>
      <c r="E3214" s="114" t="s">
        <v>7487</v>
      </c>
      <c r="F3214" s="115">
        <v>45930</v>
      </c>
      <c r="G3214" s="114" t="s">
        <v>2854</v>
      </c>
      <c r="H3214" s="116">
        <v>8665344</v>
      </c>
      <c r="I3214" s="116">
        <v>2599603</v>
      </c>
      <c r="J3214" s="116">
        <v>2599603</v>
      </c>
      <c r="K3214" s="116">
        <v>0</v>
      </c>
      <c r="L3214" s="116">
        <v>0</v>
      </c>
      <c r="M3214" s="116">
        <v>0</v>
      </c>
      <c r="N3214" s="116">
        <v>0</v>
      </c>
      <c r="O3214" s="116">
        <v>0</v>
      </c>
      <c r="P3214" s="120">
        <v>0</v>
      </c>
      <c r="Q3214" s="27" t="str">
        <f>IF(G3214="01 Jan 1900","Unregistered","Registered")</f>
        <v>Registered</v>
      </c>
      <c r="R3214" s="121">
        <f>I3214/H3214</f>
        <v>0.29999997691955449</v>
      </c>
      <c r="T3214" s="117">
        <f t="shared" si="200"/>
        <v>0</v>
      </c>
      <c r="U3214" s="117">
        <f t="shared" si="201"/>
        <v>0</v>
      </c>
    </row>
    <row r="3215" spans="1:29" s="101" customFormat="1" x14ac:dyDescent="0.3">
      <c r="A3215" s="114">
        <v>6933</v>
      </c>
      <c r="B3215" s="114" t="s">
        <v>130</v>
      </c>
      <c r="C3215" s="114" t="s">
        <v>132</v>
      </c>
      <c r="D3215" s="114" t="s">
        <v>7488</v>
      </c>
      <c r="E3215" s="114" t="s">
        <v>7489</v>
      </c>
      <c r="F3215" s="115">
        <v>45777</v>
      </c>
      <c r="G3215" s="114" t="s">
        <v>6790</v>
      </c>
      <c r="H3215" s="116">
        <v>8980992</v>
      </c>
      <c r="I3215" s="116">
        <v>2694297</v>
      </c>
      <c r="J3215" s="116">
        <v>2694297</v>
      </c>
      <c r="K3215" s="116">
        <v>0</v>
      </c>
      <c r="L3215" s="116">
        <v>0</v>
      </c>
      <c r="M3215" s="116">
        <v>0</v>
      </c>
      <c r="N3215" s="116">
        <v>0</v>
      </c>
      <c r="O3215" s="116">
        <v>0</v>
      </c>
      <c r="P3215" s="120">
        <v>0</v>
      </c>
      <c r="Q3215" s="27" t="str">
        <f>IF(G3215="01 Jan 1900","Unregistered","Registered")</f>
        <v>Registered</v>
      </c>
      <c r="R3215" s="121">
        <f>I3215/H3215</f>
        <v>0.29999993319223534</v>
      </c>
      <c r="S3215" s="118"/>
      <c r="T3215" s="117">
        <f t="shared" si="200"/>
        <v>0</v>
      </c>
      <c r="U3215" s="117">
        <f t="shared" si="201"/>
        <v>0</v>
      </c>
      <c r="V3215" s="118"/>
      <c r="W3215" s="118"/>
      <c r="X3215" s="118"/>
      <c r="Y3215" s="118"/>
      <c r="Z3215" s="118"/>
      <c r="AA3215" s="118"/>
      <c r="AB3215" s="118"/>
      <c r="AC3215" s="118"/>
    </row>
    <row r="3216" spans="1:29" s="101" customFormat="1" x14ac:dyDescent="0.3">
      <c r="A3216" s="114">
        <v>6934</v>
      </c>
      <c r="B3216" s="114" t="s">
        <v>130</v>
      </c>
      <c r="C3216" s="114" t="s">
        <v>132</v>
      </c>
      <c r="D3216" s="114" t="s">
        <v>7490</v>
      </c>
      <c r="E3216" s="114" t="s">
        <v>7491</v>
      </c>
      <c r="F3216" s="115">
        <v>45833</v>
      </c>
      <c r="G3216" s="114" t="s">
        <v>7492</v>
      </c>
      <c r="H3216" s="116">
        <v>8620416</v>
      </c>
      <c r="I3216" s="116">
        <v>2586125</v>
      </c>
      <c r="J3216" s="116">
        <v>2586125</v>
      </c>
      <c r="K3216" s="116">
        <v>0</v>
      </c>
      <c r="L3216" s="116">
        <v>0</v>
      </c>
      <c r="M3216" s="116">
        <v>0</v>
      </c>
      <c r="N3216" s="116">
        <v>0</v>
      </c>
      <c r="O3216" s="116">
        <v>0</v>
      </c>
      <c r="P3216" s="120">
        <v>0</v>
      </c>
      <c r="Q3216" s="27" t="str">
        <f>IF(G3216="01 Jan 1900","Unregistered","Registered")</f>
        <v>Registered</v>
      </c>
      <c r="R3216" s="121">
        <f>I3216/H3216</f>
        <v>0.30000002320073649</v>
      </c>
      <c r="S3216" s="118"/>
      <c r="T3216" s="117">
        <f t="shared" si="200"/>
        <v>0</v>
      </c>
      <c r="U3216" s="117">
        <f t="shared" si="201"/>
        <v>0</v>
      </c>
      <c r="V3216" s="118"/>
      <c r="W3216" s="118"/>
      <c r="X3216" s="118"/>
      <c r="Y3216" s="118"/>
      <c r="Z3216" s="118"/>
      <c r="AA3216" s="118"/>
      <c r="AB3216" s="118"/>
      <c r="AC3216" s="118"/>
    </row>
    <row r="3217" spans="1:29" s="101" customFormat="1" x14ac:dyDescent="0.3">
      <c r="A3217" s="114">
        <v>6935</v>
      </c>
      <c r="B3217" s="114" t="s">
        <v>130</v>
      </c>
      <c r="C3217" s="114" t="s">
        <v>132</v>
      </c>
      <c r="D3217" s="114" t="s">
        <v>7493</v>
      </c>
      <c r="E3217" s="114" t="s">
        <v>7494</v>
      </c>
      <c r="F3217" s="115">
        <v>45793</v>
      </c>
      <c r="G3217" s="114" t="s">
        <v>1555</v>
      </c>
      <c r="H3217" s="116">
        <v>8755200</v>
      </c>
      <c r="I3217" s="116">
        <v>2626560</v>
      </c>
      <c r="J3217" s="116">
        <v>2626560</v>
      </c>
      <c r="K3217" s="116">
        <v>0</v>
      </c>
      <c r="L3217" s="116">
        <v>0</v>
      </c>
      <c r="M3217" s="116">
        <v>0</v>
      </c>
      <c r="N3217" s="116">
        <v>0</v>
      </c>
      <c r="O3217" s="116">
        <v>0</v>
      </c>
      <c r="P3217" s="120">
        <v>0</v>
      </c>
      <c r="Q3217" s="27" t="str">
        <f>IF(G3217="01 Jan 1900","Unregistered","Registered")</f>
        <v>Registered</v>
      </c>
      <c r="R3217" s="121">
        <f>I3217/H3217</f>
        <v>0.3</v>
      </c>
      <c r="S3217" s="118"/>
      <c r="T3217" s="117">
        <f t="shared" si="200"/>
        <v>0</v>
      </c>
      <c r="U3217" s="117">
        <f t="shared" si="201"/>
        <v>0</v>
      </c>
      <c r="V3217" s="118"/>
      <c r="W3217" s="118"/>
      <c r="X3217" s="118"/>
      <c r="Y3217" s="118"/>
      <c r="Z3217" s="118"/>
      <c r="AA3217" s="118"/>
      <c r="AB3217" s="118"/>
      <c r="AC3217" s="118"/>
    </row>
    <row r="3218" spans="1:29" s="101" customFormat="1" x14ac:dyDescent="0.3">
      <c r="A3218" s="114">
        <v>10055</v>
      </c>
      <c r="B3218" s="114" t="s">
        <v>130</v>
      </c>
      <c r="C3218" s="114" t="s">
        <v>132</v>
      </c>
      <c r="D3218" s="114" t="s">
        <v>9372</v>
      </c>
      <c r="E3218" s="114" t="s">
        <v>9373</v>
      </c>
      <c r="F3218" s="115">
        <v>45716</v>
      </c>
      <c r="G3218" s="114" t="s">
        <v>4649</v>
      </c>
      <c r="H3218" s="116">
        <v>12820302</v>
      </c>
      <c r="I3218" s="116">
        <v>3846090</v>
      </c>
      <c r="J3218" s="116">
        <v>3846090.2</v>
      </c>
      <c r="K3218" s="116">
        <v>-0.2</v>
      </c>
      <c r="L3218" s="116">
        <v>0</v>
      </c>
      <c r="M3218" s="116">
        <v>0</v>
      </c>
      <c r="N3218" s="116">
        <v>0</v>
      </c>
      <c r="O3218" s="116">
        <v>0</v>
      </c>
      <c r="P3218" s="120">
        <v>0</v>
      </c>
      <c r="Q3218" s="27" t="str">
        <f>IF(G3218="01 Jan 1900","Unregistered","Registered")</f>
        <v>Registered</v>
      </c>
      <c r="R3218" s="121">
        <f>I3218/H3218</f>
        <v>0.2999999531992304</v>
      </c>
      <c r="S3218" s="118"/>
      <c r="T3218" s="117">
        <f t="shared" si="200"/>
        <v>0</v>
      </c>
      <c r="U3218" s="117">
        <f t="shared" si="201"/>
        <v>-0.2</v>
      </c>
      <c r="V3218" s="118"/>
      <c r="W3218" s="118"/>
      <c r="X3218" s="118"/>
      <c r="Y3218" s="118"/>
      <c r="Z3218" s="118"/>
      <c r="AA3218" s="118"/>
      <c r="AB3218" s="118"/>
      <c r="AC3218" s="118"/>
    </row>
    <row r="3219" spans="1:29" x14ac:dyDescent="0.3">
      <c r="A3219" s="114">
        <v>10070</v>
      </c>
      <c r="B3219" s="114" t="s">
        <v>130</v>
      </c>
      <c r="C3219" s="114" t="s">
        <v>132</v>
      </c>
      <c r="D3219" s="114" t="s">
        <v>9401</v>
      </c>
      <c r="E3219" s="114" t="s">
        <v>9402</v>
      </c>
      <c r="F3219" s="115">
        <v>45656</v>
      </c>
      <c r="G3219" s="114" t="s">
        <v>9403</v>
      </c>
      <c r="H3219" s="116">
        <v>9069696</v>
      </c>
      <c r="I3219" s="116">
        <v>2720909</v>
      </c>
      <c r="J3219" s="116">
        <v>2720910</v>
      </c>
      <c r="K3219" s="116">
        <v>-1</v>
      </c>
      <c r="L3219" s="116">
        <v>0</v>
      </c>
      <c r="M3219" s="116">
        <v>0</v>
      </c>
      <c r="N3219" s="116">
        <v>0</v>
      </c>
      <c r="O3219" s="116">
        <v>0</v>
      </c>
      <c r="P3219" s="120">
        <v>0</v>
      </c>
      <c r="Q3219" s="27" t="str">
        <f>IF(G3219="01 Jan 1900","Unregistered","Registered")</f>
        <v>Registered</v>
      </c>
      <c r="R3219" s="121">
        <f>I3219/H3219</f>
        <v>0.30000002205145576</v>
      </c>
      <c r="T3219" s="117">
        <f t="shared" si="200"/>
        <v>0</v>
      </c>
      <c r="U3219" s="117">
        <f t="shared" si="201"/>
        <v>-1</v>
      </c>
    </row>
    <row r="3220" spans="1:29" x14ac:dyDescent="0.3">
      <c r="A3220" s="114">
        <v>10071</v>
      </c>
      <c r="B3220" s="114" t="s">
        <v>130</v>
      </c>
      <c r="C3220" s="114" t="s">
        <v>132</v>
      </c>
      <c r="D3220" s="114" t="s">
        <v>9404</v>
      </c>
      <c r="E3220" s="114" t="s">
        <v>9405</v>
      </c>
      <c r="F3220" s="115">
        <v>45915</v>
      </c>
      <c r="G3220" s="114" t="s">
        <v>4158</v>
      </c>
      <c r="H3220" s="116">
        <v>8697600</v>
      </c>
      <c r="I3220" s="116">
        <v>2609280</v>
      </c>
      <c r="J3220" s="116">
        <v>2609281</v>
      </c>
      <c r="K3220" s="116">
        <v>-1</v>
      </c>
      <c r="L3220" s="116">
        <v>0</v>
      </c>
      <c r="M3220" s="116">
        <v>0</v>
      </c>
      <c r="N3220" s="116">
        <v>0</v>
      </c>
      <c r="O3220" s="116">
        <v>0</v>
      </c>
      <c r="P3220" s="120">
        <v>0</v>
      </c>
      <c r="Q3220" s="27" t="str">
        <f>IF(G3220="01 Jan 1900","Unregistered","Registered")</f>
        <v>Registered</v>
      </c>
      <c r="R3220" s="121">
        <f>I3220/H3220</f>
        <v>0.3</v>
      </c>
      <c r="T3220" s="117">
        <f t="shared" si="200"/>
        <v>0</v>
      </c>
      <c r="U3220" s="117">
        <f t="shared" si="201"/>
        <v>-1</v>
      </c>
    </row>
    <row r="3221" spans="1:29" s="101" customFormat="1" x14ac:dyDescent="0.3">
      <c r="A3221" s="114">
        <v>10139</v>
      </c>
      <c r="B3221" s="114" t="s">
        <v>130</v>
      </c>
      <c r="C3221" s="114" t="s">
        <v>132</v>
      </c>
      <c r="D3221" s="114" t="s">
        <v>9507</v>
      </c>
      <c r="E3221" s="114" t="s">
        <v>9508</v>
      </c>
      <c r="F3221" s="115">
        <v>45726</v>
      </c>
      <c r="G3221" s="114" t="s">
        <v>2796</v>
      </c>
      <c r="H3221" s="116">
        <v>8623872</v>
      </c>
      <c r="I3221" s="116">
        <v>2587161</v>
      </c>
      <c r="J3221" s="116">
        <v>2673400.2000000002</v>
      </c>
      <c r="K3221" s="116">
        <v>-86239.2</v>
      </c>
      <c r="L3221" s="116">
        <v>0</v>
      </c>
      <c r="M3221" s="116">
        <v>0</v>
      </c>
      <c r="N3221" s="116">
        <v>0</v>
      </c>
      <c r="O3221" s="116">
        <v>0</v>
      </c>
      <c r="P3221" s="120">
        <v>0</v>
      </c>
      <c r="Q3221" s="27" t="str">
        <f>IF(G3221="01 Jan 1900","Unregistered","Registered")</f>
        <v>Registered</v>
      </c>
      <c r="R3221" s="121">
        <f>I3221/H3221</f>
        <v>0.29999993042568351</v>
      </c>
      <c r="S3221" s="118"/>
      <c r="T3221" s="117">
        <f t="shared" si="200"/>
        <v>0</v>
      </c>
      <c r="U3221" s="117">
        <f t="shared" si="201"/>
        <v>-86239.2</v>
      </c>
      <c r="V3221" s="118"/>
      <c r="W3221" s="118"/>
      <c r="X3221" s="118"/>
      <c r="Y3221" s="118"/>
      <c r="Z3221" s="118"/>
      <c r="AA3221" s="118"/>
      <c r="AB3221" s="118"/>
      <c r="AC3221" s="118"/>
    </row>
    <row r="3222" spans="1:29" s="101" customFormat="1" x14ac:dyDescent="0.3">
      <c r="A3222" s="114">
        <v>10140</v>
      </c>
      <c r="B3222" s="114" t="s">
        <v>130</v>
      </c>
      <c r="C3222" s="114" t="s">
        <v>132</v>
      </c>
      <c r="D3222" s="114" t="s">
        <v>9509</v>
      </c>
      <c r="E3222" s="114" t="s">
        <v>9510</v>
      </c>
      <c r="F3222" s="115">
        <v>45990</v>
      </c>
      <c r="G3222" s="114" t="s">
        <v>2453</v>
      </c>
      <c r="H3222" s="116">
        <v>8660736</v>
      </c>
      <c r="I3222" s="116">
        <v>2598221</v>
      </c>
      <c r="J3222" s="116">
        <v>2684829</v>
      </c>
      <c r="K3222" s="116">
        <v>-86608</v>
      </c>
      <c r="L3222" s="116">
        <v>0</v>
      </c>
      <c r="M3222" s="116">
        <v>0</v>
      </c>
      <c r="N3222" s="116">
        <v>0</v>
      </c>
      <c r="O3222" s="116">
        <v>0</v>
      </c>
      <c r="P3222" s="120">
        <v>0</v>
      </c>
      <c r="Q3222" s="27" t="str">
        <f>IF(G3222="01 Jan 1900","Unregistered","Registered")</f>
        <v>Registered</v>
      </c>
      <c r="R3222" s="121">
        <f>I3222/H3222</f>
        <v>0.30000002309272561</v>
      </c>
      <c r="S3222" s="118"/>
      <c r="T3222" s="117">
        <f t="shared" si="200"/>
        <v>0</v>
      </c>
      <c r="U3222" s="117">
        <f t="shared" si="201"/>
        <v>-86608</v>
      </c>
      <c r="V3222" s="118"/>
      <c r="W3222" s="118"/>
      <c r="X3222" s="118"/>
      <c r="Y3222" s="118"/>
      <c r="Z3222" s="118"/>
      <c r="AA3222" s="118"/>
      <c r="AB3222" s="118"/>
      <c r="AC3222" s="118"/>
    </row>
    <row r="3223" spans="1:29" s="101" customFormat="1" x14ac:dyDescent="0.3">
      <c r="A3223" s="114">
        <v>10142</v>
      </c>
      <c r="B3223" s="114" t="s">
        <v>130</v>
      </c>
      <c r="C3223" s="114" t="s">
        <v>132</v>
      </c>
      <c r="D3223" s="114" t="s">
        <v>9513</v>
      </c>
      <c r="E3223" s="114" t="s">
        <v>9514</v>
      </c>
      <c r="F3223" s="115">
        <v>45915</v>
      </c>
      <c r="G3223" s="114" t="s">
        <v>7838</v>
      </c>
      <c r="H3223" s="116">
        <v>8710272</v>
      </c>
      <c r="I3223" s="116">
        <v>2613081</v>
      </c>
      <c r="J3223" s="116">
        <v>2700184</v>
      </c>
      <c r="K3223" s="116">
        <v>-87103</v>
      </c>
      <c r="L3223" s="116">
        <v>0</v>
      </c>
      <c r="M3223" s="116">
        <v>0</v>
      </c>
      <c r="N3223" s="116">
        <v>0</v>
      </c>
      <c r="O3223" s="116">
        <v>0</v>
      </c>
      <c r="P3223" s="120">
        <v>0</v>
      </c>
      <c r="Q3223" s="27" t="str">
        <f>IF(G3223="01 Jan 1900","Unregistered","Registered")</f>
        <v>Registered</v>
      </c>
      <c r="R3223" s="121">
        <f>I3223/H3223</f>
        <v>0.29999993111581358</v>
      </c>
      <c r="S3223" s="118"/>
      <c r="T3223" s="117">
        <f t="shared" si="200"/>
        <v>0</v>
      </c>
      <c r="U3223" s="117">
        <f t="shared" si="201"/>
        <v>-87103</v>
      </c>
      <c r="V3223" s="118"/>
      <c r="W3223" s="118"/>
      <c r="X3223" s="118"/>
      <c r="Y3223" s="118"/>
      <c r="Z3223" s="118"/>
      <c r="AA3223" s="118"/>
      <c r="AB3223" s="118"/>
      <c r="AC3223" s="118"/>
    </row>
    <row r="3224" spans="1:29" s="101" customFormat="1" x14ac:dyDescent="0.3">
      <c r="A3224" s="114">
        <v>10144</v>
      </c>
      <c r="B3224" s="114" t="s">
        <v>130</v>
      </c>
      <c r="C3224" s="114" t="s">
        <v>132</v>
      </c>
      <c r="D3224" s="114" t="s">
        <v>9518</v>
      </c>
      <c r="E3224" s="114" t="s">
        <v>9519</v>
      </c>
      <c r="F3224" s="115">
        <v>45796</v>
      </c>
      <c r="G3224" s="114" t="s">
        <v>3916</v>
      </c>
      <c r="H3224" s="116">
        <v>8800128</v>
      </c>
      <c r="I3224" s="116">
        <v>2640039</v>
      </c>
      <c r="J3224" s="116">
        <v>2728040</v>
      </c>
      <c r="K3224" s="116">
        <v>-88001</v>
      </c>
      <c r="L3224" s="116">
        <v>0</v>
      </c>
      <c r="M3224" s="116">
        <v>0</v>
      </c>
      <c r="N3224" s="116">
        <v>0</v>
      </c>
      <c r="O3224" s="116">
        <v>0</v>
      </c>
      <c r="P3224" s="120">
        <v>0</v>
      </c>
      <c r="Q3224" s="27" t="str">
        <f>IF(G3224="01 Jan 1900","Unregistered","Registered")</f>
        <v>Registered</v>
      </c>
      <c r="R3224" s="121">
        <f>I3224/H3224</f>
        <v>0.30000006818082647</v>
      </c>
      <c r="S3224" s="118"/>
      <c r="T3224" s="117">
        <f t="shared" si="200"/>
        <v>0</v>
      </c>
      <c r="U3224" s="117">
        <f t="shared" si="201"/>
        <v>-88001</v>
      </c>
      <c r="V3224" s="118"/>
      <c r="W3224" s="118"/>
      <c r="X3224" s="118"/>
      <c r="Y3224" s="118"/>
      <c r="Z3224" s="118"/>
      <c r="AA3224" s="118"/>
      <c r="AB3224" s="118"/>
      <c r="AC3224" s="118"/>
    </row>
    <row r="3225" spans="1:29" s="101" customFormat="1" x14ac:dyDescent="0.3">
      <c r="A3225" s="114">
        <v>10145</v>
      </c>
      <c r="B3225" s="114" t="s">
        <v>130</v>
      </c>
      <c r="C3225" s="114" t="s">
        <v>132</v>
      </c>
      <c r="D3225" s="114" t="s">
        <v>9520</v>
      </c>
      <c r="E3225" s="114" t="s">
        <v>9521</v>
      </c>
      <c r="F3225" s="115">
        <v>45898</v>
      </c>
      <c r="G3225" s="114" t="s">
        <v>5312</v>
      </c>
      <c r="H3225" s="116">
        <v>8801280</v>
      </c>
      <c r="I3225" s="116">
        <v>2640384</v>
      </c>
      <c r="J3225" s="116">
        <v>2728397</v>
      </c>
      <c r="K3225" s="116">
        <v>-88013</v>
      </c>
      <c r="L3225" s="116">
        <v>0</v>
      </c>
      <c r="M3225" s="116">
        <v>0</v>
      </c>
      <c r="N3225" s="116">
        <v>0</v>
      </c>
      <c r="O3225" s="116">
        <v>0</v>
      </c>
      <c r="P3225" s="120">
        <v>0</v>
      </c>
      <c r="Q3225" s="27" t="str">
        <f>IF(G3225="01 Jan 1900","Unregistered","Registered")</f>
        <v>Registered</v>
      </c>
      <c r="R3225" s="121">
        <f>I3225/H3225</f>
        <v>0.3</v>
      </c>
      <c r="S3225" s="118"/>
      <c r="T3225" s="117">
        <f t="shared" si="200"/>
        <v>0</v>
      </c>
      <c r="U3225" s="117">
        <f t="shared" si="201"/>
        <v>-88013</v>
      </c>
      <c r="V3225" s="118"/>
      <c r="W3225" s="118"/>
      <c r="X3225" s="118"/>
      <c r="Y3225" s="118"/>
      <c r="Z3225" s="118"/>
      <c r="AA3225" s="118"/>
      <c r="AB3225" s="118"/>
      <c r="AC3225" s="118"/>
    </row>
    <row r="3226" spans="1:29" x14ac:dyDescent="0.3">
      <c r="A3226" s="114">
        <v>10150</v>
      </c>
      <c r="B3226" s="114" t="s">
        <v>130</v>
      </c>
      <c r="C3226" s="114" t="s">
        <v>132</v>
      </c>
      <c r="D3226" s="114" t="s">
        <v>9530</v>
      </c>
      <c r="E3226" s="114" t="s">
        <v>9531</v>
      </c>
      <c r="F3226" s="115">
        <v>45930</v>
      </c>
      <c r="G3226" s="114" t="s">
        <v>4158</v>
      </c>
      <c r="H3226" s="116">
        <v>8888832</v>
      </c>
      <c r="I3226" s="116">
        <v>2666649</v>
      </c>
      <c r="J3226" s="116">
        <v>2755539</v>
      </c>
      <c r="K3226" s="116">
        <v>-88890</v>
      </c>
      <c r="L3226" s="116">
        <v>0</v>
      </c>
      <c r="M3226" s="116">
        <v>0</v>
      </c>
      <c r="N3226" s="116">
        <v>0</v>
      </c>
      <c r="O3226" s="116">
        <v>0</v>
      </c>
      <c r="P3226" s="120">
        <v>0</v>
      </c>
      <c r="Q3226" s="27" t="str">
        <f>IF(G3226="01 Jan 1900","Unregistered","Registered")</f>
        <v>Registered</v>
      </c>
      <c r="R3226" s="121">
        <f>I3226/H3226</f>
        <v>0.29999993249956802</v>
      </c>
      <c r="T3226" s="117">
        <f t="shared" si="200"/>
        <v>0</v>
      </c>
      <c r="U3226" s="117">
        <f t="shared" si="201"/>
        <v>-88890</v>
      </c>
    </row>
    <row r="3227" spans="1:29" x14ac:dyDescent="0.3">
      <c r="A3227" s="114">
        <v>10152</v>
      </c>
      <c r="B3227" s="114" t="s">
        <v>130</v>
      </c>
      <c r="C3227" s="114" t="s">
        <v>132</v>
      </c>
      <c r="D3227" s="114" t="s">
        <v>9534</v>
      </c>
      <c r="E3227" s="114" t="s">
        <v>9535</v>
      </c>
      <c r="F3227" s="115">
        <v>45777</v>
      </c>
      <c r="G3227" s="114" t="s">
        <v>2555</v>
      </c>
      <c r="H3227" s="116">
        <v>8891136</v>
      </c>
      <c r="I3227" s="116">
        <v>2667341</v>
      </c>
      <c r="J3227" s="116">
        <v>2756252</v>
      </c>
      <c r="K3227" s="116">
        <v>-88911</v>
      </c>
      <c r="L3227" s="116">
        <v>0</v>
      </c>
      <c r="M3227" s="116">
        <v>0</v>
      </c>
      <c r="N3227" s="116">
        <v>0</v>
      </c>
      <c r="O3227" s="116">
        <v>0</v>
      </c>
      <c r="P3227" s="120">
        <v>0</v>
      </c>
      <c r="Q3227" s="27" t="str">
        <f>IF(G3227="01 Jan 1900","Unregistered","Registered")</f>
        <v>Registered</v>
      </c>
      <c r="R3227" s="121">
        <f>I3227/H3227</f>
        <v>0.30000002249431346</v>
      </c>
      <c r="T3227" s="117">
        <f t="shared" si="200"/>
        <v>0</v>
      </c>
      <c r="U3227" s="117">
        <f t="shared" si="201"/>
        <v>-88911</v>
      </c>
    </row>
    <row r="3228" spans="1:29" x14ac:dyDescent="0.3">
      <c r="A3228" s="114">
        <v>10153</v>
      </c>
      <c r="B3228" s="114" t="s">
        <v>130</v>
      </c>
      <c r="C3228" s="114" t="s">
        <v>132</v>
      </c>
      <c r="D3228" s="114" t="s">
        <v>9536</v>
      </c>
      <c r="E3228" s="114" t="s">
        <v>9537</v>
      </c>
      <c r="F3228" s="115">
        <v>45777</v>
      </c>
      <c r="G3228" s="114" t="s">
        <v>4525</v>
      </c>
      <c r="H3228" s="116">
        <v>8891136</v>
      </c>
      <c r="I3228" s="116">
        <v>2667341</v>
      </c>
      <c r="J3228" s="116">
        <v>2756252.6</v>
      </c>
      <c r="K3228" s="116">
        <v>-88911.6</v>
      </c>
      <c r="L3228" s="116">
        <v>0</v>
      </c>
      <c r="M3228" s="116">
        <v>0</v>
      </c>
      <c r="N3228" s="116">
        <v>0</v>
      </c>
      <c r="O3228" s="116">
        <v>0</v>
      </c>
      <c r="P3228" s="120">
        <v>0</v>
      </c>
      <c r="Q3228" s="27" t="str">
        <f>IF(G3228="01 Jan 1900","Unregistered","Registered")</f>
        <v>Registered</v>
      </c>
      <c r="R3228" s="121">
        <f>I3228/H3228</f>
        <v>0.30000002249431346</v>
      </c>
      <c r="T3228" s="117">
        <f t="shared" si="200"/>
        <v>0</v>
      </c>
      <c r="U3228" s="117">
        <f t="shared" si="201"/>
        <v>-88911.6</v>
      </c>
    </row>
    <row r="3229" spans="1:29" x14ac:dyDescent="0.3">
      <c r="A3229" s="114">
        <v>10155</v>
      </c>
      <c r="B3229" s="114" t="s">
        <v>130</v>
      </c>
      <c r="C3229" s="114" t="s">
        <v>132</v>
      </c>
      <c r="D3229" s="114" t="s">
        <v>9540</v>
      </c>
      <c r="E3229" s="114" t="s">
        <v>9541</v>
      </c>
      <c r="F3229" s="115">
        <v>46000</v>
      </c>
      <c r="G3229" s="114" t="s">
        <v>1487</v>
      </c>
      <c r="H3229" s="116">
        <v>8891136</v>
      </c>
      <c r="I3229" s="116">
        <v>2667341</v>
      </c>
      <c r="J3229" s="116">
        <v>2756253</v>
      </c>
      <c r="K3229" s="116">
        <v>-88912</v>
      </c>
      <c r="L3229" s="116">
        <v>0</v>
      </c>
      <c r="M3229" s="116">
        <v>0</v>
      </c>
      <c r="N3229" s="116">
        <v>0</v>
      </c>
      <c r="O3229" s="116">
        <v>0</v>
      </c>
      <c r="P3229" s="120">
        <v>0</v>
      </c>
      <c r="Q3229" s="27" t="str">
        <f>IF(G3229="01 Jan 1900","Unregistered","Registered")</f>
        <v>Registered</v>
      </c>
      <c r="R3229" s="121">
        <f>I3229/H3229</f>
        <v>0.30000002249431346</v>
      </c>
      <c r="T3229" s="117">
        <f t="shared" si="200"/>
        <v>0</v>
      </c>
      <c r="U3229" s="117">
        <f t="shared" si="201"/>
        <v>-88912</v>
      </c>
    </row>
    <row r="3230" spans="1:29" x14ac:dyDescent="0.3">
      <c r="A3230" s="114">
        <v>10158</v>
      </c>
      <c r="B3230" s="114" t="s">
        <v>130</v>
      </c>
      <c r="C3230" s="114" t="s">
        <v>132</v>
      </c>
      <c r="D3230" s="114" t="s">
        <v>9546</v>
      </c>
      <c r="E3230" s="114" t="s">
        <v>9547</v>
      </c>
      <c r="F3230" s="115">
        <v>45988</v>
      </c>
      <c r="G3230" s="114" t="s">
        <v>3080</v>
      </c>
      <c r="H3230" s="116">
        <v>8978688</v>
      </c>
      <c r="I3230" s="116">
        <v>2693607</v>
      </c>
      <c r="J3230" s="116">
        <v>2783394</v>
      </c>
      <c r="K3230" s="116">
        <v>-89787</v>
      </c>
      <c r="L3230" s="116">
        <v>0</v>
      </c>
      <c r="M3230" s="116">
        <v>0</v>
      </c>
      <c r="N3230" s="116">
        <v>0</v>
      </c>
      <c r="O3230" s="116">
        <v>0</v>
      </c>
      <c r="P3230" s="120">
        <v>0</v>
      </c>
      <c r="Q3230" s="27" t="str">
        <f>IF(G3230="01 Jan 1900","Unregistered","Registered")</f>
        <v>Registered</v>
      </c>
      <c r="R3230" s="121">
        <f>I3230/H3230</f>
        <v>0.30000006682490804</v>
      </c>
      <c r="T3230" s="117">
        <f t="shared" si="200"/>
        <v>0</v>
      </c>
      <c r="U3230" s="117">
        <f t="shared" si="201"/>
        <v>-89787</v>
      </c>
    </row>
    <row r="3231" spans="1:29" x14ac:dyDescent="0.3">
      <c r="A3231" s="114">
        <v>10159</v>
      </c>
      <c r="B3231" s="114" t="s">
        <v>130</v>
      </c>
      <c r="C3231" s="114" t="s">
        <v>132</v>
      </c>
      <c r="D3231" s="114" t="s">
        <v>9548</v>
      </c>
      <c r="E3231" s="114" t="s">
        <v>9549</v>
      </c>
      <c r="F3231" s="115">
        <v>45698</v>
      </c>
      <c r="G3231" s="114" t="s">
        <v>9550</v>
      </c>
      <c r="H3231" s="116">
        <v>8980992</v>
      </c>
      <c r="I3231" s="116">
        <v>2694297</v>
      </c>
      <c r="J3231" s="116">
        <v>2784098</v>
      </c>
      <c r="K3231" s="116">
        <v>-89801</v>
      </c>
      <c r="L3231" s="116">
        <v>0</v>
      </c>
      <c r="M3231" s="116">
        <v>0</v>
      </c>
      <c r="N3231" s="116">
        <v>0</v>
      </c>
      <c r="O3231" s="116">
        <v>0</v>
      </c>
      <c r="P3231" s="120">
        <v>0</v>
      </c>
      <c r="Q3231" s="27" t="str">
        <f>IF(G3231="01 Jan 1900","Unregistered","Registered")</f>
        <v>Registered</v>
      </c>
      <c r="R3231" s="121">
        <f>I3231/H3231</f>
        <v>0.29999993319223534</v>
      </c>
      <c r="T3231" s="117">
        <f t="shared" si="200"/>
        <v>0</v>
      </c>
      <c r="U3231" s="117">
        <f t="shared" si="201"/>
        <v>-89801</v>
      </c>
    </row>
    <row r="3232" spans="1:29" x14ac:dyDescent="0.3">
      <c r="A3232" s="114">
        <v>10162</v>
      </c>
      <c r="B3232" s="114" t="s">
        <v>130</v>
      </c>
      <c r="C3232" s="114" t="s">
        <v>132</v>
      </c>
      <c r="D3232" s="114" t="s">
        <v>9556</v>
      </c>
      <c r="E3232" s="114" t="s">
        <v>9557</v>
      </c>
      <c r="F3232" s="115">
        <v>45621</v>
      </c>
      <c r="G3232" s="114" t="s">
        <v>2711</v>
      </c>
      <c r="H3232" s="116">
        <v>9009792</v>
      </c>
      <c r="I3232" s="116">
        <v>2702937</v>
      </c>
      <c r="J3232" s="116">
        <v>2793035</v>
      </c>
      <c r="K3232" s="116">
        <v>-90098</v>
      </c>
      <c r="L3232" s="116">
        <v>0</v>
      </c>
      <c r="M3232" s="116">
        <v>0</v>
      </c>
      <c r="N3232" s="116">
        <v>0</v>
      </c>
      <c r="O3232" s="116">
        <v>0</v>
      </c>
      <c r="P3232" s="120">
        <v>0</v>
      </c>
      <c r="Q3232" s="27" t="str">
        <f>IF(G3232="01 Jan 1900","Unregistered","Registered")</f>
        <v>Registered</v>
      </c>
      <c r="R3232" s="121">
        <f>I3232/H3232</f>
        <v>0.29999993340578784</v>
      </c>
      <c r="T3232" s="117">
        <f t="shared" si="200"/>
        <v>0</v>
      </c>
      <c r="U3232" s="117">
        <f t="shared" si="201"/>
        <v>-90098</v>
      </c>
    </row>
    <row r="3233" spans="1:21" x14ac:dyDescent="0.3">
      <c r="A3233" s="114">
        <v>10164</v>
      </c>
      <c r="B3233" s="114" t="s">
        <v>130</v>
      </c>
      <c r="C3233" s="114" t="s">
        <v>132</v>
      </c>
      <c r="D3233" s="114" t="s">
        <v>9560</v>
      </c>
      <c r="E3233" s="114" t="s">
        <v>9561</v>
      </c>
      <c r="F3233" s="115">
        <v>45764</v>
      </c>
      <c r="G3233" s="114" t="s">
        <v>2509</v>
      </c>
      <c r="H3233" s="116">
        <v>9024653</v>
      </c>
      <c r="I3233" s="116">
        <v>2707396</v>
      </c>
      <c r="J3233" s="116">
        <v>2797795</v>
      </c>
      <c r="K3233" s="116">
        <v>-90399</v>
      </c>
      <c r="L3233" s="116">
        <v>0</v>
      </c>
      <c r="M3233" s="116">
        <v>0</v>
      </c>
      <c r="N3233" s="116">
        <v>0</v>
      </c>
      <c r="O3233" s="116">
        <v>0</v>
      </c>
      <c r="P3233" s="120">
        <v>0</v>
      </c>
      <c r="Q3233" s="27" t="str">
        <f>IF(G3233="01 Jan 1900","Unregistered","Registered")</f>
        <v>Registered</v>
      </c>
      <c r="R3233" s="121">
        <f>I3233/H3233</f>
        <v>0.30000001108075847</v>
      </c>
      <c r="T3233" s="117">
        <f t="shared" si="200"/>
        <v>0</v>
      </c>
      <c r="U3233" s="117">
        <f t="shared" si="201"/>
        <v>-90399</v>
      </c>
    </row>
    <row r="3234" spans="1:21" x14ac:dyDescent="0.3">
      <c r="A3234" s="114">
        <v>10165</v>
      </c>
      <c r="B3234" s="114" t="s">
        <v>130</v>
      </c>
      <c r="C3234" s="114" t="s">
        <v>132</v>
      </c>
      <c r="D3234" s="114" t="s">
        <v>9562</v>
      </c>
      <c r="E3234" s="114" t="s">
        <v>9563</v>
      </c>
      <c r="F3234" s="115">
        <v>45936</v>
      </c>
      <c r="G3234" s="114" t="s">
        <v>7468</v>
      </c>
      <c r="H3234" s="116">
        <v>9245952</v>
      </c>
      <c r="I3234" s="116">
        <v>2773785</v>
      </c>
      <c r="J3234" s="116">
        <v>2866245</v>
      </c>
      <c r="K3234" s="116">
        <v>-92460</v>
      </c>
      <c r="L3234" s="116">
        <v>0</v>
      </c>
      <c r="M3234" s="116">
        <v>0</v>
      </c>
      <c r="N3234" s="116">
        <v>0</v>
      </c>
      <c r="O3234" s="116">
        <v>0</v>
      </c>
      <c r="P3234" s="120">
        <v>0</v>
      </c>
      <c r="Q3234" s="27" t="str">
        <f>IF(G3234="01 Jan 1900","Unregistered","Registered")</f>
        <v>Registered</v>
      </c>
      <c r="R3234" s="121">
        <f>I3234/H3234</f>
        <v>0.29999993510673645</v>
      </c>
      <c r="T3234" s="117">
        <f t="shared" si="200"/>
        <v>0</v>
      </c>
      <c r="U3234" s="117">
        <f t="shared" si="201"/>
        <v>-92460</v>
      </c>
    </row>
    <row r="3235" spans="1:21" x14ac:dyDescent="0.3">
      <c r="A3235" s="114">
        <v>10248</v>
      </c>
      <c r="B3235" s="114" t="s">
        <v>130</v>
      </c>
      <c r="C3235" s="114" t="s">
        <v>132</v>
      </c>
      <c r="D3235" s="114" t="s">
        <v>9692</v>
      </c>
      <c r="E3235" s="114" t="s">
        <v>9693</v>
      </c>
      <c r="F3235" s="115">
        <v>45747</v>
      </c>
      <c r="G3235" s="114" t="s">
        <v>9035</v>
      </c>
      <c r="H3235" s="116">
        <v>12999078</v>
      </c>
      <c r="I3235" s="116">
        <v>3899724</v>
      </c>
      <c r="J3235" s="116">
        <v>4029714.25</v>
      </c>
      <c r="K3235" s="116">
        <v>-129990.25</v>
      </c>
      <c r="L3235" s="116">
        <v>0</v>
      </c>
      <c r="M3235" s="116">
        <v>0</v>
      </c>
      <c r="N3235" s="116">
        <v>0</v>
      </c>
      <c r="O3235" s="116">
        <v>0</v>
      </c>
      <c r="P3235" s="120">
        <v>0</v>
      </c>
      <c r="Q3235" s="27" t="str">
        <f>IF(G3235="01 Jan 1900","Unregistered","Registered")</f>
        <v>Registered</v>
      </c>
      <c r="R3235" s="121">
        <f>I3235/H3235</f>
        <v>0.30000004615711978</v>
      </c>
      <c r="T3235" s="117">
        <f t="shared" si="200"/>
        <v>0</v>
      </c>
      <c r="U3235" s="117">
        <f t="shared" si="201"/>
        <v>-129990.25</v>
      </c>
    </row>
    <row r="3236" spans="1:21" x14ac:dyDescent="0.3">
      <c r="A3236" s="114">
        <v>10251</v>
      </c>
      <c r="B3236" s="114" t="s">
        <v>130</v>
      </c>
      <c r="C3236" s="114" t="s">
        <v>132</v>
      </c>
      <c r="D3236" s="114" t="s">
        <v>9698</v>
      </c>
      <c r="E3236" s="114" t="s">
        <v>9699</v>
      </c>
      <c r="F3236" s="115">
        <v>45678</v>
      </c>
      <c r="G3236" s="114" t="s">
        <v>9700</v>
      </c>
      <c r="H3236" s="116">
        <v>13267242</v>
      </c>
      <c r="I3236" s="116">
        <v>3980172</v>
      </c>
      <c r="J3236" s="116">
        <v>4112844</v>
      </c>
      <c r="K3236" s="116">
        <v>-132672</v>
      </c>
      <c r="L3236" s="116">
        <v>0</v>
      </c>
      <c r="M3236" s="116">
        <v>0</v>
      </c>
      <c r="N3236" s="116">
        <v>0</v>
      </c>
      <c r="O3236" s="116">
        <v>0</v>
      </c>
      <c r="P3236" s="120">
        <v>0</v>
      </c>
      <c r="Q3236" s="27" t="str">
        <f>IF(G3236="01 Jan 1900","Unregistered","Registered")</f>
        <v>Registered</v>
      </c>
      <c r="R3236" s="121">
        <f>I3236/H3236</f>
        <v>0.29999995477583058</v>
      </c>
      <c r="T3236" s="117">
        <f t="shared" si="200"/>
        <v>0</v>
      </c>
      <c r="U3236" s="117">
        <f t="shared" si="201"/>
        <v>-132672</v>
      </c>
    </row>
    <row r="3237" spans="1:21" x14ac:dyDescent="0.3">
      <c r="A3237" s="114">
        <v>10252</v>
      </c>
      <c r="B3237" s="114" t="s">
        <v>130</v>
      </c>
      <c r="C3237" s="114" t="s">
        <v>132</v>
      </c>
      <c r="D3237" s="114" t="s">
        <v>9701</v>
      </c>
      <c r="E3237" s="114" t="s">
        <v>9702</v>
      </c>
      <c r="F3237" s="115">
        <v>45746</v>
      </c>
      <c r="G3237" s="114" t="s">
        <v>5517</v>
      </c>
      <c r="H3237" s="116">
        <v>13267242</v>
      </c>
      <c r="I3237" s="116">
        <v>3980172</v>
      </c>
      <c r="J3237" s="116">
        <v>4112844</v>
      </c>
      <c r="K3237" s="116">
        <v>-132672</v>
      </c>
      <c r="L3237" s="116">
        <v>0</v>
      </c>
      <c r="M3237" s="116">
        <v>0</v>
      </c>
      <c r="N3237" s="116">
        <v>0</v>
      </c>
      <c r="O3237" s="116">
        <v>0</v>
      </c>
      <c r="P3237" s="120">
        <v>0</v>
      </c>
      <c r="Q3237" s="27" t="str">
        <f>IF(G3237="01 Jan 1900","Unregistered","Registered")</f>
        <v>Registered</v>
      </c>
      <c r="R3237" s="121">
        <f>I3237/H3237</f>
        <v>0.29999995477583058</v>
      </c>
      <c r="T3237" s="117">
        <f t="shared" si="200"/>
        <v>0</v>
      </c>
      <c r="U3237" s="117">
        <f t="shared" si="201"/>
        <v>-132672</v>
      </c>
    </row>
    <row r="3238" spans="1:21" x14ac:dyDescent="0.3">
      <c r="A3238" s="114">
        <v>10254</v>
      </c>
      <c r="B3238" s="114" t="s">
        <v>130</v>
      </c>
      <c r="C3238" s="114" t="s">
        <v>132</v>
      </c>
      <c r="D3238" s="114" t="s">
        <v>9705</v>
      </c>
      <c r="E3238" s="114" t="s">
        <v>9706</v>
      </c>
      <c r="F3238" s="115">
        <v>45854</v>
      </c>
      <c r="G3238" s="114" t="s">
        <v>3888</v>
      </c>
      <c r="H3238" s="116">
        <v>13322250</v>
      </c>
      <c r="I3238" s="116">
        <v>3996675</v>
      </c>
      <c r="J3238" s="116">
        <v>4129897</v>
      </c>
      <c r="K3238" s="116">
        <v>-133222</v>
      </c>
      <c r="L3238" s="116">
        <v>0</v>
      </c>
      <c r="M3238" s="116">
        <v>0</v>
      </c>
      <c r="N3238" s="116">
        <v>0</v>
      </c>
      <c r="O3238" s="116">
        <v>0</v>
      </c>
      <c r="P3238" s="120">
        <v>0</v>
      </c>
      <c r="Q3238" s="27" t="str">
        <f>IF(G3238="01 Jan 1900","Unregistered","Registered")</f>
        <v>Registered</v>
      </c>
      <c r="R3238" s="121">
        <f>I3238/H3238</f>
        <v>0.3</v>
      </c>
      <c r="T3238" s="117">
        <f t="shared" si="200"/>
        <v>0</v>
      </c>
      <c r="U3238" s="117">
        <f t="shared" si="201"/>
        <v>-133222</v>
      </c>
    </row>
    <row r="3239" spans="1:21" x14ac:dyDescent="0.3">
      <c r="A3239" s="114">
        <v>10255</v>
      </c>
      <c r="B3239" s="114" t="s">
        <v>130</v>
      </c>
      <c r="C3239" s="114" t="s">
        <v>132</v>
      </c>
      <c r="D3239" s="114" t="s">
        <v>9707</v>
      </c>
      <c r="E3239" s="114" t="s">
        <v>9708</v>
      </c>
      <c r="F3239" s="115">
        <v>45838</v>
      </c>
      <c r="G3239" s="114" t="s">
        <v>2421</v>
      </c>
      <c r="H3239" s="116">
        <v>13322250</v>
      </c>
      <c r="I3239" s="116">
        <v>3996675</v>
      </c>
      <c r="J3239" s="116">
        <v>4129898</v>
      </c>
      <c r="K3239" s="116">
        <v>-133223</v>
      </c>
      <c r="L3239" s="116">
        <v>0</v>
      </c>
      <c r="M3239" s="116">
        <v>0</v>
      </c>
      <c r="N3239" s="116">
        <v>0</v>
      </c>
      <c r="O3239" s="116">
        <v>0</v>
      </c>
      <c r="P3239" s="120">
        <v>0</v>
      </c>
      <c r="Q3239" s="27" t="str">
        <f>IF(G3239="01 Jan 1900","Unregistered","Registered")</f>
        <v>Registered</v>
      </c>
      <c r="R3239" s="121">
        <f>I3239/H3239</f>
        <v>0.3</v>
      </c>
      <c r="T3239" s="117">
        <f t="shared" si="200"/>
        <v>0</v>
      </c>
      <c r="U3239" s="117">
        <f t="shared" si="201"/>
        <v>-133223</v>
      </c>
    </row>
    <row r="3240" spans="1:21" x14ac:dyDescent="0.3">
      <c r="A3240" s="114">
        <v>10257</v>
      </c>
      <c r="B3240" s="114" t="s">
        <v>130</v>
      </c>
      <c r="C3240" s="114" t="s">
        <v>132</v>
      </c>
      <c r="D3240" s="114" t="s">
        <v>9711</v>
      </c>
      <c r="E3240" s="114" t="s">
        <v>9712</v>
      </c>
      <c r="F3240" s="115">
        <v>46000</v>
      </c>
      <c r="G3240" s="114" t="s">
        <v>3080</v>
      </c>
      <c r="H3240" s="116">
        <v>13353192</v>
      </c>
      <c r="I3240" s="116">
        <v>4005957</v>
      </c>
      <c r="J3240" s="116">
        <v>4139489</v>
      </c>
      <c r="K3240" s="116">
        <v>-133532</v>
      </c>
      <c r="L3240" s="116">
        <v>0</v>
      </c>
      <c r="M3240" s="116">
        <v>0</v>
      </c>
      <c r="N3240" s="116">
        <v>0</v>
      </c>
      <c r="O3240" s="116">
        <v>0</v>
      </c>
      <c r="P3240" s="120">
        <v>0</v>
      </c>
      <c r="Q3240" s="27" t="str">
        <f>IF(G3240="01 Jan 1900","Unregistered","Registered")</f>
        <v>Registered</v>
      </c>
      <c r="R3240" s="121">
        <f>I3240/H3240</f>
        <v>0.29999995506692334</v>
      </c>
      <c r="T3240" s="117">
        <f t="shared" si="200"/>
        <v>0</v>
      </c>
      <c r="U3240" s="117">
        <f t="shared" si="201"/>
        <v>-133532</v>
      </c>
    </row>
    <row r="3241" spans="1:21" x14ac:dyDescent="0.3">
      <c r="A3241" s="114">
        <v>10259</v>
      </c>
      <c r="B3241" s="114" t="s">
        <v>130</v>
      </c>
      <c r="C3241" s="114" t="s">
        <v>132</v>
      </c>
      <c r="D3241" s="114" t="s">
        <v>9715</v>
      </c>
      <c r="E3241" s="114" t="s">
        <v>9716</v>
      </c>
      <c r="F3241" s="115">
        <v>45726</v>
      </c>
      <c r="G3241" s="114" t="s">
        <v>1897</v>
      </c>
      <c r="H3241" s="116">
        <v>13356630</v>
      </c>
      <c r="I3241" s="116">
        <v>4006989</v>
      </c>
      <c r="J3241" s="116">
        <v>4140557</v>
      </c>
      <c r="K3241" s="116">
        <v>-133568</v>
      </c>
      <c r="L3241" s="116">
        <v>0</v>
      </c>
      <c r="M3241" s="116">
        <v>0</v>
      </c>
      <c r="N3241" s="116">
        <v>0</v>
      </c>
      <c r="O3241" s="116">
        <v>0</v>
      </c>
      <c r="P3241" s="120">
        <v>0</v>
      </c>
      <c r="Q3241" s="27" t="str">
        <f>IF(G3241="01 Jan 1900","Unregistered","Registered")</f>
        <v>Registered</v>
      </c>
      <c r="R3241" s="121">
        <f>I3241/H3241</f>
        <v>0.3</v>
      </c>
      <c r="T3241" s="117">
        <f t="shared" si="200"/>
        <v>0</v>
      </c>
      <c r="U3241" s="117">
        <f t="shared" si="201"/>
        <v>-133568</v>
      </c>
    </row>
    <row r="3242" spans="1:21" x14ac:dyDescent="0.3">
      <c r="A3242" s="114">
        <v>10261</v>
      </c>
      <c r="B3242" s="114" t="s">
        <v>130</v>
      </c>
      <c r="C3242" s="114" t="s">
        <v>132</v>
      </c>
      <c r="D3242" s="114" t="s">
        <v>9719</v>
      </c>
      <c r="E3242" s="114" t="s">
        <v>9720</v>
      </c>
      <c r="F3242" s="115">
        <v>45833</v>
      </c>
      <c r="G3242" s="114" t="s">
        <v>3189</v>
      </c>
      <c r="H3242" s="116">
        <v>13442580</v>
      </c>
      <c r="I3242" s="116">
        <v>2688516</v>
      </c>
      <c r="J3242" s="116">
        <v>2822942</v>
      </c>
      <c r="K3242" s="116">
        <v>-134426</v>
      </c>
      <c r="L3242" s="116">
        <v>0</v>
      </c>
      <c r="M3242" s="116">
        <v>0</v>
      </c>
      <c r="N3242" s="116">
        <v>0</v>
      </c>
      <c r="O3242" s="116">
        <v>0</v>
      </c>
      <c r="P3242" s="120">
        <v>0</v>
      </c>
      <c r="Q3242" s="27" t="str">
        <f>IF(G3242="01 Jan 1900","Unregistered","Registered")</f>
        <v>Registered</v>
      </c>
      <c r="R3242" s="121">
        <f>I3242/H3242</f>
        <v>0.2</v>
      </c>
      <c r="T3242" s="117">
        <f t="shared" si="200"/>
        <v>0</v>
      </c>
      <c r="U3242" s="117">
        <f t="shared" si="201"/>
        <v>-134426</v>
      </c>
    </row>
    <row r="3243" spans="1:21" x14ac:dyDescent="0.3">
      <c r="A3243" s="114">
        <v>10262</v>
      </c>
      <c r="B3243" s="114" t="s">
        <v>130</v>
      </c>
      <c r="C3243" s="114" t="s">
        <v>132</v>
      </c>
      <c r="D3243" s="114" t="s">
        <v>9721</v>
      </c>
      <c r="E3243" s="114" t="s">
        <v>9722</v>
      </c>
      <c r="F3243" s="115">
        <v>45621</v>
      </c>
      <c r="G3243" s="114" t="s">
        <v>5815</v>
      </c>
      <c r="H3243" s="116">
        <v>13444299</v>
      </c>
      <c r="I3243" s="116">
        <v>4033290</v>
      </c>
      <c r="J3243" s="116">
        <v>4167732</v>
      </c>
      <c r="K3243" s="116">
        <v>-134442</v>
      </c>
      <c r="L3243" s="116">
        <v>0</v>
      </c>
      <c r="M3243" s="116">
        <v>0</v>
      </c>
      <c r="N3243" s="116">
        <v>0</v>
      </c>
      <c r="O3243" s="116">
        <v>0</v>
      </c>
      <c r="P3243" s="120">
        <v>0</v>
      </c>
      <c r="Q3243" s="27" t="str">
        <f>IF(G3243="01 Jan 1900","Unregistered","Registered")</f>
        <v>Registered</v>
      </c>
      <c r="R3243" s="121">
        <f>I3243/H3243</f>
        <v>0.30000002231429096</v>
      </c>
      <c r="T3243" s="117">
        <f t="shared" si="200"/>
        <v>0</v>
      </c>
      <c r="U3243" s="117">
        <f t="shared" si="201"/>
        <v>-134442</v>
      </c>
    </row>
    <row r="3244" spans="1:21" x14ac:dyDescent="0.3">
      <c r="A3244" s="114">
        <v>10263</v>
      </c>
      <c r="B3244" s="114" t="s">
        <v>130</v>
      </c>
      <c r="C3244" s="114" t="s">
        <v>132</v>
      </c>
      <c r="D3244" s="114" t="s">
        <v>9723</v>
      </c>
      <c r="E3244" s="114" t="s">
        <v>9724</v>
      </c>
      <c r="F3244" s="115">
        <v>45621</v>
      </c>
      <c r="G3244" s="114" t="s">
        <v>5815</v>
      </c>
      <c r="H3244" s="116">
        <v>13444299</v>
      </c>
      <c r="I3244" s="116">
        <v>4033290</v>
      </c>
      <c r="J3244" s="116">
        <v>4167733</v>
      </c>
      <c r="K3244" s="116">
        <v>-134443</v>
      </c>
      <c r="L3244" s="116">
        <v>0</v>
      </c>
      <c r="M3244" s="116">
        <v>0</v>
      </c>
      <c r="N3244" s="116">
        <v>0</v>
      </c>
      <c r="O3244" s="116">
        <v>0</v>
      </c>
      <c r="P3244" s="120">
        <v>0</v>
      </c>
      <c r="Q3244" s="27" t="str">
        <f>IF(G3244="01 Jan 1900","Unregistered","Registered")</f>
        <v>Registered</v>
      </c>
      <c r="R3244" s="121">
        <f>I3244/H3244</f>
        <v>0.30000002231429096</v>
      </c>
      <c r="T3244" s="117">
        <f t="shared" si="200"/>
        <v>0</v>
      </c>
      <c r="U3244" s="117">
        <f t="shared" si="201"/>
        <v>-134443</v>
      </c>
    </row>
    <row r="3245" spans="1:21" x14ac:dyDescent="0.3">
      <c r="A3245" s="114">
        <v>10266</v>
      </c>
      <c r="B3245" s="114" t="s">
        <v>130</v>
      </c>
      <c r="C3245" s="114" t="s">
        <v>132</v>
      </c>
      <c r="D3245" s="114" t="s">
        <v>9728</v>
      </c>
      <c r="E3245" s="114" t="s">
        <v>9729</v>
      </c>
      <c r="F3245" s="115">
        <v>45988</v>
      </c>
      <c r="G3245" s="114" t="s">
        <v>8038</v>
      </c>
      <c r="H3245" s="116">
        <v>13531968</v>
      </c>
      <c r="I3245" s="116">
        <v>4059591</v>
      </c>
      <c r="J3245" s="116">
        <v>4194911.8</v>
      </c>
      <c r="K3245" s="116">
        <v>-135320.79999999999</v>
      </c>
      <c r="L3245" s="116">
        <v>0</v>
      </c>
      <c r="M3245" s="116">
        <v>0</v>
      </c>
      <c r="N3245" s="116">
        <v>0</v>
      </c>
      <c r="O3245" s="116">
        <v>0</v>
      </c>
      <c r="P3245" s="120">
        <v>0</v>
      </c>
      <c r="Q3245" s="27" t="str">
        <f>IF(G3245="01 Jan 1900","Unregistered","Registered")</f>
        <v>Registered</v>
      </c>
      <c r="R3245" s="121">
        <f>I3245/H3245</f>
        <v>0.30000004433944866</v>
      </c>
      <c r="T3245" s="117">
        <f t="shared" si="200"/>
        <v>0</v>
      </c>
      <c r="U3245" s="117">
        <f t="shared" si="201"/>
        <v>-135320.79999999999</v>
      </c>
    </row>
    <row r="3246" spans="1:21" x14ac:dyDescent="0.3">
      <c r="A3246" s="114">
        <v>10268</v>
      </c>
      <c r="B3246" s="114" t="s">
        <v>130</v>
      </c>
      <c r="C3246" s="114" t="s">
        <v>132</v>
      </c>
      <c r="D3246" s="114" t="s">
        <v>9732</v>
      </c>
      <c r="E3246" s="114" t="s">
        <v>9733</v>
      </c>
      <c r="F3246" s="115">
        <v>46020</v>
      </c>
      <c r="G3246" s="114" t="s">
        <v>2407</v>
      </c>
      <c r="H3246" s="116">
        <v>13585257</v>
      </c>
      <c r="I3246" s="116">
        <v>4075577</v>
      </c>
      <c r="J3246" s="116">
        <v>4211429</v>
      </c>
      <c r="K3246" s="116">
        <v>-135852</v>
      </c>
      <c r="L3246" s="116">
        <v>0</v>
      </c>
      <c r="M3246" s="116">
        <v>0</v>
      </c>
      <c r="N3246" s="116">
        <v>0</v>
      </c>
      <c r="O3246" s="116">
        <v>0</v>
      </c>
      <c r="P3246" s="120">
        <v>0</v>
      </c>
      <c r="Q3246" s="27" t="str">
        <f>IF(G3246="01 Jan 1900","Unregistered","Registered")</f>
        <v>Registered</v>
      </c>
      <c r="R3246" s="121">
        <f>I3246/H3246</f>
        <v>0.29999999263907928</v>
      </c>
      <c r="T3246" s="117">
        <f t="shared" si="200"/>
        <v>0</v>
      </c>
      <c r="U3246" s="117">
        <f t="shared" si="201"/>
        <v>-135852</v>
      </c>
    </row>
    <row r="3247" spans="1:21" x14ac:dyDescent="0.3">
      <c r="A3247" s="114">
        <v>10269</v>
      </c>
      <c r="B3247" s="114" t="s">
        <v>130</v>
      </c>
      <c r="C3247" s="114" t="s">
        <v>132</v>
      </c>
      <c r="D3247" s="114" t="s">
        <v>9734</v>
      </c>
      <c r="E3247" s="114" t="s">
        <v>9735</v>
      </c>
      <c r="F3247" s="115">
        <v>45906</v>
      </c>
      <c r="G3247" s="114" t="s">
        <v>3166</v>
      </c>
      <c r="H3247" s="116">
        <v>13621356</v>
      </c>
      <c r="I3247" s="116">
        <v>4086407</v>
      </c>
      <c r="J3247" s="116">
        <v>4222621</v>
      </c>
      <c r="K3247" s="116">
        <v>-136214</v>
      </c>
      <c r="L3247" s="116">
        <v>0</v>
      </c>
      <c r="M3247" s="116">
        <v>0</v>
      </c>
      <c r="N3247" s="116">
        <v>0</v>
      </c>
      <c r="O3247" s="116">
        <v>0</v>
      </c>
      <c r="P3247" s="120">
        <v>0</v>
      </c>
      <c r="Q3247" s="27" t="str">
        <f>IF(G3247="01 Jan 1900","Unregistered","Registered")</f>
        <v>Registered</v>
      </c>
      <c r="R3247" s="121">
        <f>I3247/H3247</f>
        <v>0.300000014682826</v>
      </c>
      <c r="T3247" s="117">
        <f t="shared" si="200"/>
        <v>0</v>
      </c>
      <c r="U3247" s="117">
        <f t="shared" si="201"/>
        <v>-136214</v>
      </c>
    </row>
    <row r="3248" spans="1:21" x14ac:dyDescent="0.3">
      <c r="A3248" s="114">
        <v>10270</v>
      </c>
      <c r="B3248" s="114" t="s">
        <v>130</v>
      </c>
      <c r="C3248" s="114" t="s">
        <v>132</v>
      </c>
      <c r="D3248" s="114" t="s">
        <v>9736</v>
      </c>
      <c r="E3248" s="114" t="s">
        <v>9737</v>
      </c>
      <c r="F3248" s="115">
        <v>45897</v>
      </c>
      <c r="G3248" s="114" t="s">
        <v>2421</v>
      </c>
      <c r="H3248" s="116">
        <v>13666050</v>
      </c>
      <c r="I3248" s="116">
        <v>4099815</v>
      </c>
      <c r="J3248" s="116">
        <v>4236477</v>
      </c>
      <c r="K3248" s="116">
        <v>-136662</v>
      </c>
      <c r="L3248" s="116">
        <v>0</v>
      </c>
      <c r="M3248" s="116">
        <v>0</v>
      </c>
      <c r="N3248" s="116">
        <v>0</v>
      </c>
      <c r="O3248" s="116">
        <v>0</v>
      </c>
      <c r="P3248" s="120">
        <v>0</v>
      </c>
      <c r="Q3248" s="27" t="str">
        <f>IF(G3248="01 Jan 1900","Unregistered","Registered")</f>
        <v>Registered</v>
      </c>
      <c r="R3248" s="121">
        <f>I3248/H3248</f>
        <v>0.3</v>
      </c>
      <c r="T3248" s="117">
        <f t="shared" ref="T3248:T3251" si="202">L3248+M3248+N3248+O3248+P3248</f>
        <v>0</v>
      </c>
      <c r="U3248" s="117">
        <f t="shared" ref="U3248:U3251" si="203">K3248-T3248</f>
        <v>-136662</v>
      </c>
    </row>
    <row r="3249" spans="1:29" x14ac:dyDescent="0.3">
      <c r="A3249" s="114">
        <v>10334</v>
      </c>
      <c r="B3249" s="114" t="s">
        <v>130</v>
      </c>
      <c r="C3249" s="114" t="s">
        <v>132</v>
      </c>
      <c r="D3249" s="114" t="s">
        <v>9828</v>
      </c>
      <c r="E3249" s="114" t="s">
        <v>9829</v>
      </c>
      <c r="F3249" s="115">
        <v>46020</v>
      </c>
      <c r="G3249" s="114" t="s">
        <v>2847</v>
      </c>
      <c r="H3249" s="116">
        <v>13494150</v>
      </c>
      <c r="I3249" s="116">
        <v>4048245</v>
      </c>
      <c r="J3249" s="116">
        <v>4318129</v>
      </c>
      <c r="K3249" s="116">
        <v>-269884</v>
      </c>
      <c r="L3249" s="116">
        <v>0</v>
      </c>
      <c r="M3249" s="116">
        <v>0</v>
      </c>
      <c r="N3249" s="116">
        <v>0</v>
      </c>
      <c r="O3249" s="116">
        <v>0</v>
      </c>
      <c r="P3249" s="120">
        <v>0</v>
      </c>
      <c r="Q3249" s="27" t="str">
        <f>IF(G3249="01 Jan 1900","Unregistered","Registered")</f>
        <v>Registered</v>
      </c>
      <c r="R3249" s="121">
        <f>I3249/H3249</f>
        <v>0.3</v>
      </c>
      <c r="T3249" s="117">
        <f t="shared" si="202"/>
        <v>0</v>
      </c>
      <c r="U3249" s="117">
        <f t="shared" si="203"/>
        <v>-269884</v>
      </c>
    </row>
    <row r="3250" spans="1:29" x14ac:dyDescent="0.3">
      <c r="A3250" s="114">
        <v>10376</v>
      </c>
      <c r="B3250" s="114" t="s">
        <v>130</v>
      </c>
      <c r="C3250" s="114" t="s">
        <v>132</v>
      </c>
      <c r="D3250" s="114" t="s">
        <v>9904</v>
      </c>
      <c r="E3250" s="114" t="s">
        <v>9905</v>
      </c>
      <c r="F3250" s="115">
        <v>45923</v>
      </c>
      <c r="G3250" s="114" t="s">
        <v>7505</v>
      </c>
      <c r="H3250" s="116">
        <v>8822016</v>
      </c>
      <c r="I3250" s="116">
        <v>2646605</v>
      </c>
      <c r="J3250" s="116">
        <v>3087706</v>
      </c>
      <c r="K3250" s="116">
        <v>-441101</v>
      </c>
      <c r="L3250" s="116">
        <v>0</v>
      </c>
      <c r="M3250" s="116">
        <v>0</v>
      </c>
      <c r="N3250" s="116">
        <v>0</v>
      </c>
      <c r="O3250" s="116">
        <v>0</v>
      </c>
      <c r="P3250" s="120">
        <v>0</v>
      </c>
      <c r="Q3250" s="27" t="str">
        <f>IF(G3250="01 Jan 1900","Unregistered","Registered")</f>
        <v>Registered</v>
      </c>
      <c r="R3250" s="121">
        <f>I3250/H3250</f>
        <v>0.30000002267055514</v>
      </c>
      <c r="T3250" s="117">
        <f t="shared" si="202"/>
        <v>0</v>
      </c>
      <c r="U3250" s="117">
        <f t="shared" si="203"/>
        <v>-441101</v>
      </c>
    </row>
    <row r="3251" spans="1:29" x14ac:dyDescent="0.3">
      <c r="A3251" s="114">
        <v>10888</v>
      </c>
      <c r="B3251" s="114" t="s">
        <v>130</v>
      </c>
      <c r="C3251" s="114" t="s">
        <v>132</v>
      </c>
      <c r="D3251" s="114" t="s">
        <v>149</v>
      </c>
      <c r="E3251" s="114" t="s">
        <v>150</v>
      </c>
      <c r="F3251" s="115">
        <v>46129</v>
      </c>
      <c r="G3251" s="114" t="s">
        <v>10361</v>
      </c>
      <c r="H3251" s="116">
        <v>13752000</v>
      </c>
      <c r="I3251" s="116">
        <v>4125600</v>
      </c>
      <c r="J3251" s="116"/>
      <c r="K3251" s="116">
        <f>I3251-J3251</f>
        <v>4125600</v>
      </c>
      <c r="L3251" s="116">
        <v>4125600</v>
      </c>
      <c r="M3251" s="116">
        <v>0</v>
      </c>
      <c r="N3251" s="116">
        <v>0</v>
      </c>
      <c r="O3251" s="116">
        <v>0</v>
      </c>
      <c r="P3251" s="120">
        <v>0</v>
      </c>
      <c r="Q3251" s="27" t="str">
        <f>IF(G3251="01 Jan 1900","Unregistered","Registered")</f>
        <v>Registered</v>
      </c>
      <c r="R3251" s="121">
        <f>I3251/H3251</f>
        <v>0.3</v>
      </c>
      <c r="T3251" s="117">
        <f t="shared" si="202"/>
        <v>4125600</v>
      </c>
      <c r="U3251" s="117">
        <f t="shared" si="203"/>
        <v>0</v>
      </c>
    </row>
    <row r="3252" spans="1:29" x14ac:dyDescent="0.3">
      <c r="A3252" s="99">
        <v>10299</v>
      </c>
      <c r="B3252" s="99" t="s">
        <v>130</v>
      </c>
      <c r="C3252" s="99" t="s">
        <v>132</v>
      </c>
      <c r="D3252" s="99" t="s">
        <v>9777</v>
      </c>
      <c r="E3252" s="99" t="s">
        <v>9778</v>
      </c>
      <c r="F3252" s="100">
        <v>46105</v>
      </c>
      <c r="G3252" s="99" t="s">
        <v>1898</v>
      </c>
      <c r="H3252" s="96">
        <v>9043200</v>
      </c>
      <c r="I3252" s="96">
        <f t="shared" ref="I3252:I3256" si="204">H3252*R3252</f>
        <v>2712960</v>
      </c>
      <c r="J3252" s="96">
        <v>200000</v>
      </c>
      <c r="K3252" s="96">
        <f t="shared" ref="K3252:K3256" si="205">I3252-J3252</f>
        <v>2512960</v>
      </c>
      <c r="L3252" s="97">
        <f>IF(AND($S3252&gt;=0,$S3252&lt;=30),$K3252,0)</f>
        <v>0</v>
      </c>
      <c r="M3252" s="97">
        <f>IF(AND($S3252&gt;=31,$S3252&lt;=60),$K3252,0)</f>
        <v>2512960</v>
      </c>
      <c r="N3252" s="97">
        <f>IF(AND($S3252&gt;=61,$S3252&lt;=90),$K3252,0)</f>
        <v>0</v>
      </c>
      <c r="O3252" s="97">
        <f>IF(AND($S3252&gt;=91,$S3252&lt;=120),$K3252,0)</f>
        <v>0</v>
      </c>
      <c r="P3252" s="98">
        <f>IF($S3252&gt;120,$K3252,0)</f>
        <v>0</v>
      </c>
      <c r="Q3252" s="101" t="str">
        <f>IF(G3252="01 Jan 1900","Unregistered","Registered")</f>
        <v>Unregistered</v>
      </c>
      <c r="R3252" s="123">
        <v>0.3</v>
      </c>
      <c r="S3252" s="95">
        <f>DATE(2026,4,30)-F3252</f>
        <v>37</v>
      </c>
      <c r="T3252" s="101"/>
      <c r="U3252" s="101"/>
      <c r="V3252" s="101"/>
      <c r="W3252" s="101"/>
      <c r="X3252" s="101"/>
      <c r="Y3252" s="101"/>
      <c r="Z3252" s="101"/>
      <c r="AA3252" s="101"/>
      <c r="AB3252" s="101"/>
      <c r="AC3252" s="101"/>
    </row>
    <row r="3253" spans="1:29" x14ac:dyDescent="0.3">
      <c r="A3253" s="99">
        <v>10343</v>
      </c>
      <c r="B3253" s="99" t="s">
        <v>130</v>
      </c>
      <c r="C3253" s="99" t="s">
        <v>132</v>
      </c>
      <c r="D3253" s="99" t="s">
        <v>9844</v>
      </c>
      <c r="E3253" s="99" t="s">
        <v>9845</v>
      </c>
      <c r="F3253" s="100">
        <v>46105</v>
      </c>
      <c r="G3253" s="99" t="s">
        <v>1898</v>
      </c>
      <c r="H3253" s="96">
        <v>13666050</v>
      </c>
      <c r="I3253" s="96">
        <f t="shared" si="204"/>
        <v>4099815</v>
      </c>
      <c r="J3253" s="96">
        <v>299000</v>
      </c>
      <c r="K3253" s="96">
        <f t="shared" si="205"/>
        <v>3800815</v>
      </c>
      <c r="L3253" s="97">
        <f>IF(AND($S3253&gt;=0,$S3253&lt;=30),$K3253,0)</f>
        <v>0</v>
      </c>
      <c r="M3253" s="97">
        <f>IF(AND($S3253&gt;=31,$S3253&lt;=60),$K3253,0)</f>
        <v>3800815</v>
      </c>
      <c r="N3253" s="97">
        <f>IF(AND($S3253&gt;=61,$S3253&lt;=90),$K3253,0)</f>
        <v>0</v>
      </c>
      <c r="O3253" s="97">
        <f>IF(AND($S3253&gt;=91,$S3253&lt;=120),$K3253,0)</f>
        <v>0</v>
      </c>
      <c r="P3253" s="98">
        <f>IF($S3253&gt;120,$K3253,0)</f>
        <v>0</v>
      </c>
      <c r="Q3253" s="101" t="str">
        <f>IF(G3253="01 Jan 1900","Unregistered","Registered")</f>
        <v>Unregistered</v>
      </c>
      <c r="R3253" s="123">
        <v>0.3</v>
      </c>
      <c r="S3253" s="95">
        <f>DATE(2026,4,30)-F3253</f>
        <v>37</v>
      </c>
      <c r="T3253" s="101"/>
      <c r="U3253" s="101"/>
      <c r="V3253" s="101"/>
      <c r="W3253" s="101"/>
      <c r="X3253" s="101"/>
      <c r="Y3253" s="101"/>
      <c r="Z3253" s="101"/>
      <c r="AA3253" s="101"/>
      <c r="AB3253" s="101"/>
      <c r="AC3253" s="101"/>
    </row>
    <row r="3254" spans="1:29" x14ac:dyDescent="0.3">
      <c r="A3254" s="99">
        <v>10344</v>
      </c>
      <c r="B3254" s="99" t="s">
        <v>130</v>
      </c>
      <c r="C3254" s="99" t="s">
        <v>132</v>
      </c>
      <c r="D3254" s="99" t="s">
        <v>9848</v>
      </c>
      <c r="E3254" s="99" t="s">
        <v>9849</v>
      </c>
      <c r="F3254" s="100">
        <v>46081</v>
      </c>
      <c r="G3254" s="99" t="s">
        <v>1898</v>
      </c>
      <c r="H3254" s="96">
        <v>13519935</v>
      </c>
      <c r="I3254" s="96">
        <f t="shared" si="204"/>
        <v>4055980.5</v>
      </c>
      <c r="J3254" s="96">
        <v>300000</v>
      </c>
      <c r="K3254" s="96">
        <f t="shared" si="205"/>
        <v>3755980.5</v>
      </c>
      <c r="L3254" s="97">
        <f>IF(AND($S3254&gt;=0,$S3254&lt;=30),$K3254,0)</f>
        <v>0</v>
      </c>
      <c r="M3254" s="97">
        <f>IF(AND($S3254&gt;=31,$S3254&lt;=60),$K3254,0)</f>
        <v>0</v>
      </c>
      <c r="N3254" s="97">
        <f>IF(AND($S3254&gt;=61,$S3254&lt;=90),$K3254,0)</f>
        <v>3755980.5</v>
      </c>
      <c r="O3254" s="97">
        <f>IF(AND($S3254&gt;=91,$S3254&lt;=120),$K3254,0)</f>
        <v>0</v>
      </c>
      <c r="P3254" s="98">
        <f>IF($S3254&gt;120,$K3254,0)</f>
        <v>0</v>
      </c>
      <c r="Q3254" s="101" t="str">
        <f>IF(G3254="01 Jan 1900","Unregistered","Registered")</f>
        <v>Unregistered</v>
      </c>
      <c r="R3254" s="123">
        <v>0.3</v>
      </c>
      <c r="S3254" s="95">
        <f>DATE(2026,4,30)-F3254</f>
        <v>61</v>
      </c>
      <c r="T3254" s="101"/>
      <c r="U3254" s="101"/>
      <c r="V3254" s="101"/>
      <c r="W3254" s="101"/>
      <c r="X3254" s="101"/>
      <c r="Y3254" s="101"/>
      <c r="Z3254" s="101"/>
      <c r="AA3254" s="101"/>
      <c r="AB3254" s="101"/>
      <c r="AC3254" s="101"/>
    </row>
    <row r="3255" spans="1:29" x14ac:dyDescent="0.3">
      <c r="A3255" s="99">
        <v>10520</v>
      </c>
      <c r="B3255" s="99" t="s">
        <v>130</v>
      </c>
      <c r="C3255" s="99" t="s">
        <v>132</v>
      </c>
      <c r="D3255" s="99" t="s">
        <v>10117</v>
      </c>
      <c r="E3255" s="99" t="s">
        <v>10118</v>
      </c>
      <c r="F3255" s="100">
        <v>46053</v>
      </c>
      <c r="G3255" s="99" t="s">
        <v>1898</v>
      </c>
      <c r="H3255" s="96">
        <v>13537125</v>
      </c>
      <c r="I3255" s="96">
        <f t="shared" si="204"/>
        <v>4061137.5</v>
      </c>
      <c r="J3255" s="96">
        <v>2230000</v>
      </c>
      <c r="K3255" s="96">
        <f t="shared" si="205"/>
        <v>1831137.5</v>
      </c>
      <c r="L3255" s="97">
        <f>IF(AND($S3255&gt;=0,$S3255&lt;=30),$K3255,0)</f>
        <v>0</v>
      </c>
      <c r="M3255" s="97">
        <f>IF(AND($S3255&gt;=31,$S3255&lt;=60),$K3255,0)</f>
        <v>0</v>
      </c>
      <c r="N3255" s="97">
        <f>IF(AND($S3255&gt;=61,$S3255&lt;=90),$K3255,0)</f>
        <v>1831137.5</v>
      </c>
      <c r="O3255" s="97">
        <f>IF(AND($S3255&gt;=91,$S3255&lt;=120),$K3255,0)</f>
        <v>0</v>
      </c>
      <c r="P3255" s="98">
        <f>IF($S3255&gt;120,$K3255,0)</f>
        <v>0</v>
      </c>
      <c r="Q3255" s="101" t="str">
        <f>IF(G3255="01 Jan 1900","Unregistered","Registered")</f>
        <v>Unregistered</v>
      </c>
      <c r="R3255" s="123">
        <v>0.3</v>
      </c>
      <c r="S3255" s="95">
        <f>DATE(2026,4,30)-F3255</f>
        <v>89</v>
      </c>
      <c r="T3255" s="101"/>
      <c r="U3255" s="101"/>
      <c r="V3255" s="101"/>
      <c r="W3255" s="101"/>
      <c r="X3255" s="101"/>
      <c r="Y3255" s="101"/>
      <c r="Z3255" s="101"/>
      <c r="AA3255" s="101"/>
      <c r="AB3255" s="101"/>
      <c r="AC3255" s="101"/>
    </row>
    <row r="3256" spans="1:29" x14ac:dyDescent="0.3">
      <c r="A3256" s="99">
        <v>10467</v>
      </c>
      <c r="B3256" s="99" t="s">
        <v>130</v>
      </c>
      <c r="C3256" s="99" t="s">
        <v>132</v>
      </c>
      <c r="D3256" s="99" t="s">
        <v>10046</v>
      </c>
      <c r="E3256" s="99" t="s">
        <v>10047</v>
      </c>
      <c r="F3256" s="100">
        <v>45954</v>
      </c>
      <c r="G3256" s="99" t="s">
        <v>1898</v>
      </c>
      <c r="H3256" s="96">
        <v>13353192</v>
      </c>
      <c r="I3256" s="96">
        <f t="shared" si="204"/>
        <v>4005957.5999999996</v>
      </c>
      <c r="J3256" s="96">
        <v>1100000</v>
      </c>
      <c r="K3256" s="96">
        <f t="shared" si="205"/>
        <v>2905957.5999999996</v>
      </c>
      <c r="L3256" s="97">
        <f>IF(AND($S3256&gt;=0,$S3256&lt;=30),$K3256,0)</f>
        <v>0</v>
      </c>
      <c r="M3256" s="97">
        <f>IF(AND($S3256&gt;=31,$S3256&lt;=60),$K3256,0)</f>
        <v>0</v>
      </c>
      <c r="N3256" s="97">
        <f>IF(AND($S3256&gt;=61,$S3256&lt;=90),$K3256,0)</f>
        <v>0</v>
      </c>
      <c r="O3256" s="97">
        <f>IF(AND($S3256&gt;=91,$S3256&lt;=120),$K3256,0)</f>
        <v>0</v>
      </c>
      <c r="P3256" s="98">
        <f>IF($S3256&gt;120,$K3256,0)</f>
        <v>2905957.5999999996</v>
      </c>
      <c r="Q3256" s="101" t="str">
        <f>IF(G3256="01 Jan 1900","Unregistered","Registered")</f>
        <v>Unregistered</v>
      </c>
      <c r="R3256" s="123">
        <v>0.3</v>
      </c>
      <c r="S3256" s="95">
        <f>DATE(2026,4,30)-F3256</f>
        <v>188</v>
      </c>
      <c r="T3256" s="101"/>
      <c r="U3256" s="101"/>
      <c r="V3256" s="101"/>
      <c r="W3256" s="101"/>
      <c r="X3256" s="101"/>
      <c r="Y3256" s="101"/>
      <c r="Z3256" s="101"/>
      <c r="AA3256" s="101"/>
      <c r="AB3256" s="101"/>
      <c r="AC3256" s="101"/>
    </row>
    <row r="3257" spans="1:29" x14ac:dyDescent="0.3">
      <c r="A3257" s="114">
        <v>145</v>
      </c>
      <c r="B3257" s="114" t="s">
        <v>130</v>
      </c>
      <c r="C3257" s="114" t="s">
        <v>26</v>
      </c>
      <c r="D3257" s="114" t="s">
        <v>1726</v>
      </c>
      <c r="E3257" s="114" t="s">
        <v>1727</v>
      </c>
      <c r="F3257" s="115">
        <v>46052</v>
      </c>
      <c r="G3257" s="114" t="s">
        <v>1728</v>
      </c>
      <c r="H3257" s="116">
        <v>10460000</v>
      </c>
      <c r="I3257" s="116">
        <v>7322000</v>
      </c>
      <c r="J3257" s="116">
        <v>3470000</v>
      </c>
      <c r="K3257" s="116">
        <v>3852000</v>
      </c>
      <c r="L3257" s="116">
        <v>0</v>
      </c>
      <c r="M3257" s="116">
        <v>0</v>
      </c>
      <c r="N3257" s="116">
        <v>3852000</v>
      </c>
      <c r="O3257" s="116">
        <v>0</v>
      </c>
      <c r="P3257" s="120">
        <v>0</v>
      </c>
      <c r="Q3257" s="27" t="str">
        <f>IF(G3257="01 Jan 1900","Unregistered","Registered")</f>
        <v>Registered</v>
      </c>
      <c r="R3257" s="121">
        <f>I3257/H3257</f>
        <v>0.7</v>
      </c>
      <c r="T3257" s="117">
        <f t="shared" ref="T3257:T3309" si="206">L3257+M3257+N3257+O3257+P3257</f>
        <v>3852000</v>
      </c>
      <c r="U3257" s="117">
        <f t="shared" ref="U3257:U3309" si="207">K3257-T3257</f>
        <v>0</v>
      </c>
    </row>
    <row r="3258" spans="1:29" x14ac:dyDescent="0.3">
      <c r="A3258" s="114">
        <v>152</v>
      </c>
      <c r="B3258" s="114" t="s">
        <v>130</v>
      </c>
      <c r="C3258" s="114" t="s">
        <v>26</v>
      </c>
      <c r="D3258" s="114" t="s">
        <v>1745</v>
      </c>
      <c r="E3258" s="114" t="s">
        <v>1746</v>
      </c>
      <c r="F3258" s="115">
        <v>45744</v>
      </c>
      <c r="G3258" s="114" t="s">
        <v>1747</v>
      </c>
      <c r="H3258" s="116">
        <v>5500000</v>
      </c>
      <c r="I3258" s="116">
        <v>4400000</v>
      </c>
      <c r="J3258" s="116">
        <v>625000</v>
      </c>
      <c r="K3258" s="116">
        <v>3775000</v>
      </c>
      <c r="L3258" s="116">
        <v>550000</v>
      </c>
      <c r="M3258" s="116">
        <v>0</v>
      </c>
      <c r="N3258" s="116">
        <v>0</v>
      </c>
      <c r="O3258" s="116">
        <v>0</v>
      </c>
      <c r="P3258" s="120">
        <v>3225000</v>
      </c>
      <c r="Q3258" s="27" t="str">
        <f>IF(G3258="01 Jan 1900","Unregistered","Registered")</f>
        <v>Registered</v>
      </c>
      <c r="R3258" s="121">
        <f>I3258/H3258</f>
        <v>0.8</v>
      </c>
      <c r="T3258" s="117">
        <f t="shared" si="206"/>
        <v>3775000</v>
      </c>
      <c r="U3258" s="117">
        <f t="shared" si="207"/>
        <v>0</v>
      </c>
    </row>
    <row r="3259" spans="1:29" x14ac:dyDescent="0.3">
      <c r="A3259" s="114">
        <v>161</v>
      </c>
      <c r="B3259" s="114" t="s">
        <v>130</v>
      </c>
      <c r="C3259" s="114" t="s">
        <v>26</v>
      </c>
      <c r="D3259" s="114" t="s">
        <v>1766</v>
      </c>
      <c r="E3259" s="114" t="s">
        <v>1767</v>
      </c>
      <c r="F3259" s="115">
        <v>45524</v>
      </c>
      <c r="G3259" s="114" t="s">
        <v>1768</v>
      </c>
      <c r="H3259" s="116">
        <v>6330403</v>
      </c>
      <c r="I3259" s="116">
        <v>4431281</v>
      </c>
      <c r="J3259" s="116">
        <v>884000</v>
      </c>
      <c r="K3259" s="116">
        <v>3547281</v>
      </c>
      <c r="L3259" s="116">
        <v>0</v>
      </c>
      <c r="M3259" s="116">
        <v>0</v>
      </c>
      <c r="N3259" s="116">
        <v>0</v>
      </c>
      <c r="O3259" s="116">
        <v>0</v>
      </c>
      <c r="P3259" s="120">
        <v>3547281</v>
      </c>
      <c r="Q3259" s="27" t="str">
        <f>IF(G3259="01 Jan 1900","Unregistered","Registered")</f>
        <v>Registered</v>
      </c>
      <c r="R3259" s="121">
        <f>I3259/H3259</f>
        <v>0.69999982623539136</v>
      </c>
      <c r="T3259" s="117">
        <f t="shared" si="206"/>
        <v>3547281</v>
      </c>
      <c r="U3259" s="117">
        <f t="shared" si="207"/>
        <v>0</v>
      </c>
    </row>
    <row r="3260" spans="1:29" x14ac:dyDescent="0.3">
      <c r="A3260" s="114">
        <v>202</v>
      </c>
      <c r="B3260" s="114" t="s">
        <v>130</v>
      </c>
      <c r="C3260" s="114" t="s">
        <v>26</v>
      </c>
      <c r="D3260" s="114" t="s">
        <v>1871</v>
      </c>
      <c r="E3260" s="114" t="s">
        <v>1872</v>
      </c>
      <c r="F3260" s="115">
        <v>45521</v>
      </c>
      <c r="G3260" s="114" t="s">
        <v>1873</v>
      </c>
      <c r="H3260" s="116">
        <v>4900000</v>
      </c>
      <c r="I3260" s="116">
        <v>3430000</v>
      </c>
      <c r="J3260" s="116">
        <v>500000</v>
      </c>
      <c r="K3260" s="116">
        <v>2930000</v>
      </c>
      <c r="L3260" s="116">
        <v>0</v>
      </c>
      <c r="M3260" s="116">
        <v>0</v>
      </c>
      <c r="N3260" s="116">
        <v>0</v>
      </c>
      <c r="O3260" s="116">
        <v>0</v>
      </c>
      <c r="P3260" s="120">
        <v>2930000</v>
      </c>
      <c r="Q3260" s="27" t="str">
        <f>IF(G3260="01 Jan 1900","Unregistered","Registered")</f>
        <v>Registered</v>
      </c>
      <c r="R3260" s="121">
        <f>I3260/H3260</f>
        <v>0.7</v>
      </c>
      <c r="T3260" s="117">
        <f t="shared" si="206"/>
        <v>2930000</v>
      </c>
      <c r="U3260" s="117">
        <f t="shared" si="207"/>
        <v>0</v>
      </c>
    </row>
    <row r="3261" spans="1:29" x14ac:dyDescent="0.3">
      <c r="A3261" s="114">
        <v>206</v>
      </c>
      <c r="B3261" s="114" t="s">
        <v>130</v>
      </c>
      <c r="C3261" s="114" t="s">
        <v>26</v>
      </c>
      <c r="D3261" s="114" t="s">
        <v>1884</v>
      </c>
      <c r="E3261" s="114" t="s">
        <v>1885</v>
      </c>
      <c r="F3261" s="115">
        <v>45626</v>
      </c>
      <c r="G3261" s="114" t="s">
        <v>1886</v>
      </c>
      <c r="H3261" s="116">
        <v>6430000</v>
      </c>
      <c r="I3261" s="116">
        <v>3536500</v>
      </c>
      <c r="J3261" s="116">
        <v>643000</v>
      </c>
      <c r="K3261" s="116">
        <v>2893500</v>
      </c>
      <c r="L3261" s="116">
        <v>0</v>
      </c>
      <c r="M3261" s="116">
        <v>0</v>
      </c>
      <c r="N3261" s="116">
        <v>643000</v>
      </c>
      <c r="O3261" s="116">
        <v>0</v>
      </c>
      <c r="P3261" s="120">
        <v>2250500</v>
      </c>
      <c r="Q3261" s="27" t="str">
        <f>IF(G3261="01 Jan 1900","Unregistered","Registered")</f>
        <v>Registered</v>
      </c>
      <c r="R3261" s="121">
        <f>I3261/H3261</f>
        <v>0.55000000000000004</v>
      </c>
      <c r="T3261" s="117">
        <f t="shared" si="206"/>
        <v>2893500</v>
      </c>
      <c r="U3261" s="117">
        <f t="shared" si="207"/>
        <v>0</v>
      </c>
    </row>
    <row r="3262" spans="1:29" x14ac:dyDescent="0.3">
      <c r="A3262" s="114">
        <v>220</v>
      </c>
      <c r="B3262" s="114" t="s">
        <v>130</v>
      </c>
      <c r="C3262" s="114" t="s">
        <v>26</v>
      </c>
      <c r="D3262" s="114" t="s">
        <v>1918</v>
      </c>
      <c r="E3262" s="114" t="s">
        <v>1767</v>
      </c>
      <c r="F3262" s="115">
        <v>45815</v>
      </c>
      <c r="G3262" s="114" t="s">
        <v>1919</v>
      </c>
      <c r="H3262" s="116">
        <v>12342000</v>
      </c>
      <c r="I3262" s="116">
        <v>8639400</v>
      </c>
      <c r="J3262" s="116">
        <v>5934200</v>
      </c>
      <c r="K3262" s="116">
        <v>2705200</v>
      </c>
      <c r="L3262" s="116">
        <v>0</v>
      </c>
      <c r="M3262" s="116">
        <v>0</v>
      </c>
      <c r="N3262" s="116">
        <v>0</v>
      </c>
      <c r="O3262" s="116">
        <v>0</v>
      </c>
      <c r="P3262" s="120">
        <v>2705200</v>
      </c>
      <c r="Q3262" s="27" t="str">
        <f>IF(G3262="01 Jan 1900","Unregistered","Registered")</f>
        <v>Registered</v>
      </c>
      <c r="R3262" s="121">
        <f>I3262/H3262</f>
        <v>0.7</v>
      </c>
      <c r="T3262" s="117">
        <f t="shared" si="206"/>
        <v>2705200</v>
      </c>
      <c r="U3262" s="117">
        <f t="shared" si="207"/>
        <v>0</v>
      </c>
    </row>
    <row r="3263" spans="1:29" x14ac:dyDescent="0.3">
      <c r="A3263" s="114">
        <v>272</v>
      </c>
      <c r="B3263" s="114" t="s">
        <v>130</v>
      </c>
      <c r="C3263" s="114" t="s">
        <v>26</v>
      </c>
      <c r="D3263" s="114" t="s">
        <v>2043</v>
      </c>
      <c r="E3263" s="114" t="s">
        <v>2044</v>
      </c>
      <c r="F3263" s="115">
        <v>45532</v>
      </c>
      <c r="G3263" s="114" t="s">
        <v>1886</v>
      </c>
      <c r="H3263" s="116">
        <v>6250000</v>
      </c>
      <c r="I3263" s="116">
        <v>2812500</v>
      </c>
      <c r="J3263" s="116">
        <v>625000</v>
      </c>
      <c r="K3263" s="116">
        <v>2187500</v>
      </c>
      <c r="L3263" s="116">
        <v>0</v>
      </c>
      <c r="M3263" s="116">
        <v>0</v>
      </c>
      <c r="N3263" s="116">
        <v>0</v>
      </c>
      <c r="O3263" s="116">
        <v>0</v>
      </c>
      <c r="P3263" s="120">
        <v>2187500</v>
      </c>
      <c r="Q3263" s="27" t="str">
        <f>IF(G3263="01 Jan 1900","Unregistered","Registered")</f>
        <v>Registered</v>
      </c>
      <c r="R3263" s="121">
        <f>I3263/H3263</f>
        <v>0.45</v>
      </c>
      <c r="T3263" s="117">
        <f t="shared" si="206"/>
        <v>2187500</v>
      </c>
      <c r="U3263" s="117">
        <f t="shared" si="207"/>
        <v>0</v>
      </c>
    </row>
    <row r="3264" spans="1:29" x14ac:dyDescent="0.3">
      <c r="A3264" s="114">
        <v>379</v>
      </c>
      <c r="B3264" s="114" t="s">
        <v>130</v>
      </c>
      <c r="C3264" s="114" t="s">
        <v>26</v>
      </c>
      <c r="D3264" s="114" t="s">
        <v>2284</v>
      </c>
      <c r="E3264" s="114" t="s">
        <v>2285</v>
      </c>
      <c r="F3264" s="115">
        <v>44925</v>
      </c>
      <c r="G3264" s="114" t="s">
        <v>2159</v>
      </c>
      <c r="H3264" s="116">
        <v>6745600</v>
      </c>
      <c r="I3264" s="116">
        <v>3035520</v>
      </c>
      <c r="J3264" s="116">
        <v>1674560</v>
      </c>
      <c r="K3264" s="116">
        <v>1360960</v>
      </c>
      <c r="L3264" s="116">
        <v>0</v>
      </c>
      <c r="M3264" s="116">
        <v>0</v>
      </c>
      <c r="N3264" s="116">
        <v>0</v>
      </c>
      <c r="O3264" s="116">
        <v>0</v>
      </c>
      <c r="P3264" s="120">
        <v>1360960</v>
      </c>
      <c r="Q3264" s="27" t="str">
        <f>IF(G3264="01 Jan 1900","Unregistered","Registered")</f>
        <v>Registered</v>
      </c>
      <c r="R3264" s="121">
        <f>I3264/H3264</f>
        <v>0.45</v>
      </c>
      <c r="T3264" s="117">
        <f t="shared" si="206"/>
        <v>1360960</v>
      </c>
      <c r="U3264" s="117">
        <f t="shared" si="207"/>
        <v>0</v>
      </c>
    </row>
    <row r="3265" spans="1:21" x14ac:dyDescent="0.3">
      <c r="A3265" s="114">
        <v>382</v>
      </c>
      <c r="B3265" s="114" t="s">
        <v>130</v>
      </c>
      <c r="C3265" s="114" t="s">
        <v>26</v>
      </c>
      <c r="D3265" s="114" t="s">
        <v>2290</v>
      </c>
      <c r="E3265" s="114" t="s">
        <v>1767</v>
      </c>
      <c r="F3265" s="115">
        <v>45516</v>
      </c>
      <c r="G3265" s="114" t="s">
        <v>1768</v>
      </c>
      <c r="H3265" s="116">
        <v>5380000</v>
      </c>
      <c r="I3265" s="116">
        <v>3766000</v>
      </c>
      <c r="J3265" s="116">
        <v>2440000</v>
      </c>
      <c r="K3265" s="116">
        <v>1326000</v>
      </c>
      <c r="L3265" s="116">
        <v>0</v>
      </c>
      <c r="M3265" s="116">
        <v>0</v>
      </c>
      <c r="N3265" s="116">
        <v>0</v>
      </c>
      <c r="O3265" s="116">
        <v>0</v>
      </c>
      <c r="P3265" s="120">
        <v>1326000</v>
      </c>
      <c r="Q3265" s="27" t="str">
        <f>IF(G3265="01 Jan 1900","Unregistered","Registered")</f>
        <v>Registered</v>
      </c>
      <c r="R3265" s="121">
        <f>I3265/H3265</f>
        <v>0.7</v>
      </c>
      <c r="T3265" s="117">
        <f t="shared" si="206"/>
        <v>1326000</v>
      </c>
      <c r="U3265" s="117">
        <f t="shared" si="207"/>
        <v>0</v>
      </c>
    </row>
    <row r="3266" spans="1:21" x14ac:dyDescent="0.3">
      <c r="A3266" s="114">
        <v>387</v>
      </c>
      <c r="B3266" s="114" t="s">
        <v>130</v>
      </c>
      <c r="C3266" s="114" t="s">
        <v>26</v>
      </c>
      <c r="D3266" s="114" t="s">
        <v>2300</v>
      </c>
      <c r="E3266" s="114" t="s">
        <v>2301</v>
      </c>
      <c r="F3266" s="115">
        <v>44926</v>
      </c>
      <c r="G3266" s="114" t="s">
        <v>2302</v>
      </c>
      <c r="H3266" s="116">
        <v>4620000</v>
      </c>
      <c r="I3266" s="116">
        <v>3696000</v>
      </c>
      <c r="J3266" s="116">
        <v>2381047</v>
      </c>
      <c r="K3266" s="116">
        <v>1314953</v>
      </c>
      <c r="L3266" s="116">
        <v>1314953</v>
      </c>
      <c r="M3266" s="116">
        <v>0</v>
      </c>
      <c r="N3266" s="116">
        <v>0</v>
      </c>
      <c r="O3266" s="116">
        <v>0</v>
      </c>
      <c r="P3266" s="120">
        <v>0</v>
      </c>
      <c r="Q3266" s="27" t="str">
        <f>IF(G3266="01 Jan 1900","Unregistered","Registered")</f>
        <v>Registered</v>
      </c>
      <c r="R3266" s="121">
        <f>I3266/H3266</f>
        <v>0.8</v>
      </c>
      <c r="T3266" s="117">
        <f t="shared" si="206"/>
        <v>1314953</v>
      </c>
      <c r="U3266" s="117">
        <f t="shared" si="207"/>
        <v>0</v>
      </c>
    </row>
    <row r="3267" spans="1:21" x14ac:dyDescent="0.3">
      <c r="A3267" s="114">
        <v>445</v>
      </c>
      <c r="B3267" s="114" t="s">
        <v>130</v>
      </c>
      <c r="C3267" s="114" t="s">
        <v>26</v>
      </c>
      <c r="D3267" s="114" t="s">
        <v>2428</v>
      </c>
      <c r="E3267" s="114" t="s">
        <v>2429</v>
      </c>
      <c r="F3267" s="115">
        <v>44926</v>
      </c>
      <c r="G3267" s="114" t="s">
        <v>2430</v>
      </c>
      <c r="H3267" s="116">
        <v>5060000</v>
      </c>
      <c r="I3267" s="116">
        <v>3542000</v>
      </c>
      <c r="J3267" s="116">
        <v>2470600</v>
      </c>
      <c r="K3267" s="116">
        <v>1071400</v>
      </c>
      <c r="L3267" s="116">
        <v>0</v>
      </c>
      <c r="M3267" s="116">
        <v>0</v>
      </c>
      <c r="N3267" s="116">
        <v>0</v>
      </c>
      <c r="O3267" s="116">
        <v>0</v>
      </c>
      <c r="P3267" s="120">
        <v>1071400</v>
      </c>
      <c r="Q3267" s="27" t="str">
        <f>IF(G3267="01 Jan 1900","Unregistered","Registered")</f>
        <v>Registered</v>
      </c>
      <c r="R3267" s="121">
        <f>I3267/H3267</f>
        <v>0.7</v>
      </c>
      <c r="T3267" s="117">
        <f t="shared" si="206"/>
        <v>1071400</v>
      </c>
      <c r="U3267" s="117">
        <f t="shared" si="207"/>
        <v>0</v>
      </c>
    </row>
    <row r="3268" spans="1:21" x14ac:dyDescent="0.3">
      <c r="A3268" s="114">
        <v>761</v>
      </c>
      <c r="B3268" s="114" t="s">
        <v>130</v>
      </c>
      <c r="C3268" s="114" t="s">
        <v>26</v>
      </c>
      <c r="D3268" s="114" t="s">
        <v>3213</v>
      </c>
      <c r="E3268" s="114" t="s">
        <v>3214</v>
      </c>
      <c r="F3268" s="115">
        <v>44926</v>
      </c>
      <c r="G3268" s="114" t="s">
        <v>3215</v>
      </c>
      <c r="H3268" s="116">
        <v>5380000</v>
      </c>
      <c r="I3268" s="116">
        <v>4304000</v>
      </c>
      <c r="J3268" s="116">
        <v>3766000</v>
      </c>
      <c r="K3268" s="116">
        <v>538000</v>
      </c>
      <c r="L3268" s="116">
        <v>538000</v>
      </c>
      <c r="M3268" s="116">
        <v>0</v>
      </c>
      <c r="N3268" s="116">
        <v>0</v>
      </c>
      <c r="O3268" s="116">
        <v>0</v>
      </c>
      <c r="P3268" s="120">
        <v>0</v>
      </c>
      <c r="Q3268" s="27" t="str">
        <f>IF(G3268="01 Jan 1900","Unregistered","Registered")</f>
        <v>Registered</v>
      </c>
      <c r="R3268" s="121">
        <f>I3268/H3268</f>
        <v>0.8</v>
      </c>
      <c r="T3268" s="117">
        <f t="shared" si="206"/>
        <v>538000</v>
      </c>
      <c r="U3268" s="117">
        <f t="shared" si="207"/>
        <v>0</v>
      </c>
    </row>
    <row r="3269" spans="1:21" x14ac:dyDescent="0.3">
      <c r="A3269" s="114">
        <v>775</v>
      </c>
      <c r="B3269" s="114" t="s">
        <v>130</v>
      </c>
      <c r="C3269" s="114" t="s">
        <v>26</v>
      </c>
      <c r="D3269" s="114" t="s">
        <v>3247</v>
      </c>
      <c r="E3269" s="114" t="s">
        <v>3248</v>
      </c>
      <c r="F3269" s="115">
        <v>45911</v>
      </c>
      <c r="G3269" s="114" t="s">
        <v>3249</v>
      </c>
      <c r="H3269" s="116">
        <v>5340000</v>
      </c>
      <c r="I3269" s="116">
        <v>4272000</v>
      </c>
      <c r="J3269" s="116">
        <v>3738000</v>
      </c>
      <c r="K3269" s="116">
        <v>534000</v>
      </c>
      <c r="L3269" s="116">
        <v>534000</v>
      </c>
      <c r="M3269" s="116">
        <v>0</v>
      </c>
      <c r="N3269" s="116">
        <v>0</v>
      </c>
      <c r="O3269" s="116">
        <v>0</v>
      </c>
      <c r="P3269" s="120">
        <v>0</v>
      </c>
      <c r="Q3269" s="27" t="str">
        <f>IF(G3269="01 Jan 1900","Unregistered","Registered")</f>
        <v>Registered</v>
      </c>
      <c r="R3269" s="121">
        <f>I3269/H3269</f>
        <v>0.8</v>
      </c>
      <c r="T3269" s="117">
        <f t="shared" si="206"/>
        <v>534000</v>
      </c>
      <c r="U3269" s="117">
        <f t="shared" si="207"/>
        <v>0</v>
      </c>
    </row>
    <row r="3270" spans="1:21" x14ac:dyDescent="0.3">
      <c r="A3270" s="114">
        <v>794</v>
      </c>
      <c r="B3270" s="114" t="s">
        <v>130</v>
      </c>
      <c r="C3270" s="114" t="s">
        <v>26</v>
      </c>
      <c r="D3270" s="114" t="s">
        <v>3294</v>
      </c>
      <c r="E3270" s="114" t="s">
        <v>3295</v>
      </c>
      <c r="F3270" s="115">
        <v>44985</v>
      </c>
      <c r="G3270" s="114" t="s">
        <v>3056</v>
      </c>
      <c r="H3270" s="116">
        <v>5380000</v>
      </c>
      <c r="I3270" s="116">
        <v>3766000</v>
      </c>
      <c r="J3270" s="116">
        <v>3250000</v>
      </c>
      <c r="K3270" s="116">
        <v>516000</v>
      </c>
      <c r="L3270" s="116">
        <v>0</v>
      </c>
      <c r="M3270" s="116">
        <v>0</v>
      </c>
      <c r="N3270" s="116">
        <v>0</v>
      </c>
      <c r="O3270" s="116">
        <v>0</v>
      </c>
      <c r="P3270" s="120">
        <v>516000</v>
      </c>
      <c r="Q3270" s="27" t="str">
        <f>IF(G3270="01 Jan 1900","Unregistered","Registered")</f>
        <v>Registered</v>
      </c>
      <c r="R3270" s="121">
        <f>I3270/H3270</f>
        <v>0.7</v>
      </c>
      <c r="T3270" s="117">
        <f t="shared" si="206"/>
        <v>516000</v>
      </c>
      <c r="U3270" s="117">
        <f t="shared" si="207"/>
        <v>0</v>
      </c>
    </row>
    <row r="3271" spans="1:21" x14ac:dyDescent="0.3">
      <c r="A3271" s="114">
        <v>805</v>
      </c>
      <c r="B3271" s="114" t="s">
        <v>130</v>
      </c>
      <c r="C3271" s="114" t="s">
        <v>26</v>
      </c>
      <c r="D3271" s="114" t="s">
        <v>3320</v>
      </c>
      <c r="E3271" s="114" t="s">
        <v>3321</v>
      </c>
      <c r="F3271" s="115">
        <v>45877</v>
      </c>
      <c r="G3271" s="114" t="s">
        <v>3322</v>
      </c>
      <c r="H3271" s="116">
        <v>5060000</v>
      </c>
      <c r="I3271" s="116">
        <v>4048000</v>
      </c>
      <c r="J3271" s="116">
        <v>3542000</v>
      </c>
      <c r="K3271" s="116">
        <v>506000</v>
      </c>
      <c r="L3271" s="116">
        <v>506000</v>
      </c>
      <c r="M3271" s="116">
        <v>0</v>
      </c>
      <c r="N3271" s="116">
        <v>0</v>
      </c>
      <c r="O3271" s="116">
        <v>0</v>
      </c>
      <c r="P3271" s="120">
        <v>0</v>
      </c>
      <c r="Q3271" s="27" t="str">
        <f>IF(G3271="01 Jan 1900","Unregistered","Registered")</f>
        <v>Registered</v>
      </c>
      <c r="R3271" s="121">
        <f>I3271/H3271</f>
        <v>0.8</v>
      </c>
      <c r="T3271" s="117">
        <f t="shared" si="206"/>
        <v>506000</v>
      </c>
      <c r="U3271" s="117">
        <f t="shared" si="207"/>
        <v>0</v>
      </c>
    </row>
    <row r="3272" spans="1:21" x14ac:dyDescent="0.3">
      <c r="A3272" s="114">
        <v>829</v>
      </c>
      <c r="B3272" s="114" t="s">
        <v>130</v>
      </c>
      <c r="C3272" s="114" t="s">
        <v>26</v>
      </c>
      <c r="D3272" s="114" t="s">
        <v>3378</v>
      </c>
      <c r="E3272" s="114" t="s">
        <v>3379</v>
      </c>
      <c r="F3272" s="115">
        <v>45860</v>
      </c>
      <c r="G3272" s="114" t="s">
        <v>3380</v>
      </c>
      <c r="H3272" s="116">
        <v>4710000</v>
      </c>
      <c r="I3272" s="116">
        <v>3768000</v>
      </c>
      <c r="J3272" s="116">
        <v>3297000</v>
      </c>
      <c r="K3272" s="116">
        <v>471000</v>
      </c>
      <c r="L3272" s="116">
        <v>471000</v>
      </c>
      <c r="M3272" s="116">
        <v>0</v>
      </c>
      <c r="N3272" s="116">
        <v>0</v>
      </c>
      <c r="O3272" s="116">
        <v>0</v>
      </c>
      <c r="P3272" s="120">
        <v>0</v>
      </c>
      <c r="Q3272" s="27" t="str">
        <f>IF(G3272="01 Jan 1900","Unregistered","Registered")</f>
        <v>Registered</v>
      </c>
      <c r="R3272" s="121">
        <f>I3272/H3272</f>
        <v>0.8</v>
      </c>
      <c r="T3272" s="117">
        <f t="shared" si="206"/>
        <v>471000</v>
      </c>
      <c r="U3272" s="117">
        <f t="shared" si="207"/>
        <v>0</v>
      </c>
    </row>
    <row r="3273" spans="1:21" x14ac:dyDescent="0.3">
      <c r="A3273" s="114">
        <v>836</v>
      </c>
      <c r="B3273" s="114" t="s">
        <v>130</v>
      </c>
      <c r="C3273" s="114" t="s">
        <v>26</v>
      </c>
      <c r="D3273" s="114" t="s">
        <v>3395</v>
      </c>
      <c r="E3273" s="114" t="s">
        <v>3295</v>
      </c>
      <c r="F3273" s="115">
        <v>44985</v>
      </c>
      <c r="G3273" s="114" t="s">
        <v>3056</v>
      </c>
      <c r="H3273" s="116">
        <v>5380000</v>
      </c>
      <c r="I3273" s="116">
        <v>3766000</v>
      </c>
      <c r="J3273" s="116">
        <v>3303800</v>
      </c>
      <c r="K3273" s="116">
        <v>462200</v>
      </c>
      <c r="L3273" s="116">
        <v>0</v>
      </c>
      <c r="M3273" s="116">
        <v>0</v>
      </c>
      <c r="N3273" s="116">
        <v>0</v>
      </c>
      <c r="O3273" s="116">
        <v>0</v>
      </c>
      <c r="P3273" s="120">
        <v>462200</v>
      </c>
      <c r="Q3273" s="27" t="str">
        <f>IF(G3273="01 Jan 1900","Unregistered","Registered")</f>
        <v>Registered</v>
      </c>
      <c r="R3273" s="121">
        <f>I3273/H3273</f>
        <v>0.7</v>
      </c>
      <c r="T3273" s="117">
        <f t="shared" si="206"/>
        <v>462200</v>
      </c>
      <c r="U3273" s="117">
        <f t="shared" si="207"/>
        <v>0</v>
      </c>
    </row>
    <row r="3274" spans="1:21" x14ac:dyDescent="0.3">
      <c r="A3274" s="114">
        <v>1094</v>
      </c>
      <c r="B3274" s="114" t="s">
        <v>130</v>
      </c>
      <c r="C3274" s="114" t="s">
        <v>26</v>
      </c>
      <c r="D3274" s="114" t="s">
        <v>3996</v>
      </c>
      <c r="E3274" s="114" t="s">
        <v>3997</v>
      </c>
      <c r="F3274" s="115">
        <v>45166</v>
      </c>
      <c r="G3274" s="114" t="s">
        <v>2720</v>
      </c>
      <c r="H3274" s="116">
        <v>6924500</v>
      </c>
      <c r="I3274" s="116">
        <v>5539600</v>
      </c>
      <c r="J3274" s="116">
        <v>5196662</v>
      </c>
      <c r="K3274" s="116">
        <v>342938</v>
      </c>
      <c r="L3274" s="116">
        <v>342938</v>
      </c>
      <c r="M3274" s="116">
        <v>0</v>
      </c>
      <c r="N3274" s="116">
        <v>0</v>
      </c>
      <c r="O3274" s="116">
        <v>0</v>
      </c>
      <c r="P3274" s="120">
        <v>0</v>
      </c>
      <c r="Q3274" s="27" t="str">
        <f>IF(G3274="01 Jan 1900","Unregistered","Registered")</f>
        <v>Registered</v>
      </c>
      <c r="R3274" s="121">
        <f>I3274/H3274</f>
        <v>0.8</v>
      </c>
      <c r="T3274" s="117">
        <f t="shared" si="206"/>
        <v>342938</v>
      </c>
      <c r="U3274" s="117">
        <f t="shared" si="207"/>
        <v>0</v>
      </c>
    </row>
    <row r="3275" spans="1:21" x14ac:dyDescent="0.3">
      <c r="A3275" s="114">
        <v>6936</v>
      </c>
      <c r="B3275" s="114" t="s">
        <v>130</v>
      </c>
      <c r="C3275" s="114" t="s">
        <v>26</v>
      </c>
      <c r="D3275" s="114" t="s">
        <v>7495</v>
      </c>
      <c r="E3275" s="114" t="s">
        <v>7496</v>
      </c>
      <c r="F3275" s="115">
        <v>45453</v>
      </c>
      <c r="G3275" s="114" t="s">
        <v>3524</v>
      </c>
      <c r="H3275" s="116">
        <v>4900000</v>
      </c>
      <c r="I3275" s="116">
        <v>3430000</v>
      </c>
      <c r="J3275" s="116">
        <v>3430000</v>
      </c>
      <c r="K3275" s="116">
        <v>0</v>
      </c>
      <c r="L3275" s="116">
        <v>0</v>
      </c>
      <c r="M3275" s="116">
        <v>0</v>
      </c>
      <c r="N3275" s="116">
        <v>0</v>
      </c>
      <c r="O3275" s="116">
        <v>0</v>
      </c>
      <c r="P3275" s="120">
        <v>0</v>
      </c>
      <c r="Q3275" s="27" t="str">
        <f>IF(G3275="01 Jan 1900","Unregistered","Registered")</f>
        <v>Registered</v>
      </c>
      <c r="R3275" s="121">
        <f>I3275/H3275</f>
        <v>0.7</v>
      </c>
      <c r="T3275" s="117">
        <f t="shared" si="206"/>
        <v>0</v>
      </c>
      <c r="U3275" s="117">
        <f t="shared" si="207"/>
        <v>0</v>
      </c>
    </row>
    <row r="3276" spans="1:21" x14ac:dyDescent="0.3">
      <c r="A3276" s="114">
        <v>6937</v>
      </c>
      <c r="B3276" s="114" t="s">
        <v>130</v>
      </c>
      <c r="C3276" s="114" t="s">
        <v>26</v>
      </c>
      <c r="D3276" s="114" t="s">
        <v>7497</v>
      </c>
      <c r="E3276" s="114" t="s">
        <v>2527</v>
      </c>
      <c r="F3276" s="115">
        <v>44985</v>
      </c>
      <c r="G3276" s="114" t="s">
        <v>4910</v>
      </c>
      <c r="H3276" s="116">
        <v>4820000</v>
      </c>
      <c r="I3276" s="116">
        <v>3374000</v>
      </c>
      <c r="J3276" s="116">
        <v>3374000</v>
      </c>
      <c r="K3276" s="116">
        <v>0</v>
      </c>
      <c r="L3276" s="116">
        <v>0</v>
      </c>
      <c r="M3276" s="116">
        <v>0</v>
      </c>
      <c r="N3276" s="116">
        <v>0</v>
      </c>
      <c r="O3276" s="116">
        <v>0</v>
      </c>
      <c r="P3276" s="120">
        <v>0</v>
      </c>
      <c r="Q3276" s="27" t="str">
        <f>IF(G3276="01 Jan 1900","Unregistered","Registered")</f>
        <v>Registered</v>
      </c>
      <c r="R3276" s="121">
        <f>I3276/H3276</f>
        <v>0.7</v>
      </c>
      <c r="T3276" s="117">
        <f t="shared" si="206"/>
        <v>0</v>
      </c>
      <c r="U3276" s="117">
        <f t="shared" si="207"/>
        <v>0</v>
      </c>
    </row>
    <row r="3277" spans="1:21" x14ac:dyDescent="0.3">
      <c r="A3277" s="114">
        <v>6938</v>
      </c>
      <c r="B3277" s="114" t="s">
        <v>130</v>
      </c>
      <c r="C3277" s="114" t="s">
        <v>26</v>
      </c>
      <c r="D3277" s="114" t="s">
        <v>7498</v>
      </c>
      <c r="E3277" s="114" t="s">
        <v>7499</v>
      </c>
      <c r="F3277" s="115">
        <v>45003</v>
      </c>
      <c r="G3277" s="114" t="s">
        <v>2164</v>
      </c>
      <c r="H3277" s="116">
        <v>5060000</v>
      </c>
      <c r="I3277" s="116">
        <v>3542000</v>
      </c>
      <c r="J3277" s="116">
        <v>3542000</v>
      </c>
      <c r="K3277" s="116">
        <v>0</v>
      </c>
      <c r="L3277" s="116">
        <v>0</v>
      </c>
      <c r="M3277" s="116">
        <v>0</v>
      </c>
      <c r="N3277" s="116">
        <v>0</v>
      </c>
      <c r="O3277" s="116">
        <v>0</v>
      </c>
      <c r="P3277" s="120">
        <v>0</v>
      </c>
      <c r="Q3277" s="27" t="str">
        <f>IF(G3277="01 Jan 1900","Unregistered","Registered")</f>
        <v>Registered</v>
      </c>
      <c r="R3277" s="121">
        <f>I3277/H3277</f>
        <v>0.7</v>
      </c>
      <c r="T3277" s="117">
        <f t="shared" si="206"/>
        <v>0</v>
      </c>
      <c r="U3277" s="117">
        <f t="shared" si="207"/>
        <v>0</v>
      </c>
    </row>
    <row r="3278" spans="1:21" x14ac:dyDescent="0.3">
      <c r="A3278" s="114">
        <v>6939</v>
      </c>
      <c r="B3278" s="114" t="s">
        <v>130</v>
      </c>
      <c r="C3278" s="114" t="s">
        <v>26</v>
      </c>
      <c r="D3278" s="114" t="s">
        <v>7500</v>
      </c>
      <c r="E3278" s="114" t="s">
        <v>3379</v>
      </c>
      <c r="F3278" s="115">
        <v>45990</v>
      </c>
      <c r="G3278" s="114" t="s">
        <v>3958</v>
      </c>
      <c r="H3278" s="116">
        <v>9520000</v>
      </c>
      <c r="I3278" s="116">
        <v>5236000</v>
      </c>
      <c r="J3278" s="116">
        <v>5236000</v>
      </c>
      <c r="K3278" s="116">
        <v>0</v>
      </c>
      <c r="L3278" s="116">
        <v>0</v>
      </c>
      <c r="M3278" s="116">
        <v>0</v>
      </c>
      <c r="N3278" s="116">
        <v>0</v>
      </c>
      <c r="O3278" s="116">
        <v>0</v>
      </c>
      <c r="P3278" s="120">
        <v>0</v>
      </c>
      <c r="Q3278" s="27" t="str">
        <f>IF(G3278="01 Jan 1900","Unregistered","Registered")</f>
        <v>Registered</v>
      </c>
      <c r="R3278" s="121">
        <f>I3278/H3278</f>
        <v>0.55000000000000004</v>
      </c>
      <c r="T3278" s="117">
        <f t="shared" si="206"/>
        <v>0</v>
      </c>
      <c r="U3278" s="117">
        <f t="shared" si="207"/>
        <v>0</v>
      </c>
    </row>
    <row r="3279" spans="1:21" x14ac:dyDescent="0.3">
      <c r="A3279" s="114">
        <v>6940</v>
      </c>
      <c r="B3279" s="114" t="s">
        <v>130</v>
      </c>
      <c r="C3279" s="114" t="s">
        <v>26</v>
      </c>
      <c r="D3279" s="114" t="s">
        <v>7501</v>
      </c>
      <c r="E3279" s="114" t="s">
        <v>7502</v>
      </c>
      <c r="F3279" s="115">
        <v>46003</v>
      </c>
      <c r="G3279" s="114" t="s">
        <v>1524</v>
      </c>
      <c r="H3279" s="116">
        <v>9690860</v>
      </c>
      <c r="I3279" s="116">
        <v>5329973</v>
      </c>
      <c r="J3279" s="116">
        <v>5329973</v>
      </c>
      <c r="K3279" s="116">
        <v>0</v>
      </c>
      <c r="L3279" s="116">
        <v>0</v>
      </c>
      <c r="M3279" s="116">
        <v>0</v>
      </c>
      <c r="N3279" s="116">
        <v>0</v>
      </c>
      <c r="O3279" s="116">
        <v>0</v>
      </c>
      <c r="P3279" s="120">
        <v>0</v>
      </c>
      <c r="Q3279" s="27" t="str">
        <f>IF(G3279="01 Jan 1900","Unregistered","Registered")</f>
        <v>Registered</v>
      </c>
      <c r="R3279" s="121">
        <f>I3279/H3279</f>
        <v>0.55000000000000004</v>
      </c>
      <c r="T3279" s="117">
        <f t="shared" si="206"/>
        <v>0</v>
      </c>
      <c r="U3279" s="117">
        <f t="shared" si="207"/>
        <v>0</v>
      </c>
    </row>
    <row r="3280" spans="1:21" x14ac:dyDescent="0.3">
      <c r="A3280" s="114">
        <v>10420</v>
      </c>
      <c r="B3280" s="114" t="s">
        <v>130</v>
      </c>
      <c r="C3280" s="114" t="s">
        <v>26</v>
      </c>
      <c r="D3280" s="114" t="s">
        <v>9968</v>
      </c>
      <c r="E3280" s="114" t="s">
        <v>4822</v>
      </c>
      <c r="F3280" s="115">
        <v>45838</v>
      </c>
      <c r="G3280" s="114" t="s">
        <v>3362</v>
      </c>
      <c r="H3280" s="116">
        <v>6860000</v>
      </c>
      <c r="I3280" s="116">
        <v>3087000</v>
      </c>
      <c r="J3280" s="116">
        <v>3768600</v>
      </c>
      <c r="K3280" s="116">
        <v>-681600</v>
      </c>
      <c r="L3280" s="116">
        <v>0</v>
      </c>
      <c r="M3280" s="116">
        <v>0</v>
      </c>
      <c r="N3280" s="116">
        <v>0</v>
      </c>
      <c r="O3280" s="116">
        <v>0</v>
      </c>
      <c r="P3280" s="120">
        <v>0</v>
      </c>
      <c r="Q3280" s="27" t="str">
        <f>IF(G3280="01 Jan 1900","Unregistered","Registered")</f>
        <v>Registered</v>
      </c>
      <c r="R3280" s="121">
        <f>I3280/H3280</f>
        <v>0.45</v>
      </c>
      <c r="T3280" s="117">
        <f t="shared" si="206"/>
        <v>0</v>
      </c>
      <c r="U3280" s="117">
        <f t="shared" si="207"/>
        <v>-681600</v>
      </c>
    </row>
    <row r="3281" spans="1:21" x14ac:dyDescent="0.3">
      <c r="A3281" s="114">
        <v>10471</v>
      </c>
      <c r="B3281" s="114" t="s">
        <v>130</v>
      </c>
      <c r="C3281" s="114" t="s">
        <v>26</v>
      </c>
      <c r="D3281" s="114" t="s">
        <v>10054</v>
      </c>
      <c r="E3281" s="114" t="s">
        <v>10055</v>
      </c>
      <c r="F3281" s="115">
        <v>44958</v>
      </c>
      <c r="G3281" s="114" t="s">
        <v>2891</v>
      </c>
      <c r="H3281" s="116">
        <v>5460000</v>
      </c>
      <c r="I3281" s="116">
        <v>546000</v>
      </c>
      <c r="J3281" s="116">
        <v>1700600</v>
      </c>
      <c r="K3281" s="116">
        <v>-1154600</v>
      </c>
      <c r="L3281" s="116">
        <v>0</v>
      </c>
      <c r="M3281" s="116">
        <v>0</v>
      </c>
      <c r="N3281" s="116">
        <v>0</v>
      </c>
      <c r="O3281" s="116">
        <v>0</v>
      </c>
      <c r="P3281" s="120">
        <v>0</v>
      </c>
      <c r="Q3281" s="27" t="str">
        <f>IF(G3281="01 Jan 1900","Unregistered","Registered")</f>
        <v>Registered</v>
      </c>
      <c r="R3281" s="121">
        <f>I3281/H3281</f>
        <v>0.1</v>
      </c>
      <c r="T3281" s="117">
        <f t="shared" si="206"/>
        <v>0</v>
      </c>
      <c r="U3281" s="117">
        <f t="shared" si="207"/>
        <v>-1154600</v>
      </c>
    </row>
    <row r="3282" spans="1:21" x14ac:dyDescent="0.3">
      <c r="A3282" s="114">
        <v>10484</v>
      </c>
      <c r="B3282" s="114" t="s">
        <v>130</v>
      </c>
      <c r="C3282" s="114" t="s">
        <v>26</v>
      </c>
      <c r="D3282" s="114" t="s">
        <v>10068</v>
      </c>
      <c r="E3282" s="114" t="s">
        <v>10069</v>
      </c>
      <c r="F3282" s="115">
        <v>45370</v>
      </c>
      <c r="G3282" s="114" t="s">
        <v>4392</v>
      </c>
      <c r="H3282" s="116">
        <v>5060000</v>
      </c>
      <c r="I3282" s="116">
        <v>3542000</v>
      </c>
      <c r="J3282" s="116">
        <v>5000000</v>
      </c>
      <c r="K3282" s="116">
        <v>-1458000</v>
      </c>
      <c r="L3282" s="116">
        <v>0</v>
      </c>
      <c r="M3282" s="116">
        <v>0</v>
      </c>
      <c r="N3282" s="116">
        <v>0</v>
      </c>
      <c r="O3282" s="116">
        <v>0</v>
      </c>
      <c r="P3282" s="120">
        <v>0</v>
      </c>
      <c r="Q3282" s="27" t="str">
        <f>IF(G3282="01 Jan 1900","Unregistered","Registered")</f>
        <v>Registered</v>
      </c>
      <c r="R3282" s="121">
        <f>I3282/H3282</f>
        <v>0.7</v>
      </c>
      <c r="T3282" s="117">
        <f t="shared" si="206"/>
        <v>0</v>
      </c>
      <c r="U3282" s="117">
        <f t="shared" si="207"/>
        <v>-1458000</v>
      </c>
    </row>
    <row r="3283" spans="1:21" x14ac:dyDescent="0.3">
      <c r="A3283" s="114">
        <v>10504</v>
      </c>
      <c r="B3283" s="114" t="s">
        <v>130</v>
      </c>
      <c r="C3283" s="114" t="s">
        <v>26</v>
      </c>
      <c r="D3283" s="114" t="s">
        <v>10094</v>
      </c>
      <c r="E3283" s="114" t="s">
        <v>10095</v>
      </c>
      <c r="F3283" s="115">
        <v>44926</v>
      </c>
      <c r="G3283" s="114" t="s">
        <v>8507</v>
      </c>
      <c r="H3283" s="116">
        <v>6860000</v>
      </c>
      <c r="I3283" s="116">
        <v>3773000</v>
      </c>
      <c r="J3283" s="116">
        <v>5568600</v>
      </c>
      <c r="K3283" s="116">
        <v>-1795600</v>
      </c>
      <c r="L3283" s="116">
        <v>0</v>
      </c>
      <c r="M3283" s="116">
        <v>0</v>
      </c>
      <c r="N3283" s="116">
        <v>0</v>
      </c>
      <c r="O3283" s="116">
        <v>0</v>
      </c>
      <c r="P3283" s="120">
        <v>0</v>
      </c>
      <c r="Q3283" s="27" t="str">
        <f>IF(G3283="01 Jan 1900","Unregistered","Registered")</f>
        <v>Registered</v>
      </c>
      <c r="R3283" s="121">
        <f>I3283/H3283</f>
        <v>0.55000000000000004</v>
      </c>
      <c r="T3283" s="117">
        <f t="shared" si="206"/>
        <v>0</v>
      </c>
      <c r="U3283" s="117">
        <f t="shared" si="207"/>
        <v>-1795600</v>
      </c>
    </row>
    <row r="3284" spans="1:21" x14ac:dyDescent="0.3">
      <c r="A3284" s="114">
        <v>195</v>
      </c>
      <c r="B3284" s="114" t="s">
        <v>130</v>
      </c>
      <c r="C3284" s="114" t="s">
        <v>28</v>
      </c>
      <c r="D3284" s="114" t="s">
        <v>1851</v>
      </c>
      <c r="E3284" s="114" t="s">
        <v>1852</v>
      </c>
      <c r="F3284" s="115">
        <v>46094</v>
      </c>
      <c r="G3284" s="114" t="s">
        <v>1588</v>
      </c>
      <c r="H3284" s="116">
        <v>6880000</v>
      </c>
      <c r="I3284" s="116">
        <v>3784000</v>
      </c>
      <c r="J3284" s="116">
        <v>688000</v>
      </c>
      <c r="K3284" s="116">
        <v>3096000</v>
      </c>
      <c r="L3284" s="116">
        <v>0</v>
      </c>
      <c r="M3284" s="116">
        <v>3096000</v>
      </c>
      <c r="N3284" s="116">
        <v>0</v>
      </c>
      <c r="O3284" s="116">
        <v>0</v>
      </c>
      <c r="P3284" s="120">
        <v>0</v>
      </c>
      <c r="Q3284" s="27" t="str">
        <f>IF(G3284="01 Jan 1900","Unregistered","Registered")</f>
        <v>Registered</v>
      </c>
      <c r="R3284" s="121">
        <f>I3284/H3284</f>
        <v>0.55000000000000004</v>
      </c>
      <c r="T3284" s="117">
        <f t="shared" si="206"/>
        <v>3096000</v>
      </c>
      <c r="U3284" s="117">
        <f t="shared" si="207"/>
        <v>0</v>
      </c>
    </row>
    <row r="3285" spans="1:21" x14ac:dyDescent="0.3">
      <c r="A3285" s="114">
        <v>237</v>
      </c>
      <c r="B3285" s="114" t="s">
        <v>130</v>
      </c>
      <c r="C3285" s="114" t="s">
        <v>28</v>
      </c>
      <c r="D3285" s="114" t="s">
        <v>1957</v>
      </c>
      <c r="E3285" s="114" t="s">
        <v>1958</v>
      </c>
      <c r="F3285" s="115">
        <v>45899</v>
      </c>
      <c r="G3285" s="114" t="s">
        <v>1464</v>
      </c>
      <c r="H3285" s="116">
        <v>3712443</v>
      </c>
      <c r="I3285" s="116">
        <v>2969953</v>
      </c>
      <c r="J3285" s="116">
        <v>371244</v>
      </c>
      <c r="K3285" s="116">
        <v>2598709</v>
      </c>
      <c r="L3285" s="116">
        <v>2598709</v>
      </c>
      <c r="M3285" s="116">
        <v>0</v>
      </c>
      <c r="N3285" s="116">
        <v>0</v>
      </c>
      <c r="O3285" s="116">
        <v>0</v>
      </c>
      <c r="P3285" s="120">
        <v>0</v>
      </c>
      <c r="Q3285" s="27" t="str">
        <f>IF(G3285="01 Jan 1900","Unregistered","Registered")</f>
        <v>Registered</v>
      </c>
      <c r="R3285" s="121">
        <f>I3285/H3285</f>
        <v>0.79999962288983295</v>
      </c>
      <c r="T3285" s="117">
        <f t="shared" si="206"/>
        <v>2598709</v>
      </c>
      <c r="U3285" s="117">
        <f t="shared" si="207"/>
        <v>0</v>
      </c>
    </row>
    <row r="3286" spans="1:21" x14ac:dyDescent="0.3">
      <c r="A3286" s="114">
        <v>241</v>
      </c>
      <c r="B3286" s="114" t="s">
        <v>130</v>
      </c>
      <c r="C3286" s="114" t="s">
        <v>28</v>
      </c>
      <c r="D3286" s="114" t="s">
        <v>1966</v>
      </c>
      <c r="E3286" s="114" t="s">
        <v>1958</v>
      </c>
      <c r="F3286" s="115">
        <v>46098</v>
      </c>
      <c r="G3286" s="114" t="s">
        <v>1464</v>
      </c>
      <c r="H3286" s="116">
        <v>3360000</v>
      </c>
      <c r="I3286" s="116">
        <v>2856000</v>
      </c>
      <c r="J3286" s="116">
        <v>290640</v>
      </c>
      <c r="K3286" s="116">
        <v>2565360</v>
      </c>
      <c r="L3286" s="116">
        <v>2565360</v>
      </c>
      <c r="M3286" s="116">
        <v>0</v>
      </c>
      <c r="N3286" s="116">
        <v>0</v>
      </c>
      <c r="O3286" s="116">
        <v>0</v>
      </c>
      <c r="P3286" s="120">
        <v>0</v>
      </c>
      <c r="Q3286" s="27" t="str">
        <f>IF(G3286="01 Jan 1900","Unregistered","Registered")</f>
        <v>Registered</v>
      </c>
      <c r="R3286" s="121">
        <f>I3286/H3286</f>
        <v>0.85</v>
      </c>
      <c r="T3286" s="117">
        <f t="shared" si="206"/>
        <v>2565360</v>
      </c>
      <c r="U3286" s="117">
        <f t="shared" si="207"/>
        <v>0</v>
      </c>
    </row>
    <row r="3287" spans="1:21" x14ac:dyDescent="0.3">
      <c r="A3287" s="114">
        <v>252</v>
      </c>
      <c r="B3287" s="114" t="s">
        <v>130</v>
      </c>
      <c r="C3287" s="114" t="s">
        <v>28</v>
      </c>
      <c r="D3287" s="114" t="s">
        <v>1991</v>
      </c>
      <c r="E3287" s="114" t="s">
        <v>1992</v>
      </c>
      <c r="F3287" s="115">
        <v>46101</v>
      </c>
      <c r="G3287" s="114" t="s">
        <v>1492</v>
      </c>
      <c r="H3287" s="116">
        <v>3255000</v>
      </c>
      <c r="I3287" s="116">
        <v>2766750</v>
      </c>
      <c r="J3287" s="116">
        <v>281558</v>
      </c>
      <c r="K3287" s="116">
        <v>2485192</v>
      </c>
      <c r="L3287" s="116">
        <v>2485192</v>
      </c>
      <c r="M3287" s="116">
        <v>0</v>
      </c>
      <c r="N3287" s="116">
        <v>0</v>
      </c>
      <c r="O3287" s="116">
        <v>0</v>
      </c>
      <c r="P3287" s="120">
        <v>0</v>
      </c>
      <c r="Q3287" s="27" t="str">
        <f>IF(G3287="01 Jan 1900","Unregistered","Registered")</f>
        <v>Registered</v>
      </c>
      <c r="R3287" s="121">
        <f>I3287/H3287</f>
        <v>0.85</v>
      </c>
      <c r="T3287" s="117">
        <f t="shared" si="206"/>
        <v>2485192</v>
      </c>
      <c r="U3287" s="117">
        <f t="shared" si="207"/>
        <v>0</v>
      </c>
    </row>
    <row r="3288" spans="1:21" x14ac:dyDescent="0.3">
      <c r="A3288" s="114">
        <v>346</v>
      </c>
      <c r="B3288" s="114" t="s">
        <v>130</v>
      </c>
      <c r="C3288" s="114" t="s">
        <v>28</v>
      </c>
      <c r="D3288" s="114" t="s">
        <v>2213</v>
      </c>
      <c r="E3288" s="114" t="s">
        <v>2214</v>
      </c>
      <c r="F3288" s="115">
        <v>46098</v>
      </c>
      <c r="G3288" s="114" t="s">
        <v>1492</v>
      </c>
      <c r="H3288" s="116">
        <v>3105000</v>
      </c>
      <c r="I3288" s="116">
        <v>2484000</v>
      </c>
      <c r="J3288" s="116">
        <v>876317</v>
      </c>
      <c r="K3288" s="116">
        <v>1607683</v>
      </c>
      <c r="L3288" s="116">
        <v>310500</v>
      </c>
      <c r="M3288" s="116">
        <v>1297183</v>
      </c>
      <c r="N3288" s="116">
        <v>0</v>
      </c>
      <c r="O3288" s="116">
        <v>0</v>
      </c>
      <c r="P3288" s="120">
        <v>0</v>
      </c>
      <c r="Q3288" s="27" t="str">
        <f>IF(G3288="01 Jan 1900","Unregistered","Registered")</f>
        <v>Registered</v>
      </c>
      <c r="R3288" s="121">
        <f>I3288/H3288</f>
        <v>0.8</v>
      </c>
      <c r="T3288" s="117">
        <f t="shared" si="206"/>
        <v>1607683</v>
      </c>
      <c r="U3288" s="117">
        <f t="shared" si="207"/>
        <v>0</v>
      </c>
    </row>
    <row r="3289" spans="1:21" x14ac:dyDescent="0.3">
      <c r="A3289" s="114">
        <v>813</v>
      </c>
      <c r="B3289" s="114" t="s">
        <v>130</v>
      </c>
      <c r="C3289" s="114" t="s">
        <v>28</v>
      </c>
      <c r="D3289" s="114" t="s">
        <v>3340</v>
      </c>
      <c r="E3289" s="114" t="s">
        <v>3341</v>
      </c>
      <c r="F3289" s="115">
        <v>46092</v>
      </c>
      <c r="G3289" s="114" t="s">
        <v>1545</v>
      </c>
      <c r="H3289" s="116">
        <v>7000668</v>
      </c>
      <c r="I3289" s="116">
        <v>5950567</v>
      </c>
      <c r="J3289" s="116">
        <v>5450567</v>
      </c>
      <c r="K3289" s="116">
        <v>500000</v>
      </c>
      <c r="L3289" s="116">
        <v>0</v>
      </c>
      <c r="M3289" s="116">
        <v>500000</v>
      </c>
      <c r="N3289" s="116">
        <v>0</v>
      </c>
      <c r="O3289" s="116">
        <v>0</v>
      </c>
      <c r="P3289" s="120">
        <v>0</v>
      </c>
      <c r="Q3289" s="27" t="str">
        <f>IF(G3289="01 Jan 1900","Unregistered","Registered")</f>
        <v>Registered</v>
      </c>
      <c r="R3289" s="121">
        <f>I3289/H3289</f>
        <v>0.84999988572519081</v>
      </c>
      <c r="T3289" s="117">
        <f t="shared" si="206"/>
        <v>500000</v>
      </c>
      <c r="U3289" s="117">
        <f t="shared" si="207"/>
        <v>0</v>
      </c>
    </row>
    <row r="3290" spans="1:21" x14ac:dyDescent="0.3">
      <c r="A3290" s="114">
        <v>6941</v>
      </c>
      <c r="B3290" s="114" t="s">
        <v>130</v>
      </c>
      <c r="C3290" s="114" t="s">
        <v>28</v>
      </c>
      <c r="D3290" s="114" t="s">
        <v>7503</v>
      </c>
      <c r="E3290" s="114" t="s">
        <v>7504</v>
      </c>
      <c r="F3290" s="115">
        <v>45869</v>
      </c>
      <c r="G3290" s="114" t="s">
        <v>7505</v>
      </c>
      <c r="H3290" s="116">
        <v>3888675</v>
      </c>
      <c r="I3290" s="116">
        <v>2100000</v>
      </c>
      <c r="J3290" s="116">
        <v>2100000</v>
      </c>
      <c r="K3290" s="116">
        <v>0</v>
      </c>
      <c r="L3290" s="116">
        <v>0</v>
      </c>
      <c r="M3290" s="116">
        <v>0</v>
      </c>
      <c r="N3290" s="116">
        <v>0</v>
      </c>
      <c r="O3290" s="116">
        <v>0</v>
      </c>
      <c r="P3290" s="120">
        <v>0</v>
      </c>
      <c r="Q3290" s="27" t="str">
        <f>IF(G3290="01 Jan 1900","Unregistered","Registered")</f>
        <v>Registered</v>
      </c>
      <c r="R3290" s="121">
        <f>I3290/H3290</f>
        <v>0.54002970163358988</v>
      </c>
      <c r="T3290" s="117">
        <f t="shared" si="206"/>
        <v>0</v>
      </c>
      <c r="U3290" s="117">
        <f t="shared" si="207"/>
        <v>0</v>
      </c>
    </row>
    <row r="3291" spans="1:21" x14ac:dyDescent="0.3">
      <c r="A3291" s="114">
        <v>6942</v>
      </c>
      <c r="B3291" s="114" t="s">
        <v>130</v>
      </c>
      <c r="C3291" s="114" t="s">
        <v>28</v>
      </c>
      <c r="D3291" s="114" t="s">
        <v>7506</v>
      </c>
      <c r="E3291" s="114" t="s">
        <v>7507</v>
      </c>
      <c r="F3291" s="115">
        <v>45901</v>
      </c>
      <c r="G3291" s="114" t="s">
        <v>7101</v>
      </c>
      <c r="H3291" s="116">
        <v>4443075</v>
      </c>
      <c r="I3291" s="116">
        <v>3776616</v>
      </c>
      <c r="J3291" s="116">
        <v>3776616</v>
      </c>
      <c r="K3291" s="116">
        <v>0</v>
      </c>
      <c r="L3291" s="116">
        <v>0</v>
      </c>
      <c r="M3291" s="116">
        <v>0</v>
      </c>
      <c r="N3291" s="116">
        <v>0</v>
      </c>
      <c r="O3291" s="116">
        <v>0</v>
      </c>
      <c r="P3291" s="120">
        <v>0</v>
      </c>
      <c r="Q3291" s="27" t="str">
        <f>IF(G3291="01 Jan 1900","Unregistered","Registered")</f>
        <v>Registered</v>
      </c>
      <c r="R3291" s="121">
        <f>I3291/H3291</f>
        <v>0.8500005064060363</v>
      </c>
      <c r="T3291" s="117">
        <f t="shared" si="206"/>
        <v>0</v>
      </c>
      <c r="U3291" s="117">
        <f t="shared" si="207"/>
        <v>0</v>
      </c>
    </row>
    <row r="3292" spans="1:21" x14ac:dyDescent="0.3">
      <c r="A3292" s="114">
        <v>6943</v>
      </c>
      <c r="B3292" s="114" t="s">
        <v>130</v>
      </c>
      <c r="C3292" s="114" t="s">
        <v>28</v>
      </c>
      <c r="D3292" s="114" t="s">
        <v>7508</v>
      </c>
      <c r="E3292" s="114" t="s">
        <v>7380</v>
      </c>
      <c r="F3292" s="115">
        <v>45898</v>
      </c>
      <c r="G3292" s="114" t="s">
        <v>7509</v>
      </c>
      <c r="H3292" s="116">
        <v>4462300</v>
      </c>
      <c r="I3292" s="116">
        <v>3792955</v>
      </c>
      <c r="J3292" s="116">
        <v>3792955</v>
      </c>
      <c r="K3292" s="116">
        <v>0</v>
      </c>
      <c r="L3292" s="116">
        <v>0</v>
      </c>
      <c r="M3292" s="116">
        <v>0</v>
      </c>
      <c r="N3292" s="116">
        <v>0</v>
      </c>
      <c r="O3292" s="116">
        <v>0</v>
      </c>
      <c r="P3292" s="120">
        <v>0</v>
      </c>
      <c r="Q3292" s="27" t="str">
        <f>IF(G3292="01 Jan 1900","Unregistered","Registered")</f>
        <v>Registered</v>
      </c>
      <c r="R3292" s="121">
        <f>I3292/H3292</f>
        <v>0.85</v>
      </c>
      <c r="T3292" s="117">
        <f t="shared" si="206"/>
        <v>0</v>
      </c>
      <c r="U3292" s="117">
        <f t="shared" si="207"/>
        <v>0</v>
      </c>
    </row>
    <row r="3293" spans="1:21" x14ac:dyDescent="0.3">
      <c r="A3293" s="114">
        <v>6944</v>
      </c>
      <c r="B3293" s="114" t="s">
        <v>130</v>
      </c>
      <c r="C3293" s="114" t="s">
        <v>28</v>
      </c>
      <c r="D3293" s="114" t="s">
        <v>7510</v>
      </c>
      <c r="E3293" s="114" t="s">
        <v>5091</v>
      </c>
      <c r="F3293" s="115">
        <v>45869</v>
      </c>
      <c r="G3293" s="114" t="s">
        <v>4189</v>
      </c>
      <c r="H3293" s="116">
        <v>2904000</v>
      </c>
      <c r="I3293" s="116">
        <v>2468400</v>
      </c>
      <c r="J3293" s="116">
        <v>2468400</v>
      </c>
      <c r="K3293" s="116">
        <v>0</v>
      </c>
      <c r="L3293" s="116">
        <v>0</v>
      </c>
      <c r="M3293" s="116">
        <v>0</v>
      </c>
      <c r="N3293" s="116">
        <v>0</v>
      </c>
      <c r="O3293" s="116">
        <v>0</v>
      </c>
      <c r="P3293" s="120">
        <v>0</v>
      </c>
      <c r="Q3293" s="27" t="str">
        <f>IF(G3293="01 Jan 1900","Unregistered","Registered")</f>
        <v>Registered</v>
      </c>
      <c r="R3293" s="121">
        <f>I3293/H3293</f>
        <v>0.85</v>
      </c>
      <c r="T3293" s="117">
        <f t="shared" si="206"/>
        <v>0</v>
      </c>
      <c r="U3293" s="117">
        <f t="shared" si="207"/>
        <v>0</v>
      </c>
    </row>
    <row r="3294" spans="1:21" x14ac:dyDescent="0.3">
      <c r="A3294" s="114">
        <v>6945</v>
      </c>
      <c r="B3294" s="114" t="s">
        <v>130</v>
      </c>
      <c r="C3294" s="114" t="s">
        <v>28</v>
      </c>
      <c r="D3294" s="114" t="s">
        <v>7511</v>
      </c>
      <c r="E3294" s="114" t="s">
        <v>7512</v>
      </c>
      <c r="F3294" s="115">
        <v>45861</v>
      </c>
      <c r="G3294" s="114" t="s">
        <v>4189</v>
      </c>
      <c r="H3294" s="116">
        <v>3360000</v>
      </c>
      <c r="I3294" s="116">
        <v>2856000</v>
      </c>
      <c r="J3294" s="116">
        <v>2856000</v>
      </c>
      <c r="K3294" s="116">
        <v>0</v>
      </c>
      <c r="L3294" s="116">
        <v>0</v>
      </c>
      <c r="M3294" s="116">
        <v>0</v>
      </c>
      <c r="N3294" s="116">
        <v>0</v>
      </c>
      <c r="O3294" s="116">
        <v>0</v>
      </c>
      <c r="P3294" s="120">
        <v>0</v>
      </c>
      <c r="Q3294" s="27" t="str">
        <f>IF(G3294="01 Jan 1900","Unregistered","Registered")</f>
        <v>Registered</v>
      </c>
      <c r="R3294" s="121">
        <f>I3294/H3294</f>
        <v>0.85</v>
      </c>
      <c r="T3294" s="117">
        <f t="shared" si="206"/>
        <v>0</v>
      </c>
      <c r="U3294" s="117">
        <f t="shared" si="207"/>
        <v>0</v>
      </c>
    </row>
    <row r="3295" spans="1:21" x14ac:dyDescent="0.3">
      <c r="A3295" s="114">
        <v>6946</v>
      </c>
      <c r="B3295" s="114" t="s">
        <v>130</v>
      </c>
      <c r="C3295" s="114" t="s">
        <v>28</v>
      </c>
      <c r="D3295" s="114" t="s">
        <v>7513</v>
      </c>
      <c r="E3295" s="114" t="s">
        <v>7514</v>
      </c>
      <c r="F3295" s="115">
        <v>45868</v>
      </c>
      <c r="G3295" s="114" t="s">
        <v>4189</v>
      </c>
      <c r="H3295" s="116">
        <v>2688000</v>
      </c>
      <c r="I3295" s="116">
        <v>2284800</v>
      </c>
      <c r="J3295" s="116">
        <v>2284800</v>
      </c>
      <c r="K3295" s="116">
        <v>0</v>
      </c>
      <c r="L3295" s="116">
        <v>0</v>
      </c>
      <c r="M3295" s="116">
        <v>0</v>
      </c>
      <c r="N3295" s="116">
        <v>0</v>
      </c>
      <c r="O3295" s="116">
        <v>0</v>
      </c>
      <c r="P3295" s="120">
        <v>0</v>
      </c>
      <c r="Q3295" s="27" t="str">
        <f>IF(G3295="01 Jan 1900","Unregistered","Registered")</f>
        <v>Registered</v>
      </c>
      <c r="R3295" s="121">
        <f>I3295/H3295</f>
        <v>0.85</v>
      </c>
      <c r="T3295" s="117">
        <f t="shared" si="206"/>
        <v>0</v>
      </c>
      <c r="U3295" s="117">
        <f t="shared" si="207"/>
        <v>0</v>
      </c>
    </row>
    <row r="3296" spans="1:21" x14ac:dyDescent="0.3">
      <c r="A3296" s="114">
        <v>6947</v>
      </c>
      <c r="B3296" s="114" t="s">
        <v>130</v>
      </c>
      <c r="C3296" s="114" t="s">
        <v>28</v>
      </c>
      <c r="D3296" s="114" t="s">
        <v>7515</v>
      </c>
      <c r="E3296" s="114" t="s">
        <v>7516</v>
      </c>
      <c r="F3296" s="115">
        <v>45868</v>
      </c>
      <c r="G3296" s="114" t="s">
        <v>4189</v>
      </c>
      <c r="H3296" s="116">
        <v>2688000</v>
      </c>
      <c r="I3296" s="116">
        <v>2284800</v>
      </c>
      <c r="J3296" s="116">
        <v>2284800</v>
      </c>
      <c r="K3296" s="116">
        <v>0</v>
      </c>
      <c r="L3296" s="116">
        <v>0</v>
      </c>
      <c r="M3296" s="116">
        <v>0</v>
      </c>
      <c r="N3296" s="116">
        <v>0</v>
      </c>
      <c r="O3296" s="116">
        <v>0</v>
      </c>
      <c r="P3296" s="120">
        <v>0</v>
      </c>
      <c r="Q3296" s="27" t="str">
        <f>IF(G3296="01 Jan 1900","Unregistered","Registered")</f>
        <v>Registered</v>
      </c>
      <c r="R3296" s="121">
        <f>I3296/H3296</f>
        <v>0.85</v>
      </c>
      <c r="T3296" s="117">
        <f t="shared" si="206"/>
        <v>0</v>
      </c>
      <c r="U3296" s="117">
        <f t="shared" si="207"/>
        <v>0</v>
      </c>
    </row>
    <row r="3297" spans="1:29" x14ac:dyDescent="0.3">
      <c r="A3297" s="114">
        <v>6948</v>
      </c>
      <c r="B3297" s="114" t="s">
        <v>130</v>
      </c>
      <c r="C3297" s="114" t="s">
        <v>28</v>
      </c>
      <c r="D3297" s="114" t="s">
        <v>7517</v>
      </c>
      <c r="E3297" s="114" t="s">
        <v>7518</v>
      </c>
      <c r="F3297" s="115">
        <v>45866</v>
      </c>
      <c r="G3297" s="114" t="s">
        <v>3710</v>
      </c>
      <c r="H3297" s="116">
        <v>2856000</v>
      </c>
      <c r="I3297" s="116">
        <v>2427600</v>
      </c>
      <c r="J3297" s="116">
        <v>2427600</v>
      </c>
      <c r="K3297" s="116">
        <v>0</v>
      </c>
      <c r="L3297" s="116">
        <v>0</v>
      </c>
      <c r="M3297" s="116">
        <v>0</v>
      </c>
      <c r="N3297" s="116">
        <v>0</v>
      </c>
      <c r="O3297" s="116">
        <v>0</v>
      </c>
      <c r="P3297" s="120">
        <v>0</v>
      </c>
      <c r="Q3297" s="27" t="str">
        <f>IF(G3297="01 Jan 1900","Unregistered","Registered")</f>
        <v>Registered</v>
      </c>
      <c r="R3297" s="121">
        <f>I3297/H3297</f>
        <v>0.85</v>
      </c>
      <c r="T3297" s="117">
        <f t="shared" si="206"/>
        <v>0</v>
      </c>
      <c r="U3297" s="117">
        <f t="shared" si="207"/>
        <v>0</v>
      </c>
    </row>
    <row r="3298" spans="1:29" x14ac:dyDescent="0.3">
      <c r="A3298" s="114">
        <v>6949</v>
      </c>
      <c r="B3298" s="114" t="s">
        <v>130</v>
      </c>
      <c r="C3298" s="114" t="s">
        <v>28</v>
      </c>
      <c r="D3298" s="114" t="s">
        <v>7519</v>
      </c>
      <c r="E3298" s="114" t="s">
        <v>7520</v>
      </c>
      <c r="F3298" s="115">
        <v>45889</v>
      </c>
      <c r="G3298" s="114" t="s">
        <v>2799</v>
      </c>
      <c r="H3298" s="116">
        <v>5049410</v>
      </c>
      <c r="I3298" s="116">
        <v>4292001</v>
      </c>
      <c r="J3298" s="116">
        <v>4292001</v>
      </c>
      <c r="K3298" s="116">
        <v>0</v>
      </c>
      <c r="L3298" s="116">
        <v>0</v>
      </c>
      <c r="M3298" s="116">
        <v>0</v>
      </c>
      <c r="N3298" s="116">
        <v>0</v>
      </c>
      <c r="O3298" s="116">
        <v>0</v>
      </c>
      <c r="P3298" s="120">
        <v>0</v>
      </c>
      <c r="Q3298" s="27" t="str">
        <f>IF(G3298="01 Jan 1900","Unregistered","Registered")</f>
        <v>Registered</v>
      </c>
      <c r="R3298" s="121">
        <f>I3298/H3298</f>
        <v>0.85000049510734921</v>
      </c>
      <c r="T3298" s="117">
        <f t="shared" si="206"/>
        <v>0</v>
      </c>
      <c r="U3298" s="117">
        <f t="shared" si="207"/>
        <v>0</v>
      </c>
    </row>
    <row r="3299" spans="1:29" x14ac:dyDescent="0.3">
      <c r="A3299" s="114">
        <v>6950</v>
      </c>
      <c r="B3299" s="114" t="s">
        <v>130</v>
      </c>
      <c r="C3299" s="114" t="s">
        <v>28</v>
      </c>
      <c r="D3299" s="114" t="s">
        <v>7521</v>
      </c>
      <c r="E3299" s="114" t="s">
        <v>7394</v>
      </c>
      <c r="F3299" s="115">
        <v>45898</v>
      </c>
      <c r="G3299" s="114" t="s">
        <v>7509</v>
      </c>
      <c r="H3299" s="116">
        <v>4003920</v>
      </c>
      <c r="I3299" s="116">
        <v>3403332</v>
      </c>
      <c r="J3299" s="116">
        <v>3403332</v>
      </c>
      <c r="K3299" s="116">
        <v>0</v>
      </c>
      <c r="L3299" s="116">
        <v>0</v>
      </c>
      <c r="M3299" s="116">
        <v>0</v>
      </c>
      <c r="N3299" s="116">
        <v>0</v>
      </c>
      <c r="O3299" s="116">
        <v>0</v>
      </c>
      <c r="P3299" s="120">
        <v>0</v>
      </c>
      <c r="Q3299" s="27" t="str">
        <f>IF(G3299="01 Jan 1900","Unregistered","Registered")</f>
        <v>Registered</v>
      </c>
      <c r="R3299" s="121">
        <f>I3299/H3299</f>
        <v>0.85</v>
      </c>
      <c r="T3299" s="117">
        <f t="shared" si="206"/>
        <v>0</v>
      </c>
      <c r="U3299" s="117">
        <f t="shared" si="207"/>
        <v>0</v>
      </c>
    </row>
    <row r="3300" spans="1:29" x14ac:dyDescent="0.3">
      <c r="A3300" s="114">
        <v>6951</v>
      </c>
      <c r="B3300" s="114" t="s">
        <v>130</v>
      </c>
      <c r="C3300" s="114" t="s">
        <v>28</v>
      </c>
      <c r="D3300" s="114" t="s">
        <v>7522</v>
      </c>
      <c r="E3300" s="114" t="s">
        <v>7523</v>
      </c>
      <c r="F3300" s="115">
        <v>45930</v>
      </c>
      <c r="G3300" s="114" t="s">
        <v>1524</v>
      </c>
      <c r="H3300" s="116">
        <v>4531274</v>
      </c>
      <c r="I3300" s="116">
        <v>2039073</v>
      </c>
      <c r="J3300" s="116">
        <v>2039073</v>
      </c>
      <c r="K3300" s="116">
        <v>0</v>
      </c>
      <c r="L3300" s="116">
        <v>0</v>
      </c>
      <c r="M3300" s="116">
        <v>0</v>
      </c>
      <c r="N3300" s="116">
        <v>0</v>
      </c>
      <c r="O3300" s="116">
        <v>0</v>
      </c>
      <c r="P3300" s="120">
        <v>0</v>
      </c>
      <c r="Q3300" s="27" t="str">
        <f>IF(G3300="01 Jan 1900","Unregistered","Registered")</f>
        <v>Registered</v>
      </c>
      <c r="R3300" s="121">
        <f>I3300/H3300</f>
        <v>0.4499999337934541</v>
      </c>
      <c r="T3300" s="117">
        <f t="shared" si="206"/>
        <v>0</v>
      </c>
      <c r="U3300" s="117">
        <f t="shared" si="207"/>
        <v>0</v>
      </c>
    </row>
    <row r="3301" spans="1:29" x14ac:dyDescent="0.3">
      <c r="A3301" s="114">
        <v>6952</v>
      </c>
      <c r="B3301" s="114" t="s">
        <v>130</v>
      </c>
      <c r="C3301" s="114" t="s">
        <v>28</v>
      </c>
      <c r="D3301" s="114" t="s">
        <v>7524</v>
      </c>
      <c r="E3301" s="114" t="s">
        <v>7525</v>
      </c>
      <c r="F3301" s="115">
        <v>45904</v>
      </c>
      <c r="G3301" s="114" t="s">
        <v>7526</v>
      </c>
      <c r="H3301" s="116">
        <v>4553153</v>
      </c>
      <c r="I3301" s="116">
        <v>2048919</v>
      </c>
      <c r="J3301" s="116">
        <v>2048919</v>
      </c>
      <c r="K3301" s="116">
        <v>0</v>
      </c>
      <c r="L3301" s="116">
        <v>0</v>
      </c>
      <c r="M3301" s="116">
        <v>0</v>
      </c>
      <c r="N3301" s="116">
        <v>0</v>
      </c>
      <c r="O3301" s="116">
        <v>0</v>
      </c>
      <c r="P3301" s="120">
        <v>0</v>
      </c>
      <c r="Q3301" s="27" t="str">
        <f>IF(G3301="01 Jan 1900","Unregistered","Registered")</f>
        <v>Registered</v>
      </c>
      <c r="R3301" s="121">
        <f>I3301/H3301</f>
        <v>0.45000003294420371</v>
      </c>
      <c r="T3301" s="117">
        <f t="shared" si="206"/>
        <v>0</v>
      </c>
      <c r="U3301" s="117">
        <f t="shared" si="207"/>
        <v>0</v>
      </c>
    </row>
    <row r="3302" spans="1:29" x14ac:dyDescent="0.3">
      <c r="A3302" s="114">
        <v>6953</v>
      </c>
      <c r="B3302" s="114" t="s">
        <v>130</v>
      </c>
      <c r="C3302" s="114" t="s">
        <v>28</v>
      </c>
      <c r="D3302" s="114" t="s">
        <v>7527</v>
      </c>
      <c r="E3302" s="114" t="s">
        <v>7291</v>
      </c>
      <c r="F3302" s="115">
        <v>45930</v>
      </c>
      <c r="G3302" s="114" t="s">
        <v>3734</v>
      </c>
      <c r="H3302" s="116">
        <v>4713471</v>
      </c>
      <c r="I3302" s="116">
        <v>2121062</v>
      </c>
      <c r="J3302" s="116">
        <v>2121062</v>
      </c>
      <c r="K3302" s="116">
        <v>0</v>
      </c>
      <c r="L3302" s="116">
        <v>0</v>
      </c>
      <c r="M3302" s="116">
        <v>0</v>
      </c>
      <c r="N3302" s="116">
        <v>0</v>
      </c>
      <c r="O3302" s="116">
        <v>0</v>
      </c>
      <c r="P3302" s="120">
        <v>0</v>
      </c>
      <c r="Q3302" s="27" t="str">
        <f>IF(G3302="01 Jan 1900","Unregistered","Registered")</f>
        <v>Registered</v>
      </c>
      <c r="R3302" s="121">
        <f>I3302/H3302</f>
        <v>0.45000001060789385</v>
      </c>
      <c r="T3302" s="117">
        <f t="shared" si="206"/>
        <v>0</v>
      </c>
      <c r="U3302" s="117">
        <f t="shared" si="207"/>
        <v>0</v>
      </c>
    </row>
    <row r="3303" spans="1:29" x14ac:dyDescent="0.3">
      <c r="A3303" s="114">
        <v>6954</v>
      </c>
      <c r="B3303" s="114" t="s">
        <v>130</v>
      </c>
      <c r="C3303" s="114" t="s">
        <v>28</v>
      </c>
      <c r="D3303" s="114" t="s">
        <v>7528</v>
      </c>
      <c r="E3303" s="114" t="s">
        <v>7529</v>
      </c>
      <c r="F3303" s="115">
        <v>45914</v>
      </c>
      <c r="G3303" s="114" t="s">
        <v>7530</v>
      </c>
      <c r="H3303" s="116">
        <v>4603200</v>
      </c>
      <c r="I3303" s="116">
        <v>2531760</v>
      </c>
      <c r="J3303" s="116">
        <v>2531760</v>
      </c>
      <c r="K3303" s="116">
        <v>0</v>
      </c>
      <c r="L3303" s="116">
        <v>0</v>
      </c>
      <c r="M3303" s="116">
        <v>0</v>
      </c>
      <c r="N3303" s="116">
        <v>0</v>
      </c>
      <c r="O3303" s="116">
        <v>0</v>
      </c>
      <c r="P3303" s="120">
        <v>0</v>
      </c>
      <c r="Q3303" s="27" t="str">
        <f>IF(G3303="01 Jan 1900","Unregistered","Registered")</f>
        <v>Registered</v>
      </c>
      <c r="R3303" s="121">
        <f>I3303/H3303</f>
        <v>0.55000000000000004</v>
      </c>
      <c r="T3303" s="117">
        <f t="shared" si="206"/>
        <v>0</v>
      </c>
      <c r="U3303" s="117">
        <f t="shared" si="207"/>
        <v>0</v>
      </c>
    </row>
    <row r="3304" spans="1:29" x14ac:dyDescent="0.3">
      <c r="A3304" s="114">
        <v>6955</v>
      </c>
      <c r="B3304" s="114" t="s">
        <v>130</v>
      </c>
      <c r="C3304" s="114" t="s">
        <v>28</v>
      </c>
      <c r="D3304" s="114" t="s">
        <v>7531</v>
      </c>
      <c r="E3304" s="114" t="s">
        <v>7532</v>
      </c>
      <c r="F3304" s="115">
        <v>45930</v>
      </c>
      <c r="G3304" s="114" t="s">
        <v>1867</v>
      </c>
      <c r="H3304" s="116">
        <v>6655418</v>
      </c>
      <c r="I3304" s="116">
        <v>3660481</v>
      </c>
      <c r="J3304" s="116">
        <v>3660481</v>
      </c>
      <c r="K3304" s="116">
        <v>0</v>
      </c>
      <c r="L3304" s="116">
        <v>0</v>
      </c>
      <c r="M3304" s="116">
        <v>0</v>
      </c>
      <c r="N3304" s="116">
        <v>0</v>
      </c>
      <c r="O3304" s="116">
        <v>0</v>
      </c>
      <c r="P3304" s="120">
        <v>0</v>
      </c>
      <c r="Q3304" s="27" t="str">
        <f>IF(G3304="01 Jan 1900","Unregistered","Registered")</f>
        <v>Registered</v>
      </c>
      <c r="R3304" s="121">
        <f>I3304/H3304</f>
        <v>0.55000016527887508</v>
      </c>
      <c r="T3304" s="117">
        <f t="shared" si="206"/>
        <v>0</v>
      </c>
      <c r="U3304" s="117">
        <f t="shared" si="207"/>
        <v>0</v>
      </c>
    </row>
    <row r="3305" spans="1:29" x14ac:dyDescent="0.3">
      <c r="A3305" s="114">
        <v>10066</v>
      </c>
      <c r="B3305" s="114" t="s">
        <v>130</v>
      </c>
      <c r="C3305" s="114" t="s">
        <v>28</v>
      </c>
      <c r="D3305" s="114" t="s">
        <v>9393</v>
      </c>
      <c r="E3305" s="114" t="s">
        <v>9394</v>
      </c>
      <c r="F3305" s="115">
        <v>45930</v>
      </c>
      <c r="G3305" s="114" t="s">
        <v>1867</v>
      </c>
      <c r="H3305" s="116">
        <v>6655418</v>
      </c>
      <c r="I3305" s="116">
        <v>3660481</v>
      </c>
      <c r="J3305" s="116">
        <v>3660481.8</v>
      </c>
      <c r="K3305" s="116">
        <v>-0.8</v>
      </c>
      <c r="L3305" s="116">
        <v>0</v>
      </c>
      <c r="M3305" s="116">
        <v>0</v>
      </c>
      <c r="N3305" s="116">
        <v>0</v>
      </c>
      <c r="O3305" s="116">
        <v>0</v>
      </c>
      <c r="P3305" s="120">
        <v>0</v>
      </c>
      <c r="Q3305" s="27" t="str">
        <f>IF(G3305="01 Jan 1900","Unregistered","Registered")</f>
        <v>Registered</v>
      </c>
      <c r="R3305" s="121">
        <f>I3305/H3305</f>
        <v>0.55000016527887508</v>
      </c>
      <c r="T3305" s="117">
        <f t="shared" si="206"/>
        <v>0</v>
      </c>
      <c r="U3305" s="117">
        <f t="shared" si="207"/>
        <v>-0.8</v>
      </c>
    </row>
    <row r="3306" spans="1:29" x14ac:dyDescent="0.3">
      <c r="A3306" s="114">
        <v>10078</v>
      </c>
      <c r="B3306" s="114" t="s">
        <v>130</v>
      </c>
      <c r="C3306" s="114" t="s">
        <v>28</v>
      </c>
      <c r="D3306" s="114" t="s">
        <v>9410</v>
      </c>
      <c r="E3306" s="114" t="s">
        <v>9411</v>
      </c>
      <c r="F3306" s="115">
        <v>45838</v>
      </c>
      <c r="G3306" s="114" t="s">
        <v>9412</v>
      </c>
      <c r="H3306" s="116">
        <v>2282000</v>
      </c>
      <c r="I3306" s="116">
        <v>1939700</v>
      </c>
      <c r="J3306" s="116">
        <v>1939702</v>
      </c>
      <c r="K3306" s="116">
        <v>-2</v>
      </c>
      <c r="L3306" s="116">
        <v>0</v>
      </c>
      <c r="M3306" s="116">
        <v>0</v>
      </c>
      <c r="N3306" s="116">
        <v>0</v>
      </c>
      <c r="O3306" s="116">
        <v>0</v>
      </c>
      <c r="P3306" s="120">
        <v>0</v>
      </c>
      <c r="Q3306" s="27" t="str">
        <f>IF(G3306="01 Jan 1900","Unregistered","Registered")</f>
        <v>Registered</v>
      </c>
      <c r="R3306" s="121">
        <f>I3306/H3306</f>
        <v>0.85</v>
      </c>
      <c r="T3306" s="117">
        <f t="shared" si="206"/>
        <v>0</v>
      </c>
      <c r="U3306" s="117">
        <f t="shared" si="207"/>
        <v>-2</v>
      </c>
    </row>
    <row r="3307" spans="1:29" x14ac:dyDescent="0.3">
      <c r="A3307" s="114">
        <v>10081</v>
      </c>
      <c r="B3307" s="114" t="s">
        <v>130</v>
      </c>
      <c r="C3307" s="114" t="s">
        <v>28</v>
      </c>
      <c r="D3307" s="114" t="s">
        <v>9417</v>
      </c>
      <c r="E3307" s="114" t="s">
        <v>9418</v>
      </c>
      <c r="F3307" s="115">
        <v>45743</v>
      </c>
      <c r="G3307" s="114" t="s">
        <v>9419</v>
      </c>
      <c r="H3307" s="116">
        <v>4246368</v>
      </c>
      <c r="I3307" s="116">
        <v>2972458</v>
      </c>
      <c r="J3307" s="116">
        <v>2972538</v>
      </c>
      <c r="K3307" s="116">
        <v>-80</v>
      </c>
      <c r="L3307" s="116">
        <v>0</v>
      </c>
      <c r="M3307" s="116">
        <v>0</v>
      </c>
      <c r="N3307" s="116">
        <v>0</v>
      </c>
      <c r="O3307" s="116">
        <v>0</v>
      </c>
      <c r="P3307" s="120">
        <v>0</v>
      </c>
      <c r="Q3307" s="27" t="str">
        <f>IF(G3307="01 Jan 1900","Unregistered","Registered")</f>
        <v>Registered</v>
      </c>
      <c r="R3307" s="121">
        <f>I3307/H3307</f>
        <v>0.70000009419814768</v>
      </c>
      <c r="T3307" s="117">
        <f t="shared" si="206"/>
        <v>0</v>
      </c>
      <c r="U3307" s="117">
        <f t="shared" si="207"/>
        <v>-80</v>
      </c>
    </row>
    <row r="3308" spans="1:29" x14ac:dyDescent="0.3">
      <c r="A3308" s="114">
        <v>10131</v>
      </c>
      <c r="B3308" s="114" t="s">
        <v>130</v>
      </c>
      <c r="C3308" s="114" t="s">
        <v>28</v>
      </c>
      <c r="D3308" s="114" t="s">
        <v>9490</v>
      </c>
      <c r="E3308" s="114" t="s">
        <v>9491</v>
      </c>
      <c r="F3308" s="115">
        <v>45869</v>
      </c>
      <c r="G3308" s="114" t="s">
        <v>4189</v>
      </c>
      <c r="H3308" s="116">
        <v>2568000</v>
      </c>
      <c r="I3308" s="116">
        <v>2182800</v>
      </c>
      <c r="J3308" s="116">
        <v>2256800</v>
      </c>
      <c r="K3308" s="116">
        <v>-74000</v>
      </c>
      <c r="L3308" s="116">
        <v>0</v>
      </c>
      <c r="M3308" s="116">
        <v>0</v>
      </c>
      <c r="N3308" s="116">
        <v>0</v>
      </c>
      <c r="O3308" s="116">
        <v>0</v>
      </c>
      <c r="P3308" s="120">
        <v>0</v>
      </c>
      <c r="Q3308" s="27" t="str">
        <f>IF(G3308="01 Jan 1900","Unregistered","Registered")</f>
        <v>Registered</v>
      </c>
      <c r="R3308" s="121">
        <f>I3308/H3308</f>
        <v>0.85</v>
      </c>
      <c r="T3308" s="117">
        <f t="shared" si="206"/>
        <v>0</v>
      </c>
      <c r="U3308" s="117">
        <f t="shared" si="207"/>
        <v>-74000</v>
      </c>
    </row>
    <row r="3309" spans="1:29" x14ac:dyDescent="0.3">
      <c r="A3309" s="114">
        <v>10277</v>
      </c>
      <c r="B3309" s="114" t="s">
        <v>130</v>
      </c>
      <c r="C3309" s="114" t="s">
        <v>28</v>
      </c>
      <c r="D3309" s="114" t="s">
        <v>9749</v>
      </c>
      <c r="E3309" s="114" t="s">
        <v>9750</v>
      </c>
      <c r="F3309" s="115">
        <v>45899</v>
      </c>
      <c r="G3309" s="114" t="s">
        <v>3061</v>
      </c>
      <c r="H3309" s="116">
        <v>4692083</v>
      </c>
      <c r="I3309" s="116">
        <v>2111437</v>
      </c>
      <c r="J3309" s="116">
        <v>2268120</v>
      </c>
      <c r="K3309" s="116">
        <v>-156683</v>
      </c>
      <c r="L3309" s="116">
        <v>0</v>
      </c>
      <c r="M3309" s="116">
        <v>0</v>
      </c>
      <c r="N3309" s="116">
        <v>0</v>
      </c>
      <c r="O3309" s="116">
        <v>0</v>
      </c>
      <c r="P3309" s="120">
        <v>0</v>
      </c>
      <c r="Q3309" s="27" t="str">
        <f>IF(G3309="01 Jan 1900","Unregistered","Registered")</f>
        <v>Registered</v>
      </c>
      <c r="R3309" s="121">
        <f>I3309/H3309</f>
        <v>0.4499999254062641</v>
      </c>
      <c r="T3309" s="117">
        <f t="shared" si="206"/>
        <v>0</v>
      </c>
      <c r="U3309" s="117">
        <f t="shared" si="207"/>
        <v>-156683</v>
      </c>
    </row>
    <row r="3310" spans="1:29" x14ac:dyDescent="0.3">
      <c r="A3310" s="99">
        <v>10418</v>
      </c>
      <c r="B3310" s="99" t="s">
        <v>130</v>
      </c>
      <c r="C3310" s="99" t="s">
        <v>28</v>
      </c>
      <c r="D3310" s="99" t="s">
        <v>9964</v>
      </c>
      <c r="E3310" s="99" t="s">
        <v>9965</v>
      </c>
      <c r="F3310" s="100">
        <v>46092</v>
      </c>
      <c r="G3310" s="99" t="s">
        <v>1898</v>
      </c>
      <c r="H3310" s="96">
        <v>6656788</v>
      </c>
      <c r="I3310" s="96">
        <f t="shared" ref="I3310:I3311" si="208">H3310*R3310</f>
        <v>2995554.6</v>
      </c>
      <c r="J3310" s="96">
        <v>665678</v>
      </c>
      <c r="K3310" s="96">
        <f t="shared" ref="K3310:K3311" si="209">I3310-J3310</f>
        <v>2329876.6</v>
      </c>
      <c r="L3310" s="97">
        <f>IF(AND($S3310&gt;=0,$S3310&lt;=30),$K3310,0)</f>
        <v>0</v>
      </c>
      <c r="M3310" s="97">
        <f>IF(AND($S3310&gt;=31,$S3310&lt;=60),$K3310,0)</f>
        <v>2329876.6</v>
      </c>
      <c r="N3310" s="97">
        <f>IF(AND($S3310&gt;=61,$S3310&lt;=90),$K3310,0)</f>
        <v>0</v>
      </c>
      <c r="O3310" s="97">
        <f>IF(AND($S3310&gt;=91,$S3310&lt;=120),$K3310,0)</f>
        <v>0</v>
      </c>
      <c r="P3310" s="98">
        <f>IF($S3310&gt;120,$K3310,0)</f>
        <v>0</v>
      </c>
      <c r="Q3310" s="101" t="str">
        <f>IF(G3310="01 Jan 1900","Unregistered","Registered")</f>
        <v>Unregistered</v>
      </c>
      <c r="R3310" s="123">
        <v>0.45</v>
      </c>
      <c r="S3310" s="95">
        <f>DATE(2026,4,30)-F3310</f>
        <v>50</v>
      </c>
      <c r="T3310" s="101"/>
      <c r="U3310" s="101"/>
      <c r="V3310" s="101"/>
      <c r="W3310" s="101"/>
      <c r="X3310" s="101"/>
      <c r="Y3310" s="101"/>
      <c r="Z3310" s="101"/>
      <c r="AA3310" s="101"/>
      <c r="AB3310" s="101"/>
      <c r="AC3310" s="101"/>
    </row>
    <row r="3311" spans="1:29" x14ac:dyDescent="0.3">
      <c r="A3311" s="99">
        <v>10360</v>
      </c>
      <c r="B3311" s="99" t="s">
        <v>130</v>
      </c>
      <c r="C3311" s="99" t="s">
        <v>28</v>
      </c>
      <c r="D3311" s="99" t="s">
        <v>9878</v>
      </c>
      <c r="E3311" s="99" t="s">
        <v>9879</v>
      </c>
      <c r="F3311" s="100">
        <v>45961</v>
      </c>
      <c r="G3311" s="99" t="s">
        <v>1898</v>
      </c>
      <c r="H3311" s="96">
        <v>3833900</v>
      </c>
      <c r="I3311" s="96">
        <f t="shared" si="208"/>
        <v>1725255</v>
      </c>
      <c r="J3311" s="96">
        <v>387305</v>
      </c>
      <c r="K3311" s="96">
        <f t="shared" si="209"/>
        <v>1337950</v>
      </c>
      <c r="L3311" s="97">
        <f>IF(AND($S3311&gt;=0,$S3311&lt;=30),$K3311,0)</f>
        <v>0</v>
      </c>
      <c r="M3311" s="97">
        <f>IF(AND($S3311&gt;=31,$S3311&lt;=60),$K3311,0)</f>
        <v>0</v>
      </c>
      <c r="N3311" s="97">
        <f>IF(AND($S3311&gt;=61,$S3311&lt;=90),$K3311,0)</f>
        <v>0</v>
      </c>
      <c r="O3311" s="97">
        <f>IF(AND($S3311&gt;=91,$S3311&lt;=120),$K3311,0)</f>
        <v>0</v>
      </c>
      <c r="P3311" s="98">
        <f>IF($S3311&gt;120,$K3311,0)</f>
        <v>1337950</v>
      </c>
      <c r="Q3311" s="101" t="str">
        <f>IF(G3311="01 Jan 1900","Unregistered","Registered")</f>
        <v>Unregistered</v>
      </c>
      <c r="R3311" s="123">
        <v>0.45</v>
      </c>
      <c r="S3311" s="95">
        <f>DATE(2026,4,30)-F3311</f>
        <v>181</v>
      </c>
      <c r="T3311" s="101"/>
      <c r="U3311" s="101"/>
      <c r="V3311" s="101"/>
      <c r="W3311" s="101"/>
      <c r="X3311" s="101"/>
      <c r="Y3311" s="101"/>
      <c r="Z3311" s="101"/>
      <c r="AA3311" s="101"/>
      <c r="AB3311" s="101"/>
      <c r="AC3311" s="101"/>
    </row>
    <row r="3312" spans="1:29" x14ac:dyDescent="0.3">
      <c r="A3312" s="114">
        <v>200</v>
      </c>
      <c r="B3312" s="114" t="s">
        <v>130</v>
      </c>
      <c r="C3312" s="114" t="s">
        <v>29</v>
      </c>
      <c r="D3312" s="114" t="s">
        <v>1865</v>
      </c>
      <c r="E3312" s="114" t="s">
        <v>1866</v>
      </c>
      <c r="F3312" s="115">
        <v>46036</v>
      </c>
      <c r="G3312" s="114" t="s">
        <v>1612</v>
      </c>
      <c r="H3312" s="116">
        <v>3998240</v>
      </c>
      <c r="I3312" s="116">
        <v>3398504</v>
      </c>
      <c r="J3312" s="116">
        <v>400000</v>
      </c>
      <c r="K3312" s="116">
        <v>2998504</v>
      </c>
      <c r="L3312" s="116">
        <v>0</v>
      </c>
      <c r="M3312" s="116">
        <v>2998504</v>
      </c>
      <c r="N3312" s="116">
        <v>0</v>
      </c>
      <c r="O3312" s="116">
        <v>0</v>
      </c>
      <c r="P3312" s="120">
        <v>0</v>
      </c>
      <c r="Q3312" s="27" t="str">
        <f>IF(G3312="01 Jan 1900","Unregistered","Registered")</f>
        <v>Registered</v>
      </c>
      <c r="R3312" s="121">
        <f>I3312/H3312</f>
        <v>0.85</v>
      </c>
      <c r="T3312" s="117">
        <f t="shared" ref="T3312:T3334" si="210">L3312+M3312+N3312+O3312+P3312</f>
        <v>2998504</v>
      </c>
      <c r="U3312" s="117">
        <f t="shared" ref="U3312:U3334" si="211">K3312-T3312</f>
        <v>0</v>
      </c>
    </row>
    <row r="3313" spans="1:21" x14ac:dyDescent="0.3">
      <c r="A3313" s="114">
        <v>236</v>
      </c>
      <c r="B3313" s="114" t="s">
        <v>130</v>
      </c>
      <c r="C3313" s="114" t="s">
        <v>29</v>
      </c>
      <c r="D3313" s="114" t="s">
        <v>1955</v>
      </c>
      <c r="E3313" s="114" t="s">
        <v>1956</v>
      </c>
      <c r="F3313" s="115">
        <v>45990</v>
      </c>
      <c r="G3313" s="114" t="s">
        <v>1416</v>
      </c>
      <c r="H3313" s="116">
        <v>3468750</v>
      </c>
      <c r="I3313" s="116">
        <v>2948440</v>
      </c>
      <c r="J3313" s="116">
        <v>346875</v>
      </c>
      <c r="K3313" s="116">
        <v>2601565</v>
      </c>
      <c r="L3313" s="116">
        <v>2601565</v>
      </c>
      <c r="M3313" s="116">
        <v>0</v>
      </c>
      <c r="N3313" s="116">
        <v>0</v>
      </c>
      <c r="O3313" s="116">
        <v>0</v>
      </c>
      <c r="P3313" s="120">
        <v>0</v>
      </c>
      <c r="Q3313" s="27" t="str">
        <f>IF(G3313="01 Jan 1900","Unregistered","Registered")</f>
        <v>Registered</v>
      </c>
      <c r="R3313" s="121">
        <f>I3313/H3313</f>
        <v>0.85000072072072075</v>
      </c>
      <c r="T3313" s="117">
        <f t="shared" si="210"/>
        <v>2601565</v>
      </c>
      <c r="U3313" s="117">
        <f t="shared" si="211"/>
        <v>0</v>
      </c>
    </row>
    <row r="3314" spans="1:21" x14ac:dyDescent="0.3">
      <c r="A3314" s="114">
        <v>251</v>
      </c>
      <c r="B3314" s="114" t="s">
        <v>130</v>
      </c>
      <c r="C3314" s="114" t="s">
        <v>29</v>
      </c>
      <c r="D3314" s="114" t="s">
        <v>1989</v>
      </c>
      <c r="E3314" s="114" t="s">
        <v>1990</v>
      </c>
      <c r="F3314" s="115">
        <v>46098</v>
      </c>
      <c r="G3314" s="114" t="s">
        <v>1612</v>
      </c>
      <c r="H3314" s="116">
        <v>3307195</v>
      </c>
      <c r="I3314" s="116">
        <v>2811118</v>
      </c>
      <c r="J3314" s="116">
        <v>319559</v>
      </c>
      <c r="K3314" s="116">
        <v>2491559</v>
      </c>
      <c r="L3314" s="116">
        <v>0</v>
      </c>
      <c r="M3314" s="116">
        <v>2491559</v>
      </c>
      <c r="N3314" s="116">
        <v>0</v>
      </c>
      <c r="O3314" s="116">
        <v>0</v>
      </c>
      <c r="P3314" s="120">
        <v>0</v>
      </c>
      <c r="Q3314" s="27" t="str">
        <f>IF(G3314="01 Jan 1900","Unregistered","Registered")</f>
        <v>Registered</v>
      </c>
      <c r="R3314" s="121">
        <f>I3314/H3314</f>
        <v>0.85000068033484566</v>
      </c>
      <c r="T3314" s="117">
        <f t="shared" si="210"/>
        <v>2491559</v>
      </c>
      <c r="U3314" s="117">
        <f t="shared" si="211"/>
        <v>0</v>
      </c>
    </row>
    <row r="3315" spans="1:21" x14ac:dyDescent="0.3">
      <c r="A3315" s="114">
        <v>906</v>
      </c>
      <c r="B3315" s="114" t="s">
        <v>130</v>
      </c>
      <c r="C3315" s="114" t="s">
        <v>29</v>
      </c>
      <c r="D3315" s="114" t="s">
        <v>3563</v>
      </c>
      <c r="E3315" s="114" t="s">
        <v>3564</v>
      </c>
      <c r="F3315" s="115">
        <v>45930</v>
      </c>
      <c r="G3315" s="114" t="s">
        <v>2221</v>
      </c>
      <c r="H3315" s="116">
        <v>3486000</v>
      </c>
      <c r="I3315" s="116">
        <v>2963100</v>
      </c>
      <c r="J3315" s="116">
        <v>2550000</v>
      </c>
      <c r="K3315" s="116">
        <v>413100</v>
      </c>
      <c r="L3315" s="116">
        <v>0</v>
      </c>
      <c r="M3315" s="116">
        <v>0</v>
      </c>
      <c r="N3315" s="116">
        <v>413100</v>
      </c>
      <c r="O3315" s="116">
        <v>0</v>
      </c>
      <c r="P3315" s="120">
        <v>0</v>
      </c>
      <c r="Q3315" s="27" t="str">
        <f>IF(G3315="01 Jan 1900","Unregistered","Registered")</f>
        <v>Registered</v>
      </c>
      <c r="R3315" s="121">
        <f>I3315/H3315</f>
        <v>0.85</v>
      </c>
      <c r="T3315" s="117">
        <f t="shared" si="210"/>
        <v>413100</v>
      </c>
      <c r="U3315" s="117">
        <f t="shared" si="211"/>
        <v>0</v>
      </c>
    </row>
    <row r="3316" spans="1:21" x14ac:dyDescent="0.3">
      <c r="A3316" s="114">
        <v>1061</v>
      </c>
      <c r="B3316" s="114" t="s">
        <v>130</v>
      </c>
      <c r="C3316" s="114" t="s">
        <v>29</v>
      </c>
      <c r="D3316" s="114" t="s">
        <v>3919</v>
      </c>
      <c r="E3316" s="114" t="s">
        <v>3920</v>
      </c>
      <c r="F3316" s="115">
        <v>46017</v>
      </c>
      <c r="G3316" s="114" t="s">
        <v>3166</v>
      </c>
      <c r="H3316" s="116">
        <v>3664445</v>
      </c>
      <c r="I3316" s="116">
        <v>2931557</v>
      </c>
      <c r="J3316" s="116">
        <v>2565113</v>
      </c>
      <c r="K3316" s="116">
        <v>366444</v>
      </c>
      <c r="L3316" s="116">
        <v>366444</v>
      </c>
      <c r="M3316" s="116">
        <v>0</v>
      </c>
      <c r="N3316" s="116">
        <v>0</v>
      </c>
      <c r="O3316" s="116">
        <v>0</v>
      </c>
      <c r="P3316" s="120">
        <v>0</v>
      </c>
      <c r="Q3316" s="27" t="str">
        <f>IF(G3316="01 Jan 1900","Unregistered","Registered")</f>
        <v>Registered</v>
      </c>
      <c r="R3316" s="121">
        <f>I3316/H3316</f>
        <v>0.80000027289262088</v>
      </c>
      <c r="T3316" s="117">
        <f t="shared" si="210"/>
        <v>366444</v>
      </c>
      <c r="U3316" s="117">
        <f t="shared" si="211"/>
        <v>0</v>
      </c>
    </row>
    <row r="3317" spans="1:21" x14ac:dyDescent="0.3">
      <c r="A3317" s="114">
        <v>1104</v>
      </c>
      <c r="B3317" s="114" t="s">
        <v>130</v>
      </c>
      <c r="C3317" s="114" t="s">
        <v>29</v>
      </c>
      <c r="D3317" s="114" t="s">
        <v>4020</v>
      </c>
      <c r="E3317" s="114" t="s">
        <v>4021</v>
      </c>
      <c r="F3317" s="115">
        <v>45990</v>
      </c>
      <c r="G3317" s="114" t="s">
        <v>4022</v>
      </c>
      <c r="H3317" s="116">
        <v>3264500</v>
      </c>
      <c r="I3317" s="116">
        <v>2611600</v>
      </c>
      <c r="J3317" s="116">
        <v>2285150</v>
      </c>
      <c r="K3317" s="116">
        <v>326450</v>
      </c>
      <c r="L3317" s="116">
        <v>326450</v>
      </c>
      <c r="M3317" s="116">
        <v>0</v>
      </c>
      <c r="N3317" s="116">
        <v>0</v>
      </c>
      <c r="O3317" s="116">
        <v>0</v>
      </c>
      <c r="P3317" s="120">
        <v>0</v>
      </c>
      <c r="Q3317" s="27" t="str">
        <f>IF(G3317="01 Jan 1900","Unregistered","Registered")</f>
        <v>Registered</v>
      </c>
      <c r="R3317" s="121">
        <f>I3317/H3317</f>
        <v>0.8</v>
      </c>
      <c r="T3317" s="117">
        <f t="shared" si="210"/>
        <v>326450</v>
      </c>
      <c r="U3317" s="117">
        <f t="shared" si="211"/>
        <v>0</v>
      </c>
    </row>
    <row r="3318" spans="1:21" x14ac:dyDescent="0.3">
      <c r="A3318" s="114">
        <v>1107</v>
      </c>
      <c r="B3318" s="114" t="s">
        <v>130</v>
      </c>
      <c r="C3318" s="114" t="s">
        <v>29</v>
      </c>
      <c r="D3318" s="114" t="s">
        <v>4026</v>
      </c>
      <c r="E3318" s="114" t="s">
        <v>4027</v>
      </c>
      <c r="F3318" s="115">
        <v>46022</v>
      </c>
      <c r="G3318" s="114" t="s">
        <v>4028</v>
      </c>
      <c r="H3318" s="116">
        <v>3245425</v>
      </c>
      <c r="I3318" s="116">
        <v>2758612</v>
      </c>
      <c r="J3318" s="116">
        <v>2434070</v>
      </c>
      <c r="K3318" s="116">
        <v>324542</v>
      </c>
      <c r="L3318" s="116">
        <v>324542</v>
      </c>
      <c r="M3318" s="116">
        <v>0</v>
      </c>
      <c r="N3318" s="116">
        <v>0</v>
      </c>
      <c r="O3318" s="116">
        <v>0</v>
      </c>
      <c r="P3318" s="120">
        <v>0</v>
      </c>
      <c r="Q3318" s="27" t="str">
        <f>IF(G3318="01 Jan 1900","Unregistered","Registered")</f>
        <v>Registered</v>
      </c>
      <c r="R3318" s="121">
        <f>I3318/H3318</f>
        <v>0.85000023109454081</v>
      </c>
      <c r="T3318" s="117">
        <f t="shared" si="210"/>
        <v>324542</v>
      </c>
      <c r="U3318" s="117">
        <f t="shared" si="211"/>
        <v>0</v>
      </c>
    </row>
    <row r="3319" spans="1:21" x14ac:dyDescent="0.3">
      <c r="A3319" s="114">
        <v>1211</v>
      </c>
      <c r="B3319" s="114" t="s">
        <v>130</v>
      </c>
      <c r="C3319" s="114" t="s">
        <v>29</v>
      </c>
      <c r="D3319" s="114" t="s">
        <v>4258</v>
      </c>
      <c r="E3319" s="114" t="s">
        <v>4259</v>
      </c>
      <c r="F3319" s="115">
        <v>46098</v>
      </c>
      <c r="G3319" s="114" t="s">
        <v>4260</v>
      </c>
      <c r="H3319" s="116">
        <v>3025000</v>
      </c>
      <c r="I3319" s="116">
        <v>302500</v>
      </c>
      <c r="J3319" s="116">
        <v>100000</v>
      </c>
      <c r="K3319" s="116">
        <v>202500</v>
      </c>
      <c r="L3319" s="116">
        <v>202500</v>
      </c>
      <c r="M3319" s="116">
        <v>0</v>
      </c>
      <c r="N3319" s="116">
        <v>0</v>
      </c>
      <c r="O3319" s="116">
        <v>0</v>
      </c>
      <c r="P3319" s="120">
        <v>0</v>
      </c>
      <c r="Q3319" s="27" t="str">
        <f>IF(G3319="01 Jan 1900","Unregistered","Registered")</f>
        <v>Registered</v>
      </c>
      <c r="R3319" s="121">
        <f>I3319/H3319</f>
        <v>0.1</v>
      </c>
      <c r="T3319" s="117">
        <f t="shared" si="210"/>
        <v>202500</v>
      </c>
      <c r="U3319" s="117">
        <f t="shared" si="211"/>
        <v>0</v>
      </c>
    </row>
    <row r="3320" spans="1:21" x14ac:dyDescent="0.3">
      <c r="A3320" s="114">
        <v>1465</v>
      </c>
      <c r="B3320" s="114" t="s">
        <v>130</v>
      </c>
      <c r="C3320" s="114" t="s">
        <v>29</v>
      </c>
      <c r="D3320" s="114" t="s">
        <v>4776</v>
      </c>
      <c r="E3320" s="114" t="s">
        <v>4777</v>
      </c>
      <c r="F3320" s="115">
        <v>46022</v>
      </c>
      <c r="G3320" s="114" t="s">
        <v>3298</v>
      </c>
      <c r="H3320" s="116">
        <v>4209340</v>
      </c>
      <c r="I3320" s="116">
        <v>3577939</v>
      </c>
      <c r="J3320" s="116">
        <v>3514800</v>
      </c>
      <c r="K3320" s="116">
        <v>63139</v>
      </c>
      <c r="L3320" s="116">
        <v>0</v>
      </c>
      <c r="M3320" s="116">
        <v>0</v>
      </c>
      <c r="N3320" s="116">
        <v>63139</v>
      </c>
      <c r="O3320" s="116">
        <v>0</v>
      </c>
      <c r="P3320" s="120">
        <v>0</v>
      </c>
      <c r="Q3320" s="27" t="str">
        <f>IF(G3320="01 Jan 1900","Unregistered","Registered")</f>
        <v>Registered</v>
      </c>
      <c r="R3320" s="121">
        <f>I3320/H3320</f>
        <v>0.85</v>
      </c>
      <c r="T3320" s="117">
        <f t="shared" si="210"/>
        <v>63139</v>
      </c>
      <c r="U3320" s="117">
        <f t="shared" si="211"/>
        <v>0</v>
      </c>
    </row>
    <row r="3321" spans="1:21" x14ac:dyDescent="0.3">
      <c r="A3321" s="114">
        <v>1522</v>
      </c>
      <c r="B3321" s="114" t="s">
        <v>130</v>
      </c>
      <c r="C3321" s="114" t="s">
        <v>29</v>
      </c>
      <c r="D3321" s="114" t="s">
        <v>4858</v>
      </c>
      <c r="E3321" s="114" t="s">
        <v>4859</v>
      </c>
      <c r="F3321" s="115">
        <v>45990</v>
      </c>
      <c r="G3321" s="114" t="s">
        <v>4028</v>
      </c>
      <c r="H3321" s="116">
        <v>3351710</v>
      </c>
      <c r="I3321" s="116">
        <v>2848956</v>
      </c>
      <c r="J3321" s="116">
        <v>2848955</v>
      </c>
      <c r="K3321" s="116">
        <v>1</v>
      </c>
      <c r="L3321" s="116">
        <v>1</v>
      </c>
      <c r="M3321" s="116">
        <v>0</v>
      </c>
      <c r="N3321" s="116">
        <v>0</v>
      </c>
      <c r="O3321" s="116">
        <v>0</v>
      </c>
      <c r="P3321" s="120">
        <v>0</v>
      </c>
      <c r="Q3321" s="27" t="str">
        <f>IF(G3321="01 Jan 1900","Unregistered","Registered")</f>
        <v>Registered</v>
      </c>
      <c r="R3321" s="121">
        <f>I3321/H3321</f>
        <v>0.85000074588791985</v>
      </c>
      <c r="T3321" s="117">
        <f t="shared" si="210"/>
        <v>1</v>
      </c>
      <c r="U3321" s="117">
        <f t="shared" si="211"/>
        <v>0</v>
      </c>
    </row>
    <row r="3322" spans="1:21" x14ac:dyDescent="0.3">
      <c r="A3322" s="114">
        <v>6956</v>
      </c>
      <c r="B3322" s="114" t="s">
        <v>130</v>
      </c>
      <c r="C3322" s="114" t="s">
        <v>29</v>
      </c>
      <c r="D3322" s="114" t="s">
        <v>7533</v>
      </c>
      <c r="E3322" s="114" t="s">
        <v>7534</v>
      </c>
      <c r="F3322" s="115">
        <v>45988</v>
      </c>
      <c r="G3322" s="114" t="s">
        <v>2802</v>
      </c>
      <c r="H3322" s="116">
        <v>3283600</v>
      </c>
      <c r="I3322" s="116">
        <v>2462700</v>
      </c>
      <c r="J3322" s="116">
        <v>2462700</v>
      </c>
      <c r="K3322" s="116">
        <v>0</v>
      </c>
      <c r="L3322" s="116">
        <v>0</v>
      </c>
      <c r="M3322" s="116">
        <v>0</v>
      </c>
      <c r="N3322" s="116">
        <v>0</v>
      </c>
      <c r="O3322" s="116">
        <v>0</v>
      </c>
      <c r="P3322" s="120">
        <v>0</v>
      </c>
      <c r="Q3322" s="27" t="str">
        <f>IF(G3322="01 Jan 1900","Unregistered","Registered")</f>
        <v>Registered</v>
      </c>
      <c r="R3322" s="121">
        <f>I3322/H3322</f>
        <v>0.75</v>
      </c>
      <c r="T3322" s="117">
        <f t="shared" si="210"/>
        <v>0</v>
      </c>
      <c r="U3322" s="117">
        <f t="shared" si="211"/>
        <v>0</v>
      </c>
    </row>
    <row r="3323" spans="1:21" x14ac:dyDescent="0.3">
      <c r="A3323" s="114">
        <v>6957</v>
      </c>
      <c r="B3323" s="114" t="s">
        <v>130</v>
      </c>
      <c r="C3323" s="114" t="s">
        <v>29</v>
      </c>
      <c r="D3323" s="114" t="s">
        <v>7535</v>
      </c>
      <c r="E3323" s="114" t="s">
        <v>7536</v>
      </c>
      <c r="F3323" s="115">
        <v>46041</v>
      </c>
      <c r="G3323" s="114" t="s">
        <v>2847</v>
      </c>
      <c r="H3323" s="116">
        <v>3454650</v>
      </c>
      <c r="I3323" s="116">
        <v>2936455</v>
      </c>
      <c r="J3323" s="116">
        <v>2936455</v>
      </c>
      <c r="K3323" s="116">
        <v>0</v>
      </c>
      <c r="L3323" s="116">
        <v>0</v>
      </c>
      <c r="M3323" s="116">
        <v>0</v>
      </c>
      <c r="N3323" s="116">
        <v>0</v>
      </c>
      <c r="O3323" s="116">
        <v>0</v>
      </c>
      <c r="P3323" s="120">
        <v>0</v>
      </c>
      <c r="Q3323" s="27" t="str">
        <f>IF(G3323="01 Jan 1900","Unregistered","Registered")</f>
        <v>Registered</v>
      </c>
      <c r="R3323" s="121">
        <f>I3323/H3323</f>
        <v>0.85000072366231016</v>
      </c>
      <c r="T3323" s="117">
        <f t="shared" si="210"/>
        <v>0</v>
      </c>
      <c r="U3323" s="117">
        <f t="shared" si="211"/>
        <v>0</v>
      </c>
    </row>
    <row r="3324" spans="1:21" x14ac:dyDescent="0.3">
      <c r="A3324" s="114">
        <v>6958</v>
      </c>
      <c r="B3324" s="114" t="s">
        <v>130</v>
      </c>
      <c r="C3324" s="114" t="s">
        <v>29</v>
      </c>
      <c r="D3324" s="114" t="s">
        <v>7537</v>
      </c>
      <c r="E3324" s="114" t="s">
        <v>7538</v>
      </c>
      <c r="F3324" s="115">
        <v>46022</v>
      </c>
      <c r="G3324" s="114" t="s">
        <v>4944</v>
      </c>
      <c r="H3324" s="116">
        <v>3281600</v>
      </c>
      <c r="I3324" s="116">
        <v>2297120</v>
      </c>
      <c r="J3324" s="116">
        <v>2297120</v>
      </c>
      <c r="K3324" s="116">
        <v>0</v>
      </c>
      <c r="L3324" s="116">
        <v>0</v>
      </c>
      <c r="M3324" s="116">
        <v>0</v>
      </c>
      <c r="N3324" s="116">
        <v>0</v>
      </c>
      <c r="O3324" s="116">
        <v>0</v>
      </c>
      <c r="P3324" s="120">
        <v>0</v>
      </c>
      <c r="Q3324" s="27" t="str">
        <f>IF(G3324="01 Jan 1900","Unregistered","Registered")</f>
        <v>Registered</v>
      </c>
      <c r="R3324" s="121">
        <f>I3324/H3324</f>
        <v>0.7</v>
      </c>
      <c r="T3324" s="117">
        <f t="shared" si="210"/>
        <v>0</v>
      </c>
      <c r="U3324" s="117">
        <f t="shared" si="211"/>
        <v>0</v>
      </c>
    </row>
    <row r="3325" spans="1:21" x14ac:dyDescent="0.3">
      <c r="A3325" s="114">
        <v>6959</v>
      </c>
      <c r="B3325" s="114" t="s">
        <v>130</v>
      </c>
      <c r="C3325" s="114" t="s">
        <v>29</v>
      </c>
      <c r="D3325" s="114" t="s">
        <v>7539</v>
      </c>
      <c r="E3325" s="114" t="s">
        <v>7540</v>
      </c>
      <c r="F3325" s="115">
        <v>45991</v>
      </c>
      <c r="G3325" s="114" t="s">
        <v>4944</v>
      </c>
      <c r="H3325" s="116">
        <v>3391040</v>
      </c>
      <c r="I3325" s="116">
        <v>2882384</v>
      </c>
      <c r="J3325" s="116">
        <v>2882384</v>
      </c>
      <c r="K3325" s="116">
        <v>0</v>
      </c>
      <c r="L3325" s="116">
        <v>0</v>
      </c>
      <c r="M3325" s="116">
        <v>0</v>
      </c>
      <c r="N3325" s="116">
        <v>0</v>
      </c>
      <c r="O3325" s="116">
        <v>0</v>
      </c>
      <c r="P3325" s="120">
        <v>0</v>
      </c>
      <c r="Q3325" s="27" t="str">
        <f>IF(G3325="01 Jan 1900","Unregistered","Registered")</f>
        <v>Registered</v>
      </c>
      <c r="R3325" s="121">
        <f>I3325/H3325</f>
        <v>0.85</v>
      </c>
      <c r="T3325" s="117">
        <f t="shared" si="210"/>
        <v>0</v>
      </c>
      <c r="U3325" s="117">
        <f t="shared" si="211"/>
        <v>0</v>
      </c>
    </row>
    <row r="3326" spans="1:21" x14ac:dyDescent="0.3">
      <c r="A3326" s="114">
        <v>6960</v>
      </c>
      <c r="B3326" s="114" t="s">
        <v>130</v>
      </c>
      <c r="C3326" s="114" t="s">
        <v>29</v>
      </c>
      <c r="D3326" s="114" t="s">
        <v>7541</v>
      </c>
      <c r="E3326" s="114" t="s">
        <v>7542</v>
      </c>
      <c r="F3326" s="115">
        <v>46040</v>
      </c>
      <c r="G3326" s="114" t="s">
        <v>2334</v>
      </c>
      <c r="H3326" s="116">
        <v>4167550</v>
      </c>
      <c r="I3326" s="116">
        <v>1875398</v>
      </c>
      <c r="J3326" s="116">
        <v>1875398</v>
      </c>
      <c r="K3326" s="116">
        <v>0</v>
      </c>
      <c r="L3326" s="116">
        <v>0</v>
      </c>
      <c r="M3326" s="116">
        <v>0</v>
      </c>
      <c r="N3326" s="116">
        <v>0</v>
      </c>
      <c r="O3326" s="116">
        <v>0</v>
      </c>
      <c r="P3326" s="120">
        <v>0</v>
      </c>
      <c r="Q3326" s="27" t="str">
        <f>IF(G3326="01 Jan 1900","Unregistered","Registered")</f>
        <v>Registered</v>
      </c>
      <c r="R3326" s="121">
        <f>I3326/H3326</f>
        <v>0.4500001199745654</v>
      </c>
      <c r="T3326" s="117">
        <f t="shared" si="210"/>
        <v>0</v>
      </c>
      <c r="U3326" s="117">
        <f t="shared" si="211"/>
        <v>0</v>
      </c>
    </row>
    <row r="3327" spans="1:21" x14ac:dyDescent="0.3">
      <c r="A3327" s="114">
        <v>6961</v>
      </c>
      <c r="B3327" s="114" t="s">
        <v>130</v>
      </c>
      <c r="C3327" s="114" t="s">
        <v>29</v>
      </c>
      <c r="D3327" s="114" t="s">
        <v>7543</v>
      </c>
      <c r="E3327" s="114" t="s">
        <v>7542</v>
      </c>
      <c r="F3327" s="115">
        <v>46040</v>
      </c>
      <c r="G3327" s="114" t="s">
        <v>2334</v>
      </c>
      <c r="H3327" s="116">
        <v>4167550</v>
      </c>
      <c r="I3327" s="116">
        <v>1875398</v>
      </c>
      <c r="J3327" s="116">
        <v>1875398</v>
      </c>
      <c r="K3327" s="116">
        <v>0</v>
      </c>
      <c r="L3327" s="116">
        <v>0</v>
      </c>
      <c r="M3327" s="116">
        <v>0</v>
      </c>
      <c r="N3327" s="116">
        <v>0</v>
      </c>
      <c r="O3327" s="116">
        <v>0</v>
      </c>
      <c r="P3327" s="120">
        <v>0</v>
      </c>
      <c r="Q3327" s="27" t="str">
        <f>IF(G3327="01 Jan 1900","Unregistered","Registered")</f>
        <v>Registered</v>
      </c>
      <c r="R3327" s="121">
        <f>I3327/H3327</f>
        <v>0.4500001199745654</v>
      </c>
      <c r="T3327" s="117">
        <f t="shared" si="210"/>
        <v>0</v>
      </c>
      <c r="U3327" s="117">
        <f t="shared" si="211"/>
        <v>0</v>
      </c>
    </row>
    <row r="3328" spans="1:21" x14ac:dyDescent="0.3">
      <c r="A3328" s="114">
        <v>6962</v>
      </c>
      <c r="B3328" s="114" t="s">
        <v>130</v>
      </c>
      <c r="C3328" s="114" t="s">
        <v>29</v>
      </c>
      <c r="D3328" s="114" t="s">
        <v>7544</v>
      </c>
      <c r="E3328" s="114" t="s">
        <v>7545</v>
      </c>
      <c r="F3328" s="115">
        <v>46049</v>
      </c>
      <c r="G3328" s="114" t="s">
        <v>7546</v>
      </c>
      <c r="H3328" s="116">
        <v>4067238</v>
      </c>
      <c r="I3328" s="116">
        <v>2236982</v>
      </c>
      <c r="J3328" s="116">
        <v>2236982</v>
      </c>
      <c r="K3328" s="116">
        <v>0</v>
      </c>
      <c r="L3328" s="116">
        <v>0</v>
      </c>
      <c r="M3328" s="116">
        <v>0</v>
      </c>
      <c r="N3328" s="116">
        <v>0</v>
      </c>
      <c r="O3328" s="116">
        <v>0</v>
      </c>
      <c r="P3328" s="120">
        <v>0</v>
      </c>
      <c r="Q3328" s="27" t="str">
        <f>IF(G3328="01 Jan 1900","Unregistered","Registered")</f>
        <v>Registered</v>
      </c>
      <c r="R3328" s="121">
        <f>I3328/H3328</f>
        <v>0.55000027045380673</v>
      </c>
      <c r="T3328" s="117">
        <f t="shared" si="210"/>
        <v>0</v>
      </c>
      <c r="U3328" s="117">
        <f t="shared" si="211"/>
        <v>0</v>
      </c>
    </row>
    <row r="3329" spans="1:29" x14ac:dyDescent="0.3">
      <c r="A3329" s="114">
        <v>6963</v>
      </c>
      <c r="B3329" s="114" t="s">
        <v>130</v>
      </c>
      <c r="C3329" s="114" t="s">
        <v>29</v>
      </c>
      <c r="D3329" s="114" t="s">
        <v>7547</v>
      </c>
      <c r="E3329" s="114" t="s">
        <v>7548</v>
      </c>
      <c r="F3329" s="115">
        <v>46050</v>
      </c>
      <c r="G3329" s="114" t="s">
        <v>7546</v>
      </c>
      <c r="H3329" s="116">
        <v>4067238</v>
      </c>
      <c r="I3329" s="116">
        <v>2236982</v>
      </c>
      <c r="J3329" s="116">
        <v>2236982</v>
      </c>
      <c r="K3329" s="116">
        <v>0</v>
      </c>
      <c r="L3329" s="116">
        <v>0</v>
      </c>
      <c r="M3329" s="116">
        <v>0</v>
      </c>
      <c r="N3329" s="116">
        <v>0</v>
      </c>
      <c r="O3329" s="116">
        <v>0</v>
      </c>
      <c r="P3329" s="120">
        <v>0</v>
      </c>
      <c r="Q3329" s="27" t="str">
        <f>IF(G3329="01 Jan 1900","Unregistered","Registered")</f>
        <v>Registered</v>
      </c>
      <c r="R3329" s="121">
        <f>I3329/H3329</f>
        <v>0.55000027045380673</v>
      </c>
      <c r="T3329" s="117">
        <f t="shared" si="210"/>
        <v>0</v>
      </c>
      <c r="U3329" s="117">
        <f t="shared" si="211"/>
        <v>0</v>
      </c>
    </row>
    <row r="3330" spans="1:29" x14ac:dyDescent="0.3">
      <c r="A3330" s="114">
        <v>6964</v>
      </c>
      <c r="B3330" s="114" t="s">
        <v>130</v>
      </c>
      <c r="C3330" s="114" t="s">
        <v>29</v>
      </c>
      <c r="D3330" s="114" t="s">
        <v>7549</v>
      </c>
      <c r="E3330" s="114" t="s">
        <v>7550</v>
      </c>
      <c r="F3330" s="115">
        <v>45930</v>
      </c>
      <c r="G3330" s="114" t="s">
        <v>7551</v>
      </c>
      <c r="H3330" s="116">
        <v>3570000</v>
      </c>
      <c r="I3330" s="116">
        <v>1963500</v>
      </c>
      <c r="J3330" s="116">
        <v>1963500</v>
      </c>
      <c r="K3330" s="116">
        <v>0</v>
      </c>
      <c r="L3330" s="116">
        <v>0</v>
      </c>
      <c r="M3330" s="116">
        <v>0</v>
      </c>
      <c r="N3330" s="116">
        <v>0</v>
      </c>
      <c r="O3330" s="116">
        <v>0</v>
      </c>
      <c r="P3330" s="120">
        <v>0</v>
      </c>
      <c r="Q3330" s="27" t="str">
        <f>IF(G3330="01 Jan 1900","Unregistered","Registered")</f>
        <v>Registered</v>
      </c>
      <c r="R3330" s="121">
        <f>I3330/H3330</f>
        <v>0.55000000000000004</v>
      </c>
      <c r="T3330" s="117">
        <f t="shared" si="210"/>
        <v>0</v>
      </c>
      <c r="U3330" s="117">
        <f t="shared" si="211"/>
        <v>0</v>
      </c>
    </row>
    <row r="3331" spans="1:29" x14ac:dyDescent="0.3">
      <c r="A3331" s="114">
        <v>6965</v>
      </c>
      <c r="B3331" s="114" t="s">
        <v>130</v>
      </c>
      <c r="C3331" s="114" t="s">
        <v>29</v>
      </c>
      <c r="D3331" s="114" t="s">
        <v>7552</v>
      </c>
      <c r="E3331" s="114" t="s">
        <v>7553</v>
      </c>
      <c r="F3331" s="115">
        <v>46074</v>
      </c>
      <c r="G3331" s="114" t="s">
        <v>4022</v>
      </c>
      <c r="H3331" s="116">
        <v>3639215</v>
      </c>
      <c r="I3331" s="116">
        <v>2001569</v>
      </c>
      <c r="J3331" s="116">
        <v>2001569</v>
      </c>
      <c r="K3331" s="116">
        <v>0</v>
      </c>
      <c r="L3331" s="116">
        <v>0</v>
      </c>
      <c r="M3331" s="116">
        <v>0</v>
      </c>
      <c r="N3331" s="116">
        <v>0</v>
      </c>
      <c r="O3331" s="116">
        <v>0</v>
      </c>
      <c r="P3331" s="120">
        <v>0</v>
      </c>
      <c r="Q3331" s="27" t="str">
        <f>IF(G3331="01 Jan 1900","Unregistered","Registered")</f>
        <v>Registered</v>
      </c>
      <c r="R3331" s="121">
        <f>I3331/H3331</f>
        <v>0.55000020608840094</v>
      </c>
      <c r="T3331" s="117">
        <f t="shared" si="210"/>
        <v>0</v>
      </c>
      <c r="U3331" s="117">
        <f t="shared" si="211"/>
        <v>0</v>
      </c>
    </row>
    <row r="3332" spans="1:29" x14ac:dyDescent="0.3">
      <c r="A3332" s="114">
        <v>10310</v>
      </c>
      <c r="B3332" s="114" t="s">
        <v>130</v>
      </c>
      <c r="C3332" s="114" t="s">
        <v>29</v>
      </c>
      <c r="D3332" s="114" t="s">
        <v>9803</v>
      </c>
      <c r="E3332" s="114" t="s">
        <v>9804</v>
      </c>
      <c r="F3332" s="115">
        <v>46039</v>
      </c>
      <c r="G3332" s="114" t="s">
        <v>5422</v>
      </c>
      <c r="H3332" s="116">
        <v>4198860</v>
      </c>
      <c r="I3332" s="116">
        <v>2939202</v>
      </c>
      <c r="J3332" s="116">
        <v>3149145</v>
      </c>
      <c r="K3332" s="116">
        <v>-209943</v>
      </c>
      <c r="L3332" s="116">
        <v>0</v>
      </c>
      <c r="M3332" s="116">
        <v>0</v>
      </c>
      <c r="N3332" s="116">
        <v>0</v>
      </c>
      <c r="O3332" s="116">
        <v>0</v>
      </c>
      <c r="P3332" s="120">
        <v>0</v>
      </c>
      <c r="Q3332" s="27" t="str">
        <f>IF(G3332="01 Jan 1900","Unregistered","Registered")</f>
        <v>Registered</v>
      </c>
      <c r="R3332" s="121">
        <f>I3332/H3332</f>
        <v>0.7</v>
      </c>
      <c r="T3332" s="117">
        <f t="shared" si="210"/>
        <v>0</v>
      </c>
      <c r="U3332" s="117">
        <f t="shared" si="211"/>
        <v>-209943</v>
      </c>
    </row>
    <row r="3333" spans="1:29" x14ac:dyDescent="0.3">
      <c r="A3333" s="114">
        <v>10402</v>
      </c>
      <c r="B3333" s="114" t="s">
        <v>130</v>
      </c>
      <c r="C3333" s="114" t="s">
        <v>29</v>
      </c>
      <c r="D3333" s="114" t="s">
        <v>9935</v>
      </c>
      <c r="E3333" s="114" t="s">
        <v>9936</v>
      </c>
      <c r="F3333" s="115">
        <v>46039</v>
      </c>
      <c r="G3333" s="114" t="s">
        <v>5419</v>
      </c>
      <c r="H3333" s="116">
        <v>3753182</v>
      </c>
      <c r="I3333" s="116">
        <v>3190203</v>
      </c>
      <c r="J3333" s="116">
        <v>3736955</v>
      </c>
      <c r="K3333" s="116">
        <v>-546752</v>
      </c>
      <c r="L3333" s="116">
        <v>0</v>
      </c>
      <c r="M3333" s="116">
        <v>0</v>
      </c>
      <c r="N3333" s="116">
        <v>0</v>
      </c>
      <c r="O3333" s="116">
        <v>0</v>
      </c>
      <c r="P3333" s="120">
        <v>0</v>
      </c>
      <c r="Q3333" s="27" t="str">
        <f>IF(G3333="01 Jan 1900","Unregistered","Registered")</f>
        <v>Registered</v>
      </c>
      <c r="R3333" s="121">
        <f>I3333/H3333</f>
        <v>0.849999547051009</v>
      </c>
      <c r="T3333" s="117">
        <f t="shared" si="210"/>
        <v>0</v>
      </c>
      <c r="U3333" s="117">
        <f t="shared" si="211"/>
        <v>-546752</v>
      </c>
    </row>
    <row r="3334" spans="1:29" x14ac:dyDescent="0.3">
      <c r="A3334" s="114">
        <v>10422</v>
      </c>
      <c r="B3334" s="114" t="s">
        <v>130</v>
      </c>
      <c r="C3334" s="114" t="s">
        <v>29</v>
      </c>
      <c r="D3334" s="114" t="s">
        <v>9969</v>
      </c>
      <c r="E3334" s="114" t="s">
        <v>9970</v>
      </c>
      <c r="F3334" s="115">
        <v>45926</v>
      </c>
      <c r="G3334" s="114" t="s">
        <v>1383</v>
      </c>
      <c r="H3334" s="116">
        <v>2891700</v>
      </c>
      <c r="I3334" s="116">
        <v>2168775</v>
      </c>
      <c r="J3334" s="116">
        <v>2891700</v>
      </c>
      <c r="K3334" s="116">
        <v>-722925</v>
      </c>
      <c r="L3334" s="116">
        <v>0</v>
      </c>
      <c r="M3334" s="116">
        <v>0</v>
      </c>
      <c r="N3334" s="116">
        <v>0</v>
      </c>
      <c r="O3334" s="116">
        <v>0</v>
      </c>
      <c r="P3334" s="120">
        <v>0</v>
      </c>
      <c r="Q3334" s="27" t="str">
        <f>IF(G3334="01 Jan 1900","Unregistered","Registered")</f>
        <v>Registered</v>
      </c>
      <c r="R3334" s="121">
        <f>I3334/H3334</f>
        <v>0.75</v>
      </c>
      <c r="T3334" s="117">
        <f t="shared" si="210"/>
        <v>0</v>
      </c>
      <c r="U3334" s="117">
        <f t="shared" si="211"/>
        <v>-722925</v>
      </c>
    </row>
    <row r="3335" spans="1:29" x14ac:dyDescent="0.3">
      <c r="A3335" s="99">
        <v>10274</v>
      </c>
      <c r="B3335" s="99" t="s">
        <v>130</v>
      </c>
      <c r="C3335" s="99" t="s">
        <v>29</v>
      </c>
      <c r="D3335" s="99" t="s">
        <v>9744</v>
      </c>
      <c r="E3335" s="99" t="s">
        <v>9745</v>
      </c>
      <c r="F3335" s="100">
        <v>46036</v>
      </c>
      <c r="G3335" s="99" t="s">
        <v>1898</v>
      </c>
      <c r="H3335" s="96">
        <v>3486383</v>
      </c>
      <c r="I3335" s="96">
        <f t="shared" ref="I3335:I3336" si="212">H3335*R3335</f>
        <v>1917510.6500000001</v>
      </c>
      <c r="J3335" s="96">
        <v>148639</v>
      </c>
      <c r="K3335" s="96">
        <f t="shared" ref="K3335:K3336" si="213">I3335-J3335</f>
        <v>1768871.6500000001</v>
      </c>
      <c r="L3335" s="97">
        <f>IF(AND($S3335&gt;=0,$S3335&lt;=30),$K3335,0)</f>
        <v>0</v>
      </c>
      <c r="M3335" s="97">
        <f>IF(AND($S3335&gt;=31,$S3335&lt;=60),$K3335,0)</f>
        <v>0</v>
      </c>
      <c r="N3335" s="97">
        <f>IF(AND($S3335&gt;=61,$S3335&lt;=90),$K3335,0)</f>
        <v>0</v>
      </c>
      <c r="O3335" s="97">
        <f>IF(AND($S3335&gt;=91,$S3335&lt;=120),$K3335,0)</f>
        <v>1768871.6500000001</v>
      </c>
      <c r="P3335" s="98">
        <f>IF($S3335&gt;120,$K3335,0)</f>
        <v>0</v>
      </c>
      <c r="Q3335" s="101" t="str">
        <f>IF(G3335="01 Jan 1900","Unregistered","Registered")</f>
        <v>Unregistered</v>
      </c>
      <c r="R3335" s="123">
        <v>0.55000000000000004</v>
      </c>
      <c r="S3335" s="95">
        <f>DATE(2026,4,30)-F3335</f>
        <v>106</v>
      </c>
      <c r="T3335" s="101"/>
      <c r="U3335" s="101"/>
      <c r="V3335" s="101"/>
      <c r="W3335" s="101"/>
      <c r="X3335" s="101"/>
      <c r="Y3335" s="101"/>
      <c r="Z3335" s="101"/>
      <c r="AA3335" s="101"/>
      <c r="AB3335" s="101"/>
      <c r="AC3335" s="101"/>
    </row>
    <row r="3336" spans="1:29" x14ac:dyDescent="0.3">
      <c r="A3336" s="99">
        <v>10367</v>
      </c>
      <c r="B3336" s="99" t="s">
        <v>130</v>
      </c>
      <c r="C3336" s="99" t="s">
        <v>29</v>
      </c>
      <c r="D3336" s="99" t="s">
        <v>9885</v>
      </c>
      <c r="E3336" s="99" t="s">
        <v>9886</v>
      </c>
      <c r="F3336" s="100">
        <v>46015</v>
      </c>
      <c r="G3336" s="99" t="s">
        <v>1898</v>
      </c>
      <c r="H3336" s="96">
        <v>4069008</v>
      </c>
      <c r="I3336" s="96">
        <f t="shared" si="212"/>
        <v>2237954.4000000004</v>
      </c>
      <c r="J3336" s="96">
        <v>406900.8</v>
      </c>
      <c r="K3336" s="96">
        <f t="shared" si="213"/>
        <v>1831053.6000000003</v>
      </c>
      <c r="L3336" s="97">
        <f>IF(AND($S3336&gt;=0,$S3336&lt;=30),$K3336,0)</f>
        <v>0</v>
      </c>
      <c r="M3336" s="97">
        <f>IF(AND($S3336&gt;=31,$S3336&lt;=60),$K3336,0)</f>
        <v>0</v>
      </c>
      <c r="N3336" s="97">
        <f>IF(AND($S3336&gt;=61,$S3336&lt;=90),$K3336,0)</f>
        <v>0</v>
      </c>
      <c r="O3336" s="97">
        <f>IF(AND($S3336&gt;=91,$S3336&lt;=120),$K3336,0)</f>
        <v>0</v>
      </c>
      <c r="P3336" s="98">
        <f>IF($S3336&gt;120,$K3336,0)</f>
        <v>1831053.6000000003</v>
      </c>
      <c r="Q3336" s="101" t="str">
        <f>IF(G3336="01 Jan 1900","Unregistered","Registered")</f>
        <v>Unregistered</v>
      </c>
      <c r="R3336" s="123">
        <v>0.55000000000000004</v>
      </c>
      <c r="S3336" s="95">
        <f>DATE(2026,4,30)-F3336</f>
        <v>127</v>
      </c>
      <c r="T3336" s="101"/>
      <c r="U3336" s="101"/>
      <c r="V3336" s="101"/>
      <c r="W3336" s="101"/>
      <c r="X3336" s="101"/>
      <c r="Y3336" s="101"/>
      <c r="Z3336" s="101"/>
      <c r="AA3336" s="101"/>
      <c r="AB3336" s="101"/>
      <c r="AC3336" s="101"/>
    </row>
    <row r="3337" spans="1:29" x14ac:dyDescent="0.3">
      <c r="A3337" s="114">
        <v>831</v>
      </c>
      <c r="B3337" s="114" t="s">
        <v>1879</v>
      </c>
      <c r="C3337" s="114" t="s">
        <v>3383</v>
      </c>
      <c r="D3337" s="114" t="s">
        <v>3384</v>
      </c>
      <c r="E3337" s="114" t="s">
        <v>3385</v>
      </c>
      <c r="F3337" s="115">
        <v>45260</v>
      </c>
      <c r="G3337" s="114" t="s">
        <v>2604</v>
      </c>
      <c r="H3337" s="116">
        <v>9402679</v>
      </c>
      <c r="I3337" s="116">
        <v>7522143</v>
      </c>
      <c r="J3337" s="116">
        <v>7052009</v>
      </c>
      <c r="K3337" s="116">
        <v>470134</v>
      </c>
      <c r="L3337" s="116">
        <v>0</v>
      </c>
      <c r="M3337" s="116">
        <v>0</v>
      </c>
      <c r="N3337" s="116">
        <v>0</v>
      </c>
      <c r="O3337" s="116">
        <v>470134</v>
      </c>
      <c r="P3337" s="120">
        <v>0</v>
      </c>
      <c r="Q3337" s="27" t="str">
        <f>IF(G3337="01 Jan 1900","Unregistered","Registered")</f>
        <v>Registered</v>
      </c>
      <c r="R3337" s="121">
        <f>I3337/H3337</f>
        <v>0.79999997872946638</v>
      </c>
      <c r="T3337" s="117">
        <f t="shared" ref="T3337:T3388" si="214">L3337+M3337+N3337+O3337+P3337</f>
        <v>470134</v>
      </c>
      <c r="U3337" s="117">
        <f t="shared" ref="U3337:U3388" si="215">K3337-T3337</f>
        <v>0</v>
      </c>
    </row>
    <row r="3338" spans="1:29" x14ac:dyDescent="0.3">
      <c r="A3338" s="114">
        <v>834</v>
      </c>
      <c r="B3338" s="114" t="s">
        <v>1879</v>
      </c>
      <c r="C3338" s="114" t="s">
        <v>3383</v>
      </c>
      <c r="D3338" s="114" t="s">
        <v>3391</v>
      </c>
      <c r="E3338" s="114" t="s">
        <v>3392</v>
      </c>
      <c r="F3338" s="115">
        <v>45233</v>
      </c>
      <c r="G3338" s="114" t="s">
        <v>2604</v>
      </c>
      <c r="H3338" s="116">
        <v>9274750</v>
      </c>
      <c r="I3338" s="116">
        <v>7419802</v>
      </c>
      <c r="J3338" s="116">
        <v>6956064</v>
      </c>
      <c r="K3338" s="116">
        <v>463738</v>
      </c>
      <c r="L3338" s="116">
        <v>0</v>
      </c>
      <c r="M3338" s="116">
        <v>463738</v>
      </c>
      <c r="N3338" s="116">
        <v>0</v>
      </c>
      <c r="O3338" s="116">
        <v>0</v>
      </c>
      <c r="P3338" s="120">
        <v>0</v>
      </c>
      <c r="Q3338" s="27" t="str">
        <f>IF(G3338="01 Jan 1900","Unregistered","Registered")</f>
        <v>Registered</v>
      </c>
      <c r="R3338" s="121">
        <f>I3338/H3338</f>
        <v>0.80000021563923551</v>
      </c>
      <c r="T3338" s="117">
        <f t="shared" si="214"/>
        <v>463738</v>
      </c>
      <c r="U3338" s="117">
        <f t="shared" si="215"/>
        <v>0</v>
      </c>
    </row>
    <row r="3339" spans="1:29" x14ac:dyDescent="0.3">
      <c r="A3339" s="114">
        <v>1108</v>
      </c>
      <c r="B3339" s="114" t="s">
        <v>1879</v>
      </c>
      <c r="C3339" s="114" t="s">
        <v>3383</v>
      </c>
      <c r="D3339" s="114" t="s">
        <v>4029</v>
      </c>
      <c r="E3339" s="114" t="s">
        <v>4030</v>
      </c>
      <c r="F3339" s="115">
        <v>45209</v>
      </c>
      <c r="G3339" s="114" t="s">
        <v>4031</v>
      </c>
      <c r="H3339" s="116">
        <v>6487500</v>
      </c>
      <c r="I3339" s="116">
        <v>5190000</v>
      </c>
      <c r="J3339" s="116">
        <v>4865625</v>
      </c>
      <c r="K3339" s="116">
        <v>324375</v>
      </c>
      <c r="L3339" s="116">
        <v>0</v>
      </c>
      <c r="M3339" s="116">
        <v>0</v>
      </c>
      <c r="N3339" s="116">
        <v>0</v>
      </c>
      <c r="O3339" s="116">
        <v>324375</v>
      </c>
      <c r="P3339" s="120">
        <v>0</v>
      </c>
      <c r="Q3339" s="27" t="str">
        <f>IF(G3339="01 Jan 1900","Unregistered","Registered")</f>
        <v>Registered</v>
      </c>
      <c r="R3339" s="121">
        <f>I3339/H3339</f>
        <v>0.8</v>
      </c>
      <c r="T3339" s="117">
        <f t="shared" si="214"/>
        <v>324375</v>
      </c>
      <c r="U3339" s="117">
        <f t="shared" si="215"/>
        <v>0</v>
      </c>
    </row>
    <row r="3340" spans="1:29" x14ac:dyDescent="0.3">
      <c r="A3340" s="114">
        <v>1122</v>
      </c>
      <c r="B3340" s="114" t="s">
        <v>1879</v>
      </c>
      <c r="C3340" s="114" t="s">
        <v>3383</v>
      </c>
      <c r="D3340" s="114" t="s">
        <v>4059</v>
      </c>
      <c r="E3340" s="114" t="s">
        <v>4060</v>
      </c>
      <c r="F3340" s="115">
        <v>45209</v>
      </c>
      <c r="G3340" s="114" t="s">
        <v>4031</v>
      </c>
      <c r="H3340" s="116">
        <v>6121429</v>
      </c>
      <c r="I3340" s="116">
        <v>4897141</v>
      </c>
      <c r="J3340" s="116">
        <v>4591070</v>
      </c>
      <c r="K3340" s="116">
        <v>306071</v>
      </c>
      <c r="L3340" s="116">
        <v>0</v>
      </c>
      <c r="M3340" s="116">
        <v>0</v>
      </c>
      <c r="N3340" s="116">
        <v>0</v>
      </c>
      <c r="O3340" s="116">
        <v>306071</v>
      </c>
      <c r="P3340" s="120">
        <v>0</v>
      </c>
      <c r="Q3340" s="27" t="str">
        <f>IF(G3340="01 Jan 1900","Unregistered","Registered")</f>
        <v>Registered</v>
      </c>
      <c r="R3340" s="121">
        <f>I3340/H3340</f>
        <v>0.79999964060679296</v>
      </c>
      <c r="T3340" s="117">
        <f t="shared" si="214"/>
        <v>306071</v>
      </c>
      <c r="U3340" s="117">
        <f t="shared" si="215"/>
        <v>0</v>
      </c>
    </row>
    <row r="3341" spans="1:29" x14ac:dyDescent="0.3">
      <c r="A3341" s="114">
        <v>1527</v>
      </c>
      <c r="B3341" s="114" t="s">
        <v>1879</v>
      </c>
      <c r="C3341" s="114" t="s">
        <v>3383</v>
      </c>
      <c r="D3341" s="114" t="s">
        <v>4864</v>
      </c>
      <c r="E3341" s="114" t="s">
        <v>4865</v>
      </c>
      <c r="F3341" s="115">
        <v>45209</v>
      </c>
      <c r="G3341" s="114" t="s">
        <v>4866</v>
      </c>
      <c r="H3341" s="116">
        <v>6478571</v>
      </c>
      <c r="I3341" s="116">
        <v>4858930</v>
      </c>
      <c r="J3341" s="116">
        <v>4858929.0999999996</v>
      </c>
      <c r="K3341" s="116">
        <v>0.9</v>
      </c>
      <c r="L3341" s="116">
        <v>0</v>
      </c>
      <c r="M3341" s="116">
        <v>0</v>
      </c>
      <c r="N3341" s="116">
        <v>0</v>
      </c>
      <c r="O3341" s="116">
        <v>0.9</v>
      </c>
      <c r="P3341" s="120">
        <v>0</v>
      </c>
      <c r="Q3341" s="27" t="str">
        <f>IF(G3341="01 Jan 1900","Unregistered","Registered")</f>
        <v>Registered</v>
      </c>
      <c r="R3341" s="121">
        <f>I3341/H3341</f>
        <v>0.75000027012129677</v>
      </c>
      <c r="T3341" s="117">
        <f t="shared" si="214"/>
        <v>0.9</v>
      </c>
      <c r="U3341" s="117">
        <f t="shared" si="215"/>
        <v>0</v>
      </c>
    </row>
    <row r="3342" spans="1:29" x14ac:dyDescent="0.3">
      <c r="A3342" s="114">
        <v>1528</v>
      </c>
      <c r="B3342" s="114" t="s">
        <v>1879</v>
      </c>
      <c r="C3342" s="114" t="s">
        <v>3383</v>
      </c>
      <c r="D3342" s="114" t="s">
        <v>4867</v>
      </c>
      <c r="E3342" s="114" t="s">
        <v>4868</v>
      </c>
      <c r="F3342" s="115">
        <v>45209</v>
      </c>
      <c r="G3342" s="114" t="s">
        <v>2265</v>
      </c>
      <c r="H3342" s="116">
        <v>6497321</v>
      </c>
      <c r="I3342" s="116">
        <v>5197857</v>
      </c>
      <c r="J3342" s="116">
        <v>5197856.0999999996</v>
      </c>
      <c r="K3342" s="116">
        <v>0.9</v>
      </c>
      <c r="L3342" s="116">
        <v>0</v>
      </c>
      <c r="M3342" s="116">
        <v>0.9</v>
      </c>
      <c r="N3342" s="116">
        <v>0</v>
      </c>
      <c r="O3342" s="116">
        <v>0</v>
      </c>
      <c r="P3342" s="120">
        <v>0</v>
      </c>
      <c r="Q3342" s="27" t="str">
        <f>IF(G3342="01 Jan 1900","Unregistered","Registered")</f>
        <v>Registered</v>
      </c>
      <c r="R3342" s="121">
        <f>I3342/H3342</f>
        <v>0.80000003078191761</v>
      </c>
      <c r="T3342" s="117">
        <f t="shared" si="214"/>
        <v>0.9</v>
      </c>
      <c r="U3342" s="117">
        <f t="shared" si="215"/>
        <v>0</v>
      </c>
    </row>
    <row r="3343" spans="1:29" x14ac:dyDescent="0.3">
      <c r="A3343" s="114">
        <v>7604</v>
      </c>
      <c r="B3343" s="114" t="s">
        <v>1879</v>
      </c>
      <c r="C3343" s="114" t="s">
        <v>3383</v>
      </c>
      <c r="D3343" s="114" t="s">
        <v>8120</v>
      </c>
      <c r="E3343" s="114" t="s">
        <v>8121</v>
      </c>
      <c r="F3343" s="115">
        <v>45226</v>
      </c>
      <c r="G3343" s="114" t="s">
        <v>4961</v>
      </c>
      <c r="H3343" s="116">
        <v>9291964</v>
      </c>
      <c r="I3343" s="116">
        <v>6968975</v>
      </c>
      <c r="J3343" s="116">
        <v>6968975</v>
      </c>
      <c r="K3343" s="116">
        <v>0</v>
      </c>
      <c r="L3343" s="116">
        <v>0</v>
      </c>
      <c r="M3343" s="116">
        <v>0</v>
      </c>
      <c r="N3343" s="116">
        <v>0</v>
      </c>
      <c r="O3343" s="116">
        <v>0</v>
      </c>
      <c r="P3343" s="120">
        <v>0</v>
      </c>
      <c r="Q3343" s="27" t="str">
        <f>IF(G3343="01 Jan 1900","Unregistered","Registered")</f>
        <v>Registered</v>
      </c>
      <c r="R3343" s="121">
        <f>I3343/H3343</f>
        <v>0.75000021523974914</v>
      </c>
      <c r="T3343" s="117">
        <f t="shared" si="214"/>
        <v>0</v>
      </c>
      <c r="U3343" s="117">
        <f t="shared" si="215"/>
        <v>0</v>
      </c>
    </row>
    <row r="3344" spans="1:29" x14ac:dyDescent="0.3">
      <c r="A3344" s="114">
        <v>7605</v>
      </c>
      <c r="B3344" s="114" t="s">
        <v>1879</v>
      </c>
      <c r="C3344" s="114" t="s">
        <v>3383</v>
      </c>
      <c r="D3344" s="114" t="s">
        <v>8122</v>
      </c>
      <c r="E3344" s="114" t="s">
        <v>8123</v>
      </c>
      <c r="F3344" s="115">
        <v>45233</v>
      </c>
      <c r="G3344" s="114" t="s">
        <v>3562</v>
      </c>
      <c r="H3344" s="116">
        <v>9402679</v>
      </c>
      <c r="I3344" s="116">
        <v>7052009</v>
      </c>
      <c r="J3344" s="116">
        <v>7052009</v>
      </c>
      <c r="K3344" s="116">
        <v>0</v>
      </c>
      <c r="L3344" s="116">
        <v>0</v>
      </c>
      <c r="M3344" s="116">
        <v>0</v>
      </c>
      <c r="N3344" s="116">
        <v>0</v>
      </c>
      <c r="O3344" s="116">
        <v>0</v>
      </c>
      <c r="P3344" s="120">
        <v>0</v>
      </c>
      <c r="Q3344" s="27" t="str">
        <f>IF(G3344="01 Jan 1900","Unregistered","Registered")</f>
        <v>Registered</v>
      </c>
      <c r="R3344" s="121">
        <f>I3344/H3344</f>
        <v>0.749999973411833</v>
      </c>
      <c r="T3344" s="117">
        <f t="shared" si="214"/>
        <v>0</v>
      </c>
      <c r="U3344" s="117">
        <f t="shared" si="215"/>
        <v>0</v>
      </c>
    </row>
    <row r="3345" spans="1:21" x14ac:dyDescent="0.3">
      <c r="A3345" s="114">
        <v>7606</v>
      </c>
      <c r="B3345" s="114" t="s">
        <v>1879</v>
      </c>
      <c r="C3345" s="114" t="s">
        <v>3383</v>
      </c>
      <c r="D3345" s="114" t="s">
        <v>8124</v>
      </c>
      <c r="E3345" s="114" t="s">
        <v>8125</v>
      </c>
      <c r="F3345" s="115">
        <v>45479</v>
      </c>
      <c r="G3345" s="114" t="s">
        <v>4794</v>
      </c>
      <c r="H3345" s="116">
        <v>9514286</v>
      </c>
      <c r="I3345" s="116">
        <v>7611426</v>
      </c>
      <c r="J3345" s="116">
        <v>7611426</v>
      </c>
      <c r="K3345" s="116">
        <v>0</v>
      </c>
      <c r="L3345" s="116">
        <v>0</v>
      </c>
      <c r="M3345" s="116">
        <v>0</v>
      </c>
      <c r="N3345" s="116">
        <v>0</v>
      </c>
      <c r="O3345" s="116">
        <v>0</v>
      </c>
      <c r="P3345" s="120">
        <v>0</v>
      </c>
      <c r="Q3345" s="27" t="str">
        <f>IF(G3345="01 Jan 1900","Unregistered","Registered")</f>
        <v>Registered</v>
      </c>
      <c r="R3345" s="121">
        <f>I3345/H3345</f>
        <v>0.79999970570571455</v>
      </c>
      <c r="T3345" s="117">
        <f t="shared" si="214"/>
        <v>0</v>
      </c>
      <c r="U3345" s="117">
        <f t="shared" si="215"/>
        <v>0</v>
      </c>
    </row>
    <row r="3346" spans="1:21" x14ac:dyDescent="0.3">
      <c r="A3346" s="114">
        <v>7607</v>
      </c>
      <c r="B3346" s="114" t="s">
        <v>1879</v>
      </c>
      <c r="C3346" s="114" t="s">
        <v>3383</v>
      </c>
      <c r="D3346" s="114" t="s">
        <v>8126</v>
      </c>
      <c r="E3346" s="114" t="s">
        <v>8127</v>
      </c>
      <c r="F3346" s="115">
        <v>45376</v>
      </c>
      <c r="G3346" s="114" t="s">
        <v>5360</v>
      </c>
      <c r="H3346" s="116">
        <v>9355400</v>
      </c>
      <c r="I3346" s="116">
        <v>7484320</v>
      </c>
      <c r="J3346" s="116">
        <v>7484320</v>
      </c>
      <c r="K3346" s="116">
        <v>0</v>
      </c>
      <c r="L3346" s="116">
        <v>0</v>
      </c>
      <c r="M3346" s="116">
        <v>0</v>
      </c>
      <c r="N3346" s="116">
        <v>0</v>
      </c>
      <c r="O3346" s="116">
        <v>0</v>
      </c>
      <c r="P3346" s="120">
        <v>0</v>
      </c>
      <c r="Q3346" s="27" t="str">
        <f>IF(G3346="01 Jan 1900","Unregistered","Registered")</f>
        <v>Registered</v>
      </c>
      <c r="R3346" s="121">
        <f>I3346/H3346</f>
        <v>0.8</v>
      </c>
      <c r="T3346" s="117">
        <f t="shared" si="214"/>
        <v>0</v>
      </c>
      <c r="U3346" s="117">
        <f t="shared" si="215"/>
        <v>0</v>
      </c>
    </row>
    <row r="3347" spans="1:21" x14ac:dyDescent="0.3">
      <c r="A3347" s="114">
        <v>7608</v>
      </c>
      <c r="B3347" s="114" t="s">
        <v>1879</v>
      </c>
      <c r="C3347" s="114" t="s">
        <v>3383</v>
      </c>
      <c r="D3347" s="114" t="s">
        <v>8128</v>
      </c>
      <c r="E3347" s="114" t="s">
        <v>8129</v>
      </c>
      <c r="F3347" s="115">
        <v>45593</v>
      </c>
      <c r="G3347" s="114" t="s">
        <v>2170</v>
      </c>
      <c r="H3347" s="116">
        <v>7469643</v>
      </c>
      <c r="I3347" s="116">
        <v>5975715</v>
      </c>
      <c r="J3347" s="116">
        <v>5975715</v>
      </c>
      <c r="K3347" s="116">
        <v>0</v>
      </c>
      <c r="L3347" s="116">
        <v>0</v>
      </c>
      <c r="M3347" s="116">
        <v>0</v>
      </c>
      <c r="N3347" s="116">
        <v>0</v>
      </c>
      <c r="O3347" s="116">
        <v>0</v>
      </c>
      <c r="P3347" s="120">
        <v>0</v>
      </c>
      <c r="Q3347" s="27" t="str">
        <f>IF(G3347="01 Jan 1900","Unregistered","Registered")</f>
        <v>Registered</v>
      </c>
      <c r="R3347" s="121">
        <f>I3347/H3347</f>
        <v>0.80000008032512393</v>
      </c>
      <c r="T3347" s="117">
        <f t="shared" si="214"/>
        <v>0</v>
      </c>
      <c r="U3347" s="117">
        <f t="shared" si="215"/>
        <v>0</v>
      </c>
    </row>
    <row r="3348" spans="1:21" x14ac:dyDescent="0.3">
      <c r="A3348" s="114">
        <v>7609</v>
      </c>
      <c r="B3348" s="114" t="s">
        <v>1879</v>
      </c>
      <c r="C3348" s="114" t="s">
        <v>3383</v>
      </c>
      <c r="D3348" s="114" t="s">
        <v>8130</v>
      </c>
      <c r="E3348" s="114" t="s">
        <v>8131</v>
      </c>
      <c r="F3348" s="115">
        <v>45290</v>
      </c>
      <c r="G3348" s="114" t="s">
        <v>4956</v>
      </c>
      <c r="H3348" s="116">
        <v>6344643</v>
      </c>
      <c r="I3348" s="116">
        <v>5075715</v>
      </c>
      <c r="J3348" s="116">
        <v>5075715</v>
      </c>
      <c r="K3348" s="116">
        <v>0</v>
      </c>
      <c r="L3348" s="116">
        <v>0</v>
      </c>
      <c r="M3348" s="116">
        <v>0</v>
      </c>
      <c r="N3348" s="116">
        <v>0</v>
      </c>
      <c r="O3348" s="116">
        <v>0</v>
      </c>
      <c r="P3348" s="120">
        <v>0</v>
      </c>
      <c r="Q3348" s="27" t="str">
        <f>IF(G3348="01 Jan 1900","Unregistered","Registered")</f>
        <v>Registered</v>
      </c>
      <c r="R3348" s="121">
        <f>I3348/H3348</f>
        <v>0.80000009456796861</v>
      </c>
      <c r="T3348" s="117">
        <f t="shared" si="214"/>
        <v>0</v>
      </c>
      <c r="U3348" s="117">
        <f t="shared" si="215"/>
        <v>0</v>
      </c>
    </row>
    <row r="3349" spans="1:21" x14ac:dyDescent="0.3">
      <c r="A3349" s="114">
        <v>7610</v>
      </c>
      <c r="B3349" s="114" t="s">
        <v>1879</v>
      </c>
      <c r="C3349" s="114" t="s">
        <v>3383</v>
      </c>
      <c r="D3349" s="114" t="s">
        <v>8132</v>
      </c>
      <c r="E3349" s="114" t="s">
        <v>8133</v>
      </c>
      <c r="F3349" s="115">
        <v>45233</v>
      </c>
      <c r="G3349" s="114" t="s">
        <v>5671</v>
      </c>
      <c r="H3349" s="116">
        <v>9425000</v>
      </c>
      <c r="I3349" s="116">
        <v>7068750</v>
      </c>
      <c r="J3349" s="116">
        <v>7068750</v>
      </c>
      <c r="K3349" s="116">
        <v>0</v>
      </c>
      <c r="L3349" s="116">
        <v>0</v>
      </c>
      <c r="M3349" s="116">
        <v>0</v>
      </c>
      <c r="N3349" s="116">
        <v>0</v>
      </c>
      <c r="O3349" s="116">
        <v>0</v>
      </c>
      <c r="P3349" s="120">
        <v>0</v>
      </c>
      <c r="Q3349" s="27" t="str">
        <f>IF(G3349="01 Jan 1900","Unregistered","Registered")</f>
        <v>Registered</v>
      </c>
      <c r="R3349" s="121">
        <f>I3349/H3349</f>
        <v>0.75</v>
      </c>
      <c r="T3349" s="117">
        <f t="shared" si="214"/>
        <v>0</v>
      </c>
      <c r="U3349" s="117">
        <f t="shared" si="215"/>
        <v>0</v>
      </c>
    </row>
    <row r="3350" spans="1:21" x14ac:dyDescent="0.3">
      <c r="A3350" s="114">
        <v>7611</v>
      </c>
      <c r="B3350" s="114" t="s">
        <v>1879</v>
      </c>
      <c r="C3350" s="114" t="s">
        <v>3383</v>
      </c>
      <c r="D3350" s="114" t="s">
        <v>8134</v>
      </c>
      <c r="E3350" s="114" t="s">
        <v>8135</v>
      </c>
      <c r="F3350" s="115">
        <v>45215</v>
      </c>
      <c r="G3350" s="114" t="s">
        <v>1932</v>
      </c>
      <c r="H3350" s="116">
        <v>9335714</v>
      </c>
      <c r="I3350" s="116">
        <v>7001788</v>
      </c>
      <c r="J3350" s="116">
        <v>7001788</v>
      </c>
      <c r="K3350" s="116">
        <v>0</v>
      </c>
      <c r="L3350" s="116">
        <v>0</v>
      </c>
      <c r="M3350" s="116">
        <v>0</v>
      </c>
      <c r="N3350" s="116">
        <v>0</v>
      </c>
      <c r="O3350" s="116">
        <v>0</v>
      </c>
      <c r="P3350" s="120">
        <v>0</v>
      </c>
      <c r="Q3350" s="27" t="str">
        <f>IF(G3350="01 Jan 1900","Unregistered","Registered")</f>
        <v>Registered</v>
      </c>
      <c r="R3350" s="121">
        <f>I3350/H3350</f>
        <v>0.75000026778883755</v>
      </c>
      <c r="T3350" s="117">
        <f t="shared" si="214"/>
        <v>0</v>
      </c>
      <c r="U3350" s="117">
        <f t="shared" si="215"/>
        <v>0</v>
      </c>
    </row>
    <row r="3351" spans="1:21" x14ac:dyDescent="0.3">
      <c r="A3351" s="114">
        <v>7612</v>
      </c>
      <c r="B3351" s="114" t="s">
        <v>1879</v>
      </c>
      <c r="C3351" s="114" t="s">
        <v>3383</v>
      </c>
      <c r="D3351" s="114" t="s">
        <v>8136</v>
      </c>
      <c r="E3351" s="114" t="s">
        <v>8137</v>
      </c>
      <c r="F3351" s="115">
        <v>45233</v>
      </c>
      <c r="G3351" s="114" t="s">
        <v>2690</v>
      </c>
      <c r="H3351" s="116">
        <v>6572973</v>
      </c>
      <c r="I3351" s="116">
        <v>4929731</v>
      </c>
      <c r="J3351" s="116">
        <v>4929731</v>
      </c>
      <c r="K3351" s="116">
        <v>0</v>
      </c>
      <c r="L3351" s="116">
        <v>0</v>
      </c>
      <c r="M3351" s="116">
        <v>0</v>
      </c>
      <c r="N3351" s="116">
        <v>0</v>
      </c>
      <c r="O3351" s="116">
        <v>0</v>
      </c>
      <c r="P3351" s="120">
        <v>0</v>
      </c>
      <c r="Q3351" s="27" t="str">
        <f>IF(G3351="01 Jan 1900","Unregistered","Registered")</f>
        <v>Registered</v>
      </c>
      <c r="R3351" s="121">
        <f>I3351/H3351</f>
        <v>0.75000019017269659</v>
      </c>
      <c r="T3351" s="117">
        <f t="shared" si="214"/>
        <v>0</v>
      </c>
      <c r="U3351" s="117">
        <f t="shared" si="215"/>
        <v>0</v>
      </c>
    </row>
    <row r="3352" spans="1:21" x14ac:dyDescent="0.3">
      <c r="A3352" s="114">
        <v>7613</v>
      </c>
      <c r="B3352" s="114" t="s">
        <v>1879</v>
      </c>
      <c r="C3352" s="114" t="s">
        <v>3383</v>
      </c>
      <c r="D3352" s="114" t="s">
        <v>8138</v>
      </c>
      <c r="E3352" s="114" t="s">
        <v>8139</v>
      </c>
      <c r="F3352" s="115">
        <v>45233</v>
      </c>
      <c r="G3352" s="114" t="s">
        <v>8140</v>
      </c>
      <c r="H3352" s="116">
        <v>6599107</v>
      </c>
      <c r="I3352" s="116">
        <v>4949328</v>
      </c>
      <c r="J3352" s="116">
        <v>4949328</v>
      </c>
      <c r="K3352" s="116">
        <v>0</v>
      </c>
      <c r="L3352" s="116">
        <v>0</v>
      </c>
      <c r="M3352" s="116">
        <v>0</v>
      </c>
      <c r="N3352" s="116">
        <v>0</v>
      </c>
      <c r="O3352" s="116">
        <v>0</v>
      </c>
      <c r="P3352" s="120">
        <v>0</v>
      </c>
      <c r="Q3352" s="27" t="str">
        <f>IF(G3352="01 Jan 1900","Unregistered","Registered")</f>
        <v>Registered</v>
      </c>
      <c r="R3352" s="121">
        <f>I3352/H3352</f>
        <v>0.74999965904477683</v>
      </c>
      <c r="T3352" s="117">
        <f t="shared" si="214"/>
        <v>0</v>
      </c>
      <c r="U3352" s="117">
        <f t="shared" si="215"/>
        <v>0</v>
      </c>
    </row>
    <row r="3353" spans="1:21" x14ac:dyDescent="0.3">
      <c r="A3353" s="114">
        <v>7614</v>
      </c>
      <c r="B3353" s="114" t="s">
        <v>1879</v>
      </c>
      <c r="C3353" s="114" t="s">
        <v>3383</v>
      </c>
      <c r="D3353" s="114" t="s">
        <v>8141</v>
      </c>
      <c r="E3353" s="114" t="s">
        <v>8142</v>
      </c>
      <c r="F3353" s="115">
        <v>45762</v>
      </c>
      <c r="G3353" s="114" t="s">
        <v>2011</v>
      </c>
      <c r="H3353" s="116">
        <v>11032143</v>
      </c>
      <c r="I3353" s="116">
        <v>7722501</v>
      </c>
      <c r="J3353" s="116">
        <v>7722501</v>
      </c>
      <c r="K3353" s="116">
        <v>0</v>
      </c>
      <c r="L3353" s="116">
        <v>0</v>
      </c>
      <c r="M3353" s="116">
        <v>0</v>
      </c>
      <c r="N3353" s="116">
        <v>0</v>
      </c>
      <c r="O3353" s="116">
        <v>0</v>
      </c>
      <c r="P3353" s="120">
        <v>0</v>
      </c>
      <c r="Q3353" s="27" t="str">
        <f>IF(G3353="01 Jan 1900","Unregistered","Registered")</f>
        <v>Registered</v>
      </c>
      <c r="R3353" s="121">
        <f>I3353/H3353</f>
        <v>0.70000008157979821</v>
      </c>
      <c r="T3353" s="117">
        <f t="shared" si="214"/>
        <v>0</v>
      </c>
      <c r="U3353" s="117">
        <f t="shared" si="215"/>
        <v>0</v>
      </c>
    </row>
    <row r="3354" spans="1:21" x14ac:dyDescent="0.3">
      <c r="A3354" s="114">
        <v>7615</v>
      </c>
      <c r="B3354" s="114" t="s">
        <v>1879</v>
      </c>
      <c r="C3354" s="114" t="s">
        <v>3383</v>
      </c>
      <c r="D3354" s="114" t="s">
        <v>8143</v>
      </c>
      <c r="E3354" s="114" t="s">
        <v>8144</v>
      </c>
      <c r="F3354" s="115">
        <v>45762</v>
      </c>
      <c r="G3354" s="114" t="s">
        <v>8145</v>
      </c>
      <c r="H3354" s="116">
        <v>11032143</v>
      </c>
      <c r="I3354" s="116">
        <v>7722501</v>
      </c>
      <c r="J3354" s="116">
        <v>7722501</v>
      </c>
      <c r="K3354" s="116">
        <v>0</v>
      </c>
      <c r="L3354" s="116">
        <v>0</v>
      </c>
      <c r="M3354" s="116">
        <v>0</v>
      </c>
      <c r="N3354" s="116">
        <v>0</v>
      </c>
      <c r="O3354" s="116">
        <v>0</v>
      </c>
      <c r="P3354" s="120">
        <v>0</v>
      </c>
      <c r="Q3354" s="27" t="str">
        <f>IF(G3354="01 Jan 1900","Unregistered","Registered")</f>
        <v>Registered</v>
      </c>
      <c r="R3354" s="121">
        <f>I3354/H3354</f>
        <v>0.70000008157979821</v>
      </c>
      <c r="T3354" s="117">
        <f t="shared" si="214"/>
        <v>0</v>
      </c>
      <c r="U3354" s="117">
        <f t="shared" si="215"/>
        <v>0</v>
      </c>
    </row>
    <row r="3355" spans="1:21" x14ac:dyDescent="0.3">
      <c r="A3355" s="114">
        <v>7616</v>
      </c>
      <c r="B3355" s="114" t="s">
        <v>1879</v>
      </c>
      <c r="C3355" s="114" t="s">
        <v>3383</v>
      </c>
      <c r="D3355" s="114" t="s">
        <v>8146</v>
      </c>
      <c r="E3355" s="114" t="s">
        <v>8147</v>
      </c>
      <c r="F3355" s="115">
        <v>45762</v>
      </c>
      <c r="G3355" s="114" t="s">
        <v>2891</v>
      </c>
      <c r="H3355" s="116">
        <v>6717117</v>
      </c>
      <c r="I3355" s="116">
        <v>4701984</v>
      </c>
      <c r="J3355" s="116">
        <v>4701984</v>
      </c>
      <c r="K3355" s="116">
        <v>0</v>
      </c>
      <c r="L3355" s="116">
        <v>0</v>
      </c>
      <c r="M3355" s="116">
        <v>0</v>
      </c>
      <c r="N3355" s="116">
        <v>0</v>
      </c>
      <c r="O3355" s="116">
        <v>0</v>
      </c>
      <c r="P3355" s="120">
        <v>0</v>
      </c>
      <c r="Q3355" s="27" t="str">
        <f>IF(G3355="01 Jan 1900","Unregistered","Registered")</f>
        <v>Registered</v>
      </c>
      <c r="R3355" s="121">
        <f>I3355/H3355</f>
        <v>0.70000031263412565</v>
      </c>
      <c r="T3355" s="117">
        <f t="shared" si="214"/>
        <v>0</v>
      </c>
      <c r="U3355" s="117">
        <f t="shared" si="215"/>
        <v>0</v>
      </c>
    </row>
    <row r="3356" spans="1:21" x14ac:dyDescent="0.3">
      <c r="A3356" s="114">
        <v>7617</v>
      </c>
      <c r="B3356" s="114" t="s">
        <v>1879</v>
      </c>
      <c r="C3356" s="114" t="s">
        <v>3383</v>
      </c>
      <c r="D3356" s="114" t="s">
        <v>8148</v>
      </c>
      <c r="E3356" s="114" t="s">
        <v>8149</v>
      </c>
      <c r="F3356" s="115">
        <v>45762</v>
      </c>
      <c r="G3356" s="114" t="s">
        <v>3286</v>
      </c>
      <c r="H3356" s="116">
        <v>9919950</v>
      </c>
      <c r="I3356" s="116">
        <v>6943966</v>
      </c>
      <c r="J3356" s="116">
        <v>6943966</v>
      </c>
      <c r="K3356" s="116">
        <v>0</v>
      </c>
      <c r="L3356" s="116">
        <v>0</v>
      </c>
      <c r="M3356" s="116">
        <v>0</v>
      </c>
      <c r="N3356" s="116">
        <v>0</v>
      </c>
      <c r="O3356" s="116">
        <v>0</v>
      </c>
      <c r="P3356" s="120">
        <v>0</v>
      </c>
      <c r="Q3356" s="27" t="str">
        <f>IF(G3356="01 Jan 1900","Unregistered","Registered")</f>
        <v>Registered</v>
      </c>
      <c r="R3356" s="121">
        <f>I3356/H3356</f>
        <v>0.70000010080695974</v>
      </c>
      <c r="T3356" s="117">
        <f t="shared" si="214"/>
        <v>0</v>
      </c>
      <c r="U3356" s="117">
        <f t="shared" si="215"/>
        <v>0</v>
      </c>
    </row>
    <row r="3357" spans="1:21" x14ac:dyDescent="0.3">
      <c r="A3357" s="114">
        <v>7618</v>
      </c>
      <c r="B3357" s="114" t="s">
        <v>1879</v>
      </c>
      <c r="C3357" s="114" t="s">
        <v>3383</v>
      </c>
      <c r="D3357" s="114" t="s">
        <v>8150</v>
      </c>
      <c r="E3357" s="114" t="s">
        <v>8151</v>
      </c>
      <c r="F3357" s="115">
        <v>45359</v>
      </c>
      <c r="G3357" s="114" t="s">
        <v>1822</v>
      </c>
      <c r="H3357" s="116">
        <v>9067857</v>
      </c>
      <c r="I3357" s="116">
        <v>7254285</v>
      </c>
      <c r="J3357" s="116">
        <v>7254285</v>
      </c>
      <c r="K3357" s="116">
        <v>0</v>
      </c>
      <c r="L3357" s="116">
        <v>0</v>
      </c>
      <c r="M3357" s="116">
        <v>0</v>
      </c>
      <c r="N3357" s="116">
        <v>0</v>
      </c>
      <c r="O3357" s="116">
        <v>0</v>
      </c>
      <c r="P3357" s="120">
        <v>0</v>
      </c>
      <c r="Q3357" s="27" t="str">
        <f>IF(G3357="01 Jan 1900","Unregistered","Registered")</f>
        <v>Registered</v>
      </c>
      <c r="R3357" s="121">
        <f>I3357/H3357</f>
        <v>0.79999993383221635</v>
      </c>
      <c r="T3357" s="117">
        <f t="shared" si="214"/>
        <v>0</v>
      </c>
      <c r="U3357" s="117">
        <f t="shared" si="215"/>
        <v>0</v>
      </c>
    </row>
    <row r="3358" spans="1:21" x14ac:dyDescent="0.3">
      <c r="A3358" s="114">
        <v>7619</v>
      </c>
      <c r="B3358" s="114" t="s">
        <v>1879</v>
      </c>
      <c r="C3358" s="114" t="s">
        <v>3383</v>
      </c>
      <c r="D3358" s="114" t="s">
        <v>8152</v>
      </c>
      <c r="E3358" s="114" t="s">
        <v>8153</v>
      </c>
      <c r="F3358" s="115">
        <v>45290</v>
      </c>
      <c r="G3358" s="114" t="s">
        <v>8154</v>
      </c>
      <c r="H3358" s="116">
        <v>9234425</v>
      </c>
      <c r="I3358" s="116">
        <v>7387540</v>
      </c>
      <c r="J3358" s="116">
        <v>7387540</v>
      </c>
      <c r="K3358" s="116">
        <v>0</v>
      </c>
      <c r="L3358" s="116">
        <v>0</v>
      </c>
      <c r="M3358" s="116">
        <v>0</v>
      </c>
      <c r="N3358" s="116">
        <v>0</v>
      </c>
      <c r="O3358" s="116">
        <v>0</v>
      </c>
      <c r="P3358" s="120">
        <v>0</v>
      </c>
      <c r="Q3358" s="27" t="str">
        <f>IF(G3358="01 Jan 1900","Unregistered","Registered")</f>
        <v>Registered</v>
      </c>
      <c r="R3358" s="121">
        <f>I3358/H3358</f>
        <v>0.8</v>
      </c>
      <c r="T3358" s="117">
        <f t="shared" si="214"/>
        <v>0</v>
      </c>
      <c r="U3358" s="117">
        <f t="shared" si="215"/>
        <v>0</v>
      </c>
    </row>
    <row r="3359" spans="1:21" x14ac:dyDescent="0.3">
      <c r="A3359" s="114">
        <v>7620</v>
      </c>
      <c r="B3359" s="114" t="s">
        <v>1879</v>
      </c>
      <c r="C3359" s="114" t="s">
        <v>3383</v>
      </c>
      <c r="D3359" s="114" t="s">
        <v>8155</v>
      </c>
      <c r="E3359" s="114" t="s">
        <v>8156</v>
      </c>
      <c r="F3359" s="115">
        <v>45236</v>
      </c>
      <c r="G3359" s="114" t="s">
        <v>5709</v>
      </c>
      <c r="H3359" s="116">
        <v>6220536</v>
      </c>
      <c r="I3359" s="116">
        <v>4976427</v>
      </c>
      <c r="J3359" s="116">
        <v>4976427</v>
      </c>
      <c r="K3359" s="116">
        <v>0</v>
      </c>
      <c r="L3359" s="116">
        <v>0</v>
      </c>
      <c r="M3359" s="116">
        <v>0</v>
      </c>
      <c r="N3359" s="116">
        <v>0</v>
      </c>
      <c r="O3359" s="116">
        <v>0</v>
      </c>
      <c r="P3359" s="120">
        <v>0</v>
      </c>
      <c r="Q3359" s="27" t="str">
        <f>IF(G3359="01 Jan 1900","Unregistered","Registered")</f>
        <v>Registered</v>
      </c>
      <c r="R3359" s="121">
        <f>I3359/H3359</f>
        <v>0.79999971063586806</v>
      </c>
      <c r="T3359" s="117">
        <f t="shared" si="214"/>
        <v>0</v>
      </c>
      <c r="U3359" s="117">
        <f t="shared" si="215"/>
        <v>0</v>
      </c>
    </row>
    <row r="3360" spans="1:21" x14ac:dyDescent="0.3">
      <c r="A3360" s="114">
        <v>7621</v>
      </c>
      <c r="B3360" s="114" t="s">
        <v>1879</v>
      </c>
      <c r="C3360" s="114" t="s">
        <v>3383</v>
      </c>
      <c r="D3360" s="114" t="s">
        <v>8157</v>
      </c>
      <c r="E3360" s="114" t="s">
        <v>8158</v>
      </c>
      <c r="F3360" s="115">
        <v>45236</v>
      </c>
      <c r="G3360" s="114" t="s">
        <v>3036</v>
      </c>
      <c r="H3360" s="116">
        <v>6408036</v>
      </c>
      <c r="I3360" s="116">
        <v>5126427</v>
      </c>
      <c r="J3360" s="116">
        <v>5126427</v>
      </c>
      <c r="K3360" s="116">
        <v>0</v>
      </c>
      <c r="L3360" s="116">
        <v>0</v>
      </c>
      <c r="M3360" s="116">
        <v>0</v>
      </c>
      <c r="N3360" s="116">
        <v>0</v>
      </c>
      <c r="O3360" s="116">
        <v>0</v>
      </c>
      <c r="P3360" s="120">
        <v>0</v>
      </c>
      <c r="Q3360" s="27" t="str">
        <f>IF(G3360="01 Jan 1900","Unregistered","Registered")</f>
        <v>Registered</v>
      </c>
      <c r="R3360" s="121">
        <f>I3360/H3360</f>
        <v>0.79999971910270162</v>
      </c>
      <c r="T3360" s="117">
        <f t="shared" si="214"/>
        <v>0</v>
      </c>
      <c r="U3360" s="117">
        <f t="shared" si="215"/>
        <v>0</v>
      </c>
    </row>
    <row r="3361" spans="1:29" x14ac:dyDescent="0.3">
      <c r="A3361" s="114">
        <v>7622</v>
      </c>
      <c r="B3361" s="114" t="s">
        <v>1879</v>
      </c>
      <c r="C3361" s="114" t="s">
        <v>3383</v>
      </c>
      <c r="D3361" s="114" t="s">
        <v>8159</v>
      </c>
      <c r="E3361" s="114" t="s">
        <v>8160</v>
      </c>
      <c r="F3361" s="115">
        <v>45209</v>
      </c>
      <c r="G3361" s="114" t="s">
        <v>2598</v>
      </c>
      <c r="H3361" s="116">
        <v>9113450</v>
      </c>
      <c r="I3361" s="116">
        <v>7290762</v>
      </c>
      <c r="J3361" s="116">
        <v>7290762</v>
      </c>
      <c r="K3361" s="116">
        <v>0</v>
      </c>
      <c r="L3361" s="116">
        <v>0</v>
      </c>
      <c r="M3361" s="116">
        <v>0</v>
      </c>
      <c r="N3361" s="116">
        <v>0</v>
      </c>
      <c r="O3361" s="116">
        <v>0</v>
      </c>
      <c r="P3361" s="120">
        <v>0</v>
      </c>
      <c r="Q3361" s="27" t="str">
        <f>IF(G3361="01 Jan 1900","Unregistered","Registered")</f>
        <v>Registered</v>
      </c>
      <c r="R3361" s="121">
        <f>I3361/H3361</f>
        <v>0.8000002194558592</v>
      </c>
      <c r="T3361" s="117">
        <f t="shared" si="214"/>
        <v>0</v>
      </c>
      <c r="U3361" s="117">
        <f t="shared" si="215"/>
        <v>0</v>
      </c>
    </row>
    <row r="3362" spans="1:29" x14ac:dyDescent="0.3">
      <c r="A3362" s="114">
        <v>7623</v>
      </c>
      <c r="B3362" s="114" t="s">
        <v>1879</v>
      </c>
      <c r="C3362" s="114" t="s">
        <v>3383</v>
      </c>
      <c r="D3362" s="114" t="s">
        <v>8161</v>
      </c>
      <c r="E3362" s="114" t="s">
        <v>8162</v>
      </c>
      <c r="F3362" s="115">
        <v>45287</v>
      </c>
      <c r="G3362" s="114" t="s">
        <v>8163</v>
      </c>
      <c r="H3362" s="116">
        <v>6497321</v>
      </c>
      <c r="I3362" s="116">
        <v>5197857</v>
      </c>
      <c r="J3362" s="116">
        <v>5197857</v>
      </c>
      <c r="K3362" s="116">
        <v>0</v>
      </c>
      <c r="L3362" s="116">
        <v>0</v>
      </c>
      <c r="M3362" s="116">
        <v>0</v>
      </c>
      <c r="N3362" s="116">
        <v>0</v>
      </c>
      <c r="O3362" s="116">
        <v>0</v>
      </c>
      <c r="P3362" s="120">
        <v>0</v>
      </c>
      <c r="Q3362" s="27" t="str">
        <f>IF(G3362="01 Jan 1900","Unregistered","Registered")</f>
        <v>Registered</v>
      </c>
      <c r="R3362" s="121">
        <f>I3362/H3362</f>
        <v>0.80000003078191761</v>
      </c>
      <c r="T3362" s="117">
        <f t="shared" si="214"/>
        <v>0</v>
      </c>
      <c r="U3362" s="117">
        <f t="shared" si="215"/>
        <v>0</v>
      </c>
    </row>
    <row r="3363" spans="1:29" x14ac:dyDescent="0.3">
      <c r="A3363" s="114">
        <v>7624</v>
      </c>
      <c r="B3363" s="114" t="s">
        <v>1879</v>
      </c>
      <c r="C3363" s="114" t="s">
        <v>3383</v>
      </c>
      <c r="D3363" s="114" t="s">
        <v>8164</v>
      </c>
      <c r="E3363" s="114" t="s">
        <v>8165</v>
      </c>
      <c r="F3363" s="115">
        <v>45209</v>
      </c>
      <c r="G3363" s="114" t="s">
        <v>2598</v>
      </c>
      <c r="H3363" s="116">
        <v>9113450</v>
      </c>
      <c r="I3363" s="116">
        <v>7290762</v>
      </c>
      <c r="J3363" s="116">
        <v>7290762</v>
      </c>
      <c r="K3363" s="116">
        <v>0</v>
      </c>
      <c r="L3363" s="116">
        <v>0</v>
      </c>
      <c r="M3363" s="116">
        <v>0</v>
      </c>
      <c r="N3363" s="116">
        <v>0</v>
      </c>
      <c r="O3363" s="116">
        <v>0</v>
      </c>
      <c r="P3363" s="120">
        <v>0</v>
      </c>
      <c r="Q3363" s="27" t="str">
        <f>IF(G3363="01 Jan 1900","Unregistered","Registered")</f>
        <v>Registered</v>
      </c>
      <c r="R3363" s="121">
        <f>I3363/H3363</f>
        <v>0.8000002194558592</v>
      </c>
      <c r="T3363" s="117">
        <f t="shared" si="214"/>
        <v>0</v>
      </c>
      <c r="U3363" s="117">
        <f t="shared" si="215"/>
        <v>0</v>
      </c>
    </row>
    <row r="3364" spans="1:29" x14ac:dyDescent="0.3">
      <c r="A3364" s="114">
        <v>7625</v>
      </c>
      <c r="B3364" s="114" t="s">
        <v>1879</v>
      </c>
      <c r="C3364" s="114" t="s">
        <v>3383</v>
      </c>
      <c r="D3364" s="114" t="s">
        <v>8166</v>
      </c>
      <c r="E3364" s="114" t="s">
        <v>8167</v>
      </c>
      <c r="F3364" s="115">
        <v>45199</v>
      </c>
      <c r="G3364" s="114" t="s">
        <v>1963</v>
      </c>
      <c r="H3364" s="116">
        <v>6478571</v>
      </c>
      <c r="I3364" s="116">
        <v>5182859</v>
      </c>
      <c r="J3364" s="116">
        <v>5182859</v>
      </c>
      <c r="K3364" s="116">
        <v>0</v>
      </c>
      <c r="L3364" s="116">
        <v>0</v>
      </c>
      <c r="M3364" s="116">
        <v>0</v>
      </c>
      <c r="N3364" s="116">
        <v>0</v>
      </c>
      <c r="O3364" s="116">
        <v>0</v>
      </c>
      <c r="P3364" s="120">
        <v>0</v>
      </c>
      <c r="Q3364" s="27" t="str">
        <f>IF(G3364="01 Jan 1900","Unregistered","Registered")</f>
        <v>Registered</v>
      </c>
      <c r="R3364" s="121">
        <f>I3364/H3364</f>
        <v>0.80000033958105887</v>
      </c>
      <c r="T3364" s="117">
        <f t="shared" si="214"/>
        <v>0</v>
      </c>
      <c r="U3364" s="117">
        <f t="shared" si="215"/>
        <v>0</v>
      </c>
    </row>
    <row r="3365" spans="1:29" x14ac:dyDescent="0.3">
      <c r="A3365" s="114">
        <v>7626</v>
      </c>
      <c r="B3365" s="114" t="s">
        <v>1879</v>
      </c>
      <c r="C3365" s="114" t="s">
        <v>3383</v>
      </c>
      <c r="D3365" s="114" t="s">
        <v>8168</v>
      </c>
      <c r="E3365" s="114" t="s">
        <v>8169</v>
      </c>
      <c r="F3365" s="115">
        <v>45408</v>
      </c>
      <c r="G3365" s="114" t="s">
        <v>8170</v>
      </c>
      <c r="H3365" s="116">
        <v>6121429</v>
      </c>
      <c r="I3365" s="116">
        <v>4897141</v>
      </c>
      <c r="J3365" s="116">
        <v>4897141</v>
      </c>
      <c r="K3365" s="116">
        <v>0</v>
      </c>
      <c r="L3365" s="116">
        <v>0</v>
      </c>
      <c r="M3365" s="116">
        <v>0</v>
      </c>
      <c r="N3365" s="116">
        <v>0</v>
      </c>
      <c r="O3365" s="116">
        <v>0</v>
      </c>
      <c r="P3365" s="120">
        <v>0</v>
      </c>
      <c r="Q3365" s="27" t="str">
        <f>IF(G3365="01 Jan 1900","Unregistered","Registered")</f>
        <v>Registered</v>
      </c>
      <c r="R3365" s="121">
        <f>I3365/H3365</f>
        <v>0.79999964060679296</v>
      </c>
      <c r="T3365" s="117">
        <f t="shared" si="214"/>
        <v>0</v>
      </c>
      <c r="U3365" s="117">
        <f t="shared" si="215"/>
        <v>0</v>
      </c>
    </row>
    <row r="3366" spans="1:29" s="101" customFormat="1" x14ac:dyDescent="0.3">
      <c r="A3366" s="114">
        <v>7627</v>
      </c>
      <c r="B3366" s="114" t="s">
        <v>1879</v>
      </c>
      <c r="C3366" s="114" t="s">
        <v>3383</v>
      </c>
      <c r="D3366" s="114" t="s">
        <v>8171</v>
      </c>
      <c r="E3366" s="114" t="s">
        <v>8172</v>
      </c>
      <c r="F3366" s="115">
        <v>45233</v>
      </c>
      <c r="G3366" s="114" t="s">
        <v>5072</v>
      </c>
      <c r="H3366" s="116">
        <v>9282815</v>
      </c>
      <c r="I3366" s="116">
        <v>7426255</v>
      </c>
      <c r="J3366" s="116">
        <v>7426255</v>
      </c>
      <c r="K3366" s="116">
        <v>0</v>
      </c>
      <c r="L3366" s="116">
        <v>0</v>
      </c>
      <c r="M3366" s="116">
        <v>0</v>
      </c>
      <c r="N3366" s="116">
        <v>0</v>
      </c>
      <c r="O3366" s="116">
        <v>0</v>
      </c>
      <c r="P3366" s="120">
        <v>0</v>
      </c>
      <c r="Q3366" s="27" t="str">
        <f>IF(G3366="01 Jan 1900","Unregistered","Registered")</f>
        <v>Registered</v>
      </c>
      <c r="R3366" s="121">
        <f>I3366/H3366</f>
        <v>0.8000003231778291</v>
      </c>
      <c r="S3366" s="118"/>
      <c r="T3366" s="117">
        <f t="shared" si="214"/>
        <v>0</v>
      </c>
      <c r="U3366" s="117">
        <f t="shared" si="215"/>
        <v>0</v>
      </c>
      <c r="V3366" s="118"/>
      <c r="W3366" s="118"/>
      <c r="X3366" s="118"/>
      <c r="Y3366" s="118"/>
      <c r="Z3366" s="118"/>
      <c r="AA3366" s="118"/>
      <c r="AB3366" s="118"/>
      <c r="AC3366" s="118"/>
    </row>
    <row r="3367" spans="1:29" s="101" customFormat="1" x14ac:dyDescent="0.3">
      <c r="A3367" s="114">
        <v>7628</v>
      </c>
      <c r="B3367" s="114" t="s">
        <v>1879</v>
      </c>
      <c r="C3367" s="114" t="s">
        <v>3383</v>
      </c>
      <c r="D3367" s="114" t="s">
        <v>8173</v>
      </c>
      <c r="E3367" s="114" t="s">
        <v>8174</v>
      </c>
      <c r="F3367" s="115">
        <v>45197</v>
      </c>
      <c r="G3367" s="114" t="s">
        <v>5161</v>
      </c>
      <c r="H3367" s="116">
        <v>6300000</v>
      </c>
      <c r="I3367" s="116">
        <v>5040000</v>
      </c>
      <c r="J3367" s="116">
        <v>5040000</v>
      </c>
      <c r="K3367" s="116">
        <v>0</v>
      </c>
      <c r="L3367" s="116">
        <v>0</v>
      </c>
      <c r="M3367" s="116">
        <v>0</v>
      </c>
      <c r="N3367" s="116">
        <v>0</v>
      </c>
      <c r="O3367" s="116">
        <v>0</v>
      </c>
      <c r="P3367" s="120">
        <v>0</v>
      </c>
      <c r="Q3367" s="27" t="str">
        <f>IF(G3367="01 Jan 1900","Unregistered","Registered")</f>
        <v>Registered</v>
      </c>
      <c r="R3367" s="121">
        <f>I3367/H3367</f>
        <v>0.8</v>
      </c>
      <c r="S3367" s="118"/>
      <c r="T3367" s="117">
        <f t="shared" si="214"/>
        <v>0</v>
      </c>
      <c r="U3367" s="117">
        <f t="shared" si="215"/>
        <v>0</v>
      </c>
      <c r="V3367" s="118"/>
      <c r="W3367" s="118"/>
      <c r="X3367" s="118"/>
      <c r="Y3367" s="118"/>
      <c r="Z3367" s="118"/>
      <c r="AA3367" s="118"/>
      <c r="AB3367" s="118"/>
      <c r="AC3367" s="118"/>
    </row>
    <row r="3368" spans="1:29" x14ac:dyDescent="0.3">
      <c r="A3368" s="114">
        <v>7629</v>
      </c>
      <c r="B3368" s="114" t="s">
        <v>1879</v>
      </c>
      <c r="C3368" s="114" t="s">
        <v>3383</v>
      </c>
      <c r="D3368" s="114" t="s">
        <v>8175</v>
      </c>
      <c r="E3368" s="114" t="s">
        <v>8176</v>
      </c>
      <c r="F3368" s="115">
        <v>45209</v>
      </c>
      <c r="G3368" s="114" t="s">
        <v>3613</v>
      </c>
      <c r="H3368" s="116">
        <v>9355400</v>
      </c>
      <c r="I3368" s="116">
        <v>7484320</v>
      </c>
      <c r="J3368" s="116">
        <v>7484320</v>
      </c>
      <c r="K3368" s="116">
        <v>0</v>
      </c>
      <c r="L3368" s="116">
        <v>0</v>
      </c>
      <c r="M3368" s="116">
        <v>0</v>
      </c>
      <c r="N3368" s="116">
        <v>0</v>
      </c>
      <c r="O3368" s="116">
        <v>0</v>
      </c>
      <c r="P3368" s="120">
        <v>0</v>
      </c>
      <c r="Q3368" s="27" t="str">
        <f>IF(G3368="01 Jan 1900","Unregistered","Registered")</f>
        <v>Registered</v>
      </c>
      <c r="R3368" s="121">
        <f>I3368/H3368</f>
        <v>0.8</v>
      </c>
      <c r="T3368" s="117">
        <f t="shared" si="214"/>
        <v>0</v>
      </c>
      <c r="U3368" s="117">
        <f t="shared" si="215"/>
        <v>0</v>
      </c>
    </row>
    <row r="3369" spans="1:29" x14ac:dyDescent="0.3">
      <c r="A3369" s="114">
        <v>7630</v>
      </c>
      <c r="B3369" s="114" t="s">
        <v>1879</v>
      </c>
      <c r="C3369" s="114" t="s">
        <v>3383</v>
      </c>
      <c r="D3369" s="114" t="s">
        <v>8177</v>
      </c>
      <c r="E3369" s="114" t="s">
        <v>8178</v>
      </c>
      <c r="F3369" s="115">
        <v>45215</v>
      </c>
      <c r="G3369" s="114" t="s">
        <v>2604</v>
      </c>
      <c r="H3369" s="116">
        <v>6401100</v>
      </c>
      <c r="I3369" s="116">
        <v>5120880</v>
      </c>
      <c r="J3369" s="116">
        <v>5120880</v>
      </c>
      <c r="K3369" s="116">
        <v>0</v>
      </c>
      <c r="L3369" s="116">
        <v>0</v>
      </c>
      <c r="M3369" s="116">
        <v>0</v>
      </c>
      <c r="N3369" s="116">
        <v>0</v>
      </c>
      <c r="O3369" s="116">
        <v>0</v>
      </c>
      <c r="P3369" s="120">
        <v>0</v>
      </c>
      <c r="Q3369" s="27" t="str">
        <f>IF(G3369="01 Jan 1900","Unregistered","Registered")</f>
        <v>Registered</v>
      </c>
      <c r="R3369" s="121">
        <f>I3369/H3369</f>
        <v>0.8</v>
      </c>
      <c r="T3369" s="117">
        <f t="shared" si="214"/>
        <v>0</v>
      </c>
      <c r="U3369" s="117">
        <f t="shared" si="215"/>
        <v>0</v>
      </c>
    </row>
    <row r="3370" spans="1:29" x14ac:dyDescent="0.3">
      <c r="A3370" s="114">
        <v>7631</v>
      </c>
      <c r="B3370" s="114" t="s">
        <v>1879</v>
      </c>
      <c r="C3370" s="114" t="s">
        <v>3383</v>
      </c>
      <c r="D3370" s="114" t="s">
        <v>8179</v>
      </c>
      <c r="E3370" s="114" t="s">
        <v>8180</v>
      </c>
      <c r="F3370" s="115">
        <v>45209</v>
      </c>
      <c r="G3370" s="114" t="s">
        <v>5384</v>
      </c>
      <c r="H3370" s="116">
        <v>6399107</v>
      </c>
      <c r="I3370" s="116">
        <v>5119283</v>
      </c>
      <c r="J3370" s="116">
        <v>5119283</v>
      </c>
      <c r="K3370" s="116">
        <v>0</v>
      </c>
      <c r="L3370" s="116">
        <v>0</v>
      </c>
      <c r="M3370" s="116">
        <v>0</v>
      </c>
      <c r="N3370" s="116">
        <v>0</v>
      </c>
      <c r="O3370" s="116">
        <v>0</v>
      </c>
      <c r="P3370" s="120">
        <v>0</v>
      </c>
      <c r="Q3370" s="27" t="str">
        <f>IF(G3370="01 Jan 1900","Unregistered","Registered")</f>
        <v>Registered</v>
      </c>
      <c r="R3370" s="121">
        <f>I3370/H3370</f>
        <v>0.79999959369330753</v>
      </c>
      <c r="T3370" s="117">
        <f t="shared" si="214"/>
        <v>0</v>
      </c>
      <c r="U3370" s="117">
        <f t="shared" si="215"/>
        <v>0</v>
      </c>
    </row>
    <row r="3371" spans="1:29" x14ac:dyDescent="0.3">
      <c r="A3371" s="114">
        <v>7632</v>
      </c>
      <c r="B3371" s="114" t="s">
        <v>1879</v>
      </c>
      <c r="C3371" s="114" t="s">
        <v>3383</v>
      </c>
      <c r="D3371" s="114" t="s">
        <v>8181</v>
      </c>
      <c r="E3371" s="114" t="s">
        <v>8182</v>
      </c>
      <c r="F3371" s="115">
        <v>45260</v>
      </c>
      <c r="G3371" s="114" t="s">
        <v>4964</v>
      </c>
      <c r="H3371" s="116">
        <v>9469643</v>
      </c>
      <c r="I3371" s="116">
        <v>7575715</v>
      </c>
      <c r="J3371" s="116">
        <v>7575715</v>
      </c>
      <c r="K3371" s="116">
        <v>0</v>
      </c>
      <c r="L3371" s="116">
        <v>0</v>
      </c>
      <c r="M3371" s="116">
        <v>0</v>
      </c>
      <c r="N3371" s="116">
        <v>0</v>
      </c>
      <c r="O3371" s="116">
        <v>0</v>
      </c>
      <c r="P3371" s="120">
        <v>0</v>
      </c>
      <c r="Q3371" s="27" t="str">
        <f>IF(G3371="01 Jan 1900","Unregistered","Registered")</f>
        <v>Registered</v>
      </c>
      <c r="R3371" s="121">
        <f>I3371/H3371</f>
        <v>0.80000006336036111</v>
      </c>
      <c r="T3371" s="117">
        <f t="shared" si="214"/>
        <v>0</v>
      </c>
      <c r="U3371" s="117">
        <f t="shared" si="215"/>
        <v>0</v>
      </c>
    </row>
    <row r="3372" spans="1:29" x14ac:dyDescent="0.3">
      <c r="A3372" s="114">
        <v>7633</v>
      </c>
      <c r="B3372" s="114" t="s">
        <v>1879</v>
      </c>
      <c r="C3372" s="114" t="s">
        <v>3383</v>
      </c>
      <c r="D3372" s="114" t="s">
        <v>8183</v>
      </c>
      <c r="E3372" s="114" t="s">
        <v>8184</v>
      </c>
      <c r="F3372" s="115">
        <v>45215</v>
      </c>
      <c r="G3372" s="114" t="s">
        <v>3036</v>
      </c>
      <c r="H3372" s="116">
        <v>9201786</v>
      </c>
      <c r="I3372" s="116">
        <v>7361426</v>
      </c>
      <c r="J3372" s="116">
        <v>7361426</v>
      </c>
      <c r="K3372" s="116">
        <v>0</v>
      </c>
      <c r="L3372" s="116">
        <v>0</v>
      </c>
      <c r="M3372" s="116">
        <v>0</v>
      </c>
      <c r="N3372" s="116">
        <v>0</v>
      </c>
      <c r="O3372" s="116">
        <v>0</v>
      </c>
      <c r="P3372" s="120">
        <v>0</v>
      </c>
      <c r="Q3372" s="27" t="str">
        <f>IF(G3372="01 Jan 1900","Unregistered","Registered")</f>
        <v>Registered</v>
      </c>
      <c r="R3372" s="121">
        <f>I3372/H3372</f>
        <v>0.79999969571124563</v>
      </c>
      <c r="T3372" s="117">
        <f t="shared" si="214"/>
        <v>0</v>
      </c>
      <c r="U3372" s="117">
        <f t="shared" si="215"/>
        <v>0</v>
      </c>
    </row>
    <row r="3373" spans="1:29" x14ac:dyDescent="0.3">
      <c r="A3373" s="114">
        <v>7634</v>
      </c>
      <c r="B3373" s="114" t="s">
        <v>1879</v>
      </c>
      <c r="C3373" s="114" t="s">
        <v>3383</v>
      </c>
      <c r="D3373" s="114" t="s">
        <v>8185</v>
      </c>
      <c r="E3373" s="114" t="s">
        <v>8186</v>
      </c>
      <c r="F3373" s="115">
        <v>45197</v>
      </c>
      <c r="G3373" s="114" t="s">
        <v>1963</v>
      </c>
      <c r="H3373" s="116">
        <v>6345536</v>
      </c>
      <c r="I3373" s="116">
        <v>5076427</v>
      </c>
      <c r="J3373" s="116">
        <v>5076427</v>
      </c>
      <c r="K3373" s="116">
        <v>0</v>
      </c>
      <c r="L3373" s="116">
        <v>0</v>
      </c>
      <c r="M3373" s="116">
        <v>0</v>
      </c>
      <c r="N3373" s="116">
        <v>0</v>
      </c>
      <c r="O3373" s="116">
        <v>0</v>
      </c>
      <c r="P3373" s="120">
        <v>0</v>
      </c>
      <c r="Q3373" s="27" t="str">
        <f>IF(G3373="01 Jan 1900","Unregistered","Registered")</f>
        <v>Registered</v>
      </c>
      <c r="R3373" s="121">
        <f>I3373/H3373</f>
        <v>0.79999971633601952</v>
      </c>
      <c r="T3373" s="117">
        <f t="shared" si="214"/>
        <v>0</v>
      </c>
      <c r="U3373" s="117">
        <f t="shared" si="215"/>
        <v>0</v>
      </c>
    </row>
    <row r="3374" spans="1:29" x14ac:dyDescent="0.3">
      <c r="A3374" s="114">
        <v>7635</v>
      </c>
      <c r="B3374" s="114" t="s">
        <v>1879</v>
      </c>
      <c r="C3374" s="114" t="s">
        <v>3383</v>
      </c>
      <c r="D3374" s="114" t="s">
        <v>8187</v>
      </c>
      <c r="E3374" s="114" t="s">
        <v>8188</v>
      </c>
      <c r="F3374" s="115">
        <v>45209</v>
      </c>
      <c r="G3374" s="114" t="s">
        <v>2265</v>
      </c>
      <c r="H3374" s="116">
        <v>9202679</v>
      </c>
      <c r="I3374" s="116">
        <v>7362143</v>
      </c>
      <c r="J3374" s="116">
        <v>7362143</v>
      </c>
      <c r="K3374" s="116">
        <v>0</v>
      </c>
      <c r="L3374" s="116">
        <v>0</v>
      </c>
      <c r="M3374" s="116">
        <v>0</v>
      </c>
      <c r="N3374" s="116">
        <v>0</v>
      </c>
      <c r="O3374" s="116">
        <v>0</v>
      </c>
      <c r="P3374" s="120">
        <v>0</v>
      </c>
      <c r="Q3374" s="27" t="str">
        <f>IF(G3374="01 Jan 1900","Unregistered","Registered")</f>
        <v>Registered</v>
      </c>
      <c r="R3374" s="121">
        <f>I3374/H3374</f>
        <v>0.79999997826719804</v>
      </c>
      <c r="T3374" s="117">
        <f t="shared" si="214"/>
        <v>0</v>
      </c>
      <c r="U3374" s="117">
        <f t="shared" si="215"/>
        <v>0</v>
      </c>
    </row>
    <row r="3375" spans="1:29" x14ac:dyDescent="0.3">
      <c r="A3375" s="114">
        <v>7636</v>
      </c>
      <c r="B3375" s="114" t="s">
        <v>1879</v>
      </c>
      <c r="C3375" s="114" t="s">
        <v>3383</v>
      </c>
      <c r="D3375" s="114" t="s">
        <v>8189</v>
      </c>
      <c r="E3375" s="114" t="s">
        <v>8190</v>
      </c>
      <c r="F3375" s="115">
        <v>45209</v>
      </c>
      <c r="G3375" s="114" t="s">
        <v>2078</v>
      </c>
      <c r="H3375" s="116">
        <v>9335714</v>
      </c>
      <c r="I3375" s="116">
        <v>7468574</v>
      </c>
      <c r="J3375" s="116">
        <v>7468574</v>
      </c>
      <c r="K3375" s="116">
        <v>0</v>
      </c>
      <c r="L3375" s="116">
        <v>0</v>
      </c>
      <c r="M3375" s="116">
        <v>0</v>
      </c>
      <c r="N3375" s="116">
        <v>0</v>
      </c>
      <c r="O3375" s="116">
        <v>0</v>
      </c>
      <c r="P3375" s="120">
        <v>0</v>
      </c>
      <c r="Q3375" s="27" t="str">
        <f>IF(G3375="01 Jan 1900","Unregistered","Registered")</f>
        <v>Registered</v>
      </c>
      <c r="R3375" s="121">
        <f>I3375/H3375</f>
        <v>0.80000029992349808</v>
      </c>
      <c r="T3375" s="117">
        <f t="shared" si="214"/>
        <v>0</v>
      </c>
      <c r="U3375" s="117">
        <f t="shared" si="215"/>
        <v>0</v>
      </c>
    </row>
    <row r="3376" spans="1:29" x14ac:dyDescent="0.3">
      <c r="A3376" s="114">
        <v>7637</v>
      </c>
      <c r="B3376" s="114" t="s">
        <v>1879</v>
      </c>
      <c r="C3376" s="114" t="s">
        <v>3383</v>
      </c>
      <c r="D3376" s="114" t="s">
        <v>8191</v>
      </c>
      <c r="E3376" s="114" t="s">
        <v>8192</v>
      </c>
      <c r="F3376" s="115">
        <v>45233</v>
      </c>
      <c r="G3376" s="114" t="s">
        <v>4031</v>
      </c>
      <c r="H3376" s="116">
        <v>9380357</v>
      </c>
      <c r="I3376" s="116">
        <v>7504285</v>
      </c>
      <c r="J3376" s="116">
        <v>7504285</v>
      </c>
      <c r="K3376" s="116">
        <v>0</v>
      </c>
      <c r="L3376" s="116">
        <v>0</v>
      </c>
      <c r="M3376" s="116">
        <v>0</v>
      </c>
      <c r="N3376" s="116">
        <v>0</v>
      </c>
      <c r="O3376" s="116">
        <v>0</v>
      </c>
      <c r="P3376" s="120">
        <v>0</v>
      </c>
      <c r="Q3376" s="27" t="str">
        <f>IF(G3376="01 Jan 1900","Unregistered","Registered")</f>
        <v>Registered</v>
      </c>
      <c r="R3376" s="121">
        <f>I3376/H3376</f>
        <v>0.79999993603654962</v>
      </c>
      <c r="T3376" s="117">
        <f t="shared" si="214"/>
        <v>0</v>
      </c>
      <c r="U3376" s="117">
        <f t="shared" si="215"/>
        <v>0</v>
      </c>
    </row>
    <row r="3377" spans="1:29" x14ac:dyDescent="0.3">
      <c r="A3377" s="114">
        <v>7638</v>
      </c>
      <c r="B3377" s="114" t="s">
        <v>1879</v>
      </c>
      <c r="C3377" s="114" t="s">
        <v>3383</v>
      </c>
      <c r="D3377" s="114" t="s">
        <v>8193</v>
      </c>
      <c r="E3377" s="114" t="s">
        <v>8194</v>
      </c>
      <c r="F3377" s="115">
        <v>45209</v>
      </c>
      <c r="G3377" s="114" t="s">
        <v>3613</v>
      </c>
      <c r="H3377" s="116">
        <v>6536937</v>
      </c>
      <c r="I3377" s="116">
        <v>5229548</v>
      </c>
      <c r="J3377" s="116">
        <v>5229548</v>
      </c>
      <c r="K3377" s="116">
        <v>0</v>
      </c>
      <c r="L3377" s="116">
        <v>0</v>
      </c>
      <c r="M3377" s="116">
        <v>0</v>
      </c>
      <c r="N3377" s="116">
        <v>0</v>
      </c>
      <c r="O3377" s="116">
        <v>0</v>
      </c>
      <c r="P3377" s="120">
        <v>0</v>
      </c>
      <c r="Q3377" s="27" t="str">
        <f>IF(G3377="01 Jan 1900","Unregistered","Registered")</f>
        <v>Registered</v>
      </c>
      <c r="R3377" s="121">
        <f>I3377/H3377</f>
        <v>0.79999975523704758</v>
      </c>
      <c r="T3377" s="117">
        <f t="shared" si="214"/>
        <v>0</v>
      </c>
      <c r="U3377" s="117">
        <f t="shared" si="215"/>
        <v>0</v>
      </c>
    </row>
    <row r="3378" spans="1:29" x14ac:dyDescent="0.3">
      <c r="A3378" s="114">
        <v>7639</v>
      </c>
      <c r="B3378" s="114" t="s">
        <v>1879</v>
      </c>
      <c r="C3378" s="114" t="s">
        <v>3383</v>
      </c>
      <c r="D3378" s="114" t="s">
        <v>8195</v>
      </c>
      <c r="E3378" s="114" t="s">
        <v>8196</v>
      </c>
      <c r="F3378" s="115">
        <v>45215</v>
      </c>
      <c r="G3378" s="114" t="s">
        <v>5483</v>
      </c>
      <c r="H3378" s="116">
        <v>6434821</v>
      </c>
      <c r="I3378" s="116">
        <v>5147857</v>
      </c>
      <c r="J3378" s="116">
        <v>5147857</v>
      </c>
      <c r="K3378" s="116">
        <v>0</v>
      </c>
      <c r="L3378" s="116">
        <v>0</v>
      </c>
      <c r="M3378" s="116">
        <v>0</v>
      </c>
      <c r="N3378" s="116">
        <v>0</v>
      </c>
      <c r="O3378" s="116">
        <v>0</v>
      </c>
      <c r="P3378" s="120">
        <v>0</v>
      </c>
      <c r="Q3378" s="27" t="str">
        <f>IF(G3378="01 Jan 1900","Unregistered","Registered")</f>
        <v>Registered</v>
      </c>
      <c r="R3378" s="121">
        <f>I3378/H3378</f>
        <v>0.80000003108089568</v>
      </c>
      <c r="T3378" s="117">
        <f t="shared" si="214"/>
        <v>0</v>
      </c>
      <c r="U3378" s="117">
        <f t="shared" si="215"/>
        <v>0</v>
      </c>
    </row>
    <row r="3379" spans="1:29" x14ac:dyDescent="0.3">
      <c r="A3379" s="114">
        <v>10079</v>
      </c>
      <c r="B3379" s="114" t="s">
        <v>1879</v>
      </c>
      <c r="C3379" s="114" t="s">
        <v>3383</v>
      </c>
      <c r="D3379" s="114" t="s">
        <v>9413</v>
      </c>
      <c r="E3379" s="114" t="s">
        <v>9414</v>
      </c>
      <c r="F3379" s="115">
        <v>45209</v>
      </c>
      <c r="G3379" s="114" t="s">
        <v>5161</v>
      </c>
      <c r="H3379" s="116">
        <v>6411607</v>
      </c>
      <c r="I3379" s="116">
        <v>4808703</v>
      </c>
      <c r="J3379" s="116">
        <v>4808711.0999999996</v>
      </c>
      <c r="K3379" s="116">
        <v>-8.1</v>
      </c>
      <c r="L3379" s="116">
        <v>0</v>
      </c>
      <c r="M3379" s="116">
        <v>0</v>
      </c>
      <c r="N3379" s="116">
        <v>0</v>
      </c>
      <c r="O3379" s="116">
        <v>0</v>
      </c>
      <c r="P3379" s="120">
        <v>0</v>
      </c>
      <c r="Q3379" s="27" t="str">
        <f>IF(G3379="01 Jan 1900","Unregistered","Registered")</f>
        <v>Registered</v>
      </c>
      <c r="R3379" s="121">
        <f>I3379/H3379</f>
        <v>0.74999964907393735</v>
      </c>
      <c r="T3379" s="117">
        <f t="shared" si="214"/>
        <v>0</v>
      </c>
      <c r="U3379" s="117">
        <f t="shared" si="215"/>
        <v>-8.1</v>
      </c>
    </row>
    <row r="3380" spans="1:29" x14ac:dyDescent="0.3">
      <c r="A3380" s="114">
        <v>10083</v>
      </c>
      <c r="B3380" s="114" t="s">
        <v>1879</v>
      </c>
      <c r="C3380" s="114" t="s">
        <v>3383</v>
      </c>
      <c r="D3380" s="114" t="s">
        <v>9422</v>
      </c>
      <c r="E3380" s="114" t="s">
        <v>9423</v>
      </c>
      <c r="F3380" s="115">
        <v>45287</v>
      </c>
      <c r="G3380" s="114" t="s">
        <v>3357</v>
      </c>
      <c r="H3380" s="116">
        <v>4645045</v>
      </c>
      <c r="I3380" s="116">
        <v>3716037</v>
      </c>
      <c r="J3380" s="116">
        <v>3716421</v>
      </c>
      <c r="K3380" s="116">
        <v>-384</v>
      </c>
      <c r="L3380" s="116">
        <v>0</v>
      </c>
      <c r="M3380" s="116">
        <v>0</v>
      </c>
      <c r="N3380" s="116">
        <v>0</v>
      </c>
      <c r="O3380" s="116">
        <v>0</v>
      </c>
      <c r="P3380" s="120">
        <v>0</v>
      </c>
      <c r="Q3380" s="27" t="str">
        <f>IF(G3380="01 Jan 1900","Unregistered","Registered")</f>
        <v>Registered</v>
      </c>
      <c r="R3380" s="121">
        <f>I3380/H3380</f>
        <v>0.80000021528316734</v>
      </c>
      <c r="T3380" s="117">
        <f t="shared" si="214"/>
        <v>0</v>
      </c>
      <c r="U3380" s="117">
        <f t="shared" si="215"/>
        <v>-384</v>
      </c>
    </row>
    <row r="3381" spans="1:29" x14ac:dyDescent="0.3">
      <c r="A3381" s="114">
        <v>10095</v>
      </c>
      <c r="B3381" s="114" t="s">
        <v>1879</v>
      </c>
      <c r="C3381" s="114" t="s">
        <v>3383</v>
      </c>
      <c r="D3381" s="114" t="s">
        <v>9445</v>
      </c>
      <c r="E3381" s="114" t="s">
        <v>9446</v>
      </c>
      <c r="F3381" s="115">
        <v>45762</v>
      </c>
      <c r="G3381" s="114" t="s">
        <v>2555</v>
      </c>
      <c r="H3381" s="116">
        <v>6701786</v>
      </c>
      <c r="I3381" s="116">
        <v>4691248</v>
      </c>
      <c r="J3381" s="116">
        <v>4704652</v>
      </c>
      <c r="K3381" s="116">
        <v>-13404</v>
      </c>
      <c r="L3381" s="116">
        <v>0</v>
      </c>
      <c r="M3381" s="116">
        <v>0</v>
      </c>
      <c r="N3381" s="116">
        <v>0</v>
      </c>
      <c r="O3381" s="116">
        <v>0</v>
      </c>
      <c r="P3381" s="120">
        <v>0</v>
      </c>
      <c r="Q3381" s="27" t="str">
        <f>IF(G3381="01 Jan 1900","Unregistered","Registered")</f>
        <v>Registered</v>
      </c>
      <c r="R3381" s="121">
        <f>I3381/H3381</f>
        <v>0.69999967172929722</v>
      </c>
      <c r="T3381" s="117">
        <f t="shared" si="214"/>
        <v>0</v>
      </c>
      <c r="U3381" s="117">
        <f t="shared" si="215"/>
        <v>-13404</v>
      </c>
    </row>
    <row r="3382" spans="1:29" x14ac:dyDescent="0.3">
      <c r="A3382" s="114">
        <v>10124</v>
      </c>
      <c r="B3382" s="114" t="s">
        <v>1879</v>
      </c>
      <c r="C3382" s="114" t="s">
        <v>3383</v>
      </c>
      <c r="D3382" s="114" t="s">
        <v>9479</v>
      </c>
      <c r="E3382" s="114" t="s">
        <v>9480</v>
      </c>
      <c r="F3382" s="115">
        <v>46020</v>
      </c>
      <c r="G3382" s="114" t="s">
        <v>3257</v>
      </c>
      <c r="H3382" s="116">
        <v>5406000</v>
      </c>
      <c r="I3382" s="116">
        <v>3784200</v>
      </c>
      <c r="J3382" s="116">
        <v>3838260</v>
      </c>
      <c r="K3382" s="116">
        <v>-54060</v>
      </c>
      <c r="L3382" s="116">
        <v>0</v>
      </c>
      <c r="M3382" s="116">
        <v>0</v>
      </c>
      <c r="N3382" s="116">
        <v>0</v>
      </c>
      <c r="O3382" s="116">
        <v>0</v>
      </c>
      <c r="P3382" s="120">
        <v>0</v>
      </c>
      <c r="Q3382" s="27" t="str">
        <f>IF(G3382="01 Jan 1900","Unregistered","Registered")</f>
        <v>Registered</v>
      </c>
      <c r="R3382" s="121">
        <f>I3382/H3382</f>
        <v>0.7</v>
      </c>
      <c r="T3382" s="117">
        <f t="shared" si="214"/>
        <v>0</v>
      </c>
      <c r="U3382" s="117">
        <f t="shared" si="215"/>
        <v>-54060</v>
      </c>
    </row>
    <row r="3383" spans="1:29" x14ac:dyDescent="0.3">
      <c r="A3383" s="114">
        <v>10132</v>
      </c>
      <c r="B3383" s="114" t="s">
        <v>1879</v>
      </c>
      <c r="C3383" s="114" t="s">
        <v>3383</v>
      </c>
      <c r="D3383" s="114" t="s">
        <v>9492</v>
      </c>
      <c r="E3383" s="114" t="s">
        <v>9493</v>
      </c>
      <c r="F3383" s="115">
        <v>45855</v>
      </c>
      <c r="G3383" s="114" t="s">
        <v>3362</v>
      </c>
      <c r="H3383" s="116">
        <v>7524107</v>
      </c>
      <c r="I3383" s="116">
        <v>5266873</v>
      </c>
      <c r="J3383" s="116">
        <v>5342114</v>
      </c>
      <c r="K3383" s="116">
        <v>-75241</v>
      </c>
      <c r="L3383" s="116">
        <v>0</v>
      </c>
      <c r="M3383" s="116">
        <v>0</v>
      </c>
      <c r="N3383" s="116">
        <v>0</v>
      </c>
      <c r="O3383" s="116">
        <v>0</v>
      </c>
      <c r="P3383" s="120">
        <v>0</v>
      </c>
      <c r="Q3383" s="27" t="str">
        <f>IF(G3383="01 Jan 1900","Unregistered","Registered")</f>
        <v>Registered</v>
      </c>
      <c r="R3383" s="121">
        <f>I3383/H3383</f>
        <v>0.6999997474783386</v>
      </c>
      <c r="T3383" s="117">
        <f t="shared" si="214"/>
        <v>0</v>
      </c>
      <c r="U3383" s="117">
        <f t="shared" si="215"/>
        <v>-75241</v>
      </c>
    </row>
    <row r="3384" spans="1:29" x14ac:dyDescent="0.3">
      <c r="A3384" s="114">
        <v>10168</v>
      </c>
      <c r="B3384" s="114" t="s">
        <v>1879</v>
      </c>
      <c r="C3384" s="114" t="s">
        <v>3383</v>
      </c>
      <c r="D3384" s="114" t="s">
        <v>9567</v>
      </c>
      <c r="E3384" s="114" t="s">
        <v>9568</v>
      </c>
      <c r="F3384" s="115">
        <v>45762</v>
      </c>
      <c r="G3384" s="114" t="s">
        <v>1764</v>
      </c>
      <c r="H3384" s="116">
        <v>9358036</v>
      </c>
      <c r="I3384" s="116">
        <v>6550623</v>
      </c>
      <c r="J3384" s="116">
        <v>6644203</v>
      </c>
      <c r="K3384" s="116">
        <v>-93580</v>
      </c>
      <c r="L3384" s="116">
        <v>0</v>
      </c>
      <c r="M3384" s="116">
        <v>0</v>
      </c>
      <c r="N3384" s="116">
        <v>0</v>
      </c>
      <c r="O3384" s="116">
        <v>0</v>
      </c>
      <c r="P3384" s="120">
        <v>0</v>
      </c>
      <c r="Q3384" s="27" t="str">
        <f>IF(G3384="01 Jan 1900","Unregistered","Registered")</f>
        <v>Registered</v>
      </c>
      <c r="R3384" s="121">
        <f>I3384/H3384</f>
        <v>0.69999976490793581</v>
      </c>
      <c r="T3384" s="117">
        <f t="shared" si="214"/>
        <v>0</v>
      </c>
      <c r="U3384" s="117">
        <f t="shared" si="215"/>
        <v>-93580</v>
      </c>
    </row>
    <row r="3385" spans="1:29" x14ac:dyDescent="0.3">
      <c r="A3385" s="114">
        <v>10323</v>
      </c>
      <c r="B3385" s="114" t="s">
        <v>1879</v>
      </c>
      <c r="C3385" s="114" t="s">
        <v>3383</v>
      </c>
      <c r="D3385" s="114" t="s">
        <v>9817</v>
      </c>
      <c r="E3385" s="114" t="s">
        <v>9818</v>
      </c>
      <c r="F3385" s="115">
        <v>45215</v>
      </c>
      <c r="G3385" s="114" t="s">
        <v>2717</v>
      </c>
      <c r="H3385" s="116">
        <v>5942857</v>
      </c>
      <c r="I3385" s="116">
        <v>4754285</v>
      </c>
      <c r="J3385" s="116">
        <v>4995286</v>
      </c>
      <c r="K3385" s="116">
        <v>-241001</v>
      </c>
      <c r="L3385" s="116">
        <v>0</v>
      </c>
      <c r="M3385" s="116">
        <v>0</v>
      </c>
      <c r="N3385" s="116">
        <v>0</v>
      </c>
      <c r="O3385" s="116">
        <v>0</v>
      </c>
      <c r="P3385" s="120">
        <v>0</v>
      </c>
      <c r="Q3385" s="27" t="str">
        <f>IF(G3385="01 Jan 1900","Unregistered","Registered")</f>
        <v>Registered</v>
      </c>
      <c r="R3385" s="121">
        <f>I3385/H3385</f>
        <v>0.79999989903845914</v>
      </c>
      <c r="T3385" s="117">
        <f t="shared" si="214"/>
        <v>0</v>
      </c>
      <c r="U3385" s="117">
        <f t="shared" si="215"/>
        <v>-241001</v>
      </c>
    </row>
    <row r="3386" spans="1:29" x14ac:dyDescent="0.3">
      <c r="A3386" s="114">
        <v>10342</v>
      </c>
      <c r="B3386" s="114" t="s">
        <v>1879</v>
      </c>
      <c r="C3386" s="114" t="s">
        <v>3383</v>
      </c>
      <c r="D3386" s="114" t="s">
        <v>9842</v>
      </c>
      <c r="E3386" s="114" t="s">
        <v>9843</v>
      </c>
      <c r="F3386" s="115">
        <v>45233</v>
      </c>
      <c r="G3386" s="114" t="s">
        <v>1789</v>
      </c>
      <c r="H3386" s="116">
        <v>9247321</v>
      </c>
      <c r="I3386" s="116">
        <v>7397857</v>
      </c>
      <c r="J3386" s="116">
        <v>7688869</v>
      </c>
      <c r="K3386" s="116">
        <v>-291012</v>
      </c>
      <c r="L3386" s="116">
        <v>0</v>
      </c>
      <c r="M3386" s="116">
        <v>0</v>
      </c>
      <c r="N3386" s="116">
        <v>0</v>
      </c>
      <c r="O3386" s="116">
        <v>0</v>
      </c>
      <c r="P3386" s="120">
        <v>0</v>
      </c>
      <c r="Q3386" s="27" t="str">
        <f>IF(G3386="01 Jan 1900","Unregistered","Registered")</f>
        <v>Registered</v>
      </c>
      <c r="R3386" s="121">
        <f>I3386/H3386</f>
        <v>0.80000002162788553</v>
      </c>
      <c r="T3386" s="117">
        <f t="shared" si="214"/>
        <v>0</v>
      </c>
      <c r="U3386" s="117">
        <f t="shared" si="215"/>
        <v>-291012</v>
      </c>
    </row>
    <row r="3387" spans="1:29" x14ac:dyDescent="0.3">
      <c r="A3387" s="114">
        <v>10381</v>
      </c>
      <c r="B3387" s="114" t="s">
        <v>1879</v>
      </c>
      <c r="C3387" s="114" t="s">
        <v>3383</v>
      </c>
      <c r="D3387" s="114" t="s">
        <v>9911</v>
      </c>
      <c r="E3387" s="114" t="s">
        <v>9912</v>
      </c>
      <c r="F3387" s="115">
        <v>45233</v>
      </c>
      <c r="G3387" s="114" t="s">
        <v>5186</v>
      </c>
      <c r="H3387" s="116">
        <v>9355400</v>
      </c>
      <c r="I3387" s="116">
        <v>7484320</v>
      </c>
      <c r="J3387" s="116">
        <v>7952090</v>
      </c>
      <c r="K3387" s="116">
        <v>-467770</v>
      </c>
      <c r="L3387" s="116">
        <v>0</v>
      </c>
      <c r="M3387" s="116">
        <v>0</v>
      </c>
      <c r="N3387" s="116">
        <v>0</v>
      </c>
      <c r="O3387" s="116">
        <v>0</v>
      </c>
      <c r="P3387" s="120">
        <v>0</v>
      </c>
      <c r="Q3387" s="27" t="str">
        <f>IF(G3387="01 Jan 1900","Unregistered","Registered")</f>
        <v>Registered</v>
      </c>
      <c r="R3387" s="121">
        <f>I3387/H3387</f>
        <v>0.8</v>
      </c>
      <c r="T3387" s="117">
        <f t="shared" si="214"/>
        <v>0</v>
      </c>
      <c r="U3387" s="117">
        <f t="shared" si="215"/>
        <v>-467770</v>
      </c>
    </row>
    <row r="3388" spans="1:29" x14ac:dyDescent="0.3">
      <c r="A3388" s="114">
        <v>10435</v>
      </c>
      <c r="B3388" s="114" t="s">
        <v>1879</v>
      </c>
      <c r="C3388" s="114" t="s">
        <v>3383</v>
      </c>
      <c r="D3388" s="114" t="s">
        <v>9991</v>
      </c>
      <c r="E3388" s="114" t="s">
        <v>9992</v>
      </c>
      <c r="F3388" s="115">
        <v>45230</v>
      </c>
      <c r="G3388" s="114" t="s">
        <v>5096</v>
      </c>
      <c r="H3388" s="116">
        <v>9032800</v>
      </c>
      <c r="I3388" s="116">
        <v>7226240</v>
      </c>
      <c r="J3388" s="116">
        <v>8129520</v>
      </c>
      <c r="K3388" s="116">
        <v>-903280</v>
      </c>
      <c r="L3388" s="116">
        <v>0</v>
      </c>
      <c r="M3388" s="116">
        <v>0</v>
      </c>
      <c r="N3388" s="116">
        <v>0</v>
      </c>
      <c r="O3388" s="116">
        <v>0</v>
      </c>
      <c r="P3388" s="120">
        <v>0</v>
      </c>
      <c r="Q3388" s="27" t="str">
        <f>IF(G3388="01 Jan 1900","Unregistered","Registered")</f>
        <v>Registered</v>
      </c>
      <c r="R3388" s="121">
        <f>I3388/H3388</f>
        <v>0.8</v>
      </c>
      <c r="T3388" s="117">
        <f t="shared" si="214"/>
        <v>0</v>
      </c>
      <c r="U3388" s="117">
        <f t="shared" si="215"/>
        <v>-903280</v>
      </c>
    </row>
    <row r="3389" spans="1:29" x14ac:dyDescent="0.3">
      <c r="A3389" s="99">
        <v>11112</v>
      </c>
      <c r="B3389" s="99" t="s">
        <v>314</v>
      </c>
      <c r="C3389" s="99" t="s">
        <v>316</v>
      </c>
      <c r="D3389" s="99" t="s">
        <v>10452</v>
      </c>
      <c r="E3389" s="99" t="s">
        <v>10453</v>
      </c>
      <c r="F3389" s="100">
        <v>46091</v>
      </c>
      <c r="G3389" s="99" t="s">
        <v>1898</v>
      </c>
      <c r="H3389" s="96">
        <v>5405310</v>
      </c>
      <c r="I3389" s="96">
        <f t="shared" ref="I3389:I3391" si="216">H3389*R3389</f>
        <v>5405310</v>
      </c>
      <c r="J3389" s="96"/>
      <c r="K3389" s="96">
        <f t="shared" ref="K3389:K3391" si="217">I3389-J3389</f>
        <v>5405310</v>
      </c>
      <c r="L3389" s="97">
        <f>IF(AND($S3389&gt;=0,$S3389&lt;=30),$K3389,0)</f>
        <v>0</v>
      </c>
      <c r="M3389" s="97">
        <f>IF(AND($S3389&gt;=31,$S3389&lt;=60),$K3389,0)</f>
        <v>5405310</v>
      </c>
      <c r="N3389" s="97">
        <f>IF(AND($S3389&gt;=61,$S3389&lt;=90),$K3389,0)</f>
        <v>0</v>
      </c>
      <c r="O3389" s="97">
        <f>IF(AND($S3389&gt;=91,$S3389&lt;=120),$K3389,0)</f>
        <v>0</v>
      </c>
      <c r="P3389" s="98">
        <f>IF($S3389&gt;120,$K3389,0)</f>
        <v>0</v>
      </c>
      <c r="Q3389" s="101" t="str">
        <f>IF(G3389="01 Jan 1900","Unregistered","Registered")</f>
        <v>Unregistered</v>
      </c>
      <c r="R3389" s="123">
        <v>1</v>
      </c>
      <c r="S3389" s="95">
        <f>DATE(2026,4,30)-F3389</f>
        <v>51</v>
      </c>
      <c r="T3389" s="101"/>
      <c r="U3389" s="101"/>
      <c r="V3389" s="101"/>
      <c r="W3389" s="101"/>
      <c r="X3389" s="101"/>
      <c r="Y3389" s="101"/>
      <c r="Z3389" s="101"/>
      <c r="AA3389" s="101"/>
      <c r="AB3389" s="101"/>
      <c r="AC3389" s="101"/>
    </row>
    <row r="3390" spans="1:29" x14ac:dyDescent="0.3">
      <c r="A3390" s="99">
        <v>11113</v>
      </c>
      <c r="B3390" s="99" t="s">
        <v>314</v>
      </c>
      <c r="C3390" s="99" t="s">
        <v>316</v>
      </c>
      <c r="D3390" s="99" t="s">
        <v>10454</v>
      </c>
      <c r="E3390" s="99" t="s">
        <v>10453</v>
      </c>
      <c r="F3390" s="100">
        <v>46091</v>
      </c>
      <c r="G3390" s="99" t="s">
        <v>1898</v>
      </c>
      <c r="H3390" s="96">
        <v>5405310</v>
      </c>
      <c r="I3390" s="96">
        <f t="shared" si="216"/>
        <v>5405310</v>
      </c>
      <c r="J3390" s="96"/>
      <c r="K3390" s="96">
        <f t="shared" si="217"/>
        <v>5405310</v>
      </c>
      <c r="L3390" s="97">
        <f>IF(AND($S3390&gt;=0,$S3390&lt;=30),$K3390,0)</f>
        <v>0</v>
      </c>
      <c r="M3390" s="97">
        <f>IF(AND($S3390&gt;=31,$S3390&lt;=60),$K3390,0)</f>
        <v>5405310</v>
      </c>
      <c r="N3390" s="97">
        <f>IF(AND($S3390&gt;=61,$S3390&lt;=90),$K3390,0)</f>
        <v>0</v>
      </c>
      <c r="O3390" s="97">
        <f>IF(AND($S3390&gt;=91,$S3390&lt;=120),$K3390,0)</f>
        <v>0</v>
      </c>
      <c r="P3390" s="98">
        <f>IF($S3390&gt;120,$K3390,0)</f>
        <v>0</v>
      </c>
      <c r="Q3390" s="101" t="str">
        <f>IF(G3390="01 Jan 1900","Unregistered","Registered")</f>
        <v>Unregistered</v>
      </c>
      <c r="R3390" s="123">
        <v>1</v>
      </c>
      <c r="S3390" s="95">
        <f>DATE(2026,4,30)-F3390</f>
        <v>51</v>
      </c>
      <c r="T3390" s="101"/>
      <c r="U3390" s="101"/>
      <c r="V3390" s="101"/>
      <c r="W3390" s="101"/>
      <c r="X3390" s="101"/>
      <c r="Y3390" s="101"/>
      <c r="Z3390" s="101"/>
      <c r="AA3390" s="101"/>
      <c r="AB3390" s="101"/>
      <c r="AC3390" s="101"/>
    </row>
    <row r="3391" spans="1:29" x14ac:dyDescent="0.3">
      <c r="A3391" s="99">
        <v>10622</v>
      </c>
      <c r="B3391" s="99" t="s">
        <v>314</v>
      </c>
      <c r="C3391" s="99" t="s">
        <v>316</v>
      </c>
      <c r="D3391" s="99" t="s">
        <v>10195</v>
      </c>
      <c r="E3391" s="99" t="s">
        <v>10187</v>
      </c>
      <c r="F3391" s="100">
        <v>46081</v>
      </c>
      <c r="G3391" s="99" t="s">
        <v>1898</v>
      </c>
      <c r="H3391" s="96">
        <v>5395500</v>
      </c>
      <c r="I3391" s="96">
        <f t="shared" si="216"/>
        <v>5395500</v>
      </c>
      <c r="J3391" s="96">
        <v>4900000</v>
      </c>
      <c r="K3391" s="96">
        <f t="shared" si="217"/>
        <v>495500</v>
      </c>
      <c r="L3391" s="97">
        <f>IF(AND($S3391&gt;=0,$S3391&lt;=30),$K3391,0)</f>
        <v>0</v>
      </c>
      <c r="M3391" s="97">
        <f>IF(AND($S3391&gt;=31,$S3391&lt;=60),$K3391,0)</f>
        <v>0</v>
      </c>
      <c r="N3391" s="97">
        <f>IF(AND($S3391&gt;=61,$S3391&lt;=90),$K3391,0)</f>
        <v>495500</v>
      </c>
      <c r="O3391" s="97">
        <f>IF(AND($S3391&gt;=91,$S3391&lt;=120),$K3391,0)</f>
        <v>0</v>
      </c>
      <c r="P3391" s="98">
        <f>IF($S3391&gt;120,$K3391,0)</f>
        <v>0</v>
      </c>
      <c r="Q3391" s="101" t="str">
        <f>IF(G3391="01 Jan 1900","Unregistered","Registered")</f>
        <v>Unregistered</v>
      </c>
      <c r="R3391" s="123">
        <v>1</v>
      </c>
      <c r="S3391" s="95">
        <f>DATE(2026,4,30)-F3391</f>
        <v>61</v>
      </c>
      <c r="T3391" s="101"/>
      <c r="U3391" s="101"/>
      <c r="V3391" s="101"/>
      <c r="W3391" s="101"/>
      <c r="X3391" s="101"/>
      <c r="Y3391" s="101"/>
      <c r="Z3391" s="101"/>
      <c r="AA3391" s="101"/>
      <c r="AB3391" s="101"/>
      <c r="AC3391" s="101"/>
    </row>
    <row r="3392" spans="1:29" x14ac:dyDescent="0.3">
      <c r="A3392" s="114">
        <v>81</v>
      </c>
      <c r="B3392" s="114" t="s">
        <v>314</v>
      </c>
      <c r="C3392" s="114" t="s">
        <v>316</v>
      </c>
      <c r="D3392" s="114" t="s">
        <v>1563</v>
      </c>
      <c r="E3392" s="114" t="s">
        <v>1564</v>
      </c>
      <c r="F3392" s="115">
        <v>46108</v>
      </c>
      <c r="G3392" s="114" t="s">
        <v>1565</v>
      </c>
      <c r="H3392" s="116">
        <v>5811500</v>
      </c>
      <c r="I3392" s="116">
        <v>5811500</v>
      </c>
      <c r="J3392" s="116">
        <v>100000</v>
      </c>
      <c r="K3392" s="116">
        <v>5711500</v>
      </c>
      <c r="L3392" s="116">
        <v>5711500</v>
      </c>
      <c r="M3392" s="116">
        <v>0</v>
      </c>
      <c r="N3392" s="116">
        <v>0</v>
      </c>
      <c r="O3392" s="116">
        <v>0</v>
      </c>
      <c r="P3392" s="120">
        <v>0</v>
      </c>
      <c r="Q3392" s="27" t="str">
        <f>IF(G3392="01 Jan 1900","Unregistered","Registered")</f>
        <v>Registered</v>
      </c>
      <c r="R3392" s="121">
        <f>I3392/H3392</f>
        <v>1</v>
      </c>
      <c r="T3392" s="117">
        <f t="shared" ref="T3392:T3455" si="218">L3392+M3392+N3392+O3392+P3392</f>
        <v>5711500</v>
      </c>
      <c r="U3392" s="117">
        <f t="shared" ref="U3392:U3455" si="219">K3392-T3392</f>
        <v>0</v>
      </c>
    </row>
    <row r="3393" spans="1:21" x14ac:dyDescent="0.3">
      <c r="A3393" s="114">
        <v>97</v>
      </c>
      <c r="B3393" s="114" t="s">
        <v>314</v>
      </c>
      <c r="C3393" s="114" t="s">
        <v>316</v>
      </c>
      <c r="D3393" s="114" t="s">
        <v>1604</v>
      </c>
      <c r="E3393" s="114" t="s">
        <v>1605</v>
      </c>
      <c r="F3393" s="115">
        <v>46078</v>
      </c>
      <c r="G3393" s="114" t="s">
        <v>1606</v>
      </c>
      <c r="H3393" s="116">
        <v>5454360</v>
      </c>
      <c r="I3393" s="116">
        <v>5454360</v>
      </c>
      <c r="J3393" s="116">
        <v>427944</v>
      </c>
      <c r="K3393" s="116">
        <v>5026416</v>
      </c>
      <c r="L3393" s="116">
        <v>0</v>
      </c>
      <c r="M3393" s="116">
        <v>5026416</v>
      </c>
      <c r="N3393" s="116">
        <v>0</v>
      </c>
      <c r="O3393" s="116">
        <v>0</v>
      </c>
      <c r="P3393" s="120">
        <v>0</v>
      </c>
      <c r="Q3393" s="27" t="str">
        <f>IF(G3393="01 Jan 1900","Unregistered","Registered")</f>
        <v>Registered</v>
      </c>
      <c r="R3393" s="121">
        <f>I3393/H3393</f>
        <v>1</v>
      </c>
      <c r="T3393" s="117">
        <f t="shared" si="218"/>
        <v>5026416</v>
      </c>
      <c r="U3393" s="117">
        <f t="shared" si="219"/>
        <v>0</v>
      </c>
    </row>
    <row r="3394" spans="1:21" x14ac:dyDescent="0.3">
      <c r="A3394" s="114">
        <v>99</v>
      </c>
      <c r="B3394" s="114" t="s">
        <v>314</v>
      </c>
      <c r="C3394" s="114" t="s">
        <v>316</v>
      </c>
      <c r="D3394" s="114" t="s">
        <v>1610</v>
      </c>
      <c r="E3394" s="114" t="s">
        <v>1611</v>
      </c>
      <c r="F3394" s="115">
        <v>46064</v>
      </c>
      <c r="G3394" s="114" t="s">
        <v>1612</v>
      </c>
      <c r="H3394" s="116">
        <v>5494581</v>
      </c>
      <c r="I3394" s="116">
        <v>5494581</v>
      </c>
      <c r="J3394" s="116">
        <v>549458</v>
      </c>
      <c r="K3394" s="116">
        <v>4945123</v>
      </c>
      <c r="L3394" s="116">
        <v>4945123</v>
      </c>
      <c r="M3394" s="116">
        <v>0</v>
      </c>
      <c r="N3394" s="116">
        <v>0</v>
      </c>
      <c r="O3394" s="116">
        <v>0</v>
      </c>
      <c r="P3394" s="120">
        <v>0</v>
      </c>
      <c r="Q3394" s="27" t="str">
        <f>IF(G3394="01 Jan 1900","Unregistered","Registered")</f>
        <v>Registered</v>
      </c>
      <c r="R3394" s="121">
        <f>I3394/H3394</f>
        <v>1</v>
      </c>
      <c r="T3394" s="117">
        <f t="shared" si="218"/>
        <v>4945123</v>
      </c>
      <c r="U3394" s="117">
        <f t="shared" si="219"/>
        <v>0</v>
      </c>
    </row>
    <row r="3395" spans="1:21" x14ac:dyDescent="0.3">
      <c r="A3395" s="114">
        <v>104</v>
      </c>
      <c r="B3395" s="114" t="s">
        <v>314</v>
      </c>
      <c r="C3395" s="114" t="s">
        <v>316</v>
      </c>
      <c r="D3395" s="114" t="s">
        <v>1621</v>
      </c>
      <c r="E3395" s="114" t="s">
        <v>1622</v>
      </c>
      <c r="F3395" s="115">
        <v>46078</v>
      </c>
      <c r="G3395" s="114" t="s">
        <v>1623</v>
      </c>
      <c r="H3395" s="116">
        <v>5331735</v>
      </c>
      <c r="I3395" s="116">
        <v>5331735</v>
      </c>
      <c r="J3395" s="116">
        <v>535052</v>
      </c>
      <c r="K3395" s="116">
        <v>4796683</v>
      </c>
      <c r="L3395" s="116">
        <v>0</v>
      </c>
      <c r="M3395" s="116">
        <v>4796683</v>
      </c>
      <c r="N3395" s="116">
        <v>0</v>
      </c>
      <c r="O3395" s="116">
        <v>0</v>
      </c>
      <c r="P3395" s="120">
        <v>0</v>
      </c>
      <c r="Q3395" s="27" t="str">
        <f>IF(G3395="01 Jan 1900","Unregistered","Registered")</f>
        <v>Registered</v>
      </c>
      <c r="R3395" s="121">
        <f>I3395/H3395</f>
        <v>1</v>
      </c>
      <c r="T3395" s="117">
        <f t="shared" si="218"/>
        <v>4796683</v>
      </c>
      <c r="U3395" s="117">
        <f t="shared" si="219"/>
        <v>0</v>
      </c>
    </row>
    <row r="3396" spans="1:21" x14ac:dyDescent="0.3">
      <c r="A3396" s="114">
        <v>136</v>
      </c>
      <c r="B3396" s="114" t="s">
        <v>314</v>
      </c>
      <c r="C3396" s="114" t="s">
        <v>316</v>
      </c>
      <c r="D3396" s="114" t="s">
        <v>1704</v>
      </c>
      <c r="E3396" s="114" t="s">
        <v>1705</v>
      </c>
      <c r="F3396" s="115">
        <v>45596</v>
      </c>
      <c r="G3396" s="114" t="s">
        <v>1706</v>
      </c>
      <c r="H3396" s="116">
        <v>5116800</v>
      </c>
      <c r="I3396" s="116">
        <v>5116800</v>
      </c>
      <c r="J3396" s="116">
        <v>1028280</v>
      </c>
      <c r="K3396" s="116">
        <v>4088520</v>
      </c>
      <c r="L3396" s="116">
        <v>0</v>
      </c>
      <c r="M3396" s="116">
        <v>767520</v>
      </c>
      <c r="N3396" s="116">
        <v>0</v>
      </c>
      <c r="O3396" s="116">
        <v>255840</v>
      </c>
      <c r="P3396" s="120">
        <v>3065160</v>
      </c>
      <c r="Q3396" s="27" t="str">
        <f>IF(G3396="01 Jan 1900","Unregistered","Registered")</f>
        <v>Registered</v>
      </c>
      <c r="R3396" s="121">
        <f>I3396/H3396</f>
        <v>1</v>
      </c>
      <c r="T3396" s="117">
        <f t="shared" si="218"/>
        <v>4088520</v>
      </c>
      <c r="U3396" s="117">
        <f t="shared" si="219"/>
        <v>0</v>
      </c>
    </row>
    <row r="3397" spans="1:21" x14ac:dyDescent="0.3">
      <c r="A3397" s="114">
        <v>168</v>
      </c>
      <c r="B3397" s="114" t="s">
        <v>314</v>
      </c>
      <c r="C3397" s="114" t="s">
        <v>316</v>
      </c>
      <c r="D3397" s="114" t="s">
        <v>1783</v>
      </c>
      <c r="E3397" s="114" t="s">
        <v>1784</v>
      </c>
      <c r="F3397" s="115">
        <v>45623</v>
      </c>
      <c r="G3397" s="114" t="s">
        <v>1785</v>
      </c>
      <c r="H3397" s="116">
        <v>5213232</v>
      </c>
      <c r="I3397" s="116">
        <v>5213232</v>
      </c>
      <c r="J3397" s="116">
        <v>1718207</v>
      </c>
      <c r="K3397" s="116">
        <v>3495025</v>
      </c>
      <c r="L3397" s="116">
        <v>0</v>
      </c>
      <c r="M3397" s="116">
        <v>781982</v>
      </c>
      <c r="N3397" s="116">
        <v>0</v>
      </c>
      <c r="O3397" s="116">
        <v>781986</v>
      </c>
      <c r="P3397" s="120">
        <v>1931057</v>
      </c>
      <c r="Q3397" s="27" t="str">
        <f>IF(G3397="01 Jan 1900","Unregistered","Registered")</f>
        <v>Registered</v>
      </c>
      <c r="R3397" s="121">
        <f>I3397/H3397</f>
        <v>1</v>
      </c>
      <c r="T3397" s="117">
        <f t="shared" si="218"/>
        <v>3495025</v>
      </c>
      <c r="U3397" s="117">
        <f t="shared" si="219"/>
        <v>0</v>
      </c>
    </row>
    <row r="3398" spans="1:21" x14ac:dyDescent="0.3">
      <c r="A3398" s="114">
        <v>177</v>
      </c>
      <c r="B3398" s="114" t="s">
        <v>314</v>
      </c>
      <c r="C3398" s="114" t="s">
        <v>316</v>
      </c>
      <c r="D3398" s="114" t="s">
        <v>1808</v>
      </c>
      <c r="E3398" s="114" t="s">
        <v>1809</v>
      </c>
      <c r="F3398" s="115">
        <v>45657</v>
      </c>
      <c r="G3398" s="114" t="s">
        <v>1810</v>
      </c>
      <c r="H3398" s="116">
        <v>5166050</v>
      </c>
      <c r="I3398" s="116">
        <v>5166050</v>
      </c>
      <c r="J3398" s="116">
        <v>1768210</v>
      </c>
      <c r="K3398" s="116">
        <v>3397840</v>
      </c>
      <c r="L3398" s="116">
        <v>0</v>
      </c>
      <c r="M3398" s="116">
        <v>774905</v>
      </c>
      <c r="N3398" s="116">
        <v>0</v>
      </c>
      <c r="O3398" s="116">
        <v>774909</v>
      </c>
      <c r="P3398" s="120">
        <v>1848026</v>
      </c>
      <c r="Q3398" s="27" t="str">
        <f>IF(G3398="01 Jan 1900","Unregistered","Registered")</f>
        <v>Registered</v>
      </c>
      <c r="R3398" s="121">
        <f>I3398/H3398</f>
        <v>1</v>
      </c>
      <c r="T3398" s="117">
        <f t="shared" si="218"/>
        <v>3397840</v>
      </c>
      <c r="U3398" s="117">
        <f t="shared" si="219"/>
        <v>0</v>
      </c>
    </row>
    <row r="3399" spans="1:21" x14ac:dyDescent="0.3">
      <c r="A3399" s="114">
        <v>197</v>
      </c>
      <c r="B3399" s="114" t="s">
        <v>314</v>
      </c>
      <c r="C3399" s="114" t="s">
        <v>316</v>
      </c>
      <c r="D3399" s="114" t="s">
        <v>1856</v>
      </c>
      <c r="E3399" s="114" t="s">
        <v>1857</v>
      </c>
      <c r="F3399" s="115">
        <v>45657</v>
      </c>
      <c r="G3399" s="114" t="s">
        <v>1858</v>
      </c>
      <c r="H3399" s="116">
        <v>4495000</v>
      </c>
      <c r="I3399" s="116">
        <v>4495000</v>
      </c>
      <c r="J3399" s="116">
        <v>1452013</v>
      </c>
      <c r="K3399" s="116">
        <v>3042987</v>
      </c>
      <c r="L3399" s="116">
        <v>0</v>
      </c>
      <c r="M3399" s="116">
        <v>674250</v>
      </c>
      <c r="N3399" s="116">
        <v>0</v>
      </c>
      <c r="O3399" s="116">
        <v>224750</v>
      </c>
      <c r="P3399" s="120">
        <v>2143987</v>
      </c>
      <c r="Q3399" s="27" t="str">
        <f>IF(G3399="01 Jan 1900","Unregistered","Registered")</f>
        <v>Registered</v>
      </c>
      <c r="R3399" s="121">
        <f>I3399/H3399</f>
        <v>1</v>
      </c>
      <c r="T3399" s="117">
        <f t="shared" si="218"/>
        <v>3042987</v>
      </c>
      <c r="U3399" s="117">
        <f t="shared" si="219"/>
        <v>0</v>
      </c>
    </row>
    <row r="3400" spans="1:21" x14ac:dyDescent="0.3">
      <c r="A3400" s="114">
        <v>283</v>
      </c>
      <c r="B3400" s="114" t="s">
        <v>314</v>
      </c>
      <c r="C3400" s="114" t="s">
        <v>316</v>
      </c>
      <c r="D3400" s="114" t="s">
        <v>2065</v>
      </c>
      <c r="E3400" s="114" t="s">
        <v>2066</v>
      </c>
      <c r="F3400" s="115">
        <v>45565</v>
      </c>
      <c r="G3400" s="114" t="s">
        <v>2067</v>
      </c>
      <c r="H3400" s="116">
        <v>4495000</v>
      </c>
      <c r="I3400" s="116">
        <v>4495000</v>
      </c>
      <c r="J3400" s="116">
        <v>2437300</v>
      </c>
      <c r="K3400" s="116">
        <v>2057700</v>
      </c>
      <c r="L3400" s="116">
        <v>0</v>
      </c>
      <c r="M3400" s="116">
        <v>1348500</v>
      </c>
      <c r="N3400" s="116">
        <v>0</v>
      </c>
      <c r="O3400" s="116">
        <v>709200</v>
      </c>
      <c r="P3400" s="120">
        <v>0</v>
      </c>
      <c r="Q3400" s="27" t="str">
        <f>IF(G3400="01 Jan 1900","Unregistered","Registered")</f>
        <v>Registered</v>
      </c>
      <c r="R3400" s="121">
        <f>I3400/H3400</f>
        <v>1</v>
      </c>
      <c r="T3400" s="117">
        <f t="shared" si="218"/>
        <v>2057700</v>
      </c>
      <c r="U3400" s="117">
        <f t="shared" si="219"/>
        <v>0</v>
      </c>
    </row>
    <row r="3401" spans="1:21" x14ac:dyDescent="0.3">
      <c r="A3401" s="114">
        <v>284</v>
      </c>
      <c r="B3401" s="114" t="s">
        <v>314</v>
      </c>
      <c r="C3401" s="114" t="s">
        <v>316</v>
      </c>
      <c r="D3401" s="114" t="s">
        <v>2068</v>
      </c>
      <c r="E3401" s="114" t="s">
        <v>2069</v>
      </c>
      <c r="F3401" s="115">
        <v>45565</v>
      </c>
      <c r="G3401" s="114" t="s">
        <v>2067</v>
      </c>
      <c r="H3401" s="116">
        <v>4495000</v>
      </c>
      <c r="I3401" s="116">
        <v>4495000</v>
      </c>
      <c r="J3401" s="116">
        <v>2442100</v>
      </c>
      <c r="K3401" s="116">
        <v>2052900</v>
      </c>
      <c r="L3401" s="116">
        <v>0</v>
      </c>
      <c r="M3401" s="116">
        <v>1348500</v>
      </c>
      <c r="N3401" s="116">
        <v>0</v>
      </c>
      <c r="O3401" s="116">
        <v>704400</v>
      </c>
      <c r="P3401" s="120">
        <v>0</v>
      </c>
      <c r="Q3401" s="27" t="str">
        <f>IF(G3401="01 Jan 1900","Unregistered","Registered")</f>
        <v>Registered</v>
      </c>
      <c r="R3401" s="121">
        <f>I3401/H3401</f>
        <v>1</v>
      </c>
      <c r="T3401" s="117">
        <f t="shared" si="218"/>
        <v>2052900</v>
      </c>
      <c r="U3401" s="117">
        <f t="shared" si="219"/>
        <v>0</v>
      </c>
    </row>
    <row r="3402" spans="1:21" x14ac:dyDescent="0.3">
      <c r="A3402" s="114">
        <v>291</v>
      </c>
      <c r="B3402" s="114" t="s">
        <v>314</v>
      </c>
      <c r="C3402" s="114" t="s">
        <v>316</v>
      </c>
      <c r="D3402" s="114" t="s">
        <v>2082</v>
      </c>
      <c r="E3402" s="114" t="s">
        <v>2083</v>
      </c>
      <c r="F3402" s="115">
        <v>45596</v>
      </c>
      <c r="G3402" s="114" t="s">
        <v>2067</v>
      </c>
      <c r="H3402" s="116">
        <v>4495000</v>
      </c>
      <c r="I3402" s="116">
        <v>4495000</v>
      </c>
      <c r="J3402" s="116">
        <v>2567700</v>
      </c>
      <c r="K3402" s="116">
        <v>1927300</v>
      </c>
      <c r="L3402" s="116">
        <v>0</v>
      </c>
      <c r="M3402" s="116">
        <v>1348500</v>
      </c>
      <c r="N3402" s="116">
        <v>0</v>
      </c>
      <c r="O3402" s="116">
        <v>578800</v>
      </c>
      <c r="P3402" s="120">
        <v>0</v>
      </c>
      <c r="Q3402" s="27" t="str">
        <f>IF(G3402="01 Jan 1900","Unregistered","Registered")</f>
        <v>Registered</v>
      </c>
      <c r="R3402" s="121">
        <f>I3402/H3402</f>
        <v>1</v>
      </c>
      <c r="T3402" s="117">
        <f t="shared" si="218"/>
        <v>1927300</v>
      </c>
      <c r="U3402" s="117">
        <f t="shared" si="219"/>
        <v>0</v>
      </c>
    </row>
    <row r="3403" spans="1:21" x14ac:dyDescent="0.3">
      <c r="A3403" s="114">
        <v>296</v>
      </c>
      <c r="B3403" s="114" t="s">
        <v>314</v>
      </c>
      <c r="C3403" s="114" t="s">
        <v>316</v>
      </c>
      <c r="D3403" s="114" t="s">
        <v>2095</v>
      </c>
      <c r="E3403" s="114" t="s">
        <v>2096</v>
      </c>
      <c r="F3403" s="115">
        <v>45561</v>
      </c>
      <c r="G3403" s="114" t="s">
        <v>1903</v>
      </c>
      <c r="H3403" s="116">
        <v>4495000</v>
      </c>
      <c r="I3403" s="116">
        <v>4495000</v>
      </c>
      <c r="J3403" s="116">
        <v>2600000</v>
      </c>
      <c r="K3403" s="116">
        <v>1895000</v>
      </c>
      <c r="L3403" s="116">
        <v>0</v>
      </c>
      <c r="M3403" s="116">
        <v>674250</v>
      </c>
      <c r="N3403" s="116">
        <v>0</v>
      </c>
      <c r="O3403" s="116">
        <v>674250</v>
      </c>
      <c r="P3403" s="120">
        <v>546500</v>
      </c>
      <c r="Q3403" s="27" t="str">
        <f>IF(G3403="01 Jan 1900","Unregistered","Registered")</f>
        <v>Registered</v>
      </c>
      <c r="R3403" s="121">
        <f>I3403/H3403</f>
        <v>1</v>
      </c>
      <c r="T3403" s="117">
        <f t="shared" si="218"/>
        <v>1895000</v>
      </c>
      <c r="U3403" s="117">
        <f t="shared" si="219"/>
        <v>0</v>
      </c>
    </row>
    <row r="3404" spans="1:21" x14ac:dyDescent="0.3">
      <c r="A3404" s="114">
        <v>353</v>
      </c>
      <c r="B3404" s="114" t="s">
        <v>314</v>
      </c>
      <c r="C3404" s="114" t="s">
        <v>316</v>
      </c>
      <c r="D3404" s="114" t="s">
        <v>2231</v>
      </c>
      <c r="E3404" s="114" t="s">
        <v>2232</v>
      </c>
      <c r="F3404" s="115">
        <v>45565</v>
      </c>
      <c r="G3404" s="114" t="s">
        <v>2233</v>
      </c>
      <c r="H3404" s="116">
        <v>5215192</v>
      </c>
      <c r="I3404" s="116">
        <v>5215192</v>
      </c>
      <c r="J3404" s="116">
        <v>3650418</v>
      </c>
      <c r="K3404" s="116">
        <v>1564774</v>
      </c>
      <c r="L3404" s="116">
        <v>0</v>
      </c>
      <c r="M3404" s="116">
        <v>1564560</v>
      </c>
      <c r="N3404" s="116">
        <v>0</v>
      </c>
      <c r="O3404" s="116">
        <v>214</v>
      </c>
      <c r="P3404" s="120">
        <v>0</v>
      </c>
      <c r="Q3404" s="27" t="str">
        <f>IF(G3404="01 Jan 1900","Unregistered","Registered")</f>
        <v>Registered</v>
      </c>
      <c r="R3404" s="121">
        <f>I3404/H3404</f>
        <v>1</v>
      </c>
      <c r="T3404" s="117">
        <f t="shared" si="218"/>
        <v>1564774</v>
      </c>
      <c r="U3404" s="117">
        <f t="shared" si="219"/>
        <v>0</v>
      </c>
    </row>
    <row r="3405" spans="1:21" x14ac:dyDescent="0.3">
      <c r="A3405" s="114">
        <v>380</v>
      </c>
      <c r="B3405" s="114" t="s">
        <v>314</v>
      </c>
      <c r="C3405" s="114" t="s">
        <v>316</v>
      </c>
      <c r="D3405" s="114" t="s">
        <v>2286</v>
      </c>
      <c r="E3405" s="114" t="s">
        <v>2287</v>
      </c>
      <c r="F3405" s="115">
        <v>45943</v>
      </c>
      <c r="G3405" s="114" t="s">
        <v>2081</v>
      </c>
      <c r="H3405" s="116">
        <v>4811805</v>
      </c>
      <c r="I3405" s="116">
        <v>4811805</v>
      </c>
      <c r="J3405" s="116">
        <v>3451445</v>
      </c>
      <c r="K3405" s="116">
        <v>1360360</v>
      </c>
      <c r="L3405" s="116">
        <v>0</v>
      </c>
      <c r="M3405" s="116">
        <v>721772</v>
      </c>
      <c r="N3405" s="116">
        <v>0</v>
      </c>
      <c r="O3405" s="116">
        <v>240590</v>
      </c>
      <c r="P3405" s="120">
        <v>397998</v>
      </c>
      <c r="Q3405" s="27" t="str">
        <f>IF(G3405="01 Jan 1900","Unregistered","Registered")</f>
        <v>Registered</v>
      </c>
      <c r="R3405" s="121">
        <f>I3405/H3405</f>
        <v>1</v>
      </c>
      <c r="T3405" s="117">
        <f t="shared" si="218"/>
        <v>1360360</v>
      </c>
      <c r="U3405" s="117">
        <f t="shared" si="219"/>
        <v>0</v>
      </c>
    </row>
    <row r="3406" spans="1:21" x14ac:dyDescent="0.3">
      <c r="A3406" s="114">
        <v>442</v>
      </c>
      <c r="B3406" s="114" t="s">
        <v>314</v>
      </c>
      <c r="C3406" s="114" t="s">
        <v>316</v>
      </c>
      <c r="D3406" s="114" t="s">
        <v>2419</v>
      </c>
      <c r="E3406" s="114" t="s">
        <v>2420</v>
      </c>
      <c r="F3406" s="115">
        <v>45849</v>
      </c>
      <c r="G3406" s="114" t="s">
        <v>2421</v>
      </c>
      <c r="H3406" s="116">
        <v>5361165</v>
      </c>
      <c r="I3406" s="116">
        <v>5361165</v>
      </c>
      <c r="J3406" s="116">
        <v>4288931</v>
      </c>
      <c r="K3406" s="116">
        <v>1072234</v>
      </c>
      <c r="L3406" s="116">
        <v>0</v>
      </c>
      <c r="M3406" s="116">
        <v>804176</v>
      </c>
      <c r="N3406" s="116">
        <v>0</v>
      </c>
      <c r="O3406" s="116">
        <v>268058</v>
      </c>
      <c r="P3406" s="120">
        <v>0</v>
      </c>
      <c r="Q3406" s="27" t="str">
        <f>IF(G3406="01 Jan 1900","Unregistered","Registered")</f>
        <v>Registered</v>
      </c>
      <c r="R3406" s="121">
        <f>I3406/H3406</f>
        <v>1</v>
      </c>
      <c r="T3406" s="117">
        <f t="shared" si="218"/>
        <v>1072234</v>
      </c>
      <c r="U3406" s="117">
        <f t="shared" si="219"/>
        <v>0</v>
      </c>
    </row>
    <row r="3407" spans="1:21" x14ac:dyDescent="0.3">
      <c r="A3407" s="114">
        <v>447</v>
      </c>
      <c r="B3407" s="114" t="s">
        <v>314</v>
      </c>
      <c r="C3407" s="114" t="s">
        <v>316</v>
      </c>
      <c r="D3407" s="114" t="s">
        <v>2433</v>
      </c>
      <c r="E3407" s="114" t="s">
        <v>2434</v>
      </c>
      <c r="F3407" s="115">
        <v>45473</v>
      </c>
      <c r="G3407" s="114" t="s">
        <v>2435</v>
      </c>
      <c r="H3407" s="116">
        <v>5067600</v>
      </c>
      <c r="I3407" s="116">
        <v>5067600</v>
      </c>
      <c r="J3407" s="116">
        <v>4003404</v>
      </c>
      <c r="K3407" s="116">
        <v>1064196</v>
      </c>
      <c r="L3407" s="116">
        <v>0</v>
      </c>
      <c r="M3407" s="116">
        <v>1064196</v>
      </c>
      <c r="N3407" s="116">
        <v>0</v>
      </c>
      <c r="O3407" s="116">
        <v>0</v>
      </c>
      <c r="P3407" s="120">
        <v>0</v>
      </c>
      <c r="Q3407" s="27" t="str">
        <f>IF(G3407="01 Jan 1900","Unregistered","Registered")</f>
        <v>Registered</v>
      </c>
      <c r="R3407" s="121">
        <f>I3407/H3407</f>
        <v>1</v>
      </c>
      <c r="T3407" s="117">
        <f t="shared" si="218"/>
        <v>1064196</v>
      </c>
      <c r="U3407" s="117">
        <f t="shared" si="219"/>
        <v>0</v>
      </c>
    </row>
    <row r="3408" spans="1:21" x14ac:dyDescent="0.3">
      <c r="A3408" s="114">
        <v>451</v>
      </c>
      <c r="B3408" s="114" t="s">
        <v>314</v>
      </c>
      <c r="C3408" s="114" t="s">
        <v>316</v>
      </c>
      <c r="D3408" s="114" t="s">
        <v>2444</v>
      </c>
      <c r="E3408" s="114" t="s">
        <v>2445</v>
      </c>
      <c r="F3408" s="115">
        <v>45580</v>
      </c>
      <c r="G3408" s="114" t="s">
        <v>2446</v>
      </c>
      <c r="H3408" s="116">
        <v>5215200</v>
      </c>
      <c r="I3408" s="116">
        <v>5215200</v>
      </c>
      <c r="J3408" s="116">
        <v>4172160</v>
      </c>
      <c r="K3408" s="116">
        <v>1043040</v>
      </c>
      <c r="L3408" s="116">
        <v>0</v>
      </c>
      <c r="M3408" s="116">
        <v>938736</v>
      </c>
      <c r="N3408" s="116">
        <v>0</v>
      </c>
      <c r="O3408" s="116">
        <v>104304</v>
      </c>
      <c r="P3408" s="120">
        <v>0</v>
      </c>
      <c r="Q3408" s="27" t="str">
        <f>IF(G3408="01 Jan 1900","Unregistered","Registered")</f>
        <v>Registered</v>
      </c>
      <c r="R3408" s="121">
        <f>I3408/H3408</f>
        <v>1</v>
      </c>
      <c r="T3408" s="117">
        <f t="shared" si="218"/>
        <v>1043040</v>
      </c>
      <c r="U3408" s="117">
        <f t="shared" si="219"/>
        <v>0</v>
      </c>
    </row>
    <row r="3409" spans="1:21" x14ac:dyDescent="0.3">
      <c r="A3409" s="114">
        <v>459</v>
      </c>
      <c r="B3409" s="114" t="s">
        <v>314</v>
      </c>
      <c r="C3409" s="114" t="s">
        <v>316</v>
      </c>
      <c r="D3409" s="114" t="s">
        <v>2465</v>
      </c>
      <c r="E3409" s="114" t="s">
        <v>2466</v>
      </c>
      <c r="F3409" s="115">
        <v>45504</v>
      </c>
      <c r="G3409" s="114" t="s">
        <v>2467</v>
      </c>
      <c r="H3409" s="116">
        <v>4905000</v>
      </c>
      <c r="I3409" s="116">
        <v>4905000</v>
      </c>
      <c r="J3409" s="116">
        <v>3889500</v>
      </c>
      <c r="K3409" s="116">
        <v>1015500</v>
      </c>
      <c r="L3409" s="116">
        <v>0</v>
      </c>
      <c r="M3409" s="116">
        <v>774474</v>
      </c>
      <c r="N3409" s="116">
        <v>0</v>
      </c>
      <c r="O3409" s="116">
        <v>241026</v>
      </c>
      <c r="P3409" s="120">
        <v>0</v>
      </c>
      <c r="Q3409" s="27" t="str">
        <f>IF(G3409="01 Jan 1900","Unregistered","Registered")</f>
        <v>Registered</v>
      </c>
      <c r="R3409" s="121">
        <f>I3409/H3409</f>
        <v>1</v>
      </c>
      <c r="T3409" s="117">
        <f t="shared" si="218"/>
        <v>1015500</v>
      </c>
      <c r="U3409" s="117">
        <f t="shared" si="219"/>
        <v>0</v>
      </c>
    </row>
    <row r="3410" spans="1:21" x14ac:dyDescent="0.3">
      <c r="A3410" s="114">
        <v>460</v>
      </c>
      <c r="B3410" s="114" t="s">
        <v>314</v>
      </c>
      <c r="C3410" s="114" t="s">
        <v>316</v>
      </c>
      <c r="D3410" s="114" t="s">
        <v>2468</v>
      </c>
      <c r="E3410" s="114" t="s">
        <v>2466</v>
      </c>
      <c r="F3410" s="115">
        <v>45504</v>
      </c>
      <c r="G3410" s="114" t="s">
        <v>2467</v>
      </c>
      <c r="H3410" s="116">
        <v>4905000</v>
      </c>
      <c r="I3410" s="116">
        <v>4905000</v>
      </c>
      <c r="J3410" s="116">
        <v>3889500</v>
      </c>
      <c r="K3410" s="116">
        <v>1015500</v>
      </c>
      <c r="L3410" s="116">
        <v>0</v>
      </c>
      <c r="M3410" s="116">
        <v>774474</v>
      </c>
      <c r="N3410" s="116">
        <v>0</v>
      </c>
      <c r="O3410" s="116">
        <v>241026</v>
      </c>
      <c r="P3410" s="120">
        <v>0</v>
      </c>
      <c r="Q3410" s="27" t="str">
        <f>IF(G3410="01 Jan 1900","Unregistered","Registered")</f>
        <v>Registered</v>
      </c>
      <c r="R3410" s="121">
        <f>I3410/H3410</f>
        <v>1</v>
      </c>
      <c r="T3410" s="117">
        <f t="shared" si="218"/>
        <v>1015500</v>
      </c>
      <c r="U3410" s="117">
        <f t="shared" si="219"/>
        <v>0</v>
      </c>
    </row>
    <row r="3411" spans="1:21" x14ac:dyDescent="0.3">
      <c r="A3411" s="114">
        <v>461</v>
      </c>
      <c r="B3411" s="114" t="s">
        <v>314</v>
      </c>
      <c r="C3411" s="114" t="s">
        <v>316</v>
      </c>
      <c r="D3411" s="114" t="s">
        <v>2469</v>
      </c>
      <c r="E3411" s="114" t="s">
        <v>2466</v>
      </c>
      <c r="F3411" s="115">
        <v>45504</v>
      </c>
      <c r="G3411" s="114" t="s">
        <v>2467</v>
      </c>
      <c r="H3411" s="116">
        <v>4905000</v>
      </c>
      <c r="I3411" s="116">
        <v>4905000</v>
      </c>
      <c r="J3411" s="116">
        <v>3889500</v>
      </c>
      <c r="K3411" s="116">
        <v>1015500</v>
      </c>
      <c r="L3411" s="116">
        <v>0</v>
      </c>
      <c r="M3411" s="116">
        <v>774474</v>
      </c>
      <c r="N3411" s="116">
        <v>0</v>
      </c>
      <c r="O3411" s="116">
        <v>241026</v>
      </c>
      <c r="P3411" s="120">
        <v>0</v>
      </c>
      <c r="Q3411" s="27" t="str">
        <f>IF(G3411="01 Jan 1900","Unregistered","Registered")</f>
        <v>Registered</v>
      </c>
      <c r="R3411" s="121">
        <f>I3411/H3411</f>
        <v>1</v>
      </c>
      <c r="T3411" s="117">
        <f t="shared" si="218"/>
        <v>1015500</v>
      </c>
      <c r="U3411" s="117">
        <f t="shared" si="219"/>
        <v>0</v>
      </c>
    </row>
    <row r="3412" spans="1:21" x14ac:dyDescent="0.3">
      <c r="A3412" s="114">
        <v>462</v>
      </c>
      <c r="B3412" s="114" t="s">
        <v>314</v>
      </c>
      <c r="C3412" s="114" t="s">
        <v>316</v>
      </c>
      <c r="D3412" s="114" t="s">
        <v>2470</v>
      </c>
      <c r="E3412" s="114" t="s">
        <v>2466</v>
      </c>
      <c r="F3412" s="115">
        <v>45504</v>
      </c>
      <c r="G3412" s="114" t="s">
        <v>2467</v>
      </c>
      <c r="H3412" s="116">
        <v>4905000</v>
      </c>
      <c r="I3412" s="116">
        <v>4905000</v>
      </c>
      <c r="J3412" s="116">
        <v>3889500</v>
      </c>
      <c r="K3412" s="116">
        <v>1015500</v>
      </c>
      <c r="L3412" s="116">
        <v>0</v>
      </c>
      <c r="M3412" s="116">
        <v>774474</v>
      </c>
      <c r="N3412" s="116">
        <v>0</v>
      </c>
      <c r="O3412" s="116">
        <v>241026</v>
      </c>
      <c r="P3412" s="120">
        <v>0</v>
      </c>
      <c r="Q3412" s="27" t="str">
        <f>IF(G3412="01 Jan 1900","Unregistered","Registered")</f>
        <v>Registered</v>
      </c>
      <c r="R3412" s="121">
        <f>I3412/H3412</f>
        <v>1</v>
      </c>
      <c r="T3412" s="117">
        <f t="shared" si="218"/>
        <v>1015500</v>
      </c>
      <c r="U3412" s="117">
        <f t="shared" si="219"/>
        <v>0</v>
      </c>
    </row>
    <row r="3413" spans="1:21" x14ac:dyDescent="0.3">
      <c r="A3413" s="114">
        <v>471</v>
      </c>
      <c r="B3413" s="114" t="s">
        <v>314</v>
      </c>
      <c r="C3413" s="114" t="s">
        <v>316</v>
      </c>
      <c r="D3413" s="114" t="s">
        <v>2493</v>
      </c>
      <c r="E3413" s="114" t="s">
        <v>2494</v>
      </c>
      <c r="F3413" s="115">
        <v>45688</v>
      </c>
      <c r="G3413" s="114" t="s">
        <v>2495</v>
      </c>
      <c r="H3413" s="116">
        <v>5411508</v>
      </c>
      <c r="I3413" s="116">
        <v>5411508</v>
      </c>
      <c r="J3413" s="116">
        <v>4411508</v>
      </c>
      <c r="K3413" s="116">
        <v>1000000</v>
      </c>
      <c r="L3413" s="116">
        <v>0</v>
      </c>
      <c r="M3413" s="116">
        <v>811729</v>
      </c>
      <c r="N3413" s="116">
        <v>0</v>
      </c>
      <c r="O3413" s="116">
        <v>188271</v>
      </c>
      <c r="P3413" s="120">
        <v>0</v>
      </c>
      <c r="Q3413" s="27" t="str">
        <f>IF(G3413="01 Jan 1900","Unregistered","Registered")</f>
        <v>Registered</v>
      </c>
      <c r="R3413" s="121">
        <f>I3413/H3413</f>
        <v>1</v>
      </c>
      <c r="T3413" s="117">
        <f t="shared" si="218"/>
        <v>1000000</v>
      </c>
      <c r="U3413" s="117">
        <f t="shared" si="219"/>
        <v>0</v>
      </c>
    </row>
    <row r="3414" spans="1:21" x14ac:dyDescent="0.3">
      <c r="A3414" s="114">
        <v>542</v>
      </c>
      <c r="B3414" s="114" t="s">
        <v>314</v>
      </c>
      <c r="C3414" s="114" t="s">
        <v>316</v>
      </c>
      <c r="D3414" s="114" t="s">
        <v>2666</v>
      </c>
      <c r="E3414" s="114" t="s">
        <v>2667</v>
      </c>
      <c r="F3414" s="115">
        <v>45990</v>
      </c>
      <c r="G3414" s="114" t="s">
        <v>2478</v>
      </c>
      <c r="H3414" s="116">
        <v>5494164</v>
      </c>
      <c r="I3414" s="116">
        <v>5494164</v>
      </c>
      <c r="J3414" s="116">
        <v>4670379</v>
      </c>
      <c r="K3414" s="116">
        <v>823785</v>
      </c>
      <c r="L3414" s="116">
        <v>0</v>
      </c>
      <c r="M3414" s="116">
        <v>823785</v>
      </c>
      <c r="N3414" s="116">
        <v>0</v>
      </c>
      <c r="O3414" s="116">
        <v>0</v>
      </c>
      <c r="P3414" s="120">
        <v>0</v>
      </c>
      <c r="Q3414" s="27" t="str">
        <f>IF(G3414="01 Jan 1900","Unregistered","Registered")</f>
        <v>Registered</v>
      </c>
      <c r="R3414" s="121">
        <f>I3414/H3414</f>
        <v>1</v>
      </c>
      <c r="T3414" s="117">
        <f t="shared" si="218"/>
        <v>823785</v>
      </c>
      <c r="U3414" s="117">
        <f t="shared" si="219"/>
        <v>0</v>
      </c>
    </row>
    <row r="3415" spans="1:21" x14ac:dyDescent="0.3">
      <c r="A3415" s="114">
        <v>547</v>
      </c>
      <c r="B3415" s="114" t="s">
        <v>314</v>
      </c>
      <c r="C3415" s="114" t="s">
        <v>316</v>
      </c>
      <c r="D3415" s="114" t="s">
        <v>2679</v>
      </c>
      <c r="E3415" s="114" t="s">
        <v>2680</v>
      </c>
      <c r="F3415" s="115">
        <v>45869</v>
      </c>
      <c r="G3415" s="114" t="s">
        <v>2681</v>
      </c>
      <c r="H3415" s="116">
        <v>5405310</v>
      </c>
      <c r="I3415" s="116">
        <v>5405310</v>
      </c>
      <c r="J3415" s="116">
        <v>4594513</v>
      </c>
      <c r="K3415" s="116">
        <v>810797</v>
      </c>
      <c r="L3415" s="116">
        <v>0</v>
      </c>
      <c r="M3415" s="116">
        <v>810797</v>
      </c>
      <c r="N3415" s="116">
        <v>0</v>
      </c>
      <c r="O3415" s="116">
        <v>0</v>
      </c>
      <c r="P3415" s="120">
        <v>0</v>
      </c>
      <c r="Q3415" s="27" t="str">
        <f>IF(G3415="01 Jan 1900","Unregistered","Registered")</f>
        <v>Registered</v>
      </c>
      <c r="R3415" s="121">
        <f>I3415/H3415</f>
        <v>1</v>
      </c>
      <c r="T3415" s="117">
        <f t="shared" si="218"/>
        <v>810797</v>
      </c>
      <c r="U3415" s="117">
        <f t="shared" si="219"/>
        <v>0</v>
      </c>
    </row>
    <row r="3416" spans="1:21" x14ac:dyDescent="0.3">
      <c r="A3416" s="114">
        <v>556</v>
      </c>
      <c r="B3416" s="114" t="s">
        <v>314</v>
      </c>
      <c r="C3416" s="114" t="s">
        <v>316</v>
      </c>
      <c r="D3416" s="114" t="s">
        <v>2704</v>
      </c>
      <c r="E3416" s="114" t="s">
        <v>2705</v>
      </c>
      <c r="F3416" s="115">
        <v>45777</v>
      </c>
      <c r="G3416" s="114" t="s">
        <v>2011</v>
      </c>
      <c r="H3416" s="116">
        <v>5316552</v>
      </c>
      <c r="I3416" s="116">
        <v>5316552</v>
      </c>
      <c r="J3416" s="116">
        <v>4519070</v>
      </c>
      <c r="K3416" s="116">
        <v>797482</v>
      </c>
      <c r="L3416" s="116">
        <v>0</v>
      </c>
      <c r="M3416" s="116">
        <v>797482</v>
      </c>
      <c r="N3416" s="116">
        <v>0</v>
      </c>
      <c r="O3416" s="116">
        <v>0</v>
      </c>
      <c r="P3416" s="120">
        <v>0</v>
      </c>
      <c r="Q3416" s="27" t="str">
        <f>IF(G3416="01 Jan 1900","Unregistered","Registered")</f>
        <v>Registered</v>
      </c>
      <c r="R3416" s="121">
        <f>I3416/H3416</f>
        <v>1</v>
      </c>
      <c r="T3416" s="117">
        <f t="shared" si="218"/>
        <v>797482</v>
      </c>
      <c r="U3416" s="117">
        <f t="shared" si="219"/>
        <v>0</v>
      </c>
    </row>
    <row r="3417" spans="1:21" x14ac:dyDescent="0.3">
      <c r="A3417" s="114">
        <v>557</v>
      </c>
      <c r="B3417" s="114" t="s">
        <v>314</v>
      </c>
      <c r="C3417" s="114" t="s">
        <v>316</v>
      </c>
      <c r="D3417" s="114" t="s">
        <v>2706</v>
      </c>
      <c r="E3417" s="114" t="s">
        <v>2707</v>
      </c>
      <c r="F3417" s="115">
        <v>45854</v>
      </c>
      <c r="G3417" s="114" t="s">
        <v>2708</v>
      </c>
      <c r="H3417" s="116">
        <v>5315549</v>
      </c>
      <c r="I3417" s="116">
        <v>5315549</v>
      </c>
      <c r="J3417" s="116">
        <v>4518215</v>
      </c>
      <c r="K3417" s="116">
        <v>797334</v>
      </c>
      <c r="L3417" s="116">
        <v>0</v>
      </c>
      <c r="M3417" s="116">
        <v>797334</v>
      </c>
      <c r="N3417" s="116">
        <v>0</v>
      </c>
      <c r="O3417" s="116">
        <v>0</v>
      </c>
      <c r="P3417" s="120">
        <v>0</v>
      </c>
      <c r="Q3417" s="27" t="str">
        <f>IF(G3417="01 Jan 1900","Unregistered","Registered")</f>
        <v>Registered</v>
      </c>
      <c r="R3417" s="121">
        <f>I3417/H3417</f>
        <v>1</v>
      </c>
      <c r="T3417" s="117">
        <f t="shared" si="218"/>
        <v>797334</v>
      </c>
      <c r="U3417" s="117">
        <f t="shared" si="219"/>
        <v>0</v>
      </c>
    </row>
    <row r="3418" spans="1:21" x14ac:dyDescent="0.3">
      <c r="A3418" s="114">
        <v>558</v>
      </c>
      <c r="B3418" s="114" t="s">
        <v>314</v>
      </c>
      <c r="C3418" s="114" t="s">
        <v>316</v>
      </c>
      <c r="D3418" s="114" t="s">
        <v>2709</v>
      </c>
      <c r="E3418" s="114" t="s">
        <v>2710</v>
      </c>
      <c r="F3418" s="115">
        <v>45596</v>
      </c>
      <c r="G3418" s="114" t="s">
        <v>2711</v>
      </c>
      <c r="H3418" s="116">
        <v>5313600</v>
      </c>
      <c r="I3418" s="116">
        <v>5313600</v>
      </c>
      <c r="J3418" s="116">
        <v>4516560</v>
      </c>
      <c r="K3418" s="116">
        <v>797040</v>
      </c>
      <c r="L3418" s="116">
        <v>0</v>
      </c>
      <c r="M3418" s="116">
        <v>797040</v>
      </c>
      <c r="N3418" s="116">
        <v>0</v>
      </c>
      <c r="O3418" s="116">
        <v>0</v>
      </c>
      <c r="P3418" s="120">
        <v>0</v>
      </c>
      <c r="Q3418" s="27" t="str">
        <f>IF(G3418="01 Jan 1900","Unregistered","Registered")</f>
        <v>Registered</v>
      </c>
      <c r="R3418" s="121">
        <f>I3418/H3418</f>
        <v>1</v>
      </c>
      <c r="T3418" s="117">
        <f t="shared" si="218"/>
        <v>797040</v>
      </c>
      <c r="U3418" s="117">
        <f t="shared" si="219"/>
        <v>0</v>
      </c>
    </row>
    <row r="3419" spans="1:21" x14ac:dyDescent="0.3">
      <c r="A3419" s="114">
        <v>563</v>
      </c>
      <c r="B3419" s="114" t="s">
        <v>314</v>
      </c>
      <c r="C3419" s="114" t="s">
        <v>316</v>
      </c>
      <c r="D3419" s="114" t="s">
        <v>2725</v>
      </c>
      <c r="E3419" s="114" t="s">
        <v>2726</v>
      </c>
      <c r="F3419" s="115">
        <v>45712</v>
      </c>
      <c r="G3419" s="114" t="s">
        <v>2727</v>
      </c>
      <c r="H3419" s="116">
        <v>5276208</v>
      </c>
      <c r="I3419" s="116">
        <v>5276208</v>
      </c>
      <c r="J3419" s="116">
        <v>4484774</v>
      </c>
      <c r="K3419" s="116">
        <v>791434</v>
      </c>
      <c r="L3419" s="116">
        <v>0</v>
      </c>
      <c r="M3419" s="116">
        <v>791434</v>
      </c>
      <c r="N3419" s="116">
        <v>0</v>
      </c>
      <c r="O3419" s="116">
        <v>0</v>
      </c>
      <c r="P3419" s="120">
        <v>0</v>
      </c>
      <c r="Q3419" s="27" t="str">
        <f>IF(G3419="01 Jan 1900","Unregistered","Registered")</f>
        <v>Registered</v>
      </c>
      <c r="R3419" s="121">
        <f>I3419/H3419</f>
        <v>1</v>
      </c>
      <c r="T3419" s="117">
        <f t="shared" si="218"/>
        <v>791434</v>
      </c>
      <c r="U3419" s="117">
        <f t="shared" si="219"/>
        <v>0</v>
      </c>
    </row>
    <row r="3420" spans="1:21" x14ac:dyDescent="0.3">
      <c r="A3420" s="114">
        <v>566</v>
      </c>
      <c r="B3420" s="114" t="s">
        <v>314</v>
      </c>
      <c r="C3420" s="114" t="s">
        <v>316</v>
      </c>
      <c r="D3420" s="114" t="s">
        <v>2733</v>
      </c>
      <c r="E3420" s="114" t="s">
        <v>2734</v>
      </c>
      <c r="F3420" s="115">
        <v>45596</v>
      </c>
      <c r="G3420" s="114" t="s">
        <v>1709</v>
      </c>
      <c r="H3420" s="116">
        <v>5239521</v>
      </c>
      <c r="I3420" s="116">
        <v>5239521</v>
      </c>
      <c r="J3420" s="116">
        <v>4453591</v>
      </c>
      <c r="K3420" s="116">
        <v>785930</v>
      </c>
      <c r="L3420" s="116">
        <v>0</v>
      </c>
      <c r="M3420" s="116">
        <v>785930</v>
      </c>
      <c r="N3420" s="116">
        <v>0</v>
      </c>
      <c r="O3420" s="116">
        <v>0</v>
      </c>
      <c r="P3420" s="120">
        <v>0</v>
      </c>
      <c r="Q3420" s="27" t="str">
        <f>IF(G3420="01 Jan 1900","Unregistered","Registered")</f>
        <v>Registered</v>
      </c>
      <c r="R3420" s="121">
        <f>I3420/H3420</f>
        <v>1</v>
      </c>
      <c r="T3420" s="117">
        <f t="shared" si="218"/>
        <v>785930</v>
      </c>
      <c r="U3420" s="117">
        <f t="shared" si="219"/>
        <v>0</v>
      </c>
    </row>
    <row r="3421" spans="1:21" x14ac:dyDescent="0.3">
      <c r="A3421" s="114">
        <v>567</v>
      </c>
      <c r="B3421" s="114" t="s">
        <v>314</v>
      </c>
      <c r="C3421" s="114" t="s">
        <v>316</v>
      </c>
      <c r="D3421" s="114" t="s">
        <v>2735</v>
      </c>
      <c r="E3421" s="114" t="s">
        <v>2736</v>
      </c>
      <c r="F3421" s="115">
        <v>45623</v>
      </c>
      <c r="G3421" s="114" t="s">
        <v>2737</v>
      </c>
      <c r="H3421" s="116">
        <v>5228976</v>
      </c>
      <c r="I3421" s="116">
        <v>5228976</v>
      </c>
      <c r="J3421" s="116">
        <v>4444634</v>
      </c>
      <c r="K3421" s="116">
        <v>784342</v>
      </c>
      <c r="L3421" s="116">
        <v>0</v>
      </c>
      <c r="M3421" s="116">
        <v>784342</v>
      </c>
      <c r="N3421" s="116">
        <v>0</v>
      </c>
      <c r="O3421" s="116">
        <v>0</v>
      </c>
      <c r="P3421" s="120">
        <v>0</v>
      </c>
      <c r="Q3421" s="27" t="str">
        <f>IF(G3421="01 Jan 1900","Unregistered","Registered")</f>
        <v>Registered</v>
      </c>
      <c r="R3421" s="121">
        <f>I3421/H3421</f>
        <v>1</v>
      </c>
      <c r="T3421" s="117">
        <f t="shared" si="218"/>
        <v>784342</v>
      </c>
      <c r="U3421" s="117">
        <f t="shared" si="219"/>
        <v>0</v>
      </c>
    </row>
    <row r="3422" spans="1:21" x14ac:dyDescent="0.3">
      <c r="A3422" s="114">
        <v>568</v>
      </c>
      <c r="B3422" s="114" t="s">
        <v>314</v>
      </c>
      <c r="C3422" s="114" t="s">
        <v>316</v>
      </c>
      <c r="D3422" s="114" t="s">
        <v>2738</v>
      </c>
      <c r="E3422" s="114" t="s">
        <v>2739</v>
      </c>
      <c r="F3422" s="115">
        <v>45740</v>
      </c>
      <c r="G3422" s="114" t="s">
        <v>2740</v>
      </c>
      <c r="H3422" s="116">
        <v>5228730</v>
      </c>
      <c r="I3422" s="116">
        <v>5228730</v>
      </c>
      <c r="J3422" s="116">
        <v>4444425</v>
      </c>
      <c r="K3422" s="116">
        <v>784305</v>
      </c>
      <c r="L3422" s="116">
        <v>0</v>
      </c>
      <c r="M3422" s="116">
        <v>784305</v>
      </c>
      <c r="N3422" s="116">
        <v>0</v>
      </c>
      <c r="O3422" s="116">
        <v>0</v>
      </c>
      <c r="P3422" s="120">
        <v>0</v>
      </c>
      <c r="Q3422" s="27" t="str">
        <f>IF(G3422="01 Jan 1900","Unregistered","Registered")</f>
        <v>Registered</v>
      </c>
      <c r="R3422" s="121">
        <f>I3422/H3422</f>
        <v>1</v>
      </c>
      <c r="T3422" s="117">
        <f t="shared" si="218"/>
        <v>784305</v>
      </c>
      <c r="U3422" s="117">
        <f t="shared" si="219"/>
        <v>0</v>
      </c>
    </row>
    <row r="3423" spans="1:21" x14ac:dyDescent="0.3">
      <c r="A3423" s="114">
        <v>569</v>
      </c>
      <c r="B3423" s="114" t="s">
        <v>314</v>
      </c>
      <c r="C3423" s="114" t="s">
        <v>316</v>
      </c>
      <c r="D3423" s="114" t="s">
        <v>2741</v>
      </c>
      <c r="E3423" s="114" t="s">
        <v>2742</v>
      </c>
      <c r="F3423" s="115">
        <v>45726</v>
      </c>
      <c r="G3423" s="114" t="s">
        <v>2743</v>
      </c>
      <c r="H3423" s="116">
        <v>5228681</v>
      </c>
      <c r="I3423" s="116">
        <v>5228681</v>
      </c>
      <c r="J3423" s="116">
        <v>4444380</v>
      </c>
      <c r="K3423" s="116">
        <v>784301</v>
      </c>
      <c r="L3423" s="116">
        <v>0</v>
      </c>
      <c r="M3423" s="116">
        <v>784301</v>
      </c>
      <c r="N3423" s="116">
        <v>0</v>
      </c>
      <c r="O3423" s="116">
        <v>0</v>
      </c>
      <c r="P3423" s="120">
        <v>0</v>
      </c>
      <c r="Q3423" s="27" t="str">
        <f>IF(G3423="01 Jan 1900","Unregistered","Registered")</f>
        <v>Registered</v>
      </c>
      <c r="R3423" s="121">
        <f>I3423/H3423</f>
        <v>1</v>
      </c>
      <c r="T3423" s="117">
        <f t="shared" si="218"/>
        <v>784301</v>
      </c>
      <c r="U3423" s="117">
        <f t="shared" si="219"/>
        <v>0</v>
      </c>
    </row>
    <row r="3424" spans="1:21" x14ac:dyDescent="0.3">
      <c r="A3424" s="114">
        <v>571</v>
      </c>
      <c r="B3424" s="114" t="s">
        <v>314</v>
      </c>
      <c r="C3424" s="114" t="s">
        <v>316</v>
      </c>
      <c r="D3424" s="114" t="s">
        <v>2746</v>
      </c>
      <c r="E3424" s="114" t="s">
        <v>2747</v>
      </c>
      <c r="F3424" s="115">
        <v>45889</v>
      </c>
      <c r="G3424" s="114" t="s">
        <v>2748</v>
      </c>
      <c r="H3424" s="116">
        <v>5220500</v>
      </c>
      <c r="I3424" s="116">
        <v>5220500</v>
      </c>
      <c r="J3424" s="116">
        <v>4437425</v>
      </c>
      <c r="K3424" s="116">
        <v>783075</v>
      </c>
      <c r="L3424" s="116">
        <v>0</v>
      </c>
      <c r="M3424" s="116">
        <v>783075</v>
      </c>
      <c r="N3424" s="116">
        <v>0</v>
      </c>
      <c r="O3424" s="116">
        <v>0</v>
      </c>
      <c r="P3424" s="120">
        <v>0</v>
      </c>
      <c r="Q3424" s="27" t="str">
        <f>IF(G3424="01 Jan 1900","Unregistered","Registered")</f>
        <v>Registered</v>
      </c>
      <c r="R3424" s="121">
        <f>I3424/H3424</f>
        <v>1</v>
      </c>
      <c r="T3424" s="117">
        <f t="shared" si="218"/>
        <v>783075</v>
      </c>
      <c r="U3424" s="117">
        <f t="shared" si="219"/>
        <v>0</v>
      </c>
    </row>
    <row r="3425" spans="1:21" x14ac:dyDescent="0.3">
      <c r="A3425" s="114">
        <v>573</v>
      </c>
      <c r="B3425" s="114" t="s">
        <v>314</v>
      </c>
      <c r="C3425" s="114" t="s">
        <v>316</v>
      </c>
      <c r="D3425" s="114" t="s">
        <v>2752</v>
      </c>
      <c r="E3425" s="114" t="s">
        <v>2753</v>
      </c>
      <c r="F3425" s="115">
        <v>45596</v>
      </c>
      <c r="G3425" s="114" t="s">
        <v>1699</v>
      </c>
      <c r="H3425" s="116">
        <v>5202243</v>
      </c>
      <c r="I3425" s="116">
        <v>5202243</v>
      </c>
      <c r="J3425" s="116">
        <v>4422748</v>
      </c>
      <c r="K3425" s="116">
        <v>779495</v>
      </c>
      <c r="L3425" s="116">
        <v>0</v>
      </c>
      <c r="M3425" s="116">
        <v>779495</v>
      </c>
      <c r="N3425" s="116">
        <v>0</v>
      </c>
      <c r="O3425" s="116">
        <v>0</v>
      </c>
      <c r="P3425" s="120">
        <v>0</v>
      </c>
      <c r="Q3425" s="27" t="str">
        <f>IF(G3425="01 Jan 1900","Unregistered","Registered")</f>
        <v>Registered</v>
      </c>
      <c r="R3425" s="121">
        <f>I3425/H3425</f>
        <v>1</v>
      </c>
      <c r="T3425" s="117">
        <f t="shared" si="218"/>
        <v>779495</v>
      </c>
      <c r="U3425" s="117">
        <f t="shared" si="219"/>
        <v>0</v>
      </c>
    </row>
    <row r="3426" spans="1:21" x14ac:dyDescent="0.3">
      <c r="A3426" s="114">
        <v>583</v>
      </c>
      <c r="B3426" s="114" t="s">
        <v>314</v>
      </c>
      <c r="C3426" s="114" t="s">
        <v>316</v>
      </c>
      <c r="D3426" s="114" t="s">
        <v>2775</v>
      </c>
      <c r="E3426" s="114" t="s">
        <v>2776</v>
      </c>
      <c r="F3426" s="115">
        <v>45729</v>
      </c>
      <c r="G3426" s="114" t="s">
        <v>1858</v>
      </c>
      <c r="H3426" s="116">
        <v>5116800</v>
      </c>
      <c r="I3426" s="116">
        <v>5116800</v>
      </c>
      <c r="J3426" s="116">
        <v>4349280</v>
      </c>
      <c r="K3426" s="116">
        <v>767520</v>
      </c>
      <c r="L3426" s="116">
        <v>0</v>
      </c>
      <c r="M3426" s="116">
        <v>767520</v>
      </c>
      <c r="N3426" s="116">
        <v>0</v>
      </c>
      <c r="O3426" s="116">
        <v>0</v>
      </c>
      <c r="P3426" s="120">
        <v>0</v>
      </c>
      <c r="Q3426" s="27" t="str">
        <f>IF(G3426="01 Jan 1900","Unregistered","Registered")</f>
        <v>Registered</v>
      </c>
      <c r="R3426" s="121">
        <f>I3426/H3426</f>
        <v>1</v>
      </c>
      <c r="T3426" s="117">
        <f t="shared" si="218"/>
        <v>767520</v>
      </c>
      <c r="U3426" s="117">
        <f t="shared" si="219"/>
        <v>0</v>
      </c>
    </row>
    <row r="3427" spans="1:21" x14ac:dyDescent="0.3">
      <c r="A3427" s="114">
        <v>586</v>
      </c>
      <c r="B3427" s="114" t="s">
        <v>314</v>
      </c>
      <c r="C3427" s="114" t="s">
        <v>316</v>
      </c>
      <c r="D3427" s="114" t="s">
        <v>2782</v>
      </c>
      <c r="E3427" s="114" t="s">
        <v>2783</v>
      </c>
      <c r="F3427" s="115">
        <v>45726</v>
      </c>
      <c r="G3427" s="114" t="s">
        <v>2784</v>
      </c>
      <c r="H3427" s="116">
        <v>5067825</v>
      </c>
      <c r="I3427" s="116">
        <v>5067825</v>
      </c>
      <c r="J3427" s="116">
        <v>4307654.5</v>
      </c>
      <c r="K3427" s="116">
        <v>760170.5</v>
      </c>
      <c r="L3427" s="116">
        <v>0</v>
      </c>
      <c r="M3427" s="116">
        <v>760170</v>
      </c>
      <c r="N3427" s="116">
        <v>0</v>
      </c>
      <c r="O3427" s="116">
        <v>0.5</v>
      </c>
      <c r="P3427" s="120">
        <v>0</v>
      </c>
      <c r="Q3427" s="27" t="str">
        <f>IF(G3427="01 Jan 1900","Unregistered","Registered")</f>
        <v>Registered</v>
      </c>
      <c r="R3427" s="121">
        <f>I3427/H3427</f>
        <v>1</v>
      </c>
      <c r="T3427" s="117">
        <f t="shared" si="218"/>
        <v>760170.5</v>
      </c>
      <c r="U3427" s="117">
        <f t="shared" si="219"/>
        <v>0</v>
      </c>
    </row>
    <row r="3428" spans="1:21" x14ac:dyDescent="0.3">
      <c r="A3428" s="114">
        <v>609</v>
      </c>
      <c r="B3428" s="114" t="s">
        <v>314</v>
      </c>
      <c r="C3428" s="114" t="s">
        <v>316</v>
      </c>
      <c r="D3428" s="114" t="s">
        <v>2836</v>
      </c>
      <c r="E3428" s="114" t="s">
        <v>2837</v>
      </c>
      <c r="F3428" s="115">
        <v>45473</v>
      </c>
      <c r="G3428" s="114" t="s">
        <v>1858</v>
      </c>
      <c r="H3428" s="116">
        <v>4495896</v>
      </c>
      <c r="I3428" s="116">
        <v>4495896</v>
      </c>
      <c r="J3428" s="116">
        <v>3795896</v>
      </c>
      <c r="K3428" s="116">
        <v>700000</v>
      </c>
      <c r="L3428" s="116">
        <v>0</v>
      </c>
      <c r="M3428" s="116">
        <v>674382</v>
      </c>
      <c r="N3428" s="116">
        <v>0</v>
      </c>
      <c r="O3428" s="116">
        <v>25618</v>
      </c>
      <c r="P3428" s="120">
        <v>0</v>
      </c>
      <c r="Q3428" s="27" t="str">
        <f>IF(G3428="01 Jan 1900","Unregistered","Registered")</f>
        <v>Registered</v>
      </c>
      <c r="R3428" s="121">
        <f>I3428/H3428</f>
        <v>1</v>
      </c>
      <c r="T3428" s="117">
        <f t="shared" si="218"/>
        <v>700000</v>
      </c>
      <c r="U3428" s="117">
        <f t="shared" si="219"/>
        <v>0</v>
      </c>
    </row>
    <row r="3429" spans="1:21" x14ac:dyDescent="0.3">
      <c r="A3429" s="114">
        <v>779</v>
      </c>
      <c r="B3429" s="114" t="s">
        <v>314</v>
      </c>
      <c r="C3429" s="114" t="s">
        <v>316</v>
      </c>
      <c r="D3429" s="114" t="s">
        <v>3258</v>
      </c>
      <c r="E3429" s="114" t="s">
        <v>3259</v>
      </c>
      <c r="F3429" s="115">
        <v>45726</v>
      </c>
      <c r="G3429" s="114" t="s">
        <v>2176</v>
      </c>
      <c r="H3429" s="116">
        <v>5323440</v>
      </c>
      <c r="I3429" s="116">
        <v>5323440</v>
      </c>
      <c r="J3429" s="116">
        <v>4791098</v>
      </c>
      <c r="K3429" s="116">
        <v>532342</v>
      </c>
      <c r="L3429" s="116">
        <v>0</v>
      </c>
      <c r="M3429" s="116">
        <v>532342</v>
      </c>
      <c r="N3429" s="116">
        <v>0</v>
      </c>
      <c r="O3429" s="116">
        <v>0</v>
      </c>
      <c r="P3429" s="120">
        <v>0</v>
      </c>
      <c r="Q3429" s="27" t="str">
        <f>IF(G3429="01 Jan 1900","Unregistered","Registered")</f>
        <v>Registered</v>
      </c>
      <c r="R3429" s="121">
        <f>I3429/H3429</f>
        <v>1</v>
      </c>
      <c r="T3429" s="117">
        <f t="shared" si="218"/>
        <v>532342</v>
      </c>
      <c r="U3429" s="117">
        <f t="shared" si="219"/>
        <v>0</v>
      </c>
    </row>
    <row r="3430" spans="1:21" x14ac:dyDescent="0.3">
      <c r="A3430" s="114">
        <v>781</v>
      </c>
      <c r="B3430" s="114" t="s">
        <v>314</v>
      </c>
      <c r="C3430" s="114" t="s">
        <v>316</v>
      </c>
      <c r="D3430" s="114" t="s">
        <v>3262</v>
      </c>
      <c r="E3430" s="114" t="s">
        <v>3263</v>
      </c>
      <c r="F3430" s="115">
        <v>45623</v>
      </c>
      <c r="G3430" s="114" t="s">
        <v>2067</v>
      </c>
      <c r="H3430" s="116">
        <v>5264046</v>
      </c>
      <c r="I3430" s="116">
        <v>5264046</v>
      </c>
      <c r="J3430" s="116">
        <v>4733709</v>
      </c>
      <c r="K3430" s="116">
        <v>530337</v>
      </c>
      <c r="L3430" s="116">
        <v>0</v>
      </c>
      <c r="M3430" s="116">
        <v>530337</v>
      </c>
      <c r="N3430" s="116">
        <v>0</v>
      </c>
      <c r="O3430" s="116">
        <v>0</v>
      </c>
      <c r="P3430" s="120">
        <v>0</v>
      </c>
      <c r="Q3430" s="27" t="str">
        <f>IF(G3430="01 Jan 1900","Unregistered","Registered")</f>
        <v>Registered</v>
      </c>
      <c r="R3430" s="121">
        <f>I3430/H3430</f>
        <v>1</v>
      </c>
      <c r="T3430" s="117">
        <f t="shared" si="218"/>
        <v>530337</v>
      </c>
      <c r="U3430" s="117">
        <f t="shared" si="219"/>
        <v>0</v>
      </c>
    </row>
    <row r="3431" spans="1:21" x14ac:dyDescent="0.3">
      <c r="A3431" s="114">
        <v>782</v>
      </c>
      <c r="B3431" s="114" t="s">
        <v>314</v>
      </c>
      <c r="C3431" s="114" t="s">
        <v>316</v>
      </c>
      <c r="D3431" s="114" t="s">
        <v>3264</v>
      </c>
      <c r="E3431" s="114" t="s">
        <v>3265</v>
      </c>
      <c r="F3431" s="115">
        <v>45709</v>
      </c>
      <c r="G3431" s="114" t="s">
        <v>3266</v>
      </c>
      <c r="H3431" s="116">
        <v>5300000</v>
      </c>
      <c r="I3431" s="116">
        <v>5300000</v>
      </c>
      <c r="J3431" s="116">
        <v>4770000</v>
      </c>
      <c r="K3431" s="116">
        <v>530000</v>
      </c>
      <c r="L3431" s="116">
        <v>0</v>
      </c>
      <c r="M3431" s="116">
        <v>530000</v>
      </c>
      <c r="N3431" s="116">
        <v>0</v>
      </c>
      <c r="O3431" s="116">
        <v>0</v>
      </c>
      <c r="P3431" s="120">
        <v>0</v>
      </c>
      <c r="Q3431" s="27" t="str">
        <f>IF(G3431="01 Jan 1900","Unregistered","Registered")</f>
        <v>Registered</v>
      </c>
      <c r="R3431" s="121">
        <f>I3431/H3431</f>
        <v>1</v>
      </c>
      <c r="T3431" s="117">
        <f t="shared" si="218"/>
        <v>530000</v>
      </c>
      <c r="U3431" s="117">
        <f t="shared" si="219"/>
        <v>0</v>
      </c>
    </row>
    <row r="3432" spans="1:21" x14ac:dyDescent="0.3">
      <c r="A3432" s="114">
        <v>797</v>
      </c>
      <c r="B3432" s="114" t="s">
        <v>314</v>
      </c>
      <c r="C3432" s="114" t="s">
        <v>316</v>
      </c>
      <c r="D3432" s="114" t="s">
        <v>3302</v>
      </c>
      <c r="E3432" s="114" t="s">
        <v>3303</v>
      </c>
      <c r="F3432" s="115">
        <v>45565</v>
      </c>
      <c r="G3432" s="114" t="s">
        <v>3304</v>
      </c>
      <c r="H3432" s="116">
        <v>5122000</v>
      </c>
      <c r="I3432" s="116">
        <v>5122000</v>
      </c>
      <c r="J3432" s="116">
        <v>4609800</v>
      </c>
      <c r="K3432" s="116">
        <v>512200</v>
      </c>
      <c r="L3432" s="116">
        <v>0</v>
      </c>
      <c r="M3432" s="116">
        <v>512200</v>
      </c>
      <c r="N3432" s="116">
        <v>0</v>
      </c>
      <c r="O3432" s="116">
        <v>0</v>
      </c>
      <c r="P3432" s="120">
        <v>0</v>
      </c>
      <c r="Q3432" s="27" t="str">
        <f>IF(G3432="01 Jan 1900","Unregistered","Registered")</f>
        <v>Registered</v>
      </c>
      <c r="R3432" s="121">
        <f>I3432/H3432</f>
        <v>1</v>
      </c>
      <c r="T3432" s="117">
        <f t="shared" si="218"/>
        <v>512200</v>
      </c>
      <c r="U3432" s="117">
        <f t="shared" si="219"/>
        <v>0</v>
      </c>
    </row>
    <row r="3433" spans="1:21" x14ac:dyDescent="0.3">
      <c r="A3433" s="114">
        <v>798</v>
      </c>
      <c r="B3433" s="114" t="s">
        <v>314</v>
      </c>
      <c r="C3433" s="114" t="s">
        <v>316</v>
      </c>
      <c r="D3433" s="114" t="s">
        <v>3305</v>
      </c>
      <c r="E3433" s="114" t="s">
        <v>3306</v>
      </c>
      <c r="F3433" s="115">
        <v>45565</v>
      </c>
      <c r="G3433" s="114" t="s">
        <v>3307</v>
      </c>
      <c r="H3433" s="116">
        <v>5116800</v>
      </c>
      <c r="I3433" s="116">
        <v>5116800</v>
      </c>
      <c r="J3433" s="116">
        <v>4605120</v>
      </c>
      <c r="K3433" s="116">
        <v>511680</v>
      </c>
      <c r="L3433" s="116">
        <v>0</v>
      </c>
      <c r="M3433" s="116">
        <v>511680</v>
      </c>
      <c r="N3433" s="116">
        <v>0</v>
      </c>
      <c r="O3433" s="116">
        <v>0</v>
      </c>
      <c r="P3433" s="120">
        <v>0</v>
      </c>
      <c r="Q3433" s="27" t="str">
        <f>IF(G3433="01 Jan 1900","Unregistered","Registered")</f>
        <v>Registered</v>
      </c>
      <c r="R3433" s="121">
        <f>I3433/H3433</f>
        <v>1</v>
      </c>
      <c r="T3433" s="117">
        <f t="shared" si="218"/>
        <v>511680</v>
      </c>
      <c r="U3433" s="117">
        <f t="shared" si="219"/>
        <v>0</v>
      </c>
    </row>
    <row r="3434" spans="1:21" x14ac:dyDescent="0.3">
      <c r="A3434" s="114">
        <v>810</v>
      </c>
      <c r="B3434" s="114" t="s">
        <v>314</v>
      </c>
      <c r="C3434" s="114" t="s">
        <v>316</v>
      </c>
      <c r="D3434" s="114" t="s">
        <v>3334</v>
      </c>
      <c r="E3434" s="114" t="s">
        <v>3335</v>
      </c>
      <c r="F3434" s="115">
        <v>45726</v>
      </c>
      <c r="G3434" s="114" t="s">
        <v>2740</v>
      </c>
      <c r="H3434" s="116">
        <v>5018400</v>
      </c>
      <c r="I3434" s="116">
        <v>5018400</v>
      </c>
      <c r="J3434" s="116">
        <v>4516560</v>
      </c>
      <c r="K3434" s="116">
        <v>501840</v>
      </c>
      <c r="L3434" s="116">
        <v>0</v>
      </c>
      <c r="M3434" s="116">
        <v>501840</v>
      </c>
      <c r="N3434" s="116">
        <v>0</v>
      </c>
      <c r="O3434" s="116">
        <v>0</v>
      </c>
      <c r="P3434" s="120">
        <v>0</v>
      </c>
      <c r="Q3434" s="27" t="str">
        <f>IF(G3434="01 Jan 1900","Unregistered","Registered")</f>
        <v>Registered</v>
      </c>
      <c r="R3434" s="121">
        <f>I3434/H3434</f>
        <v>1</v>
      </c>
      <c r="T3434" s="117">
        <f t="shared" si="218"/>
        <v>501840</v>
      </c>
      <c r="U3434" s="117">
        <f t="shared" si="219"/>
        <v>0</v>
      </c>
    </row>
    <row r="3435" spans="1:21" x14ac:dyDescent="0.3">
      <c r="A3435" s="114">
        <v>815</v>
      </c>
      <c r="B3435" s="114" t="s">
        <v>314</v>
      </c>
      <c r="C3435" s="114" t="s">
        <v>316</v>
      </c>
      <c r="D3435" s="114" t="s">
        <v>3345</v>
      </c>
      <c r="E3435" s="114" t="s">
        <v>3346</v>
      </c>
      <c r="F3435" s="115">
        <v>45656</v>
      </c>
      <c r="G3435" s="114" t="s">
        <v>3304</v>
      </c>
      <c r="H3435" s="116">
        <v>4996233</v>
      </c>
      <c r="I3435" s="116">
        <v>4996233</v>
      </c>
      <c r="J3435" s="116">
        <v>4496613</v>
      </c>
      <c r="K3435" s="116">
        <v>499620</v>
      </c>
      <c r="L3435" s="116">
        <v>0</v>
      </c>
      <c r="M3435" s="116">
        <v>499620</v>
      </c>
      <c r="N3435" s="116">
        <v>0</v>
      </c>
      <c r="O3435" s="116">
        <v>0</v>
      </c>
      <c r="P3435" s="120">
        <v>0</v>
      </c>
      <c r="Q3435" s="27" t="str">
        <f>IF(G3435="01 Jan 1900","Unregistered","Registered")</f>
        <v>Registered</v>
      </c>
      <c r="R3435" s="121">
        <f>I3435/H3435</f>
        <v>1</v>
      </c>
      <c r="T3435" s="117">
        <f t="shared" si="218"/>
        <v>499620</v>
      </c>
      <c r="U3435" s="117">
        <f t="shared" si="219"/>
        <v>0</v>
      </c>
    </row>
    <row r="3436" spans="1:21" x14ac:dyDescent="0.3">
      <c r="A3436" s="114">
        <v>816</v>
      </c>
      <c r="B3436" s="114" t="s">
        <v>314</v>
      </c>
      <c r="C3436" s="114" t="s">
        <v>316</v>
      </c>
      <c r="D3436" s="114" t="s">
        <v>3347</v>
      </c>
      <c r="E3436" s="114" t="s">
        <v>3348</v>
      </c>
      <c r="F3436" s="115">
        <v>45565</v>
      </c>
      <c r="G3436" s="114" t="s">
        <v>2435</v>
      </c>
      <c r="H3436" s="116">
        <v>4968340</v>
      </c>
      <c r="I3436" s="116">
        <v>4968340</v>
      </c>
      <c r="J3436" s="116">
        <v>4471506</v>
      </c>
      <c r="K3436" s="116">
        <v>496834</v>
      </c>
      <c r="L3436" s="116">
        <v>0</v>
      </c>
      <c r="M3436" s="116">
        <v>496834</v>
      </c>
      <c r="N3436" s="116">
        <v>0</v>
      </c>
      <c r="O3436" s="116">
        <v>0</v>
      </c>
      <c r="P3436" s="120">
        <v>0</v>
      </c>
      <c r="Q3436" s="27" t="str">
        <f>IF(G3436="01 Jan 1900","Unregistered","Registered")</f>
        <v>Registered</v>
      </c>
      <c r="R3436" s="121">
        <f>I3436/H3436</f>
        <v>1</v>
      </c>
      <c r="T3436" s="117">
        <f t="shared" si="218"/>
        <v>496834</v>
      </c>
      <c r="U3436" s="117">
        <f t="shared" si="219"/>
        <v>0</v>
      </c>
    </row>
    <row r="3437" spans="1:21" x14ac:dyDescent="0.3">
      <c r="A3437" s="114">
        <v>828</v>
      </c>
      <c r="B3437" s="114" t="s">
        <v>314</v>
      </c>
      <c r="C3437" s="114" t="s">
        <v>316</v>
      </c>
      <c r="D3437" s="114" t="s">
        <v>3375</v>
      </c>
      <c r="E3437" s="114" t="s">
        <v>3376</v>
      </c>
      <c r="F3437" s="115">
        <v>45813</v>
      </c>
      <c r="G3437" s="114" t="s">
        <v>3377</v>
      </c>
      <c r="H3437" s="116">
        <v>5315568</v>
      </c>
      <c r="I3437" s="116">
        <v>5315568</v>
      </c>
      <c r="J3437" s="116">
        <v>4844182</v>
      </c>
      <c r="K3437" s="116">
        <v>471386</v>
      </c>
      <c r="L3437" s="116">
        <v>0</v>
      </c>
      <c r="M3437" s="116">
        <v>471386</v>
      </c>
      <c r="N3437" s="116">
        <v>0</v>
      </c>
      <c r="O3437" s="116">
        <v>0</v>
      </c>
      <c r="P3437" s="120">
        <v>0</v>
      </c>
      <c r="Q3437" s="27" t="str">
        <f>IF(G3437="01 Jan 1900","Unregistered","Registered")</f>
        <v>Registered</v>
      </c>
      <c r="R3437" s="121">
        <f>I3437/H3437</f>
        <v>1</v>
      </c>
      <c r="T3437" s="117">
        <f t="shared" si="218"/>
        <v>471386</v>
      </c>
      <c r="U3437" s="117">
        <f t="shared" si="219"/>
        <v>0</v>
      </c>
    </row>
    <row r="3438" spans="1:21" x14ac:dyDescent="0.3">
      <c r="A3438" s="114">
        <v>921</v>
      </c>
      <c r="B3438" s="114" t="s">
        <v>314</v>
      </c>
      <c r="C3438" s="114" t="s">
        <v>316</v>
      </c>
      <c r="D3438" s="114" t="s">
        <v>3598</v>
      </c>
      <c r="E3438" s="114" t="s">
        <v>3599</v>
      </c>
      <c r="F3438" s="115">
        <v>45678</v>
      </c>
      <c r="G3438" s="114" t="s">
        <v>3457</v>
      </c>
      <c r="H3438" s="116">
        <v>5047245</v>
      </c>
      <c r="I3438" s="116">
        <v>5047245</v>
      </c>
      <c r="J3438" s="116">
        <v>4640452</v>
      </c>
      <c r="K3438" s="116">
        <v>406793</v>
      </c>
      <c r="L3438" s="116">
        <v>0</v>
      </c>
      <c r="M3438" s="116">
        <v>0</v>
      </c>
      <c r="N3438" s="116">
        <v>0</v>
      </c>
      <c r="O3438" s="116">
        <v>406793</v>
      </c>
      <c r="P3438" s="120">
        <v>0</v>
      </c>
      <c r="Q3438" s="27" t="str">
        <f>IF(G3438="01 Jan 1900","Unregistered","Registered")</f>
        <v>Registered</v>
      </c>
      <c r="R3438" s="121">
        <f>I3438/H3438</f>
        <v>1</v>
      </c>
      <c r="T3438" s="117">
        <f t="shared" si="218"/>
        <v>406793</v>
      </c>
      <c r="U3438" s="117">
        <f t="shared" si="219"/>
        <v>0</v>
      </c>
    </row>
    <row r="3439" spans="1:21" x14ac:dyDescent="0.3">
      <c r="A3439" s="114">
        <v>1103</v>
      </c>
      <c r="B3439" s="114" t="s">
        <v>314</v>
      </c>
      <c r="C3439" s="114" t="s">
        <v>316</v>
      </c>
      <c r="D3439" s="114" t="s">
        <v>4017</v>
      </c>
      <c r="E3439" s="114" t="s">
        <v>4018</v>
      </c>
      <c r="F3439" s="115">
        <v>45643</v>
      </c>
      <c r="G3439" s="114" t="s">
        <v>4019</v>
      </c>
      <c r="H3439" s="116">
        <v>5166025</v>
      </c>
      <c r="I3439" s="116">
        <v>5166025</v>
      </c>
      <c r="J3439" s="116">
        <v>4838761</v>
      </c>
      <c r="K3439" s="116">
        <v>327264</v>
      </c>
      <c r="L3439" s="116">
        <v>0</v>
      </c>
      <c r="M3439" s="116">
        <v>327264</v>
      </c>
      <c r="N3439" s="116">
        <v>0</v>
      </c>
      <c r="O3439" s="116">
        <v>0</v>
      </c>
      <c r="P3439" s="120">
        <v>0</v>
      </c>
      <c r="Q3439" s="27" t="str">
        <f>IF(G3439="01 Jan 1900","Unregistered","Registered")</f>
        <v>Registered</v>
      </c>
      <c r="R3439" s="121">
        <f>I3439/H3439</f>
        <v>1</v>
      </c>
      <c r="T3439" s="117">
        <f t="shared" si="218"/>
        <v>327264</v>
      </c>
      <c r="U3439" s="117">
        <f t="shared" si="219"/>
        <v>0</v>
      </c>
    </row>
    <row r="3440" spans="1:21" x14ac:dyDescent="0.3">
      <c r="A3440" s="114">
        <v>1163</v>
      </c>
      <c r="B3440" s="114" t="s">
        <v>314</v>
      </c>
      <c r="C3440" s="114" t="s">
        <v>316</v>
      </c>
      <c r="D3440" s="114" t="s">
        <v>4153</v>
      </c>
      <c r="E3440" s="114" t="s">
        <v>4154</v>
      </c>
      <c r="F3440" s="115">
        <v>45898</v>
      </c>
      <c r="G3440" s="114" t="s">
        <v>4155</v>
      </c>
      <c r="H3440" s="116">
        <v>5417500</v>
      </c>
      <c r="I3440" s="116">
        <v>5417500</v>
      </c>
      <c r="J3440" s="116">
        <v>5146625</v>
      </c>
      <c r="K3440" s="116">
        <v>270875</v>
      </c>
      <c r="L3440" s="116">
        <v>0</v>
      </c>
      <c r="M3440" s="116">
        <v>270875</v>
      </c>
      <c r="N3440" s="116">
        <v>0</v>
      </c>
      <c r="O3440" s="116">
        <v>0</v>
      </c>
      <c r="P3440" s="120">
        <v>0</v>
      </c>
      <c r="Q3440" s="27" t="str">
        <f>IF(G3440="01 Jan 1900","Unregistered","Registered")</f>
        <v>Registered</v>
      </c>
      <c r="R3440" s="121">
        <f>I3440/H3440</f>
        <v>1</v>
      </c>
      <c r="T3440" s="117">
        <f t="shared" si="218"/>
        <v>270875</v>
      </c>
      <c r="U3440" s="117">
        <f t="shared" si="219"/>
        <v>0</v>
      </c>
    </row>
    <row r="3441" spans="1:21" x14ac:dyDescent="0.3">
      <c r="A3441" s="114">
        <v>1172</v>
      </c>
      <c r="B3441" s="114" t="s">
        <v>314</v>
      </c>
      <c r="C3441" s="114" t="s">
        <v>316</v>
      </c>
      <c r="D3441" s="114" t="s">
        <v>4176</v>
      </c>
      <c r="E3441" s="114" t="s">
        <v>4177</v>
      </c>
      <c r="F3441" s="115">
        <v>45705</v>
      </c>
      <c r="G3441" s="114" t="s">
        <v>2111</v>
      </c>
      <c r="H3441" s="116">
        <v>5318001</v>
      </c>
      <c r="I3441" s="116">
        <v>5318001</v>
      </c>
      <c r="J3441" s="116">
        <v>5052100</v>
      </c>
      <c r="K3441" s="116">
        <v>265901</v>
      </c>
      <c r="L3441" s="116">
        <v>0</v>
      </c>
      <c r="M3441" s="116">
        <v>265901</v>
      </c>
      <c r="N3441" s="116">
        <v>0</v>
      </c>
      <c r="O3441" s="116">
        <v>0</v>
      </c>
      <c r="P3441" s="120">
        <v>0</v>
      </c>
      <c r="Q3441" s="27" t="str">
        <f>IF(G3441="01 Jan 1900","Unregistered","Registered")</f>
        <v>Registered</v>
      </c>
      <c r="R3441" s="121">
        <f>I3441/H3441</f>
        <v>1</v>
      </c>
      <c r="T3441" s="117">
        <f t="shared" si="218"/>
        <v>265901</v>
      </c>
      <c r="U3441" s="117">
        <f t="shared" si="219"/>
        <v>0</v>
      </c>
    </row>
    <row r="3442" spans="1:21" x14ac:dyDescent="0.3">
      <c r="A3442" s="114">
        <v>1179</v>
      </c>
      <c r="B3442" s="114" t="s">
        <v>314</v>
      </c>
      <c r="C3442" s="114" t="s">
        <v>316</v>
      </c>
      <c r="D3442" s="114" t="s">
        <v>4193</v>
      </c>
      <c r="E3442" s="114" t="s">
        <v>4194</v>
      </c>
      <c r="F3442" s="115">
        <v>45737</v>
      </c>
      <c r="G3442" s="114" t="s">
        <v>2740</v>
      </c>
      <c r="H3442" s="116">
        <v>5274240</v>
      </c>
      <c r="I3442" s="116">
        <v>5274240</v>
      </c>
      <c r="J3442" s="116">
        <v>5010530</v>
      </c>
      <c r="K3442" s="116">
        <v>263710</v>
      </c>
      <c r="L3442" s="116">
        <v>0</v>
      </c>
      <c r="M3442" s="116">
        <v>263710</v>
      </c>
      <c r="N3442" s="116">
        <v>0</v>
      </c>
      <c r="O3442" s="116">
        <v>0</v>
      </c>
      <c r="P3442" s="120">
        <v>0</v>
      </c>
      <c r="Q3442" s="27" t="str">
        <f>IF(G3442="01 Jan 1900","Unregistered","Registered")</f>
        <v>Registered</v>
      </c>
      <c r="R3442" s="121">
        <f>I3442/H3442</f>
        <v>1</v>
      </c>
      <c r="T3442" s="117">
        <f t="shared" si="218"/>
        <v>263710</v>
      </c>
      <c r="U3442" s="117">
        <f t="shared" si="219"/>
        <v>0</v>
      </c>
    </row>
    <row r="3443" spans="1:21" x14ac:dyDescent="0.3">
      <c r="A3443" s="114">
        <v>1180</v>
      </c>
      <c r="B3443" s="114" t="s">
        <v>314</v>
      </c>
      <c r="C3443" s="114" t="s">
        <v>316</v>
      </c>
      <c r="D3443" s="114" t="s">
        <v>4195</v>
      </c>
      <c r="E3443" s="114" t="s">
        <v>4196</v>
      </c>
      <c r="F3443" s="115">
        <v>45777</v>
      </c>
      <c r="G3443" s="114" t="s">
        <v>4197</v>
      </c>
      <c r="H3443" s="116">
        <v>5271288</v>
      </c>
      <c r="I3443" s="116">
        <v>5271288</v>
      </c>
      <c r="J3443" s="116">
        <v>5007725</v>
      </c>
      <c r="K3443" s="116">
        <v>263563</v>
      </c>
      <c r="L3443" s="116">
        <v>0</v>
      </c>
      <c r="M3443" s="116">
        <v>263563</v>
      </c>
      <c r="N3443" s="116">
        <v>0</v>
      </c>
      <c r="O3443" s="116">
        <v>0</v>
      </c>
      <c r="P3443" s="120">
        <v>0</v>
      </c>
      <c r="Q3443" s="27" t="str">
        <f>IF(G3443="01 Jan 1900","Unregistered","Registered")</f>
        <v>Registered</v>
      </c>
      <c r="R3443" s="121">
        <f>I3443/H3443</f>
        <v>1</v>
      </c>
      <c r="T3443" s="117">
        <f t="shared" si="218"/>
        <v>263563</v>
      </c>
      <c r="U3443" s="117">
        <f t="shared" si="219"/>
        <v>0</v>
      </c>
    </row>
    <row r="3444" spans="1:21" x14ac:dyDescent="0.3">
      <c r="A3444" s="114">
        <v>1183</v>
      </c>
      <c r="B3444" s="114" t="s">
        <v>314</v>
      </c>
      <c r="C3444" s="114" t="s">
        <v>316</v>
      </c>
      <c r="D3444" s="114" t="s">
        <v>4202</v>
      </c>
      <c r="E3444" s="114" t="s">
        <v>4203</v>
      </c>
      <c r="F3444" s="115">
        <v>45685</v>
      </c>
      <c r="G3444" s="114" t="s">
        <v>4204</v>
      </c>
      <c r="H3444" s="116">
        <v>5199000</v>
      </c>
      <c r="I3444" s="116">
        <v>5199000</v>
      </c>
      <c r="J3444" s="116">
        <v>4939050</v>
      </c>
      <c r="K3444" s="116">
        <v>259950</v>
      </c>
      <c r="L3444" s="116">
        <v>0</v>
      </c>
      <c r="M3444" s="116">
        <v>259950</v>
      </c>
      <c r="N3444" s="116">
        <v>0</v>
      </c>
      <c r="O3444" s="116">
        <v>0</v>
      </c>
      <c r="P3444" s="120">
        <v>0</v>
      </c>
      <c r="Q3444" s="27" t="str">
        <f>IF(G3444="01 Jan 1900","Unregistered","Registered")</f>
        <v>Registered</v>
      </c>
      <c r="R3444" s="121">
        <f>I3444/H3444</f>
        <v>1</v>
      </c>
      <c r="T3444" s="117">
        <f t="shared" si="218"/>
        <v>259950</v>
      </c>
      <c r="U3444" s="117">
        <f t="shared" si="219"/>
        <v>0</v>
      </c>
    </row>
    <row r="3445" spans="1:21" x14ac:dyDescent="0.3">
      <c r="A3445" s="114">
        <v>1187</v>
      </c>
      <c r="B3445" s="114" t="s">
        <v>314</v>
      </c>
      <c r="C3445" s="114" t="s">
        <v>316</v>
      </c>
      <c r="D3445" s="114" t="s">
        <v>4210</v>
      </c>
      <c r="E3445" s="114" t="s">
        <v>4211</v>
      </c>
      <c r="F3445" s="115">
        <v>45757</v>
      </c>
      <c r="G3445" s="114" t="s">
        <v>4212</v>
      </c>
      <c r="H3445" s="116">
        <v>5043321</v>
      </c>
      <c r="I3445" s="116">
        <v>5043321</v>
      </c>
      <c r="J3445" s="116">
        <v>4791152</v>
      </c>
      <c r="K3445" s="116">
        <v>252169</v>
      </c>
      <c r="L3445" s="116">
        <v>0</v>
      </c>
      <c r="M3445" s="116">
        <v>252169</v>
      </c>
      <c r="N3445" s="116">
        <v>0</v>
      </c>
      <c r="O3445" s="116">
        <v>0</v>
      </c>
      <c r="P3445" s="120">
        <v>0</v>
      </c>
      <c r="Q3445" s="27" t="str">
        <f>IF(G3445="01 Jan 1900","Unregistered","Registered")</f>
        <v>Registered</v>
      </c>
      <c r="R3445" s="121">
        <f>I3445/H3445</f>
        <v>1</v>
      </c>
      <c r="T3445" s="117">
        <f t="shared" si="218"/>
        <v>252169</v>
      </c>
      <c r="U3445" s="117">
        <f t="shared" si="219"/>
        <v>0</v>
      </c>
    </row>
    <row r="3446" spans="1:21" x14ac:dyDescent="0.3">
      <c r="A3446" s="114">
        <v>1188</v>
      </c>
      <c r="B3446" s="114" t="s">
        <v>314</v>
      </c>
      <c r="C3446" s="114" t="s">
        <v>316</v>
      </c>
      <c r="D3446" s="114" t="s">
        <v>4213</v>
      </c>
      <c r="E3446" s="114" t="s">
        <v>4214</v>
      </c>
      <c r="F3446" s="115">
        <v>45716</v>
      </c>
      <c r="G3446" s="114" t="s">
        <v>2675</v>
      </c>
      <c r="H3446" s="116">
        <v>5043321</v>
      </c>
      <c r="I3446" s="116">
        <v>5043321</v>
      </c>
      <c r="J3446" s="116">
        <v>4791152</v>
      </c>
      <c r="K3446" s="116">
        <v>252169</v>
      </c>
      <c r="L3446" s="116">
        <v>0</v>
      </c>
      <c r="M3446" s="116">
        <v>252169</v>
      </c>
      <c r="N3446" s="116">
        <v>0</v>
      </c>
      <c r="O3446" s="116">
        <v>0</v>
      </c>
      <c r="P3446" s="120">
        <v>0</v>
      </c>
      <c r="Q3446" s="27" t="str">
        <f>IF(G3446="01 Jan 1900","Unregistered","Registered")</f>
        <v>Registered</v>
      </c>
      <c r="R3446" s="121">
        <f>I3446/H3446</f>
        <v>1</v>
      </c>
      <c r="T3446" s="117">
        <f t="shared" si="218"/>
        <v>252169</v>
      </c>
      <c r="U3446" s="117">
        <f t="shared" si="219"/>
        <v>0</v>
      </c>
    </row>
    <row r="3447" spans="1:21" x14ac:dyDescent="0.3">
      <c r="A3447" s="114">
        <v>1189</v>
      </c>
      <c r="B3447" s="114" t="s">
        <v>314</v>
      </c>
      <c r="C3447" s="114" t="s">
        <v>316</v>
      </c>
      <c r="D3447" s="114" t="s">
        <v>4215</v>
      </c>
      <c r="E3447" s="114" t="s">
        <v>4216</v>
      </c>
      <c r="F3447" s="115">
        <v>45716</v>
      </c>
      <c r="G3447" s="114" t="s">
        <v>2675</v>
      </c>
      <c r="H3447" s="116">
        <v>5043321</v>
      </c>
      <c r="I3447" s="116">
        <v>5043321</v>
      </c>
      <c r="J3447" s="116">
        <v>4791152</v>
      </c>
      <c r="K3447" s="116">
        <v>252169</v>
      </c>
      <c r="L3447" s="116">
        <v>0</v>
      </c>
      <c r="M3447" s="116">
        <v>252169</v>
      </c>
      <c r="N3447" s="116">
        <v>0</v>
      </c>
      <c r="O3447" s="116">
        <v>0</v>
      </c>
      <c r="P3447" s="120">
        <v>0</v>
      </c>
      <c r="Q3447" s="27" t="str">
        <f>IF(G3447="01 Jan 1900","Unregistered","Registered")</f>
        <v>Registered</v>
      </c>
      <c r="R3447" s="121">
        <f>I3447/H3447</f>
        <v>1</v>
      </c>
      <c r="T3447" s="117">
        <f t="shared" si="218"/>
        <v>252169</v>
      </c>
      <c r="U3447" s="117">
        <f t="shared" si="219"/>
        <v>0</v>
      </c>
    </row>
    <row r="3448" spans="1:21" x14ac:dyDescent="0.3">
      <c r="A3448" s="114">
        <v>1197</v>
      </c>
      <c r="B3448" s="114" t="s">
        <v>314</v>
      </c>
      <c r="C3448" s="114" t="s">
        <v>316</v>
      </c>
      <c r="D3448" s="114" t="s">
        <v>4233</v>
      </c>
      <c r="E3448" s="114" t="s">
        <v>4234</v>
      </c>
      <c r="F3448" s="115">
        <v>45685</v>
      </c>
      <c r="G3448" s="114" t="s">
        <v>1785</v>
      </c>
      <c r="H3448" s="116">
        <v>4920000</v>
      </c>
      <c r="I3448" s="116">
        <v>4920000</v>
      </c>
      <c r="J3448" s="116">
        <v>4674000</v>
      </c>
      <c r="K3448" s="116">
        <v>246000</v>
      </c>
      <c r="L3448" s="116">
        <v>0</v>
      </c>
      <c r="M3448" s="116">
        <v>246000</v>
      </c>
      <c r="N3448" s="116">
        <v>0</v>
      </c>
      <c r="O3448" s="116">
        <v>0</v>
      </c>
      <c r="P3448" s="120">
        <v>0</v>
      </c>
      <c r="Q3448" s="27" t="str">
        <f>IF(G3448="01 Jan 1900","Unregistered","Registered")</f>
        <v>Registered</v>
      </c>
      <c r="R3448" s="121">
        <f>I3448/H3448</f>
        <v>1</v>
      </c>
      <c r="T3448" s="117">
        <f t="shared" si="218"/>
        <v>246000</v>
      </c>
      <c r="U3448" s="117">
        <f t="shared" si="219"/>
        <v>0</v>
      </c>
    </row>
    <row r="3449" spans="1:21" x14ac:dyDescent="0.3">
      <c r="A3449" s="114">
        <v>1214</v>
      </c>
      <c r="B3449" s="114" t="s">
        <v>314</v>
      </c>
      <c r="C3449" s="114" t="s">
        <v>316</v>
      </c>
      <c r="D3449" s="114" t="s">
        <v>4266</v>
      </c>
      <c r="E3449" s="114" t="s">
        <v>4267</v>
      </c>
      <c r="F3449" s="115">
        <v>45547</v>
      </c>
      <c r="G3449" s="114" t="s">
        <v>2067</v>
      </c>
      <c r="H3449" s="116">
        <v>4467360</v>
      </c>
      <c r="I3449" s="116">
        <v>4467360</v>
      </c>
      <c r="J3449" s="116">
        <v>4265566</v>
      </c>
      <c r="K3449" s="116">
        <v>201794</v>
      </c>
      <c r="L3449" s="116">
        <v>0</v>
      </c>
      <c r="M3449" s="116">
        <v>201794</v>
      </c>
      <c r="N3449" s="116">
        <v>0</v>
      </c>
      <c r="O3449" s="116">
        <v>0</v>
      </c>
      <c r="P3449" s="120">
        <v>0</v>
      </c>
      <c r="Q3449" s="27" t="str">
        <f>IF(G3449="01 Jan 1900","Unregistered","Registered")</f>
        <v>Registered</v>
      </c>
      <c r="R3449" s="121">
        <f>I3449/H3449</f>
        <v>1</v>
      </c>
      <c r="T3449" s="117">
        <f t="shared" si="218"/>
        <v>201794</v>
      </c>
      <c r="U3449" s="117">
        <f t="shared" si="219"/>
        <v>0</v>
      </c>
    </row>
    <row r="3450" spans="1:21" x14ac:dyDescent="0.3">
      <c r="A3450" s="114">
        <v>1257</v>
      </c>
      <c r="B3450" s="114" t="s">
        <v>314</v>
      </c>
      <c r="C3450" s="114" t="s">
        <v>316</v>
      </c>
      <c r="D3450" s="114" t="s">
        <v>4356</v>
      </c>
      <c r="E3450" s="114" t="s">
        <v>4357</v>
      </c>
      <c r="F3450" s="115">
        <v>45786</v>
      </c>
      <c r="G3450" s="114" t="s">
        <v>3916</v>
      </c>
      <c r="H3450" s="116">
        <v>5362800</v>
      </c>
      <c r="I3450" s="116">
        <v>5362800</v>
      </c>
      <c r="J3450" s="116">
        <v>5183144</v>
      </c>
      <c r="K3450" s="116">
        <v>179656</v>
      </c>
      <c r="L3450" s="116">
        <v>0</v>
      </c>
      <c r="M3450" s="116">
        <v>179656</v>
      </c>
      <c r="N3450" s="116">
        <v>0</v>
      </c>
      <c r="O3450" s="116">
        <v>0</v>
      </c>
      <c r="P3450" s="120">
        <v>0</v>
      </c>
      <c r="Q3450" s="27" t="str">
        <f>IF(G3450="01 Jan 1900","Unregistered","Registered")</f>
        <v>Registered</v>
      </c>
      <c r="R3450" s="121">
        <f>I3450/H3450</f>
        <v>1</v>
      </c>
      <c r="T3450" s="117">
        <f t="shared" si="218"/>
        <v>179656</v>
      </c>
      <c r="U3450" s="117">
        <f t="shared" si="219"/>
        <v>0</v>
      </c>
    </row>
    <row r="3451" spans="1:21" x14ac:dyDescent="0.3">
      <c r="A3451" s="114">
        <v>1286</v>
      </c>
      <c r="B3451" s="114" t="s">
        <v>314</v>
      </c>
      <c r="C3451" s="114" t="s">
        <v>316</v>
      </c>
      <c r="D3451" s="114" t="s">
        <v>4417</v>
      </c>
      <c r="E3451" s="114" t="s">
        <v>4418</v>
      </c>
      <c r="F3451" s="115">
        <v>45889</v>
      </c>
      <c r="G3451" s="114" t="s">
        <v>4419</v>
      </c>
      <c r="H3451" s="116">
        <v>5449392</v>
      </c>
      <c r="I3451" s="116">
        <v>5449392</v>
      </c>
      <c r="J3451" s="116">
        <v>5322892</v>
      </c>
      <c r="K3451" s="116">
        <v>126500</v>
      </c>
      <c r="L3451" s="116">
        <v>0</v>
      </c>
      <c r="M3451" s="116">
        <v>126500</v>
      </c>
      <c r="N3451" s="116">
        <v>0</v>
      </c>
      <c r="O3451" s="116">
        <v>0</v>
      </c>
      <c r="P3451" s="120">
        <v>0</v>
      </c>
      <c r="Q3451" s="27" t="str">
        <f>IF(G3451="01 Jan 1900","Unregistered","Registered")</f>
        <v>Registered</v>
      </c>
      <c r="R3451" s="121">
        <f>I3451/H3451</f>
        <v>1</v>
      </c>
      <c r="T3451" s="117">
        <f t="shared" si="218"/>
        <v>126500</v>
      </c>
      <c r="U3451" s="117">
        <f t="shared" si="219"/>
        <v>0</v>
      </c>
    </row>
    <row r="3452" spans="1:21" x14ac:dyDescent="0.3">
      <c r="A3452" s="114">
        <v>1289</v>
      </c>
      <c r="B3452" s="114" t="s">
        <v>314</v>
      </c>
      <c r="C3452" s="114" t="s">
        <v>316</v>
      </c>
      <c r="D3452" s="114" t="s">
        <v>4422</v>
      </c>
      <c r="E3452" s="114" t="s">
        <v>4423</v>
      </c>
      <c r="F3452" s="115">
        <v>45988</v>
      </c>
      <c r="G3452" s="114" t="s">
        <v>3080</v>
      </c>
      <c r="H3452" s="116">
        <v>5539707</v>
      </c>
      <c r="I3452" s="116">
        <v>5539707</v>
      </c>
      <c r="J3452" s="116">
        <v>5423231</v>
      </c>
      <c r="K3452" s="116">
        <v>116476</v>
      </c>
      <c r="L3452" s="116">
        <v>0</v>
      </c>
      <c r="M3452" s="116">
        <v>116476</v>
      </c>
      <c r="N3452" s="116">
        <v>0</v>
      </c>
      <c r="O3452" s="116">
        <v>0</v>
      </c>
      <c r="P3452" s="120">
        <v>0</v>
      </c>
      <c r="Q3452" s="27" t="str">
        <f>IF(G3452="01 Jan 1900","Unregistered","Registered")</f>
        <v>Registered</v>
      </c>
      <c r="R3452" s="121">
        <f>I3452/H3452</f>
        <v>1</v>
      </c>
      <c r="T3452" s="117">
        <f t="shared" si="218"/>
        <v>116476</v>
      </c>
      <c r="U3452" s="117">
        <f t="shared" si="219"/>
        <v>0</v>
      </c>
    </row>
    <row r="3453" spans="1:21" x14ac:dyDescent="0.3">
      <c r="A3453" s="114">
        <v>1463</v>
      </c>
      <c r="B3453" s="114" t="s">
        <v>314</v>
      </c>
      <c r="C3453" s="114" t="s">
        <v>316</v>
      </c>
      <c r="D3453" s="114" t="s">
        <v>4772</v>
      </c>
      <c r="E3453" s="114" t="s">
        <v>4773</v>
      </c>
      <c r="F3453" s="115">
        <v>45786</v>
      </c>
      <c r="G3453" s="114" t="s">
        <v>3916</v>
      </c>
      <c r="H3453" s="116">
        <v>5362800</v>
      </c>
      <c r="I3453" s="116">
        <v>5362800</v>
      </c>
      <c r="J3453" s="116">
        <v>5298677</v>
      </c>
      <c r="K3453" s="116">
        <v>64123</v>
      </c>
      <c r="L3453" s="116">
        <v>0</v>
      </c>
      <c r="M3453" s="116">
        <v>64123</v>
      </c>
      <c r="N3453" s="116">
        <v>0</v>
      </c>
      <c r="O3453" s="116">
        <v>0</v>
      </c>
      <c r="P3453" s="120">
        <v>0</v>
      </c>
      <c r="Q3453" s="27" t="str">
        <f>IF(G3453="01 Jan 1900","Unregistered","Registered")</f>
        <v>Registered</v>
      </c>
      <c r="R3453" s="121">
        <f>I3453/H3453</f>
        <v>1</v>
      </c>
      <c r="T3453" s="117">
        <f t="shared" si="218"/>
        <v>64123</v>
      </c>
      <c r="U3453" s="117">
        <f t="shared" si="219"/>
        <v>0</v>
      </c>
    </row>
    <row r="3454" spans="1:21" x14ac:dyDescent="0.3">
      <c r="A3454" s="114">
        <v>9833</v>
      </c>
      <c r="B3454" s="114" t="s">
        <v>314</v>
      </c>
      <c r="C3454" s="114" t="s">
        <v>316</v>
      </c>
      <c r="D3454" s="114" t="s">
        <v>9152</v>
      </c>
      <c r="E3454" s="114" t="s">
        <v>9153</v>
      </c>
      <c r="F3454" s="115">
        <v>45747</v>
      </c>
      <c r="G3454" s="114" t="s">
        <v>1974</v>
      </c>
      <c r="H3454" s="116">
        <v>5229960</v>
      </c>
      <c r="I3454" s="116">
        <v>5229960</v>
      </c>
      <c r="J3454" s="116">
        <v>5229960</v>
      </c>
      <c r="K3454" s="116">
        <v>0</v>
      </c>
      <c r="L3454" s="116">
        <v>0</v>
      </c>
      <c r="M3454" s="116">
        <v>0</v>
      </c>
      <c r="N3454" s="116">
        <v>0</v>
      </c>
      <c r="O3454" s="116">
        <v>0</v>
      </c>
      <c r="P3454" s="120">
        <v>0</v>
      </c>
      <c r="Q3454" s="27" t="str">
        <f>IF(G3454="01 Jan 1900","Unregistered","Registered")</f>
        <v>Registered</v>
      </c>
      <c r="R3454" s="121">
        <f>I3454/H3454</f>
        <v>1</v>
      </c>
      <c r="T3454" s="117">
        <f t="shared" si="218"/>
        <v>0</v>
      </c>
      <c r="U3454" s="117">
        <f t="shared" si="219"/>
        <v>0</v>
      </c>
    </row>
    <row r="3455" spans="1:21" x14ac:dyDescent="0.3">
      <c r="A3455" s="114">
        <v>9834</v>
      </c>
      <c r="B3455" s="114" t="s">
        <v>314</v>
      </c>
      <c r="C3455" s="114" t="s">
        <v>316</v>
      </c>
      <c r="D3455" s="114" t="s">
        <v>9154</v>
      </c>
      <c r="E3455" s="114" t="s">
        <v>9155</v>
      </c>
      <c r="F3455" s="115">
        <v>45929</v>
      </c>
      <c r="G3455" s="114" t="s">
        <v>2854</v>
      </c>
      <c r="H3455" s="116">
        <v>5404525</v>
      </c>
      <c r="I3455" s="116">
        <v>5404525</v>
      </c>
      <c r="J3455" s="116">
        <v>5404525</v>
      </c>
      <c r="K3455" s="116">
        <v>0</v>
      </c>
      <c r="L3455" s="116">
        <v>0</v>
      </c>
      <c r="M3455" s="116">
        <v>0</v>
      </c>
      <c r="N3455" s="116">
        <v>0</v>
      </c>
      <c r="O3455" s="116">
        <v>0</v>
      </c>
      <c r="P3455" s="120">
        <v>0</v>
      </c>
      <c r="Q3455" s="27" t="str">
        <f>IF(G3455="01 Jan 1900","Unregistered","Registered")</f>
        <v>Registered</v>
      </c>
      <c r="R3455" s="121">
        <f>I3455/H3455</f>
        <v>1</v>
      </c>
      <c r="T3455" s="117">
        <f t="shared" si="218"/>
        <v>0</v>
      </c>
      <c r="U3455" s="117">
        <f t="shared" si="219"/>
        <v>0</v>
      </c>
    </row>
    <row r="3456" spans="1:21" x14ac:dyDescent="0.3">
      <c r="A3456" s="114">
        <v>9835</v>
      </c>
      <c r="B3456" s="114" t="s">
        <v>314</v>
      </c>
      <c r="C3456" s="114" t="s">
        <v>316</v>
      </c>
      <c r="D3456" s="114" t="s">
        <v>9156</v>
      </c>
      <c r="E3456" s="114" t="s">
        <v>9157</v>
      </c>
      <c r="F3456" s="115">
        <v>45580</v>
      </c>
      <c r="G3456" s="114" t="s">
        <v>2610</v>
      </c>
      <c r="H3456" s="116">
        <v>5183712</v>
      </c>
      <c r="I3456" s="116">
        <v>5183712</v>
      </c>
      <c r="J3456" s="116">
        <v>5183712</v>
      </c>
      <c r="K3456" s="116">
        <v>0</v>
      </c>
      <c r="L3456" s="116">
        <v>0</v>
      </c>
      <c r="M3456" s="116">
        <v>0</v>
      </c>
      <c r="N3456" s="116">
        <v>0</v>
      </c>
      <c r="O3456" s="116">
        <v>0</v>
      </c>
      <c r="P3456" s="120">
        <v>0</v>
      </c>
      <c r="Q3456" s="27" t="str">
        <f>IF(G3456="01 Jan 1900","Unregistered","Registered")</f>
        <v>Registered</v>
      </c>
      <c r="R3456" s="121">
        <f>I3456/H3456</f>
        <v>1</v>
      </c>
      <c r="T3456" s="117">
        <f t="shared" ref="T3456:T3519" si="220">L3456+M3456+N3456+O3456+P3456</f>
        <v>0</v>
      </c>
      <c r="U3456" s="117">
        <f t="shared" ref="U3456:U3519" si="221">K3456-T3456</f>
        <v>0</v>
      </c>
    </row>
    <row r="3457" spans="1:21" x14ac:dyDescent="0.3">
      <c r="A3457" s="114">
        <v>9836</v>
      </c>
      <c r="B3457" s="114" t="s">
        <v>314</v>
      </c>
      <c r="C3457" s="114" t="s">
        <v>316</v>
      </c>
      <c r="D3457" s="114" t="s">
        <v>9158</v>
      </c>
      <c r="E3457" s="114" t="s">
        <v>9159</v>
      </c>
      <c r="F3457" s="115">
        <v>45688</v>
      </c>
      <c r="G3457" s="114" t="s">
        <v>6093</v>
      </c>
      <c r="H3457" s="116">
        <v>5264400</v>
      </c>
      <c r="I3457" s="116">
        <v>5264400</v>
      </c>
      <c r="J3457" s="116">
        <v>5264400</v>
      </c>
      <c r="K3457" s="116">
        <v>0</v>
      </c>
      <c r="L3457" s="116">
        <v>0</v>
      </c>
      <c r="M3457" s="116">
        <v>0</v>
      </c>
      <c r="N3457" s="116">
        <v>0</v>
      </c>
      <c r="O3457" s="116">
        <v>0</v>
      </c>
      <c r="P3457" s="120">
        <v>0</v>
      </c>
      <c r="Q3457" s="27" t="str">
        <f>IF(G3457="01 Jan 1900","Unregistered","Registered")</f>
        <v>Registered</v>
      </c>
      <c r="R3457" s="121">
        <f>I3457/H3457</f>
        <v>1</v>
      </c>
      <c r="T3457" s="117">
        <f t="shared" si="220"/>
        <v>0</v>
      </c>
      <c r="U3457" s="117">
        <f t="shared" si="221"/>
        <v>0</v>
      </c>
    </row>
    <row r="3458" spans="1:21" x14ac:dyDescent="0.3">
      <c r="A3458" s="114">
        <v>9837</v>
      </c>
      <c r="B3458" s="114" t="s">
        <v>314</v>
      </c>
      <c r="C3458" s="114" t="s">
        <v>316</v>
      </c>
      <c r="D3458" s="114" t="s">
        <v>9160</v>
      </c>
      <c r="E3458" s="114" t="s">
        <v>9161</v>
      </c>
      <c r="F3458" s="115">
        <v>45657</v>
      </c>
      <c r="G3458" s="114" t="s">
        <v>2446</v>
      </c>
      <c r="H3458" s="116">
        <v>5215200</v>
      </c>
      <c r="I3458" s="116">
        <v>5215200</v>
      </c>
      <c r="J3458" s="116">
        <v>5215200</v>
      </c>
      <c r="K3458" s="116">
        <v>0</v>
      </c>
      <c r="L3458" s="116">
        <v>0</v>
      </c>
      <c r="M3458" s="116">
        <v>0</v>
      </c>
      <c r="N3458" s="116">
        <v>0</v>
      </c>
      <c r="O3458" s="116">
        <v>0</v>
      </c>
      <c r="P3458" s="120">
        <v>0</v>
      </c>
      <c r="Q3458" s="27" t="str">
        <f>IF(G3458="01 Jan 1900","Unregistered","Registered")</f>
        <v>Registered</v>
      </c>
      <c r="R3458" s="121">
        <f>I3458/H3458</f>
        <v>1</v>
      </c>
      <c r="T3458" s="117">
        <f t="shared" si="220"/>
        <v>0</v>
      </c>
      <c r="U3458" s="117">
        <f t="shared" si="221"/>
        <v>0</v>
      </c>
    </row>
    <row r="3459" spans="1:21" x14ac:dyDescent="0.3">
      <c r="A3459" s="114">
        <v>9838</v>
      </c>
      <c r="B3459" s="114" t="s">
        <v>314</v>
      </c>
      <c r="C3459" s="114" t="s">
        <v>316</v>
      </c>
      <c r="D3459" s="114" t="s">
        <v>9162</v>
      </c>
      <c r="E3459" s="114" t="s">
        <v>9163</v>
      </c>
      <c r="F3459" s="115">
        <v>45623</v>
      </c>
      <c r="G3459" s="114" t="s">
        <v>2170</v>
      </c>
      <c r="H3459" s="116">
        <v>5228976</v>
      </c>
      <c r="I3459" s="116">
        <v>5228976</v>
      </c>
      <c r="J3459" s="116">
        <v>5228976</v>
      </c>
      <c r="K3459" s="116">
        <v>0</v>
      </c>
      <c r="L3459" s="116">
        <v>0</v>
      </c>
      <c r="M3459" s="116">
        <v>0</v>
      </c>
      <c r="N3459" s="116">
        <v>0</v>
      </c>
      <c r="O3459" s="116">
        <v>0</v>
      </c>
      <c r="P3459" s="120">
        <v>0</v>
      </c>
      <c r="Q3459" s="27" t="str">
        <f>IF(G3459="01 Jan 1900","Unregistered","Registered")</f>
        <v>Registered</v>
      </c>
      <c r="R3459" s="121">
        <f>I3459/H3459</f>
        <v>1</v>
      </c>
      <c r="T3459" s="117">
        <f t="shared" si="220"/>
        <v>0</v>
      </c>
      <c r="U3459" s="117">
        <f t="shared" si="221"/>
        <v>0</v>
      </c>
    </row>
    <row r="3460" spans="1:21" x14ac:dyDescent="0.3">
      <c r="A3460" s="114">
        <v>9839</v>
      </c>
      <c r="B3460" s="114" t="s">
        <v>314</v>
      </c>
      <c r="C3460" s="114" t="s">
        <v>316</v>
      </c>
      <c r="D3460" s="114" t="s">
        <v>9164</v>
      </c>
      <c r="E3460" s="114" t="s">
        <v>9165</v>
      </c>
      <c r="F3460" s="115">
        <v>45626</v>
      </c>
      <c r="G3460" s="114" t="s">
        <v>1825</v>
      </c>
      <c r="H3460" s="116">
        <v>5228730</v>
      </c>
      <c r="I3460" s="116">
        <v>5228730</v>
      </c>
      <c r="J3460" s="116">
        <v>5228730</v>
      </c>
      <c r="K3460" s="116">
        <v>0</v>
      </c>
      <c r="L3460" s="116">
        <v>0</v>
      </c>
      <c r="M3460" s="116">
        <v>0</v>
      </c>
      <c r="N3460" s="116">
        <v>0</v>
      </c>
      <c r="O3460" s="116">
        <v>0</v>
      </c>
      <c r="P3460" s="120">
        <v>0</v>
      </c>
      <c r="Q3460" s="27" t="str">
        <f>IF(G3460="01 Jan 1900","Unregistered","Registered")</f>
        <v>Registered</v>
      </c>
      <c r="R3460" s="121">
        <f>I3460/H3460</f>
        <v>1</v>
      </c>
      <c r="T3460" s="117">
        <f t="shared" si="220"/>
        <v>0</v>
      </c>
      <c r="U3460" s="117">
        <f t="shared" si="221"/>
        <v>0</v>
      </c>
    </row>
    <row r="3461" spans="1:21" x14ac:dyDescent="0.3">
      <c r="A3461" s="114">
        <v>9840</v>
      </c>
      <c r="B3461" s="114" t="s">
        <v>314</v>
      </c>
      <c r="C3461" s="114" t="s">
        <v>316</v>
      </c>
      <c r="D3461" s="114" t="s">
        <v>9166</v>
      </c>
      <c r="E3461" s="114" t="s">
        <v>9167</v>
      </c>
      <c r="F3461" s="115">
        <v>45734</v>
      </c>
      <c r="G3461" s="114" t="s">
        <v>2176</v>
      </c>
      <c r="H3461" s="116">
        <v>5313600</v>
      </c>
      <c r="I3461" s="116">
        <v>5313600</v>
      </c>
      <c r="J3461" s="116">
        <v>5313600</v>
      </c>
      <c r="K3461" s="116">
        <v>0</v>
      </c>
      <c r="L3461" s="116">
        <v>0</v>
      </c>
      <c r="M3461" s="116">
        <v>0</v>
      </c>
      <c r="N3461" s="116">
        <v>0</v>
      </c>
      <c r="O3461" s="116">
        <v>0</v>
      </c>
      <c r="P3461" s="120">
        <v>0</v>
      </c>
      <c r="Q3461" s="27" t="str">
        <f>IF(G3461="01 Jan 1900","Unregistered","Registered")</f>
        <v>Registered</v>
      </c>
      <c r="R3461" s="121">
        <f>I3461/H3461</f>
        <v>1</v>
      </c>
      <c r="T3461" s="117">
        <f t="shared" si="220"/>
        <v>0</v>
      </c>
      <c r="U3461" s="117">
        <f t="shared" si="221"/>
        <v>0</v>
      </c>
    </row>
    <row r="3462" spans="1:21" x14ac:dyDescent="0.3">
      <c r="A3462" s="114">
        <v>9841</v>
      </c>
      <c r="B3462" s="114" t="s">
        <v>314</v>
      </c>
      <c r="C3462" s="114" t="s">
        <v>316</v>
      </c>
      <c r="D3462" s="114" t="s">
        <v>9168</v>
      </c>
      <c r="E3462" s="114" t="s">
        <v>9169</v>
      </c>
      <c r="F3462" s="115">
        <v>45740</v>
      </c>
      <c r="G3462" s="114" t="s">
        <v>1873</v>
      </c>
      <c r="H3462" s="116">
        <v>5264400</v>
      </c>
      <c r="I3462" s="116">
        <v>5264400</v>
      </c>
      <c r="J3462" s="116">
        <v>5264400</v>
      </c>
      <c r="K3462" s="116">
        <v>0</v>
      </c>
      <c r="L3462" s="116">
        <v>0</v>
      </c>
      <c r="M3462" s="116">
        <v>0</v>
      </c>
      <c r="N3462" s="116">
        <v>0</v>
      </c>
      <c r="O3462" s="116">
        <v>0</v>
      </c>
      <c r="P3462" s="120">
        <v>0</v>
      </c>
      <c r="Q3462" s="27" t="str">
        <f>IF(G3462="01 Jan 1900","Unregistered","Registered")</f>
        <v>Registered</v>
      </c>
      <c r="R3462" s="121">
        <f>I3462/H3462</f>
        <v>1</v>
      </c>
      <c r="T3462" s="117">
        <f t="shared" si="220"/>
        <v>0</v>
      </c>
      <c r="U3462" s="117">
        <f t="shared" si="221"/>
        <v>0</v>
      </c>
    </row>
    <row r="3463" spans="1:21" x14ac:dyDescent="0.3">
      <c r="A3463" s="114">
        <v>9842</v>
      </c>
      <c r="B3463" s="114" t="s">
        <v>314</v>
      </c>
      <c r="C3463" s="114" t="s">
        <v>316</v>
      </c>
      <c r="D3463" s="114" t="s">
        <v>9170</v>
      </c>
      <c r="E3463" s="114" t="s">
        <v>9171</v>
      </c>
      <c r="F3463" s="115">
        <v>45664</v>
      </c>
      <c r="G3463" s="114" t="s">
        <v>3984</v>
      </c>
      <c r="H3463" s="116">
        <v>5273256</v>
      </c>
      <c r="I3463" s="116">
        <v>5273256</v>
      </c>
      <c r="J3463" s="116">
        <v>5273256</v>
      </c>
      <c r="K3463" s="116">
        <v>0</v>
      </c>
      <c r="L3463" s="116">
        <v>0</v>
      </c>
      <c r="M3463" s="116">
        <v>0</v>
      </c>
      <c r="N3463" s="116">
        <v>0</v>
      </c>
      <c r="O3463" s="116">
        <v>0</v>
      </c>
      <c r="P3463" s="120">
        <v>0</v>
      </c>
      <c r="Q3463" s="27" t="str">
        <f>IF(G3463="01 Jan 1900","Unregistered","Registered")</f>
        <v>Registered</v>
      </c>
      <c r="R3463" s="121">
        <f>I3463/H3463</f>
        <v>1</v>
      </c>
      <c r="T3463" s="117">
        <f t="shared" si="220"/>
        <v>0</v>
      </c>
      <c r="U3463" s="117">
        <f t="shared" si="221"/>
        <v>0</v>
      </c>
    </row>
    <row r="3464" spans="1:21" x14ac:dyDescent="0.3">
      <c r="A3464" s="114">
        <v>9843</v>
      </c>
      <c r="B3464" s="114" t="s">
        <v>314</v>
      </c>
      <c r="C3464" s="114" t="s">
        <v>316</v>
      </c>
      <c r="D3464" s="114" t="s">
        <v>9172</v>
      </c>
      <c r="E3464" s="114" t="s">
        <v>9173</v>
      </c>
      <c r="F3464" s="115">
        <v>45596</v>
      </c>
      <c r="G3464" s="114" t="s">
        <v>2248</v>
      </c>
      <c r="H3464" s="116">
        <v>5313600</v>
      </c>
      <c r="I3464" s="116">
        <v>5313600</v>
      </c>
      <c r="J3464" s="116">
        <v>5313600</v>
      </c>
      <c r="K3464" s="116">
        <v>0</v>
      </c>
      <c r="L3464" s="116">
        <v>0</v>
      </c>
      <c r="M3464" s="116">
        <v>0</v>
      </c>
      <c r="N3464" s="116">
        <v>0</v>
      </c>
      <c r="O3464" s="116">
        <v>0</v>
      </c>
      <c r="P3464" s="120">
        <v>0</v>
      </c>
      <c r="Q3464" s="27" t="str">
        <f>IF(G3464="01 Jan 1900","Unregistered","Registered")</f>
        <v>Registered</v>
      </c>
      <c r="R3464" s="121">
        <f>I3464/H3464</f>
        <v>1</v>
      </c>
      <c r="T3464" s="117">
        <f t="shared" si="220"/>
        <v>0</v>
      </c>
      <c r="U3464" s="117">
        <f t="shared" si="221"/>
        <v>0</v>
      </c>
    </row>
    <row r="3465" spans="1:21" x14ac:dyDescent="0.3">
      <c r="A3465" s="114">
        <v>9844</v>
      </c>
      <c r="B3465" s="114" t="s">
        <v>314</v>
      </c>
      <c r="C3465" s="114" t="s">
        <v>316</v>
      </c>
      <c r="D3465" s="114" t="s">
        <v>9174</v>
      </c>
      <c r="E3465" s="114" t="s">
        <v>9175</v>
      </c>
      <c r="F3465" s="115">
        <v>45747</v>
      </c>
      <c r="G3465" s="114" t="s">
        <v>1450</v>
      </c>
      <c r="H3465" s="116">
        <v>5199300</v>
      </c>
      <c r="I3465" s="116">
        <v>5199300</v>
      </c>
      <c r="J3465" s="116">
        <v>5199300</v>
      </c>
      <c r="K3465" s="116">
        <v>0</v>
      </c>
      <c r="L3465" s="116">
        <v>0</v>
      </c>
      <c r="M3465" s="116">
        <v>0</v>
      </c>
      <c r="N3465" s="116">
        <v>0</v>
      </c>
      <c r="O3465" s="116">
        <v>0</v>
      </c>
      <c r="P3465" s="120">
        <v>0</v>
      </c>
      <c r="Q3465" s="27" t="str">
        <f>IF(G3465="01 Jan 1900","Unregistered","Registered")</f>
        <v>Registered</v>
      </c>
      <c r="R3465" s="121">
        <f>I3465/H3465</f>
        <v>1</v>
      </c>
      <c r="T3465" s="117">
        <f t="shared" si="220"/>
        <v>0</v>
      </c>
      <c r="U3465" s="117">
        <f t="shared" si="221"/>
        <v>0</v>
      </c>
    </row>
    <row r="3466" spans="1:21" x14ac:dyDescent="0.3">
      <c r="A3466" s="114">
        <v>9845</v>
      </c>
      <c r="B3466" s="114" t="s">
        <v>314</v>
      </c>
      <c r="C3466" s="114" t="s">
        <v>316</v>
      </c>
      <c r="D3466" s="114" t="s">
        <v>9176</v>
      </c>
      <c r="E3466" s="114" t="s">
        <v>5099</v>
      </c>
      <c r="F3466" s="115">
        <v>45726</v>
      </c>
      <c r="G3466" s="114" t="s">
        <v>4294</v>
      </c>
      <c r="H3466" s="116">
        <v>5229711</v>
      </c>
      <c r="I3466" s="116">
        <v>5229711</v>
      </c>
      <c r="J3466" s="116">
        <v>5229711</v>
      </c>
      <c r="K3466" s="116">
        <v>0</v>
      </c>
      <c r="L3466" s="116">
        <v>0</v>
      </c>
      <c r="M3466" s="116">
        <v>0</v>
      </c>
      <c r="N3466" s="116">
        <v>0</v>
      </c>
      <c r="O3466" s="116">
        <v>0</v>
      </c>
      <c r="P3466" s="120">
        <v>0</v>
      </c>
      <c r="Q3466" s="27" t="str">
        <f>IF(G3466="01 Jan 1900","Unregistered","Registered")</f>
        <v>Registered</v>
      </c>
      <c r="R3466" s="121">
        <f>I3466/H3466</f>
        <v>1</v>
      </c>
      <c r="T3466" s="117">
        <f t="shared" si="220"/>
        <v>0</v>
      </c>
      <c r="U3466" s="117">
        <f t="shared" si="221"/>
        <v>0</v>
      </c>
    </row>
    <row r="3467" spans="1:21" x14ac:dyDescent="0.3">
      <c r="A3467" s="114">
        <v>9846</v>
      </c>
      <c r="B3467" s="114" t="s">
        <v>314</v>
      </c>
      <c r="C3467" s="114" t="s">
        <v>316</v>
      </c>
      <c r="D3467" s="114" t="s">
        <v>9177</v>
      </c>
      <c r="E3467" s="114" t="s">
        <v>9178</v>
      </c>
      <c r="F3467" s="115">
        <v>46022</v>
      </c>
      <c r="G3467" s="114" t="s">
        <v>3166</v>
      </c>
      <c r="H3467" s="116">
        <v>5368250</v>
      </c>
      <c r="I3467" s="116">
        <v>5368250</v>
      </c>
      <c r="J3467" s="116">
        <v>5368250</v>
      </c>
      <c r="K3467" s="116">
        <v>0</v>
      </c>
      <c r="L3467" s="116">
        <v>0</v>
      </c>
      <c r="M3467" s="116">
        <v>0</v>
      </c>
      <c r="N3467" s="116">
        <v>0</v>
      </c>
      <c r="O3467" s="116">
        <v>0</v>
      </c>
      <c r="P3467" s="120">
        <v>0</v>
      </c>
      <c r="Q3467" s="27" t="str">
        <f>IF(G3467="01 Jan 1900","Unregistered","Registered")</f>
        <v>Registered</v>
      </c>
      <c r="R3467" s="121">
        <f>I3467/H3467</f>
        <v>1</v>
      </c>
      <c r="T3467" s="117">
        <f t="shared" si="220"/>
        <v>0</v>
      </c>
      <c r="U3467" s="117">
        <f t="shared" si="221"/>
        <v>0</v>
      </c>
    </row>
    <row r="3468" spans="1:21" x14ac:dyDescent="0.3">
      <c r="A3468" s="114">
        <v>9847</v>
      </c>
      <c r="B3468" s="114" t="s">
        <v>314</v>
      </c>
      <c r="C3468" s="114" t="s">
        <v>316</v>
      </c>
      <c r="D3468" s="114" t="s">
        <v>9179</v>
      </c>
      <c r="E3468" s="114" t="s">
        <v>9180</v>
      </c>
      <c r="F3468" s="115">
        <v>45657</v>
      </c>
      <c r="G3468" s="114" t="s">
        <v>2456</v>
      </c>
      <c r="H3468" s="116">
        <v>5228976</v>
      </c>
      <c r="I3468" s="116">
        <v>5228976</v>
      </c>
      <c r="J3468" s="116">
        <v>5228976</v>
      </c>
      <c r="K3468" s="116">
        <v>0</v>
      </c>
      <c r="L3468" s="116">
        <v>0</v>
      </c>
      <c r="M3468" s="116">
        <v>0</v>
      </c>
      <c r="N3468" s="116">
        <v>0</v>
      </c>
      <c r="O3468" s="116">
        <v>0</v>
      </c>
      <c r="P3468" s="120">
        <v>0</v>
      </c>
      <c r="Q3468" s="27" t="str">
        <f>IF(G3468="01 Jan 1900","Unregistered","Registered")</f>
        <v>Registered</v>
      </c>
      <c r="R3468" s="121">
        <f>I3468/H3468</f>
        <v>1</v>
      </c>
      <c r="T3468" s="117">
        <f t="shared" si="220"/>
        <v>0</v>
      </c>
      <c r="U3468" s="117">
        <f t="shared" si="221"/>
        <v>0</v>
      </c>
    </row>
    <row r="3469" spans="1:21" x14ac:dyDescent="0.3">
      <c r="A3469" s="114">
        <v>9848</v>
      </c>
      <c r="B3469" s="114" t="s">
        <v>314</v>
      </c>
      <c r="C3469" s="114" t="s">
        <v>316</v>
      </c>
      <c r="D3469" s="114" t="s">
        <v>9181</v>
      </c>
      <c r="E3469" s="114" t="s">
        <v>9182</v>
      </c>
      <c r="F3469" s="115">
        <v>45834</v>
      </c>
      <c r="G3469" s="114" t="s">
        <v>8450</v>
      </c>
      <c r="H3469" s="116">
        <v>5367720</v>
      </c>
      <c r="I3469" s="116">
        <v>5367720</v>
      </c>
      <c r="J3469" s="116">
        <v>5367720</v>
      </c>
      <c r="K3469" s="116">
        <v>0</v>
      </c>
      <c r="L3469" s="116">
        <v>0</v>
      </c>
      <c r="M3469" s="116">
        <v>0</v>
      </c>
      <c r="N3469" s="116">
        <v>0</v>
      </c>
      <c r="O3469" s="116">
        <v>0</v>
      </c>
      <c r="P3469" s="120">
        <v>0</v>
      </c>
      <c r="Q3469" s="27" t="str">
        <f>IF(G3469="01 Jan 1900","Unregistered","Registered")</f>
        <v>Registered</v>
      </c>
      <c r="R3469" s="121">
        <f>I3469/H3469</f>
        <v>1</v>
      </c>
      <c r="T3469" s="117">
        <f t="shared" si="220"/>
        <v>0</v>
      </c>
      <c r="U3469" s="117">
        <f t="shared" si="221"/>
        <v>0</v>
      </c>
    </row>
    <row r="3470" spans="1:21" x14ac:dyDescent="0.3">
      <c r="A3470" s="114">
        <v>9849</v>
      </c>
      <c r="B3470" s="114" t="s">
        <v>314</v>
      </c>
      <c r="C3470" s="114" t="s">
        <v>316</v>
      </c>
      <c r="D3470" s="114" t="s">
        <v>9183</v>
      </c>
      <c r="E3470" s="114" t="s">
        <v>9184</v>
      </c>
      <c r="F3470" s="115">
        <v>45817</v>
      </c>
      <c r="G3470" s="114" t="s">
        <v>4212</v>
      </c>
      <c r="H3470" s="116">
        <v>5360184</v>
      </c>
      <c r="I3470" s="116">
        <v>5360184</v>
      </c>
      <c r="J3470" s="116">
        <v>5360184</v>
      </c>
      <c r="K3470" s="116">
        <v>0</v>
      </c>
      <c r="L3470" s="116">
        <v>0</v>
      </c>
      <c r="M3470" s="116">
        <v>0</v>
      </c>
      <c r="N3470" s="116">
        <v>0</v>
      </c>
      <c r="O3470" s="116">
        <v>0</v>
      </c>
      <c r="P3470" s="120">
        <v>0</v>
      </c>
      <c r="Q3470" s="27" t="str">
        <f>IF(G3470="01 Jan 1900","Unregistered","Registered")</f>
        <v>Registered</v>
      </c>
      <c r="R3470" s="121">
        <f>I3470/H3470</f>
        <v>1</v>
      </c>
      <c r="T3470" s="117">
        <f t="shared" si="220"/>
        <v>0</v>
      </c>
      <c r="U3470" s="117">
        <f t="shared" si="221"/>
        <v>0</v>
      </c>
    </row>
    <row r="3471" spans="1:21" x14ac:dyDescent="0.3">
      <c r="A3471" s="114">
        <v>9850</v>
      </c>
      <c r="B3471" s="114" t="s">
        <v>314</v>
      </c>
      <c r="C3471" s="114" t="s">
        <v>316</v>
      </c>
      <c r="D3471" s="114" t="s">
        <v>9185</v>
      </c>
      <c r="E3471" s="114" t="s">
        <v>9186</v>
      </c>
      <c r="F3471" s="115">
        <v>45930</v>
      </c>
      <c r="G3471" s="114" t="s">
        <v>2854</v>
      </c>
      <c r="H3471" s="116">
        <v>5450436</v>
      </c>
      <c r="I3471" s="116">
        <v>5450436</v>
      </c>
      <c r="J3471" s="116">
        <v>5450436</v>
      </c>
      <c r="K3471" s="116">
        <v>0</v>
      </c>
      <c r="L3471" s="116">
        <v>0</v>
      </c>
      <c r="M3471" s="116">
        <v>0</v>
      </c>
      <c r="N3471" s="116">
        <v>0</v>
      </c>
      <c r="O3471" s="116">
        <v>0</v>
      </c>
      <c r="P3471" s="120">
        <v>0</v>
      </c>
      <c r="Q3471" s="27" t="str">
        <f>IF(G3471="01 Jan 1900","Unregistered","Registered")</f>
        <v>Registered</v>
      </c>
      <c r="R3471" s="121">
        <f>I3471/H3471</f>
        <v>1</v>
      </c>
      <c r="T3471" s="117">
        <f t="shared" si="220"/>
        <v>0</v>
      </c>
      <c r="U3471" s="117">
        <f t="shared" si="221"/>
        <v>0</v>
      </c>
    </row>
    <row r="3472" spans="1:21" x14ac:dyDescent="0.3">
      <c r="A3472" s="114">
        <v>9851</v>
      </c>
      <c r="B3472" s="114" t="s">
        <v>314</v>
      </c>
      <c r="C3472" s="114" t="s">
        <v>316</v>
      </c>
      <c r="D3472" s="114" t="s">
        <v>9187</v>
      </c>
      <c r="E3472" s="114" t="s">
        <v>9188</v>
      </c>
      <c r="F3472" s="115">
        <v>45626</v>
      </c>
      <c r="G3472" s="114" t="s">
        <v>2737</v>
      </c>
      <c r="H3472" s="116">
        <v>4494912</v>
      </c>
      <c r="I3472" s="116">
        <v>4494912</v>
      </c>
      <c r="J3472" s="116">
        <v>4494912</v>
      </c>
      <c r="K3472" s="116">
        <v>0</v>
      </c>
      <c r="L3472" s="116">
        <v>0</v>
      </c>
      <c r="M3472" s="116">
        <v>0</v>
      </c>
      <c r="N3472" s="116">
        <v>0</v>
      </c>
      <c r="O3472" s="116">
        <v>0</v>
      </c>
      <c r="P3472" s="120">
        <v>0</v>
      </c>
      <c r="Q3472" s="27" t="str">
        <f>IF(G3472="01 Jan 1900","Unregistered","Registered")</f>
        <v>Registered</v>
      </c>
      <c r="R3472" s="121">
        <f>I3472/H3472</f>
        <v>1</v>
      </c>
      <c r="T3472" s="117">
        <f t="shared" si="220"/>
        <v>0</v>
      </c>
      <c r="U3472" s="117">
        <f t="shared" si="221"/>
        <v>0</v>
      </c>
    </row>
    <row r="3473" spans="1:21" x14ac:dyDescent="0.3">
      <c r="A3473" s="114">
        <v>9852</v>
      </c>
      <c r="B3473" s="114" t="s">
        <v>314</v>
      </c>
      <c r="C3473" s="114" t="s">
        <v>316</v>
      </c>
      <c r="D3473" s="114" t="s">
        <v>9189</v>
      </c>
      <c r="E3473" s="114" t="s">
        <v>9190</v>
      </c>
      <c r="F3473" s="115">
        <v>46064</v>
      </c>
      <c r="G3473" s="114" t="s">
        <v>1532</v>
      </c>
      <c r="H3473" s="116">
        <v>5493600</v>
      </c>
      <c r="I3473" s="116">
        <v>5493600</v>
      </c>
      <c r="J3473" s="116">
        <v>5493600</v>
      </c>
      <c r="K3473" s="116">
        <v>0</v>
      </c>
      <c r="L3473" s="116">
        <v>0</v>
      </c>
      <c r="M3473" s="116">
        <v>0</v>
      </c>
      <c r="N3473" s="116">
        <v>0</v>
      </c>
      <c r="O3473" s="116">
        <v>0</v>
      </c>
      <c r="P3473" s="120">
        <v>0</v>
      </c>
      <c r="Q3473" s="27" t="str">
        <f>IF(G3473="01 Jan 1900","Unregistered","Registered")</f>
        <v>Registered</v>
      </c>
      <c r="R3473" s="121">
        <f>I3473/H3473</f>
        <v>1</v>
      </c>
      <c r="T3473" s="117">
        <f t="shared" si="220"/>
        <v>0</v>
      </c>
      <c r="U3473" s="117">
        <f t="shared" si="221"/>
        <v>0</v>
      </c>
    </row>
    <row r="3474" spans="1:21" x14ac:dyDescent="0.3">
      <c r="A3474" s="114">
        <v>9853</v>
      </c>
      <c r="B3474" s="114" t="s">
        <v>314</v>
      </c>
      <c r="C3474" s="114" t="s">
        <v>316</v>
      </c>
      <c r="D3474" s="114" t="s">
        <v>9191</v>
      </c>
      <c r="E3474" s="114" t="s">
        <v>9192</v>
      </c>
      <c r="F3474" s="115">
        <v>46071</v>
      </c>
      <c r="G3474" s="114" t="s">
        <v>4022</v>
      </c>
      <c r="H3474" s="116">
        <v>5447050</v>
      </c>
      <c r="I3474" s="116">
        <v>5447050</v>
      </c>
      <c r="J3474" s="116">
        <v>5447050</v>
      </c>
      <c r="K3474" s="116">
        <v>0</v>
      </c>
      <c r="L3474" s="116">
        <v>0</v>
      </c>
      <c r="M3474" s="116">
        <v>0</v>
      </c>
      <c r="N3474" s="116">
        <v>0</v>
      </c>
      <c r="O3474" s="116">
        <v>0</v>
      </c>
      <c r="P3474" s="120">
        <v>0</v>
      </c>
      <c r="Q3474" s="27" t="str">
        <f>IF(G3474="01 Jan 1900","Unregistered","Registered")</f>
        <v>Registered</v>
      </c>
      <c r="R3474" s="121">
        <f>I3474/H3474</f>
        <v>1</v>
      </c>
      <c r="T3474" s="117">
        <f t="shared" si="220"/>
        <v>0</v>
      </c>
      <c r="U3474" s="117">
        <f t="shared" si="221"/>
        <v>0</v>
      </c>
    </row>
    <row r="3475" spans="1:21" x14ac:dyDescent="0.3">
      <c r="A3475" s="114">
        <v>9854</v>
      </c>
      <c r="B3475" s="114" t="s">
        <v>314</v>
      </c>
      <c r="C3475" s="114" t="s">
        <v>316</v>
      </c>
      <c r="D3475" s="114" t="s">
        <v>9193</v>
      </c>
      <c r="E3475" s="114" t="s">
        <v>5458</v>
      </c>
      <c r="F3475" s="115">
        <v>45608</v>
      </c>
      <c r="G3475" s="114" t="s">
        <v>2737</v>
      </c>
      <c r="H3475" s="116">
        <v>5166000</v>
      </c>
      <c r="I3475" s="116">
        <v>5166000</v>
      </c>
      <c r="J3475" s="116">
        <v>5166000</v>
      </c>
      <c r="K3475" s="116">
        <v>0</v>
      </c>
      <c r="L3475" s="116">
        <v>0</v>
      </c>
      <c r="M3475" s="116">
        <v>0</v>
      </c>
      <c r="N3475" s="116">
        <v>0</v>
      </c>
      <c r="O3475" s="116">
        <v>0</v>
      </c>
      <c r="P3475" s="120">
        <v>0</v>
      </c>
      <c r="Q3475" s="27" t="str">
        <f>IF(G3475="01 Jan 1900","Unregistered","Registered")</f>
        <v>Registered</v>
      </c>
      <c r="R3475" s="121">
        <f>I3475/H3475</f>
        <v>1</v>
      </c>
      <c r="T3475" s="117">
        <f t="shared" si="220"/>
        <v>0</v>
      </c>
      <c r="U3475" s="117">
        <f t="shared" si="221"/>
        <v>0</v>
      </c>
    </row>
    <row r="3476" spans="1:21" x14ac:dyDescent="0.3">
      <c r="A3476" s="114">
        <v>9855</v>
      </c>
      <c r="B3476" s="114" t="s">
        <v>314</v>
      </c>
      <c r="C3476" s="114" t="s">
        <v>316</v>
      </c>
      <c r="D3476" s="114" t="s">
        <v>9194</v>
      </c>
      <c r="E3476" s="114" t="s">
        <v>9195</v>
      </c>
      <c r="F3476" s="115">
        <v>46053</v>
      </c>
      <c r="G3476" s="114" t="s">
        <v>9196</v>
      </c>
      <c r="H3476" s="116">
        <v>5410215</v>
      </c>
      <c r="I3476" s="116">
        <v>5410215</v>
      </c>
      <c r="J3476" s="116">
        <v>5410215</v>
      </c>
      <c r="K3476" s="116">
        <v>0</v>
      </c>
      <c r="L3476" s="116">
        <v>0</v>
      </c>
      <c r="M3476" s="116">
        <v>0</v>
      </c>
      <c r="N3476" s="116">
        <v>0</v>
      </c>
      <c r="O3476" s="116">
        <v>0</v>
      </c>
      <c r="P3476" s="120">
        <v>0</v>
      </c>
      <c r="Q3476" s="27" t="str">
        <f>IF(G3476="01 Jan 1900","Unregistered","Registered")</f>
        <v>Registered</v>
      </c>
      <c r="R3476" s="121">
        <f>I3476/H3476</f>
        <v>1</v>
      </c>
      <c r="T3476" s="117">
        <f t="shared" si="220"/>
        <v>0</v>
      </c>
      <c r="U3476" s="117">
        <f t="shared" si="221"/>
        <v>0</v>
      </c>
    </row>
    <row r="3477" spans="1:21" x14ac:dyDescent="0.3">
      <c r="A3477" s="114">
        <v>9856</v>
      </c>
      <c r="B3477" s="114" t="s">
        <v>314</v>
      </c>
      <c r="C3477" s="114" t="s">
        <v>316</v>
      </c>
      <c r="D3477" s="114" t="s">
        <v>9197</v>
      </c>
      <c r="E3477" s="114" t="s">
        <v>9198</v>
      </c>
      <c r="F3477" s="115">
        <v>45664</v>
      </c>
      <c r="G3477" s="114" t="s">
        <v>1437</v>
      </c>
      <c r="H3477" s="116">
        <v>5273256</v>
      </c>
      <c r="I3477" s="116">
        <v>5273256</v>
      </c>
      <c r="J3477" s="116">
        <v>5273256</v>
      </c>
      <c r="K3477" s="116">
        <v>0</v>
      </c>
      <c r="L3477" s="116">
        <v>0</v>
      </c>
      <c r="M3477" s="116">
        <v>0</v>
      </c>
      <c r="N3477" s="116">
        <v>0</v>
      </c>
      <c r="O3477" s="116">
        <v>0</v>
      </c>
      <c r="P3477" s="120">
        <v>0</v>
      </c>
      <c r="Q3477" s="27" t="str">
        <f>IF(G3477="01 Jan 1900","Unregistered","Registered")</f>
        <v>Registered</v>
      </c>
      <c r="R3477" s="121">
        <f>I3477/H3477</f>
        <v>1</v>
      </c>
      <c r="T3477" s="117">
        <f t="shared" si="220"/>
        <v>0</v>
      </c>
      <c r="U3477" s="117">
        <f t="shared" si="221"/>
        <v>0</v>
      </c>
    </row>
    <row r="3478" spans="1:21" x14ac:dyDescent="0.3">
      <c r="A3478" s="114">
        <v>9857</v>
      </c>
      <c r="B3478" s="114" t="s">
        <v>314</v>
      </c>
      <c r="C3478" s="114" t="s">
        <v>316</v>
      </c>
      <c r="D3478" s="114" t="s">
        <v>9199</v>
      </c>
      <c r="E3478" s="114" t="s">
        <v>9200</v>
      </c>
      <c r="F3478" s="115">
        <v>45716</v>
      </c>
      <c r="G3478" s="114" t="s">
        <v>2796</v>
      </c>
      <c r="H3478" s="116">
        <v>5313600</v>
      </c>
      <c r="I3478" s="116">
        <v>5313600</v>
      </c>
      <c r="J3478" s="116">
        <v>5313600</v>
      </c>
      <c r="K3478" s="116">
        <v>0</v>
      </c>
      <c r="L3478" s="116">
        <v>0</v>
      </c>
      <c r="M3478" s="116">
        <v>0</v>
      </c>
      <c r="N3478" s="116">
        <v>0</v>
      </c>
      <c r="O3478" s="116">
        <v>0</v>
      </c>
      <c r="P3478" s="120">
        <v>0</v>
      </c>
      <c r="Q3478" s="27" t="str">
        <f>IF(G3478="01 Jan 1900","Unregistered","Registered")</f>
        <v>Registered</v>
      </c>
      <c r="R3478" s="121">
        <f>I3478/H3478</f>
        <v>1</v>
      </c>
      <c r="T3478" s="117">
        <f t="shared" si="220"/>
        <v>0</v>
      </c>
      <c r="U3478" s="117">
        <f t="shared" si="221"/>
        <v>0</v>
      </c>
    </row>
    <row r="3479" spans="1:21" x14ac:dyDescent="0.3">
      <c r="A3479" s="114">
        <v>9858</v>
      </c>
      <c r="B3479" s="114" t="s">
        <v>314</v>
      </c>
      <c r="C3479" s="114" t="s">
        <v>316</v>
      </c>
      <c r="D3479" s="114" t="s">
        <v>9201</v>
      </c>
      <c r="E3479" s="114" t="s">
        <v>9202</v>
      </c>
      <c r="F3479" s="115">
        <v>46053</v>
      </c>
      <c r="G3479" s="114" t="s">
        <v>1615</v>
      </c>
      <c r="H3479" s="116">
        <v>5422968</v>
      </c>
      <c r="I3479" s="116">
        <v>5422968</v>
      </c>
      <c r="J3479" s="116">
        <v>5422968</v>
      </c>
      <c r="K3479" s="116">
        <v>0</v>
      </c>
      <c r="L3479" s="116">
        <v>0</v>
      </c>
      <c r="M3479" s="116">
        <v>0</v>
      </c>
      <c r="N3479" s="116">
        <v>0</v>
      </c>
      <c r="O3479" s="116">
        <v>0</v>
      </c>
      <c r="P3479" s="120">
        <v>0</v>
      </c>
      <c r="Q3479" s="27" t="str">
        <f>IF(G3479="01 Jan 1900","Unregistered","Registered")</f>
        <v>Registered</v>
      </c>
      <c r="R3479" s="121">
        <f>I3479/H3479</f>
        <v>1</v>
      </c>
      <c r="T3479" s="117">
        <f t="shared" si="220"/>
        <v>0</v>
      </c>
      <c r="U3479" s="117">
        <f t="shared" si="221"/>
        <v>0</v>
      </c>
    </row>
    <row r="3480" spans="1:21" x14ac:dyDescent="0.3">
      <c r="A3480" s="114">
        <v>9859</v>
      </c>
      <c r="B3480" s="114" t="s">
        <v>314</v>
      </c>
      <c r="C3480" s="114" t="s">
        <v>316</v>
      </c>
      <c r="D3480" s="114" t="s">
        <v>9203</v>
      </c>
      <c r="E3480" s="114" t="s">
        <v>9204</v>
      </c>
      <c r="F3480" s="115">
        <v>45930</v>
      </c>
      <c r="G3480" s="114" t="s">
        <v>7468</v>
      </c>
      <c r="H3480" s="116">
        <v>5297400</v>
      </c>
      <c r="I3480" s="116">
        <v>5297400</v>
      </c>
      <c r="J3480" s="116">
        <v>5297400</v>
      </c>
      <c r="K3480" s="116">
        <v>0</v>
      </c>
      <c r="L3480" s="116">
        <v>0</v>
      </c>
      <c r="M3480" s="116">
        <v>0</v>
      </c>
      <c r="N3480" s="116">
        <v>0</v>
      </c>
      <c r="O3480" s="116">
        <v>0</v>
      </c>
      <c r="P3480" s="120">
        <v>0</v>
      </c>
      <c r="Q3480" s="27" t="str">
        <f>IF(G3480="01 Jan 1900","Unregistered","Registered")</f>
        <v>Registered</v>
      </c>
      <c r="R3480" s="121">
        <f>I3480/H3480</f>
        <v>1</v>
      </c>
      <c r="T3480" s="117">
        <f t="shared" si="220"/>
        <v>0</v>
      </c>
      <c r="U3480" s="117">
        <f t="shared" si="221"/>
        <v>0</v>
      </c>
    </row>
    <row r="3481" spans="1:21" x14ac:dyDescent="0.3">
      <c r="A3481" s="114">
        <v>9860</v>
      </c>
      <c r="B3481" s="114" t="s">
        <v>314</v>
      </c>
      <c r="C3481" s="114" t="s">
        <v>316</v>
      </c>
      <c r="D3481" s="114" t="s">
        <v>9205</v>
      </c>
      <c r="E3481" s="114" t="s">
        <v>9206</v>
      </c>
      <c r="F3481" s="115">
        <v>45930</v>
      </c>
      <c r="G3481" s="114" t="s">
        <v>7468</v>
      </c>
      <c r="H3481" s="116">
        <v>5297400</v>
      </c>
      <c r="I3481" s="116">
        <v>5297400</v>
      </c>
      <c r="J3481" s="116">
        <v>5297400</v>
      </c>
      <c r="K3481" s="116">
        <v>0</v>
      </c>
      <c r="L3481" s="116">
        <v>0</v>
      </c>
      <c r="M3481" s="116">
        <v>0</v>
      </c>
      <c r="N3481" s="116">
        <v>0</v>
      </c>
      <c r="O3481" s="116">
        <v>0</v>
      </c>
      <c r="P3481" s="120">
        <v>0</v>
      </c>
      <c r="Q3481" s="27" t="str">
        <f>IF(G3481="01 Jan 1900","Unregistered","Registered")</f>
        <v>Registered</v>
      </c>
      <c r="R3481" s="121">
        <f>I3481/H3481</f>
        <v>1</v>
      </c>
      <c r="T3481" s="117">
        <f t="shared" si="220"/>
        <v>0</v>
      </c>
      <c r="U3481" s="117">
        <f t="shared" si="221"/>
        <v>0</v>
      </c>
    </row>
    <row r="3482" spans="1:21" x14ac:dyDescent="0.3">
      <c r="A3482" s="114">
        <v>11111</v>
      </c>
      <c r="B3482" s="114" t="s">
        <v>314</v>
      </c>
      <c r="C3482" s="114" t="s">
        <v>316</v>
      </c>
      <c r="D3482" s="114" t="s">
        <v>349</v>
      </c>
      <c r="E3482" s="114" t="s">
        <v>350</v>
      </c>
      <c r="F3482" s="115">
        <v>46136</v>
      </c>
      <c r="G3482" s="114" t="s">
        <v>9607</v>
      </c>
      <c r="H3482" s="116">
        <v>5886000</v>
      </c>
      <c r="I3482" s="116">
        <v>0</v>
      </c>
      <c r="J3482" s="116"/>
      <c r="K3482" s="116">
        <f t="shared" ref="K3482:K3484" si="222">I3482-J3482</f>
        <v>0</v>
      </c>
      <c r="L3482" s="116">
        <v>0</v>
      </c>
      <c r="M3482" s="116">
        <v>0</v>
      </c>
      <c r="N3482" s="116">
        <v>0</v>
      </c>
      <c r="O3482" s="116">
        <v>0</v>
      </c>
      <c r="P3482" s="120">
        <v>0</v>
      </c>
      <c r="Q3482" s="27" t="str">
        <f>IF(G3482="01 Jan 1900","Unregistered","Registered")</f>
        <v>Registered</v>
      </c>
      <c r="R3482" s="121">
        <f>I3482/H3482</f>
        <v>0</v>
      </c>
      <c r="T3482" s="117">
        <f t="shared" si="220"/>
        <v>0</v>
      </c>
      <c r="U3482" s="117">
        <f t="shared" si="221"/>
        <v>0</v>
      </c>
    </row>
    <row r="3483" spans="1:21" x14ac:dyDescent="0.3">
      <c r="A3483" s="114">
        <v>11114</v>
      </c>
      <c r="B3483" s="114" t="s">
        <v>314</v>
      </c>
      <c r="C3483" s="114" t="s">
        <v>316</v>
      </c>
      <c r="D3483" s="114" t="s">
        <v>10455</v>
      </c>
      <c r="E3483" s="114" t="s">
        <v>10456</v>
      </c>
      <c r="F3483" s="115">
        <v>45986</v>
      </c>
      <c r="G3483" s="114" t="s">
        <v>4180</v>
      </c>
      <c r="H3483" s="116">
        <v>1</v>
      </c>
      <c r="I3483" s="116">
        <v>0</v>
      </c>
      <c r="J3483" s="116"/>
      <c r="K3483" s="116">
        <f t="shared" si="222"/>
        <v>0</v>
      </c>
      <c r="L3483" s="116">
        <v>0</v>
      </c>
      <c r="M3483" s="116">
        <v>0</v>
      </c>
      <c r="N3483" s="116">
        <v>0</v>
      </c>
      <c r="O3483" s="116">
        <v>0</v>
      </c>
      <c r="P3483" s="120">
        <v>0</v>
      </c>
      <c r="Q3483" s="27" t="str">
        <f>IF(G3483="01 Jan 1900","Unregistered","Registered")</f>
        <v>Registered</v>
      </c>
      <c r="R3483" s="121">
        <f>I3483/H3483</f>
        <v>0</v>
      </c>
      <c r="T3483" s="117">
        <f t="shared" si="220"/>
        <v>0</v>
      </c>
      <c r="U3483" s="117">
        <f t="shared" si="221"/>
        <v>0</v>
      </c>
    </row>
    <row r="3484" spans="1:21" x14ac:dyDescent="0.3">
      <c r="A3484" s="114">
        <v>11116</v>
      </c>
      <c r="B3484" s="114" t="s">
        <v>314</v>
      </c>
      <c r="C3484" s="114" t="s">
        <v>316</v>
      </c>
      <c r="D3484" s="114" t="s">
        <v>10457</v>
      </c>
      <c r="E3484" s="114" t="s">
        <v>10456</v>
      </c>
      <c r="F3484" s="115">
        <v>45986</v>
      </c>
      <c r="G3484" s="114" t="s">
        <v>4180</v>
      </c>
      <c r="H3484" s="116">
        <v>1</v>
      </c>
      <c r="I3484" s="116">
        <v>0</v>
      </c>
      <c r="J3484" s="116"/>
      <c r="K3484" s="116">
        <f t="shared" si="222"/>
        <v>0</v>
      </c>
      <c r="L3484" s="116">
        <v>0</v>
      </c>
      <c r="M3484" s="116">
        <v>0</v>
      </c>
      <c r="N3484" s="116">
        <v>0</v>
      </c>
      <c r="O3484" s="116">
        <v>0</v>
      </c>
      <c r="P3484" s="120">
        <v>0</v>
      </c>
      <c r="Q3484" s="27" t="str">
        <f>IF(G3484="01 Jan 1900","Unregistered","Registered")</f>
        <v>Registered</v>
      </c>
      <c r="R3484" s="121">
        <f>I3484/H3484</f>
        <v>0</v>
      </c>
      <c r="T3484" s="117">
        <f t="shared" si="220"/>
        <v>0</v>
      </c>
      <c r="U3484" s="117">
        <f t="shared" si="221"/>
        <v>0</v>
      </c>
    </row>
    <row r="3485" spans="1:21" x14ac:dyDescent="0.3">
      <c r="A3485" s="114">
        <v>808</v>
      </c>
      <c r="B3485" s="114" t="s">
        <v>1879</v>
      </c>
      <c r="C3485" s="114" t="s">
        <v>47</v>
      </c>
      <c r="D3485" s="114" t="s">
        <v>3328</v>
      </c>
      <c r="E3485" s="114" t="s">
        <v>3329</v>
      </c>
      <c r="F3485" s="115">
        <v>45175</v>
      </c>
      <c r="G3485" s="114" t="s">
        <v>3330</v>
      </c>
      <c r="H3485" s="116">
        <v>9023214</v>
      </c>
      <c r="I3485" s="116">
        <v>7218574</v>
      </c>
      <c r="J3485" s="116">
        <v>6716252</v>
      </c>
      <c r="K3485" s="116">
        <v>502322</v>
      </c>
      <c r="L3485" s="116">
        <v>0</v>
      </c>
      <c r="M3485" s="116">
        <v>451161</v>
      </c>
      <c r="N3485" s="116">
        <v>51161</v>
      </c>
      <c r="O3485" s="116">
        <v>0</v>
      </c>
      <c r="P3485" s="120">
        <v>0</v>
      </c>
      <c r="Q3485" s="27" t="str">
        <f>IF(G3485="01 Jan 1900","Unregistered","Registered")</f>
        <v>Registered</v>
      </c>
      <c r="R3485" s="121">
        <f>I3485/H3485</f>
        <v>0.80000031031071639</v>
      </c>
      <c r="T3485" s="117">
        <f t="shared" si="220"/>
        <v>502322</v>
      </c>
      <c r="U3485" s="117">
        <f t="shared" si="221"/>
        <v>0</v>
      </c>
    </row>
    <row r="3486" spans="1:21" x14ac:dyDescent="0.3">
      <c r="A3486" s="114">
        <v>844</v>
      </c>
      <c r="B3486" s="114" t="s">
        <v>1879</v>
      </c>
      <c r="C3486" s="114" t="s">
        <v>47</v>
      </c>
      <c r="D3486" s="114" t="s">
        <v>3414</v>
      </c>
      <c r="E3486" s="114" t="s">
        <v>3415</v>
      </c>
      <c r="F3486" s="115">
        <v>45133</v>
      </c>
      <c r="G3486" s="114" t="s">
        <v>2501</v>
      </c>
      <c r="H3486" s="116">
        <v>9032800</v>
      </c>
      <c r="I3486" s="116">
        <v>7226240</v>
      </c>
      <c r="J3486" s="116">
        <v>6774600</v>
      </c>
      <c r="K3486" s="116">
        <v>451640</v>
      </c>
      <c r="L3486" s="116">
        <v>0</v>
      </c>
      <c r="M3486" s="116">
        <v>451640</v>
      </c>
      <c r="N3486" s="116">
        <v>0</v>
      </c>
      <c r="O3486" s="116">
        <v>0</v>
      </c>
      <c r="P3486" s="120">
        <v>0</v>
      </c>
      <c r="Q3486" s="27" t="str">
        <f>IF(G3486="01 Jan 1900","Unregistered","Registered")</f>
        <v>Registered</v>
      </c>
      <c r="R3486" s="121">
        <f>I3486/H3486</f>
        <v>0.8</v>
      </c>
      <c r="T3486" s="117">
        <f t="shared" si="220"/>
        <v>451640</v>
      </c>
      <c r="U3486" s="117">
        <f t="shared" si="221"/>
        <v>0</v>
      </c>
    </row>
    <row r="3487" spans="1:21" x14ac:dyDescent="0.3">
      <c r="A3487" s="114">
        <v>1112</v>
      </c>
      <c r="B3487" s="114" t="s">
        <v>1879</v>
      </c>
      <c r="C3487" s="114" t="s">
        <v>47</v>
      </c>
      <c r="D3487" s="114" t="s">
        <v>4038</v>
      </c>
      <c r="E3487" s="114" t="s">
        <v>4039</v>
      </c>
      <c r="F3487" s="115">
        <v>45212</v>
      </c>
      <c r="G3487" s="114" t="s">
        <v>4031</v>
      </c>
      <c r="H3487" s="116">
        <v>6300000</v>
      </c>
      <c r="I3487" s="116">
        <v>5040000</v>
      </c>
      <c r="J3487" s="116">
        <v>4724999.9000000004</v>
      </c>
      <c r="K3487" s="116">
        <v>315000.09999999998</v>
      </c>
      <c r="L3487" s="116">
        <v>0</v>
      </c>
      <c r="M3487" s="116">
        <v>315000</v>
      </c>
      <c r="N3487" s="116">
        <v>0</v>
      </c>
      <c r="O3487" s="116">
        <v>0</v>
      </c>
      <c r="P3487" s="120">
        <v>0.1</v>
      </c>
      <c r="Q3487" s="27" t="str">
        <f>IF(G3487="01 Jan 1900","Unregistered","Registered")</f>
        <v>Registered</v>
      </c>
      <c r="R3487" s="121">
        <f>I3487/H3487</f>
        <v>0.8</v>
      </c>
      <c r="T3487" s="117">
        <f t="shared" si="220"/>
        <v>315000.09999999998</v>
      </c>
      <c r="U3487" s="117">
        <f t="shared" si="221"/>
        <v>0</v>
      </c>
    </row>
    <row r="3488" spans="1:21" x14ac:dyDescent="0.3">
      <c r="A3488" s="114">
        <v>1115</v>
      </c>
      <c r="B3488" s="114" t="s">
        <v>1879</v>
      </c>
      <c r="C3488" s="114" t="s">
        <v>47</v>
      </c>
      <c r="D3488" s="114" t="s">
        <v>4044</v>
      </c>
      <c r="E3488" s="114" t="s">
        <v>4045</v>
      </c>
      <c r="F3488" s="115">
        <v>45142</v>
      </c>
      <c r="G3488" s="114" t="s">
        <v>3001</v>
      </c>
      <c r="H3488" s="116">
        <v>6220536</v>
      </c>
      <c r="I3488" s="116">
        <v>4976427</v>
      </c>
      <c r="J3488" s="116">
        <v>4665400</v>
      </c>
      <c r="K3488" s="116">
        <v>311027</v>
      </c>
      <c r="L3488" s="116">
        <v>0</v>
      </c>
      <c r="M3488" s="116">
        <v>311027</v>
      </c>
      <c r="N3488" s="116">
        <v>0</v>
      </c>
      <c r="O3488" s="116">
        <v>0</v>
      </c>
      <c r="P3488" s="120">
        <v>0</v>
      </c>
      <c r="Q3488" s="27" t="str">
        <f>IF(G3488="01 Jan 1900","Unregistered","Registered")</f>
        <v>Registered</v>
      </c>
      <c r="R3488" s="121">
        <f>I3488/H3488</f>
        <v>0.79999971063586806</v>
      </c>
      <c r="T3488" s="117">
        <f t="shared" si="220"/>
        <v>311027</v>
      </c>
      <c r="U3488" s="117">
        <f t="shared" si="221"/>
        <v>0</v>
      </c>
    </row>
    <row r="3489" spans="1:29" x14ac:dyDescent="0.3">
      <c r="A3489" s="114">
        <v>1536</v>
      </c>
      <c r="B3489" s="114" t="s">
        <v>1879</v>
      </c>
      <c r="C3489" s="114" t="s">
        <v>47</v>
      </c>
      <c r="D3489" s="114" t="s">
        <v>4885</v>
      </c>
      <c r="E3489" s="114" t="s">
        <v>4886</v>
      </c>
      <c r="F3489" s="115">
        <v>45159</v>
      </c>
      <c r="G3489" s="114" t="s">
        <v>4368</v>
      </c>
      <c r="H3489" s="116">
        <v>6438393</v>
      </c>
      <c r="I3489" s="116">
        <v>4828797</v>
      </c>
      <c r="J3489" s="116">
        <v>4828796.3</v>
      </c>
      <c r="K3489" s="116">
        <v>0.7</v>
      </c>
      <c r="L3489" s="116">
        <v>0</v>
      </c>
      <c r="M3489" s="116">
        <v>0.7</v>
      </c>
      <c r="N3489" s="116">
        <v>0</v>
      </c>
      <c r="O3489" s="116">
        <v>0</v>
      </c>
      <c r="P3489" s="120">
        <v>0</v>
      </c>
      <c r="Q3489" s="27" t="str">
        <f>IF(G3489="01 Jan 1900","Unregistered","Registered")</f>
        <v>Registered</v>
      </c>
      <c r="R3489" s="121">
        <f>I3489/H3489</f>
        <v>0.75000034946608574</v>
      </c>
      <c r="T3489" s="117">
        <f t="shared" si="220"/>
        <v>0.7</v>
      </c>
      <c r="U3489" s="117">
        <f t="shared" si="221"/>
        <v>0</v>
      </c>
    </row>
    <row r="3490" spans="1:29" x14ac:dyDescent="0.3">
      <c r="A3490" s="114">
        <v>1537</v>
      </c>
      <c r="B3490" s="114" t="s">
        <v>1879</v>
      </c>
      <c r="C3490" s="114" t="s">
        <v>47</v>
      </c>
      <c r="D3490" s="114" t="s">
        <v>4887</v>
      </c>
      <c r="E3490" s="114" t="s">
        <v>4888</v>
      </c>
      <c r="F3490" s="115">
        <v>45159</v>
      </c>
      <c r="G3490" s="114" t="s">
        <v>4368</v>
      </c>
      <c r="H3490" s="116">
        <v>6438393</v>
      </c>
      <c r="I3490" s="116">
        <v>5150717</v>
      </c>
      <c r="J3490" s="116">
        <v>5150716.3</v>
      </c>
      <c r="K3490" s="116">
        <v>0.7</v>
      </c>
      <c r="L3490" s="116">
        <v>0</v>
      </c>
      <c r="M3490" s="116">
        <v>0.7</v>
      </c>
      <c r="N3490" s="116">
        <v>0</v>
      </c>
      <c r="O3490" s="116">
        <v>0</v>
      </c>
      <c r="P3490" s="120">
        <v>0</v>
      </c>
      <c r="Q3490" s="27" t="str">
        <f>IF(G3490="01 Jan 1900","Unregistered","Registered")</f>
        <v>Registered</v>
      </c>
      <c r="R3490" s="121">
        <f>I3490/H3490</f>
        <v>0.80000040382747684</v>
      </c>
      <c r="T3490" s="117">
        <f t="shared" si="220"/>
        <v>0.7</v>
      </c>
      <c r="U3490" s="117">
        <f t="shared" si="221"/>
        <v>0</v>
      </c>
    </row>
    <row r="3491" spans="1:29" x14ac:dyDescent="0.3">
      <c r="A3491" s="114">
        <v>1553</v>
      </c>
      <c r="B3491" s="114" t="s">
        <v>1879</v>
      </c>
      <c r="C3491" s="114" t="s">
        <v>47</v>
      </c>
      <c r="D3491" s="114" t="s">
        <v>4906</v>
      </c>
      <c r="E3491" s="114" t="s">
        <v>4907</v>
      </c>
      <c r="F3491" s="115">
        <v>45369</v>
      </c>
      <c r="G3491" s="114" t="s">
        <v>2805</v>
      </c>
      <c r="H3491" s="116">
        <v>9291071</v>
      </c>
      <c r="I3491" s="116">
        <v>7432859</v>
      </c>
      <c r="J3491" s="116">
        <v>7432858.5</v>
      </c>
      <c r="K3491" s="116">
        <v>0.5</v>
      </c>
      <c r="L3491" s="116">
        <v>0</v>
      </c>
      <c r="M3491" s="116">
        <v>0</v>
      </c>
      <c r="N3491" s="116">
        <v>0</v>
      </c>
      <c r="O3491" s="116">
        <v>0.5</v>
      </c>
      <c r="P3491" s="120">
        <v>0</v>
      </c>
      <c r="Q3491" s="27" t="str">
        <f>IF(G3491="01 Jan 1900","Unregistered","Registered")</f>
        <v>Registered</v>
      </c>
      <c r="R3491" s="121">
        <f>I3491/H3491</f>
        <v>0.80000023678648025</v>
      </c>
      <c r="T3491" s="117">
        <f t="shared" si="220"/>
        <v>0.5</v>
      </c>
      <c r="U3491" s="117">
        <f t="shared" si="221"/>
        <v>0</v>
      </c>
    </row>
    <row r="3492" spans="1:29" s="101" customFormat="1" x14ac:dyDescent="0.3">
      <c r="A3492" s="114">
        <v>1565</v>
      </c>
      <c r="B3492" s="114" t="s">
        <v>1879</v>
      </c>
      <c r="C3492" s="114" t="s">
        <v>47</v>
      </c>
      <c r="D3492" s="114" t="s">
        <v>4926</v>
      </c>
      <c r="E3492" s="114" t="s">
        <v>4927</v>
      </c>
      <c r="F3492" s="115">
        <v>45159</v>
      </c>
      <c r="G3492" s="114" t="s">
        <v>2114</v>
      </c>
      <c r="H3492" s="116">
        <v>9045536</v>
      </c>
      <c r="I3492" s="116">
        <v>7236427</v>
      </c>
      <c r="J3492" s="116">
        <v>7236426.5999999996</v>
      </c>
      <c r="K3492" s="116">
        <v>0.4</v>
      </c>
      <c r="L3492" s="116">
        <v>0</v>
      </c>
      <c r="M3492" s="116">
        <v>0</v>
      </c>
      <c r="N3492" s="116">
        <v>0</v>
      </c>
      <c r="O3492" s="116">
        <v>0.4</v>
      </c>
      <c r="P3492" s="120">
        <v>0</v>
      </c>
      <c r="Q3492" s="27" t="str">
        <f>IF(G3492="01 Jan 1900","Unregistered","Registered")</f>
        <v>Registered</v>
      </c>
      <c r="R3492" s="121">
        <f>I3492/H3492</f>
        <v>0.79999980100681711</v>
      </c>
      <c r="S3492" s="118"/>
      <c r="T3492" s="117">
        <f t="shared" si="220"/>
        <v>0.4</v>
      </c>
      <c r="U3492" s="117">
        <f t="shared" si="221"/>
        <v>0</v>
      </c>
      <c r="V3492" s="118"/>
      <c r="W3492" s="118"/>
      <c r="X3492" s="118"/>
      <c r="Y3492" s="118"/>
      <c r="Z3492" s="118"/>
      <c r="AA3492" s="118"/>
      <c r="AB3492" s="118"/>
      <c r="AC3492" s="118"/>
    </row>
    <row r="3493" spans="1:29" s="101" customFormat="1" x14ac:dyDescent="0.3">
      <c r="A3493" s="114">
        <v>1566</v>
      </c>
      <c r="B3493" s="114" t="s">
        <v>1879</v>
      </c>
      <c r="C3493" s="114" t="s">
        <v>47</v>
      </c>
      <c r="D3493" s="114" t="s">
        <v>4928</v>
      </c>
      <c r="E3493" s="114" t="s">
        <v>4929</v>
      </c>
      <c r="F3493" s="115">
        <v>45133</v>
      </c>
      <c r="G3493" s="114" t="s">
        <v>4930</v>
      </c>
      <c r="H3493" s="116">
        <v>9104757</v>
      </c>
      <c r="I3493" s="116">
        <v>7283805</v>
      </c>
      <c r="J3493" s="116">
        <v>7283804.5999999996</v>
      </c>
      <c r="K3493" s="116">
        <v>0.4</v>
      </c>
      <c r="L3493" s="116">
        <v>0</v>
      </c>
      <c r="M3493" s="116">
        <v>0.4</v>
      </c>
      <c r="N3493" s="116">
        <v>0</v>
      </c>
      <c r="O3493" s="116">
        <v>0</v>
      </c>
      <c r="P3493" s="120">
        <v>0</v>
      </c>
      <c r="Q3493" s="27" t="str">
        <f>IF(G3493="01 Jan 1900","Unregistered","Registered")</f>
        <v>Registered</v>
      </c>
      <c r="R3493" s="121">
        <f>I3493/H3493</f>
        <v>0.79999993410038295</v>
      </c>
      <c r="S3493" s="118"/>
      <c r="T3493" s="117">
        <f t="shared" si="220"/>
        <v>0.4</v>
      </c>
      <c r="U3493" s="117">
        <f t="shared" si="221"/>
        <v>0</v>
      </c>
      <c r="V3493" s="118"/>
      <c r="W3493" s="118"/>
      <c r="X3493" s="118"/>
      <c r="Y3493" s="118"/>
      <c r="Z3493" s="118"/>
      <c r="AA3493" s="118"/>
      <c r="AB3493" s="118"/>
      <c r="AC3493" s="118"/>
    </row>
    <row r="3494" spans="1:29" s="101" customFormat="1" x14ac:dyDescent="0.3">
      <c r="A3494" s="114">
        <v>7640</v>
      </c>
      <c r="B3494" s="114" t="s">
        <v>1879</v>
      </c>
      <c r="C3494" s="114" t="s">
        <v>47</v>
      </c>
      <c r="D3494" s="114" t="s">
        <v>8197</v>
      </c>
      <c r="E3494" s="114" t="s">
        <v>8198</v>
      </c>
      <c r="F3494" s="115">
        <v>45132</v>
      </c>
      <c r="G3494" s="114" t="s">
        <v>5382</v>
      </c>
      <c r="H3494" s="116">
        <v>9234425</v>
      </c>
      <c r="I3494" s="116">
        <v>7387540</v>
      </c>
      <c r="J3494" s="116">
        <v>7387540</v>
      </c>
      <c r="K3494" s="116">
        <v>0</v>
      </c>
      <c r="L3494" s="116">
        <v>0</v>
      </c>
      <c r="M3494" s="116">
        <v>0</v>
      </c>
      <c r="N3494" s="116">
        <v>0</v>
      </c>
      <c r="O3494" s="116">
        <v>0</v>
      </c>
      <c r="P3494" s="120">
        <v>0</v>
      </c>
      <c r="Q3494" s="27" t="str">
        <f>IF(G3494="01 Jan 1900","Unregistered","Registered")</f>
        <v>Registered</v>
      </c>
      <c r="R3494" s="121">
        <f>I3494/H3494</f>
        <v>0.8</v>
      </c>
      <c r="S3494" s="118"/>
      <c r="T3494" s="117">
        <f t="shared" si="220"/>
        <v>0</v>
      </c>
      <c r="U3494" s="117">
        <f t="shared" si="221"/>
        <v>0</v>
      </c>
      <c r="V3494" s="118"/>
      <c r="W3494" s="118"/>
      <c r="X3494" s="118"/>
      <c r="Y3494" s="118"/>
      <c r="Z3494" s="118"/>
      <c r="AA3494" s="118"/>
      <c r="AB3494" s="118"/>
      <c r="AC3494" s="118"/>
    </row>
    <row r="3495" spans="1:29" x14ac:dyDescent="0.3">
      <c r="A3495" s="114">
        <v>7641</v>
      </c>
      <c r="B3495" s="114" t="s">
        <v>1879</v>
      </c>
      <c r="C3495" s="114" t="s">
        <v>47</v>
      </c>
      <c r="D3495" s="114" t="s">
        <v>8199</v>
      </c>
      <c r="E3495" s="114" t="s">
        <v>8200</v>
      </c>
      <c r="F3495" s="115">
        <v>45142</v>
      </c>
      <c r="G3495" s="114" t="s">
        <v>4873</v>
      </c>
      <c r="H3495" s="116">
        <v>9194100</v>
      </c>
      <c r="I3495" s="116">
        <v>7355280</v>
      </c>
      <c r="J3495" s="116">
        <v>7355280</v>
      </c>
      <c r="K3495" s="116">
        <v>0</v>
      </c>
      <c r="L3495" s="116">
        <v>0</v>
      </c>
      <c r="M3495" s="116">
        <v>0</v>
      </c>
      <c r="N3495" s="116">
        <v>0</v>
      </c>
      <c r="O3495" s="116">
        <v>0</v>
      </c>
      <c r="P3495" s="120">
        <v>0</v>
      </c>
      <c r="Q3495" s="27" t="str">
        <f>IF(G3495="01 Jan 1900","Unregistered","Registered")</f>
        <v>Registered</v>
      </c>
      <c r="R3495" s="121">
        <f>I3495/H3495</f>
        <v>0.8</v>
      </c>
      <c r="T3495" s="117">
        <f t="shared" si="220"/>
        <v>0</v>
      </c>
      <c r="U3495" s="117">
        <f t="shared" si="221"/>
        <v>0</v>
      </c>
    </row>
    <row r="3496" spans="1:29" s="101" customFormat="1" x14ac:dyDescent="0.3">
      <c r="A3496" s="114">
        <v>7642</v>
      </c>
      <c r="B3496" s="114" t="s">
        <v>1879</v>
      </c>
      <c r="C3496" s="114" t="s">
        <v>47</v>
      </c>
      <c r="D3496" s="114" t="s">
        <v>8201</v>
      </c>
      <c r="E3496" s="114" t="s">
        <v>8202</v>
      </c>
      <c r="F3496" s="115">
        <v>45142</v>
      </c>
      <c r="G3496" s="114" t="s">
        <v>4873</v>
      </c>
      <c r="H3496" s="116">
        <v>6318750</v>
      </c>
      <c r="I3496" s="116">
        <v>5055002</v>
      </c>
      <c r="J3496" s="116">
        <v>5055002</v>
      </c>
      <c r="K3496" s="116">
        <v>0</v>
      </c>
      <c r="L3496" s="116">
        <v>0</v>
      </c>
      <c r="M3496" s="116">
        <v>0</v>
      </c>
      <c r="N3496" s="116">
        <v>0</v>
      </c>
      <c r="O3496" s="116">
        <v>0</v>
      </c>
      <c r="P3496" s="120">
        <v>0</v>
      </c>
      <c r="Q3496" s="27" t="str">
        <f>IF(G3496="01 Jan 1900","Unregistered","Registered")</f>
        <v>Registered</v>
      </c>
      <c r="R3496" s="121">
        <f>I3496/H3496</f>
        <v>0.80000031651829873</v>
      </c>
      <c r="S3496" s="118"/>
      <c r="T3496" s="117">
        <f t="shared" si="220"/>
        <v>0</v>
      </c>
      <c r="U3496" s="117">
        <f t="shared" si="221"/>
        <v>0</v>
      </c>
      <c r="V3496" s="118"/>
      <c r="W3496" s="118"/>
      <c r="X3496" s="118"/>
      <c r="Y3496" s="118"/>
      <c r="Z3496" s="118"/>
      <c r="AA3496" s="118"/>
      <c r="AB3496" s="118"/>
      <c r="AC3496" s="118"/>
    </row>
    <row r="3497" spans="1:29" x14ac:dyDescent="0.3">
      <c r="A3497" s="114">
        <v>7643</v>
      </c>
      <c r="B3497" s="114" t="s">
        <v>1879</v>
      </c>
      <c r="C3497" s="114" t="s">
        <v>47</v>
      </c>
      <c r="D3497" s="114" t="s">
        <v>8203</v>
      </c>
      <c r="E3497" s="114" t="s">
        <v>8204</v>
      </c>
      <c r="F3497" s="115">
        <v>45142</v>
      </c>
      <c r="G3497" s="114" t="s">
        <v>4873</v>
      </c>
      <c r="H3497" s="116">
        <v>6318750</v>
      </c>
      <c r="I3497" s="116">
        <v>5055002</v>
      </c>
      <c r="J3497" s="116">
        <v>5055002</v>
      </c>
      <c r="K3497" s="116">
        <v>0</v>
      </c>
      <c r="L3497" s="116">
        <v>0</v>
      </c>
      <c r="M3497" s="116">
        <v>0</v>
      </c>
      <c r="N3497" s="116">
        <v>0</v>
      </c>
      <c r="O3497" s="116">
        <v>0</v>
      </c>
      <c r="P3497" s="120">
        <v>0</v>
      </c>
      <c r="Q3497" s="27" t="str">
        <f>IF(G3497="01 Jan 1900","Unregistered","Registered")</f>
        <v>Registered</v>
      </c>
      <c r="R3497" s="121">
        <f>I3497/H3497</f>
        <v>0.80000031651829873</v>
      </c>
      <c r="T3497" s="117">
        <f t="shared" si="220"/>
        <v>0</v>
      </c>
      <c r="U3497" s="117">
        <f t="shared" si="221"/>
        <v>0</v>
      </c>
    </row>
    <row r="3498" spans="1:29" s="101" customFormat="1" x14ac:dyDescent="0.3">
      <c r="A3498" s="114">
        <v>7644</v>
      </c>
      <c r="B3498" s="114" t="s">
        <v>1879</v>
      </c>
      <c r="C3498" s="114" t="s">
        <v>47</v>
      </c>
      <c r="D3498" s="114" t="s">
        <v>8205</v>
      </c>
      <c r="E3498" s="114" t="s">
        <v>8206</v>
      </c>
      <c r="F3498" s="115">
        <v>45401</v>
      </c>
      <c r="G3498" s="114" t="s">
        <v>1940</v>
      </c>
      <c r="H3498" s="116">
        <v>9447321</v>
      </c>
      <c r="I3498" s="116">
        <v>7557857</v>
      </c>
      <c r="J3498" s="116">
        <v>7557857</v>
      </c>
      <c r="K3498" s="116">
        <v>0</v>
      </c>
      <c r="L3498" s="116">
        <v>0</v>
      </c>
      <c r="M3498" s="116">
        <v>0</v>
      </c>
      <c r="N3498" s="116">
        <v>0</v>
      </c>
      <c r="O3498" s="116">
        <v>0</v>
      </c>
      <c r="P3498" s="120">
        <v>0</v>
      </c>
      <c r="Q3498" s="27" t="str">
        <f>IF(G3498="01 Jan 1900","Unregistered","Registered")</f>
        <v>Registered</v>
      </c>
      <c r="R3498" s="121">
        <f>I3498/H3498</f>
        <v>0.80000002117002267</v>
      </c>
      <c r="S3498" s="118"/>
      <c r="T3498" s="117">
        <f t="shared" si="220"/>
        <v>0</v>
      </c>
      <c r="U3498" s="117">
        <f t="shared" si="221"/>
        <v>0</v>
      </c>
      <c r="V3498" s="118"/>
      <c r="W3498" s="118"/>
      <c r="X3498" s="118"/>
      <c r="Y3498" s="118"/>
      <c r="Z3498" s="118"/>
      <c r="AA3498" s="118"/>
      <c r="AB3498" s="118"/>
      <c r="AC3498" s="118"/>
    </row>
    <row r="3499" spans="1:29" s="101" customFormat="1" x14ac:dyDescent="0.3">
      <c r="A3499" s="114">
        <v>7645</v>
      </c>
      <c r="B3499" s="114" t="s">
        <v>1879</v>
      </c>
      <c r="C3499" s="114" t="s">
        <v>47</v>
      </c>
      <c r="D3499" s="114" t="s">
        <v>8207</v>
      </c>
      <c r="E3499" s="114" t="s">
        <v>8208</v>
      </c>
      <c r="F3499" s="115">
        <v>45260</v>
      </c>
      <c r="G3499" s="114" t="s">
        <v>4031</v>
      </c>
      <c r="H3499" s="116">
        <v>6478571</v>
      </c>
      <c r="I3499" s="116">
        <v>5182859</v>
      </c>
      <c r="J3499" s="116">
        <v>5182859</v>
      </c>
      <c r="K3499" s="116">
        <v>0</v>
      </c>
      <c r="L3499" s="116">
        <v>0</v>
      </c>
      <c r="M3499" s="116">
        <v>0</v>
      </c>
      <c r="N3499" s="116">
        <v>0</v>
      </c>
      <c r="O3499" s="116">
        <v>0</v>
      </c>
      <c r="P3499" s="120">
        <v>0</v>
      </c>
      <c r="Q3499" s="27" t="str">
        <f>IF(G3499="01 Jan 1900","Unregistered","Registered")</f>
        <v>Registered</v>
      </c>
      <c r="R3499" s="121">
        <f>I3499/H3499</f>
        <v>0.80000033958105887</v>
      </c>
      <c r="S3499" s="118"/>
      <c r="T3499" s="117">
        <f t="shared" si="220"/>
        <v>0</v>
      </c>
      <c r="U3499" s="117">
        <f t="shared" si="221"/>
        <v>0</v>
      </c>
      <c r="V3499" s="118"/>
      <c r="W3499" s="118"/>
      <c r="X3499" s="118"/>
      <c r="Y3499" s="118"/>
      <c r="Z3499" s="118"/>
      <c r="AA3499" s="118"/>
      <c r="AB3499" s="118"/>
      <c r="AC3499" s="118"/>
    </row>
    <row r="3500" spans="1:29" s="101" customFormat="1" x14ac:dyDescent="0.3">
      <c r="A3500" s="114">
        <v>7646</v>
      </c>
      <c r="B3500" s="114" t="s">
        <v>1879</v>
      </c>
      <c r="C3500" s="114" t="s">
        <v>47</v>
      </c>
      <c r="D3500" s="114" t="s">
        <v>8209</v>
      </c>
      <c r="E3500" s="114" t="s">
        <v>8033</v>
      </c>
      <c r="F3500" s="115">
        <v>45272</v>
      </c>
      <c r="G3500" s="114" t="s">
        <v>6096</v>
      </c>
      <c r="H3500" s="116">
        <v>6210714</v>
      </c>
      <c r="I3500" s="116">
        <v>4968574</v>
      </c>
      <c r="J3500" s="116">
        <v>4968574</v>
      </c>
      <c r="K3500" s="116">
        <v>0</v>
      </c>
      <c r="L3500" s="116">
        <v>0</v>
      </c>
      <c r="M3500" s="116">
        <v>0</v>
      </c>
      <c r="N3500" s="116">
        <v>0</v>
      </c>
      <c r="O3500" s="116">
        <v>0</v>
      </c>
      <c r="P3500" s="120">
        <v>0</v>
      </c>
      <c r="Q3500" s="27" t="str">
        <f>IF(G3500="01 Jan 1900","Unregistered","Registered")</f>
        <v>Registered</v>
      </c>
      <c r="R3500" s="121">
        <f>I3500/H3500</f>
        <v>0.80000045083383331</v>
      </c>
      <c r="S3500" s="118"/>
      <c r="T3500" s="117">
        <f t="shared" si="220"/>
        <v>0</v>
      </c>
      <c r="U3500" s="117">
        <f t="shared" si="221"/>
        <v>0</v>
      </c>
      <c r="V3500" s="118"/>
      <c r="W3500" s="118"/>
      <c r="X3500" s="118"/>
      <c r="Y3500" s="118"/>
      <c r="Z3500" s="118"/>
      <c r="AA3500" s="118"/>
      <c r="AB3500" s="118"/>
      <c r="AC3500" s="118"/>
    </row>
    <row r="3501" spans="1:29" x14ac:dyDescent="0.3">
      <c r="A3501" s="114">
        <v>7647</v>
      </c>
      <c r="B3501" s="114" t="s">
        <v>1879</v>
      </c>
      <c r="C3501" s="114" t="s">
        <v>47</v>
      </c>
      <c r="D3501" s="114" t="s">
        <v>8210</v>
      </c>
      <c r="E3501" s="114" t="s">
        <v>8211</v>
      </c>
      <c r="F3501" s="115">
        <v>45196</v>
      </c>
      <c r="G3501" s="114" t="s">
        <v>2595</v>
      </c>
      <c r="H3501" s="116">
        <v>9300000</v>
      </c>
      <c r="I3501" s="116">
        <v>7440000</v>
      </c>
      <c r="J3501" s="116">
        <v>7440000</v>
      </c>
      <c r="K3501" s="116">
        <v>0</v>
      </c>
      <c r="L3501" s="116">
        <v>0</v>
      </c>
      <c r="M3501" s="116">
        <v>0</v>
      </c>
      <c r="N3501" s="116">
        <v>0</v>
      </c>
      <c r="O3501" s="116">
        <v>0</v>
      </c>
      <c r="P3501" s="120">
        <v>0</v>
      </c>
      <c r="Q3501" s="27" t="str">
        <f>IF(G3501="01 Jan 1900","Unregistered","Registered")</f>
        <v>Registered</v>
      </c>
      <c r="R3501" s="121">
        <f>I3501/H3501</f>
        <v>0.8</v>
      </c>
      <c r="T3501" s="117">
        <f t="shared" si="220"/>
        <v>0</v>
      </c>
      <c r="U3501" s="117">
        <f t="shared" si="221"/>
        <v>0</v>
      </c>
    </row>
    <row r="3502" spans="1:29" x14ac:dyDescent="0.3">
      <c r="A3502" s="114">
        <v>7648</v>
      </c>
      <c r="B3502" s="114" t="s">
        <v>1879</v>
      </c>
      <c r="C3502" s="114" t="s">
        <v>47</v>
      </c>
      <c r="D3502" s="114" t="s">
        <v>8212</v>
      </c>
      <c r="E3502" s="114" t="s">
        <v>8213</v>
      </c>
      <c r="F3502" s="115">
        <v>45143</v>
      </c>
      <c r="G3502" s="114" t="s">
        <v>5364</v>
      </c>
      <c r="H3502" s="116">
        <v>9112500</v>
      </c>
      <c r="I3502" s="116">
        <v>7290000</v>
      </c>
      <c r="J3502" s="116">
        <v>7290000</v>
      </c>
      <c r="K3502" s="116">
        <v>0</v>
      </c>
      <c r="L3502" s="116">
        <v>0</v>
      </c>
      <c r="M3502" s="116">
        <v>0</v>
      </c>
      <c r="N3502" s="116">
        <v>0</v>
      </c>
      <c r="O3502" s="116">
        <v>0</v>
      </c>
      <c r="P3502" s="120">
        <v>0</v>
      </c>
      <c r="Q3502" s="27" t="str">
        <f>IF(G3502="01 Jan 1900","Unregistered","Registered")</f>
        <v>Registered</v>
      </c>
      <c r="R3502" s="121">
        <f>I3502/H3502</f>
        <v>0.8</v>
      </c>
      <c r="T3502" s="117">
        <f t="shared" si="220"/>
        <v>0</v>
      </c>
      <c r="U3502" s="117">
        <f t="shared" si="221"/>
        <v>0</v>
      </c>
    </row>
    <row r="3503" spans="1:29" x14ac:dyDescent="0.3">
      <c r="A3503" s="114">
        <v>7649</v>
      </c>
      <c r="B3503" s="114" t="s">
        <v>1879</v>
      </c>
      <c r="C3503" s="114" t="s">
        <v>47</v>
      </c>
      <c r="D3503" s="114" t="s">
        <v>8214</v>
      </c>
      <c r="E3503" s="114" t="s">
        <v>8215</v>
      </c>
      <c r="F3503" s="115">
        <v>45132</v>
      </c>
      <c r="G3503" s="114" t="s">
        <v>2924</v>
      </c>
      <c r="H3503" s="116">
        <v>6402679</v>
      </c>
      <c r="I3503" s="116">
        <v>5122143</v>
      </c>
      <c r="J3503" s="116">
        <v>5122143</v>
      </c>
      <c r="K3503" s="116">
        <v>0</v>
      </c>
      <c r="L3503" s="116">
        <v>0</v>
      </c>
      <c r="M3503" s="116">
        <v>0</v>
      </c>
      <c r="N3503" s="116">
        <v>0</v>
      </c>
      <c r="O3503" s="116">
        <v>0</v>
      </c>
      <c r="P3503" s="120">
        <v>0</v>
      </c>
      <c r="Q3503" s="27" t="str">
        <f>IF(G3503="01 Jan 1900","Unregistered","Registered")</f>
        <v>Registered</v>
      </c>
      <c r="R3503" s="121">
        <f>I3503/H3503</f>
        <v>0.79999996876307555</v>
      </c>
      <c r="T3503" s="117">
        <f t="shared" si="220"/>
        <v>0</v>
      </c>
      <c r="U3503" s="117">
        <f t="shared" si="221"/>
        <v>0</v>
      </c>
    </row>
    <row r="3504" spans="1:29" x14ac:dyDescent="0.3">
      <c r="A3504" s="114">
        <v>7650</v>
      </c>
      <c r="B3504" s="114" t="s">
        <v>1879</v>
      </c>
      <c r="C3504" s="114" t="s">
        <v>47</v>
      </c>
      <c r="D3504" s="114" t="s">
        <v>8216</v>
      </c>
      <c r="E3504" s="114" t="s">
        <v>8217</v>
      </c>
      <c r="F3504" s="115">
        <v>45142</v>
      </c>
      <c r="G3504" s="114" t="s">
        <v>3030</v>
      </c>
      <c r="H3504" s="116">
        <v>9291071</v>
      </c>
      <c r="I3504" s="116">
        <v>6968305</v>
      </c>
      <c r="J3504" s="116">
        <v>6968305</v>
      </c>
      <c r="K3504" s="116">
        <v>0</v>
      </c>
      <c r="L3504" s="116">
        <v>0</v>
      </c>
      <c r="M3504" s="116">
        <v>0</v>
      </c>
      <c r="N3504" s="116">
        <v>0</v>
      </c>
      <c r="O3504" s="116">
        <v>0</v>
      </c>
      <c r="P3504" s="120">
        <v>0</v>
      </c>
      <c r="Q3504" s="27" t="str">
        <f>IF(G3504="01 Jan 1900","Unregistered","Registered")</f>
        <v>Registered</v>
      </c>
      <c r="R3504" s="121">
        <f>I3504/H3504</f>
        <v>0.75000018835288207</v>
      </c>
      <c r="T3504" s="117">
        <f t="shared" si="220"/>
        <v>0</v>
      </c>
      <c r="U3504" s="117">
        <f t="shared" si="221"/>
        <v>0</v>
      </c>
    </row>
    <row r="3505" spans="1:29" x14ac:dyDescent="0.3">
      <c r="A3505" s="114">
        <v>7651</v>
      </c>
      <c r="B3505" s="114" t="s">
        <v>1879</v>
      </c>
      <c r="C3505" s="114" t="s">
        <v>47</v>
      </c>
      <c r="D3505" s="114" t="s">
        <v>8218</v>
      </c>
      <c r="E3505" s="114" t="s">
        <v>8219</v>
      </c>
      <c r="F3505" s="115">
        <v>45443</v>
      </c>
      <c r="G3505" s="114" t="s">
        <v>2558</v>
      </c>
      <c r="H3505" s="116">
        <v>9524107</v>
      </c>
      <c r="I3505" s="116">
        <v>6666873</v>
      </c>
      <c r="J3505" s="116">
        <v>6666873</v>
      </c>
      <c r="K3505" s="116">
        <v>0</v>
      </c>
      <c r="L3505" s="116">
        <v>0</v>
      </c>
      <c r="M3505" s="116">
        <v>0</v>
      </c>
      <c r="N3505" s="116">
        <v>0</v>
      </c>
      <c r="O3505" s="116">
        <v>0</v>
      </c>
      <c r="P3505" s="120">
        <v>0</v>
      </c>
      <c r="Q3505" s="27" t="str">
        <f>IF(G3505="01 Jan 1900","Unregistered","Registered")</f>
        <v>Registered</v>
      </c>
      <c r="R3505" s="121">
        <f>I3505/H3505</f>
        <v>0.69999980050623123</v>
      </c>
      <c r="T3505" s="117">
        <f t="shared" si="220"/>
        <v>0</v>
      </c>
      <c r="U3505" s="117">
        <f t="shared" si="221"/>
        <v>0</v>
      </c>
    </row>
    <row r="3506" spans="1:29" x14ac:dyDescent="0.3">
      <c r="A3506" s="114">
        <v>7652</v>
      </c>
      <c r="B3506" s="114" t="s">
        <v>1879</v>
      </c>
      <c r="C3506" s="114" t="s">
        <v>47</v>
      </c>
      <c r="D3506" s="114" t="s">
        <v>8220</v>
      </c>
      <c r="E3506" s="114" t="s">
        <v>8221</v>
      </c>
      <c r="F3506" s="115">
        <v>45233</v>
      </c>
      <c r="G3506" s="114" t="s">
        <v>5384</v>
      </c>
      <c r="H3506" s="116">
        <v>9246429</v>
      </c>
      <c r="I3506" s="116">
        <v>6472499</v>
      </c>
      <c r="J3506" s="116">
        <v>6472499</v>
      </c>
      <c r="K3506" s="116">
        <v>0</v>
      </c>
      <c r="L3506" s="116">
        <v>0</v>
      </c>
      <c r="M3506" s="116">
        <v>0</v>
      </c>
      <c r="N3506" s="116">
        <v>0</v>
      </c>
      <c r="O3506" s="116">
        <v>0</v>
      </c>
      <c r="P3506" s="120">
        <v>0</v>
      </c>
      <c r="Q3506" s="27" t="str">
        <f>IF(G3506="01 Jan 1900","Unregistered","Registered")</f>
        <v>Registered</v>
      </c>
      <c r="R3506" s="121">
        <f>I3506/H3506</f>
        <v>0.69999985940518228</v>
      </c>
      <c r="T3506" s="117">
        <f t="shared" si="220"/>
        <v>0</v>
      </c>
      <c r="U3506" s="117">
        <f t="shared" si="221"/>
        <v>0</v>
      </c>
    </row>
    <row r="3507" spans="1:29" x14ac:dyDescent="0.3">
      <c r="A3507" s="114">
        <v>7653</v>
      </c>
      <c r="B3507" s="114" t="s">
        <v>1879</v>
      </c>
      <c r="C3507" s="114" t="s">
        <v>47</v>
      </c>
      <c r="D3507" s="114" t="s">
        <v>8222</v>
      </c>
      <c r="E3507" s="114" t="s">
        <v>8223</v>
      </c>
      <c r="F3507" s="115">
        <v>45924</v>
      </c>
      <c r="G3507" s="114" t="s">
        <v>8224</v>
      </c>
      <c r="H3507" s="116">
        <v>5392800</v>
      </c>
      <c r="I3507" s="116">
        <v>3774960</v>
      </c>
      <c r="J3507" s="116">
        <v>3774960</v>
      </c>
      <c r="K3507" s="116">
        <v>0</v>
      </c>
      <c r="L3507" s="116">
        <v>0</v>
      </c>
      <c r="M3507" s="116">
        <v>0</v>
      </c>
      <c r="N3507" s="116">
        <v>0</v>
      </c>
      <c r="O3507" s="116">
        <v>0</v>
      </c>
      <c r="P3507" s="120">
        <v>0</v>
      </c>
      <c r="Q3507" s="27" t="str">
        <f>IF(G3507="01 Jan 1900","Unregistered","Registered")</f>
        <v>Registered</v>
      </c>
      <c r="R3507" s="121">
        <f>I3507/H3507</f>
        <v>0.7</v>
      </c>
      <c r="T3507" s="117">
        <f t="shared" si="220"/>
        <v>0</v>
      </c>
      <c r="U3507" s="117">
        <f t="shared" si="221"/>
        <v>0</v>
      </c>
    </row>
    <row r="3508" spans="1:29" x14ac:dyDescent="0.3">
      <c r="A3508" s="114">
        <v>7654</v>
      </c>
      <c r="B3508" s="114" t="s">
        <v>1879</v>
      </c>
      <c r="C3508" s="114" t="s">
        <v>47</v>
      </c>
      <c r="D3508" s="114" t="s">
        <v>8225</v>
      </c>
      <c r="E3508" s="114" t="s">
        <v>8226</v>
      </c>
      <c r="F3508" s="115">
        <v>45287</v>
      </c>
      <c r="G3508" s="114" t="s">
        <v>5392</v>
      </c>
      <c r="H3508" s="116">
        <v>9265179</v>
      </c>
      <c r="I3508" s="116">
        <v>7412143</v>
      </c>
      <c r="J3508" s="116">
        <v>7412143</v>
      </c>
      <c r="K3508" s="116">
        <v>0</v>
      </c>
      <c r="L3508" s="116">
        <v>0</v>
      </c>
      <c r="M3508" s="116">
        <v>0</v>
      </c>
      <c r="N3508" s="116">
        <v>0</v>
      </c>
      <c r="O3508" s="116">
        <v>0</v>
      </c>
      <c r="P3508" s="120">
        <v>0</v>
      </c>
      <c r="Q3508" s="27" t="str">
        <f>IF(G3508="01 Jan 1900","Unregistered","Registered")</f>
        <v>Registered</v>
      </c>
      <c r="R3508" s="121">
        <f>I3508/H3508</f>
        <v>0.79999997841380077</v>
      </c>
      <c r="T3508" s="117">
        <f t="shared" si="220"/>
        <v>0</v>
      </c>
      <c r="U3508" s="117">
        <f t="shared" si="221"/>
        <v>0</v>
      </c>
    </row>
    <row r="3509" spans="1:29" x14ac:dyDescent="0.3">
      <c r="A3509" s="114">
        <v>7655</v>
      </c>
      <c r="B3509" s="114" t="s">
        <v>1879</v>
      </c>
      <c r="C3509" s="114" t="s">
        <v>47</v>
      </c>
      <c r="D3509" s="114" t="s">
        <v>8227</v>
      </c>
      <c r="E3509" s="114" t="s">
        <v>8228</v>
      </c>
      <c r="F3509" s="115">
        <v>45306</v>
      </c>
      <c r="G3509" s="114" t="s">
        <v>2957</v>
      </c>
      <c r="H3509" s="116">
        <v>9067857</v>
      </c>
      <c r="I3509" s="116">
        <v>7254285</v>
      </c>
      <c r="J3509" s="116">
        <v>7254285</v>
      </c>
      <c r="K3509" s="116">
        <v>0</v>
      </c>
      <c r="L3509" s="116">
        <v>0</v>
      </c>
      <c r="M3509" s="116">
        <v>0</v>
      </c>
      <c r="N3509" s="116">
        <v>0</v>
      </c>
      <c r="O3509" s="116">
        <v>0</v>
      </c>
      <c r="P3509" s="120">
        <v>0</v>
      </c>
      <c r="Q3509" s="27" t="str">
        <f>IF(G3509="01 Jan 1900","Unregistered","Registered")</f>
        <v>Registered</v>
      </c>
      <c r="R3509" s="121">
        <f>I3509/H3509</f>
        <v>0.79999993383221635</v>
      </c>
      <c r="T3509" s="117">
        <f t="shared" si="220"/>
        <v>0</v>
      </c>
      <c r="U3509" s="117">
        <f t="shared" si="221"/>
        <v>0</v>
      </c>
    </row>
    <row r="3510" spans="1:29" x14ac:dyDescent="0.3">
      <c r="A3510" s="114">
        <v>7656</v>
      </c>
      <c r="B3510" s="114" t="s">
        <v>1879</v>
      </c>
      <c r="C3510" s="114" t="s">
        <v>47</v>
      </c>
      <c r="D3510" s="114" t="s">
        <v>8229</v>
      </c>
      <c r="E3510" s="114" t="s">
        <v>8230</v>
      </c>
      <c r="F3510" s="115">
        <v>45132</v>
      </c>
      <c r="G3510" s="114" t="s">
        <v>5358</v>
      </c>
      <c r="H3510" s="116">
        <v>6300000</v>
      </c>
      <c r="I3510" s="116">
        <v>5040000</v>
      </c>
      <c r="J3510" s="116">
        <v>5040000</v>
      </c>
      <c r="K3510" s="116">
        <v>0</v>
      </c>
      <c r="L3510" s="116">
        <v>0</v>
      </c>
      <c r="M3510" s="116">
        <v>0</v>
      </c>
      <c r="N3510" s="116">
        <v>0</v>
      </c>
      <c r="O3510" s="116">
        <v>0</v>
      </c>
      <c r="P3510" s="120">
        <v>0</v>
      </c>
      <c r="Q3510" s="27" t="str">
        <f>IF(G3510="01 Jan 1900","Unregistered","Registered")</f>
        <v>Registered</v>
      </c>
      <c r="R3510" s="121">
        <f>I3510/H3510</f>
        <v>0.8</v>
      </c>
      <c r="T3510" s="117">
        <f t="shared" si="220"/>
        <v>0</v>
      </c>
      <c r="U3510" s="117">
        <f t="shared" si="221"/>
        <v>0</v>
      </c>
    </row>
    <row r="3511" spans="1:29" x14ac:dyDescent="0.3">
      <c r="A3511" s="114">
        <v>7657</v>
      </c>
      <c r="B3511" s="114" t="s">
        <v>1879</v>
      </c>
      <c r="C3511" s="114" t="s">
        <v>47</v>
      </c>
      <c r="D3511" s="114" t="s">
        <v>8231</v>
      </c>
      <c r="E3511" s="114" t="s">
        <v>8232</v>
      </c>
      <c r="F3511" s="115">
        <v>45142</v>
      </c>
      <c r="G3511" s="114" t="s">
        <v>5168</v>
      </c>
      <c r="H3511" s="116">
        <v>8889286</v>
      </c>
      <c r="I3511" s="116">
        <v>7111426</v>
      </c>
      <c r="J3511" s="116">
        <v>7111426</v>
      </c>
      <c r="K3511" s="116">
        <v>0</v>
      </c>
      <c r="L3511" s="116">
        <v>0</v>
      </c>
      <c r="M3511" s="116">
        <v>0</v>
      </c>
      <c r="N3511" s="116">
        <v>0</v>
      </c>
      <c r="O3511" s="116">
        <v>0</v>
      </c>
      <c r="P3511" s="120">
        <v>0</v>
      </c>
      <c r="Q3511" s="27" t="str">
        <f>IF(G3511="01 Jan 1900","Unregistered","Registered")</f>
        <v>Registered</v>
      </c>
      <c r="R3511" s="121">
        <f>I3511/H3511</f>
        <v>0.79999968501407204</v>
      </c>
      <c r="T3511" s="117">
        <f t="shared" si="220"/>
        <v>0</v>
      </c>
      <c r="U3511" s="117">
        <f t="shared" si="221"/>
        <v>0</v>
      </c>
    </row>
    <row r="3512" spans="1:29" x14ac:dyDescent="0.3">
      <c r="A3512" s="114">
        <v>7658</v>
      </c>
      <c r="B3512" s="114" t="s">
        <v>1879</v>
      </c>
      <c r="C3512" s="114" t="s">
        <v>47</v>
      </c>
      <c r="D3512" s="114" t="s">
        <v>8233</v>
      </c>
      <c r="E3512" s="114" t="s">
        <v>8234</v>
      </c>
      <c r="F3512" s="115">
        <v>45142</v>
      </c>
      <c r="G3512" s="114" t="s">
        <v>3036</v>
      </c>
      <c r="H3512" s="116">
        <v>6077679</v>
      </c>
      <c r="I3512" s="116">
        <v>4862143</v>
      </c>
      <c r="J3512" s="116">
        <v>4862143</v>
      </c>
      <c r="K3512" s="116">
        <v>0</v>
      </c>
      <c r="L3512" s="116">
        <v>0</v>
      </c>
      <c r="M3512" s="116">
        <v>0</v>
      </c>
      <c r="N3512" s="116">
        <v>0</v>
      </c>
      <c r="O3512" s="116">
        <v>0</v>
      </c>
      <c r="P3512" s="120">
        <v>0</v>
      </c>
      <c r="Q3512" s="27" t="str">
        <f>IF(G3512="01 Jan 1900","Unregistered","Registered")</f>
        <v>Registered</v>
      </c>
      <c r="R3512" s="121">
        <f>I3512/H3512</f>
        <v>0.79999996709270105</v>
      </c>
      <c r="T3512" s="117">
        <f t="shared" si="220"/>
        <v>0</v>
      </c>
      <c r="U3512" s="117">
        <f t="shared" si="221"/>
        <v>0</v>
      </c>
    </row>
    <row r="3513" spans="1:29" x14ac:dyDescent="0.3">
      <c r="A3513" s="114">
        <v>7659</v>
      </c>
      <c r="B3513" s="114" t="s">
        <v>1879</v>
      </c>
      <c r="C3513" s="114" t="s">
        <v>47</v>
      </c>
      <c r="D3513" s="114" t="s">
        <v>8235</v>
      </c>
      <c r="E3513" s="114" t="s">
        <v>8236</v>
      </c>
      <c r="F3513" s="115">
        <v>45142</v>
      </c>
      <c r="G3513" s="114" t="s">
        <v>5483</v>
      </c>
      <c r="H3513" s="116">
        <v>6077679</v>
      </c>
      <c r="I3513" s="116">
        <v>4862143</v>
      </c>
      <c r="J3513" s="116">
        <v>4862143</v>
      </c>
      <c r="K3513" s="116">
        <v>0</v>
      </c>
      <c r="L3513" s="116">
        <v>0</v>
      </c>
      <c r="M3513" s="116">
        <v>0</v>
      </c>
      <c r="N3513" s="116">
        <v>0</v>
      </c>
      <c r="O3513" s="116">
        <v>0</v>
      </c>
      <c r="P3513" s="120">
        <v>0</v>
      </c>
      <c r="Q3513" s="27" t="str">
        <f>IF(G3513="01 Jan 1900","Unregistered","Registered")</f>
        <v>Registered</v>
      </c>
      <c r="R3513" s="121">
        <f>I3513/H3513</f>
        <v>0.79999996709270105</v>
      </c>
      <c r="T3513" s="117">
        <f t="shared" si="220"/>
        <v>0</v>
      </c>
      <c r="U3513" s="117">
        <f t="shared" si="221"/>
        <v>0</v>
      </c>
    </row>
    <row r="3514" spans="1:29" s="101" customFormat="1" x14ac:dyDescent="0.3">
      <c r="A3514" s="114">
        <v>7660</v>
      </c>
      <c r="B3514" s="114" t="s">
        <v>1879</v>
      </c>
      <c r="C3514" s="114" t="s">
        <v>47</v>
      </c>
      <c r="D3514" s="114" t="s">
        <v>8237</v>
      </c>
      <c r="E3514" s="114" t="s">
        <v>8238</v>
      </c>
      <c r="F3514" s="115">
        <v>45142</v>
      </c>
      <c r="G3514" s="114" t="s">
        <v>3548</v>
      </c>
      <c r="H3514" s="116">
        <v>9067857</v>
      </c>
      <c r="I3514" s="116">
        <v>7254285</v>
      </c>
      <c r="J3514" s="116">
        <v>7254285</v>
      </c>
      <c r="K3514" s="116">
        <v>0</v>
      </c>
      <c r="L3514" s="116">
        <v>0</v>
      </c>
      <c r="M3514" s="116">
        <v>0</v>
      </c>
      <c r="N3514" s="116">
        <v>0</v>
      </c>
      <c r="O3514" s="116">
        <v>0</v>
      </c>
      <c r="P3514" s="120">
        <v>0</v>
      </c>
      <c r="Q3514" s="27" t="str">
        <f>IF(G3514="01 Jan 1900","Unregistered","Registered")</f>
        <v>Registered</v>
      </c>
      <c r="R3514" s="121">
        <f>I3514/H3514</f>
        <v>0.79999993383221635</v>
      </c>
      <c r="S3514" s="118"/>
      <c r="T3514" s="117">
        <f t="shared" si="220"/>
        <v>0</v>
      </c>
      <c r="U3514" s="117">
        <f t="shared" si="221"/>
        <v>0</v>
      </c>
      <c r="V3514" s="118"/>
      <c r="W3514" s="118"/>
      <c r="X3514" s="118"/>
      <c r="Y3514" s="118"/>
      <c r="Z3514" s="118"/>
      <c r="AA3514" s="118"/>
      <c r="AB3514" s="118"/>
      <c r="AC3514" s="118"/>
    </row>
    <row r="3515" spans="1:29" s="101" customFormat="1" x14ac:dyDescent="0.3">
      <c r="A3515" s="114">
        <v>7661</v>
      </c>
      <c r="B3515" s="114" t="s">
        <v>1879</v>
      </c>
      <c r="C3515" s="114" t="s">
        <v>47</v>
      </c>
      <c r="D3515" s="114" t="s">
        <v>8239</v>
      </c>
      <c r="E3515" s="114" t="s">
        <v>8240</v>
      </c>
      <c r="F3515" s="115">
        <v>45142</v>
      </c>
      <c r="G3515" s="114" t="s">
        <v>8241</v>
      </c>
      <c r="H3515" s="116">
        <v>6210714</v>
      </c>
      <c r="I3515" s="116">
        <v>4968574</v>
      </c>
      <c r="J3515" s="116">
        <v>4968574</v>
      </c>
      <c r="K3515" s="116">
        <v>0</v>
      </c>
      <c r="L3515" s="116">
        <v>0</v>
      </c>
      <c r="M3515" s="116">
        <v>0</v>
      </c>
      <c r="N3515" s="116">
        <v>0</v>
      </c>
      <c r="O3515" s="116">
        <v>0</v>
      </c>
      <c r="P3515" s="120">
        <v>0</v>
      </c>
      <c r="Q3515" s="27" t="str">
        <f>IF(G3515="01 Jan 1900","Unregistered","Registered")</f>
        <v>Registered</v>
      </c>
      <c r="R3515" s="121">
        <f>I3515/H3515</f>
        <v>0.80000045083383331</v>
      </c>
      <c r="S3515" s="118"/>
      <c r="T3515" s="117">
        <f t="shared" si="220"/>
        <v>0</v>
      </c>
      <c r="U3515" s="117">
        <f t="shared" si="221"/>
        <v>0</v>
      </c>
      <c r="V3515" s="118"/>
      <c r="W3515" s="118"/>
      <c r="X3515" s="118"/>
      <c r="Y3515" s="118"/>
      <c r="Z3515" s="118"/>
      <c r="AA3515" s="118"/>
      <c r="AB3515" s="118"/>
      <c r="AC3515" s="118"/>
    </row>
    <row r="3516" spans="1:29" x14ac:dyDescent="0.3">
      <c r="A3516" s="114">
        <v>7662</v>
      </c>
      <c r="B3516" s="114" t="s">
        <v>1879</v>
      </c>
      <c r="C3516" s="114" t="s">
        <v>47</v>
      </c>
      <c r="D3516" s="114" t="s">
        <v>8242</v>
      </c>
      <c r="E3516" s="114" t="s">
        <v>8243</v>
      </c>
      <c r="F3516" s="115">
        <v>45142</v>
      </c>
      <c r="G3516" s="114" t="s">
        <v>3010</v>
      </c>
      <c r="H3516" s="116">
        <v>6210714</v>
      </c>
      <c r="I3516" s="116">
        <v>4968574</v>
      </c>
      <c r="J3516" s="116">
        <v>4968574</v>
      </c>
      <c r="K3516" s="116">
        <v>0</v>
      </c>
      <c r="L3516" s="116">
        <v>0</v>
      </c>
      <c r="M3516" s="116">
        <v>0</v>
      </c>
      <c r="N3516" s="116">
        <v>0</v>
      </c>
      <c r="O3516" s="116">
        <v>0</v>
      </c>
      <c r="P3516" s="120">
        <v>0</v>
      </c>
      <c r="Q3516" s="27" t="str">
        <f>IF(G3516="01 Jan 1900","Unregistered","Registered")</f>
        <v>Registered</v>
      </c>
      <c r="R3516" s="121">
        <f>I3516/H3516</f>
        <v>0.80000045083383331</v>
      </c>
      <c r="T3516" s="117">
        <f t="shared" si="220"/>
        <v>0</v>
      </c>
      <c r="U3516" s="117">
        <f t="shared" si="221"/>
        <v>0</v>
      </c>
    </row>
    <row r="3517" spans="1:29" x14ac:dyDescent="0.3">
      <c r="A3517" s="114">
        <v>7663</v>
      </c>
      <c r="B3517" s="114" t="s">
        <v>1879</v>
      </c>
      <c r="C3517" s="114" t="s">
        <v>47</v>
      </c>
      <c r="D3517" s="114" t="s">
        <v>8244</v>
      </c>
      <c r="E3517" s="114" t="s">
        <v>8245</v>
      </c>
      <c r="F3517" s="115">
        <v>45142</v>
      </c>
      <c r="G3517" s="114" t="s">
        <v>5358</v>
      </c>
      <c r="H3517" s="116">
        <v>9073125</v>
      </c>
      <c r="I3517" s="116">
        <v>7258500</v>
      </c>
      <c r="J3517" s="116">
        <v>7258500</v>
      </c>
      <c r="K3517" s="116">
        <v>0</v>
      </c>
      <c r="L3517" s="116">
        <v>0</v>
      </c>
      <c r="M3517" s="116">
        <v>0</v>
      </c>
      <c r="N3517" s="116">
        <v>0</v>
      </c>
      <c r="O3517" s="116">
        <v>0</v>
      </c>
      <c r="P3517" s="120">
        <v>0</v>
      </c>
      <c r="Q3517" s="27" t="str">
        <f>IF(G3517="01 Jan 1900","Unregistered","Registered")</f>
        <v>Registered</v>
      </c>
      <c r="R3517" s="121">
        <f>I3517/H3517</f>
        <v>0.8</v>
      </c>
      <c r="T3517" s="117">
        <f t="shared" si="220"/>
        <v>0</v>
      </c>
      <c r="U3517" s="117">
        <f t="shared" si="221"/>
        <v>0</v>
      </c>
    </row>
    <row r="3518" spans="1:29" x14ac:dyDescent="0.3">
      <c r="A3518" s="114">
        <v>7664</v>
      </c>
      <c r="B3518" s="114" t="s">
        <v>1879</v>
      </c>
      <c r="C3518" s="114" t="s">
        <v>47</v>
      </c>
      <c r="D3518" s="114" t="s">
        <v>8246</v>
      </c>
      <c r="E3518" s="114" t="s">
        <v>6139</v>
      </c>
      <c r="F3518" s="115">
        <v>45132</v>
      </c>
      <c r="G3518" s="114" t="s">
        <v>5364</v>
      </c>
      <c r="H3518" s="116">
        <v>9032800</v>
      </c>
      <c r="I3518" s="116">
        <v>7226240</v>
      </c>
      <c r="J3518" s="116">
        <v>7226240</v>
      </c>
      <c r="K3518" s="116">
        <v>0</v>
      </c>
      <c r="L3518" s="116">
        <v>0</v>
      </c>
      <c r="M3518" s="116">
        <v>0</v>
      </c>
      <c r="N3518" s="116">
        <v>0</v>
      </c>
      <c r="O3518" s="116">
        <v>0</v>
      </c>
      <c r="P3518" s="120">
        <v>0</v>
      </c>
      <c r="Q3518" s="27" t="str">
        <f>IF(G3518="01 Jan 1900","Unregistered","Registered")</f>
        <v>Registered</v>
      </c>
      <c r="R3518" s="121">
        <f>I3518/H3518</f>
        <v>0.8</v>
      </c>
      <c r="T3518" s="117">
        <f t="shared" si="220"/>
        <v>0</v>
      </c>
      <c r="U3518" s="117">
        <f t="shared" si="221"/>
        <v>0</v>
      </c>
    </row>
    <row r="3519" spans="1:29" x14ac:dyDescent="0.3">
      <c r="A3519" s="114">
        <v>7665</v>
      </c>
      <c r="B3519" s="114" t="s">
        <v>1879</v>
      </c>
      <c r="C3519" s="114" t="s">
        <v>47</v>
      </c>
      <c r="D3519" s="114" t="s">
        <v>8247</v>
      </c>
      <c r="E3519" s="114" t="s">
        <v>8248</v>
      </c>
      <c r="F3519" s="115">
        <v>45142</v>
      </c>
      <c r="G3519" s="114" t="s">
        <v>3010</v>
      </c>
      <c r="H3519" s="116">
        <v>6210714</v>
      </c>
      <c r="I3519" s="116">
        <v>4968574</v>
      </c>
      <c r="J3519" s="116">
        <v>4968574</v>
      </c>
      <c r="K3519" s="116">
        <v>0</v>
      </c>
      <c r="L3519" s="116">
        <v>0</v>
      </c>
      <c r="M3519" s="116">
        <v>0</v>
      </c>
      <c r="N3519" s="116">
        <v>0</v>
      </c>
      <c r="O3519" s="116">
        <v>0</v>
      </c>
      <c r="P3519" s="120">
        <v>0</v>
      </c>
      <c r="Q3519" s="27" t="str">
        <f>IF(G3519="01 Jan 1900","Unregistered","Registered")</f>
        <v>Registered</v>
      </c>
      <c r="R3519" s="121">
        <f>I3519/H3519</f>
        <v>0.80000045083383331</v>
      </c>
      <c r="T3519" s="117">
        <f t="shared" si="220"/>
        <v>0</v>
      </c>
      <c r="U3519" s="117">
        <f t="shared" si="221"/>
        <v>0</v>
      </c>
    </row>
    <row r="3520" spans="1:29" x14ac:dyDescent="0.3">
      <c r="A3520" s="114">
        <v>7666</v>
      </c>
      <c r="B3520" s="114" t="s">
        <v>1879</v>
      </c>
      <c r="C3520" s="114" t="s">
        <v>47</v>
      </c>
      <c r="D3520" s="114" t="s">
        <v>8249</v>
      </c>
      <c r="E3520" s="114" t="s">
        <v>8250</v>
      </c>
      <c r="F3520" s="115">
        <v>45142</v>
      </c>
      <c r="G3520" s="114" t="s">
        <v>4857</v>
      </c>
      <c r="H3520" s="116">
        <v>9113450</v>
      </c>
      <c r="I3520" s="116">
        <v>7290762</v>
      </c>
      <c r="J3520" s="116">
        <v>7290762</v>
      </c>
      <c r="K3520" s="116">
        <v>0</v>
      </c>
      <c r="L3520" s="116">
        <v>0</v>
      </c>
      <c r="M3520" s="116">
        <v>0</v>
      </c>
      <c r="N3520" s="116">
        <v>0</v>
      </c>
      <c r="O3520" s="116">
        <v>0</v>
      </c>
      <c r="P3520" s="120">
        <v>0</v>
      </c>
      <c r="Q3520" s="27" t="str">
        <f>IF(G3520="01 Jan 1900","Unregistered","Registered")</f>
        <v>Registered</v>
      </c>
      <c r="R3520" s="121">
        <f>I3520/H3520</f>
        <v>0.8000002194558592</v>
      </c>
      <c r="T3520" s="117">
        <f t="shared" ref="T3520:T3583" si="223">L3520+M3520+N3520+O3520+P3520</f>
        <v>0</v>
      </c>
      <c r="U3520" s="117">
        <f t="shared" ref="U3520:U3583" si="224">K3520-T3520</f>
        <v>0</v>
      </c>
    </row>
    <row r="3521" spans="1:29" x14ac:dyDescent="0.3">
      <c r="A3521" s="114">
        <v>7667</v>
      </c>
      <c r="B3521" s="114" t="s">
        <v>1879</v>
      </c>
      <c r="C3521" s="114" t="s">
        <v>47</v>
      </c>
      <c r="D3521" s="114" t="s">
        <v>8251</v>
      </c>
      <c r="E3521" s="114" t="s">
        <v>8252</v>
      </c>
      <c r="F3521" s="115">
        <v>45131</v>
      </c>
      <c r="G3521" s="114" t="s">
        <v>5179</v>
      </c>
      <c r="H3521" s="116">
        <v>9086607</v>
      </c>
      <c r="I3521" s="116">
        <v>7269283</v>
      </c>
      <c r="J3521" s="116">
        <v>7269283</v>
      </c>
      <c r="K3521" s="116">
        <v>0</v>
      </c>
      <c r="L3521" s="116">
        <v>0</v>
      </c>
      <c r="M3521" s="116">
        <v>0</v>
      </c>
      <c r="N3521" s="116">
        <v>0</v>
      </c>
      <c r="O3521" s="116">
        <v>0</v>
      </c>
      <c r="P3521" s="120">
        <v>0</v>
      </c>
      <c r="Q3521" s="27" t="str">
        <f>IF(G3521="01 Jan 1900","Unregistered","Registered")</f>
        <v>Registered</v>
      </c>
      <c r="R3521" s="121">
        <f>I3521/H3521</f>
        <v>0.79999971386459212</v>
      </c>
      <c r="T3521" s="117">
        <f t="shared" si="223"/>
        <v>0</v>
      </c>
      <c r="U3521" s="117">
        <f t="shared" si="224"/>
        <v>0</v>
      </c>
    </row>
    <row r="3522" spans="1:29" x14ac:dyDescent="0.3">
      <c r="A3522" s="114">
        <v>7668</v>
      </c>
      <c r="B3522" s="114" t="s">
        <v>1879</v>
      </c>
      <c r="C3522" s="114" t="s">
        <v>47</v>
      </c>
      <c r="D3522" s="114" t="s">
        <v>8253</v>
      </c>
      <c r="E3522" s="114" t="s">
        <v>8254</v>
      </c>
      <c r="F3522" s="115">
        <v>45159</v>
      </c>
      <c r="G3522" s="114" t="s">
        <v>2523</v>
      </c>
      <c r="H3522" s="116">
        <v>6344643</v>
      </c>
      <c r="I3522" s="116">
        <v>5075715</v>
      </c>
      <c r="J3522" s="116">
        <v>5075715</v>
      </c>
      <c r="K3522" s="116">
        <v>0</v>
      </c>
      <c r="L3522" s="116">
        <v>0</v>
      </c>
      <c r="M3522" s="116">
        <v>0</v>
      </c>
      <c r="N3522" s="116">
        <v>0</v>
      </c>
      <c r="O3522" s="116">
        <v>0</v>
      </c>
      <c r="P3522" s="120">
        <v>0</v>
      </c>
      <c r="Q3522" s="27" t="str">
        <f>IF(G3522="01 Jan 1900","Unregistered","Registered")</f>
        <v>Registered</v>
      </c>
      <c r="R3522" s="121">
        <f>I3522/H3522</f>
        <v>0.80000009456796861</v>
      </c>
      <c r="T3522" s="117">
        <f t="shared" si="223"/>
        <v>0</v>
      </c>
      <c r="U3522" s="117">
        <f t="shared" si="224"/>
        <v>0</v>
      </c>
    </row>
    <row r="3523" spans="1:29" x14ac:dyDescent="0.3">
      <c r="A3523" s="114">
        <v>7669</v>
      </c>
      <c r="B3523" s="114" t="s">
        <v>1879</v>
      </c>
      <c r="C3523" s="114" t="s">
        <v>47</v>
      </c>
      <c r="D3523" s="114" t="s">
        <v>8255</v>
      </c>
      <c r="E3523" s="114" t="s">
        <v>8256</v>
      </c>
      <c r="F3523" s="115">
        <v>45132</v>
      </c>
      <c r="G3523" s="114" t="s">
        <v>4930</v>
      </c>
      <c r="H3523" s="116">
        <v>6345536</v>
      </c>
      <c r="I3523" s="116">
        <v>5076427</v>
      </c>
      <c r="J3523" s="116">
        <v>5076427</v>
      </c>
      <c r="K3523" s="116">
        <v>0</v>
      </c>
      <c r="L3523" s="116">
        <v>0</v>
      </c>
      <c r="M3523" s="116">
        <v>0</v>
      </c>
      <c r="N3523" s="116">
        <v>0</v>
      </c>
      <c r="O3523" s="116">
        <v>0</v>
      </c>
      <c r="P3523" s="120">
        <v>0</v>
      </c>
      <c r="Q3523" s="27" t="str">
        <f>IF(G3523="01 Jan 1900","Unregistered","Registered")</f>
        <v>Registered</v>
      </c>
      <c r="R3523" s="121">
        <f>I3523/H3523</f>
        <v>0.79999971633601952</v>
      </c>
      <c r="T3523" s="117">
        <f t="shared" si="223"/>
        <v>0</v>
      </c>
      <c r="U3523" s="117">
        <f t="shared" si="224"/>
        <v>0</v>
      </c>
    </row>
    <row r="3524" spans="1:29" x14ac:dyDescent="0.3">
      <c r="A3524" s="114">
        <v>7670</v>
      </c>
      <c r="B3524" s="114" t="s">
        <v>1879</v>
      </c>
      <c r="C3524" s="114" t="s">
        <v>47</v>
      </c>
      <c r="D3524" s="114" t="s">
        <v>8257</v>
      </c>
      <c r="E3524" s="114" t="s">
        <v>8258</v>
      </c>
      <c r="F3524" s="115">
        <v>45159</v>
      </c>
      <c r="G3524" s="114" t="s">
        <v>4898</v>
      </c>
      <c r="H3524" s="116">
        <v>9166964</v>
      </c>
      <c r="I3524" s="116">
        <v>7333573</v>
      </c>
      <c r="J3524" s="116">
        <v>7333573</v>
      </c>
      <c r="K3524" s="116">
        <v>0</v>
      </c>
      <c r="L3524" s="116">
        <v>0</v>
      </c>
      <c r="M3524" s="116">
        <v>0</v>
      </c>
      <c r="N3524" s="116">
        <v>0</v>
      </c>
      <c r="O3524" s="116">
        <v>0</v>
      </c>
      <c r="P3524" s="120">
        <v>0</v>
      </c>
      <c r="Q3524" s="27" t="str">
        <f>IF(G3524="01 Jan 1900","Unregistered","Registered")</f>
        <v>Registered</v>
      </c>
      <c r="R3524" s="121">
        <f>I3524/H3524</f>
        <v>0.80000019635726727</v>
      </c>
      <c r="T3524" s="117">
        <f t="shared" si="223"/>
        <v>0</v>
      </c>
      <c r="U3524" s="117">
        <f t="shared" si="224"/>
        <v>0</v>
      </c>
    </row>
    <row r="3525" spans="1:29" s="101" customFormat="1" x14ac:dyDescent="0.3">
      <c r="A3525" s="114">
        <v>7671</v>
      </c>
      <c r="B3525" s="114" t="s">
        <v>1879</v>
      </c>
      <c r="C3525" s="114" t="s">
        <v>47</v>
      </c>
      <c r="D3525" s="114" t="s">
        <v>8259</v>
      </c>
      <c r="E3525" s="114" t="s">
        <v>8260</v>
      </c>
      <c r="F3525" s="115">
        <v>45142</v>
      </c>
      <c r="G3525" s="114" t="s">
        <v>2924</v>
      </c>
      <c r="H3525" s="116">
        <v>6389286</v>
      </c>
      <c r="I3525" s="116">
        <v>5111426</v>
      </c>
      <c r="J3525" s="116">
        <v>5111426</v>
      </c>
      <c r="K3525" s="116">
        <v>0</v>
      </c>
      <c r="L3525" s="116">
        <v>0</v>
      </c>
      <c r="M3525" s="116">
        <v>0</v>
      </c>
      <c r="N3525" s="116">
        <v>0</v>
      </c>
      <c r="O3525" s="116">
        <v>0</v>
      </c>
      <c r="P3525" s="120">
        <v>0</v>
      </c>
      <c r="Q3525" s="27" t="str">
        <f>IF(G3525="01 Jan 1900","Unregistered","Registered")</f>
        <v>Registered</v>
      </c>
      <c r="R3525" s="121">
        <f>I3525/H3525</f>
        <v>0.79999956176636955</v>
      </c>
      <c r="S3525" s="118"/>
      <c r="T3525" s="117">
        <f t="shared" si="223"/>
        <v>0</v>
      </c>
      <c r="U3525" s="117">
        <f t="shared" si="224"/>
        <v>0</v>
      </c>
      <c r="V3525" s="118"/>
      <c r="W3525" s="118"/>
      <c r="X3525" s="118"/>
      <c r="Y3525" s="118"/>
      <c r="Z3525" s="118"/>
      <c r="AA3525" s="118"/>
      <c r="AB3525" s="118"/>
      <c r="AC3525" s="118"/>
    </row>
    <row r="3526" spans="1:29" x14ac:dyDescent="0.3">
      <c r="A3526" s="114">
        <v>7672</v>
      </c>
      <c r="B3526" s="114" t="s">
        <v>1879</v>
      </c>
      <c r="C3526" s="114" t="s">
        <v>47</v>
      </c>
      <c r="D3526" s="114" t="s">
        <v>8261</v>
      </c>
      <c r="E3526" s="114" t="s">
        <v>8262</v>
      </c>
      <c r="F3526" s="115">
        <v>45142</v>
      </c>
      <c r="G3526" s="114" t="s">
        <v>4878</v>
      </c>
      <c r="H3526" s="116">
        <v>9166964</v>
      </c>
      <c r="I3526" s="116">
        <v>6875225</v>
      </c>
      <c r="J3526" s="116">
        <v>6875225</v>
      </c>
      <c r="K3526" s="116">
        <v>0</v>
      </c>
      <c r="L3526" s="116">
        <v>0</v>
      </c>
      <c r="M3526" s="116">
        <v>0</v>
      </c>
      <c r="N3526" s="116">
        <v>0</v>
      </c>
      <c r="O3526" s="116">
        <v>0</v>
      </c>
      <c r="P3526" s="120">
        <v>0</v>
      </c>
      <c r="Q3526" s="27" t="str">
        <f>IF(G3526="01 Jan 1900","Unregistered","Registered")</f>
        <v>Registered</v>
      </c>
      <c r="R3526" s="121">
        <f>I3526/H3526</f>
        <v>0.75000021817474138</v>
      </c>
      <c r="T3526" s="117">
        <f t="shared" si="223"/>
        <v>0</v>
      </c>
      <c r="U3526" s="117">
        <f t="shared" si="224"/>
        <v>0</v>
      </c>
    </row>
    <row r="3527" spans="1:29" s="101" customFormat="1" x14ac:dyDescent="0.3">
      <c r="A3527" s="114">
        <v>7673</v>
      </c>
      <c r="B3527" s="114" t="s">
        <v>1879</v>
      </c>
      <c r="C3527" s="114" t="s">
        <v>47</v>
      </c>
      <c r="D3527" s="114" t="s">
        <v>8263</v>
      </c>
      <c r="E3527" s="114" t="s">
        <v>8264</v>
      </c>
      <c r="F3527" s="115">
        <v>45159</v>
      </c>
      <c r="G3527" s="114" t="s">
        <v>3753</v>
      </c>
      <c r="H3527" s="116">
        <v>9179464</v>
      </c>
      <c r="I3527" s="116">
        <v>6884600</v>
      </c>
      <c r="J3527" s="116">
        <v>6884600</v>
      </c>
      <c r="K3527" s="116">
        <v>0</v>
      </c>
      <c r="L3527" s="116">
        <v>0</v>
      </c>
      <c r="M3527" s="116">
        <v>0</v>
      </c>
      <c r="N3527" s="116">
        <v>0</v>
      </c>
      <c r="O3527" s="116">
        <v>0</v>
      </c>
      <c r="P3527" s="120">
        <v>0</v>
      </c>
      <c r="Q3527" s="27" t="str">
        <f>IF(G3527="01 Jan 1900","Unregistered","Registered")</f>
        <v>Registered</v>
      </c>
      <c r="R3527" s="121">
        <f>I3527/H3527</f>
        <v>0.75000021787764515</v>
      </c>
      <c r="S3527" s="118"/>
      <c r="T3527" s="117">
        <f t="shared" si="223"/>
        <v>0</v>
      </c>
      <c r="U3527" s="117">
        <f t="shared" si="224"/>
        <v>0</v>
      </c>
      <c r="V3527" s="118"/>
      <c r="W3527" s="118"/>
      <c r="X3527" s="118"/>
      <c r="Y3527" s="118"/>
      <c r="Z3527" s="118"/>
      <c r="AA3527" s="118"/>
      <c r="AB3527" s="118"/>
      <c r="AC3527" s="118"/>
    </row>
    <row r="3528" spans="1:29" x14ac:dyDescent="0.3">
      <c r="A3528" s="114">
        <v>7674</v>
      </c>
      <c r="B3528" s="114" t="s">
        <v>1879</v>
      </c>
      <c r="C3528" s="114" t="s">
        <v>47</v>
      </c>
      <c r="D3528" s="114" t="s">
        <v>8265</v>
      </c>
      <c r="E3528" s="114" t="s">
        <v>8266</v>
      </c>
      <c r="F3528" s="115">
        <v>45132</v>
      </c>
      <c r="G3528" s="114" t="s">
        <v>2008</v>
      </c>
      <c r="H3528" s="116">
        <v>6322321</v>
      </c>
      <c r="I3528" s="116">
        <v>4741741</v>
      </c>
      <c r="J3528" s="116">
        <v>4741741</v>
      </c>
      <c r="K3528" s="116">
        <v>0</v>
      </c>
      <c r="L3528" s="116">
        <v>0</v>
      </c>
      <c r="M3528" s="116">
        <v>0</v>
      </c>
      <c r="N3528" s="116">
        <v>0</v>
      </c>
      <c r="O3528" s="116">
        <v>0</v>
      </c>
      <c r="P3528" s="120">
        <v>0</v>
      </c>
      <c r="Q3528" s="27" t="str">
        <f>IF(G3528="01 Jan 1900","Unregistered","Registered")</f>
        <v>Registered</v>
      </c>
      <c r="R3528" s="121">
        <f>I3528/H3528</f>
        <v>0.75000003954244021</v>
      </c>
      <c r="T3528" s="117">
        <f t="shared" si="223"/>
        <v>0</v>
      </c>
      <c r="U3528" s="117">
        <f t="shared" si="224"/>
        <v>0</v>
      </c>
    </row>
    <row r="3529" spans="1:29" x14ac:dyDescent="0.3">
      <c r="A3529" s="114">
        <v>7675</v>
      </c>
      <c r="B3529" s="114" t="s">
        <v>1879</v>
      </c>
      <c r="C3529" s="114" t="s">
        <v>47</v>
      </c>
      <c r="D3529" s="114" t="s">
        <v>8267</v>
      </c>
      <c r="E3529" s="114" t="s">
        <v>8268</v>
      </c>
      <c r="F3529" s="115">
        <v>45271</v>
      </c>
      <c r="G3529" s="114" t="s">
        <v>2693</v>
      </c>
      <c r="H3529" s="116">
        <v>4451786</v>
      </c>
      <c r="I3529" s="116">
        <v>3338837</v>
      </c>
      <c r="J3529" s="116">
        <v>3338837</v>
      </c>
      <c r="K3529" s="116">
        <v>0</v>
      </c>
      <c r="L3529" s="116">
        <v>0</v>
      </c>
      <c r="M3529" s="116">
        <v>0</v>
      </c>
      <c r="N3529" s="116">
        <v>0</v>
      </c>
      <c r="O3529" s="116">
        <v>0</v>
      </c>
      <c r="P3529" s="120">
        <v>0</v>
      </c>
      <c r="Q3529" s="27" t="str">
        <f>IF(G3529="01 Jan 1900","Unregistered","Registered")</f>
        <v>Registered</v>
      </c>
      <c r="R3529" s="121">
        <f>I3529/H3529</f>
        <v>0.74999943842763328</v>
      </c>
      <c r="T3529" s="117">
        <f t="shared" si="223"/>
        <v>0</v>
      </c>
      <c r="U3529" s="117">
        <f t="shared" si="224"/>
        <v>0</v>
      </c>
    </row>
    <row r="3530" spans="1:29" x14ac:dyDescent="0.3">
      <c r="A3530" s="114">
        <v>7676</v>
      </c>
      <c r="B3530" s="114" t="s">
        <v>1879</v>
      </c>
      <c r="C3530" s="114" t="s">
        <v>47</v>
      </c>
      <c r="D3530" s="114" t="s">
        <v>8269</v>
      </c>
      <c r="E3530" s="114" t="s">
        <v>8270</v>
      </c>
      <c r="F3530" s="115">
        <v>45142</v>
      </c>
      <c r="G3530" s="114" t="s">
        <v>2960</v>
      </c>
      <c r="H3530" s="116">
        <v>9253147</v>
      </c>
      <c r="I3530" s="116">
        <v>7402517</v>
      </c>
      <c r="J3530" s="116">
        <v>7402517</v>
      </c>
      <c r="K3530" s="116">
        <v>0</v>
      </c>
      <c r="L3530" s="116">
        <v>0</v>
      </c>
      <c r="M3530" s="116">
        <v>0</v>
      </c>
      <c r="N3530" s="116">
        <v>0</v>
      </c>
      <c r="O3530" s="116">
        <v>0</v>
      </c>
      <c r="P3530" s="120">
        <v>0</v>
      </c>
      <c r="Q3530" s="27" t="str">
        <f>IF(G3530="01 Jan 1900","Unregistered","Registered")</f>
        <v>Registered</v>
      </c>
      <c r="R3530" s="121">
        <f>I3530/H3530</f>
        <v>0.7999999351571957</v>
      </c>
      <c r="T3530" s="117">
        <f t="shared" si="223"/>
        <v>0</v>
      </c>
      <c r="U3530" s="117">
        <f t="shared" si="224"/>
        <v>0</v>
      </c>
    </row>
    <row r="3531" spans="1:29" s="101" customFormat="1" x14ac:dyDescent="0.3">
      <c r="A3531" s="114">
        <v>7677</v>
      </c>
      <c r="B3531" s="114" t="s">
        <v>1879</v>
      </c>
      <c r="C3531" s="114" t="s">
        <v>47</v>
      </c>
      <c r="D3531" s="114" t="s">
        <v>8271</v>
      </c>
      <c r="E3531" s="114" t="s">
        <v>8272</v>
      </c>
      <c r="F3531" s="115">
        <v>45145</v>
      </c>
      <c r="G3531" s="114" t="s">
        <v>5391</v>
      </c>
      <c r="H3531" s="116">
        <v>9194100</v>
      </c>
      <c r="I3531" s="116">
        <v>7355280</v>
      </c>
      <c r="J3531" s="116">
        <v>7355280</v>
      </c>
      <c r="K3531" s="116">
        <v>0</v>
      </c>
      <c r="L3531" s="116">
        <v>0</v>
      </c>
      <c r="M3531" s="116">
        <v>0</v>
      </c>
      <c r="N3531" s="116">
        <v>0</v>
      </c>
      <c r="O3531" s="116">
        <v>0</v>
      </c>
      <c r="P3531" s="120">
        <v>0</v>
      </c>
      <c r="Q3531" s="27" t="str">
        <f>IF(G3531="01 Jan 1900","Unregistered","Registered")</f>
        <v>Registered</v>
      </c>
      <c r="R3531" s="121">
        <f>I3531/H3531</f>
        <v>0.8</v>
      </c>
      <c r="S3531" s="118"/>
      <c r="T3531" s="117">
        <f t="shared" si="223"/>
        <v>0</v>
      </c>
      <c r="U3531" s="117">
        <f t="shared" si="224"/>
        <v>0</v>
      </c>
      <c r="V3531" s="118"/>
      <c r="W3531" s="118"/>
      <c r="X3531" s="118"/>
      <c r="Y3531" s="118"/>
      <c r="Z3531" s="118"/>
      <c r="AA3531" s="118"/>
      <c r="AB3531" s="118"/>
      <c r="AC3531" s="118"/>
    </row>
    <row r="3532" spans="1:29" x14ac:dyDescent="0.3">
      <c r="A3532" s="114">
        <v>7678</v>
      </c>
      <c r="B3532" s="114" t="s">
        <v>1879</v>
      </c>
      <c r="C3532" s="114" t="s">
        <v>47</v>
      </c>
      <c r="D3532" s="114" t="s">
        <v>8273</v>
      </c>
      <c r="E3532" s="114" t="s">
        <v>8274</v>
      </c>
      <c r="F3532" s="115">
        <v>45132</v>
      </c>
      <c r="G3532" s="114" t="s">
        <v>4959</v>
      </c>
      <c r="H3532" s="116">
        <v>6353571</v>
      </c>
      <c r="I3532" s="116">
        <v>5082859</v>
      </c>
      <c r="J3532" s="116">
        <v>5082859</v>
      </c>
      <c r="K3532" s="116">
        <v>0</v>
      </c>
      <c r="L3532" s="116">
        <v>0</v>
      </c>
      <c r="M3532" s="116">
        <v>0</v>
      </c>
      <c r="N3532" s="116">
        <v>0</v>
      </c>
      <c r="O3532" s="116">
        <v>0</v>
      </c>
      <c r="P3532" s="120">
        <v>0</v>
      </c>
      <c r="Q3532" s="27" t="str">
        <f>IF(G3532="01 Jan 1900","Unregistered","Registered")</f>
        <v>Registered</v>
      </c>
      <c r="R3532" s="121">
        <f>I3532/H3532</f>
        <v>0.80000034626196825</v>
      </c>
      <c r="T3532" s="117">
        <f t="shared" si="223"/>
        <v>0</v>
      </c>
      <c r="U3532" s="117">
        <f t="shared" si="224"/>
        <v>0</v>
      </c>
    </row>
    <row r="3533" spans="1:29" x14ac:dyDescent="0.3">
      <c r="A3533" s="114">
        <v>7679</v>
      </c>
      <c r="B3533" s="114" t="s">
        <v>1879</v>
      </c>
      <c r="C3533" s="114" t="s">
        <v>47</v>
      </c>
      <c r="D3533" s="114" t="s">
        <v>8275</v>
      </c>
      <c r="E3533" s="114" t="s">
        <v>8276</v>
      </c>
      <c r="F3533" s="115">
        <v>45132</v>
      </c>
      <c r="G3533" s="114" t="s">
        <v>3753</v>
      </c>
      <c r="H3533" s="116">
        <v>6345536</v>
      </c>
      <c r="I3533" s="116">
        <v>5076427</v>
      </c>
      <c r="J3533" s="116">
        <v>5076427</v>
      </c>
      <c r="K3533" s="116">
        <v>0</v>
      </c>
      <c r="L3533" s="116">
        <v>0</v>
      </c>
      <c r="M3533" s="116">
        <v>0</v>
      </c>
      <c r="N3533" s="116">
        <v>0</v>
      </c>
      <c r="O3533" s="116">
        <v>0</v>
      </c>
      <c r="P3533" s="120">
        <v>0</v>
      </c>
      <c r="Q3533" s="27" t="str">
        <f>IF(G3533="01 Jan 1900","Unregistered","Registered")</f>
        <v>Registered</v>
      </c>
      <c r="R3533" s="121">
        <f>I3533/H3533</f>
        <v>0.79999971633601952</v>
      </c>
      <c r="T3533" s="117">
        <f t="shared" si="223"/>
        <v>0</v>
      </c>
      <c r="U3533" s="117">
        <f t="shared" si="224"/>
        <v>0</v>
      </c>
    </row>
    <row r="3534" spans="1:29" x14ac:dyDescent="0.3">
      <c r="A3534" s="114">
        <v>7680</v>
      </c>
      <c r="B3534" s="114" t="s">
        <v>1879</v>
      </c>
      <c r="C3534" s="114" t="s">
        <v>47</v>
      </c>
      <c r="D3534" s="114" t="s">
        <v>8277</v>
      </c>
      <c r="E3534" s="114" t="s">
        <v>8278</v>
      </c>
      <c r="F3534" s="115">
        <v>45176</v>
      </c>
      <c r="G3534" s="114" t="s">
        <v>3086</v>
      </c>
      <c r="H3534" s="116">
        <v>6210718</v>
      </c>
      <c r="I3534" s="116">
        <v>4347505</v>
      </c>
      <c r="J3534" s="116">
        <v>4347505</v>
      </c>
      <c r="K3534" s="116">
        <v>0</v>
      </c>
      <c r="L3534" s="116">
        <v>0</v>
      </c>
      <c r="M3534" s="116">
        <v>0</v>
      </c>
      <c r="N3534" s="116">
        <v>0</v>
      </c>
      <c r="O3534" s="116">
        <v>0</v>
      </c>
      <c r="P3534" s="120">
        <v>0</v>
      </c>
      <c r="Q3534" s="27" t="str">
        <f>IF(G3534="01 Jan 1900","Unregistered","Registered")</f>
        <v>Registered</v>
      </c>
      <c r="R3534" s="121">
        <f>I3534/H3534</f>
        <v>0.70000038642875106</v>
      </c>
      <c r="T3534" s="117">
        <f t="shared" si="223"/>
        <v>0</v>
      </c>
      <c r="U3534" s="117">
        <f t="shared" si="224"/>
        <v>0</v>
      </c>
    </row>
    <row r="3535" spans="1:29" s="101" customFormat="1" x14ac:dyDescent="0.3">
      <c r="A3535" s="114">
        <v>10064</v>
      </c>
      <c r="B3535" s="114" t="s">
        <v>1879</v>
      </c>
      <c r="C3535" s="114" t="s">
        <v>47</v>
      </c>
      <c r="D3535" s="114" t="s">
        <v>9389</v>
      </c>
      <c r="E3535" s="114" t="s">
        <v>9390</v>
      </c>
      <c r="F3535" s="115">
        <v>45142</v>
      </c>
      <c r="G3535" s="114" t="s">
        <v>3548</v>
      </c>
      <c r="H3535" s="116">
        <v>6345536</v>
      </c>
      <c r="I3535" s="116">
        <v>5076427</v>
      </c>
      <c r="J3535" s="116">
        <v>5076427.6399999997</v>
      </c>
      <c r="K3535" s="116">
        <v>-0.64</v>
      </c>
      <c r="L3535" s="116">
        <v>0</v>
      </c>
      <c r="M3535" s="116">
        <v>0</v>
      </c>
      <c r="N3535" s="116">
        <v>0</v>
      </c>
      <c r="O3535" s="116">
        <v>0</v>
      </c>
      <c r="P3535" s="120">
        <v>0</v>
      </c>
      <c r="Q3535" s="27" t="str">
        <f>IF(G3535="01 Jan 1900","Unregistered","Registered")</f>
        <v>Registered</v>
      </c>
      <c r="R3535" s="121">
        <f>I3535/H3535</f>
        <v>0.79999971633601952</v>
      </c>
      <c r="S3535" s="118"/>
      <c r="T3535" s="117">
        <f t="shared" si="223"/>
        <v>0</v>
      </c>
      <c r="U3535" s="117">
        <f t="shared" si="224"/>
        <v>-0.64</v>
      </c>
      <c r="V3535" s="118"/>
      <c r="W3535" s="118"/>
      <c r="X3535" s="118"/>
      <c r="Y3535" s="118"/>
      <c r="Z3535" s="118"/>
      <c r="AA3535" s="118"/>
      <c r="AB3535" s="118"/>
      <c r="AC3535" s="118"/>
    </row>
    <row r="3536" spans="1:29" s="101" customFormat="1" x14ac:dyDescent="0.3">
      <c r="A3536" s="114">
        <v>10407</v>
      </c>
      <c r="B3536" s="114" t="s">
        <v>1879</v>
      </c>
      <c r="C3536" s="114" t="s">
        <v>47</v>
      </c>
      <c r="D3536" s="114" t="s">
        <v>9944</v>
      </c>
      <c r="E3536" s="114" t="s">
        <v>9945</v>
      </c>
      <c r="F3536" s="115">
        <v>45163</v>
      </c>
      <c r="G3536" s="114" t="s">
        <v>8241</v>
      </c>
      <c r="H3536" s="116">
        <v>6032143</v>
      </c>
      <c r="I3536" s="116">
        <v>4222501</v>
      </c>
      <c r="J3536" s="116">
        <v>4825715</v>
      </c>
      <c r="K3536" s="116">
        <v>-603214</v>
      </c>
      <c r="L3536" s="116">
        <v>0</v>
      </c>
      <c r="M3536" s="116">
        <v>0</v>
      </c>
      <c r="N3536" s="116">
        <v>0</v>
      </c>
      <c r="O3536" s="116">
        <v>0</v>
      </c>
      <c r="P3536" s="120">
        <v>0</v>
      </c>
      <c r="Q3536" s="27" t="str">
        <f>IF(G3536="01 Jan 1900","Unregistered","Registered")</f>
        <v>Registered</v>
      </c>
      <c r="R3536" s="121">
        <f>I3536/H3536</f>
        <v>0.70000014920070697</v>
      </c>
      <c r="S3536" s="118"/>
      <c r="T3536" s="117">
        <f t="shared" si="223"/>
        <v>0</v>
      </c>
      <c r="U3536" s="117">
        <f t="shared" si="224"/>
        <v>-603214</v>
      </c>
      <c r="V3536" s="118"/>
      <c r="W3536" s="118"/>
      <c r="X3536" s="118"/>
      <c r="Y3536" s="118"/>
      <c r="Z3536" s="118"/>
      <c r="AA3536" s="118"/>
      <c r="AB3536" s="118"/>
      <c r="AC3536" s="118"/>
    </row>
    <row r="3537" spans="1:29" s="101" customFormat="1" x14ac:dyDescent="0.3">
      <c r="A3537" s="114">
        <v>92</v>
      </c>
      <c r="B3537" s="114" t="s">
        <v>130</v>
      </c>
      <c r="C3537" s="114" t="s">
        <v>131</v>
      </c>
      <c r="D3537" s="114" t="s">
        <v>1594</v>
      </c>
      <c r="E3537" s="114" t="s">
        <v>1595</v>
      </c>
      <c r="F3537" s="115">
        <v>45593</v>
      </c>
      <c r="G3537" s="114" t="s">
        <v>1568</v>
      </c>
      <c r="H3537" s="116">
        <v>13177854</v>
      </c>
      <c r="I3537" s="116">
        <v>5271142</v>
      </c>
      <c r="J3537" s="116">
        <v>200000</v>
      </c>
      <c r="K3537" s="116">
        <v>5071142</v>
      </c>
      <c r="L3537" s="116">
        <v>0</v>
      </c>
      <c r="M3537" s="116">
        <v>0</v>
      </c>
      <c r="N3537" s="116">
        <v>658893</v>
      </c>
      <c r="O3537" s="116">
        <v>0</v>
      </c>
      <c r="P3537" s="120">
        <v>4412249</v>
      </c>
      <c r="Q3537" s="27" t="str">
        <f>IF(G3537="01 Jan 1900","Unregistered","Registered")</f>
        <v>Registered</v>
      </c>
      <c r="R3537" s="121">
        <f>I3537/H3537</f>
        <v>0.40000003035395598</v>
      </c>
      <c r="S3537" s="118"/>
      <c r="T3537" s="117">
        <f t="shared" si="223"/>
        <v>5071142</v>
      </c>
      <c r="U3537" s="117">
        <f t="shared" si="224"/>
        <v>0</v>
      </c>
      <c r="V3537" s="118"/>
      <c r="W3537" s="118"/>
      <c r="X3537" s="118"/>
      <c r="Y3537" s="118"/>
      <c r="Z3537" s="118"/>
      <c r="AA3537" s="118"/>
      <c r="AB3537" s="118"/>
      <c r="AC3537" s="118"/>
    </row>
    <row r="3538" spans="1:29" s="101" customFormat="1" x14ac:dyDescent="0.3">
      <c r="A3538" s="114">
        <v>93</v>
      </c>
      <c r="B3538" s="114" t="s">
        <v>130</v>
      </c>
      <c r="C3538" s="114" t="s">
        <v>131</v>
      </c>
      <c r="D3538" s="114" t="s">
        <v>1596</v>
      </c>
      <c r="E3538" s="114" t="s">
        <v>1595</v>
      </c>
      <c r="F3538" s="115">
        <v>45593</v>
      </c>
      <c r="G3538" s="114" t="s">
        <v>1568</v>
      </c>
      <c r="H3538" s="116">
        <v>13177854</v>
      </c>
      <c r="I3538" s="116">
        <v>5271142</v>
      </c>
      <c r="J3538" s="116">
        <v>200000</v>
      </c>
      <c r="K3538" s="116">
        <v>5071142</v>
      </c>
      <c r="L3538" s="116">
        <v>0</v>
      </c>
      <c r="M3538" s="116">
        <v>0</v>
      </c>
      <c r="N3538" s="116">
        <v>658893</v>
      </c>
      <c r="O3538" s="116">
        <v>0</v>
      </c>
      <c r="P3538" s="120">
        <v>4412249</v>
      </c>
      <c r="Q3538" s="27" t="str">
        <f>IF(G3538="01 Jan 1900","Unregistered","Registered")</f>
        <v>Registered</v>
      </c>
      <c r="R3538" s="121">
        <f>I3538/H3538</f>
        <v>0.40000003035395598</v>
      </c>
      <c r="S3538" s="118"/>
      <c r="T3538" s="117">
        <f t="shared" si="223"/>
        <v>5071142</v>
      </c>
      <c r="U3538" s="117">
        <f t="shared" si="224"/>
        <v>0</v>
      </c>
      <c r="V3538" s="118"/>
      <c r="W3538" s="118"/>
      <c r="X3538" s="118"/>
      <c r="Y3538" s="118"/>
      <c r="Z3538" s="118"/>
      <c r="AA3538" s="118"/>
      <c r="AB3538" s="118"/>
      <c r="AC3538" s="118"/>
    </row>
    <row r="3539" spans="1:29" s="101" customFormat="1" x14ac:dyDescent="0.3">
      <c r="A3539" s="114">
        <v>134</v>
      </c>
      <c r="B3539" s="114" t="s">
        <v>130</v>
      </c>
      <c r="C3539" s="114" t="s">
        <v>131</v>
      </c>
      <c r="D3539" s="114" t="s">
        <v>1700</v>
      </c>
      <c r="E3539" s="114" t="s">
        <v>1701</v>
      </c>
      <c r="F3539" s="115">
        <v>46097</v>
      </c>
      <c r="G3539" s="114" t="s">
        <v>1429</v>
      </c>
      <c r="H3539" s="116">
        <v>13800699</v>
      </c>
      <c r="I3539" s="116">
        <v>5520280</v>
      </c>
      <c r="J3539" s="116">
        <v>1380069</v>
      </c>
      <c r="K3539" s="116">
        <v>4140211</v>
      </c>
      <c r="L3539" s="116">
        <v>4140211</v>
      </c>
      <c r="M3539" s="116">
        <v>0</v>
      </c>
      <c r="N3539" s="116">
        <v>0</v>
      </c>
      <c r="O3539" s="116">
        <v>0</v>
      </c>
      <c r="P3539" s="120">
        <v>0</v>
      </c>
      <c r="Q3539" s="27" t="str">
        <f>IF(G3539="01 Jan 1900","Unregistered","Registered")</f>
        <v>Registered</v>
      </c>
      <c r="R3539" s="121">
        <f>I3539/H3539</f>
        <v>0.40000002898403914</v>
      </c>
      <c r="S3539" s="118"/>
      <c r="T3539" s="117">
        <f t="shared" si="223"/>
        <v>4140211</v>
      </c>
      <c r="U3539" s="117">
        <f t="shared" si="224"/>
        <v>0</v>
      </c>
      <c r="V3539" s="118"/>
      <c r="W3539" s="118"/>
      <c r="X3539" s="118"/>
      <c r="Y3539" s="118"/>
      <c r="Z3539" s="118"/>
      <c r="AA3539" s="118"/>
      <c r="AB3539" s="118"/>
      <c r="AC3539" s="118"/>
    </row>
    <row r="3540" spans="1:29" x14ac:dyDescent="0.3">
      <c r="A3540" s="114">
        <v>165</v>
      </c>
      <c r="B3540" s="114" t="s">
        <v>130</v>
      </c>
      <c r="C3540" s="114" t="s">
        <v>131</v>
      </c>
      <c r="D3540" s="114" t="s">
        <v>1776</v>
      </c>
      <c r="E3540" s="114" t="s">
        <v>1777</v>
      </c>
      <c r="F3540" s="115">
        <v>46081</v>
      </c>
      <c r="G3540" s="114" t="s">
        <v>1558</v>
      </c>
      <c r="H3540" s="116">
        <v>9273600</v>
      </c>
      <c r="I3540" s="116">
        <v>3709440</v>
      </c>
      <c r="J3540" s="116">
        <v>200000</v>
      </c>
      <c r="K3540" s="116">
        <v>3509440</v>
      </c>
      <c r="L3540" s="116">
        <v>3509440</v>
      </c>
      <c r="M3540" s="116">
        <v>0</v>
      </c>
      <c r="N3540" s="116">
        <v>0</v>
      </c>
      <c r="O3540" s="116">
        <v>0</v>
      </c>
      <c r="P3540" s="120">
        <v>0</v>
      </c>
      <c r="Q3540" s="27" t="str">
        <f>IF(G3540="01 Jan 1900","Unregistered","Registered")</f>
        <v>Registered</v>
      </c>
      <c r="R3540" s="121">
        <f>I3540/H3540</f>
        <v>0.4</v>
      </c>
      <c r="T3540" s="117">
        <f t="shared" si="223"/>
        <v>3509440</v>
      </c>
      <c r="U3540" s="117">
        <f t="shared" si="224"/>
        <v>0</v>
      </c>
    </row>
    <row r="3541" spans="1:29" x14ac:dyDescent="0.3">
      <c r="A3541" s="114">
        <v>484</v>
      </c>
      <c r="B3541" s="114" t="s">
        <v>130</v>
      </c>
      <c r="C3541" s="114" t="s">
        <v>131</v>
      </c>
      <c r="D3541" s="114" t="s">
        <v>2526</v>
      </c>
      <c r="E3541" s="114" t="s">
        <v>2527</v>
      </c>
      <c r="F3541" s="115">
        <v>45899</v>
      </c>
      <c r="G3541" s="114" t="s">
        <v>2528</v>
      </c>
      <c r="H3541" s="116">
        <v>8697600</v>
      </c>
      <c r="I3541" s="116">
        <v>3479040</v>
      </c>
      <c r="J3541" s="116">
        <v>2539506</v>
      </c>
      <c r="K3541" s="116">
        <v>939534</v>
      </c>
      <c r="L3541" s="116">
        <v>0</v>
      </c>
      <c r="M3541" s="116">
        <v>0</v>
      </c>
      <c r="N3541" s="116">
        <v>434880</v>
      </c>
      <c r="O3541" s="116">
        <v>0</v>
      </c>
      <c r="P3541" s="120">
        <v>504654</v>
      </c>
      <c r="Q3541" s="27" t="str">
        <f>IF(G3541="01 Jan 1900","Unregistered","Registered")</f>
        <v>Registered</v>
      </c>
      <c r="R3541" s="121">
        <f>I3541/H3541</f>
        <v>0.4</v>
      </c>
      <c r="T3541" s="117">
        <f t="shared" si="223"/>
        <v>939534</v>
      </c>
      <c r="U3541" s="117">
        <f t="shared" si="224"/>
        <v>0</v>
      </c>
    </row>
    <row r="3542" spans="1:29" x14ac:dyDescent="0.3">
      <c r="A3542" s="114">
        <v>492</v>
      </c>
      <c r="B3542" s="114" t="s">
        <v>130</v>
      </c>
      <c r="C3542" s="114" t="s">
        <v>131</v>
      </c>
      <c r="D3542" s="114" t="s">
        <v>2546</v>
      </c>
      <c r="E3542" s="114" t="s">
        <v>2547</v>
      </c>
      <c r="F3542" s="115">
        <v>45495</v>
      </c>
      <c r="G3542" s="114" t="s">
        <v>2548</v>
      </c>
      <c r="H3542" s="116">
        <v>8363520</v>
      </c>
      <c r="I3542" s="116">
        <v>3345408</v>
      </c>
      <c r="J3542" s="116">
        <v>2445315</v>
      </c>
      <c r="K3542" s="116">
        <v>900093</v>
      </c>
      <c r="L3542" s="116">
        <v>0</v>
      </c>
      <c r="M3542" s="116">
        <v>0</v>
      </c>
      <c r="N3542" s="116">
        <v>418176</v>
      </c>
      <c r="O3542" s="116">
        <v>0</v>
      </c>
      <c r="P3542" s="120">
        <v>481917</v>
      </c>
      <c r="Q3542" s="27" t="str">
        <f>IF(G3542="01 Jan 1900","Unregistered","Registered")</f>
        <v>Registered</v>
      </c>
      <c r="R3542" s="121">
        <f>I3542/H3542</f>
        <v>0.4</v>
      </c>
      <c r="T3542" s="117">
        <f t="shared" si="223"/>
        <v>900093</v>
      </c>
      <c r="U3542" s="117">
        <f t="shared" si="224"/>
        <v>0</v>
      </c>
    </row>
    <row r="3543" spans="1:29" x14ac:dyDescent="0.3">
      <c r="A3543" s="114">
        <v>726</v>
      </c>
      <c r="B3543" s="114" t="s">
        <v>130</v>
      </c>
      <c r="C3543" s="114" t="s">
        <v>131</v>
      </c>
      <c r="D3543" s="114" t="s">
        <v>3131</v>
      </c>
      <c r="E3543" s="114" t="s">
        <v>3132</v>
      </c>
      <c r="F3543" s="115">
        <v>45495</v>
      </c>
      <c r="G3543" s="114" t="s">
        <v>1376</v>
      </c>
      <c r="H3543" s="116">
        <v>12574920</v>
      </c>
      <c r="I3543" s="116">
        <v>5029968</v>
      </c>
      <c r="J3543" s="116">
        <v>4464097</v>
      </c>
      <c r="K3543" s="116">
        <v>565871</v>
      </c>
      <c r="L3543" s="116">
        <v>0</v>
      </c>
      <c r="M3543" s="116">
        <v>0</v>
      </c>
      <c r="N3543" s="116">
        <v>565871</v>
      </c>
      <c r="O3543" s="116">
        <v>0</v>
      </c>
      <c r="P3543" s="120">
        <v>0</v>
      </c>
      <c r="Q3543" s="27" t="str">
        <f>IF(G3543="01 Jan 1900","Unregistered","Registered")</f>
        <v>Registered</v>
      </c>
      <c r="R3543" s="121">
        <f>I3543/H3543</f>
        <v>0.4</v>
      </c>
      <c r="T3543" s="117">
        <f t="shared" si="223"/>
        <v>565871</v>
      </c>
      <c r="U3543" s="117">
        <f t="shared" si="224"/>
        <v>0</v>
      </c>
    </row>
    <row r="3544" spans="1:29" x14ac:dyDescent="0.3">
      <c r="A3544" s="114">
        <v>851</v>
      </c>
      <c r="B3544" s="114" t="s">
        <v>130</v>
      </c>
      <c r="C3544" s="114" t="s">
        <v>131</v>
      </c>
      <c r="D3544" s="114" t="s">
        <v>3430</v>
      </c>
      <c r="E3544" s="114" t="s">
        <v>3431</v>
      </c>
      <c r="F3544" s="115">
        <v>45551</v>
      </c>
      <c r="G3544" s="114" t="s">
        <v>3432</v>
      </c>
      <c r="H3544" s="116">
        <v>12909690</v>
      </c>
      <c r="I3544" s="116">
        <v>3872908</v>
      </c>
      <c r="J3544" s="116">
        <v>3427423</v>
      </c>
      <c r="K3544" s="116">
        <v>445485</v>
      </c>
      <c r="L3544" s="116">
        <v>0</v>
      </c>
      <c r="M3544" s="116">
        <v>0</v>
      </c>
      <c r="N3544" s="116">
        <v>445485</v>
      </c>
      <c r="O3544" s="116">
        <v>0</v>
      </c>
      <c r="P3544" s="120">
        <v>0</v>
      </c>
      <c r="Q3544" s="27" t="str">
        <f>IF(G3544="01 Jan 1900","Unregistered","Registered")</f>
        <v>Registered</v>
      </c>
      <c r="R3544" s="121">
        <f>I3544/H3544</f>
        <v>0.30000007746119389</v>
      </c>
      <c r="T3544" s="117">
        <f t="shared" si="223"/>
        <v>445485</v>
      </c>
      <c r="U3544" s="117">
        <f t="shared" si="224"/>
        <v>0</v>
      </c>
    </row>
    <row r="3545" spans="1:29" x14ac:dyDescent="0.3">
      <c r="A3545" s="114">
        <v>857</v>
      </c>
      <c r="B3545" s="114" t="s">
        <v>130</v>
      </c>
      <c r="C3545" s="114" t="s">
        <v>131</v>
      </c>
      <c r="D3545" s="114" t="s">
        <v>3445</v>
      </c>
      <c r="E3545" s="114" t="s">
        <v>3446</v>
      </c>
      <c r="F3545" s="115">
        <v>45777</v>
      </c>
      <c r="G3545" s="114" t="s">
        <v>3447</v>
      </c>
      <c r="H3545" s="116">
        <v>8755200</v>
      </c>
      <c r="I3545" s="116">
        <v>3502080</v>
      </c>
      <c r="J3545" s="116">
        <v>3064320</v>
      </c>
      <c r="K3545" s="116">
        <v>437760</v>
      </c>
      <c r="L3545" s="116">
        <v>0</v>
      </c>
      <c r="M3545" s="116">
        <v>0</v>
      </c>
      <c r="N3545" s="116">
        <v>437760</v>
      </c>
      <c r="O3545" s="116">
        <v>0</v>
      </c>
      <c r="P3545" s="120">
        <v>0</v>
      </c>
      <c r="Q3545" s="27" t="str">
        <f>IF(G3545="01 Jan 1900","Unregistered","Registered")</f>
        <v>Registered</v>
      </c>
      <c r="R3545" s="121">
        <f>I3545/H3545</f>
        <v>0.4</v>
      </c>
      <c r="T3545" s="117">
        <f t="shared" si="223"/>
        <v>437760</v>
      </c>
      <c r="U3545" s="117">
        <f t="shared" si="224"/>
        <v>0</v>
      </c>
    </row>
    <row r="3546" spans="1:29" x14ac:dyDescent="0.3">
      <c r="A3546" s="114">
        <v>935</v>
      </c>
      <c r="B3546" s="114" t="s">
        <v>130</v>
      </c>
      <c r="C3546" s="114" t="s">
        <v>131</v>
      </c>
      <c r="D3546" s="114" t="s">
        <v>3634</v>
      </c>
      <c r="E3546" s="114" t="s">
        <v>3635</v>
      </c>
      <c r="F3546" s="115">
        <v>45664</v>
      </c>
      <c r="G3546" s="114" t="s">
        <v>1897</v>
      </c>
      <c r="H3546" s="116">
        <v>8006400</v>
      </c>
      <c r="I3546" s="116">
        <v>2001600</v>
      </c>
      <c r="J3546" s="116">
        <v>1601281</v>
      </c>
      <c r="K3546" s="116">
        <v>400319</v>
      </c>
      <c r="L3546" s="116">
        <v>0</v>
      </c>
      <c r="M3546" s="116">
        <v>0</v>
      </c>
      <c r="N3546" s="116">
        <v>400319</v>
      </c>
      <c r="O3546" s="116">
        <v>0</v>
      </c>
      <c r="P3546" s="120">
        <v>0</v>
      </c>
      <c r="Q3546" s="27" t="str">
        <f>IF(G3546="01 Jan 1900","Unregistered","Registered")</f>
        <v>Registered</v>
      </c>
      <c r="R3546" s="121">
        <f>I3546/H3546</f>
        <v>0.25</v>
      </c>
      <c r="T3546" s="117">
        <f t="shared" si="223"/>
        <v>400319</v>
      </c>
      <c r="U3546" s="117">
        <f t="shared" si="224"/>
        <v>0</v>
      </c>
    </row>
    <row r="3547" spans="1:29" x14ac:dyDescent="0.3">
      <c r="A3547" s="114">
        <v>1532</v>
      </c>
      <c r="B3547" s="114" t="s">
        <v>130</v>
      </c>
      <c r="C3547" s="114" t="s">
        <v>131</v>
      </c>
      <c r="D3547" s="114" t="s">
        <v>4874</v>
      </c>
      <c r="E3547" s="114" t="s">
        <v>4875</v>
      </c>
      <c r="F3547" s="115">
        <v>45823</v>
      </c>
      <c r="G3547" s="114" t="s">
        <v>2930</v>
      </c>
      <c r="H3547" s="116">
        <v>8977536</v>
      </c>
      <c r="I3547" s="116">
        <v>3591015</v>
      </c>
      <c r="J3547" s="116">
        <v>3591014.2</v>
      </c>
      <c r="K3547" s="116">
        <v>0.8</v>
      </c>
      <c r="L3547" s="116">
        <v>0</v>
      </c>
      <c r="M3547" s="116">
        <v>0</v>
      </c>
      <c r="N3547" s="116">
        <v>0.8</v>
      </c>
      <c r="O3547" s="116">
        <v>0</v>
      </c>
      <c r="P3547" s="120">
        <v>0</v>
      </c>
      <c r="Q3547" s="27" t="str">
        <f>IF(G3547="01 Jan 1900","Unregistered","Registered")</f>
        <v>Registered</v>
      </c>
      <c r="R3547" s="121">
        <f>I3547/H3547</f>
        <v>0.40000006683348305</v>
      </c>
      <c r="T3547" s="117">
        <f t="shared" si="223"/>
        <v>0.8</v>
      </c>
      <c r="U3547" s="117">
        <f t="shared" si="224"/>
        <v>0</v>
      </c>
    </row>
    <row r="3548" spans="1:29" x14ac:dyDescent="0.3">
      <c r="A3548" s="114">
        <v>1543</v>
      </c>
      <c r="B3548" s="114" t="s">
        <v>130</v>
      </c>
      <c r="C3548" s="114" t="s">
        <v>131</v>
      </c>
      <c r="D3548" s="114" t="s">
        <v>4892</v>
      </c>
      <c r="E3548" s="114" t="s">
        <v>4893</v>
      </c>
      <c r="F3548" s="115">
        <v>45488</v>
      </c>
      <c r="G3548" s="114" t="s">
        <v>2029</v>
      </c>
      <c r="H3548" s="116">
        <v>8619264</v>
      </c>
      <c r="I3548" s="116">
        <v>3447705</v>
      </c>
      <c r="J3548" s="116">
        <v>3447704.4</v>
      </c>
      <c r="K3548" s="116">
        <v>0.6</v>
      </c>
      <c r="L3548" s="116">
        <v>0</v>
      </c>
      <c r="M3548" s="116">
        <v>0</v>
      </c>
      <c r="N3548" s="116">
        <v>0.6</v>
      </c>
      <c r="O3548" s="116">
        <v>0</v>
      </c>
      <c r="P3548" s="120">
        <v>0</v>
      </c>
      <c r="Q3548" s="27" t="str">
        <f>IF(G3548="01 Jan 1900","Unregistered","Registered")</f>
        <v>Registered</v>
      </c>
      <c r="R3548" s="121">
        <f>I3548/H3548</f>
        <v>0.39999993038848791</v>
      </c>
      <c r="T3548" s="117">
        <f t="shared" si="223"/>
        <v>0.6</v>
      </c>
      <c r="U3548" s="117">
        <f t="shared" si="224"/>
        <v>0</v>
      </c>
    </row>
    <row r="3549" spans="1:29" x14ac:dyDescent="0.3">
      <c r="A3549" s="114">
        <v>6966</v>
      </c>
      <c r="B3549" s="114" t="s">
        <v>130</v>
      </c>
      <c r="C3549" s="114" t="s">
        <v>131</v>
      </c>
      <c r="D3549" s="114" t="s">
        <v>7554</v>
      </c>
      <c r="E3549" s="114" t="s">
        <v>7555</v>
      </c>
      <c r="F3549" s="115">
        <v>45688</v>
      </c>
      <c r="G3549" s="114" t="s">
        <v>1897</v>
      </c>
      <c r="H3549" s="116">
        <v>10141056</v>
      </c>
      <c r="I3549" s="116">
        <v>4056423</v>
      </c>
      <c r="J3549" s="116">
        <v>4056423</v>
      </c>
      <c r="K3549" s="116">
        <v>0</v>
      </c>
      <c r="L3549" s="116">
        <v>0</v>
      </c>
      <c r="M3549" s="116">
        <v>0</v>
      </c>
      <c r="N3549" s="116">
        <v>0</v>
      </c>
      <c r="O3549" s="116">
        <v>0</v>
      </c>
      <c r="P3549" s="120">
        <v>0</v>
      </c>
      <c r="Q3549" s="27" t="str">
        <f>IF(G3549="01 Jan 1900","Unregistered","Registered")</f>
        <v>Registered</v>
      </c>
      <c r="R3549" s="121">
        <f>I3549/H3549</f>
        <v>0.40000005916543602</v>
      </c>
      <c r="T3549" s="117">
        <f t="shared" si="223"/>
        <v>0</v>
      </c>
      <c r="U3549" s="117">
        <f t="shared" si="224"/>
        <v>0</v>
      </c>
    </row>
    <row r="3550" spans="1:29" x14ac:dyDescent="0.3">
      <c r="A3550" s="114">
        <v>6967</v>
      </c>
      <c r="B3550" s="114" t="s">
        <v>130</v>
      </c>
      <c r="C3550" s="114" t="s">
        <v>131</v>
      </c>
      <c r="D3550" s="114" t="s">
        <v>7556</v>
      </c>
      <c r="E3550" s="114" t="s">
        <v>7555</v>
      </c>
      <c r="F3550" s="115">
        <v>45688</v>
      </c>
      <c r="G3550" s="114" t="s">
        <v>1897</v>
      </c>
      <c r="H3550" s="116">
        <v>9950976</v>
      </c>
      <c r="I3550" s="116">
        <v>3980391</v>
      </c>
      <c r="J3550" s="116">
        <v>3980391</v>
      </c>
      <c r="K3550" s="116">
        <v>0</v>
      </c>
      <c r="L3550" s="116">
        <v>0</v>
      </c>
      <c r="M3550" s="116">
        <v>0</v>
      </c>
      <c r="N3550" s="116">
        <v>0</v>
      </c>
      <c r="O3550" s="116">
        <v>0</v>
      </c>
      <c r="P3550" s="120">
        <v>0</v>
      </c>
      <c r="Q3550" s="27" t="str">
        <f>IF(G3550="01 Jan 1900","Unregistered","Registered")</f>
        <v>Registered</v>
      </c>
      <c r="R3550" s="121">
        <f>I3550/H3550</f>
        <v>0.4000000602955931</v>
      </c>
      <c r="T3550" s="117">
        <f t="shared" si="223"/>
        <v>0</v>
      </c>
      <c r="U3550" s="117">
        <f t="shared" si="224"/>
        <v>0</v>
      </c>
    </row>
    <row r="3551" spans="1:29" x14ac:dyDescent="0.3">
      <c r="A3551" s="114">
        <v>6968</v>
      </c>
      <c r="B3551" s="114" t="s">
        <v>130</v>
      </c>
      <c r="C3551" s="114" t="s">
        <v>131</v>
      </c>
      <c r="D3551" s="114" t="s">
        <v>7557</v>
      </c>
      <c r="E3551" s="114" t="s">
        <v>7558</v>
      </c>
      <c r="F3551" s="115">
        <v>45504</v>
      </c>
      <c r="G3551" s="114" t="s">
        <v>7559</v>
      </c>
      <c r="H3551" s="116">
        <v>12506980</v>
      </c>
      <c r="I3551" s="116">
        <v>5002792</v>
      </c>
      <c r="J3551" s="116">
        <v>5002792</v>
      </c>
      <c r="K3551" s="116">
        <v>0</v>
      </c>
      <c r="L3551" s="116">
        <v>0</v>
      </c>
      <c r="M3551" s="116">
        <v>0</v>
      </c>
      <c r="N3551" s="116">
        <v>0</v>
      </c>
      <c r="O3551" s="116">
        <v>0</v>
      </c>
      <c r="P3551" s="120">
        <v>0</v>
      </c>
      <c r="Q3551" s="27" t="str">
        <f>IF(G3551="01 Jan 1900","Unregistered","Registered")</f>
        <v>Registered</v>
      </c>
      <c r="R3551" s="121">
        <f>I3551/H3551</f>
        <v>0.4</v>
      </c>
      <c r="T3551" s="117">
        <f t="shared" si="223"/>
        <v>0</v>
      </c>
      <c r="U3551" s="117">
        <f t="shared" si="224"/>
        <v>0</v>
      </c>
    </row>
    <row r="3552" spans="1:29" x14ac:dyDescent="0.3">
      <c r="A3552" s="114">
        <v>6969</v>
      </c>
      <c r="B3552" s="114" t="s">
        <v>130</v>
      </c>
      <c r="C3552" s="114" t="s">
        <v>131</v>
      </c>
      <c r="D3552" s="114" t="s">
        <v>7560</v>
      </c>
      <c r="E3552" s="114" t="s">
        <v>7561</v>
      </c>
      <c r="F3552" s="115">
        <v>45498</v>
      </c>
      <c r="G3552" s="114" t="s">
        <v>2724</v>
      </c>
      <c r="H3552" s="116">
        <v>12552138</v>
      </c>
      <c r="I3552" s="116">
        <v>5020856</v>
      </c>
      <c r="J3552" s="116">
        <v>5020856</v>
      </c>
      <c r="K3552" s="116">
        <v>0</v>
      </c>
      <c r="L3552" s="116">
        <v>0</v>
      </c>
      <c r="M3552" s="116">
        <v>0</v>
      </c>
      <c r="N3552" s="116">
        <v>0</v>
      </c>
      <c r="O3552" s="116">
        <v>0</v>
      </c>
      <c r="P3552" s="120">
        <v>0</v>
      </c>
      <c r="Q3552" s="27" t="str">
        <f>IF(G3552="01 Jan 1900","Unregistered","Registered")</f>
        <v>Registered</v>
      </c>
      <c r="R3552" s="121">
        <f>I3552/H3552</f>
        <v>0.40000006373416225</v>
      </c>
      <c r="T3552" s="117">
        <f t="shared" si="223"/>
        <v>0</v>
      </c>
      <c r="U3552" s="117">
        <f t="shared" si="224"/>
        <v>0</v>
      </c>
    </row>
    <row r="3553" spans="1:29" x14ac:dyDescent="0.3">
      <c r="A3553" s="114">
        <v>6970</v>
      </c>
      <c r="B3553" s="114" t="s">
        <v>130</v>
      </c>
      <c r="C3553" s="114" t="s">
        <v>131</v>
      </c>
      <c r="D3553" s="114" t="s">
        <v>7562</v>
      </c>
      <c r="E3553" s="114" t="s">
        <v>7563</v>
      </c>
      <c r="F3553" s="115">
        <v>45488</v>
      </c>
      <c r="G3553" s="114" t="s">
        <v>7564</v>
      </c>
      <c r="H3553" s="116">
        <v>8534016</v>
      </c>
      <c r="I3553" s="116">
        <v>3413607</v>
      </c>
      <c r="J3553" s="116">
        <v>3413607</v>
      </c>
      <c r="K3553" s="116">
        <v>0</v>
      </c>
      <c r="L3553" s="116">
        <v>0</v>
      </c>
      <c r="M3553" s="116">
        <v>0</v>
      </c>
      <c r="N3553" s="116">
        <v>0</v>
      </c>
      <c r="O3553" s="116">
        <v>0</v>
      </c>
      <c r="P3553" s="120">
        <v>0</v>
      </c>
      <c r="Q3553" s="27" t="str">
        <f>IF(G3553="01 Jan 1900","Unregistered","Registered")</f>
        <v>Registered</v>
      </c>
      <c r="R3553" s="121">
        <f>I3553/H3553</f>
        <v>0.40000007030687545</v>
      </c>
      <c r="T3553" s="117">
        <f t="shared" si="223"/>
        <v>0</v>
      </c>
      <c r="U3553" s="117">
        <f t="shared" si="224"/>
        <v>0</v>
      </c>
    </row>
    <row r="3554" spans="1:29" x14ac:dyDescent="0.3">
      <c r="A3554" s="114">
        <v>6971</v>
      </c>
      <c r="B3554" s="114" t="s">
        <v>130</v>
      </c>
      <c r="C3554" s="114" t="s">
        <v>131</v>
      </c>
      <c r="D3554" s="114" t="s">
        <v>7565</v>
      </c>
      <c r="E3554" s="114" t="s">
        <v>7566</v>
      </c>
      <c r="F3554" s="115">
        <v>45488</v>
      </c>
      <c r="G3554" s="114" t="s">
        <v>7567</v>
      </c>
      <c r="H3554" s="116">
        <v>8357760</v>
      </c>
      <c r="I3554" s="116">
        <v>3343104</v>
      </c>
      <c r="J3554" s="116">
        <v>3343104</v>
      </c>
      <c r="K3554" s="116">
        <v>0</v>
      </c>
      <c r="L3554" s="116">
        <v>0</v>
      </c>
      <c r="M3554" s="116">
        <v>0</v>
      </c>
      <c r="N3554" s="116">
        <v>0</v>
      </c>
      <c r="O3554" s="116">
        <v>0</v>
      </c>
      <c r="P3554" s="120">
        <v>0</v>
      </c>
      <c r="Q3554" s="27" t="str">
        <f>IF(G3554="01 Jan 1900","Unregistered","Registered")</f>
        <v>Registered</v>
      </c>
      <c r="R3554" s="121">
        <f>I3554/H3554</f>
        <v>0.4</v>
      </c>
      <c r="T3554" s="117">
        <f t="shared" si="223"/>
        <v>0</v>
      </c>
      <c r="U3554" s="117">
        <f t="shared" si="224"/>
        <v>0</v>
      </c>
    </row>
    <row r="3555" spans="1:29" s="101" customFormat="1" x14ac:dyDescent="0.3">
      <c r="A3555" s="114">
        <v>6972</v>
      </c>
      <c r="B3555" s="114" t="s">
        <v>130</v>
      </c>
      <c r="C3555" s="114" t="s">
        <v>131</v>
      </c>
      <c r="D3555" s="114" t="s">
        <v>7568</v>
      </c>
      <c r="E3555" s="114" t="s">
        <v>7569</v>
      </c>
      <c r="F3555" s="115">
        <v>45656</v>
      </c>
      <c r="G3555" s="114" t="s">
        <v>1792</v>
      </c>
      <c r="H3555" s="116">
        <v>12909690</v>
      </c>
      <c r="I3555" s="116">
        <v>5163877</v>
      </c>
      <c r="J3555" s="116">
        <v>5163877</v>
      </c>
      <c r="K3555" s="116">
        <v>0</v>
      </c>
      <c r="L3555" s="116">
        <v>0</v>
      </c>
      <c r="M3555" s="116">
        <v>0</v>
      </c>
      <c r="N3555" s="116">
        <v>0</v>
      </c>
      <c r="O3555" s="116">
        <v>0</v>
      </c>
      <c r="P3555" s="120">
        <v>0</v>
      </c>
      <c r="Q3555" s="27" t="str">
        <f>IF(G3555="01 Jan 1900","Unregistered","Registered")</f>
        <v>Registered</v>
      </c>
      <c r="R3555" s="121">
        <f>I3555/H3555</f>
        <v>0.40000007746119387</v>
      </c>
      <c r="S3555" s="118"/>
      <c r="T3555" s="117">
        <f t="shared" si="223"/>
        <v>0</v>
      </c>
      <c r="U3555" s="117">
        <f t="shared" si="224"/>
        <v>0</v>
      </c>
      <c r="V3555" s="118"/>
      <c r="W3555" s="118"/>
      <c r="X3555" s="118"/>
      <c r="Y3555" s="118"/>
      <c r="Z3555" s="118"/>
      <c r="AA3555" s="118"/>
      <c r="AB3555" s="118"/>
      <c r="AC3555" s="118"/>
    </row>
    <row r="3556" spans="1:29" x14ac:dyDescent="0.3">
      <c r="A3556" s="114">
        <v>6973</v>
      </c>
      <c r="B3556" s="114" t="s">
        <v>130</v>
      </c>
      <c r="C3556" s="114" t="s">
        <v>131</v>
      </c>
      <c r="D3556" s="114" t="s">
        <v>7570</v>
      </c>
      <c r="E3556" s="114" t="s">
        <v>7571</v>
      </c>
      <c r="F3556" s="115">
        <v>45495</v>
      </c>
      <c r="G3556" s="114" t="s">
        <v>7572</v>
      </c>
      <c r="H3556" s="116">
        <v>12641526</v>
      </c>
      <c r="I3556" s="116">
        <v>5056610</v>
      </c>
      <c r="J3556" s="116">
        <v>5056610</v>
      </c>
      <c r="K3556" s="116">
        <v>0</v>
      </c>
      <c r="L3556" s="116">
        <v>0</v>
      </c>
      <c r="M3556" s="116">
        <v>0</v>
      </c>
      <c r="N3556" s="116">
        <v>0</v>
      </c>
      <c r="O3556" s="116">
        <v>0</v>
      </c>
      <c r="P3556" s="120">
        <v>0</v>
      </c>
      <c r="Q3556" s="27" t="str">
        <f>IF(G3556="01 Jan 1900","Unregistered","Registered")</f>
        <v>Registered</v>
      </c>
      <c r="R3556" s="121">
        <f>I3556/H3556</f>
        <v>0.39999996835825041</v>
      </c>
      <c r="T3556" s="117">
        <f t="shared" si="223"/>
        <v>0</v>
      </c>
      <c r="U3556" s="117">
        <f t="shared" si="224"/>
        <v>0</v>
      </c>
    </row>
    <row r="3557" spans="1:29" x14ac:dyDescent="0.3">
      <c r="A3557" s="114">
        <v>6974</v>
      </c>
      <c r="B3557" s="114" t="s">
        <v>130</v>
      </c>
      <c r="C3557" s="114" t="s">
        <v>131</v>
      </c>
      <c r="D3557" s="114" t="s">
        <v>7573</v>
      </c>
      <c r="E3557" s="114" t="s">
        <v>7574</v>
      </c>
      <c r="F3557" s="115">
        <v>45777</v>
      </c>
      <c r="G3557" s="114" t="s">
        <v>7575</v>
      </c>
      <c r="H3557" s="116">
        <v>8755200</v>
      </c>
      <c r="I3557" s="116">
        <v>3502080</v>
      </c>
      <c r="J3557" s="116">
        <v>3502080</v>
      </c>
      <c r="K3557" s="116">
        <v>0</v>
      </c>
      <c r="L3557" s="116">
        <v>0</v>
      </c>
      <c r="M3557" s="116">
        <v>0</v>
      </c>
      <c r="N3557" s="116">
        <v>0</v>
      </c>
      <c r="O3557" s="116">
        <v>0</v>
      </c>
      <c r="P3557" s="120">
        <v>0</v>
      </c>
      <c r="Q3557" s="27" t="str">
        <f>IF(G3557="01 Jan 1900","Unregistered","Registered")</f>
        <v>Registered</v>
      </c>
      <c r="R3557" s="121">
        <f>I3557/H3557</f>
        <v>0.4</v>
      </c>
      <c r="T3557" s="117">
        <f t="shared" si="223"/>
        <v>0</v>
      </c>
      <c r="U3557" s="117">
        <f t="shared" si="224"/>
        <v>0</v>
      </c>
    </row>
    <row r="3558" spans="1:29" x14ac:dyDescent="0.3">
      <c r="A3558" s="114">
        <v>6975</v>
      </c>
      <c r="B3558" s="114" t="s">
        <v>130</v>
      </c>
      <c r="C3558" s="114" t="s">
        <v>131</v>
      </c>
      <c r="D3558" s="114" t="s">
        <v>7576</v>
      </c>
      <c r="E3558" s="114" t="s">
        <v>7577</v>
      </c>
      <c r="F3558" s="115">
        <v>45488</v>
      </c>
      <c r="G3558" s="114" t="s">
        <v>3518</v>
      </c>
      <c r="H3558" s="116">
        <v>8133120</v>
      </c>
      <c r="I3558" s="116">
        <v>3253248</v>
      </c>
      <c r="J3558" s="116">
        <v>3253248</v>
      </c>
      <c r="K3558" s="116">
        <v>0</v>
      </c>
      <c r="L3558" s="116">
        <v>0</v>
      </c>
      <c r="M3558" s="116">
        <v>0</v>
      </c>
      <c r="N3558" s="116">
        <v>0</v>
      </c>
      <c r="O3558" s="116">
        <v>0</v>
      </c>
      <c r="P3558" s="120">
        <v>0</v>
      </c>
      <c r="Q3558" s="27" t="str">
        <f>IF(G3558="01 Jan 1900","Unregistered","Registered")</f>
        <v>Registered</v>
      </c>
      <c r="R3558" s="121">
        <f>I3558/H3558</f>
        <v>0.4</v>
      </c>
      <c r="T3558" s="117">
        <f t="shared" si="223"/>
        <v>0</v>
      </c>
      <c r="U3558" s="117">
        <f t="shared" si="224"/>
        <v>0</v>
      </c>
    </row>
    <row r="3559" spans="1:29" s="101" customFormat="1" x14ac:dyDescent="0.3">
      <c r="A3559" s="114">
        <v>6976</v>
      </c>
      <c r="B3559" s="114" t="s">
        <v>130</v>
      </c>
      <c r="C3559" s="114" t="s">
        <v>131</v>
      </c>
      <c r="D3559" s="114" t="s">
        <v>7578</v>
      </c>
      <c r="E3559" s="114" t="s">
        <v>7579</v>
      </c>
      <c r="F3559" s="115">
        <v>45488</v>
      </c>
      <c r="G3559" s="114" t="s">
        <v>7564</v>
      </c>
      <c r="H3559" s="116">
        <v>12556000</v>
      </c>
      <c r="I3559" s="116">
        <v>5022400</v>
      </c>
      <c r="J3559" s="116">
        <v>5022400</v>
      </c>
      <c r="K3559" s="116">
        <v>0</v>
      </c>
      <c r="L3559" s="116">
        <v>0</v>
      </c>
      <c r="M3559" s="116">
        <v>0</v>
      </c>
      <c r="N3559" s="116">
        <v>0</v>
      </c>
      <c r="O3559" s="116">
        <v>0</v>
      </c>
      <c r="P3559" s="120">
        <v>0</v>
      </c>
      <c r="Q3559" s="27" t="str">
        <f>IF(G3559="01 Jan 1900","Unregistered","Registered")</f>
        <v>Registered</v>
      </c>
      <c r="R3559" s="121">
        <f>I3559/H3559</f>
        <v>0.4</v>
      </c>
      <c r="S3559" s="118"/>
      <c r="T3559" s="117">
        <f t="shared" si="223"/>
        <v>0</v>
      </c>
      <c r="U3559" s="117">
        <f t="shared" si="224"/>
        <v>0</v>
      </c>
      <c r="V3559" s="118"/>
      <c r="W3559" s="118"/>
      <c r="X3559" s="118"/>
      <c r="Y3559" s="118"/>
      <c r="Z3559" s="118"/>
      <c r="AA3559" s="118"/>
      <c r="AB3559" s="118"/>
      <c r="AC3559" s="118"/>
    </row>
    <row r="3560" spans="1:29" s="101" customFormat="1" x14ac:dyDescent="0.3">
      <c r="A3560" s="114">
        <v>6977</v>
      </c>
      <c r="B3560" s="114" t="s">
        <v>130</v>
      </c>
      <c r="C3560" s="114" t="s">
        <v>131</v>
      </c>
      <c r="D3560" s="114" t="s">
        <v>7580</v>
      </c>
      <c r="E3560" s="114" t="s">
        <v>7581</v>
      </c>
      <c r="F3560" s="115">
        <v>45504</v>
      </c>
      <c r="G3560" s="114" t="s">
        <v>5434</v>
      </c>
      <c r="H3560" s="116">
        <v>12731440</v>
      </c>
      <c r="I3560" s="116">
        <v>3819432</v>
      </c>
      <c r="J3560" s="116">
        <v>3819432</v>
      </c>
      <c r="K3560" s="116">
        <v>0</v>
      </c>
      <c r="L3560" s="116">
        <v>0</v>
      </c>
      <c r="M3560" s="116">
        <v>0</v>
      </c>
      <c r="N3560" s="116">
        <v>0</v>
      </c>
      <c r="O3560" s="116">
        <v>0</v>
      </c>
      <c r="P3560" s="120">
        <v>0</v>
      </c>
      <c r="Q3560" s="27" t="str">
        <f>IF(G3560="01 Jan 1900","Unregistered","Registered")</f>
        <v>Registered</v>
      </c>
      <c r="R3560" s="121">
        <f>I3560/H3560</f>
        <v>0.3</v>
      </c>
      <c r="S3560" s="118"/>
      <c r="T3560" s="117">
        <f t="shared" si="223"/>
        <v>0</v>
      </c>
      <c r="U3560" s="117">
        <f t="shared" si="224"/>
        <v>0</v>
      </c>
      <c r="V3560" s="118"/>
      <c r="W3560" s="118"/>
      <c r="X3560" s="118"/>
      <c r="Y3560" s="118"/>
      <c r="Z3560" s="118"/>
      <c r="AA3560" s="118"/>
      <c r="AB3560" s="118"/>
      <c r="AC3560" s="118"/>
    </row>
    <row r="3561" spans="1:29" s="101" customFormat="1" x14ac:dyDescent="0.3">
      <c r="A3561" s="114">
        <v>6978</v>
      </c>
      <c r="B3561" s="114" t="s">
        <v>130</v>
      </c>
      <c r="C3561" s="114" t="s">
        <v>131</v>
      </c>
      <c r="D3561" s="114" t="s">
        <v>7582</v>
      </c>
      <c r="E3561" s="114" t="s">
        <v>7583</v>
      </c>
      <c r="F3561" s="115">
        <v>45488</v>
      </c>
      <c r="G3561" s="114" t="s">
        <v>2047</v>
      </c>
      <c r="H3561" s="116">
        <v>8566272</v>
      </c>
      <c r="I3561" s="116">
        <v>3426509</v>
      </c>
      <c r="J3561" s="116">
        <v>3426509</v>
      </c>
      <c r="K3561" s="116">
        <v>0</v>
      </c>
      <c r="L3561" s="116">
        <v>0</v>
      </c>
      <c r="M3561" s="116">
        <v>0</v>
      </c>
      <c r="N3561" s="116">
        <v>0</v>
      </c>
      <c r="O3561" s="116">
        <v>0</v>
      </c>
      <c r="P3561" s="120">
        <v>0</v>
      </c>
      <c r="Q3561" s="27" t="str">
        <f>IF(G3561="01 Jan 1900","Unregistered","Registered")</f>
        <v>Registered</v>
      </c>
      <c r="R3561" s="121">
        <f>I3561/H3561</f>
        <v>0.40000002334737911</v>
      </c>
      <c r="S3561" s="118"/>
      <c r="T3561" s="117">
        <f t="shared" si="223"/>
        <v>0</v>
      </c>
      <c r="U3561" s="117">
        <f t="shared" si="224"/>
        <v>0</v>
      </c>
      <c r="V3561" s="118"/>
      <c r="W3561" s="118"/>
      <c r="X3561" s="118"/>
      <c r="Y3561" s="118"/>
      <c r="Z3561" s="118"/>
      <c r="AA3561" s="118"/>
      <c r="AB3561" s="118"/>
      <c r="AC3561" s="118"/>
    </row>
    <row r="3562" spans="1:29" s="101" customFormat="1" x14ac:dyDescent="0.3">
      <c r="A3562" s="114">
        <v>6979</v>
      </c>
      <c r="B3562" s="114" t="s">
        <v>130</v>
      </c>
      <c r="C3562" s="114" t="s">
        <v>131</v>
      </c>
      <c r="D3562" s="114" t="s">
        <v>7584</v>
      </c>
      <c r="E3562" s="114" t="s">
        <v>7585</v>
      </c>
      <c r="F3562" s="115">
        <v>45894</v>
      </c>
      <c r="G3562" s="114" t="s">
        <v>3673</v>
      </c>
      <c r="H3562" s="116">
        <v>8710272</v>
      </c>
      <c r="I3562" s="116">
        <v>3484109</v>
      </c>
      <c r="J3562" s="116">
        <v>3484109</v>
      </c>
      <c r="K3562" s="116">
        <v>0</v>
      </c>
      <c r="L3562" s="116">
        <v>0</v>
      </c>
      <c r="M3562" s="116">
        <v>0</v>
      </c>
      <c r="N3562" s="116">
        <v>0</v>
      </c>
      <c r="O3562" s="116">
        <v>0</v>
      </c>
      <c r="P3562" s="120">
        <v>0</v>
      </c>
      <c r="Q3562" s="27" t="str">
        <f>IF(G3562="01 Jan 1900","Unregistered","Registered")</f>
        <v>Registered</v>
      </c>
      <c r="R3562" s="121">
        <f>I3562/H3562</f>
        <v>0.40000002296139547</v>
      </c>
      <c r="S3562" s="118"/>
      <c r="T3562" s="117">
        <f t="shared" si="223"/>
        <v>0</v>
      </c>
      <c r="U3562" s="117">
        <f t="shared" si="224"/>
        <v>0</v>
      </c>
      <c r="V3562" s="118"/>
      <c r="W3562" s="118"/>
      <c r="X3562" s="118"/>
      <c r="Y3562" s="118"/>
      <c r="Z3562" s="118"/>
      <c r="AA3562" s="118"/>
      <c r="AB3562" s="118"/>
      <c r="AC3562" s="118"/>
    </row>
    <row r="3563" spans="1:29" s="101" customFormat="1" x14ac:dyDescent="0.3">
      <c r="A3563" s="114">
        <v>6980</v>
      </c>
      <c r="B3563" s="114" t="s">
        <v>130</v>
      </c>
      <c r="C3563" s="114" t="s">
        <v>131</v>
      </c>
      <c r="D3563" s="114" t="s">
        <v>7586</v>
      </c>
      <c r="E3563" s="114" t="s">
        <v>7587</v>
      </c>
      <c r="F3563" s="115">
        <v>45488</v>
      </c>
      <c r="G3563" s="114" t="s">
        <v>5432</v>
      </c>
      <c r="H3563" s="116">
        <v>12820880</v>
      </c>
      <c r="I3563" s="116">
        <v>5128352</v>
      </c>
      <c r="J3563" s="116">
        <v>5128352</v>
      </c>
      <c r="K3563" s="116">
        <v>0</v>
      </c>
      <c r="L3563" s="116">
        <v>0</v>
      </c>
      <c r="M3563" s="116">
        <v>0</v>
      </c>
      <c r="N3563" s="116">
        <v>0</v>
      </c>
      <c r="O3563" s="116">
        <v>0</v>
      </c>
      <c r="P3563" s="120">
        <v>0</v>
      </c>
      <c r="Q3563" s="27" t="str">
        <f>IF(G3563="01 Jan 1900","Unregistered","Registered")</f>
        <v>Registered</v>
      </c>
      <c r="R3563" s="121">
        <f>I3563/H3563</f>
        <v>0.4</v>
      </c>
      <c r="S3563" s="118"/>
      <c r="T3563" s="117">
        <f t="shared" si="223"/>
        <v>0</v>
      </c>
      <c r="U3563" s="117">
        <f t="shared" si="224"/>
        <v>0</v>
      </c>
      <c r="V3563" s="118"/>
      <c r="W3563" s="118"/>
      <c r="X3563" s="118"/>
      <c r="Y3563" s="118"/>
      <c r="Z3563" s="118"/>
      <c r="AA3563" s="118"/>
      <c r="AB3563" s="118"/>
      <c r="AC3563" s="118"/>
    </row>
    <row r="3564" spans="1:29" s="101" customFormat="1" x14ac:dyDescent="0.3">
      <c r="A3564" s="114">
        <v>6981</v>
      </c>
      <c r="B3564" s="114" t="s">
        <v>130</v>
      </c>
      <c r="C3564" s="114" t="s">
        <v>131</v>
      </c>
      <c r="D3564" s="114" t="s">
        <v>7588</v>
      </c>
      <c r="E3564" s="114" t="s">
        <v>7589</v>
      </c>
      <c r="F3564" s="115">
        <v>45488</v>
      </c>
      <c r="G3564" s="114" t="s">
        <v>6832</v>
      </c>
      <c r="H3564" s="116">
        <v>12470000</v>
      </c>
      <c r="I3564" s="116">
        <v>4988000</v>
      </c>
      <c r="J3564" s="116">
        <v>4988000</v>
      </c>
      <c r="K3564" s="116">
        <v>0</v>
      </c>
      <c r="L3564" s="116">
        <v>0</v>
      </c>
      <c r="M3564" s="116">
        <v>0</v>
      </c>
      <c r="N3564" s="116">
        <v>0</v>
      </c>
      <c r="O3564" s="116">
        <v>0</v>
      </c>
      <c r="P3564" s="120">
        <v>0</v>
      </c>
      <c r="Q3564" s="27" t="str">
        <f>IF(G3564="01 Jan 1900","Unregistered","Registered")</f>
        <v>Registered</v>
      </c>
      <c r="R3564" s="121">
        <f>I3564/H3564</f>
        <v>0.4</v>
      </c>
      <c r="S3564" s="118"/>
      <c r="T3564" s="117">
        <f t="shared" si="223"/>
        <v>0</v>
      </c>
      <c r="U3564" s="117">
        <f t="shared" si="224"/>
        <v>0</v>
      </c>
      <c r="V3564" s="118"/>
      <c r="W3564" s="118"/>
      <c r="X3564" s="118"/>
      <c r="Y3564" s="118"/>
      <c r="Z3564" s="118"/>
      <c r="AA3564" s="118"/>
      <c r="AB3564" s="118"/>
      <c r="AC3564" s="118"/>
    </row>
    <row r="3565" spans="1:29" x14ac:dyDescent="0.3">
      <c r="A3565" s="114">
        <v>6982</v>
      </c>
      <c r="B3565" s="114" t="s">
        <v>130</v>
      </c>
      <c r="C3565" s="114" t="s">
        <v>131</v>
      </c>
      <c r="D3565" s="114" t="s">
        <v>7590</v>
      </c>
      <c r="E3565" s="114" t="s">
        <v>7591</v>
      </c>
      <c r="F3565" s="115">
        <v>45488</v>
      </c>
      <c r="G3565" s="114" t="s">
        <v>5432</v>
      </c>
      <c r="H3565" s="116">
        <v>8133120</v>
      </c>
      <c r="I3565" s="116">
        <v>3253248</v>
      </c>
      <c r="J3565" s="116">
        <v>3253248</v>
      </c>
      <c r="K3565" s="116">
        <v>0</v>
      </c>
      <c r="L3565" s="116">
        <v>0</v>
      </c>
      <c r="M3565" s="116">
        <v>0</v>
      </c>
      <c r="N3565" s="116">
        <v>0</v>
      </c>
      <c r="O3565" s="116">
        <v>0</v>
      </c>
      <c r="P3565" s="120">
        <v>0</v>
      </c>
      <c r="Q3565" s="27" t="str">
        <f>IF(G3565="01 Jan 1900","Unregistered","Registered")</f>
        <v>Registered</v>
      </c>
      <c r="R3565" s="121">
        <f>I3565/H3565</f>
        <v>0.4</v>
      </c>
      <c r="T3565" s="117">
        <f t="shared" si="223"/>
        <v>0</v>
      </c>
      <c r="U3565" s="117">
        <f t="shared" si="224"/>
        <v>0</v>
      </c>
    </row>
    <row r="3566" spans="1:29" x14ac:dyDescent="0.3">
      <c r="A3566" s="114">
        <v>6983</v>
      </c>
      <c r="B3566" s="114" t="s">
        <v>130</v>
      </c>
      <c r="C3566" s="114" t="s">
        <v>131</v>
      </c>
      <c r="D3566" s="114" t="s">
        <v>7592</v>
      </c>
      <c r="E3566" s="114" t="s">
        <v>7593</v>
      </c>
      <c r="F3566" s="115">
        <v>45488</v>
      </c>
      <c r="G3566" s="114" t="s">
        <v>2067</v>
      </c>
      <c r="H3566" s="116">
        <v>12462750</v>
      </c>
      <c r="I3566" s="116">
        <v>4985101</v>
      </c>
      <c r="J3566" s="116">
        <v>4985101</v>
      </c>
      <c r="K3566" s="116">
        <v>0</v>
      </c>
      <c r="L3566" s="116">
        <v>0</v>
      </c>
      <c r="M3566" s="116">
        <v>0</v>
      </c>
      <c r="N3566" s="116">
        <v>0</v>
      </c>
      <c r="O3566" s="116">
        <v>0</v>
      </c>
      <c r="P3566" s="120">
        <v>0</v>
      </c>
      <c r="Q3566" s="27" t="str">
        <f>IF(G3566="01 Jan 1900","Unregistered","Registered")</f>
        <v>Registered</v>
      </c>
      <c r="R3566" s="121">
        <f>I3566/H3566</f>
        <v>0.40000008023911254</v>
      </c>
      <c r="T3566" s="117">
        <f t="shared" si="223"/>
        <v>0</v>
      </c>
      <c r="U3566" s="117">
        <f t="shared" si="224"/>
        <v>0</v>
      </c>
    </row>
    <row r="3567" spans="1:29" x14ac:dyDescent="0.3">
      <c r="A3567" s="114">
        <v>6984</v>
      </c>
      <c r="B3567" s="114" t="s">
        <v>130</v>
      </c>
      <c r="C3567" s="114" t="s">
        <v>131</v>
      </c>
      <c r="D3567" s="114" t="s">
        <v>7594</v>
      </c>
      <c r="E3567" s="114" t="s">
        <v>7595</v>
      </c>
      <c r="F3567" s="115">
        <v>45503</v>
      </c>
      <c r="G3567" s="114" t="s">
        <v>1739</v>
      </c>
      <c r="H3567" s="116">
        <v>12470000</v>
      </c>
      <c r="I3567" s="116">
        <v>4988000</v>
      </c>
      <c r="J3567" s="116">
        <v>4988000</v>
      </c>
      <c r="K3567" s="116">
        <v>0</v>
      </c>
      <c r="L3567" s="116">
        <v>0</v>
      </c>
      <c r="M3567" s="116">
        <v>0</v>
      </c>
      <c r="N3567" s="116">
        <v>0</v>
      </c>
      <c r="O3567" s="116">
        <v>0</v>
      </c>
      <c r="P3567" s="120">
        <v>0</v>
      </c>
      <c r="Q3567" s="27" t="str">
        <f>IF(G3567="01 Jan 1900","Unregistered","Registered")</f>
        <v>Registered</v>
      </c>
      <c r="R3567" s="121">
        <f>I3567/H3567</f>
        <v>0.4</v>
      </c>
      <c r="T3567" s="117">
        <f t="shared" si="223"/>
        <v>0</v>
      </c>
      <c r="U3567" s="117">
        <f t="shared" si="224"/>
        <v>0</v>
      </c>
    </row>
    <row r="3568" spans="1:29" x14ac:dyDescent="0.3">
      <c r="A3568" s="114">
        <v>6985</v>
      </c>
      <c r="B3568" s="114" t="s">
        <v>130</v>
      </c>
      <c r="C3568" s="114" t="s">
        <v>131</v>
      </c>
      <c r="D3568" s="114" t="s">
        <v>7596</v>
      </c>
      <c r="E3568" s="114" t="s">
        <v>7597</v>
      </c>
      <c r="F3568" s="115">
        <v>45491</v>
      </c>
      <c r="G3568" s="114" t="s">
        <v>6677</v>
      </c>
      <c r="H3568" s="116">
        <v>8490240</v>
      </c>
      <c r="I3568" s="116">
        <v>3396096</v>
      </c>
      <c r="J3568" s="116">
        <v>3396096</v>
      </c>
      <c r="K3568" s="116">
        <v>0</v>
      </c>
      <c r="L3568" s="116">
        <v>0</v>
      </c>
      <c r="M3568" s="116">
        <v>0</v>
      </c>
      <c r="N3568" s="116">
        <v>0</v>
      </c>
      <c r="O3568" s="116">
        <v>0</v>
      </c>
      <c r="P3568" s="120">
        <v>0</v>
      </c>
      <c r="Q3568" s="27" t="str">
        <f>IF(G3568="01 Jan 1900","Unregistered","Registered")</f>
        <v>Registered</v>
      </c>
      <c r="R3568" s="121">
        <f>I3568/H3568</f>
        <v>0.4</v>
      </c>
      <c r="T3568" s="117">
        <f t="shared" si="223"/>
        <v>0</v>
      </c>
      <c r="U3568" s="117">
        <f t="shared" si="224"/>
        <v>0</v>
      </c>
    </row>
    <row r="3569" spans="1:29" x14ac:dyDescent="0.3">
      <c r="A3569" s="114">
        <v>6986</v>
      </c>
      <c r="B3569" s="114" t="s">
        <v>130</v>
      </c>
      <c r="C3569" s="114" t="s">
        <v>131</v>
      </c>
      <c r="D3569" s="114" t="s">
        <v>7598</v>
      </c>
      <c r="E3569" s="114" t="s">
        <v>7599</v>
      </c>
      <c r="F3569" s="115">
        <v>45491</v>
      </c>
      <c r="G3569" s="114" t="s">
        <v>7564</v>
      </c>
      <c r="H3569" s="116">
        <v>13183800</v>
      </c>
      <c r="I3569" s="116">
        <v>5273520</v>
      </c>
      <c r="J3569" s="116">
        <v>5273520</v>
      </c>
      <c r="K3569" s="116">
        <v>0</v>
      </c>
      <c r="L3569" s="116">
        <v>0</v>
      </c>
      <c r="M3569" s="116">
        <v>0</v>
      </c>
      <c r="N3569" s="116">
        <v>0</v>
      </c>
      <c r="O3569" s="116">
        <v>0</v>
      </c>
      <c r="P3569" s="120">
        <v>0</v>
      </c>
      <c r="Q3569" s="27" t="str">
        <f>IF(G3569="01 Jan 1900","Unregistered","Registered")</f>
        <v>Registered</v>
      </c>
      <c r="R3569" s="121">
        <f>I3569/H3569</f>
        <v>0.4</v>
      </c>
      <c r="T3569" s="117">
        <f t="shared" si="223"/>
        <v>0</v>
      </c>
      <c r="U3569" s="117">
        <f t="shared" si="224"/>
        <v>0</v>
      </c>
    </row>
    <row r="3570" spans="1:29" x14ac:dyDescent="0.3">
      <c r="A3570" s="114">
        <v>6987</v>
      </c>
      <c r="B3570" s="114" t="s">
        <v>130</v>
      </c>
      <c r="C3570" s="114" t="s">
        <v>131</v>
      </c>
      <c r="D3570" s="114" t="s">
        <v>7600</v>
      </c>
      <c r="E3570" s="114" t="s">
        <v>7601</v>
      </c>
      <c r="F3570" s="115">
        <v>45491</v>
      </c>
      <c r="G3570" s="114" t="s">
        <v>3278</v>
      </c>
      <c r="H3570" s="116">
        <v>12822600</v>
      </c>
      <c r="I3570" s="116">
        <v>5129040</v>
      </c>
      <c r="J3570" s="116">
        <v>5129040</v>
      </c>
      <c r="K3570" s="116">
        <v>0</v>
      </c>
      <c r="L3570" s="116">
        <v>0</v>
      </c>
      <c r="M3570" s="116">
        <v>0</v>
      </c>
      <c r="N3570" s="116">
        <v>0</v>
      </c>
      <c r="O3570" s="116">
        <v>0</v>
      </c>
      <c r="P3570" s="120">
        <v>0</v>
      </c>
      <c r="Q3570" s="27" t="str">
        <f>IF(G3570="01 Jan 1900","Unregistered","Registered")</f>
        <v>Registered</v>
      </c>
      <c r="R3570" s="121">
        <f>I3570/H3570</f>
        <v>0.4</v>
      </c>
      <c r="T3570" s="117">
        <f t="shared" si="223"/>
        <v>0</v>
      </c>
      <c r="U3570" s="117">
        <f t="shared" si="224"/>
        <v>0</v>
      </c>
    </row>
    <row r="3571" spans="1:29" s="101" customFormat="1" x14ac:dyDescent="0.3">
      <c r="A3571" s="114">
        <v>6988</v>
      </c>
      <c r="B3571" s="114" t="s">
        <v>130</v>
      </c>
      <c r="C3571" s="114" t="s">
        <v>131</v>
      </c>
      <c r="D3571" s="114" t="s">
        <v>7602</v>
      </c>
      <c r="E3571" s="114" t="s">
        <v>7603</v>
      </c>
      <c r="F3571" s="115">
        <v>45763</v>
      </c>
      <c r="G3571" s="114" t="s">
        <v>2467</v>
      </c>
      <c r="H3571" s="116">
        <v>8891136</v>
      </c>
      <c r="I3571" s="116">
        <v>3556455</v>
      </c>
      <c r="J3571" s="116">
        <v>3556455</v>
      </c>
      <c r="K3571" s="116">
        <v>0</v>
      </c>
      <c r="L3571" s="116">
        <v>0</v>
      </c>
      <c r="M3571" s="116">
        <v>0</v>
      </c>
      <c r="N3571" s="116">
        <v>0</v>
      </c>
      <c r="O3571" s="116">
        <v>0</v>
      </c>
      <c r="P3571" s="120">
        <v>0</v>
      </c>
      <c r="Q3571" s="27" t="str">
        <f>IF(G3571="01 Jan 1900","Unregistered","Registered")</f>
        <v>Registered</v>
      </c>
      <c r="R3571" s="121">
        <f>I3571/H3571</f>
        <v>0.40000006748294031</v>
      </c>
      <c r="S3571" s="118"/>
      <c r="T3571" s="117">
        <f t="shared" si="223"/>
        <v>0</v>
      </c>
      <c r="U3571" s="117">
        <f t="shared" si="224"/>
        <v>0</v>
      </c>
      <c r="V3571" s="118"/>
      <c r="W3571" s="118"/>
      <c r="X3571" s="118"/>
      <c r="Y3571" s="118"/>
      <c r="Z3571" s="118"/>
      <c r="AA3571" s="118"/>
      <c r="AB3571" s="118"/>
      <c r="AC3571" s="118"/>
    </row>
    <row r="3572" spans="1:29" x14ac:dyDescent="0.3">
      <c r="A3572" s="114">
        <v>6989</v>
      </c>
      <c r="B3572" s="114" t="s">
        <v>130</v>
      </c>
      <c r="C3572" s="114" t="s">
        <v>131</v>
      </c>
      <c r="D3572" s="114" t="s">
        <v>7604</v>
      </c>
      <c r="E3572" s="114" t="s">
        <v>7605</v>
      </c>
      <c r="F3572" s="115">
        <v>45747</v>
      </c>
      <c r="G3572" s="114" t="s">
        <v>2467</v>
      </c>
      <c r="H3572" s="116">
        <v>8467200</v>
      </c>
      <c r="I3572" s="116">
        <v>3386880</v>
      </c>
      <c r="J3572" s="116">
        <v>3386880</v>
      </c>
      <c r="K3572" s="116">
        <v>0</v>
      </c>
      <c r="L3572" s="116">
        <v>0</v>
      </c>
      <c r="M3572" s="116">
        <v>0</v>
      </c>
      <c r="N3572" s="116">
        <v>0</v>
      </c>
      <c r="O3572" s="116">
        <v>0</v>
      </c>
      <c r="P3572" s="120">
        <v>0</v>
      </c>
      <c r="Q3572" s="27" t="str">
        <f>IF(G3572="01 Jan 1900","Unregistered","Registered")</f>
        <v>Registered</v>
      </c>
      <c r="R3572" s="121">
        <f>I3572/H3572</f>
        <v>0.4</v>
      </c>
      <c r="T3572" s="117">
        <f t="shared" si="223"/>
        <v>0</v>
      </c>
      <c r="U3572" s="117">
        <f t="shared" si="224"/>
        <v>0</v>
      </c>
    </row>
    <row r="3573" spans="1:29" s="101" customFormat="1" x14ac:dyDescent="0.3">
      <c r="A3573" s="114">
        <v>6990</v>
      </c>
      <c r="B3573" s="114" t="s">
        <v>130</v>
      </c>
      <c r="C3573" s="114" t="s">
        <v>131</v>
      </c>
      <c r="D3573" s="114" t="s">
        <v>7606</v>
      </c>
      <c r="E3573" s="114" t="s">
        <v>7607</v>
      </c>
      <c r="F3573" s="115">
        <v>45488</v>
      </c>
      <c r="G3573" s="114" t="s">
        <v>2790</v>
      </c>
      <c r="H3573" s="116">
        <v>12642000</v>
      </c>
      <c r="I3573" s="116">
        <v>5056800</v>
      </c>
      <c r="J3573" s="116">
        <v>5056800</v>
      </c>
      <c r="K3573" s="116">
        <v>0</v>
      </c>
      <c r="L3573" s="116">
        <v>0</v>
      </c>
      <c r="M3573" s="116">
        <v>0</v>
      </c>
      <c r="N3573" s="116">
        <v>0</v>
      </c>
      <c r="O3573" s="116">
        <v>0</v>
      </c>
      <c r="P3573" s="120">
        <v>0</v>
      </c>
      <c r="Q3573" s="27" t="str">
        <f>IF(G3573="01 Jan 1900","Unregistered","Registered")</f>
        <v>Registered</v>
      </c>
      <c r="R3573" s="121">
        <f>I3573/H3573</f>
        <v>0.4</v>
      </c>
      <c r="S3573" s="118"/>
      <c r="T3573" s="117">
        <f t="shared" si="223"/>
        <v>0</v>
      </c>
      <c r="U3573" s="117">
        <f t="shared" si="224"/>
        <v>0</v>
      </c>
      <c r="V3573" s="118"/>
      <c r="W3573" s="118"/>
      <c r="X3573" s="118"/>
      <c r="Y3573" s="118"/>
      <c r="Z3573" s="118"/>
      <c r="AA3573" s="118"/>
      <c r="AB3573" s="118"/>
      <c r="AC3573" s="118"/>
    </row>
    <row r="3574" spans="1:29" s="101" customFormat="1" x14ac:dyDescent="0.3">
      <c r="A3574" s="114">
        <v>6991</v>
      </c>
      <c r="B3574" s="114" t="s">
        <v>130</v>
      </c>
      <c r="C3574" s="114" t="s">
        <v>131</v>
      </c>
      <c r="D3574" s="114" t="s">
        <v>7608</v>
      </c>
      <c r="E3574" s="114" t="s">
        <v>7609</v>
      </c>
      <c r="F3574" s="115">
        <v>45488</v>
      </c>
      <c r="G3574" s="114" t="s">
        <v>6677</v>
      </c>
      <c r="H3574" s="116">
        <v>12999760</v>
      </c>
      <c r="I3574" s="116">
        <v>5199904</v>
      </c>
      <c r="J3574" s="116">
        <v>5199904</v>
      </c>
      <c r="K3574" s="116">
        <v>0</v>
      </c>
      <c r="L3574" s="116">
        <v>0</v>
      </c>
      <c r="M3574" s="116">
        <v>0</v>
      </c>
      <c r="N3574" s="116">
        <v>0</v>
      </c>
      <c r="O3574" s="116">
        <v>0</v>
      </c>
      <c r="P3574" s="120">
        <v>0</v>
      </c>
      <c r="Q3574" s="27" t="str">
        <f>IF(G3574="01 Jan 1900","Unregistered","Registered")</f>
        <v>Registered</v>
      </c>
      <c r="R3574" s="121">
        <f>I3574/H3574</f>
        <v>0.4</v>
      </c>
      <c r="S3574" s="118"/>
      <c r="T3574" s="117">
        <f t="shared" si="223"/>
        <v>0</v>
      </c>
      <c r="U3574" s="117">
        <f t="shared" si="224"/>
        <v>0</v>
      </c>
      <c r="V3574" s="118"/>
      <c r="W3574" s="118"/>
      <c r="X3574" s="118"/>
      <c r="Y3574" s="118"/>
      <c r="Z3574" s="118"/>
      <c r="AA3574" s="118"/>
      <c r="AB3574" s="118"/>
      <c r="AC3574" s="118"/>
    </row>
    <row r="3575" spans="1:29" x14ac:dyDescent="0.3">
      <c r="A3575" s="114">
        <v>6992</v>
      </c>
      <c r="B3575" s="114" t="s">
        <v>130</v>
      </c>
      <c r="C3575" s="114" t="s">
        <v>131</v>
      </c>
      <c r="D3575" s="114" t="s">
        <v>7610</v>
      </c>
      <c r="E3575" s="114" t="s">
        <v>7611</v>
      </c>
      <c r="F3575" s="115">
        <v>45842</v>
      </c>
      <c r="G3575" s="114" t="s">
        <v>7612</v>
      </c>
      <c r="H3575" s="116">
        <v>8800128</v>
      </c>
      <c r="I3575" s="116">
        <v>2640038</v>
      </c>
      <c r="J3575" s="116">
        <v>2640038</v>
      </c>
      <c r="K3575" s="116">
        <v>0</v>
      </c>
      <c r="L3575" s="116">
        <v>0</v>
      </c>
      <c r="M3575" s="116">
        <v>0</v>
      </c>
      <c r="N3575" s="116">
        <v>0</v>
      </c>
      <c r="O3575" s="116">
        <v>0</v>
      </c>
      <c r="P3575" s="120">
        <v>0</v>
      </c>
      <c r="Q3575" s="27" t="str">
        <f>IF(G3575="01 Jan 1900","Unregistered","Registered")</f>
        <v>Registered</v>
      </c>
      <c r="R3575" s="121">
        <f>I3575/H3575</f>
        <v>0.29999995454611567</v>
      </c>
      <c r="T3575" s="117">
        <f t="shared" si="223"/>
        <v>0</v>
      </c>
      <c r="U3575" s="117">
        <f t="shared" si="224"/>
        <v>0</v>
      </c>
    </row>
    <row r="3576" spans="1:29" s="101" customFormat="1" x14ac:dyDescent="0.3">
      <c r="A3576" s="114">
        <v>6993</v>
      </c>
      <c r="B3576" s="114" t="s">
        <v>130</v>
      </c>
      <c r="C3576" s="114" t="s">
        <v>131</v>
      </c>
      <c r="D3576" s="114" t="s">
        <v>7613</v>
      </c>
      <c r="E3576" s="114" t="s">
        <v>7614</v>
      </c>
      <c r="F3576" s="115">
        <v>45712</v>
      </c>
      <c r="G3576" s="114" t="s">
        <v>7615</v>
      </c>
      <c r="H3576" s="116">
        <v>8467200</v>
      </c>
      <c r="I3576" s="116">
        <v>3386880</v>
      </c>
      <c r="J3576" s="116">
        <v>3386880</v>
      </c>
      <c r="K3576" s="116">
        <v>0</v>
      </c>
      <c r="L3576" s="116">
        <v>0</v>
      </c>
      <c r="M3576" s="116">
        <v>0</v>
      </c>
      <c r="N3576" s="116">
        <v>0</v>
      </c>
      <c r="O3576" s="116">
        <v>0</v>
      </c>
      <c r="P3576" s="120">
        <v>0</v>
      </c>
      <c r="Q3576" s="27" t="str">
        <f>IF(G3576="01 Jan 1900","Unregistered","Registered")</f>
        <v>Registered</v>
      </c>
      <c r="R3576" s="121">
        <f>I3576/H3576</f>
        <v>0.4</v>
      </c>
      <c r="S3576" s="118"/>
      <c r="T3576" s="117">
        <f t="shared" si="223"/>
        <v>0</v>
      </c>
      <c r="U3576" s="117">
        <f t="shared" si="224"/>
        <v>0</v>
      </c>
      <c r="V3576" s="118"/>
      <c r="W3576" s="118"/>
      <c r="X3576" s="118"/>
      <c r="Y3576" s="118"/>
      <c r="Z3576" s="118"/>
      <c r="AA3576" s="118"/>
      <c r="AB3576" s="118"/>
      <c r="AC3576" s="118"/>
    </row>
    <row r="3577" spans="1:29" x14ac:dyDescent="0.3">
      <c r="A3577" s="114">
        <v>6994</v>
      </c>
      <c r="B3577" s="114" t="s">
        <v>130</v>
      </c>
      <c r="C3577" s="114" t="s">
        <v>131</v>
      </c>
      <c r="D3577" s="114" t="s">
        <v>7616</v>
      </c>
      <c r="E3577" s="114" t="s">
        <v>7617</v>
      </c>
      <c r="F3577" s="115">
        <v>45804</v>
      </c>
      <c r="G3577" s="114" t="s">
        <v>6790</v>
      </c>
      <c r="H3577" s="116">
        <v>8812800</v>
      </c>
      <c r="I3577" s="116">
        <v>3525120</v>
      </c>
      <c r="J3577" s="116">
        <v>3525120</v>
      </c>
      <c r="K3577" s="116">
        <v>0</v>
      </c>
      <c r="L3577" s="116">
        <v>0</v>
      </c>
      <c r="M3577" s="116">
        <v>0</v>
      </c>
      <c r="N3577" s="116">
        <v>0</v>
      </c>
      <c r="O3577" s="116">
        <v>0</v>
      </c>
      <c r="P3577" s="120">
        <v>0</v>
      </c>
      <c r="Q3577" s="27" t="str">
        <f>IF(G3577="01 Jan 1900","Unregistered","Registered")</f>
        <v>Registered</v>
      </c>
      <c r="R3577" s="121">
        <f>I3577/H3577</f>
        <v>0.4</v>
      </c>
      <c r="T3577" s="117">
        <f t="shared" si="223"/>
        <v>0</v>
      </c>
      <c r="U3577" s="117">
        <f t="shared" si="224"/>
        <v>0</v>
      </c>
    </row>
    <row r="3578" spans="1:29" x14ac:dyDescent="0.3">
      <c r="A3578" s="114">
        <v>6995</v>
      </c>
      <c r="B3578" s="114" t="s">
        <v>130</v>
      </c>
      <c r="C3578" s="114" t="s">
        <v>131</v>
      </c>
      <c r="D3578" s="114" t="s">
        <v>7618</v>
      </c>
      <c r="E3578" s="114" t="s">
        <v>7619</v>
      </c>
      <c r="F3578" s="115">
        <v>45488</v>
      </c>
      <c r="G3578" s="114" t="s">
        <v>7307</v>
      </c>
      <c r="H3578" s="116">
        <v>13183800</v>
      </c>
      <c r="I3578" s="116">
        <v>5273520</v>
      </c>
      <c r="J3578" s="116">
        <v>5273520</v>
      </c>
      <c r="K3578" s="116">
        <v>0</v>
      </c>
      <c r="L3578" s="116">
        <v>0</v>
      </c>
      <c r="M3578" s="116">
        <v>0</v>
      </c>
      <c r="N3578" s="116">
        <v>0</v>
      </c>
      <c r="O3578" s="116">
        <v>0</v>
      </c>
      <c r="P3578" s="120">
        <v>0</v>
      </c>
      <c r="Q3578" s="27" t="str">
        <f>IF(G3578="01 Jan 1900","Unregistered","Registered")</f>
        <v>Registered</v>
      </c>
      <c r="R3578" s="121">
        <f>I3578/H3578</f>
        <v>0.4</v>
      </c>
      <c r="T3578" s="117">
        <f t="shared" si="223"/>
        <v>0</v>
      </c>
      <c r="U3578" s="117">
        <f t="shared" si="224"/>
        <v>0</v>
      </c>
    </row>
    <row r="3579" spans="1:29" s="101" customFormat="1" x14ac:dyDescent="0.3">
      <c r="A3579" s="114">
        <v>6996</v>
      </c>
      <c r="B3579" s="114" t="s">
        <v>130</v>
      </c>
      <c r="C3579" s="114" t="s">
        <v>131</v>
      </c>
      <c r="D3579" s="114" t="s">
        <v>7620</v>
      </c>
      <c r="E3579" s="114" t="s">
        <v>7621</v>
      </c>
      <c r="F3579" s="115">
        <v>45488</v>
      </c>
      <c r="G3579" s="114" t="s">
        <v>7622</v>
      </c>
      <c r="H3579" s="116">
        <v>12999760</v>
      </c>
      <c r="I3579" s="116">
        <v>5199904</v>
      </c>
      <c r="J3579" s="116">
        <v>5199904</v>
      </c>
      <c r="K3579" s="116">
        <v>0</v>
      </c>
      <c r="L3579" s="116">
        <v>0</v>
      </c>
      <c r="M3579" s="116">
        <v>0</v>
      </c>
      <c r="N3579" s="116">
        <v>0</v>
      </c>
      <c r="O3579" s="116">
        <v>0</v>
      </c>
      <c r="P3579" s="120">
        <v>0</v>
      </c>
      <c r="Q3579" s="27" t="str">
        <f>IF(G3579="01 Jan 1900","Unregistered","Registered")</f>
        <v>Registered</v>
      </c>
      <c r="R3579" s="121">
        <f>I3579/H3579</f>
        <v>0.4</v>
      </c>
      <c r="S3579" s="118"/>
      <c r="T3579" s="117">
        <f t="shared" si="223"/>
        <v>0</v>
      </c>
      <c r="U3579" s="117">
        <f t="shared" si="224"/>
        <v>0</v>
      </c>
      <c r="V3579" s="118"/>
      <c r="W3579" s="118"/>
      <c r="X3579" s="118"/>
      <c r="Y3579" s="118"/>
      <c r="Z3579" s="118"/>
      <c r="AA3579" s="118"/>
      <c r="AB3579" s="118"/>
      <c r="AC3579" s="118"/>
    </row>
    <row r="3580" spans="1:29" s="101" customFormat="1" x14ac:dyDescent="0.3">
      <c r="A3580" s="114">
        <v>6997</v>
      </c>
      <c r="B3580" s="114" t="s">
        <v>130</v>
      </c>
      <c r="C3580" s="114" t="s">
        <v>131</v>
      </c>
      <c r="D3580" s="114" t="s">
        <v>7623</v>
      </c>
      <c r="E3580" s="114" t="s">
        <v>7624</v>
      </c>
      <c r="F3580" s="115">
        <v>45652</v>
      </c>
      <c r="G3580" s="114" t="s">
        <v>3928</v>
      </c>
      <c r="H3580" s="116">
        <v>8847360</v>
      </c>
      <c r="I3580" s="116">
        <v>3538944</v>
      </c>
      <c r="J3580" s="116">
        <v>3538944</v>
      </c>
      <c r="K3580" s="116">
        <v>0</v>
      </c>
      <c r="L3580" s="116">
        <v>0</v>
      </c>
      <c r="M3580" s="116">
        <v>0</v>
      </c>
      <c r="N3580" s="116">
        <v>0</v>
      </c>
      <c r="O3580" s="116">
        <v>0</v>
      </c>
      <c r="P3580" s="120">
        <v>0</v>
      </c>
      <c r="Q3580" s="27" t="str">
        <f>IF(G3580="01 Jan 1900","Unregistered","Registered")</f>
        <v>Registered</v>
      </c>
      <c r="R3580" s="121">
        <f>I3580/H3580</f>
        <v>0.4</v>
      </c>
      <c r="S3580" s="118"/>
      <c r="T3580" s="117">
        <f t="shared" si="223"/>
        <v>0</v>
      </c>
      <c r="U3580" s="117">
        <f t="shared" si="224"/>
        <v>0</v>
      </c>
      <c r="V3580" s="118"/>
      <c r="W3580" s="118"/>
      <c r="X3580" s="118"/>
      <c r="Y3580" s="118"/>
      <c r="Z3580" s="118"/>
      <c r="AA3580" s="118"/>
      <c r="AB3580" s="118"/>
      <c r="AC3580" s="118"/>
    </row>
    <row r="3581" spans="1:29" s="101" customFormat="1" x14ac:dyDescent="0.3">
      <c r="A3581" s="114">
        <v>6998</v>
      </c>
      <c r="B3581" s="114" t="s">
        <v>130</v>
      </c>
      <c r="C3581" s="114" t="s">
        <v>131</v>
      </c>
      <c r="D3581" s="114" t="s">
        <v>7625</v>
      </c>
      <c r="E3581" s="114" t="s">
        <v>7626</v>
      </c>
      <c r="F3581" s="115">
        <v>45726</v>
      </c>
      <c r="G3581" s="114" t="s">
        <v>1897</v>
      </c>
      <c r="H3581" s="116">
        <v>13177854</v>
      </c>
      <c r="I3581" s="116">
        <v>5271142</v>
      </c>
      <c r="J3581" s="116">
        <v>5271142</v>
      </c>
      <c r="K3581" s="116">
        <v>0</v>
      </c>
      <c r="L3581" s="116">
        <v>0</v>
      </c>
      <c r="M3581" s="116">
        <v>0</v>
      </c>
      <c r="N3581" s="116">
        <v>0</v>
      </c>
      <c r="O3581" s="116">
        <v>0</v>
      </c>
      <c r="P3581" s="120">
        <v>0</v>
      </c>
      <c r="Q3581" s="27" t="str">
        <f>IF(G3581="01 Jan 1900","Unregistered","Registered")</f>
        <v>Registered</v>
      </c>
      <c r="R3581" s="121">
        <f>I3581/H3581</f>
        <v>0.40000003035395598</v>
      </c>
      <c r="S3581" s="118"/>
      <c r="T3581" s="117">
        <f t="shared" si="223"/>
        <v>0</v>
      </c>
      <c r="U3581" s="117">
        <f t="shared" si="224"/>
        <v>0</v>
      </c>
      <c r="V3581" s="118"/>
      <c r="W3581" s="118"/>
      <c r="X3581" s="118"/>
      <c r="Y3581" s="118"/>
      <c r="Z3581" s="118"/>
      <c r="AA3581" s="118"/>
      <c r="AB3581" s="118"/>
      <c r="AC3581" s="118"/>
    </row>
    <row r="3582" spans="1:29" x14ac:dyDescent="0.3">
      <c r="A3582" s="114">
        <v>6999</v>
      </c>
      <c r="B3582" s="114" t="s">
        <v>130</v>
      </c>
      <c r="C3582" s="114" t="s">
        <v>131</v>
      </c>
      <c r="D3582" s="114" t="s">
        <v>7627</v>
      </c>
      <c r="E3582" s="114" t="s">
        <v>7628</v>
      </c>
      <c r="F3582" s="115">
        <v>45488</v>
      </c>
      <c r="G3582" s="114" t="s">
        <v>3354</v>
      </c>
      <c r="H3582" s="116">
        <v>12820880</v>
      </c>
      <c r="I3582" s="116">
        <v>5128352</v>
      </c>
      <c r="J3582" s="116">
        <v>5128352</v>
      </c>
      <c r="K3582" s="116">
        <v>0</v>
      </c>
      <c r="L3582" s="116">
        <v>0</v>
      </c>
      <c r="M3582" s="116">
        <v>0</v>
      </c>
      <c r="N3582" s="116">
        <v>0</v>
      </c>
      <c r="O3582" s="116">
        <v>0</v>
      </c>
      <c r="P3582" s="120">
        <v>0</v>
      </c>
      <c r="Q3582" s="27" t="str">
        <f>IF(G3582="01 Jan 1900","Unregistered","Registered")</f>
        <v>Registered</v>
      </c>
      <c r="R3582" s="121">
        <f>I3582/H3582</f>
        <v>0.4</v>
      </c>
      <c r="T3582" s="117">
        <f t="shared" si="223"/>
        <v>0</v>
      </c>
      <c r="U3582" s="117">
        <f t="shared" si="224"/>
        <v>0</v>
      </c>
    </row>
    <row r="3583" spans="1:29" x14ac:dyDescent="0.3">
      <c r="A3583" s="114">
        <v>7000</v>
      </c>
      <c r="B3583" s="114" t="s">
        <v>130</v>
      </c>
      <c r="C3583" s="114" t="s">
        <v>131</v>
      </c>
      <c r="D3583" s="114" t="s">
        <v>7629</v>
      </c>
      <c r="E3583" s="114" t="s">
        <v>7630</v>
      </c>
      <c r="F3583" s="115">
        <v>45553</v>
      </c>
      <c r="G3583" s="114" t="s">
        <v>2413</v>
      </c>
      <c r="H3583" s="116">
        <v>8714880</v>
      </c>
      <c r="I3583" s="116">
        <v>3485952</v>
      </c>
      <c r="J3583" s="116">
        <v>3485952</v>
      </c>
      <c r="K3583" s="116">
        <v>0</v>
      </c>
      <c r="L3583" s="116">
        <v>0</v>
      </c>
      <c r="M3583" s="116">
        <v>0</v>
      </c>
      <c r="N3583" s="116">
        <v>0</v>
      </c>
      <c r="O3583" s="116">
        <v>0</v>
      </c>
      <c r="P3583" s="120">
        <v>0</v>
      </c>
      <c r="Q3583" s="27" t="str">
        <f>IF(G3583="01 Jan 1900","Unregistered","Registered")</f>
        <v>Registered</v>
      </c>
      <c r="R3583" s="121">
        <f>I3583/H3583</f>
        <v>0.4</v>
      </c>
      <c r="T3583" s="117">
        <f t="shared" si="223"/>
        <v>0</v>
      </c>
      <c r="U3583" s="117">
        <f t="shared" si="224"/>
        <v>0</v>
      </c>
    </row>
    <row r="3584" spans="1:29" x14ac:dyDescent="0.3">
      <c r="A3584" s="114">
        <v>7001</v>
      </c>
      <c r="B3584" s="114" t="s">
        <v>130</v>
      </c>
      <c r="C3584" s="114" t="s">
        <v>131</v>
      </c>
      <c r="D3584" s="114" t="s">
        <v>7631</v>
      </c>
      <c r="E3584" s="114" t="s">
        <v>7632</v>
      </c>
      <c r="F3584" s="115">
        <v>45642</v>
      </c>
      <c r="G3584" s="114" t="s">
        <v>3457</v>
      </c>
      <c r="H3584" s="116">
        <v>8352000</v>
      </c>
      <c r="I3584" s="116">
        <v>3340800</v>
      </c>
      <c r="J3584" s="116">
        <v>3340800</v>
      </c>
      <c r="K3584" s="116">
        <v>0</v>
      </c>
      <c r="L3584" s="116">
        <v>0</v>
      </c>
      <c r="M3584" s="116">
        <v>0</v>
      </c>
      <c r="N3584" s="116">
        <v>0</v>
      </c>
      <c r="O3584" s="116">
        <v>0</v>
      </c>
      <c r="P3584" s="120">
        <v>0</v>
      </c>
      <c r="Q3584" s="27" t="str">
        <f>IF(G3584="01 Jan 1900","Unregistered","Registered")</f>
        <v>Registered</v>
      </c>
      <c r="R3584" s="121">
        <f>I3584/H3584</f>
        <v>0.4</v>
      </c>
      <c r="T3584" s="117">
        <f t="shared" ref="T3584:T3647" si="225">L3584+M3584+N3584+O3584+P3584</f>
        <v>0</v>
      </c>
      <c r="U3584" s="117">
        <f t="shared" ref="U3584:U3647" si="226">K3584-T3584</f>
        <v>0</v>
      </c>
    </row>
    <row r="3585" spans="1:21" x14ac:dyDescent="0.3">
      <c r="A3585" s="114">
        <v>7002</v>
      </c>
      <c r="B3585" s="114" t="s">
        <v>130</v>
      </c>
      <c r="C3585" s="114" t="s">
        <v>131</v>
      </c>
      <c r="D3585" s="114" t="s">
        <v>7633</v>
      </c>
      <c r="E3585" s="114" t="s">
        <v>7634</v>
      </c>
      <c r="F3585" s="115">
        <v>45535</v>
      </c>
      <c r="G3585" s="114" t="s">
        <v>4799</v>
      </c>
      <c r="H3585" s="116">
        <v>13238019</v>
      </c>
      <c r="I3585" s="116">
        <v>5295208</v>
      </c>
      <c r="J3585" s="116">
        <v>5295208</v>
      </c>
      <c r="K3585" s="116">
        <v>0</v>
      </c>
      <c r="L3585" s="116">
        <v>0</v>
      </c>
      <c r="M3585" s="116">
        <v>0</v>
      </c>
      <c r="N3585" s="116">
        <v>0</v>
      </c>
      <c r="O3585" s="116">
        <v>0</v>
      </c>
      <c r="P3585" s="120">
        <v>0</v>
      </c>
      <c r="Q3585" s="27" t="str">
        <f>IF(G3585="01 Jan 1900","Unregistered","Registered")</f>
        <v>Registered</v>
      </c>
      <c r="R3585" s="121">
        <f>I3585/H3585</f>
        <v>0.40000003021600133</v>
      </c>
      <c r="T3585" s="117">
        <f t="shared" si="225"/>
        <v>0</v>
      </c>
      <c r="U3585" s="117">
        <f t="shared" si="226"/>
        <v>0</v>
      </c>
    </row>
    <row r="3586" spans="1:21" x14ac:dyDescent="0.3">
      <c r="A3586" s="114">
        <v>7003</v>
      </c>
      <c r="B3586" s="114" t="s">
        <v>130</v>
      </c>
      <c r="C3586" s="114" t="s">
        <v>131</v>
      </c>
      <c r="D3586" s="114" t="s">
        <v>7635</v>
      </c>
      <c r="E3586" s="114" t="s">
        <v>7636</v>
      </c>
      <c r="F3586" s="115">
        <v>45504</v>
      </c>
      <c r="G3586" s="114" t="s">
        <v>1739</v>
      </c>
      <c r="H3586" s="116">
        <v>8403840</v>
      </c>
      <c r="I3586" s="116">
        <v>3361536</v>
      </c>
      <c r="J3586" s="116">
        <v>3361536</v>
      </c>
      <c r="K3586" s="116">
        <v>0</v>
      </c>
      <c r="L3586" s="116">
        <v>0</v>
      </c>
      <c r="M3586" s="116">
        <v>0</v>
      </c>
      <c r="N3586" s="116">
        <v>0</v>
      </c>
      <c r="O3586" s="116">
        <v>0</v>
      </c>
      <c r="P3586" s="120">
        <v>0</v>
      </c>
      <c r="Q3586" s="27" t="str">
        <f>IF(G3586="01 Jan 1900","Unregistered","Registered")</f>
        <v>Registered</v>
      </c>
      <c r="R3586" s="121">
        <f>I3586/H3586</f>
        <v>0.4</v>
      </c>
      <c r="T3586" s="117">
        <f t="shared" si="225"/>
        <v>0</v>
      </c>
      <c r="U3586" s="117">
        <f t="shared" si="226"/>
        <v>0</v>
      </c>
    </row>
    <row r="3587" spans="1:21" x14ac:dyDescent="0.3">
      <c r="A3587" s="114">
        <v>7004</v>
      </c>
      <c r="B3587" s="114" t="s">
        <v>130</v>
      </c>
      <c r="C3587" s="114" t="s">
        <v>131</v>
      </c>
      <c r="D3587" s="114" t="s">
        <v>7637</v>
      </c>
      <c r="E3587" s="114" t="s">
        <v>7638</v>
      </c>
      <c r="F3587" s="115">
        <v>45854</v>
      </c>
      <c r="G3587" s="114" t="s">
        <v>4173</v>
      </c>
      <c r="H3587" s="116">
        <v>13353192</v>
      </c>
      <c r="I3587" s="116">
        <v>4005958</v>
      </c>
      <c r="J3587" s="116">
        <v>4005958</v>
      </c>
      <c r="K3587" s="116">
        <v>0</v>
      </c>
      <c r="L3587" s="116">
        <v>0</v>
      </c>
      <c r="M3587" s="116">
        <v>0</v>
      </c>
      <c r="N3587" s="116">
        <v>0</v>
      </c>
      <c r="O3587" s="116">
        <v>0</v>
      </c>
      <c r="P3587" s="120">
        <v>0</v>
      </c>
      <c r="Q3587" s="27" t="str">
        <f>IF(G3587="01 Jan 1900","Unregistered","Registered")</f>
        <v>Registered</v>
      </c>
      <c r="R3587" s="121">
        <f>I3587/H3587</f>
        <v>0.30000002995538444</v>
      </c>
      <c r="T3587" s="117">
        <f t="shared" si="225"/>
        <v>0</v>
      </c>
      <c r="U3587" s="117">
        <f t="shared" si="226"/>
        <v>0</v>
      </c>
    </row>
    <row r="3588" spans="1:21" x14ac:dyDescent="0.3">
      <c r="A3588" s="114">
        <v>7005</v>
      </c>
      <c r="B3588" s="114" t="s">
        <v>130</v>
      </c>
      <c r="C3588" s="114" t="s">
        <v>131</v>
      </c>
      <c r="D3588" s="114" t="s">
        <v>7639</v>
      </c>
      <c r="E3588" s="114" t="s">
        <v>7640</v>
      </c>
      <c r="F3588" s="115">
        <v>45650</v>
      </c>
      <c r="G3588" s="114" t="s">
        <v>6093</v>
      </c>
      <c r="H3588" s="116">
        <v>8628480</v>
      </c>
      <c r="I3588" s="116">
        <v>3451392</v>
      </c>
      <c r="J3588" s="116">
        <v>3451392</v>
      </c>
      <c r="K3588" s="116">
        <v>0</v>
      </c>
      <c r="L3588" s="116">
        <v>0</v>
      </c>
      <c r="M3588" s="116">
        <v>0</v>
      </c>
      <c r="N3588" s="116">
        <v>0</v>
      </c>
      <c r="O3588" s="116">
        <v>0</v>
      </c>
      <c r="P3588" s="120">
        <v>0</v>
      </c>
      <c r="Q3588" s="27" t="str">
        <f>IF(G3588="01 Jan 1900","Unregistered","Registered")</f>
        <v>Registered</v>
      </c>
      <c r="R3588" s="121">
        <f>I3588/H3588</f>
        <v>0.4</v>
      </c>
      <c r="T3588" s="117">
        <f t="shared" si="225"/>
        <v>0</v>
      </c>
      <c r="U3588" s="117">
        <f t="shared" si="226"/>
        <v>0</v>
      </c>
    </row>
    <row r="3589" spans="1:21" x14ac:dyDescent="0.3">
      <c r="A3589" s="114">
        <v>7006</v>
      </c>
      <c r="B3589" s="114" t="s">
        <v>130</v>
      </c>
      <c r="C3589" s="114" t="s">
        <v>131</v>
      </c>
      <c r="D3589" s="114" t="s">
        <v>7641</v>
      </c>
      <c r="E3589" s="114" t="s">
        <v>7642</v>
      </c>
      <c r="F3589" s="115">
        <v>46053</v>
      </c>
      <c r="G3589" s="114" t="s">
        <v>1615</v>
      </c>
      <c r="H3589" s="116">
        <v>9275210</v>
      </c>
      <c r="I3589" s="116">
        <v>3431829</v>
      </c>
      <c r="J3589" s="116">
        <v>3431829</v>
      </c>
      <c r="K3589" s="116">
        <v>0</v>
      </c>
      <c r="L3589" s="116">
        <v>0</v>
      </c>
      <c r="M3589" s="116">
        <v>0</v>
      </c>
      <c r="N3589" s="116">
        <v>0</v>
      </c>
      <c r="O3589" s="116">
        <v>0</v>
      </c>
      <c r="P3589" s="120">
        <v>0</v>
      </c>
      <c r="Q3589" s="27" t="str">
        <f>IF(G3589="01 Jan 1900","Unregistered","Registered")</f>
        <v>Registered</v>
      </c>
      <c r="R3589" s="121">
        <f>I3589/H3589</f>
        <v>0.37000014015855165</v>
      </c>
      <c r="T3589" s="117">
        <f t="shared" si="225"/>
        <v>0</v>
      </c>
      <c r="U3589" s="117">
        <f t="shared" si="226"/>
        <v>0</v>
      </c>
    </row>
    <row r="3590" spans="1:21" x14ac:dyDescent="0.3">
      <c r="A3590" s="114">
        <v>7007</v>
      </c>
      <c r="B3590" s="114" t="s">
        <v>130</v>
      </c>
      <c r="C3590" s="114" t="s">
        <v>131</v>
      </c>
      <c r="D3590" s="114" t="s">
        <v>7643</v>
      </c>
      <c r="E3590" s="114" t="s">
        <v>7644</v>
      </c>
      <c r="F3590" s="115">
        <v>45565</v>
      </c>
      <c r="G3590" s="114" t="s">
        <v>1897</v>
      </c>
      <c r="H3590" s="116">
        <v>8236800</v>
      </c>
      <c r="I3590" s="116">
        <v>1317888</v>
      </c>
      <c r="J3590" s="116">
        <v>1317888</v>
      </c>
      <c r="K3590" s="116">
        <v>0</v>
      </c>
      <c r="L3590" s="116">
        <v>0</v>
      </c>
      <c r="M3590" s="116">
        <v>0</v>
      </c>
      <c r="N3590" s="116">
        <v>0</v>
      </c>
      <c r="O3590" s="116">
        <v>0</v>
      </c>
      <c r="P3590" s="120">
        <v>0</v>
      </c>
      <c r="Q3590" s="27" t="str">
        <f>IF(G3590="01 Jan 1900","Unregistered","Registered")</f>
        <v>Registered</v>
      </c>
      <c r="R3590" s="121">
        <f>I3590/H3590</f>
        <v>0.16</v>
      </c>
      <c r="T3590" s="117">
        <f t="shared" si="225"/>
        <v>0</v>
      </c>
      <c r="U3590" s="117">
        <f t="shared" si="226"/>
        <v>0</v>
      </c>
    </row>
    <row r="3591" spans="1:21" x14ac:dyDescent="0.3">
      <c r="A3591" s="114">
        <v>7008</v>
      </c>
      <c r="B3591" s="114" t="s">
        <v>130</v>
      </c>
      <c r="C3591" s="114" t="s">
        <v>131</v>
      </c>
      <c r="D3591" s="114" t="s">
        <v>7645</v>
      </c>
      <c r="E3591" s="114" t="s">
        <v>7646</v>
      </c>
      <c r="F3591" s="115">
        <v>45717</v>
      </c>
      <c r="G3591" s="114" t="s">
        <v>7647</v>
      </c>
      <c r="H3591" s="116">
        <v>9250560</v>
      </c>
      <c r="I3591" s="116">
        <v>1480089</v>
      </c>
      <c r="J3591" s="116">
        <v>1480089</v>
      </c>
      <c r="K3591" s="116">
        <v>0</v>
      </c>
      <c r="L3591" s="116">
        <v>0</v>
      </c>
      <c r="M3591" s="116">
        <v>0</v>
      </c>
      <c r="N3591" s="116">
        <v>0</v>
      </c>
      <c r="O3591" s="116">
        <v>0</v>
      </c>
      <c r="P3591" s="120">
        <v>0</v>
      </c>
      <c r="Q3591" s="27" t="str">
        <f>IF(G3591="01 Jan 1900","Unregistered","Registered")</f>
        <v>Registered</v>
      </c>
      <c r="R3591" s="121">
        <f>I3591/H3591</f>
        <v>0.15999993513906186</v>
      </c>
      <c r="T3591" s="117">
        <f t="shared" si="225"/>
        <v>0</v>
      </c>
      <c r="U3591" s="117">
        <f t="shared" si="226"/>
        <v>0</v>
      </c>
    </row>
    <row r="3592" spans="1:21" x14ac:dyDescent="0.3">
      <c r="A3592" s="114">
        <v>7009</v>
      </c>
      <c r="B3592" s="114" t="s">
        <v>130</v>
      </c>
      <c r="C3592" s="114" t="s">
        <v>131</v>
      </c>
      <c r="D3592" s="114" t="s">
        <v>7648</v>
      </c>
      <c r="E3592" s="114" t="s">
        <v>7649</v>
      </c>
      <c r="F3592" s="115">
        <v>45838</v>
      </c>
      <c r="G3592" s="114" t="s">
        <v>1679</v>
      </c>
      <c r="H3592" s="116">
        <v>9067392</v>
      </c>
      <c r="I3592" s="116">
        <v>3626957</v>
      </c>
      <c r="J3592" s="116">
        <v>3626957</v>
      </c>
      <c r="K3592" s="116">
        <v>0</v>
      </c>
      <c r="L3592" s="116">
        <v>0</v>
      </c>
      <c r="M3592" s="116">
        <v>0</v>
      </c>
      <c r="N3592" s="116">
        <v>0</v>
      </c>
      <c r="O3592" s="116">
        <v>0</v>
      </c>
      <c r="P3592" s="120">
        <v>0</v>
      </c>
      <c r="Q3592" s="27" t="str">
        <f>IF(G3592="01 Jan 1900","Unregistered","Registered")</f>
        <v>Registered</v>
      </c>
      <c r="R3592" s="121">
        <f>I3592/H3592</f>
        <v>0.40000002205705898</v>
      </c>
      <c r="T3592" s="117">
        <f t="shared" si="225"/>
        <v>0</v>
      </c>
      <c r="U3592" s="117">
        <f t="shared" si="226"/>
        <v>0</v>
      </c>
    </row>
    <row r="3593" spans="1:21" x14ac:dyDescent="0.3">
      <c r="A3593" s="114">
        <v>7010</v>
      </c>
      <c r="B3593" s="114" t="s">
        <v>130</v>
      </c>
      <c r="C3593" s="114" t="s">
        <v>131</v>
      </c>
      <c r="D3593" s="114" t="s">
        <v>7650</v>
      </c>
      <c r="E3593" s="114" t="s">
        <v>7649</v>
      </c>
      <c r="F3593" s="115">
        <v>45838</v>
      </c>
      <c r="G3593" s="114" t="s">
        <v>1679</v>
      </c>
      <c r="H3593" s="116">
        <v>9067392</v>
      </c>
      <c r="I3593" s="116">
        <v>3626957</v>
      </c>
      <c r="J3593" s="116">
        <v>3626957</v>
      </c>
      <c r="K3593" s="116">
        <v>0</v>
      </c>
      <c r="L3593" s="116">
        <v>0</v>
      </c>
      <c r="M3593" s="116">
        <v>0</v>
      </c>
      <c r="N3593" s="116">
        <v>0</v>
      </c>
      <c r="O3593" s="116">
        <v>0</v>
      </c>
      <c r="P3593" s="120">
        <v>0</v>
      </c>
      <c r="Q3593" s="27" t="str">
        <f>IF(G3593="01 Jan 1900","Unregistered","Registered")</f>
        <v>Registered</v>
      </c>
      <c r="R3593" s="121">
        <f>I3593/H3593</f>
        <v>0.40000002205705898</v>
      </c>
      <c r="T3593" s="117">
        <f t="shared" si="225"/>
        <v>0</v>
      </c>
      <c r="U3593" s="117">
        <f t="shared" si="226"/>
        <v>0</v>
      </c>
    </row>
    <row r="3594" spans="1:21" x14ac:dyDescent="0.3">
      <c r="A3594" s="114">
        <v>7011</v>
      </c>
      <c r="B3594" s="114" t="s">
        <v>130</v>
      </c>
      <c r="C3594" s="114" t="s">
        <v>131</v>
      </c>
      <c r="D3594" s="114" t="s">
        <v>7651</v>
      </c>
      <c r="E3594" s="114" t="s">
        <v>7652</v>
      </c>
      <c r="F3594" s="115">
        <v>45517</v>
      </c>
      <c r="G3594" s="114" t="s">
        <v>2413</v>
      </c>
      <c r="H3594" s="116">
        <v>12277360</v>
      </c>
      <c r="I3594" s="116">
        <v>4910944</v>
      </c>
      <c r="J3594" s="116">
        <v>4910944</v>
      </c>
      <c r="K3594" s="116">
        <v>0</v>
      </c>
      <c r="L3594" s="116">
        <v>0</v>
      </c>
      <c r="M3594" s="116">
        <v>0</v>
      </c>
      <c r="N3594" s="116">
        <v>0</v>
      </c>
      <c r="O3594" s="116">
        <v>0</v>
      </c>
      <c r="P3594" s="120">
        <v>0</v>
      </c>
      <c r="Q3594" s="27" t="str">
        <f>IF(G3594="01 Jan 1900","Unregistered","Registered")</f>
        <v>Registered</v>
      </c>
      <c r="R3594" s="121">
        <f>I3594/H3594</f>
        <v>0.4</v>
      </c>
      <c r="T3594" s="117">
        <f t="shared" si="225"/>
        <v>0</v>
      </c>
      <c r="U3594" s="117">
        <f t="shared" si="226"/>
        <v>0</v>
      </c>
    </row>
    <row r="3595" spans="1:21" x14ac:dyDescent="0.3">
      <c r="A3595" s="114">
        <v>7012</v>
      </c>
      <c r="B3595" s="114" t="s">
        <v>130</v>
      </c>
      <c r="C3595" s="114" t="s">
        <v>131</v>
      </c>
      <c r="D3595" s="114" t="s">
        <v>7653</v>
      </c>
      <c r="E3595" s="114" t="s">
        <v>7654</v>
      </c>
      <c r="F3595" s="115">
        <v>45576</v>
      </c>
      <c r="G3595" s="114" t="s">
        <v>7655</v>
      </c>
      <c r="H3595" s="116">
        <v>8355456</v>
      </c>
      <c r="I3595" s="116">
        <v>3342183</v>
      </c>
      <c r="J3595" s="116">
        <v>3342183</v>
      </c>
      <c r="K3595" s="116">
        <v>0</v>
      </c>
      <c r="L3595" s="116">
        <v>0</v>
      </c>
      <c r="M3595" s="116">
        <v>0</v>
      </c>
      <c r="N3595" s="116">
        <v>0</v>
      </c>
      <c r="O3595" s="116">
        <v>0</v>
      </c>
      <c r="P3595" s="120">
        <v>0</v>
      </c>
      <c r="Q3595" s="27" t="str">
        <f>IF(G3595="01 Jan 1900","Unregistered","Registered")</f>
        <v>Registered</v>
      </c>
      <c r="R3595" s="121">
        <f>I3595/H3595</f>
        <v>0.40000007180936625</v>
      </c>
      <c r="T3595" s="117">
        <f t="shared" si="225"/>
        <v>0</v>
      </c>
      <c r="U3595" s="117">
        <f t="shared" si="226"/>
        <v>0</v>
      </c>
    </row>
    <row r="3596" spans="1:21" x14ac:dyDescent="0.3">
      <c r="A3596" s="114">
        <v>7013</v>
      </c>
      <c r="B3596" s="114" t="s">
        <v>130</v>
      </c>
      <c r="C3596" s="114" t="s">
        <v>131</v>
      </c>
      <c r="D3596" s="114" t="s">
        <v>7656</v>
      </c>
      <c r="E3596" s="114" t="s">
        <v>1685</v>
      </c>
      <c r="F3596" s="115">
        <v>45896</v>
      </c>
      <c r="G3596" s="114" t="s">
        <v>7530</v>
      </c>
      <c r="H3596" s="116">
        <v>8712800</v>
      </c>
      <c r="I3596" s="116">
        <v>3485120</v>
      </c>
      <c r="J3596" s="116">
        <v>3485120</v>
      </c>
      <c r="K3596" s="116">
        <v>0</v>
      </c>
      <c r="L3596" s="116">
        <v>0</v>
      </c>
      <c r="M3596" s="116">
        <v>0</v>
      </c>
      <c r="N3596" s="116">
        <v>0</v>
      </c>
      <c r="O3596" s="116">
        <v>0</v>
      </c>
      <c r="P3596" s="120">
        <v>0</v>
      </c>
      <c r="Q3596" s="27" t="str">
        <f>IF(G3596="01 Jan 1900","Unregistered","Registered")</f>
        <v>Registered</v>
      </c>
      <c r="R3596" s="121">
        <f>I3596/H3596</f>
        <v>0.4</v>
      </c>
      <c r="T3596" s="117">
        <f t="shared" si="225"/>
        <v>0</v>
      </c>
      <c r="U3596" s="117">
        <f t="shared" si="226"/>
        <v>0</v>
      </c>
    </row>
    <row r="3597" spans="1:21" x14ac:dyDescent="0.3">
      <c r="A3597" s="114">
        <v>7014</v>
      </c>
      <c r="B3597" s="114" t="s">
        <v>130</v>
      </c>
      <c r="C3597" s="114" t="s">
        <v>131</v>
      </c>
      <c r="D3597" s="114" t="s">
        <v>7657</v>
      </c>
      <c r="E3597" s="114" t="s">
        <v>7658</v>
      </c>
      <c r="F3597" s="115">
        <v>45777</v>
      </c>
      <c r="G3597" s="114" t="s">
        <v>3240</v>
      </c>
      <c r="H3597" s="116">
        <v>13442580</v>
      </c>
      <c r="I3597" s="116">
        <v>5377032</v>
      </c>
      <c r="J3597" s="116">
        <v>5377032</v>
      </c>
      <c r="K3597" s="116">
        <v>0</v>
      </c>
      <c r="L3597" s="116">
        <v>0</v>
      </c>
      <c r="M3597" s="116">
        <v>0</v>
      </c>
      <c r="N3597" s="116">
        <v>0</v>
      </c>
      <c r="O3597" s="116">
        <v>0</v>
      </c>
      <c r="P3597" s="120">
        <v>0</v>
      </c>
      <c r="Q3597" s="27" t="str">
        <f>IF(G3597="01 Jan 1900","Unregistered","Registered")</f>
        <v>Registered</v>
      </c>
      <c r="R3597" s="121">
        <f>I3597/H3597</f>
        <v>0.4</v>
      </c>
      <c r="T3597" s="117">
        <f t="shared" si="225"/>
        <v>0</v>
      </c>
      <c r="U3597" s="117">
        <f t="shared" si="226"/>
        <v>0</v>
      </c>
    </row>
    <row r="3598" spans="1:21" x14ac:dyDescent="0.3">
      <c r="A3598" s="114">
        <v>7015</v>
      </c>
      <c r="B3598" s="114" t="s">
        <v>130</v>
      </c>
      <c r="C3598" s="114" t="s">
        <v>131</v>
      </c>
      <c r="D3598" s="114" t="s">
        <v>7659</v>
      </c>
      <c r="E3598" s="114" t="s">
        <v>7660</v>
      </c>
      <c r="F3598" s="115">
        <v>45488</v>
      </c>
      <c r="G3598" s="114" t="s">
        <v>2029</v>
      </c>
      <c r="H3598" s="116">
        <v>8121600</v>
      </c>
      <c r="I3598" s="116">
        <v>3248640</v>
      </c>
      <c r="J3598" s="116">
        <v>3248640</v>
      </c>
      <c r="K3598" s="116">
        <v>0</v>
      </c>
      <c r="L3598" s="116">
        <v>0</v>
      </c>
      <c r="M3598" s="116">
        <v>0</v>
      </c>
      <c r="N3598" s="116">
        <v>0</v>
      </c>
      <c r="O3598" s="116">
        <v>0</v>
      </c>
      <c r="P3598" s="120">
        <v>0</v>
      </c>
      <c r="Q3598" s="27" t="str">
        <f>IF(G3598="01 Jan 1900","Unregistered","Registered")</f>
        <v>Registered</v>
      </c>
      <c r="R3598" s="121">
        <f>I3598/H3598</f>
        <v>0.4</v>
      </c>
      <c r="T3598" s="117">
        <f t="shared" si="225"/>
        <v>0</v>
      </c>
      <c r="U3598" s="117">
        <f t="shared" si="226"/>
        <v>0</v>
      </c>
    </row>
    <row r="3599" spans="1:21" x14ac:dyDescent="0.3">
      <c r="A3599" s="114">
        <v>7016</v>
      </c>
      <c r="B3599" s="114" t="s">
        <v>130</v>
      </c>
      <c r="C3599" s="114" t="s">
        <v>131</v>
      </c>
      <c r="D3599" s="114" t="s">
        <v>7661</v>
      </c>
      <c r="E3599" s="114" t="s">
        <v>7662</v>
      </c>
      <c r="F3599" s="115">
        <v>45535</v>
      </c>
      <c r="G3599" s="114" t="s">
        <v>6075</v>
      </c>
      <c r="H3599" s="116">
        <v>8445312</v>
      </c>
      <c r="I3599" s="116">
        <v>3378125</v>
      </c>
      <c r="J3599" s="116">
        <v>3378125</v>
      </c>
      <c r="K3599" s="116">
        <v>0</v>
      </c>
      <c r="L3599" s="116">
        <v>0</v>
      </c>
      <c r="M3599" s="116">
        <v>0</v>
      </c>
      <c r="N3599" s="116">
        <v>0</v>
      </c>
      <c r="O3599" s="116">
        <v>0</v>
      </c>
      <c r="P3599" s="120">
        <v>0</v>
      </c>
      <c r="Q3599" s="27" t="str">
        <f>IF(G3599="01 Jan 1900","Unregistered","Registered")</f>
        <v>Registered</v>
      </c>
      <c r="R3599" s="121">
        <f>I3599/H3599</f>
        <v>0.40000002368177756</v>
      </c>
      <c r="T3599" s="117">
        <f t="shared" si="225"/>
        <v>0</v>
      </c>
      <c r="U3599" s="117">
        <f t="shared" si="226"/>
        <v>0</v>
      </c>
    </row>
    <row r="3600" spans="1:21" x14ac:dyDescent="0.3">
      <c r="A3600" s="114">
        <v>7017</v>
      </c>
      <c r="B3600" s="114" t="s">
        <v>130</v>
      </c>
      <c r="C3600" s="114" t="s">
        <v>131</v>
      </c>
      <c r="D3600" s="114" t="s">
        <v>7663</v>
      </c>
      <c r="E3600" s="114" t="s">
        <v>7664</v>
      </c>
      <c r="F3600" s="115">
        <v>45488</v>
      </c>
      <c r="G3600" s="114" t="s">
        <v>2047</v>
      </c>
      <c r="H3600" s="116">
        <v>12667800</v>
      </c>
      <c r="I3600" s="116">
        <v>5067120</v>
      </c>
      <c r="J3600" s="116">
        <v>5067120</v>
      </c>
      <c r="K3600" s="116">
        <v>0</v>
      </c>
      <c r="L3600" s="116">
        <v>0</v>
      </c>
      <c r="M3600" s="116">
        <v>0</v>
      </c>
      <c r="N3600" s="116">
        <v>0</v>
      </c>
      <c r="O3600" s="116">
        <v>0</v>
      </c>
      <c r="P3600" s="120">
        <v>0</v>
      </c>
      <c r="Q3600" s="27" t="str">
        <f>IF(G3600="01 Jan 1900","Unregistered","Registered")</f>
        <v>Registered</v>
      </c>
      <c r="R3600" s="121">
        <f>I3600/H3600</f>
        <v>0.4</v>
      </c>
      <c r="T3600" s="117">
        <f t="shared" si="225"/>
        <v>0</v>
      </c>
      <c r="U3600" s="117">
        <f t="shared" si="226"/>
        <v>0</v>
      </c>
    </row>
    <row r="3601" spans="1:29" s="101" customFormat="1" x14ac:dyDescent="0.3">
      <c r="A3601" s="114">
        <v>7018</v>
      </c>
      <c r="B3601" s="114" t="s">
        <v>130</v>
      </c>
      <c r="C3601" s="114" t="s">
        <v>131</v>
      </c>
      <c r="D3601" s="114" t="s">
        <v>7665</v>
      </c>
      <c r="E3601" s="114" t="s">
        <v>7666</v>
      </c>
      <c r="F3601" s="115">
        <v>45802</v>
      </c>
      <c r="G3601" s="114" t="s">
        <v>6787</v>
      </c>
      <c r="H3601" s="116">
        <v>8755200</v>
      </c>
      <c r="I3601" s="116">
        <v>3502080</v>
      </c>
      <c r="J3601" s="116">
        <v>3502080</v>
      </c>
      <c r="K3601" s="116">
        <v>0</v>
      </c>
      <c r="L3601" s="116">
        <v>0</v>
      </c>
      <c r="M3601" s="116">
        <v>0</v>
      </c>
      <c r="N3601" s="116">
        <v>0</v>
      </c>
      <c r="O3601" s="116">
        <v>0</v>
      </c>
      <c r="P3601" s="120">
        <v>0</v>
      </c>
      <c r="Q3601" s="27" t="str">
        <f>IF(G3601="01 Jan 1900","Unregistered","Registered")</f>
        <v>Registered</v>
      </c>
      <c r="R3601" s="121">
        <f>I3601/H3601</f>
        <v>0.4</v>
      </c>
      <c r="S3601" s="118"/>
      <c r="T3601" s="117">
        <f t="shared" si="225"/>
        <v>0</v>
      </c>
      <c r="U3601" s="117">
        <f t="shared" si="226"/>
        <v>0</v>
      </c>
      <c r="V3601" s="118"/>
      <c r="W3601" s="118"/>
      <c r="X3601" s="118"/>
      <c r="Y3601" s="118"/>
      <c r="Z3601" s="118"/>
      <c r="AA3601" s="118"/>
      <c r="AB3601" s="118"/>
      <c r="AC3601" s="118"/>
    </row>
    <row r="3602" spans="1:29" s="101" customFormat="1" x14ac:dyDescent="0.3">
      <c r="A3602" s="114">
        <v>7019</v>
      </c>
      <c r="B3602" s="114" t="s">
        <v>130</v>
      </c>
      <c r="C3602" s="114" t="s">
        <v>131</v>
      </c>
      <c r="D3602" s="114" t="s">
        <v>7667</v>
      </c>
      <c r="E3602" s="114" t="s">
        <v>7668</v>
      </c>
      <c r="F3602" s="115">
        <v>45556</v>
      </c>
      <c r="G3602" s="114" t="s">
        <v>2693</v>
      </c>
      <c r="H3602" s="116">
        <v>12909690</v>
      </c>
      <c r="I3602" s="116">
        <v>5163877</v>
      </c>
      <c r="J3602" s="116">
        <v>5163877</v>
      </c>
      <c r="K3602" s="116">
        <v>0</v>
      </c>
      <c r="L3602" s="116">
        <v>0</v>
      </c>
      <c r="M3602" s="116">
        <v>0</v>
      </c>
      <c r="N3602" s="116">
        <v>0</v>
      </c>
      <c r="O3602" s="116">
        <v>0</v>
      </c>
      <c r="P3602" s="120">
        <v>0</v>
      </c>
      <c r="Q3602" s="27" t="str">
        <f>IF(G3602="01 Jan 1900","Unregistered","Registered")</f>
        <v>Registered</v>
      </c>
      <c r="R3602" s="121">
        <f>I3602/H3602</f>
        <v>0.40000007746119387</v>
      </c>
      <c r="S3602" s="118"/>
      <c r="T3602" s="117">
        <f t="shared" si="225"/>
        <v>0</v>
      </c>
      <c r="U3602" s="117">
        <f t="shared" si="226"/>
        <v>0</v>
      </c>
      <c r="V3602" s="118"/>
      <c r="W3602" s="118"/>
      <c r="X3602" s="118"/>
      <c r="Y3602" s="118"/>
      <c r="Z3602" s="118"/>
      <c r="AA3602" s="118"/>
      <c r="AB3602" s="118"/>
      <c r="AC3602" s="118"/>
    </row>
    <row r="3603" spans="1:29" x14ac:dyDescent="0.3">
      <c r="A3603" s="114">
        <v>7020</v>
      </c>
      <c r="B3603" s="114" t="s">
        <v>130</v>
      </c>
      <c r="C3603" s="114" t="s">
        <v>131</v>
      </c>
      <c r="D3603" s="114" t="s">
        <v>7669</v>
      </c>
      <c r="E3603" s="114" t="s">
        <v>7670</v>
      </c>
      <c r="F3603" s="115">
        <v>45594</v>
      </c>
      <c r="G3603" s="114" t="s">
        <v>2481</v>
      </c>
      <c r="H3603" s="116">
        <v>8662576</v>
      </c>
      <c r="I3603" s="116">
        <v>3465031</v>
      </c>
      <c r="J3603" s="116">
        <v>3465031</v>
      </c>
      <c r="K3603" s="116">
        <v>0</v>
      </c>
      <c r="L3603" s="116">
        <v>0</v>
      </c>
      <c r="M3603" s="116">
        <v>0</v>
      </c>
      <c r="N3603" s="116">
        <v>0</v>
      </c>
      <c r="O3603" s="116">
        <v>0</v>
      </c>
      <c r="P3603" s="120">
        <v>0</v>
      </c>
      <c r="Q3603" s="27" t="str">
        <f>IF(G3603="01 Jan 1900","Unregistered","Registered")</f>
        <v>Registered</v>
      </c>
      <c r="R3603" s="121">
        <f>I3603/H3603</f>
        <v>0.4000000692634616</v>
      </c>
      <c r="T3603" s="117">
        <f t="shared" si="225"/>
        <v>0</v>
      </c>
      <c r="U3603" s="117">
        <f t="shared" si="226"/>
        <v>0</v>
      </c>
    </row>
    <row r="3604" spans="1:29" s="101" customFormat="1" x14ac:dyDescent="0.3">
      <c r="A3604" s="114">
        <v>7021</v>
      </c>
      <c r="B3604" s="114" t="s">
        <v>130</v>
      </c>
      <c r="C3604" s="114" t="s">
        <v>131</v>
      </c>
      <c r="D3604" s="114" t="s">
        <v>7671</v>
      </c>
      <c r="E3604" s="114" t="s">
        <v>7672</v>
      </c>
      <c r="F3604" s="115">
        <v>45594</v>
      </c>
      <c r="G3604" s="114" t="s">
        <v>3194</v>
      </c>
      <c r="H3604" s="116">
        <v>8599680</v>
      </c>
      <c r="I3604" s="116">
        <v>3439872</v>
      </c>
      <c r="J3604" s="116">
        <v>3439872</v>
      </c>
      <c r="K3604" s="116">
        <v>0</v>
      </c>
      <c r="L3604" s="116">
        <v>0</v>
      </c>
      <c r="M3604" s="116">
        <v>0</v>
      </c>
      <c r="N3604" s="116">
        <v>0</v>
      </c>
      <c r="O3604" s="116">
        <v>0</v>
      </c>
      <c r="P3604" s="120">
        <v>0</v>
      </c>
      <c r="Q3604" s="27" t="str">
        <f>IF(G3604="01 Jan 1900","Unregistered","Registered")</f>
        <v>Registered</v>
      </c>
      <c r="R3604" s="121">
        <f>I3604/H3604</f>
        <v>0.4</v>
      </c>
      <c r="S3604" s="118"/>
      <c r="T3604" s="117">
        <f t="shared" si="225"/>
        <v>0</v>
      </c>
      <c r="U3604" s="117">
        <f t="shared" si="226"/>
        <v>0</v>
      </c>
      <c r="V3604" s="118"/>
      <c r="W3604" s="118"/>
      <c r="X3604" s="118"/>
      <c r="Y3604" s="118"/>
      <c r="Z3604" s="118"/>
      <c r="AA3604" s="118"/>
      <c r="AB3604" s="118"/>
      <c r="AC3604" s="118"/>
    </row>
    <row r="3605" spans="1:29" x14ac:dyDescent="0.3">
      <c r="A3605" s="114">
        <v>7022</v>
      </c>
      <c r="B3605" s="114" t="s">
        <v>130</v>
      </c>
      <c r="C3605" s="114" t="s">
        <v>131</v>
      </c>
      <c r="D3605" s="114" t="s">
        <v>7673</v>
      </c>
      <c r="E3605" s="114" t="s">
        <v>7674</v>
      </c>
      <c r="F3605" s="115">
        <v>45495</v>
      </c>
      <c r="G3605" s="114" t="s">
        <v>2170</v>
      </c>
      <c r="H3605" s="116">
        <v>12463120</v>
      </c>
      <c r="I3605" s="116">
        <v>4985248</v>
      </c>
      <c r="J3605" s="116">
        <v>4985248</v>
      </c>
      <c r="K3605" s="116">
        <v>0</v>
      </c>
      <c r="L3605" s="116">
        <v>0</v>
      </c>
      <c r="M3605" s="116">
        <v>0</v>
      </c>
      <c r="N3605" s="116">
        <v>0</v>
      </c>
      <c r="O3605" s="116">
        <v>0</v>
      </c>
      <c r="P3605" s="120">
        <v>0</v>
      </c>
      <c r="Q3605" s="27" t="str">
        <f>IF(G3605="01 Jan 1900","Unregistered","Registered")</f>
        <v>Registered</v>
      </c>
      <c r="R3605" s="121">
        <f>I3605/H3605</f>
        <v>0.4</v>
      </c>
      <c r="T3605" s="117">
        <f t="shared" si="225"/>
        <v>0</v>
      </c>
      <c r="U3605" s="117">
        <f t="shared" si="226"/>
        <v>0</v>
      </c>
    </row>
    <row r="3606" spans="1:29" s="101" customFormat="1" x14ac:dyDescent="0.3">
      <c r="A3606" s="114">
        <v>7023</v>
      </c>
      <c r="B3606" s="114" t="s">
        <v>130</v>
      </c>
      <c r="C3606" s="114" t="s">
        <v>131</v>
      </c>
      <c r="D3606" s="114" t="s">
        <v>7675</v>
      </c>
      <c r="E3606" s="114" t="s">
        <v>7676</v>
      </c>
      <c r="F3606" s="115">
        <v>45504</v>
      </c>
      <c r="G3606" s="114" t="s">
        <v>1376</v>
      </c>
      <c r="H3606" s="116">
        <v>8355456</v>
      </c>
      <c r="I3606" s="116">
        <v>2924410</v>
      </c>
      <c r="J3606" s="116">
        <v>2924410</v>
      </c>
      <c r="K3606" s="116">
        <v>0</v>
      </c>
      <c r="L3606" s="116">
        <v>0</v>
      </c>
      <c r="M3606" s="116">
        <v>0</v>
      </c>
      <c r="N3606" s="116">
        <v>0</v>
      </c>
      <c r="O3606" s="116">
        <v>0</v>
      </c>
      <c r="P3606" s="120">
        <v>0</v>
      </c>
      <c r="Q3606" s="27" t="str">
        <f>IF(G3606="01 Jan 1900","Unregistered","Registered")</f>
        <v>Registered</v>
      </c>
      <c r="R3606" s="121">
        <f>I3606/H3606</f>
        <v>0.35000004787291084</v>
      </c>
      <c r="S3606" s="118"/>
      <c r="T3606" s="117">
        <f t="shared" si="225"/>
        <v>0</v>
      </c>
      <c r="U3606" s="117">
        <f t="shared" si="226"/>
        <v>0</v>
      </c>
      <c r="V3606" s="118"/>
      <c r="W3606" s="118"/>
      <c r="X3606" s="118"/>
      <c r="Y3606" s="118"/>
      <c r="Z3606" s="118"/>
      <c r="AA3606" s="118"/>
      <c r="AB3606" s="118"/>
      <c r="AC3606" s="118"/>
    </row>
    <row r="3607" spans="1:29" s="101" customFormat="1" x14ac:dyDescent="0.3">
      <c r="A3607" s="114">
        <v>7024</v>
      </c>
      <c r="B3607" s="114" t="s">
        <v>130</v>
      </c>
      <c r="C3607" s="114" t="s">
        <v>131</v>
      </c>
      <c r="D3607" s="114" t="s">
        <v>7677</v>
      </c>
      <c r="E3607" s="114" t="s">
        <v>7678</v>
      </c>
      <c r="F3607" s="115">
        <v>45687</v>
      </c>
      <c r="G3607" s="114" t="s">
        <v>2740</v>
      </c>
      <c r="H3607" s="116">
        <v>8631936</v>
      </c>
      <c r="I3607" s="116">
        <v>3452775</v>
      </c>
      <c r="J3607" s="116">
        <v>3452775</v>
      </c>
      <c r="K3607" s="116">
        <v>0</v>
      </c>
      <c r="L3607" s="116">
        <v>0</v>
      </c>
      <c r="M3607" s="116">
        <v>0</v>
      </c>
      <c r="N3607" s="116">
        <v>0</v>
      </c>
      <c r="O3607" s="116">
        <v>0</v>
      </c>
      <c r="P3607" s="120">
        <v>0</v>
      </c>
      <c r="Q3607" s="27" t="str">
        <f>IF(G3607="01 Jan 1900","Unregistered","Registered")</f>
        <v>Registered</v>
      </c>
      <c r="R3607" s="121">
        <f>I3607/H3607</f>
        <v>0.40000006950931982</v>
      </c>
      <c r="S3607" s="118"/>
      <c r="T3607" s="117">
        <f t="shared" si="225"/>
        <v>0</v>
      </c>
      <c r="U3607" s="117">
        <f t="shared" si="226"/>
        <v>0</v>
      </c>
      <c r="V3607" s="118"/>
      <c r="W3607" s="118"/>
      <c r="X3607" s="118"/>
      <c r="Y3607" s="118"/>
      <c r="Z3607" s="118"/>
      <c r="AA3607" s="118"/>
      <c r="AB3607" s="118"/>
      <c r="AC3607" s="118"/>
    </row>
    <row r="3608" spans="1:29" x14ac:dyDescent="0.3">
      <c r="A3608" s="114">
        <v>7025</v>
      </c>
      <c r="B3608" s="114" t="s">
        <v>130</v>
      </c>
      <c r="C3608" s="114" t="s">
        <v>131</v>
      </c>
      <c r="D3608" s="114" t="s">
        <v>7679</v>
      </c>
      <c r="E3608" s="114" t="s">
        <v>7680</v>
      </c>
      <c r="F3608" s="115">
        <v>45587</v>
      </c>
      <c r="G3608" s="114" t="s">
        <v>2610</v>
      </c>
      <c r="H3608" s="116">
        <v>13088466</v>
      </c>
      <c r="I3608" s="116">
        <v>5235386</v>
      </c>
      <c r="J3608" s="116">
        <v>5235386</v>
      </c>
      <c r="K3608" s="116">
        <v>0</v>
      </c>
      <c r="L3608" s="116">
        <v>0</v>
      </c>
      <c r="M3608" s="116">
        <v>0</v>
      </c>
      <c r="N3608" s="116">
        <v>0</v>
      </c>
      <c r="O3608" s="116">
        <v>0</v>
      </c>
      <c r="P3608" s="120">
        <v>0</v>
      </c>
      <c r="Q3608" s="27" t="str">
        <f>IF(G3608="01 Jan 1900","Unregistered","Registered")</f>
        <v>Registered</v>
      </c>
      <c r="R3608" s="121">
        <f>I3608/H3608</f>
        <v>0.39999996943874094</v>
      </c>
      <c r="T3608" s="117">
        <f t="shared" si="225"/>
        <v>0</v>
      </c>
      <c r="U3608" s="117">
        <f t="shared" si="226"/>
        <v>0</v>
      </c>
    </row>
    <row r="3609" spans="1:29" s="101" customFormat="1" x14ac:dyDescent="0.3">
      <c r="A3609" s="114">
        <v>7026</v>
      </c>
      <c r="B3609" s="114" t="s">
        <v>130</v>
      </c>
      <c r="C3609" s="114" t="s">
        <v>131</v>
      </c>
      <c r="D3609" s="114" t="s">
        <v>7681</v>
      </c>
      <c r="E3609" s="114" t="s">
        <v>7682</v>
      </c>
      <c r="F3609" s="115">
        <v>45511</v>
      </c>
      <c r="G3609" s="114" t="s">
        <v>3508</v>
      </c>
      <c r="H3609" s="116">
        <v>12596832</v>
      </c>
      <c r="I3609" s="116">
        <v>5038733</v>
      </c>
      <c r="J3609" s="116">
        <v>5038733</v>
      </c>
      <c r="K3609" s="116">
        <v>0</v>
      </c>
      <c r="L3609" s="116">
        <v>0</v>
      </c>
      <c r="M3609" s="116">
        <v>0</v>
      </c>
      <c r="N3609" s="116">
        <v>0</v>
      </c>
      <c r="O3609" s="116">
        <v>0</v>
      </c>
      <c r="P3609" s="120">
        <v>0</v>
      </c>
      <c r="Q3609" s="27" t="str">
        <f>IF(G3609="01 Jan 1900","Unregistered","Registered")</f>
        <v>Registered</v>
      </c>
      <c r="R3609" s="121">
        <f>I3609/H3609</f>
        <v>0.40000001587700779</v>
      </c>
      <c r="S3609" s="118"/>
      <c r="T3609" s="117">
        <f t="shared" si="225"/>
        <v>0</v>
      </c>
      <c r="U3609" s="117">
        <f t="shared" si="226"/>
        <v>0</v>
      </c>
      <c r="V3609" s="118"/>
      <c r="W3609" s="118"/>
      <c r="X3609" s="118"/>
      <c r="Y3609" s="118"/>
      <c r="Z3609" s="118"/>
      <c r="AA3609" s="118"/>
      <c r="AB3609" s="118"/>
      <c r="AC3609" s="118"/>
    </row>
    <row r="3610" spans="1:29" s="101" customFormat="1" x14ac:dyDescent="0.3">
      <c r="A3610" s="114">
        <v>7027</v>
      </c>
      <c r="B3610" s="114" t="s">
        <v>130</v>
      </c>
      <c r="C3610" s="114" t="s">
        <v>131</v>
      </c>
      <c r="D3610" s="114" t="s">
        <v>7683</v>
      </c>
      <c r="E3610" s="114" t="s">
        <v>7684</v>
      </c>
      <c r="F3610" s="115">
        <v>45565</v>
      </c>
      <c r="G3610" s="114" t="s">
        <v>1903</v>
      </c>
      <c r="H3610" s="116">
        <v>8802432</v>
      </c>
      <c r="I3610" s="116">
        <v>3520973</v>
      </c>
      <c r="J3610" s="116">
        <v>3520973</v>
      </c>
      <c r="K3610" s="116">
        <v>0</v>
      </c>
      <c r="L3610" s="116">
        <v>0</v>
      </c>
      <c r="M3610" s="116">
        <v>0</v>
      </c>
      <c r="N3610" s="116">
        <v>0</v>
      </c>
      <c r="O3610" s="116">
        <v>0</v>
      </c>
      <c r="P3610" s="120">
        <v>0</v>
      </c>
      <c r="Q3610" s="27" t="str">
        <f>IF(G3610="01 Jan 1900","Unregistered","Registered")</f>
        <v>Registered</v>
      </c>
      <c r="R3610" s="121">
        <f>I3610/H3610</f>
        <v>0.4000000227209935</v>
      </c>
      <c r="S3610" s="118"/>
      <c r="T3610" s="117">
        <f t="shared" si="225"/>
        <v>0</v>
      </c>
      <c r="U3610" s="117">
        <f t="shared" si="226"/>
        <v>0</v>
      </c>
      <c r="V3610" s="118"/>
      <c r="W3610" s="118"/>
      <c r="X3610" s="118"/>
      <c r="Y3610" s="118"/>
      <c r="Z3610" s="118"/>
      <c r="AA3610" s="118"/>
      <c r="AB3610" s="118"/>
      <c r="AC3610" s="118"/>
    </row>
    <row r="3611" spans="1:29" x14ac:dyDescent="0.3">
      <c r="A3611" s="114">
        <v>7028</v>
      </c>
      <c r="B3611" s="114" t="s">
        <v>130</v>
      </c>
      <c r="C3611" s="114" t="s">
        <v>131</v>
      </c>
      <c r="D3611" s="114" t="s">
        <v>7685</v>
      </c>
      <c r="E3611" s="114" t="s">
        <v>7686</v>
      </c>
      <c r="F3611" s="115">
        <v>45488</v>
      </c>
      <c r="G3611" s="114" t="s">
        <v>3370</v>
      </c>
      <c r="H3611" s="116">
        <v>12088868</v>
      </c>
      <c r="I3611" s="116">
        <v>4835547</v>
      </c>
      <c r="J3611" s="116">
        <v>4835547</v>
      </c>
      <c r="K3611" s="116">
        <v>0</v>
      </c>
      <c r="L3611" s="116">
        <v>0</v>
      </c>
      <c r="M3611" s="116">
        <v>0</v>
      </c>
      <c r="N3611" s="116">
        <v>0</v>
      </c>
      <c r="O3611" s="116">
        <v>0</v>
      </c>
      <c r="P3611" s="120">
        <v>0</v>
      </c>
      <c r="Q3611" s="27" t="str">
        <f>IF(G3611="01 Jan 1900","Unregistered","Registered")</f>
        <v>Registered</v>
      </c>
      <c r="R3611" s="121">
        <f>I3611/H3611</f>
        <v>0.39999998345585375</v>
      </c>
      <c r="T3611" s="117">
        <f t="shared" si="225"/>
        <v>0</v>
      </c>
      <c r="U3611" s="117">
        <f t="shared" si="226"/>
        <v>0</v>
      </c>
    </row>
    <row r="3612" spans="1:29" s="101" customFormat="1" x14ac:dyDescent="0.3">
      <c r="A3612" s="114">
        <v>7029</v>
      </c>
      <c r="B3612" s="114" t="s">
        <v>130</v>
      </c>
      <c r="C3612" s="114" t="s">
        <v>131</v>
      </c>
      <c r="D3612" s="114" t="s">
        <v>7687</v>
      </c>
      <c r="E3612" s="114" t="s">
        <v>7688</v>
      </c>
      <c r="F3612" s="115">
        <v>45575</v>
      </c>
      <c r="G3612" s="114" t="s">
        <v>3464</v>
      </c>
      <c r="H3612" s="116">
        <v>12376800</v>
      </c>
      <c r="I3612" s="116">
        <v>4950720</v>
      </c>
      <c r="J3612" s="116">
        <v>4950720</v>
      </c>
      <c r="K3612" s="116">
        <v>0</v>
      </c>
      <c r="L3612" s="116">
        <v>0</v>
      </c>
      <c r="M3612" s="116">
        <v>0</v>
      </c>
      <c r="N3612" s="116">
        <v>0</v>
      </c>
      <c r="O3612" s="116">
        <v>0</v>
      </c>
      <c r="P3612" s="120">
        <v>0</v>
      </c>
      <c r="Q3612" s="27" t="str">
        <f>IF(G3612="01 Jan 1900","Unregistered","Registered")</f>
        <v>Registered</v>
      </c>
      <c r="R3612" s="121">
        <f>I3612/H3612</f>
        <v>0.4</v>
      </c>
      <c r="S3612" s="118"/>
      <c r="T3612" s="117">
        <f t="shared" si="225"/>
        <v>0</v>
      </c>
      <c r="U3612" s="117">
        <f t="shared" si="226"/>
        <v>0</v>
      </c>
      <c r="V3612" s="118"/>
      <c r="W3612" s="118"/>
      <c r="X3612" s="118"/>
      <c r="Y3612" s="118"/>
      <c r="Z3612" s="118"/>
      <c r="AA3612" s="118"/>
      <c r="AB3612" s="118"/>
      <c r="AC3612" s="118"/>
    </row>
    <row r="3613" spans="1:29" x14ac:dyDescent="0.3">
      <c r="A3613" s="114">
        <v>7030</v>
      </c>
      <c r="B3613" s="114" t="s">
        <v>130</v>
      </c>
      <c r="C3613" s="114" t="s">
        <v>131</v>
      </c>
      <c r="D3613" s="114" t="s">
        <v>7689</v>
      </c>
      <c r="E3613" s="114" t="s">
        <v>7690</v>
      </c>
      <c r="F3613" s="115">
        <v>45504</v>
      </c>
      <c r="G3613" s="114" t="s">
        <v>1376</v>
      </c>
      <c r="H3613" s="116">
        <v>8355456</v>
      </c>
      <c r="I3613" s="116">
        <v>2924410</v>
      </c>
      <c r="J3613" s="116">
        <v>2924410</v>
      </c>
      <c r="K3613" s="116">
        <v>0</v>
      </c>
      <c r="L3613" s="116">
        <v>0</v>
      </c>
      <c r="M3613" s="116">
        <v>0</v>
      </c>
      <c r="N3613" s="116">
        <v>0</v>
      </c>
      <c r="O3613" s="116">
        <v>0</v>
      </c>
      <c r="P3613" s="120">
        <v>0</v>
      </c>
      <c r="Q3613" s="27" t="str">
        <f>IF(G3613="01 Jan 1900","Unregistered","Registered")</f>
        <v>Registered</v>
      </c>
      <c r="R3613" s="121">
        <f>I3613/H3613</f>
        <v>0.35000004787291084</v>
      </c>
      <c r="T3613" s="117">
        <f t="shared" si="225"/>
        <v>0</v>
      </c>
      <c r="U3613" s="117">
        <f t="shared" si="226"/>
        <v>0</v>
      </c>
    </row>
    <row r="3614" spans="1:29" x14ac:dyDescent="0.3">
      <c r="A3614" s="114">
        <v>7031</v>
      </c>
      <c r="B3614" s="114" t="s">
        <v>130</v>
      </c>
      <c r="C3614" s="114" t="s">
        <v>131</v>
      </c>
      <c r="D3614" s="114" t="s">
        <v>7691</v>
      </c>
      <c r="E3614" s="114" t="s">
        <v>7692</v>
      </c>
      <c r="F3614" s="115">
        <v>45565</v>
      </c>
      <c r="G3614" s="114" t="s">
        <v>3089</v>
      </c>
      <c r="H3614" s="116">
        <v>8667648</v>
      </c>
      <c r="I3614" s="116">
        <v>3467059</v>
      </c>
      <c r="J3614" s="116">
        <v>3467059</v>
      </c>
      <c r="K3614" s="116">
        <v>0</v>
      </c>
      <c r="L3614" s="116">
        <v>0</v>
      </c>
      <c r="M3614" s="116">
        <v>0</v>
      </c>
      <c r="N3614" s="116">
        <v>0</v>
      </c>
      <c r="O3614" s="116">
        <v>0</v>
      </c>
      <c r="P3614" s="120">
        <v>0</v>
      </c>
      <c r="Q3614" s="27" t="str">
        <f>IF(G3614="01 Jan 1900","Unregistered","Registered")</f>
        <v>Registered</v>
      </c>
      <c r="R3614" s="121">
        <f>I3614/H3614</f>
        <v>0.39999997692568967</v>
      </c>
      <c r="T3614" s="117">
        <f t="shared" si="225"/>
        <v>0</v>
      </c>
      <c r="U3614" s="117">
        <f t="shared" si="226"/>
        <v>0</v>
      </c>
    </row>
    <row r="3615" spans="1:29" x14ac:dyDescent="0.3">
      <c r="A3615" s="114">
        <v>7032</v>
      </c>
      <c r="B3615" s="114" t="s">
        <v>130</v>
      </c>
      <c r="C3615" s="114" t="s">
        <v>131</v>
      </c>
      <c r="D3615" s="114" t="s">
        <v>7693</v>
      </c>
      <c r="E3615" s="114" t="s">
        <v>7694</v>
      </c>
      <c r="F3615" s="115">
        <v>45553</v>
      </c>
      <c r="G3615" s="114" t="s">
        <v>7038</v>
      </c>
      <c r="H3615" s="116">
        <v>12999078</v>
      </c>
      <c r="I3615" s="116">
        <v>5199632</v>
      </c>
      <c r="J3615" s="116">
        <v>5199632</v>
      </c>
      <c r="K3615" s="116">
        <v>0</v>
      </c>
      <c r="L3615" s="116">
        <v>0</v>
      </c>
      <c r="M3615" s="116">
        <v>0</v>
      </c>
      <c r="N3615" s="116">
        <v>0</v>
      </c>
      <c r="O3615" s="116">
        <v>0</v>
      </c>
      <c r="P3615" s="120">
        <v>0</v>
      </c>
      <c r="Q3615" s="27" t="str">
        <f>IF(G3615="01 Jan 1900","Unregistered","Registered")</f>
        <v>Registered</v>
      </c>
      <c r="R3615" s="121">
        <f>I3615/H3615</f>
        <v>0.40000006154282636</v>
      </c>
      <c r="T3615" s="117">
        <f t="shared" si="225"/>
        <v>0</v>
      </c>
      <c r="U3615" s="117">
        <f t="shared" si="226"/>
        <v>0</v>
      </c>
    </row>
    <row r="3616" spans="1:29" s="101" customFormat="1" x14ac:dyDescent="0.3">
      <c r="A3616" s="114">
        <v>7033</v>
      </c>
      <c r="B3616" s="114" t="s">
        <v>130</v>
      </c>
      <c r="C3616" s="114" t="s">
        <v>131</v>
      </c>
      <c r="D3616" s="114" t="s">
        <v>7695</v>
      </c>
      <c r="E3616" s="114" t="s">
        <v>7696</v>
      </c>
      <c r="F3616" s="115">
        <v>45495</v>
      </c>
      <c r="G3616" s="114" t="s">
        <v>3370</v>
      </c>
      <c r="H3616" s="116">
        <v>12283974</v>
      </c>
      <c r="I3616" s="116">
        <v>4913590</v>
      </c>
      <c r="J3616" s="116">
        <v>4913590</v>
      </c>
      <c r="K3616" s="116">
        <v>0</v>
      </c>
      <c r="L3616" s="116">
        <v>0</v>
      </c>
      <c r="M3616" s="116">
        <v>0</v>
      </c>
      <c r="N3616" s="116">
        <v>0</v>
      </c>
      <c r="O3616" s="116">
        <v>0</v>
      </c>
      <c r="P3616" s="120">
        <v>0</v>
      </c>
      <c r="Q3616" s="27" t="str">
        <f>IF(G3616="01 Jan 1900","Unregistered","Registered")</f>
        <v>Registered</v>
      </c>
      <c r="R3616" s="121">
        <f>I3616/H3616</f>
        <v>0.40000003256275207</v>
      </c>
      <c r="S3616" s="118"/>
      <c r="T3616" s="117">
        <f t="shared" si="225"/>
        <v>0</v>
      </c>
      <c r="U3616" s="117">
        <f t="shared" si="226"/>
        <v>0</v>
      </c>
      <c r="V3616" s="118"/>
      <c r="W3616" s="118"/>
      <c r="X3616" s="118"/>
      <c r="Y3616" s="118"/>
      <c r="Z3616" s="118"/>
      <c r="AA3616" s="118"/>
      <c r="AB3616" s="118"/>
      <c r="AC3616" s="118"/>
    </row>
    <row r="3617" spans="1:29" x14ac:dyDescent="0.3">
      <c r="A3617" s="114">
        <v>7034</v>
      </c>
      <c r="B3617" s="114" t="s">
        <v>130</v>
      </c>
      <c r="C3617" s="114" t="s">
        <v>131</v>
      </c>
      <c r="D3617" s="114" t="s">
        <v>7697</v>
      </c>
      <c r="E3617" s="114" t="s">
        <v>7698</v>
      </c>
      <c r="F3617" s="115">
        <v>45488</v>
      </c>
      <c r="G3617" s="114" t="s">
        <v>2029</v>
      </c>
      <c r="H3617" s="116">
        <v>8121600</v>
      </c>
      <c r="I3617" s="116">
        <v>3248640</v>
      </c>
      <c r="J3617" s="116">
        <v>3248640</v>
      </c>
      <c r="K3617" s="116">
        <v>0</v>
      </c>
      <c r="L3617" s="116">
        <v>0</v>
      </c>
      <c r="M3617" s="116">
        <v>0</v>
      </c>
      <c r="N3617" s="116">
        <v>0</v>
      </c>
      <c r="O3617" s="116">
        <v>0</v>
      </c>
      <c r="P3617" s="120">
        <v>0</v>
      </c>
      <c r="Q3617" s="27" t="str">
        <f>IF(G3617="01 Jan 1900","Unregistered","Registered")</f>
        <v>Registered</v>
      </c>
      <c r="R3617" s="121">
        <f>I3617/H3617</f>
        <v>0.4</v>
      </c>
      <c r="T3617" s="117">
        <f t="shared" si="225"/>
        <v>0</v>
      </c>
      <c r="U3617" s="117">
        <f t="shared" si="226"/>
        <v>0</v>
      </c>
    </row>
    <row r="3618" spans="1:29" x14ac:dyDescent="0.3">
      <c r="A3618" s="114">
        <v>7035</v>
      </c>
      <c r="B3618" s="114" t="s">
        <v>130</v>
      </c>
      <c r="C3618" s="114" t="s">
        <v>131</v>
      </c>
      <c r="D3618" s="114" t="s">
        <v>7699</v>
      </c>
      <c r="E3618" s="114" t="s">
        <v>7700</v>
      </c>
      <c r="F3618" s="115">
        <v>45734</v>
      </c>
      <c r="G3618" s="114" t="s">
        <v>2675</v>
      </c>
      <c r="H3618" s="116">
        <v>8580096</v>
      </c>
      <c r="I3618" s="116">
        <v>3432039</v>
      </c>
      <c r="J3618" s="116">
        <v>3432039</v>
      </c>
      <c r="K3618" s="116">
        <v>0</v>
      </c>
      <c r="L3618" s="116">
        <v>0</v>
      </c>
      <c r="M3618" s="116">
        <v>0</v>
      </c>
      <c r="N3618" s="116">
        <v>0</v>
      </c>
      <c r="O3618" s="116">
        <v>0</v>
      </c>
      <c r="P3618" s="120">
        <v>0</v>
      </c>
      <c r="Q3618" s="27" t="str">
        <f>IF(G3618="01 Jan 1900","Unregistered","Registered")</f>
        <v>Registered</v>
      </c>
      <c r="R3618" s="121">
        <f>I3618/H3618</f>
        <v>0.40000006992928749</v>
      </c>
      <c r="T3618" s="117">
        <f t="shared" si="225"/>
        <v>0</v>
      </c>
      <c r="U3618" s="117">
        <f t="shared" si="226"/>
        <v>0</v>
      </c>
    </row>
    <row r="3619" spans="1:29" x14ac:dyDescent="0.3">
      <c r="A3619" s="114">
        <v>10056</v>
      </c>
      <c r="B3619" s="114" t="s">
        <v>130</v>
      </c>
      <c r="C3619" s="114" t="s">
        <v>131</v>
      </c>
      <c r="D3619" s="114" t="s">
        <v>9374</v>
      </c>
      <c r="E3619" s="114" t="s">
        <v>9375</v>
      </c>
      <c r="F3619" s="115">
        <v>45832</v>
      </c>
      <c r="G3619" s="114" t="s">
        <v>4921</v>
      </c>
      <c r="H3619" s="116">
        <v>8888832</v>
      </c>
      <c r="I3619" s="116">
        <v>3555533</v>
      </c>
      <c r="J3619" s="116">
        <v>3555533.2</v>
      </c>
      <c r="K3619" s="116">
        <v>-0.2</v>
      </c>
      <c r="L3619" s="116">
        <v>0</v>
      </c>
      <c r="M3619" s="116">
        <v>0</v>
      </c>
      <c r="N3619" s="116">
        <v>0</v>
      </c>
      <c r="O3619" s="116">
        <v>0</v>
      </c>
      <c r="P3619" s="120">
        <v>0</v>
      </c>
      <c r="Q3619" s="27" t="str">
        <f>IF(G3619="01 Jan 1900","Unregistered","Registered")</f>
        <v>Registered</v>
      </c>
      <c r="R3619" s="121">
        <f>I3619/H3619</f>
        <v>0.40000002250014399</v>
      </c>
      <c r="T3619" s="117">
        <f t="shared" si="225"/>
        <v>0</v>
      </c>
      <c r="U3619" s="117">
        <f t="shared" si="226"/>
        <v>-0.2</v>
      </c>
    </row>
    <row r="3620" spans="1:29" x14ac:dyDescent="0.3">
      <c r="A3620" s="114">
        <v>10059</v>
      </c>
      <c r="B3620" s="114" t="s">
        <v>130</v>
      </c>
      <c r="C3620" s="114" t="s">
        <v>131</v>
      </c>
      <c r="D3620" s="114" t="s">
        <v>9380</v>
      </c>
      <c r="E3620" s="114" t="s">
        <v>9381</v>
      </c>
      <c r="F3620" s="115">
        <v>45687</v>
      </c>
      <c r="G3620" s="114" t="s">
        <v>2438</v>
      </c>
      <c r="H3620" s="116">
        <v>13488993</v>
      </c>
      <c r="I3620" s="116">
        <v>5395598</v>
      </c>
      <c r="J3620" s="116">
        <v>5395598.2999999998</v>
      </c>
      <c r="K3620" s="116">
        <v>-0.3</v>
      </c>
      <c r="L3620" s="116">
        <v>0</v>
      </c>
      <c r="M3620" s="116">
        <v>0</v>
      </c>
      <c r="N3620" s="116">
        <v>0</v>
      </c>
      <c r="O3620" s="116">
        <v>0</v>
      </c>
      <c r="P3620" s="120">
        <v>0</v>
      </c>
      <c r="Q3620" s="27" t="str">
        <f>IF(G3620="01 Jan 1900","Unregistered","Registered")</f>
        <v>Registered</v>
      </c>
      <c r="R3620" s="121">
        <f>I3620/H3620</f>
        <v>0.40000005930761473</v>
      </c>
      <c r="T3620" s="117">
        <f t="shared" si="225"/>
        <v>0</v>
      </c>
      <c r="U3620" s="117">
        <f t="shared" si="226"/>
        <v>-0.3</v>
      </c>
    </row>
    <row r="3621" spans="1:29" s="101" customFormat="1" x14ac:dyDescent="0.3">
      <c r="A3621" s="114">
        <v>10156</v>
      </c>
      <c r="B3621" s="114" t="s">
        <v>130</v>
      </c>
      <c r="C3621" s="114" t="s">
        <v>131</v>
      </c>
      <c r="D3621" s="114" t="s">
        <v>9542</v>
      </c>
      <c r="E3621" s="114" t="s">
        <v>9543</v>
      </c>
      <c r="F3621" s="115">
        <v>45950</v>
      </c>
      <c r="G3621" s="114" t="s">
        <v>7551</v>
      </c>
      <c r="H3621" s="116">
        <v>8928000</v>
      </c>
      <c r="I3621" s="116">
        <v>3571200</v>
      </c>
      <c r="J3621" s="116">
        <v>3660480</v>
      </c>
      <c r="K3621" s="116">
        <v>-89280</v>
      </c>
      <c r="L3621" s="116">
        <v>0</v>
      </c>
      <c r="M3621" s="116">
        <v>0</v>
      </c>
      <c r="N3621" s="116">
        <v>0</v>
      </c>
      <c r="O3621" s="116">
        <v>0</v>
      </c>
      <c r="P3621" s="120">
        <v>0</v>
      </c>
      <c r="Q3621" s="27" t="str">
        <f>IF(G3621="01 Jan 1900","Unregistered","Registered")</f>
        <v>Registered</v>
      </c>
      <c r="R3621" s="121">
        <f>I3621/H3621</f>
        <v>0.4</v>
      </c>
      <c r="S3621" s="118"/>
      <c r="T3621" s="117">
        <f t="shared" si="225"/>
        <v>0</v>
      </c>
      <c r="U3621" s="117">
        <f t="shared" si="226"/>
        <v>-89280</v>
      </c>
      <c r="V3621" s="118"/>
      <c r="W3621" s="118"/>
      <c r="X3621" s="118"/>
      <c r="Y3621" s="118"/>
      <c r="Z3621" s="118"/>
      <c r="AA3621" s="118"/>
      <c r="AB3621" s="118"/>
      <c r="AC3621" s="118"/>
    </row>
    <row r="3622" spans="1:29" x14ac:dyDescent="0.3">
      <c r="A3622" s="114">
        <v>10300</v>
      </c>
      <c r="B3622" s="114" t="s">
        <v>130</v>
      </c>
      <c r="C3622" s="114" t="s">
        <v>131</v>
      </c>
      <c r="D3622" s="114" t="s">
        <v>9782</v>
      </c>
      <c r="E3622" s="114" t="s">
        <v>9783</v>
      </c>
      <c r="F3622" s="115">
        <v>46081</v>
      </c>
      <c r="G3622" s="114" t="s">
        <v>9607</v>
      </c>
      <c r="H3622" s="116">
        <v>13519935</v>
      </c>
      <c r="I3622" s="116">
        <v>0</v>
      </c>
      <c r="J3622" s="116">
        <v>200000</v>
      </c>
      <c r="K3622" s="116">
        <v>-200000</v>
      </c>
      <c r="L3622" s="116">
        <v>0</v>
      </c>
      <c r="M3622" s="116">
        <v>0</v>
      </c>
      <c r="N3622" s="116">
        <v>0</v>
      </c>
      <c r="O3622" s="116">
        <v>0</v>
      </c>
      <c r="P3622" s="120">
        <v>0</v>
      </c>
      <c r="Q3622" s="27" t="str">
        <f>IF(G3622="01 Jan 1900","Unregistered","Registered")</f>
        <v>Registered</v>
      </c>
      <c r="R3622" s="121">
        <f>I3622/H3622</f>
        <v>0</v>
      </c>
      <c r="T3622" s="117">
        <f t="shared" si="225"/>
        <v>0</v>
      </c>
      <c r="U3622" s="117">
        <f t="shared" si="226"/>
        <v>-200000</v>
      </c>
    </row>
    <row r="3623" spans="1:29" x14ac:dyDescent="0.3">
      <c r="A3623" s="114">
        <v>10403</v>
      </c>
      <c r="B3623" s="114" t="s">
        <v>130</v>
      </c>
      <c r="C3623" s="114" t="s">
        <v>131</v>
      </c>
      <c r="D3623" s="114" t="s">
        <v>9937</v>
      </c>
      <c r="E3623" s="114" t="s">
        <v>9938</v>
      </c>
      <c r="F3623" s="115">
        <v>45502</v>
      </c>
      <c r="G3623" s="114" t="s">
        <v>1376</v>
      </c>
      <c r="H3623" s="116">
        <v>8355279</v>
      </c>
      <c r="I3623" s="116">
        <v>3342112</v>
      </c>
      <c r="J3623" s="116">
        <v>3890135.9</v>
      </c>
      <c r="K3623" s="116">
        <v>-548023.9</v>
      </c>
      <c r="L3623" s="116">
        <v>0</v>
      </c>
      <c r="M3623" s="116">
        <v>0</v>
      </c>
      <c r="N3623" s="116">
        <v>0</v>
      </c>
      <c r="O3623" s="116">
        <v>0</v>
      </c>
      <c r="P3623" s="120">
        <v>0</v>
      </c>
      <c r="Q3623" s="27" t="str">
        <f>IF(G3623="01 Jan 1900","Unregistered","Registered")</f>
        <v>Registered</v>
      </c>
      <c r="R3623" s="121">
        <f>I3623/H3623</f>
        <v>0.40000004787392496</v>
      </c>
      <c r="T3623" s="117">
        <f t="shared" si="225"/>
        <v>0</v>
      </c>
      <c r="U3623" s="117">
        <f t="shared" si="226"/>
        <v>-548023.9</v>
      </c>
    </row>
    <row r="3624" spans="1:29" s="101" customFormat="1" x14ac:dyDescent="0.3">
      <c r="A3624" s="114">
        <v>66</v>
      </c>
      <c r="B3624" s="114" t="s">
        <v>107</v>
      </c>
      <c r="C3624" s="114" t="s">
        <v>108</v>
      </c>
      <c r="D3624" s="114" t="s">
        <v>1522</v>
      </c>
      <c r="E3624" s="114" t="s">
        <v>1523</v>
      </c>
      <c r="F3624" s="115">
        <v>45930</v>
      </c>
      <c r="G3624" s="114" t="s">
        <v>1524</v>
      </c>
      <c r="H3624" s="116">
        <v>13241071</v>
      </c>
      <c r="I3624" s="116">
        <v>8077054</v>
      </c>
      <c r="J3624" s="116">
        <v>1489518</v>
      </c>
      <c r="K3624" s="116">
        <v>6587536</v>
      </c>
      <c r="L3624" s="116">
        <v>529643</v>
      </c>
      <c r="M3624" s="116">
        <v>529643</v>
      </c>
      <c r="N3624" s="116">
        <v>0</v>
      </c>
      <c r="O3624" s="116">
        <v>0</v>
      </c>
      <c r="P3624" s="120">
        <v>5528250</v>
      </c>
      <c r="Q3624" s="27" t="str">
        <f>IF(G3624="01 Jan 1900","Unregistered","Registered")</f>
        <v>Registered</v>
      </c>
      <c r="R3624" s="121">
        <f>I3624/H3624</f>
        <v>0.61000005211058839</v>
      </c>
      <c r="S3624" s="118"/>
      <c r="T3624" s="117">
        <f t="shared" si="225"/>
        <v>6587536</v>
      </c>
      <c r="U3624" s="117">
        <f t="shared" si="226"/>
        <v>0</v>
      </c>
      <c r="V3624" s="118"/>
      <c r="W3624" s="118"/>
      <c r="X3624" s="118"/>
      <c r="Y3624" s="118"/>
      <c r="Z3624" s="118"/>
      <c r="AA3624" s="118"/>
      <c r="AB3624" s="118"/>
      <c r="AC3624" s="118"/>
    </row>
    <row r="3625" spans="1:29" x14ac:dyDescent="0.3">
      <c r="A3625" s="114">
        <v>119</v>
      </c>
      <c r="B3625" s="114" t="s">
        <v>107</v>
      </c>
      <c r="C3625" s="114" t="s">
        <v>108</v>
      </c>
      <c r="D3625" s="114" t="s">
        <v>1661</v>
      </c>
      <c r="E3625" s="114" t="s">
        <v>1662</v>
      </c>
      <c r="F3625" s="115">
        <v>46022</v>
      </c>
      <c r="G3625" s="114" t="s">
        <v>1663</v>
      </c>
      <c r="H3625" s="116">
        <v>9399250</v>
      </c>
      <c r="I3625" s="116">
        <v>5733543</v>
      </c>
      <c r="J3625" s="116">
        <v>1409889</v>
      </c>
      <c r="K3625" s="116">
        <v>4323654</v>
      </c>
      <c r="L3625" s="116">
        <v>375970</v>
      </c>
      <c r="M3625" s="116">
        <v>375970</v>
      </c>
      <c r="N3625" s="116">
        <v>0</v>
      </c>
      <c r="O3625" s="116">
        <v>3571714</v>
      </c>
      <c r="P3625" s="120">
        <v>0</v>
      </c>
      <c r="Q3625" s="27" t="str">
        <f>IF(G3625="01 Jan 1900","Unregistered","Registered")</f>
        <v>Registered</v>
      </c>
      <c r="R3625" s="121">
        <f>I3625/H3625</f>
        <v>0.61000005319573369</v>
      </c>
      <c r="T3625" s="117">
        <f t="shared" si="225"/>
        <v>4323654</v>
      </c>
      <c r="U3625" s="117">
        <f t="shared" si="226"/>
        <v>0</v>
      </c>
    </row>
    <row r="3626" spans="1:29" x14ac:dyDescent="0.3">
      <c r="A3626" s="114">
        <v>162</v>
      </c>
      <c r="B3626" s="114" t="s">
        <v>107</v>
      </c>
      <c r="C3626" s="114" t="s">
        <v>108</v>
      </c>
      <c r="D3626" s="114" t="s">
        <v>1769</v>
      </c>
      <c r="E3626" s="114" t="s">
        <v>1770</v>
      </c>
      <c r="F3626" s="115">
        <v>45768</v>
      </c>
      <c r="G3626" s="114" t="s">
        <v>1771</v>
      </c>
      <c r="H3626" s="116">
        <v>13080000</v>
      </c>
      <c r="I3626" s="116">
        <v>7978800</v>
      </c>
      <c r="J3626" s="116">
        <v>4447200</v>
      </c>
      <c r="K3626" s="116">
        <v>3531600</v>
      </c>
      <c r="L3626" s="116">
        <v>523200</v>
      </c>
      <c r="M3626" s="116">
        <v>523200</v>
      </c>
      <c r="N3626" s="116">
        <v>0</v>
      </c>
      <c r="O3626" s="116">
        <v>0</v>
      </c>
      <c r="P3626" s="120">
        <v>2485200</v>
      </c>
      <c r="Q3626" s="27" t="str">
        <f>IF(G3626="01 Jan 1900","Unregistered","Registered")</f>
        <v>Registered</v>
      </c>
      <c r="R3626" s="121">
        <f>I3626/H3626</f>
        <v>0.61</v>
      </c>
      <c r="T3626" s="117">
        <f t="shared" si="225"/>
        <v>3531600</v>
      </c>
      <c r="U3626" s="117">
        <f t="shared" si="226"/>
        <v>0</v>
      </c>
    </row>
    <row r="3627" spans="1:29" x14ac:dyDescent="0.3">
      <c r="A3627" s="114">
        <v>254</v>
      </c>
      <c r="B3627" s="114" t="s">
        <v>107</v>
      </c>
      <c r="C3627" s="114" t="s">
        <v>108</v>
      </c>
      <c r="D3627" s="114" t="s">
        <v>1994</v>
      </c>
      <c r="E3627" s="114" t="s">
        <v>1995</v>
      </c>
      <c r="F3627" s="115">
        <v>45762</v>
      </c>
      <c r="G3627" s="114" t="s">
        <v>1996</v>
      </c>
      <c r="H3627" s="116">
        <v>12904800</v>
      </c>
      <c r="I3627" s="116">
        <v>7871928</v>
      </c>
      <c r="J3627" s="116">
        <v>5436147</v>
      </c>
      <c r="K3627" s="116">
        <v>2435781</v>
      </c>
      <c r="L3627" s="116">
        <v>516192</v>
      </c>
      <c r="M3627" s="116">
        <v>516192</v>
      </c>
      <c r="N3627" s="116">
        <v>0</v>
      </c>
      <c r="O3627" s="116">
        <v>0</v>
      </c>
      <c r="P3627" s="120">
        <v>1403397</v>
      </c>
      <c r="Q3627" s="27" t="str">
        <f>IF(G3627="01 Jan 1900","Unregistered","Registered")</f>
        <v>Registered</v>
      </c>
      <c r="R3627" s="121">
        <f>I3627/H3627</f>
        <v>0.61</v>
      </c>
      <c r="T3627" s="117">
        <f t="shared" si="225"/>
        <v>2435781</v>
      </c>
      <c r="U3627" s="117">
        <f t="shared" si="226"/>
        <v>0</v>
      </c>
    </row>
    <row r="3628" spans="1:29" x14ac:dyDescent="0.3">
      <c r="A3628" s="114">
        <v>257</v>
      </c>
      <c r="B3628" s="114" t="s">
        <v>107</v>
      </c>
      <c r="C3628" s="114" t="s">
        <v>108</v>
      </c>
      <c r="D3628" s="114" t="s">
        <v>2003</v>
      </c>
      <c r="E3628" s="114" t="s">
        <v>2004</v>
      </c>
      <c r="F3628" s="115">
        <v>45762</v>
      </c>
      <c r="G3628" s="114" t="s">
        <v>1996</v>
      </c>
      <c r="H3628" s="116">
        <v>12904800</v>
      </c>
      <c r="I3628" s="116">
        <v>7871928</v>
      </c>
      <c r="J3628" s="116">
        <v>5463032</v>
      </c>
      <c r="K3628" s="116">
        <v>2408896</v>
      </c>
      <c r="L3628" s="116">
        <v>516192</v>
      </c>
      <c r="M3628" s="116">
        <v>516192</v>
      </c>
      <c r="N3628" s="116">
        <v>0</v>
      </c>
      <c r="O3628" s="116">
        <v>0</v>
      </c>
      <c r="P3628" s="120">
        <v>1376512</v>
      </c>
      <c r="Q3628" s="27" t="str">
        <f>IF(G3628="01 Jan 1900","Unregistered","Registered")</f>
        <v>Registered</v>
      </c>
      <c r="R3628" s="121">
        <f>I3628/H3628</f>
        <v>0.61</v>
      </c>
      <c r="T3628" s="117">
        <f t="shared" si="225"/>
        <v>2408896</v>
      </c>
      <c r="U3628" s="117">
        <f t="shared" si="226"/>
        <v>0</v>
      </c>
    </row>
    <row r="3629" spans="1:29" x14ac:dyDescent="0.3">
      <c r="A3629" s="114">
        <v>259</v>
      </c>
      <c r="B3629" s="114" t="s">
        <v>107</v>
      </c>
      <c r="C3629" s="114" t="s">
        <v>108</v>
      </c>
      <c r="D3629" s="114" t="s">
        <v>2009</v>
      </c>
      <c r="E3629" s="114" t="s">
        <v>2010</v>
      </c>
      <c r="F3629" s="115">
        <v>45735</v>
      </c>
      <c r="G3629" s="114" t="s">
        <v>2011</v>
      </c>
      <c r="H3629" s="116">
        <v>13348214</v>
      </c>
      <c r="I3629" s="116">
        <v>8142412</v>
      </c>
      <c r="J3629" s="116">
        <v>5756419.4000000004</v>
      </c>
      <c r="K3629" s="116">
        <v>2385992.6</v>
      </c>
      <c r="L3629" s="116">
        <v>533929</v>
      </c>
      <c r="M3629" s="116">
        <v>533929</v>
      </c>
      <c r="N3629" s="116">
        <v>0</v>
      </c>
      <c r="O3629" s="116">
        <v>0</v>
      </c>
      <c r="P3629" s="120">
        <v>1318134.6000000001</v>
      </c>
      <c r="Q3629" s="27" t="str">
        <f>IF(G3629="01 Jan 1900","Unregistered","Registered")</f>
        <v>Registered</v>
      </c>
      <c r="R3629" s="121">
        <f>I3629/H3629</f>
        <v>0.61000010937792881</v>
      </c>
      <c r="T3629" s="117">
        <f t="shared" si="225"/>
        <v>2385992.6</v>
      </c>
      <c r="U3629" s="117">
        <f t="shared" si="226"/>
        <v>0</v>
      </c>
    </row>
    <row r="3630" spans="1:29" x14ac:dyDescent="0.3">
      <c r="A3630" s="114">
        <v>441</v>
      </c>
      <c r="B3630" s="114" t="s">
        <v>107</v>
      </c>
      <c r="C3630" s="114" t="s">
        <v>108</v>
      </c>
      <c r="D3630" s="114" t="s">
        <v>2416</v>
      </c>
      <c r="E3630" s="114" t="s">
        <v>2417</v>
      </c>
      <c r="F3630" s="115">
        <v>45777</v>
      </c>
      <c r="G3630" s="114" t="s">
        <v>2418</v>
      </c>
      <c r="H3630" s="116">
        <v>13444643</v>
      </c>
      <c r="I3630" s="116">
        <v>8201233</v>
      </c>
      <c r="J3630" s="116">
        <v>7125661</v>
      </c>
      <c r="K3630" s="116">
        <v>1075572</v>
      </c>
      <c r="L3630" s="116">
        <v>537786</v>
      </c>
      <c r="M3630" s="116">
        <v>537786</v>
      </c>
      <c r="N3630" s="116">
        <v>0</v>
      </c>
      <c r="O3630" s="116">
        <v>0</v>
      </c>
      <c r="P3630" s="120">
        <v>0</v>
      </c>
      <c r="Q3630" s="27" t="str">
        <f>IF(G3630="01 Jan 1900","Unregistered","Registered")</f>
        <v>Registered</v>
      </c>
      <c r="R3630" s="121">
        <f>I3630/H3630</f>
        <v>0.61000005727188145</v>
      </c>
      <c r="T3630" s="117">
        <f t="shared" si="225"/>
        <v>1075572</v>
      </c>
      <c r="U3630" s="117">
        <f t="shared" si="226"/>
        <v>0</v>
      </c>
    </row>
    <row r="3631" spans="1:29" x14ac:dyDescent="0.3">
      <c r="A3631" s="114">
        <v>552</v>
      </c>
      <c r="B3631" s="114" t="s">
        <v>107</v>
      </c>
      <c r="C3631" s="114" t="s">
        <v>108</v>
      </c>
      <c r="D3631" s="114" t="s">
        <v>2694</v>
      </c>
      <c r="E3631" s="114" t="s">
        <v>2695</v>
      </c>
      <c r="F3631" s="115">
        <v>45746</v>
      </c>
      <c r="G3631" s="114" t="s">
        <v>2696</v>
      </c>
      <c r="H3631" s="116">
        <v>13437500</v>
      </c>
      <c r="I3631" s="116">
        <v>7390625</v>
      </c>
      <c r="J3631" s="116">
        <v>6584375</v>
      </c>
      <c r="K3631" s="116">
        <v>806250</v>
      </c>
      <c r="L3631" s="116">
        <v>806250</v>
      </c>
      <c r="M3631" s="116">
        <v>0</v>
      </c>
      <c r="N3631" s="116">
        <v>0</v>
      </c>
      <c r="O3631" s="116">
        <v>0</v>
      </c>
      <c r="P3631" s="120">
        <v>0</v>
      </c>
      <c r="Q3631" s="27" t="str">
        <f>IF(G3631="01 Jan 1900","Unregistered","Registered")</f>
        <v>Registered</v>
      </c>
      <c r="R3631" s="121">
        <f>I3631/H3631</f>
        <v>0.55000000000000004</v>
      </c>
      <c r="T3631" s="117">
        <f t="shared" si="225"/>
        <v>806250</v>
      </c>
      <c r="U3631" s="117">
        <f t="shared" si="226"/>
        <v>0</v>
      </c>
    </row>
    <row r="3632" spans="1:29" x14ac:dyDescent="0.3">
      <c r="A3632" s="114">
        <v>599</v>
      </c>
      <c r="B3632" s="114" t="s">
        <v>107</v>
      </c>
      <c r="C3632" s="114" t="s">
        <v>108</v>
      </c>
      <c r="D3632" s="114" t="s">
        <v>2814</v>
      </c>
      <c r="E3632" s="114" t="s">
        <v>2815</v>
      </c>
      <c r="F3632" s="115">
        <v>45812</v>
      </c>
      <c r="G3632" s="114" t="s">
        <v>2816</v>
      </c>
      <c r="H3632" s="116">
        <v>9078571</v>
      </c>
      <c r="I3632" s="116">
        <v>5537929</v>
      </c>
      <c r="J3632" s="116">
        <v>4811643</v>
      </c>
      <c r="K3632" s="116">
        <v>726286</v>
      </c>
      <c r="L3632" s="116">
        <v>363143</v>
      </c>
      <c r="M3632" s="116">
        <v>363143</v>
      </c>
      <c r="N3632" s="116">
        <v>0</v>
      </c>
      <c r="O3632" s="116">
        <v>0</v>
      </c>
      <c r="P3632" s="120">
        <v>0</v>
      </c>
      <c r="Q3632" s="27" t="str">
        <f>IF(G3632="01 Jan 1900","Unregistered","Registered")</f>
        <v>Registered</v>
      </c>
      <c r="R3632" s="121">
        <f>I3632/H3632</f>
        <v>0.61000007600315076</v>
      </c>
      <c r="T3632" s="117">
        <f t="shared" si="225"/>
        <v>726286</v>
      </c>
      <c r="U3632" s="117">
        <f t="shared" si="226"/>
        <v>0</v>
      </c>
    </row>
    <row r="3633" spans="1:21" x14ac:dyDescent="0.3">
      <c r="A3633" s="114">
        <v>606</v>
      </c>
      <c r="B3633" s="114" t="s">
        <v>107</v>
      </c>
      <c r="C3633" s="114" t="s">
        <v>108</v>
      </c>
      <c r="D3633" s="114" t="s">
        <v>2830</v>
      </c>
      <c r="E3633" s="114" t="s">
        <v>2831</v>
      </c>
      <c r="F3633" s="115">
        <v>45793</v>
      </c>
      <c r="G3633" s="114" t="s">
        <v>2528</v>
      </c>
      <c r="H3633" s="116">
        <v>8797500</v>
      </c>
      <c r="I3633" s="116">
        <v>5366475</v>
      </c>
      <c r="J3633" s="116">
        <v>4662675</v>
      </c>
      <c r="K3633" s="116">
        <v>703800</v>
      </c>
      <c r="L3633" s="116">
        <v>351900</v>
      </c>
      <c r="M3633" s="116">
        <v>351900</v>
      </c>
      <c r="N3633" s="116">
        <v>0</v>
      </c>
      <c r="O3633" s="116">
        <v>0</v>
      </c>
      <c r="P3633" s="120">
        <v>0</v>
      </c>
      <c r="Q3633" s="27" t="str">
        <f>IF(G3633="01 Jan 1900","Unregistered","Registered")</f>
        <v>Registered</v>
      </c>
      <c r="R3633" s="121">
        <f>I3633/H3633</f>
        <v>0.61</v>
      </c>
      <c r="T3633" s="117">
        <f t="shared" si="225"/>
        <v>703800</v>
      </c>
      <c r="U3633" s="117">
        <f t="shared" si="226"/>
        <v>0</v>
      </c>
    </row>
    <row r="3634" spans="1:21" x14ac:dyDescent="0.3">
      <c r="A3634" s="114">
        <v>626</v>
      </c>
      <c r="B3634" s="114" t="s">
        <v>107</v>
      </c>
      <c r="C3634" s="114" t="s">
        <v>108</v>
      </c>
      <c r="D3634" s="114" t="s">
        <v>2874</v>
      </c>
      <c r="E3634" s="114" t="s">
        <v>2875</v>
      </c>
      <c r="F3634" s="115">
        <v>45768</v>
      </c>
      <c r="G3634" s="114" t="s">
        <v>2876</v>
      </c>
      <c r="H3634" s="116">
        <v>13211607</v>
      </c>
      <c r="I3634" s="116">
        <v>6605803</v>
      </c>
      <c r="J3634" s="116">
        <v>5944483</v>
      </c>
      <c r="K3634" s="116">
        <v>661320</v>
      </c>
      <c r="L3634" s="116">
        <v>660580</v>
      </c>
      <c r="M3634" s="116">
        <v>740</v>
      </c>
      <c r="N3634" s="116">
        <v>0</v>
      </c>
      <c r="O3634" s="116">
        <v>0</v>
      </c>
      <c r="P3634" s="120">
        <v>0</v>
      </c>
      <c r="Q3634" s="27" t="str">
        <f>IF(G3634="01 Jan 1900","Unregistered","Registered")</f>
        <v>Registered</v>
      </c>
      <c r="R3634" s="121">
        <f>I3634/H3634</f>
        <v>0.49999996215449038</v>
      </c>
      <c r="T3634" s="117">
        <f t="shared" si="225"/>
        <v>661320</v>
      </c>
      <c r="U3634" s="117">
        <f t="shared" si="226"/>
        <v>0</v>
      </c>
    </row>
    <row r="3635" spans="1:21" x14ac:dyDescent="0.3">
      <c r="A3635" s="114">
        <v>739</v>
      </c>
      <c r="B3635" s="114" t="s">
        <v>107</v>
      </c>
      <c r="C3635" s="114" t="s">
        <v>108</v>
      </c>
      <c r="D3635" s="114" t="s">
        <v>3161</v>
      </c>
      <c r="E3635" s="114" t="s">
        <v>3162</v>
      </c>
      <c r="F3635" s="115">
        <v>45852</v>
      </c>
      <c r="G3635" s="114" t="s">
        <v>3163</v>
      </c>
      <c r="H3635" s="116">
        <v>13926996</v>
      </c>
      <c r="I3635" s="116">
        <v>7450944</v>
      </c>
      <c r="J3635" s="116">
        <v>6893864</v>
      </c>
      <c r="K3635" s="116">
        <v>557080</v>
      </c>
      <c r="L3635" s="116">
        <v>557080</v>
      </c>
      <c r="M3635" s="116">
        <v>0</v>
      </c>
      <c r="N3635" s="116">
        <v>0</v>
      </c>
      <c r="O3635" s="116">
        <v>0</v>
      </c>
      <c r="P3635" s="120">
        <v>0</v>
      </c>
      <c r="Q3635" s="27" t="str">
        <f>IF(G3635="01 Jan 1900","Unregistered","Registered")</f>
        <v>Registered</v>
      </c>
      <c r="R3635" s="121">
        <f>I3635/H3635</f>
        <v>0.53500008185541237</v>
      </c>
      <c r="T3635" s="117">
        <f t="shared" si="225"/>
        <v>557080</v>
      </c>
      <c r="U3635" s="117">
        <f t="shared" si="226"/>
        <v>0</v>
      </c>
    </row>
    <row r="3636" spans="1:21" x14ac:dyDescent="0.3">
      <c r="A3636" s="114">
        <v>745</v>
      </c>
      <c r="B3636" s="114" t="s">
        <v>107</v>
      </c>
      <c r="C3636" s="114" t="s">
        <v>108</v>
      </c>
      <c r="D3636" s="114" t="s">
        <v>3176</v>
      </c>
      <c r="E3636" s="114" t="s">
        <v>3177</v>
      </c>
      <c r="F3636" s="115">
        <v>45928</v>
      </c>
      <c r="G3636" s="114" t="s">
        <v>3178</v>
      </c>
      <c r="H3636" s="116">
        <v>13837500</v>
      </c>
      <c r="I3636" s="116">
        <v>8440875</v>
      </c>
      <c r="J3636" s="116">
        <v>7887375</v>
      </c>
      <c r="K3636" s="116">
        <v>553500</v>
      </c>
      <c r="L3636" s="116">
        <v>553500</v>
      </c>
      <c r="M3636" s="116">
        <v>0</v>
      </c>
      <c r="N3636" s="116">
        <v>0</v>
      </c>
      <c r="O3636" s="116">
        <v>0</v>
      </c>
      <c r="P3636" s="120">
        <v>0</v>
      </c>
      <c r="Q3636" s="27" t="str">
        <f>IF(G3636="01 Jan 1900","Unregistered","Registered")</f>
        <v>Registered</v>
      </c>
      <c r="R3636" s="121">
        <f>I3636/H3636</f>
        <v>0.61</v>
      </c>
      <c r="T3636" s="117">
        <f t="shared" si="225"/>
        <v>553500</v>
      </c>
      <c r="U3636" s="117">
        <f t="shared" si="226"/>
        <v>0</v>
      </c>
    </row>
    <row r="3637" spans="1:21" x14ac:dyDescent="0.3">
      <c r="A3637" s="114">
        <v>749</v>
      </c>
      <c r="B3637" s="114" t="s">
        <v>107</v>
      </c>
      <c r="C3637" s="114" t="s">
        <v>108</v>
      </c>
      <c r="D3637" s="114" t="s">
        <v>3187</v>
      </c>
      <c r="E3637" s="114" t="s">
        <v>3188</v>
      </c>
      <c r="F3637" s="115">
        <v>45826</v>
      </c>
      <c r="G3637" s="114" t="s">
        <v>3189</v>
      </c>
      <c r="H3637" s="116">
        <v>13760714</v>
      </c>
      <c r="I3637" s="116">
        <v>8394037</v>
      </c>
      <c r="J3637" s="116">
        <v>7843608</v>
      </c>
      <c r="K3637" s="116">
        <v>550429</v>
      </c>
      <c r="L3637" s="116">
        <v>550429</v>
      </c>
      <c r="M3637" s="116">
        <v>0</v>
      </c>
      <c r="N3637" s="116">
        <v>0</v>
      </c>
      <c r="O3637" s="116">
        <v>0</v>
      </c>
      <c r="P3637" s="120">
        <v>0</v>
      </c>
      <c r="Q3637" s="27" t="str">
        <f>IF(G3637="01 Jan 1900","Unregistered","Registered")</f>
        <v>Registered</v>
      </c>
      <c r="R3637" s="121">
        <f>I3637/H3637</f>
        <v>0.61000010609914568</v>
      </c>
      <c r="T3637" s="117">
        <f t="shared" si="225"/>
        <v>550429</v>
      </c>
      <c r="U3637" s="117">
        <f t="shared" si="226"/>
        <v>0</v>
      </c>
    </row>
    <row r="3638" spans="1:21" x14ac:dyDescent="0.3">
      <c r="A3638" s="114">
        <v>755</v>
      </c>
      <c r="B3638" s="114" t="s">
        <v>107</v>
      </c>
      <c r="C3638" s="114" t="s">
        <v>108</v>
      </c>
      <c r="D3638" s="114" t="s">
        <v>3201</v>
      </c>
      <c r="E3638" s="114" t="s">
        <v>3202</v>
      </c>
      <c r="F3638" s="115">
        <v>45735</v>
      </c>
      <c r="G3638" s="114" t="s">
        <v>1897</v>
      </c>
      <c r="H3638" s="116">
        <v>13660714</v>
      </c>
      <c r="I3638" s="116">
        <v>7650047</v>
      </c>
      <c r="J3638" s="116">
        <v>7103623</v>
      </c>
      <c r="K3638" s="116">
        <v>546424</v>
      </c>
      <c r="L3638" s="116">
        <v>546424</v>
      </c>
      <c r="M3638" s="116">
        <v>0</v>
      </c>
      <c r="N3638" s="116">
        <v>0</v>
      </c>
      <c r="O3638" s="116">
        <v>0</v>
      </c>
      <c r="P3638" s="120">
        <v>0</v>
      </c>
      <c r="Q3638" s="27" t="str">
        <f>IF(G3638="01 Jan 1900","Unregistered","Registered")</f>
        <v>Registered</v>
      </c>
      <c r="R3638" s="121">
        <f>I3638/H3638</f>
        <v>0.56000345223536629</v>
      </c>
      <c r="T3638" s="117">
        <f t="shared" si="225"/>
        <v>546424</v>
      </c>
      <c r="U3638" s="117">
        <f t="shared" si="226"/>
        <v>0</v>
      </c>
    </row>
    <row r="3639" spans="1:21" x14ac:dyDescent="0.3">
      <c r="A3639" s="114">
        <v>762</v>
      </c>
      <c r="B3639" s="114" t="s">
        <v>107</v>
      </c>
      <c r="C3639" s="114" t="s">
        <v>108</v>
      </c>
      <c r="D3639" s="114" t="s">
        <v>3216</v>
      </c>
      <c r="E3639" s="114" t="s">
        <v>3217</v>
      </c>
      <c r="F3639" s="115">
        <v>45828</v>
      </c>
      <c r="G3639" s="114" t="s">
        <v>2421</v>
      </c>
      <c r="H3639" s="116">
        <v>13438060</v>
      </c>
      <c r="I3639" s="116">
        <v>8197215</v>
      </c>
      <c r="J3639" s="116">
        <v>7659693</v>
      </c>
      <c r="K3639" s="116">
        <v>537522</v>
      </c>
      <c r="L3639" s="116">
        <v>537522</v>
      </c>
      <c r="M3639" s="116">
        <v>0</v>
      </c>
      <c r="N3639" s="116">
        <v>0</v>
      </c>
      <c r="O3639" s="116">
        <v>0</v>
      </c>
      <c r="P3639" s="120">
        <v>0</v>
      </c>
      <c r="Q3639" s="27" t="str">
        <f>IF(G3639="01 Jan 1900","Unregistered","Registered")</f>
        <v>Registered</v>
      </c>
      <c r="R3639" s="121">
        <f>I3639/H3639</f>
        <v>0.60999988093519453</v>
      </c>
      <c r="T3639" s="117">
        <f t="shared" si="225"/>
        <v>537522</v>
      </c>
      <c r="U3639" s="117">
        <f t="shared" si="226"/>
        <v>0</v>
      </c>
    </row>
    <row r="3640" spans="1:21" x14ac:dyDescent="0.3">
      <c r="A3640" s="114">
        <v>765</v>
      </c>
      <c r="B3640" s="114" t="s">
        <v>107</v>
      </c>
      <c r="C3640" s="114" t="s">
        <v>108</v>
      </c>
      <c r="D3640" s="114" t="s">
        <v>3223</v>
      </c>
      <c r="E3640" s="114" t="s">
        <v>3224</v>
      </c>
      <c r="F3640" s="115">
        <v>45848</v>
      </c>
      <c r="G3640" s="114" t="s">
        <v>2708</v>
      </c>
      <c r="H3640" s="116">
        <v>13434821</v>
      </c>
      <c r="I3640" s="116">
        <v>8195241</v>
      </c>
      <c r="J3640" s="116">
        <v>7657848</v>
      </c>
      <c r="K3640" s="116">
        <v>537393</v>
      </c>
      <c r="L3640" s="116">
        <v>537393</v>
      </c>
      <c r="M3640" s="116">
        <v>0</v>
      </c>
      <c r="N3640" s="116">
        <v>0</v>
      </c>
      <c r="O3640" s="116">
        <v>0</v>
      </c>
      <c r="P3640" s="120">
        <v>0</v>
      </c>
      <c r="Q3640" s="27" t="str">
        <f>IF(G3640="01 Jan 1900","Unregistered","Registered")</f>
        <v>Registered</v>
      </c>
      <c r="R3640" s="121">
        <f>I3640/H3640</f>
        <v>0.61000001414235439</v>
      </c>
      <c r="T3640" s="117">
        <f t="shared" si="225"/>
        <v>537393</v>
      </c>
      <c r="U3640" s="117">
        <f t="shared" si="226"/>
        <v>0</v>
      </c>
    </row>
    <row r="3641" spans="1:21" x14ac:dyDescent="0.3">
      <c r="A3641" s="114">
        <v>768</v>
      </c>
      <c r="B3641" s="114" t="s">
        <v>107</v>
      </c>
      <c r="C3641" s="114" t="s">
        <v>108</v>
      </c>
      <c r="D3641" s="114" t="s">
        <v>3230</v>
      </c>
      <c r="E3641" s="114" t="s">
        <v>3231</v>
      </c>
      <c r="F3641" s="115">
        <v>45762</v>
      </c>
      <c r="G3641" s="114" t="s">
        <v>2743</v>
      </c>
      <c r="H3641" s="116">
        <v>13397220</v>
      </c>
      <c r="I3641" s="116">
        <v>8172305</v>
      </c>
      <c r="J3641" s="116">
        <v>7636416</v>
      </c>
      <c r="K3641" s="116">
        <v>535889</v>
      </c>
      <c r="L3641" s="116">
        <v>535889</v>
      </c>
      <c r="M3641" s="116">
        <v>0</v>
      </c>
      <c r="N3641" s="116">
        <v>0</v>
      </c>
      <c r="O3641" s="116">
        <v>0</v>
      </c>
      <c r="P3641" s="120">
        <v>0</v>
      </c>
      <c r="Q3641" s="27" t="str">
        <f>IF(G3641="01 Jan 1900","Unregistered","Registered")</f>
        <v>Registered</v>
      </c>
      <c r="R3641" s="121">
        <f>I3641/H3641</f>
        <v>0.61000005971388094</v>
      </c>
      <c r="T3641" s="117">
        <f t="shared" si="225"/>
        <v>535889</v>
      </c>
      <c r="U3641" s="117">
        <f t="shared" si="226"/>
        <v>0</v>
      </c>
    </row>
    <row r="3642" spans="1:21" x14ac:dyDescent="0.3">
      <c r="A3642" s="114">
        <v>772</v>
      </c>
      <c r="B3642" s="114" t="s">
        <v>107</v>
      </c>
      <c r="C3642" s="114" t="s">
        <v>108</v>
      </c>
      <c r="D3642" s="114" t="s">
        <v>3238</v>
      </c>
      <c r="E3642" s="114" t="s">
        <v>3239</v>
      </c>
      <c r="F3642" s="115">
        <v>45747</v>
      </c>
      <c r="G3642" s="114" t="s">
        <v>3240</v>
      </c>
      <c r="H3642" s="116">
        <v>13358036</v>
      </c>
      <c r="I3642" s="116">
        <v>6812597</v>
      </c>
      <c r="J3642" s="116">
        <v>6278276</v>
      </c>
      <c r="K3642" s="116">
        <v>534321</v>
      </c>
      <c r="L3642" s="116">
        <v>534321</v>
      </c>
      <c r="M3642" s="116">
        <v>0</v>
      </c>
      <c r="N3642" s="116">
        <v>0</v>
      </c>
      <c r="O3642" s="116">
        <v>0</v>
      </c>
      <c r="P3642" s="120">
        <v>0</v>
      </c>
      <c r="Q3642" s="27" t="str">
        <f>IF(G3642="01 Jan 1900","Unregistered","Registered")</f>
        <v>Registered</v>
      </c>
      <c r="R3642" s="121">
        <f>I3642/H3642</f>
        <v>0.5099998981886259</v>
      </c>
      <c r="T3642" s="117">
        <f t="shared" si="225"/>
        <v>534321</v>
      </c>
      <c r="U3642" s="117">
        <f t="shared" si="226"/>
        <v>0</v>
      </c>
    </row>
    <row r="3643" spans="1:21" x14ac:dyDescent="0.3">
      <c r="A3643" s="114">
        <v>773</v>
      </c>
      <c r="B3643" s="114" t="s">
        <v>107</v>
      </c>
      <c r="C3643" s="114" t="s">
        <v>108</v>
      </c>
      <c r="D3643" s="114" t="s">
        <v>3241</v>
      </c>
      <c r="E3643" s="114" t="s">
        <v>3242</v>
      </c>
      <c r="F3643" s="115">
        <v>45768</v>
      </c>
      <c r="G3643" s="114" t="s">
        <v>3243</v>
      </c>
      <c r="H3643" s="116">
        <v>13355357</v>
      </c>
      <c r="I3643" s="116">
        <v>8146767</v>
      </c>
      <c r="J3643" s="116">
        <v>7612553</v>
      </c>
      <c r="K3643" s="116">
        <v>534214</v>
      </c>
      <c r="L3643" s="116">
        <v>534214</v>
      </c>
      <c r="M3643" s="116">
        <v>0</v>
      </c>
      <c r="N3643" s="116">
        <v>0</v>
      </c>
      <c r="O3643" s="116">
        <v>0</v>
      </c>
      <c r="P3643" s="120">
        <v>0</v>
      </c>
      <c r="Q3643" s="27" t="str">
        <f>IF(G3643="01 Jan 1900","Unregistered","Registered")</f>
        <v>Registered</v>
      </c>
      <c r="R3643" s="121">
        <f>I3643/H3643</f>
        <v>0.60999994234523269</v>
      </c>
      <c r="T3643" s="117">
        <f t="shared" si="225"/>
        <v>534214</v>
      </c>
      <c r="U3643" s="117">
        <f t="shared" si="226"/>
        <v>0</v>
      </c>
    </row>
    <row r="3644" spans="1:21" x14ac:dyDescent="0.3">
      <c r="A3644" s="114">
        <v>774</v>
      </c>
      <c r="B3644" s="114" t="s">
        <v>107</v>
      </c>
      <c r="C3644" s="114" t="s">
        <v>108</v>
      </c>
      <c r="D3644" s="114" t="s">
        <v>3244</v>
      </c>
      <c r="E3644" s="114" t="s">
        <v>3245</v>
      </c>
      <c r="F3644" s="115">
        <v>45815</v>
      </c>
      <c r="G3644" s="114" t="s">
        <v>3246</v>
      </c>
      <c r="H3644" s="116">
        <v>13355357</v>
      </c>
      <c r="I3644" s="116">
        <v>6811232</v>
      </c>
      <c r="J3644" s="116">
        <v>6277018</v>
      </c>
      <c r="K3644" s="116">
        <v>534214</v>
      </c>
      <c r="L3644" s="116">
        <v>534214</v>
      </c>
      <c r="M3644" s="116">
        <v>0</v>
      </c>
      <c r="N3644" s="116">
        <v>0</v>
      </c>
      <c r="O3644" s="116">
        <v>0</v>
      </c>
      <c r="P3644" s="120">
        <v>0</v>
      </c>
      <c r="Q3644" s="27" t="str">
        <f>IF(G3644="01 Jan 1900","Unregistered","Registered")</f>
        <v>Registered</v>
      </c>
      <c r="R3644" s="121">
        <f>I3644/H3644</f>
        <v>0.50999999475865754</v>
      </c>
      <c r="T3644" s="117">
        <f t="shared" si="225"/>
        <v>534214</v>
      </c>
      <c r="U3644" s="117">
        <f t="shared" si="226"/>
        <v>0</v>
      </c>
    </row>
    <row r="3645" spans="1:21" x14ac:dyDescent="0.3">
      <c r="A3645" s="114">
        <v>776</v>
      </c>
      <c r="B3645" s="114" t="s">
        <v>107</v>
      </c>
      <c r="C3645" s="114" t="s">
        <v>108</v>
      </c>
      <c r="D3645" s="114" t="s">
        <v>3250</v>
      </c>
      <c r="E3645" s="114" t="s">
        <v>3251</v>
      </c>
      <c r="F3645" s="115">
        <v>45819</v>
      </c>
      <c r="G3645" s="114" t="s">
        <v>1771</v>
      </c>
      <c r="H3645" s="116">
        <v>13345536</v>
      </c>
      <c r="I3645" s="116">
        <v>8140775</v>
      </c>
      <c r="J3645" s="116">
        <v>7606954</v>
      </c>
      <c r="K3645" s="116">
        <v>533821</v>
      </c>
      <c r="L3645" s="116">
        <v>533821</v>
      </c>
      <c r="M3645" s="116">
        <v>0</v>
      </c>
      <c r="N3645" s="116">
        <v>0</v>
      </c>
      <c r="O3645" s="116">
        <v>0</v>
      </c>
      <c r="P3645" s="120">
        <v>0</v>
      </c>
      <c r="Q3645" s="27" t="str">
        <f>IF(G3645="01 Jan 1900","Unregistered","Registered")</f>
        <v>Registered</v>
      </c>
      <c r="R3645" s="121">
        <f>I3645/H3645</f>
        <v>0.60999985313441141</v>
      </c>
      <c r="T3645" s="117">
        <f t="shared" si="225"/>
        <v>533821</v>
      </c>
      <c r="U3645" s="117">
        <f t="shared" si="226"/>
        <v>0</v>
      </c>
    </row>
    <row r="3646" spans="1:21" x14ac:dyDescent="0.3">
      <c r="A3646" s="114">
        <v>785</v>
      </c>
      <c r="B3646" s="114" t="s">
        <v>107</v>
      </c>
      <c r="C3646" s="114" t="s">
        <v>108</v>
      </c>
      <c r="D3646" s="114" t="s">
        <v>3271</v>
      </c>
      <c r="E3646" s="114" t="s">
        <v>3272</v>
      </c>
      <c r="F3646" s="115">
        <v>45747</v>
      </c>
      <c r="G3646" s="114" t="s">
        <v>1996</v>
      </c>
      <c r="H3646" s="116">
        <v>13169643</v>
      </c>
      <c r="I3646" s="116">
        <v>6058036</v>
      </c>
      <c r="J3646" s="116">
        <v>5531250</v>
      </c>
      <c r="K3646" s="116">
        <v>526786</v>
      </c>
      <c r="L3646" s="116">
        <v>526786</v>
      </c>
      <c r="M3646" s="116">
        <v>0</v>
      </c>
      <c r="N3646" s="116">
        <v>0</v>
      </c>
      <c r="O3646" s="116">
        <v>0</v>
      </c>
      <c r="P3646" s="120">
        <v>0</v>
      </c>
      <c r="Q3646" s="27" t="str">
        <f>IF(G3646="01 Jan 1900","Unregistered","Registered")</f>
        <v>Registered</v>
      </c>
      <c r="R3646" s="121">
        <f>I3646/H3646</f>
        <v>0.46000001670508456</v>
      </c>
      <c r="T3646" s="117">
        <f t="shared" si="225"/>
        <v>526786</v>
      </c>
      <c r="U3646" s="117">
        <f t="shared" si="226"/>
        <v>0</v>
      </c>
    </row>
    <row r="3647" spans="1:21" x14ac:dyDescent="0.3">
      <c r="A3647" s="114">
        <v>790</v>
      </c>
      <c r="B3647" s="114" t="s">
        <v>107</v>
      </c>
      <c r="C3647" s="114" t="s">
        <v>108</v>
      </c>
      <c r="D3647" s="114" t="s">
        <v>3284</v>
      </c>
      <c r="E3647" s="114" t="s">
        <v>3285</v>
      </c>
      <c r="F3647" s="115">
        <v>45747</v>
      </c>
      <c r="G3647" s="114" t="s">
        <v>3286</v>
      </c>
      <c r="H3647" s="116">
        <v>13080357</v>
      </c>
      <c r="I3647" s="116">
        <v>6670982</v>
      </c>
      <c r="J3647" s="116">
        <v>6147768</v>
      </c>
      <c r="K3647" s="116">
        <v>523214</v>
      </c>
      <c r="L3647" s="116">
        <v>523214</v>
      </c>
      <c r="M3647" s="116">
        <v>0</v>
      </c>
      <c r="N3647" s="116">
        <v>0</v>
      </c>
      <c r="O3647" s="116">
        <v>0</v>
      </c>
      <c r="P3647" s="120">
        <v>0</v>
      </c>
      <c r="Q3647" s="27" t="str">
        <f>IF(G3647="01 Jan 1900","Unregistered","Registered")</f>
        <v>Registered</v>
      </c>
      <c r="R3647" s="121">
        <f>I3647/H3647</f>
        <v>0.50999999464846413</v>
      </c>
      <c r="T3647" s="117">
        <f t="shared" si="225"/>
        <v>523214</v>
      </c>
      <c r="U3647" s="117">
        <f t="shared" si="226"/>
        <v>0</v>
      </c>
    </row>
    <row r="3648" spans="1:21" x14ac:dyDescent="0.3">
      <c r="A3648" s="114">
        <v>793</v>
      </c>
      <c r="B3648" s="114" t="s">
        <v>107</v>
      </c>
      <c r="C3648" s="114" t="s">
        <v>108</v>
      </c>
      <c r="D3648" s="114" t="s">
        <v>3291</v>
      </c>
      <c r="E3648" s="114" t="s">
        <v>3292</v>
      </c>
      <c r="F3648" s="115">
        <v>45838</v>
      </c>
      <c r="G3648" s="114" t="s">
        <v>3293</v>
      </c>
      <c r="H3648" s="116">
        <v>12912480</v>
      </c>
      <c r="I3648" s="116">
        <v>7876612</v>
      </c>
      <c r="J3648" s="116">
        <v>7360113</v>
      </c>
      <c r="K3648" s="116">
        <v>516499</v>
      </c>
      <c r="L3648" s="116">
        <v>516499</v>
      </c>
      <c r="M3648" s="116">
        <v>0</v>
      </c>
      <c r="N3648" s="116">
        <v>0</v>
      </c>
      <c r="O3648" s="116">
        <v>0</v>
      </c>
      <c r="P3648" s="120">
        <v>0</v>
      </c>
      <c r="Q3648" s="27" t="str">
        <f>IF(G3648="01 Jan 1900","Unregistered","Registered")</f>
        <v>Registered</v>
      </c>
      <c r="R3648" s="121">
        <f>I3648/H3648</f>
        <v>0.60999993804443453</v>
      </c>
      <c r="T3648" s="117">
        <f t="shared" ref="T3648:T3676" si="227">L3648+M3648+N3648+O3648+P3648</f>
        <v>516499</v>
      </c>
      <c r="U3648" s="117">
        <f t="shared" ref="U3648:U3676" si="228">K3648-T3648</f>
        <v>0</v>
      </c>
    </row>
    <row r="3649" spans="1:21" x14ac:dyDescent="0.3">
      <c r="A3649" s="114">
        <v>800</v>
      </c>
      <c r="B3649" s="114" t="s">
        <v>107</v>
      </c>
      <c r="C3649" s="114" t="s">
        <v>108</v>
      </c>
      <c r="D3649" s="114" t="s">
        <v>3310</v>
      </c>
      <c r="E3649" s="114" t="s">
        <v>3311</v>
      </c>
      <c r="F3649" s="115">
        <v>45930</v>
      </c>
      <c r="G3649" s="114" t="s">
        <v>3312</v>
      </c>
      <c r="H3649" s="116">
        <v>12768960</v>
      </c>
      <c r="I3649" s="116">
        <v>7789064</v>
      </c>
      <c r="J3649" s="116">
        <v>7278306</v>
      </c>
      <c r="K3649" s="116">
        <v>510758</v>
      </c>
      <c r="L3649" s="116">
        <v>510758</v>
      </c>
      <c r="M3649" s="116">
        <v>0</v>
      </c>
      <c r="N3649" s="116">
        <v>0</v>
      </c>
      <c r="O3649" s="116">
        <v>0</v>
      </c>
      <c r="P3649" s="120">
        <v>0</v>
      </c>
      <c r="Q3649" s="27" t="str">
        <f>IF(G3649="01 Jan 1900","Unregistered","Registered")</f>
        <v>Registered</v>
      </c>
      <c r="R3649" s="121">
        <f>I3649/H3649</f>
        <v>0.60999987469613814</v>
      </c>
      <c r="T3649" s="117">
        <f t="shared" si="227"/>
        <v>510758</v>
      </c>
      <c r="U3649" s="117">
        <f t="shared" si="228"/>
        <v>0</v>
      </c>
    </row>
    <row r="3650" spans="1:21" x14ac:dyDescent="0.3">
      <c r="A3650" s="114">
        <v>821</v>
      </c>
      <c r="B3650" s="114" t="s">
        <v>107</v>
      </c>
      <c r="C3650" s="114" t="s">
        <v>108</v>
      </c>
      <c r="D3650" s="114" t="s">
        <v>3358</v>
      </c>
      <c r="E3650" s="114" t="s">
        <v>3359</v>
      </c>
      <c r="F3650" s="115">
        <v>45930</v>
      </c>
      <c r="G3650" s="114" t="s">
        <v>2802</v>
      </c>
      <c r="H3650" s="116">
        <v>12765564</v>
      </c>
      <c r="I3650" s="116">
        <v>5872160</v>
      </c>
      <c r="J3650" s="116">
        <v>5389905</v>
      </c>
      <c r="K3650" s="116">
        <v>482255</v>
      </c>
      <c r="L3650" s="116">
        <v>482255</v>
      </c>
      <c r="M3650" s="116">
        <v>0</v>
      </c>
      <c r="N3650" s="116">
        <v>0</v>
      </c>
      <c r="O3650" s="116">
        <v>0</v>
      </c>
      <c r="P3650" s="120">
        <v>0</v>
      </c>
      <c r="Q3650" s="27" t="str">
        <f>IF(G3650="01 Jan 1900","Unregistered","Registered")</f>
        <v>Registered</v>
      </c>
      <c r="R3650" s="121">
        <f>I3650/H3650</f>
        <v>0.46000004386801868</v>
      </c>
      <c r="T3650" s="117">
        <f t="shared" si="227"/>
        <v>482255</v>
      </c>
      <c r="U3650" s="117">
        <f t="shared" si="228"/>
        <v>0</v>
      </c>
    </row>
    <row r="3651" spans="1:21" x14ac:dyDescent="0.3">
      <c r="A3651" s="114">
        <v>997</v>
      </c>
      <c r="B3651" s="114" t="s">
        <v>107</v>
      </c>
      <c r="C3651" s="114" t="s">
        <v>108</v>
      </c>
      <c r="D3651" s="114" t="s">
        <v>3775</v>
      </c>
      <c r="E3651" s="114" t="s">
        <v>3776</v>
      </c>
      <c r="F3651" s="115">
        <v>46006</v>
      </c>
      <c r="G3651" s="114" t="s">
        <v>3777</v>
      </c>
      <c r="H3651" s="116">
        <v>9681982</v>
      </c>
      <c r="I3651" s="116">
        <v>5906007</v>
      </c>
      <c r="J3651" s="116">
        <v>5518728</v>
      </c>
      <c r="K3651" s="116">
        <v>387279</v>
      </c>
      <c r="L3651" s="116">
        <v>387279</v>
      </c>
      <c r="M3651" s="116">
        <v>0</v>
      </c>
      <c r="N3651" s="116">
        <v>0</v>
      </c>
      <c r="O3651" s="116">
        <v>0</v>
      </c>
      <c r="P3651" s="120">
        <v>0</v>
      </c>
      <c r="Q3651" s="27" t="str">
        <f>IF(G3651="01 Jan 1900","Unregistered","Registered")</f>
        <v>Registered</v>
      </c>
      <c r="R3651" s="121">
        <f>I3651/H3651</f>
        <v>0.60999979136503246</v>
      </c>
      <c r="T3651" s="117">
        <f t="shared" si="227"/>
        <v>387279</v>
      </c>
      <c r="U3651" s="117">
        <f t="shared" si="228"/>
        <v>0</v>
      </c>
    </row>
    <row r="3652" spans="1:21" x14ac:dyDescent="0.3">
      <c r="A3652" s="114">
        <v>1030</v>
      </c>
      <c r="B3652" s="114" t="s">
        <v>107</v>
      </c>
      <c r="C3652" s="114" t="s">
        <v>108</v>
      </c>
      <c r="D3652" s="114" t="s">
        <v>3850</v>
      </c>
      <c r="E3652" s="114" t="s">
        <v>3851</v>
      </c>
      <c r="F3652" s="115">
        <v>46052</v>
      </c>
      <c r="G3652" s="114" t="s">
        <v>1653</v>
      </c>
      <c r="H3652" s="116">
        <v>9551786</v>
      </c>
      <c r="I3652" s="116">
        <v>5826588</v>
      </c>
      <c r="J3652" s="116">
        <v>5444516.5999999996</v>
      </c>
      <c r="K3652" s="116">
        <v>382071.4</v>
      </c>
      <c r="L3652" s="116">
        <v>382071</v>
      </c>
      <c r="M3652" s="116">
        <v>0.4</v>
      </c>
      <c r="N3652" s="116">
        <v>0</v>
      </c>
      <c r="O3652" s="116">
        <v>0</v>
      </c>
      <c r="P3652" s="120">
        <v>0</v>
      </c>
      <c r="Q3652" s="27" t="str">
        <f>IF(G3652="01 Jan 1900","Unregistered","Registered")</f>
        <v>Registered</v>
      </c>
      <c r="R3652" s="121">
        <f>I3652/H3652</f>
        <v>0.60999984714900435</v>
      </c>
      <c r="T3652" s="117">
        <f t="shared" si="227"/>
        <v>382071.4</v>
      </c>
      <c r="U3652" s="117">
        <f t="shared" si="228"/>
        <v>0</v>
      </c>
    </row>
    <row r="3653" spans="1:21" x14ac:dyDescent="0.3">
      <c r="A3653" s="114">
        <v>1034</v>
      </c>
      <c r="B3653" s="114" t="s">
        <v>107</v>
      </c>
      <c r="C3653" s="114" t="s">
        <v>108</v>
      </c>
      <c r="D3653" s="114" t="s">
        <v>3858</v>
      </c>
      <c r="E3653" s="114" t="s">
        <v>3859</v>
      </c>
      <c r="F3653" s="115">
        <v>45959</v>
      </c>
      <c r="G3653" s="114" t="s">
        <v>3860</v>
      </c>
      <c r="H3653" s="116">
        <v>9471429</v>
      </c>
      <c r="I3653" s="116">
        <v>5777571</v>
      </c>
      <c r="J3653" s="116">
        <v>5398714</v>
      </c>
      <c r="K3653" s="116">
        <v>378857</v>
      </c>
      <c r="L3653" s="116">
        <v>378857</v>
      </c>
      <c r="M3653" s="116">
        <v>0</v>
      </c>
      <c r="N3653" s="116">
        <v>0</v>
      </c>
      <c r="O3653" s="116">
        <v>0</v>
      </c>
      <c r="P3653" s="120">
        <v>0</v>
      </c>
      <c r="Q3653" s="27" t="str">
        <f>IF(G3653="01 Jan 1900","Unregistered","Registered")</f>
        <v>Registered</v>
      </c>
      <c r="R3653" s="121">
        <f>I3653/H3653</f>
        <v>0.60999992714932461</v>
      </c>
      <c r="T3653" s="117">
        <f t="shared" si="227"/>
        <v>378857</v>
      </c>
      <c r="U3653" s="117">
        <f t="shared" si="228"/>
        <v>0</v>
      </c>
    </row>
    <row r="3654" spans="1:21" x14ac:dyDescent="0.3">
      <c r="A3654" s="114">
        <v>1041</v>
      </c>
      <c r="B3654" s="114" t="s">
        <v>107</v>
      </c>
      <c r="C3654" s="114" t="s">
        <v>108</v>
      </c>
      <c r="D3654" s="114" t="s">
        <v>3873</v>
      </c>
      <c r="E3654" s="114" t="s">
        <v>3874</v>
      </c>
      <c r="F3654" s="115">
        <v>45877</v>
      </c>
      <c r="G3654" s="114" t="s">
        <v>3275</v>
      </c>
      <c r="H3654" s="116">
        <v>9416964</v>
      </c>
      <c r="I3654" s="116">
        <v>4802653</v>
      </c>
      <c r="J3654" s="116">
        <v>4425974</v>
      </c>
      <c r="K3654" s="116">
        <v>376679</v>
      </c>
      <c r="L3654" s="116">
        <v>376679</v>
      </c>
      <c r="M3654" s="116">
        <v>0</v>
      </c>
      <c r="N3654" s="116">
        <v>0</v>
      </c>
      <c r="O3654" s="116">
        <v>0</v>
      </c>
      <c r="P3654" s="120">
        <v>0</v>
      </c>
      <c r="Q3654" s="27" t="str">
        <f>IF(G3654="01 Jan 1900","Unregistered","Registered")</f>
        <v>Registered</v>
      </c>
      <c r="R3654" s="121">
        <f>I3654/H3654</f>
        <v>0.51000014442021868</v>
      </c>
      <c r="T3654" s="117">
        <f t="shared" si="227"/>
        <v>376679</v>
      </c>
      <c r="U3654" s="117">
        <f t="shared" si="228"/>
        <v>0</v>
      </c>
    </row>
    <row r="3655" spans="1:21" x14ac:dyDescent="0.3">
      <c r="A3655" s="114">
        <v>1047</v>
      </c>
      <c r="B3655" s="114" t="s">
        <v>107</v>
      </c>
      <c r="C3655" s="114" t="s">
        <v>108</v>
      </c>
      <c r="D3655" s="114" t="s">
        <v>3886</v>
      </c>
      <c r="E3655" s="114" t="s">
        <v>3887</v>
      </c>
      <c r="F3655" s="115">
        <v>45849</v>
      </c>
      <c r="G3655" s="114" t="s">
        <v>3888</v>
      </c>
      <c r="H3655" s="116">
        <v>9373214</v>
      </c>
      <c r="I3655" s="116">
        <v>5717662</v>
      </c>
      <c r="J3655" s="116">
        <v>5342733.4000000004</v>
      </c>
      <c r="K3655" s="116">
        <v>374928.6</v>
      </c>
      <c r="L3655" s="116">
        <v>374928.6</v>
      </c>
      <c r="M3655" s="116">
        <v>0</v>
      </c>
      <c r="N3655" s="116">
        <v>0</v>
      </c>
      <c r="O3655" s="116">
        <v>0</v>
      </c>
      <c r="P3655" s="120">
        <v>0</v>
      </c>
      <c r="Q3655" s="27" t="str">
        <f>IF(G3655="01 Jan 1900","Unregistered","Registered")</f>
        <v>Registered</v>
      </c>
      <c r="R3655" s="121">
        <f>I3655/H3655</f>
        <v>0.61000015576300726</v>
      </c>
      <c r="T3655" s="117">
        <f t="shared" si="227"/>
        <v>374928.6</v>
      </c>
      <c r="U3655" s="117">
        <f t="shared" si="228"/>
        <v>0</v>
      </c>
    </row>
    <row r="3656" spans="1:21" x14ac:dyDescent="0.3">
      <c r="A3656" s="114">
        <v>1050</v>
      </c>
      <c r="B3656" s="114" t="s">
        <v>107</v>
      </c>
      <c r="C3656" s="114" t="s">
        <v>108</v>
      </c>
      <c r="D3656" s="114" t="s">
        <v>3893</v>
      </c>
      <c r="E3656" s="114" t="s">
        <v>3894</v>
      </c>
      <c r="F3656" s="115">
        <v>45882</v>
      </c>
      <c r="G3656" s="114" t="s">
        <v>2141</v>
      </c>
      <c r="H3656" s="116">
        <v>9327679</v>
      </c>
      <c r="I3656" s="116">
        <v>5689884</v>
      </c>
      <c r="J3656" s="116">
        <v>5316776.9000000004</v>
      </c>
      <c r="K3656" s="116">
        <v>373107.1</v>
      </c>
      <c r="L3656" s="116">
        <v>373107</v>
      </c>
      <c r="M3656" s="116">
        <v>0.1</v>
      </c>
      <c r="N3656" s="116">
        <v>0</v>
      </c>
      <c r="O3656" s="116">
        <v>0</v>
      </c>
      <c r="P3656" s="120">
        <v>0</v>
      </c>
      <c r="Q3656" s="27" t="str">
        <f>IF(G3656="01 Jan 1900","Unregistered","Registered")</f>
        <v>Registered</v>
      </c>
      <c r="R3656" s="121">
        <f>I3656/H3656</f>
        <v>0.60999997963051689</v>
      </c>
      <c r="T3656" s="117">
        <f t="shared" si="227"/>
        <v>373107.1</v>
      </c>
      <c r="U3656" s="117">
        <f t="shared" si="228"/>
        <v>0</v>
      </c>
    </row>
    <row r="3657" spans="1:21" x14ac:dyDescent="0.3">
      <c r="A3657" s="114">
        <v>1051</v>
      </c>
      <c r="B3657" s="114" t="s">
        <v>107</v>
      </c>
      <c r="C3657" s="114" t="s">
        <v>108</v>
      </c>
      <c r="D3657" s="114" t="s">
        <v>3895</v>
      </c>
      <c r="E3657" s="114" t="s">
        <v>3896</v>
      </c>
      <c r="F3657" s="115">
        <v>45796</v>
      </c>
      <c r="G3657" s="114" t="s">
        <v>3897</v>
      </c>
      <c r="H3657" s="116">
        <v>9327679</v>
      </c>
      <c r="I3657" s="116">
        <v>4757116</v>
      </c>
      <c r="J3657" s="116">
        <v>4384009</v>
      </c>
      <c r="K3657" s="116">
        <v>373107</v>
      </c>
      <c r="L3657" s="116">
        <v>373107</v>
      </c>
      <c r="M3657" s="116">
        <v>0</v>
      </c>
      <c r="N3657" s="116">
        <v>0</v>
      </c>
      <c r="O3657" s="116">
        <v>0</v>
      </c>
      <c r="P3657" s="120">
        <v>0</v>
      </c>
      <c r="Q3657" s="27" t="str">
        <f>IF(G3657="01 Jan 1900","Unregistered","Registered")</f>
        <v>Registered</v>
      </c>
      <c r="R3657" s="121">
        <f>I3657/H3657</f>
        <v>0.50999996890973631</v>
      </c>
      <c r="T3657" s="117">
        <f t="shared" si="227"/>
        <v>373107</v>
      </c>
      <c r="U3657" s="117">
        <f t="shared" si="228"/>
        <v>0</v>
      </c>
    </row>
    <row r="3658" spans="1:21" x14ac:dyDescent="0.3">
      <c r="A3658" s="114">
        <v>1055</v>
      </c>
      <c r="B3658" s="114" t="s">
        <v>107</v>
      </c>
      <c r="C3658" s="114" t="s">
        <v>108</v>
      </c>
      <c r="D3658" s="114" t="s">
        <v>3905</v>
      </c>
      <c r="E3658" s="114" t="s">
        <v>3906</v>
      </c>
      <c r="F3658" s="115">
        <v>45816</v>
      </c>
      <c r="G3658" s="114" t="s">
        <v>2509</v>
      </c>
      <c r="H3658" s="116">
        <v>9257143</v>
      </c>
      <c r="I3658" s="116">
        <v>5646858</v>
      </c>
      <c r="J3658" s="116">
        <v>5276572</v>
      </c>
      <c r="K3658" s="116">
        <v>370286</v>
      </c>
      <c r="L3658" s="116">
        <v>370286</v>
      </c>
      <c r="M3658" s="116">
        <v>0</v>
      </c>
      <c r="N3658" s="116">
        <v>0</v>
      </c>
      <c r="O3658" s="116">
        <v>0</v>
      </c>
      <c r="P3658" s="120">
        <v>0</v>
      </c>
      <c r="Q3658" s="27" t="str">
        <f>IF(G3658="01 Jan 1900","Unregistered","Registered")</f>
        <v>Registered</v>
      </c>
      <c r="R3658" s="121">
        <f>I3658/H3658</f>
        <v>0.61000008317901111</v>
      </c>
      <c r="T3658" s="117">
        <f t="shared" si="227"/>
        <v>370286</v>
      </c>
      <c r="U3658" s="117">
        <f t="shared" si="228"/>
        <v>0</v>
      </c>
    </row>
    <row r="3659" spans="1:21" x14ac:dyDescent="0.3">
      <c r="A3659" s="114">
        <v>1059</v>
      </c>
      <c r="B3659" s="114" t="s">
        <v>107</v>
      </c>
      <c r="C3659" s="114" t="s">
        <v>108</v>
      </c>
      <c r="D3659" s="114" t="s">
        <v>3914</v>
      </c>
      <c r="E3659" s="114" t="s">
        <v>3915</v>
      </c>
      <c r="F3659" s="115">
        <v>45784</v>
      </c>
      <c r="G3659" s="114" t="s">
        <v>3916</v>
      </c>
      <c r="H3659" s="116">
        <v>9194643</v>
      </c>
      <c r="I3659" s="116">
        <v>5608733</v>
      </c>
      <c r="J3659" s="116">
        <v>5240947</v>
      </c>
      <c r="K3659" s="116">
        <v>367786</v>
      </c>
      <c r="L3659" s="116">
        <v>367786</v>
      </c>
      <c r="M3659" s="116">
        <v>0</v>
      </c>
      <c r="N3659" s="116">
        <v>0</v>
      </c>
      <c r="O3659" s="116">
        <v>0</v>
      </c>
      <c r="P3659" s="120">
        <v>0</v>
      </c>
      <c r="Q3659" s="27" t="str">
        <f>IF(G3659="01 Jan 1900","Unregistered","Registered")</f>
        <v>Registered</v>
      </c>
      <c r="R3659" s="121">
        <f>I3659/H3659</f>
        <v>0.61000008374441506</v>
      </c>
      <c r="T3659" s="117">
        <f t="shared" si="227"/>
        <v>367786</v>
      </c>
      <c r="U3659" s="117">
        <f t="shared" si="228"/>
        <v>0</v>
      </c>
    </row>
    <row r="3660" spans="1:21" x14ac:dyDescent="0.3">
      <c r="A3660" s="114">
        <v>1062</v>
      </c>
      <c r="B3660" s="114" t="s">
        <v>107</v>
      </c>
      <c r="C3660" s="114" t="s">
        <v>108</v>
      </c>
      <c r="D3660" s="114" t="s">
        <v>3921</v>
      </c>
      <c r="E3660" s="114" t="s">
        <v>3922</v>
      </c>
      <c r="F3660" s="115">
        <v>45815</v>
      </c>
      <c r="G3660" s="114" t="s">
        <v>3923</v>
      </c>
      <c r="H3660" s="116">
        <v>9158929</v>
      </c>
      <c r="I3660" s="116">
        <v>5586946</v>
      </c>
      <c r="J3660" s="116">
        <v>5220588.9000000004</v>
      </c>
      <c r="K3660" s="116">
        <v>366357.1</v>
      </c>
      <c r="L3660" s="116">
        <v>366357</v>
      </c>
      <c r="M3660" s="116">
        <v>0.1</v>
      </c>
      <c r="N3660" s="116">
        <v>0</v>
      </c>
      <c r="O3660" s="116">
        <v>0</v>
      </c>
      <c r="P3660" s="120">
        <v>0</v>
      </c>
      <c r="Q3660" s="27" t="str">
        <f>IF(G3660="01 Jan 1900","Unregistered","Registered")</f>
        <v>Registered</v>
      </c>
      <c r="R3660" s="121">
        <f>I3660/H3660</f>
        <v>0.60999992466368069</v>
      </c>
      <c r="T3660" s="117">
        <f t="shared" si="227"/>
        <v>366357.1</v>
      </c>
      <c r="U3660" s="117">
        <f t="shared" si="228"/>
        <v>0</v>
      </c>
    </row>
    <row r="3661" spans="1:21" x14ac:dyDescent="0.3">
      <c r="A3661" s="114">
        <v>1065</v>
      </c>
      <c r="B3661" s="114" t="s">
        <v>107</v>
      </c>
      <c r="C3661" s="114" t="s">
        <v>108</v>
      </c>
      <c r="D3661" s="114" t="s">
        <v>3929</v>
      </c>
      <c r="E3661" s="114" t="s">
        <v>3930</v>
      </c>
      <c r="F3661" s="115">
        <v>45799</v>
      </c>
      <c r="G3661" s="114" t="s">
        <v>1679</v>
      </c>
      <c r="H3661" s="116">
        <v>9078571</v>
      </c>
      <c r="I3661" s="116">
        <v>5537929</v>
      </c>
      <c r="J3661" s="116">
        <v>5174786</v>
      </c>
      <c r="K3661" s="116">
        <v>363143</v>
      </c>
      <c r="L3661" s="116">
        <v>363143</v>
      </c>
      <c r="M3661" s="116">
        <v>0</v>
      </c>
      <c r="N3661" s="116">
        <v>0</v>
      </c>
      <c r="O3661" s="116">
        <v>0</v>
      </c>
      <c r="P3661" s="120">
        <v>0</v>
      </c>
      <c r="Q3661" s="27" t="str">
        <f>IF(G3661="01 Jan 1900","Unregistered","Registered")</f>
        <v>Registered</v>
      </c>
      <c r="R3661" s="121">
        <f>I3661/H3661</f>
        <v>0.61000007600315076</v>
      </c>
      <c r="T3661" s="117">
        <f t="shared" si="227"/>
        <v>363143</v>
      </c>
      <c r="U3661" s="117">
        <f t="shared" si="228"/>
        <v>0</v>
      </c>
    </row>
    <row r="3662" spans="1:21" x14ac:dyDescent="0.3">
      <c r="A3662" s="114">
        <v>1066</v>
      </c>
      <c r="B3662" s="114" t="s">
        <v>107</v>
      </c>
      <c r="C3662" s="114" t="s">
        <v>108</v>
      </c>
      <c r="D3662" s="114" t="s">
        <v>3931</v>
      </c>
      <c r="E3662" s="114" t="s">
        <v>3932</v>
      </c>
      <c r="F3662" s="115">
        <v>45812</v>
      </c>
      <c r="G3662" s="114" t="s">
        <v>2816</v>
      </c>
      <c r="H3662" s="116">
        <v>9078571</v>
      </c>
      <c r="I3662" s="116">
        <v>5537929</v>
      </c>
      <c r="J3662" s="116">
        <v>5174786</v>
      </c>
      <c r="K3662" s="116">
        <v>363143</v>
      </c>
      <c r="L3662" s="116">
        <v>363143</v>
      </c>
      <c r="M3662" s="116">
        <v>0</v>
      </c>
      <c r="N3662" s="116">
        <v>0</v>
      </c>
      <c r="O3662" s="116">
        <v>0</v>
      </c>
      <c r="P3662" s="120">
        <v>0</v>
      </c>
      <c r="Q3662" s="27" t="str">
        <f>IF(G3662="01 Jan 1900","Unregistered","Registered")</f>
        <v>Registered</v>
      </c>
      <c r="R3662" s="121">
        <f>I3662/H3662</f>
        <v>0.61000007600315076</v>
      </c>
      <c r="T3662" s="117">
        <f t="shared" si="227"/>
        <v>363143</v>
      </c>
      <c r="U3662" s="117">
        <f t="shared" si="228"/>
        <v>0</v>
      </c>
    </row>
    <row r="3663" spans="1:21" x14ac:dyDescent="0.3">
      <c r="A3663" s="114">
        <v>1067</v>
      </c>
      <c r="B3663" s="114" t="s">
        <v>107</v>
      </c>
      <c r="C3663" s="114" t="s">
        <v>108</v>
      </c>
      <c r="D3663" s="114" t="s">
        <v>3933</v>
      </c>
      <c r="E3663" s="114" t="s">
        <v>3934</v>
      </c>
      <c r="F3663" s="115">
        <v>45754</v>
      </c>
      <c r="G3663" s="114" t="s">
        <v>2495</v>
      </c>
      <c r="H3663" s="116">
        <v>9072321</v>
      </c>
      <c r="I3663" s="116">
        <v>5534116</v>
      </c>
      <c r="J3663" s="116">
        <v>5171223</v>
      </c>
      <c r="K3663" s="116">
        <v>362893</v>
      </c>
      <c r="L3663" s="116">
        <v>362893</v>
      </c>
      <c r="M3663" s="116">
        <v>0</v>
      </c>
      <c r="N3663" s="116">
        <v>0</v>
      </c>
      <c r="O3663" s="116">
        <v>0</v>
      </c>
      <c r="P3663" s="120">
        <v>0</v>
      </c>
      <c r="Q3663" s="27" t="str">
        <f>IF(G3663="01 Jan 1900","Unregistered","Registered")</f>
        <v>Registered</v>
      </c>
      <c r="R3663" s="121">
        <f>I3663/H3663</f>
        <v>0.61000002094282157</v>
      </c>
      <c r="T3663" s="117">
        <f t="shared" si="227"/>
        <v>362893</v>
      </c>
      <c r="U3663" s="117">
        <f t="shared" si="228"/>
        <v>0</v>
      </c>
    </row>
    <row r="3664" spans="1:21" x14ac:dyDescent="0.3">
      <c r="A3664" s="114">
        <v>1069</v>
      </c>
      <c r="B3664" s="114" t="s">
        <v>107</v>
      </c>
      <c r="C3664" s="114" t="s">
        <v>108</v>
      </c>
      <c r="D3664" s="114" t="s">
        <v>3938</v>
      </c>
      <c r="E3664" s="114" t="s">
        <v>3939</v>
      </c>
      <c r="F3664" s="115">
        <v>46077</v>
      </c>
      <c r="G3664" s="114" t="s">
        <v>1615</v>
      </c>
      <c r="H3664" s="116">
        <v>9052041</v>
      </c>
      <c r="I3664" s="116">
        <v>5521746</v>
      </c>
      <c r="J3664" s="116">
        <v>5159764</v>
      </c>
      <c r="K3664" s="116">
        <v>361982</v>
      </c>
      <c r="L3664" s="116">
        <v>361982</v>
      </c>
      <c r="M3664" s="116">
        <v>0</v>
      </c>
      <c r="N3664" s="116">
        <v>0</v>
      </c>
      <c r="O3664" s="116">
        <v>0</v>
      </c>
      <c r="P3664" s="120">
        <v>0</v>
      </c>
      <c r="Q3664" s="27" t="str">
        <f>IF(G3664="01 Jan 1900","Unregistered","Registered")</f>
        <v>Registered</v>
      </c>
      <c r="R3664" s="121">
        <f>I3664/H3664</f>
        <v>0.61000010936760007</v>
      </c>
      <c r="T3664" s="117">
        <f t="shared" si="227"/>
        <v>361982</v>
      </c>
      <c r="U3664" s="117">
        <f t="shared" si="228"/>
        <v>0</v>
      </c>
    </row>
    <row r="3665" spans="1:29" x14ac:dyDescent="0.3">
      <c r="A3665" s="114">
        <v>1070</v>
      </c>
      <c r="B3665" s="114" t="s">
        <v>107</v>
      </c>
      <c r="C3665" s="114" t="s">
        <v>108</v>
      </c>
      <c r="D3665" s="114" t="s">
        <v>3940</v>
      </c>
      <c r="E3665" s="114" t="s">
        <v>3941</v>
      </c>
      <c r="F3665" s="115">
        <v>45831</v>
      </c>
      <c r="G3665" s="114" t="s">
        <v>1771</v>
      </c>
      <c r="H3665" s="116">
        <v>9028571</v>
      </c>
      <c r="I3665" s="116">
        <v>4604572</v>
      </c>
      <c r="J3665" s="116">
        <v>4243429</v>
      </c>
      <c r="K3665" s="116">
        <v>361143</v>
      </c>
      <c r="L3665" s="116">
        <v>361143</v>
      </c>
      <c r="M3665" s="116">
        <v>0</v>
      </c>
      <c r="N3665" s="116">
        <v>0</v>
      </c>
      <c r="O3665" s="116">
        <v>0</v>
      </c>
      <c r="P3665" s="120">
        <v>0</v>
      </c>
      <c r="Q3665" s="27" t="str">
        <f>IF(G3665="01 Jan 1900","Unregistered","Registered")</f>
        <v>Registered</v>
      </c>
      <c r="R3665" s="121">
        <f>I3665/H3665</f>
        <v>0.51000008750000414</v>
      </c>
      <c r="T3665" s="117">
        <f t="shared" si="227"/>
        <v>361143</v>
      </c>
      <c r="U3665" s="117">
        <f t="shared" si="228"/>
        <v>0</v>
      </c>
    </row>
    <row r="3666" spans="1:29" x14ac:dyDescent="0.3">
      <c r="A3666" s="114">
        <v>1075</v>
      </c>
      <c r="B3666" s="114" t="s">
        <v>107</v>
      </c>
      <c r="C3666" s="114" t="s">
        <v>108</v>
      </c>
      <c r="D3666" s="114" t="s">
        <v>3952</v>
      </c>
      <c r="E3666" s="114" t="s">
        <v>3953</v>
      </c>
      <c r="F3666" s="115">
        <v>45818</v>
      </c>
      <c r="G3666" s="114" t="s">
        <v>2505</v>
      </c>
      <c r="H3666" s="116">
        <v>8971104</v>
      </c>
      <c r="I3666" s="116">
        <v>5472373</v>
      </c>
      <c r="J3666" s="116">
        <v>5113529</v>
      </c>
      <c r="K3666" s="116">
        <v>358844</v>
      </c>
      <c r="L3666" s="116">
        <v>358844</v>
      </c>
      <c r="M3666" s="116">
        <v>0</v>
      </c>
      <c r="N3666" s="116">
        <v>0</v>
      </c>
      <c r="O3666" s="116">
        <v>0</v>
      </c>
      <c r="P3666" s="120">
        <v>0</v>
      </c>
      <c r="Q3666" s="27" t="str">
        <f>IF(G3666="01 Jan 1900","Unregistered","Registered")</f>
        <v>Registered</v>
      </c>
      <c r="R3666" s="121">
        <f>I3666/H3666</f>
        <v>0.60999995095363957</v>
      </c>
      <c r="T3666" s="117">
        <f t="shared" si="227"/>
        <v>358844</v>
      </c>
      <c r="U3666" s="117">
        <f t="shared" si="228"/>
        <v>0</v>
      </c>
    </row>
    <row r="3667" spans="1:29" x14ac:dyDescent="0.3">
      <c r="A3667" s="114">
        <v>1076</v>
      </c>
      <c r="B3667" s="114" t="s">
        <v>107</v>
      </c>
      <c r="C3667" s="114" t="s">
        <v>108</v>
      </c>
      <c r="D3667" s="114" t="s">
        <v>3954</v>
      </c>
      <c r="E3667" s="114" t="s">
        <v>3955</v>
      </c>
      <c r="F3667" s="115">
        <v>45815</v>
      </c>
      <c r="G3667" s="114" t="s">
        <v>3189</v>
      </c>
      <c r="H3667" s="116">
        <v>8970536</v>
      </c>
      <c r="I3667" s="116">
        <v>5472025</v>
      </c>
      <c r="J3667" s="116">
        <v>5113204</v>
      </c>
      <c r="K3667" s="116">
        <v>358821</v>
      </c>
      <c r="L3667" s="116">
        <v>358821</v>
      </c>
      <c r="M3667" s="116">
        <v>0</v>
      </c>
      <c r="N3667" s="116">
        <v>0</v>
      </c>
      <c r="O3667" s="116">
        <v>0</v>
      </c>
      <c r="P3667" s="120">
        <v>0</v>
      </c>
      <c r="Q3667" s="27" t="str">
        <f>IF(G3667="01 Jan 1900","Unregistered","Registered")</f>
        <v>Registered</v>
      </c>
      <c r="R3667" s="121">
        <f>I3667/H3667</f>
        <v>0.60999978150692447</v>
      </c>
      <c r="T3667" s="117">
        <f t="shared" si="227"/>
        <v>358821</v>
      </c>
      <c r="U3667" s="117">
        <f t="shared" si="228"/>
        <v>0</v>
      </c>
    </row>
    <row r="3668" spans="1:29" x14ac:dyDescent="0.3">
      <c r="A3668" s="114">
        <v>1082</v>
      </c>
      <c r="B3668" s="114" t="s">
        <v>107</v>
      </c>
      <c r="C3668" s="114" t="s">
        <v>108</v>
      </c>
      <c r="D3668" s="114" t="s">
        <v>3968</v>
      </c>
      <c r="E3668" s="114" t="s">
        <v>3969</v>
      </c>
      <c r="F3668" s="115">
        <v>45742</v>
      </c>
      <c r="G3668" s="114" t="s">
        <v>2675</v>
      </c>
      <c r="H3668" s="116">
        <v>8875000</v>
      </c>
      <c r="I3668" s="116">
        <v>4881250</v>
      </c>
      <c r="J3668" s="116">
        <v>4526250</v>
      </c>
      <c r="K3668" s="116">
        <v>355000</v>
      </c>
      <c r="L3668" s="116">
        <v>355000</v>
      </c>
      <c r="M3668" s="116">
        <v>0</v>
      </c>
      <c r="N3668" s="116">
        <v>0</v>
      </c>
      <c r="O3668" s="116">
        <v>0</v>
      </c>
      <c r="P3668" s="120">
        <v>0</v>
      </c>
      <c r="Q3668" s="27" t="str">
        <f>IF(G3668="01 Jan 1900","Unregistered","Registered")</f>
        <v>Registered</v>
      </c>
      <c r="R3668" s="121">
        <f>I3668/H3668</f>
        <v>0.55000000000000004</v>
      </c>
      <c r="T3668" s="117">
        <f t="shared" si="227"/>
        <v>355000</v>
      </c>
      <c r="U3668" s="117">
        <f t="shared" si="228"/>
        <v>0</v>
      </c>
    </row>
    <row r="3669" spans="1:29" x14ac:dyDescent="0.3">
      <c r="A3669" s="114">
        <v>1084</v>
      </c>
      <c r="B3669" s="114" t="s">
        <v>107</v>
      </c>
      <c r="C3669" s="114" t="s">
        <v>108</v>
      </c>
      <c r="D3669" s="114" t="s">
        <v>3974</v>
      </c>
      <c r="E3669" s="114" t="s">
        <v>3975</v>
      </c>
      <c r="F3669" s="115">
        <v>45792</v>
      </c>
      <c r="G3669" s="114" t="s">
        <v>3976</v>
      </c>
      <c r="H3669" s="116">
        <v>8819200</v>
      </c>
      <c r="I3669" s="116">
        <v>5379712</v>
      </c>
      <c r="J3669" s="116">
        <v>5026944</v>
      </c>
      <c r="K3669" s="116">
        <v>352768</v>
      </c>
      <c r="L3669" s="116">
        <v>352768</v>
      </c>
      <c r="M3669" s="116">
        <v>0</v>
      </c>
      <c r="N3669" s="116">
        <v>0</v>
      </c>
      <c r="O3669" s="116">
        <v>0</v>
      </c>
      <c r="P3669" s="120">
        <v>0</v>
      </c>
      <c r="Q3669" s="27" t="str">
        <f>IF(G3669="01 Jan 1900","Unregistered","Registered")</f>
        <v>Registered</v>
      </c>
      <c r="R3669" s="121">
        <f>I3669/H3669</f>
        <v>0.61</v>
      </c>
      <c r="T3669" s="117">
        <f t="shared" si="227"/>
        <v>352768</v>
      </c>
      <c r="U3669" s="117">
        <f t="shared" si="228"/>
        <v>0</v>
      </c>
    </row>
    <row r="3670" spans="1:29" x14ac:dyDescent="0.3">
      <c r="A3670" s="114">
        <v>1090</v>
      </c>
      <c r="B3670" s="114" t="s">
        <v>107</v>
      </c>
      <c r="C3670" s="114" t="s">
        <v>108</v>
      </c>
      <c r="D3670" s="114" t="s">
        <v>3988</v>
      </c>
      <c r="E3670" s="114" t="s">
        <v>3989</v>
      </c>
      <c r="F3670" s="115">
        <v>45803</v>
      </c>
      <c r="G3670" s="114" t="s">
        <v>3990</v>
      </c>
      <c r="H3670" s="116">
        <v>8647356</v>
      </c>
      <c r="I3670" s="116">
        <v>5274886</v>
      </c>
      <c r="J3670" s="116">
        <v>4928992</v>
      </c>
      <c r="K3670" s="116">
        <v>345894</v>
      </c>
      <c r="L3670" s="116">
        <v>345894</v>
      </c>
      <c r="M3670" s="116">
        <v>0</v>
      </c>
      <c r="N3670" s="116">
        <v>0</v>
      </c>
      <c r="O3670" s="116">
        <v>0</v>
      </c>
      <c r="P3670" s="120">
        <v>0</v>
      </c>
      <c r="Q3670" s="27" t="str">
        <f>IF(G3670="01 Jan 1900","Unregistered","Registered")</f>
        <v>Registered</v>
      </c>
      <c r="R3670" s="121">
        <f>I3670/H3670</f>
        <v>0.60999986585495036</v>
      </c>
      <c r="T3670" s="117">
        <f t="shared" si="227"/>
        <v>345894</v>
      </c>
      <c r="U3670" s="117">
        <f t="shared" si="228"/>
        <v>0</v>
      </c>
    </row>
    <row r="3671" spans="1:29" x14ac:dyDescent="0.3">
      <c r="A3671" s="114">
        <v>1127</v>
      </c>
      <c r="B3671" s="114" t="s">
        <v>107</v>
      </c>
      <c r="C3671" s="114" t="s">
        <v>108</v>
      </c>
      <c r="D3671" s="114" t="s">
        <v>4071</v>
      </c>
      <c r="E3671" s="114" t="s">
        <v>4072</v>
      </c>
      <c r="F3671" s="115">
        <v>46022</v>
      </c>
      <c r="G3671" s="114" t="s">
        <v>1782</v>
      </c>
      <c r="H3671" s="116">
        <v>9863393</v>
      </c>
      <c r="I3671" s="116">
        <v>5523501</v>
      </c>
      <c r="J3671" s="116">
        <v>5227598</v>
      </c>
      <c r="K3671" s="116">
        <v>295903</v>
      </c>
      <c r="L3671" s="116">
        <v>295903</v>
      </c>
      <c r="M3671" s="116">
        <v>0</v>
      </c>
      <c r="N3671" s="116">
        <v>0</v>
      </c>
      <c r="O3671" s="116">
        <v>0</v>
      </c>
      <c r="P3671" s="120">
        <v>0</v>
      </c>
      <c r="Q3671" s="27" t="str">
        <f>IF(G3671="01 Jan 1900","Unregistered","Registered")</f>
        <v>Registered</v>
      </c>
      <c r="R3671" s="121">
        <f>I3671/H3671</f>
        <v>0.56000009327419076</v>
      </c>
      <c r="T3671" s="117">
        <f t="shared" si="227"/>
        <v>295903</v>
      </c>
      <c r="U3671" s="117">
        <f t="shared" si="228"/>
        <v>0</v>
      </c>
    </row>
    <row r="3672" spans="1:29" x14ac:dyDescent="0.3">
      <c r="A3672" s="114">
        <v>1290</v>
      </c>
      <c r="B3672" s="114" t="s">
        <v>107</v>
      </c>
      <c r="C3672" s="114" t="s">
        <v>108</v>
      </c>
      <c r="D3672" s="114" t="s">
        <v>4424</v>
      </c>
      <c r="E3672" s="114" t="s">
        <v>4425</v>
      </c>
      <c r="F3672" s="115">
        <v>46013</v>
      </c>
      <c r="G3672" s="114" t="s">
        <v>4260</v>
      </c>
      <c r="H3672" s="116">
        <v>13329300</v>
      </c>
      <c r="I3672" s="116">
        <v>1448837</v>
      </c>
      <c r="J3672" s="116">
        <v>1332930</v>
      </c>
      <c r="K3672" s="116">
        <v>115907</v>
      </c>
      <c r="L3672" s="116">
        <v>115907</v>
      </c>
      <c r="M3672" s="116">
        <v>0</v>
      </c>
      <c r="N3672" s="116">
        <v>0</v>
      </c>
      <c r="O3672" s="116">
        <v>0</v>
      </c>
      <c r="P3672" s="120">
        <v>0</v>
      </c>
      <c r="Q3672" s="27" t="str">
        <f>IF(G3672="01 Jan 1900","Unregistered","Registered")</f>
        <v>Registered</v>
      </c>
      <c r="R3672" s="121">
        <f>I3672/H3672</f>
        <v>0.10869565543576933</v>
      </c>
      <c r="T3672" s="117">
        <f t="shared" si="227"/>
        <v>115907</v>
      </c>
      <c r="U3672" s="117">
        <f t="shared" si="228"/>
        <v>0</v>
      </c>
    </row>
    <row r="3673" spans="1:29" x14ac:dyDescent="0.3">
      <c r="A3673" s="114">
        <v>1473</v>
      </c>
      <c r="B3673" s="114" t="s">
        <v>107</v>
      </c>
      <c r="C3673" s="114" t="s">
        <v>108</v>
      </c>
      <c r="D3673" s="114" t="s">
        <v>4789</v>
      </c>
      <c r="E3673" s="114" t="s">
        <v>4425</v>
      </c>
      <c r="F3673" s="115">
        <v>46022</v>
      </c>
      <c r="G3673" s="114" t="s">
        <v>1422</v>
      </c>
      <c r="H3673" s="116">
        <v>13329300</v>
      </c>
      <c r="I3673" s="116">
        <v>1332930</v>
      </c>
      <c r="J3673" s="116">
        <v>1300000</v>
      </c>
      <c r="K3673" s="116">
        <v>32930</v>
      </c>
      <c r="L3673" s="116">
        <v>0</v>
      </c>
      <c r="M3673" s="116">
        <v>0</v>
      </c>
      <c r="N3673" s="116">
        <v>32930</v>
      </c>
      <c r="O3673" s="116">
        <v>0</v>
      </c>
      <c r="P3673" s="120">
        <v>0</v>
      </c>
      <c r="Q3673" s="27" t="str">
        <f>IF(G3673="01 Jan 1900","Unregistered","Registered")</f>
        <v>Registered</v>
      </c>
      <c r="R3673" s="121">
        <f>I3673/H3673</f>
        <v>0.1</v>
      </c>
      <c r="T3673" s="117">
        <f t="shared" si="227"/>
        <v>32930</v>
      </c>
      <c r="U3673" s="117">
        <f t="shared" si="228"/>
        <v>0</v>
      </c>
    </row>
    <row r="3674" spans="1:29" x14ac:dyDescent="0.3">
      <c r="A3674" s="114">
        <v>1498</v>
      </c>
      <c r="B3674" s="114" t="s">
        <v>107</v>
      </c>
      <c r="C3674" s="114" t="s">
        <v>108</v>
      </c>
      <c r="D3674" s="114" t="s">
        <v>4834</v>
      </c>
      <c r="E3674" s="114" t="s">
        <v>4835</v>
      </c>
      <c r="F3674" s="115">
        <v>45797</v>
      </c>
      <c r="G3674" s="114" t="s">
        <v>4186</v>
      </c>
      <c r="H3674" s="116">
        <v>13434821</v>
      </c>
      <c r="I3674" s="116">
        <v>3358705</v>
      </c>
      <c r="J3674" s="116">
        <v>3358000</v>
      </c>
      <c r="K3674" s="116">
        <v>705</v>
      </c>
      <c r="L3674" s="116">
        <v>0</v>
      </c>
      <c r="M3674" s="116">
        <v>0</v>
      </c>
      <c r="N3674" s="116">
        <v>0</v>
      </c>
      <c r="O3674" s="116">
        <v>0</v>
      </c>
      <c r="P3674" s="120">
        <v>705</v>
      </c>
      <c r="Q3674" s="27" t="str">
        <f>IF(G3674="01 Jan 1900","Unregistered","Registered")</f>
        <v>Registered</v>
      </c>
      <c r="R3674" s="121">
        <f>I3674/H3674</f>
        <v>0.24999998139163893</v>
      </c>
      <c r="T3674" s="117">
        <f t="shared" si="227"/>
        <v>705</v>
      </c>
      <c r="U3674" s="117">
        <f t="shared" si="228"/>
        <v>0</v>
      </c>
    </row>
    <row r="3675" spans="1:29" x14ac:dyDescent="0.3">
      <c r="A3675" s="114">
        <v>5450</v>
      </c>
      <c r="B3675" s="114" t="s">
        <v>107</v>
      </c>
      <c r="C3675" s="114" t="s">
        <v>108</v>
      </c>
      <c r="D3675" s="114" t="s">
        <v>6309</v>
      </c>
      <c r="E3675" s="114" t="s">
        <v>6310</v>
      </c>
      <c r="F3675" s="115">
        <v>45985</v>
      </c>
      <c r="G3675" s="114" t="s">
        <v>2453</v>
      </c>
      <c r="H3675" s="116">
        <v>9321622</v>
      </c>
      <c r="I3675" s="116">
        <v>7923379</v>
      </c>
      <c r="J3675" s="116">
        <v>7923379</v>
      </c>
      <c r="K3675" s="116">
        <v>0</v>
      </c>
      <c r="L3675" s="116">
        <v>0</v>
      </c>
      <c r="M3675" s="116">
        <v>0</v>
      </c>
      <c r="N3675" s="116">
        <v>0</v>
      </c>
      <c r="O3675" s="116">
        <v>0</v>
      </c>
      <c r="P3675" s="120">
        <v>0</v>
      </c>
      <c r="Q3675" s="27" t="str">
        <f>IF(G3675="01 Jan 1900","Unregistered","Registered")</f>
        <v>Registered</v>
      </c>
      <c r="R3675" s="121">
        <f>I3675/H3675</f>
        <v>0.85000003218324016</v>
      </c>
      <c r="T3675" s="117">
        <f t="shared" si="227"/>
        <v>0</v>
      </c>
      <c r="U3675" s="117">
        <f t="shared" si="228"/>
        <v>0</v>
      </c>
    </row>
    <row r="3676" spans="1:29" x14ac:dyDescent="0.3">
      <c r="A3676" s="114">
        <v>10430</v>
      </c>
      <c r="B3676" s="114" t="s">
        <v>107</v>
      </c>
      <c r="C3676" s="114" t="s">
        <v>108</v>
      </c>
      <c r="D3676" s="114" t="s">
        <v>9982</v>
      </c>
      <c r="E3676" s="114" t="s">
        <v>9983</v>
      </c>
      <c r="F3676" s="115">
        <v>45684</v>
      </c>
      <c r="G3676" s="114" t="s">
        <v>3424</v>
      </c>
      <c r="H3676" s="116">
        <v>12759876</v>
      </c>
      <c r="I3676" s="116">
        <v>5103952</v>
      </c>
      <c r="J3676" s="116">
        <v>5924822</v>
      </c>
      <c r="K3676" s="116">
        <v>-820870</v>
      </c>
      <c r="L3676" s="116">
        <v>0</v>
      </c>
      <c r="M3676" s="116">
        <v>0</v>
      </c>
      <c r="N3676" s="116">
        <v>0</v>
      </c>
      <c r="O3676" s="116">
        <v>0</v>
      </c>
      <c r="P3676" s="120">
        <v>0</v>
      </c>
      <c r="Q3676" s="27" t="str">
        <f>IF(G3676="01 Jan 1900","Unregistered","Registered")</f>
        <v>Registered</v>
      </c>
      <c r="R3676" s="121">
        <f>I3676/H3676</f>
        <v>0.40000012539306806</v>
      </c>
      <c r="T3676" s="117">
        <f t="shared" si="227"/>
        <v>0</v>
      </c>
      <c r="U3676" s="117">
        <f t="shared" si="228"/>
        <v>-820870</v>
      </c>
    </row>
    <row r="3677" spans="1:29" x14ac:dyDescent="0.3">
      <c r="A3677" s="99">
        <v>10296</v>
      </c>
      <c r="B3677" s="99" t="s">
        <v>107</v>
      </c>
      <c r="C3677" s="99" t="s">
        <v>108</v>
      </c>
      <c r="D3677" s="99" t="s">
        <v>9770</v>
      </c>
      <c r="E3677" s="99" t="s">
        <v>9771</v>
      </c>
      <c r="F3677" s="100">
        <v>46105</v>
      </c>
      <c r="G3677" s="99" t="s">
        <v>1898</v>
      </c>
      <c r="H3677" s="96">
        <v>9998214</v>
      </c>
      <c r="I3677" s="96">
        <f>H3677*R3677</f>
        <v>5499017.7000000002</v>
      </c>
      <c r="J3677" s="96">
        <v>200000</v>
      </c>
      <c r="K3677" s="96">
        <f>I3677-J3677</f>
        <v>5299017.7</v>
      </c>
      <c r="L3677" s="97">
        <f>IF(AND($S3677&gt;=0,$S3677&lt;=30),$K3677,0)</f>
        <v>0</v>
      </c>
      <c r="M3677" s="97">
        <f>IF(AND($S3677&gt;=31,$S3677&lt;=60),$K3677,0)</f>
        <v>5299017.7</v>
      </c>
      <c r="N3677" s="97">
        <f>IF(AND($S3677&gt;=61,$S3677&lt;=90),$K3677,0)</f>
        <v>0</v>
      </c>
      <c r="O3677" s="97">
        <f>IF(AND($S3677&gt;=91,$S3677&lt;=120),$K3677,0)</f>
        <v>0</v>
      </c>
      <c r="P3677" s="98">
        <f>IF($S3677&gt;120,$K3677,0)</f>
        <v>0</v>
      </c>
      <c r="Q3677" s="101" t="str">
        <f>IF(G3677="01 Jan 1900","Unregistered","Registered")</f>
        <v>Unregistered</v>
      </c>
      <c r="R3677" s="123">
        <v>0.55000000000000004</v>
      </c>
      <c r="S3677" s="95">
        <f>DATE(2026,4,30)-F3677</f>
        <v>37</v>
      </c>
      <c r="T3677" s="101"/>
      <c r="U3677" s="101"/>
      <c r="V3677" s="101"/>
      <c r="W3677" s="101"/>
      <c r="X3677" s="101"/>
      <c r="Y3677" s="101"/>
      <c r="Z3677" s="101"/>
      <c r="AA3677" s="101"/>
      <c r="AB3677" s="101"/>
      <c r="AC3677" s="101"/>
    </row>
    <row r="3678" spans="1:29" x14ac:dyDescent="0.3">
      <c r="A3678" s="114">
        <v>82</v>
      </c>
      <c r="B3678" s="114" t="s">
        <v>1430</v>
      </c>
      <c r="C3678" s="114" t="s">
        <v>6</v>
      </c>
      <c r="D3678" s="114" t="s">
        <v>1566</v>
      </c>
      <c r="E3678" s="114" t="s">
        <v>1567</v>
      </c>
      <c r="F3678" s="115">
        <v>45716</v>
      </c>
      <c r="G3678" s="114" t="s">
        <v>1568</v>
      </c>
      <c r="H3678" s="116">
        <v>8750000</v>
      </c>
      <c r="I3678" s="116">
        <v>6562500</v>
      </c>
      <c r="J3678" s="116">
        <v>875000</v>
      </c>
      <c r="K3678" s="116">
        <v>5687500</v>
      </c>
      <c r="L3678" s="116">
        <v>0</v>
      </c>
      <c r="M3678" s="116">
        <v>0</v>
      </c>
      <c r="N3678" s="116">
        <v>0</v>
      </c>
      <c r="O3678" s="116">
        <v>0</v>
      </c>
      <c r="P3678" s="120">
        <v>5687500</v>
      </c>
      <c r="Q3678" s="27" t="str">
        <f>IF(G3678="01 Jan 1900","Unregistered","Registered")</f>
        <v>Registered</v>
      </c>
      <c r="R3678" s="121">
        <f>I3678/H3678</f>
        <v>0.75</v>
      </c>
      <c r="T3678" s="117">
        <f t="shared" ref="T3678:T3741" si="229">L3678+M3678+N3678+O3678+P3678</f>
        <v>5687500</v>
      </c>
      <c r="U3678" s="117">
        <f t="shared" ref="U3678:U3741" si="230">K3678-T3678</f>
        <v>0</v>
      </c>
    </row>
    <row r="3679" spans="1:29" x14ac:dyDescent="0.3">
      <c r="A3679" s="114">
        <v>163</v>
      </c>
      <c r="B3679" s="114" t="s">
        <v>1430</v>
      </c>
      <c r="C3679" s="114" t="s">
        <v>6</v>
      </c>
      <c r="D3679" s="114" t="s">
        <v>1772</v>
      </c>
      <c r="E3679" s="114" t="s">
        <v>1773</v>
      </c>
      <c r="F3679" s="115">
        <v>45103</v>
      </c>
      <c r="G3679" s="114" t="s">
        <v>1774</v>
      </c>
      <c r="H3679" s="116">
        <v>11741071</v>
      </c>
      <c r="I3679" s="116">
        <v>9979911</v>
      </c>
      <c r="J3679" s="116">
        <v>6457591</v>
      </c>
      <c r="K3679" s="116">
        <v>3522320</v>
      </c>
      <c r="L3679" s="116">
        <v>587054</v>
      </c>
      <c r="M3679" s="116">
        <v>0</v>
      </c>
      <c r="N3679" s="116">
        <v>0</v>
      </c>
      <c r="O3679" s="116">
        <v>587054</v>
      </c>
      <c r="P3679" s="120">
        <v>2348212</v>
      </c>
      <c r="Q3679" s="27" t="str">
        <f>IF(G3679="01 Jan 1900","Unregistered","Registered")</f>
        <v>Registered</v>
      </c>
      <c r="R3679" s="121">
        <f>I3679/H3679</f>
        <v>0.8500000553612187</v>
      </c>
      <c r="T3679" s="117">
        <f t="shared" si="229"/>
        <v>3522320</v>
      </c>
      <c r="U3679" s="117">
        <f t="shared" si="230"/>
        <v>0</v>
      </c>
    </row>
    <row r="3680" spans="1:29" x14ac:dyDescent="0.3">
      <c r="A3680" s="114">
        <v>170</v>
      </c>
      <c r="B3680" s="114" t="s">
        <v>1430</v>
      </c>
      <c r="C3680" s="114" t="s">
        <v>6</v>
      </c>
      <c r="D3680" s="114" t="s">
        <v>1790</v>
      </c>
      <c r="E3680" s="114" t="s">
        <v>1791</v>
      </c>
      <c r="F3680" s="115">
        <v>45688</v>
      </c>
      <c r="G3680" s="114" t="s">
        <v>1792</v>
      </c>
      <c r="H3680" s="116">
        <v>12819900</v>
      </c>
      <c r="I3680" s="116">
        <v>10896915</v>
      </c>
      <c r="J3680" s="116">
        <v>7410190</v>
      </c>
      <c r="K3680" s="116">
        <v>3486725</v>
      </c>
      <c r="L3680" s="116">
        <v>640995</v>
      </c>
      <c r="M3680" s="116">
        <v>0</v>
      </c>
      <c r="N3680" s="116">
        <v>640995</v>
      </c>
      <c r="O3680" s="116">
        <v>0</v>
      </c>
      <c r="P3680" s="120">
        <v>2204735</v>
      </c>
      <c r="Q3680" s="27" t="str">
        <f>IF(G3680="01 Jan 1900","Unregistered","Registered")</f>
        <v>Registered</v>
      </c>
      <c r="R3680" s="121">
        <f>I3680/H3680</f>
        <v>0.85</v>
      </c>
      <c r="T3680" s="117">
        <f t="shared" si="229"/>
        <v>3486725</v>
      </c>
      <c r="U3680" s="117">
        <f t="shared" si="230"/>
        <v>0</v>
      </c>
    </row>
    <row r="3681" spans="1:21" x14ac:dyDescent="0.3">
      <c r="A3681" s="114">
        <v>171</v>
      </c>
      <c r="B3681" s="114" t="s">
        <v>1430</v>
      </c>
      <c r="C3681" s="114" t="s">
        <v>6</v>
      </c>
      <c r="D3681" s="114" t="s">
        <v>1793</v>
      </c>
      <c r="E3681" s="114" t="s">
        <v>1794</v>
      </c>
      <c r="F3681" s="115">
        <v>45135</v>
      </c>
      <c r="G3681" s="114" t="s">
        <v>1795</v>
      </c>
      <c r="H3681" s="116">
        <v>11970900</v>
      </c>
      <c r="I3681" s="116">
        <v>9576720</v>
      </c>
      <c r="J3681" s="116">
        <v>6100000</v>
      </c>
      <c r="K3681" s="116">
        <v>3476720</v>
      </c>
      <c r="L3681" s="116">
        <v>0</v>
      </c>
      <c r="M3681" s="116">
        <v>0</v>
      </c>
      <c r="N3681" s="116">
        <v>598545</v>
      </c>
      <c r="O3681" s="116">
        <v>0</v>
      </c>
      <c r="P3681" s="120">
        <v>2878175</v>
      </c>
      <c r="Q3681" s="27" t="str">
        <f>IF(G3681="01 Jan 1900","Unregistered","Registered")</f>
        <v>Registered</v>
      </c>
      <c r="R3681" s="121">
        <f>I3681/H3681</f>
        <v>0.8</v>
      </c>
      <c r="T3681" s="117">
        <f t="shared" si="229"/>
        <v>3476720</v>
      </c>
      <c r="U3681" s="117">
        <f t="shared" si="230"/>
        <v>0</v>
      </c>
    </row>
    <row r="3682" spans="1:21" x14ac:dyDescent="0.3">
      <c r="A3682" s="114">
        <v>225</v>
      </c>
      <c r="B3682" s="114" t="s">
        <v>1430</v>
      </c>
      <c r="C3682" s="114" t="s">
        <v>6</v>
      </c>
      <c r="D3682" s="114" t="s">
        <v>1930</v>
      </c>
      <c r="E3682" s="114" t="s">
        <v>1931</v>
      </c>
      <c r="F3682" s="115">
        <v>45194</v>
      </c>
      <c r="G3682" s="114" t="s">
        <v>1932</v>
      </c>
      <c r="H3682" s="116">
        <v>8258929</v>
      </c>
      <c r="I3682" s="116">
        <v>7020089</v>
      </c>
      <c r="J3682" s="116">
        <v>4326060</v>
      </c>
      <c r="K3682" s="116">
        <v>2694029</v>
      </c>
      <c r="L3682" s="116">
        <v>0</v>
      </c>
      <c r="M3682" s="116">
        <v>412946</v>
      </c>
      <c r="N3682" s="116">
        <v>0</v>
      </c>
      <c r="O3682" s="116">
        <v>412946</v>
      </c>
      <c r="P3682" s="120">
        <v>1868137</v>
      </c>
      <c r="Q3682" s="27" t="str">
        <f>IF(G3682="01 Jan 1900","Unregistered","Registered")</f>
        <v>Registered</v>
      </c>
      <c r="R3682" s="121">
        <f>I3682/H3682</f>
        <v>0.8499999212973014</v>
      </c>
      <c r="T3682" s="117">
        <f t="shared" si="229"/>
        <v>2694029</v>
      </c>
      <c r="U3682" s="117">
        <f t="shared" si="230"/>
        <v>0</v>
      </c>
    </row>
    <row r="3683" spans="1:21" x14ac:dyDescent="0.3">
      <c r="A3683" s="114">
        <v>367</v>
      </c>
      <c r="B3683" s="114" t="s">
        <v>1430</v>
      </c>
      <c r="C3683" s="114" t="s">
        <v>6</v>
      </c>
      <c r="D3683" s="114" t="s">
        <v>2261</v>
      </c>
      <c r="E3683" s="114" t="s">
        <v>2262</v>
      </c>
      <c r="F3683" s="115">
        <v>45196</v>
      </c>
      <c r="G3683" s="114" t="s">
        <v>1620</v>
      </c>
      <c r="H3683" s="116">
        <v>8325893</v>
      </c>
      <c r="I3683" s="116">
        <v>6244422</v>
      </c>
      <c r="J3683" s="116">
        <v>4800000</v>
      </c>
      <c r="K3683" s="116">
        <v>1444422</v>
      </c>
      <c r="L3683" s="116">
        <v>0</v>
      </c>
      <c r="M3683" s="116">
        <v>0</v>
      </c>
      <c r="N3683" s="116">
        <v>0</v>
      </c>
      <c r="O3683" s="116">
        <v>0</v>
      </c>
      <c r="P3683" s="120">
        <v>1444422</v>
      </c>
      <c r="Q3683" s="27" t="str">
        <f>IF(G3683="01 Jan 1900","Unregistered","Registered")</f>
        <v>Registered</v>
      </c>
      <c r="R3683" s="121">
        <f>I3683/H3683</f>
        <v>0.75000027024128224</v>
      </c>
      <c r="T3683" s="117">
        <f t="shared" si="229"/>
        <v>1444422</v>
      </c>
      <c r="U3683" s="117">
        <f t="shared" si="230"/>
        <v>0</v>
      </c>
    </row>
    <row r="3684" spans="1:21" x14ac:dyDescent="0.3">
      <c r="A3684" s="114">
        <v>383</v>
      </c>
      <c r="B3684" s="114" t="s">
        <v>1430</v>
      </c>
      <c r="C3684" s="114" t="s">
        <v>6</v>
      </c>
      <c r="D3684" s="114" t="s">
        <v>2291</v>
      </c>
      <c r="E3684" s="114" t="s">
        <v>2292</v>
      </c>
      <c r="F3684" s="115">
        <v>45169</v>
      </c>
      <c r="G3684" s="114" t="s">
        <v>2293</v>
      </c>
      <c r="H3684" s="116">
        <v>8156000</v>
      </c>
      <c r="I3684" s="116">
        <v>6524800</v>
      </c>
      <c r="J3684" s="116">
        <v>5200000</v>
      </c>
      <c r="K3684" s="116">
        <v>1324800</v>
      </c>
      <c r="L3684" s="116">
        <v>0</v>
      </c>
      <c r="M3684" s="116">
        <v>0</v>
      </c>
      <c r="N3684" s="116">
        <v>0</v>
      </c>
      <c r="O3684" s="116">
        <v>407800</v>
      </c>
      <c r="P3684" s="120">
        <v>917000</v>
      </c>
      <c r="Q3684" s="27" t="str">
        <f>IF(G3684="01 Jan 1900","Unregistered","Registered")</f>
        <v>Registered</v>
      </c>
      <c r="R3684" s="121">
        <f>I3684/H3684</f>
        <v>0.8</v>
      </c>
      <c r="T3684" s="117">
        <f t="shared" si="229"/>
        <v>1324800</v>
      </c>
      <c r="U3684" s="117">
        <f t="shared" si="230"/>
        <v>0</v>
      </c>
    </row>
    <row r="3685" spans="1:21" x14ac:dyDescent="0.3">
      <c r="A3685" s="114">
        <v>426</v>
      </c>
      <c r="B3685" s="114" t="s">
        <v>1430</v>
      </c>
      <c r="C3685" s="114" t="s">
        <v>6</v>
      </c>
      <c r="D3685" s="114" t="s">
        <v>2382</v>
      </c>
      <c r="E3685" s="114" t="s">
        <v>2383</v>
      </c>
      <c r="F3685" s="115">
        <v>45107</v>
      </c>
      <c r="G3685" s="114" t="s">
        <v>2384</v>
      </c>
      <c r="H3685" s="116">
        <v>11830357</v>
      </c>
      <c r="I3685" s="116">
        <v>10055803</v>
      </c>
      <c r="J3685" s="116">
        <v>8872767</v>
      </c>
      <c r="K3685" s="116">
        <v>1183036</v>
      </c>
      <c r="L3685" s="116">
        <v>0</v>
      </c>
      <c r="M3685" s="116">
        <v>591518</v>
      </c>
      <c r="N3685" s="116">
        <v>0</v>
      </c>
      <c r="O3685" s="116">
        <v>591518</v>
      </c>
      <c r="P3685" s="120">
        <v>0</v>
      </c>
      <c r="Q3685" s="27" t="str">
        <f>IF(G3685="01 Jan 1900","Unregistered","Registered")</f>
        <v>Registered</v>
      </c>
      <c r="R3685" s="121">
        <f>I3685/H3685</f>
        <v>0.84999996196226368</v>
      </c>
      <c r="T3685" s="117">
        <f t="shared" si="229"/>
        <v>1183036</v>
      </c>
      <c r="U3685" s="117">
        <f t="shared" si="230"/>
        <v>0</v>
      </c>
    </row>
    <row r="3686" spans="1:21" x14ac:dyDescent="0.3">
      <c r="A3686" s="114">
        <v>464</v>
      </c>
      <c r="B3686" s="114" t="s">
        <v>1430</v>
      </c>
      <c r="C3686" s="114" t="s">
        <v>6</v>
      </c>
      <c r="D3686" s="114" t="s">
        <v>2474</v>
      </c>
      <c r="E3686" s="114" t="s">
        <v>2475</v>
      </c>
      <c r="F3686" s="115">
        <v>45107</v>
      </c>
      <c r="G3686" s="114" t="s">
        <v>2476</v>
      </c>
      <c r="H3686" s="116">
        <v>7973214</v>
      </c>
      <c r="I3686" s="116">
        <v>6777233</v>
      </c>
      <c r="J3686" s="116">
        <v>5768334.2199999997</v>
      </c>
      <c r="K3686" s="116">
        <v>1008898.78</v>
      </c>
      <c r="L3686" s="116">
        <v>398661</v>
      </c>
      <c r="M3686" s="116">
        <v>0</v>
      </c>
      <c r="N3686" s="116">
        <v>0</v>
      </c>
      <c r="O3686" s="116">
        <v>398661</v>
      </c>
      <c r="P3686" s="120">
        <v>211576.78</v>
      </c>
      <c r="Q3686" s="27" t="str">
        <f>IF(G3686="01 Jan 1900","Unregistered","Registered")</f>
        <v>Registered</v>
      </c>
      <c r="R3686" s="121">
        <f>I3686/H3686</f>
        <v>0.85000013796193108</v>
      </c>
      <c r="T3686" s="117">
        <f t="shared" si="229"/>
        <v>1008898.78</v>
      </c>
      <c r="U3686" s="117">
        <f t="shared" si="230"/>
        <v>0</v>
      </c>
    </row>
    <row r="3687" spans="1:21" x14ac:dyDescent="0.3">
      <c r="A3687" s="114">
        <v>613</v>
      </c>
      <c r="B3687" s="114" t="s">
        <v>1430</v>
      </c>
      <c r="C3687" s="114" t="s">
        <v>6</v>
      </c>
      <c r="D3687" s="114" t="s">
        <v>2845</v>
      </c>
      <c r="E3687" s="114" t="s">
        <v>2846</v>
      </c>
      <c r="F3687" s="115">
        <v>46031</v>
      </c>
      <c r="G3687" s="114" t="s">
        <v>2847</v>
      </c>
      <c r="H3687" s="116">
        <v>13881250</v>
      </c>
      <c r="I3687" s="116">
        <v>11799065</v>
      </c>
      <c r="J3687" s="116">
        <v>11105244</v>
      </c>
      <c r="K3687" s="116">
        <v>693821</v>
      </c>
      <c r="L3687" s="116">
        <v>0</v>
      </c>
      <c r="M3687" s="116">
        <v>693821</v>
      </c>
      <c r="N3687" s="116">
        <v>0</v>
      </c>
      <c r="O3687" s="116">
        <v>0</v>
      </c>
      <c r="P3687" s="120">
        <v>0</v>
      </c>
      <c r="Q3687" s="27" t="str">
        <f>IF(G3687="01 Jan 1900","Unregistered","Registered")</f>
        <v>Registered</v>
      </c>
      <c r="R3687" s="121">
        <f>I3687/H3687</f>
        <v>0.85000018009905443</v>
      </c>
      <c r="T3687" s="117">
        <f t="shared" si="229"/>
        <v>693821</v>
      </c>
      <c r="U3687" s="117">
        <f t="shared" si="230"/>
        <v>0</v>
      </c>
    </row>
    <row r="3688" spans="1:21" x14ac:dyDescent="0.3">
      <c r="A3688" s="114">
        <v>616</v>
      </c>
      <c r="B3688" s="114" t="s">
        <v>1430</v>
      </c>
      <c r="C3688" s="114" t="s">
        <v>6</v>
      </c>
      <c r="D3688" s="114" t="s">
        <v>2852</v>
      </c>
      <c r="E3688" s="114" t="s">
        <v>2853</v>
      </c>
      <c r="F3688" s="115">
        <v>45930</v>
      </c>
      <c r="G3688" s="114" t="s">
        <v>2854</v>
      </c>
      <c r="H3688" s="116">
        <v>13748214</v>
      </c>
      <c r="I3688" s="116">
        <v>10311161</v>
      </c>
      <c r="J3688" s="116">
        <v>9623750</v>
      </c>
      <c r="K3688" s="116">
        <v>687411</v>
      </c>
      <c r="L3688" s="116">
        <v>0</v>
      </c>
      <c r="M3688" s="116">
        <v>687411</v>
      </c>
      <c r="N3688" s="116">
        <v>0</v>
      </c>
      <c r="O3688" s="116">
        <v>0</v>
      </c>
      <c r="P3688" s="120">
        <v>0</v>
      </c>
      <c r="Q3688" s="27" t="str">
        <f>IF(G3688="01 Jan 1900","Unregistered","Registered")</f>
        <v>Registered</v>
      </c>
      <c r="R3688" s="121">
        <f>I3688/H3688</f>
        <v>0.75000003636836032</v>
      </c>
      <c r="T3688" s="117">
        <f t="shared" si="229"/>
        <v>687411</v>
      </c>
      <c r="U3688" s="117">
        <f t="shared" si="230"/>
        <v>0</v>
      </c>
    </row>
    <row r="3689" spans="1:21" x14ac:dyDescent="0.3">
      <c r="A3689" s="114">
        <v>644</v>
      </c>
      <c r="B3689" s="114" t="s">
        <v>1430</v>
      </c>
      <c r="C3689" s="114" t="s">
        <v>6</v>
      </c>
      <c r="D3689" s="114" t="s">
        <v>2919</v>
      </c>
      <c r="E3689" s="114" t="s">
        <v>2920</v>
      </c>
      <c r="F3689" s="115">
        <v>45097</v>
      </c>
      <c r="G3689" s="114" t="s">
        <v>2921</v>
      </c>
      <c r="H3689" s="116">
        <v>12455357</v>
      </c>
      <c r="I3689" s="116">
        <v>10587053</v>
      </c>
      <c r="J3689" s="116">
        <v>9964181</v>
      </c>
      <c r="K3689" s="116">
        <v>622872</v>
      </c>
      <c r="L3689" s="116">
        <v>622768</v>
      </c>
      <c r="M3689" s="116">
        <v>0</v>
      </c>
      <c r="N3689" s="116">
        <v>0</v>
      </c>
      <c r="O3689" s="116">
        <v>104</v>
      </c>
      <c r="P3689" s="120">
        <v>0</v>
      </c>
      <c r="Q3689" s="27" t="str">
        <f>IF(G3689="01 Jan 1900","Unregistered","Registered")</f>
        <v>Registered</v>
      </c>
      <c r="R3689" s="121">
        <f>I3689/H3689</f>
        <v>0.84999996387096732</v>
      </c>
      <c r="T3689" s="117">
        <f t="shared" si="229"/>
        <v>622872</v>
      </c>
      <c r="U3689" s="117">
        <f t="shared" si="230"/>
        <v>0</v>
      </c>
    </row>
    <row r="3690" spans="1:21" x14ac:dyDescent="0.3">
      <c r="A3690" s="114">
        <v>646</v>
      </c>
      <c r="B3690" s="114" t="s">
        <v>1430</v>
      </c>
      <c r="C3690" s="114" t="s">
        <v>6</v>
      </c>
      <c r="D3690" s="114" t="s">
        <v>2925</v>
      </c>
      <c r="E3690" s="114" t="s">
        <v>2926</v>
      </c>
      <c r="F3690" s="115">
        <v>45239</v>
      </c>
      <c r="G3690" s="114" t="s">
        <v>2927</v>
      </c>
      <c r="H3690" s="116">
        <v>12455357</v>
      </c>
      <c r="I3690" s="116">
        <v>10587056</v>
      </c>
      <c r="J3690" s="116">
        <v>9964288</v>
      </c>
      <c r="K3690" s="116">
        <v>622768</v>
      </c>
      <c r="L3690" s="116">
        <v>0</v>
      </c>
      <c r="M3690" s="116">
        <v>622768</v>
      </c>
      <c r="N3690" s="116">
        <v>0</v>
      </c>
      <c r="O3690" s="116">
        <v>0</v>
      </c>
      <c r="P3690" s="120">
        <v>0</v>
      </c>
      <c r="Q3690" s="27" t="str">
        <f>IF(G3690="01 Jan 1900","Unregistered","Registered")</f>
        <v>Registered</v>
      </c>
      <c r="R3690" s="121">
        <f>I3690/H3690</f>
        <v>0.85000020473118509</v>
      </c>
      <c r="T3690" s="117">
        <f t="shared" si="229"/>
        <v>622768</v>
      </c>
      <c r="U3690" s="117">
        <f t="shared" si="230"/>
        <v>0</v>
      </c>
    </row>
    <row r="3691" spans="1:21" x14ac:dyDescent="0.3">
      <c r="A3691" s="114">
        <v>665</v>
      </c>
      <c r="B3691" s="114" t="s">
        <v>1430</v>
      </c>
      <c r="C3691" s="114" t="s">
        <v>6</v>
      </c>
      <c r="D3691" s="114" t="s">
        <v>2973</v>
      </c>
      <c r="E3691" s="114" t="s">
        <v>2974</v>
      </c>
      <c r="F3691" s="115">
        <v>45169</v>
      </c>
      <c r="G3691" s="114" t="s">
        <v>2265</v>
      </c>
      <c r="H3691" s="116">
        <v>11970900</v>
      </c>
      <c r="I3691" s="116">
        <v>10175265</v>
      </c>
      <c r="J3691" s="116">
        <v>9576720</v>
      </c>
      <c r="K3691" s="116">
        <v>598545</v>
      </c>
      <c r="L3691" s="116">
        <v>0</v>
      </c>
      <c r="M3691" s="116">
        <v>598545</v>
      </c>
      <c r="N3691" s="116">
        <v>0</v>
      </c>
      <c r="O3691" s="116">
        <v>0</v>
      </c>
      <c r="P3691" s="120">
        <v>0</v>
      </c>
      <c r="Q3691" s="27" t="str">
        <f>IF(G3691="01 Jan 1900","Unregistered","Registered")</f>
        <v>Registered</v>
      </c>
      <c r="R3691" s="121">
        <f>I3691/H3691</f>
        <v>0.85</v>
      </c>
      <c r="T3691" s="117">
        <f t="shared" si="229"/>
        <v>598545</v>
      </c>
      <c r="U3691" s="117">
        <f t="shared" si="230"/>
        <v>0</v>
      </c>
    </row>
    <row r="3692" spans="1:21" x14ac:dyDescent="0.3">
      <c r="A3692" s="114">
        <v>677</v>
      </c>
      <c r="B3692" s="114" t="s">
        <v>1430</v>
      </c>
      <c r="C3692" s="114" t="s">
        <v>6</v>
      </c>
      <c r="D3692" s="114" t="s">
        <v>3005</v>
      </c>
      <c r="E3692" s="114" t="s">
        <v>3006</v>
      </c>
      <c r="F3692" s="115">
        <v>45092</v>
      </c>
      <c r="G3692" s="114" t="s">
        <v>3007</v>
      </c>
      <c r="H3692" s="116">
        <v>11830357</v>
      </c>
      <c r="I3692" s="116">
        <v>10055803</v>
      </c>
      <c r="J3692" s="116">
        <v>9464285</v>
      </c>
      <c r="K3692" s="116">
        <v>591518</v>
      </c>
      <c r="L3692" s="116">
        <v>591518</v>
      </c>
      <c r="M3692" s="116">
        <v>0</v>
      </c>
      <c r="N3692" s="116">
        <v>0</v>
      </c>
      <c r="O3692" s="116">
        <v>0</v>
      </c>
      <c r="P3692" s="120">
        <v>0</v>
      </c>
      <c r="Q3692" s="27" t="str">
        <f>IF(G3692="01 Jan 1900","Unregistered","Registered")</f>
        <v>Registered</v>
      </c>
      <c r="R3692" s="121">
        <f>I3692/H3692</f>
        <v>0.84999996196226368</v>
      </c>
      <c r="T3692" s="117">
        <f t="shared" si="229"/>
        <v>591518</v>
      </c>
      <c r="U3692" s="117">
        <f t="shared" si="230"/>
        <v>0</v>
      </c>
    </row>
    <row r="3693" spans="1:21" x14ac:dyDescent="0.3">
      <c r="A3693" s="114">
        <v>678</v>
      </c>
      <c r="B3693" s="114" t="s">
        <v>1430</v>
      </c>
      <c r="C3693" s="114" t="s">
        <v>6</v>
      </c>
      <c r="D3693" s="114" t="s">
        <v>3008</v>
      </c>
      <c r="E3693" s="114" t="s">
        <v>3009</v>
      </c>
      <c r="F3693" s="115">
        <v>45104</v>
      </c>
      <c r="G3693" s="114" t="s">
        <v>3010</v>
      </c>
      <c r="H3693" s="116">
        <v>11830357</v>
      </c>
      <c r="I3693" s="116">
        <v>10055803</v>
      </c>
      <c r="J3693" s="116">
        <v>9464285</v>
      </c>
      <c r="K3693" s="116">
        <v>591518</v>
      </c>
      <c r="L3693" s="116">
        <v>591518</v>
      </c>
      <c r="M3693" s="116">
        <v>0</v>
      </c>
      <c r="N3693" s="116">
        <v>0</v>
      </c>
      <c r="O3693" s="116">
        <v>0</v>
      </c>
      <c r="P3693" s="120">
        <v>0</v>
      </c>
      <c r="Q3693" s="27" t="str">
        <f>IF(G3693="01 Jan 1900","Unregistered","Registered")</f>
        <v>Registered</v>
      </c>
      <c r="R3693" s="121">
        <f>I3693/H3693</f>
        <v>0.84999996196226368</v>
      </c>
      <c r="T3693" s="117">
        <f t="shared" si="229"/>
        <v>591518</v>
      </c>
      <c r="U3693" s="117">
        <f t="shared" si="230"/>
        <v>0</v>
      </c>
    </row>
    <row r="3694" spans="1:21" x14ac:dyDescent="0.3">
      <c r="A3694" s="114">
        <v>698</v>
      </c>
      <c r="B3694" s="114" t="s">
        <v>1430</v>
      </c>
      <c r="C3694" s="114" t="s">
        <v>6</v>
      </c>
      <c r="D3694" s="114" t="s">
        <v>3059</v>
      </c>
      <c r="E3694" s="114" t="s">
        <v>3060</v>
      </c>
      <c r="F3694" s="115">
        <v>45777</v>
      </c>
      <c r="G3694" s="114" t="s">
        <v>3061</v>
      </c>
      <c r="H3694" s="116">
        <v>8928571</v>
      </c>
      <c r="I3694" s="116">
        <v>7589286</v>
      </c>
      <c r="J3694" s="116">
        <v>7010608</v>
      </c>
      <c r="K3694" s="116">
        <v>578678</v>
      </c>
      <c r="L3694" s="116">
        <v>0</v>
      </c>
      <c r="M3694" s="116">
        <v>446429</v>
      </c>
      <c r="N3694" s="116">
        <v>0</v>
      </c>
      <c r="O3694" s="116">
        <v>132249</v>
      </c>
      <c r="P3694" s="120">
        <v>0</v>
      </c>
      <c r="Q3694" s="27" t="str">
        <f>IF(G3694="01 Jan 1900","Unregistered","Registered")</f>
        <v>Registered</v>
      </c>
      <c r="R3694" s="121">
        <f>I3694/H3694</f>
        <v>0.85000007280000345</v>
      </c>
      <c r="T3694" s="117">
        <f t="shared" si="229"/>
        <v>578678</v>
      </c>
      <c r="U3694" s="117">
        <f t="shared" si="230"/>
        <v>0</v>
      </c>
    </row>
    <row r="3695" spans="1:21" x14ac:dyDescent="0.3">
      <c r="A3695" s="114">
        <v>703</v>
      </c>
      <c r="B3695" s="114" t="s">
        <v>1430</v>
      </c>
      <c r="C3695" s="114" t="s">
        <v>6</v>
      </c>
      <c r="D3695" s="114" t="s">
        <v>3073</v>
      </c>
      <c r="E3695" s="114" t="s">
        <v>3074</v>
      </c>
      <c r="F3695" s="115">
        <v>45096</v>
      </c>
      <c r="G3695" s="114" t="s">
        <v>3039</v>
      </c>
      <c r="H3695" s="116">
        <v>11546400</v>
      </c>
      <c r="I3695" s="116">
        <v>9814440</v>
      </c>
      <c r="J3695" s="116">
        <v>9237120</v>
      </c>
      <c r="K3695" s="116">
        <v>577320</v>
      </c>
      <c r="L3695" s="116">
        <v>577320</v>
      </c>
      <c r="M3695" s="116">
        <v>0</v>
      </c>
      <c r="N3695" s="116">
        <v>0</v>
      </c>
      <c r="O3695" s="116">
        <v>0</v>
      </c>
      <c r="P3695" s="120">
        <v>0</v>
      </c>
      <c r="Q3695" s="27" t="str">
        <f>IF(G3695="01 Jan 1900","Unregistered","Registered")</f>
        <v>Registered</v>
      </c>
      <c r="R3695" s="121">
        <f>I3695/H3695</f>
        <v>0.85</v>
      </c>
      <c r="T3695" s="117">
        <f t="shared" si="229"/>
        <v>577320</v>
      </c>
      <c r="U3695" s="117">
        <f t="shared" si="230"/>
        <v>0</v>
      </c>
    </row>
    <row r="3696" spans="1:21" x14ac:dyDescent="0.3">
      <c r="A3696" s="114">
        <v>747</v>
      </c>
      <c r="B3696" s="114" t="s">
        <v>1430</v>
      </c>
      <c r="C3696" s="114" t="s">
        <v>6</v>
      </c>
      <c r="D3696" s="114" t="s">
        <v>3182</v>
      </c>
      <c r="E3696" s="114" t="s">
        <v>3183</v>
      </c>
      <c r="F3696" s="115">
        <v>45107</v>
      </c>
      <c r="G3696" s="114" t="s">
        <v>3184</v>
      </c>
      <c r="H3696" s="116">
        <v>11038300</v>
      </c>
      <c r="I3696" s="116">
        <v>9382555</v>
      </c>
      <c r="J3696" s="116">
        <v>8830640</v>
      </c>
      <c r="K3696" s="116">
        <v>551915</v>
      </c>
      <c r="L3696" s="116">
        <v>551915</v>
      </c>
      <c r="M3696" s="116">
        <v>0</v>
      </c>
      <c r="N3696" s="116">
        <v>0</v>
      </c>
      <c r="O3696" s="116">
        <v>0</v>
      </c>
      <c r="P3696" s="120">
        <v>0</v>
      </c>
      <c r="Q3696" s="27" t="str">
        <f>IF(G3696="01 Jan 1900","Unregistered","Registered")</f>
        <v>Registered</v>
      </c>
      <c r="R3696" s="121">
        <f>I3696/H3696</f>
        <v>0.85</v>
      </c>
      <c r="T3696" s="117">
        <f t="shared" si="229"/>
        <v>551915</v>
      </c>
      <c r="U3696" s="117">
        <f t="shared" si="230"/>
        <v>0</v>
      </c>
    </row>
    <row r="3697" spans="1:21" x14ac:dyDescent="0.3">
      <c r="A3697" s="114">
        <v>822</v>
      </c>
      <c r="B3697" s="114" t="s">
        <v>1430</v>
      </c>
      <c r="C3697" s="114" t="s">
        <v>6</v>
      </c>
      <c r="D3697" s="114" t="s">
        <v>3360</v>
      </c>
      <c r="E3697" s="114" t="s">
        <v>3361</v>
      </c>
      <c r="F3697" s="115">
        <v>45838</v>
      </c>
      <c r="G3697" s="114" t="s">
        <v>3362</v>
      </c>
      <c r="H3697" s="116">
        <v>9618600</v>
      </c>
      <c r="I3697" s="116">
        <v>8175810</v>
      </c>
      <c r="J3697" s="116">
        <v>7694880.1399999997</v>
      </c>
      <c r="K3697" s="116">
        <v>480929.86</v>
      </c>
      <c r="L3697" s="116">
        <v>0</v>
      </c>
      <c r="M3697" s="116">
        <v>480929.86</v>
      </c>
      <c r="N3697" s="116">
        <v>0</v>
      </c>
      <c r="O3697" s="116">
        <v>0</v>
      </c>
      <c r="P3697" s="120">
        <v>0</v>
      </c>
      <c r="Q3697" s="27" t="str">
        <f>IF(G3697="01 Jan 1900","Unregistered","Registered")</f>
        <v>Registered</v>
      </c>
      <c r="R3697" s="121">
        <f>I3697/H3697</f>
        <v>0.85</v>
      </c>
      <c r="T3697" s="117">
        <f t="shared" si="229"/>
        <v>480929.86</v>
      </c>
      <c r="U3697" s="117">
        <f t="shared" si="230"/>
        <v>0</v>
      </c>
    </row>
    <row r="3698" spans="1:21" x14ac:dyDescent="0.3">
      <c r="A3698" s="114">
        <v>855</v>
      </c>
      <c r="B3698" s="114" t="s">
        <v>1430</v>
      </c>
      <c r="C3698" s="114" t="s">
        <v>6</v>
      </c>
      <c r="D3698" s="114" t="s">
        <v>3440</v>
      </c>
      <c r="E3698" s="114" t="s">
        <v>3441</v>
      </c>
      <c r="F3698" s="115">
        <v>45107</v>
      </c>
      <c r="G3698" s="114" t="s">
        <v>3442</v>
      </c>
      <c r="H3698" s="116">
        <v>7917750</v>
      </c>
      <c r="I3698" s="116">
        <v>5938314</v>
      </c>
      <c r="J3698" s="116">
        <v>5500100</v>
      </c>
      <c r="K3698" s="116">
        <v>438214</v>
      </c>
      <c r="L3698" s="116">
        <v>0</v>
      </c>
      <c r="M3698" s="116">
        <v>0</v>
      </c>
      <c r="N3698" s="116">
        <v>0</v>
      </c>
      <c r="O3698" s="116">
        <v>0</v>
      </c>
      <c r="P3698" s="120">
        <v>438214</v>
      </c>
      <c r="Q3698" s="27" t="str">
        <f>IF(G3698="01 Jan 1900","Unregistered","Registered")</f>
        <v>Registered</v>
      </c>
      <c r="R3698" s="121">
        <f>I3698/H3698</f>
        <v>0.75000018944775981</v>
      </c>
      <c r="T3698" s="117">
        <f t="shared" si="229"/>
        <v>438214</v>
      </c>
      <c r="U3698" s="117">
        <f t="shared" si="230"/>
        <v>0</v>
      </c>
    </row>
    <row r="3699" spans="1:21" x14ac:dyDescent="0.3">
      <c r="A3699" s="114">
        <v>877</v>
      </c>
      <c r="B3699" s="114" t="s">
        <v>1430</v>
      </c>
      <c r="C3699" s="114" t="s">
        <v>6</v>
      </c>
      <c r="D3699" s="114" t="s">
        <v>3491</v>
      </c>
      <c r="E3699" s="114" t="s">
        <v>3492</v>
      </c>
      <c r="F3699" s="115">
        <v>45348</v>
      </c>
      <c r="G3699" s="114" t="s">
        <v>3493</v>
      </c>
      <c r="H3699" s="116">
        <v>8523423</v>
      </c>
      <c r="I3699" s="116">
        <v>7244908</v>
      </c>
      <c r="J3699" s="116">
        <v>6818737</v>
      </c>
      <c r="K3699" s="116">
        <v>426171</v>
      </c>
      <c r="L3699" s="116">
        <v>0</v>
      </c>
      <c r="M3699" s="116">
        <v>426171</v>
      </c>
      <c r="N3699" s="116">
        <v>0</v>
      </c>
      <c r="O3699" s="116">
        <v>0</v>
      </c>
      <c r="P3699" s="120">
        <v>0</v>
      </c>
      <c r="Q3699" s="27" t="str">
        <f>IF(G3699="01 Jan 1900","Unregistered","Registered")</f>
        <v>Registered</v>
      </c>
      <c r="R3699" s="121">
        <f>I3699/H3699</f>
        <v>0.84999981814817827</v>
      </c>
      <c r="T3699" s="117">
        <f t="shared" si="229"/>
        <v>426171</v>
      </c>
      <c r="U3699" s="117">
        <f t="shared" si="230"/>
        <v>0</v>
      </c>
    </row>
    <row r="3700" spans="1:21" x14ac:dyDescent="0.3">
      <c r="A3700" s="114">
        <v>882</v>
      </c>
      <c r="B3700" s="114" t="s">
        <v>1430</v>
      </c>
      <c r="C3700" s="114" t="s">
        <v>6</v>
      </c>
      <c r="D3700" s="114" t="s">
        <v>3504</v>
      </c>
      <c r="E3700" s="114" t="s">
        <v>3505</v>
      </c>
      <c r="F3700" s="115">
        <v>45350</v>
      </c>
      <c r="G3700" s="114" t="s">
        <v>3033</v>
      </c>
      <c r="H3700" s="116">
        <v>8447400</v>
      </c>
      <c r="I3700" s="116">
        <v>7180290</v>
      </c>
      <c r="J3700" s="116">
        <v>6757920</v>
      </c>
      <c r="K3700" s="116">
        <v>422370</v>
      </c>
      <c r="L3700" s="116">
        <v>422370</v>
      </c>
      <c r="M3700" s="116">
        <v>0</v>
      </c>
      <c r="N3700" s="116">
        <v>0</v>
      </c>
      <c r="O3700" s="116">
        <v>0</v>
      </c>
      <c r="P3700" s="120">
        <v>0</v>
      </c>
      <c r="Q3700" s="27" t="str">
        <f>IF(G3700="01 Jan 1900","Unregistered","Registered")</f>
        <v>Registered</v>
      </c>
      <c r="R3700" s="121">
        <f>I3700/H3700</f>
        <v>0.85</v>
      </c>
      <c r="T3700" s="117">
        <f t="shared" si="229"/>
        <v>422370</v>
      </c>
      <c r="U3700" s="117">
        <f t="shared" si="230"/>
        <v>0</v>
      </c>
    </row>
    <row r="3701" spans="1:21" x14ac:dyDescent="0.3">
      <c r="A3701" s="114">
        <v>908</v>
      </c>
      <c r="B3701" s="114" t="s">
        <v>1430</v>
      </c>
      <c r="C3701" s="114" t="s">
        <v>6</v>
      </c>
      <c r="D3701" s="114" t="s">
        <v>3568</v>
      </c>
      <c r="E3701" s="114" t="s">
        <v>3569</v>
      </c>
      <c r="F3701" s="115">
        <v>45218</v>
      </c>
      <c r="G3701" s="114" t="s">
        <v>2690</v>
      </c>
      <c r="H3701" s="116">
        <v>8236607</v>
      </c>
      <c r="I3701" s="116">
        <v>7001113</v>
      </c>
      <c r="J3701" s="116">
        <v>6589283</v>
      </c>
      <c r="K3701" s="116">
        <v>411830</v>
      </c>
      <c r="L3701" s="116">
        <v>411830</v>
      </c>
      <c r="M3701" s="116">
        <v>0</v>
      </c>
      <c r="N3701" s="116">
        <v>0</v>
      </c>
      <c r="O3701" s="116">
        <v>0</v>
      </c>
      <c r="P3701" s="120">
        <v>0</v>
      </c>
      <c r="Q3701" s="27" t="str">
        <f>IF(G3701="01 Jan 1900","Unregistered","Registered")</f>
        <v>Registered</v>
      </c>
      <c r="R3701" s="121">
        <f>I3701/H3701</f>
        <v>0.84999964184281218</v>
      </c>
      <c r="T3701" s="117">
        <f t="shared" si="229"/>
        <v>411830</v>
      </c>
      <c r="U3701" s="117">
        <f t="shared" si="230"/>
        <v>0</v>
      </c>
    </row>
    <row r="3702" spans="1:21" x14ac:dyDescent="0.3">
      <c r="A3702" s="114">
        <v>929</v>
      </c>
      <c r="B3702" s="114" t="s">
        <v>1430</v>
      </c>
      <c r="C3702" s="114" t="s">
        <v>6</v>
      </c>
      <c r="D3702" s="114" t="s">
        <v>3619</v>
      </c>
      <c r="E3702" s="114" t="s">
        <v>3620</v>
      </c>
      <c r="F3702" s="115">
        <v>45341</v>
      </c>
      <c r="G3702" s="114" t="s">
        <v>2905</v>
      </c>
      <c r="H3702" s="116">
        <v>8078451</v>
      </c>
      <c r="I3702" s="116">
        <v>6866685</v>
      </c>
      <c r="J3702" s="116">
        <v>6462762.0999999996</v>
      </c>
      <c r="K3702" s="116">
        <v>403922.9</v>
      </c>
      <c r="L3702" s="116">
        <v>403922.9</v>
      </c>
      <c r="M3702" s="116">
        <v>0</v>
      </c>
      <c r="N3702" s="116">
        <v>0</v>
      </c>
      <c r="O3702" s="116">
        <v>0</v>
      </c>
      <c r="P3702" s="120">
        <v>0</v>
      </c>
      <c r="Q3702" s="27" t="str">
        <f>IF(G3702="01 Jan 1900","Unregistered","Registered")</f>
        <v>Registered</v>
      </c>
      <c r="R3702" s="121">
        <f>I3702/H3702</f>
        <v>0.85000020424707656</v>
      </c>
      <c r="T3702" s="117">
        <f t="shared" si="229"/>
        <v>403922.9</v>
      </c>
      <c r="U3702" s="117">
        <f t="shared" si="230"/>
        <v>0</v>
      </c>
    </row>
    <row r="3703" spans="1:21" x14ac:dyDescent="0.3">
      <c r="A3703" s="114">
        <v>933</v>
      </c>
      <c r="B3703" s="114" t="s">
        <v>1430</v>
      </c>
      <c r="C3703" s="114" t="s">
        <v>6</v>
      </c>
      <c r="D3703" s="114" t="s">
        <v>3629</v>
      </c>
      <c r="E3703" s="114" t="s">
        <v>3630</v>
      </c>
      <c r="F3703" s="115">
        <v>45092</v>
      </c>
      <c r="G3703" s="114" t="s">
        <v>2998</v>
      </c>
      <c r="H3703" s="116">
        <v>8035714</v>
      </c>
      <c r="I3703" s="116">
        <v>6830356</v>
      </c>
      <c r="J3703" s="116">
        <v>6428570</v>
      </c>
      <c r="K3703" s="116">
        <v>401786</v>
      </c>
      <c r="L3703" s="116">
        <v>401786</v>
      </c>
      <c r="M3703" s="116">
        <v>0</v>
      </c>
      <c r="N3703" s="116">
        <v>0</v>
      </c>
      <c r="O3703" s="116">
        <v>0</v>
      </c>
      <c r="P3703" s="120">
        <v>0</v>
      </c>
      <c r="Q3703" s="27" t="str">
        <f>IF(G3703="01 Jan 1900","Unregistered","Registered")</f>
        <v>Registered</v>
      </c>
      <c r="R3703" s="121">
        <f>I3703/H3703</f>
        <v>0.84999988799999604</v>
      </c>
      <c r="T3703" s="117">
        <f t="shared" si="229"/>
        <v>401786</v>
      </c>
      <c r="U3703" s="117">
        <f t="shared" si="230"/>
        <v>0</v>
      </c>
    </row>
    <row r="3704" spans="1:21" x14ac:dyDescent="0.3">
      <c r="A3704" s="114">
        <v>944</v>
      </c>
      <c r="B3704" s="114" t="s">
        <v>1430</v>
      </c>
      <c r="C3704" s="114" t="s">
        <v>6</v>
      </c>
      <c r="D3704" s="114" t="s">
        <v>3653</v>
      </c>
      <c r="E3704" s="114" t="s">
        <v>3654</v>
      </c>
      <c r="F3704" s="115">
        <v>45100</v>
      </c>
      <c r="G3704" s="114" t="s">
        <v>2921</v>
      </c>
      <c r="H3704" s="116">
        <v>7991071</v>
      </c>
      <c r="I3704" s="116">
        <v>6792411</v>
      </c>
      <c r="J3704" s="116">
        <v>6392857</v>
      </c>
      <c r="K3704" s="116">
        <v>399554</v>
      </c>
      <c r="L3704" s="116">
        <v>399554</v>
      </c>
      <c r="M3704" s="116">
        <v>0</v>
      </c>
      <c r="N3704" s="116">
        <v>0</v>
      </c>
      <c r="O3704" s="116">
        <v>0</v>
      </c>
      <c r="P3704" s="120">
        <v>0</v>
      </c>
      <c r="Q3704" s="27" t="str">
        <f>IF(G3704="01 Jan 1900","Unregistered","Registered")</f>
        <v>Registered</v>
      </c>
      <c r="R3704" s="121">
        <f>I3704/H3704</f>
        <v>0.85000008134078653</v>
      </c>
      <c r="T3704" s="117">
        <f t="shared" si="229"/>
        <v>399554</v>
      </c>
      <c r="U3704" s="117">
        <f t="shared" si="230"/>
        <v>0</v>
      </c>
    </row>
    <row r="3705" spans="1:21" x14ac:dyDescent="0.3">
      <c r="A3705" s="114">
        <v>958</v>
      </c>
      <c r="B3705" s="114" t="s">
        <v>1430</v>
      </c>
      <c r="C3705" s="114" t="s">
        <v>6</v>
      </c>
      <c r="D3705" s="114" t="s">
        <v>3686</v>
      </c>
      <c r="E3705" s="114" t="s">
        <v>3687</v>
      </c>
      <c r="F3705" s="115">
        <v>45096</v>
      </c>
      <c r="G3705" s="114" t="s">
        <v>2924</v>
      </c>
      <c r="H3705" s="116">
        <v>7901786</v>
      </c>
      <c r="I3705" s="116">
        <v>6716517</v>
      </c>
      <c r="J3705" s="116">
        <v>6321428</v>
      </c>
      <c r="K3705" s="116">
        <v>395089</v>
      </c>
      <c r="L3705" s="116">
        <v>395089</v>
      </c>
      <c r="M3705" s="116">
        <v>0</v>
      </c>
      <c r="N3705" s="116">
        <v>0</v>
      </c>
      <c r="O3705" s="116">
        <v>0</v>
      </c>
      <c r="P3705" s="120">
        <v>0</v>
      </c>
      <c r="Q3705" s="27" t="str">
        <f>IF(G3705="01 Jan 1900","Unregistered","Registered")</f>
        <v>Registered</v>
      </c>
      <c r="R3705" s="121">
        <f>I3705/H3705</f>
        <v>0.84999986079096546</v>
      </c>
      <c r="T3705" s="117">
        <f t="shared" si="229"/>
        <v>395089</v>
      </c>
      <c r="U3705" s="117">
        <f t="shared" si="230"/>
        <v>0</v>
      </c>
    </row>
    <row r="3706" spans="1:21" x14ac:dyDescent="0.3">
      <c r="A3706" s="114">
        <v>969</v>
      </c>
      <c r="B3706" s="114" t="s">
        <v>1430</v>
      </c>
      <c r="C3706" s="114" t="s">
        <v>6</v>
      </c>
      <c r="D3706" s="114" t="s">
        <v>3711</v>
      </c>
      <c r="E3706" s="114" t="s">
        <v>3712</v>
      </c>
      <c r="F3706" s="115">
        <v>45097</v>
      </c>
      <c r="G3706" s="114" t="s">
        <v>3442</v>
      </c>
      <c r="H3706" s="116">
        <v>7859100</v>
      </c>
      <c r="I3706" s="116">
        <v>6680235</v>
      </c>
      <c r="J3706" s="116">
        <v>6287280</v>
      </c>
      <c r="K3706" s="116">
        <v>392955</v>
      </c>
      <c r="L3706" s="116">
        <v>392955</v>
      </c>
      <c r="M3706" s="116">
        <v>0</v>
      </c>
      <c r="N3706" s="116">
        <v>0</v>
      </c>
      <c r="O3706" s="116">
        <v>0</v>
      </c>
      <c r="P3706" s="120">
        <v>0</v>
      </c>
      <c r="Q3706" s="27" t="str">
        <f>IF(G3706="01 Jan 1900","Unregistered","Registered")</f>
        <v>Registered</v>
      </c>
      <c r="R3706" s="121">
        <f>I3706/H3706</f>
        <v>0.85</v>
      </c>
      <c r="T3706" s="117">
        <f t="shared" si="229"/>
        <v>392955</v>
      </c>
      <c r="U3706" s="117">
        <f t="shared" si="230"/>
        <v>0</v>
      </c>
    </row>
    <row r="3707" spans="1:21" x14ac:dyDescent="0.3">
      <c r="A3707" s="114">
        <v>1003</v>
      </c>
      <c r="B3707" s="114" t="s">
        <v>1430</v>
      </c>
      <c r="C3707" s="114" t="s">
        <v>6</v>
      </c>
      <c r="D3707" s="114" t="s">
        <v>3791</v>
      </c>
      <c r="E3707" s="114" t="s">
        <v>3792</v>
      </c>
      <c r="F3707" s="115">
        <v>45107</v>
      </c>
      <c r="G3707" s="114" t="s">
        <v>3793</v>
      </c>
      <c r="H3707" s="116">
        <v>7737108</v>
      </c>
      <c r="I3707" s="116">
        <v>6576539</v>
      </c>
      <c r="J3707" s="116">
        <v>6189684</v>
      </c>
      <c r="K3707" s="116">
        <v>386855</v>
      </c>
      <c r="L3707" s="116">
        <v>386855</v>
      </c>
      <c r="M3707" s="116">
        <v>0</v>
      </c>
      <c r="N3707" s="116">
        <v>0</v>
      </c>
      <c r="O3707" s="116">
        <v>0</v>
      </c>
      <c r="P3707" s="120">
        <v>0</v>
      </c>
      <c r="Q3707" s="27" t="str">
        <f>IF(G3707="01 Jan 1900","Unregistered","Registered")</f>
        <v>Registered</v>
      </c>
      <c r="R3707" s="121">
        <f>I3707/H3707</f>
        <v>0.84999963810767543</v>
      </c>
      <c r="T3707" s="117">
        <f t="shared" si="229"/>
        <v>386855</v>
      </c>
      <c r="U3707" s="117">
        <f t="shared" si="230"/>
        <v>0</v>
      </c>
    </row>
    <row r="3708" spans="1:21" x14ac:dyDescent="0.3">
      <c r="A3708" s="114">
        <v>5397</v>
      </c>
      <c r="B3708" s="114" t="s">
        <v>1430</v>
      </c>
      <c r="C3708" s="114" t="s">
        <v>6</v>
      </c>
      <c r="D3708" s="114" t="s">
        <v>6202</v>
      </c>
      <c r="E3708" s="114" t="s">
        <v>6203</v>
      </c>
      <c r="F3708" s="115">
        <v>45351</v>
      </c>
      <c r="G3708" s="114" t="s">
        <v>3330</v>
      </c>
      <c r="H3708" s="116">
        <v>8215000</v>
      </c>
      <c r="I3708" s="116">
        <v>6161250</v>
      </c>
      <c r="J3708" s="116">
        <v>6161250</v>
      </c>
      <c r="K3708" s="116">
        <v>0</v>
      </c>
      <c r="L3708" s="116">
        <v>0</v>
      </c>
      <c r="M3708" s="116">
        <v>0</v>
      </c>
      <c r="N3708" s="116">
        <v>0</v>
      </c>
      <c r="O3708" s="116">
        <v>0</v>
      </c>
      <c r="P3708" s="120">
        <v>0</v>
      </c>
      <c r="Q3708" s="27" t="str">
        <f>IF(G3708="01 Jan 1900","Unregistered","Registered")</f>
        <v>Registered</v>
      </c>
      <c r="R3708" s="121">
        <f>I3708/H3708</f>
        <v>0.75</v>
      </c>
      <c r="T3708" s="117">
        <f t="shared" si="229"/>
        <v>0</v>
      </c>
      <c r="U3708" s="117">
        <f t="shared" si="230"/>
        <v>0</v>
      </c>
    </row>
    <row r="3709" spans="1:21" x14ac:dyDescent="0.3">
      <c r="A3709" s="114">
        <v>5398</v>
      </c>
      <c r="B3709" s="114" t="s">
        <v>1430</v>
      </c>
      <c r="C3709" s="114" t="s">
        <v>6</v>
      </c>
      <c r="D3709" s="114" t="s">
        <v>6204</v>
      </c>
      <c r="E3709" s="114" t="s">
        <v>6205</v>
      </c>
      <c r="F3709" s="115">
        <v>45222</v>
      </c>
      <c r="G3709" s="114" t="s">
        <v>1354</v>
      </c>
      <c r="H3709" s="116">
        <v>8259093</v>
      </c>
      <c r="I3709" s="116">
        <v>6607277</v>
      </c>
      <c r="J3709" s="116">
        <v>6607277</v>
      </c>
      <c r="K3709" s="116">
        <v>0</v>
      </c>
      <c r="L3709" s="116">
        <v>0</v>
      </c>
      <c r="M3709" s="116">
        <v>0</v>
      </c>
      <c r="N3709" s="116">
        <v>0</v>
      </c>
      <c r="O3709" s="116">
        <v>0</v>
      </c>
      <c r="P3709" s="120">
        <v>0</v>
      </c>
      <c r="Q3709" s="27" t="str">
        <f>IF(G3709="01 Jan 1900","Unregistered","Registered")</f>
        <v>Registered</v>
      </c>
      <c r="R3709" s="121">
        <f>I3709/H3709</f>
        <v>0.80000031480454326</v>
      </c>
      <c r="T3709" s="117">
        <f t="shared" si="229"/>
        <v>0</v>
      </c>
      <c r="U3709" s="117">
        <f t="shared" si="230"/>
        <v>0</v>
      </c>
    </row>
    <row r="3710" spans="1:21" x14ac:dyDescent="0.3">
      <c r="A3710" s="114">
        <v>5399</v>
      </c>
      <c r="B3710" s="114" t="s">
        <v>1430</v>
      </c>
      <c r="C3710" s="114" t="s">
        <v>6</v>
      </c>
      <c r="D3710" s="114" t="s">
        <v>6206</v>
      </c>
      <c r="E3710" s="114" t="s">
        <v>6207</v>
      </c>
      <c r="F3710" s="115">
        <v>45135</v>
      </c>
      <c r="G3710" s="114" t="s">
        <v>1795</v>
      </c>
      <c r="H3710" s="116">
        <v>11970900</v>
      </c>
      <c r="I3710" s="116">
        <v>9576720</v>
      </c>
      <c r="J3710" s="116">
        <v>9576720</v>
      </c>
      <c r="K3710" s="116">
        <v>0</v>
      </c>
      <c r="L3710" s="116">
        <v>0</v>
      </c>
      <c r="M3710" s="116">
        <v>0</v>
      </c>
      <c r="N3710" s="116">
        <v>0</v>
      </c>
      <c r="O3710" s="116">
        <v>0</v>
      </c>
      <c r="P3710" s="120">
        <v>0</v>
      </c>
      <c r="Q3710" s="27" t="str">
        <f>IF(G3710="01 Jan 1900","Unregistered","Registered")</f>
        <v>Registered</v>
      </c>
      <c r="R3710" s="121">
        <f>I3710/H3710</f>
        <v>0.8</v>
      </c>
      <c r="T3710" s="117">
        <f t="shared" si="229"/>
        <v>0</v>
      </c>
      <c r="U3710" s="117">
        <f t="shared" si="230"/>
        <v>0</v>
      </c>
    </row>
    <row r="3711" spans="1:21" x14ac:dyDescent="0.3">
      <c r="A3711" s="114">
        <v>5400</v>
      </c>
      <c r="B3711" s="114" t="s">
        <v>1430</v>
      </c>
      <c r="C3711" s="114" t="s">
        <v>6</v>
      </c>
      <c r="D3711" s="114" t="s">
        <v>6208</v>
      </c>
      <c r="E3711" s="114" t="s">
        <v>6209</v>
      </c>
      <c r="F3711" s="115">
        <v>45104</v>
      </c>
      <c r="G3711" s="114" t="s">
        <v>4857</v>
      </c>
      <c r="H3711" s="116">
        <v>8125000</v>
      </c>
      <c r="I3711" s="116">
        <v>6500000</v>
      </c>
      <c r="J3711" s="116">
        <v>6500000</v>
      </c>
      <c r="K3711" s="116">
        <v>0</v>
      </c>
      <c r="L3711" s="116">
        <v>0</v>
      </c>
      <c r="M3711" s="116">
        <v>0</v>
      </c>
      <c r="N3711" s="116">
        <v>0</v>
      </c>
      <c r="O3711" s="116">
        <v>0</v>
      </c>
      <c r="P3711" s="120">
        <v>0</v>
      </c>
      <c r="Q3711" s="27" t="str">
        <f>IF(G3711="01 Jan 1900","Unregistered","Registered")</f>
        <v>Registered</v>
      </c>
      <c r="R3711" s="121">
        <f>I3711/H3711</f>
        <v>0.8</v>
      </c>
      <c r="T3711" s="117">
        <f t="shared" si="229"/>
        <v>0</v>
      </c>
      <c r="U3711" s="117">
        <f t="shared" si="230"/>
        <v>0</v>
      </c>
    </row>
    <row r="3712" spans="1:21" x14ac:dyDescent="0.3">
      <c r="A3712" s="114">
        <v>5401</v>
      </c>
      <c r="B3712" s="114" t="s">
        <v>1430</v>
      </c>
      <c r="C3712" s="114" t="s">
        <v>6</v>
      </c>
      <c r="D3712" s="114" t="s">
        <v>6210</v>
      </c>
      <c r="E3712" s="114" t="s">
        <v>6211</v>
      </c>
      <c r="F3712" s="115">
        <v>45104</v>
      </c>
      <c r="G3712" s="114" t="s">
        <v>5131</v>
      </c>
      <c r="H3712" s="116">
        <v>7902501</v>
      </c>
      <c r="I3712" s="116">
        <v>6322000</v>
      </c>
      <c r="J3712" s="116">
        <v>6322000</v>
      </c>
      <c r="K3712" s="116">
        <v>0</v>
      </c>
      <c r="L3712" s="116">
        <v>0</v>
      </c>
      <c r="M3712" s="116">
        <v>0</v>
      </c>
      <c r="N3712" s="116">
        <v>0</v>
      </c>
      <c r="O3712" s="116">
        <v>0</v>
      </c>
      <c r="P3712" s="120">
        <v>0</v>
      </c>
      <c r="Q3712" s="27" t="str">
        <f>IF(G3712="01 Jan 1900","Unregistered","Registered")</f>
        <v>Registered</v>
      </c>
      <c r="R3712" s="121">
        <f>I3712/H3712</f>
        <v>0.79999989876622601</v>
      </c>
      <c r="T3712" s="117">
        <f t="shared" si="229"/>
        <v>0</v>
      </c>
      <c r="U3712" s="117">
        <f t="shared" si="230"/>
        <v>0</v>
      </c>
    </row>
    <row r="3713" spans="1:21" x14ac:dyDescent="0.3">
      <c r="A3713" s="114">
        <v>5402</v>
      </c>
      <c r="B3713" s="114" t="s">
        <v>1430</v>
      </c>
      <c r="C3713" s="114" t="s">
        <v>6</v>
      </c>
      <c r="D3713" s="114" t="s">
        <v>6212</v>
      </c>
      <c r="E3713" s="114" t="s">
        <v>6213</v>
      </c>
      <c r="F3713" s="115">
        <v>45206</v>
      </c>
      <c r="G3713" s="114" t="s">
        <v>4958</v>
      </c>
      <c r="H3713" s="116">
        <v>12055800</v>
      </c>
      <c r="I3713" s="116">
        <v>9644640</v>
      </c>
      <c r="J3713" s="116">
        <v>9644640</v>
      </c>
      <c r="K3713" s="116">
        <v>0</v>
      </c>
      <c r="L3713" s="116">
        <v>0</v>
      </c>
      <c r="M3713" s="116">
        <v>0</v>
      </c>
      <c r="N3713" s="116">
        <v>0</v>
      </c>
      <c r="O3713" s="116">
        <v>0</v>
      </c>
      <c r="P3713" s="120">
        <v>0</v>
      </c>
      <c r="Q3713" s="27" t="str">
        <f>IF(G3713="01 Jan 1900","Unregistered","Registered")</f>
        <v>Registered</v>
      </c>
      <c r="R3713" s="121">
        <f>I3713/H3713</f>
        <v>0.8</v>
      </c>
      <c r="T3713" s="117">
        <f t="shared" si="229"/>
        <v>0</v>
      </c>
      <c r="U3713" s="117">
        <f t="shared" si="230"/>
        <v>0</v>
      </c>
    </row>
    <row r="3714" spans="1:21" x14ac:dyDescent="0.3">
      <c r="A3714" s="114">
        <v>5403</v>
      </c>
      <c r="B3714" s="114" t="s">
        <v>1430</v>
      </c>
      <c r="C3714" s="114" t="s">
        <v>6</v>
      </c>
      <c r="D3714" s="114" t="s">
        <v>6214</v>
      </c>
      <c r="E3714" s="114" t="s">
        <v>6215</v>
      </c>
      <c r="F3714" s="115">
        <v>45147</v>
      </c>
      <c r="G3714" s="114" t="s">
        <v>2732</v>
      </c>
      <c r="H3714" s="116">
        <v>12054102</v>
      </c>
      <c r="I3714" s="116">
        <v>9281657</v>
      </c>
      <c r="J3714" s="116">
        <v>9281657</v>
      </c>
      <c r="K3714" s="116">
        <v>0</v>
      </c>
      <c r="L3714" s="116">
        <v>0</v>
      </c>
      <c r="M3714" s="116">
        <v>0</v>
      </c>
      <c r="N3714" s="116">
        <v>0</v>
      </c>
      <c r="O3714" s="116">
        <v>0</v>
      </c>
      <c r="P3714" s="120">
        <v>0</v>
      </c>
      <c r="Q3714" s="27" t="str">
        <f>IF(G3714="01 Jan 1900","Unregistered","Registered")</f>
        <v>Registered</v>
      </c>
      <c r="R3714" s="121">
        <f>I3714/H3714</f>
        <v>0.76999987224266064</v>
      </c>
      <c r="T3714" s="117">
        <f t="shared" si="229"/>
        <v>0</v>
      </c>
      <c r="U3714" s="117">
        <f t="shared" si="230"/>
        <v>0</v>
      </c>
    </row>
    <row r="3715" spans="1:21" x14ac:dyDescent="0.3">
      <c r="A3715" s="114">
        <v>5404</v>
      </c>
      <c r="B3715" s="114" t="s">
        <v>1430</v>
      </c>
      <c r="C3715" s="114" t="s">
        <v>6</v>
      </c>
      <c r="D3715" s="114" t="s">
        <v>6216</v>
      </c>
      <c r="E3715" s="114" t="s">
        <v>6217</v>
      </c>
      <c r="F3715" s="115">
        <v>45141</v>
      </c>
      <c r="G3715" s="114" t="s">
        <v>3056</v>
      </c>
      <c r="H3715" s="116">
        <v>8022147</v>
      </c>
      <c r="I3715" s="116">
        <v>6417718</v>
      </c>
      <c r="J3715" s="116">
        <v>6417718</v>
      </c>
      <c r="K3715" s="116">
        <v>0</v>
      </c>
      <c r="L3715" s="116">
        <v>0</v>
      </c>
      <c r="M3715" s="116">
        <v>0</v>
      </c>
      <c r="N3715" s="116">
        <v>0</v>
      </c>
      <c r="O3715" s="116">
        <v>0</v>
      </c>
      <c r="P3715" s="120">
        <v>0</v>
      </c>
      <c r="Q3715" s="27" t="str">
        <f>IF(G3715="01 Jan 1900","Unregistered","Registered")</f>
        <v>Registered</v>
      </c>
      <c r="R3715" s="121">
        <f>I3715/H3715</f>
        <v>0.80000004986196338</v>
      </c>
      <c r="T3715" s="117">
        <f t="shared" si="229"/>
        <v>0</v>
      </c>
      <c r="U3715" s="117">
        <f t="shared" si="230"/>
        <v>0</v>
      </c>
    </row>
    <row r="3716" spans="1:21" x14ac:dyDescent="0.3">
      <c r="A3716" s="114">
        <v>5405</v>
      </c>
      <c r="B3716" s="114" t="s">
        <v>1430</v>
      </c>
      <c r="C3716" s="114" t="s">
        <v>6</v>
      </c>
      <c r="D3716" s="114" t="s">
        <v>6218</v>
      </c>
      <c r="E3716" s="114" t="s">
        <v>6219</v>
      </c>
      <c r="F3716" s="115">
        <v>45448</v>
      </c>
      <c r="G3716" s="114" t="s">
        <v>6220</v>
      </c>
      <c r="H3716" s="116">
        <v>8386950</v>
      </c>
      <c r="I3716" s="116">
        <v>6709562</v>
      </c>
      <c r="J3716" s="116">
        <v>6709562</v>
      </c>
      <c r="K3716" s="116">
        <v>0</v>
      </c>
      <c r="L3716" s="116">
        <v>0</v>
      </c>
      <c r="M3716" s="116">
        <v>0</v>
      </c>
      <c r="N3716" s="116">
        <v>0</v>
      </c>
      <c r="O3716" s="116">
        <v>0</v>
      </c>
      <c r="P3716" s="120">
        <v>0</v>
      </c>
      <c r="Q3716" s="27" t="str">
        <f>IF(G3716="01 Jan 1900","Unregistered","Registered")</f>
        <v>Registered</v>
      </c>
      <c r="R3716" s="121">
        <f>I3716/H3716</f>
        <v>0.80000023846571167</v>
      </c>
      <c r="T3716" s="117">
        <f t="shared" si="229"/>
        <v>0</v>
      </c>
      <c r="U3716" s="117">
        <f t="shared" si="230"/>
        <v>0</v>
      </c>
    </row>
    <row r="3717" spans="1:21" x14ac:dyDescent="0.3">
      <c r="A3717" s="114">
        <v>5406</v>
      </c>
      <c r="B3717" s="114" t="s">
        <v>1430</v>
      </c>
      <c r="C3717" s="114" t="s">
        <v>6</v>
      </c>
      <c r="D3717" s="114" t="s">
        <v>6221</v>
      </c>
      <c r="E3717" s="114" t="s">
        <v>6222</v>
      </c>
      <c r="F3717" s="115">
        <v>45107</v>
      </c>
      <c r="G3717" s="114" t="s">
        <v>4878</v>
      </c>
      <c r="H3717" s="116">
        <v>12723214</v>
      </c>
      <c r="I3717" s="116">
        <v>10178572</v>
      </c>
      <c r="J3717" s="116">
        <v>10178572</v>
      </c>
      <c r="K3717" s="116">
        <v>0</v>
      </c>
      <c r="L3717" s="116">
        <v>0</v>
      </c>
      <c r="M3717" s="116">
        <v>0</v>
      </c>
      <c r="N3717" s="116">
        <v>0</v>
      </c>
      <c r="O3717" s="116">
        <v>0</v>
      </c>
      <c r="P3717" s="120">
        <v>0</v>
      </c>
      <c r="Q3717" s="27" t="str">
        <f>IF(G3717="01 Jan 1900","Unregistered","Registered")</f>
        <v>Registered</v>
      </c>
      <c r="R3717" s="121">
        <f>I3717/H3717</f>
        <v>0.80000006287719438</v>
      </c>
      <c r="T3717" s="117">
        <f t="shared" si="229"/>
        <v>0</v>
      </c>
      <c r="U3717" s="117">
        <f t="shared" si="230"/>
        <v>0</v>
      </c>
    </row>
    <row r="3718" spans="1:21" x14ac:dyDescent="0.3">
      <c r="A3718" s="114">
        <v>5407</v>
      </c>
      <c r="B3718" s="114" t="s">
        <v>1430</v>
      </c>
      <c r="C3718" s="114" t="s">
        <v>6</v>
      </c>
      <c r="D3718" s="114" t="s">
        <v>6223</v>
      </c>
      <c r="E3718" s="114" t="s">
        <v>2769</v>
      </c>
      <c r="F3718" s="115">
        <v>45260</v>
      </c>
      <c r="G3718" s="114" t="s">
        <v>5149</v>
      </c>
      <c r="H3718" s="116">
        <v>12901786</v>
      </c>
      <c r="I3718" s="116">
        <v>10321428</v>
      </c>
      <c r="J3718" s="116">
        <v>10321428</v>
      </c>
      <c r="K3718" s="116">
        <v>0</v>
      </c>
      <c r="L3718" s="116">
        <v>0</v>
      </c>
      <c r="M3718" s="116">
        <v>0</v>
      </c>
      <c r="N3718" s="116">
        <v>0</v>
      </c>
      <c r="O3718" s="116">
        <v>0</v>
      </c>
      <c r="P3718" s="120">
        <v>0</v>
      </c>
      <c r="Q3718" s="27" t="str">
        <f>IF(G3718="01 Jan 1900","Unregistered","Registered")</f>
        <v>Registered</v>
      </c>
      <c r="R3718" s="121">
        <f>I3718/H3718</f>
        <v>0.799999937993081</v>
      </c>
      <c r="T3718" s="117">
        <f t="shared" si="229"/>
        <v>0</v>
      </c>
      <c r="U3718" s="117">
        <f t="shared" si="230"/>
        <v>0</v>
      </c>
    </row>
    <row r="3719" spans="1:21" x14ac:dyDescent="0.3">
      <c r="A3719" s="114">
        <v>5408</v>
      </c>
      <c r="B3719" s="114" t="s">
        <v>1430</v>
      </c>
      <c r="C3719" s="114" t="s">
        <v>6</v>
      </c>
      <c r="D3719" s="114" t="s">
        <v>6224</v>
      </c>
      <c r="E3719" s="114" t="s">
        <v>6225</v>
      </c>
      <c r="F3719" s="115">
        <v>45107</v>
      </c>
      <c r="G3719" s="114" t="s">
        <v>3039</v>
      </c>
      <c r="H3719" s="116">
        <v>8263343</v>
      </c>
      <c r="I3719" s="116">
        <v>6610675</v>
      </c>
      <c r="J3719" s="116">
        <v>6610675</v>
      </c>
      <c r="K3719" s="116">
        <v>0</v>
      </c>
      <c r="L3719" s="116">
        <v>0</v>
      </c>
      <c r="M3719" s="116">
        <v>0</v>
      </c>
      <c r="N3719" s="116">
        <v>0</v>
      </c>
      <c r="O3719" s="116">
        <v>0</v>
      </c>
      <c r="P3719" s="120">
        <v>0</v>
      </c>
      <c r="Q3719" s="27" t="str">
        <f>IF(G3719="01 Jan 1900","Unregistered","Registered")</f>
        <v>Registered</v>
      </c>
      <c r="R3719" s="121">
        <f>I3719/H3719</f>
        <v>0.80000007260983841</v>
      </c>
      <c r="T3719" s="117">
        <f t="shared" si="229"/>
        <v>0</v>
      </c>
      <c r="U3719" s="117">
        <f t="shared" si="230"/>
        <v>0</v>
      </c>
    </row>
    <row r="3720" spans="1:21" x14ac:dyDescent="0.3">
      <c r="A3720" s="114">
        <v>5409</v>
      </c>
      <c r="B3720" s="114" t="s">
        <v>1430</v>
      </c>
      <c r="C3720" s="114" t="s">
        <v>6</v>
      </c>
      <c r="D3720" s="114" t="s">
        <v>6226</v>
      </c>
      <c r="E3720" s="114" t="s">
        <v>6227</v>
      </c>
      <c r="F3720" s="115">
        <v>45090</v>
      </c>
      <c r="G3720" s="114" t="s">
        <v>2842</v>
      </c>
      <c r="H3720" s="116">
        <v>12187500</v>
      </c>
      <c r="I3720" s="116">
        <v>9750000</v>
      </c>
      <c r="J3720" s="116">
        <v>9750000</v>
      </c>
      <c r="K3720" s="116">
        <v>0</v>
      </c>
      <c r="L3720" s="116">
        <v>0</v>
      </c>
      <c r="M3720" s="116">
        <v>0</v>
      </c>
      <c r="N3720" s="116">
        <v>0</v>
      </c>
      <c r="O3720" s="116">
        <v>0</v>
      </c>
      <c r="P3720" s="120">
        <v>0</v>
      </c>
      <c r="Q3720" s="27" t="str">
        <f>IF(G3720="01 Jan 1900","Unregistered","Registered")</f>
        <v>Registered</v>
      </c>
      <c r="R3720" s="121">
        <f>I3720/H3720</f>
        <v>0.8</v>
      </c>
      <c r="T3720" s="117">
        <f t="shared" si="229"/>
        <v>0</v>
      </c>
      <c r="U3720" s="117">
        <f t="shared" si="230"/>
        <v>0</v>
      </c>
    </row>
    <row r="3721" spans="1:21" x14ac:dyDescent="0.3">
      <c r="A3721" s="114">
        <v>5410</v>
      </c>
      <c r="B3721" s="114" t="s">
        <v>1430</v>
      </c>
      <c r="C3721" s="114" t="s">
        <v>6</v>
      </c>
      <c r="D3721" s="114" t="s">
        <v>6228</v>
      </c>
      <c r="E3721" s="114" t="s">
        <v>6229</v>
      </c>
      <c r="F3721" s="115">
        <v>45176</v>
      </c>
      <c r="G3721" s="114" t="s">
        <v>2078</v>
      </c>
      <c r="H3721" s="116">
        <v>11970900</v>
      </c>
      <c r="I3721" s="116">
        <v>9217593</v>
      </c>
      <c r="J3721" s="116">
        <v>9217593</v>
      </c>
      <c r="K3721" s="116">
        <v>0</v>
      </c>
      <c r="L3721" s="116">
        <v>0</v>
      </c>
      <c r="M3721" s="116">
        <v>0</v>
      </c>
      <c r="N3721" s="116">
        <v>0</v>
      </c>
      <c r="O3721" s="116">
        <v>0</v>
      </c>
      <c r="P3721" s="120">
        <v>0</v>
      </c>
      <c r="Q3721" s="27" t="str">
        <f>IF(G3721="01 Jan 1900","Unregistered","Registered")</f>
        <v>Registered</v>
      </c>
      <c r="R3721" s="121">
        <f>I3721/H3721</f>
        <v>0.77</v>
      </c>
      <c r="T3721" s="117">
        <f t="shared" si="229"/>
        <v>0</v>
      </c>
      <c r="U3721" s="117">
        <f t="shared" si="230"/>
        <v>0</v>
      </c>
    </row>
    <row r="3722" spans="1:21" x14ac:dyDescent="0.3">
      <c r="A3722" s="114">
        <v>5411</v>
      </c>
      <c r="B3722" s="114" t="s">
        <v>1430</v>
      </c>
      <c r="C3722" s="114" t="s">
        <v>6</v>
      </c>
      <c r="D3722" s="114" t="s">
        <v>6230</v>
      </c>
      <c r="E3722" s="114" t="s">
        <v>2059</v>
      </c>
      <c r="F3722" s="115">
        <v>45107</v>
      </c>
      <c r="G3722" s="114" t="s">
        <v>2060</v>
      </c>
      <c r="H3722" s="116">
        <v>7859100</v>
      </c>
      <c r="I3722" s="116">
        <v>6287280</v>
      </c>
      <c r="J3722" s="116">
        <v>6287280</v>
      </c>
      <c r="K3722" s="116">
        <v>0</v>
      </c>
      <c r="L3722" s="116">
        <v>0</v>
      </c>
      <c r="M3722" s="116">
        <v>0</v>
      </c>
      <c r="N3722" s="116">
        <v>0</v>
      </c>
      <c r="O3722" s="116">
        <v>0</v>
      </c>
      <c r="P3722" s="120">
        <v>0</v>
      </c>
      <c r="Q3722" s="27" t="str">
        <f>IF(G3722="01 Jan 1900","Unregistered","Registered")</f>
        <v>Registered</v>
      </c>
      <c r="R3722" s="121">
        <f>I3722/H3722</f>
        <v>0.8</v>
      </c>
      <c r="T3722" s="117">
        <f t="shared" si="229"/>
        <v>0</v>
      </c>
      <c r="U3722" s="117">
        <f t="shared" si="230"/>
        <v>0</v>
      </c>
    </row>
    <row r="3723" spans="1:21" x14ac:dyDescent="0.3">
      <c r="A3723" s="114">
        <v>5412</v>
      </c>
      <c r="B3723" s="114" t="s">
        <v>1430</v>
      </c>
      <c r="C3723" s="114" t="s">
        <v>6</v>
      </c>
      <c r="D3723" s="114" t="s">
        <v>6231</v>
      </c>
      <c r="E3723" s="114" t="s">
        <v>6232</v>
      </c>
      <c r="F3723" s="115">
        <v>45504</v>
      </c>
      <c r="G3723" s="114" t="s">
        <v>2577</v>
      </c>
      <c r="H3723" s="116">
        <v>8621550</v>
      </c>
      <c r="I3723" s="116">
        <v>6897242</v>
      </c>
      <c r="J3723" s="116">
        <v>6897242</v>
      </c>
      <c r="K3723" s="116">
        <v>0</v>
      </c>
      <c r="L3723" s="116">
        <v>0</v>
      </c>
      <c r="M3723" s="116">
        <v>0</v>
      </c>
      <c r="N3723" s="116">
        <v>0</v>
      </c>
      <c r="O3723" s="116">
        <v>0</v>
      </c>
      <c r="P3723" s="120">
        <v>0</v>
      </c>
      <c r="Q3723" s="27" t="str">
        <f>IF(G3723="01 Jan 1900","Unregistered","Registered")</f>
        <v>Registered</v>
      </c>
      <c r="R3723" s="121">
        <f>I3723/H3723</f>
        <v>0.80000023197684866</v>
      </c>
      <c r="T3723" s="117">
        <f t="shared" si="229"/>
        <v>0</v>
      </c>
      <c r="U3723" s="117">
        <f t="shared" si="230"/>
        <v>0</v>
      </c>
    </row>
    <row r="3724" spans="1:21" x14ac:dyDescent="0.3">
      <c r="A3724" s="114">
        <v>5413</v>
      </c>
      <c r="B3724" s="114" t="s">
        <v>1430</v>
      </c>
      <c r="C3724" s="114" t="s">
        <v>6</v>
      </c>
      <c r="D3724" s="114" t="s">
        <v>6233</v>
      </c>
      <c r="E3724" s="114" t="s">
        <v>6234</v>
      </c>
      <c r="F3724" s="115">
        <v>45147</v>
      </c>
      <c r="G3724" s="114" t="s">
        <v>3682</v>
      </c>
      <c r="H3724" s="116">
        <v>12723214</v>
      </c>
      <c r="I3724" s="116">
        <v>10178572</v>
      </c>
      <c r="J3724" s="116">
        <v>10178572</v>
      </c>
      <c r="K3724" s="116">
        <v>0</v>
      </c>
      <c r="L3724" s="116">
        <v>0</v>
      </c>
      <c r="M3724" s="116">
        <v>0</v>
      </c>
      <c r="N3724" s="116">
        <v>0</v>
      </c>
      <c r="O3724" s="116">
        <v>0</v>
      </c>
      <c r="P3724" s="120">
        <v>0</v>
      </c>
      <c r="Q3724" s="27" t="str">
        <f>IF(G3724="01 Jan 1900","Unregistered","Registered")</f>
        <v>Registered</v>
      </c>
      <c r="R3724" s="121">
        <f>I3724/H3724</f>
        <v>0.80000006287719438</v>
      </c>
      <c r="T3724" s="117">
        <f t="shared" si="229"/>
        <v>0</v>
      </c>
      <c r="U3724" s="117">
        <f t="shared" si="230"/>
        <v>0</v>
      </c>
    </row>
    <row r="3725" spans="1:21" x14ac:dyDescent="0.3">
      <c r="A3725" s="114">
        <v>5414</v>
      </c>
      <c r="B3725" s="114" t="s">
        <v>1430</v>
      </c>
      <c r="C3725" s="114" t="s">
        <v>6</v>
      </c>
      <c r="D3725" s="114" t="s">
        <v>6235</v>
      </c>
      <c r="E3725" s="114" t="s">
        <v>6236</v>
      </c>
      <c r="F3725" s="115">
        <v>45106</v>
      </c>
      <c r="G3725" s="114" t="s">
        <v>4878</v>
      </c>
      <c r="H3725" s="116">
        <v>7901786</v>
      </c>
      <c r="I3725" s="116">
        <v>6321428</v>
      </c>
      <c r="J3725" s="116">
        <v>6321428</v>
      </c>
      <c r="K3725" s="116">
        <v>0</v>
      </c>
      <c r="L3725" s="116">
        <v>0</v>
      </c>
      <c r="M3725" s="116">
        <v>0</v>
      </c>
      <c r="N3725" s="116">
        <v>0</v>
      </c>
      <c r="O3725" s="116">
        <v>0</v>
      </c>
      <c r="P3725" s="120">
        <v>0</v>
      </c>
      <c r="Q3725" s="27" t="str">
        <f>IF(G3725="01 Jan 1900","Unregistered","Registered")</f>
        <v>Registered</v>
      </c>
      <c r="R3725" s="121">
        <f>I3725/H3725</f>
        <v>0.79999989875706579</v>
      </c>
      <c r="T3725" s="117">
        <f t="shared" si="229"/>
        <v>0</v>
      </c>
      <c r="U3725" s="117">
        <f t="shared" si="230"/>
        <v>0</v>
      </c>
    </row>
    <row r="3726" spans="1:21" x14ac:dyDescent="0.3">
      <c r="A3726" s="114">
        <v>5415</v>
      </c>
      <c r="B3726" s="114" t="s">
        <v>1430</v>
      </c>
      <c r="C3726" s="114" t="s">
        <v>6</v>
      </c>
      <c r="D3726" s="114" t="s">
        <v>6237</v>
      </c>
      <c r="E3726" s="114" t="s">
        <v>6238</v>
      </c>
      <c r="F3726" s="115">
        <v>45096</v>
      </c>
      <c r="G3726" s="114" t="s">
        <v>4878</v>
      </c>
      <c r="H3726" s="116">
        <v>12187500</v>
      </c>
      <c r="I3726" s="116">
        <v>9750000</v>
      </c>
      <c r="J3726" s="116">
        <v>9750000</v>
      </c>
      <c r="K3726" s="116">
        <v>0</v>
      </c>
      <c r="L3726" s="116">
        <v>0</v>
      </c>
      <c r="M3726" s="116">
        <v>0</v>
      </c>
      <c r="N3726" s="116">
        <v>0</v>
      </c>
      <c r="O3726" s="116">
        <v>0</v>
      </c>
      <c r="P3726" s="120">
        <v>0</v>
      </c>
      <c r="Q3726" s="27" t="str">
        <f>IF(G3726="01 Jan 1900","Unregistered","Registered")</f>
        <v>Registered</v>
      </c>
      <c r="R3726" s="121">
        <f>I3726/H3726</f>
        <v>0.8</v>
      </c>
      <c r="T3726" s="117">
        <f t="shared" si="229"/>
        <v>0</v>
      </c>
      <c r="U3726" s="117">
        <f t="shared" si="230"/>
        <v>0</v>
      </c>
    </row>
    <row r="3727" spans="1:21" x14ac:dyDescent="0.3">
      <c r="A3727" s="114">
        <v>5416</v>
      </c>
      <c r="B3727" s="114" t="s">
        <v>1430</v>
      </c>
      <c r="C3727" s="114" t="s">
        <v>6</v>
      </c>
      <c r="D3727" s="114" t="s">
        <v>6239</v>
      </c>
      <c r="E3727" s="114" t="s">
        <v>6240</v>
      </c>
      <c r="F3727" s="115">
        <v>45106</v>
      </c>
      <c r="G3727" s="114" t="s">
        <v>4878</v>
      </c>
      <c r="H3727" s="116">
        <v>7901786</v>
      </c>
      <c r="I3727" s="116">
        <v>6321428</v>
      </c>
      <c r="J3727" s="116">
        <v>6321428</v>
      </c>
      <c r="K3727" s="116">
        <v>0</v>
      </c>
      <c r="L3727" s="116">
        <v>0</v>
      </c>
      <c r="M3727" s="116">
        <v>0</v>
      </c>
      <c r="N3727" s="116">
        <v>0</v>
      </c>
      <c r="O3727" s="116">
        <v>0</v>
      </c>
      <c r="P3727" s="120">
        <v>0</v>
      </c>
      <c r="Q3727" s="27" t="str">
        <f>IF(G3727="01 Jan 1900","Unregistered","Registered")</f>
        <v>Registered</v>
      </c>
      <c r="R3727" s="121">
        <f>I3727/H3727</f>
        <v>0.79999989875706579</v>
      </c>
      <c r="T3727" s="117">
        <f t="shared" si="229"/>
        <v>0</v>
      </c>
      <c r="U3727" s="117">
        <f t="shared" si="230"/>
        <v>0</v>
      </c>
    </row>
    <row r="3728" spans="1:21" x14ac:dyDescent="0.3">
      <c r="A3728" s="114">
        <v>5417</v>
      </c>
      <c r="B3728" s="114" t="s">
        <v>1430</v>
      </c>
      <c r="C3728" s="114" t="s">
        <v>6</v>
      </c>
      <c r="D3728" s="114" t="s">
        <v>6241</v>
      </c>
      <c r="E3728" s="114" t="s">
        <v>6242</v>
      </c>
      <c r="F3728" s="115">
        <v>45106</v>
      </c>
      <c r="G3728" s="114" t="s">
        <v>4878</v>
      </c>
      <c r="H3728" s="116">
        <v>7901786</v>
      </c>
      <c r="I3728" s="116">
        <v>6321428</v>
      </c>
      <c r="J3728" s="116">
        <v>6321428</v>
      </c>
      <c r="K3728" s="116">
        <v>0</v>
      </c>
      <c r="L3728" s="116">
        <v>0</v>
      </c>
      <c r="M3728" s="116">
        <v>0</v>
      </c>
      <c r="N3728" s="116">
        <v>0</v>
      </c>
      <c r="O3728" s="116">
        <v>0</v>
      </c>
      <c r="P3728" s="120">
        <v>0</v>
      </c>
      <c r="Q3728" s="27" t="str">
        <f>IF(G3728="01 Jan 1900","Unregistered","Registered")</f>
        <v>Registered</v>
      </c>
      <c r="R3728" s="121">
        <f>I3728/H3728</f>
        <v>0.79999989875706579</v>
      </c>
      <c r="T3728" s="117">
        <f t="shared" si="229"/>
        <v>0</v>
      </c>
      <c r="U3728" s="117">
        <f t="shared" si="230"/>
        <v>0</v>
      </c>
    </row>
    <row r="3729" spans="1:21" x14ac:dyDescent="0.3">
      <c r="A3729" s="114">
        <v>5418</v>
      </c>
      <c r="B3729" s="114" t="s">
        <v>1430</v>
      </c>
      <c r="C3729" s="114" t="s">
        <v>6</v>
      </c>
      <c r="D3729" s="114" t="s">
        <v>6243</v>
      </c>
      <c r="E3729" s="114" t="s">
        <v>6244</v>
      </c>
      <c r="F3729" s="115">
        <v>45248</v>
      </c>
      <c r="G3729" s="114" t="s">
        <v>1789</v>
      </c>
      <c r="H3729" s="116">
        <v>12813000</v>
      </c>
      <c r="I3729" s="116">
        <v>10250400</v>
      </c>
      <c r="J3729" s="116">
        <v>10250400</v>
      </c>
      <c r="K3729" s="116">
        <v>0</v>
      </c>
      <c r="L3729" s="116">
        <v>0</v>
      </c>
      <c r="M3729" s="116">
        <v>0</v>
      </c>
      <c r="N3729" s="116">
        <v>0</v>
      </c>
      <c r="O3729" s="116">
        <v>0</v>
      </c>
      <c r="P3729" s="120">
        <v>0</v>
      </c>
      <c r="Q3729" s="27" t="str">
        <f>IF(G3729="01 Jan 1900","Unregistered","Registered")</f>
        <v>Registered</v>
      </c>
      <c r="R3729" s="121">
        <f>I3729/H3729</f>
        <v>0.8</v>
      </c>
      <c r="T3729" s="117">
        <f t="shared" si="229"/>
        <v>0</v>
      </c>
      <c r="U3729" s="117">
        <f t="shared" si="230"/>
        <v>0</v>
      </c>
    </row>
    <row r="3730" spans="1:21" x14ac:dyDescent="0.3">
      <c r="A3730" s="114">
        <v>5419</v>
      </c>
      <c r="B3730" s="114" t="s">
        <v>1430</v>
      </c>
      <c r="C3730" s="114" t="s">
        <v>6</v>
      </c>
      <c r="D3730" s="114" t="s">
        <v>6245</v>
      </c>
      <c r="E3730" s="114" t="s">
        <v>6246</v>
      </c>
      <c r="F3730" s="115">
        <v>45336</v>
      </c>
      <c r="G3730" s="114" t="s">
        <v>2957</v>
      </c>
      <c r="H3730" s="116">
        <v>12197321</v>
      </c>
      <c r="I3730" s="116">
        <v>9757856</v>
      </c>
      <c r="J3730" s="116">
        <v>9757856</v>
      </c>
      <c r="K3730" s="116">
        <v>0</v>
      </c>
      <c r="L3730" s="116">
        <v>0</v>
      </c>
      <c r="M3730" s="116">
        <v>0</v>
      </c>
      <c r="N3730" s="116">
        <v>0</v>
      </c>
      <c r="O3730" s="116">
        <v>0</v>
      </c>
      <c r="P3730" s="120">
        <v>0</v>
      </c>
      <c r="Q3730" s="27" t="str">
        <f>IF(G3730="01 Jan 1900","Unregistered","Registered")</f>
        <v>Registered</v>
      </c>
      <c r="R3730" s="121">
        <f>I3730/H3730</f>
        <v>0.79999993441182704</v>
      </c>
      <c r="T3730" s="117">
        <f t="shared" si="229"/>
        <v>0</v>
      </c>
      <c r="U3730" s="117">
        <f t="shared" si="230"/>
        <v>0</v>
      </c>
    </row>
    <row r="3731" spans="1:21" x14ac:dyDescent="0.3">
      <c r="A3731" s="114">
        <v>5420</v>
      </c>
      <c r="B3731" s="114" t="s">
        <v>1430</v>
      </c>
      <c r="C3731" s="114" t="s">
        <v>6</v>
      </c>
      <c r="D3731" s="114" t="s">
        <v>6247</v>
      </c>
      <c r="E3731" s="114" t="s">
        <v>6248</v>
      </c>
      <c r="F3731" s="115">
        <v>45672</v>
      </c>
      <c r="G3731" s="114" t="s">
        <v>6249</v>
      </c>
      <c r="H3731" s="116">
        <v>8973214</v>
      </c>
      <c r="I3731" s="116">
        <v>5832589</v>
      </c>
      <c r="J3731" s="116">
        <v>5832589</v>
      </c>
      <c r="K3731" s="116">
        <v>0</v>
      </c>
      <c r="L3731" s="116">
        <v>0</v>
      </c>
      <c r="M3731" s="116">
        <v>0</v>
      </c>
      <c r="N3731" s="116">
        <v>0</v>
      </c>
      <c r="O3731" s="116">
        <v>0</v>
      </c>
      <c r="P3731" s="120">
        <v>0</v>
      </c>
      <c r="Q3731" s="27" t="str">
        <f>IF(G3731="01 Jan 1900","Unregistered","Registered")</f>
        <v>Registered</v>
      </c>
      <c r="R3731" s="121">
        <f>I3731/H3731</f>
        <v>0.64999998885572108</v>
      </c>
      <c r="T3731" s="117">
        <f t="shared" si="229"/>
        <v>0</v>
      </c>
      <c r="U3731" s="117">
        <f t="shared" si="230"/>
        <v>0</v>
      </c>
    </row>
    <row r="3732" spans="1:21" x14ac:dyDescent="0.3">
      <c r="A3732" s="114">
        <v>5421</v>
      </c>
      <c r="B3732" s="114" t="s">
        <v>1430</v>
      </c>
      <c r="C3732" s="114" t="s">
        <v>6</v>
      </c>
      <c r="D3732" s="114" t="s">
        <v>6250</v>
      </c>
      <c r="E3732" s="114" t="s">
        <v>6251</v>
      </c>
      <c r="F3732" s="115">
        <v>45104</v>
      </c>
      <c r="G3732" s="114" t="s">
        <v>5389</v>
      </c>
      <c r="H3732" s="116">
        <v>12008929</v>
      </c>
      <c r="I3732" s="116">
        <v>9006697</v>
      </c>
      <c r="J3732" s="116">
        <v>9006697</v>
      </c>
      <c r="K3732" s="116">
        <v>0</v>
      </c>
      <c r="L3732" s="116">
        <v>0</v>
      </c>
      <c r="M3732" s="116">
        <v>0</v>
      </c>
      <c r="N3732" s="116">
        <v>0</v>
      </c>
      <c r="O3732" s="116">
        <v>0</v>
      </c>
      <c r="P3732" s="120">
        <v>0</v>
      </c>
      <c r="Q3732" s="27" t="str">
        <f>IF(G3732="01 Jan 1900","Unregistered","Registered")</f>
        <v>Registered</v>
      </c>
      <c r="R3732" s="121">
        <f>I3732/H3732</f>
        <v>0.75000002081784312</v>
      </c>
      <c r="T3732" s="117">
        <f t="shared" si="229"/>
        <v>0</v>
      </c>
      <c r="U3732" s="117">
        <f t="shared" si="230"/>
        <v>0</v>
      </c>
    </row>
    <row r="3733" spans="1:21" x14ac:dyDescent="0.3">
      <c r="A3733" s="114">
        <v>5422</v>
      </c>
      <c r="B3733" s="114" t="s">
        <v>1430</v>
      </c>
      <c r="C3733" s="114" t="s">
        <v>6</v>
      </c>
      <c r="D3733" s="114" t="s">
        <v>6252</v>
      </c>
      <c r="E3733" s="114" t="s">
        <v>6253</v>
      </c>
      <c r="F3733" s="115">
        <v>45176</v>
      </c>
      <c r="G3733" s="114" t="s">
        <v>2523</v>
      </c>
      <c r="H3733" s="116">
        <v>8214284</v>
      </c>
      <c r="I3733" s="116">
        <v>6160713</v>
      </c>
      <c r="J3733" s="116">
        <v>6160713</v>
      </c>
      <c r="K3733" s="116">
        <v>0</v>
      </c>
      <c r="L3733" s="116">
        <v>0</v>
      </c>
      <c r="M3733" s="116">
        <v>0</v>
      </c>
      <c r="N3733" s="116">
        <v>0</v>
      </c>
      <c r="O3733" s="116">
        <v>0</v>
      </c>
      <c r="P3733" s="120">
        <v>0</v>
      </c>
      <c r="Q3733" s="27" t="str">
        <f>IF(G3733="01 Jan 1900","Unregistered","Registered")</f>
        <v>Registered</v>
      </c>
      <c r="R3733" s="121">
        <f>I3733/H3733</f>
        <v>0.75</v>
      </c>
      <c r="T3733" s="117">
        <f t="shared" si="229"/>
        <v>0</v>
      </c>
      <c r="U3733" s="117">
        <f t="shared" si="230"/>
        <v>0</v>
      </c>
    </row>
    <row r="3734" spans="1:21" x14ac:dyDescent="0.3">
      <c r="A3734" s="114">
        <v>5423</v>
      </c>
      <c r="B3734" s="114" t="s">
        <v>1430</v>
      </c>
      <c r="C3734" s="114" t="s">
        <v>6</v>
      </c>
      <c r="D3734" s="114" t="s">
        <v>6254</v>
      </c>
      <c r="E3734" s="114" t="s">
        <v>6255</v>
      </c>
      <c r="F3734" s="115">
        <v>45100</v>
      </c>
      <c r="G3734" s="114" t="s">
        <v>5480</v>
      </c>
      <c r="H3734" s="116">
        <v>12321429</v>
      </c>
      <c r="I3734" s="116">
        <v>9241072</v>
      </c>
      <c r="J3734" s="116">
        <v>9241072</v>
      </c>
      <c r="K3734" s="116">
        <v>0</v>
      </c>
      <c r="L3734" s="116">
        <v>0</v>
      </c>
      <c r="M3734" s="116">
        <v>0</v>
      </c>
      <c r="N3734" s="116">
        <v>0</v>
      </c>
      <c r="O3734" s="116">
        <v>0</v>
      </c>
      <c r="P3734" s="120">
        <v>0</v>
      </c>
      <c r="Q3734" s="27" t="str">
        <f>IF(G3734="01 Jan 1900","Unregistered","Registered")</f>
        <v>Registered</v>
      </c>
      <c r="R3734" s="121">
        <f>I3734/H3734</f>
        <v>0.75000002028985435</v>
      </c>
      <c r="T3734" s="117">
        <f t="shared" si="229"/>
        <v>0</v>
      </c>
      <c r="U3734" s="117">
        <f t="shared" si="230"/>
        <v>0</v>
      </c>
    </row>
    <row r="3735" spans="1:21" x14ac:dyDescent="0.3">
      <c r="A3735" s="114">
        <v>5424</v>
      </c>
      <c r="B3735" s="114" t="s">
        <v>1430</v>
      </c>
      <c r="C3735" s="114" t="s">
        <v>6</v>
      </c>
      <c r="D3735" s="114" t="s">
        <v>6256</v>
      </c>
      <c r="E3735" s="114" t="s">
        <v>6257</v>
      </c>
      <c r="F3735" s="115">
        <v>45370</v>
      </c>
      <c r="G3735" s="114" t="s">
        <v>2562</v>
      </c>
      <c r="H3735" s="116">
        <v>8724107</v>
      </c>
      <c r="I3735" s="116">
        <v>6543078</v>
      </c>
      <c r="J3735" s="116">
        <v>6543078</v>
      </c>
      <c r="K3735" s="116">
        <v>0</v>
      </c>
      <c r="L3735" s="116">
        <v>0</v>
      </c>
      <c r="M3735" s="116">
        <v>0</v>
      </c>
      <c r="N3735" s="116">
        <v>0</v>
      </c>
      <c r="O3735" s="116">
        <v>0</v>
      </c>
      <c r="P3735" s="120">
        <v>0</v>
      </c>
      <c r="Q3735" s="27" t="str">
        <f>IF(G3735="01 Jan 1900","Unregistered","Registered")</f>
        <v>Registered</v>
      </c>
      <c r="R3735" s="121">
        <f>I3735/H3735</f>
        <v>0.74999974209394726</v>
      </c>
      <c r="T3735" s="117">
        <f t="shared" si="229"/>
        <v>0</v>
      </c>
      <c r="U3735" s="117">
        <f t="shared" si="230"/>
        <v>0</v>
      </c>
    </row>
    <row r="3736" spans="1:21" x14ac:dyDescent="0.3">
      <c r="A3736" s="114">
        <v>5425</v>
      </c>
      <c r="B3736" s="114" t="s">
        <v>1430</v>
      </c>
      <c r="C3736" s="114" t="s">
        <v>6</v>
      </c>
      <c r="D3736" s="114" t="s">
        <v>6258</v>
      </c>
      <c r="E3736" s="114" t="s">
        <v>6259</v>
      </c>
      <c r="F3736" s="115">
        <v>45107</v>
      </c>
      <c r="G3736" s="114" t="s">
        <v>5364</v>
      </c>
      <c r="H3736" s="116">
        <v>11830357</v>
      </c>
      <c r="I3736" s="116">
        <v>8872767</v>
      </c>
      <c r="J3736" s="116">
        <v>8872767</v>
      </c>
      <c r="K3736" s="116">
        <v>0</v>
      </c>
      <c r="L3736" s="116">
        <v>0</v>
      </c>
      <c r="M3736" s="116">
        <v>0</v>
      </c>
      <c r="N3736" s="116">
        <v>0</v>
      </c>
      <c r="O3736" s="116">
        <v>0</v>
      </c>
      <c r="P3736" s="120">
        <v>0</v>
      </c>
      <c r="Q3736" s="27" t="str">
        <f>IF(G3736="01 Jan 1900","Unregistered","Registered")</f>
        <v>Registered</v>
      </c>
      <c r="R3736" s="121">
        <f>I3736/H3736</f>
        <v>0.74999993660377284</v>
      </c>
      <c r="T3736" s="117">
        <f t="shared" si="229"/>
        <v>0</v>
      </c>
      <c r="U3736" s="117">
        <f t="shared" si="230"/>
        <v>0</v>
      </c>
    </row>
    <row r="3737" spans="1:21" x14ac:dyDescent="0.3">
      <c r="A3737" s="114">
        <v>5426</v>
      </c>
      <c r="B3737" s="114" t="s">
        <v>1430</v>
      </c>
      <c r="C3737" s="114" t="s">
        <v>6</v>
      </c>
      <c r="D3737" s="114" t="s">
        <v>6260</v>
      </c>
      <c r="E3737" s="114" t="s">
        <v>6261</v>
      </c>
      <c r="F3737" s="115">
        <v>45104</v>
      </c>
      <c r="G3737" s="114" t="s">
        <v>3007</v>
      </c>
      <c r="H3737" s="116">
        <v>11717580</v>
      </c>
      <c r="I3737" s="116">
        <v>8788185</v>
      </c>
      <c r="J3737" s="116">
        <v>8788185</v>
      </c>
      <c r="K3737" s="116">
        <v>0</v>
      </c>
      <c r="L3737" s="116">
        <v>0</v>
      </c>
      <c r="M3737" s="116">
        <v>0</v>
      </c>
      <c r="N3737" s="116">
        <v>0</v>
      </c>
      <c r="O3737" s="116">
        <v>0</v>
      </c>
      <c r="P3737" s="120">
        <v>0</v>
      </c>
      <c r="Q3737" s="27" t="str">
        <f>IF(G3737="01 Jan 1900","Unregistered","Registered")</f>
        <v>Registered</v>
      </c>
      <c r="R3737" s="121">
        <f>I3737/H3737</f>
        <v>0.75</v>
      </c>
      <c r="T3737" s="117">
        <f t="shared" si="229"/>
        <v>0</v>
      </c>
      <c r="U3737" s="117">
        <f t="shared" si="230"/>
        <v>0</v>
      </c>
    </row>
    <row r="3738" spans="1:21" x14ac:dyDescent="0.3">
      <c r="A3738" s="114">
        <v>5427</v>
      </c>
      <c r="B3738" s="114" t="s">
        <v>1430</v>
      </c>
      <c r="C3738" s="114" t="s">
        <v>6</v>
      </c>
      <c r="D3738" s="114" t="s">
        <v>6262</v>
      </c>
      <c r="E3738" s="114" t="s">
        <v>6263</v>
      </c>
      <c r="F3738" s="115">
        <v>45100</v>
      </c>
      <c r="G3738" s="114" t="s">
        <v>5364</v>
      </c>
      <c r="H3738" s="116">
        <v>12142857</v>
      </c>
      <c r="I3738" s="116">
        <v>9107142</v>
      </c>
      <c r="J3738" s="116">
        <v>9107142</v>
      </c>
      <c r="K3738" s="116">
        <v>0</v>
      </c>
      <c r="L3738" s="116">
        <v>0</v>
      </c>
      <c r="M3738" s="116">
        <v>0</v>
      </c>
      <c r="N3738" s="116">
        <v>0</v>
      </c>
      <c r="O3738" s="116">
        <v>0</v>
      </c>
      <c r="P3738" s="120">
        <v>0</v>
      </c>
      <c r="Q3738" s="27" t="str">
        <f>IF(G3738="01 Jan 1900","Unregistered","Registered")</f>
        <v>Registered</v>
      </c>
      <c r="R3738" s="121">
        <f>I3738/H3738</f>
        <v>0.74999993823529343</v>
      </c>
      <c r="T3738" s="117">
        <f t="shared" si="229"/>
        <v>0</v>
      </c>
      <c r="U3738" s="117">
        <f t="shared" si="230"/>
        <v>0</v>
      </c>
    </row>
    <row r="3739" spans="1:21" x14ac:dyDescent="0.3">
      <c r="A3739" s="114">
        <v>5428</v>
      </c>
      <c r="B3739" s="114" t="s">
        <v>1430</v>
      </c>
      <c r="C3739" s="114" t="s">
        <v>6</v>
      </c>
      <c r="D3739" s="114" t="s">
        <v>6264</v>
      </c>
      <c r="E3739" s="114" t="s">
        <v>6265</v>
      </c>
      <c r="F3739" s="115">
        <v>45104</v>
      </c>
      <c r="G3739" s="114" t="s">
        <v>3633</v>
      </c>
      <c r="H3739" s="116">
        <v>7859100</v>
      </c>
      <c r="I3739" s="116">
        <v>5894325</v>
      </c>
      <c r="J3739" s="116">
        <v>5894325</v>
      </c>
      <c r="K3739" s="116">
        <v>0</v>
      </c>
      <c r="L3739" s="116">
        <v>0</v>
      </c>
      <c r="M3739" s="116">
        <v>0</v>
      </c>
      <c r="N3739" s="116">
        <v>0</v>
      </c>
      <c r="O3739" s="116">
        <v>0</v>
      </c>
      <c r="P3739" s="120">
        <v>0</v>
      </c>
      <c r="Q3739" s="27" t="str">
        <f>IF(G3739="01 Jan 1900","Unregistered","Registered")</f>
        <v>Registered</v>
      </c>
      <c r="R3739" s="121">
        <f>I3739/H3739</f>
        <v>0.75</v>
      </c>
      <c r="T3739" s="117">
        <f t="shared" si="229"/>
        <v>0</v>
      </c>
      <c r="U3739" s="117">
        <f t="shared" si="230"/>
        <v>0</v>
      </c>
    </row>
    <row r="3740" spans="1:21" x14ac:dyDescent="0.3">
      <c r="A3740" s="114">
        <v>5429</v>
      </c>
      <c r="B3740" s="114" t="s">
        <v>1430</v>
      </c>
      <c r="C3740" s="114" t="s">
        <v>6</v>
      </c>
      <c r="D3740" s="114" t="s">
        <v>6266</v>
      </c>
      <c r="E3740" s="114" t="s">
        <v>6267</v>
      </c>
      <c r="F3740" s="115">
        <v>45096</v>
      </c>
      <c r="G3740" s="114" t="s">
        <v>3039</v>
      </c>
      <c r="H3740" s="116">
        <v>11546400</v>
      </c>
      <c r="I3740" s="116">
        <v>8659800</v>
      </c>
      <c r="J3740" s="116">
        <v>8659800</v>
      </c>
      <c r="K3740" s="116">
        <v>0</v>
      </c>
      <c r="L3740" s="116">
        <v>0</v>
      </c>
      <c r="M3740" s="116">
        <v>0</v>
      </c>
      <c r="N3740" s="116">
        <v>0</v>
      </c>
      <c r="O3740" s="116">
        <v>0</v>
      </c>
      <c r="P3740" s="120">
        <v>0</v>
      </c>
      <c r="Q3740" s="27" t="str">
        <f>IF(G3740="01 Jan 1900","Unregistered","Registered")</f>
        <v>Registered</v>
      </c>
      <c r="R3740" s="121">
        <f>I3740/H3740</f>
        <v>0.75</v>
      </c>
      <c r="T3740" s="117">
        <f t="shared" si="229"/>
        <v>0</v>
      </c>
      <c r="U3740" s="117">
        <f t="shared" si="230"/>
        <v>0</v>
      </c>
    </row>
    <row r="3741" spans="1:21" x14ac:dyDescent="0.3">
      <c r="A3741" s="114">
        <v>5430</v>
      </c>
      <c r="B3741" s="114" t="s">
        <v>1430</v>
      </c>
      <c r="C3741" s="114" t="s">
        <v>6</v>
      </c>
      <c r="D3741" s="114" t="s">
        <v>6268</v>
      </c>
      <c r="E3741" s="114" t="s">
        <v>6269</v>
      </c>
      <c r="F3741" s="115">
        <v>45096</v>
      </c>
      <c r="G3741" s="114" t="s">
        <v>4150</v>
      </c>
      <c r="H3741" s="116">
        <v>12008929</v>
      </c>
      <c r="I3741" s="116">
        <v>9006697</v>
      </c>
      <c r="J3741" s="116">
        <v>9006697</v>
      </c>
      <c r="K3741" s="116">
        <v>0</v>
      </c>
      <c r="L3741" s="116">
        <v>0</v>
      </c>
      <c r="M3741" s="116">
        <v>0</v>
      </c>
      <c r="N3741" s="116">
        <v>0</v>
      </c>
      <c r="O3741" s="116">
        <v>0</v>
      </c>
      <c r="P3741" s="120">
        <v>0</v>
      </c>
      <c r="Q3741" s="27" t="str">
        <f>IF(G3741="01 Jan 1900","Unregistered","Registered")</f>
        <v>Registered</v>
      </c>
      <c r="R3741" s="121">
        <f>I3741/H3741</f>
        <v>0.75000002081784312</v>
      </c>
      <c r="T3741" s="117">
        <f t="shared" si="229"/>
        <v>0</v>
      </c>
      <c r="U3741" s="117">
        <f t="shared" si="230"/>
        <v>0</v>
      </c>
    </row>
    <row r="3742" spans="1:21" x14ac:dyDescent="0.3">
      <c r="A3742" s="114">
        <v>5431</v>
      </c>
      <c r="B3742" s="114" t="s">
        <v>1430</v>
      </c>
      <c r="C3742" s="114" t="s">
        <v>6</v>
      </c>
      <c r="D3742" s="114" t="s">
        <v>6270</v>
      </c>
      <c r="E3742" s="114" t="s">
        <v>6271</v>
      </c>
      <c r="F3742" s="115">
        <v>45434</v>
      </c>
      <c r="G3742" s="114" t="s">
        <v>5108</v>
      </c>
      <c r="H3742" s="116">
        <v>8326788</v>
      </c>
      <c r="I3742" s="116">
        <v>6245094</v>
      </c>
      <c r="J3742" s="116">
        <v>6245094</v>
      </c>
      <c r="K3742" s="116">
        <v>0</v>
      </c>
      <c r="L3742" s="116">
        <v>0</v>
      </c>
      <c r="M3742" s="116">
        <v>0</v>
      </c>
      <c r="N3742" s="116">
        <v>0</v>
      </c>
      <c r="O3742" s="116">
        <v>0</v>
      </c>
      <c r="P3742" s="120">
        <v>0</v>
      </c>
      <c r="Q3742" s="27" t="str">
        <f>IF(G3742="01 Jan 1900","Unregistered","Registered")</f>
        <v>Registered</v>
      </c>
      <c r="R3742" s="121">
        <f>I3742/H3742</f>
        <v>0.75000036028298067</v>
      </c>
      <c r="T3742" s="117">
        <f t="shared" ref="T3742:T3765" si="231">L3742+M3742+N3742+O3742+P3742</f>
        <v>0</v>
      </c>
      <c r="U3742" s="117">
        <f t="shared" ref="U3742:U3765" si="232">K3742-T3742</f>
        <v>0</v>
      </c>
    </row>
    <row r="3743" spans="1:21" x14ac:dyDescent="0.3">
      <c r="A3743" s="114">
        <v>5432</v>
      </c>
      <c r="B3743" s="114" t="s">
        <v>1430</v>
      </c>
      <c r="C3743" s="114" t="s">
        <v>6</v>
      </c>
      <c r="D3743" s="114" t="s">
        <v>6272</v>
      </c>
      <c r="E3743" s="114" t="s">
        <v>6273</v>
      </c>
      <c r="F3743" s="115">
        <v>45104</v>
      </c>
      <c r="G3743" s="114" t="s">
        <v>4878</v>
      </c>
      <c r="H3743" s="116">
        <v>8036223</v>
      </c>
      <c r="I3743" s="116">
        <v>6027166</v>
      </c>
      <c r="J3743" s="116">
        <v>6027166</v>
      </c>
      <c r="K3743" s="116">
        <v>0</v>
      </c>
      <c r="L3743" s="116">
        <v>0</v>
      </c>
      <c r="M3743" s="116">
        <v>0</v>
      </c>
      <c r="N3743" s="116">
        <v>0</v>
      </c>
      <c r="O3743" s="116">
        <v>0</v>
      </c>
      <c r="P3743" s="120">
        <v>0</v>
      </c>
      <c r="Q3743" s="27" t="str">
        <f>IF(G3743="01 Jan 1900","Unregistered","Registered")</f>
        <v>Registered</v>
      </c>
      <c r="R3743" s="121">
        <f>I3743/H3743</f>
        <v>0.74999984445429158</v>
      </c>
      <c r="T3743" s="117">
        <f t="shared" si="231"/>
        <v>0</v>
      </c>
      <c r="U3743" s="117">
        <f t="shared" si="232"/>
        <v>0</v>
      </c>
    </row>
    <row r="3744" spans="1:21" x14ac:dyDescent="0.3">
      <c r="A3744" s="114">
        <v>5433</v>
      </c>
      <c r="B3744" s="114" t="s">
        <v>1430</v>
      </c>
      <c r="C3744" s="114" t="s">
        <v>6</v>
      </c>
      <c r="D3744" s="114" t="s">
        <v>6274</v>
      </c>
      <c r="E3744" s="114" t="s">
        <v>6275</v>
      </c>
      <c r="F3744" s="115">
        <v>45142</v>
      </c>
      <c r="G3744" s="114" t="s">
        <v>2714</v>
      </c>
      <c r="H3744" s="116">
        <v>12544643</v>
      </c>
      <c r="I3744" s="116">
        <v>9408483</v>
      </c>
      <c r="J3744" s="116">
        <v>9408483</v>
      </c>
      <c r="K3744" s="116">
        <v>0</v>
      </c>
      <c r="L3744" s="116">
        <v>0</v>
      </c>
      <c r="M3744" s="116">
        <v>0</v>
      </c>
      <c r="N3744" s="116">
        <v>0</v>
      </c>
      <c r="O3744" s="116">
        <v>0</v>
      </c>
      <c r="P3744" s="120">
        <v>0</v>
      </c>
      <c r="Q3744" s="27" t="str">
        <f>IF(G3744="01 Jan 1900","Unregistered","Registered")</f>
        <v>Registered</v>
      </c>
      <c r="R3744" s="121">
        <f>I3744/H3744</f>
        <v>0.75000005978647621</v>
      </c>
      <c r="T3744" s="117">
        <f t="shared" si="231"/>
        <v>0</v>
      </c>
      <c r="U3744" s="117">
        <f t="shared" si="232"/>
        <v>0</v>
      </c>
    </row>
    <row r="3745" spans="1:21" x14ac:dyDescent="0.3">
      <c r="A3745" s="114">
        <v>5434</v>
      </c>
      <c r="B3745" s="114" t="s">
        <v>1430</v>
      </c>
      <c r="C3745" s="114" t="s">
        <v>6</v>
      </c>
      <c r="D3745" s="114" t="s">
        <v>6276</v>
      </c>
      <c r="E3745" s="114" t="s">
        <v>6277</v>
      </c>
      <c r="F3745" s="115">
        <v>45308</v>
      </c>
      <c r="G3745" s="114" t="s">
        <v>6278</v>
      </c>
      <c r="H3745" s="116">
        <v>12142398</v>
      </c>
      <c r="I3745" s="116">
        <v>9106800</v>
      </c>
      <c r="J3745" s="116">
        <v>9106800</v>
      </c>
      <c r="K3745" s="116">
        <v>0</v>
      </c>
      <c r="L3745" s="116">
        <v>0</v>
      </c>
      <c r="M3745" s="116">
        <v>0</v>
      </c>
      <c r="N3745" s="116">
        <v>0</v>
      </c>
      <c r="O3745" s="116">
        <v>0</v>
      </c>
      <c r="P3745" s="120">
        <v>0</v>
      </c>
      <c r="Q3745" s="27" t="str">
        <f>IF(G3745="01 Jan 1900","Unregistered","Registered")</f>
        <v>Registered</v>
      </c>
      <c r="R3745" s="121">
        <f>I3745/H3745</f>
        <v>0.75000012353408285</v>
      </c>
      <c r="T3745" s="117">
        <f t="shared" si="231"/>
        <v>0</v>
      </c>
      <c r="U3745" s="117">
        <f t="shared" si="232"/>
        <v>0</v>
      </c>
    </row>
    <row r="3746" spans="1:21" x14ac:dyDescent="0.3">
      <c r="A3746" s="114">
        <v>5435</v>
      </c>
      <c r="B3746" s="114" t="s">
        <v>1430</v>
      </c>
      <c r="C3746" s="114" t="s">
        <v>6</v>
      </c>
      <c r="D3746" s="114" t="s">
        <v>6279</v>
      </c>
      <c r="E3746" s="114" t="s">
        <v>6280</v>
      </c>
      <c r="F3746" s="115">
        <v>45206</v>
      </c>
      <c r="G3746" s="114" t="s">
        <v>5105</v>
      </c>
      <c r="H3746" s="116">
        <v>8363490</v>
      </c>
      <c r="I3746" s="116">
        <v>6272621</v>
      </c>
      <c r="J3746" s="116">
        <v>6272621</v>
      </c>
      <c r="K3746" s="116">
        <v>0</v>
      </c>
      <c r="L3746" s="116">
        <v>0</v>
      </c>
      <c r="M3746" s="116">
        <v>0</v>
      </c>
      <c r="N3746" s="116">
        <v>0</v>
      </c>
      <c r="O3746" s="116">
        <v>0</v>
      </c>
      <c r="P3746" s="120">
        <v>0</v>
      </c>
      <c r="Q3746" s="27" t="str">
        <f>IF(G3746="01 Jan 1900","Unregistered","Registered")</f>
        <v>Registered</v>
      </c>
      <c r="R3746" s="121">
        <f>I3746/H3746</f>
        <v>0.75000041848558441</v>
      </c>
      <c r="T3746" s="117">
        <f t="shared" si="231"/>
        <v>0</v>
      </c>
      <c r="U3746" s="117">
        <f t="shared" si="232"/>
        <v>0</v>
      </c>
    </row>
    <row r="3747" spans="1:21" x14ac:dyDescent="0.3">
      <c r="A3747" s="114">
        <v>5436</v>
      </c>
      <c r="B3747" s="114" t="s">
        <v>1430</v>
      </c>
      <c r="C3747" s="114" t="s">
        <v>6</v>
      </c>
      <c r="D3747" s="114" t="s">
        <v>6281</v>
      </c>
      <c r="E3747" s="114" t="s">
        <v>6282</v>
      </c>
      <c r="F3747" s="115">
        <v>45097</v>
      </c>
      <c r="G3747" s="114" t="s">
        <v>3007</v>
      </c>
      <c r="H3747" s="116">
        <v>11894490</v>
      </c>
      <c r="I3747" s="116">
        <v>8920871</v>
      </c>
      <c r="J3747" s="116">
        <v>8920871</v>
      </c>
      <c r="K3747" s="116">
        <v>0</v>
      </c>
      <c r="L3747" s="116">
        <v>0</v>
      </c>
      <c r="M3747" s="116">
        <v>0</v>
      </c>
      <c r="N3747" s="116">
        <v>0</v>
      </c>
      <c r="O3747" s="116">
        <v>0</v>
      </c>
      <c r="P3747" s="120">
        <v>0</v>
      </c>
      <c r="Q3747" s="27" t="str">
        <f>IF(G3747="01 Jan 1900","Unregistered","Registered")</f>
        <v>Registered</v>
      </c>
      <c r="R3747" s="121">
        <f>I3747/H3747</f>
        <v>0.75000029425389403</v>
      </c>
      <c r="T3747" s="117">
        <f t="shared" si="231"/>
        <v>0</v>
      </c>
      <c r="U3747" s="117">
        <f t="shared" si="232"/>
        <v>0</v>
      </c>
    </row>
    <row r="3748" spans="1:21" x14ac:dyDescent="0.3">
      <c r="A3748" s="114">
        <v>5437</v>
      </c>
      <c r="B3748" s="114" t="s">
        <v>1430</v>
      </c>
      <c r="C3748" s="114" t="s">
        <v>6</v>
      </c>
      <c r="D3748" s="114" t="s">
        <v>6283</v>
      </c>
      <c r="E3748" s="114" t="s">
        <v>6284</v>
      </c>
      <c r="F3748" s="115">
        <v>45176</v>
      </c>
      <c r="G3748" s="114" t="s">
        <v>3548</v>
      </c>
      <c r="H3748" s="116">
        <v>8304465</v>
      </c>
      <c r="I3748" s="116">
        <v>6228350</v>
      </c>
      <c r="J3748" s="116">
        <v>6228350</v>
      </c>
      <c r="K3748" s="116">
        <v>0</v>
      </c>
      <c r="L3748" s="116">
        <v>0</v>
      </c>
      <c r="M3748" s="116">
        <v>0</v>
      </c>
      <c r="N3748" s="116">
        <v>0</v>
      </c>
      <c r="O3748" s="116">
        <v>0</v>
      </c>
      <c r="P3748" s="120">
        <v>0</v>
      </c>
      <c r="Q3748" s="27" t="str">
        <f>IF(G3748="01 Jan 1900","Unregistered","Registered")</f>
        <v>Registered</v>
      </c>
      <c r="R3748" s="121">
        <f>I3748/H3748</f>
        <v>0.75000015052143632</v>
      </c>
      <c r="T3748" s="117">
        <f t="shared" si="231"/>
        <v>0</v>
      </c>
      <c r="U3748" s="117">
        <f t="shared" si="232"/>
        <v>0</v>
      </c>
    </row>
    <row r="3749" spans="1:21" x14ac:dyDescent="0.3">
      <c r="A3749" s="114">
        <v>5438</v>
      </c>
      <c r="B3749" s="114" t="s">
        <v>1430</v>
      </c>
      <c r="C3749" s="114" t="s">
        <v>6</v>
      </c>
      <c r="D3749" s="114" t="s">
        <v>6285</v>
      </c>
      <c r="E3749" s="114" t="s">
        <v>6286</v>
      </c>
      <c r="F3749" s="115">
        <v>45176</v>
      </c>
      <c r="G3749" s="114" t="s">
        <v>3548</v>
      </c>
      <c r="H3749" s="116">
        <v>8304465</v>
      </c>
      <c r="I3749" s="116">
        <v>6228350</v>
      </c>
      <c r="J3749" s="116">
        <v>6228350</v>
      </c>
      <c r="K3749" s="116">
        <v>0</v>
      </c>
      <c r="L3749" s="116">
        <v>0</v>
      </c>
      <c r="M3749" s="116">
        <v>0</v>
      </c>
      <c r="N3749" s="116">
        <v>0</v>
      </c>
      <c r="O3749" s="116">
        <v>0</v>
      </c>
      <c r="P3749" s="120">
        <v>0</v>
      </c>
      <c r="Q3749" s="27" t="str">
        <f>IF(G3749="01 Jan 1900","Unregistered","Registered")</f>
        <v>Registered</v>
      </c>
      <c r="R3749" s="121">
        <f>I3749/H3749</f>
        <v>0.75000015052143632</v>
      </c>
      <c r="T3749" s="117">
        <f t="shared" si="231"/>
        <v>0</v>
      </c>
      <c r="U3749" s="117">
        <f t="shared" si="232"/>
        <v>0</v>
      </c>
    </row>
    <row r="3750" spans="1:21" x14ac:dyDescent="0.3">
      <c r="A3750" s="114">
        <v>5439</v>
      </c>
      <c r="B3750" s="114" t="s">
        <v>1430</v>
      </c>
      <c r="C3750" s="114" t="s">
        <v>6</v>
      </c>
      <c r="D3750" s="114" t="s">
        <v>6287</v>
      </c>
      <c r="E3750" s="114" t="s">
        <v>6288</v>
      </c>
      <c r="F3750" s="115">
        <v>45091</v>
      </c>
      <c r="G3750" s="114" t="s">
        <v>4150</v>
      </c>
      <c r="H3750" s="116">
        <v>12544643</v>
      </c>
      <c r="I3750" s="116">
        <v>9408483</v>
      </c>
      <c r="J3750" s="116">
        <v>9408483</v>
      </c>
      <c r="K3750" s="116">
        <v>0</v>
      </c>
      <c r="L3750" s="116">
        <v>0</v>
      </c>
      <c r="M3750" s="116">
        <v>0</v>
      </c>
      <c r="N3750" s="116">
        <v>0</v>
      </c>
      <c r="O3750" s="116">
        <v>0</v>
      </c>
      <c r="P3750" s="120">
        <v>0</v>
      </c>
      <c r="Q3750" s="27" t="str">
        <f>IF(G3750="01 Jan 1900","Unregistered","Registered")</f>
        <v>Registered</v>
      </c>
      <c r="R3750" s="121">
        <f>I3750/H3750</f>
        <v>0.75000005978647621</v>
      </c>
      <c r="T3750" s="117">
        <f t="shared" si="231"/>
        <v>0</v>
      </c>
      <c r="U3750" s="117">
        <f t="shared" si="232"/>
        <v>0</v>
      </c>
    </row>
    <row r="3751" spans="1:21" x14ac:dyDescent="0.3">
      <c r="A3751" s="114">
        <v>5440</v>
      </c>
      <c r="B3751" s="114" t="s">
        <v>1430</v>
      </c>
      <c r="C3751" s="114" t="s">
        <v>6</v>
      </c>
      <c r="D3751" s="114" t="s">
        <v>6289</v>
      </c>
      <c r="E3751" s="114" t="s">
        <v>6290</v>
      </c>
      <c r="F3751" s="115">
        <v>45335</v>
      </c>
      <c r="G3751" s="114" t="s">
        <v>3765</v>
      </c>
      <c r="H3751" s="116">
        <v>12276785</v>
      </c>
      <c r="I3751" s="116">
        <v>9207589</v>
      </c>
      <c r="J3751" s="116">
        <v>9207589</v>
      </c>
      <c r="K3751" s="116">
        <v>0</v>
      </c>
      <c r="L3751" s="116">
        <v>0</v>
      </c>
      <c r="M3751" s="116">
        <v>0</v>
      </c>
      <c r="N3751" s="116">
        <v>0</v>
      </c>
      <c r="O3751" s="116">
        <v>0</v>
      </c>
      <c r="P3751" s="120">
        <v>0</v>
      </c>
      <c r="Q3751" s="27" t="str">
        <f>IF(G3751="01 Jan 1900","Unregistered","Registered")</f>
        <v>Registered</v>
      </c>
      <c r="R3751" s="121">
        <f>I3751/H3751</f>
        <v>0.75000002036363755</v>
      </c>
      <c r="T3751" s="117">
        <f t="shared" si="231"/>
        <v>0</v>
      </c>
      <c r="U3751" s="117">
        <f t="shared" si="232"/>
        <v>0</v>
      </c>
    </row>
    <row r="3752" spans="1:21" x14ac:dyDescent="0.3">
      <c r="A3752" s="114">
        <v>5441</v>
      </c>
      <c r="B3752" s="114" t="s">
        <v>1430</v>
      </c>
      <c r="C3752" s="114" t="s">
        <v>6</v>
      </c>
      <c r="D3752" s="114" t="s">
        <v>6291</v>
      </c>
      <c r="E3752" s="114" t="s">
        <v>6292</v>
      </c>
      <c r="F3752" s="115">
        <v>45394</v>
      </c>
      <c r="G3752" s="114" t="s">
        <v>5737</v>
      </c>
      <c r="H3752" s="116">
        <v>13571429</v>
      </c>
      <c r="I3752" s="116">
        <v>10178572</v>
      </c>
      <c r="J3752" s="116">
        <v>10178572</v>
      </c>
      <c r="K3752" s="116">
        <v>0</v>
      </c>
      <c r="L3752" s="116">
        <v>0</v>
      </c>
      <c r="M3752" s="116">
        <v>0</v>
      </c>
      <c r="N3752" s="116">
        <v>0</v>
      </c>
      <c r="O3752" s="116">
        <v>0</v>
      </c>
      <c r="P3752" s="120">
        <v>0</v>
      </c>
      <c r="Q3752" s="27" t="str">
        <f>IF(G3752="01 Jan 1900","Unregistered","Registered")</f>
        <v>Registered</v>
      </c>
      <c r="R3752" s="121">
        <f>I3752/H3752</f>
        <v>0.75000001842105202</v>
      </c>
      <c r="T3752" s="117">
        <f t="shared" si="231"/>
        <v>0</v>
      </c>
      <c r="U3752" s="117">
        <f t="shared" si="232"/>
        <v>0</v>
      </c>
    </row>
    <row r="3753" spans="1:21" x14ac:dyDescent="0.3">
      <c r="A3753" s="114">
        <v>5442</v>
      </c>
      <c r="B3753" s="114" t="s">
        <v>1430</v>
      </c>
      <c r="C3753" s="114" t="s">
        <v>6</v>
      </c>
      <c r="D3753" s="114" t="s">
        <v>6293</v>
      </c>
      <c r="E3753" s="114" t="s">
        <v>6294</v>
      </c>
      <c r="F3753" s="115">
        <v>45331</v>
      </c>
      <c r="G3753" s="114" t="s">
        <v>3633</v>
      </c>
      <c r="H3753" s="116">
        <v>8304000</v>
      </c>
      <c r="I3753" s="116">
        <v>6643200</v>
      </c>
      <c r="J3753" s="116">
        <v>6643200</v>
      </c>
      <c r="K3753" s="116">
        <v>0</v>
      </c>
      <c r="L3753" s="116">
        <v>0</v>
      </c>
      <c r="M3753" s="116">
        <v>0</v>
      </c>
      <c r="N3753" s="116">
        <v>0</v>
      </c>
      <c r="O3753" s="116">
        <v>0</v>
      </c>
      <c r="P3753" s="120">
        <v>0</v>
      </c>
      <c r="Q3753" s="27" t="str">
        <f>IF(G3753="01 Jan 1900","Unregistered","Registered")</f>
        <v>Registered</v>
      </c>
      <c r="R3753" s="121">
        <f>I3753/H3753</f>
        <v>0.8</v>
      </c>
      <c r="T3753" s="117">
        <f t="shared" si="231"/>
        <v>0</v>
      </c>
      <c r="U3753" s="117">
        <f t="shared" si="232"/>
        <v>0</v>
      </c>
    </row>
    <row r="3754" spans="1:21" x14ac:dyDescent="0.3">
      <c r="A3754" s="114">
        <v>5443</v>
      </c>
      <c r="B3754" s="114" t="s">
        <v>1430</v>
      </c>
      <c r="C3754" s="114" t="s">
        <v>6</v>
      </c>
      <c r="D3754" s="114" t="s">
        <v>6295</v>
      </c>
      <c r="E3754" s="114" t="s">
        <v>6296</v>
      </c>
      <c r="F3754" s="115">
        <v>45412</v>
      </c>
      <c r="G3754" s="114" t="s">
        <v>1940</v>
      </c>
      <c r="H3754" s="116">
        <v>8504500</v>
      </c>
      <c r="I3754" s="116">
        <v>7228825</v>
      </c>
      <c r="J3754" s="116">
        <v>7228825</v>
      </c>
      <c r="K3754" s="116">
        <v>0</v>
      </c>
      <c r="L3754" s="116">
        <v>0</v>
      </c>
      <c r="M3754" s="116">
        <v>0</v>
      </c>
      <c r="N3754" s="116">
        <v>0</v>
      </c>
      <c r="O3754" s="116">
        <v>0</v>
      </c>
      <c r="P3754" s="120">
        <v>0</v>
      </c>
      <c r="Q3754" s="27" t="str">
        <f>IF(G3754="01 Jan 1900","Unregistered","Registered")</f>
        <v>Registered</v>
      </c>
      <c r="R3754" s="121">
        <f>I3754/H3754</f>
        <v>0.85</v>
      </c>
      <c r="T3754" s="117">
        <f t="shared" si="231"/>
        <v>0</v>
      </c>
      <c r="U3754" s="117">
        <f t="shared" si="232"/>
        <v>0</v>
      </c>
    </row>
    <row r="3755" spans="1:21" x14ac:dyDescent="0.3">
      <c r="A3755" s="114">
        <v>5444</v>
      </c>
      <c r="B3755" s="114" t="s">
        <v>1430</v>
      </c>
      <c r="C3755" s="114" t="s">
        <v>6</v>
      </c>
      <c r="D3755" s="114" t="s">
        <v>6297</v>
      </c>
      <c r="E3755" s="114" t="s">
        <v>6298</v>
      </c>
      <c r="F3755" s="115">
        <v>45459</v>
      </c>
      <c r="G3755" s="114" t="s">
        <v>5770</v>
      </c>
      <c r="H3755" s="116">
        <v>12144096</v>
      </c>
      <c r="I3755" s="116">
        <v>9715279</v>
      </c>
      <c r="J3755" s="116">
        <v>9715279</v>
      </c>
      <c r="K3755" s="116">
        <v>0</v>
      </c>
      <c r="L3755" s="116">
        <v>0</v>
      </c>
      <c r="M3755" s="116">
        <v>0</v>
      </c>
      <c r="N3755" s="116">
        <v>0</v>
      </c>
      <c r="O3755" s="116">
        <v>0</v>
      </c>
      <c r="P3755" s="120">
        <v>0</v>
      </c>
      <c r="Q3755" s="27" t="str">
        <f>IF(G3755="01 Jan 1900","Unregistered","Registered")</f>
        <v>Registered</v>
      </c>
      <c r="R3755" s="121">
        <f>I3755/H3755</f>
        <v>0.80000018115798821</v>
      </c>
      <c r="T3755" s="117">
        <f t="shared" si="231"/>
        <v>0</v>
      </c>
      <c r="U3755" s="117">
        <f t="shared" si="232"/>
        <v>0</v>
      </c>
    </row>
    <row r="3756" spans="1:21" x14ac:dyDescent="0.3">
      <c r="A3756" s="114">
        <v>5445</v>
      </c>
      <c r="B3756" s="114" t="s">
        <v>1430</v>
      </c>
      <c r="C3756" s="114" t="s">
        <v>6</v>
      </c>
      <c r="D3756" s="114" t="s">
        <v>6299</v>
      </c>
      <c r="E3756" s="114" t="s">
        <v>6300</v>
      </c>
      <c r="F3756" s="115">
        <v>45240</v>
      </c>
      <c r="G3756" s="114" t="s">
        <v>5384</v>
      </c>
      <c r="H3756" s="116">
        <v>8705361</v>
      </c>
      <c r="I3756" s="116">
        <v>7399554</v>
      </c>
      <c r="J3756" s="116">
        <v>7399554</v>
      </c>
      <c r="K3756" s="116">
        <v>0</v>
      </c>
      <c r="L3756" s="116">
        <v>0</v>
      </c>
      <c r="M3756" s="116">
        <v>0</v>
      </c>
      <c r="N3756" s="116">
        <v>0</v>
      </c>
      <c r="O3756" s="116">
        <v>0</v>
      </c>
      <c r="P3756" s="120">
        <v>0</v>
      </c>
      <c r="Q3756" s="27" t="str">
        <f>IF(G3756="01 Jan 1900","Unregistered","Registered")</f>
        <v>Registered</v>
      </c>
      <c r="R3756" s="121">
        <f>I3756/H3756</f>
        <v>0.84999967261552967</v>
      </c>
      <c r="T3756" s="117">
        <f t="shared" si="231"/>
        <v>0</v>
      </c>
      <c r="U3756" s="117">
        <f t="shared" si="232"/>
        <v>0</v>
      </c>
    </row>
    <row r="3757" spans="1:21" x14ac:dyDescent="0.3">
      <c r="A3757" s="114">
        <v>5446</v>
      </c>
      <c r="B3757" s="114" t="s">
        <v>1430</v>
      </c>
      <c r="C3757" s="114" t="s">
        <v>6</v>
      </c>
      <c r="D3757" s="114" t="s">
        <v>6301</v>
      </c>
      <c r="E3757" s="114" t="s">
        <v>6302</v>
      </c>
      <c r="F3757" s="115">
        <v>45194</v>
      </c>
      <c r="G3757" s="114" t="s">
        <v>3567</v>
      </c>
      <c r="H3757" s="116">
        <v>11784120</v>
      </c>
      <c r="I3757" s="116">
        <v>10016502</v>
      </c>
      <c r="J3757" s="116">
        <v>10016502</v>
      </c>
      <c r="K3757" s="116">
        <v>0</v>
      </c>
      <c r="L3757" s="116">
        <v>0</v>
      </c>
      <c r="M3757" s="116">
        <v>0</v>
      </c>
      <c r="N3757" s="116">
        <v>0</v>
      </c>
      <c r="O3757" s="116">
        <v>0</v>
      </c>
      <c r="P3757" s="120">
        <v>0</v>
      </c>
      <c r="Q3757" s="27" t="str">
        <f>IF(G3757="01 Jan 1900","Unregistered","Registered")</f>
        <v>Registered</v>
      </c>
      <c r="R3757" s="121">
        <f>I3757/H3757</f>
        <v>0.85</v>
      </c>
      <c r="T3757" s="117">
        <f t="shared" si="231"/>
        <v>0</v>
      </c>
      <c r="U3757" s="117">
        <f t="shared" si="232"/>
        <v>0</v>
      </c>
    </row>
    <row r="3758" spans="1:21" x14ac:dyDescent="0.3">
      <c r="A3758" s="114">
        <v>10063</v>
      </c>
      <c r="B3758" s="114" t="s">
        <v>1430</v>
      </c>
      <c r="C3758" s="114" t="s">
        <v>6</v>
      </c>
      <c r="D3758" s="114" t="s">
        <v>9388</v>
      </c>
      <c r="E3758" s="114" t="s">
        <v>2429</v>
      </c>
      <c r="F3758" s="115">
        <v>45100</v>
      </c>
      <c r="G3758" s="114" t="s">
        <v>4878</v>
      </c>
      <c r="H3758" s="116">
        <v>7901786</v>
      </c>
      <c r="I3758" s="116">
        <v>6321428</v>
      </c>
      <c r="J3758" s="116">
        <v>6321428.5999999996</v>
      </c>
      <c r="K3758" s="116">
        <v>-0.6</v>
      </c>
      <c r="L3758" s="116">
        <v>0</v>
      </c>
      <c r="M3758" s="116">
        <v>0</v>
      </c>
      <c r="N3758" s="116">
        <v>0</v>
      </c>
      <c r="O3758" s="116">
        <v>0</v>
      </c>
      <c r="P3758" s="120">
        <v>0</v>
      </c>
      <c r="Q3758" s="27" t="str">
        <f>IF(G3758="01 Jan 1900","Unregistered","Registered")</f>
        <v>Registered</v>
      </c>
      <c r="R3758" s="121">
        <f>I3758/H3758</f>
        <v>0.79999989875706579</v>
      </c>
      <c r="T3758" s="117">
        <f t="shared" si="231"/>
        <v>0</v>
      </c>
      <c r="U3758" s="117">
        <f t="shared" si="232"/>
        <v>-0.6</v>
      </c>
    </row>
    <row r="3759" spans="1:21" x14ac:dyDescent="0.3">
      <c r="A3759" s="114">
        <v>10084</v>
      </c>
      <c r="B3759" s="114" t="s">
        <v>1430</v>
      </c>
      <c r="C3759" s="114" t="s">
        <v>6</v>
      </c>
      <c r="D3759" s="114" t="s">
        <v>9424</v>
      </c>
      <c r="E3759" s="114" t="s">
        <v>9425</v>
      </c>
      <c r="F3759" s="115">
        <v>46035</v>
      </c>
      <c r="G3759" s="114" t="s">
        <v>2847</v>
      </c>
      <c r="H3759" s="116">
        <v>9774107</v>
      </c>
      <c r="I3759" s="116">
        <v>6841873</v>
      </c>
      <c r="J3759" s="116">
        <v>6842637</v>
      </c>
      <c r="K3759" s="116">
        <v>-764</v>
      </c>
      <c r="L3759" s="116">
        <v>0</v>
      </c>
      <c r="M3759" s="116">
        <v>0</v>
      </c>
      <c r="N3759" s="116">
        <v>0</v>
      </c>
      <c r="O3759" s="116">
        <v>0</v>
      </c>
      <c r="P3759" s="120">
        <v>0</v>
      </c>
      <c r="Q3759" s="27" t="str">
        <f>IF(G3759="01 Jan 1900","Unregistered","Registered")</f>
        <v>Registered</v>
      </c>
      <c r="R3759" s="121">
        <f>I3759/H3759</f>
        <v>0.69999980560883979</v>
      </c>
      <c r="T3759" s="117">
        <f t="shared" si="231"/>
        <v>0</v>
      </c>
      <c r="U3759" s="117">
        <f t="shared" si="232"/>
        <v>-764</v>
      </c>
    </row>
    <row r="3760" spans="1:21" x14ac:dyDescent="0.3">
      <c r="A3760" s="114">
        <v>10099</v>
      </c>
      <c r="B3760" s="114" t="s">
        <v>1430</v>
      </c>
      <c r="C3760" s="114" t="s">
        <v>6</v>
      </c>
      <c r="D3760" s="114" t="s">
        <v>9454</v>
      </c>
      <c r="E3760" s="114" t="s">
        <v>5077</v>
      </c>
      <c r="F3760" s="115">
        <v>45274</v>
      </c>
      <c r="G3760" s="114" t="s">
        <v>3184</v>
      </c>
      <c r="H3760" s="116">
        <v>7991100</v>
      </c>
      <c r="I3760" s="116">
        <v>5993325</v>
      </c>
      <c r="J3760" s="116">
        <v>6013303</v>
      </c>
      <c r="K3760" s="116">
        <v>-19978</v>
      </c>
      <c r="L3760" s="116">
        <v>0</v>
      </c>
      <c r="M3760" s="116">
        <v>0</v>
      </c>
      <c r="N3760" s="116">
        <v>0</v>
      </c>
      <c r="O3760" s="116">
        <v>0</v>
      </c>
      <c r="P3760" s="120">
        <v>0</v>
      </c>
      <c r="Q3760" s="27" t="str">
        <f>IF(G3760="01 Jan 1900","Unregistered","Registered")</f>
        <v>Registered</v>
      </c>
      <c r="R3760" s="121">
        <f>I3760/H3760</f>
        <v>0.75</v>
      </c>
      <c r="T3760" s="117">
        <f t="shared" si="231"/>
        <v>0</v>
      </c>
      <c r="U3760" s="117">
        <f t="shared" si="232"/>
        <v>-19978</v>
      </c>
    </row>
    <row r="3761" spans="1:29" x14ac:dyDescent="0.3">
      <c r="A3761" s="114">
        <v>10166</v>
      </c>
      <c r="B3761" s="114" t="s">
        <v>1430</v>
      </c>
      <c r="C3761" s="114" t="s">
        <v>6</v>
      </c>
      <c r="D3761" s="114" t="s">
        <v>9564</v>
      </c>
      <c r="E3761" s="114" t="s">
        <v>5507</v>
      </c>
      <c r="F3761" s="115">
        <v>45107</v>
      </c>
      <c r="G3761" s="114" t="s">
        <v>3442</v>
      </c>
      <c r="H3761" s="116">
        <v>7866071</v>
      </c>
      <c r="I3761" s="116">
        <v>6686161</v>
      </c>
      <c r="J3761" s="116">
        <v>6779410</v>
      </c>
      <c r="K3761" s="116">
        <v>-93249</v>
      </c>
      <c r="L3761" s="116">
        <v>0</v>
      </c>
      <c r="M3761" s="116">
        <v>0</v>
      </c>
      <c r="N3761" s="116">
        <v>0</v>
      </c>
      <c r="O3761" s="116">
        <v>0</v>
      </c>
      <c r="P3761" s="120">
        <v>0</v>
      </c>
      <c r="Q3761" s="27" t="str">
        <f>IF(G3761="01 Jan 1900","Unregistered","Registered")</f>
        <v>Registered</v>
      </c>
      <c r="R3761" s="121">
        <f>I3761/H3761</f>
        <v>0.85000008263337568</v>
      </c>
      <c r="T3761" s="117">
        <f t="shared" si="231"/>
        <v>0</v>
      </c>
      <c r="U3761" s="117">
        <f t="shared" si="232"/>
        <v>-93249</v>
      </c>
    </row>
    <row r="3762" spans="1:29" x14ac:dyDescent="0.3">
      <c r="A3762" s="114">
        <v>10272</v>
      </c>
      <c r="B3762" s="114" t="s">
        <v>1430</v>
      </c>
      <c r="C3762" s="114" t="s">
        <v>6</v>
      </c>
      <c r="D3762" s="114" t="s">
        <v>9740</v>
      </c>
      <c r="E3762" s="114" t="s">
        <v>9741</v>
      </c>
      <c r="F3762" s="115">
        <v>46065</v>
      </c>
      <c r="G3762" s="114" t="s">
        <v>1410</v>
      </c>
      <c r="H3762" s="116">
        <v>14238393</v>
      </c>
      <c r="I3762" s="116">
        <v>9966877</v>
      </c>
      <c r="J3762" s="116">
        <v>10109260.300000001</v>
      </c>
      <c r="K3762" s="116">
        <v>-142383.29999999999</v>
      </c>
      <c r="L3762" s="116">
        <v>0</v>
      </c>
      <c r="M3762" s="116">
        <v>0</v>
      </c>
      <c r="N3762" s="116">
        <v>0</v>
      </c>
      <c r="O3762" s="116">
        <v>0</v>
      </c>
      <c r="P3762" s="120">
        <v>0</v>
      </c>
      <c r="Q3762" s="27" t="str">
        <f>IF(G3762="01 Jan 1900","Unregistered","Registered")</f>
        <v>Registered</v>
      </c>
      <c r="R3762" s="121">
        <f>I3762/H3762</f>
        <v>0.70000013344202539</v>
      </c>
      <c r="T3762" s="117">
        <f t="shared" si="231"/>
        <v>0</v>
      </c>
      <c r="U3762" s="117">
        <f t="shared" si="232"/>
        <v>-142383.29999999999</v>
      </c>
    </row>
    <row r="3763" spans="1:29" x14ac:dyDescent="0.3">
      <c r="A3763" s="114">
        <v>10350</v>
      </c>
      <c r="B3763" s="114" t="s">
        <v>1430</v>
      </c>
      <c r="C3763" s="114" t="s">
        <v>6</v>
      </c>
      <c r="D3763" s="114" t="s">
        <v>9859</v>
      </c>
      <c r="E3763" s="114" t="s">
        <v>8639</v>
      </c>
      <c r="F3763" s="115">
        <v>45185</v>
      </c>
      <c r="G3763" s="114" t="s">
        <v>2060</v>
      </c>
      <c r="H3763" s="116">
        <v>8328300</v>
      </c>
      <c r="I3763" s="116">
        <v>6246225</v>
      </c>
      <c r="J3763" s="116">
        <v>6580867</v>
      </c>
      <c r="K3763" s="116">
        <v>-334642</v>
      </c>
      <c r="L3763" s="116">
        <v>0</v>
      </c>
      <c r="M3763" s="116">
        <v>0</v>
      </c>
      <c r="N3763" s="116">
        <v>0</v>
      </c>
      <c r="O3763" s="116">
        <v>0</v>
      </c>
      <c r="P3763" s="120">
        <v>0</v>
      </c>
      <c r="Q3763" s="27" t="str">
        <f>IF(G3763="01 Jan 1900","Unregistered","Registered")</f>
        <v>Registered</v>
      </c>
      <c r="R3763" s="121">
        <f>I3763/H3763</f>
        <v>0.75</v>
      </c>
      <c r="T3763" s="117">
        <f t="shared" si="231"/>
        <v>0</v>
      </c>
      <c r="U3763" s="117">
        <f t="shared" si="232"/>
        <v>-334642</v>
      </c>
    </row>
    <row r="3764" spans="1:29" x14ac:dyDescent="0.3">
      <c r="A3764" s="114">
        <v>10378</v>
      </c>
      <c r="B3764" s="114" t="s">
        <v>1430</v>
      </c>
      <c r="C3764" s="114" t="s">
        <v>6</v>
      </c>
      <c r="D3764" s="114" t="s">
        <v>9908</v>
      </c>
      <c r="E3764" s="114" t="s">
        <v>5488</v>
      </c>
      <c r="F3764" s="115">
        <v>45100</v>
      </c>
      <c r="G3764" s="114" t="s">
        <v>4274</v>
      </c>
      <c r="H3764" s="116">
        <v>7911607</v>
      </c>
      <c r="I3764" s="116">
        <v>5933703</v>
      </c>
      <c r="J3764" s="116">
        <v>6391160.7000000002</v>
      </c>
      <c r="K3764" s="116">
        <v>-457457.7</v>
      </c>
      <c r="L3764" s="116">
        <v>0</v>
      </c>
      <c r="M3764" s="116">
        <v>0</v>
      </c>
      <c r="N3764" s="116">
        <v>0</v>
      </c>
      <c r="O3764" s="116">
        <v>0</v>
      </c>
      <c r="P3764" s="120">
        <v>0.3</v>
      </c>
      <c r="Q3764" s="27" t="str">
        <f>IF(G3764="01 Jan 1900","Unregistered","Registered")</f>
        <v>Registered</v>
      </c>
      <c r="R3764" s="121">
        <f>I3764/H3764</f>
        <v>0.74999971560771406</v>
      </c>
      <c r="T3764" s="117">
        <f t="shared" si="231"/>
        <v>0.3</v>
      </c>
      <c r="U3764" s="117">
        <f t="shared" si="232"/>
        <v>-457458</v>
      </c>
    </row>
    <row r="3765" spans="1:29" x14ac:dyDescent="0.3">
      <c r="A3765" s="114">
        <v>10445</v>
      </c>
      <c r="B3765" s="114" t="s">
        <v>1430</v>
      </c>
      <c r="C3765" s="114" t="s">
        <v>6</v>
      </c>
      <c r="D3765" s="114" t="s">
        <v>10005</v>
      </c>
      <c r="E3765" s="114" t="s">
        <v>10006</v>
      </c>
      <c r="F3765" s="115">
        <v>45236</v>
      </c>
      <c r="G3765" s="114" t="s">
        <v>2462</v>
      </c>
      <c r="H3765" s="116">
        <v>12187500</v>
      </c>
      <c r="I3765" s="116">
        <v>9140625</v>
      </c>
      <c r="J3765" s="116">
        <v>10118751</v>
      </c>
      <c r="K3765" s="116">
        <v>-978126</v>
      </c>
      <c r="L3765" s="116">
        <v>0</v>
      </c>
      <c r="M3765" s="116">
        <v>0</v>
      </c>
      <c r="N3765" s="116">
        <v>0</v>
      </c>
      <c r="O3765" s="116">
        <v>0</v>
      </c>
      <c r="P3765" s="120">
        <v>0</v>
      </c>
      <c r="Q3765" s="27" t="str">
        <f>IF(G3765="01 Jan 1900","Unregistered","Registered")</f>
        <v>Registered</v>
      </c>
      <c r="R3765" s="121">
        <f>I3765/H3765</f>
        <v>0.75</v>
      </c>
      <c r="T3765" s="117">
        <f t="shared" si="231"/>
        <v>0</v>
      </c>
      <c r="U3765" s="117">
        <f t="shared" si="232"/>
        <v>-978126</v>
      </c>
    </row>
    <row r="3766" spans="1:29" x14ac:dyDescent="0.3">
      <c r="A3766" s="99">
        <v>10294</v>
      </c>
      <c r="B3766" s="99" t="s">
        <v>1430</v>
      </c>
      <c r="C3766" s="99" t="s">
        <v>6</v>
      </c>
      <c r="D3766" s="99" t="s">
        <v>9764</v>
      </c>
      <c r="E3766" s="99" t="s">
        <v>1788</v>
      </c>
      <c r="F3766" s="100">
        <v>46022</v>
      </c>
      <c r="G3766" s="99" t="s">
        <v>1898</v>
      </c>
      <c r="H3766" s="96">
        <v>8340000</v>
      </c>
      <c r="I3766" s="96">
        <f t="shared" ref="I3766:I3768" si="233">H3766*R3766</f>
        <v>6255000</v>
      </c>
      <c r="J3766" s="96">
        <v>200000</v>
      </c>
      <c r="K3766" s="96">
        <f t="shared" ref="K3766:K3768" si="234">I3766-J3766</f>
        <v>6055000</v>
      </c>
      <c r="L3766" s="97">
        <f>IF(AND($S3766&gt;=0,$S3766&lt;=30),$K3766,0)</f>
        <v>0</v>
      </c>
      <c r="M3766" s="97">
        <f>IF(AND($S3766&gt;=31,$S3766&lt;=60),$K3766,0)</f>
        <v>0</v>
      </c>
      <c r="N3766" s="97">
        <f>IF(AND($S3766&gt;=61,$S3766&lt;=90),$K3766,0)</f>
        <v>0</v>
      </c>
      <c r="O3766" s="97">
        <f>IF(AND($S3766&gt;=91,$S3766&lt;=120),$K3766,0)</f>
        <v>6055000</v>
      </c>
      <c r="P3766" s="98">
        <f>IF($S3766&gt;120,$K3766,0)</f>
        <v>0</v>
      </c>
      <c r="Q3766" s="101" t="str">
        <f>IF(G3766="01 Jan 1900","Unregistered","Registered")</f>
        <v>Unregistered</v>
      </c>
      <c r="R3766" s="123">
        <v>0.75</v>
      </c>
      <c r="S3766" s="95">
        <f>DATE(2026,4,30)-F3766</f>
        <v>120</v>
      </c>
      <c r="T3766" s="101"/>
      <c r="U3766" s="101"/>
      <c r="V3766" s="101"/>
      <c r="W3766" s="101"/>
      <c r="X3766" s="101"/>
      <c r="Y3766" s="101"/>
      <c r="Z3766" s="101"/>
      <c r="AA3766" s="101"/>
      <c r="AB3766" s="101"/>
      <c r="AC3766" s="101"/>
    </row>
    <row r="3767" spans="1:29" x14ac:dyDescent="0.3">
      <c r="A3767" s="99">
        <v>10224</v>
      </c>
      <c r="B3767" s="99" t="s">
        <v>1430</v>
      </c>
      <c r="C3767" s="99" t="s">
        <v>6</v>
      </c>
      <c r="D3767" s="99" t="s">
        <v>9646</v>
      </c>
      <c r="E3767" s="99" t="s">
        <v>9647</v>
      </c>
      <c r="F3767" s="100">
        <v>45290</v>
      </c>
      <c r="G3767" s="99" t="s">
        <v>1898</v>
      </c>
      <c r="H3767" s="96">
        <v>8211000</v>
      </c>
      <c r="I3767" s="96">
        <f t="shared" si="233"/>
        <v>6158250</v>
      </c>
      <c r="J3767" s="96">
        <v>100001</v>
      </c>
      <c r="K3767" s="96">
        <f t="shared" si="234"/>
        <v>6058249</v>
      </c>
      <c r="L3767" s="97">
        <f>IF(AND($S3767&gt;=0,$S3767&lt;=30),$K3767,0)</f>
        <v>0</v>
      </c>
      <c r="M3767" s="97">
        <f>IF(AND($S3767&gt;=31,$S3767&lt;=60),$K3767,0)</f>
        <v>0</v>
      </c>
      <c r="N3767" s="97">
        <f>IF(AND($S3767&gt;=61,$S3767&lt;=90),$K3767,0)</f>
        <v>0</v>
      </c>
      <c r="O3767" s="97">
        <f>IF(AND($S3767&gt;=91,$S3767&lt;=120),$K3767,0)</f>
        <v>0</v>
      </c>
      <c r="P3767" s="98">
        <f>IF($S3767&gt;120,$K3767,0)</f>
        <v>6058249</v>
      </c>
      <c r="Q3767" s="101" t="str">
        <f>IF(G3767="01 Jan 1900","Unregistered","Registered")</f>
        <v>Unregistered</v>
      </c>
      <c r="R3767" s="123">
        <v>0.75</v>
      </c>
      <c r="S3767" s="95">
        <f>DATE(2026,4,30)-F3767</f>
        <v>852</v>
      </c>
      <c r="T3767" s="101"/>
      <c r="U3767" s="101"/>
      <c r="V3767" s="101"/>
      <c r="W3767" s="101"/>
      <c r="X3767" s="101"/>
      <c r="Y3767" s="101"/>
      <c r="Z3767" s="101"/>
      <c r="AA3767" s="101"/>
      <c r="AB3767" s="101"/>
      <c r="AC3767" s="101"/>
    </row>
    <row r="3768" spans="1:29" x14ac:dyDescent="0.3">
      <c r="A3768" s="99">
        <v>10589</v>
      </c>
      <c r="B3768" s="99" t="s">
        <v>1430</v>
      </c>
      <c r="C3768" s="99" t="s">
        <v>6</v>
      </c>
      <c r="D3768" s="99" t="s">
        <v>10176</v>
      </c>
      <c r="E3768" s="99" t="s">
        <v>10175</v>
      </c>
      <c r="F3768" s="100">
        <v>45194</v>
      </c>
      <c r="G3768" s="99" t="s">
        <v>1898</v>
      </c>
      <c r="H3768" s="96">
        <v>8258929</v>
      </c>
      <c r="I3768" s="96">
        <f t="shared" si="233"/>
        <v>6194196.75</v>
      </c>
      <c r="J3768" s="96">
        <v>4200000</v>
      </c>
      <c r="K3768" s="96">
        <f t="shared" si="234"/>
        <v>1994196.75</v>
      </c>
      <c r="L3768" s="97">
        <f>IF(AND($S3768&gt;=0,$S3768&lt;=30),$K3768,0)</f>
        <v>0</v>
      </c>
      <c r="M3768" s="97">
        <f>IF(AND($S3768&gt;=31,$S3768&lt;=60),$K3768,0)</f>
        <v>0</v>
      </c>
      <c r="N3768" s="97">
        <f>IF(AND($S3768&gt;=61,$S3768&lt;=90),$K3768,0)</f>
        <v>0</v>
      </c>
      <c r="O3768" s="97">
        <f>IF(AND($S3768&gt;=91,$S3768&lt;=120),$K3768,0)</f>
        <v>0</v>
      </c>
      <c r="P3768" s="98">
        <f>IF($S3768&gt;120,$K3768,0)</f>
        <v>1994196.75</v>
      </c>
      <c r="Q3768" s="101" t="str">
        <f>IF(G3768="01 Jan 1900","Unregistered","Registered")</f>
        <v>Unregistered</v>
      </c>
      <c r="R3768" s="123">
        <v>0.75</v>
      </c>
      <c r="S3768" s="95">
        <f>DATE(2026,4,30)-F3768</f>
        <v>948</v>
      </c>
      <c r="T3768" s="101"/>
      <c r="U3768" s="101"/>
      <c r="V3768" s="101"/>
      <c r="W3768" s="101"/>
      <c r="X3768" s="101"/>
      <c r="Y3768" s="101"/>
      <c r="Z3768" s="101"/>
      <c r="AA3768" s="101"/>
      <c r="AB3768" s="101"/>
      <c r="AC3768" s="101"/>
    </row>
    <row r="3769" spans="1:29" x14ac:dyDescent="0.3">
      <c r="A3769" s="114">
        <v>183</v>
      </c>
      <c r="B3769" s="114" t="s">
        <v>130</v>
      </c>
      <c r="C3769" s="114" t="s">
        <v>25</v>
      </c>
      <c r="D3769" s="114" t="s">
        <v>1823</v>
      </c>
      <c r="E3769" s="114" t="s">
        <v>1824</v>
      </c>
      <c r="F3769" s="115">
        <v>45707</v>
      </c>
      <c r="G3769" s="114" t="s">
        <v>1825</v>
      </c>
      <c r="H3769" s="116">
        <v>8623896</v>
      </c>
      <c r="I3769" s="116">
        <v>7330314</v>
      </c>
      <c r="J3769" s="116">
        <v>4029091</v>
      </c>
      <c r="K3769" s="116">
        <v>3301223</v>
      </c>
      <c r="L3769" s="116">
        <v>0</v>
      </c>
      <c r="M3769" s="116">
        <v>0</v>
      </c>
      <c r="N3769" s="116">
        <v>0</v>
      </c>
      <c r="O3769" s="116">
        <v>431195</v>
      </c>
      <c r="P3769" s="120">
        <v>2870028</v>
      </c>
      <c r="Q3769" s="27" t="str">
        <f>IF(G3769="01 Jan 1900","Unregistered","Registered")</f>
        <v>Registered</v>
      </c>
      <c r="R3769" s="121">
        <f>I3769/H3769</f>
        <v>0.8500002782964915</v>
      </c>
      <c r="T3769" s="117">
        <f t="shared" ref="T3769:T3832" si="235">L3769+M3769+N3769+O3769+P3769</f>
        <v>3301223</v>
      </c>
      <c r="U3769" s="117">
        <f t="shared" ref="U3769:U3832" si="236">K3769-T3769</f>
        <v>0</v>
      </c>
    </row>
    <row r="3770" spans="1:29" x14ac:dyDescent="0.3">
      <c r="A3770" s="114">
        <v>398</v>
      </c>
      <c r="B3770" s="114" t="s">
        <v>130</v>
      </c>
      <c r="C3770" s="114" t="s">
        <v>25</v>
      </c>
      <c r="D3770" s="114" t="s">
        <v>2328</v>
      </c>
      <c r="E3770" s="114" t="s">
        <v>2329</v>
      </c>
      <c r="F3770" s="115">
        <v>45549</v>
      </c>
      <c r="G3770" s="114" t="s">
        <v>2330</v>
      </c>
      <c r="H3770" s="116">
        <v>12507468</v>
      </c>
      <c r="I3770" s="116">
        <v>11256719</v>
      </c>
      <c r="J3770" s="116">
        <v>10005973</v>
      </c>
      <c r="K3770" s="116">
        <v>1250746</v>
      </c>
      <c r="L3770" s="116">
        <v>0</v>
      </c>
      <c r="M3770" s="116">
        <v>625373</v>
      </c>
      <c r="N3770" s="116">
        <v>0</v>
      </c>
      <c r="O3770" s="116">
        <v>625373</v>
      </c>
      <c r="P3770" s="120">
        <v>0</v>
      </c>
      <c r="Q3770" s="27" t="str">
        <f>IF(G3770="01 Jan 1900","Unregistered","Registered")</f>
        <v>Registered</v>
      </c>
      <c r="R3770" s="121">
        <f>I3770/H3770</f>
        <v>0.89999982410508661</v>
      </c>
      <c r="T3770" s="117">
        <f t="shared" si="235"/>
        <v>1250746</v>
      </c>
      <c r="U3770" s="117">
        <f t="shared" si="236"/>
        <v>0</v>
      </c>
    </row>
    <row r="3771" spans="1:29" x14ac:dyDescent="0.3">
      <c r="A3771" s="114">
        <v>457</v>
      </c>
      <c r="B3771" s="114" t="s">
        <v>130</v>
      </c>
      <c r="C3771" s="114" t="s">
        <v>25</v>
      </c>
      <c r="D3771" s="114" t="s">
        <v>2460</v>
      </c>
      <c r="E3771" s="114" t="s">
        <v>2461</v>
      </c>
      <c r="F3771" s="115">
        <v>45277</v>
      </c>
      <c r="G3771" s="114" t="s">
        <v>2462</v>
      </c>
      <c r="H3771" s="116">
        <v>8005725</v>
      </c>
      <c r="I3771" s="116">
        <v>7205153</v>
      </c>
      <c r="J3771" s="116">
        <v>6179787</v>
      </c>
      <c r="K3771" s="116">
        <v>1025366</v>
      </c>
      <c r="L3771" s="116">
        <v>0</v>
      </c>
      <c r="M3771" s="116">
        <v>0</v>
      </c>
      <c r="N3771" s="116">
        <v>400286</v>
      </c>
      <c r="O3771" s="116">
        <v>0</v>
      </c>
      <c r="P3771" s="120">
        <v>625080</v>
      </c>
      <c r="Q3771" s="27" t="str">
        <f>IF(G3771="01 Jan 1900","Unregistered","Registered")</f>
        <v>Registered</v>
      </c>
      <c r="R3771" s="121">
        <f>I3771/H3771</f>
        <v>0.90000006245530539</v>
      </c>
      <c r="T3771" s="117">
        <f t="shared" si="235"/>
        <v>1025366</v>
      </c>
      <c r="U3771" s="117">
        <f t="shared" si="236"/>
        <v>0</v>
      </c>
    </row>
    <row r="3772" spans="1:29" x14ac:dyDescent="0.3">
      <c r="A3772" s="114">
        <v>565</v>
      </c>
      <c r="B3772" s="114" t="s">
        <v>130</v>
      </c>
      <c r="C3772" s="114" t="s">
        <v>25</v>
      </c>
      <c r="D3772" s="114" t="s">
        <v>2730</v>
      </c>
      <c r="E3772" s="114" t="s">
        <v>2731</v>
      </c>
      <c r="F3772" s="115">
        <v>45016</v>
      </c>
      <c r="G3772" s="114" t="s">
        <v>2732</v>
      </c>
      <c r="H3772" s="116">
        <v>7917750</v>
      </c>
      <c r="I3772" s="116">
        <v>6730093</v>
      </c>
      <c r="J3772" s="116">
        <v>5939178</v>
      </c>
      <c r="K3772" s="116">
        <v>790915</v>
      </c>
      <c r="L3772" s="116">
        <v>0</v>
      </c>
      <c r="M3772" s="116">
        <v>0</v>
      </c>
      <c r="N3772" s="116">
        <v>0</v>
      </c>
      <c r="O3772" s="116">
        <v>0</v>
      </c>
      <c r="P3772" s="120">
        <v>790915</v>
      </c>
      <c r="Q3772" s="27" t="str">
        <f>IF(G3772="01 Jan 1900","Unregistered","Registered")</f>
        <v>Registered</v>
      </c>
      <c r="R3772" s="121">
        <f>I3772/H3772</f>
        <v>0.85000069464178585</v>
      </c>
      <c r="T3772" s="117">
        <f t="shared" si="235"/>
        <v>790915</v>
      </c>
      <c r="U3772" s="117">
        <f t="shared" si="236"/>
        <v>0</v>
      </c>
    </row>
    <row r="3773" spans="1:29" x14ac:dyDescent="0.3">
      <c r="A3773" s="114">
        <v>624</v>
      </c>
      <c r="B3773" s="114" t="s">
        <v>130</v>
      </c>
      <c r="C3773" s="114" t="s">
        <v>25</v>
      </c>
      <c r="D3773" s="114" t="s">
        <v>2871</v>
      </c>
      <c r="E3773" s="114" t="s">
        <v>2872</v>
      </c>
      <c r="F3773" s="115">
        <v>45836</v>
      </c>
      <c r="G3773" s="114" t="s">
        <v>1771</v>
      </c>
      <c r="H3773" s="116">
        <v>13353072</v>
      </c>
      <c r="I3773" s="116">
        <v>12017766</v>
      </c>
      <c r="J3773" s="116">
        <v>11350111.199999999</v>
      </c>
      <c r="K3773" s="116">
        <v>667654.80000000005</v>
      </c>
      <c r="L3773" s="116">
        <v>0</v>
      </c>
      <c r="M3773" s="116">
        <v>667654</v>
      </c>
      <c r="N3773" s="116">
        <v>0</v>
      </c>
      <c r="O3773" s="116">
        <v>0.8</v>
      </c>
      <c r="P3773" s="120">
        <v>0</v>
      </c>
      <c r="Q3773" s="27" t="str">
        <f>IF(G3773="01 Jan 1900","Unregistered","Registered")</f>
        <v>Registered</v>
      </c>
      <c r="R3773" s="121">
        <f>I3773/H3773</f>
        <v>0.90000008986696101</v>
      </c>
      <c r="T3773" s="117">
        <f t="shared" si="235"/>
        <v>667654.80000000005</v>
      </c>
      <c r="U3773" s="117">
        <f t="shared" si="236"/>
        <v>0</v>
      </c>
    </row>
    <row r="3774" spans="1:29" x14ac:dyDescent="0.3">
      <c r="A3774" s="114">
        <v>634</v>
      </c>
      <c r="B3774" s="114" t="s">
        <v>130</v>
      </c>
      <c r="C3774" s="114" t="s">
        <v>25</v>
      </c>
      <c r="D3774" s="114" t="s">
        <v>2895</v>
      </c>
      <c r="E3774" s="114" t="s">
        <v>2896</v>
      </c>
      <c r="F3774" s="115">
        <v>45565</v>
      </c>
      <c r="G3774" s="114" t="s">
        <v>2897</v>
      </c>
      <c r="H3774" s="116">
        <v>8445600</v>
      </c>
      <c r="I3774" s="116">
        <v>7601040</v>
      </c>
      <c r="J3774" s="116">
        <v>6960456</v>
      </c>
      <c r="K3774" s="116">
        <v>640584</v>
      </c>
      <c r="L3774" s="116">
        <v>0</v>
      </c>
      <c r="M3774" s="116">
        <v>422280</v>
      </c>
      <c r="N3774" s="116">
        <v>0</v>
      </c>
      <c r="O3774" s="116">
        <v>218304</v>
      </c>
      <c r="P3774" s="120">
        <v>0</v>
      </c>
      <c r="Q3774" s="27" t="str">
        <f>IF(G3774="01 Jan 1900","Unregistered","Registered")</f>
        <v>Registered</v>
      </c>
      <c r="R3774" s="121">
        <f>I3774/H3774</f>
        <v>0.9</v>
      </c>
      <c r="T3774" s="117">
        <f t="shared" si="235"/>
        <v>640584</v>
      </c>
      <c r="U3774" s="117">
        <f t="shared" si="236"/>
        <v>0</v>
      </c>
    </row>
    <row r="3775" spans="1:29" x14ac:dyDescent="0.3">
      <c r="A3775" s="114">
        <v>636</v>
      </c>
      <c r="B3775" s="114" t="s">
        <v>130</v>
      </c>
      <c r="C3775" s="114" t="s">
        <v>25</v>
      </c>
      <c r="D3775" s="114" t="s">
        <v>2899</v>
      </c>
      <c r="E3775" s="114" t="s">
        <v>2900</v>
      </c>
      <c r="F3775" s="115">
        <v>45726</v>
      </c>
      <c r="G3775" s="114" t="s">
        <v>2176</v>
      </c>
      <c r="H3775" s="116">
        <v>12731604</v>
      </c>
      <c r="I3775" s="116">
        <v>11458441</v>
      </c>
      <c r="J3775" s="116">
        <v>10821861</v>
      </c>
      <c r="K3775" s="116">
        <v>636580</v>
      </c>
      <c r="L3775" s="116">
        <v>0</v>
      </c>
      <c r="M3775" s="116">
        <v>636580</v>
      </c>
      <c r="N3775" s="116">
        <v>0</v>
      </c>
      <c r="O3775" s="116">
        <v>0</v>
      </c>
      <c r="P3775" s="120">
        <v>0</v>
      </c>
      <c r="Q3775" s="27" t="str">
        <f>IF(G3775="01 Jan 1900","Unregistered","Registered")</f>
        <v>Registered</v>
      </c>
      <c r="R3775" s="121">
        <f>I3775/H3775</f>
        <v>0.89999979578378342</v>
      </c>
      <c r="T3775" s="117">
        <f t="shared" si="235"/>
        <v>636580</v>
      </c>
      <c r="U3775" s="117">
        <f t="shared" si="236"/>
        <v>0</v>
      </c>
    </row>
    <row r="3776" spans="1:29" x14ac:dyDescent="0.3">
      <c r="A3776" s="114">
        <v>653</v>
      </c>
      <c r="B3776" s="114" t="s">
        <v>130</v>
      </c>
      <c r="C3776" s="114" t="s">
        <v>25</v>
      </c>
      <c r="D3776" s="114" t="s">
        <v>2942</v>
      </c>
      <c r="E3776" s="114" t="s">
        <v>2943</v>
      </c>
      <c r="F3776" s="115">
        <v>45344</v>
      </c>
      <c r="G3776" s="114" t="s">
        <v>2944</v>
      </c>
      <c r="H3776" s="116">
        <v>12106740</v>
      </c>
      <c r="I3776" s="116">
        <v>10896066</v>
      </c>
      <c r="J3776" s="116">
        <v>10290729</v>
      </c>
      <c r="K3776" s="116">
        <v>605337</v>
      </c>
      <c r="L3776" s="116">
        <v>0</v>
      </c>
      <c r="M3776" s="116">
        <v>605337</v>
      </c>
      <c r="N3776" s="116">
        <v>0</v>
      </c>
      <c r="O3776" s="116">
        <v>0</v>
      </c>
      <c r="P3776" s="120">
        <v>0</v>
      </c>
      <c r="Q3776" s="27" t="str">
        <f>IF(G3776="01 Jan 1900","Unregistered","Registered")</f>
        <v>Registered</v>
      </c>
      <c r="R3776" s="121">
        <f>I3776/H3776</f>
        <v>0.9</v>
      </c>
      <c r="T3776" s="117">
        <f t="shared" si="235"/>
        <v>605337</v>
      </c>
      <c r="U3776" s="117">
        <f t="shared" si="236"/>
        <v>0</v>
      </c>
    </row>
    <row r="3777" spans="1:21" x14ac:dyDescent="0.3">
      <c r="A3777" s="114">
        <v>664</v>
      </c>
      <c r="B3777" s="114" t="s">
        <v>130</v>
      </c>
      <c r="C3777" s="114" t="s">
        <v>25</v>
      </c>
      <c r="D3777" s="114" t="s">
        <v>2970</v>
      </c>
      <c r="E3777" s="114" t="s">
        <v>2971</v>
      </c>
      <c r="F3777" s="115">
        <v>45334</v>
      </c>
      <c r="G3777" s="114" t="s">
        <v>2972</v>
      </c>
      <c r="H3777" s="116">
        <v>11972598</v>
      </c>
      <c r="I3777" s="116">
        <v>10775340</v>
      </c>
      <c r="J3777" s="116">
        <v>10176710</v>
      </c>
      <c r="K3777" s="116">
        <v>598630</v>
      </c>
      <c r="L3777" s="116">
        <v>598630</v>
      </c>
      <c r="M3777" s="116">
        <v>0</v>
      </c>
      <c r="N3777" s="116">
        <v>0</v>
      </c>
      <c r="O3777" s="116">
        <v>0</v>
      </c>
      <c r="P3777" s="120">
        <v>0</v>
      </c>
      <c r="Q3777" s="27" t="str">
        <f>IF(G3777="01 Jan 1900","Unregistered","Registered")</f>
        <v>Registered</v>
      </c>
      <c r="R3777" s="121">
        <f>I3777/H3777</f>
        <v>0.90000015034330894</v>
      </c>
      <c r="T3777" s="117">
        <f t="shared" si="235"/>
        <v>598630</v>
      </c>
      <c r="U3777" s="117">
        <f t="shared" si="236"/>
        <v>0</v>
      </c>
    </row>
    <row r="3778" spans="1:21" x14ac:dyDescent="0.3">
      <c r="A3778" s="114">
        <v>670</v>
      </c>
      <c r="B3778" s="114" t="s">
        <v>130</v>
      </c>
      <c r="C3778" s="114" t="s">
        <v>25</v>
      </c>
      <c r="D3778" s="114" t="s">
        <v>2985</v>
      </c>
      <c r="E3778" s="114" t="s">
        <v>2986</v>
      </c>
      <c r="F3778" s="115">
        <v>45309</v>
      </c>
      <c r="G3778" s="114" t="s">
        <v>2987</v>
      </c>
      <c r="H3778" s="116">
        <v>11888000</v>
      </c>
      <c r="I3778" s="116">
        <v>10699200</v>
      </c>
      <c r="J3778" s="116">
        <v>10104800</v>
      </c>
      <c r="K3778" s="116">
        <v>594400</v>
      </c>
      <c r="L3778" s="116">
        <v>594400</v>
      </c>
      <c r="M3778" s="116">
        <v>0</v>
      </c>
      <c r="N3778" s="116">
        <v>0</v>
      </c>
      <c r="O3778" s="116">
        <v>0</v>
      </c>
      <c r="P3778" s="120">
        <v>0</v>
      </c>
      <c r="Q3778" s="27" t="str">
        <f>IF(G3778="01 Jan 1900","Unregistered","Registered")</f>
        <v>Registered</v>
      </c>
      <c r="R3778" s="121">
        <f>I3778/H3778</f>
        <v>0.9</v>
      </c>
      <c r="T3778" s="117">
        <f t="shared" si="235"/>
        <v>594400</v>
      </c>
      <c r="U3778" s="117">
        <f t="shared" si="236"/>
        <v>0</v>
      </c>
    </row>
    <row r="3779" spans="1:21" x14ac:dyDescent="0.3">
      <c r="A3779" s="114">
        <v>671</v>
      </c>
      <c r="B3779" s="114" t="s">
        <v>130</v>
      </c>
      <c r="C3779" s="114" t="s">
        <v>25</v>
      </c>
      <c r="D3779" s="114" t="s">
        <v>2988</v>
      </c>
      <c r="E3779" s="114" t="s">
        <v>2989</v>
      </c>
      <c r="F3779" s="115">
        <v>45230</v>
      </c>
      <c r="G3779" s="114" t="s">
        <v>2990</v>
      </c>
      <c r="H3779" s="116">
        <v>11886000</v>
      </c>
      <c r="I3779" s="116">
        <v>10697400</v>
      </c>
      <c r="J3779" s="116">
        <v>10103100</v>
      </c>
      <c r="K3779" s="116">
        <v>594300</v>
      </c>
      <c r="L3779" s="116">
        <v>594300</v>
      </c>
      <c r="M3779" s="116">
        <v>0</v>
      </c>
      <c r="N3779" s="116">
        <v>0</v>
      </c>
      <c r="O3779" s="116">
        <v>0</v>
      </c>
      <c r="P3779" s="120">
        <v>0</v>
      </c>
      <c r="Q3779" s="27" t="str">
        <f>IF(G3779="01 Jan 1900","Unregistered","Registered")</f>
        <v>Registered</v>
      </c>
      <c r="R3779" s="121">
        <f>I3779/H3779</f>
        <v>0.9</v>
      </c>
      <c r="T3779" s="117">
        <f t="shared" si="235"/>
        <v>594300</v>
      </c>
      <c r="U3779" s="117">
        <f t="shared" si="236"/>
        <v>0</v>
      </c>
    </row>
    <row r="3780" spans="1:21" x14ac:dyDescent="0.3">
      <c r="A3780" s="114">
        <v>672</v>
      </c>
      <c r="B3780" s="114" t="s">
        <v>130</v>
      </c>
      <c r="C3780" s="114" t="s">
        <v>25</v>
      </c>
      <c r="D3780" s="114" t="s">
        <v>2991</v>
      </c>
      <c r="E3780" s="114" t="s">
        <v>2992</v>
      </c>
      <c r="F3780" s="115">
        <v>45223</v>
      </c>
      <c r="G3780" s="114" t="s">
        <v>1354</v>
      </c>
      <c r="H3780" s="116">
        <v>11886000</v>
      </c>
      <c r="I3780" s="116">
        <v>10697400</v>
      </c>
      <c r="J3780" s="116">
        <v>10103100</v>
      </c>
      <c r="K3780" s="116">
        <v>594300</v>
      </c>
      <c r="L3780" s="116">
        <v>594300</v>
      </c>
      <c r="M3780" s="116">
        <v>0</v>
      </c>
      <c r="N3780" s="116">
        <v>0</v>
      </c>
      <c r="O3780" s="116">
        <v>0</v>
      </c>
      <c r="P3780" s="120">
        <v>0</v>
      </c>
      <c r="Q3780" s="27" t="str">
        <f>IF(G3780="01 Jan 1900","Unregistered","Registered")</f>
        <v>Registered</v>
      </c>
      <c r="R3780" s="121">
        <f>I3780/H3780</f>
        <v>0.9</v>
      </c>
      <c r="T3780" s="117">
        <f t="shared" si="235"/>
        <v>594300</v>
      </c>
      <c r="U3780" s="117">
        <f t="shared" si="236"/>
        <v>0</v>
      </c>
    </row>
    <row r="3781" spans="1:21" x14ac:dyDescent="0.3">
      <c r="A3781" s="114">
        <v>696</v>
      </c>
      <c r="B3781" s="114" t="s">
        <v>130</v>
      </c>
      <c r="C3781" s="114" t="s">
        <v>25</v>
      </c>
      <c r="D3781" s="114" t="s">
        <v>3054</v>
      </c>
      <c r="E3781" s="114" t="s">
        <v>3055</v>
      </c>
      <c r="F3781" s="115">
        <v>45142</v>
      </c>
      <c r="G3781" s="114" t="s">
        <v>3056</v>
      </c>
      <c r="H3781" s="116">
        <v>11612622</v>
      </c>
      <c r="I3781" s="116">
        <v>10451360</v>
      </c>
      <c r="J3781" s="116">
        <v>9870729</v>
      </c>
      <c r="K3781" s="116">
        <v>580631</v>
      </c>
      <c r="L3781" s="116">
        <v>580631</v>
      </c>
      <c r="M3781" s="116">
        <v>0</v>
      </c>
      <c r="N3781" s="116">
        <v>0</v>
      </c>
      <c r="O3781" s="116">
        <v>0</v>
      </c>
      <c r="P3781" s="120">
        <v>0</v>
      </c>
      <c r="Q3781" s="27" t="str">
        <f>IF(G3781="01 Jan 1900","Unregistered","Registered")</f>
        <v>Registered</v>
      </c>
      <c r="R3781" s="121">
        <f>I3781/H3781</f>
        <v>0.90000001722263934</v>
      </c>
      <c r="T3781" s="117">
        <f t="shared" si="235"/>
        <v>580631</v>
      </c>
      <c r="U3781" s="117">
        <f t="shared" si="236"/>
        <v>0</v>
      </c>
    </row>
    <row r="3782" spans="1:21" x14ac:dyDescent="0.3">
      <c r="A3782" s="114">
        <v>700</v>
      </c>
      <c r="B3782" s="114" t="s">
        <v>130</v>
      </c>
      <c r="C3782" s="114" t="s">
        <v>25</v>
      </c>
      <c r="D3782" s="114" t="s">
        <v>3065</v>
      </c>
      <c r="E3782" s="114" t="s">
        <v>3066</v>
      </c>
      <c r="F3782" s="115">
        <v>44957</v>
      </c>
      <c r="G3782" s="114" t="s">
        <v>3067</v>
      </c>
      <c r="H3782" s="116">
        <v>11570172</v>
      </c>
      <c r="I3782" s="116">
        <v>10413154</v>
      </c>
      <c r="J3782" s="116">
        <v>9834644.1999999993</v>
      </c>
      <c r="K3782" s="116">
        <v>578509.80000000005</v>
      </c>
      <c r="L3782" s="116">
        <v>578509</v>
      </c>
      <c r="M3782" s="116">
        <v>0</v>
      </c>
      <c r="N3782" s="116">
        <v>0</v>
      </c>
      <c r="O3782" s="116">
        <v>0</v>
      </c>
      <c r="P3782" s="120">
        <v>0.8</v>
      </c>
      <c r="Q3782" s="27" t="str">
        <f>IF(G3782="01 Jan 1900","Unregistered","Registered")</f>
        <v>Registered</v>
      </c>
      <c r="R3782" s="121">
        <f>I3782/H3782</f>
        <v>0.89999993085668906</v>
      </c>
      <c r="T3782" s="117">
        <f t="shared" si="235"/>
        <v>578509.80000000005</v>
      </c>
      <c r="U3782" s="117">
        <f t="shared" si="236"/>
        <v>0</v>
      </c>
    </row>
    <row r="3783" spans="1:21" x14ac:dyDescent="0.3">
      <c r="A3783" s="114">
        <v>702</v>
      </c>
      <c r="B3783" s="114" t="s">
        <v>130</v>
      </c>
      <c r="C3783" s="114" t="s">
        <v>25</v>
      </c>
      <c r="D3783" s="114" t="s">
        <v>3070</v>
      </c>
      <c r="E3783" s="114" t="s">
        <v>3071</v>
      </c>
      <c r="F3783" s="115">
        <v>44918</v>
      </c>
      <c r="G3783" s="114" t="s">
        <v>3072</v>
      </c>
      <c r="H3783" s="116">
        <v>11570172</v>
      </c>
      <c r="I3783" s="116">
        <v>10413156</v>
      </c>
      <c r="J3783" s="116">
        <v>9834647</v>
      </c>
      <c r="K3783" s="116">
        <v>578509</v>
      </c>
      <c r="L3783" s="116">
        <v>578509</v>
      </c>
      <c r="M3783" s="116">
        <v>0</v>
      </c>
      <c r="N3783" s="116">
        <v>0</v>
      </c>
      <c r="O3783" s="116">
        <v>0</v>
      </c>
      <c r="P3783" s="120">
        <v>0</v>
      </c>
      <c r="Q3783" s="27" t="str">
        <f>IF(G3783="01 Jan 1900","Unregistered","Registered")</f>
        <v>Registered</v>
      </c>
      <c r="R3783" s="121">
        <f>I3783/H3783</f>
        <v>0.90000010371496642</v>
      </c>
      <c r="T3783" s="117">
        <f t="shared" si="235"/>
        <v>578509</v>
      </c>
      <c r="U3783" s="117">
        <f t="shared" si="236"/>
        <v>0</v>
      </c>
    </row>
    <row r="3784" spans="1:21" x14ac:dyDescent="0.3">
      <c r="A3784" s="114">
        <v>719</v>
      </c>
      <c r="B3784" s="114" t="s">
        <v>130</v>
      </c>
      <c r="C3784" s="114" t="s">
        <v>25</v>
      </c>
      <c r="D3784" s="114" t="s">
        <v>3113</v>
      </c>
      <c r="E3784" s="114" t="s">
        <v>3114</v>
      </c>
      <c r="F3784" s="115">
        <v>44918</v>
      </c>
      <c r="G3784" s="114" t="s">
        <v>3115</v>
      </c>
      <c r="H3784" s="116">
        <v>11376600</v>
      </c>
      <c r="I3784" s="116">
        <v>10238940</v>
      </c>
      <c r="J3784" s="116">
        <v>9670110</v>
      </c>
      <c r="K3784" s="116">
        <v>568830</v>
      </c>
      <c r="L3784" s="116">
        <v>568830</v>
      </c>
      <c r="M3784" s="116">
        <v>0</v>
      </c>
      <c r="N3784" s="116">
        <v>0</v>
      </c>
      <c r="O3784" s="116">
        <v>0</v>
      </c>
      <c r="P3784" s="120">
        <v>0</v>
      </c>
      <c r="Q3784" s="27" t="str">
        <f>IF(G3784="01 Jan 1900","Unregistered","Registered")</f>
        <v>Registered</v>
      </c>
      <c r="R3784" s="121">
        <f>I3784/H3784</f>
        <v>0.9</v>
      </c>
      <c r="T3784" s="117">
        <f t="shared" si="235"/>
        <v>568830</v>
      </c>
      <c r="U3784" s="117">
        <f t="shared" si="236"/>
        <v>0</v>
      </c>
    </row>
    <row r="3785" spans="1:21" x14ac:dyDescent="0.3">
      <c r="A3785" s="114">
        <v>728</v>
      </c>
      <c r="B3785" s="114" t="s">
        <v>130</v>
      </c>
      <c r="C3785" s="114" t="s">
        <v>25</v>
      </c>
      <c r="D3785" s="114" t="s">
        <v>3135</v>
      </c>
      <c r="E3785" s="114" t="s">
        <v>3136</v>
      </c>
      <c r="F3785" s="115">
        <v>44918</v>
      </c>
      <c r="G3785" s="114" t="s">
        <v>3094</v>
      </c>
      <c r="H3785" s="116">
        <v>11301888</v>
      </c>
      <c r="I3785" s="116">
        <v>10171700</v>
      </c>
      <c r="J3785" s="116">
        <v>9606606</v>
      </c>
      <c r="K3785" s="116">
        <v>565094</v>
      </c>
      <c r="L3785" s="116">
        <v>565094</v>
      </c>
      <c r="M3785" s="116">
        <v>0</v>
      </c>
      <c r="N3785" s="116">
        <v>0</v>
      </c>
      <c r="O3785" s="116">
        <v>0</v>
      </c>
      <c r="P3785" s="120">
        <v>0</v>
      </c>
      <c r="Q3785" s="27" t="str">
        <f>IF(G3785="01 Jan 1900","Unregistered","Registered")</f>
        <v>Registered</v>
      </c>
      <c r="R3785" s="121">
        <f>I3785/H3785</f>
        <v>0.90000007078463351</v>
      </c>
      <c r="T3785" s="117">
        <f t="shared" si="235"/>
        <v>565094</v>
      </c>
      <c r="U3785" s="117">
        <f t="shared" si="236"/>
        <v>0</v>
      </c>
    </row>
    <row r="3786" spans="1:21" x14ac:dyDescent="0.3">
      <c r="A3786" s="114">
        <v>731</v>
      </c>
      <c r="B3786" s="114" t="s">
        <v>130</v>
      </c>
      <c r="C3786" s="114" t="s">
        <v>25</v>
      </c>
      <c r="D3786" s="114" t="s">
        <v>3142</v>
      </c>
      <c r="E3786" s="114" t="s">
        <v>3143</v>
      </c>
      <c r="F3786" s="115">
        <v>45008</v>
      </c>
      <c r="G3786" s="114" t="s">
        <v>3144</v>
      </c>
      <c r="H3786" s="116">
        <v>11213592</v>
      </c>
      <c r="I3786" s="116">
        <v>10092237</v>
      </c>
      <c r="J3786" s="116">
        <v>9531557</v>
      </c>
      <c r="K3786" s="116">
        <v>560680</v>
      </c>
      <c r="L3786" s="116">
        <v>560680</v>
      </c>
      <c r="M3786" s="116">
        <v>0</v>
      </c>
      <c r="N3786" s="116">
        <v>0</v>
      </c>
      <c r="O3786" s="116">
        <v>0</v>
      </c>
      <c r="P3786" s="120">
        <v>0</v>
      </c>
      <c r="Q3786" s="27" t="str">
        <f>IF(G3786="01 Jan 1900","Unregistered","Registered")</f>
        <v>Registered</v>
      </c>
      <c r="R3786" s="121">
        <f>I3786/H3786</f>
        <v>0.90000037454546233</v>
      </c>
      <c r="T3786" s="117">
        <f t="shared" si="235"/>
        <v>560680</v>
      </c>
      <c r="U3786" s="117">
        <f t="shared" si="236"/>
        <v>0</v>
      </c>
    </row>
    <row r="3787" spans="1:21" x14ac:dyDescent="0.3">
      <c r="A3787" s="114">
        <v>861</v>
      </c>
      <c r="B3787" s="114" t="s">
        <v>130</v>
      </c>
      <c r="C3787" s="114" t="s">
        <v>25</v>
      </c>
      <c r="D3787" s="114" t="s">
        <v>3455</v>
      </c>
      <c r="E3787" s="114" t="s">
        <v>3456</v>
      </c>
      <c r="F3787" s="115">
        <v>45727</v>
      </c>
      <c r="G3787" s="114" t="s">
        <v>3457</v>
      </c>
      <c r="H3787" s="116">
        <v>8722428</v>
      </c>
      <c r="I3787" s="116">
        <v>7850184</v>
      </c>
      <c r="J3787" s="116">
        <v>7414063</v>
      </c>
      <c r="K3787" s="116">
        <v>436121</v>
      </c>
      <c r="L3787" s="116">
        <v>0</v>
      </c>
      <c r="M3787" s="116">
        <v>436121</v>
      </c>
      <c r="N3787" s="116">
        <v>0</v>
      </c>
      <c r="O3787" s="116">
        <v>0</v>
      </c>
      <c r="P3787" s="120">
        <v>0</v>
      </c>
      <c r="Q3787" s="27" t="str">
        <f>IF(G3787="01 Jan 1900","Unregistered","Registered")</f>
        <v>Registered</v>
      </c>
      <c r="R3787" s="121">
        <f>I3787/H3787</f>
        <v>0.89999986242362795</v>
      </c>
      <c r="T3787" s="117">
        <f t="shared" si="235"/>
        <v>436121</v>
      </c>
      <c r="U3787" s="117">
        <f t="shared" si="236"/>
        <v>0</v>
      </c>
    </row>
    <row r="3788" spans="1:21" x14ac:dyDescent="0.3">
      <c r="A3788" s="114">
        <v>870</v>
      </c>
      <c r="B3788" s="114" t="s">
        <v>130</v>
      </c>
      <c r="C3788" s="114" t="s">
        <v>25</v>
      </c>
      <c r="D3788" s="114" t="s">
        <v>3477</v>
      </c>
      <c r="E3788" s="114" t="s">
        <v>3478</v>
      </c>
      <c r="F3788" s="115">
        <v>45077</v>
      </c>
      <c r="G3788" s="114" t="s">
        <v>2714</v>
      </c>
      <c r="H3788" s="116">
        <v>7554120</v>
      </c>
      <c r="I3788" s="116">
        <v>6662640</v>
      </c>
      <c r="J3788" s="116">
        <v>6234466</v>
      </c>
      <c r="K3788" s="116">
        <v>428174</v>
      </c>
      <c r="L3788" s="116">
        <v>428174</v>
      </c>
      <c r="M3788" s="116">
        <v>0</v>
      </c>
      <c r="N3788" s="116">
        <v>0</v>
      </c>
      <c r="O3788" s="116">
        <v>0</v>
      </c>
      <c r="P3788" s="120">
        <v>0</v>
      </c>
      <c r="Q3788" s="27" t="str">
        <f>IF(G3788="01 Jan 1900","Unregistered","Registered")</f>
        <v>Registered</v>
      </c>
      <c r="R3788" s="121">
        <f>I3788/H3788</f>
        <v>0.88198757763975155</v>
      </c>
      <c r="T3788" s="117">
        <f t="shared" si="235"/>
        <v>428174</v>
      </c>
      <c r="U3788" s="117">
        <f t="shared" si="236"/>
        <v>0</v>
      </c>
    </row>
    <row r="3789" spans="1:21" x14ac:dyDescent="0.3">
      <c r="A3789" s="114">
        <v>878</v>
      </c>
      <c r="B3789" s="114" t="s">
        <v>130</v>
      </c>
      <c r="C3789" s="114" t="s">
        <v>25</v>
      </c>
      <c r="D3789" s="114" t="s">
        <v>3494</v>
      </c>
      <c r="E3789" s="114" t="s">
        <v>3495</v>
      </c>
      <c r="F3789" s="115">
        <v>45704</v>
      </c>
      <c r="G3789" s="114" t="s">
        <v>2740</v>
      </c>
      <c r="H3789" s="116">
        <v>8504250</v>
      </c>
      <c r="I3789" s="116">
        <v>7653831</v>
      </c>
      <c r="J3789" s="116">
        <v>7228618</v>
      </c>
      <c r="K3789" s="116">
        <v>425213</v>
      </c>
      <c r="L3789" s="116">
        <v>0</v>
      </c>
      <c r="M3789" s="116">
        <v>425213</v>
      </c>
      <c r="N3789" s="116">
        <v>0</v>
      </c>
      <c r="O3789" s="116">
        <v>0</v>
      </c>
      <c r="P3789" s="120">
        <v>0</v>
      </c>
      <c r="Q3789" s="27" t="str">
        <f>IF(G3789="01 Jan 1900","Unregistered","Registered")</f>
        <v>Registered</v>
      </c>
      <c r="R3789" s="121">
        <f>I3789/H3789</f>
        <v>0.90000070552958811</v>
      </c>
      <c r="T3789" s="117">
        <f t="shared" si="235"/>
        <v>425213</v>
      </c>
      <c r="U3789" s="117">
        <f t="shared" si="236"/>
        <v>0</v>
      </c>
    </row>
    <row r="3790" spans="1:21" x14ac:dyDescent="0.3">
      <c r="A3790" s="114">
        <v>899</v>
      </c>
      <c r="B3790" s="114" t="s">
        <v>130</v>
      </c>
      <c r="C3790" s="114" t="s">
        <v>25</v>
      </c>
      <c r="D3790" s="114" t="s">
        <v>3544</v>
      </c>
      <c r="E3790" s="114" t="s">
        <v>3545</v>
      </c>
      <c r="F3790" s="115">
        <v>45532</v>
      </c>
      <c r="G3790" s="114" t="s">
        <v>2577</v>
      </c>
      <c r="H3790" s="116">
        <v>8310705</v>
      </c>
      <c r="I3790" s="116">
        <v>7479632</v>
      </c>
      <c r="J3790" s="116">
        <v>7064097</v>
      </c>
      <c r="K3790" s="116">
        <v>415535</v>
      </c>
      <c r="L3790" s="116">
        <v>0</v>
      </c>
      <c r="M3790" s="116">
        <v>415535</v>
      </c>
      <c r="N3790" s="116">
        <v>0</v>
      </c>
      <c r="O3790" s="116">
        <v>0</v>
      </c>
      <c r="P3790" s="120">
        <v>0</v>
      </c>
      <c r="Q3790" s="27" t="str">
        <f>IF(G3790="01 Jan 1900","Unregistered","Registered")</f>
        <v>Registered</v>
      </c>
      <c r="R3790" s="121">
        <f>I3790/H3790</f>
        <v>0.89999969918316192</v>
      </c>
      <c r="T3790" s="117">
        <f t="shared" si="235"/>
        <v>415535</v>
      </c>
      <c r="U3790" s="117">
        <f t="shared" si="236"/>
        <v>0</v>
      </c>
    </row>
    <row r="3791" spans="1:21" x14ac:dyDescent="0.3">
      <c r="A3791" s="114">
        <v>904</v>
      </c>
      <c r="B3791" s="114" t="s">
        <v>130</v>
      </c>
      <c r="C3791" s="114" t="s">
        <v>25</v>
      </c>
      <c r="D3791" s="114" t="s">
        <v>3557</v>
      </c>
      <c r="E3791" s="114" t="s">
        <v>3558</v>
      </c>
      <c r="F3791" s="115">
        <v>45380</v>
      </c>
      <c r="G3791" s="114" t="s">
        <v>3559</v>
      </c>
      <c r="H3791" s="116">
        <v>8266131</v>
      </c>
      <c r="I3791" s="116">
        <v>7439521</v>
      </c>
      <c r="J3791" s="116">
        <v>7026214</v>
      </c>
      <c r="K3791" s="116">
        <v>413307</v>
      </c>
      <c r="L3791" s="116">
        <v>0</v>
      </c>
      <c r="M3791" s="116">
        <v>413307</v>
      </c>
      <c r="N3791" s="116">
        <v>0</v>
      </c>
      <c r="O3791" s="116">
        <v>0</v>
      </c>
      <c r="P3791" s="120">
        <v>0</v>
      </c>
      <c r="Q3791" s="27" t="str">
        <f>IF(G3791="01 Jan 1900","Unregistered","Registered")</f>
        <v>Registered</v>
      </c>
      <c r="R3791" s="121">
        <f>I3791/H3791</f>
        <v>0.90000037502430097</v>
      </c>
      <c r="T3791" s="117">
        <f t="shared" si="235"/>
        <v>413307</v>
      </c>
      <c r="U3791" s="117">
        <f t="shared" si="236"/>
        <v>0</v>
      </c>
    </row>
    <row r="3792" spans="1:21" x14ac:dyDescent="0.3">
      <c r="A3792" s="114">
        <v>910</v>
      </c>
      <c r="B3792" s="114" t="s">
        <v>130</v>
      </c>
      <c r="C3792" s="114" t="s">
        <v>25</v>
      </c>
      <c r="D3792" s="114" t="s">
        <v>3572</v>
      </c>
      <c r="E3792" s="114" t="s">
        <v>3573</v>
      </c>
      <c r="F3792" s="115">
        <v>45338</v>
      </c>
      <c r="G3792" s="114" t="s">
        <v>3033</v>
      </c>
      <c r="H3792" s="116">
        <v>8221557</v>
      </c>
      <c r="I3792" s="116">
        <v>7399403</v>
      </c>
      <c r="J3792" s="116">
        <v>6988325</v>
      </c>
      <c r="K3792" s="116">
        <v>411078</v>
      </c>
      <c r="L3792" s="116">
        <v>0</v>
      </c>
      <c r="M3792" s="116">
        <v>411078</v>
      </c>
      <c r="N3792" s="116">
        <v>0</v>
      </c>
      <c r="O3792" s="116">
        <v>0</v>
      </c>
      <c r="P3792" s="120">
        <v>0</v>
      </c>
      <c r="Q3792" s="27" t="str">
        <f>IF(G3792="01 Jan 1900","Unregistered","Registered")</f>
        <v>Registered</v>
      </c>
      <c r="R3792" s="121">
        <f>I3792/H3792</f>
        <v>0.9000002067734858</v>
      </c>
      <c r="T3792" s="117">
        <f t="shared" si="235"/>
        <v>411078</v>
      </c>
      <c r="U3792" s="117">
        <f t="shared" si="236"/>
        <v>0</v>
      </c>
    </row>
    <row r="3793" spans="1:21" x14ac:dyDescent="0.3">
      <c r="A3793" s="114">
        <v>913</v>
      </c>
      <c r="B3793" s="114" t="s">
        <v>130</v>
      </c>
      <c r="C3793" s="114" t="s">
        <v>25</v>
      </c>
      <c r="D3793" s="114" t="s">
        <v>3579</v>
      </c>
      <c r="E3793" s="114" t="s">
        <v>3580</v>
      </c>
      <c r="F3793" s="115">
        <v>45374</v>
      </c>
      <c r="G3793" s="114" t="s">
        <v>3581</v>
      </c>
      <c r="H3793" s="116">
        <v>8176983</v>
      </c>
      <c r="I3793" s="116">
        <v>7359281</v>
      </c>
      <c r="J3793" s="116">
        <v>6950432</v>
      </c>
      <c r="K3793" s="116">
        <v>408849</v>
      </c>
      <c r="L3793" s="116">
        <v>0</v>
      </c>
      <c r="M3793" s="116">
        <v>0</v>
      </c>
      <c r="N3793" s="116">
        <v>408849</v>
      </c>
      <c r="O3793" s="116">
        <v>0</v>
      </c>
      <c r="P3793" s="120">
        <v>0</v>
      </c>
      <c r="Q3793" s="27" t="str">
        <f>IF(G3793="01 Jan 1900","Unregistered","Registered")</f>
        <v>Registered</v>
      </c>
      <c r="R3793" s="121">
        <f>I3793/H3793</f>
        <v>0.89999954751037148</v>
      </c>
      <c r="T3793" s="117">
        <f t="shared" si="235"/>
        <v>408849</v>
      </c>
      <c r="U3793" s="117">
        <f t="shared" si="236"/>
        <v>0</v>
      </c>
    </row>
    <row r="3794" spans="1:21" x14ac:dyDescent="0.3">
      <c r="A3794" s="114">
        <v>922</v>
      </c>
      <c r="B3794" s="114" t="s">
        <v>130</v>
      </c>
      <c r="C3794" s="114" t="s">
        <v>25</v>
      </c>
      <c r="D3794" s="114" t="s">
        <v>3600</v>
      </c>
      <c r="E3794" s="114" t="s">
        <v>3601</v>
      </c>
      <c r="F3794" s="115">
        <v>45214</v>
      </c>
      <c r="G3794" s="114" t="s">
        <v>3602</v>
      </c>
      <c r="H3794" s="116">
        <v>8132409</v>
      </c>
      <c r="I3794" s="116">
        <v>7319163</v>
      </c>
      <c r="J3794" s="116">
        <v>6912542</v>
      </c>
      <c r="K3794" s="116">
        <v>406621</v>
      </c>
      <c r="L3794" s="116">
        <v>0</v>
      </c>
      <c r="M3794" s="116">
        <v>406620</v>
      </c>
      <c r="N3794" s="116">
        <v>0</v>
      </c>
      <c r="O3794" s="116">
        <v>0</v>
      </c>
      <c r="P3794" s="120">
        <v>1</v>
      </c>
      <c r="Q3794" s="27" t="str">
        <f>IF(G3794="01 Jan 1900","Unregistered","Registered")</f>
        <v>Registered</v>
      </c>
      <c r="R3794" s="121">
        <f>I3794/H3794</f>
        <v>0.89999937287954901</v>
      </c>
      <c r="T3794" s="117">
        <f t="shared" si="235"/>
        <v>406621</v>
      </c>
      <c r="U3794" s="117">
        <f t="shared" si="236"/>
        <v>0</v>
      </c>
    </row>
    <row r="3795" spans="1:21" x14ac:dyDescent="0.3">
      <c r="A3795" s="114">
        <v>934</v>
      </c>
      <c r="B3795" s="114" t="s">
        <v>130</v>
      </c>
      <c r="C3795" s="114" t="s">
        <v>25</v>
      </c>
      <c r="D3795" s="114" t="s">
        <v>3631</v>
      </c>
      <c r="E3795" s="114" t="s">
        <v>3632</v>
      </c>
      <c r="F3795" s="115">
        <v>45320</v>
      </c>
      <c r="G3795" s="114" t="s">
        <v>3633</v>
      </c>
      <c r="H3795" s="116">
        <v>8035050</v>
      </c>
      <c r="I3795" s="116">
        <v>7231551</v>
      </c>
      <c r="J3795" s="116">
        <v>6829798</v>
      </c>
      <c r="K3795" s="116">
        <v>401753</v>
      </c>
      <c r="L3795" s="116">
        <v>0</v>
      </c>
      <c r="M3795" s="116">
        <v>401753</v>
      </c>
      <c r="N3795" s="116">
        <v>0</v>
      </c>
      <c r="O3795" s="116">
        <v>0</v>
      </c>
      <c r="P3795" s="120">
        <v>0</v>
      </c>
      <c r="Q3795" s="27" t="str">
        <f>IF(G3795="01 Jan 1900","Unregistered","Registered")</f>
        <v>Registered</v>
      </c>
      <c r="R3795" s="121">
        <f>I3795/H3795</f>
        <v>0.90000074672839625</v>
      </c>
      <c r="T3795" s="117">
        <f t="shared" si="235"/>
        <v>401753</v>
      </c>
      <c r="U3795" s="117">
        <f t="shared" si="236"/>
        <v>0</v>
      </c>
    </row>
    <row r="3796" spans="1:21" x14ac:dyDescent="0.3">
      <c r="A3796" s="114">
        <v>992</v>
      </c>
      <c r="B3796" s="114" t="s">
        <v>130</v>
      </c>
      <c r="C3796" s="114" t="s">
        <v>25</v>
      </c>
      <c r="D3796" s="114" t="s">
        <v>3763</v>
      </c>
      <c r="E3796" s="114" t="s">
        <v>3764</v>
      </c>
      <c r="F3796" s="115">
        <v>45199</v>
      </c>
      <c r="G3796" s="114" t="s">
        <v>3765</v>
      </c>
      <c r="H3796" s="116">
        <v>7758222</v>
      </c>
      <c r="I3796" s="116">
        <v>6982400</v>
      </c>
      <c r="J3796" s="116">
        <v>6594489</v>
      </c>
      <c r="K3796" s="116">
        <v>387911</v>
      </c>
      <c r="L3796" s="116">
        <v>0</v>
      </c>
      <c r="M3796" s="116">
        <v>387911</v>
      </c>
      <c r="N3796" s="116">
        <v>0</v>
      </c>
      <c r="O3796" s="116">
        <v>0</v>
      </c>
      <c r="P3796" s="120">
        <v>0</v>
      </c>
      <c r="Q3796" s="27" t="str">
        <f>IF(G3796="01 Jan 1900","Unregistered","Registered")</f>
        <v>Registered</v>
      </c>
      <c r="R3796" s="121">
        <f>I3796/H3796</f>
        <v>0.90000002577910243</v>
      </c>
      <c r="T3796" s="117">
        <f t="shared" si="235"/>
        <v>387911</v>
      </c>
      <c r="U3796" s="117">
        <f t="shared" si="236"/>
        <v>0</v>
      </c>
    </row>
    <row r="3797" spans="1:21" x14ac:dyDescent="0.3">
      <c r="A3797" s="114">
        <v>1001</v>
      </c>
      <c r="B3797" s="114" t="s">
        <v>130</v>
      </c>
      <c r="C3797" s="114" t="s">
        <v>25</v>
      </c>
      <c r="D3797" s="114" t="s">
        <v>3786</v>
      </c>
      <c r="E3797" s="114" t="s">
        <v>3787</v>
      </c>
      <c r="F3797" s="115">
        <v>45075</v>
      </c>
      <c r="G3797" s="114" t="s">
        <v>3125</v>
      </c>
      <c r="H3797" s="116">
        <v>7741800</v>
      </c>
      <c r="I3797" s="116">
        <v>6967620</v>
      </c>
      <c r="J3797" s="116">
        <v>6580530</v>
      </c>
      <c r="K3797" s="116">
        <v>387090</v>
      </c>
      <c r="L3797" s="116">
        <v>387090</v>
      </c>
      <c r="M3797" s="116">
        <v>0</v>
      </c>
      <c r="N3797" s="116">
        <v>0</v>
      </c>
      <c r="O3797" s="116">
        <v>0</v>
      </c>
      <c r="P3797" s="120">
        <v>0</v>
      </c>
      <c r="Q3797" s="27" t="str">
        <f>IF(G3797="01 Jan 1900","Unregistered","Registered")</f>
        <v>Registered</v>
      </c>
      <c r="R3797" s="121">
        <f>I3797/H3797</f>
        <v>0.9</v>
      </c>
      <c r="T3797" s="117">
        <f t="shared" si="235"/>
        <v>387090</v>
      </c>
      <c r="U3797" s="117">
        <f t="shared" si="236"/>
        <v>0</v>
      </c>
    </row>
    <row r="3798" spans="1:21" x14ac:dyDescent="0.3">
      <c r="A3798" s="114">
        <v>1002</v>
      </c>
      <c r="B3798" s="114" t="s">
        <v>130</v>
      </c>
      <c r="C3798" s="114" t="s">
        <v>25</v>
      </c>
      <c r="D3798" s="114" t="s">
        <v>3788</v>
      </c>
      <c r="E3798" s="114" t="s">
        <v>3789</v>
      </c>
      <c r="F3798" s="115">
        <v>45068</v>
      </c>
      <c r="G3798" s="114" t="s">
        <v>3790</v>
      </c>
      <c r="H3798" s="116">
        <v>7741800</v>
      </c>
      <c r="I3798" s="116">
        <v>6967620</v>
      </c>
      <c r="J3798" s="116">
        <v>6580530</v>
      </c>
      <c r="K3798" s="116">
        <v>387090</v>
      </c>
      <c r="L3798" s="116">
        <v>387090</v>
      </c>
      <c r="M3798" s="116">
        <v>0</v>
      </c>
      <c r="N3798" s="116">
        <v>0</v>
      </c>
      <c r="O3798" s="116">
        <v>0</v>
      </c>
      <c r="P3798" s="120">
        <v>0</v>
      </c>
      <c r="Q3798" s="27" t="str">
        <f>IF(G3798="01 Jan 1900","Unregistered","Registered")</f>
        <v>Registered</v>
      </c>
      <c r="R3798" s="121">
        <f>I3798/H3798</f>
        <v>0.9</v>
      </c>
      <c r="T3798" s="117">
        <f t="shared" si="235"/>
        <v>387090</v>
      </c>
      <c r="U3798" s="117">
        <f t="shared" si="236"/>
        <v>0</v>
      </c>
    </row>
    <row r="3799" spans="1:21" x14ac:dyDescent="0.3">
      <c r="A3799" s="114">
        <v>1013</v>
      </c>
      <c r="B3799" s="114" t="s">
        <v>130</v>
      </c>
      <c r="C3799" s="114" t="s">
        <v>25</v>
      </c>
      <c r="D3799" s="114" t="s">
        <v>3812</v>
      </c>
      <c r="E3799" s="114" t="s">
        <v>3813</v>
      </c>
      <c r="F3799" s="115">
        <v>44985</v>
      </c>
      <c r="G3799" s="114" t="s">
        <v>2616</v>
      </c>
      <c r="H3799" s="116">
        <v>7731243</v>
      </c>
      <c r="I3799" s="116">
        <v>6958117</v>
      </c>
      <c r="J3799" s="116">
        <v>6571555</v>
      </c>
      <c r="K3799" s="116">
        <v>386562</v>
      </c>
      <c r="L3799" s="116">
        <v>0</v>
      </c>
      <c r="M3799" s="116">
        <v>386562</v>
      </c>
      <c r="N3799" s="116">
        <v>0</v>
      </c>
      <c r="O3799" s="116">
        <v>0</v>
      </c>
      <c r="P3799" s="120">
        <v>0</v>
      </c>
      <c r="Q3799" s="27" t="str">
        <f>IF(G3799="01 Jan 1900","Unregistered","Registered")</f>
        <v>Registered</v>
      </c>
      <c r="R3799" s="121">
        <f>I3799/H3799</f>
        <v>0.89999978011297799</v>
      </c>
      <c r="T3799" s="117">
        <f t="shared" si="235"/>
        <v>386562</v>
      </c>
      <c r="U3799" s="117">
        <f t="shared" si="236"/>
        <v>0</v>
      </c>
    </row>
    <row r="3800" spans="1:21" x14ac:dyDescent="0.3">
      <c r="A3800" s="114">
        <v>1291</v>
      </c>
      <c r="B3800" s="114" t="s">
        <v>130</v>
      </c>
      <c r="C3800" s="114" t="s">
        <v>25</v>
      </c>
      <c r="D3800" s="114" t="s">
        <v>4426</v>
      </c>
      <c r="E3800" s="114" t="s">
        <v>4427</v>
      </c>
      <c r="F3800" s="115">
        <v>45064</v>
      </c>
      <c r="G3800" s="114" t="s">
        <v>3902</v>
      </c>
      <c r="H3800" s="116">
        <v>11391882</v>
      </c>
      <c r="I3800" s="116">
        <v>10252694</v>
      </c>
      <c r="J3800" s="116">
        <v>10138766</v>
      </c>
      <c r="K3800" s="116">
        <v>113928</v>
      </c>
      <c r="L3800" s="116">
        <v>113928</v>
      </c>
      <c r="M3800" s="116">
        <v>0</v>
      </c>
      <c r="N3800" s="116">
        <v>0</v>
      </c>
      <c r="O3800" s="116">
        <v>0</v>
      </c>
      <c r="P3800" s="120">
        <v>0</v>
      </c>
      <c r="Q3800" s="27" t="str">
        <f>IF(G3800="01 Jan 1900","Unregistered","Registered")</f>
        <v>Registered</v>
      </c>
      <c r="R3800" s="121">
        <f>I3800/H3800</f>
        <v>0.90000001755636161</v>
      </c>
      <c r="T3800" s="117">
        <f t="shared" si="235"/>
        <v>113928</v>
      </c>
      <c r="U3800" s="117">
        <f t="shared" si="236"/>
        <v>0</v>
      </c>
    </row>
    <row r="3801" spans="1:21" x14ac:dyDescent="0.3">
      <c r="A3801" s="114">
        <v>1413</v>
      </c>
      <c r="B3801" s="114" t="s">
        <v>130</v>
      </c>
      <c r="C3801" s="114" t="s">
        <v>25</v>
      </c>
      <c r="D3801" s="114" t="s">
        <v>4674</v>
      </c>
      <c r="E3801" s="114" t="s">
        <v>4675</v>
      </c>
      <c r="F3801" s="115">
        <v>45199</v>
      </c>
      <c r="G3801" s="114" t="s">
        <v>4676</v>
      </c>
      <c r="H3801" s="116">
        <v>7686669</v>
      </c>
      <c r="I3801" s="116">
        <v>6917999</v>
      </c>
      <c r="J3801" s="116">
        <v>6833666</v>
      </c>
      <c r="K3801" s="116">
        <v>84333</v>
      </c>
      <c r="L3801" s="116">
        <v>0</v>
      </c>
      <c r="M3801" s="116">
        <v>0</v>
      </c>
      <c r="N3801" s="116">
        <v>0</v>
      </c>
      <c r="O3801" s="116">
        <v>84333</v>
      </c>
      <c r="P3801" s="120">
        <v>0</v>
      </c>
      <c r="Q3801" s="27" t="str">
        <f>IF(G3801="01 Jan 1900","Unregistered","Registered")</f>
        <v>Registered</v>
      </c>
      <c r="R3801" s="121">
        <f>I3801/H3801</f>
        <v>0.89999959670437224</v>
      </c>
      <c r="T3801" s="117">
        <f t="shared" si="235"/>
        <v>84333</v>
      </c>
      <c r="U3801" s="117">
        <f t="shared" si="236"/>
        <v>0</v>
      </c>
    </row>
    <row r="3802" spans="1:21" x14ac:dyDescent="0.3">
      <c r="A3802" s="114">
        <v>1487</v>
      </c>
      <c r="B3802" s="114" t="s">
        <v>130</v>
      </c>
      <c r="C3802" s="114" t="s">
        <v>25</v>
      </c>
      <c r="D3802" s="114" t="s">
        <v>4817</v>
      </c>
      <c r="E3802" s="114" t="s">
        <v>4818</v>
      </c>
      <c r="F3802" s="115">
        <v>45199</v>
      </c>
      <c r="G3802" s="114" t="s">
        <v>3633</v>
      </c>
      <c r="H3802" s="116">
        <v>7758222</v>
      </c>
      <c r="I3802" s="116">
        <v>6982400</v>
      </c>
      <c r="J3802" s="116">
        <v>6970111</v>
      </c>
      <c r="K3802" s="116">
        <v>12289</v>
      </c>
      <c r="L3802" s="116">
        <v>0</v>
      </c>
      <c r="M3802" s="116">
        <v>0</v>
      </c>
      <c r="N3802" s="116">
        <v>0</v>
      </c>
      <c r="O3802" s="116">
        <v>12289</v>
      </c>
      <c r="P3802" s="120">
        <v>0</v>
      </c>
      <c r="Q3802" s="27" t="str">
        <f>IF(G3802="01 Jan 1900","Unregistered","Registered")</f>
        <v>Registered</v>
      </c>
      <c r="R3802" s="121">
        <f>I3802/H3802</f>
        <v>0.90000002577910243</v>
      </c>
      <c r="T3802" s="117">
        <f t="shared" si="235"/>
        <v>12289</v>
      </c>
      <c r="U3802" s="117">
        <f t="shared" si="236"/>
        <v>0</v>
      </c>
    </row>
    <row r="3803" spans="1:21" x14ac:dyDescent="0.3">
      <c r="A3803" s="114">
        <v>1556</v>
      </c>
      <c r="B3803" s="114" t="s">
        <v>130</v>
      </c>
      <c r="C3803" s="114" t="s">
        <v>25</v>
      </c>
      <c r="D3803" s="114" t="s">
        <v>4908</v>
      </c>
      <c r="E3803" s="114" t="s">
        <v>4909</v>
      </c>
      <c r="F3803" s="115">
        <v>44971</v>
      </c>
      <c r="G3803" s="114" t="s">
        <v>4910</v>
      </c>
      <c r="H3803" s="116">
        <v>7998687</v>
      </c>
      <c r="I3803" s="116">
        <v>6798885</v>
      </c>
      <c r="J3803" s="116">
        <v>6798884.5700000003</v>
      </c>
      <c r="K3803" s="116">
        <v>0.43</v>
      </c>
      <c r="L3803" s="116">
        <v>0</v>
      </c>
      <c r="M3803" s="116">
        <v>0</v>
      </c>
      <c r="N3803" s="116">
        <v>0</v>
      </c>
      <c r="O3803" s="116">
        <v>0</v>
      </c>
      <c r="P3803" s="120">
        <v>0.43</v>
      </c>
      <c r="Q3803" s="27" t="str">
        <f>IF(G3803="01 Jan 1900","Unregistered","Registered")</f>
        <v>Registered</v>
      </c>
      <c r="R3803" s="121">
        <f>I3803/H3803</f>
        <v>0.85000013127154495</v>
      </c>
      <c r="T3803" s="117">
        <f t="shared" si="235"/>
        <v>0.43</v>
      </c>
      <c r="U3803" s="117">
        <f t="shared" si="236"/>
        <v>0</v>
      </c>
    </row>
    <row r="3804" spans="1:21" x14ac:dyDescent="0.3">
      <c r="A3804" s="114">
        <v>7036</v>
      </c>
      <c r="B3804" s="114" t="s">
        <v>130</v>
      </c>
      <c r="C3804" s="114" t="s">
        <v>25</v>
      </c>
      <c r="D3804" s="114" t="s">
        <v>7701</v>
      </c>
      <c r="E3804" s="114" t="s">
        <v>7702</v>
      </c>
      <c r="F3804" s="115">
        <v>45182</v>
      </c>
      <c r="G3804" s="114" t="s">
        <v>3033</v>
      </c>
      <c r="H3804" s="116">
        <v>7683150</v>
      </c>
      <c r="I3804" s="116">
        <v>6914841</v>
      </c>
      <c r="J3804" s="116">
        <v>6914841</v>
      </c>
      <c r="K3804" s="116">
        <v>0</v>
      </c>
      <c r="L3804" s="116">
        <v>0</v>
      </c>
      <c r="M3804" s="116">
        <v>0</v>
      </c>
      <c r="N3804" s="116">
        <v>0</v>
      </c>
      <c r="O3804" s="116">
        <v>0</v>
      </c>
      <c r="P3804" s="120">
        <v>0</v>
      </c>
      <c r="Q3804" s="27" t="str">
        <f>IF(G3804="01 Jan 1900","Unregistered","Registered")</f>
        <v>Registered</v>
      </c>
      <c r="R3804" s="121">
        <f>I3804/H3804</f>
        <v>0.90000078092969682</v>
      </c>
      <c r="T3804" s="117">
        <f t="shared" si="235"/>
        <v>0</v>
      </c>
      <c r="U3804" s="117">
        <f t="shared" si="236"/>
        <v>0</v>
      </c>
    </row>
    <row r="3805" spans="1:21" x14ac:dyDescent="0.3">
      <c r="A3805" s="114">
        <v>7037</v>
      </c>
      <c r="B3805" s="114" t="s">
        <v>130</v>
      </c>
      <c r="C3805" s="114" t="s">
        <v>25</v>
      </c>
      <c r="D3805" s="114" t="s">
        <v>7703</v>
      </c>
      <c r="E3805" s="114" t="s">
        <v>7704</v>
      </c>
      <c r="F3805" s="115">
        <v>45576</v>
      </c>
      <c r="G3805" s="114" t="s">
        <v>3344</v>
      </c>
      <c r="H3805" s="116">
        <v>12641610</v>
      </c>
      <c r="I3805" s="116">
        <v>11377450</v>
      </c>
      <c r="J3805" s="116">
        <v>11377450</v>
      </c>
      <c r="K3805" s="116">
        <v>0</v>
      </c>
      <c r="L3805" s="116">
        <v>0</v>
      </c>
      <c r="M3805" s="116">
        <v>0</v>
      </c>
      <c r="N3805" s="116">
        <v>0</v>
      </c>
      <c r="O3805" s="116">
        <v>0</v>
      </c>
      <c r="P3805" s="120">
        <v>0</v>
      </c>
      <c r="Q3805" s="27" t="str">
        <f>IF(G3805="01 Jan 1900","Unregistered","Registered")</f>
        <v>Registered</v>
      </c>
      <c r="R3805" s="121">
        <f>I3805/H3805</f>
        <v>0.90000007910384827</v>
      </c>
      <c r="T3805" s="117">
        <f t="shared" si="235"/>
        <v>0</v>
      </c>
      <c r="U3805" s="117">
        <f t="shared" si="236"/>
        <v>0</v>
      </c>
    </row>
    <row r="3806" spans="1:21" x14ac:dyDescent="0.3">
      <c r="A3806" s="114">
        <v>7038</v>
      </c>
      <c r="B3806" s="114" t="s">
        <v>130</v>
      </c>
      <c r="C3806" s="114" t="s">
        <v>25</v>
      </c>
      <c r="D3806" s="114" t="s">
        <v>7705</v>
      </c>
      <c r="E3806" s="114" t="s">
        <v>7706</v>
      </c>
      <c r="F3806" s="115">
        <v>45199</v>
      </c>
      <c r="G3806" s="114" t="s">
        <v>2604</v>
      </c>
      <c r="H3806" s="116">
        <v>7731243</v>
      </c>
      <c r="I3806" s="116">
        <v>6958117</v>
      </c>
      <c r="J3806" s="116">
        <v>6958117</v>
      </c>
      <c r="K3806" s="116">
        <v>0</v>
      </c>
      <c r="L3806" s="116">
        <v>0</v>
      </c>
      <c r="M3806" s="116">
        <v>0</v>
      </c>
      <c r="N3806" s="116">
        <v>0</v>
      </c>
      <c r="O3806" s="116">
        <v>0</v>
      </c>
      <c r="P3806" s="120">
        <v>0</v>
      </c>
      <c r="Q3806" s="27" t="str">
        <f>IF(G3806="01 Jan 1900","Unregistered","Registered")</f>
        <v>Registered</v>
      </c>
      <c r="R3806" s="121">
        <f>I3806/H3806</f>
        <v>0.89999978011297799</v>
      </c>
      <c r="T3806" s="117">
        <f t="shared" si="235"/>
        <v>0</v>
      </c>
      <c r="U3806" s="117">
        <f t="shared" si="236"/>
        <v>0</v>
      </c>
    </row>
    <row r="3807" spans="1:21" x14ac:dyDescent="0.3">
      <c r="A3807" s="114">
        <v>7039</v>
      </c>
      <c r="B3807" s="114" t="s">
        <v>130</v>
      </c>
      <c r="C3807" s="114" t="s">
        <v>25</v>
      </c>
      <c r="D3807" s="114" t="s">
        <v>7707</v>
      </c>
      <c r="E3807" s="114" t="s">
        <v>7708</v>
      </c>
      <c r="F3807" s="115">
        <v>45250</v>
      </c>
      <c r="G3807" s="114" t="s">
        <v>5480</v>
      </c>
      <c r="H3807" s="116">
        <v>7864965</v>
      </c>
      <c r="I3807" s="116">
        <v>6685220</v>
      </c>
      <c r="J3807" s="116">
        <v>6685220</v>
      </c>
      <c r="K3807" s="116">
        <v>0</v>
      </c>
      <c r="L3807" s="116">
        <v>0</v>
      </c>
      <c r="M3807" s="116">
        <v>0</v>
      </c>
      <c r="N3807" s="116">
        <v>0</v>
      </c>
      <c r="O3807" s="116">
        <v>0</v>
      </c>
      <c r="P3807" s="120">
        <v>0</v>
      </c>
      <c r="Q3807" s="27" t="str">
        <f>IF(G3807="01 Jan 1900","Unregistered","Registered")</f>
        <v>Registered</v>
      </c>
      <c r="R3807" s="121">
        <f>I3807/H3807</f>
        <v>0.84999996821346313</v>
      </c>
      <c r="T3807" s="117">
        <f t="shared" si="235"/>
        <v>0</v>
      </c>
      <c r="U3807" s="117">
        <f t="shared" si="236"/>
        <v>0</v>
      </c>
    </row>
    <row r="3808" spans="1:21" x14ac:dyDescent="0.3">
      <c r="A3808" s="114">
        <v>7040</v>
      </c>
      <c r="B3808" s="114" t="s">
        <v>130</v>
      </c>
      <c r="C3808" s="114" t="s">
        <v>25</v>
      </c>
      <c r="D3808" s="114" t="s">
        <v>7709</v>
      </c>
      <c r="E3808" s="114" t="s">
        <v>7168</v>
      </c>
      <c r="F3808" s="115">
        <v>45657</v>
      </c>
      <c r="G3808" s="114" t="s">
        <v>7710</v>
      </c>
      <c r="H3808" s="116">
        <v>12685758</v>
      </c>
      <c r="I3808" s="116">
        <v>10782896</v>
      </c>
      <c r="J3808" s="116">
        <v>10782896</v>
      </c>
      <c r="K3808" s="116">
        <v>0</v>
      </c>
      <c r="L3808" s="116">
        <v>0</v>
      </c>
      <c r="M3808" s="116">
        <v>0</v>
      </c>
      <c r="N3808" s="116">
        <v>0</v>
      </c>
      <c r="O3808" s="116">
        <v>0</v>
      </c>
      <c r="P3808" s="120">
        <v>0</v>
      </c>
      <c r="Q3808" s="27" t="str">
        <f>IF(G3808="01 Jan 1900","Unregistered","Registered")</f>
        <v>Registered</v>
      </c>
      <c r="R3808" s="121">
        <f>I3808/H3808</f>
        <v>0.85000013400854724</v>
      </c>
      <c r="T3808" s="117">
        <f t="shared" si="235"/>
        <v>0</v>
      </c>
      <c r="U3808" s="117">
        <f t="shared" si="236"/>
        <v>0</v>
      </c>
    </row>
    <row r="3809" spans="1:21" x14ac:dyDescent="0.3">
      <c r="A3809" s="114">
        <v>7041</v>
      </c>
      <c r="B3809" s="114" t="s">
        <v>130</v>
      </c>
      <c r="C3809" s="114" t="s">
        <v>25</v>
      </c>
      <c r="D3809" s="114" t="s">
        <v>7711</v>
      </c>
      <c r="E3809" s="114" t="s">
        <v>7712</v>
      </c>
      <c r="F3809" s="115">
        <v>45090</v>
      </c>
      <c r="G3809" s="114" t="s">
        <v>4150</v>
      </c>
      <c r="H3809" s="116">
        <v>7775817</v>
      </c>
      <c r="I3809" s="116">
        <v>6609444</v>
      </c>
      <c r="J3809" s="116">
        <v>6609444</v>
      </c>
      <c r="K3809" s="116">
        <v>0</v>
      </c>
      <c r="L3809" s="116">
        <v>0</v>
      </c>
      <c r="M3809" s="116">
        <v>0</v>
      </c>
      <c r="N3809" s="116">
        <v>0</v>
      </c>
      <c r="O3809" s="116">
        <v>0</v>
      </c>
      <c r="P3809" s="120">
        <v>0</v>
      </c>
      <c r="Q3809" s="27" t="str">
        <f>IF(G3809="01 Jan 1900","Unregistered","Registered")</f>
        <v>Registered</v>
      </c>
      <c r="R3809" s="121">
        <f>I3809/H3809</f>
        <v>0.84999994212826768</v>
      </c>
      <c r="T3809" s="117">
        <f t="shared" si="235"/>
        <v>0</v>
      </c>
      <c r="U3809" s="117">
        <f t="shared" si="236"/>
        <v>0</v>
      </c>
    </row>
    <row r="3810" spans="1:21" x14ac:dyDescent="0.3">
      <c r="A3810" s="114">
        <v>7042</v>
      </c>
      <c r="B3810" s="114" t="s">
        <v>130</v>
      </c>
      <c r="C3810" s="114" t="s">
        <v>25</v>
      </c>
      <c r="D3810" s="114" t="s">
        <v>7713</v>
      </c>
      <c r="E3810" s="114" t="s">
        <v>7714</v>
      </c>
      <c r="F3810" s="115">
        <v>45765</v>
      </c>
      <c r="G3810" s="114" t="s">
        <v>2748</v>
      </c>
      <c r="H3810" s="116">
        <v>13088184</v>
      </c>
      <c r="I3810" s="116">
        <v>11779366</v>
      </c>
      <c r="J3810" s="116">
        <v>11779366</v>
      </c>
      <c r="K3810" s="116">
        <v>0</v>
      </c>
      <c r="L3810" s="116">
        <v>0</v>
      </c>
      <c r="M3810" s="116">
        <v>0</v>
      </c>
      <c r="N3810" s="116">
        <v>0</v>
      </c>
      <c r="O3810" s="116">
        <v>0</v>
      </c>
      <c r="P3810" s="120">
        <v>0</v>
      </c>
      <c r="Q3810" s="27" t="str">
        <f>IF(G3810="01 Jan 1900","Unregistered","Registered")</f>
        <v>Registered</v>
      </c>
      <c r="R3810" s="121">
        <f>I3810/H3810</f>
        <v>0.90000003056191757</v>
      </c>
      <c r="T3810" s="117">
        <f t="shared" si="235"/>
        <v>0</v>
      </c>
      <c r="U3810" s="117">
        <f t="shared" si="236"/>
        <v>0</v>
      </c>
    </row>
    <row r="3811" spans="1:21" x14ac:dyDescent="0.3">
      <c r="A3811" s="114">
        <v>7043</v>
      </c>
      <c r="B3811" s="114" t="s">
        <v>130</v>
      </c>
      <c r="C3811" s="114" t="s">
        <v>25</v>
      </c>
      <c r="D3811" s="114" t="s">
        <v>7715</v>
      </c>
      <c r="E3811" s="114" t="s">
        <v>7716</v>
      </c>
      <c r="F3811" s="115">
        <v>45015</v>
      </c>
      <c r="G3811" s="114" t="s">
        <v>2630</v>
      </c>
      <c r="H3811" s="116">
        <v>7775817</v>
      </c>
      <c r="I3811" s="116">
        <v>6609448</v>
      </c>
      <c r="J3811" s="116">
        <v>6609448</v>
      </c>
      <c r="K3811" s="116">
        <v>0</v>
      </c>
      <c r="L3811" s="116">
        <v>0</v>
      </c>
      <c r="M3811" s="116">
        <v>0</v>
      </c>
      <c r="N3811" s="116">
        <v>0</v>
      </c>
      <c r="O3811" s="116">
        <v>0</v>
      </c>
      <c r="P3811" s="120">
        <v>0</v>
      </c>
      <c r="Q3811" s="27" t="str">
        <f>IF(G3811="01 Jan 1900","Unregistered","Registered")</f>
        <v>Registered</v>
      </c>
      <c r="R3811" s="121">
        <f>I3811/H3811</f>
        <v>0.85000045654366607</v>
      </c>
      <c r="T3811" s="117">
        <f t="shared" si="235"/>
        <v>0</v>
      </c>
      <c r="U3811" s="117">
        <f t="shared" si="236"/>
        <v>0</v>
      </c>
    </row>
    <row r="3812" spans="1:21" x14ac:dyDescent="0.3">
      <c r="A3812" s="114">
        <v>7044</v>
      </c>
      <c r="B3812" s="114" t="s">
        <v>130</v>
      </c>
      <c r="C3812" s="114" t="s">
        <v>25</v>
      </c>
      <c r="D3812" s="114" t="s">
        <v>7717</v>
      </c>
      <c r="E3812" s="114" t="s">
        <v>7718</v>
      </c>
      <c r="F3812" s="115">
        <v>45433</v>
      </c>
      <c r="G3812" s="114" t="s">
        <v>2333</v>
      </c>
      <c r="H3812" s="116">
        <v>12285030</v>
      </c>
      <c r="I3812" s="116">
        <v>11056531</v>
      </c>
      <c r="J3812" s="116">
        <v>11056531</v>
      </c>
      <c r="K3812" s="116">
        <v>0</v>
      </c>
      <c r="L3812" s="116">
        <v>0</v>
      </c>
      <c r="M3812" s="116">
        <v>0</v>
      </c>
      <c r="N3812" s="116">
        <v>0</v>
      </c>
      <c r="O3812" s="116">
        <v>0</v>
      </c>
      <c r="P3812" s="120">
        <v>0</v>
      </c>
      <c r="Q3812" s="27" t="str">
        <f>IF(G3812="01 Jan 1900","Unregistered","Registered")</f>
        <v>Registered</v>
      </c>
      <c r="R3812" s="121">
        <f>I3812/H3812</f>
        <v>0.90000032559953047</v>
      </c>
      <c r="T3812" s="117">
        <f t="shared" si="235"/>
        <v>0</v>
      </c>
      <c r="U3812" s="117">
        <f t="shared" si="236"/>
        <v>0</v>
      </c>
    </row>
    <row r="3813" spans="1:21" x14ac:dyDescent="0.3">
      <c r="A3813" s="114">
        <v>7045</v>
      </c>
      <c r="B3813" s="114" t="s">
        <v>130</v>
      </c>
      <c r="C3813" s="114" t="s">
        <v>25</v>
      </c>
      <c r="D3813" s="114" t="s">
        <v>7719</v>
      </c>
      <c r="E3813" s="114" t="s">
        <v>7720</v>
      </c>
      <c r="F3813" s="115">
        <v>45071</v>
      </c>
      <c r="G3813" s="114" t="s">
        <v>3125</v>
      </c>
      <c r="H3813" s="116">
        <v>7741800</v>
      </c>
      <c r="I3813" s="116">
        <v>6580530</v>
      </c>
      <c r="J3813" s="116">
        <v>6580530</v>
      </c>
      <c r="K3813" s="116">
        <v>0</v>
      </c>
      <c r="L3813" s="116">
        <v>0</v>
      </c>
      <c r="M3813" s="116">
        <v>0</v>
      </c>
      <c r="N3813" s="116">
        <v>0</v>
      </c>
      <c r="O3813" s="116">
        <v>0</v>
      </c>
      <c r="P3813" s="120">
        <v>0</v>
      </c>
      <c r="Q3813" s="27" t="str">
        <f>IF(G3813="01 Jan 1900","Unregistered","Registered")</f>
        <v>Registered</v>
      </c>
      <c r="R3813" s="121">
        <f>I3813/H3813</f>
        <v>0.85</v>
      </c>
      <c r="T3813" s="117">
        <f t="shared" si="235"/>
        <v>0</v>
      </c>
      <c r="U3813" s="117">
        <f t="shared" si="236"/>
        <v>0</v>
      </c>
    </row>
    <row r="3814" spans="1:21" x14ac:dyDescent="0.3">
      <c r="A3814" s="114">
        <v>7046</v>
      </c>
      <c r="B3814" s="114" t="s">
        <v>130</v>
      </c>
      <c r="C3814" s="114" t="s">
        <v>25</v>
      </c>
      <c r="D3814" s="114" t="s">
        <v>7721</v>
      </c>
      <c r="E3814" s="114" t="s">
        <v>7722</v>
      </c>
      <c r="F3814" s="115">
        <v>45261</v>
      </c>
      <c r="G3814" s="114" t="s">
        <v>1789</v>
      </c>
      <c r="H3814" s="116">
        <v>7820391</v>
      </c>
      <c r="I3814" s="116">
        <v>7038357</v>
      </c>
      <c r="J3814" s="116">
        <v>7038357</v>
      </c>
      <c r="K3814" s="116">
        <v>0</v>
      </c>
      <c r="L3814" s="116">
        <v>0</v>
      </c>
      <c r="M3814" s="116">
        <v>0</v>
      </c>
      <c r="N3814" s="116">
        <v>0</v>
      </c>
      <c r="O3814" s="116">
        <v>0</v>
      </c>
      <c r="P3814" s="120">
        <v>0</v>
      </c>
      <c r="Q3814" s="27" t="str">
        <f>IF(G3814="01 Jan 1900","Unregistered","Registered")</f>
        <v>Registered</v>
      </c>
      <c r="R3814" s="121">
        <f>I3814/H3814</f>
        <v>0.90000065214130598</v>
      </c>
      <c r="T3814" s="117">
        <f t="shared" si="235"/>
        <v>0</v>
      </c>
      <c r="U3814" s="117">
        <f t="shared" si="236"/>
        <v>0</v>
      </c>
    </row>
    <row r="3815" spans="1:21" x14ac:dyDescent="0.3">
      <c r="A3815" s="114">
        <v>7047</v>
      </c>
      <c r="B3815" s="114" t="s">
        <v>130</v>
      </c>
      <c r="C3815" s="114" t="s">
        <v>25</v>
      </c>
      <c r="D3815" s="114" t="s">
        <v>7723</v>
      </c>
      <c r="E3815" s="114" t="s">
        <v>7724</v>
      </c>
      <c r="F3815" s="115">
        <v>45381</v>
      </c>
      <c r="G3815" s="114" t="s">
        <v>7725</v>
      </c>
      <c r="H3815" s="116">
        <v>12225600</v>
      </c>
      <c r="I3815" s="116">
        <v>11003040</v>
      </c>
      <c r="J3815" s="116">
        <v>11003040</v>
      </c>
      <c r="K3815" s="116">
        <v>0</v>
      </c>
      <c r="L3815" s="116">
        <v>0</v>
      </c>
      <c r="M3815" s="116">
        <v>0</v>
      </c>
      <c r="N3815" s="116">
        <v>0</v>
      </c>
      <c r="O3815" s="116">
        <v>0</v>
      </c>
      <c r="P3815" s="120">
        <v>0</v>
      </c>
      <c r="Q3815" s="27" t="str">
        <f>IF(G3815="01 Jan 1900","Unregistered","Registered")</f>
        <v>Registered</v>
      </c>
      <c r="R3815" s="121">
        <f>I3815/H3815</f>
        <v>0.9</v>
      </c>
      <c r="T3815" s="117">
        <f t="shared" si="235"/>
        <v>0</v>
      </c>
      <c r="U3815" s="117">
        <f t="shared" si="236"/>
        <v>0</v>
      </c>
    </row>
    <row r="3816" spans="1:21" x14ac:dyDescent="0.3">
      <c r="A3816" s="114">
        <v>7048</v>
      </c>
      <c r="B3816" s="114" t="s">
        <v>130</v>
      </c>
      <c r="C3816" s="114" t="s">
        <v>25</v>
      </c>
      <c r="D3816" s="114" t="s">
        <v>7726</v>
      </c>
      <c r="E3816" s="114" t="s">
        <v>7727</v>
      </c>
      <c r="F3816" s="115">
        <v>45422</v>
      </c>
      <c r="G3816" s="114" t="s">
        <v>3524</v>
      </c>
      <c r="H3816" s="116">
        <v>8329473</v>
      </c>
      <c r="I3816" s="116">
        <v>7496527</v>
      </c>
      <c r="J3816" s="116">
        <v>7496527</v>
      </c>
      <c r="K3816" s="116">
        <v>0</v>
      </c>
      <c r="L3816" s="116">
        <v>0</v>
      </c>
      <c r="M3816" s="116">
        <v>0</v>
      </c>
      <c r="N3816" s="116">
        <v>0</v>
      </c>
      <c r="O3816" s="116">
        <v>0</v>
      </c>
      <c r="P3816" s="120">
        <v>0</v>
      </c>
      <c r="Q3816" s="27" t="str">
        <f>IF(G3816="01 Jan 1900","Unregistered","Registered")</f>
        <v>Registered</v>
      </c>
      <c r="R3816" s="121">
        <f>I3816/H3816</f>
        <v>0.90000015607229888</v>
      </c>
      <c r="T3816" s="117">
        <f t="shared" si="235"/>
        <v>0</v>
      </c>
      <c r="U3816" s="117">
        <f t="shared" si="236"/>
        <v>0</v>
      </c>
    </row>
    <row r="3817" spans="1:21" x14ac:dyDescent="0.3">
      <c r="A3817" s="114">
        <v>7049</v>
      </c>
      <c r="B3817" s="114" t="s">
        <v>130</v>
      </c>
      <c r="C3817" s="114" t="s">
        <v>25</v>
      </c>
      <c r="D3817" s="114" t="s">
        <v>7728</v>
      </c>
      <c r="E3817" s="114" t="s">
        <v>7729</v>
      </c>
      <c r="F3817" s="115">
        <v>45077</v>
      </c>
      <c r="G3817" s="114" t="s">
        <v>3125</v>
      </c>
      <c r="H3817" s="116">
        <v>7741800</v>
      </c>
      <c r="I3817" s="116">
        <v>6580530</v>
      </c>
      <c r="J3817" s="116">
        <v>6580530</v>
      </c>
      <c r="K3817" s="116">
        <v>0</v>
      </c>
      <c r="L3817" s="116">
        <v>0</v>
      </c>
      <c r="M3817" s="116">
        <v>0</v>
      </c>
      <c r="N3817" s="116">
        <v>0</v>
      </c>
      <c r="O3817" s="116">
        <v>0</v>
      </c>
      <c r="P3817" s="120">
        <v>0</v>
      </c>
      <c r="Q3817" s="27" t="str">
        <f>IF(G3817="01 Jan 1900","Unregistered","Registered")</f>
        <v>Registered</v>
      </c>
      <c r="R3817" s="121">
        <f>I3817/H3817</f>
        <v>0.85</v>
      </c>
      <c r="T3817" s="117">
        <f t="shared" si="235"/>
        <v>0</v>
      </c>
      <c r="U3817" s="117">
        <f t="shared" si="236"/>
        <v>0</v>
      </c>
    </row>
    <row r="3818" spans="1:21" x14ac:dyDescent="0.3">
      <c r="A3818" s="114">
        <v>7050</v>
      </c>
      <c r="B3818" s="114" t="s">
        <v>130</v>
      </c>
      <c r="C3818" s="114" t="s">
        <v>25</v>
      </c>
      <c r="D3818" s="114" t="s">
        <v>7730</v>
      </c>
      <c r="E3818" s="114" t="s">
        <v>7731</v>
      </c>
      <c r="F3818" s="115">
        <v>45623</v>
      </c>
      <c r="G3818" s="114" t="s">
        <v>2867</v>
      </c>
      <c r="H3818" s="116">
        <v>12556710</v>
      </c>
      <c r="I3818" s="116">
        <v>10673204</v>
      </c>
      <c r="J3818" s="116">
        <v>10673204</v>
      </c>
      <c r="K3818" s="116">
        <v>0</v>
      </c>
      <c r="L3818" s="116">
        <v>0</v>
      </c>
      <c r="M3818" s="116">
        <v>0</v>
      </c>
      <c r="N3818" s="116">
        <v>0</v>
      </c>
      <c r="O3818" s="116">
        <v>0</v>
      </c>
      <c r="P3818" s="120">
        <v>0</v>
      </c>
      <c r="Q3818" s="27" t="str">
        <f>IF(G3818="01 Jan 1900","Unregistered","Registered")</f>
        <v>Registered</v>
      </c>
      <c r="R3818" s="121">
        <f>I3818/H3818</f>
        <v>0.85000003981934757</v>
      </c>
      <c r="T3818" s="117">
        <f t="shared" si="235"/>
        <v>0</v>
      </c>
      <c r="U3818" s="117">
        <f t="shared" si="236"/>
        <v>0</v>
      </c>
    </row>
    <row r="3819" spans="1:21" x14ac:dyDescent="0.3">
      <c r="A3819" s="114">
        <v>7051</v>
      </c>
      <c r="B3819" s="114" t="s">
        <v>130</v>
      </c>
      <c r="C3819" s="114" t="s">
        <v>25</v>
      </c>
      <c r="D3819" s="114" t="s">
        <v>7732</v>
      </c>
      <c r="E3819" s="114" t="s">
        <v>7733</v>
      </c>
      <c r="F3819" s="115">
        <v>45145</v>
      </c>
      <c r="G3819" s="114" t="s">
        <v>2714</v>
      </c>
      <c r="H3819" s="116">
        <v>7775817</v>
      </c>
      <c r="I3819" s="116">
        <v>6609444</v>
      </c>
      <c r="J3819" s="116">
        <v>6609444</v>
      </c>
      <c r="K3819" s="116">
        <v>0</v>
      </c>
      <c r="L3819" s="116">
        <v>0</v>
      </c>
      <c r="M3819" s="116">
        <v>0</v>
      </c>
      <c r="N3819" s="116">
        <v>0</v>
      </c>
      <c r="O3819" s="116">
        <v>0</v>
      </c>
      <c r="P3819" s="120">
        <v>0</v>
      </c>
      <c r="Q3819" s="27" t="str">
        <f>IF(G3819="01 Jan 1900","Unregistered","Registered")</f>
        <v>Registered</v>
      </c>
      <c r="R3819" s="121">
        <f>I3819/H3819</f>
        <v>0.84999994212826768</v>
      </c>
      <c r="T3819" s="117">
        <f t="shared" si="235"/>
        <v>0</v>
      </c>
      <c r="U3819" s="117">
        <f t="shared" si="236"/>
        <v>0</v>
      </c>
    </row>
    <row r="3820" spans="1:21" x14ac:dyDescent="0.3">
      <c r="A3820" s="114">
        <v>7052</v>
      </c>
      <c r="B3820" s="114" t="s">
        <v>130</v>
      </c>
      <c r="C3820" s="114" t="s">
        <v>25</v>
      </c>
      <c r="D3820" s="114" t="s">
        <v>7734</v>
      </c>
      <c r="E3820" s="114" t="s">
        <v>7735</v>
      </c>
      <c r="F3820" s="115">
        <v>45580</v>
      </c>
      <c r="G3820" s="114" t="s">
        <v>7736</v>
      </c>
      <c r="H3820" s="116">
        <v>12310500</v>
      </c>
      <c r="I3820" s="116">
        <v>11079450</v>
      </c>
      <c r="J3820" s="116">
        <v>11079450</v>
      </c>
      <c r="K3820" s="116">
        <v>0</v>
      </c>
      <c r="L3820" s="116">
        <v>0</v>
      </c>
      <c r="M3820" s="116">
        <v>0</v>
      </c>
      <c r="N3820" s="116">
        <v>0</v>
      </c>
      <c r="O3820" s="116">
        <v>0</v>
      </c>
      <c r="P3820" s="120">
        <v>0</v>
      </c>
      <c r="Q3820" s="27" t="str">
        <f>IF(G3820="01 Jan 1900","Unregistered","Registered")</f>
        <v>Registered</v>
      </c>
      <c r="R3820" s="121">
        <f>I3820/H3820</f>
        <v>0.9</v>
      </c>
      <c r="T3820" s="117">
        <f t="shared" si="235"/>
        <v>0</v>
      </c>
      <c r="U3820" s="117">
        <f t="shared" si="236"/>
        <v>0</v>
      </c>
    </row>
    <row r="3821" spans="1:21" x14ac:dyDescent="0.3">
      <c r="A3821" s="114">
        <v>7053</v>
      </c>
      <c r="B3821" s="114" t="s">
        <v>130</v>
      </c>
      <c r="C3821" s="114" t="s">
        <v>25</v>
      </c>
      <c r="D3821" s="114" t="s">
        <v>7737</v>
      </c>
      <c r="E3821" s="114" t="s">
        <v>7738</v>
      </c>
      <c r="F3821" s="115">
        <v>45356</v>
      </c>
      <c r="G3821" s="114" t="s">
        <v>5737</v>
      </c>
      <c r="H3821" s="116">
        <v>8266131</v>
      </c>
      <c r="I3821" s="116">
        <v>7026214</v>
      </c>
      <c r="J3821" s="116">
        <v>7026214</v>
      </c>
      <c r="K3821" s="116">
        <v>0</v>
      </c>
      <c r="L3821" s="116">
        <v>0</v>
      </c>
      <c r="M3821" s="116">
        <v>0</v>
      </c>
      <c r="N3821" s="116">
        <v>0</v>
      </c>
      <c r="O3821" s="116">
        <v>0</v>
      </c>
      <c r="P3821" s="120">
        <v>0</v>
      </c>
      <c r="Q3821" s="27" t="str">
        <f>IF(G3821="01 Jan 1900","Unregistered","Registered")</f>
        <v>Registered</v>
      </c>
      <c r="R3821" s="121">
        <f>I3821/H3821</f>
        <v>0.85000032058528951</v>
      </c>
      <c r="T3821" s="117">
        <f t="shared" si="235"/>
        <v>0</v>
      </c>
      <c r="U3821" s="117">
        <f t="shared" si="236"/>
        <v>0</v>
      </c>
    </row>
    <row r="3822" spans="1:21" x14ac:dyDescent="0.3">
      <c r="A3822" s="114">
        <v>7054</v>
      </c>
      <c r="B3822" s="114" t="s">
        <v>130</v>
      </c>
      <c r="C3822" s="114" t="s">
        <v>25</v>
      </c>
      <c r="D3822" s="114" t="s">
        <v>7739</v>
      </c>
      <c r="E3822" s="114" t="s">
        <v>7740</v>
      </c>
      <c r="F3822" s="115">
        <v>45083</v>
      </c>
      <c r="G3822" s="114" t="s">
        <v>2091</v>
      </c>
      <c r="H3822" s="116">
        <v>7741800</v>
      </c>
      <c r="I3822" s="116">
        <v>6580530</v>
      </c>
      <c r="J3822" s="116">
        <v>6580530</v>
      </c>
      <c r="K3822" s="116">
        <v>0</v>
      </c>
      <c r="L3822" s="116">
        <v>0</v>
      </c>
      <c r="M3822" s="116">
        <v>0</v>
      </c>
      <c r="N3822" s="116">
        <v>0</v>
      </c>
      <c r="O3822" s="116">
        <v>0</v>
      </c>
      <c r="P3822" s="120">
        <v>0</v>
      </c>
      <c r="Q3822" s="27" t="str">
        <f>IF(G3822="01 Jan 1900","Unregistered","Registered")</f>
        <v>Registered</v>
      </c>
      <c r="R3822" s="121">
        <f>I3822/H3822</f>
        <v>0.85</v>
      </c>
      <c r="T3822" s="117">
        <f t="shared" si="235"/>
        <v>0</v>
      </c>
      <c r="U3822" s="117">
        <f t="shared" si="236"/>
        <v>0</v>
      </c>
    </row>
    <row r="3823" spans="1:21" x14ac:dyDescent="0.3">
      <c r="A3823" s="114">
        <v>7055</v>
      </c>
      <c r="B3823" s="114" t="s">
        <v>130</v>
      </c>
      <c r="C3823" s="114" t="s">
        <v>25</v>
      </c>
      <c r="D3823" s="114" t="s">
        <v>7741</v>
      </c>
      <c r="E3823" s="114" t="s">
        <v>7742</v>
      </c>
      <c r="F3823" s="115">
        <v>44970</v>
      </c>
      <c r="G3823" s="114" t="s">
        <v>4957</v>
      </c>
      <c r="H3823" s="116">
        <v>11660166</v>
      </c>
      <c r="I3823" s="116">
        <v>9911142</v>
      </c>
      <c r="J3823" s="116">
        <v>9911142</v>
      </c>
      <c r="K3823" s="116">
        <v>0</v>
      </c>
      <c r="L3823" s="116">
        <v>0</v>
      </c>
      <c r="M3823" s="116">
        <v>0</v>
      </c>
      <c r="N3823" s="116">
        <v>0</v>
      </c>
      <c r="O3823" s="116">
        <v>0</v>
      </c>
      <c r="P3823" s="120">
        <v>0</v>
      </c>
      <c r="Q3823" s="27" t="str">
        <f>IF(G3823="01 Jan 1900","Unregistered","Registered")</f>
        <v>Registered</v>
      </c>
      <c r="R3823" s="121">
        <f>I3823/H3823</f>
        <v>0.85000007718586512</v>
      </c>
      <c r="T3823" s="117">
        <f t="shared" si="235"/>
        <v>0</v>
      </c>
      <c r="U3823" s="117">
        <f t="shared" si="236"/>
        <v>0</v>
      </c>
    </row>
    <row r="3824" spans="1:21" x14ac:dyDescent="0.3">
      <c r="A3824" s="114">
        <v>7056</v>
      </c>
      <c r="B3824" s="114" t="s">
        <v>130</v>
      </c>
      <c r="C3824" s="114" t="s">
        <v>25</v>
      </c>
      <c r="D3824" s="114" t="s">
        <v>7743</v>
      </c>
      <c r="E3824" s="114" t="s">
        <v>7744</v>
      </c>
      <c r="F3824" s="115">
        <v>45168</v>
      </c>
      <c r="G3824" s="114" t="s">
        <v>3567</v>
      </c>
      <c r="H3824" s="116">
        <v>7741800</v>
      </c>
      <c r="I3824" s="116">
        <v>6580530</v>
      </c>
      <c r="J3824" s="116">
        <v>6580530</v>
      </c>
      <c r="K3824" s="116">
        <v>0</v>
      </c>
      <c r="L3824" s="116">
        <v>0</v>
      </c>
      <c r="M3824" s="116">
        <v>0</v>
      </c>
      <c r="N3824" s="116">
        <v>0</v>
      </c>
      <c r="O3824" s="116">
        <v>0</v>
      </c>
      <c r="P3824" s="120">
        <v>0</v>
      </c>
      <c r="Q3824" s="27" t="str">
        <f>IF(G3824="01 Jan 1900","Unregistered","Registered")</f>
        <v>Registered</v>
      </c>
      <c r="R3824" s="121">
        <f>I3824/H3824</f>
        <v>0.85</v>
      </c>
      <c r="T3824" s="117">
        <f t="shared" si="235"/>
        <v>0</v>
      </c>
      <c r="U3824" s="117">
        <f t="shared" si="236"/>
        <v>0</v>
      </c>
    </row>
    <row r="3825" spans="1:21" x14ac:dyDescent="0.3">
      <c r="A3825" s="114">
        <v>7057</v>
      </c>
      <c r="B3825" s="114" t="s">
        <v>130</v>
      </c>
      <c r="C3825" s="114" t="s">
        <v>25</v>
      </c>
      <c r="D3825" s="114" t="s">
        <v>7745</v>
      </c>
      <c r="E3825" s="114" t="s">
        <v>7746</v>
      </c>
      <c r="F3825" s="115">
        <v>45726</v>
      </c>
      <c r="G3825" s="114" t="s">
        <v>1873</v>
      </c>
      <c r="H3825" s="116">
        <v>12731604</v>
      </c>
      <c r="I3825" s="116">
        <v>11458441</v>
      </c>
      <c r="J3825" s="116">
        <v>11458441</v>
      </c>
      <c r="K3825" s="116">
        <v>0</v>
      </c>
      <c r="L3825" s="116">
        <v>0</v>
      </c>
      <c r="M3825" s="116">
        <v>509263.4</v>
      </c>
      <c r="N3825" s="116">
        <v>0</v>
      </c>
      <c r="O3825" s="116">
        <v>0</v>
      </c>
      <c r="P3825" s="120">
        <v>0</v>
      </c>
      <c r="Q3825" s="27" t="str">
        <f>IF(G3825="01 Jan 1900","Unregistered","Registered")</f>
        <v>Registered</v>
      </c>
      <c r="R3825" s="121">
        <f>I3825/H3825</f>
        <v>0.89999979578378342</v>
      </c>
      <c r="T3825" s="117">
        <f t="shared" si="235"/>
        <v>509263.4</v>
      </c>
      <c r="U3825" s="117">
        <f t="shared" si="236"/>
        <v>-509263.4</v>
      </c>
    </row>
    <row r="3826" spans="1:21" x14ac:dyDescent="0.3">
      <c r="A3826" s="114">
        <v>7058</v>
      </c>
      <c r="B3826" s="114" t="s">
        <v>130</v>
      </c>
      <c r="C3826" s="114" t="s">
        <v>25</v>
      </c>
      <c r="D3826" s="114" t="s">
        <v>7747</v>
      </c>
      <c r="E3826" s="114" t="s">
        <v>7748</v>
      </c>
      <c r="F3826" s="115">
        <v>44918</v>
      </c>
      <c r="G3826" s="114" t="s">
        <v>2616</v>
      </c>
      <c r="H3826" s="116">
        <v>11570172</v>
      </c>
      <c r="I3826" s="116">
        <v>9834647</v>
      </c>
      <c r="J3826" s="116">
        <v>9834647</v>
      </c>
      <c r="K3826" s="116">
        <v>0</v>
      </c>
      <c r="L3826" s="116">
        <v>0</v>
      </c>
      <c r="M3826" s="116">
        <v>0</v>
      </c>
      <c r="N3826" s="116">
        <v>0</v>
      </c>
      <c r="O3826" s="116">
        <v>0</v>
      </c>
      <c r="P3826" s="120">
        <v>0</v>
      </c>
      <c r="Q3826" s="27" t="str">
        <f>IF(G3826="01 Jan 1900","Unregistered","Registered")</f>
        <v>Registered</v>
      </c>
      <c r="R3826" s="121">
        <f>I3826/H3826</f>
        <v>0.85000006914331094</v>
      </c>
      <c r="T3826" s="117">
        <f t="shared" si="235"/>
        <v>0</v>
      </c>
      <c r="U3826" s="117">
        <f t="shared" si="236"/>
        <v>0</v>
      </c>
    </row>
    <row r="3827" spans="1:21" x14ac:dyDescent="0.3">
      <c r="A3827" s="114">
        <v>7059</v>
      </c>
      <c r="B3827" s="114" t="s">
        <v>130</v>
      </c>
      <c r="C3827" s="114" t="s">
        <v>25</v>
      </c>
      <c r="D3827" s="114" t="s">
        <v>7749</v>
      </c>
      <c r="E3827" s="114" t="s">
        <v>7750</v>
      </c>
      <c r="F3827" s="115">
        <v>45083</v>
      </c>
      <c r="G3827" s="114" t="s">
        <v>3125</v>
      </c>
      <c r="H3827" s="116">
        <v>7741800</v>
      </c>
      <c r="I3827" s="116">
        <v>6580530</v>
      </c>
      <c r="J3827" s="116">
        <v>6580530</v>
      </c>
      <c r="K3827" s="116">
        <v>0</v>
      </c>
      <c r="L3827" s="116">
        <v>0</v>
      </c>
      <c r="M3827" s="116">
        <v>0</v>
      </c>
      <c r="N3827" s="116">
        <v>0</v>
      </c>
      <c r="O3827" s="116">
        <v>0</v>
      </c>
      <c r="P3827" s="120">
        <v>0</v>
      </c>
      <c r="Q3827" s="27" t="str">
        <f>IF(G3827="01 Jan 1900","Unregistered","Registered")</f>
        <v>Registered</v>
      </c>
      <c r="R3827" s="121">
        <f>I3827/H3827</f>
        <v>0.85</v>
      </c>
      <c r="T3827" s="117">
        <f t="shared" si="235"/>
        <v>0</v>
      </c>
      <c r="U3827" s="117">
        <f t="shared" si="236"/>
        <v>0</v>
      </c>
    </row>
    <row r="3828" spans="1:21" x14ac:dyDescent="0.3">
      <c r="A3828" s="114">
        <v>7060</v>
      </c>
      <c r="B3828" s="114" t="s">
        <v>130</v>
      </c>
      <c r="C3828" s="114" t="s">
        <v>25</v>
      </c>
      <c r="D3828" s="114" t="s">
        <v>7751</v>
      </c>
      <c r="E3828" s="114" t="s">
        <v>7752</v>
      </c>
      <c r="F3828" s="115">
        <v>45012</v>
      </c>
      <c r="G3828" s="114" t="s">
        <v>2635</v>
      </c>
      <c r="H3828" s="116">
        <v>11461500</v>
      </c>
      <c r="I3828" s="116">
        <v>10315350</v>
      </c>
      <c r="J3828" s="116">
        <v>10315350</v>
      </c>
      <c r="K3828" s="116">
        <v>0</v>
      </c>
      <c r="L3828" s="116">
        <v>0</v>
      </c>
      <c r="M3828" s="116">
        <v>0</v>
      </c>
      <c r="N3828" s="116">
        <v>0</v>
      </c>
      <c r="O3828" s="116">
        <v>0</v>
      </c>
      <c r="P3828" s="120">
        <v>0</v>
      </c>
      <c r="Q3828" s="27" t="str">
        <f>IF(G3828="01 Jan 1900","Unregistered","Registered")</f>
        <v>Registered</v>
      </c>
      <c r="R3828" s="121">
        <f>I3828/H3828</f>
        <v>0.9</v>
      </c>
      <c r="T3828" s="117">
        <f t="shared" si="235"/>
        <v>0</v>
      </c>
      <c r="U3828" s="117">
        <f t="shared" si="236"/>
        <v>0</v>
      </c>
    </row>
    <row r="3829" spans="1:21" x14ac:dyDescent="0.3">
      <c r="A3829" s="114">
        <v>7061</v>
      </c>
      <c r="B3829" s="114" t="s">
        <v>130</v>
      </c>
      <c r="C3829" s="114" t="s">
        <v>25</v>
      </c>
      <c r="D3829" s="114" t="s">
        <v>7753</v>
      </c>
      <c r="E3829" s="114" t="s">
        <v>7754</v>
      </c>
      <c r="F3829" s="115">
        <v>44918</v>
      </c>
      <c r="G3829" s="114" t="s">
        <v>2966</v>
      </c>
      <c r="H3829" s="116">
        <v>11303586</v>
      </c>
      <c r="I3829" s="116">
        <v>9608048</v>
      </c>
      <c r="J3829" s="116">
        <v>9608048</v>
      </c>
      <c r="K3829" s="116">
        <v>0</v>
      </c>
      <c r="L3829" s="116">
        <v>0</v>
      </c>
      <c r="M3829" s="116">
        <v>0</v>
      </c>
      <c r="N3829" s="116">
        <v>0</v>
      </c>
      <c r="O3829" s="116">
        <v>0</v>
      </c>
      <c r="P3829" s="120">
        <v>0</v>
      </c>
      <c r="Q3829" s="27" t="str">
        <f>IF(G3829="01 Jan 1900","Unregistered","Registered")</f>
        <v>Registered</v>
      </c>
      <c r="R3829" s="121">
        <f>I3829/H3829</f>
        <v>0.84999999115324998</v>
      </c>
      <c r="T3829" s="117">
        <f t="shared" si="235"/>
        <v>0</v>
      </c>
      <c r="U3829" s="117">
        <f t="shared" si="236"/>
        <v>0</v>
      </c>
    </row>
    <row r="3830" spans="1:21" x14ac:dyDescent="0.3">
      <c r="A3830" s="114">
        <v>7062</v>
      </c>
      <c r="B3830" s="114" t="s">
        <v>130</v>
      </c>
      <c r="C3830" s="114" t="s">
        <v>25</v>
      </c>
      <c r="D3830" s="114" t="s">
        <v>7755</v>
      </c>
      <c r="E3830" s="114" t="s">
        <v>7756</v>
      </c>
      <c r="F3830" s="115">
        <v>45132</v>
      </c>
      <c r="G3830" s="114" t="s">
        <v>3039</v>
      </c>
      <c r="H3830" s="116">
        <v>7917750</v>
      </c>
      <c r="I3830" s="116">
        <v>7125981</v>
      </c>
      <c r="J3830" s="116">
        <v>7125981</v>
      </c>
      <c r="K3830" s="116">
        <v>0</v>
      </c>
      <c r="L3830" s="116">
        <v>0</v>
      </c>
      <c r="M3830" s="116">
        <v>0</v>
      </c>
      <c r="N3830" s="116">
        <v>0</v>
      </c>
      <c r="O3830" s="116">
        <v>0</v>
      </c>
      <c r="P3830" s="120">
        <v>0</v>
      </c>
      <c r="Q3830" s="27" t="str">
        <f>IF(G3830="01 Jan 1900","Unregistered","Registered")</f>
        <v>Registered</v>
      </c>
      <c r="R3830" s="121">
        <f>I3830/H3830</f>
        <v>0.90000075779103916</v>
      </c>
      <c r="T3830" s="117">
        <f t="shared" si="235"/>
        <v>0</v>
      </c>
      <c r="U3830" s="117">
        <f t="shared" si="236"/>
        <v>0</v>
      </c>
    </row>
    <row r="3831" spans="1:21" x14ac:dyDescent="0.3">
      <c r="A3831" s="114">
        <v>7063</v>
      </c>
      <c r="B3831" s="114" t="s">
        <v>130</v>
      </c>
      <c r="C3831" s="114" t="s">
        <v>25</v>
      </c>
      <c r="D3831" s="114" t="s">
        <v>7757</v>
      </c>
      <c r="E3831" s="114" t="s">
        <v>7758</v>
      </c>
      <c r="F3831" s="115">
        <v>45362</v>
      </c>
      <c r="G3831" s="114" t="s">
        <v>6053</v>
      </c>
      <c r="H3831" s="116">
        <v>11972598</v>
      </c>
      <c r="I3831" s="116">
        <v>10176710</v>
      </c>
      <c r="J3831" s="116">
        <v>10176710</v>
      </c>
      <c r="K3831" s="116">
        <v>0</v>
      </c>
      <c r="L3831" s="116">
        <v>0</v>
      </c>
      <c r="M3831" s="116">
        <v>0</v>
      </c>
      <c r="N3831" s="116">
        <v>0</v>
      </c>
      <c r="O3831" s="116">
        <v>0</v>
      </c>
      <c r="P3831" s="120">
        <v>0</v>
      </c>
      <c r="Q3831" s="27" t="str">
        <f>IF(G3831="01 Jan 1900","Unregistered","Registered")</f>
        <v>Registered</v>
      </c>
      <c r="R3831" s="121">
        <f>I3831/H3831</f>
        <v>0.8500001419909029</v>
      </c>
      <c r="T3831" s="117">
        <f t="shared" si="235"/>
        <v>0</v>
      </c>
      <c r="U3831" s="117">
        <f t="shared" si="236"/>
        <v>0</v>
      </c>
    </row>
    <row r="3832" spans="1:21" x14ac:dyDescent="0.3">
      <c r="A3832" s="114">
        <v>7064</v>
      </c>
      <c r="B3832" s="114" t="s">
        <v>130</v>
      </c>
      <c r="C3832" s="114" t="s">
        <v>25</v>
      </c>
      <c r="D3832" s="114" t="s">
        <v>7759</v>
      </c>
      <c r="E3832" s="114" t="s">
        <v>7760</v>
      </c>
      <c r="F3832" s="115">
        <v>45083</v>
      </c>
      <c r="G3832" s="114" t="s">
        <v>2395</v>
      </c>
      <c r="H3832" s="116">
        <v>7741800</v>
      </c>
      <c r="I3832" s="116">
        <v>6580530</v>
      </c>
      <c r="J3832" s="116">
        <v>6580530</v>
      </c>
      <c r="K3832" s="116">
        <v>0</v>
      </c>
      <c r="L3832" s="116">
        <v>0</v>
      </c>
      <c r="M3832" s="116">
        <v>0</v>
      </c>
      <c r="N3832" s="116">
        <v>0</v>
      </c>
      <c r="O3832" s="116">
        <v>0</v>
      </c>
      <c r="P3832" s="120">
        <v>0</v>
      </c>
      <c r="Q3832" s="27" t="str">
        <f>IF(G3832="01 Jan 1900","Unregistered","Registered")</f>
        <v>Registered</v>
      </c>
      <c r="R3832" s="121">
        <f>I3832/H3832</f>
        <v>0.85</v>
      </c>
      <c r="T3832" s="117">
        <f t="shared" si="235"/>
        <v>0</v>
      </c>
      <c r="U3832" s="117">
        <f t="shared" si="236"/>
        <v>0</v>
      </c>
    </row>
    <row r="3833" spans="1:21" x14ac:dyDescent="0.3">
      <c r="A3833" s="114">
        <v>7065</v>
      </c>
      <c r="B3833" s="114" t="s">
        <v>130</v>
      </c>
      <c r="C3833" s="114" t="s">
        <v>25</v>
      </c>
      <c r="D3833" s="114" t="s">
        <v>7761</v>
      </c>
      <c r="E3833" s="114" t="s">
        <v>7762</v>
      </c>
      <c r="F3833" s="115">
        <v>45461</v>
      </c>
      <c r="G3833" s="114" t="s">
        <v>5428</v>
      </c>
      <c r="H3833" s="116">
        <v>12329178</v>
      </c>
      <c r="I3833" s="116">
        <v>11096260</v>
      </c>
      <c r="J3833" s="116">
        <v>11096260</v>
      </c>
      <c r="K3833" s="116">
        <v>0</v>
      </c>
      <c r="L3833" s="116">
        <v>0</v>
      </c>
      <c r="M3833" s="116">
        <v>0</v>
      </c>
      <c r="N3833" s="116">
        <v>0</v>
      </c>
      <c r="O3833" s="116">
        <v>0</v>
      </c>
      <c r="P3833" s="120">
        <v>0</v>
      </c>
      <c r="Q3833" s="27" t="str">
        <f>IF(G3833="01 Jan 1900","Unregistered","Registered")</f>
        <v>Registered</v>
      </c>
      <c r="R3833" s="121">
        <f>I3833/H3833</f>
        <v>0.89999998377831836</v>
      </c>
      <c r="T3833" s="117">
        <f t="shared" ref="T3833:T3886" si="237">L3833+M3833+N3833+O3833+P3833</f>
        <v>0</v>
      </c>
      <c r="U3833" s="117">
        <f t="shared" ref="U3833:U3886" si="238">K3833-T3833</f>
        <v>0</v>
      </c>
    </row>
    <row r="3834" spans="1:21" x14ac:dyDescent="0.3">
      <c r="A3834" s="114">
        <v>7066</v>
      </c>
      <c r="B3834" s="114" t="s">
        <v>130</v>
      </c>
      <c r="C3834" s="114" t="s">
        <v>25</v>
      </c>
      <c r="D3834" s="114" t="s">
        <v>7763</v>
      </c>
      <c r="E3834" s="114" t="s">
        <v>7764</v>
      </c>
      <c r="F3834" s="115">
        <v>45272</v>
      </c>
      <c r="G3834" s="114" t="s">
        <v>2659</v>
      </c>
      <c r="H3834" s="116">
        <v>11928450</v>
      </c>
      <c r="I3834" s="116">
        <v>10139188</v>
      </c>
      <c r="J3834" s="116">
        <v>10139188</v>
      </c>
      <c r="K3834" s="116">
        <v>0</v>
      </c>
      <c r="L3834" s="116">
        <v>0</v>
      </c>
      <c r="M3834" s="116">
        <v>0</v>
      </c>
      <c r="N3834" s="116">
        <v>0</v>
      </c>
      <c r="O3834" s="116">
        <v>0</v>
      </c>
      <c r="P3834" s="120">
        <v>0</v>
      </c>
      <c r="Q3834" s="27" t="str">
        <f>IF(G3834="01 Jan 1900","Unregistered","Registered")</f>
        <v>Registered</v>
      </c>
      <c r="R3834" s="121">
        <f>I3834/H3834</f>
        <v>0.85000046108253802</v>
      </c>
      <c r="T3834" s="117">
        <f t="shared" si="237"/>
        <v>0</v>
      </c>
      <c r="U3834" s="117">
        <f t="shared" si="238"/>
        <v>0</v>
      </c>
    </row>
    <row r="3835" spans="1:21" x14ac:dyDescent="0.3">
      <c r="A3835" s="114">
        <v>7067</v>
      </c>
      <c r="B3835" s="114" t="s">
        <v>130</v>
      </c>
      <c r="C3835" s="114" t="s">
        <v>25</v>
      </c>
      <c r="D3835" s="114" t="s">
        <v>7765</v>
      </c>
      <c r="E3835" s="114" t="s">
        <v>7766</v>
      </c>
      <c r="F3835" s="115">
        <v>45214</v>
      </c>
      <c r="G3835" s="114" t="s">
        <v>2501</v>
      </c>
      <c r="H3835" s="116">
        <v>8038569</v>
      </c>
      <c r="I3835" s="116">
        <v>6832781</v>
      </c>
      <c r="J3835" s="116">
        <v>6832781</v>
      </c>
      <c r="K3835" s="116">
        <v>0</v>
      </c>
      <c r="L3835" s="116">
        <v>0</v>
      </c>
      <c r="M3835" s="116">
        <v>0</v>
      </c>
      <c r="N3835" s="116">
        <v>0</v>
      </c>
      <c r="O3835" s="116">
        <v>0</v>
      </c>
      <c r="P3835" s="120">
        <v>0</v>
      </c>
      <c r="Q3835" s="27" t="str">
        <f>IF(G3835="01 Jan 1900","Unregistered","Registered")</f>
        <v>Registered</v>
      </c>
      <c r="R3835" s="121">
        <f>I3835/H3835</f>
        <v>0.84999967033933532</v>
      </c>
      <c r="T3835" s="117">
        <f t="shared" si="237"/>
        <v>0</v>
      </c>
      <c r="U3835" s="117">
        <f t="shared" si="238"/>
        <v>0</v>
      </c>
    </row>
    <row r="3836" spans="1:21" x14ac:dyDescent="0.3">
      <c r="A3836" s="114">
        <v>7068</v>
      </c>
      <c r="B3836" s="114" t="s">
        <v>130</v>
      </c>
      <c r="C3836" s="114" t="s">
        <v>25</v>
      </c>
      <c r="D3836" s="114" t="s">
        <v>7767</v>
      </c>
      <c r="E3836" s="114" t="s">
        <v>7768</v>
      </c>
      <c r="F3836" s="115">
        <v>45713</v>
      </c>
      <c r="G3836" s="114" t="s">
        <v>3829</v>
      </c>
      <c r="H3836" s="116">
        <v>12641610</v>
      </c>
      <c r="I3836" s="116">
        <v>11377450</v>
      </c>
      <c r="J3836" s="116">
        <v>11377450</v>
      </c>
      <c r="K3836" s="116">
        <v>0</v>
      </c>
      <c r="L3836" s="116">
        <v>0</v>
      </c>
      <c r="M3836" s="116">
        <v>0</v>
      </c>
      <c r="N3836" s="116">
        <v>0</v>
      </c>
      <c r="O3836" s="116">
        <v>0</v>
      </c>
      <c r="P3836" s="120">
        <v>0</v>
      </c>
      <c r="Q3836" s="27" t="str">
        <f>IF(G3836="01 Jan 1900","Unregistered","Registered")</f>
        <v>Registered</v>
      </c>
      <c r="R3836" s="121">
        <f>I3836/H3836</f>
        <v>0.90000007910384827</v>
      </c>
      <c r="T3836" s="117">
        <f t="shared" si="237"/>
        <v>0</v>
      </c>
      <c r="U3836" s="117">
        <f t="shared" si="238"/>
        <v>0</v>
      </c>
    </row>
    <row r="3837" spans="1:21" x14ac:dyDescent="0.3">
      <c r="A3837" s="114">
        <v>7069</v>
      </c>
      <c r="B3837" s="114" t="s">
        <v>130</v>
      </c>
      <c r="C3837" s="114" t="s">
        <v>25</v>
      </c>
      <c r="D3837" s="114" t="s">
        <v>7769</v>
      </c>
      <c r="E3837" s="114" t="s">
        <v>7770</v>
      </c>
      <c r="F3837" s="115">
        <v>44985</v>
      </c>
      <c r="G3837" s="114" t="s">
        <v>2305</v>
      </c>
      <c r="H3837" s="116">
        <v>11660166</v>
      </c>
      <c r="I3837" s="116">
        <v>9911140</v>
      </c>
      <c r="J3837" s="116">
        <v>9911140</v>
      </c>
      <c r="K3837" s="116">
        <v>0</v>
      </c>
      <c r="L3837" s="116">
        <v>0</v>
      </c>
      <c r="M3837" s="116">
        <v>0</v>
      </c>
      <c r="N3837" s="116">
        <v>0</v>
      </c>
      <c r="O3837" s="116">
        <v>0</v>
      </c>
      <c r="P3837" s="120">
        <v>0</v>
      </c>
      <c r="Q3837" s="27" t="str">
        <f>IF(G3837="01 Jan 1900","Unregistered","Registered")</f>
        <v>Registered</v>
      </c>
      <c r="R3837" s="121">
        <f>I3837/H3837</f>
        <v>0.84999990566172046</v>
      </c>
      <c r="T3837" s="117">
        <f t="shared" si="237"/>
        <v>0</v>
      </c>
      <c r="U3837" s="117">
        <f t="shared" si="238"/>
        <v>0</v>
      </c>
    </row>
    <row r="3838" spans="1:21" x14ac:dyDescent="0.3">
      <c r="A3838" s="114">
        <v>7070</v>
      </c>
      <c r="B3838" s="114" t="s">
        <v>130</v>
      </c>
      <c r="C3838" s="114" t="s">
        <v>25</v>
      </c>
      <c r="D3838" s="114" t="s">
        <v>7771</v>
      </c>
      <c r="E3838" s="114" t="s">
        <v>7772</v>
      </c>
      <c r="F3838" s="115">
        <v>45214</v>
      </c>
      <c r="G3838" s="114" t="s">
        <v>3086</v>
      </c>
      <c r="H3838" s="116">
        <v>8038569</v>
      </c>
      <c r="I3838" s="116">
        <v>6832781</v>
      </c>
      <c r="J3838" s="116">
        <v>6832781</v>
      </c>
      <c r="K3838" s="116">
        <v>0</v>
      </c>
      <c r="L3838" s="116">
        <v>0</v>
      </c>
      <c r="M3838" s="116">
        <v>0</v>
      </c>
      <c r="N3838" s="116">
        <v>0</v>
      </c>
      <c r="O3838" s="116">
        <v>0</v>
      </c>
      <c r="P3838" s="120">
        <v>0</v>
      </c>
      <c r="Q3838" s="27" t="str">
        <f>IF(G3838="01 Jan 1900","Unregistered","Registered")</f>
        <v>Registered</v>
      </c>
      <c r="R3838" s="121">
        <f>I3838/H3838</f>
        <v>0.84999967033933532</v>
      </c>
      <c r="T3838" s="117">
        <f t="shared" si="237"/>
        <v>0</v>
      </c>
      <c r="U3838" s="117">
        <f t="shared" si="238"/>
        <v>0</v>
      </c>
    </row>
    <row r="3839" spans="1:21" x14ac:dyDescent="0.3">
      <c r="A3839" s="114">
        <v>7071</v>
      </c>
      <c r="B3839" s="114" t="s">
        <v>130</v>
      </c>
      <c r="C3839" s="114" t="s">
        <v>25</v>
      </c>
      <c r="D3839" s="114" t="s">
        <v>7773</v>
      </c>
      <c r="E3839" s="114" t="s">
        <v>7774</v>
      </c>
      <c r="F3839" s="115">
        <v>45685</v>
      </c>
      <c r="G3839" s="114" t="s">
        <v>7775</v>
      </c>
      <c r="H3839" s="116">
        <v>12999078</v>
      </c>
      <c r="I3839" s="116">
        <v>11699170</v>
      </c>
      <c r="J3839" s="116">
        <v>11699170</v>
      </c>
      <c r="K3839" s="116">
        <v>0</v>
      </c>
      <c r="L3839" s="116">
        <v>0</v>
      </c>
      <c r="M3839" s="116">
        <v>0</v>
      </c>
      <c r="N3839" s="116">
        <v>0</v>
      </c>
      <c r="O3839" s="116">
        <v>0</v>
      </c>
      <c r="P3839" s="120">
        <v>0</v>
      </c>
      <c r="Q3839" s="27" t="str">
        <f>IF(G3839="01 Jan 1900","Unregistered","Registered")</f>
        <v>Registered</v>
      </c>
      <c r="R3839" s="121">
        <f>I3839/H3839</f>
        <v>0.89999998461429342</v>
      </c>
      <c r="T3839" s="117">
        <f t="shared" si="237"/>
        <v>0</v>
      </c>
      <c r="U3839" s="117">
        <f t="shared" si="238"/>
        <v>0</v>
      </c>
    </row>
    <row r="3840" spans="1:21" x14ac:dyDescent="0.3">
      <c r="A3840" s="114">
        <v>7072</v>
      </c>
      <c r="B3840" s="114" t="s">
        <v>130</v>
      </c>
      <c r="C3840" s="114" t="s">
        <v>25</v>
      </c>
      <c r="D3840" s="114" t="s">
        <v>7776</v>
      </c>
      <c r="E3840" s="114" t="s">
        <v>7777</v>
      </c>
      <c r="F3840" s="115">
        <v>45250</v>
      </c>
      <c r="G3840" s="114" t="s">
        <v>4961</v>
      </c>
      <c r="H3840" s="116">
        <v>11748462</v>
      </c>
      <c r="I3840" s="116">
        <v>9986191</v>
      </c>
      <c r="J3840" s="116">
        <v>9986191</v>
      </c>
      <c r="K3840" s="116">
        <v>0</v>
      </c>
      <c r="L3840" s="116">
        <v>0</v>
      </c>
      <c r="M3840" s="116">
        <v>0</v>
      </c>
      <c r="N3840" s="116">
        <v>0</v>
      </c>
      <c r="O3840" s="116">
        <v>0</v>
      </c>
      <c r="P3840" s="120">
        <v>0</v>
      </c>
      <c r="Q3840" s="27" t="str">
        <f>IF(G3840="01 Jan 1900","Unregistered","Registered")</f>
        <v>Registered</v>
      </c>
      <c r="R3840" s="121">
        <f>I3840/H3840</f>
        <v>0.84999985530020861</v>
      </c>
      <c r="T3840" s="117">
        <f t="shared" si="237"/>
        <v>0</v>
      </c>
      <c r="U3840" s="117">
        <f t="shared" si="238"/>
        <v>0</v>
      </c>
    </row>
    <row r="3841" spans="1:29" x14ac:dyDescent="0.3">
      <c r="A3841" s="114">
        <v>7073</v>
      </c>
      <c r="B3841" s="114" t="s">
        <v>130</v>
      </c>
      <c r="C3841" s="114" t="s">
        <v>25</v>
      </c>
      <c r="D3841" s="114" t="s">
        <v>7778</v>
      </c>
      <c r="E3841" s="114" t="s">
        <v>7779</v>
      </c>
      <c r="F3841" s="115">
        <v>45674</v>
      </c>
      <c r="G3841" s="114" t="s">
        <v>2850</v>
      </c>
      <c r="H3841" s="116">
        <v>8269650</v>
      </c>
      <c r="I3841" s="116">
        <v>7029208</v>
      </c>
      <c r="J3841" s="116">
        <v>7029208</v>
      </c>
      <c r="K3841" s="116">
        <v>0</v>
      </c>
      <c r="L3841" s="116">
        <v>0</v>
      </c>
      <c r="M3841" s="116">
        <v>0</v>
      </c>
      <c r="N3841" s="116">
        <v>0</v>
      </c>
      <c r="O3841" s="116">
        <v>0</v>
      </c>
      <c r="P3841" s="120">
        <v>0</v>
      </c>
      <c r="Q3841" s="27" t="str">
        <f>IF(G3841="01 Jan 1900","Unregistered","Registered")</f>
        <v>Registered</v>
      </c>
      <c r="R3841" s="121">
        <f>I3841/H3841</f>
        <v>0.85000066508256089</v>
      </c>
      <c r="T3841" s="117">
        <f t="shared" si="237"/>
        <v>0</v>
      </c>
      <c r="U3841" s="117">
        <f t="shared" si="238"/>
        <v>0</v>
      </c>
    </row>
    <row r="3842" spans="1:29" x14ac:dyDescent="0.3">
      <c r="A3842" s="114">
        <v>7074</v>
      </c>
      <c r="B3842" s="114" t="s">
        <v>130</v>
      </c>
      <c r="C3842" s="114" t="s">
        <v>25</v>
      </c>
      <c r="D3842" s="114" t="s">
        <v>7780</v>
      </c>
      <c r="E3842" s="114" t="s">
        <v>7781</v>
      </c>
      <c r="F3842" s="115">
        <v>45260</v>
      </c>
      <c r="G3842" s="114" t="s">
        <v>2604</v>
      </c>
      <c r="H3842" s="116">
        <v>8176983</v>
      </c>
      <c r="I3842" s="116">
        <v>6950432</v>
      </c>
      <c r="J3842" s="116">
        <v>6950432</v>
      </c>
      <c r="K3842" s="116">
        <v>0</v>
      </c>
      <c r="L3842" s="116">
        <v>0</v>
      </c>
      <c r="M3842" s="116">
        <v>0</v>
      </c>
      <c r="N3842" s="116">
        <v>0</v>
      </c>
      <c r="O3842" s="116">
        <v>0</v>
      </c>
      <c r="P3842" s="120">
        <v>0</v>
      </c>
      <c r="Q3842" s="27" t="str">
        <f>IF(G3842="01 Jan 1900","Unregistered","Registered")</f>
        <v>Registered</v>
      </c>
      <c r="R3842" s="121">
        <f>I3842/H3842</f>
        <v>0.84999956585454561</v>
      </c>
      <c r="T3842" s="117">
        <f t="shared" si="237"/>
        <v>0</v>
      </c>
      <c r="U3842" s="117">
        <f t="shared" si="238"/>
        <v>0</v>
      </c>
    </row>
    <row r="3843" spans="1:29" x14ac:dyDescent="0.3">
      <c r="A3843" s="114">
        <v>7075</v>
      </c>
      <c r="B3843" s="114" t="s">
        <v>130</v>
      </c>
      <c r="C3843" s="114" t="s">
        <v>25</v>
      </c>
      <c r="D3843" s="114" t="s">
        <v>7782</v>
      </c>
      <c r="E3843" s="114" t="s">
        <v>7783</v>
      </c>
      <c r="F3843" s="115">
        <v>45367</v>
      </c>
      <c r="G3843" s="114" t="s">
        <v>5643</v>
      </c>
      <c r="H3843" s="116">
        <v>12105700</v>
      </c>
      <c r="I3843" s="116">
        <v>10895130</v>
      </c>
      <c r="J3843" s="116">
        <v>10895130</v>
      </c>
      <c r="K3843" s="116">
        <v>0</v>
      </c>
      <c r="L3843" s="116">
        <v>0</v>
      </c>
      <c r="M3843" s="116">
        <v>0</v>
      </c>
      <c r="N3843" s="116">
        <v>0</v>
      </c>
      <c r="O3843" s="116">
        <v>0</v>
      </c>
      <c r="P3843" s="120">
        <v>0</v>
      </c>
      <c r="Q3843" s="27" t="str">
        <f>IF(G3843="01 Jan 1900","Unregistered","Registered")</f>
        <v>Registered</v>
      </c>
      <c r="R3843" s="121">
        <f>I3843/H3843</f>
        <v>0.9</v>
      </c>
      <c r="T3843" s="117">
        <f t="shared" si="237"/>
        <v>0</v>
      </c>
      <c r="U3843" s="117">
        <f t="shared" si="238"/>
        <v>0</v>
      </c>
    </row>
    <row r="3844" spans="1:29" s="101" customFormat="1" x14ac:dyDescent="0.3">
      <c r="A3844" s="114">
        <v>7076</v>
      </c>
      <c r="B3844" s="114" t="s">
        <v>130</v>
      </c>
      <c r="C3844" s="114" t="s">
        <v>25</v>
      </c>
      <c r="D3844" s="114" t="s">
        <v>7784</v>
      </c>
      <c r="E3844" s="114" t="s">
        <v>7785</v>
      </c>
      <c r="F3844" s="115">
        <v>45305</v>
      </c>
      <c r="G3844" s="114" t="s">
        <v>2944</v>
      </c>
      <c r="H3844" s="116">
        <v>8399853</v>
      </c>
      <c r="I3844" s="116">
        <v>7139879</v>
      </c>
      <c r="J3844" s="116">
        <v>7139879</v>
      </c>
      <c r="K3844" s="116">
        <v>0</v>
      </c>
      <c r="L3844" s="116">
        <v>0</v>
      </c>
      <c r="M3844" s="116">
        <v>0</v>
      </c>
      <c r="N3844" s="116">
        <v>0</v>
      </c>
      <c r="O3844" s="116">
        <v>0</v>
      </c>
      <c r="P3844" s="120">
        <v>0</v>
      </c>
      <c r="Q3844" s="27" t="str">
        <f>IF(G3844="01 Jan 1900","Unregistered","Registered")</f>
        <v>Registered</v>
      </c>
      <c r="R3844" s="121">
        <f>I3844/H3844</f>
        <v>0.85000047024632452</v>
      </c>
      <c r="S3844" s="118"/>
      <c r="T3844" s="117">
        <f t="shared" si="237"/>
        <v>0</v>
      </c>
      <c r="U3844" s="117">
        <f t="shared" si="238"/>
        <v>0</v>
      </c>
      <c r="V3844" s="118"/>
      <c r="W3844" s="118"/>
      <c r="X3844" s="118"/>
      <c r="Y3844" s="118"/>
      <c r="Z3844" s="118"/>
      <c r="AA3844" s="118"/>
      <c r="AB3844" s="118"/>
      <c r="AC3844" s="118"/>
    </row>
    <row r="3845" spans="1:29" s="101" customFormat="1" x14ac:dyDescent="0.3">
      <c r="A3845" s="114">
        <v>7077</v>
      </c>
      <c r="B3845" s="114" t="s">
        <v>130</v>
      </c>
      <c r="C3845" s="114" t="s">
        <v>25</v>
      </c>
      <c r="D3845" s="114" t="s">
        <v>7786</v>
      </c>
      <c r="E3845" s="114" t="s">
        <v>7787</v>
      </c>
      <c r="F3845" s="115">
        <v>45259</v>
      </c>
      <c r="G3845" s="114" t="s">
        <v>2894</v>
      </c>
      <c r="H3845" s="116">
        <v>11742416</v>
      </c>
      <c r="I3845" s="116">
        <v>9981053</v>
      </c>
      <c r="J3845" s="116">
        <v>9981053</v>
      </c>
      <c r="K3845" s="116">
        <v>0</v>
      </c>
      <c r="L3845" s="116">
        <v>0</v>
      </c>
      <c r="M3845" s="116">
        <v>0</v>
      </c>
      <c r="N3845" s="116">
        <v>0</v>
      </c>
      <c r="O3845" s="116">
        <v>0</v>
      </c>
      <c r="P3845" s="120">
        <v>0</v>
      </c>
      <c r="Q3845" s="27" t="str">
        <f>IF(G3845="01 Jan 1900","Unregistered","Registered")</f>
        <v>Registered</v>
      </c>
      <c r="R3845" s="121">
        <f>I3845/H3845</f>
        <v>0.84999994890318997</v>
      </c>
      <c r="S3845" s="118"/>
      <c r="T3845" s="117">
        <f t="shared" si="237"/>
        <v>0</v>
      </c>
      <c r="U3845" s="117">
        <f t="shared" si="238"/>
        <v>0</v>
      </c>
      <c r="V3845" s="118"/>
      <c r="W3845" s="118"/>
      <c r="X3845" s="118"/>
      <c r="Y3845" s="118"/>
      <c r="Z3845" s="118"/>
      <c r="AA3845" s="118"/>
      <c r="AB3845" s="118"/>
      <c r="AC3845" s="118"/>
    </row>
    <row r="3846" spans="1:29" s="101" customFormat="1" x14ac:dyDescent="0.3">
      <c r="A3846" s="114">
        <v>7078</v>
      </c>
      <c r="B3846" s="114" t="s">
        <v>130</v>
      </c>
      <c r="C3846" s="114" t="s">
        <v>25</v>
      </c>
      <c r="D3846" s="114" t="s">
        <v>7788</v>
      </c>
      <c r="E3846" s="114" t="s">
        <v>7789</v>
      </c>
      <c r="F3846" s="115">
        <v>45551</v>
      </c>
      <c r="G3846" s="114" t="s">
        <v>7790</v>
      </c>
      <c r="H3846" s="116">
        <v>8646183</v>
      </c>
      <c r="I3846" s="116">
        <v>6830484</v>
      </c>
      <c r="J3846" s="116">
        <v>6830484</v>
      </c>
      <c r="K3846" s="116">
        <v>0</v>
      </c>
      <c r="L3846" s="116">
        <v>0</v>
      </c>
      <c r="M3846" s="116">
        <v>0</v>
      </c>
      <c r="N3846" s="116">
        <v>0</v>
      </c>
      <c r="O3846" s="116">
        <v>0</v>
      </c>
      <c r="P3846" s="120">
        <v>0</v>
      </c>
      <c r="Q3846" s="27" t="str">
        <f>IF(G3846="01 Jan 1900","Unregistered","Registered")</f>
        <v>Registered</v>
      </c>
      <c r="R3846" s="121">
        <f>I3846/H3846</f>
        <v>0.78999993407495539</v>
      </c>
      <c r="S3846" s="118"/>
      <c r="T3846" s="117">
        <f t="shared" si="237"/>
        <v>0</v>
      </c>
      <c r="U3846" s="117">
        <f t="shared" si="238"/>
        <v>0</v>
      </c>
      <c r="V3846" s="118"/>
      <c r="W3846" s="118"/>
      <c r="X3846" s="118"/>
      <c r="Y3846" s="118"/>
      <c r="Z3846" s="118"/>
      <c r="AA3846" s="118"/>
      <c r="AB3846" s="118"/>
      <c r="AC3846" s="118"/>
    </row>
    <row r="3847" spans="1:29" s="101" customFormat="1" x14ac:dyDescent="0.3">
      <c r="A3847" s="114">
        <v>7079</v>
      </c>
      <c r="B3847" s="114" t="s">
        <v>130</v>
      </c>
      <c r="C3847" s="114" t="s">
        <v>25</v>
      </c>
      <c r="D3847" s="114" t="s">
        <v>7791</v>
      </c>
      <c r="E3847" s="114" t="s">
        <v>7792</v>
      </c>
      <c r="F3847" s="115">
        <v>45291</v>
      </c>
      <c r="G3847" s="114" t="s">
        <v>2558</v>
      </c>
      <c r="H3847" s="116">
        <v>11928450</v>
      </c>
      <c r="I3847" s="116">
        <v>10139188</v>
      </c>
      <c r="J3847" s="116">
        <v>10139188</v>
      </c>
      <c r="K3847" s="116">
        <v>0</v>
      </c>
      <c r="L3847" s="116">
        <v>0</v>
      </c>
      <c r="M3847" s="116">
        <v>0</v>
      </c>
      <c r="N3847" s="116">
        <v>0</v>
      </c>
      <c r="O3847" s="116">
        <v>0</v>
      </c>
      <c r="P3847" s="120">
        <v>0</v>
      </c>
      <c r="Q3847" s="27" t="str">
        <f>IF(G3847="01 Jan 1900","Unregistered","Registered")</f>
        <v>Registered</v>
      </c>
      <c r="R3847" s="121">
        <f>I3847/H3847</f>
        <v>0.85000046108253802</v>
      </c>
      <c r="S3847" s="118"/>
      <c r="T3847" s="117">
        <f t="shared" si="237"/>
        <v>0</v>
      </c>
      <c r="U3847" s="117">
        <f t="shared" si="238"/>
        <v>0</v>
      </c>
      <c r="V3847" s="118"/>
      <c r="W3847" s="118"/>
      <c r="X3847" s="118"/>
      <c r="Y3847" s="118"/>
      <c r="Z3847" s="118"/>
      <c r="AA3847" s="118"/>
      <c r="AB3847" s="118"/>
      <c r="AC3847" s="118"/>
    </row>
    <row r="3848" spans="1:29" s="101" customFormat="1" x14ac:dyDescent="0.3">
      <c r="A3848" s="114">
        <v>7080</v>
      </c>
      <c r="B3848" s="114" t="s">
        <v>130</v>
      </c>
      <c r="C3848" s="114" t="s">
        <v>25</v>
      </c>
      <c r="D3848" s="114" t="s">
        <v>7793</v>
      </c>
      <c r="E3848" s="114" t="s">
        <v>7794</v>
      </c>
      <c r="F3848" s="115">
        <v>45718</v>
      </c>
      <c r="G3848" s="114" t="s">
        <v>2569</v>
      </c>
      <c r="H3848" s="116">
        <v>8722428</v>
      </c>
      <c r="I3848" s="116">
        <v>7414063</v>
      </c>
      <c r="J3848" s="116">
        <v>7414063</v>
      </c>
      <c r="K3848" s="116">
        <v>0</v>
      </c>
      <c r="L3848" s="116">
        <v>0</v>
      </c>
      <c r="M3848" s="116">
        <v>0</v>
      </c>
      <c r="N3848" s="116">
        <v>0</v>
      </c>
      <c r="O3848" s="116">
        <v>0</v>
      </c>
      <c r="P3848" s="120">
        <v>0</v>
      </c>
      <c r="Q3848" s="27" t="str">
        <f>IF(G3848="01 Jan 1900","Unregistered","Registered")</f>
        <v>Registered</v>
      </c>
      <c r="R3848" s="121">
        <f>I3848/H3848</f>
        <v>0.84999990828241856</v>
      </c>
      <c r="S3848" s="118"/>
      <c r="T3848" s="117">
        <f t="shared" si="237"/>
        <v>0</v>
      </c>
      <c r="U3848" s="117">
        <f t="shared" si="238"/>
        <v>0</v>
      </c>
      <c r="V3848" s="118"/>
      <c r="W3848" s="118"/>
      <c r="X3848" s="118"/>
      <c r="Y3848" s="118"/>
      <c r="Z3848" s="118"/>
      <c r="AA3848" s="118"/>
      <c r="AB3848" s="118"/>
      <c r="AC3848" s="118"/>
    </row>
    <row r="3849" spans="1:29" s="101" customFormat="1" x14ac:dyDescent="0.3">
      <c r="A3849" s="114">
        <v>7081</v>
      </c>
      <c r="B3849" s="114" t="s">
        <v>130</v>
      </c>
      <c r="C3849" s="114" t="s">
        <v>25</v>
      </c>
      <c r="D3849" s="114" t="s">
        <v>7795</v>
      </c>
      <c r="E3849" s="114" t="s">
        <v>7796</v>
      </c>
      <c r="F3849" s="115">
        <v>45610</v>
      </c>
      <c r="G3849" s="114" t="s">
        <v>3344</v>
      </c>
      <c r="H3849" s="116">
        <v>13178178</v>
      </c>
      <c r="I3849" s="116">
        <v>10542542</v>
      </c>
      <c r="J3849" s="116">
        <v>10542542</v>
      </c>
      <c r="K3849" s="116">
        <v>0</v>
      </c>
      <c r="L3849" s="116">
        <v>0</v>
      </c>
      <c r="M3849" s="116">
        <v>0</v>
      </c>
      <c r="N3849" s="116">
        <v>0</v>
      </c>
      <c r="O3849" s="116">
        <v>0</v>
      </c>
      <c r="P3849" s="120">
        <v>0</v>
      </c>
      <c r="Q3849" s="27" t="str">
        <f>IF(G3849="01 Jan 1900","Unregistered","Registered")</f>
        <v>Registered</v>
      </c>
      <c r="R3849" s="121">
        <f>I3849/H3849</f>
        <v>0.79999996964679032</v>
      </c>
      <c r="S3849" s="118"/>
      <c r="T3849" s="117">
        <f t="shared" si="237"/>
        <v>0</v>
      </c>
      <c r="U3849" s="117">
        <f t="shared" si="238"/>
        <v>0</v>
      </c>
      <c r="V3849" s="118"/>
      <c r="W3849" s="118"/>
      <c r="X3849" s="118"/>
      <c r="Y3849" s="118"/>
      <c r="Z3849" s="118"/>
      <c r="AA3849" s="118"/>
      <c r="AB3849" s="118"/>
      <c r="AC3849" s="118"/>
    </row>
    <row r="3850" spans="1:29" x14ac:dyDescent="0.3">
      <c r="A3850" s="114">
        <v>7082</v>
      </c>
      <c r="B3850" s="114" t="s">
        <v>130</v>
      </c>
      <c r="C3850" s="114" t="s">
        <v>25</v>
      </c>
      <c r="D3850" s="114" t="s">
        <v>7797</v>
      </c>
      <c r="E3850" s="114" t="s">
        <v>7798</v>
      </c>
      <c r="F3850" s="115">
        <v>45418</v>
      </c>
      <c r="G3850" s="114" t="s">
        <v>3515</v>
      </c>
      <c r="H3850" s="116">
        <v>8445600</v>
      </c>
      <c r="I3850" s="116">
        <v>8023320</v>
      </c>
      <c r="J3850" s="116">
        <v>8023320</v>
      </c>
      <c r="K3850" s="116">
        <v>0</v>
      </c>
      <c r="L3850" s="116">
        <v>0</v>
      </c>
      <c r="M3850" s="116">
        <v>0</v>
      </c>
      <c r="N3850" s="116">
        <v>0</v>
      </c>
      <c r="O3850" s="116">
        <v>0</v>
      </c>
      <c r="P3850" s="120">
        <v>0</v>
      </c>
      <c r="Q3850" s="27" t="str">
        <f>IF(G3850="01 Jan 1900","Unregistered","Registered")</f>
        <v>Registered</v>
      </c>
      <c r="R3850" s="121">
        <f>I3850/H3850</f>
        <v>0.95</v>
      </c>
      <c r="T3850" s="117">
        <f t="shared" si="237"/>
        <v>0</v>
      </c>
      <c r="U3850" s="117">
        <f t="shared" si="238"/>
        <v>0</v>
      </c>
    </row>
    <row r="3851" spans="1:29" x14ac:dyDescent="0.3">
      <c r="A3851" s="114">
        <v>7083</v>
      </c>
      <c r="B3851" s="114" t="s">
        <v>130</v>
      </c>
      <c r="C3851" s="114" t="s">
        <v>25</v>
      </c>
      <c r="D3851" s="114" t="s">
        <v>7799</v>
      </c>
      <c r="E3851" s="114" t="s">
        <v>7800</v>
      </c>
      <c r="F3851" s="115">
        <v>44985</v>
      </c>
      <c r="G3851" s="114" t="s">
        <v>2541</v>
      </c>
      <c r="H3851" s="116">
        <v>7731243</v>
      </c>
      <c r="I3851" s="116">
        <v>6958117</v>
      </c>
      <c r="J3851" s="116">
        <v>6958117</v>
      </c>
      <c r="K3851" s="116">
        <v>0</v>
      </c>
      <c r="L3851" s="116">
        <v>0</v>
      </c>
      <c r="M3851" s="116">
        <v>0</v>
      </c>
      <c r="N3851" s="116">
        <v>0</v>
      </c>
      <c r="O3851" s="116">
        <v>0</v>
      </c>
      <c r="P3851" s="120">
        <v>0</v>
      </c>
      <c r="Q3851" s="27" t="str">
        <f>IF(G3851="01 Jan 1900","Unregistered","Registered")</f>
        <v>Registered</v>
      </c>
      <c r="R3851" s="121">
        <f>I3851/H3851</f>
        <v>0.89999978011297799</v>
      </c>
      <c r="T3851" s="117">
        <f t="shared" si="237"/>
        <v>0</v>
      </c>
      <c r="U3851" s="117">
        <f t="shared" si="238"/>
        <v>0</v>
      </c>
    </row>
    <row r="3852" spans="1:29" x14ac:dyDescent="0.3">
      <c r="A3852" s="114">
        <v>7084</v>
      </c>
      <c r="B3852" s="114" t="s">
        <v>130</v>
      </c>
      <c r="C3852" s="114" t="s">
        <v>25</v>
      </c>
      <c r="D3852" s="114" t="s">
        <v>7801</v>
      </c>
      <c r="E3852" s="114" t="s">
        <v>7802</v>
      </c>
      <c r="F3852" s="115">
        <v>45291</v>
      </c>
      <c r="G3852" s="114" t="s">
        <v>7622</v>
      </c>
      <c r="H3852" s="116">
        <v>11843550</v>
      </c>
      <c r="I3852" s="116">
        <v>10067023</v>
      </c>
      <c r="J3852" s="116">
        <v>10067023</v>
      </c>
      <c r="K3852" s="116">
        <v>0</v>
      </c>
      <c r="L3852" s="116">
        <v>0</v>
      </c>
      <c r="M3852" s="116">
        <v>0</v>
      </c>
      <c r="N3852" s="116">
        <v>0</v>
      </c>
      <c r="O3852" s="116">
        <v>0</v>
      </c>
      <c r="P3852" s="120">
        <v>0</v>
      </c>
      <c r="Q3852" s="27" t="str">
        <f>IF(G3852="01 Jan 1900","Unregistered","Registered")</f>
        <v>Registered</v>
      </c>
      <c r="R3852" s="121">
        <f>I3852/H3852</f>
        <v>0.85000046438778909</v>
      </c>
      <c r="T3852" s="117">
        <f t="shared" si="237"/>
        <v>0</v>
      </c>
      <c r="U3852" s="117">
        <f t="shared" si="238"/>
        <v>0</v>
      </c>
    </row>
    <row r="3853" spans="1:29" s="101" customFormat="1" x14ac:dyDescent="0.3">
      <c r="A3853" s="114">
        <v>7085</v>
      </c>
      <c r="B3853" s="114" t="s">
        <v>130</v>
      </c>
      <c r="C3853" s="114" t="s">
        <v>25</v>
      </c>
      <c r="D3853" s="114" t="s">
        <v>7803</v>
      </c>
      <c r="E3853" s="114" t="s">
        <v>7804</v>
      </c>
      <c r="F3853" s="115">
        <v>45579</v>
      </c>
      <c r="G3853" s="114" t="s">
        <v>5434</v>
      </c>
      <c r="H3853" s="116">
        <v>12731604</v>
      </c>
      <c r="I3853" s="116">
        <v>11458441</v>
      </c>
      <c r="J3853" s="116">
        <v>11458441</v>
      </c>
      <c r="K3853" s="116">
        <v>0</v>
      </c>
      <c r="L3853" s="116">
        <v>0</v>
      </c>
      <c r="M3853" s="116">
        <v>0</v>
      </c>
      <c r="N3853" s="116">
        <v>0</v>
      </c>
      <c r="O3853" s="116">
        <v>0</v>
      </c>
      <c r="P3853" s="120">
        <v>0</v>
      </c>
      <c r="Q3853" s="27" t="str">
        <f>IF(G3853="01 Jan 1900","Unregistered","Registered")</f>
        <v>Registered</v>
      </c>
      <c r="R3853" s="121">
        <f>I3853/H3853</f>
        <v>0.89999979578378342</v>
      </c>
      <c r="S3853" s="118"/>
      <c r="T3853" s="117">
        <f t="shared" si="237"/>
        <v>0</v>
      </c>
      <c r="U3853" s="117">
        <f t="shared" si="238"/>
        <v>0</v>
      </c>
      <c r="V3853" s="118"/>
      <c r="W3853" s="118"/>
      <c r="X3853" s="118"/>
      <c r="Y3853" s="118"/>
      <c r="Z3853" s="118"/>
      <c r="AA3853" s="118"/>
      <c r="AB3853" s="118"/>
      <c r="AC3853" s="118"/>
    </row>
    <row r="3854" spans="1:29" s="101" customFormat="1" x14ac:dyDescent="0.3">
      <c r="A3854" s="114">
        <v>7086</v>
      </c>
      <c r="B3854" s="114" t="s">
        <v>130</v>
      </c>
      <c r="C3854" s="114" t="s">
        <v>25</v>
      </c>
      <c r="D3854" s="114" t="s">
        <v>7805</v>
      </c>
      <c r="E3854" s="114" t="s">
        <v>7806</v>
      </c>
      <c r="F3854" s="115">
        <v>44971</v>
      </c>
      <c r="G3854" s="114" t="s">
        <v>2164</v>
      </c>
      <c r="H3854" s="116">
        <v>11461500</v>
      </c>
      <c r="I3854" s="116">
        <v>9742275</v>
      </c>
      <c r="J3854" s="116">
        <v>9742275</v>
      </c>
      <c r="K3854" s="116">
        <v>0</v>
      </c>
      <c r="L3854" s="116">
        <v>0</v>
      </c>
      <c r="M3854" s="116">
        <v>0</v>
      </c>
      <c r="N3854" s="116">
        <v>0</v>
      </c>
      <c r="O3854" s="116">
        <v>0</v>
      </c>
      <c r="P3854" s="120">
        <v>0</v>
      </c>
      <c r="Q3854" s="27" t="str">
        <f>IF(G3854="01 Jan 1900","Unregistered","Registered")</f>
        <v>Registered</v>
      </c>
      <c r="R3854" s="121">
        <f>I3854/H3854</f>
        <v>0.85</v>
      </c>
      <c r="S3854" s="118"/>
      <c r="T3854" s="117">
        <f t="shared" si="237"/>
        <v>0</v>
      </c>
      <c r="U3854" s="117">
        <f t="shared" si="238"/>
        <v>0</v>
      </c>
      <c r="V3854" s="118"/>
      <c r="W3854" s="118"/>
      <c r="X3854" s="118"/>
      <c r="Y3854" s="118"/>
      <c r="Z3854" s="118"/>
      <c r="AA3854" s="118"/>
      <c r="AB3854" s="118"/>
      <c r="AC3854" s="118"/>
    </row>
    <row r="3855" spans="1:29" s="101" customFormat="1" x14ac:dyDescent="0.3">
      <c r="A3855" s="114">
        <v>7087</v>
      </c>
      <c r="B3855" s="114" t="s">
        <v>130</v>
      </c>
      <c r="C3855" s="114" t="s">
        <v>25</v>
      </c>
      <c r="D3855" s="114" t="s">
        <v>7807</v>
      </c>
      <c r="E3855" s="114" t="s">
        <v>7808</v>
      </c>
      <c r="F3855" s="115">
        <v>45094</v>
      </c>
      <c r="G3855" s="114" t="s">
        <v>4150</v>
      </c>
      <c r="H3855" s="116">
        <v>7659690</v>
      </c>
      <c r="I3855" s="116">
        <v>6893727</v>
      </c>
      <c r="J3855" s="116">
        <v>6893727</v>
      </c>
      <c r="K3855" s="116">
        <v>0</v>
      </c>
      <c r="L3855" s="116">
        <v>0</v>
      </c>
      <c r="M3855" s="116">
        <v>0</v>
      </c>
      <c r="N3855" s="116">
        <v>0</v>
      </c>
      <c r="O3855" s="116">
        <v>0</v>
      </c>
      <c r="P3855" s="120">
        <v>0</v>
      </c>
      <c r="Q3855" s="27" t="str">
        <f>IF(G3855="01 Jan 1900","Unregistered","Registered")</f>
        <v>Registered</v>
      </c>
      <c r="R3855" s="121">
        <f>I3855/H3855</f>
        <v>0.90000078332151823</v>
      </c>
      <c r="S3855" s="118"/>
      <c r="T3855" s="117">
        <f t="shared" si="237"/>
        <v>0</v>
      </c>
      <c r="U3855" s="117">
        <f t="shared" si="238"/>
        <v>0</v>
      </c>
      <c r="V3855" s="118"/>
      <c r="W3855" s="118"/>
      <c r="X3855" s="118"/>
      <c r="Y3855" s="118"/>
      <c r="Z3855" s="118"/>
      <c r="AA3855" s="118"/>
      <c r="AB3855" s="118"/>
      <c r="AC3855" s="118"/>
    </row>
    <row r="3856" spans="1:29" s="101" customFormat="1" x14ac:dyDescent="0.3">
      <c r="A3856" s="114">
        <v>7088</v>
      </c>
      <c r="B3856" s="114" t="s">
        <v>130</v>
      </c>
      <c r="C3856" s="114" t="s">
        <v>25</v>
      </c>
      <c r="D3856" s="114" t="s">
        <v>7809</v>
      </c>
      <c r="E3856" s="114" t="s">
        <v>7810</v>
      </c>
      <c r="F3856" s="115">
        <v>45015</v>
      </c>
      <c r="G3856" s="114" t="s">
        <v>2944</v>
      </c>
      <c r="H3856" s="116">
        <v>7683150</v>
      </c>
      <c r="I3856" s="116">
        <v>6530683</v>
      </c>
      <c r="J3856" s="116">
        <v>6530683</v>
      </c>
      <c r="K3856" s="116">
        <v>0</v>
      </c>
      <c r="L3856" s="116">
        <v>0</v>
      </c>
      <c r="M3856" s="116">
        <v>0</v>
      </c>
      <c r="N3856" s="116">
        <v>0</v>
      </c>
      <c r="O3856" s="116">
        <v>0</v>
      </c>
      <c r="P3856" s="120">
        <v>0</v>
      </c>
      <c r="Q3856" s="27" t="str">
        <f>IF(G3856="01 Jan 1900","Unregistered","Registered")</f>
        <v>Registered</v>
      </c>
      <c r="R3856" s="121">
        <f>I3856/H3856</f>
        <v>0.85000071585222203</v>
      </c>
      <c r="S3856" s="118"/>
      <c r="T3856" s="117">
        <f t="shared" si="237"/>
        <v>0</v>
      </c>
      <c r="U3856" s="117">
        <f t="shared" si="238"/>
        <v>0</v>
      </c>
      <c r="V3856" s="118"/>
      <c r="W3856" s="118"/>
      <c r="X3856" s="118"/>
      <c r="Y3856" s="118"/>
      <c r="Z3856" s="118"/>
      <c r="AA3856" s="118"/>
      <c r="AB3856" s="118"/>
      <c r="AC3856" s="118"/>
    </row>
    <row r="3857" spans="1:29" s="101" customFormat="1" x14ac:dyDescent="0.3">
      <c r="A3857" s="114">
        <v>7089</v>
      </c>
      <c r="B3857" s="114" t="s">
        <v>130</v>
      </c>
      <c r="C3857" s="114" t="s">
        <v>25</v>
      </c>
      <c r="D3857" s="114" t="s">
        <v>7811</v>
      </c>
      <c r="E3857" s="114" t="s">
        <v>7812</v>
      </c>
      <c r="F3857" s="115">
        <v>45157</v>
      </c>
      <c r="G3857" s="114" t="s">
        <v>2401</v>
      </c>
      <c r="H3857" s="116">
        <v>7998687</v>
      </c>
      <c r="I3857" s="116">
        <v>7198817</v>
      </c>
      <c r="J3857" s="116">
        <v>7198817</v>
      </c>
      <c r="K3857" s="116">
        <v>0</v>
      </c>
      <c r="L3857" s="116">
        <v>0</v>
      </c>
      <c r="M3857" s="116">
        <v>0</v>
      </c>
      <c r="N3857" s="116">
        <v>0</v>
      </c>
      <c r="O3857" s="116">
        <v>0</v>
      </c>
      <c r="P3857" s="120">
        <v>0</v>
      </c>
      <c r="Q3857" s="27" t="str">
        <f>IF(G3857="01 Jan 1900","Unregistered","Registered")</f>
        <v>Registered</v>
      </c>
      <c r="R3857" s="121">
        <f>I3857/H3857</f>
        <v>0.89999983747332535</v>
      </c>
      <c r="S3857" s="118"/>
      <c r="T3857" s="117">
        <f t="shared" si="237"/>
        <v>0</v>
      </c>
      <c r="U3857" s="117">
        <f t="shared" si="238"/>
        <v>0</v>
      </c>
      <c r="V3857" s="118"/>
      <c r="W3857" s="118"/>
      <c r="X3857" s="118"/>
      <c r="Y3857" s="118"/>
      <c r="Z3857" s="118"/>
      <c r="AA3857" s="118"/>
      <c r="AB3857" s="118"/>
      <c r="AC3857" s="118"/>
    </row>
    <row r="3858" spans="1:29" s="101" customFormat="1" x14ac:dyDescent="0.3">
      <c r="A3858" s="114">
        <v>7090</v>
      </c>
      <c r="B3858" s="114" t="s">
        <v>130</v>
      </c>
      <c r="C3858" s="114" t="s">
        <v>25</v>
      </c>
      <c r="D3858" s="114" t="s">
        <v>7813</v>
      </c>
      <c r="E3858" s="114" t="s">
        <v>7814</v>
      </c>
      <c r="F3858" s="115">
        <v>44985</v>
      </c>
      <c r="G3858" s="114" t="s">
        <v>2325</v>
      </c>
      <c r="H3858" s="116">
        <v>7731243</v>
      </c>
      <c r="I3858" s="116">
        <v>6571555</v>
      </c>
      <c r="J3858" s="116">
        <v>6571555</v>
      </c>
      <c r="K3858" s="116">
        <v>0</v>
      </c>
      <c r="L3858" s="116">
        <v>0</v>
      </c>
      <c r="M3858" s="116">
        <v>0</v>
      </c>
      <c r="N3858" s="116">
        <v>0</v>
      </c>
      <c r="O3858" s="116">
        <v>0</v>
      </c>
      <c r="P3858" s="120">
        <v>0</v>
      </c>
      <c r="Q3858" s="27" t="str">
        <f>IF(G3858="01 Jan 1900","Unregistered","Registered")</f>
        <v>Registered</v>
      </c>
      <c r="R3858" s="121">
        <f>I3858/H3858</f>
        <v>0.849999799514774</v>
      </c>
      <c r="S3858" s="118"/>
      <c r="T3858" s="117">
        <f t="shared" si="237"/>
        <v>0</v>
      </c>
      <c r="U3858" s="117">
        <f t="shared" si="238"/>
        <v>0</v>
      </c>
      <c r="V3858" s="118"/>
      <c r="W3858" s="118"/>
      <c r="X3858" s="118"/>
      <c r="Y3858" s="118"/>
      <c r="Z3858" s="118"/>
      <c r="AA3858" s="118"/>
      <c r="AB3858" s="118"/>
      <c r="AC3858" s="118"/>
    </row>
    <row r="3859" spans="1:29" s="101" customFormat="1" x14ac:dyDescent="0.3">
      <c r="A3859" s="114">
        <v>7091</v>
      </c>
      <c r="B3859" s="114" t="s">
        <v>130</v>
      </c>
      <c r="C3859" s="114" t="s">
        <v>25</v>
      </c>
      <c r="D3859" s="114" t="s">
        <v>7815</v>
      </c>
      <c r="E3859" s="114" t="s">
        <v>7816</v>
      </c>
      <c r="F3859" s="115">
        <v>46020</v>
      </c>
      <c r="G3859" s="114" t="s">
        <v>3166</v>
      </c>
      <c r="H3859" s="116">
        <v>13244400</v>
      </c>
      <c r="I3859" s="116">
        <v>11919960</v>
      </c>
      <c r="J3859" s="116">
        <v>11919960</v>
      </c>
      <c r="K3859" s="116">
        <v>0</v>
      </c>
      <c r="L3859" s="116">
        <v>0</v>
      </c>
      <c r="M3859" s="116">
        <v>0</v>
      </c>
      <c r="N3859" s="116">
        <v>0</v>
      </c>
      <c r="O3859" s="116">
        <v>0</v>
      </c>
      <c r="P3859" s="120">
        <v>0</v>
      </c>
      <c r="Q3859" s="27" t="str">
        <f>IF(G3859="01 Jan 1900","Unregistered","Registered")</f>
        <v>Registered</v>
      </c>
      <c r="R3859" s="121">
        <f>I3859/H3859</f>
        <v>0.9</v>
      </c>
      <c r="S3859" s="118"/>
      <c r="T3859" s="117">
        <f t="shared" si="237"/>
        <v>0</v>
      </c>
      <c r="U3859" s="117">
        <f t="shared" si="238"/>
        <v>0</v>
      </c>
      <c r="V3859" s="118"/>
      <c r="W3859" s="118"/>
      <c r="X3859" s="118"/>
      <c r="Y3859" s="118"/>
      <c r="Z3859" s="118"/>
      <c r="AA3859" s="118"/>
      <c r="AB3859" s="118"/>
      <c r="AC3859" s="118"/>
    </row>
    <row r="3860" spans="1:29" s="101" customFormat="1" x14ac:dyDescent="0.3">
      <c r="A3860" s="114">
        <v>7092</v>
      </c>
      <c r="B3860" s="114" t="s">
        <v>130</v>
      </c>
      <c r="C3860" s="114" t="s">
        <v>25</v>
      </c>
      <c r="D3860" s="114" t="s">
        <v>7817</v>
      </c>
      <c r="E3860" s="114" t="s">
        <v>7818</v>
      </c>
      <c r="F3860" s="115">
        <v>45378</v>
      </c>
      <c r="G3860" s="114" t="s">
        <v>5435</v>
      </c>
      <c r="H3860" s="116">
        <v>8087835</v>
      </c>
      <c r="I3860" s="116">
        <v>7440808</v>
      </c>
      <c r="J3860" s="116">
        <v>7440808</v>
      </c>
      <c r="K3860" s="116">
        <v>0</v>
      </c>
      <c r="L3860" s="116">
        <v>0</v>
      </c>
      <c r="M3860" s="116">
        <v>0</v>
      </c>
      <c r="N3860" s="116">
        <v>0</v>
      </c>
      <c r="O3860" s="116">
        <v>0</v>
      </c>
      <c r="P3860" s="120">
        <v>0</v>
      </c>
      <c r="Q3860" s="27" t="str">
        <f>IF(G3860="01 Jan 1900","Unregistered","Registered")</f>
        <v>Registered</v>
      </c>
      <c r="R3860" s="121">
        <f>I3860/H3860</f>
        <v>0.91999997527150346</v>
      </c>
      <c r="S3860" s="118"/>
      <c r="T3860" s="117">
        <f t="shared" si="237"/>
        <v>0</v>
      </c>
      <c r="U3860" s="117">
        <f t="shared" si="238"/>
        <v>0</v>
      </c>
      <c r="V3860" s="118"/>
      <c r="W3860" s="118"/>
      <c r="X3860" s="118"/>
      <c r="Y3860" s="118"/>
      <c r="Z3860" s="118"/>
      <c r="AA3860" s="118"/>
      <c r="AB3860" s="118"/>
      <c r="AC3860" s="118"/>
    </row>
    <row r="3861" spans="1:29" s="101" customFormat="1" x14ac:dyDescent="0.3">
      <c r="A3861" s="114">
        <v>7093</v>
      </c>
      <c r="B3861" s="114" t="s">
        <v>130</v>
      </c>
      <c r="C3861" s="114" t="s">
        <v>25</v>
      </c>
      <c r="D3861" s="114" t="s">
        <v>7819</v>
      </c>
      <c r="E3861" s="114" t="s">
        <v>7820</v>
      </c>
      <c r="F3861" s="115">
        <v>45009</v>
      </c>
      <c r="G3861" s="114" t="s">
        <v>2159</v>
      </c>
      <c r="H3861" s="116">
        <v>7731243</v>
      </c>
      <c r="I3861" s="116">
        <v>6571555</v>
      </c>
      <c r="J3861" s="116">
        <v>6571555</v>
      </c>
      <c r="K3861" s="116">
        <v>0</v>
      </c>
      <c r="L3861" s="116">
        <v>0</v>
      </c>
      <c r="M3861" s="116">
        <v>0</v>
      </c>
      <c r="N3861" s="116">
        <v>0</v>
      </c>
      <c r="O3861" s="116">
        <v>0</v>
      </c>
      <c r="P3861" s="120">
        <v>0</v>
      </c>
      <c r="Q3861" s="27" t="str">
        <f>IF(G3861="01 Jan 1900","Unregistered","Registered")</f>
        <v>Registered</v>
      </c>
      <c r="R3861" s="121">
        <f>I3861/H3861</f>
        <v>0.849999799514774</v>
      </c>
      <c r="S3861" s="118"/>
      <c r="T3861" s="117">
        <f t="shared" si="237"/>
        <v>0</v>
      </c>
      <c r="U3861" s="117">
        <f t="shared" si="238"/>
        <v>0</v>
      </c>
      <c r="V3861" s="118"/>
      <c r="W3861" s="118"/>
      <c r="X3861" s="118"/>
      <c r="Y3861" s="118"/>
      <c r="Z3861" s="118"/>
      <c r="AA3861" s="118"/>
      <c r="AB3861" s="118"/>
      <c r="AC3861" s="118"/>
    </row>
    <row r="3862" spans="1:29" s="101" customFormat="1" x14ac:dyDescent="0.3">
      <c r="A3862" s="114">
        <v>7094</v>
      </c>
      <c r="B3862" s="114" t="s">
        <v>130</v>
      </c>
      <c r="C3862" s="114" t="s">
        <v>25</v>
      </c>
      <c r="D3862" s="114" t="s">
        <v>7821</v>
      </c>
      <c r="E3862" s="114" t="s">
        <v>7822</v>
      </c>
      <c r="F3862" s="115">
        <v>46016</v>
      </c>
      <c r="G3862" s="114" t="s">
        <v>7823</v>
      </c>
      <c r="H3862" s="116">
        <v>13531362</v>
      </c>
      <c r="I3862" s="116">
        <v>12178224</v>
      </c>
      <c r="J3862" s="116">
        <v>12178224</v>
      </c>
      <c r="K3862" s="116">
        <v>0</v>
      </c>
      <c r="L3862" s="116">
        <v>0</v>
      </c>
      <c r="M3862" s="116">
        <v>0</v>
      </c>
      <c r="N3862" s="116">
        <v>0</v>
      </c>
      <c r="O3862" s="116">
        <v>0</v>
      </c>
      <c r="P3862" s="120">
        <v>0</v>
      </c>
      <c r="Q3862" s="27" t="str">
        <f>IF(G3862="01 Jan 1900","Unregistered","Registered")</f>
        <v>Registered</v>
      </c>
      <c r="R3862" s="121">
        <f>I3862/H3862</f>
        <v>0.89999986697569689</v>
      </c>
      <c r="S3862" s="118"/>
      <c r="T3862" s="117">
        <f t="shared" si="237"/>
        <v>0</v>
      </c>
      <c r="U3862" s="117">
        <f t="shared" si="238"/>
        <v>0</v>
      </c>
      <c r="V3862" s="118"/>
      <c r="W3862" s="118"/>
      <c r="X3862" s="118"/>
      <c r="Y3862" s="118"/>
      <c r="Z3862" s="118"/>
      <c r="AA3862" s="118"/>
      <c r="AB3862" s="118"/>
      <c r="AC3862" s="118"/>
    </row>
    <row r="3863" spans="1:29" s="101" customFormat="1" x14ac:dyDescent="0.3">
      <c r="A3863" s="114">
        <v>7095</v>
      </c>
      <c r="B3863" s="114" t="s">
        <v>130</v>
      </c>
      <c r="C3863" s="114" t="s">
        <v>25</v>
      </c>
      <c r="D3863" s="114" t="s">
        <v>7824</v>
      </c>
      <c r="E3863" s="114" t="s">
        <v>7825</v>
      </c>
      <c r="F3863" s="115">
        <v>45015</v>
      </c>
      <c r="G3863" s="114" t="s">
        <v>2381</v>
      </c>
      <c r="H3863" s="116">
        <v>7731243</v>
      </c>
      <c r="I3863" s="116">
        <v>6571555</v>
      </c>
      <c r="J3863" s="116">
        <v>6571555</v>
      </c>
      <c r="K3863" s="116">
        <v>0</v>
      </c>
      <c r="L3863" s="116">
        <v>0</v>
      </c>
      <c r="M3863" s="116">
        <v>0</v>
      </c>
      <c r="N3863" s="116">
        <v>0</v>
      </c>
      <c r="O3863" s="116">
        <v>0</v>
      </c>
      <c r="P3863" s="120">
        <v>0</v>
      </c>
      <c r="Q3863" s="27" t="str">
        <f>IF(G3863="01 Jan 1900","Unregistered","Registered")</f>
        <v>Registered</v>
      </c>
      <c r="R3863" s="121">
        <f>I3863/H3863</f>
        <v>0.849999799514774</v>
      </c>
      <c r="S3863" s="118"/>
      <c r="T3863" s="117">
        <f t="shared" si="237"/>
        <v>0</v>
      </c>
      <c r="U3863" s="117">
        <f t="shared" si="238"/>
        <v>0</v>
      </c>
      <c r="V3863" s="118"/>
      <c r="W3863" s="118"/>
      <c r="X3863" s="118"/>
      <c r="Y3863" s="118"/>
      <c r="Z3863" s="118"/>
      <c r="AA3863" s="118"/>
      <c r="AB3863" s="118"/>
      <c r="AC3863" s="118"/>
    </row>
    <row r="3864" spans="1:29" s="101" customFormat="1" x14ac:dyDescent="0.3">
      <c r="A3864" s="114">
        <v>10247</v>
      </c>
      <c r="B3864" s="114" t="s">
        <v>130</v>
      </c>
      <c r="C3864" s="114" t="s">
        <v>25</v>
      </c>
      <c r="D3864" s="114" t="s">
        <v>9690</v>
      </c>
      <c r="E3864" s="114" t="s">
        <v>9691</v>
      </c>
      <c r="F3864" s="115">
        <v>45746</v>
      </c>
      <c r="G3864" s="114" t="s">
        <v>9419</v>
      </c>
      <c r="H3864" s="116">
        <v>12687456</v>
      </c>
      <c r="I3864" s="116">
        <v>11418713</v>
      </c>
      <c r="J3864" s="116">
        <v>11544713</v>
      </c>
      <c r="K3864" s="116">
        <v>-126000</v>
      </c>
      <c r="L3864" s="116">
        <v>0</v>
      </c>
      <c r="M3864" s="116">
        <v>0</v>
      </c>
      <c r="N3864" s="116">
        <v>0</v>
      </c>
      <c r="O3864" s="116">
        <v>0</v>
      </c>
      <c r="P3864" s="120">
        <v>0</v>
      </c>
      <c r="Q3864" s="27" t="str">
        <f>IF(G3864="01 Jan 1900","Unregistered","Registered")</f>
        <v>Registered</v>
      </c>
      <c r="R3864" s="121">
        <f>I3864/H3864</f>
        <v>0.90000020492681909</v>
      </c>
      <c r="S3864" s="118"/>
      <c r="T3864" s="117">
        <f t="shared" si="237"/>
        <v>0</v>
      </c>
      <c r="U3864" s="117">
        <f t="shared" si="238"/>
        <v>-126000</v>
      </c>
      <c r="V3864" s="118"/>
      <c r="W3864" s="118"/>
      <c r="X3864" s="118"/>
      <c r="Y3864" s="118"/>
      <c r="Z3864" s="118"/>
      <c r="AA3864" s="118"/>
      <c r="AB3864" s="118"/>
      <c r="AC3864" s="118"/>
    </row>
    <row r="3865" spans="1:29" s="101" customFormat="1" x14ac:dyDescent="0.3">
      <c r="A3865" s="114">
        <v>10345</v>
      </c>
      <c r="B3865" s="114" t="s">
        <v>130</v>
      </c>
      <c r="C3865" s="114" t="s">
        <v>25</v>
      </c>
      <c r="D3865" s="114" t="s">
        <v>9850</v>
      </c>
      <c r="E3865" s="114" t="s">
        <v>9851</v>
      </c>
      <c r="F3865" s="115">
        <v>45433</v>
      </c>
      <c r="G3865" s="114" t="s">
        <v>5547</v>
      </c>
      <c r="H3865" s="116">
        <v>12373326</v>
      </c>
      <c r="I3865" s="116">
        <v>10517327</v>
      </c>
      <c r="J3865" s="116">
        <v>10817327</v>
      </c>
      <c r="K3865" s="116">
        <v>-300000</v>
      </c>
      <c r="L3865" s="116">
        <v>0</v>
      </c>
      <c r="M3865" s="116">
        <v>0</v>
      </c>
      <c r="N3865" s="116">
        <v>0</v>
      </c>
      <c r="O3865" s="116">
        <v>0</v>
      </c>
      <c r="P3865" s="120">
        <v>0</v>
      </c>
      <c r="Q3865" s="27" t="str">
        <f>IF(G3865="01 Jan 1900","Unregistered","Registered")</f>
        <v>Registered</v>
      </c>
      <c r="R3865" s="121">
        <f>I3865/H3865</f>
        <v>0.84999999191809861</v>
      </c>
      <c r="S3865" s="118"/>
      <c r="T3865" s="117">
        <f t="shared" si="237"/>
        <v>0</v>
      </c>
      <c r="U3865" s="117">
        <f t="shared" si="238"/>
        <v>-300000</v>
      </c>
      <c r="V3865" s="118"/>
      <c r="W3865" s="118"/>
      <c r="X3865" s="118"/>
      <c r="Y3865" s="118"/>
      <c r="Z3865" s="118"/>
      <c r="AA3865" s="118"/>
      <c r="AB3865" s="118"/>
      <c r="AC3865" s="118"/>
    </row>
    <row r="3866" spans="1:29" s="101" customFormat="1" x14ac:dyDescent="0.3">
      <c r="A3866" s="114">
        <v>10410</v>
      </c>
      <c r="B3866" s="114" t="s">
        <v>130</v>
      </c>
      <c r="C3866" s="114" t="s">
        <v>25</v>
      </c>
      <c r="D3866" s="114" t="s">
        <v>9950</v>
      </c>
      <c r="E3866" s="114" t="s">
        <v>9951</v>
      </c>
      <c r="F3866" s="115">
        <v>45565</v>
      </c>
      <c r="G3866" s="114" t="s">
        <v>6201</v>
      </c>
      <c r="H3866" s="116">
        <v>12310500</v>
      </c>
      <c r="I3866" s="116">
        <v>9848400</v>
      </c>
      <c r="J3866" s="116">
        <v>10463925</v>
      </c>
      <c r="K3866" s="116">
        <v>-615525</v>
      </c>
      <c r="L3866" s="116">
        <v>0</v>
      </c>
      <c r="M3866" s="116">
        <v>0</v>
      </c>
      <c r="N3866" s="116">
        <v>0</v>
      </c>
      <c r="O3866" s="116">
        <v>0</v>
      </c>
      <c r="P3866" s="120">
        <v>0</v>
      </c>
      <c r="Q3866" s="27" t="str">
        <f>IF(G3866="01 Jan 1900","Unregistered","Registered")</f>
        <v>Registered</v>
      </c>
      <c r="R3866" s="121">
        <f>I3866/H3866</f>
        <v>0.8</v>
      </c>
      <c r="S3866" s="118"/>
      <c r="T3866" s="117">
        <f t="shared" si="237"/>
        <v>0</v>
      </c>
      <c r="U3866" s="117">
        <f t="shared" si="238"/>
        <v>-615525</v>
      </c>
      <c r="V3866" s="118"/>
      <c r="W3866" s="118"/>
      <c r="X3866" s="118"/>
      <c r="Y3866" s="118"/>
      <c r="Z3866" s="118"/>
      <c r="AA3866" s="118"/>
      <c r="AB3866" s="118"/>
      <c r="AC3866" s="118"/>
    </row>
    <row r="3867" spans="1:29" s="101" customFormat="1" x14ac:dyDescent="0.3">
      <c r="A3867" s="114">
        <v>10427</v>
      </c>
      <c r="B3867" s="114" t="s">
        <v>130</v>
      </c>
      <c r="C3867" s="114" t="s">
        <v>25</v>
      </c>
      <c r="D3867" s="114" t="s">
        <v>9976</v>
      </c>
      <c r="E3867" s="114" t="s">
        <v>9977</v>
      </c>
      <c r="F3867" s="115">
        <v>44918</v>
      </c>
      <c r="G3867" s="114" t="s">
        <v>3099</v>
      </c>
      <c r="H3867" s="116">
        <v>7864965</v>
      </c>
      <c r="I3867" s="116">
        <v>7078468</v>
      </c>
      <c r="J3867" s="116">
        <v>7864965</v>
      </c>
      <c r="K3867" s="116">
        <v>-786497</v>
      </c>
      <c r="L3867" s="116">
        <v>0</v>
      </c>
      <c r="M3867" s="116">
        <v>0</v>
      </c>
      <c r="N3867" s="116">
        <v>0</v>
      </c>
      <c r="O3867" s="116">
        <v>0</v>
      </c>
      <c r="P3867" s="120">
        <v>0</v>
      </c>
      <c r="Q3867" s="27" t="str">
        <f>IF(G3867="01 Jan 1900","Unregistered","Registered")</f>
        <v>Registered</v>
      </c>
      <c r="R3867" s="121">
        <f>I3867/H3867</f>
        <v>0.89999993642692622</v>
      </c>
      <c r="S3867" s="118"/>
      <c r="T3867" s="117">
        <f t="shared" si="237"/>
        <v>0</v>
      </c>
      <c r="U3867" s="117">
        <f t="shared" si="238"/>
        <v>-786497</v>
      </c>
      <c r="V3867" s="118"/>
      <c r="W3867" s="118"/>
      <c r="X3867" s="118"/>
      <c r="Y3867" s="118"/>
      <c r="Z3867" s="118"/>
      <c r="AA3867" s="118"/>
      <c r="AB3867" s="118"/>
      <c r="AC3867" s="118"/>
    </row>
    <row r="3868" spans="1:29" s="101" customFormat="1" x14ac:dyDescent="0.3">
      <c r="A3868" s="114">
        <v>10472</v>
      </c>
      <c r="B3868" s="114" t="s">
        <v>130</v>
      </c>
      <c r="C3868" s="114" t="s">
        <v>25</v>
      </c>
      <c r="D3868" s="114" t="s">
        <v>10056</v>
      </c>
      <c r="E3868" s="114" t="s">
        <v>10057</v>
      </c>
      <c r="F3868" s="115">
        <v>44918</v>
      </c>
      <c r="G3868" s="114" t="s">
        <v>3610</v>
      </c>
      <c r="H3868" s="116">
        <v>11571870</v>
      </c>
      <c r="I3868" s="116">
        <v>10414686</v>
      </c>
      <c r="J3868" s="116">
        <v>11571870</v>
      </c>
      <c r="K3868" s="116">
        <v>-1157184</v>
      </c>
      <c r="L3868" s="116">
        <v>0</v>
      </c>
      <c r="M3868" s="116">
        <v>0</v>
      </c>
      <c r="N3868" s="116">
        <v>0</v>
      </c>
      <c r="O3868" s="116">
        <v>0</v>
      </c>
      <c r="P3868" s="120">
        <v>0</v>
      </c>
      <c r="Q3868" s="27" t="str">
        <f>IF(G3868="01 Jan 1900","Unregistered","Registered")</f>
        <v>Registered</v>
      </c>
      <c r="R3868" s="121">
        <f>I3868/H3868</f>
        <v>0.90000025924936933</v>
      </c>
      <c r="S3868" s="118"/>
      <c r="T3868" s="117">
        <f t="shared" si="237"/>
        <v>0</v>
      </c>
      <c r="U3868" s="117">
        <f t="shared" si="238"/>
        <v>-1157184</v>
      </c>
      <c r="V3868" s="118"/>
      <c r="W3868" s="118"/>
      <c r="X3868" s="118"/>
      <c r="Y3868" s="118"/>
      <c r="Z3868" s="118"/>
      <c r="AA3868" s="118"/>
      <c r="AB3868" s="118"/>
      <c r="AC3868" s="118"/>
    </row>
    <row r="3869" spans="1:29" x14ac:dyDescent="0.3">
      <c r="A3869" s="114">
        <v>473</v>
      </c>
      <c r="B3869" s="114" t="s">
        <v>1426</v>
      </c>
      <c r="C3869" s="114" t="s">
        <v>40</v>
      </c>
      <c r="D3869" s="114" t="s">
        <v>2499</v>
      </c>
      <c r="E3869" s="114" t="s">
        <v>2500</v>
      </c>
      <c r="F3869" s="115">
        <v>45252</v>
      </c>
      <c r="G3869" s="114" t="s">
        <v>2501</v>
      </c>
      <c r="H3869" s="116">
        <v>2392000</v>
      </c>
      <c r="I3869" s="116">
        <v>2392000</v>
      </c>
      <c r="J3869" s="116">
        <v>1396000</v>
      </c>
      <c r="K3869" s="116">
        <v>996000</v>
      </c>
      <c r="L3869" s="116">
        <v>0</v>
      </c>
      <c r="M3869" s="116">
        <v>0</v>
      </c>
      <c r="N3869" s="116">
        <v>0</v>
      </c>
      <c r="O3869" s="116">
        <v>0</v>
      </c>
      <c r="P3869" s="120">
        <v>996000</v>
      </c>
      <c r="Q3869" s="27" t="str">
        <f>IF(G3869="01 Jan 1900","Unregistered","Registered")</f>
        <v>Registered</v>
      </c>
      <c r="R3869" s="121">
        <f>I3869/H3869</f>
        <v>1</v>
      </c>
      <c r="T3869" s="117">
        <f t="shared" si="237"/>
        <v>996000</v>
      </c>
      <c r="U3869" s="117">
        <f t="shared" si="238"/>
        <v>0</v>
      </c>
    </row>
    <row r="3870" spans="1:29" x14ac:dyDescent="0.3">
      <c r="A3870" s="114">
        <v>32</v>
      </c>
      <c r="B3870" s="114" t="s">
        <v>1426</v>
      </c>
      <c r="C3870" s="114" t="s">
        <v>39</v>
      </c>
      <c r="D3870" s="114" t="s">
        <v>1427</v>
      </c>
      <c r="E3870" s="114" t="s">
        <v>1428</v>
      </c>
      <c r="F3870" s="115">
        <v>46112</v>
      </c>
      <c r="G3870" s="114" t="s">
        <v>1429</v>
      </c>
      <c r="H3870" s="116">
        <v>10150000</v>
      </c>
      <c r="I3870" s="116">
        <v>10150000</v>
      </c>
      <c r="J3870" s="116">
        <v>200000</v>
      </c>
      <c r="K3870" s="116">
        <v>9950000</v>
      </c>
      <c r="L3870" s="116">
        <v>9950000</v>
      </c>
      <c r="M3870" s="116">
        <v>0</v>
      </c>
      <c r="N3870" s="116">
        <v>0</v>
      </c>
      <c r="O3870" s="116">
        <v>0</v>
      </c>
      <c r="P3870" s="120">
        <v>0</v>
      </c>
      <c r="Q3870" s="27" t="str">
        <f>IF(G3870="01 Jan 1900","Unregistered","Registered")</f>
        <v>Registered</v>
      </c>
      <c r="R3870" s="121">
        <f>I3870/H3870</f>
        <v>1</v>
      </c>
      <c r="T3870" s="117">
        <f t="shared" si="237"/>
        <v>9950000</v>
      </c>
      <c r="U3870" s="117">
        <f t="shared" si="238"/>
        <v>0</v>
      </c>
    </row>
    <row r="3871" spans="1:29" x14ac:dyDescent="0.3">
      <c r="A3871" s="114">
        <v>35</v>
      </c>
      <c r="B3871" s="114" t="s">
        <v>1426</v>
      </c>
      <c r="C3871" s="114" t="s">
        <v>39</v>
      </c>
      <c r="D3871" s="114" t="s">
        <v>1438</v>
      </c>
      <c r="E3871" s="114" t="s">
        <v>1439</v>
      </c>
      <c r="F3871" s="115">
        <v>46109</v>
      </c>
      <c r="G3871" s="114" t="s">
        <v>1440</v>
      </c>
      <c r="H3871" s="116">
        <v>10836000</v>
      </c>
      <c r="I3871" s="116">
        <v>10836000</v>
      </c>
      <c r="J3871" s="116">
        <v>1083600</v>
      </c>
      <c r="K3871" s="116">
        <v>9752400</v>
      </c>
      <c r="L3871" s="116">
        <v>9752400</v>
      </c>
      <c r="M3871" s="116">
        <v>0</v>
      </c>
      <c r="N3871" s="116">
        <v>0</v>
      </c>
      <c r="O3871" s="116">
        <v>0</v>
      </c>
      <c r="P3871" s="120">
        <v>0</v>
      </c>
      <c r="Q3871" s="27" t="str">
        <f>IF(G3871="01 Jan 1900","Unregistered","Registered")</f>
        <v>Registered</v>
      </c>
      <c r="R3871" s="121">
        <f>I3871/H3871</f>
        <v>1</v>
      </c>
      <c r="T3871" s="117">
        <f t="shared" si="237"/>
        <v>9752400</v>
      </c>
      <c r="U3871" s="117">
        <f t="shared" si="238"/>
        <v>0</v>
      </c>
    </row>
    <row r="3872" spans="1:29" x14ac:dyDescent="0.3">
      <c r="A3872" s="114">
        <v>294</v>
      </c>
      <c r="B3872" s="114" t="s">
        <v>1426</v>
      </c>
      <c r="C3872" s="114" t="s">
        <v>39</v>
      </c>
      <c r="D3872" s="114" t="s">
        <v>2089</v>
      </c>
      <c r="E3872" s="114" t="s">
        <v>2090</v>
      </c>
      <c r="F3872" s="115">
        <v>44773</v>
      </c>
      <c r="G3872" s="114" t="s">
        <v>2091</v>
      </c>
      <c r="H3872" s="116">
        <v>3304000</v>
      </c>
      <c r="I3872" s="116">
        <v>3304000</v>
      </c>
      <c r="J3872" s="116">
        <v>1400000</v>
      </c>
      <c r="K3872" s="116">
        <v>1904000</v>
      </c>
      <c r="L3872" s="116">
        <v>0</v>
      </c>
      <c r="M3872" s="116">
        <v>0</v>
      </c>
      <c r="N3872" s="116">
        <v>0</v>
      </c>
      <c r="O3872" s="116">
        <v>0</v>
      </c>
      <c r="P3872" s="120">
        <v>1904000</v>
      </c>
      <c r="Q3872" s="27" t="str">
        <f>IF(G3872="01 Jan 1900","Unregistered","Registered")</f>
        <v>Registered</v>
      </c>
      <c r="R3872" s="121">
        <f>I3872/H3872</f>
        <v>1</v>
      </c>
      <c r="T3872" s="117">
        <f t="shared" si="237"/>
        <v>1904000</v>
      </c>
      <c r="U3872" s="117">
        <f t="shared" si="238"/>
        <v>0</v>
      </c>
    </row>
    <row r="3873" spans="1:29" x14ac:dyDescent="0.3">
      <c r="A3873" s="114">
        <v>349</v>
      </c>
      <c r="B3873" s="114" t="s">
        <v>1426</v>
      </c>
      <c r="C3873" s="114" t="s">
        <v>39</v>
      </c>
      <c r="D3873" s="114" t="s">
        <v>2219</v>
      </c>
      <c r="E3873" s="114" t="s">
        <v>2220</v>
      </c>
      <c r="F3873" s="115">
        <v>45937</v>
      </c>
      <c r="G3873" s="114" t="s">
        <v>2221</v>
      </c>
      <c r="H3873" s="116">
        <v>5202000</v>
      </c>
      <c r="I3873" s="116">
        <v>5202000</v>
      </c>
      <c r="J3873" s="116">
        <v>3600000</v>
      </c>
      <c r="K3873" s="116">
        <v>1602000</v>
      </c>
      <c r="L3873" s="116">
        <v>0</v>
      </c>
      <c r="M3873" s="116">
        <v>0</v>
      </c>
      <c r="N3873" s="116">
        <v>0</v>
      </c>
      <c r="O3873" s="116">
        <v>780300</v>
      </c>
      <c r="P3873" s="120">
        <v>821700</v>
      </c>
      <c r="Q3873" s="27" t="str">
        <f>IF(G3873="01 Jan 1900","Unregistered","Registered")</f>
        <v>Registered</v>
      </c>
      <c r="R3873" s="121">
        <f>I3873/H3873</f>
        <v>1</v>
      </c>
      <c r="T3873" s="117">
        <f t="shared" si="237"/>
        <v>1602000</v>
      </c>
      <c r="U3873" s="117">
        <f t="shared" si="238"/>
        <v>0</v>
      </c>
    </row>
    <row r="3874" spans="1:29" x14ac:dyDescent="0.3">
      <c r="A3874" s="114">
        <v>497</v>
      </c>
      <c r="B3874" s="114" t="s">
        <v>1426</v>
      </c>
      <c r="C3874" s="114" t="s">
        <v>39</v>
      </c>
      <c r="D3874" s="114" t="s">
        <v>2556</v>
      </c>
      <c r="E3874" s="114" t="s">
        <v>2557</v>
      </c>
      <c r="F3874" s="115">
        <v>45467</v>
      </c>
      <c r="G3874" s="114" t="s">
        <v>2558</v>
      </c>
      <c r="H3874" s="116">
        <v>9900000</v>
      </c>
      <c r="I3874" s="116">
        <v>9900000</v>
      </c>
      <c r="J3874" s="116">
        <v>9006157.9600000009</v>
      </c>
      <c r="K3874" s="116">
        <v>893842.04</v>
      </c>
      <c r="L3874" s="116">
        <v>0</v>
      </c>
      <c r="M3874" s="116">
        <v>0</v>
      </c>
      <c r="N3874" s="116">
        <v>0</v>
      </c>
      <c r="O3874" s="116">
        <v>0</v>
      </c>
      <c r="P3874" s="120">
        <v>893842.04</v>
      </c>
      <c r="Q3874" s="27" t="str">
        <f>IF(G3874="01 Jan 1900","Unregistered","Registered")</f>
        <v>Registered</v>
      </c>
      <c r="R3874" s="121">
        <f>I3874/H3874</f>
        <v>1</v>
      </c>
      <c r="T3874" s="117">
        <f t="shared" si="237"/>
        <v>893842.04</v>
      </c>
      <c r="U3874" s="117">
        <f t="shared" si="238"/>
        <v>0</v>
      </c>
    </row>
    <row r="3875" spans="1:29" x14ac:dyDescent="0.3">
      <c r="A3875" s="114">
        <v>519</v>
      </c>
      <c r="B3875" s="114" t="s">
        <v>1426</v>
      </c>
      <c r="C3875" s="114" t="s">
        <v>39</v>
      </c>
      <c r="D3875" s="114" t="s">
        <v>2611</v>
      </c>
      <c r="E3875" s="114" t="s">
        <v>2612</v>
      </c>
      <c r="F3875" s="115">
        <v>44874</v>
      </c>
      <c r="G3875" s="114" t="s">
        <v>2613</v>
      </c>
      <c r="H3875" s="116">
        <v>2560000</v>
      </c>
      <c r="I3875" s="116">
        <v>2560000</v>
      </c>
      <c r="J3875" s="116">
        <v>1700000</v>
      </c>
      <c r="K3875" s="116">
        <v>860000</v>
      </c>
      <c r="L3875" s="116">
        <v>0</v>
      </c>
      <c r="M3875" s="116">
        <v>0</v>
      </c>
      <c r="N3875" s="116">
        <v>0</v>
      </c>
      <c r="O3875" s="116">
        <v>0</v>
      </c>
      <c r="P3875" s="120">
        <v>860000</v>
      </c>
      <c r="Q3875" s="27" t="str">
        <f>IF(G3875="01 Jan 1900","Unregistered","Registered")</f>
        <v>Registered</v>
      </c>
      <c r="R3875" s="121">
        <f>I3875/H3875</f>
        <v>1</v>
      </c>
      <c r="T3875" s="117">
        <f t="shared" si="237"/>
        <v>860000</v>
      </c>
      <c r="U3875" s="117">
        <f t="shared" si="238"/>
        <v>0</v>
      </c>
    </row>
    <row r="3876" spans="1:29" x14ac:dyDescent="0.3">
      <c r="A3876" s="114">
        <v>1278</v>
      </c>
      <c r="B3876" s="114" t="s">
        <v>1426</v>
      </c>
      <c r="C3876" s="114" t="s">
        <v>39</v>
      </c>
      <c r="D3876" s="114" t="s">
        <v>4401</v>
      </c>
      <c r="E3876" s="114" t="s">
        <v>4402</v>
      </c>
      <c r="F3876" s="115">
        <v>44789</v>
      </c>
      <c r="G3876" s="114" t="s">
        <v>4109</v>
      </c>
      <c r="H3876" s="116">
        <v>2891000</v>
      </c>
      <c r="I3876" s="116">
        <v>2891000</v>
      </c>
      <c r="J3876" s="116">
        <v>2753600</v>
      </c>
      <c r="K3876" s="116">
        <v>137400</v>
      </c>
      <c r="L3876" s="116">
        <v>0</v>
      </c>
      <c r="M3876" s="116">
        <v>0</v>
      </c>
      <c r="N3876" s="116">
        <v>0</v>
      </c>
      <c r="O3876" s="116">
        <v>0</v>
      </c>
      <c r="P3876" s="120">
        <v>137400</v>
      </c>
      <c r="Q3876" s="27" t="str">
        <f>IF(G3876="01 Jan 1900","Unregistered","Registered")</f>
        <v>Registered</v>
      </c>
      <c r="R3876" s="121">
        <f>I3876/H3876</f>
        <v>1</v>
      </c>
      <c r="T3876" s="117">
        <f t="shared" si="237"/>
        <v>137400</v>
      </c>
      <c r="U3876" s="117">
        <f t="shared" si="238"/>
        <v>0</v>
      </c>
    </row>
    <row r="3877" spans="1:29" x14ac:dyDescent="0.3">
      <c r="A3877" s="114">
        <v>1476</v>
      </c>
      <c r="B3877" s="114" t="s">
        <v>1426</v>
      </c>
      <c r="C3877" s="114" t="s">
        <v>39</v>
      </c>
      <c r="D3877" s="114" t="s">
        <v>4795</v>
      </c>
      <c r="E3877" s="114" t="s">
        <v>4796</v>
      </c>
      <c r="F3877" s="115">
        <v>46030</v>
      </c>
      <c r="G3877" s="114" t="s">
        <v>1410</v>
      </c>
      <c r="H3877" s="116">
        <v>6000000</v>
      </c>
      <c r="I3877" s="116">
        <v>6000000</v>
      </c>
      <c r="J3877" s="116">
        <v>5969022</v>
      </c>
      <c r="K3877" s="116">
        <v>30978</v>
      </c>
      <c r="L3877" s="116">
        <v>0</v>
      </c>
      <c r="M3877" s="116">
        <v>30978</v>
      </c>
      <c r="N3877" s="116">
        <v>0</v>
      </c>
      <c r="O3877" s="116">
        <v>0</v>
      </c>
      <c r="P3877" s="120">
        <v>0</v>
      </c>
      <c r="Q3877" s="27" t="str">
        <f>IF(G3877="01 Jan 1900","Unregistered","Registered")</f>
        <v>Registered</v>
      </c>
      <c r="R3877" s="121">
        <f>I3877/H3877</f>
        <v>1</v>
      </c>
      <c r="T3877" s="117">
        <f t="shared" si="237"/>
        <v>30978</v>
      </c>
      <c r="U3877" s="117">
        <f t="shared" si="238"/>
        <v>0</v>
      </c>
    </row>
    <row r="3878" spans="1:29" x14ac:dyDescent="0.3">
      <c r="A3878" s="114">
        <v>7560</v>
      </c>
      <c r="B3878" s="114" t="s">
        <v>1426</v>
      </c>
      <c r="C3878" s="114" t="s">
        <v>39</v>
      </c>
      <c r="D3878" s="114" t="s">
        <v>8034</v>
      </c>
      <c r="E3878" s="114" t="s">
        <v>7056</v>
      </c>
      <c r="F3878" s="115">
        <v>44842</v>
      </c>
      <c r="G3878" s="114" t="s">
        <v>8035</v>
      </c>
      <c r="H3878" s="116">
        <v>4752000</v>
      </c>
      <c r="I3878" s="116">
        <v>4752000</v>
      </c>
      <c r="J3878" s="116">
        <v>4752000</v>
      </c>
      <c r="K3878" s="116">
        <v>0</v>
      </c>
      <c r="L3878" s="116">
        <v>0</v>
      </c>
      <c r="M3878" s="116">
        <v>0</v>
      </c>
      <c r="N3878" s="116">
        <v>0</v>
      </c>
      <c r="O3878" s="116">
        <v>0</v>
      </c>
      <c r="P3878" s="120">
        <v>0</v>
      </c>
      <c r="Q3878" s="27" t="str">
        <f>IF(G3878="01 Jan 1900","Unregistered","Registered")</f>
        <v>Registered</v>
      </c>
      <c r="R3878" s="121">
        <f>I3878/H3878</f>
        <v>1</v>
      </c>
      <c r="T3878" s="117">
        <f t="shared" si="237"/>
        <v>0</v>
      </c>
      <c r="U3878" s="117">
        <f t="shared" si="238"/>
        <v>0</v>
      </c>
    </row>
    <row r="3879" spans="1:29" x14ac:dyDescent="0.3">
      <c r="A3879" s="114">
        <v>7561</v>
      </c>
      <c r="B3879" s="114" t="s">
        <v>1426</v>
      </c>
      <c r="C3879" s="114" t="s">
        <v>39</v>
      </c>
      <c r="D3879" s="114" t="s">
        <v>8036</v>
      </c>
      <c r="E3879" s="114" t="s">
        <v>8037</v>
      </c>
      <c r="F3879" s="115">
        <v>45988</v>
      </c>
      <c r="G3879" s="114" t="s">
        <v>8038</v>
      </c>
      <c r="H3879" s="116">
        <v>2797998</v>
      </c>
      <c r="I3879" s="116">
        <v>2797998</v>
      </c>
      <c r="J3879" s="116">
        <v>2797998</v>
      </c>
      <c r="K3879" s="116">
        <v>0</v>
      </c>
      <c r="L3879" s="116">
        <v>0</v>
      </c>
      <c r="M3879" s="116">
        <v>0</v>
      </c>
      <c r="N3879" s="116">
        <v>0</v>
      </c>
      <c r="O3879" s="116">
        <v>0</v>
      </c>
      <c r="P3879" s="120">
        <v>0</v>
      </c>
      <c r="Q3879" s="27" t="str">
        <f>IF(G3879="01 Jan 1900","Unregistered","Registered")</f>
        <v>Registered</v>
      </c>
      <c r="R3879" s="121">
        <f>I3879/H3879</f>
        <v>1</v>
      </c>
      <c r="T3879" s="117">
        <f t="shared" si="237"/>
        <v>0</v>
      </c>
      <c r="U3879" s="117">
        <f t="shared" si="238"/>
        <v>0</v>
      </c>
    </row>
    <row r="3880" spans="1:29" x14ac:dyDescent="0.3">
      <c r="A3880" s="114">
        <v>7562</v>
      </c>
      <c r="B3880" s="114" t="s">
        <v>1426</v>
      </c>
      <c r="C3880" s="114" t="s">
        <v>39</v>
      </c>
      <c r="D3880" s="114" t="s">
        <v>8039</v>
      </c>
      <c r="E3880" s="114" t="s">
        <v>8040</v>
      </c>
      <c r="F3880" s="115">
        <v>45576</v>
      </c>
      <c r="G3880" s="114" t="s">
        <v>3432</v>
      </c>
      <c r="H3880" s="116">
        <v>3510500</v>
      </c>
      <c r="I3880" s="116">
        <v>3510500</v>
      </c>
      <c r="J3880" s="116">
        <v>3510500</v>
      </c>
      <c r="K3880" s="116">
        <v>0</v>
      </c>
      <c r="L3880" s="116">
        <v>0</v>
      </c>
      <c r="M3880" s="116">
        <v>0</v>
      </c>
      <c r="N3880" s="116">
        <v>0</v>
      </c>
      <c r="O3880" s="116">
        <v>0</v>
      </c>
      <c r="P3880" s="120">
        <v>0</v>
      </c>
      <c r="Q3880" s="27" t="str">
        <f>IF(G3880="01 Jan 1900","Unregistered","Registered")</f>
        <v>Registered</v>
      </c>
      <c r="R3880" s="121">
        <f>I3880/H3880</f>
        <v>1</v>
      </c>
      <c r="T3880" s="117">
        <f t="shared" si="237"/>
        <v>0</v>
      </c>
      <c r="U3880" s="117">
        <f t="shared" si="238"/>
        <v>0</v>
      </c>
    </row>
    <row r="3881" spans="1:29" x14ac:dyDescent="0.3">
      <c r="A3881" s="114">
        <v>7563</v>
      </c>
      <c r="B3881" s="114" t="s">
        <v>1426</v>
      </c>
      <c r="C3881" s="114" t="s">
        <v>39</v>
      </c>
      <c r="D3881" s="114" t="s">
        <v>8041</v>
      </c>
      <c r="E3881" s="114" t="s">
        <v>8042</v>
      </c>
      <c r="F3881" s="115">
        <v>45576</v>
      </c>
      <c r="G3881" s="114" t="s">
        <v>3432</v>
      </c>
      <c r="H3881" s="116">
        <v>3510500</v>
      </c>
      <c r="I3881" s="116">
        <v>3510500</v>
      </c>
      <c r="J3881" s="116">
        <v>3510500</v>
      </c>
      <c r="K3881" s="116">
        <v>0</v>
      </c>
      <c r="L3881" s="116">
        <v>0</v>
      </c>
      <c r="M3881" s="116">
        <v>0</v>
      </c>
      <c r="N3881" s="116">
        <v>0</v>
      </c>
      <c r="O3881" s="116">
        <v>0</v>
      </c>
      <c r="P3881" s="120">
        <v>0</v>
      </c>
      <c r="Q3881" s="27" t="str">
        <f>IF(G3881="01 Jan 1900","Unregistered","Registered")</f>
        <v>Registered</v>
      </c>
      <c r="R3881" s="121">
        <f>I3881/H3881</f>
        <v>1</v>
      </c>
      <c r="T3881" s="117">
        <f t="shared" si="237"/>
        <v>0</v>
      </c>
      <c r="U3881" s="117">
        <f t="shared" si="238"/>
        <v>0</v>
      </c>
    </row>
    <row r="3882" spans="1:29" x14ac:dyDescent="0.3">
      <c r="A3882" s="114">
        <v>7564</v>
      </c>
      <c r="B3882" s="114" t="s">
        <v>1426</v>
      </c>
      <c r="C3882" s="114" t="s">
        <v>39</v>
      </c>
      <c r="D3882" s="114" t="s">
        <v>8043</v>
      </c>
      <c r="E3882" s="114" t="s">
        <v>8044</v>
      </c>
      <c r="F3882" s="115">
        <v>45868</v>
      </c>
      <c r="G3882" s="114" t="s">
        <v>3888</v>
      </c>
      <c r="H3882" s="116">
        <v>4306500</v>
      </c>
      <c r="I3882" s="116">
        <v>4306500</v>
      </c>
      <c r="J3882" s="116">
        <v>4306500</v>
      </c>
      <c r="K3882" s="116">
        <v>0</v>
      </c>
      <c r="L3882" s="116">
        <v>0</v>
      </c>
      <c r="M3882" s="116">
        <v>0</v>
      </c>
      <c r="N3882" s="116">
        <v>0</v>
      </c>
      <c r="O3882" s="116">
        <v>0</v>
      </c>
      <c r="P3882" s="120">
        <v>0</v>
      </c>
      <c r="Q3882" s="27" t="str">
        <f>IF(G3882="01 Jan 1900","Unregistered","Registered")</f>
        <v>Registered</v>
      </c>
      <c r="R3882" s="121">
        <f>I3882/H3882</f>
        <v>1</v>
      </c>
      <c r="T3882" s="117">
        <f t="shared" si="237"/>
        <v>0</v>
      </c>
      <c r="U3882" s="117">
        <f t="shared" si="238"/>
        <v>0</v>
      </c>
    </row>
    <row r="3883" spans="1:29" x14ac:dyDescent="0.3">
      <c r="A3883" s="114">
        <v>7565</v>
      </c>
      <c r="B3883" s="114" t="s">
        <v>1426</v>
      </c>
      <c r="C3883" s="114" t="s">
        <v>39</v>
      </c>
      <c r="D3883" s="114" t="s">
        <v>8045</v>
      </c>
      <c r="E3883" s="114" t="s">
        <v>8046</v>
      </c>
      <c r="F3883" s="115">
        <v>44773</v>
      </c>
      <c r="G3883" s="114" t="s">
        <v>4104</v>
      </c>
      <c r="H3883" s="116">
        <v>3952000</v>
      </c>
      <c r="I3883" s="116">
        <v>3952000</v>
      </c>
      <c r="J3883" s="116">
        <v>3952000</v>
      </c>
      <c r="K3883" s="116">
        <v>0</v>
      </c>
      <c r="L3883" s="116">
        <v>0</v>
      </c>
      <c r="M3883" s="116">
        <v>0</v>
      </c>
      <c r="N3883" s="116">
        <v>0</v>
      </c>
      <c r="O3883" s="116">
        <v>0</v>
      </c>
      <c r="P3883" s="120">
        <v>0</v>
      </c>
      <c r="Q3883" s="27" t="str">
        <f>IF(G3883="01 Jan 1900","Unregistered","Registered")</f>
        <v>Registered</v>
      </c>
      <c r="R3883" s="121">
        <f>I3883/H3883</f>
        <v>1</v>
      </c>
      <c r="T3883" s="117">
        <f t="shared" si="237"/>
        <v>0</v>
      </c>
      <c r="U3883" s="117">
        <f t="shared" si="238"/>
        <v>0</v>
      </c>
    </row>
    <row r="3884" spans="1:29" x14ac:dyDescent="0.3">
      <c r="A3884" s="114">
        <v>7566</v>
      </c>
      <c r="B3884" s="114" t="s">
        <v>1426</v>
      </c>
      <c r="C3884" s="114" t="s">
        <v>39</v>
      </c>
      <c r="D3884" s="114" t="s">
        <v>8047</v>
      </c>
      <c r="E3884" s="114" t="s">
        <v>8048</v>
      </c>
      <c r="F3884" s="115">
        <v>45955</v>
      </c>
      <c r="G3884" s="114" t="s">
        <v>3222</v>
      </c>
      <c r="H3884" s="116">
        <v>6700000</v>
      </c>
      <c r="I3884" s="116">
        <v>6700000</v>
      </c>
      <c r="J3884" s="116">
        <v>6700000</v>
      </c>
      <c r="K3884" s="116">
        <v>0</v>
      </c>
      <c r="L3884" s="116">
        <v>0</v>
      </c>
      <c r="M3884" s="116">
        <v>0</v>
      </c>
      <c r="N3884" s="116">
        <v>0</v>
      </c>
      <c r="O3884" s="116">
        <v>0</v>
      </c>
      <c r="P3884" s="120">
        <v>0</v>
      </c>
      <c r="Q3884" s="27" t="str">
        <f>IF(G3884="01 Jan 1900","Unregistered","Registered")</f>
        <v>Registered</v>
      </c>
      <c r="R3884" s="121">
        <f>I3884/H3884</f>
        <v>1</v>
      </c>
      <c r="T3884" s="117">
        <f t="shared" si="237"/>
        <v>0</v>
      </c>
      <c r="U3884" s="117">
        <f t="shared" si="238"/>
        <v>0</v>
      </c>
    </row>
    <row r="3885" spans="1:29" x14ac:dyDescent="0.3">
      <c r="A3885" s="114">
        <v>7567</v>
      </c>
      <c r="B3885" s="114" t="s">
        <v>1426</v>
      </c>
      <c r="C3885" s="114" t="s">
        <v>39</v>
      </c>
      <c r="D3885" s="114" t="s">
        <v>8049</v>
      </c>
      <c r="E3885" s="114" t="s">
        <v>8050</v>
      </c>
      <c r="F3885" s="115">
        <v>45163</v>
      </c>
      <c r="G3885" s="114" t="s">
        <v>5168</v>
      </c>
      <c r="H3885" s="116">
        <v>2108000</v>
      </c>
      <c r="I3885" s="116">
        <v>2108000</v>
      </c>
      <c r="J3885" s="116">
        <v>2108000</v>
      </c>
      <c r="K3885" s="116">
        <v>0</v>
      </c>
      <c r="L3885" s="116">
        <v>0</v>
      </c>
      <c r="M3885" s="116">
        <v>0</v>
      </c>
      <c r="N3885" s="116">
        <v>0</v>
      </c>
      <c r="O3885" s="116">
        <v>0</v>
      </c>
      <c r="P3885" s="120">
        <v>0</v>
      </c>
      <c r="Q3885" s="27" t="str">
        <f>IF(G3885="01 Jan 1900","Unregistered","Registered")</f>
        <v>Registered</v>
      </c>
      <c r="R3885" s="121">
        <f>I3885/H3885</f>
        <v>1</v>
      </c>
      <c r="T3885" s="117">
        <f t="shared" si="237"/>
        <v>0</v>
      </c>
      <c r="U3885" s="117">
        <f t="shared" si="238"/>
        <v>0</v>
      </c>
    </row>
    <row r="3886" spans="1:29" x14ac:dyDescent="0.3">
      <c r="A3886" s="114">
        <v>7568</v>
      </c>
      <c r="B3886" s="114" t="s">
        <v>1426</v>
      </c>
      <c r="C3886" s="114" t="s">
        <v>39</v>
      </c>
      <c r="D3886" s="114" t="s">
        <v>8051</v>
      </c>
      <c r="E3886" s="114" t="s">
        <v>5450</v>
      </c>
      <c r="F3886" s="115">
        <v>44773</v>
      </c>
      <c r="G3886" s="114" t="s">
        <v>5181</v>
      </c>
      <c r="H3886" s="116">
        <v>1984000</v>
      </c>
      <c r="I3886" s="116">
        <v>1984000</v>
      </c>
      <c r="J3886" s="116">
        <v>1984000</v>
      </c>
      <c r="K3886" s="116">
        <v>0</v>
      </c>
      <c r="L3886" s="116">
        <v>0</v>
      </c>
      <c r="M3886" s="116">
        <v>0</v>
      </c>
      <c r="N3886" s="116">
        <v>0</v>
      </c>
      <c r="O3886" s="116">
        <v>0</v>
      </c>
      <c r="P3886" s="120">
        <v>0</v>
      </c>
      <c r="Q3886" s="27" t="str">
        <f>IF(G3886="01 Jan 1900","Unregistered","Registered")</f>
        <v>Registered</v>
      </c>
      <c r="R3886" s="121">
        <f>I3886/H3886</f>
        <v>1</v>
      </c>
      <c r="T3886" s="117">
        <f t="shared" si="237"/>
        <v>0</v>
      </c>
      <c r="U3886" s="117">
        <f t="shared" si="238"/>
        <v>0</v>
      </c>
    </row>
    <row r="3887" spans="1:29" x14ac:dyDescent="0.3">
      <c r="A3887" s="99">
        <v>10952</v>
      </c>
      <c r="B3887" s="99" t="s">
        <v>1426</v>
      </c>
      <c r="C3887" s="99" t="s">
        <v>192</v>
      </c>
      <c r="D3887" s="99" t="s">
        <v>10387</v>
      </c>
      <c r="E3887" s="99" t="s">
        <v>10388</v>
      </c>
      <c r="F3887" s="100">
        <v>46111</v>
      </c>
      <c r="G3887" s="99" t="s">
        <v>1898</v>
      </c>
      <c r="H3887" s="96">
        <v>1805600</v>
      </c>
      <c r="I3887" s="96">
        <v>0</v>
      </c>
      <c r="J3887" s="96"/>
      <c r="K3887" s="96"/>
      <c r="L3887" s="96">
        <v>0</v>
      </c>
      <c r="M3887" s="96">
        <v>0</v>
      </c>
      <c r="N3887" s="96">
        <v>0</v>
      </c>
      <c r="O3887" s="96">
        <v>0</v>
      </c>
      <c r="P3887" s="122">
        <v>0</v>
      </c>
      <c r="Q3887" s="101" t="str">
        <f>IF(G3887="01 Jan 1900","Unregistered","Registered")</f>
        <v>Unregistered</v>
      </c>
      <c r="R3887" s="123"/>
      <c r="S3887" s="95"/>
      <c r="T3887" s="101"/>
      <c r="U3887" s="101"/>
      <c r="V3887" s="101"/>
      <c r="W3887" s="101"/>
      <c r="X3887" s="101"/>
      <c r="Y3887" s="101"/>
      <c r="Z3887" s="101"/>
      <c r="AA3887" s="101"/>
      <c r="AB3887" s="101"/>
      <c r="AC3887" s="101"/>
    </row>
    <row r="3888" spans="1:29" x14ac:dyDescent="0.3">
      <c r="A3888" s="114">
        <v>313</v>
      </c>
      <c r="B3888" s="114" t="s">
        <v>1426</v>
      </c>
      <c r="C3888" s="114" t="s">
        <v>192</v>
      </c>
      <c r="D3888" s="114" t="s">
        <v>2135</v>
      </c>
      <c r="E3888" s="114" t="s">
        <v>2136</v>
      </c>
      <c r="F3888" s="115">
        <v>46107</v>
      </c>
      <c r="G3888" s="114" t="s">
        <v>1434</v>
      </c>
      <c r="H3888" s="116">
        <v>1805600</v>
      </c>
      <c r="I3888" s="116">
        <v>1805600</v>
      </c>
      <c r="J3888" s="116">
        <v>50600</v>
      </c>
      <c r="K3888" s="116">
        <v>1755000</v>
      </c>
      <c r="L3888" s="116">
        <v>1755000</v>
      </c>
      <c r="M3888" s="116">
        <v>0</v>
      </c>
      <c r="N3888" s="116">
        <v>0</v>
      </c>
      <c r="O3888" s="116">
        <v>0</v>
      </c>
      <c r="P3888" s="120">
        <v>0</v>
      </c>
      <c r="Q3888" s="27" t="str">
        <f>IF(G3888="01 Jan 1900","Unregistered","Registered")</f>
        <v>Registered</v>
      </c>
      <c r="R3888" s="121">
        <f>I3888/H3888</f>
        <v>1</v>
      </c>
      <c r="T3888" s="117">
        <f t="shared" ref="T3888:T3948" si="239">L3888+M3888+N3888+O3888+P3888</f>
        <v>1755000</v>
      </c>
      <c r="U3888" s="117">
        <f t="shared" ref="U3888:U3948" si="240">K3888-T3888</f>
        <v>0</v>
      </c>
    </row>
    <row r="3889" spans="1:21" x14ac:dyDescent="0.3">
      <c r="A3889" s="114">
        <v>321</v>
      </c>
      <c r="B3889" s="114" t="s">
        <v>1426</v>
      </c>
      <c r="C3889" s="114" t="s">
        <v>192</v>
      </c>
      <c r="D3889" s="114" t="s">
        <v>2155</v>
      </c>
      <c r="E3889" s="114" t="s">
        <v>2156</v>
      </c>
      <c r="F3889" s="115">
        <v>46104</v>
      </c>
      <c r="G3889" s="114" t="s">
        <v>1440</v>
      </c>
      <c r="H3889" s="116">
        <v>1805600</v>
      </c>
      <c r="I3889" s="116">
        <v>1805600</v>
      </c>
      <c r="J3889" s="116">
        <v>90280</v>
      </c>
      <c r="K3889" s="116">
        <v>1715320</v>
      </c>
      <c r="L3889" s="116">
        <v>1715320</v>
      </c>
      <c r="M3889" s="116">
        <v>0</v>
      </c>
      <c r="N3889" s="116">
        <v>0</v>
      </c>
      <c r="O3889" s="116">
        <v>0</v>
      </c>
      <c r="P3889" s="120">
        <v>0</v>
      </c>
      <c r="Q3889" s="27" t="str">
        <f>IF(G3889="01 Jan 1900","Unregistered","Registered")</f>
        <v>Registered</v>
      </c>
      <c r="R3889" s="121">
        <f>I3889/H3889</f>
        <v>1</v>
      </c>
      <c r="T3889" s="117">
        <f t="shared" si="239"/>
        <v>1715320</v>
      </c>
      <c r="U3889" s="117">
        <f t="shared" si="240"/>
        <v>0</v>
      </c>
    </row>
    <row r="3890" spans="1:21" x14ac:dyDescent="0.3">
      <c r="A3890" s="114">
        <v>329</v>
      </c>
      <c r="B3890" s="114" t="s">
        <v>1426</v>
      </c>
      <c r="C3890" s="114" t="s">
        <v>192</v>
      </c>
      <c r="D3890" s="114" t="s">
        <v>2177</v>
      </c>
      <c r="E3890" s="114" t="s">
        <v>2178</v>
      </c>
      <c r="F3890" s="115">
        <v>46104</v>
      </c>
      <c r="G3890" s="114" t="s">
        <v>1440</v>
      </c>
      <c r="H3890" s="116">
        <v>1805600</v>
      </c>
      <c r="I3890" s="116">
        <v>1805600</v>
      </c>
      <c r="J3890" s="116">
        <v>166100</v>
      </c>
      <c r="K3890" s="116">
        <v>1639500</v>
      </c>
      <c r="L3890" s="116">
        <v>1639500</v>
      </c>
      <c r="M3890" s="116">
        <v>0</v>
      </c>
      <c r="N3890" s="116">
        <v>0</v>
      </c>
      <c r="O3890" s="116">
        <v>0</v>
      </c>
      <c r="P3890" s="120">
        <v>0</v>
      </c>
      <c r="Q3890" s="27" t="str">
        <f>IF(G3890="01 Jan 1900","Unregistered","Registered")</f>
        <v>Registered</v>
      </c>
      <c r="R3890" s="121">
        <f>I3890/H3890</f>
        <v>1</v>
      </c>
      <c r="T3890" s="117">
        <f t="shared" si="239"/>
        <v>1639500</v>
      </c>
      <c r="U3890" s="117">
        <f t="shared" si="240"/>
        <v>0</v>
      </c>
    </row>
    <row r="3891" spans="1:21" x14ac:dyDescent="0.3">
      <c r="A3891" s="114">
        <v>330</v>
      </c>
      <c r="B3891" s="114" t="s">
        <v>1426</v>
      </c>
      <c r="C3891" s="114" t="s">
        <v>192</v>
      </c>
      <c r="D3891" s="114" t="s">
        <v>2179</v>
      </c>
      <c r="E3891" s="114" t="s">
        <v>2180</v>
      </c>
      <c r="F3891" s="115">
        <v>46108</v>
      </c>
      <c r="G3891" s="114" t="s">
        <v>1434</v>
      </c>
      <c r="H3891" s="116">
        <v>1805600</v>
      </c>
      <c r="I3891" s="116">
        <v>1805600</v>
      </c>
      <c r="J3891" s="116">
        <v>179110</v>
      </c>
      <c r="K3891" s="116">
        <v>1626490</v>
      </c>
      <c r="L3891" s="116">
        <v>1626490</v>
      </c>
      <c r="M3891" s="116">
        <v>0</v>
      </c>
      <c r="N3891" s="116">
        <v>0</v>
      </c>
      <c r="O3891" s="116">
        <v>0</v>
      </c>
      <c r="P3891" s="120">
        <v>0</v>
      </c>
      <c r="Q3891" s="27" t="str">
        <f>IF(G3891="01 Jan 1900","Unregistered","Registered")</f>
        <v>Registered</v>
      </c>
      <c r="R3891" s="121">
        <f>I3891/H3891</f>
        <v>1</v>
      </c>
      <c r="T3891" s="117">
        <f t="shared" si="239"/>
        <v>1626490</v>
      </c>
      <c r="U3891" s="117">
        <f t="shared" si="240"/>
        <v>0</v>
      </c>
    </row>
    <row r="3892" spans="1:21" x14ac:dyDescent="0.3">
      <c r="A3892" s="114">
        <v>331</v>
      </c>
      <c r="B3892" s="114" t="s">
        <v>1426</v>
      </c>
      <c r="C3892" s="114" t="s">
        <v>192</v>
      </c>
      <c r="D3892" s="114" t="s">
        <v>2181</v>
      </c>
      <c r="E3892" s="114" t="s">
        <v>2182</v>
      </c>
      <c r="F3892" s="115">
        <v>46102</v>
      </c>
      <c r="G3892" s="114" t="s">
        <v>1440</v>
      </c>
      <c r="H3892" s="116">
        <v>1805600</v>
      </c>
      <c r="I3892" s="116">
        <v>1805600</v>
      </c>
      <c r="J3892" s="116">
        <v>179110</v>
      </c>
      <c r="K3892" s="116">
        <v>1626490</v>
      </c>
      <c r="L3892" s="116">
        <v>1626490</v>
      </c>
      <c r="M3892" s="116">
        <v>0</v>
      </c>
      <c r="N3892" s="116">
        <v>0</v>
      </c>
      <c r="O3892" s="116">
        <v>0</v>
      </c>
      <c r="P3892" s="120">
        <v>0</v>
      </c>
      <c r="Q3892" s="27" t="str">
        <f>IF(G3892="01 Jan 1900","Unregistered","Registered")</f>
        <v>Registered</v>
      </c>
      <c r="R3892" s="121">
        <f>I3892/H3892</f>
        <v>1</v>
      </c>
      <c r="T3892" s="117">
        <f t="shared" si="239"/>
        <v>1626490</v>
      </c>
      <c r="U3892" s="117">
        <f t="shared" si="240"/>
        <v>0</v>
      </c>
    </row>
    <row r="3893" spans="1:21" x14ac:dyDescent="0.3">
      <c r="A3893" s="114">
        <v>332</v>
      </c>
      <c r="B3893" s="114" t="s">
        <v>1426</v>
      </c>
      <c r="C3893" s="114" t="s">
        <v>192</v>
      </c>
      <c r="D3893" s="114" t="s">
        <v>2183</v>
      </c>
      <c r="E3893" s="114" t="s">
        <v>2184</v>
      </c>
      <c r="F3893" s="115">
        <v>46101</v>
      </c>
      <c r="G3893" s="114" t="s">
        <v>2101</v>
      </c>
      <c r="H3893" s="116">
        <v>1805600</v>
      </c>
      <c r="I3893" s="116">
        <v>1805600</v>
      </c>
      <c r="J3893" s="116">
        <v>180000</v>
      </c>
      <c r="K3893" s="116">
        <v>1625600</v>
      </c>
      <c r="L3893" s="116">
        <v>1625600</v>
      </c>
      <c r="M3893" s="116">
        <v>0</v>
      </c>
      <c r="N3893" s="116">
        <v>0</v>
      </c>
      <c r="O3893" s="116">
        <v>0</v>
      </c>
      <c r="P3893" s="120">
        <v>0</v>
      </c>
      <c r="Q3893" s="27" t="str">
        <f>IF(G3893="01 Jan 1900","Unregistered","Registered")</f>
        <v>Registered</v>
      </c>
      <c r="R3893" s="121">
        <f>I3893/H3893</f>
        <v>1</v>
      </c>
      <c r="T3893" s="117">
        <f t="shared" si="239"/>
        <v>1625600</v>
      </c>
      <c r="U3893" s="117">
        <f t="shared" si="240"/>
        <v>0</v>
      </c>
    </row>
    <row r="3894" spans="1:21" x14ac:dyDescent="0.3">
      <c r="A3894" s="114">
        <v>333</v>
      </c>
      <c r="B3894" s="114" t="s">
        <v>1426</v>
      </c>
      <c r="C3894" s="114" t="s">
        <v>192</v>
      </c>
      <c r="D3894" s="114" t="s">
        <v>2185</v>
      </c>
      <c r="E3894" s="114" t="s">
        <v>2186</v>
      </c>
      <c r="F3894" s="115">
        <v>46106</v>
      </c>
      <c r="G3894" s="114" t="s">
        <v>2187</v>
      </c>
      <c r="H3894" s="116">
        <v>1805600</v>
      </c>
      <c r="I3894" s="116">
        <v>1805600</v>
      </c>
      <c r="J3894" s="116">
        <v>180000</v>
      </c>
      <c r="K3894" s="116">
        <v>1625600</v>
      </c>
      <c r="L3894" s="116">
        <v>1625600</v>
      </c>
      <c r="M3894" s="116">
        <v>0</v>
      </c>
      <c r="N3894" s="116">
        <v>0</v>
      </c>
      <c r="O3894" s="116">
        <v>0</v>
      </c>
      <c r="P3894" s="120">
        <v>0</v>
      </c>
      <c r="Q3894" s="27" t="str">
        <f>IF(G3894="01 Jan 1900","Unregistered","Registered")</f>
        <v>Registered</v>
      </c>
      <c r="R3894" s="121">
        <f>I3894/H3894</f>
        <v>1</v>
      </c>
      <c r="T3894" s="117">
        <f t="shared" si="239"/>
        <v>1625600</v>
      </c>
      <c r="U3894" s="117">
        <f t="shared" si="240"/>
        <v>0</v>
      </c>
    </row>
    <row r="3895" spans="1:21" x14ac:dyDescent="0.3">
      <c r="A3895" s="114">
        <v>334</v>
      </c>
      <c r="B3895" s="114" t="s">
        <v>1426</v>
      </c>
      <c r="C3895" s="114" t="s">
        <v>192</v>
      </c>
      <c r="D3895" s="114" t="s">
        <v>2188</v>
      </c>
      <c r="E3895" s="114" t="s">
        <v>2189</v>
      </c>
      <c r="F3895" s="115">
        <v>46105</v>
      </c>
      <c r="G3895" s="114" t="s">
        <v>2101</v>
      </c>
      <c r="H3895" s="116">
        <v>1805600</v>
      </c>
      <c r="I3895" s="116">
        <v>1805600</v>
      </c>
      <c r="J3895" s="116">
        <v>180000</v>
      </c>
      <c r="K3895" s="116">
        <v>1625600</v>
      </c>
      <c r="L3895" s="116">
        <v>1625600</v>
      </c>
      <c r="M3895" s="116">
        <v>0</v>
      </c>
      <c r="N3895" s="116">
        <v>0</v>
      </c>
      <c r="O3895" s="116">
        <v>0</v>
      </c>
      <c r="P3895" s="120">
        <v>0</v>
      </c>
      <c r="Q3895" s="27" t="str">
        <f>IF(G3895="01 Jan 1900","Unregistered","Registered")</f>
        <v>Registered</v>
      </c>
      <c r="R3895" s="121">
        <f>I3895/H3895</f>
        <v>1</v>
      </c>
      <c r="T3895" s="117">
        <f t="shared" si="239"/>
        <v>1625600</v>
      </c>
      <c r="U3895" s="117">
        <f t="shared" si="240"/>
        <v>0</v>
      </c>
    </row>
    <row r="3896" spans="1:21" x14ac:dyDescent="0.3">
      <c r="A3896" s="114">
        <v>335</v>
      </c>
      <c r="B3896" s="114" t="s">
        <v>1426</v>
      </c>
      <c r="C3896" s="114" t="s">
        <v>192</v>
      </c>
      <c r="D3896" s="114" t="s">
        <v>2190</v>
      </c>
      <c r="E3896" s="114" t="s">
        <v>2191</v>
      </c>
      <c r="F3896" s="115">
        <v>46101</v>
      </c>
      <c r="G3896" s="114" t="s">
        <v>2101</v>
      </c>
      <c r="H3896" s="116">
        <v>1805600</v>
      </c>
      <c r="I3896" s="116">
        <v>1805600</v>
      </c>
      <c r="J3896" s="116">
        <v>180000</v>
      </c>
      <c r="K3896" s="116">
        <v>1625600</v>
      </c>
      <c r="L3896" s="116">
        <v>1625600</v>
      </c>
      <c r="M3896" s="116">
        <v>0</v>
      </c>
      <c r="N3896" s="116">
        <v>0</v>
      </c>
      <c r="O3896" s="116">
        <v>0</v>
      </c>
      <c r="P3896" s="120">
        <v>0</v>
      </c>
      <c r="Q3896" s="27" t="str">
        <f>IF(G3896="01 Jan 1900","Unregistered","Registered")</f>
        <v>Registered</v>
      </c>
      <c r="R3896" s="121">
        <f>I3896/H3896</f>
        <v>1</v>
      </c>
      <c r="T3896" s="117">
        <f t="shared" si="239"/>
        <v>1625600</v>
      </c>
      <c r="U3896" s="117">
        <f t="shared" si="240"/>
        <v>0</v>
      </c>
    </row>
    <row r="3897" spans="1:21" x14ac:dyDescent="0.3">
      <c r="A3897" s="114">
        <v>336</v>
      </c>
      <c r="B3897" s="114" t="s">
        <v>1426</v>
      </c>
      <c r="C3897" s="114" t="s">
        <v>192</v>
      </c>
      <c r="D3897" s="114" t="s">
        <v>2192</v>
      </c>
      <c r="E3897" s="114" t="s">
        <v>2193</v>
      </c>
      <c r="F3897" s="115">
        <v>46102</v>
      </c>
      <c r="G3897" s="114" t="s">
        <v>1477</v>
      </c>
      <c r="H3897" s="116">
        <v>1805600</v>
      </c>
      <c r="I3897" s="116">
        <v>1805600</v>
      </c>
      <c r="J3897" s="116">
        <v>180560</v>
      </c>
      <c r="K3897" s="116">
        <v>1625040</v>
      </c>
      <c r="L3897" s="116">
        <v>1625040</v>
      </c>
      <c r="M3897" s="116">
        <v>0</v>
      </c>
      <c r="N3897" s="116">
        <v>0</v>
      </c>
      <c r="O3897" s="116">
        <v>0</v>
      </c>
      <c r="P3897" s="120">
        <v>0</v>
      </c>
      <c r="Q3897" s="27" t="str">
        <f>IF(G3897="01 Jan 1900","Unregistered","Registered")</f>
        <v>Registered</v>
      </c>
      <c r="R3897" s="121">
        <f>I3897/H3897</f>
        <v>1</v>
      </c>
      <c r="T3897" s="117">
        <f t="shared" si="239"/>
        <v>1625040</v>
      </c>
      <c r="U3897" s="117">
        <f t="shared" si="240"/>
        <v>0</v>
      </c>
    </row>
    <row r="3898" spans="1:21" x14ac:dyDescent="0.3">
      <c r="A3898" s="114">
        <v>337</v>
      </c>
      <c r="B3898" s="114" t="s">
        <v>1426</v>
      </c>
      <c r="C3898" s="114" t="s">
        <v>192</v>
      </c>
      <c r="D3898" s="114" t="s">
        <v>2194</v>
      </c>
      <c r="E3898" s="114" t="s">
        <v>2195</v>
      </c>
      <c r="F3898" s="115">
        <v>46111</v>
      </c>
      <c r="G3898" s="114" t="s">
        <v>1477</v>
      </c>
      <c r="H3898" s="116">
        <v>1805600</v>
      </c>
      <c r="I3898" s="116">
        <v>1805600</v>
      </c>
      <c r="J3898" s="116">
        <v>180560</v>
      </c>
      <c r="K3898" s="116">
        <v>1625040</v>
      </c>
      <c r="L3898" s="116">
        <v>1625040</v>
      </c>
      <c r="M3898" s="116">
        <v>0</v>
      </c>
      <c r="N3898" s="116">
        <v>0</v>
      </c>
      <c r="O3898" s="116">
        <v>0</v>
      </c>
      <c r="P3898" s="120">
        <v>0</v>
      </c>
      <c r="Q3898" s="27" t="str">
        <f>IF(G3898="01 Jan 1900","Unregistered","Registered")</f>
        <v>Registered</v>
      </c>
      <c r="R3898" s="121">
        <f>I3898/H3898</f>
        <v>1</v>
      </c>
      <c r="T3898" s="117">
        <f t="shared" si="239"/>
        <v>1625040</v>
      </c>
      <c r="U3898" s="117">
        <f t="shared" si="240"/>
        <v>0</v>
      </c>
    </row>
    <row r="3899" spans="1:21" x14ac:dyDescent="0.3">
      <c r="A3899" s="114">
        <v>338</v>
      </c>
      <c r="B3899" s="114" t="s">
        <v>1426</v>
      </c>
      <c r="C3899" s="114" t="s">
        <v>192</v>
      </c>
      <c r="D3899" s="114" t="s">
        <v>2196</v>
      </c>
      <c r="E3899" s="114" t="s">
        <v>2197</v>
      </c>
      <c r="F3899" s="115">
        <v>46105</v>
      </c>
      <c r="G3899" s="114" t="s">
        <v>2187</v>
      </c>
      <c r="H3899" s="116">
        <v>1805600</v>
      </c>
      <c r="I3899" s="116">
        <v>1805600</v>
      </c>
      <c r="J3899" s="116">
        <v>180560</v>
      </c>
      <c r="K3899" s="116">
        <v>1625040</v>
      </c>
      <c r="L3899" s="116">
        <v>1625040</v>
      </c>
      <c r="M3899" s="116">
        <v>0</v>
      </c>
      <c r="N3899" s="116">
        <v>0</v>
      </c>
      <c r="O3899" s="116">
        <v>0</v>
      </c>
      <c r="P3899" s="120">
        <v>0</v>
      </c>
      <c r="Q3899" s="27" t="str">
        <f>IF(G3899="01 Jan 1900","Unregistered","Registered")</f>
        <v>Registered</v>
      </c>
      <c r="R3899" s="121">
        <f>I3899/H3899</f>
        <v>1</v>
      </c>
      <c r="T3899" s="117">
        <f t="shared" si="239"/>
        <v>1625040</v>
      </c>
      <c r="U3899" s="117">
        <f t="shared" si="240"/>
        <v>0</v>
      </c>
    </row>
    <row r="3900" spans="1:21" x14ac:dyDescent="0.3">
      <c r="A3900" s="114">
        <v>339</v>
      </c>
      <c r="B3900" s="114" t="s">
        <v>1426</v>
      </c>
      <c r="C3900" s="114" t="s">
        <v>192</v>
      </c>
      <c r="D3900" s="114" t="s">
        <v>2198</v>
      </c>
      <c r="E3900" s="114" t="s">
        <v>2199</v>
      </c>
      <c r="F3900" s="115">
        <v>46101</v>
      </c>
      <c r="G3900" s="114" t="s">
        <v>2200</v>
      </c>
      <c r="H3900" s="116">
        <v>1805600</v>
      </c>
      <c r="I3900" s="116">
        <v>1805600</v>
      </c>
      <c r="J3900" s="116">
        <v>180571</v>
      </c>
      <c r="K3900" s="116">
        <v>1625029</v>
      </c>
      <c r="L3900" s="116">
        <v>1625029</v>
      </c>
      <c r="M3900" s="116">
        <v>0</v>
      </c>
      <c r="N3900" s="116">
        <v>0</v>
      </c>
      <c r="O3900" s="116">
        <v>0</v>
      </c>
      <c r="P3900" s="120">
        <v>0</v>
      </c>
      <c r="Q3900" s="27" t="str">
        <f>IF(G3900="01 Jan 1900","Unregistered","Registered")</f>
        <v>Registered</v>
      </c>
      <c r="R3900" s="121">
        <f>I3900/H3900</f>
        <v>1</v>
      </c>
      <c r="T3900" s="117">
        <f t="shared" si="239"/>
        <v>1625029</v>
      </c>
      <c r="U3900" s="117">
        <f t="shared" si="240"/>
        <v>0</v>
      </c>
    </row>
    <row r="3901" spans="1:21" x14ac:dyDescent="0.3">
      <c r="A3901" s="114">
        <v>340</v>
      </c>
      <c r="B3901" s="114" t="s">
        <v>1426</v>
      </c>
      <c r="C3901" s="114" t="s">
        <v>192</v>
      </c>
      <c r="D3901" s="114" t="s">
        <v>2201</v>
      </c>
      <c r="E3901" s="114" t="s">
        <v>2202</v>
      </c>
      <c r="F3901" s="115">
        <v>46104</v>
      </c>
      <c r="G3901" s="114" t="s">
        <v>2101</v>
      </c>
      <c r="H3901" s="116">
        <v>1805600</v>
      </c>
      <c r="I3901" s="116">
        <v>1805600</v>
      </c>
      <c r="J3901" s="116">
        <v>180600</v>
      </c>
      <c r="K3901" s="116">
        <v>1625000</v>
      </c>
      <c r="L3901" s="116">
        <v>1625000</v>
      </c>
      <c r="M3901" s="116">
        <v>0</v>
      </c>
      <c r="N3901" s="116">
        <v>0</v>
      </c>
      <c r="O3901" s="116">
        <v>0</v>
      </c>
      <c r="P3901" s="120">
        <v>0</v>
      </c>
      <c r="Q3901" s="27" t="str">
        <f>IF(G3901="01 Jan 1900","Unregistered","Registered")</f>
        <v>Registered</v>
      </c>
      <c r="R3901" s="121">
        <f>I3901/H3901</f>
        <v>1</v>
      </c>
      <c r="T3901" s="117">
        <f t="shared" si="239"/>
        <v>1625000</v>
      </c>
      <c r="U3901" s="117">
        <f t="shared" si="240"/>
        <v>0</v>
      </c>
    </row>
    <row r="3902" spans="1:21" x14ac:dyDescent="0.3">
      <c r="A3902" s="114">
        <v>341</v>
      </c>
      <c r="B3902" s="114" t="s">
        <v>1426</v>
      </c>
      <c r="C3902" s="114" t="s">
        <v>192</v>
      </c>
      <c r="D3902" s="114" t="s">
        <v>2203</v>
      </c>
      <c r="E3902" s="114" t="s">
        <v>2204</v>
      </c>
      <c r="F3902" s="115">
        <v>46104</v>
      </c>
      <c r="G3902" s="114" t="s">
        <v>1847</v>
      </c>
      <c r="H3902" s="116">
        <v>1805600</v>
      </c>
      <c r="I3902" s="116">
        <v>1805600</v>
      </c>
      <c r="J3902" s="116">
        <v>180600</v>
      </c>
      <c r="K3902" s="116">
        <v>1625000</v>
      </c>
      <c r="L3902" s="116">
        <v>1625000</v>
      </c>
      <c r="M3902" s="116">
        <v>0</v>
      </c>
      <c r="N3902" s="116">
        <v>0</v>
      </c>
      <c r="O3902" s="116">
        <v>0</v>
      </c>
      <c r="P3902" s="120">
        <v>0</v>
      </c>
      <c r="Q3902" s="27" t="str">
        <f>IF(G3902="01 Jan 1900","Unregistered","Registered")</f>
        <v>Registered</v>
      </c>
      <c r="R3902" s="121">
        <f>I3902/H3902</f>
        <v>1</v>
      </c>
      <c r="T3902" s="117">
        <f t="shared" si="239"/>
        <v>1625000</v>
      </c>
      <c r="U3902" s="117">
        <f t="shared" si="240"/>
        <v>0</v>
      </c>
    </row>
    <row r="3903" spans="1:21" x14ac:dyDescent="0.3">
      <c r="A3903" s="114">
        <v>342</v>
      </c>
      <c r="B3903" s="114" t="s">
        <v>1426</v>
      </c>
      <c r="C3903" s="114" t="s">
        <v>192</v>
      </c>
      <c r="D3903" s="114" t="s">
        <v>2205</v>
      </c>
      <c r="E3903" s="114" t="s">
        <v>2206</v>
      </c>
      <c r="F3903" s="115">
        <v>46111</v>
      </c>
      <c r="G3903" s="114" t="s">
        <v>1477</v>
      </c>
      <c r="H3903" s="116">
        <v>1805600</v>
      </c>
      <c r="I3903" s="116">
        <v>1805600</v>
      </c>
      <c r="J3903" s="116">
        <v>180600</v>
      </c>
      <c r="K3903" s="116">
        <v>1625000</v>
      </c>
      <c r="L3903" s="116">
        <v>1625000</v>
      </c>
      <c r="M3903" s="116">
        <v>0</v>
      </c>
      <c r="N3903" s="116">
        <v>0</v>
      </c>
      <c r="O3903" s="116">
        <v>0</v>
      </c>
      <c r="P3903" s="120">
        <v>0</v>
      </c>
      <c r="Q3903" s="27" t="str">
        <f>IF(G3903="01 Jan 1900","Unregistered","Registered")</f>
        <v>Registered</v>
      </c>
      <c r="R3903" s="121">
        <f>I3903/H3903</f>
        <v>1</v>
      </c>
      <c r="T3903" s="117">
        <f t="shared" si="239"/>
        <v>1625000</v>
      </c>
      <c r="U3903" s="117">
        <f t="shared" si="240"/>
        <v>0</v>
      </c>
    </row>
    <row r="3904" spans="1:21" x14ac:dyDescent="0.3">
      <c r="A3904" s="114">
        <v>343</v>
      </c>
      <c r="B3904" s="114" t="s">
        <v>1426</v>
      </c>
      <c r="C3904" s="114" t="s">
        <v>192</v>
      </c>
      <c r="D3904" s="114" t="s">
        <v>2207</v>
      </c>
      <c r="E3904" s="114" t="s">
        <v>2208</v>
      </c>
      <c r="F3904" s="115">
        <v>46101</v>
      </c>
      <c r="G3904" s="114" t="s">
        <v>1440</v>
      </c>
      <c r="H3904" s="116">
        <v>1805600</v>
      </c>
      <c r="I3904" s="116">
        <v>1805600</v>
      </c>
      <c r="J3904" s="116">
        <v>181000</v>
      </c>
      <c r="K3904" s="116">
        <v>1624600</v>
      </c>
      <c r="L3904" s="116">
        <v>1624600</v>
      </c>
      <c r="M3904" s="116">
        <v>0</v>
      </c>
      <c r="N3904" s="116">
        <v>0</v>
      </c>
      <c r="O3904" s="116">
        <v>0</v>
      </c>
      <c r="P3904" s="120">
        <v>0</v>
      </c>
      <c r="Q3904" s="27" t="str">
        <f>IF(G3904="01 Jan 1900","Unregistered","Registered")</f>
        <v>Registered</v>
      </c>
      <c r="R3904" s="121">
        <f>I3904/H3904</f>
        <v>1</v>
      </c>
      <c r="T3904" s="117">
        <f t="shared" si="239"/>
        <v>1624600</v>
      </c>
      <c r="U3904" s="117">
        <f t="shared" si="240"/>
        <v>0</v>
      </c>
    </row>
    <row r="3905" spans="1:21" x14ac:dyDescent="0.3">
      <c r="A3905" s="114">
        <v>344</v>
      </c>
      <c r="B3905" s="114" t="s">
        <v>1426</v>
      </c>
      <c r="C3905" s="114" t="s">
        <v>192</v>
      </c>
      <c r="D3905" s="114" t="s">
        <v>2209</v>
      </c>
      <c r="E3905" s="114" t="s">
        <v>2210</v>
      </c>
      <c r="F3905" s="115">
        <v>46105</v>
      </c>
      <c r="G3905" s="114" t="s">
        <v>1440</v>
      </c>
      <c r="H3905" s="116">
        <v>1805600</v>
      </c>
      <c r="I3905" s="116">
        <v>1805600</v>
      </c>
      <c r="J3905" s="116">
        <v>193600</v>
      </c>
      <c r="K3905" s="116">
        <v>1612000</v>
      </c>
      <c r="L3905" s="116">
        <v>1612000</v>
      </c>
      <c r="M3905" s="116">
        <v>0</v>
      </c>
      <c r="N3905" s="116">
        <v>0</v>
      </c>
      <c r="O3905" s="116">
        <v>0</v>
      </c>
      <c r="P3905" s="120">
        <v>0</v>
      </c>
      <c r="Q3905" s="27" t="str">
        <f>IF(G3905="01 Jan 1900","Unregistered","Registered")</f>
        <v>Registered</v>
      </c>
      <c r="R3905" s="121">
        <f>I3905/H3905</f>
        <v>1</v>
      </c>
      <c r="T3905" s="117">
        <f t="shared" si="239"/>
        <v>1612000</v>
      </c>
      <c r="U3905" s="117">
        <f t="shared" si="240"/>
        <v>0</v>
      </c>
    </row>
    <row r="3906" spans="1:21" x14ac:dyDescent="0.3">
      <c r="A3906" s="114">
        <v>355</v>
      </c>
      <c r="B3906" s="114" t="s">
        <v>1426</v>
      </c>
      <c r="C3906" s="114" t="s">
        <v>192</v>
      </c>
      <c r="D3906" s="114" t="s">
        <v>2237</v>
      </c>
      <c r="E3906" s="114" t="s">
        <v>2238</v>
      </c>
      <c r="F3906" s="115">
        <v>46108</v>
      </c>
      <c r="G3906" s="114" t="s">
        <v>2101</v>
      </c>
      <c r="H3906" s="116">
        <v>1805600</v>
      </c>
      <c r="I3906" s="116">
        <v>1805600</v>
      </c>
      <c r="J3906" s="116">
        <v>268580</v>
      </c>
      <c r="K3906" s="116">
        <v>1537020</v>
      </c>
      <c r="L3906" s="116">
        <v>1537020</v>
      </c>
      <c r="M3906" s="116">
        <v>0</v>
      </c>
      <c r="N3906" s="116">
        <v>0</v>
      </c>
      <c r="O3906" s="116">
        <v>0</v>
      </c>
      <c r="P3906" s="120">
        <v>0</v>
      </c>
      <c r="Q3906" s="27" t="str">
        <f>IF(G3906="01 Jan 1900","Unregistered","Registered")</f>
        <v>Registered</v>
      </c>
      <c r="R3906" s="121">
        <f>I3906/H3906</f>
        <v>1</v>
      </c>
      <c r="T3906" s="117">
        <f t="shared" si="239"/>
        <v>1537020</v>
      </c>
      <c r="U3906" s="117">
        <f t="shared" si="240"/>
        <v>0</v>
      </c>
    </row>
    <row r="3907" spans="1:21" x14ac:dyDescent="0.3">
      <c r="A3907" s="114">
        <v>358</v>
      </c>
      <c r="B3907" s="114" t="s">
        <v>1426</v>
      </c>
      <c r="C3907" s="114" t="s">
        <v>192</v>
      </c>
      <c r="D3907" s="114" t="s">
        <v>2243</v>
      </c>
      <c r="E3907" s="114" t="s">
        <v>2244</v>
      </c>
      <c r="F3907" s="115">
        <v>46104</v>
      </c>
      <c r="G3907" s="114" t="s">
        <v>2101</v>
      </c>
      <c r="H3907" s="116">
        <v>1805600</v>
      </c>
      <c r="I3907" s="116">
        <v>1805600</v>
      </c>
      <c r="J3907" s="116">
        <v>291100</v>
      </c>
      <c r="K3907" s="116">
        <v>1514500</v>
      </c>
      <c r="L3907" s="116">
        <v>1514500</v>
      </c>
      <c r="M3907" s="116">
        <v>0</v>
      </c>
      <c r="N3907" s="116">
        <v>0</v>
      </c>
      <c r="O3907" s="116">
        <v>0</v>
      </c>
      <c r="P3907" s="120">
        <v>0</v>
      </c>
      <c r="Q3907" s="27" t="str">
        <f>IF(G3907="01 Jan 1900","Unregistered","Registered")</f>
        <v>Registered</v>
      </c>
      <c r="R3907" s="121">
        <f>I3907/H3907</f>
        <v>1</v>
      </c>
      <c r="T3907" s="117">
        <f t="shared" si="239"/>
        <v>1514500</v>
      </c>
      <c r="U3907" s="117">
        <f t="shared" si="240"/>
        <v>0</v>
      </c>
    </row>
    <row r="3908" spans="1:21" x14ac:dyDescent="0.3">
      <c r="A3908" s="114">
        <v>361</v>
      </c>
      <c r="B3908" s="114" t="s">
        <v>1426</v>
      </c>
      <c r="C3908" s="114" t="s">
        <v>192</v>
      </c>
      <c r="D3908" s="114" t="s">
        <v>2249</v>
      </c>
      <c r="E3908" s="114" t="s">
        <v>2250</v>
      </c>
      <c r="F3908" s="115">
        <v>46102</v>
      </c>
      <c r="G3908" s="114" t="s">
        <v>1440</v>
      </c>
      <c r="H3908" s="116">
        <v>1805600</v>
      </c>
      <c r="I3908" s="116">
        <v>1805600</v>
      </c>
      <c r="J3908" s="116">
        <v>305600</v>
      </c>
      <c r="K3908" s="116">
        <v>1500000</v>
      </c>
      <c r="L3908" s="116">
        <v>1500000</v>
      </c>
      <c r="M3908" s="116">
        <v>0</v>
      </c>
      <c r="N3908" s="116">
        <v>0</v>
      </c>
      <c r="O3908" s="116">
        <v>0</v>
      </c>
      <c r="P3908" s="120">
        <v>0</v>
      </c>
      <c r="Q3908" s="27" t="str">
        <f>IF(G3908="01 Jan 1900","Unregistered","Registered")</f>
        <v>Registered</v>
      </c>
      <c r="R3908" s="121">
        <f>I3908/H3908</f>
        <v>1</v>
      </c>
      <c r="T3908" s="117">
        <f t="shared" si="239"/>
        <v>1500000</v>
      </c>
      <c r="U3908" s="117">
        <f t="shared" si="240"/>
        <v>0</v>
      </c>
    </row>
    <row r="3909" spans="1:21" x14ac:dyDescent="0.3">
      <c r="A3909" s="114">
        <v>362</v>
      </c>
      <c r="B3909" s="114" t="s">
        <v>1426</v>
      </c>
      <c r="C3909" s="114" t="s">
        <v>192</v>
      </c>
      <c r="D3909" s="114" t="s">
        <v>2251</v>
      </c>
      <c r="E3909" s="114" t="s">
        <v>2252</v>
      </c>
      <c r="F3909" s="115">
        <v>46102</v>
      </c>
      <c r="G3909" s="114" t="s">
        <v>2187</v>
      </c>
      <c r="H3909" s="116">
        <v>1805600</v>
      </c>
      <c r="I3909" s="116">
        <v>1805600</v>
      </c>
      <c r="J3909" s="116">
        <v>305600</v>
      </c>
      <c r="K3909" s="116">
        <v>1500000</v>
      </c>
      <c r="L3909" s="116">
        <v>1500000</v>
      </c>
      <c r="M3909" s="116">
        <v>0</v>
      </c>
      <c r="N3909" s="116">
        <v>0</v>
      </c>
      <c r="O3909" s="116">
        <v>0</v>
      </c>
      <c r="P3909" s="120">
        <v>0</v>
      </c>
      <c r="Q3909" s="27" t="str">
        <f>IF(G3909="01 Jan 1900","Unregistered","Registered")</f>
        <v>Registered</v>
      </c>
      <c r="R3909" s="121">
        <f>I3909/H3909</f>
        <v>1</v>
      </c>
      <c r="T3909" s="117">
        <f t="shared" si="239"/>
        <v>1500000</v>
      </c>
      <c r="U3909" s="117">
        <f t="shared" si="240"/>
        <v>0</v>
      </c>
    </row>
    <row r="3910" spans="1:21" x14ac:dyDescent="0.3">
      <c r="A3910" s="114">
        <v>366</v>
      </c>
      <c r="B3910" s="114" t="s">
        <v>1426</v>
      </c>
      <c r="C3910" s="114" t="s">
        <v>192</v>
      </c>
      <c r="D3910" s="114" t="s">
        <v>2259</v>
      </c>
      <c r="E3910" s="114" t="s">
        <v>2260</v>
      </c>
      <c r="F3910" s="115">
        <v>46101</v>
      </c>
      <c r="G3910" s="114" t="s">
        <v>1847</v>
      </c>
      <c r="H3910" s="116">
        <v>1805600</v>
      </c>
      <c r="I3910" s="116">
        <v>1805600</v>
      </c>
      <c r="J3910" s="116">
        <v>358220</v>
      </c>
      <c r="K3910" s="116">
        <v>1447380</v>
      </c>
      <c r="L3910" s="116">
        <v>1447380</v>
      </c>
      <c r="M3910" s="116">
        <v>0</v>
      </c>
      <c r="N3910" s="116">
        <v>0</v>
      </c>
      <c r="O3910" s="116">
        <v>0</v>
      </c>
      <c r="P3910" s="120">
        <v>0</v>
      </c>
      <c r="Q3910" s="27" t="str">
        <f>IF(G3910="01 Jan 1900","Unregistered","Registered")</f>
        <v>Registered</v>
      </c>
      <c r="R3910" s="121">
        <f>I3910/H3910</f>
        <v>1</v>
      </c>
      <c r="T3910" s="117">
        <f t="shared" si="239"/>
        <v>1447380</v>
      </c>
      <c r="U3910" s="117">
        <f t="shared" si="240"/>
        <v>0</v>
      </c>
    </row>
    <row r="3911" spans="1:21" x14ac:dyDescent="0.3">
      <c r="A3911" s="114">
        <v>449</v>
      </c>
      <c r="B3911" s="114" t="s">
        <v>1426</v>
      </c>
      <c r="C3911" s="114" t="s">
        <v>192</v>
      </c>
      <c r="D3911" s="114" t="s">
        <v>2439</v>
      </c>
      <c r="E3911" s="114" t="s">
        <v>2440</v>
      </c>
      <c r="F3911" s="115">
        <v>46101</v>
      </c>
      <c r="G3911" s="114" t="s">
        <v>1477</v>
      </c>
      <c r="H3911" s="116">
        <v>1805600</v>
      </c>
      <c r="I3911" s="116">
        <v>1805600</v>
      </c>
      <c r="J3911" s="116">
        <v>750000</v>
      </c>
      <c r="K3911" s="116">
        <v>1055600</v>
      </c>
      <c r="L3911" s="116">
        <v>1055600</v>
      </c>
      <c r="M3911" s="116">
        <v>0</v>
      </c>
      <c r="N3911" s="116">
        <v>0</v>
      </c>
      <c r="O3911" s="116">
        <v>0</v>
      </c>
      <c r="P3911" s="120">
        <v>0</v>
      </c>
      <c r="Q3911" s="27" t="str">
        <f>IF(G3911="01 Jan 1900","Unregistered","Registered")</f>
        <v>Registered</v>
      </c>
      <c r="R3911" s="121">
        <f>I3911/H3911</f>
        <v>1</v>
      </c>
      <c r="T3911" s="117">
        <f t="shared" si="239"/>
        <v>1055600</v>
      </c>
      <c r="U3911" s="117">
        <f t="shared" si="240"/>
        <v>0</v>
      </c>
    </row>
    <row r="3912" spans="1:21" x14ac:dyDescent="0.3">
      <c r="A3912" s="114">
        <v>1481</v>
      </c>
      <c r="B3912" s="114" t="s">
        <v>1426</v>
      </c>
      <c r="C3912" s="114" t="s">
        <v>192</v>
      </c>
      <c r="D3912" s="114" t="s">
        <v>4805</v>
      </c>
      <c r="E3912" s="114" t="s">
        <v>4806</v>
      </c>
      <c r="F3912" s="115">
        <v>46101</v>
      </c>
      <c r="G3912" s="114" t="s">
        <v>1464</v>
      </c>
      <c r="H3912" s="116">
        <v>1805600</v>
      </c>
      <c r="I3912" s="116">
        <v>1805600</v>
      </c>
      <c r="J3912" s="116">
        <v>1791100</v>
      </c>
      <c r="K3912" s="116">
        <v>14500</v>
      </c>
      <c r="L3912" s="116">
        <v>14500</v>
      </c>
      <c r="M3912" s="116">
        <v>0</v>
      </c>
      <c r="N3912" s="116">
        <v>0</v>
      </c>
      <c r="O3912" s="116">
        <v>0</v>
      </c>
      <c r="P3912" s="120">
        <v>0</v>
      </c>
      <c r="Q3912" s="27" t="str">
        <f>IF(G3912="01 Jan 1900","Unregistered","Registered")</f>
        <v>Registered</v>
      </c>
      <c r="R3912" s="121">
        <f>I3912/H3912</f>
        <v>1</v>
      </c>
      <c r="T3912" s="117">
        <f t="shared" si="239"/>
        <v>14500</v>
      </c>
      <c r="U3912" s="117">
        <f t="shared" si="240"/>
        <v>0</v>
      </c>
    </row>
    <row r="3913" spans="1:21" x14ac:dyDescent="0.3">
      <c r="A3913" s="114">
        <v>1482</v>
      </c>
      <c r="B3913" s="114" t="s">
        <v>1426</v>
      </c>
      <c r="C3913" s="114" t="s">
        <v>192</v>
      </c>
      <c r="D3913" s="114" t="s">
        <v>4807</v>
      </c>
      <c r="E3913" s="114" t="s">
        <v>4808</v>
      </c>
      <c r="F3913" s="115">
        <v>46101</v>
      </c>
      <c r="G3913" s="114" t="s">
        <v>2200</v>
      </c>
      <c r="H3913" s="116">
        <v>1805600</v>
      </c>
      <c r="I3913" s="116">
        <v>1805600</v>
      </c>
      <c r="J3913" s="116">
        <v>1791100</v>
      </c>
      <c r="K3913" s="116">
        <v>14500</v>
      </c>
      <c r="L3913" s="116">
        <v>14500</v>
      </c>
      <c r="M3913" s="116">
        <v>0</v>
      </c>
      <c r="N3913" s="116">
        <v>0</v>
      </c>
      <c r="O3913" s="116">
        <v>0</v>
      </c>
      <c r="P3913" s="120">
        <v>0</v>
      </c>
      <c r="Q3913" s="27" t="str">
        <f>IF(G3913="01 Jan 1900","Unregistered","Registered")</f>
        <v>Registered</v>
      </c>
      <c r="R3913" s="121">
        <f>I3913/H3913</f>
        <v>1</v>
      </c>
      <c r="T3913" s="117">
        <f t="shared" si="239"/>
        <v>14500</v>
      </c>
      <c r="U3913" s="117">
        <f t="shared" si="240"/>
        <v>0</v>
      </c>
    </row>
    <row r="3914" spans="1:21" x14ac:dyDescent="0.3">
      <c r="A3914" s="114">
        <v>1483</v>
      </c>
      <c r="B3914" s="114" t="s">
        <v>1426</v>
      </c>
      <c r="C3914" s="114" t="s">
        <v>192</v>
      </c>
      <c r="D3914" s="114" t="s">
        <v>4809</v>
      </c>
      <c r="E3914" s="114" t="s">
        <v>4810</v>
      </c>
      <c r="F3914" s="115">
        <v>46104</v>
      </c>
      <c r="G3914" s="114" t="s">
        <v>1464</v>
      </c>
      <c r="H3914" s="116">
        <v>1805600</v>
      </c>
      <c r="I3914" s="116">
        <v>1805600</v>
      </c>
      <c r="J3914" s="116">
        <v>1791100</v>
      </c>
      <c r="K3914" s="116">
        <v>14500</v>
      </c>
      <c r="L3914" s="116">
        <v>14500</v>
      </c>
      <c r="M3914" s="116">
        <v>0</v>
      </c>
      <c r="N3914" s="116">
        <v>0</v>
      </c>
      <c r="O3914" s="116">
        <v>0</v>
      </c>
      <c r="P3914" s="120">
        <v>0</v>
      </c>
      <c r="Q3914" s="27" t="str">
        <f>IF(G3914="01 Jan 1900","Unregistered","Registered")</f>
        <v>Registered</v>
      </c>
      <c r="R3914" s="121">
        <f>I3914/H3914</f>
        <v>1</v>
      </c>
      <c r="T3914" s="117">
        <f t="shared" si="239"/>
        <v>14500</v>
      </c>
      <c r="U3914" s="117">
        <f t="shared" si="240"/>
        <v>0</v>
      </c>
    </row>
    <row r="3915" spans="1:21" x14ac:dyDescent="0.3">
      <c r="A3915" s="114">
        <v>1484</v>
      </c>
      <c r="B3915" s="114" t="s">
        <v>1426</v>
      </c>
      <c r="C3915" s="114" t="s">
        <v>192</v>
      </c>
      <c r="D3915" s="114" t="s">
        <v>4811</v>
      </c>
      <c r="E3915" s="114" t="s">
        <v>4812</v>
      </c>
      <c r="F3915" s="115">
        <v>46108</v>
      </c>
      <c r="G3915" s="114" t="s">
        <v>2101</v>
      </c>
      <c r="H3915" s="116">
        <v>1805600</v>
      </c>
      <c r="I3915" s="116">
        <v>1805600</v>
      </c>
      <c r="J3915" s="116">
        <v>1791100</v>
      </c>
      <c r="K3915" s="116">
        <v>14500</v>
      </c>
      <c r="L3915" s="116">
        <v>14500</v>
      </c>
      <c r="M3915" s="116">
        <v>0</v>
      </c>
      <c r="N3915" s="116">
        <v>0</v>
      </c>
      <c r="O3915" s="116">
        <v>0</v>
      </c>
      <c r="P3915" s="120">
        <v>0</v>
      </c>
      <c r="Q3915" s="27" t="str">
        <f>IF(G3915="01 Jan 1900","Unregistered","Registered")</f>
        <v>Registered</v>
      </c>
      <c r="R3915" s="121">
        <f>I3915/H3915</f>
        <v>1</v>
      </c>
      <c r="T3915" s="117">
        <f t="shared" si="239"/>
        <v>14500</v>
      </c>
      <c r="U3915" s="117">
        <f t="shared" si="240"/>
        <v>0</v>
      </c>
    </row>
    <row r="3916" spans="1:21" x14ac:dyDescent="0.3">
      <c r="A3916" s="114">
        <v>10072</v>
      </c>
      <c r="B3916" s="114" t="s">
        <v>1426</v>
      </c>
      <c r="C3916" s="114" t="s">
        <v>192</v>
      </c>
      <c r="D3916" s="114" t="s">
        <v>9406</v>
      </c>
      <c r="E3916" s="114" t="s">
        <v>9407</v>
      </c>
      <c r="F3916" s="115">
        <v>46108</v>
      </c>
      <c r="G3916" s="114" t="s">
        <v>1565</v>
      </c>
      <c r="H3916" s="116">
        <v>1805600</v>
      </c>
      <c r="I3916" s="116">
        <v>0</v>
      </c>
      <c r="J3916" s="116">
        <v>1</v>
      </c>
      <c r="K3916" s="116">
        <v>-1</v>
      </c>
      <c r="L3916" s="116">
        <v>0</v>
      </c>
      <c r="M3916" s="116">
        <v>0</v>
      </c>
      <c r="N3916" s="116">
        <v>0</v>
      </c>
      <c r="O3916" s="116">
        <v>0</v>
      </c>
      <c r="P3916" s="120">
        <v>0</v>
      </c>
      <c r="Q3916" s="27" t="str">
        <f>IF(G3916="01 Jan 1900","Unregistered","Registered")</f>
        <v>Registered</v>
      </c>
      <c r="R3916" s="121">
        <f>I3916/H3916</f>
        <v>0</v>
      </c>
      <c r="T3916" s="117">
        <f t="shared" si="239"/>
        <v>0</v>
      </c>
      <c r="U3916" s="117">
        <f t="shared" si="240"/>
        <v>-1</v>
      </c>
    </row>
    <row r="3917" spans="1:21" x14ac:dyDescent="0.3">
      <c r="A3917" s="114">
        <v>10281</v>
      </c>
      <c r="B3917" s="114" t="s">
        <v>1426</v>
      </c>
      <c r="C3917" s="114" t="s">
        <v>192</v>
      </c>
      <c r="D3917" s="114" t="s">
        <v>9755</v>
      </c>
      <c r="E3917" s="114" t="s">
        <v>9756</v>
      </c>
      <c r="F3917" s="115">
        <v>46101</v>
      </c>
      <c r="G3917" s="114" t="s">
        <v>1477</v>
      </c>
      <c r="H3917" s="116">
        <v>1805600</v>
      </c>
      <c r="I3917" s="116">
        <v>0</v>
      </c>
      <c r="J3917" s="116">
        <v>179110</v>
      </c>
      <c r="K3917" s="116">
        <v>-179110</v>
      </c>
      <c r="L3917" s="116">
        <v>0</v>
      </c>
      <c r="M3917" s="116">
        <v>0</v>
      </c>
      <c r="N3917" s="116">
        <v>0</v>
      </c>
      <c r="O3917" s="116">
        <v>0</v>
      </c>
      <c r="P3917" s="120">
        <v>0</v>
      </c>
      <c r="Q3917" s="27" t="str">
        <f>IF(G3917="01 Jan 1900","Unregistered","Registered")</f>
        <v>Registered</v>
      </c>
      <c r="R3917" s="121">
        <f>I3917/H3917</f>
        <v>0</v>
      </c>
      <c r="T3917" s="117">
        <f t="shared" si="239"/>
        <v>0</v>
      </c>
      <c r="U3917" s="117">
        <f t="shared" si="240"/>
        <v>-179110</v>
      </c>
    </row>
    <row r="3918" spans="1:21" x14ac:dyDescent="0.3">
      <c r="A3918" s="114">
        <v>10282</v>
      </c>
      <c r="B3918" s="114" t="s">
        <v>1426</v>
      </c>
      <c r="C3918" s="114" t="s">
        <v>192</v>
      </c>
      <c r="D3918" s="114" t="s">
        <v>9757</v>
      </c>
      <c r="E3918" s="114" t="s">
        <v>9758</v>
      </c>
      <c r="F3918" s="115">
        <v>46106</v>
      </c>
      <c r="G3918" s="114" t="s">
        <v>2187</v>
      </c>
      <c r="H3918" s="116">
        <v>1805600</v>
      </c>
      <c r="I3918" s="116">
        <v>0</v>
      </c>
      <c r="J3918" s="116">
        <v>180000</v>
      </c>
      <c r="K3918" s="116">
        <v>-180000</v>
      </c>
      <c r="L3918" s="116">
        <v>0</v>
      </c>
      <c r="M3918" s="116">
        <v>0</v>
      </c>
      <c r="N3918" s="116">
        <v>0</v>
      </c>
      <c r="O3918" s="116">
        <v>0</v>
      </c>
      <c r="P3918" s="120">
        <v>0</v>
      </c>
      <c r="Q3918" s="27" t="str">
        <f>IF(G3918="01 Jan 1900","Unregistered","Registered")</f>
        <v>Registered</v>
      </c>
      <c r="R3918" s="121">
        <f>I3918/H3918</f>
        <v>0</v>
      </c>
      <c r="T3918" s="117">
        <f t="shared" si="239"/>
        <v>0</v>
      </c>
      <c r="U3918" s="117">
        <f t="shared" si="240"/>
        <v>-180000</v>
      </c>
    </row>
    <row r="3919" spans="1:21" x14ac:dyDescent="0.3">
      <c r="A3919" s="114">
        <v>10503</v>
      </c>
      <c r="B3919" s="114" t="s">
        <v>1426</v>
      </c>
      <c r="C3919" s="114" t="s">
        <v>192</v>
      </c>
      <c r="D3919" s="114" t="s">
        <v>10092</v>
      </c>
      <c r="E3919" s="114" t="s">
        <v>10093</v>
      </c>
      <c r="F3919" s="115">
        <v>46106</v>
      </c>
      <c r="G3919" s="114" t="s">
        <v>4387</v>
      </c>
      <c r="H3919" s="116">
        <v>1805600</v>
      </c>
      <c r="I3919" s="116">
        <v>0</v>
      </c>
      <c r="J3919" s="116">
        <v>1791100</v>
      </c>
      <c r="K3919" s="116">
        <v>-1791100</v>
      </c>
      <c r="L3919" s="116">
        <v>0</v>
      </c>
      <c r="M3919" s="116">
        <v>0</v>
      </c>
      <c r="N3919" s="116">
        <v>0</v>
      </c>
      <c r="O3919" s="116">
        <v>0</v>
      </c>
      <c r="P3919" s="120">
        <v>0</v>
      </c>
      <c r="Q3919" s="27" t="str">
        <f>IF(G3919="01 Jan 1900","Unregistered","Registered")</f>
        <v>Registered</v>
      </c>
      <c r="R3919" s="121">
        <f>I3919/H3919</f>
        <v>0</v>
      </c>
      <c r="T3919" s="117">
        <f t="shared" si="239"/>
        <v>0</v>
      </c>
      <c r="U3919" s="117">
        <f t="shared" si="240"/>
        <v>-1791100</v>
      </c>
    </row>
    <row r="3920" spans="1:21" x14ac:dyDescent="0.3">
      <c r="A3920" s="114">
        <v>10918</v>
      </c>
      <c r="B3920" s="114" t="s">
        <v>1426</v>
      </c>
      <c r="C3920" s="114" t="s">
        <v>192</v>
      </c>
      <c r="D3920" s="114" t="s">
        <v>193</v>
      </c>
      <c r="E3920" s="114" t="s">
        <v>194</v>
      </c>
      <c r="F3920" s="115">
        <v>46119</v>
      </c>
      <c r="G3920" s="114" t="s">
        <v>1558</v>
      </c>
      <c r="H3920" s="116">
        <v>1805600</v>
      </c>
      <c r="I3920" s="116">
        <v>0</v>
      </c>
      <c r="J3920" s="116"/>
      <c r="K3920" s="116">
        <f t="shared" ref="K3920:K3948" si="241">I3920-J3920</f>
        <v>0</v>
      </c>
      <c r="L3920" s="116">
        <v>0</v>
      </c>
      <c r="M3920" s="116">
        <v>0</v>
      </c>
      <c r="N3920" s="116">
        <v>0</v>
      </c>
      <c r="O3920" s="116">
        <v>0</v>
      </c>
      <c r="P3920" s="120">
        <v>0</v>
      </c>
      <c r="Q3920" s="27" t="str">
        <f>IF(G3920="01 Jan 1900","Unregistered","Registered")</f>
        <v>Registered</v>
      </c>
      <c r="R3920" s="121">
        <f>I3920/H3920</f>
        <v>0</v>
      </c>
      <c r="T3920" s="117">
        <f t="shared" si="239"/>
        <v>0</v>
      </c>
      <c r="U3920" s="117">
        <f t="shared" si="240"/>
        <v>0</v>
      </c>
    </row>
    <row r="3921" spans="1:21" x14ac:dyDescent="0.3">
      <c r="A3921" s="114">
        <v>10919</v>
      </c>
      <c r="B3921" s="114" t="s">
        <v>1426</v>
      </c>
      <c r="C3921" s="114" t="s">
        <v>192</v>
      </c>
      <c r="D3921" s="114" t="s">
        <v>195</v>
      </c>
      <c r="E3921" s="114" t="s">
        <v>196</v>
      </c>
      <c r="F3921" s="115">
        <v>46115</v>
      </c>
      <c r="G3921" s="114" t="s">
        <v>1477</v>
      </c>
      <c r="H3921" s="116">
        <v>1805600</v>
      </c>
      <c r="I3921" s="116">
        <v>1805600</v>
      </c>
      <c r="J3921" s="116"/>
      <c r="K3921" s="116">
        <f t="shared" si="241"/>
        <v>1805600</v>
      </c>
      <c r="L3921" s="116">
        <v>1805600</v>
      </c>
      <c r="M3921" s="116">
        <v>0</v>
      </c>
      <c r="N3921" s="116">
        <v>0</v>
      </c>
      <c r="O3921" s="116">
        <v>0</v>
      </c>
      <c r="P3921" s="120">
        <v>0</v>
      </c>
      <c r="Q3921" s="27" t="str">
        <f>IF(G3921="01 Jan 1900","Unregistered","Registered")</f>
        <v>Registered</v>
      </c>
      <c r="R3921" s="121">
        <f>I3921/H3921</f>
        <v>1</v>
      </c>
      <c r="T3921" s="117">
        <f t="shared" si="239"/>
        <v>1805600</v>
      </c>
      <c r="U3921" s="117">
        <f t="shared" si="240"/>
        <v>0</v>
      </c>
    </row>
    <row r="3922" spans="1:21" x14ac:dyDescent="0.3">
      <c r="A3922" s="114">
        <v>10921</v>
      </c>
      <c r="B3922" s="114" t="s">
        <v>1426</v>
      </c>
      <c r="C3922" s="114" t="s">
        <v>192</v>
      </c>
      <c r="D3922" s="114" t="s">
        <v>197</v>
      </c>
      <c r="E3922" s="114" t="s">
        <v>198</v>
      </c>
      <c r="F3922" s="115">
        <v>46115</v>
      </c>
      <c r="G3922" s="114" t="s">
        <v>1477</v>
      </c>
      <c r="H3922" s="116">
        <v>1805600</v>
      </c>
      <c r="I3922" s="116">
        <v>1805600</v>
      </c>
      <c r="J3922" s="116"/>
      <c r="K3922" s="116">
        <f t="shared" si="241"/>
        <v>1805600</v>
      </c>
      <c r="L3922" s="116">
        <v>1805600</v>
      </c>
      <c r="M3922" s="116">
        <v>0</v>
      </c>
      <c r="N3922" s="116">
        <v>0</v>
      </c>
      <c r="O3922" s="116">
        <v>0</v>
      </c>
      <c r="P3922" s="120">
        <v>0</v>
      </c>
      <c r="Q3922" s="27" t="str">
        <f>IF(G3922="01 Jan 1900","Unregistered","Registered")</f>
        <v>Registered</v>
      </c>
      <c r="R3922" s="121">
        <f>I3922/H3922</f>
        <v>1</v>
      </c>
      <c r="T3922" s="117">
        <f t="shared" si="239"/>
        <v>1805600</v>
      </c>
      <c r="U3922" s="117">
        <f t="shared" si="240"/>
        <v>0</v>
      </c>
    </row>
    <row r="3923" spans="1:21" x14ac:dyDescent="0.3">
      <c r="A3923" s="114">
        <v>10925</v>
      </c>
      <c r="B3923" s="114" t="s">
        <v>1426</v>
      </c>
      <c r="C3923" s="114" t="s">
        <v>192</v>
      </c>
      <c r="D3923" s="114" t="s">
        <v>203</v>
      </c>
      <c r="E3923" s="114" t="s">
        <v>204</v>
      </c>
      <c r="F3923" s="115">
        <v>46121</v>
      </c>
      <c r="G3923" s="114" t="s">
        <v>1460</v>
      </c>
      <c r="H3923" s="116">
        <v>1805600</v>
      </c>
      <c r="I3923" s="116">
        <v>0</v>
      </c>
      <c r="J3923" s="116"/>
      <c r="K3923" s="116">
        <f t="shared" si="241"/>
        <v>0</v>
      </c>
      <c r="L3923" s="116">
        <v>0</v>
      </c>
      <c r="M3923" s="116">
        <v>0</v>
      </c>
      <c r="N3923" s="116">
        <v>0</v>
      </c>
      <c r="O3923" s="116">
        <v>0</v>
      </c>
      <c r="P3923" s="120">
        <v>0</v>
      </c>
      <c r="Q3923" s="27" t="str">
        <f>IF(G3923="01 Jan 1900","Unregistered","Registered")</f>
        <v>Registered</v>
      </c>
      <c r="R3923" s="121">
        <f>I3923/H3923</f>
        <v>0</v>
      </c>
      <c r="T3923" s="117">
        <f t="shared" si="239"/>
        <v>0</v>
      </c>
      <c r="U3923" s="117">
        <f t="shared" si="240"/>
        <v>0</v>
      </c>
    </row>
    <row r="3924" spans="1:21" x14ac:dyDescent="0.3">
      <c r="A3924" s="114">
        <v>10926</v>
      </c>
      <c r="B3924" s="114" t="s">
        <v>1426</v>
      </c>
      <c r="C3924" s="114" t="s">
        <v>192</v>
      </c>
      <c r="D3924" s="114" t="s">
        <v>205</v>
      </c>
      <c r="E3924" s="114" t="s">
        <v>206</v>
      </c>
      <c r="F3924" s="115">
        <v>46122</v>
      </c>
      <c r="G3924" s="114" t="s">
        <v>1460</v>
      </c>
      <c r="H3924" s="116">
        <v>1805600</v>
      </c>
      <c r="I3924" s="116">
        <v>0</v>
      </c>
      <c r="J3924" s="116"/>
      <c r="K3924" s="116">
        <f t="shared" si="241"/>
        <v>0</v>
      </c>
      <c r="L3924" s="116">
        <v>0</v>
      </c>
      <c r="M3924" s="116">
        <v>0</v>
      </c>
      <c r="N3924" s="116">
        <v>0</v>
      </c>
      <c r="O3924" s="116">
        <v>0</v>
      </c>
      <c r="P3924" s="120">
        <v>0</v>
      </c>
      <c r="Q3924" s="27" t="str">
        <f>IF(G3924="01 Jan 1900","Unregistered","Registered")</f>
        <v>Registered</v>
      </c>
      <c r="R3924" s="121">
        <f>I3924/H3924</f>
        <v>0</v>
      </c>
      <c r="T3924" s="117">
        <f t="shared" si="239"/>
        <v>0</v>
      </c>
      <c r="U3924" s="117">
        <f t="shared" si="240"/>
        <v>0</v>
      </c>
    </row>
    <row r="3925" spans="1:21" x14ac:dyDescent="0.3">
      <c r="A3925" s="114">
        <v>10927</v>
      </c>
      <c r="B3925" s="114" t="s">
        <v>1426</v>
      </c>
      <c r="C3925" s="114" t="s">
        <v>192</v>
      </c>
      <c r="D3925" s="114" t="s">
        <v>207</v>
      </c>
      <c r="E3925" s="114" t="s">
        <v>208</v>
      </c>
      <c r="F3925" s="115">
        <v>46114</v>
      </c>
      <c r="G3925" s="114" t="s">
        <v>1434</v>
      </c>
      <c r="H3925" s="116">
        <v>1805600</v>
      </c>
      <c r="I3925" s="116">
        <v>0</v>
      </c>
      <c r="J3925" s="116"/>
      <c r="K3925" s="116">
        <f t="shared" si="241"/>
        <v>0</v>
      </c>
      <c r="L3925" s="116">
        <v>0</v>
      </c>
      <c r="M3925" s="116">
        <v>0</v>
      </c>
      <c r="N3925" s="116">
        <v>0</v>
      </c>
      <c r="O3925" s="116">
        <v>0</v>
      </c>
      <c r="P3925" s="120">
        <v>0</v>
      </c>
      <c r="Q3925" s="27" t="str">
        <f>IF(G3925="01 Jan 1900","Unregistered","Registered")</f>
        <v>Registered</v>
      </c>
      <c r="R3925" s="121">
        <f>I3925/H3925</f>
        <v>0</v>
      </c>
      <c r="T3925" s="117">
        <f t="shared" si="239"/>
        <v>0</v>
      </c>
      <c r="U3925" s="117">
        <f t="shared" si="240"/>
        <v>0</v>
      </c>
    </row>
    <row r="3926" spans="1:21" x14ac:dyDescent="0.3">
      <c r="A3926" s="114">
        <v>10928</v>
      </c>
      <c r="B3926" s="114" t="s">
        <v>1426</v>
      </c>
      <c r="C3926" s="114" t="s">
        <v>192</v>
      </c>
      <c r="D3926" s="114" t="s">
        <v>10375</v>
      </c>
      <c r="E3926" s="114" t="s">
        <v>10376</v>
      </c>
      <c r="F3926" s="115">
        <v>46102</v>
      </c>
      <c r="G3926" s="114" t="s">
        <v>1558</v>
      </c>
      <c r="H3926" s="116">
        <v>1805600</v>
      </c>
      <c r="I3926" s="116">
        <v>0</v>
      </c>
      <c r="J3926" s="116"/>
      <c r="K3926" s="116">
        <f t="shared" si="241"/>
        <v>0</v>
      </c>
      <c r="L3926" s="116">
        <v>0</v>
      </c>
      <c r="M3926" s="116">
        <v>0</v>
      </c>
      <c r="N3926" s="116">
        <v>0</v>
      </c>
      <c r="O3926" s="116">
        <v>0</v>
      </c>
      <c r="P3926" s="120">
        <v>0</v>
      </c>
      <c r="Q3926" s="27" t="str">
        <f>IF(G3926="01 Jan 1900","Unregistered","Registered")</f>
        <v>Registered</v>
      </c>
      <c r="R3926" s="121">
        <f>I3926/H3926</f>
        <v>0</v>
      </c>
      <c r="T3926" s="117">
        <f t="shared" si="239"/>
        <v>0</v>
      </c>
      <c r="U3926" s="117">
        <f t="shared" si="240"/>
        <v>0</v>
      </c>
    </row>
    <row r="3927" spans="1:21" x14ac:dyDescent="0.3">
      <c r="A3927" s="114">
        <v>10929</v>
      </c>
      <c r="B3927" s="114" t="s">
        <v>1426</v>
      </c>
      <c r="C3927" s="114" t="s">
        <v>192</v>
      </c>
      <c r="D3927" s="114" t="s">
        <v>209</v>
      </c>
      <c r="E3927" s="114" t="s">
        <v>210</v>
      </c>
      <c r="F3927" s="115">
        <v>46115</v>
      </c>
      <c r="G3927" s="114" t="s">
        <v>1434</v>
      </c>
      <c r="H3927" s="116">
        <v>1805600</v>
      </c>
      <c r="I3927" s="116">
        <v>1805600</v>
      </c>
      <c r="J3927" s="116"/>
      <c r="K3927" s="116">
        <f t="shared" si="241"/>
        <v>1805600</v>
      </c>
      <c r="L3927" s="116">
        <v>1805600</v>
      </c>
      <c r="M3927" s="116">
        <v>0</v>
      </c>
      <c r="N3927" s="116">
        <v>0</v>
      </c>
      <c r="O3927" s="116">
        <v>0</v>
      </c>
      <c r="P3927" s="120">
        <v>0</v>
      </c>
      <c r="Q3927" s="27" t="str">
        <f>IF(G3927="01 Jan 1900","Unregistered","Registered")</f>
        <v>Registered</v>
      </c>
      <c r="R3927" s="121">
        <f>I3927/H3927</f>
        <v>1</v>
      </c>
      <c r="T3927" s="117">
        <f t="shared" si="239"/>
        <v>1805600</v>
      </c>
      <c r="U3927" s="117">
        <f t="shared" si="240"/>
        <v>0</v>
      </c>
    </row>
    <row r="3928" spans="1:21" x14ac:dyDescent="0.3">
      <c r="A3928" s="114">
        <v>10930</v>
      </c>
      <c r="B3928" s="114" t="s">
        <v>1426</v>
      </c>
      <c r="C3928" s="114" t="s">
        <v>192</v>
      </c>
      <c r="D3928" s="114" t="s">
        <v>211</v>
      </c>
      <c r="E3928" s="114" t="s">
        <v>212</v>
      </c>
      <c r="F3928" s="115">
        <v>46120</v>
      </c>
      <c r="G3928" s="114" t="s">
        <v>1694</v>
      </c>
      <c r="H3928" s="116">
        <v>1805600</v>
      </c>
      <c r="I3928" s="116">
        <v>1805600</v>
      </c>
      <c r="J3928" s="116"/>
      <c r="K3928" s="116">
        <f t="shared" si="241"/>
        <v>1805600</v>
      </c>
      <c r="L3928" s="116">
        <v>1805600</v>
      </c>
      <c r="M3928" s="116">
        <v>0</v>
      </c>
      <c r="N3928" s="116">
        <v>0</v>
      </c>
      <c r="O3928" s="116">
        <v>0</v>
      </c>
      <c r="P3928" s="120">
        <v>0</v>
      </c>
      <c r="Q3928" s="27" t="str">
        <f>IF(G3928="01 Jan 1900","Unregistered","Registered")</f>
        <v>Registered</v>
      </c>
      <c r="R3928" s="121">
        <f>I3928/H3928</f>
        <v>1</v>
      </c>
      <c r="T3928" s="117">
        <f t="shared" si="239"/>
        <v>1805600</v>
      </c>
      <c r="U3928" s="117">
        <f t="shared" si="240"/>
        <v>0</v>
      </c>
    </row>
    <row r="3929" spans="1:21" x14ac:dyDescent="0.3">
      <c r="A3929" s="114">
        <v>10935</v>
      </c>
      <c r="B3929" s="114" t="s">
        <v>1426</v>
      </c>
      <c r="C3929" s="114" t="s">
        <v>192</v>
      </c>
      <c r="D3929" s="114" t="s">
        <v>216</v>
      </c>
      <c r="E3929" s="114" t="s">
        <v>217</v>
      </c>
      <c r="F3929" s="115">
        <v>46125</v>
      </c>
      <c r="G3929" s="114" t="s">
        <v>1558</v>
      </c>
      <c r="H3929" s="116">
        <v>1805600</v>
      </c>
      <c r="I3929" s="116">
        <v>0</v>
      </c>
      <c r="J3929" s="116"/>
      <c r="K3929" s="116">
        <f t="shared" si="241"/>
        <v>0</v>
      </c>
      <c r="L3929" s="116">
        <v>0</v>
      </c>
      <c r="M3929" s="116">
        <v>0</v>
      </c>
      <c r="N3929" s="116">
        <v>0</v>
      </c>
      <c r="O3929" s="116">
        <v>0</v>
      </c>
      <c r="P3929" s="120">
        <v>0</v>
      </c>
      <c r="Q3929" s="27" t="str">
        <f>IF(G3929="01 Jan 1900","Unregistered","Registered")</f>
        <v>Registered</v>
      </c>
      <c r="R3929" s="121">
        <f>I3929/H3929</f>
        <v>0</v>
      </c>
      <c r="T3929" s="117">
        <f t="shared" si="239"/>
        <v>0</v>
      </c>
      <c r="U3929" s="117">
        <f t="shared" si="240"/>
        <v>0</v>
      </c>
    </row>
    <row r="3930" spans="1:21" x14ac:dyDescent="0.3">
      <c r="A3930" s="114">
        <v>10936</v>
      </c>
      <c r="B3930" s="114" t="s">
        <v>1426</v>
      </c>
      <c r="C3930" s="114" t="s">
        <v>192</v>
      </c>
      <c r="D3930" s="114" t="s">
        <v>10381</v>
      </c>
      <c r="E3930" s="114" t="s">
        <v>10382</v>
      </c>
      <c r="F3930" s="115">
        <v>46112</v>
      </c>
      <c r="G3930" s="114" t="s">
        <v>1694</v>
      </c>
      <c r="H3930" s="116">
        <v>1805600</v>
      </c>
      <c r="I3930" s="116">
        <v>1805600</v>
      </c>
      <c r="J3930" s="116"/>
      <c r="K3930" s="116">
        <f t="shared" si="241"/>
        <v>1805600</v>
      </c>
      <c r="L3930" s="116">
        <v>1805600</v>
      </c>
      <c r="M3930" s="116">
        <v>0</v>
      </c>
      <c r="N3930" s="116">
        <v>0</v>
      </c>
      <c r="O3930" s="116">
        <v>0</v>
      </c>
      <c r="P3930" s="120">
        <v>0</v>
      </c>
      <c r="Q3930" s="27" t="str">
        <f>IF(G3930="01 Jan 1900","Unregistered","Registered")</f>
        <v>Registered</v>
      </c>
      <c r="R3930" s="121">
        <f>I3930/H3930</f>
        <v>1</v>
      </c>
      <c r="T3930" s="117">
        <f t="shared" si="239"/>
        <v>1805600</v>
      </c>
      <c r="U3930" s="117">
        <f t="shared" si="240"/>
        <v>0</v>
      </c>
    </row>
    <row r="3931" spans="1:21" x14ac:dyDescent="0.3">
      <c r="A3931" s="114">
        <v>10937</v>
      </c>
      <c r="B3931" s="114" t="s">
        <v>1426</v>
      </c>
      <c r="C3931" s="114" t="s">
        <v>192</v>
      </c>
      <c r="D3931" s="114" t="s">
        <v>218</v>
      </c>
      <c r="E3931" s="114" t="s">
        <v>219</v>
      </c>
      <c r="F3931" s="115">
        <v>46128</v>
      </c>
      <c r="G3931" s="114" t="s">
        <v>1429</v>
      </c>
      <c r="H3931" s="116">
        <v>1805600</v>
      </c>
      <c r="I3931" s="116">
        <v>1805600</v>
      </c>
      <c r="J3931" s="116"/>
      <c r="K3931" s="116">
        <f t="shared" si="241"/>
        <v>1805600</v>
      </c>
      <c r="L3931" s="116">
        <v>1805600</v>
      </c>
      <c r="M3931" s="116">
        <v>0</v>
      </c>
      <c r="N3931" s="116">
        <v>0</v>
      </c>
      <c r="O3931" s="116">
        <v>0</v>
      </c>
      <c r="P3931" s="120">
        <v>0</v>
      </c>
      <c r="Q3931" s="27" t="str">
        <f>IF(G3931="01 Jan 1900","Unregistered","Registered")</f>
        <v>Registered</v>
      </c>
      <c r="R3931" s="121">
        <f>I3931/H3931</f>
        <v>1</v>
      </c>
      <c r="T3931" s="117">
        <f t="shared" si="239"/>
        <v>1805600</v>
      </c>
      <c r="U3931" s="117">
        <f t="shared" si="240"/>
        <v>0</v>
      </c>
    </row>
    <row r="3932" spans="1:21" x14ac:dyDescent="0.3">
      <c r="A3932" s="114">
        <v>10939</v>
      </c>
      <c r="B3932" s="114" t="s">
        <v>1426</v>
      </c>
      <c r="C3932" s="114" t="s">
        <v>192</v>
      </c>
      <c r="D3932" s="114" t="s">
        <v>222</v>
      </c>
      <c r="E3932" s="114" t="s">
        <v>223</v>
      </c>
      <c r="F3932" s="115">
        <v>46125</v>
      </c>
      <c r="G3932" s="114" t="s">
        <v>4387</v>
      </c>
      <c r="H3932" s="116">
        <v>1805600</v>
      </c>
      <c r="I3932" s="116">
        <v>0</v>
      </c>
      <c r="J3932" s="116"/>
      <c r="K3932" s="116">
        <f t="shared" si="241"/>
        <v>0</v>
      </c>
      <c r="L3932" s="116">
        <v>0</v>
      </c>
      <c r="M3932" s="116">
        <v>0</v>
      </c>
      <c r="N3932" s="116">
        <v>0</v>
      </c>
      <c r="O3932" s="116">
        <v>0</v>
      </c>
      <c r="P3932" s="120">
        <v>0</v>
      </c>
      <c r="Q3932" s="27" t="str">
        <f>IF(G3932="01 Jan 1900","Unregistered","Registered")</f>
        <v>Registered</v>
      </c>
      <c r="R3932" s="121">
        <f>I3932/H3932</f>
        <v>0</v>
      </c>
      <c r="T3932" s="117">
        <f t="shared" si="239"/>
        <v>0</v>
      </c>
      <c r="U3932" s="117">
        <f t="shared" si="240"/>
        <v>0</v>
      </c>
    </row>
    <row r="3933" spans="1:21" x14ac:dyDescent="0.3">
      <c r="A3933" s="114">
        <v>10941</v>
      </c>
      <c r="B3933" s="114" t="s">
        <v>1426</v>
      </c>
      <c r="C3933" s="114" t="s">
        <v>192</v>
      </c>
      <c r="D3933" s="114" t="s">
        <v>226</v>
      </c>
      <c r="E3933" s="114" t="s">
        <v>227</v>
      </c>
      <c r="F3933" s="115">
        <v>46120</v>
      </c>
      <c r="G3933" s="114" t="s">
        <v>1565</v>
      </c>
      <c r="H3933" s="116">
        <v>1805600</v>
      </c>
      <c r="I3933" s="116">
        <v>1805600</v>
      </c>
      <c r="J3933" s="116"/>
      <c r="K3933" s="116">
        <f t="shared" si="241"/>
        <v>1805600</v>
      </c>
      <c r="L3933" s="116">
        <v>1805600</v>
      </c>
      <c r="M3933" s="116">
        <v>0</v>
      </c>
      <c r="N3933" s="116">
        <v>0</v>
      </c>
      <c r="O3933" s="116">
        <v>0</v>
      </c>
      <c r="P3933" s="120">
        <v>0</v>
      </c>
      <c r="Q3933" s="27" t="str">
        <f>IF(G3933="01 Jan 1900","Unregistered","Registered")</f>
        <v>Registered</v>
      </c>
      <c r="R3933" s="121">
        <f>I3933/H3933</f>
        <v>1</v>
      </c>
      <c r="T3933" s="117">
        <f t="shared" si="239"/>
        <v>1805600</v>
      </c>
      <c r="U3933" s="117">
        <f t="shared" si="240"/>
        <v>0</v>
      </c>
    </row>
    <row r="3934" spans="1:21" x14ac:dyDescent="0.3">
      <c r="A3934" s="114">
        <v>10942</v>
      </c>
      <c r="B3934" s="114" t="s">
        <v>1426</v>
      </c>
      <c r="C3934" s="114" t="s">
        <v>192</v>
      </c>
      <c r="D3934" s="114" t="s">
        <v>228</v>
      </c>
      <c r="E3934" s="114" t="s">
        <v>229</v>
      </c>
      <c r="F3934" s="115">
        <v>46120</v>
      </c>
      <c r="G3934" s="114" t="s">
        <v>1565</v>
      </c>
      <c r="H3934" s="116">
        <v>1805600</v>
      </c>
      <c r="I3934" s="116">
        <v>1805600</v>
      </c>
      <c r="J3934" s="116"/>
      <c r="K3934" s="116">
        <f t="shared" si="241"/>
        <v>1805600</v>
      </c>
      <c r="L3934" s="116">
        <v>1805600</v>
      </c>
      <c r="M3934" s="116">
        <v>0</v>
      </c>
      <c r="N3934" s="116">
        <v>0</v>
      </c>
      <c r="O3934" s="116">
        <v>0</v>
      </c>
      <c r="P3934" s="120">
        <v>0</v>
      </c>
      <c r="Q3934" s="27" t="str">
        <f>IF(G3934="01 Jan 1900","Unregistered","Registered")</f>
        <v>Registered</v>
      </c>
      <c r="R3934" s="121">
        <f>I3934/H3934</f>
        <v>1</v>
      </c>
      <c r="T3934" s="117">
        <f t="shared" si="239"/>
        <v>1805600</v>
      </c>
      <c r="U3934" s="117">
        <f t="shared" si="240"/>
        <v>0</v>
      </c>
    </row>
    <row r="3935" spans="1:21" x14ac:dyDescent="0.3">
      <c r="A3935" s="114">
        <v>10947</v>
      </c>
      <c r="B3935" s="114" t="s">
        <v>1426</v>
      </c>
      <c r="C3935" s="114" t="s">
        <v>192</v>
      </c>
      <c r="D3935" s="114" t="s">
        <v>236</v>
      </c>
      <c r="E3935" s="114" t="s">
        <v>237</v>
      </c>
      <c r="F3935" s="115">
        <v>46129</v>
      </c>
      <c r="G3935" s="114" t="s">
        <v>1558</v>
      </c>
      <c r="H3935" s="116">
        <v>1805600</v>
      </c>
      <c r="I3935" s="116">
        <v>1805600</v>
      </c>
      <c r="J3935" s="116"/>
      <c r="K3935" s="116">
        <f t="shared" si="241"/>
        <v>1805600</v>
      </c>
      <c r="L3935" s="116">
        <v>1805600</v>
      </c>
      <c r="M3935" s="116">
        <v>0</v>
      </c>
      <c r="N3935" s="116">
        <v>0</v>
      </c>
      <c r="O3935" s="116">
        <v>0</v>
      </c>
      <c r="P3935" s="120">
        <v>0</v>
      </c>
      <c r="Q3935" s="27" t="str">
        <f>IF(G3935="01 Jan 1900","Unregistered","Registered")</f>
        <v>Registered</v>
      </c>
      <c r="R3935" s="121">
        <f>I3935/H3935</f>
        <v>1</v>
      </c>
      <c r="T3935" s="117">
        <f t="shared" si="239"/>
        <v>1805600</v>
      </c>
      <c r="U3935" s="117">
        <f t="shared" si="240"/>
        <v>0</v>
      </c>
    </row>
    <row r="3936" spans="1:21" x14ac:dyDescent="0.3">
      <c r="A3936" s="114">
        <v>10955</v>
      </c>
      <c r="B3936" s="114" t="s">
        <v>1426</v>
      </c>
      <c r="C3936" s="114" t="s">
        <v>192</v>
      </c>
      <c r="D3936" s="114" t="s">
        <v>246</v>
      </c>
      <c r="E3936" s="114" t="s">
        <v>247</v>
      </c>
      <c r="F3936" s="115">
        <v>46114</v>
      </c>
      <c r="G3936" s="114" t="s">
        <v>4387</v>
      </c>
      <c r="H3936" s="116">
        <v>1805600</v>
      </c>
      <c r="I3936" s="116">
        <v>0</v>
      </c>
      <c r="J3936" s="116"/>
      <c r="K3936" s="116">
        <f t="shared" si="241"/>
        <v>0</v>
      </c>
      <c r="L3936" s="116">
        <v>0</v>
      </c>
      <c r="M3936" s="116">
        <v>0</v>
      </c>
      <c r="N3936" s="116">
        <v>0</v>
      </c>
      <c r="O3936" s="116">
        <v>0</v>
      </c>
      <c r="P3936" s="120">
        <v>0</v>
      </c>
      <c r="Q3936" s="27" t="str">
        <f>IF(G3936="01 Jan 1900","Unregistered","Registered")</f>
        <v>Registered</v>
      </c>
      <c r="R3936" s="121">
        <f>I3936/H3936</f>
        <v>0</v>
      </c>
      <c r="T3936" s="117">
        <f t="shared" si="239"/>
        <v>0</v>
      </c>
      <c r="U3936" s="117">
        <f t="shared" si="240"/>
        <v>0</v>
      </c>
    </row>
    <row r="3937" spans="1:29" x14ac:dyDescent="0.3">
      <c r="A3937" s="114">
        <v>10956</v>
      </c>
      <c r="B3937" s="114" t="s">
        <v>1426</v>
      </c>
      <c r="C3937" s="114" t="s">
        <v>192</v>
      </c>
      <c r="D3937" s="114" t="s">
        <v>248</v>
      </c>
      <c r="E3937" s="114" t="s">
        <v>249</v>
      </c>
      <c r="F3937" s="115">
        <v>46125</v>
      </c>
      <c r="G3937" s="114" t="s">
        <v>1416</v>
      </c>
      <c r="H3937" s="116">
        <v>1805600</v>
      </c>
      <c r="I3937" s="116">
        <v>0</v>
      </c>
      <c r="J3937" s="116"/>
      <c r="K3937" s="116">
        <f t="shared" si="241"/>
        <v>0</v>
      </c>
      <c r="L3937" s="116">
        <v>0</v>
      </c>
      <c r="M3937" s="116">
        <v>0</v>
      </c>
      <c r="N3937" s="116">
        <v>0</v>
      </c>
      <c r="O3937" s="116">
        <v>0</v>
      </c>
      <c r="P3937" s="120">
        <v>0</v>
      </c>
      <c r="Q3937" s="27" t="str">
        <f>IF(G3937="01 Jan 1900","Unregistered","Registered")</f>
        <v>Registered</v>
      </c>
      <c r="R3937" s="121">
        <f>I3937/H3937</f>
        <v>0</v>
      </c>
      <c r="T3937" s="117">
        <f t="shared" si="239"/>
        <v>0</v>
      </c>
      <c r="U3937" s="117">
        <f t="shared" si="240"/>
        <v>0</v>
      </c>
    </row>
    <row r="3938" spans="1:29" x14ac:dyDescent="0.3">
      <c r="A3938" s="114">
        <v>10957</v>
      </c>
      <c r="B3938" s="114" t="s">
        <v>1426</v>
      </c>
      <c r="C3938" s="114" t="s">
        <v>192</v>
      </c>
      <c r="D3938" s="114" t="s">
        <v>250</v>
      </c>
      <c r="E3938" s="114" t="s">
        <v>251</v>
      </c>
      <c r="F3938" s="115">
        <v>46136</v>
      </c>
      <c r="G3938" s="114" t="s">
        <v>10015</v>
      </c>
      <c r="H3938" s="116">
        <v>1805600</v>
      </c>
      <c r="I3938" s="116">
        <v>1805600</v>
      </c>
      <c r="J3938" s="116"/>
      <c r="K3938" s="116">
        <f t="shared" si="241"/>
        <v>1805600</v>
      </c>
      <c r="L3938" s="116">
        <v>1805600</v>
      </c>
      <c r="M3938" s="116">
        <v>0</v>
      </c>
      <c r="N3938" s="116">
        <v>0</v>
      </c>
      <c r="O3938" s="116">
        <v>0</v>
      </c>
      <c r="P3938" s="120">
        <v>0</v>
      </c>
      <c r="Q3938" s="27" t="str">
        <f>IF(G3938="01 Jan 1900","Unregistered","Registered")</f>
        <v>Registered</v>
      </c>
      <c r="R3938" s="121">
        <f>I3938/H3938</f>
        <v>1</v>
      </c>
      <c r="T3938" s="117">
        <f t="shared" si="239"/>
        <v>1805600</v>
      </c>
      <c r="U3938" s="117">
        <f t="shared" si="240"/>
        <v>0</v>
      </c>
    </row>
    <row r="3939" spans="1:29" x14ac:dyDescent="0.3">
      <c r="A3939" s="114">
        <v>10958</v>
      </c>
      <c r="B3939" s="114" t="s">
        <v>1426</v>
      </c>
      <c r="C3939" s="114" t="s">
        <v>192</v>
      </c>
      <c r="D3939" s="114" t="s">
        <v>10391</v>
      </c>
      <c r="E3939" s="114" t="s">
        <v>10392</v>
      </c>
      <c r="F3939" s="115">
        <v>46108</v>
      </c>
      <c r="G3939" s="114" t="s">
        <v>2187</v>
      </c>
      <c r="H3939" s="116">
        <v>1805600</v>
      </c>
      <c r="I3939" s="116">
        <v>1805600</v>
      </c>
      <c r="J3939" s="116"/>
      <c r="K3939" s="116">
        <f t="shared" si="241"/>
        <v>1805600</v>
      </c>
      <c r="L3939" s="116">
        <v>1805600</v>
      </c>
      <c r="M3939" s="116">
        <v>0</v>
      </c>
      <c r="N3939" s="116">
        <v>0</v>
      </c>
      <c r="O3939" s="116">
        <v>0</v>
      </c>
      <c r="P3939" s="120">
        <v>0</v>
      </c>
      <c r="Q3939" s="27" t="str">
        <f>IF(G3939="01 Jan 1900","Unregistered","Registered")</f>
        <v>Registered</v>
      </c>
      <c r="R3939" s="121">
        <f>I3939/H3939</f>
        <v>1</v>
      </c>
      <c r="T3939" s="117">
        <f t="shared" si="239"/>
        <v>1805600</v>
      </c>
      <c r="U3939" s="117">
        <f t="shared" si="240"/>
        <v>0</v>
      </c>
    </row>
    <row r="3940" spans="1:29" x14ac:dyDescent="0.3">
      <c r="A3940" s="114">
        <v>10960</v>
      </c>
      <c r="B3940" s="114" t="s">
        <v>1426</v>
      </c>
      <c r="C3940" s="114" t="s">
        <v>192</v>
      </c>
      <c r="D3940" s="114" t="s">
        <v>254</v>
      </c>
      <c r="E3940" s="114" t="s">
        <v>255</v>
      </c>
      <c r="F3940" s="115">
        <v>46121</v>
      </c>
      <c r="G3940" s="114" t="s">
        <v>1565</v>
      </c>
      <c r="H3940" s="116">
        <v>1805600</v>
      </c>
      <c r="I3940" s="116">
        <v>1805600</v>
      </c>
      <c r="J3940" s="116"/>
      <c r="K3940" s="116">
        <f t="shared" si="241"/>
        <v>1805600</v>
      </c>
      <c r="L3940" s="116">
        <v>1805600</v>
      </c>
      <c r="M3940" s="116">
        <v>0</v>
      </c>
      <c r="N3940" s="116">
        <v>0</v>
      </c>
      <c r="O3940" s="116">
        <v>0</v>
      </c>
      <c r="P3940" s="120">
        <v>0</v>
      </c>
      <c r="Q3940" s="27" t="str">
        <f>IF(G3940="01 Jan 1900","Unregistered","Registered")</f>
        <v>Registered</v>
      </c>
      <c r="R3940" s="121">
        <f>I3940/H3940</f>
        <v>1</v>
      </c>
      <c r="T3940" s="117">
        <f t="shared" si="239"/>
        <v>1805600</v>
      </c>
      <c r="U3940" s="117">
        <f t="shared" si="240"/>
        <v>0</v>
      </c>
    </row>
    <row r="3941" spans="1:29" x14ac:dyDescent="0.3">
      <c r="A3941" s="114">
        <v>10961</v>
      </c>
      <c r="B3941" s="114" t="s">
        <v>1426</v>
      </c>
      <c r="C3941" s="114" t="s">
        <v>192</v>
      </c>
      <c r="D3941" s="114" t="s">
        <v>10394</v>
      </c>
      <c r="E3941" s="114" t="s">
        <v>10395</v>
      </c>
      <c r="F3941" s="115">
        <v>46104</v>
      </c>
      <c r="G3941" s="114" t="s">
        <v>10396</v>
      </c>
      <c r="H3941" s="116">
        <v>1805600</v>
      </c>
      <c r="I3941" s="116">
        <v>0</v>
      </c>
      <c r="J3941" s="116"/>
      <c r="K3941" s="116">
        <f t="shared" si="241"/>
        <v>0</v>
      </c>
      <c r="L3941" s="116">
        <v>0</v>
      </c>
      <c r="M3941" s="116">
        <v>0</v>
      </c>
      <c r="N3941" s="116">
        <v>0</v>
      </c>
      <c r="O3941" s="116">
        <v>0</v>
      </c>
      <c r="P3941" s="120">
        <v>0</v>
      </c>
      <c r="Q3941" s="27" t="str">
        <f>IF(G3941="01 Jan 1900","Unregistered","Registered")</f>
        <v>Registered</v>
      </c>
      <c r="R3941" s="121">
        <f>I3941/H3941</f>
        <v>0</v>
      </c>
      <c r="T3941" s="117">
        <f t="shared" si="239"/>
        <v>0</v>
      </c>
      <c r="U3941" s="117">
        <f t="shared" si="240"/>
        <v>0</v>
      </c>
    </row>
    <row r="3942" spans="1:29" x14ac:dyDescent="0.3">
      <c r="A3942" s="114">
        <v>10963</v>
      </c>
      <c r="B3942" s="114" t="s">
        <v>1426</v>
      </c>
      <c r="C3942" s="114" t="s">
        <v>192</v>
      </c>
      <c r="D3942" s="114" t="s">
        <v>258</v>
      </c>
      <c r="E3942" s="114" t="s">
        <v>259</v>
      </c>
      <c r="F3942" s="115">
        <v>46119</v>
      </c>
      <c r="G3942" s="114" t="s">
        <v>1460</v>
      </c>
      <c r="H3942" s="116">
        <v>1805600</v>
      </c>
      <c r="I3942" s="116">
        <v>0</v>
      </c>
      <c r="J3942" s="116"/>
      <c r="K3942" s="116">
        <f t="shared" si="241"/>
        <v>0</v>
      </c>
      <c r="L3942" s="116">
        <v>0</v>
      </c>
      <c r="M3942" s="116">
        <v>0</v>
      </c>
      <c r="N3942" s="116">
        <v>0</v>
      </c>
      <c r="O3942" s="116">
        <v>0</v>
      </c>
      <c r="P3942" s="120">
        <v>0</v>
      </c>
      <c r="Q3942" s="27" t="str">
        <f>IF(G3942="01 Jan 1900","Unregistered","Registered")</f>
        <v>Registered</v>
      </c>
      <c r="R3942" s="121">
        <f>I3942/H3942</f>
        <v>0</v>
      </c>
      <c r="T3942" s="117">
        <f t="shared" si="239"/>
        <v>0</v>
      </c>
      <c r="U3942" s="117">
        <f t="shared" si="240"/>
        <v>0</v>
      </c>
    </row>
    <row r="3943" spans="1:29" x14ac:dyDescent="0.3">
      <c r="A3943" s="114">
        <v>10964</v>
      </c>
      <c r="B3943" s="114" t="s">
        <v>1426</v>
      </c>
      <c r="C3943" s="114" t="s">
        <v>192</v>
      </c>
      <c r="D3943" s="114" t="s">
        <v>260</v>
      </c>
      <c r="E3943" s="114" t="s">
        <v>261</v>
      </c>
      <c r="F3943" s="115">
        <v>46115</v>
      </c>
      <c r="G3943" s="114" t="s">
        <v>1477</v>
      </c>
      <c r="H3943" s="116">
        <v>1805600</v>
      </c>
      <c r="I3943" s="116">
        <v>1805600</v>
      </c>
      <c r="J3943" s="116"/>
      <c r="K3943" s="116">
        <f t="shared" si="241"/>
        <v>1805600</v>
      </c>
      <c r="L3943" s="116">
        <v>1805600</v>
      </c>
      <c r="M3943" s="116">
        <v>0</v>
      </c>
      <c r="N3943" s="116">
        <v>0</v>
      </c>
      <c r="O3943" s="116">
        <v>0</v>
      </c>
      <c r="P3943" s="120">
        <v>0</v>
      </c>
      <c r="Q3943" s="27" t="str">
        <f>IF(G3943="01 Jan 1900","Unregistered","Registered")</f>
        <v>Registered</v>
      </c>
      <c r="R3943" s="121">
        <f>I3943/H3943</f>
        <v>1</v>
      </c>
      <c r="T3943" s="117">
        <f t="shared" si="239"/>
        <v>1805600</v>
      </c>
      <c r="U3943" s="117">
        <f t="shared" si="240"/>
        <v>0</v>
      </c>
    </row>
    <row r="3944" spans="1:29" x14ac:dyDescent="0.3">
      <c r="A3944" s="114">
        <v>10965</v>
      </c>
      <c r="B3944" s="114" t="s">
        <v>1426</v>
      </c>
      <c r="C3944" s="114" t="s">
        <v>192</v>
      </c>
      <c r="D3944" s="114" t="s">
        <v>262</v>
      </c>
      <c r="E3944" s="114" t="s">
        <v>263</v>
      </c>
      <c r="F3944" s="115">
        <v>46118</v>
      </c>
      <c r="G3944" s="114" t="s">
        <v>1565</v>
      </c>
      <c r="H3944" s="116">
        <v>1805600</v>
      </c>
      <c r="I3944" s="116">
        <v>1805600</v>
      </c>
      <c r="J3944" s="116"/>
      <c r="K3944" s="116">
        <f t="shared" si="241"/>
        <v>1805600</v>
      </c>
      <c r="L3944" s="116">
        <v>1805600</v>
      </c>
      <c r="M3944" s="116">
        <v>0</v>
      </c>
      <c r="N3944" s="116">
        <v>0</v>
      </c>
      <c r="O3944" s="116">
        <v>0</v>
      </c>
      <c r="P3944" s="120">
        <v>0</v>
      </c>
      <c r="Q3944" s="27" t="str">
        <f>IF(G3944="01 Jan 1900","Unregistered","Registered")</f>
        <v>Registered</v>
      </c>
      <c r="R3944" s="121">
        <f>I3944/H3944</f>
        <v>1</v>
      </c>
      <c r="T3944" s="117">
        <f t="shared" si="239"/>
        <v>1805600</v>
      </c>
      <c r="U3944" s="117">
        <f t="shared" si="240"/>
        <v>0</v>
      </c>
    </row>
    <row r="3945" spans="1:29" x14ac:dyDescent="0.3">
      <c r="A3945" s="114">
        <v>10966</v>
      </c>
      <c r="B3945" s="114" t="s">
        <v>1426</v>
      </c>
      <c r="C3945" s="114" t="s">
        <v>192</v>
      </c>
      <c r="D3945" s="114" t="s">
        <v>264</v>
      </c>
      <c r="E3945" s="114" t="s">
        <v>265</v>
      </c>
      <c r="F3945" s="115">
        <v>46116</v>
      </c>
      <c r="G3945" s="114" t="s">
        <v>1434</v>
      </c>
      <c r="H3945" s="116">
        <v>1805600</v>
      </c>
      <c r="I3945" s="116">
        <v>1805600</v>
      </c>
      <c r="J3945" s="116"/>
      <c r="K3945" s="116">
        <f t="shared" si="241"/>
        <v>1805600</v>
      </c>
      <c r="L3945" s="116">
        <v>1805600</v>
      </c>
      <c r="M3945" s="116">
        <v>0</v>
      </c>
      <c r="N3945" s="116">
        <v>0</v>
      </c>
      <c r="O3945" s="116">
        <v>0</v>
      </c>
      <c r="P3945" s="120">
        <v>0</v>
      </c>
      <c r="Q3945" s="27" t="str">
        <f>IF(G3945="01 Jan 1900","Unregistered","Registered")</f>
        <v>Registered</v>
      </c>
      <c r="R3945" s="121">
        <f>I3945/H3945</f>
        <v>1</v>
      </c>
      <c r="T3945" s="117">
        <f t="shared" si="239"/>
        <v>1805600</v>
      </c>
      <c r="U3945" s="117">
        <f t="shared" si="240"/>
        <v>0</v>
      </c>
    </row>
    <row r="3946" spans="1:29" x14ac:dyDescent="0.3">
      <c r="A3946" s="114">
        <v>10967</v>
      </c>
      <c r="B3946" s="114" t="s">
        <v>1426</v>
      </c>
      <c r="C3946" s="114" t="s">
        <v>192</v>
      </c>
      <c r="D3946" s="114" t="s">
        <v>266</v>
      </c>
      <c r="E3946" s="114" t="s">
        <v>267</v>
      </c>
      <c r="F3946" s="115">
        <v>46116</v>
      </c>
      <c r="G3946" s="114" t="s">
        <v>1694</v>
      </c>
      <c r="H3946" s="116">
        <v>1805600</v>
      </c>
      <c r="I3946" s="116">
        <v>0</v>
      </c>
      <c r="J3946" s="116"/>
      <c r="K3946" s="116">
        <f t="shared" si="241"/>
        <v>0</v>
      </c>
      <c r="L3946" s="116">
        <v>0</v>
      </c>
      <c r="M3946" s="116">
        <v>0</v>
      </c>
      <c r="N3946" s="116">
        <v>0</v>
      </c>
      <c r="O3946" s="116">
        <v>0</v>
      </c>
      <c r="P3946" s="120">
        <v>0</v>
      </c>
      <c r="Q3946" s="27" t="str">
        <f>IF(G3946="01 Jan 1900","Unregistered","Registered")</f>
        <v>Registered</v>
      </c>
      <c r="R3946" s="121">
        <f>I3946/H3946</f>
        <v>0</v>
      </c>
      <c r="T3946" s="117">
        <f t="shared" si="239"/>
        <v>0</v>
      </c>
      <c r="U3946" s="117">
        <f t="shared" si="240"/>
        <v>0</v>
      </c>
    </row>
    <row r="3947" spans="1:29" x14ac:dyDescent="0.3">
      <c r="A3947" s="114">
        <v>10971</v>
      </c>
      <c r="B3947" s="114" t="s">
        <v>1426</v>
      </c>
      <c r="C3947" s="114" t="s">
        <v>192</v>
      </c>
      <c r="D3947" s="114" t="s">
        <v>273</v>
      </c>
      <c r="E3947" s="114" t="s">
        <v>274</v>
      </c>
      <c r="F3947" s="115">
        <v>46120</v>
      </c>
      <c r="G3947" s="114" t="s">
        <v>1565</v>
      </c>
      <c r="H3947" s="116">
        <v>1805600</v>
      </c>
      <c r="I3947" s="116">
        <v>0</v>
      </c>
      <c r="J3947" s="116"/>
      <c r="K3947" s="116">
        <f t="shared" si="241"/>
        <v>0</v>
      </c>
      <c r="L3947" s="116">
        <v>0</v>
      </c>
      <c r="M3947" s="116">
        <v>0</v>
      </c>
      <c r="N3947" s="116">
        <v>0</v>
      </c>
      <c r="O3947" s="116">
        <v>0</v>
      </c>
      <c r="P3947" s="120">
        <v>0</v>
      </c>
      <c r="Q3947" s="27" t="str">
        <f>IF(G3947="01 Jan 1900","Unregistered","Registered")</f>
        <v>Registered</v>
      </c>
      <c r="R3947" s="121">
        <f>I3947/H3947</f>
        <v>0</v>
      </c>
      <c r="T3947" s="117">
        <f t="shared" si="239"/>
        <v>0</v>
      </c>
      <c r="U3947" s="117">
        <f t="shared" si="240"/>
        <v>0</v>
      </c>
    </row>
    <row r="3948" spans="1:29" x14ac:dyDescent="0.3">
      <c r="A3948" s="114">
        <v>10976</v>
      </c>
      <c r="B3948" s="114" t="s">
        <v>1426</v>
      </c>
      <c r="C3948" s="114" t="s">
        <v>192</v>
      </c>
      <c r="D3948" s="114" t="s">
        <v>280</v>
      </c>
      <c r="E3948" s="114" t="s">
        <v>281</v>
      </c>
      <c r="F3948" s="115">
        <v>46115</v>
      </c>
      <c r="G3948" s="114" t="s">
        <v>2187</v>
      </c>
      <c r="H3948" s="116">
        <v>1805600</v>
      </c>
      <c r="I3948" s="116">
        <v>1805600</v>
      </c>
      <c r="J3948" s="116"/>
      <c r="K3948" s="116">
        <f t="shared" si="241"/>
        <v>1805600</v>
      </c>
      <c r="L3948" s="116">
        <v>1805600</v>
      </c>
      <c r="M3948" s="116">
        <v>0</v>
      </c>
      <c r="N3948" s="116">
        <v>0</v>
      </c>
      <c r="O3948" s="116">
        <v>0</v>
      </c>
      <c r="P3948" s="120">
        <v>0</v>
      </c>
      <c r="Q3948" s="27" t="str">
        <f>IF(G3948="01 Jan 1900","Unregistered","Registered")</f>
        <v>Registered</v>
      </c>
      <c r="R3948" s="121">
        <f>I3948/H3948</f>
        <v>1</v>
      </c>
      <c r="T3948" s="117">
        <f t="shared" si="239"/>
        <v>1805600</v>
      </c>
      <c r="U3948" s="117">
        <f t="shared" si="240"/>
        <v>0</v>
      </c>
    </row>
    <row r="3949" spans="1:29" x14ac:dyDescent="0.3">
      <c r="A3949" s="99">
        <v>10214</v>
      </c>
      <c r="B3949" s="99" t="s">
        <v>351</v>
      </c>
      <c r="C3949" s="99" t="s">
        <v>1585</v>
      </c>
      <c r="D3949" s="99" t="s">
        <v>9625</v>
      </c>
      <c r="E3949" s="99" t="s">
        <v>9626</v>
      </c>
      <c r="F3949" s="100">
        <v>46108</v>
      </c>
      <c r="G3949" s="99" t="s">
        <v>1898</v>
      </c>
      <c r="H3949" s="96">
        <v>9957839</v>
      </c>
      <c r="I3949" s="96">
        <v>0</v>
      </c>
      <c r="J3949" s="96">
        <v>100000</v>
      </c>
      <c r="K3949" s="96">
        <v>-100000</v>
      </c>
      <c r="L3949" s="96">
        <v>0</v>
      </c>
      <c r="M3949" s="96">
        <v>0</v>
      </c>
      <c r="N3949" s="96">
        <v>0</v>
      </c>
      <c r="O3949" s="96">
        <v>0</v>
      </c>
      <c r="P3949" s="122">
        <v>0</v>
      </c>
      <c r="Q3949" s="101" t="str">
        <f>IF(G3949="01 Jan 1900","Unregistered","Registered")</f>
        <v>Unregistered</v>
      </c>
      <c r="R3949" s="123"/>
      <c r="S3949" s="95"/>
      <c r="T3949" s="101"/>
      <c r="U3949" s="101"/>
      <c r="V3949" s="101"/>
      <c r="W3949" s="101"/>
      <c r="X3949" s="101"/>
      <c r="Y3949" s="101"/>
      <c r="Z3949" s="101"/>
      <c r="AA3949" s="101"/>
      <c r="AB3949" s="101"/>
      <c r="AC3949" s="101"/>
    </row>
    <row r="3950" spans="1:29" x14ac:dyDescent="0.3">
      <c r="A3950" s="114">
        <v>89</v>
      </c>
      <c r="B3950" s="114" t="s">
        <v>351</v>
      </c>
      <c r="C3950" s="114" t="s">
        <v>1585</v>
      </c>
      <c r="D3950" s="114" t="s">
        <v>1586</v>
      </c>
      <c r="E3950" s="114" t="s">
        <v>1587</v>
      </c>
      <c r="F3950" s="115">
        <v>46053</v>
      </c>
      <c r="G3950" s="114" t="s">
        <v>1588</v>
      </c>
      <c r="H3950" s="116">
        <v>9939150</v>
      </c>
      <c r="I3950" s="116">
        <v>5665316</v>
      </c>
      <c r="J3950" s="116">
        <v>500000</v>
      </c>
      <c r="K3950" s="116">
        <v>5165316</v>
      </c>
      <c r="L3950" s="116">
        <v>0</v>
      </c>
      <c r="M3950" s="116">
        <v>5165316</v>
      </c>
      <c r="N3950" s="116">
        <v>0</v>
      </c>
      <c r="O3950" s="116">
        <v>0</v>
      </c>
      <c r="P3950" s="120">
        <v>0</v>
      </c>
      <c r="Q3950" s="27" t="str">
        <f>IF(G3950="01 Jan 1900","Unregistered","Registered")</f>
        <v>Registered</v>
      </c>
      <c r="R3950" s="121">
        <f>I3950/H3950</f>
        <v>0.57000005030611267</v>
      </c>
      <c r="T3950" s="117">
        <f t="shared" ref="T3950:T3983" si="242">L3950+M3950+N3950+O3950+P3950</f>
        <v>5165316</v>
      </c>
      <c r="U3950" s="117">
        <f t="shared" ref="U3950:U3983" si="243">K3950-T3950</f>
        <v>0</v>
      </c>
    </row>
    <row r="3951" spans="1:29" x14ac:dyDescent="0.3">
      <c r="A3951" s="114">
        <v>112</v>
      </c>
      <c r="B3951" s="114" t="s">
        <v>351</v>
      </c>
      <c r="C3951" s="114" t="s">
        <v>1585</v>
      </c>
      <c r="D3951" s="114" t="s">
        <v>1641</v>
      </c>
      <c r="E3951" s="114" t="s">
        <v>1642</v>
      </c>
      <c r="F3951" s="115">
        <v>46102</v>
      </c>
      <c r="G3951" s="114" t="s">
        <v>1565</v>
      </c>
      <c r="H3951" s="116">
        <v>9849103</v>
      </c>
      <c r="I3951" s="116">
        <v>5613988</v>
      </c>
      <c r="J3951" s="116">
        <v>984910</v>
      </c>
      <c r="K3951" s="116">
        <v>4629078</v>
      </c>
      <c r="L3951" s="116">
        <v>4629078</v>
      </c>
      <c r="M3951" s="116">
        <v>0</v>
      </c>
      <c r="N3951" s="116">
        <v>0</v>
      </c>
      <c r="O3951" s="116">
        <v>0</v>
      </c>
      <c r="P3951" s="120">
        <v>0</v>
      </c>
      <c r="Q3951" s="27" t="str">
        <f>IF(G3951="01 Jan 1900","Unregistered","Registered")</f>
        <v>Registered</v>
      </c>
      <c r="R3951" s="121">
        <f>I3951/H3951</f>
        <v>0.56999992791221699</v>
      </c>
      <c r="T3951" s="117">
        <f t="shared" si="242"/>
        <v>4629078</v>
      </c>
      <c r="U3951" s="117">
        <f t="shared" si="243"/>
        <v>0</v>
      </c>
    </row>
    <row r="3952" spans="1:29" x14ac:dyDescent="0.3">
      <c r="A3952" s="114">
        <v>232</v>
      </c>
      <c r="B3952" s="114" t="s">
        <v>351</v>
      </c>
      <c r="C3952" s="114" t="s">
        <v>1585</v>
      </c>
      <c r="D3952" s="114" t="s">
        <v>1945</v>
      </c>
      <c r="E3952" s="114" t="s">
        <v>1946</v>
      </c>
      <c r="F3952" s="115">
        <v>45889</v>
      </c>
      <c r="G3952" s="114" t="s">
        <v>1947</v>
      </c>
      <c r="H3952" s="116">
        <v>6803400</v>
      </c>
      <c r="I3952" s="116">
        <v>3877938</v>
      </c>
      <c r="J3952" s="116">
        <v>1258629</v>
      </c>
      <c r="K3952" s="116">
        <v>2619309</v>
      </c>
      <c r="L3952" s="116">
        <v>0</v>
      </c>
      <c r="M3952" s="116">
        <v>272136</v>
      </c>
      <c r="N3952" s="116">
        <v>0</v>
      </c>
      <c r="O3952" s="116">
        <v>272136</v>
      </c>
      <c r="P3952" s="120">
        <v>2075037</v>
      </c>
      <c r="Q3952" s="27" t="str">
        <f>IF(G3952="01 Jan 1900","Unregistered","Registered")</f>
        <v>Registered</v>
      </c>
      <c r="R3952" s="121">
        <f>I3952/H3952</f>
        <v>0.56999999999999995</v>
      </c>
      <c r="T3952" s="117">
        <f t="shared" si="242"/>
        <v>2619309</v>
      </c>
      <c r="U3952" s="117">
        <f t="shared" si="243"/>
        <v>0</v>
      </c>
    </row>
    <row r="3953" spans="1:21" x14ac:dyDescent="0.3">
      <c r="A3953" s="114">
        <v>293</v>
      </c>
      <c r="B3953" s="114" t="s">
        <v>351</v>
      </c>
      <c r="C3953" s="114" t="s">
        <v>1585</v>
      </c>
      <c r="D3953" s="114" t="s">
        <v>2087</v>
      </c>
      <c r="E3953" s="114" t="s">
        <v>2088</v>
      </c>
      <c r="F3953" s="115">
        <v>45918</v>
      </c>
      <c r="G3953" s="114" t="s">
        <v>1810</v>
      </c>
      <c r="H3953" s="116">
        <v>9514400</v>
      </c>
      <c r="I3953" s="116">
        <v>5423208</v>
      </c>
      <c r="J3953" s="116">
        <v>3501000</v>
      </c>
      <c r="K3953" s="116">
        <v>1922208</v>
      </c>
      <c r="L3953" s="116">
        <v>0</v>
      </c>
      <c r="M3953" s="116">
        <v>380576</v>
      </c>
      <c r="N3953" s="116">
        <v>1541632</v>
      </c>
      <c r="O3953" s="116">
        <v>0</v>
      </c>
      <c r="P3953" s="120">
        <v>0</v>
      </c>
      <c r="Q3953" s="27" t="str">
        <f>IF(G3953="01 Jan 1900","Unregistered","Registered")</f>
        <v>Registered</v>
      </c>
      <c r="R3953" s="121">
        <f>I3953/H3953</f>
        <v>0.56999999999999995</v>
      </c>
      <c r="T3953" s="117">
        <f t="shared" si="242"/>
        <v>1922208</v>
      </c>
      <c r="U3953" s="117">
        <f t="shared" si="243"/>
        <v>0</v>
      </c>
    </row>
    <row r="3954" spans="1:21" x14ac:dyDescent="0.3">
      <c r="A3954" s="114">
        <v>315</v>
      </c>
      <c r="B3954" s="114" t="s">
        <v>351</v>
      </c>
      <c r="C3954" s="114" t="s">
        <v>1585</v>
      </c>
      <c r="D3954" s="114" t="s">
        <v>2139</v>
      </c>
      <c r="E3954" s="114" t="s">
        <v>2140</v>
      </c>
      <c r="F3954" s="115">
        <v>45898</v>
      </c>
      <c r="G3954" s="114" t="s">
        <v>2141</v>
      </c>
      <c r="H3954" s="116">
        <v>9514400</v>
      </c>
      <c r="I3954" s="116">
        <v>5423208</v>
      </c>
      <c r="J3954" s="116">
        <v>3672028</v>
      </c>
      <c r="K3954" s="116">
        <v>1751180</v>
      </c>
      <c r="L3954" s="116">
        <v>0</v>
      </c>
      <c r="M3954" s="116">
        <v>380576</v>
      </c>
      <c r="N3954" s="116">
        <v>0</v>
      </c>
      <c r="O3954" s="116">
        <v>380576</v>
      </c>
      <c r="P3954" s="120">
        <v>990028</v>
      </c>
      <c r="Q3954" s="27" t="str">
        <f>IF(G3954="01 Jan 1900","Unregistered","Registered")</f>
        <v>Registered</v>
      </c>
      <c r="R3954" s="121">
        <f>I3954/H3954</f>
        <v>0.56999999999999995</v>
      </c>
      <c r="T3954" s="117">
        <f t="shared" si="242"/>
        <v>1751180</v>
      </c>
      <c r="U3954" s="117">
        <f t="shared" si="243"/>
        <v>0</v>
      </c>
    </row>
    <row r="3955" spans="1:21" x14ac:dyDescent="0.3">
      <c r="A3955" s="114">
        <v>393</v>
      </c>
      <c r="B3955" s="114" t="s">
        <v>351</v>
      </c>
      <c r="C3955" s="114" t="s">
        <v>1585</v>
      </c>
      <c r="D3955" s="114" t="s">
        <v>2317</v>
      </c>
      <c r="E3955" s="114" t="s">
        <v>2318</v>
      </c>
      <c r="F3955" s="115">
        <v>45838</v>
      </c>
      <c r="G3955" s="114" t="s">
        <v>1656</v>
      </c>
      <c r="H3955" s="116">
        <v>9786240</v>
      </c>
      <c r="I3955" s="116">
        <v>5578158</v>
      </c>
      <c r="J3955" s="116">
        <v>4294840</v>
      </c>
      <c r="K3955" s="116">
        <v>1283318</v>
      </c>
      <c r="L3955" s="116">
        <v>0</v>
      </c>
      <c r="M3955" s="116">
        <v>391450</v>
      </c>
      <c r="N3955" s="116">
        <v>0</v>
      </c>
      <c r="O3955" s="116">
        <v>391450</v>
      </c>
      <c r="P3955" s="120">
        <v>500418</v>
      </c>
      <c r="Q3955" s="27" t="str">
        <f>IF(G3955="01 Jan 1900","Unregistered","Registered")</f>
        <v>Registered</v>
      </c>
      <c r="R3955" s="121">
        <f>I3955/H3955</f>
        <v>0.57000012262114974</v>
      </c>
      <c r="T3955" s="117">
        <f t="shared" si="242"/>
        <v>1283318</v>
      </c>
      <c r="U3955" s="117">
        <f t="shared" si="243"/>
        <v>0</v>
      </c>
    </row>
    <row r="3956" spans="1:21" x14ac:dyDescent="0.3">
      <c r="A3956" s="114">
        <v>555</v>
      </c>
      <c r="B3956" s="114" t="s">
        <v>351</v>
      </c>
      <c r="C3956" s="114" t="s">
        <v>1585</v>
      </c>
      <c r="D3956" s="114" t="s">
        <v>2701</v>
      </c>
      <c r="E3956" s="114" t="s">
        <v>2702</v>
      </c>
      <c r="F3956" s="115">
        <v>45881</v>
      </c>
      <c r="G3956" s="114" t="s">
        <v>2703</v>
      </c>
      <c r="H3956" s="116">
        <v>9981625</v>
      </c>
      <c r="I3956" s="116">
        <v>5689527</v>
      </c>
      <c r="J3956" s="116">
        <v>4890997</v>
      </c>
      <c r="K3956" s="116">
        <v>798530</v>
      </c>
      <c r="L3956" s="116">
        <v>0</v>
      </c>
      <c r="M3956" s="116">
        <v>399265</v>
      </c>
      <c r="N3956" s="116">
        <v>0</v>
      </c>
      <c r="O3956" s="116">
        <v>399265</v>
      </c>
      <c r="P3956" s="120">
        <v>0</v>
      </c>
      <c r="Q3956" s="27" t="str">
        <f>IF(G3956="01 Jan 1900","Unregistered","Registered")</f>
        <v>Registered</v>
      </c>
      <c r="R3956" s="121">
        <f>I3956/H3956</f>
        <v>0.57000007513806616</v>
      </c>
      <c r="T3956" s="117">
        <f t="shared" si="242"/>
        <v>798530</v>
      </c>
      <c r="U3956" s="117">
        <f t="shared" si="243"/>
        <v>0</v>
      </c>
    </row>
    <row r="3957" spans="1:21" x14ac:dyDescent="0.3">
      <c r="A3957" s="114">
        <v>824</v>
      </c>
      <c r="B3957" s="114" t="s">
        <v>351</v>
      </c>
      <c r="C3957" s="114" t="s">
        <v>1585</v>
      </c>
      <c r="D3957" s="114" t="s">
        <v>3366</v>
      </c>
      <c r="E3957" s="114" t="s">
        <v>3367</v>
      </c>
      <c r="F3957" s="115">
        <v>45924</v>
      </c>
      <c r="G3957" s="114" t="s">
        <v>1837</v>
      </c>
      <c r="H3957" s="116">
        <v>9514400</v>
      </c>
      <c r="I3957" s="116">
        <v>4947488</v>
      </c>
      <c r="J3957" s="116">
        <v>4474397</v>
      </c>
      <c r="K3957" s="116">
        <v>473091</v>
      </c>
      <c r="L3957" s="116">
        <v>0</v>
      </c>
      <c r="M3957" s="116">
        <v>473091</v>
      </c>
      <c r="N3957" s="116">
        <v>0</v>
      </c>
      <c r="O3957" s="116">
        <v>0</v>
      </c>
      <c r="P3957" s="120">
        <v>0</v>
      </c>
      <c r="Q3957" s="27" t="str">
        <f>IF(G3957="01 Jan 1900","Unregistered","Registered")</f>
        <v>Registered</v>
      </c>
      <c r="R3957" s="121">
        <f>I3957/H3957</f>
        <v>0.52</v>
      </c>
      <c r="T3957" s="117">
        <f t="shared" si="242"/>
        <v>473091</v>
      </c>
      <c r="U3957" s="117">
        <f t="shared" si="243"/>
        <v>0</v>
      </c>
    </row>
    <row r="3958" spans="1:21" x14ac:dyDescent="0.3">
      <c r="A3958" s="114">
        <v>979</v>
      </c>
      <c r="B3958" s="114" t="s">
        <v>351</v>
      </c>
      <c r="C3958" s="114" t="s">
        <v>1585</v>
      </c>
      <c r="D3958" s="114" t="s">
        <v>3732</v>
      </c>
      <c r="E3958" s="114" t="s">
        <v>3733</v>
      </c>
      <c r="F3958" s="115">
        <v>45909</v>
      </c>
      <c r="G3958" s="114" t="s">
        <v>3734</v>
      </c>
      <c r="H3958" s="116">
        <v>9786240</v>
      </c>
      <c r="I3958" s="116">
        <v>5578158</v>
      </c>
      <c r="J3958" s="116">
        <v>5186708</v>
      </c>
      <c r="K3958" s="116">
        <v>391450</v>
      </c>
      <c r="L3958" s="116">
        <v>0</v>
      </c>
      <c r="M3958" s="116">
        <v>391450</v>
      </c>
      <c r="N3958" s="116">
        <v>0</v>
      </c>
      <c r="O3958" s="116">
        <v>0</v>
      </c>
      <c r="P3958" s="120">
        <v>0</v>
      </c>
      <c r="Q3958" s="27" t="str">
        <f>IF(G3958="01 Jan 1900","Unregistered","Registered")</f>
        <v>Registered</v>
      </c>
      <c r="R3958" s="121">
        <f>I3958/H3958</f>
        <v>0.57000012262114974</v>
      </c>
      <c r="T3958" s="117">
        <f t="shared" si="242"/>
        <v>391450</v>
      </c>
      <c r="U3958" s="117">
        <f t="shared" si="243"/>
        <v>0</v>
      </c>
    </row>
    <row r="3959" spans="1:21" x14ac:dyDescent="0.3">
      <c r="A3959" s="114">
        <v>993</v>
      </c>
      <c r="B3959" s="114" t="s">
        <v>351</v>
      </c>
      <c r="C3959" s="114" t="s">
        <v>1585</v>
      </c>
      <c r="D3959" s="114" t="s">
        <v>3766</v>
      </c>
      <c r="E3959" s="114" t="s">
        <v>3767</v>
      </c>
      <c r="F3959" s="115">
        <v>45848</v>
      </c>
      <c r="G3959" s="114" t="s">
        <v>3768</v>
      </c>
      <c r="H3959" s="116">
        <v>9694494</v>
      </c>
      <c r="I3959" s="116">
        <v>5525862</v>
      </c>
      <c r="J3959" s="116">
        <v>5138082</v>
      </c>
      <c r="K3959" s="116">
        <v>387780</v>
      </c>
      <c r="L3959" s="116">
        <v>0</v>
      </c>
      <c r="M3959" s="116">
        <v>387780</v>
      </c>
      <c r="N3959" s="116">
        <v>0</v>
      </c>
      <c r="O3959" s="116">
        <v>0</v>
      </c>
      <c r="P3959" s="120">
        <v>0</v>
      </c>
      <c r="Q3959" s="27" t="str">
        <f>IF(G3959="01 Jan 1900","Unregistered","Registered")</f>
        <v>Registered</v>
      </c>
      <c r="R3959" s="121">
        <f>I3959/H3959</f>
        <v>0.5700000433235608</v>
      </c>
      <c r="T3959" s="117">
        <f t="shared" si="242"/>
        <v>387780</v>
      </c>
      <c r="U3959" s="117">
        <f t="shared" si="243"/>
        <v>0</v>
      </c>
    </row>
    <row r="3960" spans="1:21" x14ac:dyDescent="0.3">
      <c r="A3960" s="114">
        <v>996</v>
      </c>
      <c r="B3960" s="114" t="s">
        <v>351</v>
      </c>
      <c r="C3960" s="114" t="s">
        <v>1585</v>
      </c>
      <c r="D3960" s="114" t="s">
        <v>3773</v>
      </c>
      <c r="E3960" s="114" t="s">
        <v>3774</v>
      </c>
      <c r="F3960" s="115">
        <v>45831</v>
      </c>
      <c r="G3960" s="114" t="s">
        <v>3312</v>
      </c>
      <c r="H3960" s="116">
        <v>9684300</v>
      </c>
      <c r="I3960" s="116">
        <v>5520051</v>
      </c>
      <c r="J3960" s="116">
        <v>5132679</v>
      </c>
      <c r="K3960" s="116">
        <v>387372</v>
      </c>
      <c r="L3960" s="116">
        <v>0</v>
      </c>
      <c r="M3960" s="116">
        <v>387372</v>
      </c>
      <c r="N3960" s="116">
        <v>0</v>
      </c>
      <c r="O3960" s="116">
        <v>0</v>
      </c>
      <c r="P3960" s="120">
        <v>0</v>
      </c>
      <c r="Q3960" s="27" t="str">
        <f>IF(G3960="01 Jan 1900","Unregistered","Registered")</f>
        <v>Registered</v>
      </c>
      <c r="R3960" s="121">
        <f>I3960/H3960</f>
        <v>0.56999999999999995</v>
      </c>
      <c r="T3960" s="117">
        <f t="shared" si="242"/>
        <v>387372</v>
      </c>
      <c r="U3960" s="117">
        <f t="shared" si="243"/>
        <v>0</v>
      </c>
    </row>
    <row r="3961" spans="1:21" x14ac:dyDescent="0.3">
      <c r="A3961" s="114">
        <v>1131</v>
      </c>
      <c r="B3961" s="114" t="s">
        <v>351</v>
      </c>
      <c r="C3961" s="114" t="s">
        <v>1585</v>
      </c>
      <c r="D3961" s="114" t="s">
        <v>4080</v>
      </c>
      <c r="E3961" s="114" t="s">
        <v>4081</v>
      </c>
      <c r="F3961" s="115">
        <v>45881</v>
      </c>
      <c r="G3961" s="114" t="s">
        <v>4082</v>
      </c>
      <c r="H3961" s="116">
        <v>9701987</v>
      </c>
      <c r="I3961" s="116">
        <v>5530131</v>
      </c>
      <c r="J3961" s="116">
        <v>5239072</v>
      </c>
      <c r="K3961" s="116">
        <v>291059</v>
      </c>
      <c r="L3961" s="116">
        <v>0</v>
      </c>
      <c r="M3961" s="116">
        <v>291059</v>
      </c>
      <c r="N3961" s="116">
        <v>0</v>
      </c>
      <c r="O3961" s="116">
        <v>0</v>
      </c>
      <c r="P3961" s="120">
        <v>0</v>
      </c>
      <c r="Q3961" s="27" t="str">
        <f>IF(G3961="01 Jan 1900","Unregistered","Registered")</f>
        <v>Registered</v>
      </c>
      <c r="R3961" s="121">
        <f>I3961/H3961</f>
        <v>0.5699998361160451</v>
      </c>
      <c r="T3961" s="117">
        <f t="shared" si="242"/>
        <v>291059</v>
      </c>
      <c r="U3961" s="117">
        <f t="shared" si="243"/>
        <v>0</v>
      </c>
    </row>
    <row r="3962" spans="1:21" x14ac:dyDescent="0.3">
      <c r="A3962" s="114">
        <v>1215</v>
      </c>
      <c r="B3962" s="114" t="s">
        <v>351</v>
      </c>
      <c r="C3962" s="114" t="s">
        <v>1585</v>
      </c>
      <c r="D3962" s="114" t="s">
        <v>4268</v>
      </c>
      <c r="E3962" s="114" t="s">
        <v>4269</v>
      </c>
      <c r="F3962" s="115">
        <v>45881</v>
      </c>
      <c r="G3962" s="114" t="s">
        <v>4082</v>
      </c>
      <c r="H3962" s="116">
        <v>6686100</v>
      </c>
      <c r="I3962" s="116">
        <v>3811077</v>
      </c>
      <c r="J3962" s="116">
        <v>3610494</v>
      </c>
      <c r="K3962" s="116">
        <v>200583</v>
      </c>
      <c r="L3962" s="116">
        <v>0</v>
      </c>
      <c r="M3962" s="116">
        <v>200583</v>
      </c>
      <c r="N3962" s="116">
        <v>0</v>
      </c>
      <c r="O3962" s="116">
        <v>0</v>
      </c>
      <c r="P3962" s="120">
        <v>0</v>
      </c>
      <c r="Q3962" s="27" t="str">
        <f>IF(G3962="01 Jan 1900","Unregistered","Registered")</f>
        <v>Registered</v>
      </c>
      <c r="R3962" s="121">
        <f>I3962/H3962</f>
        <v>0.56999999999999995</v>
      </c>
      <c r="T3962" s="117">
        <f t="shared" si="242"/>
        <v>200583</v>
      </c>
      <c r="U3962" s="117">
        <f t="shared" si="243"/>
        <v>0</v>
      </c>
    </row>
    <row r="3963" spans="1:21" x14ac:dyDescent="0.3">
      <c r="A3963" s="114">
        <v>1276</v>
      </c>
      <c r="B3963" s="114" t="s">
        <v>351</v>
      </c>
      <c r="C3963" s="114" t="s">
        <v>1585</v>
      </c>
      <c r="D3963" s="114" t="s">
        <v>4395</v>
      </c>
      <c r="E3963" s="114" t="s">
        <v>4396</v>
      </c>
      <c r="F3963" s="115">
        <v>45838</v>
      </c>
      <c r="G3963" s="114" t="s">
        <v>4397</v>
      </c>
      <c r="H3963" s="116">
        <v>6563200</v>
      </c>
      <c r="I3963" s="116">
        <v>3741024</v>
      </c>
      <c r="J3963" s="116">
        <v>3603496</v>
      </c>
      <c r="K3963" s="116">
        <v>137528</v>
      </c>
      <c r="L3963" s="116">
        <v>0</v>
      </c>
      <c r="M3963" s="116">
        <v>137528</v>
      </c>
      <c r="N3963" s="116">
        <v>0</v>
      </c>
      <c r="O3963" s="116">
        <v>0</v>
      </c>
      <c r="P3963" s="120">
        <v>0</v>
      </c>
      <c r="Q3963" s="27" t="str">
        <f>IF(G3963="01 Jan 1900","Unregistered","Registered")</f>
        <v>Registered</v>
      </c>
      <c r="R3963" s="121">
        <f>I3963/H3963</f>
        <v>0.56999999999999995</v>
      </c>
      <c r="T3963" s="117">
        <f t="shared" si="242"/>
        <v>137528</v>
      </c>
      <c r="U3963" s="117">
        <f t="shared" si="243"/>
        <v>0</v>
      </c>
    </row>
    <row r="3964" spans="1:21" x14ac:dyDescent="0.3">
      <c r="A3964" s="114">
        <v>7902</v>
      </c>
      <c r="B3964" s="114" t="s">
        <v>351</v>
      </c>
      <c r="C3964" s="114" t="s">
        <v>1585</v>
      </c>
      <c r="D3964" s="114" t="s">
        <v>8569</v>
      </c>
      <c r="E3964" s="114" t="s">
        <v>8570</v>
      </c>
      <c r="F3964" s="115">
        <v>46053</v>
      </c>
      <c r="G3964" s="114" t="s">
        <v>1532</v>
      </c>
      <c r="H3964" s="116">
        <v>9940800</v>
      </c>
      <c r="I3964" s="116">
        <v>5666256</v>
      </c>
      <c r="J3964" s="116">
        <v>5666256</v>
      </c>
      <c r="K3964" s="116">
        <v>0</v>
      </c>
      <c r="L3964" s="116">
        <v>0</v>
      </c>
      <c r="M3964" s="116">
        <v>0</v>
      </c>
      <c r="N3964" s="116">
        <v>0</v>
      </c>
      <c r="O3964" s="116">
        <v>0</v>
      </c>
      <c r="P3964" s="120">
        <v>0</v>
      </c>
      <c r="Q3964" s="27" t="str">
        <f>IF(G3964="01 Jan 1900","Unregistered","Registered")</f>
        <v>Registered</v>
      </c>
      <c r="R3964" s="121">
        <f>I3964/H3964</f>
        <v>0.56999999999999995</v>
      </c>
      <c r="T3964" s="117">
        <f t="shared" si="242"/>
        <v>0</v>
      </c>
      <c r="U3964" s="117">
        <f t="shared" si="243"/>
        <v>0</v>
      </c>
    </row>
    <row r="3965" spans="1:21" x14ac:dyDescent="0.3">
      <c r="A3965" s="114">
        <v>7903</v>
      </c>
      <c r="B3965" s="114" t="s">
        <v>351</v>
      </c>
      <c r="C3965" s="114" t="s">
        <v>1585</v>
      </c>
      <c r="D3965" s="114" t="s">
        <v>8571</v>
      </c>
      <c r="E3965" s="114" t="s">
        <v>8572</v>
      </c>
      <c r="F3965" s="115">
        <v>45909</v>
      </c>
      <c r="G3965" s="114" t="s">
        <v>2421</v>
      </c>
      <c r="H3965" s="116">
        <v>9913665</v>
      </c>
      <c r="I3965" s="116">
        <v>5650791</v>
      </c>
      <c r="J3965" s="116">
        <v>5650791</v>
      </c>
      <c r="K3965" s="116">
        <v>0</v>
      </c>
      <c r="L3965" s="116">
        <v>0</v>
      </c>
      <c r="M3965" s="116">
        <v>0</v>
      </c>
      <c r="N3965" s="116">
        <v>0</v>
      </c>
      <c r="O3965" s="116">
        <v>0</v>
      </c>
      <c r="P3965" s="120">
        <v>0</v>
      </c>
      <c r="Q3965" s="27" t="str">
        <f>IF(G3965="01 Jan 1900","Unregistered","Registered")</f>
        <v>Registered</v>
      </c>
      <c r="R3965" s="121">
        <f>I3965/H3965</f>
        <v>0.57000019669819391</v>
      </c>
      <c r="T3965" s="117">
        <f t="shared" si="242"/>
        <v>0</v>
      </c>
      <c r="U3965" s="117">
        <f t="shared" si="243"/>
        <v>0</v>
      </c>
    </row>
    <row r="3966" spans="1:21" x14ac:dyDescent="0.3">
      <c r="A3966" s="114">
        <v>7904</v>
      </c>
      <c r="B3966" s="114" t="s">
        <v>351</v>
      </c>
      <c r="C3966" s="114" t="s">
        <v>1585</v>
      </c>
      <c r="D3966" s="114" t="s">
        <v>8573</v>
      </c>
      <c r="E3966" s="114" t="s">
        <v>8574</v>
      </c>
      <c r="F3966" s="115">
        <v>45915</v>
      </c>
      <c r="G3966" s="114" t="s">
        <v>2793</v>
      </c>
      <c r="H3966" s="116">
        <v>9871190</v>
      </c>
      <c r="I3966" s="116">
        <v>5626580</v>
      </c>
      <c r="J3966" s="116">
        <v>5626580</v>
      </c>
      <c r="K3966" s="116">
        <v>0</v>
      </c>
      <c r="L3966" s="116">
        <v>0</v>
      </c>
      <c r="M3966" s="116">
        <v>0</v>
      </c>
      <c r="N3966" s="116">
        <v>0</v>
      </c>
      <c r="O3966" s="116">
        <v>0</v>
      </c>
      <c r="P3966" s="120">
        <v>0</v>
      </c>
      <c r="Q3966" s="27" t="str">
        <f>IF(G3966="01 Jan 1900","Unregistered","Registered")</f>
        <v>Registered</v>
      </c>
      <c r="R3966" s="121">
        <f>I3966/H3966</f>
        <v>0.57000017221834454</v>
      </c>
      <c r="T3966" s="117">
        <f t="shared" si="242"/>
        <v>0</v>
      </c>
      <c r="U3966" s="117">
        <f t="shared" si="243"/>
        <v>0</v>
      </c>
    </row>
    <row r="3967" spans="1:21" x14ac:dyDescent="0.3">
      <c r="A3967" s="114">
        <v>7905</v>
      </c>
      <c r="B3967" s="114" t="s">
        <v>351</v>
      </c>
      <c r="C3967" s="114" t="s">
        <v>1585</v>
      </c>
      <c r="D3967" s="114" t="s">
        <v>8575</v>
      </c>
      <c r="E3967" s="114" t="s">
        <v>8576</v>
      </c>
      <c r="F3967" s="115">
        <v>45930</v>
      </c>
      <c r="G3967" s="114" t="s">
        <v>3222</v>
      </c>
      <c r="H3967" s="116">
        <v>9871190</v>
      </c>
      <c r="I3967" s="116">
        <v>5626580</v>
      </c>
      <c r="J3967" s="116">
        <v>5626580</v>
      </c>
      <c r="K3967" s="116">
        <v>0</v>
      </c>
      <c r="L3967" s="116">
        <v>0</v>
      </c>
      <c r="M3967" s="116">
        <v>0</v>
      </c>
      <c r="N3967" s="116">
        <v>0</v>
      </c>
      <c r="O3967" s="116">
        <v>0</v>
      </c>
      <c r="P3967" s="120">
        <v>0</v>
      </c>
      <c r="Q3967" s="27" t="str">
        <f>IF(G3967="01 Jan 1900","Unregistered","Registered")</f>
        <v>Registered</v>
      </c>
      <c r="R3967" s="121">
        <f>I3967/H3967</f>
        <v>0.57000017221834454</v>
      </c>
      <c r="T3967" s="117">
        <f t="shared" si="242"/>
        <v>0</v>
      </c>
      <c r="U3967" s="117">
        <f t="shared" si="243"/>
        <v>0</v>
      </c>
    </row>
    <row r="3968" spans="1:21" x14ac:dyDescent="0.3">
      <c r="A3968" s="114">
        <v>7906</v>
      </c>
      <c r="B3968" s="114" t="s">
        <v>351</v>
      </c>
      <c r="C3968" s="114" t="s">
        <v>1585</v>
      </c>
      <c r="D3968" s="114" t="s">
        <v>8577</v>
      </c>
      <c r="E3968" s="114" t="s">
        <v>8578</v>
      </c>
      <c r="F3968" s="115">
        <v>45909</v>
      </c>
      <c r="G3968" s="114" t="s">
        <v>2421</v>
      </c>
      <c r="H3968" s="116">
        <v>9514400</v>
      </c>
      <c r="I3968" s="116">
        <v>5423208</v>
      </c>
      <c r="J3968" s="116">
        <v>5423208</v>
      </c>
      <c r="K3968" s="116">
        <v>0</v>
      </c>
      <c r="L3968" s="116">
        <v>0</v>
      </c>
      <c r="M3968" s="116">
        <v>0</v>
      </c>
      <c r="N3968" s="116">
        <v>0</v>
      </c>
      <c r="O3968" s="116">
        <v>0</v>
      </c>
      <c r="P3968" s="120">
        <v>0</v>
      </c>
      <c r="Q3968" s="27" t="str">
        <f>IF(G3968="01 Jan 1900","Unregistered","Registered")</f>
        <v>Registered</v>
      </c>
      <c r="R3968" s="121">
        <f>I3968/H3968</f>
        <v>0.56999999999999995</v>
      </c>
      <c r="T3968" s="117">
        <f t="shared" si="242"/>
        <v>0</v>
      </c>
      <c r="U3968" s="117">
        <f t="shared" si="243"/>
        <v>0</v>
      </c>
    </row>
    <row r="3969" spans="1:29" x14ac:dyDescent="0.3">
      <c r="A3969" s="114">
        <v>7907</v>
      </c>
      <c r="B3969" s="114" t="s">
        <v>351</v>
      </c>
      <c r="C3969" s="114" t="s">
        <v>1585</v>
      </c>
      <c r="D3969" s="114" t="s">
        <v>8579</v>
      </c>
      <c r="E3969" s="114" t="s">
        <v>8580</v>
      </c>
      <c r="F3969" s="115">
        <v>45909</v>
      </c>
      <c r="G3969" s="114" t="s">
        <v>1813</v>
      </c>
      <c r="H3969" s="116">
        <v>9690247</v>
      </c>
      <c r="I3969" s="116">
        <v>5523441</v>
      </c>
      <c r="J3969" s="116">
        <v>5523441</v>
      </c>
      <c r="K3969" s="116">
        <v>0</v>
      </c>
      <c r="L3969" s="116">
        <v>0</v>
      </c>
      <c r="M3969" s="116">
        <v>0</v>
      </c>
      <c r="N3969" s="116">
        <v>0</v>
      </c>
      <c r="O3969" s="116">
        <v>0</v>
      </c>
      <c r="P3969" s="120">
        <v>0</v>
      </c>
      <c r="Q3969" s="27" t="str">
        <f>IF(G3969="01 Jan 1900","Unregistered","Registered")</f>
        <v>Registered</v>
      </c>
      <c r="R3969" s="121">
        <f>I3969/H3969</f>
        <v>0.57000002167127417</v>
      </c>
      <c r="T3969" s="117">
        <f t="shared" si="242"/>
        <v>0</v>
      </c>
      <c r="U3969" s="117">
        <f t="shared" si="243"/>
        <v>0</v>
      </c>
    </row>
    <row r="3970" spans="1:29" s="101" customFormat="1" x14ac:dyDescent="0.3">
      <c r="A3970" s="114">
        <v>7908</v>
      </c>
      <c r="B3970" s="114" t="s">
        <v>351</v>
      </c>
      <c r="C3970" s="114" t="s">
        <v>1585</v>
      </c>
      <c r="D3970" s="114" t="s">
        <v>8581</v>
      </c>
      <c r="E3970" s="114" t="s">
        <v>8582</v>
      </c>
      <c r="F3970" s="115">
        <v>45930</v>
      </c>
      <c r="G3970" s="114" t="s">
        <v>7101</v>
      </c>
      <c r="H3970" s="116">
        <v>9616340</v>
      </c>
      <c r="I3970" s="116">
        <v>5481315</v>
      </c>
      <c r="J3970" s="116">
        <v>5481315</v>
      </c>
      <c r="K3970" s="116">
        <v>0</v>
      </c>
      <c r="L3970" s="116">
        <v>0</v>
      </c>
      <c r="M3970" s="116">
        <v>0</v>
      </c>
      <c r="N3970" s="116">
        <v>0</v>
      </c>
      <c r="O3970" s="116">
        <v>0</v>
      </c>
      <c r="P3970" s="120">
        <v>0</v>
      </c>
      <c r="Q3970" s="27" t="str">
        <f>IF(G3970="01 Jan 1900","Unregistered","Registered")</f>
        <v>Registered</v>
      </c>
      <c r="R3970" s="121">
        <f>I3970/H3970</f>
        <v>0.57000012478760109</v>
      </c>
      <c r="S3970" s="118"/>
      <c r="T3970" s="117">
        <f t="shared" si="242"/>
        <v>0</v>
      </c>
      <c r="U3970" s="117">
        <f t="shared" si="243"/>
        <v>0</v>
      </c>
      <c r="V3970" s="118"/>
      <c r="W3970" s="118"/>
      <c r="X3970" s="118"/>
      <c r="Y3970" s="118"/>
      <c r="Z3970" s="118"/>
      <c r="AA3970" s="118"/>
      <c r="AB3970" s="118"/>
      <c r="AC3970" s="118"/>
    </row>
    <row r="3971" spans="1:29" x14ac:dyDescent="0.3">
      <c r="A3971" s="114">
        <v>7909</v>
      </c>
      <c r="B3971" s="114" t="s">
        <v>351</v>
      </c>
      <c r="C3971" s="114" t="s">
        <v>1585</v>
      </c>
      <c r="D3971" s="114" t="s">
        <v>8583</v>
      </c>
      <c r="E3971" s="114" t="s">
        <v>8584</v>
      </c>
      <c r="F3971" s="115">
        <v>45881</v>
      </c>
      <c r="G3971" s="114" t="s">
        <v>8585</v>
      </c>
      <c r="H3971" s="116">
        <v>9932354</v>
      </c>
      <c r="I3971" s="116">
        <v>5661441</v>
      </c>
      <c r="J3971" s="116">
        <v>5661441</v>
      </c>
      <c r="K3971" s="116">
        <v>0</v>
      </c>
      <c r="L3971" s="116">
        <v>0</v>
      </c>
      <c r="M3971" s="116">
        <v>0</v>
      </c>
      <c r="N3971" s="116">
        <v>0</v>
      </c>
      <c r="O3971" s="116">
        <v>0</v>
      </c>
      <c r="P3971" s="120">
        <v>0</v>
      </c>
      <c r="Q3971" s="27" t="str">
        <f>IF(G3971="01 Jan 1900","Unregistered","Registered")</f>
        <v>Registered</v>
      </c>
      <c r="R3971" s="121">
        <f>I3971/H3971</f>
        <v>0.56999992146876766</v>
      </c>
      <c r="T3971" s="117">
        <f t="shared" si="242"/>
        <v>0</v>
      </c>
      <c r="U3971" s="117">
        <f t="shared" si="243"/>
        <v>0</v>
      </c>
    </row>
    <row r="3972" spans="1:29" x14ac:dyDescent="0.3">
      <c r="A3972" s="114">
        <v>7910</v>
      </c>
      <c r="B3972" s="114" t="s">
        <v>351</v>
      </c>
      <c r="C3972" s="114" t="s">
        <v>1585</v>
      </c>
      <c r="D3972" s="114" t="s">
        <v>8586</v>
      </c>
      <c r="E3972" s="114" t="s">
        <v>8587</v>
      </c>
      <c r="F3972" s="115">
        <v>45938</v>
      </c>
      <c r="G3972" s="114" t="s">
        <v>1406</v>
      </c>
      <c r="H3972" s="116">
        <v>9867792</v>
      </c>
      <c r="I3972" s="116">
        <v>5624642</v>
      </c>
      <c r="J3972" s="116">
        <v>5624642</v>
      </c>
      <c r="K3972" s="116">
        <v>0</v>
      </c>
      <c r="L3972" s="116">
        <v>0</v>
      </c>
      <c r="M3972" s="116">
        <v>0</v>
      </c>
      <c r="N3972" s="116">
        <v>0</v>
      </c>
      <c r="O3972" s="116">
        <v>0</v>
      </c>
      <c r="P3972" s="120">
        <v>0</v>
      </c>
      <c r="Q3972" s="27" t="str">
        <f>IF(G3972="01 Jan 1900","Unregistered","Registered")</f>
        <v>Registered</v>
      </c>
      <c r="R3972" s="121">
        <f>I3972/H3972</f>
        <v>0.5700000567502842</v>
      </c>
      <c r="T3972" s="117">
        <f t="shared" si="242"/>
        <v>0</v>
      </c>
      <c r="U3972" s="117">
        <f t="shared" si="243"/>
        <v>0</v>
      </c>
    </row>
    <row r="3973" spans="1:29" x14ac:dyDescent="0.3">
      <c r="A3973" s="114">
        <v>7911</v>
      </c>
      <c r="B3973" s="114" t="s">
        <v>351</v>
      </c>
      <c r="C3973" s="114" t="s">
        <v>1585</v>
      </c>
      <c r="D3973" s="114" t="s">
        <v>8588</v>
      </c>
      <c r="E3973" s="114" t="s">
        <v>8589</v>
      </c>
      <c r="F3973" s="115">
        <v>45909</v>
      </c>
      <c r="G3973" s="114" t="s">
        <v>1456</v>
      </c>
      <c r="H3973" s="116">
        <v>9944247</v>
      </c>
      <c r="I3973" s="116">
        <v>5668221</v>
      </c>
      <c r="J3973" s="116">
        <v>5668221</v>
      </c>
      <c r="K3973" s="116">
        <v>0</v>
      </c>
      <c r="L3973" s="116">
        <v>0</v>
      </c>
      <c r="M3973" s="116">
        <v>0</v>
      </c>
      <c r="N3973" s="116">
        <v>0</v>
      </c>
      <c r="O3973" s="116">
        <v>0</v>
      </c>
      <c r="P3973" s="120">
        <v>0</v>
      </c>
      <c r="Q3973" s="27" t="str">
        <f>IF(G3973="01 Jan 1900","Unregistered","Registered")</f>
        <v>Registered</v>
      </c>
      <c r="R3973" s="121">
        <f>I3973/H3973</f>
        <v>0.57000002111773773</v>
      </c>
      <c r="T3973" s="117">
        <f t="shared" si="242"/>
        <v>0</v>
      </c>
      <c r="U3973" s="117">
        <f t="shared" si="243"/>
        <v>0</v>
      </c>
    </row>
    <row r="3974" spans="1:29" x14ac:dyDescent="0.3">
      <c r="A3974" s="114">
        <v>7912</v>
      </c>
      <c r="B3974" s="114" t="s">
        <v>351</v>
      </c>
      <c r="C3974" s="114" t="s">
        <v>1585</v>
      </c>
      <c r="D3974" s="114" t="s">
        <v>8590</v>
      </c>
      <c r="E3974" s="114" t="s">
        <v>8591</v>
      </c>
      <c r="F3974" s="115">
        <v>45877</v>
      </c>
      <c r="G3974" s="114" t="s">
        <v>7838</v>
      </c>
      <c r="H3974" s="116">
        <v>9514400</v>
      </c>
      <c r="I3974" s="116">
        <v>5423208</v>
      </c>
      <c r="J3974" s="116">
        <v>5423208</v>
      </c>
      <c r="K3974" s="116">
        <v>0</v>
      </c>
      <c r="L3974" s="116">
        <v>0</v>
      </c>
      <c r="M3974" s="116">
        <v>0</v>
      </c>
      <c r="N3974" s="116">
        <v>0</v>
      </c>
      <c r="O3974" s="116">
        <v>0</v>
      </c>
      <c r="P3974" s="120">
        <v>0</v>
      </c>
      <c r="Q3974" s="27" t="str">
        <f>IF(G3974="01 Jan 1900","Unregistered","Registered")</f>
        <v>Registered</v>
      </c>
      <c r="R3974" s="121">
        <f>I3974/H3974</f>
        <v>0.56999999999999995</v>
      </c>
      <c r="T3974" s="117">
        <f t="shared" si="242"/>
        <v>0</v>
      </c>
      <c r="U3974" s="117">
        <f t="shared" si="243"/>
        <v>0</v>
      </c>
    </row>
    <row r="3975" spans="1:29" x14ac:dyDescent="0.3">
      <c r="A3975" s="114">
        <v>7913</v>
      </c>
      <c r="B3975" s="114" t="s">
        <v>351</v>
      </c>
      <c r="C3975" s="114" t="s">
        <v>1585</v>
      </c>
      <c r="D3975" s="114" t="s">
        <v>8592</v>
      </c>
      <c r="E3975" s="114" t="s">
        <v>8593</v>
      </c>
      <c r="F3975" s="115">
        <v>45915</v>
      </c>
      <c r="G3975" s="114" t="s">
        <v>1656</v>
      </c>
      <c r="H3975" s="116">
        <v>9905170</v>
      </c>
      <c r="I3975" s="116">
        <v>5645948</v>
      </c>
      <c r="J3975" s="116">
        <v>5645948</v>
      </c>
      <c r="K3975" s="116">
        <v>0</v>
      </c>
      <c r="L3975" s="116">
        <v>0</v>
      </c>
      <c r="M3975" s="116">
        <v>0</v>
      </c>
      <c r="N3975" s="116">
        <v>0</v>
      </c>
      <c r="O3975" s="116">
        <v>0</v>
      </c>
      <c r="P3975" s="120">
        <v>0</v>
      </c>
      <c r="Q3975" s="27" t="str">
        <f>IF(G3975="01 Jan 1900","Unregistered","Registered")</f>
        <v>Registered</v>
      </c>
      <c r="R3975" s="121">
        <f>I3975/H3975</f>
        <v>0.57000011105311665</v>
      </c>
      <c r="T3975" s="117">
        <f t="shared" si="242"/>
        <v>0</v>
      </c>
      <c r="U3975" s="117">
        <f t="shared" si="243"/>
        <v>0</v>
      </c>
    </row>
    <row r="3976" spans="1:29" x14ac:dyDescent="0.3">
      <c r="A3976" s="114">
        <v>7914</v>
      </c>
      <c r="B3976" s="114" t="s">
        <v>351</v>
      </c>
      <c r="C3976" s="114" t="s">
        <v>1585</v>
      </c>
      <c r="D3976" s="114" t="s">
        <v>8594</v>
      </c>
      <c r="E3976" s="114" t="s">
        <v>8595</v>
      </c>
      <c r="F3976" s="115">
        <v>45930</v>
      </c>
      <c r="G3976" s="114" t="s">
        <v>1406</v>
      </c>
      <c r="H3976" s="116">
        <v>6686100</v>
      </c>
      <c r="I3976" s="116">
        <v>3811077</v>
      </c>
      <c r="J3976" s="116">
        <v>3811077</v>
      </c>
      <c r="K3976" s="116">
        <v>0</v>
      </c>
      <c r="L3976" s="116">
        <v>0</v>
      </c>
      <c r="M3976" s="116">
        <v>0</v>
      </c>
      <c r="N3976" s="116">
        <v>0</v>
      </c>
      <c r="O3976" s="116">
        <v>0</v>
      </c>
      <c r="P3976" s="120">
        <v>0</v>
      </c>
      <c r="Q3976" s="27" t="str">
        <f>IF(G3976="01 Jan 1900","Unregistered","Registered")</f>
        <v>Registered</v>
      </c>
      <c r="R3976" s="121">
        <f>I3976/H3976</f>
        <v>0.56999999999999995</v>
      </c>
      <c r="T3976" s="117">
        <f t="shared" si="242"/>
        <v>0</v>
      </c>
      <c r="U3976" s="117">
        <f t="shared" si="243"/>
        <v>0</v>
      </c>
    </row>
    <row r="3977" spans="1:29" x14ac:dyDescent="0.3">
      <c r="A3977" s="114">
        <v>7915</v>
      </c>
      <c r="B3977" s="114" t="s">
        <v>351</v>
      </c>
      <c r="C3977" s="114" t="s">
        <v>1585</v>
      </c>
      <c r="D3977" s="114" t="s">
        <v>8596</v>
      </c>
      <c r="E3977" s="114" t="s">
        <v>8597</v>
      </c>
      <c r="F3977" s="115">
        <v>45860</v>
      </c>
      <c r="G3977" s="114" t="s">
        <v>3163</v>
      </c>
      <c r="H3977" s="116">
        <v>9828715</v>
      </c>
      <c r="I3977" s="116">
        <v>5602369</v>
      </c>
      <c r="J3977" s="116">
        <v>5602369</v>
      </c>
      <c r="K3977" s="116">
        <v>0</v>
      </c>
      <c r="L3977" s="116">
        <v>0</v>
      </c>
      <c r="M3977" s="116">
        <v>0</v>
      </c>
      <c r="N3977" s="116">
        <v>0</v>
      </c>
      <c r="O3977" s="116">
        <v>0</v>
      </c>
      <c r="P3977" s="120">
        <v>0</v>
      </c>
      <c r="Q3977" s="27" t="str">
        <f>IF(G3977="01 Jan 1900","Unregistered","Registered")</f>
        <v>Registered</v>
      </c>
      <c r="R3977" s="121">
        <f>I3977/H3977</f>
        <v>0.57000014752691475</v>
      </c>
      <c r="T3977" s="117">
        <f t="shared" si="242"/>
        <v>0</v>
      </c>
      <c r="U3977" s="117">
        <f t="shared" si="243"/>
        <v>0</v>
      </c>
    </row>
    <row r="3978" spans="1:29" x14ac:dyDescent="0.3">
      <c r="A3978" s="114">
        <v>7916</v>
      </c>
      <c r="B3978" s="114" t="s">
        <v>351</v>
      </c>
      <c r="C3978" s="114" t="s">
        <v>1585</v>
      </c>
      <c r="D3978" s="114" t="s">
        <v>8598</v>
      </c>
      <c r="E3978" s="114" t="s">
        <v>8599</v>
      </c>
      <c r="F3978" s="115">
        <v>45863</v>
      </c>
      <c r="G3978" s="114" t="s">
        <v>2781</v>
      </c>
      <c r="H3978" s="116">
        <v>9939150</v>
      </c>
      <c r="I3978" s="116">
        <v>5665316</v>
      </c>
      <c r="J3978" s="116">
        <v>5665316</v>
      </c>
      <c r="K3978" s="116">
        <v>0</v>
      </c>
      <c r="L3978" s="116">
        <v>0</v>
      </c>
      <c r="M3978" s="116">
        <v>0</v>
      </c>
      <c r="N3978" s="116">
        <v>0</v>
      </c>
      <c r="O3978" s="116">
        <v>0</v>
      </c>
      <c r="P3978" s="120">
        <v>0</v>
      </c>
      <c r="Q3978" s="27" t="str">
        <f>IF(G3978="01 Jan 1900","Unregistered","Registered")</f>
        <v>Registered</v>
      </c>
      <c r="R3978" s="121">
        <f>I3978/H3978</f>
        <v>0.57000005030611267</v>
      </c>
      <c r="T3978" s="117">
        <f t="shared" si="242"/>
        <v>0</v>
      </c>
      <c r="U3978" s="117">
        <f t="shared" si="243"/>
        <v>0</v>
      </c>
    </row>
    <row r="3979" spans="1:29" x14ac:dyDescent="0.3">
      <c r="A3979" s="114">
        <v>7917</v>
      </c>
      <c r="B3979" s="114" t="s">
        <v>351</v>
      </c>
      <c r="C3979" s="114" t="s">
        <v>1585</v>
      </c>
      <c r="D3979" s="114" t="s">
        <v>8600</v>
      </c>
      <c r="E3979" s="114" t="s">
        <v>8601</v>
      </c>
      <c r="F3979" s="115">
        <v>45829</v>
      </c>
      <c r="G3979" s="114" t="s">
        <v>4189</v>
      </c>
      <c r="H3979" s="116">
        <v>9607845</v>
      </c>
      <c r="I3979" s="116">
        <v>5476473</v>
      </c>
      <c r="J3979" s="116">
        <v>5476473</v>
      </c>
      <c r="K3979" s="116">
        <v>0</v>
      </c>
      <c r="L3979" s="116">
        <v>0</v>
      </c>
      <c r="M3979" s="116">
        <v>0</v>
      </c>
      <c r="N3979" s="116">
        <v>0</v>
      </c>
      <c r="O3979" s="116">
        <v>0</v>
      </c>
      <c r="P3979" s="120">
        <v>0</v>
      </c>
      <c r="Q3979" s="27" t="str">
        <f>IF(G3979="01 Jan 1900","Unregistered","Registered")</f>
        <v>Registered</v>
      </c>
      <c r="R3979" s="121">
        <f>I3979/H3979</f>
        <v>0.57000014051017689</v>
      </c>
      <c r="T3979" s="117">
        <f t="shared" si="242"/>
        <v>0</v>
      </c>
      <c r="U3979" s="117">
        <f t="shared" si="243"/>
        <v>0</v>
      </c>
    </row>
    <row r="3980" spans="1:29" x14ac:dyDescent="0.3">
      <c r="A3980" s="114">
        <v>7918</v>
      </c>
      <c r="B3980" s="114" t="s">
        <v>351</v>
      </c>
      <c r="C3980" s="114" t="s">
        <v>1585</v>
      </c>
      <c r="D3980" s="114" t="s">
        <v>8602</v>
      </c>
      <c r="E3980" s="114" t="s">
        <v>8603</v>
      </c>
      <c r="F3980" s="115">
        <v>46053</v>
      </c>
      <c r="G3980" s="114" t="s">
        <v>1606</v>
      </c>
      <c r="H3980" s="116">
        <v>6867915</v>
      </c>
      <c r="I3980" s="116">
        <v>3914713</v>
      </c>
      <c r="J3980" s="116">
        <v>3914713</v>
      </c>
      <c r="K3980" s="116">
        <v>0</v>
      </c>
      <c r="L3980" s="116">
        <v>0</v>
      </c>
      <c r="M3980" s="116">
        <v>0</v>
      </c>
      <c r="N3980" s="116">
        <v>0</v>
      </c>
      <c r="O3980" s="116">
        <v>0</v>
      </c>
      <c r="P3980" s="120">
        <v>0</v>
      </c>
      <c r="Q3980" s="27" t="str">
        <f>IF(G3980="01 Jan 1900","Unregistered","Registered")</f>
        <v>Registered</v>
      </c>
      <c r="R3980" s="121">
        <f>I3980/H3980</f>
        <v>0.57000021112666654</v>
      </c>
      <c r="T3980" s="117">
        <f t="shared" si="242"/>
        <v>0</v>
      </c>
      <c r="U3980" s="117">
        <f t="shared" si="243"/>
        <v>0</v>
      </c>
    </row>
    <row r="3981" spans="1:29" x14ac:dyDescent="0.3">
      <c r="A3981" s="114">
        <v>7919</v>
      </c>
      <c r="B3981" s="114" t="s">
        <v>351</v>
      </c>
      <c r="C3981" s="114" t="s">
        <v>1585</v>
      </c>
      <c r="D3981" s="114" t="s">
        <v>8604</v>
      </c>
      <c r="E3981" s="114" t="s">
        <v>8605</v>
      </c>
      <c r="F3981" s="115">
        <v>46021</v>
      </c>
      <c r="G3981" s="114" t="s">
        <v>4944</v>
      </c>
      <c r="H3981" s="116">
        <v>9890185</v>
      </c>
      <c r="I3981" s="116">
        <v>5637405</v>
      </c>
      <c r="J3981" s="116">
        <v>5637405</v>
      </c>
      <c r="K3981" s="116">
        <v>0</v>
      </c>
      <c r="L3981" s="116">
        <v>0</v>
      </c>
      <c r="M3981" s="116">
        <v>0</v>
      </c>
      <c r="N3981" s="116">
        <v>0</v>
      </c>
      <c r="O3981" s="116">
        <v>0</v>
      </c>
      <c r="P3981" s="120">
        <v>0</v>
      </c>
      <c r="Q3981" s="27" t="str">
        <f>IF(G3981="01 Jan 1900","Unregistered","Registered")</f>
        <v>Registered</v>
      </c>
      <c r="R3981" s="121">
        <f>I3981/H3981</f>
        <v>0.56999995450034557</v>
      </c>
      <c r="T3981" s="117">
        <f t="shared" si="242"/>
        <v>0</v>
      </c>
      <c r="U3981" s="117">
        <f t="shared" si="243"/>
        <v>0</v>
      </c>
    </row>
    <row r="3982" spans="1:29" x14ac:dyDescent="0.3">
      <c r="A3982" s="114">
        <v>10108</v>
      </c>
      <c r="B3982" s="114" t="s">
        <v>351</v>
      </c>
      <c r="C3982" s="114" t="s">
        <v>1585</v>
      </c>
      <c r="D3982" s="114" t="s">
        <v>9470</v>
      </c>
      <c r="E3982" s="114" t="s">
        <v>9471</v>
      </c>
      <c r="F3982" s="115">
        <v>45909</v>
      </c>
      <c r="G3982" s="114" t="s">
        <v>3734</v>
      </c>
      <c r="H3982" s="116">
        <v>6826860</v>
      </c>
      <c r="I3982" s="116">
        <v>1706715</v>
      </c>
      <c r="J3982" s="116">
        <v>1752227</v>
      </c>
      <c r="K3982" s="116">
        <v>-45512</v>
      </c>
      <c r="L3982" s="116">
        <v>0</v>
      </c>
      <c r="M3982" s="116">
        <v>0</v>
      </c>
      <c r="N3982" s="116">
        <v>0</v>
      </c>
      <c r="O3982" s="116">
        <v>0</v>
      </c>
      <c r="P3982" s="120">
        <v>0</v>
      </c>
      <c r="Q3982" s="27" t="str">
        <f>IF(G3982="01 Jan 1900","Unregistered","Registered")</f>
        <v>Registered</v>
      </c>
      <c r="R3982" s="121">
        <f>I3982/H3982</f>
        <v>0.25</v>
      </c>
      <c r="T3982" s="117">
        <f t="shared" si="242"/>
        <v>0</v>
      </c>
      <c r="U3982" s="117">
        <f t="shared" si="243"/>
        <v>-45512</v>
      </c>
    </row>
    <row r="3983" spans="1:29" x14ac:dyDescent="0.3">
      <c r="A3983" s="114">
        <v>10127</v>
      </c>
      <c r="B3983" s="114" t="s">
        <v>351</v>
      </c>
      <c r="C3983" s="114" t="s">
        <v>1585</v>
      </c>
      <c r="D3983" s="114" t="s">
        <v>9484</v>
      </c>
      <c r="E3983" s="114" t="s">
        <v>9471</v>
      </c>
      <c r="F3983" s="115">
        <v>45909</v>
      </c>
      <c r="G3983" s="114" t="s">
        <v>3734</v>
      </c>
      <c r="H3983" s="116">
        <v>9950000</v>
      </c>
      <c r="I3983" s="116">
        <v>2487500</v>
      </c>
      <c r="J3983" s="116">
        <v>2553833</v>
      </c>
      <c r="K3983" s="116">
        <v>-66333</v>
      </c>
      <c r="L3983" s="116">
        <v>0</v>
      </c>
      <c r="M3983" s="116">
        <v>0</v>
      </c>
      <c r="N3983" s="116">
        <v>0</v>
      </c>
      <c r="O3983" s="116">
        <v>0</v>
      </c>
      <c r="P3983" s="120">
        <v>0</v>
      </c>
      <c r="Q3983" s="27" t="str">
        <f>IF(G3983="01 Jan 1900","Unregistered","Registered")</f>
        <v>Registered</v>
      </c>
      <c r="R3983" s="121">
        <f>I3983/H3983</f>
        <v>0.25</v>
      </c>
      <c r="T3983" s="117">
        <f t="shared" si="242"/>
        <v>0</v>
      </c>
      <c r="U3983" s="117">
        <f t="shared" si="243"/>
        <v>-66333</v>
      </c>
    </row>
    <row r="3984" spans="1:29" x14ac:dyDescent="0.3">
      <c r="A3984" s="99">
        <v>10307</v>
      </c>
      <c r="B3984" s="99" t="s">
        <v>351</v>
      </c>
      <c r="C3984" s="99" t="s">
        <v>1585</v>
      </c>
      <c r="D3984" s="99" t="s">
        <v>9798</v>
      </c>
      <c r="E3984" s="99" t="s">
        <v>9799</v>
      </c>
      <c r="F3984" s="100">
        <v>45961</v>
      </c>
      <c r="G3984" s="99" t="s">
        <v>1898</v>
      </c>
      <c r="H3984" s="96">
        <v>9746314</v>
      </c>
      <c r="I3984" s="96">
        <f t="shared" ref="I3984:I3985" si="244">H3984*R3984</f>
        <v>5555398.9799999995</v>
      </c>
      <c r="J3984" s="96">
        <v>200000</v>
      </c>
      <c r="K3984" s="96">
        <f t="shared" ref="K3984:K3985" si="245">I3984-J3984</f>
        <v>5355398.9799999995</v>
      </c>
      <c r="L3984" s="97">
        <f>IF(AND($S3984&gt;=0,$S3984&lt;=30),$K3984,0)</f>
        <v>0</v>
      </c>
      <c r="M3984" s="97">
        <f>IF(AND($S3984&gt;=31,$S3984&lt;=60),$K3984,0)</f>
        <v>0</v>
      </c>
      <c r="N3984" s="97">
        <f>IF(AND($S3984&gt;=61,$S3984&lt;=90),$K3984,0)</f>
        <v>0</v>
      </c>
      <c r="O3984" s="97">
        <f>IF(AND($S3984&gt;=91,$S3984&lt;=120),$K3984,0)</f>
        <v>0</v>
      </c>
      <c r="P3984" s="98">
        <f>IF($S3984&gt;120,$K3984,0)</f>
        <v>5355398.9799999995</v>
      </c>
      <c r="Q3984" s="101" t="str">
        <f>IF(G3984="01 Jan 1900","Unregistered","Registered")</f>
        <v>Unregistered</v>
      </c>
      <c r="R3984" s="123">
        <v>0.56999999999999995</v>
      </c>
      <c r="S3984" s="95">
        <f>DATE(2026,4,30)-F3984</f>
        <v>181</v>
      </c>
      <c r="T3984" s="101"/>
      <c r="U3984" s="101"/>
      <c r="V3984" s="101"/>
      <c r="W3984" s="101"/>
      <c r="X3984" s="101"/>
      <c r="Y3984" s="101"/>
      <c r="Z3984" s="101"/>
      <c r="AA3984" s="101"/>
      <c r="AB3984" s="101"/>
      <c r="AC3984" s="101"/>
    </row>
    <row r="3985" spans="1:29" x14ac:dyDescent="0.3">
      <c r="A3985" s="99">
        <v>10308</v>
      </c>
      <c r="B3985" s="99" t="s">
        <v>351</v>
      </c>
      <c r="C3985" s="99" t="s">
        <v>1585</v>
      </c>
      <c r="D3985" s="99" t="s">
        <v>9800</v>
      </c>
      <c r="E3985" s="99" t="s">
        <v>9799</v>
      </c>
      <c r="F3985" s="100">
        <v>45961</v>
      </c>
      <c r="G3985" s="99" t="s">
        <v>1898</v>
      </c>
      <c r="H3985" s="96">
        <v>6686100</v>
      </c>
      <c r="I3985" s="96">
        <f t="shared" si="244"/>
        <v>3811076.9999999995</v>
      </c>
      <c r="J3985" s="96">
        <v>200000</v>
      </c>
      <c r="K3985" s="96">
        <f t="shared" si="245"/>
        <v>3611076.9999999995</v>
      </c>
      <c r="L3985" s="97">
        <f>IF(AND($S3985&gt;=0,$S3985&lt;=30),$K3985,0)</f>
        <v>0</v>
      </c>
      <c r="M3985" s="97">
        <f>IF(AND($S3985&gt;=31,$S3985&lt;=60),$K3985,0)</f>
        <v>0</v>
      </c>
      <c r="N3985" s="97">
        <f>IF(AND($S3985&gt;=61,$S3985&lt;=90),$K3985,0)</f>
        <v>0</v>
      </c>
      <c r="O3985" s="97">
        <f>IF(AND($S3985&gt;=91,$S3985&lt;=120),$K3985,0)</f>
        <v>0</v>
      </c>
      <c r="P3985" s="98">
        <f>IF($S3985&gt;120,$K3985,0)</f>
        <v>3611076.9999999995</v>
      </c>
      <c r="Q3985" s="101" t="str">
        <f>IF(G3985="01 Jan 1900","Unregistered","Registered")</f>
        <v>Unregistered</v>
      </c>
      <c r="R3985" s="123">
        <v>0.56999999999999995</v>
      </c>
      <c r="S3985" s="95">
        <f>DATE(2026,4,30)-F3985</f>
        <v>181</v>
      </c>
      <c r="T3985" s="101"/>
      <c r="U3985" s="101"/>
      <c r="V3985" s="101"/>
      <c r="W3985" s="101"/>
      <c r="X3985" s="101"/>
      <c r="Y3985" s="101"/>
      <c r="Z3985" s="101"/>
      <c r="AA3985" s="101"/>
      <c r="AB3985" s="101"/>
      <c r="AC3985" s="101"/>
    </row>
    <row r="3986" spans="1:29" x14ac:dyDescent="0.3">
      <c r="A3986" s="114">
        <v>10534</v>
      </c>
      <c r="B3986" s="114" t="s">
        <v>351</v>
      </c>
      <c r="C3986" s="114" t="s">
        <v>1585</v>
      </c>
      <c r="D3986" s="114" t="s">
        <v>10135</v>
      </c>
      <c r="E3986" s="114" t="s">
        <v>10136</v>
      </c>
      <c r="F3986" s="115">
        <v>45926</v>
      </c>
      <c r="G3986" s="114" t="s">
        <v>5312</v>
      </c>
      <c r="H3986" s="116">
        <v>8919750</v>
      </c>
      <c r="I3986" s="116">
        <v>5084258</v>
      </c>
      <c r="J3986" s="116">
        <v>7679763</v>
      </c>
      <c r="K3986" s="116">
        <v>-2595505</v>
      </c>
      <c r="L3986" s="116">
        <v>0</v>
      </c>
      <c r="M3986" s="116">
        <v>0</v>
      </c>
      <c r="N3986" s="116">
        <v>0</v>
      </c>
      <c r="O3986" s="116">
        <v>0</v>
      </c>
      <c r="P3986" s="120">
        <v>0</v>
      </c>
      <c r="Q3986" s="27" t="str">
        <f>IF(G3986="01 Jan 1900","Unregistered","Registered")</f>
        <v>Registered</v>
      </c>
      <c r="R3986" s="121">
        <f>I3986/H3986</f>
        <v>0.57000005605538273</v>
      </c>
      <c r="T3986" s="117">
        <f t="shared" ref="T3986:T3987" si="246">L3986+M3986+N3986+O3986+P3986</f>
        <v>0</v>
      </c>
      <c r="U3986" s="117">
        <f t="shared" ref="U3986:U3987" si="247">K3986-T3986</f>
        <v>-2595505</v>
      </c>
    </row>
    <row r="3987" spans="1:29" x14ac:dyDescent="0.3">
      <c r="A3987" s="114">
        <v>10584</v>
      </c>
      <c r="B3987" s="114" t="s">
        <v>351</v>
      </c>
      <c r="C3987" s="114" t="s">
        <v>1585</v>
      </c>
      <c r="D3987" s="114" t="s">
        <v>10170</v>
      </c>
      <c r="E3987" s="114" t="s">
        <v>10171</v>
      </c>
      <c r="F3987" s="115">
        <v>45881</v>
      </c>
      <c r="G3987" s="114" t="s">
        <v>2281</v>
      </c>
      <c r="H3987" s="116">
        <v>9429450</v>
      </c>
      <c r="I3987" s="116">
        <v>5374787</v>
      </c>
      <c r="J3987" s="116">
        <v>9406291</v>
      </c>
      <c r="K3987" s="116">
        <v>-4031504</v>
      </c>
      <c r="L3987" s="116">
        <v>0</v>
      </c>
      <c r="M3987" s="116">
        <v>0</v>
      </c>
      <c r="N3987" s="116">
        <v>0</v>
      </c>
      <c r="O3987" s="116">
        <v>0</v>
      </c>
      <c r="P3987" s="120">
        <v>0</v>
      </c>
      <c r="Q3987" s="27" t="str">
        <f>IF(G3987="01 Jan 1900","Unregistered","Registered")</f>
        <v>Registered</v>
      </c>
      <c r="R3987" s="121">
        <f>I3987/H3987</f>
        <v>0.57000005302536205</v>
      </c>
      <c r="T3987" s="117">
        <f t="shared" si="246"/>
        <v>0</v>
      </c>
      <c r="U3987" s="117">
        <f t="shared" si="247"/>
        <v>-4031504</v>
      </c>
    </row>
    <row r="3988" spans="1:29" x14ac:dyDescent="0.3">
      <c r="A3988" s="99">
        <v>10570</v>
      </c>
      <c r="B3988" s="99" t="s">
        <v>351</v>
      </c>
      <c r="C3988" s="99" t="s">
        <v>1585</v>
      </c>
      <c r="D3988" s="99" t="s">
        <v>10155</v>
      </c>
      <c r="E3988" s="99" t="s">
        <v>10156</v>
      </c>
      <c r="F3988" s="100">
        <v>45899</v>
      </c>
      <c r="G3988" s="99" t="s">
        <v>1898</v>
      </c>
      <c r="H3988" s="96">
        <v>6511000</v>
      </c>
      <c r="I3988" s="96">
        <f>H3988*R3988</f>
        <v>3711269.9999999995</v>
      </c>
      <c r="J3988" s="96">
        <v>3400000</v>
      </c>
      <c r="K3988" s="96">
        <f>I3988-J3988</f>
        <v>311269.99999999953</v>
      </c>
      <c r="L3988" s="97">
        <f>IF(AND($S3988&gt;=0,$S3988&lt;=30),$K3988,0)</f>
        <v>0</v>
      </c>
      <c r="M3988" s="97">
        <f>IF(AND($S3988&gt;=31,$S3988&lt;=60),$K3988,0)</f>
        <v>0</v>
      </c>
      <c r="N3988" s="97">
        <f>IF(AND($S3988&gt;=61,$S3988&lt;=90),$K3988,0)</f>
        <v>0</v>
      </c>
      <c r="O3988" s="97">
        <f>IF(AND($S3988&gt;=91,$S3988&lt;=120),$K3988,0)</f>
        <v>0</v>
      </c>
      <c r="P3988" s="98">
        <f>IF($S3988&gt;120,$K3988,0)</f>
        <v>311269.99999999953</v>
      </c>
      <c r="Q3988" s="101" t="str">
        <f>IF(G3988="01 Jan 1900","Unregistered","Registered")</f>
        <v>Unregistered</v>
      </c>
      <c r="R3988" s="123">
        <v>0.56999999999999995</v>
      </c>
      <c r="S3988" s="95">
        <f>DATE(2026,4,30)-F3988</f>
        <v>243</v>
      </c>
      <c r="T3988" s="101"/>
      <c r="U3988" s="101"/>
      <c r="V3988" s="101"/>
      <c r="W3988" s="101"/>
      <c r="X3988" s="101"/>
      <c r="Y3988" s="101"/>
      <c r="Z3988" s="101"/>
      <c r="AA3988" s="101"/>
      <c r="AB3988" s="101"/>
      <c r="AC3988" s="101"/>
    </row>
    <row r="3989" spans="1:29" x14ac:dyDescent="0.3">
      <c r="A3989" s="114">
        <v>42</v>
      </c>
      <c r="B3989" s="114" t="s">
        <v>107</v>
      </c>
      <c r="C3989" s="114" t="s">
        <v>1457</v>
      </c>
      <c r="D3989" s="114" t="s">
        <v>1458</v>
      </c>
      <c r="E3989" s="114" t="s">
        <v>1459</v>
      </c>
      <c r="F3989" s="115">
        <v>46102</v>
      </c>
      <c r="G3989" s="114" t="s">
        <v>1460</v>
      </c>
      <c r="H3989" s="116">
        <v>14248214</v>
      </c>
      <c r="I3989" s="116">
        <v>8691412</v>
      </c>
      <c r="J3989" s="116">
        <v>200000</v>
      </c>
      <c r="K3989" s="116">
        <v>8491412</v>
      </c>
      <c r="L3989" s="116">
        <v>8491412</v>
      </c>
      <c r="M3989" s="116">
        <v>0</v>
      </c>
      <c r="N3989" s="116">
        <v>0</v>
      </c>
      <c r="O3989" s="116">
        <v>0</v>
      </c>
      <c r="P3989" s="120">
        <v>0</v>
      </c>
      <c r="Q3989" s="27" t="str">
        <f>IF(G3989="01 Jan 1900","Unregistered","Registered")</f>
        <v>Registered</v>
      </c>
      <c r="R3989" s="121">
        <f>I3989/H3989</f>
        <v>0.61000010246898317</v>
      </c>
      <c r="T3989" s="117">
        <f t="shared" ref="T3989:T4041" si="248">L3989+M3989+N3989+O3989+P3989</f>
        <v>8491412</v>
      </c>
      <c r="U3989" s="117">
        <f t="shared" ref="U3989:U4041" si="249">K3989-T3989</f>
        <v>0</v>
      </c>
    </row>
    <row r="3990" spans="1:29" x14ac:dyDescent="0.3">
      <c r="A3990" s="114">
        <v>48</v>
      </c>
      <c r="B3990" s="114" t="s">
        <v>107</v>
      </c>
      <c r="C3990" s="114" t="s">
        <v>1457</v>
      </c>
      <c r="D3990" s="114" t="s">
        <v>1475</v>
      </c>
      <c r="E3990" s="114" t="s">
        <v>1476</v>
      </c>
      <c r="F3990" s="115">
        <v>46064</v>
      </c>
      <c r="G3990" s="114" t="s">
        <v>1477</v>
      </c>
      <c r="H3990" s="116">
        <v>14327679</v>
      </c>
      <c r="I3990" s="116">
        <v>8739884</v>
      </c>
      <c r="J3990" s="116">
        <v>716384</v>
      </c>
      <c r="K3990" s="116">
        <v>8023500</v>
      </c>
      <c r="L3990" s="116">
        <v>8023500</v>
      </c>
      <c r="M3990" s="116">
        <v>0</v>
      </c>
      <c r="N3990" s="116">
        <v>0</v>
      </c>
      <c r="O3990" s="116">
        <v>0</v>
      </c>
      <c r="P3990" s="120">
        <v>0</v>
      </c>
      <c r="Q3990" s="27" t="str">
        <f>IF(G3990="01 Jan 1900","Unregistered","Registered")</f>
        <v>Registered</v>
      </c>
      <c r="R3990" s="121">
        <f>I3990/H3990</f>
        <v>0.60999998673895472</v>
      </c>
      <c r="T3990" s="117">
        <f t="shared" si="248"/>
        <v>8023500</v>
      </c>
      <c r="U3990" s="117">
        <f t="shared" si="249"/>
        <v>0</v>
      </c>
    </row>
    <row r="3991" spans="1:29" x14ac:dyDescent="0.3">
      <c r="A3991" s="114">
        <v>53</v>
      </c>
      <c r="B3991" s="114" t="s">
        <v>107</v>
      </c>
      <c r="C3991" s="114" t="s">
        <v>1457</v>
      </c>
      <c r="D3991" s="114" t="s">
        <v>1488</v>
      </c>
      <c r="E3991" s="114" t="s">
        <v>1489</v>
      </c>
      <c r="F3991" s="115">
        <v>46044</v>
      </c>
      <c r="G3991" s="114" t="s">
        <v>1416</v>
      </c>
      <c r="H3991" s="116">
        <v>14248214</v>
      </c>
      <c r="I3991" s="116">
        <v>8691412</v>
      </c>
      <c r="J3991" s="116">
        <v>1424821.4</v>
      </c>
      <c r="K3991" s="116">
        <v>7266590.5999999996</v>
      </c>
      <c r="L3991" s="116">
        <v>7266590.5999999996</v>
      </c>
      <c r="M3991" s="116">
        <v>0</v>
      </c>
      <c r="N3991" s="116">
        <v>0</v>
      </c>
      <c r="O3991" s="116">
        <v>0</v>
      </c>
      <c r="P3991" s="120">
        <v>0</v>
      </c>
      <c r="Q3991" s="27" t="str">
        <f>IF(G3991="01 Jan 1900","Unregistered","Registered")</f>
        <v>Registered</v>
      </c>
      <c r="R3991" s="121">
        <f>I3991/H3991</f>
        <v>0.61000010246898317</v>
      </c>
      <c r="T3991" s="117">
        <f t="shared" si="248"/>
        <v>7266590.5999999996</v>
      </c>
      <c r="U3991" s="117">
        <f t="shared" si="249"/>
        <v>0</v>
      </c>
    </row>
    <row r="3992" spans="1:29" x14ac:dyDescent="0.3">
      <c r="A3992" s="114">
        <v>54</v>
      </c>
      <c r="B3992" s="114" t="s">
        <v>107</v>
      </c>
      <c r="C3992" s="114" t="s">
        <v>1457</v>
      </c>
      <c r="D3992" s="114" t="s">
        <v>1490</v>
      </c>
      <c r="E3992" s="114" t="s">
        <v>1491</v>
      </c>
      <c r="F3992" s="115">
        <v>46102</v>
      </c>
      <c r="G3992" s="114" t="s">
        <v>1492</v>
      </c>
      <c r="H3992" s="116">
        <v>14238393</v>
      </c>
      <c r="I3992" s="116">
        <v>8685421</v>
      </c>
      <c r="J3992" s="116">
        <v>1423839.3</v>
      </c>
      <c r="K3992" s="116">
        <v>7261581.7000000002</v>
      </c>
      <c r="L3992" s="116">
        <v>7261581.7000000002</v>
      </c>
      <c r="M3992" s="116">
        <v>0</v>
      </c>
      <c r="N3992" s="116">
        <v>0</v>
      </c>
      <c r="O3992" s="116">
        <v>0</v>
      </c>
      <c r="P3992" s="120">
        <v>0</v>
      </c>
      <c r="Q3992" s="27" t="str">
        <f>IF(G3992="01 Jan 1900","Unregistered","Registered")</f>
        <v>Registered</v>
      </c>
      <c r="R3992" s="121">
        <f>I3992/H3992</f>
        <v>0.61000008919545912</v>
      </c>
      <c r="T3992" s="117">
        <f t="shared" si="248"/>
        <v>7261581.7000000002</v>
      </c>
      <c r="U3992" s="117">
        <f t="shared" si="249"/>
        <v>0</v>
      </c>
    </row>
    <row r="3993" spans="1:29" x14ac:dyDescent="0.3">
      <c r="A3993" s="114">
        <v>70</v>
      </c>
      <c r="B3993" s="114" t="s">
        <v>107</v>
      </c>
      <c r="C3993" s="114" t="s">
        <v>1457</v>
      </c>
      <c r="D3993" s="114" t="s">
        <v>1533</v>
      </c>
      <c r="E3993" s="114" t="s">
        <v>1534</v>
      </c>
      <c r="F3993" s="115">
        <v>45976</v>
      </c>
      <c r="G3993" s="114" t="s">
        <v>1535</v>
      </c>
      <c r="H3993" s="116">
        <v>13329300</v>
      </c>
      <c r="I3993" s="116">
        <v>8130873</v>
      </c>
      <c r="J3993" s="116">
        <v>1832930</v>
      </c>
      <c r="K3993" s="116">
        <v>6297943</v>
      </c>
      <c r="L3993" s="116">
        <v>0</v>
      </c>
      <c r="M3993" s="116">
        <v>533172</v>
      </c>
      <c r="N3993" s="116">
        <v>5764771</v>
      </c>
      <c r="O3993" s="116">
        <v>0</v>
      </c>
      <c r="P3993" s="120">
        <v>0</v>
      </c>
      <c r="Q3993" s="27" t="str">
        <f>IF(G3993="01 Jan 1900","Unregistered","Registered")</f>
        <v>Registered</v>
      </c>
      <c r="R3993" s="121">
        <f>I3993/H3993</f>
        <v>0.61</v>
      </c>
      <c r="T3993" s="117">
        <f t="shared" si="248"/>
        <v>6297943</v>
      </c>
      <c r="U3993" s="117">
        <f t="shared" si="249"/>
        <v>0</v>
      </c>
    </row>
    <row r="3994" spans="1:29" x14ac:dyDescent="0.3">
      <c r="A3994" s="114">
        <v>80</v>
      </c>
      <c r="B3994" s="114" t="s">
        <v>107</v>
      </c>
      <c r="C3994" s="114" t="s">
        <v>1457</v>
      </c>
      <c r="D3994" s="114" t="s">
        <v>1561</v>
      </c>
      <c r="E3994" s="114" t="s">
        <v>1562</v>
      </c>
      <c r="F3994" s="115">
        <v>46081</v>
      </c>
      <c r="G3994" s="114" t="s">
        <v>1492</v>
      </c>
      <c r="H3994" s="116">
        <v>10220536</v>
      </c>
      <c r="I3994" s="116">
        <v>6234525</v>
      </c>
      <c r="J3994" s="116">
        <v>511027</v>
      </c>
      <c r="K3994" s="116">
        <v>5723498</v>
      </c>
      <c r="L3994" s="116">
        <v>5723498</v>
      </c>
      <c r="M3994" s="116">
        <v>0</v>
      </c>
      <c r="N3994" s="116">
        <v>0</v>
      </c>
      <c r="O3994" s="116">
        <v>0</v>
      </c>
      <c r="P3994" s="120">
        <v>0</v>
      </c>
      <c r="Q3994" s="27" t="str">
        <f>IF(G3994="01 Jan 1900","Unregistered","Registered")</f>
        <v>Registered</v>
      </c>
      <c r="R3994" s="121">
        <f>I3994/H3994</f>
        <v>0.60999980822923572</v>
      </c>
      <c r="T3994" s="117">
        <f t="shared" si="248"/>
        <v>5723498</v>
      </c>
      <c r="U3994" s="117">
        <f t="shared" si="249"/>
        <v>0</v>
      </c>
    </row>
    <row r="3995" spans="1:29" x14ac:dyDescent="0.3">
      <c r="A3995" s="114">
        <v>107</v>
      </c>
      <c r="B3995" s="114" t="s">
        <v>107</v>
      </c>
      <c r="C3995" s="114" t="s">
        <v>1457</v>
      </c>
      <c r="D3995" s="114" t="s">
        <v>1630</v>
      </c>
      <c r="E3995" s="114" t="s">
        <v>1631</v>
      </c>
      <c r="F3995" s="115">
        <v>46072</v>
      </c>
      <c r="G3995" s="114" t="s">
        <v>1623</v>
      </c>
      <c r="H3995" s="116">
        <v>9327679</v>
      </c>
      <c r="I3995" s="116">
        <v>5689884</v>
      </c>
      <c r="J3995" s="116">
        <v>932767.9</v>
      </c>
      <c r="K3995" s="116">
        <v>4757116.0999999996</v>
      </c>
      <c r="L3995" s="116">
        <v>0</v>
      </c>
      <c r="M3995" s="116">
        <v>4757116.0999999996</v>
      </c>
      <c r="N3995" s="116">
        <v>0</v>
      </c>
      <c r="O3995" s="116">
        <v>0</v>
      </c>
      <c r="P3995" s="120">
        <v>0</v>
      </c>
      <c r="Q3995" s="27" t="str">
        <f>IF(G3995="01 Jan 1900","Unregistered","Registered")</f>
        <v>Registered</v>
      </c>
      <c r="R3995" s="121">
        <f>I3995/H3995</f>
        <v>0.60999997963051689</v>
      </c>
      <c r="T3995" s="117">
        <f t="shared" si="248"/>
        <v>4757116.0999999996</v>
      </c>
      <c r="U3995" s="117">
        <f t="shared" si="249"/>
        <v>0</v>
      </c>
    </row>
    <row r="3996" spans="1:29" x14ac:dyDescent="0.3">
      <c r="A3996" s="114">
        <v>108</v>
      </c>
      <c r="B3996" s="114" t="s">
        <v>107</v>
      </c>
      <c r="C3996" s="114" t="s">
        <v>1457</v>
      </c>
      <c r="D3996" s="114" t="s">
        <v>1632</v>
      </c>
      <c r="E3996" s="114" t="s">
        <v>1633</v>
      </c>
      <c r="F3996" s="115">
        <v>46000</v>
      </c>
      <c r="G3996" s="114" t="s">
        <v>1612</v>
      </c>
      <c r="H3996" s="116">
        <v>9208100</v>
      </c>
      <c r="I3996" s="116">
        <v>5616941</v>
      </c>
      <c r="J3996" s="116">
        <v>920810</v>
      </c>
      <c r="K3996" s="116">
        <v>4696131</v>
      </c>
      <c r="L3996" s="116">
        <v>0</v>
      </c>
      <c r="M3996" s="116">
        <v>4696131</v>
      </c>
      <c r="N3996" s="116">
        <v>0</v>
      </c>
      <c r="O3996" s="116">
        <v>0</v>
      </c>
      <c r="P3996" s="120">
        <v>0</v>
      </c>
      <c r="Q3996" s="27" t="str">
        <f>IF(G3996="01 Jan 1900","Unregistered","Registered")</f>
        <v>Registered</v>
      </c>
      <c r="R3996" s="121">
        <f>I3996/H3996</f>
        <v>0.61</v>
      </c>
      <c r="T3996" s="117">
        <f t="shared" si="248"/>
        <v>4696131</v>
      </c>
      <c r="U3996" s="117">
        <f t="shared" si="249"/>
        <v>0</v>
      </c>
    </row>
    <row r="3997" spans="1:29" x14ac:dyDescent="0.3">
      <c r="A3997" s="114">
        <v>111</v>
      </c>
      <c r="B3997" s="114" t="s">
        <v>107</v>
      </c>
      <c r="C3997" s="114" t="s">
        <v>1457</v>
      </c>
      <c r="D3997" s="114" t="s">
        <v>1639</v>
      </c>
      <c r="E3997" s="114" t="s">
        <v>1640</v>
      </c>
      <c r="F3997" s="115">
        <v>46017</v>
      </c>
      <c r="G3997" s="114" t="s">
        <v>1583</v>
      </c>
      <c r="H3997" s="116">
        <v>9100000</v>
      </c>
      <c r="I3997" s="116">
        <v>5551000</v>
      </c>
      <c r="J3997" s="116">
        <v>910000</v>
      </c>
      <c r="K3997" s="116">
        <v>4641000</v>
      </c>
      <c r="L3997" s="116">
        <v>0</v>
      </c>
      <c r="M3997" s="116">
        <v>4641000</v>
      </c>
      <c r="N3997" s="116">
        <v>0</v>
      </c>
      <c r="O3997" s="116">
        <v>0</v>
      </c>
      <c r="P3997" s="120">
        <v>0</v>
      </c>
      <c r="Q3997" s="27" t="str">
        <f>IF(G3997="01 Jan 1900","Unregistered","Registered")</f>
        <v>Registered</v>
      </c>
      <c r="R3997" s="121">
        <f>I3997/H3997</f>
        <v>0.61</v>
      </c>
      <c r="T3997" s="117">
        <f t="shared" si="248"/>
        <v>4641000</v>
      </c>
      <c r="U3997" s="117">
        <f t="shared" si="249"/>
        <v>0</v>
      </c>
    </row>
    <row r="3998" spans="1:29" x14ac:dyDescent="0.3">
      <c r="A3998" s="114">
        <v>116</v>
      </c>
      <c r="B3998" s="114" t="s">
        <v>107</v>
      </c>
      <c r="C3998" s="114" t="s">
        <v>1457</v>
      </c>
      <c r="D3998" s="114" t="s">
        <v>1651</v>
      </c>
      <c r="E3998" s="114" t="s">
        <v>1652</v>
      </c>
      <c r="F3998" s="115">
        <v>46063</v>
      </c>
      <c r="G3998" s="114" t="s">
        <v>1653</v>
      </c>
      <c r="H3998" s="116">
        <v>10855357</v>
      </c>
      <c r="I3998" s="116">
        <v>6621767</v>
      </c>
      <c r="J3998" s="116">
        <v>2194089.7000000002</v>
      </c>
      <c r="K3998" s="116">
        <v>4427677.3</v>
      </c>
      <c r="L3998" s="116">
        <v>0</v>
      </c>
      <c r="M3998" s="116">
        <v>4427677.3</v>
      </c>
      <c r="N3998" s="116">
        <v>0</v>
      </c>
      <c r="O3998" s="116">
        <v>0</v>
      </c>
      <c r="P3998" s="120">
        <v>0</v>
      </c>
      <c r="Q3998" s="27" t="str">
        <f>IF(G3998="01 Jan 1900","Unregistered","Registered")</f>
        <v>Registered</v>
      </c>
      <c r="R3998" s="121">
        <f>I3998/H3998</f>
        <v>0.60999992906727984</v>
      </c>
      <c r="T3998" s="117">
        <f t="shared" si="248"/>
        <v>4427677.3</v>
      </c>
      <c r="U3998" s="117">
        <f t="shared" si="249"/>
        <v>0</v>
      </c>
    </row>
    <row r="3999" spans="1:29" x14ac:dyDescent="0.3">
      <c r="A3999" s="114">
        <v>223</v>
      </c>
      <c r="B3999" s="114" t="s">
        <v>107</v>
      </c>
      <c r="C3999" s="114" t="s">
        <v>1457</v>
      </c>
      <c r="D3999" s="114" t="s">
        <v>1925</v>
      </c>
      <c r="E3999" s="114" t="s">
        <v>1926</v>
      </c>
      <c r="F3999" s="115">
        <v>46052</v>
      </c>
      <c r="G3999" s="114" t="s">
        <v>1907</v>
      </c>
      <c r="H3999" s="116">
        <v>9750000</v>
      </c>
      <c r="I3999" s="116">
        <v>4972500</v>
      </c>
      <c r="J3999" s="116">
        <v>2275000</v>
      </c>
      <c r="K3999" s="116">
        <v>2697500</v>
      </c>
      <c r="L3999" s="116">
        <v>0</v>
      </c>
      <c r="M3999" s="116">
        <v>2697500</v>
      </c>
      <c r="N3999" s="116">
        <v>0</v>
      </c>
      <c r="O3999" s="116">
        <v>0</v>
      </c>
      <c r="P3999" s="120">
        <v>0</v>
      </c>
      <c r="Q3999" s="27" t="str">
        <f>IF(G3999="01 Jan 1900","Unregistered","Registered")</f>
        <v>Registered</v>
      </c>
      <c r="R3999" s="121">
        <f>I3999/H3999</f>
        <v>0.51</v>
      </c>
      <c r="T3999" s="117">
        <f t="shared" si="248"/>
        <v>2697500</v>
      </c>
      <c r="U3999" s="117">
        <f t="shared" si="249"/>
        <v>0</v>
      </c>
    </row>
    <row r="4000" spans="1:29" x14ac:dyDescent="0.3">
      <c r="A4000" s="114">
        <v>375</v>
      </c>
      <c r="B4000" s="114" t="s">
        <v>107</v>
      </c>
      <c r="C4000" s="114" t="s">
        <v>1457</v>
      </c>
      <c r="D4000" s="114" t="s">
        <v>2277</v>
      </c>
      <c r="E4000" s="114" t="s">
        <v>2278</v>
      </c>
      <c r="F4000" s="115">
        <v>46022</v>
      </c>
      <c r="G4000" s="114" t="s">
        <v>1837</v>
      </c>
      <c r="H4000" s="116">
        <v>9208050</v>
      </c>
      <c r="I4000" s="116">
        <v>5616911</v>
      </c>
      <c r="J4000" s="116">
        <v>4220805</v>
      </c>
      <c r="K4000" s="116">
        <v>1396106</v>
      </c>
      <c r="L4000" s="116">
        <v>0</v>
      </c>
      <c r="M4000" s="116">
        <v>368322</v>
      </c>
      <c r="N4000" s="116">
        <v>1027784</v>
      </c>
      <c r="O4000" s="116">
        <v>0</v>
      </c>
      <c r="P4000" s="120">
        <v>0</v>
      </c>
      <c r="Q4000" s="27" t="str">
        <f>IF(G4000="01 Jan 1900","Unregistered","Registered")</f>
        <v>Registered</v>
      </c>
      <c r="R4000" s="121">
        <f>I4000/H4000</f>
        <v>0.61000005430031334</v>
      </c>
      <c r="T4000" s="117">
        <f t="shared" si="248"/>
        <v>1396106</v>
      </c>
      <c r="U4000" s="117">
        <f t="shared" si="249"/>
        <v>0</v>
      </c>
    </row>
    <row r="4001" spans="1:21" x14ac:dyDescent="0.3">
      <c r="A4001" s="114">
        <v>450</v>
      </c>
      <c r="B4001" s="114" t="s">
        <v>107</v>
      </c>
      <c r="C4001" s="114" t="s">
        <v>1457</v>
      </c>
      <c r="D4001" s="114" t="s">
        <v>2441</v>
      </c>
      <c r="E4001" s="114" t="s">
        <v>2442</v>
      </c>
      <c r="F4001" s="115">
        <v>46034</v>
      </c>
      <c r="G4001" s="114" t="s">
        <v>2443</v>
      </c>
      <c r="H4001" s="116">
        <v>13676950</v>
      </c>
      <c r="I4001" s="116">
        <v>8342940</v>
      </c>
      <c r="J4001" s="116">
        <v>7288895</v>
      </c>
      <c r="K4001" s="116">
        <v>1054045</v>
      </c>
      <c r="L4001" s="116">
        <v>0</v>
      </c>
      <c r="M4001" s="116">
        <v>547078</v>
      </c>
      <c r="N4001" s="116">
        <v>506967</v>
      </c>
      <c r="O4001" s="116">
        <v>0</v>
      </c>
      <c r="P4001" s="120">
        <v>0</v>
      </c>
      <c r="Q4001" s="27" t="str">
        <f>IF(G4001="01 Jan 1900","Unregistered","Registered")</f>
        <v>Registered</v>
      </c>
      <c r="R4001" s="121">
        <f>I4001/H4001</f>
        <v>0.61000003655785828</v>
      </c>
      <c r="T4001" s="117">
        <f t="shared" si="248"/>
        <v>1054045</v>
      </c>
      <c r="U4001" s="117">
        <f t="shared" si="249"/>
        <v>0</v>
      </c>
    </row>
    <row r="4002" spans="1:21" x14ac:dyDescent="0.3">
      <c r="A4002" s="114">
        <v>705</v>
      </c>
      <c r="B4002" s="114" t="s">
        <v>107</v>
      </c>
      <c r="C4002" s="114" t="s">
        <v>1457</v>
      </c>
      <c r="D4002" s="114" t="s">
        <v>3078</v>
      </c>
      <c r="E4002" s="114" t="s">
        <v>3079</v>
      </c>
      <c r="F4002" s="115">
        <v>45961</v>
      </c>
      <c r="G4002" s="114" t="s">
        <v>3080</v>
      </c>
      <c r="H4002" s="116">
        <v>14416964</v>
      </c>
      <c r="I4002" s="116">
        <v>8794350</v>
      </c>
      <c r="J4002" s="116">
        <v>8217671</v>
      </c>
      <c r="K4002" s="116">
        <v>576679</v>
      </c>
      <c r="L4002" s="116">
        <v>0</v>
      </c>
      <c r="M4002" s="116">
        <v>576679</v>
      </c>
      <c r="N4002" s="116">
        <v>0</v>
      </c>
      <c r="O4002" s="116">
        <v>0</v>
      </c>
      <c r="P4002" s="120">
        <v>0</v>
      </c>
      <c r="Q4002" s="27" t="str">
        <f>IF(G4002="01 Jan 1900","Unregistered","Registered")</f>
        <v>Registered</v>
      </c>
      <c r="R4002" s="121">
        <f>I4002/H4002</f>
        <v>0.61000013595095337</v>
      </c>
      <c r="T4002" s="117">
        <f t="shared" si="248"/>
        <v>576679</v>
      </c>
      <c r="U4002" s="117">
        <f t="shared" si="249"/>
        <v>0</v>
      </c>
    </row>
    <row r="4003" spans="1:21" x14ac:dyDescent="0.3">
      <c r="A4003" s="114">
        <v>720</v>
      </c>
      <c r="B4003" s="114" t="s">
        <v>107</v>
      </c>
      <c r="C4003" s="114" t="s">
        <v>1457</v>
      </c>
      <c r="D4003" s="114" t="s">
        <v>3116</v>
      </c>
      <c r="E4003" s="114" t="s">
        <v>3117</v>
      </c>
      <c r="F4003" s="115">
        <v>45987</v>
      </c>
      <c r="G4003" s="114" t="s">
        <v>3118</v>
      </c>
      <c r="H4003" s="116">
        <v>14194643</v>
      </c>
      <c r="I4003" s="116">
        <v>8658733</v>
      </c>
      <c r="J4003" s="116">
        <v>8090947</v>
      </c>
      <c r="K4003" s="116">
        <v>567786</v>
      </c>
      <c r="L4003" s="116">
        <v>0</v>
      </c>
      <c r="M4003" s="116">
        <v>567786</v>
      </c>
      <c r="N4003" s="116">
        <v>0</v>
      </c>
      <c r="O4003" s="116">
        <v>0</v>
      </c>
      <c r="P4003" s="120">
        <v>0</v>
      </c>
      <c r="Q4003" s="27" t="str">
        <f>IF(G4003="01 Jan 1900","Unregistered","Registered")</f>
        <v>Registered</v>
      </c>
      <c r="R4003" s="121">
        <f>I4003/H4003</f>
        <v>0.61000005424581649</v>
      </c>
      <c r="T4003" s="117">
        <f t="shared" si="248"/>
        <v>567786</v>
      </c>
      <c r="U4003" s="117">
        <f t="shared" si="249"/>
        <v>0</v>
      </c>
    </row>
    <row r="4004" spans="1:21" x14ac:dyDescent="0.3">
      <c r="A4004" s="114">
        <v>730</v>
      </c>
      <c r="B4004" s="114" t="s">
        <v>107</v>
      </c>
      <c r="C4004" s="114" t="s">
        <v>1457</v>
      </c>
      <c r="D4004" s="114" t="s">
        <v>3140</v>
      </c>
      <c r="E4004" s="114" t="s">
        <v>3141</v>
      </c>
      <c r="F4004" s="115">
        <v>45997</v>
      </c>
      <c r="G4004" s="114" t="s">
        <v>1663</v>
      </c>
      <c r="H4004" s="116">
        <v>14062836</v>
      </c>
      <c r="I4004" s="116">
        <v>8578330</v>
      </c>
      <c r="J4004" s="116">
        <v>8015817</v>
      </c>
      <c r="K4004" s="116">
        <v>562513</v>
      </c>
      <c r="L4004" s="116">
        <v>0</v>
      </c>
      <c r="M4004" s="116">
        <v>562513</v>
      </c>
      <c r="N4004" s="116">
        <v>0</v>
      </c>
      <c r="O4004" s="116">
        <v>0</v>
      </c>
      <c r="P4004" s="120">
        <v>0</v>
      </c>
      <c r="Q4004" s="27" t="str">
        <f>IF(G4004="01 Jan 1900","Unregistered","Registered")</f>
        <v>Registered</v>
      </c>
      <c r="R4004" s="121">
        <f>I4004/H4004</f>
        <v>0.6100000028443765</v>
      </c>
      <c r="T4004" s="117">
        <f t="shared" si="248"/>
        <v>562513</v>
      </c>
      <c r="U4004" s="117">
        <f t="shared" si="249"/>
        <v>0</v>
      </c>
    </row>
    <row r="4005" spans="1:21" x14ac:dyDescent="0.3">
      <c r="A4005" s="114">
        <v>733</v>
      </c>
      <c r="B4005" s="114" t="s">
        <v>107</v>
      </c>
      <c r="C4005" s="114" t="s">
        <v>1457</v>
      </c>
      <c r="D4005" s="114" t="s">
        <v>3147</v>
      </c>
      <c r="E4005" s="114" t="s">
        <v>3148</v>
      </c>
      <c r="F4005" s="115">
        <v>46020</v>
      </c>
      <c r="G4005" s="114" t="s">
        <v>1609</v>
      </c>
      <c r="H4005" s="116">
        <v>13989286</v>
      </c>
      <c r="I4005" s="116">
        <v>7833999</v>
      </c>
      <c r="J4005" s="116">
        <v>7274428</v>
      </c>
      <c r="K4005" s="116">
        <v>559571</v>
      </c>
      <c r="L4005" s="116">
        <v>0</v>
      </c>
      <c r="M4005" s="116">
        <v>559571</v>
      </c>
      <c r="N4005" s="116">
        <v>0</v>
      </c>
      <c r="O4005" s="116">
        <v>0</v>
      </c>
      <c r="P4005" s="120">
        <v>0</v>
      </c>
      <c r="Q4005" s="27" t="str">
        <f>IF(G4005="01 Jan 1900","Unregistered","Registered")</f>
        <v>Registered</v>
      </c>
      <c r="R4005" s="121">
        <f>I4005/H4005</f>
        <v>0.55999991707939922</v>
      </c>
      <c r="T4005" s="117">
        <f t="shared" si="248"/>
        <v>559571</v>
      </c>
      <c r="U4005" s="117">
        <f t="shared" si="249"/>
        <v>0</v>
      </c>
    </row>
    <row r="4006" spans="1:21" x14ac:dyDescent="0.3">
      <c r="A4006" s="114">
        <v>734</v>
      </c>
      <c r="B4006" s="114" t="s">
        <v>107</v>
      </c>
      <c r="C4006" s="114" t="s">
        <v>1457</v>
      </c>
      <c r="D4006" s="114" t="s">
        <v>3149</v>
      </c>
      <c r="E4006" s="114" t="s">
        <v>3150</v>
      </c>
      <c r="F4006" s="115">
        <v>46021</v>
      </c>
      <c r="G4006" s="114" t="s">
        <v>1609</v>
      </c>
      <c r="H4006" s="116">
        <v>13989286</v>
      </c>
      <c r="I4006" s="116">
        <v>7833999</v>
      </c>
      <c r="J4006" s="116">
        <v>7274428</v>
      </c>
      <c r="K4006" s="116">
        <v>559571</v>
      </c>
      <c r="L4006" s="116">
        <v>0</v>
      </c>
      <c r="M4006" s="116">
        <v>559571</v>
      </c>
      <c r="N4006" s="116">
        <v>0</v>
      </c>
      <c r="O4006" s="116">
        <v>0</v>
      </c>
      <c r="P4006" s="120">
        <v>0</v>
      </c>
      <c r="Q4006" s="27" t="str">
        <f>IF(G4006="01 Jan 1900","Unregistered","Registered")</f>
        <v>Registered</v>
      </c>
      <c r="R4006" s="121">
        <f>I4006/H4006</f>
        <v>0.55999991707939922</v>
      </c>
      <c r="T4006" s="117">
        <f t="shared" si="248"/>
        <v>559571</v>
      </c>
      <c r="U4006" s="117">
        <f t="shared" si="249"/>
        <v>0</v>
      </c>
    </row>
    <row r="4007" spans="1:21" x14ac:dyDescent="0.3">
      <c r="A4007" s="114">
        <v>736</v>
      </c>
      <c r="B4007" s="114" t="s">
        <v>107</v>
      </c>
      <c r="C4007" s="114" t="s">
        <v>1457</v>
      </c>
      <c r="D4007" s="114" t="s">
        <v>3154</v>
      </c>
      <c r="E4007" s="114" t="s">
        <v>3155</v>
      </c>
      <c r="F4007" s="115">
        <v>45991</v>
      </c>
      <c r="G4007" s="114" t="s">
        <v>3080</v>
      </c>
      <c r="H4007" s="116">
        <v>13970536</v>
      </c>
      <c r="I4007" s="116">
        <v>8522025</v>
      </c>
      <c r="J4007" s="116">
        <v>7963204</v>
      </c>
      <c r="K4007" s="116">
        <v>558821</v>
      </c>
      <c r="L4007" s="116">
        <v>0</v>
      </c>
      <c r="M4007" s="116">
        <v>558821</v>
      </c>
      <c r="N4007" s="116">
        <v>0</v>
      </c>
      <c r="O4007" s="116">
        <v>0</v>
      </c>
      <c r="P4007" s="120">
        <v>0</v>
      </c>
      <c r="Q4007" s="27" t="str">
        <f>IF(G4007="01 Jan 1900","Unregistered","Registered")</f>
        <v>Registered</v>
      </c>
      <c r="R4007" s="121">
        <f>I4007/H4007</f>
        <v>0.60999985970473858</v>
      </c>
      <c r="T4007" s="117">
        <f t="shared" si="248"/>
        <v>558821</v>
      </c>
      <c r="U4007" s="117">
        <f t="shared" si="249"/>
        <v>0</v>
      </c>
    </row>
    <row r="4008" spans="1:21" x14ac:dyDescent="0.3">
      <c r="A4008" s="114">
        <v>740</v>
      </c>
      <c r="B4008" s="114" t="s">
        <v>107</v>
      </c>
      <c r="C4008" s="114" t="s">
        <v>1457</v>
      </c>
      <c r="D4008" s="114" t="s">
        <v>3164</v>
      </c>
      <c r="E4008" s="114" t="s">
        <v>3165</v>
      </c>
      <c r="F4008" s="115">
        <v>45975</v>
      </c>
      <c r="G4008" s="114" t="s">
        <v>3166</v>
      </c>
      <c r="H4008" s="116">
        <v>13925893</v>
      </c>
      <c r="I4008" s="116">
        <v>8494796</v>
      </c>
      <c r="J4008" s="116">
        <v>7937760</v>
      </c>
      <c r="K4008" s="116">
        <v>557036</v>
      </c>
      <c r="L4008" s="116">
        <v>0</v>
      </c>
      <c r="M4008" s="116">
        <v>557036</v>
      </c>
      <c r="N4008" s="116">
        <v>0</v>
      </c>
      <c r="O4008" s="116">
        <v>0</v>
      </c>
      <c r="P4008" s="120">
        <v>0</v>
      </c>
      <c r="Q4008" s="27" t="str">
        <f>IF(G4008="01 Jan 1900","Unregistered","Registered")</f>
        <v>Registered</v>
      </c>
      <c r="R4008" s="121">
        <f>I4008/H4008</f>
        <v>0.61000009119702414</v>
      </c>
      <c r="T4008" s="117">
        <f t="shared" si="248"/>
        <v>557036</v>
      </c>
      <c r="U4008" s="117">
        <f t="shared" si="249"/>
        <v>0</v>
      </c>
    </row>
    <row r="4009" spans="1:21" x14ac:dyDescent="0.3">
      <c r="A4009" s="114">
        <v>741</v>
      </c>
      <c r="B4009" s="114" t="s">
        <v>107</v>
      </c>
      <c r="C4009" s="114" t="s">
        <v>1457</v>
      </c>
      <c r="D4009" s="114" t="s">
        <v>3167</v>
      </c>
      <c r="E4009" s="114" t="s">
        <v>3168</v>
      </c>
      <c r="F4009" s="115">
        <v>45961</v>
      </c>
      <c r="G4009" s="114" t="s">
        <v>3166</v>
      </c>
      <c r="H4009" s="116">
        <v>13925893</v>
      </c>
      <c r="I4009" s="116">
        <v>8494796</v>
      </c>
      <c r="J4009" s="116">
        <v>7937760</v>
      </c>
      <c r="K4009" s="116">
        <v>557036</v>
      </c>
      <c r="L4009" s="116">
        <v>0</v>
      </c>
      <c r="M4009" s="116">
        <v>557036</v>
      </c>
      <c r="N4009" s="116">
        <v>0</v>
      </c>
      <c r="O4009" s="116">
        <v>0</v>
      </c>
      <c r="P4009" s="120">
        <v>0</v>
      </c>
      <c r="Q4009" s="27" t="str">
        <f>IF(G4009="01 Jan 1900","Unregistered","Registered")</f>
        <v>Registered</v>
      </c>
      <c r="R4009" s="121">
        <f>I4009/H4009</f>
        <v>0.61000009119702414</v>
      </c>
      <c r="T4009" s="117">
        <f t="shared" si="248"/>
        <v>557036</v>
      </c>
      <c r="U4009" s="117">
        <f t="shared" si="249"/>
        <v>0</v>
      </c>
    </row>
    <row r="4010" spans="1:21" x14ac:dyDescent="0.3">
      <c r="A4010" s="114">
        <v>777</v>
      </c>
      <c r="B4010" s="114" t="s">
        <v>107</v>
      </c>
      <c r="C4010" s="114" t="s">
        <v>1457</v>
      </c>
      <c r="D4010" s="114" t="s">
        <v>3252</v>
      </c>
      <c r="E4010" s="114" t="s">
        <v>3253</v>
      </c>
      <c r="F4010" s="115">
        <v>45961</v>
      </c>
      <c r="G4010" s="114" t="s">
        <v>3254</v>
      </c>
      <c r="H4010" s="116">
        <v>13345536</v>
      </c>
      <c r="I4010" s="116">
        <v>8140777</v>
      </c>
      <c r="J4010" s="116">
        <v>7606956</v>
      </c>
      <c r="K4010" s="116">
        <v>533821</v>
      </c>
      <c r="L4010" s="116">
        <v>0</v>
      </c>
      <c r="M4010" s="116">
        <v>533821</v>
      </c>
      <c r="N4010" s="116">
        <v>0</v>
      </c>
      <c r="O4010" s="116">
        <v>0</v>
      </c>
      <c r="P4010" s="120">
        <v>0</v>
      </c>
      <c r="Q4010" s="27" t="str">
        <f>IF(G4010="01 Jan 1900","Unregistered","Registered")</f>
        <v>Registered</v>
      </c>
      <c r="R4010" s="121">
        <f>I4010/H4010</f>
        <v>0.61000000299725687</v>
      </c>
      <c r="T4010" s="117">
        <f t="shared" si="248"/>
        <v>533821</v>
      </c>
      <c r="U4010" s="117">
        <f t="shared" si="249"/>
        <v>0</v>
      </c>
    </row>
    <row r="4011" spans="1:21" x14ac:dyDescent="0.3">
      <c r="A4011" s="114">
        <v>778</v>
      </c>
      <c r="B4011" s="114" t="s">
        <v>107</v>
      </c>
      <c r="C4011" s="114" t="s">
        <v>1457</v>
      </c>
      <c r="D4011" s="114" t="s">
        <v>3255</v>
      </c>
      <c r="E4011" s="114" t="s">
        <v>3256</v>
      </c>
      <c r="F4011" s="115">
        <v>46009</v>
      </c>
      <c r="G4011" s="114" t="s">
        <v>3257</v>
      </c>
      <c r="H4011" s="116">
        <v>13329300</v>
      </c>
      <c r="I4011" s="116">
        <v>8130873</v>
      </c>
      <c r="J4011" s="116">
        <v>7597701</v>
      </c>
      <c r="K4011" s="116">
        <v>533172</v>
      </c>
      <c r="L4011" s="116">
        <v>0</v>
      </c>
      <c r="M4011" s="116">
        <v>533172</v>
      </c>
      <c r="N4011" s="116">
        <v>0</v>
      </c>
      <c r="O4011" s="116">
        <v>0</v>
      </c>
      <c r="P4011" s="120">
        <v>0</v>
      </c>
      <c r="Q4011" s="27" t="str">
        <f>IF(G4011="01 Jan 1900","Unregistered","Registered")</f>
        <v>Registered</v>
      </c>
      <c r="R4011" s="121">
        <f>I4011/H4011</f>
        <v>0.61</v>
      </c>
      <c r="T4011" s="117">
        <f t="shared" si="248"/>
        <v>533172</v>
      </c>
      <c r="U4011" s="117">
        <f t="shared" si="249"/>
        <v>0</v>
      </c>
    </row>
    <row r="4012" spans="1:21" x14ac:dyDescent="0.3">
      <c r="A4012" s="114">
        <v>911</v>
      </c>
      <c r="B4012" s="114" t="s">
        <v>107</v>
      </c>
      <c r="C4012" s="114" t="s">
        <v>1457</v>
      </c>
      <c r="D4012" s="114" t="s">
        <v>3574</v>
      </c>
      <c r="E4012" s="114" t="s">
        <v>3575</v>
      </c>
      <c r="F4012" s="115">
        <v>46052</v>
      </c>
      <c r="G4012" s="114" t="s">
        <v>1907</v>
      </c>
      <c r="H4012" s="116">
        <v>13670598</v>
      </c>
      <c r="I4012" s="116">
        <v>8339066</v>
      </c>
      <c r="J4012" s="116">
        <v>7928948</v>
      </c>
      <c r="K4012" s="116">
        <v>410118</v>
      </c>
      <c r="L4012" s="116">
        <v>0</v>
      </c>
      <c r="M4012" s="116">
        <v>410118</v>
      </c>
      <c r="N4012" s="116">
        <v>0</v>
      </c>
      <c r="O4012" s="116">
        <v>0</v>
      </c>
      <c r="P4012" s="120">
        <v>0</v>
      </c>
      <c r="Q4012" s="27" t="str">
        <f>IF(G4012="01 Jan 1900","Unregistered","Registered")</f>
        <v>Registered</v>
      </c>
      <c r="R4012" s="121">
        <f>I4012/H4012</f>
        <v>0.61000008924262128</v>
      </c>
      <c r="T4012" s="117">
        <f t="shared" si="248"/>
        <v>410118</v>
      </c>
      <c r="U4012" s="117">
        <f t="shared" si="249"/>
        <v>0</v>
      </c>
    </row>
    <row r="4013" spans="1:21" x14ac:dyDescent="0.3">
      <c r="A4013" s="114">
        <v>952</v>
      </c>
      <c r="B4013" s="114" t="s">
        <v>107</v>
      </c>
      <c r="C4013" s="114" t="s">
        <v>1457</v>
      </c>
      <c r="D4013" s="114" t="s">
        <v>3671</v>
      </c>
      <c r="E4013" s="114" t="s">
        <v>3672</v>
      </c>
      <c r="F4013" s="115">
        <v>45961</v>
      </c>
      <c r="G4013" s="114" t="s">
        <v>3673</v>
      </c>
      <c r="H4013" s="116">
        <v>9908929</v>
      </c>
      <c r="I4013" s="116">
        <v>6044446</v>
      </c>
      <c r="J4013" s="116">
        <v>5648089</v>
      </c>
      <c r="K4013" s="116">
        <v>396357</v>
      </c>
      <c r="L4013" s="116">
        <v>0</v>
      </c>
      <c r="M4013" s="116">
        <v>396357</v>
      </c>
      <c r="N4013" s="116">
        <v>0</v>
      </c>
      <c r="O4013" s="116">
        <v>0</v>
      </c>
      <c r="P4013" s="120">
        <v>0</v>
      </c>
      <c r="Q4013" s="27" t="str">
        <f>IF(G4013="01 Jan 1900","Unregistered","Registered")</f>
        <v>Registered</v>
      </c>
      <c r="R4013" s="121">
        <f>I4013/H4013</f>
        <v>0.60999993036583466</v>
      </c>
      <c r="T4013" s="117">
        <f t="shared" si="248"/>
        <v>396357</v>
      </c>
      <c r="U4013" s="117">
        <f t="shared" si="249"/>
        <v>0</v>
      </c>
    </row>
    <row r="4014" spans="1:21" x14ac:dyDescent="0.3">
      <c r="A4014" s="114">
        <v>957</v>
      </c>
      <c r="B4014" s="114" t="s">
        <v>107</v>
      </c>
      <c r="C4014" s="114" t="s">
        <v>1457</v>
      </c>
      <c r="D4014" s="114" t="s">
        <v>3683</v>
      </c>
      <c r="E4014" s="114" t="s">
        <v>3684</v>
      </c>
      <c r="F4014" s="115">
        <v>45988</v>
      </c>
      <c r="G4014" s="114" t="s">
        <v>3685</v>
      </c>
      <c r="H4014" s="116">
        <v>13188366</v>
      </c>
      <c r="I4014" s="116">
        <v>8044905</v>
      </c>
      <c r="J4014" s="116">
        <v>7649253.5999999996</v>
      </c>
      <c r="K4014" s="116">
        <v>395651.4</v>
      </c>
      <c r="L4014" s="116">
        <v>0</v>
      </c>
      <c r="M4014" s="116">
        <v>395651.4</v>
      </c>
      <c r="N4014" s="116">
        <v>0</v>
      </c>
      <c r="O4014" s="116">
        <v>0</v>
      </c>
      <c r="P4014" s="120">
        <v>0</v>
      </c>
      <c r="Q4014" s="27" t="str">
        <f>IF(G4014="01 Jan 1900","Unregistered","Registered")</f>
        <v>Registered</v>
      </c>
      <c r="R4014" s="121">
        <f>I4014/H4014</f>
        <v>0.61000013193446401</v>
      </c>
      <c r="T4014" s="117">
        <f t="shared" si="248"/>
        <v>395651.4</v>
      </c>
      <c r="U4014" s="117">
        <f t="shared" si="249"/>
        <v>0</v>
      </c>
    </row>
    <row r="4015" spans="1:21" x14ac:dyDescent="0.3">
      <c r="A4015" s="114">
        <v>960</v>
      </c>
      <c r="B4015" s="114" t="s">
        <v>107</v>
      </c>
      <c r="C4015" s="114" t="s">
        <v>1457</v>
      </c>
      <c r="D4015" s="114" t="s">
        <v>3690</v>
      </c>
      <c r="E4015" s="114" t="s">
        <v>3691</v>
      </c>
      <c r="F4015" s="115">
        <v>46021</v>
      </c>
      <c r="G4015" s="114" t="s">
        <v>3166</v>
      </c>
      <c r="H4015" s="116">
        <v>9863393</v>
      </c>
      <c r="I4015" s="116">
        <v>6016671</v>
      </c>
      <c r="J4015" s="116">
        <v>5622135.2999999998</v>
      </c>
      <c r="K4015" s="116">
        <v>394535.7</v>
      </c>
      <c r="L4015" s="116">
        <v>0</v>
      </c>
      <c r="M4015" s="116">
        <v>394535.7</v>
      </c>
      <c r="N4015" s="116">
        <v>0</v>
      </c>
      <c r="O4015" s="116">
        <v>0</v>
      </c>
      <c r="P4015" s="120">
        <v>0</v>
      </c>
      <c r="Q4015" s="27" t="str">
        <f>IF(G4015="01 Jan 1900","Unregistered","Registered")</f>
        <v>Registered</v>
      </c>
      <c r="R4015" s="121">
        <f>I4015/H4015</f>
        <v>0.61000012875893717</v>
      </c>
      <c r="T4015" s="117">
        <f t="shared" si="248"/>
        <v>394535.7</v>
      </c>
      <c r="U4015" s="117">
        <f t="shared" si="249"/>
        <v>0</v>
      </c>
    </row>
    <row r="4016" spans="1:21" x14ac:dyDescent="0.3">
      <c r="A4016" s="114">
        <v>980</v>
      </c>
      <c r="B4016" s="114" t="s">
        <v>107</v>
      </c>
      <c r="C4016" s="114" t="s">
        <v>1457</v>
      </c>
      <c r="D4016" s="114" t="s">
        <v>3735</v>
      </c>
      <c r="E4016" s="114" t="s">
        <v>3736</v>
      </c>
      <c r="F4016" s="115">
        <v>45988</v>
      </c>
      <c r="G4016" s="114" t="s">
        <v>1889</v>
      </c>
      <c r="H4016" s="116">
        <v>9783929</v>
      </c>
      <c r="I4016" s="116">
        <v>5968196</v>
      </c>
      <c r="J4016" s="116">
        <v>5576839</v>
      </c>
      <c r="K4016" s="116">
        <v>391357</v>
      </c>
      <c r="L4016" s="116">
        <v>0</v>
      </c>
      <c r="M4016" s="116">
        <v>391357</v>
      </c>
      <c r="N4016" s="116">
        <v>0</v>
      </c>
      <c r="O4016" s="116">
        <v>0</v>
      </c>
      <c r="P4016" s="120">
        <v>0</v>
      </c>
      <c r="Q4016" s="27" t="str">
        <f>IF(G4016="01 Jan 1900","Unregistered","Registered")</f>
        <v>Registered</v>
      </c>
      <c r="R4016" s="121">
        <f>I4016/H4016</f>
        <v>0.60999992947618487</v>
      </c>
      <c r="T4016" s="117">
        <f t="shared" si="248"/>
        <v>391357</v>
      </c>
      <c r="U4016" s="117">
        <f t="shared" si="249"/>
        <v>0</v>
      </c>
    </row>
    <row r="4017" spans="1:21" x14ac:dyDescent="0.3">
      <c r="A4017" s="114">
        <v>986</v>
      </c>
      <c r="B4017" s="114" t="s">
        <v>107</v>
      </c>
      <c r="C4017" s="114" t="s">
        <v>1457</v>
      </c>
      <c r="D4017" s="114" t="s">
        <v>3748</v>
      </c>
      <c r="E4017" s="114" t="s">
        <v>3749</v>
      </c>
      <c r="F4017" s="115">
        <v>45986</v>
      </c>
      <c r="G4017" s="114" t="s">
        <v>3750</v>
      </c>
      <c r="H4017" s="116">
        <v>9766071</v>
      </c>
      <c r="I4017" s="116">
        <v>5957304</v>
      </c>
      <c r="J4017" s="116">
        <v>5566661</v>
      </c>
      <c r="K4017" s="116">
        <v>390643</v>
      </c>
      <c r="L4017" s="116">
        <v>0</v>
      </c>
      <c r="M4017" s="116">
        <v>390643</v>
      </c>
      <c r="N4017" s="116">
        <v>0</v>
      </c>
      <c r="O4017" s="116">
        <v>0</v>
      </c>
      <c r="P4017" s="120">
        <v>0</v>
      </c>
      <c r="Q4017" s="27" t="str">
        <f>IF(G4017="01 Jan 1900","Unregistered","Registered")</f>
        <v>Registered</v>
      </c>
      <c r="R4017" s="121">
        <f>I4017/H4017</f>
        <v>0.61000007065277329</v>
      </c>
      <c r="T4017" s="117">
        <f t="shared" si="248"/>
        <v>390643</v>
      </c>
      <c r="U4017" s="117">
        <f t="shared" si="249"/>
        <v>0</v>
      </c>
    </row>
    <row r="4018" spans="1:21" x14ac:dyDescent="0.3">
      <c r="A4018" s="114">
        <v>1016</v>
      </c>
      <c r="B4018" s="114" t="s">
        <v>107</v>
      </c>
      <c r="C4018" s="114" t="s">
        <v>1457</v>
      </c>
      <c r="D4018" s="114" t="s">
        <v>3818</v>
      </c>
      <c r="E4018" s="114" t="s">
        <v>3819</v>
      </c>
      <c r="F4018" s="115">
        <v>45976</v>
      </c>
      <c r="G4018" s="114" t="s">
        <v>3080</v>
      </c>
      <c r="H4018" s="116">
        <v>9658929</v>
      </c>
      <c r="I4018" s="116">
        <v>5891946</v>
      </c>
      <c r="J4018" s="116">
        <v>5505589</v>
      </c>
      <c r="K4018" s="116">
        <v>386357</v>
      </c>
      <c r="L4018" s="116">
        <v>0</v>
      </c>
      <c r="M4018" s="116">
        <v>386357</v>
      </c>
      <c r="N4018" s="116">
        <v>0</v>
      </c>
      <c r="O4018" s="116">
        <v>0</v>
      </c>
      <c r="P4018" s="120">
        <v>0</v>
      </c>
      <c r="Q4018" s="27" t="str">
        <f>IF(G4018="01 Jan 1900","Unregistered","Registered")</f>
        <v>Registered</v>
      </c>
      <c r="R4018" s="121">
        <f>I4018/H4018</f>
        <v>0.60999992856350849</v>
      </c>
      <c r="T4018" s="117">
        <f t="shared" si="248"/>
        <v>386357</v>
      </c>
      <c r="U4018" s="117">
        <f t="shared" si="249"/>
        <v>0</v>
      </c>
    </row>
    <row r="4019" spans="1:21" x14ac:dyDescent="0.3">
      <c r="A4019" s="114">
        <v>1042</v>
      </c>
      <c r="B4019" s="114" t="s">
        <v>107</v>
      </c>
      <c r="C4019" s="114" t="s">
        <v>1457</v>
      </c>
      <c r="D4019" s="114" t="s">
        <v>3875</v>
      </c>
      <c r="E4019" s="114" t="s">
        <v>3876</v>
      </c>
      <c r="F4019" s="115">
        <v>45979</v>
      </c>
      <c r="G4019" s="114" t="s">
        <v>3080</v>
      </c>
      <c r="H4019" s="116">
        <v>9416964</v>
      </c>
      <c r="I4019" s="116">
        <v>5367671</v>
      </c>
      <c r="J4019" s="116">
        <v>4990992</v>
      </c>
      <c r="K4019" s="116">
        <v>376679</v>
      </c>
      <c r="L4019" s="116">
        <v>0</v>
      </c>
      <c r="M4019" s="116">
        <v>376679</v>
      </c>
      <c r="N4019" s="116">
        <v>0</v>
      </c>
      <c r="O4019" s="116">
        <v>0</v>
      </c>
      <c r="P4019" s="120">
        <v>0</v>
      </c>
      <c r="Q4019" s="27" t="str">
        <f>IF(G4019="01 Jan 1900","Unregistered","Registered")</f>
        <v>Registered</v>
      </c>
      <c r="R4019" s="121">
        <f>I4019/H4019</f>
        <v>0.57000016141083265</v>
      </c>
      <c r="T4019" s="117">
        <f t="shared" si="248"/>
        <v>376679</v>
      </c>
      <c r="U4019" s="117">
        <f t="shared" si="249"/>
        <v>0</v>
      </c>
    </row>
    <row r="4020" spans="1:21" x14ac:dyDescent="0.3">
      <c r="A4020" s="114">
        <v>1056</v>
      </c>
      <c r="B4020" s="114" t="s">
        <v>107</v>
      </c>
      <c r="C4020" s="114" t="s">
        <v>1457</v>
      </c>
      <c r="D4020" s="114" t="s">
        <v>3907</v>
      </c>
      <c r="E4020" s="114" t="s">
        <v>3908</v>
      </c>
      <c r="F4020" s="115">
        <v>45986</v>
      </c>
      <c r="G4020" s="114" t="s">
        <v>3257</v>
      </c>
      <c r="H4020" s="116">
        <v>9238393</v>
      </c>
      <c r="I4020" s="116">
        <v>5635421</v>
      </c>
      <c r="J4020" s="116">
        <v>5265885</v>
      </c>
      <c r="K4020" s="116">
        <v>369536</v>
      </c>
      <c r="L4020" s="116">
        <v>0</v>
      </c>
      <c r="M4020" s="116">
        <v>369536</v>
      </c>
      <c r="N4020" s="116">
        <v>0</v>
      </c>
      <c r="O4020" s="116">
        <v>0</v>
      </c>
      <c r="P4020" s="120">
        <v>0</v>
      </c>
      <c r="Q4020" s="27" t="str">
        <f>IF(G4020="01 Jan 1900","Unregistered","Registered")</f>
        <v>Registered</v>
      </c>
      <c r="R4020" s="121">
        <f>I4020/H4020</f>
        <v>0.61000013746979587</v>
      </c>
      <c r="T4020" s="117">
        <f t="shared" si="248"/>
        <v>369536</v>
      </c>
      <c r="U4020" s="117">
        <f t="shared" si="249"/>
        <v>0</v>
      </c>
    </row>
    <row r="4021" spans="1:21" x14ac:dyDescent="0.3">
      <c r="A4021" s="114">
        <v>1058</v>
      </c>
      <c r="B4021" s="114" t="s">
        <v>107</v>
      </c>
      <c r="C4021" s="114" t="s">
        <v>1457</v>
      </c>
      <c r="D4021" s="114" t="s">
        <v>3912</v>
      </c>
      <c r="E4021" s="114" t="s">
        <v>3913</v>
      </c>
      <c r="F4021" s="115">
        <v>46022</v>
      </c>
      <c r="G4021" s="114" t="s">
        <v>2334</v>
      </c>
      <c r="H4021" s="116">
        <v>9196320</v>
      </c>
      <c r="I4021" s="116">
        <v>5609756</v>
      </c>
      <c r="J4021" s="116">
        <v>5241903</v>
      </c>
      <c r="K4021" s="116">
        <v>367853</v>
      </c>
      <c r="L4021" s="116">
        <v>0</v>
      </c>
      <c r="M4021" s="116">
        <v>367853</v>
      </c>
      <c r="N4021" s="116">
        <v>0</v>
      </c>
      <c r="O4021" s="116">
        <v>0</v>
      </c>
      <c r="P4021" s="120">
        <v>0</v>
      </c>
      <c r="Q4021" s="27" t="str">
        <f>IF(G4021="01 Jan 1900","Unregistered","Registered")</f>
        <v>Registered</v>
      </c>
      <c r="R4021" s="121">
        <f>I4021/H4021</f>
        <v>0.61000008699131825</v>
      </c>
      <c r="T4021" s="117">
        <f t="shared" si="248"/>
        <v>367853</v>
      </c>
      <c r="U4021" s="117">
        <f t="shared" si="249"/>
        <v>0</v>
      </c>
    </row>
    <row r="4022" spans="1:21" x14ac:dyDescent="0.3">
      <c r="A4022" s="114">
        <v>1063</v>
      </c>
      <c r="B4022" s="114" t="s">
        <v>107</v>
      </c>
      <c r="C4022" s="114" t="s">
        <v>1457</v>
      </c>
      <c r="D4022" s="114" t="s">
        <v>3924</v>
      </c>
      <c r="E4022" s="114" t="s">
        <v>3925</v>
      </c>
      <c r="F4022" s="115">
        <v>46022</v>
      </c>
      <c r="G4022" s="114" t="s">
        <v>2847</v>
      </c>
      <c r="H4022" s="116">
        <v>9158929</v>
      </c>
      <c r="I4022" s="116">
        <v>5586946</v>
      </c>
      <c r="J4022" s="116">
        <v>5220589</v>
      </c>
      <c r="K4022" s="116">
        <v>366357</v>
      </c>
      <c r="L4022" s="116">
        <v>0</v>
      </c>
      <c r="M4022" s="116">
        <v>366357</v>
      </c>
      <c r="N4022" s="116">
        <v>0</v>
      </c>
      <c r="O4022" s="116">
        <v>0</v>
      </c>
      <c r="P4022" s="120">
        <v>0</v>
      </c>
      <c r="Q4022" s="27" t="str">
        <f>IF(G4022="01 Jan 1900","Unregistered","Registered")</f>
        <v>Registered</v>
      </c>
      <c r="R4022" s="121">
        <f>I4022/H4022</f>
        <v>0.60999992466368069</v>
      </c>
      <c r="T4022" s="117">
        <f t="shared" si="248"/>
        <v>366357</v>
      </c>
      <c r="U4022" s="117">
        <f t="shared" si="249"/>
        <v>0</v>
      </c>
    </row>
    <row r="4023" spans="1:21" x14ac:dyDescent="0.3">
      <c r="A4023" s="114">
        <v>1077</v>
      </c>
      <c r="B4023" s="114" t="s">
        <v>107</v>
      </c>
      <c r="C4023" s="114" t="s">
        <v>1457</v>
      </c>
      <c r="D4023" s="114" t="s">
        <v>3956</v>
      </c>
      <c r="E4023" s="114" t="s">
        <v>3957</v>
      </c>
      <c r="F4023" s="115">
        <v>45991</v>
      </c>
      <c r="G4023" s="114" t="s">
        <v>3958</v>
      </c>
      <c r="H4023" s="116">
        <v>8932395</v>
      </c>
      <c r="I4023" s="116">
        <v>5448762</v>
      </c>
      <c r="J4023" s="116">
        <v>5091466</v>
      </c>
      <c r="K4023" s="116">
        <v>357296</v>
      </c>
      <c r="L4023" s="116">
        <v>0</v>
      </c>
      <c r="M4023" s="116">
        <v>357296</v>
      </c>
      <c r="N4023" s="116">
        <v>0</v>
      </c>
      <c r="O4023" s="116">
        <v>0</v>
      </c>
      <c r="P4023" s="120">
        <v>0</v>
      </c>
      <c r="Q4023" s="27" t="str">
        <f>IF(G4023="01 Jan 1900","Unregistered","Registered")</f>
        <v>Registered</v>
      </c>
      <c r="R4023" s="121">
        <f>I4023/H4023</f>
        <v>0.61000011754966055</v>
      </c>
      <c r="T4023" s="117">
        <f t="shared" si="248"/>
        <v>357296</v>
      </c>
      <c r="U4023" s="117">
        <f t="shared" si="249"/>
        <v>0</v>
      </c>
    </row>
    <row r="4024" spans="1:21" x14ac:dyDescent="0.3">
      <c r="A4024" s="114">
        <v>1130</v>
      </c>
      <c r="B4024" s="114" t="s">
        <v>107</v>
      </c>
      <c r="C4024" s="114" t="s">
        <v>1457</v>
      </c>
      <c r="D4024" s="114" t="s">
        <v>4078</v>
      </c>
      <c r="E4024" s="114" t="s">
        <v>4079</v>
      </c>
      <c r="F4024" s="115">
        <v>46022</v>
      </c>
      <c r="G4024" s="114" t="s">
        <v>2829</v>
      </c>
      <c r="H4024" s="116">
        <v>9774107</v>
      </c>
      <c r="I4024" s="116">
        <v>5962204</v>
      </c>
      <c r="J4024" s="116">
        <v>5668982</v>
      </c>
      <c r="K4024" s="116">
        <v>293222</v>
      </c>
      <c r="L4024" s="116">
        <v>0</v>
      </c>
      <c r="M4024" s="116">
        <v>293222</v>
      </c>
      <c r="N4024" s="116">
        <v>0</v>
      </c>
      <c r="O4024" s="116">
        <v>0</v>
      </c>
      <c r="P4024" s="120">
        <v>0</v>
      </c>
      <c r="Q4024" s="27" t="str">
        <f>IF(G4024="01 Jan 1900","Unregistered","Registered")</f>
        <v>Registered</v>
      </c>
      <c r="R4024" s="121">
        <f>I4024/H4024</f>
        <v>0.60999987006485601</v>
      </c>
      <c r="T4024" s="117">
        <f t="shared" si="248"/>
        <v>293222</v>
      </c>
      <c r="U4024" s="117">
        <f t="shared" si="249"/>
        <v>0</v>
      </c>
    </row>
    <row r="4025" spans="1:21" x14ac:dyDescent="0.3">
      <c r="A4025" s="114">
        <v>1152</v>
      </c>
      <c r="B4025" s="114" t="s">
        <v>107</v>
      </c>
      <c r="C4025" s="114" t="s">
        <v>1457</v>
      </c>
      <c r="D4025" s="114" t="s">
        <v>4130</v>
      </c>
      <c r="E4025" s="114" t="s">
        <v>4131</v>
      </c>
      <c r="F4025" s="115">
        <v>46029</v>
      </c>
      <c r="G4025" s="114" t="s">
        <v>4132</v>
      </c>
      <c r="H4025" s="116">
        <v>9372270</v>
      </c>
      <c r="I4025" s="116">
        <v>5717086</v>
      </c>
      <c r="J4025" s="116">
        <v>5435918</v>
      </c>
      <c r="K4025" s="116">
        <v>281168</v>
      </c>
      <c r="L4025" s="116">
        <v>0</v>
      </c>
      <c r="M4025" s="116">
        <v>281168</v>
      </c>
      <c r="N4025" s="116">
        <v>0</v>
      </c>
      <c r="O4025" s="116">
        <v>0</v>
      </c>
      <c r="P4025" s="120">
        <v>0</v>
      </c>
      <c r="Q4025" s="27" t="str">
        <f>IF(G4025="01 Jan 1900","Unregistered","Registered")</f>
        <v>Registered</v>
      </c>
      <c r="R4025" s="121">
        <f>I4025/H4025</f>
        <v>0.61000013870705816</v>
      </c>
      <c r="T4025" s="117">
        <f t="shared" si="248"/>
        <v>281168</v>
      </c>
      <c r="U4025" s="117">
        <f t="shared" si="249"/>
        <v>0</v>
      </c>
    </row>
    <row r="4026" spans="1:21" x14ac:dyDescent="0.3">
      <c r="A4026" s="114">
        <v>1154</v>
      </c>
      <c r="B4026" s="114" t="s">
        <v>107</v>
      </c>
      <c r="C4026" s="114" t="s">
        <v>1457</v>
      </c>
      <c r="D4026" s="114" t="s">
        <v>4135</v>
      </c>
      <c r="E4026" s="114" t="s">
        <v>4136</v>
      </c>
      <c r="F4026" s="115">
        <v>46017</v>
      </c>
      <c r="G4026" s="114" t="s">
        <v>3685</v>
      </c>
      <c r="H4026" s="116">
        <v>9092300</v>
      </c>
      <c r="I4026" s="116">
        <v>1818460</v>
      </c>
      <c r="J4026" s="116">
        <v>1538151</v>
      </c>
      <c r="K4026" s="116">
        <v>280309</v>
      </c>
      <c r="L4026" s="116">
        <v>0</v>
      </c>
      <c r="M4026" s="116">
        <v>280309</v>
      </c>
      <c r="N4026" s="116">
        <v>0</v>
      </c>
      <c r="O4026" s="116">
        <v>0</v>
      </c>
      <c r="P4026" s="120">
        <v>0</v>
      </c>
      <c r="Q4026" s="27" t="str">
        <f>IF(G4026="01 Jan 1900","Unregistered","Registered")</f>
        <v>Registered</v>
      </c>
      <c r="R4026" s="121">
        <f>I4026/H4026</f>
        <v>0.2</v>
      </c>
      <c r="T4026" s="117">
        <f t="shared" si="248"/>
        <v>280309</v>
      </c>
      <c r="U4026" s="117">
        <f t="shared" si="249"/>
        <v>0</v>
      </c>
    </row>
    <row r="4027" spans="1:21" x14ac:dyDescent="0.3">
      <c r="A4027" s="114">
        <v>1155</v>
      </c>
      <c r="B4027" s="114" t="s">
        <v>107</v>
      </c>
      <c r="C4027" s="114" t="s">
        <v>1457</v>
      </c>
      <c r="D4027" s="114" t="s">
        <v>4137</v>
      </c>
      <c r="E4027" s="114" t="s">
        <v>4138</v>
      </c>
      <c r="F4027" s="115">
        <v>45982</v>
      </c>
      <c r="G4027" s="114" t="s">
        <v>1575</v>
      </c>
      <c r="H4027" s="116">
        <v>9328480</v>
      </c>
      <c r="I4027" s="116">
        <v>5690372</v>
      </c>
      <c r="J4027" s="116">
        <v>5410517</v>
      </c>
      <c r="K4027" s="116">
        <v>279855</v>
      </c>
      <c r="L4027" s="116">
        <v>0</v>
      </c>
      <c r="M4027" s="116">
        <v>279855</v>
      </c>
      <c r="N4027" s="116">
        <v>0</v>
      </c>
      <c r="O4027" s="116">
        <v>0</v>
      </c>
      <c r="P4027" s="120">
        <v>0</v>
      </c>
      <c r="Q4027" s="27" t="str">
        <f>IF(G4027="01 Jan 1900","Unregistered","Registered")</f>
        <v>Registered</v>
      </c>
      <c r="R4027" s="121">
        <f>I4027/H4027</f>
        <v>0.60999991424111966</v>
      </c>
      <c r="T4027" s="117">
        <f t="shared" si="248"/>
        <v>279855</v>
      </c>
      <c r="U4027" s="117">
        <f t="shared" si="249"/>
        <v>0</v>
      </c>
    </row>
    <row r="4028" spans="1:21" x14ac:dyDescent="0.3">
      <c r="A4028" s="114">
        <v>1258</v>
      </c>
      <c r="B4028" s="114" t="s">
        <v>107</v>
      </c>
      <c r="C4028" s="114" t="s">
        <v>1457</v>
      </c>
      <c r="D4028" s="114" t="s">
        <v>4358</v>
      </c>
      <c r="E4028" s="114" t="s">
        <v>4359</v>
      </c>
      <c r="F4028" s="115">
        <v>46013</v>
      </c>
      <c r="G4028" s="114" t="s">
        <v>1422</v>
      </c>
      <c r="H4028" s="116">
        <v>13094976</v>
      </c>
      <c r="I4028" s="116">
        <v>7987935</v>
      </c>
      <c r="J4028" s="116">
        <v>7809498</v>
      </c>
      <c r="K4028" s="116">
        <v>178437</v>
      </c>
      <c r="L4028" s="116">
        <v>0</v>
      </c>
      <c r="M4028" s="116">
        <v>178437</v>
      </c>
      <c r="N4028" s="116">
        <v>0</v>
      </c>
      <c r="O4028" s="116">
        <v>0</v>
      </c>
      <c r="P4028" s="120">
        <v>0</v>
      </c>
      <c r="Q4028" s="27" t="str">
        <f>IF(G4028="01 Jan 1900","Unregistered","Registered")</f>
        <v>Registered</v>
      </c>
      <c r="R4028" s="121">
        <f>I4028/H4028</f>
        <v>0.60999997250854066</v>
      </c>
      <c r="T4028" s="117">
        <f t="shared" si="248"/>
        <v>178437</v>
      </c>
      <c r="U4028" s="117">
        <f t="shared" si="249"/>
        <v>0</v>
      </c>
    </row>
    <row r="4029" spans="1:21" x14ac:dyDescent="0.3">
      <c r="A4029" s="114">
        <v>1582</v>
      </c>
      <c r="B4029" s="114" t="s">
        <v>107</v>
      </c>
      <c r="C4029" s="114" t="s">
        <v>1457</v>
      </c>
      <c r="D4029" s="114" t="s">
        <v>4942</v>
      </c>
      <c r="E4029" s="114" t="s">
        <v>4943</v>
      </c>
      <c r="F4029" s="115">
        <v>46022</v>
      </c>
      <c r="G4029" s="114" t="s">
        <v>4944</v>
      </c>
      <c r="H4029" s="116">
        <v>9694643</v>
      </c>
      <c r="I4029" s="116">
        <v>5913733</v>
      </c>
      <c r="J4029" s="116">
        <v>5913732.8700000001</v>
      </c>
      <c r="K4029" s="116">
        <v>0.13</v>
      </c>
      <c r="L4029" s="116">
        <v>0</v>
      </c>
      <c r="M4029" s="116">
        <v>0.13</v>
      </c>
      <c r="N4029" s="116">
        <v>0</v>
      </c>
      <c r="O4029" s="116">
        <v>0</v>
      </c>
      <c r="P4029" s="120">
        <v>0</v>
      </c>
      <c r="Q4029" s="27" t="str">
        <f>IF(G4029="01 Jan 1900","Unregistered","Registered")</f>
        <v>Registered</v>
      </c>
      <c r="R4029" s="121">
        <f>I4029/H4029</f>
        <v>0.61000007942530732</v>
      </c>
      <c r="T4029" s="117">
        <f t="shared" si="248"/>
        <v>0.13</v>
      </c>
      <c r="U4029" s="117">
        <f t="shared" si="249"/>
        <v>0</v>
      </c>
    </row>
    <row r="4030" spans="1:21" x14ac:dyDescent="0.3">
      <c r="A4030" s="114">
        <v>5451</v>
      </c>
      <c r="B4030" s="114" t="s">
        <v>107</v>
      </c>
      <c r="C4030" s="114" t="s">
        <v>1457</v>
      </c>
      <c r="D4030" s="114" t="s">
        <v>6311</v>
      </c>
      <c r="E4030" s="114" t="s">
        <v>6312</v>
      </c>
      <c r="F4030" s="115">
        <v>45987</v>
      </c>
      <c r="G4030" s="114" t="s">
        <v>6313</v>
      </c>
      <c r="H4030" s="116">
        <v>13980357</v>
      </c>
      <c r="I4030" s="116">
        <v>8528017</v>
      </c>
      <c r="J4030" s="116">
        <v>8528017</v>
      </c>
      <c r="K4030" s="116">
        <v>0</v>
      </c>
      <c r="L4030" s="116">
        <v>0</v>
      </c>
      <c r="M4030" s="116">
        <v>0</v>
      </c>
      <c r="N4030" s="116">
        <v>0</v>
      </c>
      <c r="O4030" s="116">
        <v>0</v>
      </c>
      <c r="P4030" s="120">
        <v>0</v>
      </c>
      <c r="Q4030" s="27" t="str">
        <f>IF(G4030="01 Jan 1900","Unregistered","Registered")</f>
        <v>Registered</v>
      </c>
      <c r="R4030" s="121">
        <f>I4030/H4030</f>
        <v>0.60999994492272269</v>
      </c>
      <c r="T4030" s="117">
        <f t="shared" si="248"/>
        <v>0</v>
      </c>
      <c r="U4030" s="117">
        <f t="shared" si="249"/>
        <v>0</v>
      </c>
    </row>
    <row r="4031" spans="1:21" x14ac:dyDescent="0.3">
      <c r="A4031" s="114">
        <v>5452</v>
      </c>
      <c r="B4031" s="114" t="s">
        <v>107</v>
      </c>
      <c r="C4031" s="114" t="s">
        <v>1457</v>
      </c>
      <c r="D4031" s="114" t="s">
        <v>6314</v>
      </c>
      <c r="E4031" s="114" t="s">
        <v>6315</v>
      </c>
      <c r="F4031" s="115">
        <v>45976</v>
      </c>
      <c r="G4031" s="114" t="s">
        <v>1487</v>
      </c>
      <c r="H4031" s="116">
        <v>13881549</v>
      </c>
      <c r="I4031" s="116">
        <v>7634851</v>
      </c>
      <c r="J4031" s="116">
        <v>7634851</v>
      </c>
      <c r="K4031" s="116">
        <v>0</v>
      </c>
      <c r="L4031" s="116">
        <v>0</v>
      </c>
      <c r="M4031" s="116">
        <v>0</v>
      </c>
      <c r="N4031" s="116">
        <v>0</v>
      </c>
      <c r="O4031" s="116">
        <v>0</v>
      </c>
      <c r="P4031" s="120">
        <v>0</v>
      </c>
      <c r="Q4031" s="27" t="str">
        <f>IF(G4031="01 Jan 1900","Unregistered","Registered")</f>
        <v>Registered</v>
      </c>
      <c r="R4031" s="121">
        <f>I4031/H4031</f>
        <v>0.54999993156383342</v>
      </c>
      <c r="T4031" s="117">
        <f t="shared" si="248"/>
        <v>0</v>
      </c>
      <c r="U4031" s="117">
        <f t="shared" si="249"/>
        <v>0</v>
      </c>
    </row>
    <row r="4032" spans="1:21" x14ac:dyDescent="0.3">
      <c r="A4032" s="114">
        <v>5453</v>
      </c>
      <c r="B4032" s="114" t="s">
        <v>107</v>
      </c>
      <c r="C4032" s="114" t="s">
        <v>1457</v>
      </c>
      <c r="D4032" s="114" t="s">
        <v>6316</v>
      </c>
      <c r="E4032" s="114" t="s">
        <v>6317</v>
      </c>
      <c r="F4032" s="115">
        <v>46001</v>
      </c>
      <c r="G4032" s="114" t="s">
        <v>6313</v>
      </c>
      <c r="H4032" s="116">
        <v>13569100</v>
      </c>
      <c r="I4032" s="116">
        <v>7734387</v>
      </c>
      <c r="J4032" s="116">
        <v>7734387</v>
      </c>
      <c r="K4032" s="116">
        <v>0</v>
      </c>
      <c r="L4032" s="116">
        <v>0</v>
      </c>
      <c r="M4032" s="116">
        <v>0</v>
      </c>
      <c r="N4032" s="116">
        <v>0</v>
      </c>
      <c r="O4032" s="116">
        <v>0</v>
      </c>
      <c r="P4032" s="120">
        <v>0</v>
      </c>
      <c r="Q4032" s="27" t="str">
        <f>IF(G4032="01 Jan 1900","Unregistered","Registered")</f>
        <v>Registered</v>
      </c>
      <c r="R4032" s="121">
        <f>I4032/H4032</f>
        <v>0.56999999999999995</v>
      </c>
      <c r="T4032" s="117">
        <f t="shared" si="248"/>
        <v>0</v>
      </c>
      <c r="U4032" s="117">
        <f t="shared" si="249"/>
        <v>0</v>
      </c>
    </row>
    <row r="4033" spans="1:29" x14ac:dyDescent="0.3">
      <c r="A4033" s="114">
        <v>5454</v>
      </c>
      <c r="B4033" s="114" t="s">
        <v>107</v>
      </c>
      <c r="C4033" s="114" t="s">
        <v>1457</v>
      </c>
      <c r="D4033" s="114" t="s">
        <v>6318</v>
      </c>
      <c r="E4033" s="114" t="s">
        <v>6319</v>
      </c>
      <c r="F4033" s="115">
        <v>45988</v>
      </c>
      <c r="G4033" s="114" t="s">
        <v>3750</v>
      </c>
      <c r="H4033" s="116">
        <v>9703571</v>
      </c>
      <c r="I4033" s="116">
        <v>5919179</v>
      </c>
      <c r="J4033" s="116">
        <v>5919179</v>
      </c>
      <c r="K4033" s="116">
        <v>0</v>
      </c>
      <c r="L4033" s="116">
        <v>0</v>
      </c>
      <c r="M4033" s="116">
        <v>0</v>
      </c>
      <c r="N4033" s="116">
        <v>0</v>
      </c>
      <c r="O4033" s="116">
        <v>0</v>
      </c>
      <c r="P4033" s="120">
        <v>0</v>
      </c>
      <c r="Q4033" s="27" t="str">
        <f>IF(G4033="01 Jan 1900","Unregistered","Registered")</f>
        <v>Registered</v>
      </c>
      <c r="R4033" s="121">
        <f>I4033/H4033</f>
        <v>0.61000007110784271</v>
      </c>
      <c r="T4033" s="117">
        <f t="shared" si="248"/>
        <v>0</v>
      </c>
      <c r="U4033" s="117">
        <f t="shared" si="249"/>
        <v>0</v>
      </c>
    </row>
    <row r="4034" spans="1:29" x14ac:dyDescent="0.3">
      <c r="A4034" s="114">
        <v>5455</v>
      </c>
      <c r="B4034" s="114" t="s">
        <v>107</v>
      </c>
      <c r="C4034" s="114" t="s">
        <v>1457</v>
      </c>
      <c r="D4034" s="114" t="s">
        <v>6320</v>
      </c>
      <c r="E4034" s="114" t="s">
        <v>6321</v>
      </c>
      <c r="F4034" s="115">
        <v>46022</v>
      </c>
      <c r="G4034" s="114" t="s">
        <v>1580</v>
      </c>
      <c r="H4034" s="116">
        <v>9684821</v>
      </c>
      <c r="I4034" s="116">
        <v>5907741</v>
      </c>
      <c r="J4034" s="116">
        <v>5907741</v>
      </c>
      <c r="K4034" s="116">
        <v>0</v>
      </c>
      <c r="L4034" s="116">
        <v>0</v>
      </c>
      <c r="M4034" s="116">
        <v>0</v>
      </c>
      <c r="N4034" s="116">
        <v>0</v>
      </c>
      <c r="O4034" s="116">
        <v>0</v>
      </c>
      <c r="P4034" s="120">
        <v>0</v>
      </c>
      <c r="Q4034" s="27" t="str">
        <f>IF(G4034="01 Jan 1900","Unregistered","Registered")</f>
        <v>Registered</v>
      </c>
      <c r="R4034" s="121">
        <f>I4034/H4034</f>
        <v>0.6100000196183285</v>
      </c>
      <c r="T4034" s="117">
        <f t="shared" si="248"/>
        <v>0</v>
      </c>
      <c r="U4034" s="117">
        <f t="shared" si="249"/>
        <v>0</v>
      </c>
    </row>
    <row r="4035" spans="1:29" x14ac:dyDescent="0.3">
      <c r="A4035" s="114">
        <v>5456</v>
      </c>
      <c r="B4035" s="114" t="s">
        <v>107</v>
      </c>
      <c r="C4035" s="114" t="s">
        <v>1457</v>
      </c>
      <c r="D4035" s="114" t="s">
        <v>6322</v>
      </c>
      <c r="E4035" s="114" t="s">
        <v>6323</v>
      </c>
      <c r="F4035" s="115">
        <v>45982</v>
      </c>
      <c r="G4035" s="114" t="s">
        <v>1401</v>
      </c>
      <c r="H4035" s="116">
        <v>9516071</v>
      </c>
      <c r="I4035" s="116">
        <v>5804804</v>
      </c>
      <c r="J4035" s="116">
        <v>5804804</v>
      </c>
      <c r="K4035" s="116">
        <v>0</v>
      </c>
      <c r="L4035" s="116">
        <v>0</v>
      </c>
      <c r="M4035" s="116">
        <v>0</v>
      </c>
      <c r="N4035" s="116">
        <v>0</v>
      </c>
      <c r="O4035" s="116">
        <v>0</v>
      </c>
      <c r="P4035" s="120">
        <v>0</v>
      </c>
      <c r="Q4035" s="27" t="str">
        <f>IF(G4035="01 Jan 1900","Unregistered","Registered")</f>
        <v>Registered</v>
      </c>
      <c r="R4035" s="121">
        <f>I4035/H4035</f>
        <v>0.61000007250891675</v>
      </c>
      <c r="T4035" s="117">
        <f t="shared" si="248"/>
        <v>0</v>
      </c>
      <c r="U4035" s="117">
        <f t="shared" si="249"/>
        <v>0</v>
      </c>
    </row>
    <row r="4036" spans="1:29" x14ac:dyDescent="0.3">
      <c r="A4036" s="114">
        <v>5457</v>
      </c>
      <c r="B4036" s="114" t="s">
        <v>107</v>
      </c>
      <c r="C4036" s="114" t="s">
        <v>1457</v>
      </c>
      <c r="D4036" s="114" t="s">
        <v>6324</v>
      </c>
      <c r="E4036" s="114" t="s">
        <v>6325</v>
      </c>
      <c r="F4036" s="115">
        <v>45961</v>
      </c>
      <c r="G4036" s="114" t="s">
        <v>1538</v>
      </c>
      <c r="H4036" s="116">
        <v>10251000</v>
      </c>
      <c r="I4036" s="116">
        <v>5740560</v>
      </c>
      <c r="J4036" s="116">
        <v>5740560</v>
      </c>
      <c r="K4036" s="116">
        <v>0</v>
      </c>
      <c r="L4036" s="116">
        <v>0</v>
      </c>
      <c r="M4036" s="116">
        <v>0</v>
      </c>
      <c r="N4036" s="116">
        <v>0</v>
      </c>
      <c r="O4036" s="116">
        <v>0</v>
      </c>
      <c r="P4036" s="120">
        <v>0</v>
      </c>
      <c r="Q4036" s="27" t="str">
        <f>IF(G4036="01 Jan 1900","Unregistered","Registered")</f>
        <v>Registered</v>
      </c>
      <c r="R4036" s="121">
        <f>I4036/H4036</f>
        <v>0.56000000000000005</v>
      </c>
      <c r="T4036" s="117">
        <f t="shared" si="248"/>
        <v>0</v>
      </c>
      <c r="U4036" s="117">
        <f t="shared" si="249"/>
        <v>0</v>
      </c>
    </row>
    <row r="4037" spans="1:29" x14ac:dyDescent="0.3">
      <c r="A4037" s="114">
        <v>5458</v>
      </c>
      <c r="B4037" s="114" t="s">
        <v>107</v>
      </c>
      <c r="C4037" s="114" t="s">
        <v>1457</v>
      </c>
      <c r="D4037" s="114" t="s">
        <v>6326</v>
      </c>
      <c r="E4037" s="114" t="s">
        <v>6327</v>
      </c>
      <c r="F4037" s="115">
        <v>45961</v>
      </c>
      <c r="G4037" s="114" t="s">
        <v>1487</v>
      </c>
      <c r="H4037" s="116">
        <v>9595536</v>
      </c>
      <c r="I4037" s="116">
        <v>5853275</v>
      </c>
      <c r="J4037" s="116">
        <v>5853275</v>
      </c>
      <c r="K4037" s="116">
        <v>0</v>
      </c>
      <c r="L4037" s="116">
        <v>0</v>
      </c>
      <c r="M4037" s="116">
        <v>0</v>
      </c>
      <c r="N4037" s="116">
        <v>0</v>
      </c>
      <c r="O4037" s="116">
        <v>0</v>
      </c>
      <c r="P4037" s="120">
        <v>0</v>
      </c>
      <c r="Q4037" s="27" t="str">
        <f>IF(G4037="01 Jan 1900","Unregistered","Registered")</f>
        <v>Registered</v>
      </c>
      <c r="R4037" s="121">
        <f>I4037/H4037</f>
        <v>0.60999979573835161</v>
      </c>
      <c r="T4037" s="117">
        <f t="shared" si="248"/>
        <v>0</v>
      </c>
      <c r="U4037" s="117">
        <f t="shared" si="249"/>
        <v>0</v>
      </c>
    </row>
    <row r="4038" spans="1:29" x14ac:dyDescent="0.3">
      <c r="A4038" s="114">
        <v>5459</v>
      </c>
      <c r="B4038" s="114" t="s">
        <v>107</v>
      </c>
      <c r="C4038" s="114" t="s">
        <v>1457</v>
      </c>
      <c r="D4038" s="114" t="s">
        <v>6328</v>
      </c>
      <c r="E4038" s="114" t="s">
        <v>6329</v>
      </c>
      <c r="F4038" s="115">
        <v>45961</v>
      </c>
      <c r="G4038" s="114" t="s">
        <v>3254</v>
      </c>
      <c r="H4038" s="116">
        <v>9506250</v>
      </c>
      <c r="I4038" s="116">
        <v>5798813</v>
      </c>
      <c r="J4038" s="116">
        <v>5798813</v>
      </c>
      <c r="K4038" s="116">
        <v>0</v>
      </c>
      <c r="L4038" s="116">
        <v>0</v>
      </c>
      <c r="M4038" s="116">
        <v>0</v>
      </c>
      <c r="N4038" s="116">
        <v>0</v>
      </c>
      <c r="O4038" s="116">
        <v>0</v>
      </c>
      <c r="P4038" s="120">
        <v>0</v>
      </c>
      <c r="Q4038" s="27" t="str">
        <f>IF(G4038="01 Jan 1900","Unregistered","Registered")</f>
        <v>Registered</v>
      </c>
      <c r="R4038" s="121">
        <f>I4038/H4038</f>
        <v>0.61000005259697565</v>
      </c>
      <c r="T4038" s="117">
        <f t="shared" si="248"/>
        <v>0</v>
      </c>
      <c r="U4038" s="117">
        <f t="shared" si="249"/>
        <v>0</v>
      </c>
    </row>
    <row r="4039" spans="1:29" x14ac:dyDescent="0.3">
      <c r="A4039" s="114">
        <v>5460</v>
      </c>
      <c r="B4039" s="114" t="s">
        <v>107</v>
      </c>
      <c r="C4039" s="114" t="s">
        <v>1457</v>
      </c>
      <c r="D4039" s="114" t="s">
        <v>6330</v>
      </c>
      <c r="E4039" s="114" t="s">
        <v>6331</v>
      </c>
      <c r="F4039" s="115">
        <v>45991</v>
      </c>
      <c r="G4039" s="114" t="s">
        <v>3080</v>
      </c>
      <c r="H4039" s="116">
        <v>14093400</v>
      </c>
      <c r="I4039" s="116">
        <v>8596974</v>
      </c>
      <c r="J4039" s="116">
        <v>8596974</v>
      </c>
      <c r="K4039" s="116">
        <v>0</v>
      </c>
      <c r="L4039" s="116">
        <v>0</v>
      </c>
      <c r="M4039" s="116">
        <v>0</v>
      </c>
      <c r="N4039" s="116">
        <v>0</v>
      </c>
      <c r="O4039" s="116">
        <v>0</v>
      </c>
      <c r="P4039" s="120">
        <v>0</v>
      </c>
      <c r="Q4039" s="27" t="str">
        <f>IF(G4039="01 Jan 1900","Unregistered","Registered")</f>
        <v>Registered</v>
      </c>
      <c r="R4039" s="121">
        <f>I4039/H4039</f>
        <v>0.61</v>
      </c>
      <c r="T4039" s="117">
        <f t="shared" si="248"/>
        <v>0</v>
      </c>
      <c r="U4039" s="117">
        <f t="shared" si="249"/>
        <v>0</v>
      </c>
    </row>
    <row r="4040" spans="1:29" x14ac:dyDescent="0.3">
      <c r="A4040" s="114">
        <v>5461</v>
      </c>
      <c r="B4040" s="114" t="s">
        <v>107</v>
      </c>
      <c r="C4040" s="114" t="s">
        <v>1457</v>
      </c>
      <c r="D4040" s="114" t="s">
        <v>6332</v>
      </c>
      <c r="E4040" s="114" t="s">
        <v>6333</v>
      </c>
      <c r="F4040" s="115">
        <v>45961</v>
      </c>
      <c r="G4040" s="114" t="s">
        <v>1524</v>
      </c>
      <c r="H4040" s="116">
        <v>14149107</v>
      </c>
      <c r="I4040" s="116">
        <v>8630954</v>
      </c>
      <c r="J4040" s="116">
        <v>8630954</v>
      </c>
      <c r="K4040" s="116">
        <v>0</v>
      </c>
      <c r="L4040" s="116">
        <v>0</v>
      </c>
      <c r="M4040" s="116">
        <v>0</v>
      </c>
      <c r="N4040" s="116">
        <v>0</v>
      </c>
      <c r="O4040" s="116">
        <v>0</v>
      </c>
      <c r="P4040" s="120">
        <v>0</v>
      </c>
      <c r="Q4040" s="27" t="str">
        <f>IF(G4040="01 Jan 1900","Unregistered","Registered")</f>
        <v>Registered</v>
      </c>
      <c r="R4040" s="121">
        <f>I4040/H4040</f>
        <v>0.60999991024168521</v>
      </c>
      <c r="T4040" s="117">
        <f t="shared" si="248"/>
        <v>0</v>
      </c>
      <c r="U4040" s="117">
        <f t="shared" si="249"/>
        <v>0</v>
      </c>
    </row>
    <row r="4041" spans="1:29" x14ac:dyDescent="0.3">
      <c r="A4041" s="114">
        <v>5462</v>
      </c>
      <c r="B4041" s="114" t="s">
        <v>107</v>
      </c>
      <c r="C4041" s="114" t="s">
        <v>1457</v>
      </c>
      <c r="D4041" s="114" t="s">
        <v>6334</v>
      </c>
      <c r="E4041" s="114" t="s">
        <v>6335</v>
      </c>
      <c r="F4041" s="115">
        <v>46077</v>
      </c>
      <c r="G4041" s="114" t="s">
        <v>1612</v>
      </c>
      <c r="H4041" s="116">
        <v>13261380</v>
      </c>
      <c r="I4041" s="116">
        <v>8089441</v>
      </c>
      <c r="J4041" s="116">
        <v>8089441</v>
      </c>
      <c r="K4041" s="116">
        <v>0</v>
      </c>
      <c r="L4041" s="116">
        <v>0</v>
      </c>
      <c r="M4041" s="116">
        <v>0</v>
      </c>
      <c r="N4041" s="116">
        <v>0</v>
      </c>
      <c r="O4041" s="116">
        <v>0</v>
      </c>
      <c r="P4041" s="120">
        <v>0</v>
      </c>
      <c r="Q4041" s="27" t="str">
        <f>IF(G4041="01 Jan 1900","Unregistered","Registered")</f>
        <v>Registered</v>
      </c>
      <c r="R4041" s="121">
        <f>I4041/H4041</f>
        <v>0.60999993967445321</v>
      </c>
      <c r="T4041" s="117">
        <f t="shared" si="248"/>
        <v>0</v>
      </c>
      <c r="U4041" s="117">
        <f t="shared" si="249"/>
        <v>0</v>
      </c>
    </row>
    <row r="4042" spans="1:29" x14ac:dyDescent="0.3">
      <c r="A4042" s="99">
        <v>10297</v>
      </c>
      <c r="B4042" s="99" t="s">
        <v>107</v>
      </c>
      <c r="C4042" s="99" t="s">
        <v>1457</v>
      </c>
      <c r="D4042" s="99" t="s">
        <v>9772</v>
      </c>
      <c r="E4042" s="99" t="s">
        <v>9773</v>
      </c>
      <c r="F4042" s="100">
        <v>46112</v>
      </c>
      <c r="G4042" s="99" t="s">
        <v>1898</v>
      </c>
      <c r="H4042" s="96">
        <v>13503571</v>
      </c>
      <c r="I4042" s="96">
        <v>0</v>
      </c>
      <c r="J4042" s="96">
        <v>200000</v>
      </c>
      <c r="K4042" s="96">
        <v>-200000</v>
      </c>
      <c r="L4042" s="96">
        <v>0</v>
      </c>
      <c r="M4042" s="96">
        <v>0</v>
      </c>
      <c r="N4042" s="96">
        <v>0</v>
      </c>
      <c r="O4042" s="96">
        <v>0</v>
      </c>
      <c r="P4042" s="122">
        <v>0</v>
      </c>
      <c r="Q4042" s="101" t="str">
        <f>IF(G4042="01 Jan 1900","Unregistered","Registered")</f>
        <v>Unregistered</v>
      </c>
      <c r="R4042" s="123"/>
      <c r="S4042" s="95"/>
      <c r="T4042" s="101"/>
      <c r="U4042" s="101"/>
      <c r="V4042" s="101"/>
      <c r="W4042" s="101"/>
      <c r="X4042" s="101"/>
      <c r="Y4042" s="101"/>
      <c r="Z4042" s="101"/>
      <c r="AA4042" s="101"/>
      <c r="AB4042" s="101"/>
      <c r="AC4042" s="101"/>
    </row>
    <row r="4043" spans="1:29" x14ac:dyDescent="0.3">
      <c r="A4043" s="114">
        <v>10481</v>
      </c>
      <c r="B4043" s="114" t="s">
        <v>107</v>
      </c>
      <c r="C4043" s="114" t="s">
        <v>1457</v>
      </c>
      <c r="D4043" s="114" t="s">
        <v>10064</v>
      </c>
      <c r="E4043" s="114" t="s">
        <v>10065</v>
      </c>
      <c r="F4043" s="115">
        <v>46022</v>
      </c>
      <c r="G4043" s="114" t="s">
        <v>9623</v>
      </c>
      <c r="H4043" s="116">
        <v>13658549</v>
      </c>
      <c r="I4043" s="116">
        <v>0</v>
      </c>
      <c r="J4043" s="116">
        <v>1378619.9</v>
      </c>
      <c r="K4043" s="116">
        <v>-1378619.9</v>
      </c>
      <c r="L4043" s="116">
        <v>0</v>
      </c>
      <c r="M4043" s="116">
        <v>0</v>
      </c>
      <c r="N4043" s="116">
        <v>0</v>
      </c>
      <c r="O4043" s="116">
        <v>0</v>
      </c>
      <c r="P4043" s="120">
        <v>0</v>
      </c>
      <c r="Q4043" s="27" t="str">
        <f>IF(G4043="01 Jan 1900","Unregistered","Registered")</f>
        <v>Registered</v>
      </c>
      <c r="R4043" s="121">
        <f>I4043/H4043</f>
        <v>0</v>
      </c>
      <c r="T4043" s="117">
        <f t="shared" ref="T4043:T4044" si="250">L4043+M4043+N4043+O4043+P4043</f>
        <v>0</v>
      </c>
      <c r="U4043" s="117">
        <f t="shared" ref="U4043:U4044" si="251">K4043-T4043</f>
        <v>-1378619.9</v>
      </c>
    </row>
    <row r="4044" spans="1:29" x14ac:dyDescent="0.3">
      <c r="A4044" s="114">
        <v>10825</v>
      </c>
      <c r="B4044" s="114" t="s">
        <v>107</v>
      </c>
      <c r="C4044" s="114" t="s">
        <v>1457</v>
      </c>
      <c r="D4044" s="114" t="s">
        <v>126</v>
      </c>
      <c r="E4044" s="114" t="s">
        <v>127</v>
      </c>
      <c r="F4044" s="115">
        <v>46133</v>
      </c>
      <c r="G4044" s="114" t="s">
        <v>1977</v>
      </c>
      <c r="H4044" s="116">
        <v>14015179</v>
      </c>
      <c r="I4044" s="116">
        <v>8549259</v>
      </c>
      <c r="J4044" s="116"/>
      <c r="K4044" s="116">
        <f>I4044-J4044</f>
        <v>8549259</v>
      </c>
      <c r="L4044" s="116">
        <v>8549259</v>
      </c>
      <c r="M4044" s="116">
        <v>0</v>
      </c>
      <c r="N4044" s="116">
        <v>0</v>
      </c>
      <c r="O4044" s="116">
        <v>0</v>
      </c>
      <c r="P4044" s="120">
        <v>0</v>
      </c>
      <c r="Q4044" s="27" t="str">
        <f>IF(G4044="01 Jan 1900","Unregistered","Registered")</f>
        <v>Registered</v>
      </c>
      <c r="R4044" s="121">
        <f>I4044/H4044</f>
        <v>0.6099999864432698</v>
      </c>
      <c r="T4044" s="117">
        <f t="shared" si="250"/>
        <v>8549259</v>
      </c>
      <c r="U4044" s="117">
        <f t="shared" si="251"/>
        <v>0</v>
      </c>
    </row>
    <row r="4045" spans="1:29" x14ac:dyDescent="0.3">
      <c r="A4045" s="99">
        <v>10373</v>
      </c>
      <c r="B4045" s="99" t="s">
        <v>107</v>
      </c>
      <c r="C4045" s="99" t="s">
        <v>1457</v>
      </c>
      <c r="D4045" s="99" t="s">
        <v>9898</v>
      </c>
      <c r="E4045" s="99" t="s">
        <v>5463</v>
      </c>
      <c r="F4045" s="100">
        <v>46094</v>
      </c>
      <c r="G4045" s="99" t="s">
        <v>1898</v>
      </c>
      <c r="H4045" s="96">
        <v>13261380</v>
      </c>
      <c r="I4045" s="96">
        <f t="shared" ref="I4045:I4046" si="252">H4045*R4045</f>
        <v>8089441.7999999998</v>
      </c>
      <c r="J4045" s="96">
        <v>420000</v>
      </c>
      <c r="K4045" s="96">
        <f t="shared" ref="K4045:K4046" si="253">I4045-J4045</f>
        <v>7669441.7999999998</v>
      </c>
      <c r="L4045" s="97">
        <f>IF(AND($S4045&gt;=0,$S4045&lt;=30),$K4045,0)</f>
        <v>0</v>
      </c>
      <c r="M4045" s="97">
        <f>IF(AND($S4045&gt;=31,$S4045&lt;=60),$K4045,0)</f>
        <v>7669441.7999999998</v>
      </c>
      <c r="N4045" s="97">
        <f>IF(AND($S4045&gt;=61,$S4045&lt;=90),$K4045,0)</f>
        <v>0</v>
      </c>
      <c r="O4045" s="97">
        <f>IF(AND($S4045&gt;=91,$S4045&lt;=120),$K4045,0)</f>
        <v>0</v>
      </c>
      <c r="P4045" s="98">
        <f>IF($S4045&gt;120,$K4045,0)</f>
        <v>0</v>
      </c>
      <c r="Q4045" s="101" t="str">
        <f>IF(G4045="01 Jan 1900","Unregistered","Registered")</f>
        <v>Unregistered</v>
      </c>
      <c r="R4045" s="123">
        <v>0.61</v>
      </c>
      <c r="S4045" s="95">
        <f>DATE(2026,4,30)-F4045</f>
        <v>48</v>
      </c>
      <c r="T4045" s="101"/>
      <c r="U4045" s="101"/>
      <c r="V4045" s="101"/>
      <c r="W4045" s="101"/>
      <c r="X4045" s="101"/>
      <c r="Y4045" s="101"/>
      <c r="Z4045" s="101"/>
      <c r="AA4045" s="101"/>
      <c r="AB4045" s="101"/>
      <c r="AC4045" s="101"/>
    </row>
    <row r="4046" spans="1:29" x14ac:dyDescent="0.3">
      <c r="A4046" s="99">
        <v>10434</v>
      </c>
      <c r="B4046" s="99" t="s">
        <v>107</v>
      </c>
      <c r="C4046" s="99" t="s">
        <v>1457</v>
      </c>
      <c r="D4046" s="99" t="s">
        <v>9989</v>
      </c>
      <c r="E4046" s="99" t="s">
        <v>9990</v>
      </c>
      <c r="F4046" s="100">
        <v>46022</v>
      </c>
      <c r="G4046" s="99" t="s">
        <v>1898</v>
      </c>
      <c r="H4046" s="96">
        <v>9395000</v>
      </c>
      <c r="I4046" s="96">
        <f t="shared" si="252"/>
        <v>5730950</v>
      </c>
      <c r="J4046" s="96">
        <v>900000</v>
      </c>
      <c r="K4046" s="96">
        <f t="shared" si="253"/>
        <v>4830950</v>
      </c>
      <c r="L4046" s="97">
        <f>IF(AND($S4046&gt;=0,$S4046&lt;=30),$K4046,0)</f>
        <v>0</v>
      </c>
      <c r="M4046" s="97">
        <f>IF(AND($S4046&gt;=31,$S4046&lt;=60),$K4046,0)</f>
        <v>0</v>
      </c>
      <c r="N4046" s="97">
        <f>IF(AND($S4046&gt;=61,$S4046&lt;=90),$K4046,0)</f>
        <v>0</v>
      </c>
      <c r="O4046" s="97">
        <f>IF(AND($S4046&gt;=91,$S4046&lt;=120),$K4046,0)</f>
        <v>4830950</v>
      </c>
      <c r="P4046" s="98">
        <f>IF($S4046&gt;120,$K4046,0)</f>
        <v>0</v>
      </c>
      <c r="Q4046" s="101" t="str">
        <f>IF(G4046="01 Jan 1900","Unregistered","Registered")</f>
        <v>Unregistered</v>
      </c>
      <c r="R4046" s="123">
        <v>0.61</v>
      </c>
      <c r="S4046" s="95">
        <f>DATE(2026,4,30)-F4046</f>
        <v>120</v>
      </c>
      <c r="T4046" s="101"/>
      <c r="U4046" s="101"/>
      <c r="V4046" s="101"/>
      <c r="W4046" s="101"/>
      <c r="X4046" s="101"/>
      <c r="Y4046" s="101"/>
      <c r="Z4046" s="101"/>
      <c r="AA4046" s="101"/>
      <c r="AB4046" s="101"/>
      <c r="AC4046" s="101"/>
    </row>
    <row r="4047" spans="1:29" x14ac:dyDescent="0.3">
      <c r="A4047" s="114">
        <v>372</v>
      </c>
      <c r="B4047" s="114" t="s">
        <v>130</v>
      </c>
      <c r="C4047" s="114" t="s">
        <v>2269</v>
      </c>
      <c r="D4047" s="114" t="s">
        <v>2270</v>
      </c>
      <c r="E4047" s="114" t="s">
        <v>2271</v>
      </c>
      <c r="F4047" s="115">
        <v>46080</v>
      </c>
      <c r="G4047" s="114" t="s">
        <v>1907</v>
      </c>
      <c r="H4047" s="116">
        <v>10000000</v>
      </c>
      <c r="I4047" s="116">
        <v>8500000</v>
      </c>
      <c r="J4047" s="116">
        <v>7100000</v>
      </c>
      <c r="K4047" s="116">
        <v>1400000</v>
      </c>
      <c r="L4047" s="116">
        <v>500000</v>
      </c>
      <c r="M4047" s="116">
        <v>900000</v>
      </c>
      <c r="N4047" s="116">
        <v>0</v>
      </c>
      <c r="O4047" s="116">
        <v>0</v>
      </c>
      <c r="P4047" s="120">
        <v>0</v>
      </c>
      <c r="Q4047" s="27" t="str">
        <f>IF(G4047="01 Jan 1900","Unregistered","Registered")</f>
        <v>Registered</v>
      </c>
      <c r="R4047" s="121">
        <f>I4047/H4047</f>
        <v>0.85</v>
      </c>
      <c r="T4047" s="117">
        <f t="shared" ref="T4047:T4110" si="254">L4047+M4047+N4047+O4047+P4047</f>
        <v>1400000</v>
      </c>
      <c r="U4047" s="117">
        <f t="shared" ref="U4047:U4110" si="255">K4047-T4047</f>
        <v>0</v>
      </c>
    </row>
    <row r="4048" spans="1:29" x14ac:dyDescent="0.3">
      <c r="A4048" s="114">
        <v>422</v>
      </c>
      <c r="B4048" s="114" t="s">
        <v>130</v>
      </c>
      <c r="C4048" s="114" t="s">
        <v>2269</v>
      </c>
      <c r="D4048" s="114" t="s">
        <v>2370</v>
      </c>
      <c r="E4048" s="114" t="s">
        <v>2371</v>
      </c>
      <c r="F4048" s="115">
        <v>45187</v>
      </c>
      <c r="G4048" s="114" t="s">
        <v>2372</v>
      </c>
      <c r="H4048" s="116">
        <v>12016746</v>
      </c>
      <c r="I4048" s="116">
        <v>10214231</v>
      </c>
      <c r="J4048" s="116">
        <v>9012557</v>
      </c>
      <c r="K4048" s="116">
        <v>1201674</v>
      </c>
      <c r="L4048" s="116">
        <v>1201674</v>
      </c>
      <c r="M4048" s="116">
        <v>0</v>
      </c>
      <c r="N4048" s="116">
        <v>0</v>
      </c>
      <c r="O4048" s="116">
        <v>0</v>
      </c>
      <c r="P4048" s="120">
        <v>0</v>
      </c>
      <c r="Q4048" s="27" t="str">
        <f>IF(G4048="01 Jan 1900","Unregistered","Registered")</f>
        <v>Registered</v>
      </c>
      <c r="R4048" s="121">
        <f>I4048/H4048</f>
        <v>0.8499997420266685</v>
      </c>
      <c r="T4048" s="117">
        <f t="shared" si="254"/>
        <v>1201674</v>
      </c>
      <c r="U4048" s="117">
        <f t="shared" si="255"/>
        <v>0</v>
      </c>
    </row>
    <row r="4049" spans="1:29" x14ac:dyDescent="0.3">
      <c r="A4049" s="114">
        <v>474</v>
      </c>
      <c r="B4049" s="114" t="s">
        <v>130</v>
      </c>
      <c r="C4049" s="114" t="s">
        <v>2269</v>
      </c>
      <c r="D4049" s="114" t="s">
        <v>2502</v>
      </c>
      <c r="E4049" s="114" t="s">
        <v>2503</v>
      </c>
      <c r="F4049" s="115">
        <v>45187</v>
      </c>
      <c r="G4049" s="114" t="s">
        <v>1371</v>
      </c>
      <c r="H4049" s="116">
        <v>11928450</v>
      </c>
      <c r="I4049" s="116">
        <v>9542765</v>
      </c>
      <c r="J4049" s="116">
        <v>8562130</v>
      </c>
      <c r="K4049" s="116">
        <v>980635</v>
      </c>
      <c r="L4049" s="116">
        <v>596423</v>
      </c>
      <c r="M4049" s="116">
        <v>0</v>
      </c>
      <c r="N4049" s="116">
        <v>0</v>
      </c>
      <c r="O4049" s="116">
        <v>0</v>
      </c>
      <c r="P4049" s="120">
        <v>384212</v>
      </c>
      <c r="Q4049" s="27" t="str">
        <f>IF(G4049="01 Jan 1900","Unregistered","Registered")</f>
        <v>Registered</v>
      </c>
      <c r="R4049" s="121">
        <f>I4049/H4049</f>
        <v>0.80000041916594355</v>
      </c>
      <c r="T4049" s="117">
        <f t="shared" si="254"/>
        <v>980635</v>
      </c>
      <c r="U4049" s="117">
        <f t="shared" si="255"/>
        <v>0</v>
      </c>
    </row>
    <row r="4050" spans="1:29" x14ac:dyDescent="0.3">
      <c r="A4050" s="114">
        <v>538</v>
      </c>
      <c r="B4050" s="114" t="s">
        <v>130</v>
      </c>
      <c r="C4050" s="114" t="s">
        <v>2269</v>
      </c>
      <c r="D4050" s="114" t="s">
        <v>2654</v>
      </c>
      <c r="E4050" s="114" t="s">
        <v>2655</v>
      </c>
      <c r="F4050" s="115">
        <v>45083</v>
      </c>
      <c r="G4050" s="114" t="s">
        <v>2656</v>
      </c>
      <c r="H4050" s="116">
        <v>7864965</v>
      </c>
      <c r="I4050" s="116">
        <v>7078469</v>
      </c>
      <c r="J4050" s="116">
        <v>6242223</v>
      </c>
      <c r="K4050" s="116">
        <v>836246</v>
      </c>
      <c r="L4050" s="116">
        <v>393248</v>
      </c>
      <c r="M4050" s="116">
        <v>0</v>
      </c>
      <c r="N4050" s="116">
        <v>393248</v>
      </c>
      <c r="O4050" s="116">
        <v>0</v>
      </c>
      <c r="P4050" s="120">
        <v>49750</v>
      </c>
      <c r="Q4050" s="27" t="str">
        <f>IF(G4050="01 Jan 1900","Unregistered","Registered")</f>
        <v>Registered</v>
      </c>
      <c r="R4050" s="121">
        <f>I4050/H4050</f>
        <v>0.90000006357307372</v>
      </c>
      <c r="T4050" s="117">
        <f t="shared" si="254"/>
        <v>836246</v>
      </c>
      <c r="U4050" s="117">
        <f t="shared" si="255"/>
        <v>0</v>
      </c>
    </row>
    <row r="4051" spans="1:29" x14ac:dyDescent="0.3">
      <c r="A4051" s="114">
        <v>560</v>
      </c>
      <c r="B4051" s="114" t="s">
        <v>130</v>
      </c>
      <c r="C4051" s="114" t="s">
        <v>2269</v>
      </c>
      <c r="D4051" s="114" t="s">
        <v>2715</v>
      </c>
      <c r="E4051" s="114" t="s">
        <v>2716</v>
      </c>
      <c r="F4051" s="115">
        <v>45160</v>
      </c>
      <c r="G4051" s="114" t="s">
        <v>2717</v>
      </c>
      <c r="H4051" s="116">
        <v>7945902</v>
      </c>
      <c r="I4051" s="116">
        <v>7151310</v>
      </c>
      <c r="J4051" s="116">
        <v>6356720</v>
      </c>
      <c r="K4051" s="116">
        <v>794590</v>
      </c>
      <c r="L4051" s="116">
        <v>397295</v>
      </c>
      <c r="M4051" s="116">
        <v>0</v>
      </c>
      <c r="N4051" s="116">
        <v>397295</v>
      </c>
      <c r="O4051" s="116">
        <v>0</v>
      </c>
      <c r="P4051" s="120">
        <v>0</v>
      </c>
      <c r="Q4051" s="27" t="str">
        <f>IF(G4051="01 Jan 1900","Unregistered","Registered")</f>
        <v>Registered</v>
      </c>
      <c r="R4051" s="121">
        <f>I4051/H4051</f>
        <v>0.89999977346813487</v>
      </c>
      <c r="T4051" s="117">
        <f t="shared" si="254"/>
        <v>794590</v>
      </c>
      <c r="U4051" s="117">
        <f t="shared" si="255"/>
        <v>0</v>
      </c>
    </row>
    <row r="4052" spans="1:29" x14ac:dyDescent="0.3">
      <c r="A4052" s="114">
        <v>638</v>
      </c>
      <c r="B4052" s="114" t="s">
        <v>130</v>
      </c>
      <c r="C4052" s="114" t="s">
        <v>2269</v>
      </c>
      <c r="D4052" s="114" t="s">
        <v>2903</v>
      </c>
      <c r="E4052" s="114" t="s">
        <v>2904</v>
      </c>
      <c r="F4052" s="115">
        <v>45195</v>
      </c>
      <c r="G4052" s="114" t="s">
        <v>2905</v>
      </c>
      <c r="H4052" s="116">
        <v>7864965</v>
      </c>
      <c r="I4052" s="116">
        <v>7078468</v>
      </c>
      <c r="J4052" s="116">
        <v>6444656</v>
      </c>
      <c r="K4052" s="116">
        <v>633812</v>
      </c>
      <c r="L4052" s="116">
        <v>0</v>
      </c>
      <c r="M4052" s="116">
        <v>0</v>
      </c>
      <c r="N4052" s="116">
        <v>0</v>
      </c>
      <c r="O4052" s="116">
        <v>633812</v>
      </c>
      <c r="P4052" s="120">
        <v>0</v>
      </c>
      <c r="Q4052" s="27" t="str">
        <f>IF(G4052="01 Jan 1900","Unregistered","Registered")</f>
        <v>Registered</v>
      </c>
      <c r="R4052" s="121">
        <f>I4052/H4052</f>
        <v>0.89999993642692622</v>
      </c>
      <c r="T4052" s="117">
        <f t="shared" si="254"/>
        <v>633812</v>
      </c>
      <c r="U4052" s="117">
        <f t="shared" si="255"/>
        <v>0</v>
      </c>
    </row>
    <row r="4053" spans="1:29" x14ac:dyDescent="0.3">
      <c r="A4053" s="114">
        <v>654</v>
      </c>
      <c r="B4053" s="114" t="s">
        <v>130</v>
      </c>
      <c r="C4053" s="114" t="s">
        <v>2269</v>
      </c>
      <c r="D4053" s="114" t="s">
        <v>2945</v>
      </c>
      <c r="E4053" s="114" t="s">
        <v>2946</v>
      </c>
      <c r="F4053" s="115">
        <v>45162</v>
      </c>
      <c r="G4053" s="114" t="s">
        <v>2947</v>
      </c>
      <c r="H4053" s="116">
        <v>12106740</v>
      </c>
      <c r="I4053" s="116">
        <v>10290729</v>
      </c>
      <c r="J4053" s="116">
        <v>9685392</v>
      </c>
      <c r="K4053" s="116">
        <v>605337</v>
      </c>
      <c r="L4053" s="116">
        <v>605337</v>
      </c>
      <c r="M4053" s="116">
        <v>0</v>
      </c>
      <c r="N4053" s="116">
        <v>0</v>
      </c>
      <c r="O4053" s="116">
        <v>0</v>
      </c>
      <c r="P4053" s="120">
        <v>0</v>
      </c>
      <c r="Q4053" s="27" t="str">
        <f>IF(G4053="01 Jan 1900","Unregistered","Registered")</f>
        <v>Registered</v>
      </c>
      <c r="R4053" s="121">
        <f>I4053/H4053</f>
        <v>0.85</v>
      </c>
      <c r="T4053" s="117">
        <f t="shared" si="254"/>
        <v>605337</v>
      </c>
      <c r="U4053" s="117">
        <f t="shared" si="255"/>
        <v>0</v>
      </c>
    </row>
    <row r="4054" spans="1:29" x14ac:dyDescent="0.3">
      <c r="A4054" s="114">
        <v>659</v>
      </c>
      <c r="B4054" s="114" t="s">
        <v>130</v>
      </c>
      <c r="C4054" s="114" t="s">
        <v>2269</v>
      </c>
      <c r="D4054" s="114" t="s">
        <v>2958</v>
      </c>
      <c r="E4054" s="114" t="s">
        <v>2959</v>
      </c>
      <c r="F4054" s="115">
        <v>45126</v>
      </c>
      <c r="G4054" s="114" t="s">
        <v>2960</v>
      </c>
      <c r="H4054" s="116">
        <v>12016746</v>
      </c>
      <c r="I4054" s="116">
        <v>10214231</v>
      </c>
      <c r="J4054" s="116">
        <v>9613394</v>
      </c>
      <c r="K4054" s="116">
        <v>600837</v>
      </c>
      <c r="L4054" s="116">
        <v>0</v>
      </c>
      <c r="M4054" s="116">
        <v>0</v>
      </c>
      <c r="N4054" s="116">
        <v>600837</v>
      </c>
      <c r="O4054" s="116">
        <v>0</v>
      </c>
      <c r="P4054" s="120">
        <v>0</v>
      </c>
      <c r="Q4054" s="27" t="str">
        <f>IF(G4054="01 Jan 1900","Unregistered","Registered")</f>
        <v>Registered</v>
      </c>
      <c r="R4054" s="121">
        <f>I4054/H4054</f>
        <v>0.8499997420266685</v>
      </c>
      <c r="T4054" s="117">
        <f t="shared" si="254"/>
        <v>600837</v>
      </c>
      <c r="U4054" s="117">
        <f t="shared" si="255"/>
        <v>0</v>
      </c>
    </row>
    <row r="4055" spans="1:29" x14ac:dyDescent="0.3">
      <c r="A4055" s="114">
        <v>660</v>
      </c>
      <c r="B4055" s="114" t="s">
        <v>130</v>
      </c>
      <c r="C4055" s="114" t="s">
        <v>2269</v>
      </c>
      <c r="D4055" s="114" t="s">
        <v>2961</v>
      </c>
      <c r="E4055" s="114" t="s">
        <v>2962</v>
      </c>
      <c r="F4055" s="115">
        <v>45199</v>
      </c>
      <c r="G4055" s="114" t="s">
        <v>2963</v>
      </c>
      <c r="H4055" s="116">
        <v>12016746</v>
      </c>
      <c r="I4055" s="116">
        <v>10214231</v>
      </c>
      <c r="J4055" s="116">
        <v>9613394</v>
      </c>
      <c r="K4055" s="116">
        <v>600837</v>
      </c>
      <c r="L4055" s="116">
        <v>0</v>
      </c>
      <c r="M4055" s="116">
        <v>0</v>
      </c>
      <c r="N4055" s="116">
        <v>600837</v>
      </c>
      <c r="O4055" s="116">
        <v>0</v>
      </c>
      <c r="P4055" s="120">
        <v>0</v>
      </c>
      <c r="Q4055" s="27" t="str">
        <f>IF(G4055="01 Jan 1900","Unregistered","Registered")</f>
        <v>Registered</v>
      </c>
      <c r="R4055" s="121">
        <f>I4055/H4055</f>
        <v>0.8499997420266685</v>
      </c>
      <c r="T4055" s="117">
        <f t="shared" si="254"/>
        <v>600837</v>
      </c>
      <c r="U4055" s="117">
        <f t="shared" si="255"/>
        <v>0</v>
      </c>
    </row>
    <row r="4056" spans="1:29" x14ac:dyDescent="0.3">
      <c r="A4056" s="114">
        <v>668</v>
      </c>
      <c r="B4056" s="114" t="s">
        <v>130</v>
      </c>
      <c r="C4056" s="114" t="s">
        <v>2269</v>
      </c>
      <c r="D4056" s="114" t="s">
        <v>2980</v>
      </c>
      <c r="E4056" s="114" t="s">
        <v>2981</v>
      </c>
      <c r="F4056" s="115">
        <v>45168</v>
      </c>
      <c r="G4056" s="114" t="s">
        <v>2982</v>
      </c>
      <c r="H4056" s="116">
        <v>11928450</v>
      </c>
      <c r="I4056" s="116">
        <v>10139188</v>
      </c>
      <c r="J4056" s="116">
        <v>9542765</v>
      </c>
      <c r="K4056" s="116">
        <v>596423</v>
      </c>
      <c r="L4056" s="116">
        <v>596423</v>
      </c>
      <c r="M4056" s="116">
        <v>0</v>
      </c>
      <c r="N4056" s="116">
        <v>0</v>
      </c>
      <c r="O4056" s="116">
        <v>0</v>
      </c>
      <c r="P4056" s="120">
        <v>0</v>
      </c>
      <c r="Q4056" s="27" t="str">
        <f>IF(G4056="01 Jan 1900","Unregistered","Registered")</f>
        <v>Registered</v>
      </c>
      <c r="R4056" s="121">
        <f>I4056/H4056</f>
        <v>0.85000046108253802</v>
      </c>
      <c r="T4056" s="117">
        <f t="shared" si="254"/>
        <v>596423</v>
      </c>
      <c r="U4056" s="117">
        <f t="shared" si="255"/>
        <v>0</v>
      </c>
    </row>
    <row r="4057" spans="1:29" x14ac:dyDescent="0.3">
      <c r="A4057" s="114">
        <v>669</v>
      </c>
      <c r="B4057" s="114" t="s">
        <v>130</v>
      </c>
      <c r="C4057" s="114" t="s">
        <v>2269</v>
      </c>
      <c r="D4057" s="114" t="s">
        <v>2983</v>
      </c>
      <c r="E4057" s="114" t="s">
        <v>2984</v>
      </c>
      <c r="F4057" s="115">
        <v>45168</v>
      </c>
      <c r="G4057" s="114" t="s">
        <v>2732</v>
      </c>
      <c r="H4057" s="116">
        <v>11928450</v>
      </c>
      <c r="I4057" s="116">
        <v>10139188</v>
      </c>
      <c r="J4057" s="116">
        <v>9542765</v>
      </c>
      <c r="K4057" s="116">
        <v>596423</v>
      </c>
      <c r="L4057" s="116">
        <v>0</v>
      </c>
      <c r="M4057" s="116">
        <v>0</v>
      </c>
      <c r="N4057" s="116">
        <v>0</v>
      </c>
      <c r="O4057" s="116">
        <v>596423</v>
      </c>
      <c r="P4057" s="120">
        <v>0</v>
      </c>
      <c r="Q4057" s="27" t="str">
        <f>IF(G4057="01 Jan 1900","Unregistered","Registered")</f>
        <v>Registered</v>
      </c>
      <c r="R4057" s="121">
        <f>I4057/H4057</f>
        <v>0.85000046108253802</v>
      </c>
      <c r="T4057" s="117">
        <f t="shared" si="254"/>
        <v>596423</v>
      </c>
      <c r="U4057" s="117">
        <f t="shared" si="255"/>
        <v>0</v>
      </c>
    </row>
    <row r="4058" spans="1:29" x14ac:dyDescent="0.3">
      <c r="A4058" s="114">
        <v>674</v>
      </c>
      <c r="B4058" s="114" t="s">
        <v>130</v>
      </c>
      <c r="C4058" s="114" t="s">
        <v>2269</v>
      </c>
      <c r="D4058" s="114" t="s">
        <v>2996</v>
      </c>
      <c r="E4058" s="114" t="s">
        <v>2997</v>
      </c>
      <c r="F4058" s="115">
        <v>45083</v>
      </c>
      <c r="G4058" s="114" t="s">
        <v>2998</v>
      </c>
      <c r="H4058" s="116">
        <v>11843550</v>
      </c>
      <c r="I4058" s="116">
        <v>10659201</v>
      </c>
      <c r="J4058" s="116">
        <v>10067023</v>
      </c>
      <c r="K4058" s="116">
        <v>592178</v>
      </c>
      <c r="L4058" s="116">
        <v>592178</v>
      </c>
      <c r="M4058" s="116">
        <v>0</v>
      </c>
      <c r="N4058" s="116">
        <v>0</v>
      </c>
      <c r="O4058" s="116">
        <v>0</v>
      </c>
      <c r="P4058" s="120">
        <v>0</v>
      </c>
      <c r="Q4058" s="27" t="str">
        <f>IF(G4058="01 Jan 1900","Unregistered","Registered")</f>
        <v>Registered</v>
      </c>
      <c r="R4058" s="121">
        <f>I4058/H4058</f>
        <v>0.90000050660486086</v>
      </c>
      <c r="T4058" s="117">
        <f t="shared" si="254"/>
        <v>592178</v>
      </c>
      <c r="U4058" s="117">
        <f t="shared" si="255"/>
        <v>0</v>
      </c>
    </row>
    <row r="4059" spans="1:29" x14ac:dyDescent="0.3">
      <c r="A4059" s="114">
        <v>675</v>
      </c>
      <c r="B4059" s="114" t="s">
        <v>130</v>
      </c>
      <c r="C4059" s="114" t="s">
        <v>2269</v>
      </c>
      <c r="D4059" s="114" t="s">
        <v>2999</v>
      </c>
      <c r="E4059" s="114" t="s">
        <v>3000</v>
      </c>
      <c r="F4059" s="115">
        <v>45168</v>
      </c>
      <c r="G4059" s="114" t="s">
        <v>3001</v>
      </c>
      <c r="H4059" s="116">
        <v>11843550</v>
      </c>
      <c r="I4059" s="116">
        <v>10659201</v>
      </c>
      <c r="J4059" s="116">
        <v>10067023</v>
      </c>
      <c r="K4059" s="116">
        <v>592178</v>
      </c>
      <c r="L4059" s="116">
        <v>592178</v>
      </c>
      <c r="M4059" s="116">
        <v>0</v>
      </c>
      <c r="N4059" s="116">
        <v>0</v>
      </c>
      <c r="O4059" s="116">
        <v>0</v>
      </c>
      <c r="P4059" s="120">
        <v>0</v>
      </c>
      <c r="Q4059" s="27" t="str">
        <f>IF(G4059="01 Jan 1900","Unregistered","Registered")</f>
        <v>Registered</v>
      </c>
      <c r="R4059" s="121">
        <f>I4059/H4059</f>
        <v>0.90000050660486086</v>
      </c>
      <c r="T4059" s="117">
        <f t="shared" si="254"/>
        <v>592178</v>
      </c>
      <c r="U4059" s="117">
        <f t="shared" si="255"/>
        <v>0</v>
      </c>
    </row>
    <row r="4060" spans="1:29" x14ac:dyDescent="0.3">
      <c r="A4060" s="114">
        <v>676</v>
      </c>
      <c r="B4060" s="114" t="s">
        <v>130</v>
      </c>
      <c r="C4060" s="114" t="s">
        <v>2269</v>
      </c>
      <c r="D4060" s="114" t="s">
        <v>3002</v>
      </c>
      <c r="E4060" s="114" t="s">
        <v>3003</v>
      </c>
      <c r="F4060" s="115">
        <v>45100</v>
      </c>
      <c r="G4060" s="114" t="s">
        <v>3004</v>
      </c>
      <c r="H4060" s="116">
        <v>11838456</v>
      </c>
      <c r="I4060" s="116">
        <v>10654610</v>
      </c>
      <c r="J4060" s="116">
        <v>10062687</v>
      </c>
      <c r="K4060" s="116">
        <v>591923</v>
      </c>
      <c r="L4060" s="116">
        <v>0</v>
      </c>
      <c r="M4060" s="116">
        <v>591923</v>
      </c>
      <c r="N4060" s="116">
        <v>0</v>
      </c>
      <c r="O4060" s="116">
        <v>0</v>
      </c>
      <c r="P4060" s="120">
        <v>0</v>
      </c>
      <c r="Q4060" s="27" t="str">
        <f>IF(G4060="01 Jan 1900","Unregistered","Registered")</f>
        <v>Registered</v>
      </c>
      <c r="R4060" s="121">
        <f>I4060/H4060</f>
        <v>0.89999996621181</v>
      </c>
      <c r="T4060" s="117">
        <f t="shared" si="254"/>
        <v>591923</v>
      </c>
      <c r="U4060" s="117">
        <f t="shared" si="255"/>
        <v>0</v>
      </c>
    </row>
    <row r="4061" spans="1:29" s="101" customFormat="1" x14ac:dyDescent="0.3">
      <c r="A4061" s="114">
        <v>679</v>
      </c>
      <c r="B4061" s="114" t="s">
        <v>130</v>
      </c>
      <c r="C4061" s="114" t="s">
        <v>2269</v>
      </c>
      <c r="D4061" s="114" t="s">
        <v>3011</v>
      </c>
      <c r="E4061" s="114" t="s">
        <v>3012</v>
      </c>
      <c r="F4061" s="115">
        <v>45132</v>
      </c>
      <c r="G4061" s="114" t="s">
        <v>1354</v>
      </c>
      <c r="H4061" s="116">
        <v>11819778</v>
      </c>
      <c r="I4061" s="116">
        <v>10046811</v>
      </c>
      <c r="J4061" s="116">
        <v>9455821.2400000002</v>
      </c>
      <c r="K4061" s="116">
        <v>590989.76</v>
      </c>
      <c r="L4061" s="116">
        <v>0</v>
      </c>
      <c r="M4061" s="116">
        <v>0</v>
      </c>
      <c r="N4061" s="116">
        <v>0</v>
      </c>
      <c r="O4061" s="116">
        <v>590989</v>
      </c>
      <c r="P4061" s="120">
        <v>0.76</v>
      </c>
      <c r="Q4061" s="27" t="str">
        <f>IF(G4061="01 Jan 1900","Unregistered","Registered")</f>
        <v>Registered</v>
      </c>
      <c r="R4061" s="121">
        <f>I4061/H4061</f>
        <v>0.8499999746188126</v>
      </c>
      <c r="S4061" s="118"/>
      <c r="T4061" s="117">
        <f t="shared" si="254"/>
        <v>590989.76</v>
      </c>
      <c r="U4061" s="117">
        <f t="shared" si="255"/>
        <v>0</v>
      </c>
      <c r="V4061" s="118"/>
      <c r="W4061" s="118"/>
      <c r="X4061" s="118"/>
      <c r="Y4061" s="118"/>
      <c r="Z4061" s="118"/>
      <c r="AA4061" s="118"/>
      <c r="AB4061" s="118"/>
      <c r="AC4061" s="118"/>
    </row>
    <row r="4062" spans="1:29" s="101" customFormat="1" x14ac:dyDescent="0.3">
      <c r="A4062" s="114">
        <v>683</v>
      </c>
      <c r="B4062" s="114" t="s">
        <v>130</v>
      </c>
      <c r="C4062" s="114" t="s">
        <v>2269</v>
      </c>
      <c r="D4062" s="114" t="s">
        <v>3021</v>
      </c>
      <c r="E4062" s="114" t="s">
        <v>2716</v>
      </c>
      <c r="F4062" s="115">
        <v>45160</v>
      </c>
      <c r="G4062" s="114" t="s">
        <v>2717</v>
      </c>
      <c r="H4062" s="116">
        <v>11801100</v>
      </c>
      <c r="I4062" s="116">
        <v>10620990</v>
      </c>
      <c r="J4062" s="116">
        <v>10030935</v>
      </c>
      <c r="K4062" s="116">
        <v>590055</v>
      </c>
      <c r="L4062" s="116">
        <v>590055</v>
      </c>
      <c r="M4062" s="116">
        <v>0</v>
      </c>
      <c r="N4062" s="116">
        <v>0</v>
      </c>
      <c r="O4062" s="116">
        <v>0</v>
      </c>
      <c r="P4062" s="120">
        <v>0</v>
      </c>
      <c r="Q4062" s="27" t="str">
        <f>IF(G4062="01 Jan 1900","Unregistered","Registered")</f>
        <v>Registered</v>
      </c>
      <c r="R4062" s="121">
        <f>I4062/H4062</f>
        <v>0.9</v>
      </c>
      <c r="S4062" s="118"/>
      <c r="T4062" s="117">
        <f t="shared" si="254"/>
        <v>590055</v>
      </c>
      <c r="U4062" s="117">
        <f t="shared" si="255"/>
        <v>0</v>
      </c>
      <c r="V4062" s="118"/>
      <c r="W4062" s="118"/>
      <c r="X4062" s="118"/>
      <c r="Y4062" s="118"/>
      <c r="Z4062" s="118"/>
      <c r="AA4062" s="118"/>
      <c r="AB4062" s="118"/>
      <c r="AC4062" s="118"/>
    </row>
    <row r="4063" spans="1:29" s="101" customFormat="1" x14ac:dyDescent="0.3">
      <c r="A4063" s="114">
        <v>685</v>
      </c>
      <c r="B4063" s="114" t="s">
        <v>130</v>
      </c>
      <c r="C4063" s="114" t="s">
        <v>2269</v>
      </c>
      <c r="D4063" s="114" t="s">
        <v>3025</v>
      </c>
      <c r="E4063" s="114" t="s">
        <v>3026</v>
      </c>
      <c r="F4063" s="115">
        <v>45045</v>
      </c>
      <c r="G4063" s="114" t="s">
        <v>1365</v>
      </c>
      <c r="H4063" s="116">
        <v>11748462</v>
      </c>
      <c r="I4063" s="116">
        <v>10573614</v>
      </c>
      <c r="J4063" s="116">
        <v>9986191</v>
      </c>
      <c r="K4063" s="116">
        <v>587423</v>
      </c>
      <c r="L4063" s="116">
        <v>587423</v>
      </c>
      <c r="M4063" s="116">
        <v>0</v>
      </c>
      <c r="N4063" s="116">
        <v>0</v>
      </c>
      <c r="O4063" s="116">
        <v>0</v>
      </c>
      <c r="P4063" s="120">
        <v>0</v>
      </c>
      <c r="Q4063" s="27" t="str">
        <f>IF(G4063="01 Jan 1900","Unregistered","Registered")</f>
        <v>Registered</v>
      </c>
      <c r="R4063" s="121">
        <f>I4063/H4063</f>
        <v>0.89999984678845624</v>
      </c>
      <c r="S4063" s="118"/>
      <c r="T4063" s="117">
        <f t="shared" si="254"/>
        <v>587423</v>
      </c>
      <c r="U4063" s="117">
        <f t="shared" si="255"/>
        <v>0</v>
      </c>
      <c r="V4063" s="118"/>
      <c r="W4063" s="118"/>
      <c r="X4063" s="118"/>
      <c r="Y4063" s="118"/>
      <c r="Z4063" s="118"/>
      <c r="AA4063" s="118"/>
      <c r="AB4063" s="118"/>
      <c r="AC4063" s="118"/>
    </row>
    <row r="4064" spans="1:29" x14ac:dyDescent="0.3">
      <c r="A4064" s="114">
        <v>691</v>
      </c>
      <c r="B4064" s="114" t="s">
        <v>130</v>
      </c>
      <c r="C4064" s="114" t="s">
        <v>2269</v>
      </c>
      <c r="D4064" s="114" t="s">
        <v>3040</v>
      </c>
      <c r="E4064" s="114" t="s">
        <v>3041</v>
      </c>
      <c r="F4064" s="115">
        <v>45064</v>
      </c>
      <c r="G4064" s="114" t="s">
        <v>3042</v>
      </c>
      <c r="H4064" s="116">
        <v>11660166</v>
      </c>
      <c r="I4064" s="116">
        <v>10494148</v>
      </c>
      <c r="J4064" s="116">
        <v>9911139.5999999996</v>
      </c>
      <c r="K4064" s="116">
        <v>583008.4</v>
      </c>
      <c r="L4064" s="116">
        <v>0</v>
      </c>
      <c r="M4064" s="116">
        <v>583008</v>
      </c>
      <c r="N4064" s="116">
        <v>0.4</v>
      </c>
      <c r="O4064" s="116">
        <v>0</v>
      </c>
      <c r="P4064" s="120">
        <v>0</v>
      </c>
      <c r="Q4064" s="27" t="str">
        <f>IF(G4064="01 Jan 1900","Unregistered","Registered")</f>
        <v>Registered</v>
      </c>
      <c r="R4064" s="121">
        <f>I4064/H4064</f>
        <v>0.89999987993309871</v>
      </c>
      <c r="T4064" s="117">
        <f t="shared" si="254"/>
        <v>583008.4</v>
      </c>
      <c r="U4064" s="117">
        <f t="shared" si="255"/>
        <v>0</v>
      </c>
    </row>
    <row r="4065" spans="1:29" s="101" customFormat="1" x14ac:dyDescent="0.3">
      <c r="A4065" s="114">
        <v>743</v>
      </c>
      <c r="B4065" s="114" t="s">
        <v>130</v>
      </c>
      <c r="C4065" s="114" t="s">
        <v>2269</v>
      </c>
      <c r="D4065" s="114" t="s">
        <v>3171</v>
      </c>
      <c r="E4065" s="114" t="s">
        <v>3172</v>
      </c>
      <c r="F4065" s="115">
        <v>45049</v>
      </c>
      <c r="G4065" s="114" t="s">
        <v>3173</v>
      </c>
      <c r="H4065" s="116">
        <v>11123598</v>
      </c>
      <c r="I4065" s="116">
        <v>10011240</v>
      </c>
      <c r="J4065" s="116">
        <v>9455060</v>
      </c>
      <c r="K4065" s="116">
        <v>556180</v>
      </c>
      <c r="L4065" s="116">
        <v>0</v>
      </c>
      <c r="M4065" s="116">
        <v>556180</v>
      </c>
      <c r="N4065" s="116">
        <v>0</v>
      </c>
      <c r="O4065" s="116">
        <v>0</v>
      </c>
      <c r="P4065" s="120">
        <v>0</v>
      </c>
      <c r="Q4065" s="27" t="str">
        <f>IF(G4065="01 Jan 1900","Unregistered","Registered")</f>
        <v>Registered</v>
      </c>
      <c r="R4065" s="121">
        <f>I4065/H4065</f>
        <v>0.90000016181814557</v>
      </c>
      <c r="S4065" s="118"/>
      <c r="T4065" s="117">
        <f t="shared" si="254"/>
        <v>556180</v>
      </c>
      <c r="U4065" s="117">
        <f t="shared" si="255"/>
        <v>0</v>
      </c>
      <c r="V4065" s="118"/>
      <c r="W4065" s="118"/>
      <c r="X4065" s="118"/>
      <c r="Y4065" s="118"/>
      <c r="Z4065" s="118"/>
      <c r="AA4065" s="118"/>
      <c r="AB4065" s="118"/>
      <c r="AC4065" s="118"/>
    </row>
    <row r="4066" spans="1:29" s="101" customFormat="1" x14ac:dyDescent="0.3">
      <c r="A4066" s="114">
        <v>788</v>
      </c>
      <c r="B4066" s="114" t="s">
        <v>130</v>
      </c>
      <c r="C4066" s="114" t="s">
        <v>2269</v>
      </c>
      <c r="D4066" s="114" t="s">
        <v>3279</v>
      </c>
      <c r="E4066" s="114" t="s">
        <v>3280</v>
      </c>
      <c r="F4066" s="115">
        <v>45747</v>
      </c>
      <c r="G4066" s="114" t="s">
        <v>3281</v>
      </c>
      <c r="H4066" s="116">
        <v>13088184</v>
      </c>
      <c r="I4066" s="116">
        <v>11124957</v>
      </c>
      <c r="J4066" s="116">
        <v>10601430</v>
      </c>
      <c r="K4066" s="116">
        <v>523527</v>
      </c>
      <c r="L4066" s="116">
        <v>0</v>
      </c>
      <c r="M4066" s="116">
        <v>0</v>
      </c>
      <c r="N4066" s="116">
        <v>523527</v>
      </c>
      <c r="O4066" s="116">
        <v>0</v>
      </c>
      <c r="P4066" s="120">
        <v>0</v>
      </c>
      <c r="Q4066" s="27" t="str">
        <f>IF(G4066="01 Jan 1900","Unregistered","Registered")</f>
        <v>Registered</v>
      </c>
      <c r="R4066" s="121">
        <f>I4066/H4066</f>
        <v>0.85000004584287625</v>
      </c>
      <c r="S4066" s="118"/>
      <c r="T4066" s="117">
        <f t="shared" si="254"/>
        <v>523527</v>
      </c>
      <c r="U4066" s="117">
        <f t="shared" si="255"/>
        <v>0</v>
      </c>
      <c r="V4066" s="118"/>
      <c r="W4066" s="118"/>
      <c r="X4066" s="118"/>
      <c r="Y4066" s="118"/>
      <c r="Z4066" s="118"/>
      <c r="AA4066" s="118"/>
      <c r="AB4066" s="118"/>
      <c r="AC4066" s="118"/>
    </row>
    <row r="4067" spans="1:29" x14ac:dyDescent="0.3">
      <c r="A4067" s="114">
        <v>849</v>
      </c>
      <c r="B4067" s="114" t="s">
        <v>130</v>
      </c>
      <c r="C4067" s="114" t="s">
        <v>2269</v>
      </c>
      <c r="D4067" s="114" t="s">
        <v>3425</v>
      </c>
      <c r="E4067" s="114" t="s">
        <v>3426</v>
      </c>
      <c r="F4067" s="115">
        <v>45867</v>
      </c>
      <c r="G4067" s="114" t="s">
        <v>3362</v>
      </c>
      <c r="H4067" s="116">
        <v>8985180</v>
      </c>
      <c r="I4067" s="116">
        <v>8086660</v>
      </c>
      <c r="J4067" s="116">
        <v>7637401</v>
      </c>
      <c r="K4067" s="116">
        <v>449259</v>
      </c>
      <c r="L4067" s="116">
        <v>449259</v>
      </c>
      <c r="M4067" s="116">
        <v>0</v>
      </c>
      <c r="N4067" s="116">
        <v>0</v>
      </c>
      <c r="O4067" s="116">
        <v>0</v>
      </c>
      <c r="P4067" s="120">
        <v>0</v>
      </c>
      <c r="Q4067" s="27" t="str">
        <f>IF(G4067="01 Jan 1900","Unregistered","Registered")</f>
        <v>Registered</v>
      </c>
      <c r="R4067" s="121">
        <f>I4067/H4067</f>
        <v>0.89999977741124826</v>
      </c>
      <c r="T4067" s="117">
        <f t="shared" si="254"/>
        <v>449259</v>
      </c>
      <c r="U4067" s="117">
        <f t="shared" si="255"/>
        <v>0</v>
      </c>
    </row>
    <row r="4068" spans="1:29" x14ac:dyDescent="0.3">
      <c r="A4068" s="114">
        <v>886</v>
      </c>
      <c r="B4068" s="114" t="s">
        <v>130</v>
      </c>
      <c r="C4068" s="114" t="s">
        <v>2269</v>
      </c>
      <c r="D4068" s="114" t="s">
        <v>3513</v>
      </c>
      <c r="E4068" s="114" t="s">
        <v>3514</v>
      </c>
      <c r="F4068" s="115">
        <v>45411</v>
      </c>
      <c r="G4068" s="114" t="s">
        <v>3515</v>
      </c>
      <c r="H4068" s="116">
        <v>8445600</v>
      </c>
      <c r="I4068" s="116">
        <v>7601040</v>
      </c>
      <c r="J4068" s="116">
        <v>7178760</v>
      </c>
      <c r="K4068" s="116">
        <v>422280</v>
      </c>
      <c r="L4068" s="116">
        <v>0</v>
      </c>
      <c r="M4068" s="116">
        <v>422280</v>
      </c>
      <c r="N4068" s="116">
        <v>0</v>
      </c>
      <c r="O4068" s="116">
        <v>0</v>
      </c>
      <c r="P4068" s="120">
        <v>0</v>
      </c>
      <c r="Q4068" s="27" t="str">
        <f>IF(G4068="01 Jan 1900","Unregistered","Registered")</f>
        <v>Registered</v>
      </c>
      <c r="R4068" s="121">
        <f>I4068/H4068</f>
        <v>0.9</v>
      </c>
      <c r="T4068" s="117">
        <f t="shared" si="254"/>
        <v>422280</v>
      </c>
      <c r="U4068" s="117">
        <f t="shared" si="255"/>
        <v>0</v>
      </c>
    </row>
    <row r="4069" spans="1:29" x14ac:dyDescent="0.3">
      <c r="A4069" s="114">
        <v>887</v>
      </c>
      <c r="B4069" s="114" t="s">
        <v>130</v>
      </c>
      <c r="C4069" s="114" t="s">
        <v>2269</v>
      </c>
      <c r="D4069" s="114" t="s">
        <v>3516</v>
      </c>
      <c r="E4069" s="114" t="s">
        <v>3517</v>
      </c>
      <c r="F4069" s="115">
        <v>45441</v>
      </c>
      <c r="G4069" s="114" t="s">
        <v>3518</v>
      </c>
      <c r="H4069" s="116">
        <v>8445600</v>
      </c>
      <c r="I4069" s="116">
        <v>7178760</v>
      </c>
      <c r="J4069" s="116">
        <v>6756480</v>
      </c>
      <c r="K4069" s="116">
        <v>422280</v>
      </c>
      <c r="L4069" s="116">
        <v>422280</v>
      </c>
      <c r="M4069" s="116">
        <v>0</v>
      </c>
      <c r="N4069" s="116">
        <v>0</v>
      </c>
      <c r="O4069" s="116">
        <v>0</v>
      </c>
      <c r="P4069" s="120">
        <v>0</v>
      </c>
      <c r="Q4069" s="27" t="str">
        <f>IF(G4069="01 Jan 1900","Unregistered","Registered")</f>
        <v>Registered</v>
      </c>
      <c r="R4069" s="121">
        <f>I4069/H4069</f>
        <v>0.85</v>
      </c>
      <c r="T4069" s="117">
        <f t="shared" si="254"/>
        <v>422280</v>
      </c>
      <c r="U4069" s="117">
        <f t="shared" si="255"/>
        <v>0</v>
      </c>
    </row>
    <row r="4070" spans="1:29" x14ac:dyDescent="0.3">
      <c r="A4070" s="114">
        <v>888</v>
      </c>
      <c r="B4070" s="114" t="s">
        <v>130</v>
      </c>
      <c r="C4070" s="114" t="s">
        <v>2269</v>
      </c>
      <c r="D4070" s="114" t="s">
        <v>3519</v>
      </c>
      <c r="E4070" s="114" t="s">
        <v>3520</v>
      </c>
      <c r="F4070" s="115">
        <v>45469</v>
      </c>
      <c r="G4070" s="114" t="s">
        <v>3521</v>
      </c>
      <c r="H4070" s="116">
        <v>8445600</v>
      </c>
      <c r="I4070" s="116">
        <v>7178760</v>
      </c>
      <c r="J4070" s="116">
        <v>6756480</v>
      </c>
      <c r="K4070" s="116">
        <v>422280</v>
      </c>
      <c r="L4070" s="116">
        <v>422280</v>
      </c>
      <c r="M4070" s="116">
        <v>0</v>
      </c>
      <c r="N4070" s="116">
        <v>0</v>
      </c>
      <c r="O4070" s="116">
        <v>0</v>
      </c>
      <c r="P4070" s="120">
        <v>0</v>
      </c>
      <c r="Q4070" s="27" t="str">
        <f>IF(G4070="01 Jan 1900","Unregistered","Registered")</f>
        <v>Registered</v>
      </c>
      <c r="R4070" s="121">
        <f>I4070/H4070</f>
        <v>0.85</v>
      </c>
      <c r="T4070" s="117">
        <f t="shared" si="254"/>
        <v>422280</v>
      </c>
      <c r="U4070" s="117">
        <f t="shared" si="255"/>
        <v>0</v>
      </c>
    </row>
    <row r="4071" spans="1:29" x14ac:dyDescent="0.3">
      <c r="A4071" s="114">
        <v>889</v>
      </c>
      <c r="B4071" s="114" t="s">
        <v>130</v>
      </c>
      <c r="C4071" s="114" t="s">
        <v>2269</v>
      </c>
      <c r="D4071" s="114" t="s">
        <v>3522</v>
      </c>
      <c r="E4071" s="114" t="s">
        <v>3523</v>
      </c>
      <c r="F4071" s="115">
        <v>45442</v>
      </c>
      <c r="G4071" s="114" t="s">
        <v>3524</v>
      </c>
      <c r="H4071" s="116">
        <v>8444427</v>
      </c>
      <c r="I4071" s="116">
        <v>7177764</v>
      </c>
      <c r="J4071" s="116">
        <v>6755543</v>
      </c>
      <c r="K4071" s="116">
        <v>422221</v>
      </c>
      <c r="L4071" s="116">
        <v>422221</v>
      </c>
      <c r="M4071" s="116">
        <v>0</v>
      </c>
      <c r="N4071" s="116">
        <v>0</v>
      </c>
      <c r="O4071" s="116">
        <v>0</v>
      </c>
      <c r="P4071" s="120">
        <v>0</v>
      </c>
      <c r="Q4071" s="27" t="str">
        <f>IF(G4071="01 Jan 1900","Unregistered","Registered")</f>
        <v>Registered</v>
      </c>
      <c r="R4071" s="121">
        <f>I4071/H4071</f>
        <v>0.85000012434236216</v>
      </c>
      <c r="T4071" s="117">
        <f t="shared" si="254"/>
        <v>422221</v>
      </c>
      <c r="U4071" s="117">
        <f t="shared" si="255"/>
        <v>0</v>
      </c>
    </row>
    <row r="4072" spans="1:29" x14ac:dyDescent="0.3">
      <c r="A4072" s="114">
        <v>905</v>
      </c>
      <c r="B4072" s="114" t="s">
        <v>130</v>
      </c>
      <c r="C4072" s="114" t="s">
        <v>2269</v>
      </c>
      <c r="D4072" s="114" t="s">
        <v>3560</v>
      </c>
      <c r="E4072" s="114" t="s">
        <v>3561</v>
      </c>
      <c r="F4072" s="115">
        <v>45226</v>
      </c>
      <c r="G4072" s="114" t="s">
        <v>3562</v>
      </c>
      <c r="H4072" s="116">
        <v>8266131</v>
      </c>
      <c r="I4072" s="116">
        <v>7439521</v>
      </c>
      <c r="J4072" s="116">
        <v>7026214</v>
      </c>
      <c r="K4072" s="116">
        <v>413307</v>
      </c>
      <c r="L4072" s="116">
        <v>413307</v>
      </c>
      <c r="M4072" s="116">
        <v>0</v>
      </c>
      <c r="N4072" s="116">
        <v>0</v>
      </c>
      <c r="O4072" s="116">
        <v>0</v>
      </c>
      <c r="P4072" s="120">
        <v>0</v>
      </c>
      <c r="Q4072" s="27" t="str">
        <f>IF(G4072="01 Jan 1900","Unregistered","Registered")</f>
        <v>Registered</v>
      </c>
      <c r="R4072" s="121">
        <f>I4072/H4072</f>
        <v>0.90000037502430097</v>
      </c>
      <c r="T4072" s="117">
        <f t="shared" si="254"/>
        <v>413307</v>
      </c>
      <c r="U4072" s="117">
        <f t="shared" si="255"/>
        <v>0</v>
      </c>
    </row>
    <row r="4073" spans="1:29" x14ac:dyDescent="0.3">
      <c r="A4073" s="114">
        <v>914</v>
      </c>
      <c r="B4073" s="114" t="s">
        <v>130</v>
      </c>
      <c r="C4073" s="114" t="s">
        <v>2269</v>
      </c>
      <c r="D4073" s="114" t="s">
        <v>3582</v>
      </c>
      <c r="E4073" s="114" t="s">
        <v>3583</v>
      </c>
      <c r="F4073" s="115">
        <v>45260</v>
      </c>
      <c r="G4073" s="114" t="s">
        <v>3584</v>
      </c>
      <c r="H4073" s="116">
        <v>8176983</v>
      </c>
      <c r="I4073" s="116">
        <v>7359281</v>
      </c>
      <c r="J4073" s="116">
        <v>6950432</v>
      </c>
      <c r="K4073" s="116">
        <v>408849</v>
      </c>
      <c r="L4073" s="116">
        <v>408849</v>
      </c>
      <c r="M4073" s="116">
        <v>0</v>
      </c>
      <c r="N4073" s="116">
        <v>0</v>
      </c>
      <c r="O4073" s="116">
        <v>0</v>
      </c>
      <c r="P4073" s="120">
        <v>0</v>
      </c>
      <c r="Q4073" s="27" t="str">
        <f>IF(G4073="01 Jan 1900","Unregistered","Registered")</f>
        <v>Registered</v>
      </c>
      <c r="R4073" s="121">
        <f>I4073/H4073</f>
        <v>0.89999954751037148</v>
      </c>
      <c r="T4073" s="117">
        <f t="shared" si="254"/>
        <v>408849</v>
      </c>
      <c r="U4073" s="117">
        <f t="shared" si="255"/>
        <v>0</v>
      </c>
    </row>
    <row r="4074" spans="1:29" x14ac:dyDescent="0.3">
      <c r="A4074" s="114">
        <v>918</v>
      </c>
      <c r="B4074" s="114" t="s">
        <v>130</v>
      </c>
      <c r="C4074" s="114" t="s">
        <v>2269</v>
      </c>
      <c r="D4074" s="114" t="s">
        <v>3592</v>
      </c>
      <c r="E4074" s="114" t="s">
        <v>3593</v>
      </c>
      <c r="F4074" s="115">
        <v>45305</v>
      </c>
      <c r="G4074" s="114" t="s">
        <v>1527</v>
      </c>
      <c r="H4074" s="116">
        <v>8152350</v>
      </c>
      <c r="I4074" s="116">
        <v>7337121</v>
      </c>
      <c r="J4074" s="116">
        <v>6929503</v>
      </c>
      <c r="K4074" s="116">
        <v>407618</v>
      </c>
      <c r="L4074" s="116">
        <v>407618</v>
      </c>
      <c r="M4074" s="116">
        <v>0</v>
      </c>
      <c r="N4074" s="116">
        <v>0</v>
      </c>
      <c r="O4074" s="116">
        <v>0</v>
      </c>
      <c r="P4074" s="120">
        <v>0</v>
      </c>
      <c r="Q4074" s="27" t="str">
        <f>IF(G4074="01 Jan 1900","Unregistered","Registered")</f>
        <v>Registered</v>
      </c>
      <c r="R4074" s="121">
        <f>I4074/H4074</f>
        <v>0.9000007359841028</v>
      </c>
      <c r="T4074" s="117">
        <f t="shared" si="254"/>
        <v>407618</v>
      </c>
      <c r="U4074" s="117">
        <f t="shared" si="255"/>
        <v>0</v>
      </c>
    </row>
    <row r="4075" spans="1:29" x14ac:dyDescent="0.3">
      <c r="A4075" s="114">
        <v>923</v>
      </c>
      <c r="B4075" s="114" t="s">
        <v>130</v>
      </c>
      <c r="C4075" s="114" t="s">
        <v>2269</v>
      </c>
      <c r="D4075" s="114" t="s">
        <v>3603</v>
      </c>
      <c r="E4075" s="114" t="s">
        <v>3604</v>
      </c>
      <c r="F4075" s="115">
        <v>45224</v>
      </c>
      <c r="G4075" s="114" t="s">
        <v>3605</v>
      </c>
      <c r="H4075" s="116">
        <v>8132409</v>
      </c>
      <c r="I4075" s="116">
        <v>6912543</v>
      </c>
      <c r="J4075" s="116">
        <v>6505922.9000000004</v>
      </c>
      <c r="K4075" s="116">
        <v>406620.1</v>
      </c>
      <c r="L4075" s="116">
        <v>406620</v>
      </c>
      <c r="M4075" s="116">
        <v>0</v>
      </c>
      <c r="N4075" s="116">
        <v>0</v>
      </c>
      <c r="O4075" s="116">
        <v>0.1</v>
      </c>
      <c r="P4075" s="120">
        <v>0</v>
      </c>
      <c r="Q4075" s="27" t="str">
        <f>IF(G4075="01 Jan 1900","Unregistered","Registered")</f>
        <v>Registered</v>
      </c>
      <c r="R4075" s="121">
        <f>I4075/H4075</f>
        <v>0.84999942821370644</v>
      </c>
      <c r="T4075" s="117">
        <f t="shared" si="254"/>
        <v>406620.1</v>
      </c>
      <c r="U4075" s="117">
        <f t="shared" si="255"/>
        <v>0</v>
      </c>
    </row>
    <row r="4076" spans="1:29" x14ac:dyDescent="0.3">
      <c r="A4076" s="114">
        <v>926</v>
      </c>
      <c r="B4076" s="114" t="s">
        <v>130</v>
      </c>
      <c r="C4076" s="114" t="s">
        <v>2269</v>
      </c>
      <c r="D4076" s="114" t="s">
        <v>3611</v>
      </c>
      <c r="E4076" s="114" t="s">
        <v>3612</v>
      </c>
      <c r="F4076" s="115">
        <v>45214</v>
      </c>
      <c r="G4076" s="114" t="s">
        <v>3613</v>
      </c>
      <c r="H4076" s="116">
        <v>8087835</v>
      </c>
      <c r="I4076" s="116">
        <v>7279053</v>
      </c>
      <c r="J4076" s="116">
        <v>6874661</v>
      </c>
      <c r="K4076" s="116">
        <v>404392</v>
      </c>
      <c r="L4076" s="116">
        <v>404392</v>
      </c>
      <c r="M4076" s="116">
        <v>0</v>
      </c>
      <c r="N4076" s="116">
        <v>0</v>
      </c>
      <c r="O4076" s="116">
        <v>0</v>
      </c>
      <c r="P4076" s="120">
        <v>0</v>
      </c>
      <c r="Q4076" s="27" t="str">
        <f>IF(G4076="01 Jan 1900","Unregistered","Registered")</f>
        <v>Registered</v>
      </c>
      <c r="R4076" s="121">
        <f>I4076/H4076</f>
        <v>0.90000018546372418</v>
      </c>
      <c r="T4076" s="117">
        <f t="shared" si="254"/>
        <v>404392</v>
      </c>
      <c r="U4076" s="117">
        <f t="shared" si="255"/>
        <v>0</v>
      </c>
    </row>
    <row r="4077" spans="1:29" x14ac:dyDescent="0.3">
      <c r="A4077" s="114">
        <v>932</v>
      </c>
      <c r="B4077" s="114" t="s">
        <v>130</v>
      </c>
      <c r="C4077" s="114" t="s">
        <v>2269</v>
      </c>
      <c r="D4077" s="114" t="s">
        <v>3627</v>
      </c>
      <c r="E4077" s="114" t="s">
        <v>3628</v>
      </c>
      <c r="F4077" s="115">
        <v>45225</v>
      </c>
      <c r="G4077" s="114" t="s">
        <v>2078</v>
      </c>
      <c r="H4077" s="116">
        <v>8043261</v>
      </c>
      <c r="I4077" s="116">
        <v>7238934</v>
      </c>
      <c r="J4077" s="116">
        <v>6836771</v>
      </c>
      <c r="K4077" s="116">
        <v>402163</v>
      </c>
      <c r="L4077" s="116">
        <v>402163</v>
      </c>
      <c r="M4077" s="116">
        <v>0</v>
      </c>
      <c r="N4077" s="116">
        <v>0</v>
      </c>
      <c r="O4077" s="116">
        <v>0</v>
      </c>
      <c r="P4077" s="120">
        <v>0</v>
      </c>
      <c r="Q4077" s="27" t="str">
        <f>IF(G4077="01 Jan 1900","Unregistered","Registered")</f>
        <v>Registered</v>
      </c>
      <c r="R4077" s="121">
        <f>I4077/H4077</f>
        <v>0.89999988810508569</v>
      </c>
      <c r="T4077" s="117">
        <f t="shared" si="254"/>
        <v>402163</v>
      </c>
      <c r="U4077" s="117">
        <f t="shared" si="255"/>
        <v>0</v>
      </c>
    </row>
    <row r="4078" spans="1:29" x14ac:dyDescent="0.3">
      <c r="A4078" s="114">
        <v>938</v>
      </c>
      <c r="B4078" s="114" t="s">
        <v>130</v>
      </c>
      <c r="C4078" s="114" t="s">
        <v>2269</v>
      </c>
      <c r="D4078" s="114" t="s">
        <v>3640</v>
      </c>
      <c r="E4078" s="114" t="s">
        <v>3641</v>
      </c>
      <c r="F4078" s="115">
        <v>45187</v>
      </c>
      <c r="G4078" s="114" t="s">
        <v>1963</v>
      </c>
      <c r="H4078" s="116">
        <v>8005725</v>
      </c>
      <c r="I4078" s="116">
        <v>7205153</v>
      </c>
      <c r="J4078" s="116">
        <v>6804867</v>
      </c>
      <c r="K4078" s="116">
        <v>400286</v>
      </c>
      <c r="L4078" s="116">
        <v>400286</v>
      </c>
      <c r="M4078" s="116">
        <v>0</v>
      </c>
      <c r="N4078" s="116">
        <v>0</v>
      </c>
      <c r="O4078" s="116">
        <v>0</v>
      </c>
      <c r="P4078" s="120">
        <v>0</v>
      </c>
      <c r="Q4078" s="27" t="str">
        <f>IF(G4078="01 Jan 1900","Unregistered","Registered")</f>
        <v>Registered</v>
      </c>
      <c r="R4078" s="121">
        <f>I4078/H4078</f>
        <v>0.90000006245530539</v>
      </c>
      <c r="T4078" s="117">
        <f t="shared" si="254"/>
        <v>400286</v>
      </c>
      <c r="U4078" s="117">
        <f t="shared" si="255"/>
        <v>0</v>
      </c>
    </row>
    <row r="4079" spans="1:29" x14ac:dyDescent="0.3">
      <c r="A4079" s="114">
        <v>939</v>
      </c>
      <c r="B4079" s="114" t="s">
        <v>130</v>
      </c>
      <c r="C4079" s="114" t="s">
        <v>2269</v>
      </c>
      <c r="D4079" s="114" t="s">
        <v>3642</v>
      </c>
      <c r="E4079" s="114" t="s">
        <v>3643</v>
      </c>
      <c r="F4079" s="115">
        <v>45226</v>
      </c>
      <c r="G4079" s="114" t="s">
        <v>2078</v>
      </c>
      <c r="H4079" s="116">
        <v>8005725</v>
      </c>
      <c r="I4079" s="116">
        <v>7205153</v>
      </c>
      <c r="J4079" s="116">
        <v>6804867</v>
      </c>
      <c r="K4079" s="116">
        <v>400286</v>
      </c>
      <c r="L4079" s="116">
        <v>400286</v>
      </c>
      <c r="M4079" s="116">
        <v>0</v>
      </c>
      <c r="N4079" s="116">
        <v>0</v>
      </c>
      <c r="O4079" s="116">
        <v>0</v>
      </c>
      <c r="P4079" s="120">
        <v>0</v>
      </c>
      <c r="Q4079" s="27" t="str">
        <f>IF(G4079="01 Jan 1900","Unregistered","Registered")</f>
        <v>Registered</v>
      </c>
      <c r="R4079" s="121">
        <f>I4079/H4079</f>
        <v>0.90000006245530539</v>
      </c>
      <c r="T4079" s="117">
        <f t="shared" si="254"/>
        <v>400286</v>
      </c>
      <c r="U4079" s="117">
        <f t="shared" si="255"/>
        <v>0</v>
      </c>
    </row>
    <row r="4080" spans="1:29" x14ac:dyDescent="0.3">
      <c r="A4080" s="114">
        <v>955</v>
      </c>
      <c r="B4080" s="114" t="s">
        <v>130</v>
      </c>
      <c r="C4080" s="114" t="s">
        <v>2269</v>
      </c>
      <c r="D4080" s="114" t="s">
        <v>3678</v>
      </c>
      <c r="E4080" s="114" t="s">
        <v>3679</v>
      </c>
      <c r="F4080" s="115">
        <v>45119</v>
      </c>
      <c r="G4080" s="114" t="s">
        <v>2008</v>
      </c>
      <c r="H4080" s="116">
        <v>7917750</v>
      </c>
      <c r="I4080" s="116">
        <v>7125981</v>
      </c>
      <c r="J4080" s="116">
        <v>6730093</v>
      </c>
      <c r="K4080" s="116">
        <v>395888</v>
      </c>
      <c r="L4080" s="116">
        <v>395888</v>
      </c>
      <c r="M4080" s="116">
        <v>0</v>
      </c>
      <c r="N4080" s="116">
        <v>0</v>
      </c>
      <c r="O4080" s="116">
        <v>0</v>
      </c>
      <c r="P4080" s="120">
        <v>0</v>
      </c>
      <c r="Q4080" s="27" t="str">
        <f>IF(G4080="01 Jan 1900","Unregistered","Registered")</f>
        <v>Registered</v>
      </c>
      <c r="R4080" s="121">
        <f>I4080/H4080</f>
        <v>0.90000075779103916</v>
      </c>
      <c r="T4080" s="117">
        <f t="shared" si="254"/>
        <v>395888</v>
      </c>
      <c r="U4080" s="117">
        <f t="shared" si="255"/>
        <v>0</v>
      </c>
    </row>
    <row r="4081" spans="1:21" x14ac:dyDescent="0.3">
      <c r="A4081" s="114">
        <v>956</v>
      </c>
      <c r="B4081" s="114" t="s">
        <v>130</v>
      </c>
      <c r="C4081" s="114" t="s">
        <v>2269</v>
      </c>
      <c r="D4081" s="114" t="s">
        <v>3680</v>
      </c>
      <c r="E4081" s="114" t="s">
        <v>3681</v>
      </c>
      <c r="F4081" s="115">
        <v>45130</v>
      </c>
      <c r="G4081" s="114" t="s">
        <v>3682</v>
      </c>
      <c r="H4081" s="116">
        <v>7917750</v>
      </c>
      <c r="I4081" s="116">
        <v>7125981</v>
      </c>
      <c r="J4081" s="116">
        <v>6730093</v>
      </c>
      <c r="K4081" s="116">
        <v>395888</v>
      </c>
      <c r="L4081" s="116">
        <v>0</v>
      </c>
      <c r="M4081" s="116">
        <v>395888</v>
      </c>
      <c r="N4081" s="116">
        <v>0</v>
      </c>
      <c r="O4081" s="116">
        <v>0</v>
      </c>
      <c r="P4081" s="120">
        <v>0</v>
      </c>
      <c r="Q4081" s="27" t="str">
        <f>IF(G4081="01 Jan 1900","Unregistered","Registered")</f>
        <v>Registered</v>
      </c>
      <c r="R4081" s="121">
        <f>I4081/H4081</f>
        <v>0.90000075779103916</v>
      </c>
      <c r="T4081" s="117">
        <f t="shared" si="254"/>
        <v>395888</v>
      </c>
      <c r="U4081" s="117">
        <f t="shared" si="255"/>
        <v>0</v>
      </c>
    </row>
    <row r="4082" spans="1:21" x14ac:dyDescent="0.3">
      <c r="A4082" s="114">
        <v>962</v>
      </c>
      <c r="B4082" s="114" t="s">
        <v>130</v>
      </c>
      <c r="C4082" s="114" t="s">
        <v>2269</v>
      </c>
      <c r="D4082" s="114" t="s">
        <v>3694</v>
      </c>
      <c r="E4082" s="114" t="s">
        <v>3695</v>
      </c>
      <c r="F4082" s="115">
        <v>45083</v>
      </c>
      <c r="G4082" s="114" t="s">
        <v>3004</v>
      </c>
      <c r="H4082" s="116">
        <v>7864965</v>
      </c>
      <c r="I4082" s="116">
        <v>7078468</v>
      </c>
      <c r="J4082" s="116">
        <v>6685219.5</v>
      </c>
      <c r="K4082" s="116">
        <v>393248.5</v>
      </c>
      <c r="L4082" s="116">
        <v>393248</v>
      </c>
      <c r="M4082" s="116">
        <v>0</v>
      </c>
      <c r="N4082" s="116">
        <v>0</v>
      </c>
      <c r="O4082" s="116">
        <v>0.5</v>
      </c>
      <c r="P4082" s="120">
        <v>0</v>
      </c>
      <c r="Q4082" s="27" t="str">
        <f>IF(G4082="01 Jan 1900","Unregistered","Registered")</f>
        <v>Registered</v>
      </c>
      <c r="R4082" s="121">
        <f>I4082/H4082</f>
        <v>0.89999993642692622</v>
      </c>
      <c r="T4082" s="117">
        <f t="shared" si="254"/>
        <v>393248.5</v>
      </c>
      <c r="U4082" s="117">
        <f t="shared" si="255"/>
        <v>0</v>
      </c>
    </row>
    <row r="4083" spans="1:21" x14ac:dyDescent="0.3">
      <c r="A4083" s="114">
        <v>965</v>
      </c>
      <c r="B4083" s="114" t="s">
        <v>130</v>
      </c>
      <c r="C4083" s="114" t="s">
        <v>2269</v>
      </c>
      <c r="D4083" s="114" t="s">
        <v>3700</v>
      </c>
      <c r="E4083" s="114" t="s">
        <v>3701</v>
      </c>
      <c r="F4083" s="115">
        <v>45101</v>
      </c>
      <c r="G4083" s="114" t="s">
        <v>3702</v>
      </c>
      <c r="H4083" s="116">
        <v>7864965</v>
      </c>
      <c r="I4083" s="116">
        <v>7078468</v>
      </c>
      <c r="J4083" s="116">
        <v>6685220</v>
      </c>
      <c r="K4083" s="116">
        <v>393248</v>
      </c>
      <c r="L4083" s="116">
        <v>393248</v>
      </c>
      <c r="M4083" s="116">
        <v>0</v>
      </c>
      <c r="N4083" s="116">
        <v>0</v>
      </c>
      <c r="O4083" s="116">
        <v>0</v>
      </c>
      <c r="P4083" s="120">
        <v>0</v>
      </c>
      <c r="Q4083" s="27" t="str">
        <f>IF(G4083="01 Jan 1900","Unregistered","Registered")</f>
        <v>Registered</v>
      </c>
      <c r="R4083" s="121">
        <f>I4083/H4083</f>
        <v>0.89999993642692622</v>
      </c>
      <c r="T4083" s="117">
        <f t="shared" si="254"/>
        <v>393248</v>
      </c>
      <c r="U4083" s="117">
        <f t="shared" si="255"/>
        <v>0</v>
      </c>
    </row>
    <row r="4084" spans="1:21" x14ac:dyDescent="0.3">
      <c r="A4084" s="114">
        <v>966</v>
      </c>
      <c r="B4084" s="114" t="s">
        <v>130</v>
      </c>
      <c r="C4084" s="114" t="s">
        <v>2269</v>
      </c>
      <c r="D4084" s="114" t="s">
        <v>3703</v>
      </c>
      <c r="E4084" s="114" t="s">
        <v>3704</v>
      </c>
      <c r="F4084" s="115">
        <v>45104</v>
      </c>
      <c r="G4084" s="114" t="s">
        <v>3442</v>
      </c>
      <c r="H4084" s="116">
        <v>7864965</v>
      </c>
      <c r="I4084" s="116">
        <v>7078468</v>
      </c>
      <c r="J4084" s="116">
        <v>6685220</v>
      </c>
      <c r="K4084" s="116">
        <v>393248</v>
      </c>
      <c r="L4084" s="116">
        <v>0</v>
      </c>
      <c r="M4084" s="116">
        <v>393248</v>
      </c>
      <c r="N4084" s="116">
        <v>0</v>
      </c>
      <c r="O4084" s="116">
        <v>0</v>
      </c>
      <c r="P4084" s="120">
        <v>0</v>
      </c>
      <c r="Q4084" s="27" t="str">
        <f>IF(G4084="01 Jan 1900","Unregistered","Registered")</f>
        <v>Registered</v>
      </c>
      <c r="R4084" s="121">
        <f>I4084/H4084</f>
        <v>0.89999993642692622</v>
      </c>
      <c r="T4084" s="117">
        <f t="shared" si="254"/>
        <v>393248</v>
      </c>
      <c r="U4084" s="117">
        <f t="shared" si="255"/>
        <v>0</v>
      </c>
    </row>
    <row r="4085" spans="1:21" x14ac:dyDescent="0.3">
      <c r="A4085" s="114">
        <v>973</v>
      </c>
      <c r="B4085" s="114" t="s">
        <v>130</v>
      </c>
      <c r="C4085" s="114" t="s">
        <v>2269</v>
      </c>
      <c r="D4085" s="114" t="s">
        <v>3719</v>
      </c>
      <c r="E4085" s="114" t="s">
        <v>3720</v>
      </c>
      <c r="F4085" s="115">
        <v>45089</v>
      </c>
      <c r="G4085" s="114" t="s">
        <v>1629</v>
      </c>
      <c r="H4085" s="116">
        <v>7859100</v>
      </c>
      <c r="I4085" s="116">
        <v>7073190</v>
      </c>
      <c r="J4085" s="116">
        <v>6680235</v>
      </c>
      <c r="K4085" s="116">
        <v>392955</v>
      </c>
      <c r="L4085" s="116">
        <v>392955</v>
      </c>
      <c r="M4085" s="116">
        <v>0</v>
      </c>
      <c r="N4085" s="116">
        <v>0</v>
      </c>
      <c r="O4085" s="116">
        <v>0</v>
      </c>
      <c r="P4085" s="120">
        <v>0</v>
      </c>
      <c r="Q4085" s="27" t="str">
        <f>IF(G4085="01 Jan 1900","Unregistered","Registered")</f>
        <v>Registered</v>
      </c>
      <c r="R4085" s="121">
        <f>I4085/H4085</f>
        <v>0.9</v>
      </c>
      <c r="T4085" s="117">
        <f t="shared" si="254"/>
        <v>392955</v>
      </c>
      <c r="U4085" s="117">
        <f t="shared" si="255"/>
        <v>0</v>
      </c>
    </row>
    <row r="4086" spans="1:21" x14ac:dyDescent="0.3">
      <c r="A4086" s="114">
        <v>974</v>
      </c>
      <c r="B4086" s="114" t="s">
        <v>130</v>
      </c>
      <c r="C4086" s="114" t="s">
        <v>2269</v>
      </c>
      <c r="D4086" s="114" t="s">
        <v>3721</v>
      </c>
      <c r="E4086" s="114" t="s">
        <v>3722</v>
      </c>
      <c r="F4086" s="115">
        <v>45075</v>
      </c>
      <c r="G4086" s="114" t="s">
        <v>3158</v>
      </c>
      <c r="H4086" s="116">
        <v>7859100</v>
      </c>
      <c r="I4086" s="116">
        <v>7073190</v>
      </c>
      <c r="J4086" s="116">
        <v>6680235</v>
      </c>
      <c r="K4086" s="116">
        <v>392955</v>
      </c>
      <c r="L4086" s="116">
        <v>392955</v>
      </c>
      <c r="M4086" s="116">
        <v>0</v>
      </c>
      <c r="N4086" s="116">
        <v>0</v>
      </c>
      <c r="O4086" s="116">
        <v>0</v>
      </c>
      <c r="P4086" s="120">
        <v>0</v>
      </c>
      <c r="Q4086" s="27" t="str">
        <f>IF(G4086="01 Jan 1900","Unregistered","Registered")</f>
        <v>Registered</v>
      </c>
      <c r="R4086" s="121">
        <f>I4086/H4086</f>
        <v>0.9</v>
      </c>
      <c r="T4086" s="117">
        <f t="shared" si="254"/>
        <v>392955</v>
      </c>
      <c r="U4086" s="117">
        <f t="shared" si="255"/>
        <v>0</v>
      </c>
    </row>
    <row r="4087" spans="1:21" x14ac:dyDescent="0.3">
      <c r="A4087" s="114">
        <v>975</v>
      </c>
      <c r="B4087" s="114" t="s">
        <v>130</v>
      </c>
      <c r="C4087" s="114" t="s">
        <v>2269</v>
      </c>
      <c r="D4087" s="114" t="s">
        <v>3723</v>
      </c>
      <c r="E4087" s="114" t="s">
        <v>3724</v>
      </c>
      <c r="F4087" s="115">
        <v>45068</v>
      </c>
      <c r="G4087" s="114" t="s">
        <v>3158</v>
      </c>
      <c r="H4087" s="116">
        <v>7859100</v>
      </c>
      <c r="I4087" s="116">
        <v>6523053</v>
      </c>
      <c r="J4087" s="116">
        <v>6130098</v>
      </c>
      <c r="K4087" s="116">
        <v>392955</v>
      </c>
      <c r="L4087" s="116">
        <v>392955</v>
      </c>
      <c r="M4087" s="116">
        <v>0</v>
      </c>
      <c r="N4087" s="116">
        <v>0</v>
      </c>
      <c r="O4087" s="116">
        <v>0</v>
      </c>
      <c r="P4087" s="120">
        <v>0</v>
      </c>
      <c r="Q4087" s="27" t="str">
        <f>IF(G4087="01 Jan 1900","Unregistered","Registered")</f>
        <v>Registered</v>
      </c>
      <c r="R4087" s="121">
        <f>I4087/H4087</f>
        <v>0.83</v>
      </c>
      <c r="T4087" s="117">
        <f t="shared" si="254"/>
        <v>392955</v>
      </c>
      <c r="U4087" s="117">
        <f t="shared" si="255"/>
        <v>0</v>
      </c>
    </row>
    <row r="4088" spans="1:21" x14ac:dyDescent="0.3">
      <c r="A4088" s="114">
        <v>976</v>
      </c>
      <c r="B4088" s="114" t="s">
        <v>130</v>
      </c>
      <c r="C4088" s="114" t="s">
        <v>2269</v>
      </c>
      <c r="D4088" s="114" t="s">
        <v>3725</v>
      </c>
      <c r="E4088" s="114" t="s">
        <v>3726</v>
      </c>
      <c r="F4088" s="115">
        <v>45090</v>
      </c>
      <c r="G4088" s="114" t="s">
        <v>3727</v>
      </c>
      <c r="H4088" s="116">
        <v>7859100</v>
      </c>
      <c r="I4088" s="116">
        <v>7073190</v>
      </c>
      <c r="J4088" s="116">
        <v>6680235</v>
      </c>
      <c r="K4088" s="116">
        <v>392955</v>
      </c>
      <c r="L4088" s="116">
        <v>0</v>
      </c>
      <c r="M4088" s="116">
        <v>392955</v>
      </c>
      <c r="N4088" s="116">
        <v>0</v>
      </c>
      <c r="O4088" s="116">
        <v>0</v>
      </c>
      <c r="P4088" s="120">
        <v>0</v>
      </c>
      <c r="Q4088" s="27" t="str">
        <f>IF(G4088="01 Jan 1900","Unregistered","Registered")</f>
        <v>Registered</v>
      </c>
      <c r="R4088" s="121">
        <f>I4088/H4088</f>
        <v>0.9</v>
      </c>
      <c r="T4088" s="117">
        <f t="shared" si="254"/>
        <v>392955</v>
      </c>
      <c r="U4088" s="117">
        <f t="shared" si="255"/>
        <v>0</v>
      </c>
    </row>
    <row r="4089" spans="1:21" x14ac:dyDescent="0.3">
      <c r="A4089" s="114">
        <v>1053</v>
      </c>
      <c r="B4089" s="114" t="s">
        <v>130</v>
      </c>
      <c r="C4089" s="114" t="s">
        <v>2269</v>
      </c>
      <c r="D4089" s="114" t="s">
        <v>3900</v>
      </c>
      <c r="E4089" s="114" t="s">
        <v>3901</v>
      </c>
      <c r="F4089" s="115">
        <v>45075</v>
      </c>
      <c r="G4089" s="114" t="s">
        <v>3902</v>
      </c>
      <c r="H4089" s="116">
        <v>7450000</v>
      </c>
      <c r="I4089" s="116">
        <v>6705000</v>
      </c>
      <c r="J4089" s="116">
        <v>6332500</v>
      </c>
      <c r="K4089" s="116">
        <v>372500</v>
      </c>
      <c r="L4089" s="116">
        <v>0</v>
      </c>
      <c r="M4089" s="116">
        <v>372500</v>
      </c>
      <c r="N4089" s="116">
        <v>0</v>
      </c>
      <c r="O4089" s="116">
        <v>0</v>
      </c>
      <c r="P4089" s="120">
        <v>0</v>
      </c>
      <c r="Q4089" s="27" t="str">
        <f>IF(G4089="01 Jan 1900","Unregistered","Registered")</f>
        <v>Registered</v>
      </c>
      <c r="R4089" s="121">
        <f>I4089/H4089</f>
        <v>0.9</v>
      </c>
      <c r="T4089" s="117">
        <f t="shared" si="254"/>
        <v>372500</v>
      </c>
      <c r="U4089" s="117">
        <f t="shared" si="255"/>
        <v>0</v>
      </c>
    </row>
    <row r="4090" spans="1:21" x14ac:dyDescent="0.3">
      <c r="A4090" s="114">
        <v>1265</v>
      </c>
      <c r="B4090" s="114" t="s">
        <v>130</v>
      </c>
      <c r="C4090" s="114" t="s">
        <v>2269</v>
      </c>
      <c r="D4090" s="114" t="s">
        <v>4374</v>
      </c>
      <c r="E4090" s="114" t="s">
        <v>4375</v>
      </c>
      <c r="F4090" s="115">
        <v>45187</v>
      </c>
      <c r="G4090" s="114" t="s">
        <v>4376</v>
      </c>
      <c r="H4090" s="116">
        <v>11801100</v>
      </c>
      <c r="I4090" s="116">
        <v>10620990</v>
      </c>
      <c r="J4090" s="116">
        <v>10462412</v>
      </c>
      <c r="K4090" s="116">
        <v>158578</v>
      </c>
      <c r="L4090" s="116">
        <v>0</v>
      </c>
      <c r="M4090" s="116">
        <v>0</v>
      </c>
      <c r="N4090" s="116">
        <v>0</v>
      </c>
      <c r="O4090" s="116">
        <v>158578</v>
      </c>
      <c r="P4090" s="120">
        <v>0</v>
      </c>
      <c r="Q4090" s="27" t="str">
        <f>IF(G4090="01 Jan 1900","Unregistered","Registered")</f>
        <v>Registered</v>
      </c>
      <c r="R4090" s="121">
        <f>I4090/H4090</f>
        <v>0.9</v>
      </c>
      <c r="T4090" s="117">
        <f t="shared" si="254"/>
        <v>158578</v>
      </c>
      <c r="U4090" s="117">
        <f t="shared" si="255"/>
        <v>0</v>
      </c>
    </row>
    <row r="4091" spans="1:21" x14ac:dyDescent="0.3">
      <c r="A4091" s="114">
        <v>1296</v>
      </c>
      <c r="B4091" s="114" t="s">
        <v>130</v>
      </c>
      <c r="C4091" s="114" t="s">
        <v>2269</v>
      </c>
      <c r="D4091" s="114" t="s">
        <v>4435</v>
      </c>
      <c r="E4091" s="114" t="s">
        <v>4436</v>
      </c>
      <c r="F4091" s="115">
        <v>45504</v>
      </c>
      <c r="G4091" s="114" t="s">
        <v>4437</v>
      </c>
      <c r="H4091" s="116">
        <v>8445600</v>
      </c>
      <c r="I4091" s="116">
        <v>7601040</v>
      </c>
      <c r="J4091" s="116">
        <v>7499462</v>
      </c>
      <c r="K4091" s="116">
        <v>101578</v>
      </c>
      <c r="L4091" s="116">
        <v>0</v>
      </c>
      <c r="M4091" s="116">
        <v>0</v>
      </c>
      <c r="N4091" s="116">
        <v>0</v>
      </c>
      <c r="O4091" s="116">
        <v>101578</v>
      </c>
      <c r="P4091" s="120">
        <v>0</v>
      </c>
      <c r="Q4091" s="27" t="str">
        <f>IF(G4091="01 Jan 1900","Unregistered","Registered")</f>
        <v>Registered</v>
      </c>
      <c r="R4091" s="121">
        <f>I4091/H4091</f>
        <v>0.9</v>
      </c>
      <c r="T4091" s="117">
        <f t="shared" si="254"/>
        <v>101578</v>
      </c>
      <c r="U4091" s="117">
        <f t="shared" si="255"/>
        <v>0</v>
      </c>
    </row>
    <row r="4092" spans="1:21" x14ac:dyDescent="0.3">
      <c r="A4092" s="114">
        <v>7096</v>
      </c>
      <c r="B4092" s="114" t="s">
        <v>130</v>
      </c>
      <c r="C4092" s="114" t="s">
        <v>2269</v>
      </c>
      <c r="D4092" s="114" t="s">
        <v>7826</v>
      </c>
      <c r="E4092" s="114" t="s">
        <v>7827</v>
      </c>
      <c r="F4092" s="115">
        <v>45097</v>
      </c>
      <c r="G4092" s="114" t="s">
        <v>4150</v>
      </c>
      <c r="H4092" s="116">
        <v>11716200</v>
      </c>
      <c r="I4092" s="116">
        <v>10544580</v>
      </c>
      <c r="J4092" s="116">
        <v>10544580</v>
      </c>
      <c r="K4092" s="116">
        <v>0</v>
      </c>
      <c r="L4092" s="116">
        <v>0</v>
      </c>
      <c r="M4092" s="116">
        <v>0</v>
      </c>
      <c r="N4092" s="116">
        <v>0</v>
      </c>
      <c r="O4092" s="116">
        <v>0</v>
      </c>
      <c r="P4092" s="120">
        <v>0</v>
      </c>
      <c r="Q4092" s="27" t="str">
        <f>IF(G4092="01 Jan 1900","Unregistered","Registered")</f>
        <v>Registered</v>
      </c>
      <c r="R4092" s="121">
        <f>I4092/H4092</f>
        <v>0.9</v>
      </c>
      <c r="T4092" s="117">
        <f t="shared" si="254"/>
        <v>0</v>
      </c>
      <c r="U4092" s="117">
        <f t="shared" si="255"/>
        <v>0</v>
      </c>
    </row>
    <row r="4093" spans="1:21" x14ac:dyDescent="0.3">
      <c r="A4093" s="114">
        <v>7097</v>
      </c>
      <c r="B4093" s="114" t="s">
        <v>130</v>
      </c>
      <c r="C4093" s="114" t="s">
        <v>2269</v>
      </c>
      <c r="D4093" s="114" t="s">
        <v>7828</v>
      </c>
      <c r="E4093" s="114" t="s">
        <v>7829</v>
      </c>
      <c r="F4093" s="115">
        <v>45097</v>
      </c>
      <c r="G4093" s="114" t="s">
        <v>5157</v>
      </c>
      <c r="H4093" s="116">
        <v>11748462</v>
      </c>
      <c r="I4093" s="116">
        <v>9986191</v>
      </c>
      <c r="J4093" s="116">
        <v>9986191</v>
      </c>
      <c r="K4093" s="116">
        <v>0</v>
      </c>
      <c r="L4093" s="116">
        <v>0</v>
      </c>
      <c r="M4093" s="116">
        <v>0</v>
      </c>
      <c r="N4093" s="116">
        <v>0</v>
      </c>
      <c r="O4093" s="116">
        <v>0</v>
      </c>
      <c r="P4093" s="120">
        <v>0</v>
      </c>
      <c r="Q4093" s="27" t="str">
        <f>IF(G4093="01 Jan 1900","Unregistered","Registered")</f>
        <v>Registered</v>
      </c>
      <c r="R4093" s="121">
        <f>I4093/H4093</f>
        <v>0.84999985530020861</v>
      </c>
      <c r="T4093" s="117">
        <f t="shared" si="254"/>
        <v>0</v>
      </c>
      <c r="U4093" s="117">
        <f t="shared" si="255"/>
        <v>0</v>
      </c>
    </row>
    <row r="4094" spans="1:21" x14ac:dyDescent="0.3">
      <c r="A4094" s="114">
        <v>7098</v>
      </c>
      <c r="B4094" s="114" t="s">
        <v>130</v>
      </c>
      <c r="C4094" s="114" t="s">
        <v>2269</v>
      </c>
      <c r="D4094" s="114" t="s">
        <v>7830</v>
      </c>
      <c r="E4094" s="114" t="s">
        <v>7831</v>
      </c>
      <c r="F4094" s="115">
        <v>45107</v>
      </c>
      <c r="G4094" s="114" t="s">
        <v>5359</v>
      </c>
      <c r="H4094" s="116">
        <v>7990476</v>
      </c>
      <c r="I4094" s="116">
        <v>7191429</v>
      </c>
      <c r="J4094" s="116">
        <v>7191429</v>
      </c>
      <c r="K4094" s="116">
        <v>0</v>
      </c>
      <c r="L4094" s="116">
        <v>0</v>
      </c>
      <c r="M4094" s="116">
        <v>0</v>
      </c>
      <c r="N4094" s="116">
        <v>0</v>
      </c>
      <c r="O4094" s="116">
        <v>0</v>
      </c>
      <c r="P4094" s="120">
        <v>0</v>
      </c>
      <c r="Q4094" s="27" t="str">
        <f>IF(G4094="01 Jan 1900","Unregistered","Registered")</f>
        <v>Registered</v>
      </c>
      <c r="R4094" s="121">
        <f>I4094/H4094</f>
        <v>0.90000007508939395</v>
      </c>
      <c r="T4094" s="117">
        <f t="shared" si="254"/>
        <v>0</v>
      </c>
      <c r="U4094" s="117">
        <f t="shared" si="255"/>
        <v>0</v>
      </c>
    </row>
    <row r="4095" spans="1:21" x14ac:dyDescent="0.3">
      <c r="A4095" s="114">
        <v>7099</v>
      </c>
      <c r="B4095" s="114" t="s">
        <v>130</v>
      </c>
      <c r="C4095" s="114" t="s">
        <v>2269</v>
      </c>
      <c r="D4095" s="114" t="s">
        <v>7832</v>
      </c>
      <c r="E4095" s="114" t="s">
        <v>7833</v>
      </c>
      <c r="F4095" s="115">
        <v>45260</v>
      </c>
      <c r="G4095" s="114" t="s">
        <v>5480</v>
      </c>
      <c r="H4095" s="116">
        <v>11928450</v>
      </c>
      <c r="I4095" s="116">
        <v>10735611</v>
      </c>
      <c r="J4095" s="116">
        <v>10735611</v>
      </c>
      <c r="K4095" s="116">
        <v>0</v>
      </c>
      <c r="L4095" s="116">
        <v>0</v>
      </c>
      <c r="M4095" s="116">
        <v>0</v>
      </c>
      <c r="N4095" s="116">
        <v>0</v>
      </c>
      <c r="O4095" s="116">
        <v>0</v>
      </c>
      <c r="P4095" s="120">
        <v>0</v>
      </c>
      <c r="Q4095" s="27" t="str">
        <f>IF(G4095="01 Jan 1900","Unregistered","Registered")</f>
        <v>Registered</v>
      </c>
      <c r="R4095" s="121">
        <f>I4095/H4095</f>
        <v>0.90000050299913237</v>
      </c>
      <c r="T4095" s="117">
        <f t="shared" si="254"/>
        <v>0</v>
      </c>
      <c r="U4095" s="117">
        <f t="shared" si="255"/>
        <v>0</v>
      </c>
    </row>
    <row r="4096" spans="1:21" x14ac:dyDescent="0.3">
      <c r="A4096" s="114">
        <v>7100</v>
      </c>
      <c r="B4096" s="114" t="s">
        <v>130</v>
      </c>
      <c r="C4096" s="114" t="s">
        <v>2269</v>
      </c>
      <c r="D4096" s="114" t="s">
        <v>7834</v>
      </c>
      <c r="E4096" s="114" t="s">
        <v>7835</v>
      </c>
      <c r="F4096" s="115">
        <v>45291</v>
      </c>
      <c r="G4096" s="114" t="s">
        <v>2953</v>
      </c>
      <c r="H4096" s="116">
        <v>12106740</v>
      </c>
      <c r="I4096" s="116">
        <v>10290729</v>
      </c>
      <c r="J4096" s="116">
        <v>10290729</v>
      </c>
      <c r="K4096" s="116">
        <v>0</v>
      </c>
      <c r="L4096" s="116">
        <v>0</v>
      </c>
      <c r="M4096" s="116">
        <v>0</v>
      </c>
      <c r="N4096" s="116">
        <v>0</v>
      </c>
      <c r="O4096" s="116">
        <v>0</v>
      </c>
      <c r="P4096" s="120">
        <v>0</v>
      </c>
      <c r="Q4096" s="27" t="str">
        <f>IF(G4096="01 Jan 1900","Unregistered","Registered")</f>
        <v>Registered</v>
      </c>
      <c r="R4096" s="121">
        <f>I4096/H4096</f>
        <v>0.85</v>
      </c>
      <c r="T4096" s="117">
        <f t="shared" si="254"/>
        <v>0</v>
      </c>
      <c r="U4096" s="117">
        <f t="shared" si="255"/>
        <v>0</v>
      </c>
    </row>
    <row r="4097" spans="1:21" x14ac:dyDescent="0.3">
      <c r="A4097" s="114">
        <v>7101</v>
      </c>
      <c r="B4097" s="114" t="s">
        <v>130</v>
      </c>
      <c r="C4097" s="114" t="s">
        <v>2269</v>
      </c>
      <c r="D4097" s="114" t="s">
        <v>7836</v>
      </c>
      <c r="E4097" s="114" t="s">
        <v>7837</v>
      </c>
      <c r="F4097" s="115">
        <v>45879</v>
      </c>
      <c r="G4097" s="114" t="s">
        <v>7838</v>
      </c>
      <c r="H4097" s="116">
        <v>8866707</v>
      </c>
      <c r="I4097" s="116">
        <v>7980032</v>
      </c>
      <c r="J4097" s="116">
        <v>7980032</v>
      </c>
      <c r="K4097" s="116">
        <v>0</v>
      </c>
      <c r="L4097" s="116">
        <v>0</v>
      </c>
      <c r="M4097" s="116">
        <v>0</v>
      </c>
      <c r="N4097" s="116">
        <v>0</v>
      </c>
      <c r="O4097" s="116">
        <v>0</v>
      </c>
      <c r="P4097" s="120">
        <v>0</v>
      </c>
      <c r="Q4097" s="27" t="str">
        <f>IF(G4097="01 Jan 1900","Unregistered","Registered")</f>
        <v>Registered</v>
      </c>
      <c r="R4097" s="121">
        <f>I4097/H4097</f>
        <v>0.89999951503980002</v>
      </c>
      <c r="T4097" s="117">
        <f t="shared" si="254"/>
        <v>0</v>
      </c>
      <c r="U4097" s="117">
        <f t="shared" si="255"/>
        <v>0</v>
      </c>
    </row>
    <row r="4098" spans="1:21" x14ac:dyDescent="0.3">
      <c r="A4098" s="114">
        <v>7102</v>
      </c>
      <c r="B4098" s="114" t="s">
        <v>130</v>
      </c>
      <c r="C4098" s="114" t="s">
        <v>2269</v>
      </c>
      <c r="D4098" s="114" t="s">
        <v>7839</v>
      </c>
      <c r="E4098" s="114" t="s">
        <v>7840</v>
      </c>
      <c r="F4098" s="115">
        <v>45572</v>
      </c>
      <c r="G4098" s="114" t="s">
        <v>3357</v>
      </c>
      <c r="H4098" s="116">
        <v>8610993</v>
      </c>
      <c r="I4098" s="116">
        <v>7749898</v>
      </c>
      <c r="J4098" s="116">
        <v>7749898</v>
      </c>
      <c r="K4098" s="116">
        <v>0</v>
      </c>
      <c r="L4098" s="116">
        <v>0</v>
      </c>
      <c r="M4098" s="116">
        <v>0</v>
      </c>
      <c r="N4098" s="116">
        <v>0</v>
      </c>
      <c r="O4098" s="116">
        <v>0</v>
      </c>
      <c r="P4098" s="120">
        <v>0</v>
      </c>
      <c r="Q4098" s="27" t="str">
        <f>IF(G4098="01 Jan 1900","Unregistered","Registered")</f>
        <v>Registered</v>
      </c>
      <c r="R4098" s="121">
        <f>I4098/H4098</f>
        <v>0.90000049936168802</v>
      </c>
      <c r="T4098" s="117">
        <f t="shared" si="254"/>
        <v>0</v>
      </c>
      <c r="U4098" s="117">
        <f t="shared" si="255"/>
        <v>0</v>
      </c>
    </row>
    <row r="4099" spans="1:21" x14ac:dyDescent="0.3">
      <c r="A4099" s="114">
        <v>7103</v>
      </c>
      <c r="B4099" s="114" t="s">
        <v>130</v>
      </c>
      <c r="C4099" s="114" t="s">
        <v>2269</v>
      </c>
      <c r="D4099" s="114" t="s">
        <v>7841</v>
      </c>
      <c r="E4099" s="114" t="s">
        <v>7842</v>
      </c>
      <c r="F4099" s="115">
        <v>45100</v>
      </c>
      <c r="G4099" s="114" t="s">
        <v>3010</v>
      </c>
      <c r="H4099" s="116">
        <v>11716200</v>
      </c>
      <c r="I4099" s="116">
        <v>9958770</v>
      </c>
      <c r="J4099" s="116">
        <v>9958770</v>
      </c>
      <c r="K4099" s="116">
        <v>0</v>
      </c>
      <c r="L4099" s="116">
        <v>0</v>
      </c>
      <c r="M4099" s="116">
        <v>0</v>
      </c>
      <c r="N4099" s="116">
        <v>0</v>
      </c>
      <c r="O4099" s="116">
        <v>0</v>
      </c>
      <c r="P4099" s="120">
        <v>0</v>
      </c>
      <c r="Q4099" s="27" t="str">
        <f>IF(G4099="01 Jan 1900","Unregistered","Registered")</f>
        <v>Registered</v>
      </c>
      <c r="R4099" s="121">
        <f>I4099/H4099</f>
        <v>0.85</v>
      </c>
      <c r="T4099" s="117">
        <f t="shared" si="254"/>
        <v>0</v>
      </c>
      <c r="U4099" s="117">
        <f t="shared" si="255"/>
        <v>0</v>
      </c>
    </row>
    <row r="4100" spans="1:21" x14ac:dyDescent="0.3">
      <c r="A4100" s="114">
        <v>7104</v>
      </c>
      <c r="B4100" s="114" t="s">
        <v>130</v>
      </c>
      <c r="C4100" s="114" t="s">
        <v>2269</v>
      </c>
      <c r="D4100" s="114" t="s">
        <v>7843</v>
      </c>
      <c r="E4100" s="114" t="s">
        <v>7844</v>
      </c>
      <c r="F4100" s="115">
        <v>45279</v>
      </c>
      <c r="G4100" s="114" t="s">
        <v>2604</v>
      </c>
      <c r="H4100" s="116">
        <v>8087835</v>
      </c>
      <c r="I4100" s="116">
        <v>6874661</v>
      </c>
      <c r="J4100" s="116">
        <v>6874661</v>
      </c>
      <c r="K4100" s="116">
        <v>0</v>
      </c>
      <c r="L4100" s="116">
        <v>0</v>
      </c>
      <c r="M4100" s="116">
        <v>0</v>
      </c>
      <c r="N4100" s="116">
        <v>0</v>
      </c>
      <c r="O4100" s="116">
        <v>0</v>
      </c>
      <c r="P4100" s="120">
        <v>0</v>
      </c>
      <c r="Q4100" s="27" t="str">
        <f>IF(G4100="01 Jan 1900","Unregistered","Registered")</f>
        <v>Registered</v>
      </c>
      <c r="R4100" s="121">
        <f>I4100/H4100</f>
        <v>0.85000015455310352</v>
      </c>
      <c r="T4100" s="117">
        <f t="shared" si="254"/>
        <v>0</v>
      </c>
      <c r="U4100" s="117">
        <f t="shared" si="255"/>
        <v>0</v>
      </c>
    </row>
    <row r="4101" spans="1:21" x14ac:dyDescent="0.3">
      <c r="A4101" s="114">
        <v>7105</v>
      </c>
      <c r="B4101" s="114" t="s">
        <v>130</v>
      </c>
      <c r="C4101" s="114" t="s">
        <v>2269</v>
      </c>
      <c r="D4101" s="114" t="s">
        <v>7845</v>
      </c>
      <c r="E4101" s="114" t="s">
        <v>7846</v>
      </c>
      <c r="F4101" s="115">
        <v>45107</v>
      </c>
      <c r="G4101" s="114" t="s">
        <v>5380</v>
      </c>
      <c r="H4101" s="116">
        <v>11376600</v>
      </c>
      <c r="I4101" s="116">
        <v>7963620</v>
      </c>
      <c r="J4101" s="116">
        <v>7963620</v>
      </c>
      <c r="K4101" s="116">
        <v>0</v>
      </c>
      <c r="L4101" s="116">
        <v>0</v>
      </c>
      <c r="M4101" s="116">
        <v>0</v>
      </c>
      <c r="N4101" s="116">
        <v>0</v>
      </c>
      <c r="O4101" s="116">
        <v>0</v>
      </c>
      <c r="P4101" s="120">
        <v>0</v>
      </c>
      <c r="Q4101" s="27" t="str">
        <f>IF(G4101="01 Jan 1900","Unregistered","Registered")</f>
        <v>Registered</v>
      </c>
      <c r="R4101" s="121">
        <f>I4101/H4101</f>
        <v>0.7</v>
      </c>
      <c r="T4101" s="117">
        <f t="shared" si="254"/>
        <v>0</v>
      </c>
      <c r="U4101" s="117">
        <f t="shared" si="255"/>
        <v>0</v>
      </c>
    </row>
    <row r="4102" spans="1:21" x14ac:dyDescent="0.3">
      <c r="A4102" s="114">
        <v>7106</v>
      </c>
      <c r="B4102" s="114" t="s">
        <v>130</v>
      </c>
      <c r="C4102" s="114" t="s">
        <v>2269</v>
      </c>
      <c r="D4102" s="114" t="s">
        <v>7847</v>
      </c>
      <c r="E4102" s="114" t="s">
        <v>7848</v>
      </c>
      <c r="F4102" s="115">
        <v>45106</v>
      </c>
      <c r="G4102" s="114" t="s">
        <v>2714</v>
      </c>
      <c r="H4102" s="116">
        <v>11748462</v>
      </c>
      <c r="I4102" s="116">
        <v>9986191</v>
      </c>
      <c r="J4102" s="116">
        <v>9986191</v>
      </c>
      <c r="K4102" s="116">
        <v>0</v>
      </c>
      <c r="L4102" s="116">
        <v>0</v>
      </c>
      <c r="M4102" s="116">
        <v>0</v>
      </c>
      <c r="N4102" s="116">
        <v>0</v>
      </c>
      <c r="O4102" s="116">
        <v>0</v>
      </c>
      <c r="P4102" s="120">
        <v>0</v>
      </c>
      <c r="Q4102" s="27" t="str">
        <f>IF(G4102="01 Jan 1900","Unregistered","Registered")</f>
        <v>Registered</v>
      </c>
      <c r="R4102" s="121">
        <f>I4102/H4102</f>
        <v>0.84999985530020861</v>
      </c>
      <c r="T4102" s="117">
        <f t="shared" si="254"/>
        <v>0</v>
      </c>
      <c r="U4102" s="117">
        <f t="shared" si="255"/>
        <v>0</v>
      </c>
    </row>
    <row r="4103" spans="1:21" x14ac:dyDescent="0.3">
      <c r="A4103" s="114">
        <v>7107</v>
      </c>
      <c r="B4103" s="114" t="s">
        <v>130</v>
      </c>
      <c r="C4103" s="114" t="s">
        <v>2269</v>
      </c>
      <c r="D4103" s="114" t="s">
        <v>7849</v>
      </c>
      <c r="E4103" s="114" t="s">
        <v>7850</v>
      </c>
      <c r="F4103" s="115">
        <v>45106</v>
      </c>
      <c r="G4103" s="114" t="s">
        <v>2714</v>
      </c>
      <c r="H4103" s="116">
        <v>7917750</v>
      </c>
      <c r="I4103" s="116">
        <v>6730093</v>
      </c>
      <c r="J4103" s="116">
        <v>6730093</v>
      </c>
      <c r="K4103" s="116">
        <v>0</v>
      </c>
      <c r="L4103" s="116">
        <v>0</v>
      </c>
      <c r="M4103" s="116">
        <v>0</v>
      </c>
      <c r="N4103" s="116">
        <v>0</v>
      </c>
      <c r="O4103" s="116">
        <v>0</v>
      </c>
      <c r="P4103" s="120">
        <v>0</v>
      </c>
      <c r="Q4103" s="27" t="str">
        <f>IF(G4103="01 Jan 1900","Unregistered","Registered")</f>
        <v>Registered</v>
      </c>
      <c r="R4103" s="121">
        <f>I4103/H4103</f>
        <v>0.85000069464178585</v>
      </c>
      <c r="T4103" s="117">
        <f t="shared" si="254"/>
        <v>0</v>
      </c>
      <c r="U4103" s="117">
        <f t="shared" si="255"/>
        <v>0</v>
      </c>
    </row>
    <row r="4104" spans="1:21" x14ac:dyDescent="0.3">
      <c r="A4104" s="114">
        <v>7108</v>
      </c>
      <c r="B4104" s="114" t="s">
        <v>130</v>
      </c>
      <c r="C4104" s="114" t="s">
        <v>2269</v>
      </c>
      <c r="D4104" s="114" t="s">
        <v>7851</v>
      </c>
      <c r="E4104" s="114" t="s">
        <v>7852</v>
      </c>
      <c r="F4104" s="115">
        <v>45042</v>
      </c>
      <c r="G4104" s="114" t="s">
        <v>2607</v>
      </c>
      <c r="H4104" s="116">
        <v>7917750</v>
      </c>
      <c r="I4104" s="116">
        <v>6730093</v>
      </c>
      <c r="J4104" s="116">
        <v>6730093</v>
      </c>
      <c r="K4104" s="116">
        <v>0</v>
      </c>
      <c r="L4104" s="116">
        <v>0</v>
      </c>
      <c r="M4104" s="116">
        <v>0</v>
      </c>
      <c r="N4104" s="116">
        <v>0</v>
      </c>
      <c r="O4104" s="116">
        <v>0</v>
      </c>
      <c r="P4104" s="120">
        <v>0</v>
      </c>
      <c r="Q4104" s="27" t="str">
        <f>IF(G4104="01 Jan 1900","Unregistered","Registered")</f>
        <v>Registered</v>
      </c>
      <c r="R4104" s="121">
        <f>I4104/H4104</f>
        <v>0.85000069464178585</v>
      </c>
      <c r="T4104" s="117">
        <f t="shared" si="254"/>
        <v>0</v>
      </c>
      <c r="U4104" s="117">
        <f t="shared" si="255"/>
        <v>0</v>
      </c>
    </row>
    <row r="4105" spans="1:21" x14ac:dyDescent="0.3">
      <c r="A4105" s="114">
        <v>7109</v>
      </c>
      <c r="B4105" s="114" t="s">
        <v>130</v>
      </c>
      <c r="C4105" s="114" t="s">
        <v>2269</v>
      </c>
      <c r="D4105" s="114" t="s">
        <v>7853</v>
      </c>
      <c r="E4105" s="114" t="s">
        <v>7854</v>
      </c>
      <c r="F4105" s="115">
        <v>45107</v>
      </c>
      <c r="G4105" s="114" t="s">
        <v>3567</v>
      </c>
      <c r="H4105" s="116">
        <v>11792857</v>
      </c>
      <c r="I4105" s="116">
        <v>9139462</v>
      </c>
      <c r="J4105" s="116">
        <v>9139462</v>
      </c>
      <c r="K4105" s="116">
        <v>0</v>
      </c>
      <c r="L4105" s="116">
        <v>0</v>
      </c>
      <c r="M4105" s="116">
        <v>0</v>
      </c>
      <c r="N4105" s="116">
        <v>0</v>
      </c>
      <c r="O4105" s="116">
        <v>0</v>
      </c>
      <c r="P4105" s="120">
        <v>0</v>
      </c>
      <c r="Q4105" s="27" t="str">
        <f>IF(G4105="01 Jan 1900","Unregistered","Registered")</f>
        <v>Registered</v>
      </c>
      <c r="R4105" s="121">
        <f>I4105/H4105</f>
        <v>0.77499981556632125</v>
      </c>
      <c r="T4105" s="117">
        <f t="shared" si="254"/>
        <v>0</v>
      </c>
      <c r="U4105" s="117">
        <f t="shared" si="255"/>
        <v>0</v>
      </c>
    </row>
    <row r="4106" spans="1:21" x14ac:dyDescent="0.3">
      <c r="A4106" s="114">
        <v>7110</v>
      </c>
      <c r="B4106" s="114" t="s">
        <v>130</v>
      </c>
      <c r="C4106" s="114" t="s">
        <v>2269</v>
      </c>
      <c r="D4106" s="114" t="s">
        <v>7855</v>
      </c>
      <c r="E4106" s="114" t="s">
        <v>7856</v>
      </c>
      <c r="F4106" s="115">
        <v>45083</v>
      </c>
      <c r="G4106" s="114" t="s">
        <v>2607</v>
      </c>
      <c r="H4106" s="116">
        <v>11886000</v>
      </c>
      <c r="I4106" s="116">
        <v>10697400</v>
      </c>
      <c r="J4106" s="116">
        <v>10697400</v>
      </c>
      <c r="K4106" s="116">
        <v>0</v>
      </c>
      <c r="L4106" s="116">
        <v>0</v>
      </c>
      <c r="M4106" s="116">
        <v>0</v>
      </c>
      <c r="N4106" s="116">
        <v>0</v>
      </c>
      <c r="O4106" s="116">
        <v>0</v>
      </c>
      <c r="P4106" s="120">
        <v>0</v>
      </c>
      <c r="Q4106" s="27" t="str">
        <f>IF(G4106="01 Jan 1900","Unregistered","Registered")</f>
        <v>Registered</v>
      </c>
      <c r="R4106" s="121">
        <f>I4106/H4106</f>
        <v>0.9</v>
      </c>
      <c r="T4106" s="117">
        <f t="shared" si="254"/>
        <v>0</v>
      </c>
      <c r="U4106" s="117">
        <f t="shared" si="255"/>
        <v>0</v>
      </c>
    </row>
    <row r="4107" spans="1:21" x14ac:dyDescent="0.3">
      <c r="A4107" s="114">
        <v>7111</v>
      </c>
      <c r="B4107" s="114" t="s">
        <v>130</v>
      </c>
      <c r="C4107" s="114" t="s">
        <v>2269</v>
      </c>
      <c r="D4107" s="114" t="s">
        <v>7857</v>
      </c>
      <c r="E4107" s="114" t="s">
        <v>7858</v>
      </c>
      <c r="F4107" s="115">
        <v>45097</v>
      </c>
      <c r="G4107" s="114" t="s">
        <v>3420</v>
      </c>
      <c r="H4107" s="116">
        <v>12106740</v>
      </c>
      <c r="I4107" s="116">
        <v>10290729</v>
      </c>
      <c r="J4107" s="116">
        <v>10290729</v>
      </c>
      <c r="K4107" s="116">
        <v>0</v>
      </c>
      <c r="L4107" s="116">
        <v>0</v>
      </c>
      <c r="M4107" s="116">
        <v>0</v>
      </c>
      <c r="N4107" s="116">
        <v>0</v>
      </c>
      <c r="O4107" s="116">
        <v>0</v>
      </c>
      <c r="P4107" s="120">
        <v>0</v>
      </c>
      <c r="Q4107" s="27" t="str">
        <f>IF(G4107="01 Jan 1900","Unregistered","Registered")</f>
        <v>Registered</v>
      </c>
      <c r="R4107" s="121">
        <f>I4107/H4107</f>
        <v>0.85</v>
      </c>
      <c r="T4107" s="117">
        <f t="shared" si="254"/>
        <v>0</v>
      </c>
      <c r="U4107" s="117">
        <f t="shared" si="255"/>
        <v>0</v>
      </c>
    </row>
    <row r="4108" spans="1:21" x14ac:dyDescent="0.3">
      <c r="A4108" s="114">
        <v>7112</v>
      </c>
      <c r="B4108" s="114" t="s">
        <v>130</v>
      </c>
      <c r="C4108" s="114" t="s">
        <v>2269</v>
      </c>
      <c r="D4108" s="114" t="s">
        <v>7859</v>
      </c>
      <c r="E4108" s="114" t="s">
        <v>7860</v>
      </c>
      <c r="F4108" s="115">
        <v>45196</v>
      </c>
      <c r="G4108" s="114" t="s">
        <v>5378</v>
      </c>
      <c r="H4108" s="116">
        <v>8043261</v>
      </c>
      <c r="I4108" s="116">
        <v>6836771</v>
      </c>
      <c r="J4108" s="116">
        <v>6836771</v>
      </c>
      <c r="K4108" s="116">
        <v>0</v>
      </c>
      <c r="L4108" s="116">
        <v>0</v>
      </c>
      <c r="M4108" s="116">
        <v>0</v>
      </c>
      <c r="N4108" s="116">
        <v>0</v>
      </c>
      <c r="O4108" s="116">
        <v>0</v>
      </c>
      <c r="P4108" s="120">
        <v>0</v>
      </c>
      <c r="Q4108" s="27" t="str">
        <f>IF(G4108="01 Jan 1900","Unregistered","Registered")</f>
        <v>Registered</v>
      </c>
      <c r="R4108" s="121">
        <f>I4108/H4108</f>
        <v>0.84999989432146983</v>
      </c>
      <c r="T4108" s="117">
        <f t="shared" si="254"/>
        <v>0</v>
      </c>
      <c r="U4108" s="117">
        <f t="shared" si="255"/>
        <v>0</v>
      </c>
    </row>
    <row r="4109" spans="1:21" x14ac:dyDescent="0.3">
      <c r="A4109" s="114">
        <v>7113</v>
      </c>
      <c r="B4109" s="114" t="s">
        <v>130</v>
      </c>
      <c r="C4109" s="114" t="s">
        <v>2269</v>
      </c>
      <c r="D4109" s="114" t="s">
        <v>7861</v>
      </c>
      <c r="E4109" s="114" t="s">
        <v>7862</v>
      </c>
      <c r="F4109" s="115">
        <v>45114</v>
      </c>
      <c r="G4109" s="114" t="s">
        <v>2960</v>
      </c>
      <c r="H4109" s="116">
        <v>11838456</v>
      </c>
      <c r="I4109" s="116">
        <v>10654613</v>
      </c>
      <c r="J4109" s="116">
        <v>10654613</v>
      </c>
      <c r="K4109" s="116">
        <v>0</v>
      </c>
      <c r="L4109" s="116">
        <v>0</v>
      </c>
      <c r="M4109" s="116">
        <v>0</v>
      </c>
      <c r="N4109" s="116">
        <v>0</v>
      </c>
      <c r="O4109" s="116">
        <v>0</v>
      </c>
      <c r="P4109" s="120">
        <v>0</v>
      </c>
      <c r="Q4109" s="27" t="str">
        <f>IF(G4109="01 Jan 1900","Unregistered","Registered")</f>
        <v>Registered</v>
      </c>
      <c r="R4109" s="121">
        <f>I4109/H4109</f>
        <v>0.90000021962323462</v>
      </c>
      <c r="T4109" s="117">
        <f t="shared" si="254"/>
        <v>0</v>
      </c>
      <c r="U4109" s="117">
        <f t="shared" si="255"/>
        <v>0</v>
      </c>
    </row>
    <row r="4110" spans="1:21" x14ac:dyDescent="0.3">
      <c r="A4110" s="114">
        <v>7114</v>
      </c>
      <c r="B4110" s="114" t="s">
        <v>130</v>
      </c>
      <c r="C4110" s="114" t="s">
        <v>2269</v>
      </c>
      <c r="D4110" s="114" t="s">
        <v>7863</v>
      </c>
      <c r="E4110" s="114" t="s">
        <v>7864</v>
      </c>
      <c r="F4110" s="115">
        <v>45119</v>
      </c>
      <c r="G4110" s="114" t="s">
        <v>2619</v>
      </c>
      <c r="H4110" s="116">
        <v>11819778</v>
      </c>
      <c r="I4110" s="116">
        <v>10046811</v>
      </c>
      <c r="J4110" s="116">
        <v>10046811</v>
      </c>
      <c r="K4110" s="116">
        <v>0</v>
      </c>
      <c r="L4110" s="116">
        <v>0</v>
      </c>
      <c r="M4110" s="116">
        <v>0</v>
      </c>
      <c r="N4110" s="116">
        <v>0</v>
      </c>
      <c r="O4110" s="116">
        <v>0</v>
      </c>
      <c r="P4110" s="120">
        <v>0</v>
      </c>
      <c r="Q4110" s="27" t="str">
        <f>IF(G4110="01 Jan 1900","Unregistered","Registered")</f>
        <v>Registered</v>
      </c>
      <c r="R4110" s="121">
        <f>I4110/H4110</f>
        <v>0.8499999746188126</v>
      </c>
      <c r="T4110" s="117">
        <f t="shared" si="254"/>
        <v>0</v>
      </c>
      <c r="U4110" s="117">
        <f t="shared" si="255"/>
        <v>0</v>
      </c>
    </row>
    <row r="4111" spans="1:21" x14ac:dyDescent="0.3">
      <c r="A4111" s="114">
        <v>7115</v>
      </c>
      <c r="B4111" s="114" t="s">
        <v>130</v>
      </c>
      <c r="C4111" s="114" t="s">
        <v>2269</v>
      </c>
      <c r="D4111" s="114" t="s">
        <v>7865</v>
      </c>
      <c r="E4111" s="114" t="s">
        <v>7866</v>
      </c>
      <c r="F4111" s="115">
        <v>45100</v>
      </c>
      <c r="G4111" s="114" t="s">
        <v>5877</v>
      </c>
      <c r="H4111" s="116">
        <v>7976400</v>
      </c>
      <c r="I4111" s="116">
        <v>6779940</v>
      </c>
      <c r="J4111" s="116">
        <v>6779940</v>
      </c>
      <c r="K4111" s="116">
        <v>0</v>
      </c>
      <c r="L4111" s="116">
        <v>0</v>
      </c>
      <c r="M4111" s="116">
        <v>0</v>
      </c>
      <c r="N4111" s="116">
        <v>0</v>
      </c>
      <c r="O4111" s="116">
        <v>0</v>
      </c>
      <c r="P4111" s="120">
        <v>0</v>
      </c>
      <c r="Q4111" s="27" t="str">
        <f>IF(G4111="01 Jan 1900","Unregistered","Registered")</f>
        <v>Registered</v>
      </c>
      <c r="R4111" s="121">
        <f>I4111/H4111</f>
        <v>0.85</v>
      </c>
      <c r="T4111" s="117">
        <f t="shared" ref="T4111:T4174" si="256">L4111+M4111+N4111+O4111+P4111</f>
        <v>0</v>
      </c>
      <c r="U4111" s="117">
        <f t="shared" ref="U4111:U4174" si="257">K4111-T4111</f>
        <v>0</v>
      </c>
    </row>
    <row r="4112" spans="1:21" x14ac:dyDescent="0.3">
      <c r="A4112" s="114">
        <v>7116</v>
      </c>
      <c r="B4112" s="114" t="s">
        <v>130</v>
      </c>
      <c r="C4112" s="114" t="s">
        <v>2269</v>
      </c>
      <c r="D4112" s="114" t="s">
        <v>7867</v>
      </c>
      <c r="E4112" s="114" t="s">
        <v>7868</v>
      </c>
      <c r="F4112" s="115">
        <v>45075</v>
      </c>
      <c r="G4112" s="114" t="s">
        <v>1629</v>
      </c>
      <c r="H4112" s="116">
        <v>11748462</v>
      </c>
      <c r="I4112" s="116">
        <v>9986191</v>
      </c>
      <c r="J4112" s="116">
        <v>9986191</v>
      </c>
      <c r="K4112" s="116">
        <v>0</v>
      </c>
      <c r="L4112" s="116">
        <v>0</v>
      </c>
      <c r="M4112" s="116">
        <v>0</v>
      </c>
      <c r="N4112" s="116">
        <v>0</v>
      </c>
      <c r="O4112" s="116">
        <v>0</v>
      </c>
      <c r="P4112" s="120">
        <v>0</v>
      </c>
      <c r="Q4112" s="27" t="str">
        <f>IF(G4112="01 Jan 1900","Unregistered","Registered")</f>
        <v>Registered</v>
      </c>
      <c r="R4112" s="121">
        <f>I4112/H4112</f>
        <v>0.84999985530020861</v>
      </c>
      <c r="T4112" s="117">
        <f t="shared" si="256"/>
        <v>0</v>
      </c>
      <c r="U4112" s="117">
        <f t="shared" si="257"/>
        <v>0</v>
      </c>
    </row>
    <row r="4113" spans="1:21" x14ac:dyDescent="0.3">
      <c r="A4113" s="114">
        <v>7117</v>
      </c>
      <c r="B4113" s="114" t="s">
        <v>130</v>
      </c>
      <c r="C4113" s="114" t="s">
        <v>2269</v>
      </c>
      <c r="D4113" s="114" t="s">
        <v>7869</v>
      </c>
      <c r="E4113" s="114" t="s">
        <v>7870</v>
      </c>
      <c r="F4113" s="115">
        <v>45077</v>
      </c>
      <c r="G4113" s="114" t="s">
        <v>5157</v>
      </c>
      <c r="H4113" s="116">
        <v>7859100</v>
      </c>
      <c r="I4113" s="116">
        <v>6680235</v>
      </c>
      <c r="J4113" s="116">
        <v>6680235</v>
      </c>
      <c r="K4113" s="116">
        <v>0</v>
      </c>
      <c r="L4113" s="116">
        <v>0</v>
      </c>
      <c r="M4113" s="116">
        <v>0</v>
      </c>
      <c r="N4113" s="116">
        <v>0</v>
      </c>
      <c r="O4113" s="116">
        <v>0</v>
      </c>
      <c r="P4113" s="120">
        <v>0</v>
      </c>
      <c r="Q4113" s="27" t="str">
        <f>IF(G4113="01 Jan 1900","Unregistered","Registered")</f>
        <v>Registered</v>
      </c>
      <c r="R4113" s="121">
        <f>I4113/H4113</f>
        <v>0.85</v>
      </c>
      <c r="T4113" s="117">
        <f t="shared" si="256"/>
        <v>0</v>
      </c>
      <c r="U4113" s="117">
        <f t="shared" si="257"/>
        <v>0</v>
      </c>
    </row>
    <row r="4114" spans="1:21" x14ac:dyDescent="0.3">
      <c r="A4114" s="114">
        <v>7118</v>
      </c>
      <c r="B4114" s="114" t="s">
        <v>130</v>
      </c>
      <c r="C4114" s="114" t="s">
        <v>2269</v>
      </c>
      <c r="D4114" s="114" t="s">
        <v>7871</v>
      </c>
      <c r="E4114" s="114" t="s">
        <v>7872</v>
      </c>
      <c r="F4114" s="115">
        <v>45045</v>
      </c>
      <c r="G4114" s="114" t="s">
        <v>4857</v>
      </c>
      <c r="H4114" s="116">
        <v>11748462</v>
      </c>
      <c r="I4114" s="116">
        <v>9986191</v>
      </c>
      <c r="J4114" s="116">
        <v>9986191</v>
      </c>
      <c r="K4114" s="116">
        <v>0</v>
      </c>
      <c r="L4114" s="116">
        <v>0</v>
      </c>
      <c r="M4114" s="116">
        <v>0</v>
      </c>
      <c r="N4114" s="116">
        <v>0</v>
      </c>
      <c r="O4114" s="116">
        <v>0</v>
      </c>
      <c r="P4114" s="120">
        <v>0</v>
      </c>
      <c r="Q4114" s="27" t="str">
        <f>IF(G4114="01 Jan 1900","Unregistered","Registered")</f>
        <v>Registered</v>
      </c>
      <c r="R4114" s="121">
        <f>I4114/H4114</f>
        <v>0.84999985530020861</v>
      </c>
      <c r="T4114" s="117">
        <f t="shared" si="256"/>
        <v>0</v>
      </c>
      <c r="U4114" s="117">
        <f t="shared" si="257"/>
        <v>0</v>
      </c>
    </row>
    <row r="4115" spans="1:21" x14ac:dyDescent="0.3">
      <c r="A4115" s="114">
        <v>7119</v>
      </c>
      <c r="B4115" s="114" t="s">
        <v>130</v>
      </c>
      <c r="C4115" s="114" t="s">
        <v>2269</v>
      </c>
      <c r="D4115" s="114" t="s">
        <v>7873</v>
      </c>
      <c r="E4115" s="114" t="s">
        <v>7874</v>
      </c>
      <c r="F4115" s="115">
        <v>45100</v>
      </c>
      <c r="G4115" s="114" t="s">
        <v>4873</v>
      </c>
      <c r="H4115" s="116">
        <v>11748462</v>
      </c>
      <c r="I4115" s="116">
        <v>9986193</v>
      </c>
      <c r="J4115" s="116">
        <v>9986193</v>
      </c>
      <c r="K4115" s="116">
        <v>0</v>
      </c>
      <c r="L4115" s="116">
        <v>0</v>
      </c>
      <c r="M4115" s="116">
        <v>0</v>
      </c>
      <c r="N4115" s="116">
        <v>0</v>
      </c>
      <c r="O4115" s="116">
        <v>0</v>
      </c>
      <c r="P4115" s="120">
        <v>0</v>
      </c>
      <c r="Q4115" s="27" t="str">
        <f>IF(G4115="01 Jan 1900","Unregistered","Registered")</f>
        <v>Registered</v>
      </c>
      <c r="R4115" s="121">
        <f>I4115/H4115</f>
        <v>0.85000002553525733</v>
      </c>
      <c r="T4115" s="117">
        <f t="shared" si="256"/>
        <v>0</v>
      </c>
      <c r="U4115" s="117">
        <f t="shared" si="257"/>
        <v>0</v>
      </c>
    </row>
    <row r="4116" spans="1:21" x14ac:dyDescent="0.3">
      <c r="A4116" s="114">
        <v>7120</v>
      </c>
      <c r="B4116" s="114" t="s">
        <v>130</v>
      </c>
      <c r="C4116" s="114" t="s">
        <v>2269</v>
      </c>
      <c r="D4116" s="114" t="s">
        <v>7875</v>
      </c>
      <c r="E4116" s="114" t="s">
        <v>7876</v>
      </c>
      <c r="F4116" s="115">
        <v>45250</v>
      </c>
      <c r="G4116" s="114" t="s">
        <v>2462</v>
      </c>
      <c r="H4116" s="116">
        <v>8266131</v>
      </c>
      <c r="I4116" s="116">
        <v>7026214</v>
      </c>
      <c r="J4116" s="116">
        <v>7026214</v>
      </c>
      <c r="K4116" s="116">
        <v>0</v>
      </c>
      <c r="L4116" s="116">
        <v>0</v>
      </c>
      <c r="M4116" s="116">
        <v>0</v>
      </c>
      <c r="N4116" s="116">
        <v>0</v>
      </c>
      <c r="O4116" s="116">
        <v>0</v>
      </c>
      <c r="P4116" s="120">
        <v>0</v>
      </c>
      <c r="Q4116" s="27" t="str">
        <f>IF(G4116="01 Jan 1900","Unregistered","Registered")</f>
        <v>Registered</v>
      </c>
      <c r="R4116" s="121">
        <f>I4116/H4116</f>
        <v>0.85000032058528951</v>
      </c>
      <c r="T4116" s="117">
        <f t="shared" si="256"/>
        <v>0</v>
      </c>
      <c r="U4116" s="117">
        <f t="shared" si="257"/>
        <v>0</v>
      </c>
    </row>
    <row r="4117" spans="1:21" x14ac:dyDescent="0.3">
      <c r="A4117" s="114">
        <v>7121</v>
      </c>
      <c r="B4117" s="114" t="s">
        <v>130</v>
      </c>
      <c r="C4117" s="114" t="s">
        <v>2269</v>
      </c>
      <c r="D4117" s="114" t="s">
        <v>7877</v>
      </c>
      <c r="E4117" s="114" t="s">
        <v>7878</v>
      </c>
      <c r="F4117" s="115">
        <v>45199</v>
      </c>
      <c r="G4117" s="114" t="s">
        <v>2916</v>
      </c>
      <c r="H4117" s="116">
        <v>8087835</v>
      </c>
      <c r="I4117" s="116">
        <v>6874661</v>
      </c>
      <c r="J4117" s="116">
        <v>6874661</v>
      </c>
      <c r="K4117" s="116">
        <v>0</v>
      </c>
      <c r="L4117" s="116">
        <v>0</v>
      </c>
      <c r="M4117" s="116">
        <v>0</v>
      </c>
      <c r="N4117" s="116">
        <v>0</v>
      </c>
      <c r="O4117" s="116">
        <v>0</v>
      </c>
      <c r="P4117" s="120">
        <v>0</v>
      </c>
      <c r="Q4117" s="27" t="str">
        <f>IF(G4117="01 Jan 1900","Unregistered","Registered")</f>
        <v>Registered</v>
      </c>
      <c r="R4117" s="121">
        <f>I4117/H4117</f>
        <v>0.85000015455310352</v>
      </c>
      <c r="T4117" s="117">
        <f t="shared" si="256"/>
        <v>0</v>
      </c>
      <c r="U4117" s="117">
        <f t="shared" si="257"/>
        <v>0</v>
      </c>
    </row>
    <row r="4118" spans="1:21" x14ac:dyDescent="0.3">
      <c r="A4118" s="114">
        <v>7122</v>
      </c>
      <c r="B4118" s="114" t="s">
        <v>130</v>
      </c>
      <c r="C4118" s="114" t="s">
        <v>2269</v>
      </c>
      <c r="D4118" s="114" t="s">
        <v>7879</v>
      </c>
      <c r="E4118" s="114" t="s">
        <v>7880</v>
      </c>
      <c r="F4118" s="115">
        <v>45097</v>
      </c>
      <c r="G4118" s="114" t="s">
        <v>3004</v>
      </c>
      <c r="H4118" s="116">
        <v>11748462</v>
      </c>
      <c r="I4118" s="116">
        <v>9986193</v>
      </c>
      <c r="J4118" s="116">
        <v>9986193</v>
      </c>
      <c r="K4118" s="116">
        <v>0</v>
      </c>
      <c r="L4118" s="116">
        <v>0</v>
      </c>
      <c r="M4118" s="116">
        <v>0</v>
      </c>
      <c r="N4118" s="116">
        <v>0</v>
      </c>
      <c r="O4118" s="116">
        <v>0</v>
      </c>
      <c r="P4118" s="120">
        <v>0</v>
      </c>
      <c r="Q4118" s="27" t="str">
        <f>IF(G4118="01 Jan 1900","Unregistered","Registered")</f>
        <v>Registered</v>
      </c>
      <c r="R4118" s="121">
        <f>I4118/H4118</f>
        <v>0.85000002553525733</v>
      </c>
      <c r="T4118" s="117">
        <f t="shared" si="256"/>
        <v>0</v>
      </c>
      <c r="U4118" s="117">
        <f t="shared" si="257"/>
        <v>0</v>
      </c>
    </row>
    <row r="4119" spans="1:21" x14ac:dyDescent="0.3">
      <c r="A4119" s="114">
        <v>7123</v>
      </c>
      <c r="B4119" s="114" t="s">
        <v>130</v>
      </c>
      <c r="C4119" s="114" t="s">
        <v>2269</v>
      </c>
      <c r="D4119" s="114" t="s">
        <v>7881</v>
      </c>
      <c r="E4119" s="114" t="s">
        <v>7882</v>
      </c>
      <c r="F4119" s="115">
        <v>45064</v>
      </c>
      <c r="G4119" s="114" t="s">
        <v>2653</v>
      </c>
      <c r="H4119" s="116">
        <v>7800000</v>
      </c>
      <c r="I4119" s="116">
        <v>6630000</v>
      </c>
      <c r="J4119" s="116">
        <v>6630000</v>
      </c>
      <c r="K4119" s="116">
        <v>0</v>
      </c>
      <c r="L4119" s="116">
        <v>0</v>
      </c>
      <c r="M4119" s="116">
        <v>0</v>
      </c>
      <c r="N4119" s="116">
        <v>0</v>
      </c>
      <c r="O4119" s="116">
        <v>0</v>
      </c>
      <c r="P4119" s="120">
        <v>0</v>
      </c>
      <c r="Q4119" s="27" t="str">
        <f>IF(G4119="01 Jan 1900","Unregistered","Registered")</f>
        <v>Registered</v>
      </c>
      <c r="R4119" s="121">
        <f>I4119/H4119</f>
        <v>0.85</v>
      </c>
      <c r="T4119" s="117">
        <f t="shared" si="256"/>
        <v>0</v>
      </c>
      <c r="U4119" s="117">
        <f t="shared" si="257"/>
        <v>0</v>
      </c>
    </row>
    <row r="4120" spans="1:21" x14ac:dyDescent="0.3">
      <c r="A4120" s="114">
        <v>7124</v>
      </c>
      <c r="B4120" s="114" t="s">
        <v>130</v>
      </c>
      <c r="C4120" s="114" t="s">
        <v>2269</v>
      </c>
      <c r="D4120" s="114" t="s">
        <v>7883</v>
      </c>
      <c r="E4120" s="114" t="s">
        <v>7884</v>
      </c>
      <c r="F4120" s="115">
        <v>45236</v>
      </c>
      <c r="G4120" s="114" t="s">
        <v>4866</v>
      </c>
      <c r="H4120" s="116">
        <v>12106740</v>
      </c>
      <c r="I4120" s="116">
        <v>10896066</v>
      </c>
      <c r="J4120" s="116">
        <v>10896066</v>
      </c>
      <c r="K4120" s="116">
        <v>0</v>
      </c>
      <c r="L4120" s="116">
        <v>0</v>
      </c>
      <c r="M4120" s="116">
        <v>0</v>
      </c>
      <c r="N4120" s="116">
        <v>0</v>
      </c>
      <c r="O4120" s="116">
        <v>0</v>
      </c>
      <c r="P4120" s="120">
        <v>0</v>
      </c>
      <c r="Q4120" s="27" t="str">
        <f>IF(G4120="01 Jan 1900","Unregistered","Registered")</f>
        <v>Registered</v>
      </c>
      <c r="R4120" s="121">
        <f>I4120/H4120</f>
        <v>0.9</v>
      </c>
      <c r="T4120" s="117">
        <f t="shared" si="256"/>
        <v>0</v>
      </c>
      <c r="U4120" s="117">
        <f t="shared" si="257"/>
        <v>0</v>
      </c>
    </row>
    <row r="4121" spans="1:21" x14ac:dyDescent="0.3">
      <c r="A4121" s="114">
        <v>7125</v>
      </c>
      <c r="B4121" s="114" t="s">
        <v>130</v>
      </c>
      <c r="C4121" s="114" t="s">
        <v>2269</v>
      </c>
      <c r="D4121" s="114" t="s">
        <v>7885</v>
      </c>
      <c r="E4121" s="114" t="s">
        <v>7886</v>
      </c>
      <c r="F4121" s="115">
        <v>45260</v>
      </c>
      <c r="G4121" s="114" t="s">
        <v>2979</v>
      </c>
      <c r="H4121" s="116">
        <v>11886000</v>
      </c>
      <c r="I4121" s="116">
        <v>9033360</v>
      </c>
      <c r="J4121" s="116">
        <v>9033360</v>
      </c>
      <c r="K4121" s="116">
        <v>0</v>
      </c>
      <c r="L4121" s="116">
        <v>0</v>
      </c>
      <c r="M4121" s="116">
        <v>0</v>
      </c>
      <c r="N4121" s="116">
        <v>0</v>
      </c>
      <c r="O4121" s="116">
        <v>0</v>
      </c>
      <c r="P4121" s="120">
        <v>0</v>
      </c>
      <c r="Q4121" s="27" t="str">
        <f>IF(G4121="01 Jan 1900","Unregistered","Registered")</f>
        <v>Registered</v>
      </c>
      <c r="R4121" s="121">
        <f>I4121/H4121</f>
        <v>0.76</v>
      </c>
      <c r="T4121" s="117">
        <f t="shared" si="256"/>
        <v>0</v>
      </c>
      <c r="U4121" s="117">
        <f t="shared" si="257"/>
        <v>0</v>
      </c>
    </row>
    <row r="4122" spans="1:21" x14ac:dyDescent="0.3">
      <c r="A4122" s="114">
        <v>7126</v>
      </c>
      <c r="B4122" s="114" t="s">
        <v>130</v>
      </c>
      <c r="C4122" s="114" t="s">
        <v>2269</v>
      </c>
      <c r="D4122" s="114" t="s">
        <v>7887</v>
      </c>
      <c r="E4122" s="114" t="s">
        <v>7888</v>
      </c>
      <c r="F4122" s="115">
        <v>45551</v>
      </c>
      <c r="G4122" s="114" t="s">
        <v>3089</v>
      </c>
      <c r="H4122" s="116">
        <v>8534748</v>
      </c>
      <c r="I4122" s="116">
        <v>7681269</v>
      </c>
      <c r="J4122" s="116">
        <v>7681269</v>
      </c>
      <c r="K4122" s="116">
        <v>0</v>
      </c>
      <c r="L4122" s="116">
        <v>0</v>
      </c>
      <c r="M4122" s="116">
        <v>0</v>
      </c>
      <c r="N4122" s="116">
        <v>0</v>
      </c>
      <c r="O4122" s="116">
        <v>0</v>
      </c>
      <c r="P4122" s="120">
        <v>0</v>
      </c>
      <c r="Q4122" s="27" t="str">
        <f>IF(G4122="01 Jan 1900","Unregistered","Registered")</f>
        <v>Registered</v>
      </c>
      <c r="R4122" s="121">
        <f>I4122/H4122</f>
        <v>0.8999995078940819</v>
      </c>
      <c r="T4122" s="117">
        <f t="shared" si="256"/>
        <v>0</v>
      </c>
      <c r="U4122" s="117">
        <f t="shared" si="257"/>
        <v>0</v>
      </c>
    </row>
    <row r="4123" spans="1:21" x14ac:dyDescent="0.3">
      <c r="A4123" s="114">
        <v>7127</v>
      </c>
      <c r="B4123" s="114" t="s">
        <v>130</v>
      </c>
      <c r="C4123" s="114" t="s">
        <v>2269</v>
      </c>
      <c r="D4123" s="114" t="s">
        <v>7889</v>
      </c>
      <c r="E4123" s="114" t="s">
        <v>7890</v>
      </c>
      <c r="F4123" s="115">
        <v>45406</v>
      </c>
      <c r="G4123" s="114" t="s">
        <v>4881</v>
      </c>
      <c r="H4123" s="116">
        <v>8269650</v>
      </c>
      <c r="I4123" s="116">
        <v>7442691</v>
      </c>
      <c r="J4123" s="116">
        <v>7442691</v>
      </c>
      <c r="K4123" s="116">
        <v>0</v>
      </c>
      <c r="L4123" s="116">
        <v>0</v>
      </c>
      <c r="M4123" s="116">
        <v>0</v>
      </c>
      <c r="N4123" s="116">
        <v>0</v>
      </c>
      <c r="O4123" s="116">
        <v>0</v>
      </c>
      <c r="P4123" s="120">
        <v>0</v>
      </c>
      <c r="Q4123" s="27" t="str">
        <f>IF(G4123="01 Jan 1900","Unregistered","Registered")</f>
        <v>Registered</v>
      </c>
      <c r="R4123" s="121">
        <f>I4123/H4123</f>
        <v>0.90000072554461197</v>
      </c>
      <c r="T4123" s="117">
        <f t="shared" si="256"/>
        <v>0</v>
      </c>
      <c r="U4123" s="117">
        <f t="shared" si="257"/>
        <v>0</v>
      </c>
    </row>
    <row r="4124" spans="1:21" x14ac:dyDescent="0.3">
      <c r="A4124" s="114">
        <v>7128</v>
      </c>
      <c r="B4124" s="114" t="s">
        <v>130</v>
      </c>
      <c r="C4124" s="114" t="s">
        <v>2269</v>
      </c>
      <c r="D4124" s="114" t="s">
        <v>7891</v>
      </c>
      <c r="E4124" s="114" t="s">
        <v>7892</v>
      </c>
      <c r="F4124" s="115">
        <v>45168</v>
      </c>
      <c r="G4124" s="114" t="s">
        <v>3591</v>
      </c>
      <c r="H4124" s="116">
        <v>11928450</v>
      </c>
      <c r="I4124" s="116">
        <v>10139188</v>
      </c>
      <c r="J4124" s="116">
        <v>10139188</v>
      </c>
      <c r="K4124" s="116">
        <v>0</v>
      </c>
      <c r="L4124" s="116">
        <v>0</v>
      </c>
      <c r="M4124" s="116">
        <v>0</v>
      </c>
      <c r="N4124" s="116">
        <v>0</v>
      </c>
      <c r="O4124" s="116">
        <v>0</v>
      </c>
      <c r="P4124" s="120">
        <v>0</v>
      </c>
      <c r="Q4124" s="27" t="str">
        <f>IF(G4124="01 Jan 1900","Unregistered","Registered")</f>
        <v>Registered</v>
      </c>
      <c r="R4124" s="121">
        <f>I4124/H4124</f>
        <v>0.85000046108253802</v>
      </c>
      <c r="T4124" s="117">
        <f t="shared" si="256"/>
        <v>0</v>
      </c>
      <c r="U4124" s="117">
        <f t="shared" si="257"/>
        <v>0</v>
      </c>
    </row>
    <row r="4125" spans="1:21" x14ac:dyDescent="0.3">
      <c r="A4125" s="114">
        <v>7129</v>
      </c>
      <c r="B4125" s="114" t="s">
        <v>130</v>
      </c>
      <c r="C4125" s="114" t="s">
        <v>2269</v>
      </c>
      <c r="D4125" s="114" t="s">
        <v>7893</v>
      </c>
      <c r="E4125" s="114" t="s">
        <v>7894</v>
      </c>
      <c r="F4125" s="115">
        <v>45161</v>
      </c>
      <c r="G4125" s="114" t="s">
        <v>2598</v>
      </c>
      <c r="H4125" s="116">
        <v>11801100</v>
      </c>
      <c r="I4125" s="116">
        <v>10030935</v>
      </c>
      <c r="J4125" s="116">
        <v>10030935</v>
      </c>
      <c r="K4125" s="116">
        <v>0</v>
      </c>
      <c r="L4125" s="116">
        <v>0</v>
      </c>
      <c r="M4125" s="116">
        <v>0</v>
      </c>
      <c r="N4125" s="116">
        <v>0</v>
      </c>
      <c r="O4125" s="116">
        <v>0</v>
      </c>
      <c r="P4125" s="120">
        <v>0</v>
      </c>
      <c r="Q4125" s="27" t="str">
        <f>IF(G4125="01 Jan 1900","Unregistered","Registered")</f>
        <v>Registered</v>
      </c>
      <c r="R4125" s="121">
        <f>I4125/H4125</f>
        <v>0.85</v>
      </c>
      <c r="T4125" s="117">
        <f t="shared" si="256"/>
        <v>0</v>
      </c>
      <c r="U4125" s="117">
        <f t="shared" si="257"/>
        <v>0</v>
      </c>
    </row>
    <row r="4126" spans="1:21" x14ac:dyDescent="0.3">
      <c r="A4126" s="114">
        <v>7130</v>
      </c>
      <c r="B4126" s="114" t="s">
        <v>130</v>
      </c>
      <c r="C4126" s="114" t="s">
        <v>2269</v>
      </c>
      <c r="D4126" s="114" t="s">
        <v>7895</v>
      </c>
      <c r="E4126" s="114" t="s">
        <v>7896</v>
      </c>
      <c r="F4126" s="115">
        <v>45251</v>
      </c>
      <c r="G4126" s="114" t="s">
        <v>4961</v>
      </c>
      <c r="H4126" s="116">
        <v>12060894</v>
      </c>
      <c r="I4126" s="116">
        <v>10251763</v>
      </c>
      <c r="J4126" s="116">
        <v>10251763</v>
      </c>
      <c r="K4126" s="116">
        <v>0</v>
      </c>
      <c r="L4126" s="116">
        <v>0</v>
      </c>
      <c r="M4126" s="116">
        <v>0</v>
      </c>
      <c r="N4126" s="116">
        <v>0</v>
      </c>
      <c r="O4126" s="116">
        <v>0</v>
      </c>
      <c r="P4126" s="120">
        <v>0</v>
      </c>
      <c r="Q4126" s="27" t="str">
        <f>IF(G4126="01 Jan 1900","Unregistered","Registered")</f>
        <v>Registered</v>
      </c>
      <c r="R4126" s="121">
        <f>I4126/H4126</f>
        <v>0.85000025702903947</v>
      </c>
      <c r="T4126" s="117">
        <f t="shared" si="256"/>
        <v>0</v>
      </c>
      <c r="U4126" s="117">
        <f t="shared" si="257"/>
        <v>0</v>
      </c>
    </row>
    <row r="4127" spans="1:21" x14ac:dyDescent="0.3">
      <c r="A4127" s="114">
        <v>7131</v>
      </c>
      <c r="B4127" s="114" t="s">
        <v>130</v>
      </c>
      <c r="C4127" s="114" t="s">
        <v>2269</v>
      </c>
      <c r="D4127" s="114" t="s">
        <v>7897</v>
      </c>
      <c r="E4127" s="114" t="s">
        <v>7898</v>
      </c>
      <c r="F4127" s="115">
        <v>45467</v>
      </c>
      <c r="G4127" s="114" t="s">
        <v>2227</v>
      </c>
      <c r="H4127" s="116">
        <v>11037000</v>
      </c>
      <c r="I4127" s="116">
        <v>8719230</v>
      </c>
      <c r="J4127" s="116">
        <v>8719230</v>
      </c>
      <c r="K4127" s="116">
        <v>0</v>
      </c>
      <c r="L4127" s="116">
        <v>0</v>
      </c>
      <c r="M4127" s="116">
        <v>0</v>
      </c>
      <c r="N4127" s="116">
        <v>0</v>
      </c>
      <c r="O4127" s="116">
        <v>0</v>
      </c>
      <c r="P4127" s="120">
        <v>0</v>
      </c>
      <c r="Q4127" s="27" t="str">
        <f>IF(G4127="01 Jan 1900","Unregistered","Registered")</f>
        <v>Registered</v>
      </c>
      <c r="R4127" s="121">
        <f>I4127/H4127</f>
        <v>0.79</v>
      </c>
      <c r="T4127" s="117">
        <f t="shared" si="256"/>
        <v>0</v>
      </c>
      <c r="U4127" s="117">
        <f t="shared" si="257"/>
        <v>0</v>
      </c>
    </row>
    <row r="4128" spans="1:21" x14ac:dyDescent="0.3">
      <c r="A4128" s="114">
        <v>7132</v>
      </c>
      <c r="B4128" s="114" t="s">
        <v>130</v>
      </c>
      <c r="C4128" s="114" t="s">
        <v>2269</v>
      </c>
      <c r="D4128" s="114" t="s">
        <v>7899</v>
      </c>
      <c r="E4128" s="114" t="s">
        <v>7900</v>
      </c>
      <c r="F4128" s="115">
        <v>45199</v>
      </c>
      <c r="G4128" s="114" t="s">
        <v>1940</v>
      </c>
      <c r="H4128" s="116">
        <v>8301228</v>
      </c>
      <c r="I4128" s="116">
        <v>7056043</v>
      </c>
      <c r="J4128" s="116">
        <v>7056043</v>
      </c>
      <c r="K4128" s="116">
        <v>0</v>
      </c>
      <c r="L4128" s="116">
        <v>0</v>
      </c>
      <c r="M4128" s="116">
        <v>0</v>
      </c>
      <c r="N4128" s="116">
        <v>0</v>
      </c>
      <c r="O4128" s="116">
        <v>0</v>
      </c>
      <c r="P4128" s="120">
        <v>0</v>
      </c>
      <c r="Q4128" s="27" t="str">
        <f>IF(G4128="01 Jan 1900","Unregistered","Registered")</f>
        <v>Registered</v>
      </c>
      <c r="R4128" s="121">
        <f>I4128/H4128</f>
        <v>0.84999990362871614</v>
      </c>
      <c r="T4128" s="117">
        <f t="shared" si="256"/>
        <v>0</v>
      </c>
      <c r="U4128" s="117">
        <f t="shared" si="257"/>
        <v>0</v>
      </c>
    </row>
    <row r="4129" spans="1:21" x14ac:dyDescent="0.3">
      <c r="A4129" s="114">
        <v>7133</v>
      </c>
      <c r="B4129" s="114" t="s">
        <v>130</v>
      </c>
      <c r="C4129" s="114" t="s">
        <v>2269</v>
      </c>
      <c r="D4129" s="114" t="s">
        <v>7901</v>
      </c>
      <c r="E4129" s="114" t="s">
        <v>7902</v>
      </c>
      <c r="F4129" s="115">
        <v>45707</v>
      </c>
      <c r="G4129" s="114" t="s">
        <v>2876</v>
      </c>
      <c r="H4129" s="116">
        <v>8715390</v>
      </c>
      <c r="I4129" s="116">
        <v>6972317</v>
      </c>
      <c r="J4129" s="116">
        <v>6972317</v>
      </c>
      <c r="K4129" s="116">
        <v>0</v>
      </c>
      <c r="L4129" s="116">
        <v>0</v>
      </c>
      <c r="M4129" s="116">
        <v>0</v>
      </c>
      <c r="N4129" s="116">
        <v>0</v>
      </c>
      <c r="O4129" s="116">
        <v>0</v>
      </c>
      <c r="P4129" s="120">
        <v>0</v>
      </c>
      <c r="Q4129" s="27" t="str">
        <f>IF(G4129="01 Jan 1900","Unregistered","Registered")</f>
        <v>Registered</v>
      </c>
      <c r="R4129" s="121">
        <f>I4129/H4129</f>
        <v>0.80000057369779209</v>
      </c>
      <c r="T4129" s="117">
        <f t="shared" si="256"/>
        <v>0</v>
      </c>
      <c r="U4129" s="117">
        <f t="shared" si="257"/>
        <v>0</v>
      </c>
    </row>
    <row r="4130" spans="1:21" x14ac:dyDescent="0.3">
      <c r="A4130" s="114">
        <v>7134</v>
      </c>
      <c r="B4130" s="114" t="s">
        <v>130</v>
      </c>
      <c r="C4130" s="114" t="s">
        <v>2269</v>
      </c>
      <c r="D4130" s="114" t="s">
        <v>7903</v>
      </c>
      <c r="E4130" s="114" t="s">
        <v>7904</v>
      </c>
      <c r="F4130" s="115">
        <v>45207</v>
      </c>
      <c r="G4130" s="114" t="s">
        <v>5161</v>
      </c>
      <c r="H4130" s="116">
        <v>11928450</v>
      </c>
      <c r="I4130" s="116">
        <v>10139188</v>
      </c>
      <c r="J4130" s="116">
        <v>10139188</v>
      </c>
      <c r="K4130" s="116">
        <v>0</v>
      </c>
      <c r="L4130" s="116">
        <v>0</v>
      </c>
      <c r="M4130" s="116">
        <v>0</v>
      </c>
      <c r="N4130" s="116">
        <v>0</v>
      </c>
      <c r="O4130" s="116">
        <v>0</v>
      </c>
      <c r="P4130" s="120">
        <v>0</v>
      </c>
      <c r="Q4130" s="27" t="str">
        <f>IF(G4130="01 Jan 1900","Unregistered","Registered")</f>
        <v>Registered</v>
      </c>
      <c r="R4130" s="121">
        <f>I4130/H4130</f>
        <v>0.85000046108253802</v>
      </c>
      <c r="T4130" s="117">
        <f t="shared" si="256"/>
        <v>0</v>
      </c>
      <c r="U4130" s="117">
        <f t="shared" si="257"/>
        <v>0</v>
      </c>
    </row>
    <row r="4131" spans="1:21" x14ac:dyDescent="0.3">
      <c r="A4131" s="114">
        <v>7135</v>
      </c>
      <c r="B4131" s="114" t="s">
        <v>130</v>
      </c>
      <c r="C4131" s="114" t="s">
        <v>2269</v>
      </c>
      <c r="D4131" s="114" t="s">
        <v>7905</v>
      </c>
      <c r="E4131" s="114" t="s">
        <v>7906</v>
      </c>
      <c r="F4131" s="115">
        <v>45354</v>
      </c>
      <c r="G4131" s="114" t="s">
        <v>5019</v>
      </c>
      <c r="H4131" s="116">
        <v>8221557</v>
      </c>
      <c r="I4131" s="116">
        <v>7399403</v>
      </c>
      <c r="J4131" s="116">
        <v>7399403</v>
      </c>
      <c r="K4131" s="116">
        <v>0</v>
      </c>
      <c r="L4131" s="116">
        <v>0</v>
      </c>
      <c r="M4131" s="116">
        <v>0</v>
      </c>
      <c r="N4131" s="116">
        <v>0</v>
      </c>
      <c r="O4131" s="116">
        <v>0</v>
      </c>
      <c r="P4131" s="120">
        <v>0</v>
      </c>
      <c r="Q4131" s="27" t="str">
        <f>IF(G4131="01 Jan 1900","Unregistered","Registered")</f>
        <v>Registered</v>
      </c>
      <c r="R4131" s="121">
        <f>I4131/H4131</f>
        <v>0.9000002067734858</v>
      </c>
      <c r="T4131" s="117">
        <f t="shared" si="256"/>
        <v>0</v>
      </c>
      <c r="U4131" s="117">
        <f t="shared" si="257"/>
        <v>0</v>
      </c>
    </row>
    <row r="4132" spans="1:21" x14ac:dyDescent="0.3">
      <c r="A4132" s="114">
        <v>7136</v>
      </c>
      <c r="B4132" s="114" t="s">
        <v>130</v>
      </c>
      <c r="C4132" s="114" t="s">
        <v>2269</v>
      </c>
      <c r="D4132" s="114" t="s">
        <v>7907</v>
      </c>
      <c r="E4132" s="114" t="s">
        <v>7908</v>
      </c>
      <c r="F4132" s="115">
        <v>45259</v>
      </c>
      <c r="G4132" s="114" t="s">
        <v>5384</v>
      </c>
      <c r="H4132" s="116">
        <v>8043261</v>
      </c>
      <c r="I4132" s="116">
        <v>7238934</v>
      </c>
      <c r="J4132" s="116">
        <v>7238934</v>
      </c>
      <c r="K4132" s="116">
        <v>0</v>
      </c>
      <c r="L4132" s="116">
        <v>0</v>
      </c>
      <c r="M4132" s="116">
        <v>0</v>
      </c>
      <c r="N4132" s="116">
        <v>0</v>
      </c>
      <c r="O4132" s="116">
        <v>0</v>
      </c>
      <c r="P4132" s="120">
        <v>0</v>
      </c>
      <c r="Q4132" s="27" t="str">
        <f>IF(G4132="01 Jan 1900","Unregistered","Registered")</f>
        <v>Registered</v>
      </c>
      <c r="R4132" s="121">
        <f>I4132/H4132</f>
        <v>0.89999988810508569</v>
      </c>
      <c r="T4132" s="117">
        <f t="shared" si="256"/>
        <v>0</v>
      </c>
      <c r="U4132" s="117">
        <f t="shared" si="257"/>
        <v>0</v>
      </c>
    </row>
    <row r="4133" spans="1:21" x14ac:dyDescent="0.3">
      <c r="A4133" s="114">
        <v>7137</v>
      </c>
      <c r="B4133" s="114" t="s">
        <v>130</v>
      </c>
      <c r="C4133" s="114" t="s">
        <v>2269</v>
      </c>
      <c r="D4133" s="114" t="s">
        <v>7909</v>
      </c>
      <c r="E4133" s="114" t="s">
        <v>7910</v>
      </c>
      <c r="F4133" s="115">
        <v>45113</v>
      </c>
      <c r="G4133" s="114" t="s">
        <v>5179</v>
      </c>
      <c r="H4133" s="116">
        <v>7917750</v>
      </c>
      <c r="I4133" s="116">
        <v>7125981</v>
      </c>
      <c r="J4133" s="116">
        <v>7125981</v>
      </c>
      <c r="K4133" s="116">
        <v>0</v>
      </c>
      <c r="L4133" s="116">
        <v>0</v>
      </c>
      <c r="M4133" s="116">
        <v>0</v>
      </c>
      <c r="N4133" s="116">
        <v>0</v>
      </c>
      <c r="O4133" s="116">
        <v>0</v>
      </c>
      <c r="P4133" s="120">
        <v>0</v>
      </c>
      <c r="Q4133" s="27" t="str">
        <f>IF(G4133="01 Jan 1900","Unregistered","Registered")</f>
        <v>Registered</v>
      </c>
      <c r="R4133" s="121">
        <f>I4133/H4133</f>
        <v>0.90000075779103916</v>
      </c>
      <c r="T4133" s="117">
        <f t="shared" si="256"/>
        <v>0</v>
      </c>
      <c r="U4133" s="117">
        <f t="shared" si="257"/>
        <v>0</v>
      </c>
    </row>
    <row r="4134" spans="1:21" x14ac:dyDescent="0.3">
      <c r="A4134" s="114">
        <v>7138</v>
      </c>
      <c r="B4134" s="114" t="s">
        <v>130</v>
      </c>
      <c r="C4134" s="114" t="s">
        <v>2269</v>
      </c>
      <c r="D4134" s="114" t="s">
        <v>7911</v>
      </c>
      <c r="E4134" s="114" t="s">
        <v>7912</v>
      </c>
      <c r="F4134" s="115">
        <v>45083</v>
      </c>
      <c r="G4134" s="114" t="s">
        <v>2714</v>
      </c>
      <c r="H4134" s="116">
        <v>11716200</v>
      </c>
      <c r="I4134" s="116">
        <v>9958770</v>
      </c>
      <c r="J4134" s="116">
        <v>9958770</v>
      </c>
      <c r="K4134" s="116">
        <v>0</v>
      </c>
      <c r="L4134" s="116">
        <v>0</v>
      </c>
      <c r="M4134" s="116">
        <v>0</v>
      </c>
      <c r="N4134" s="116">
        <v>0</v>
      </c>
      <c r="O4134" s="116">
        <v>0</v>
      </c>
      <c r="P4134" s="120">
        <v>0</v>
      </c>
      <c r="Q4134" s="27" t="str">
        <f>IF(G4134="01 Jan 1900","Unregistered","Registered")</f>
        <v>Registered</v>
      </c>
      <c r="R4134" s="121">
        <f>I4134/H4134</f>
        <v>0.85</v>
      </c>
      <c r="T4134" s="117">
        <f t="shared" si="256"/>
        <v>0</v>
      </c>
      <c r="U4134" s="117">
        <f t="shared" si="257"/>
        <v>0</v>
      </c>
    </row>
    <row r="4135" spans="1:21" x14ac:dyDescent="0.3">
      <c r="A4135" s="114">
        <v>7139</v>
      </c>
      <c r="B4135" s="114" t="s">
        <v>130</v>
      </c>
      <c r="C4135" s="114" t="s">
        <v>2269</v>
      </c>
      <c r="D4135" s="114" t="s">
        <v>7913</v>
      </c>
      <c r="E4135" s="114" t="s">
        <v>7914</v>
      </c>
      <c r="F4135" s="115">
        <v>45125</v>
      </c>
      <c r="G4135" s="114" t="s">
        <v>2598</v>
      </c>
      <c r="H4135" s="116">
        <v>11801100</v>
      </c>
      <c r="I4135" s="116">
        <v>10030935</v>
      </c>
      <c r="J4135" s="116">
        <v>10030935</v>
      </c>
      <c r="K4135" s="116">
        <v>0</v>
      </c>
      <c r="L4135" s="116">
        <v>0</v>
      </c>
      <c r="M4135" s="116">
        <v>0</v>
      </c>
      <c r="N4135" s="116">
        <v>0</v>
      </c>
      <c r="O4135" s="116">
        <v>0</v>
      </c>
      <c r="P4135" s="120">
        <v>0</v>
      </c>
      <c r="Q4135" s="27" t="str">
        <f>IF(G4135="01 Jan 1900","Unregistered","Registered")</f>
        <v>Registered</v>
      </c>
      <c r="R4135" s="121">
        <f>I4135/H4135</f>
        <v>0.85</v>
      </c>
      <c r="T4135" s="117">
        <f t="shared" si="256"/>
        <v>0</v>
      </c>
      <c r="U4135" s="117">
        <f t="shared" si="257"/>
        <v>0</v>
      </c>
    </row>
    <row r="4136" spans="1:21" x14ac:dyDescent="0.3">
      <c r="A4136" s="114">
        <v>7140</v>
      </c>
      <c r="B4136" s="114" t="s">
        <v>130</v>
      </c>
      <c r="C4136" s="114" t="s">
        <v>2269</v>
      </c>
      <c r="D4136" s="114" t="s">
        <v>7915</v>
      </c>
      <c r="E4136" s="114" t="s">
        <v>7916</v>
      </c>
      <c r="F4136" s="115">
        <v>45290</v>
      </c>
      <c r="G4136" s="114" t="s">
        <v>4962</v>
      </c>
      <c r="H4136" s="116">
        <v>8176983</v>
      </c>
      <c r="I4136" s="116">
        <v>7768130</v>
      </c>
      <c r="J4136" s="116">
        <v>7768130</v>
      </c>
      <c r="K4136" s="116">
        <v>0</v>
      </c>
      <c r="L4136" s="116">
        <v>0</v>
      </c>
      <c r="M4136" s="116">
        <v>0</v>
      </c>
      <c r="N4136" s="116">
        <v>0</v>
      </c>
      <c r="O4136" s="116">
        <v>0</v>
      </c>
      <c r="P4136" s="120">
        <v>0</v>
      </c>
      <c r="Q4136" s="27" t="str">
        <f>IF(G4136="01 Jan 1900","Unregistered","Registered")</f>
        <v>Registered</v>
      </c>
      <c r="R4136" s="121">
        <f>I4136/H4136</f>
        <v>0.94999952916619734</v>
      </c>
      <c r="T4136" s="117">
        <f t="shared" si="256"/>
        <v>0</v>
      </c>
      <c r="U4136" s="117">
        <f t="shared" si="257"/>
        <v>0</v>
      </c>
    </row>
    <row r="4137" spans="1:21" x14ac:dyDescent="0.3">
      <c r="A4137" s="114">
        <v>7141</v>
      </c>
      <c r="B4137" s="114" t="s">
        <v>130</v>
      </c>
      <c r="C4137" s="114" t="s">
        <v>2269</v>
      </c>
      <c r="D4137" s="114" t="s">
        <v>7917</v>
      </c>
      <c r="E4137" s="114" t="s">
        <v>7918</v>
      </c>
      <c r="F4137" s="115">
        <v>45062</v>
      </c>
      <c r="G4137" s="114" t="s">
        <v>3007</v>
      </c>
      <c r="H4137" s="116">
        <v>7731243</v>
      </c>
      <c r="I4137" s="116">
        <v>6958117</v>
      </c>
      <c r="J4137" s="116">
        <v>6958117</v>
      </c>
      <c r="K4137" s="116">
        <v>0</v>
      </c>
      <c r="L4137" s="116">
        <v>0</v>
      </c>
      <c r="M4137" s="116">
        <v>0</v>
      </c>
      <c r="N4137" s="116">
        <v>0</v>
      </c>
      <c r="O4137" s="116">
        <v>0</v>
      </c>
      <c r="P4137" s="120">
        <v>0</v>
      </c>
      <c r="Q4137" s="27" t="str">
        <f>IF(G4137="01 Jan 1900","Unregistered","Registered")</f>
        <v>Registered</v>
      </c>
      <c r="R4137" s="121">
        <f>I4137/H4137</f>
        <v>0.89999978011297799</v>
      </c>
      <c r="T4137" s="117">
        <f t="shared" si="256"/>
        <v>0</v>
      </c>
      <c r="U4137" s="117">
        <f t="shared" si="257"/>
        <v>0</v>
      </c>
    </row>
    <row r="4138" spans="1:21" x14ac:dyDescent="0.3">
      <c r="A4138" s="114">
        <v>7142</v>
      </c>
      <c r="B4138" s="114" t="s">
        <v>130</v>
      </c>
      <c r="C4138" s="114" t="s">
        <v>2269</v>
      </c>
      <c r="D4138" s="114" t="s">
        <v>7919</v>
      </c>
      <c r="E4138" s="114" t="s">
        <v>7920</v>
      </c>
      <c r="F4138" s="115">
        <v>45142</v>
      </c>
      <c r="G4138" s="114" t="s">
        <v>2595</v>
      </c>
      <c r="H4138" s="116">
        <v>11970900</v>
      </c>
      <c r="I4138" s="116">
        <v>10175265</v>
      </c>
      <c r="J4138" s="116">
        <v>10175265</v>
      </c>
      <c r="K4138" s="116">
        <v>0</v>
      </c>
      <c r="L4138" s="116">
        <v>0</v>
      </c>
      <c r="M4138" s="116">
        <v>0</v>
      </c>
      <c r="N4138" s="116">
        <v>0</v>
      </c>
      <c r="O4138" s="116">
        <v>0</v>
      </c>
      <c r="P4138" s="120">
        <v>0</v>
      </c>
      <c r="Q4138" s="27" t="str">
        <f>IF(G4138="01 Jan 1900","Unregistered","Registered")</f>
        <v>Registered</v>
      </c>
      <c r="R4138" s="121">
        <f>I4138/H4138</f>
        <v>0.85</v>
      </c>
      <c r="T4138" s="117">
        <f t="shared" si="256"/>
        <v>0</v>
      </c>
      <c r="U4138" s="117">
        <f t="shared" si="257"/>
        <v>0</v>
      </c>
    </row>
    <row r="4139" spans="1:21" x14ac:dyDescent="0.3">
      <c r="A4139" s="114">
        <v>7143</v>
      </c>
      <c r="B4139" s="114" t="s">
        <v>130</v>
      </c>
      <c r="C4139" s="114" t="s">
        <v>2269</v>
      </c>
      <c r="D4139" s="114" t="s">
        <v>7921</v>
      </c>
      <c r="E4139" s="114" t="s">
        <v>7922</v>
      </c>
      <c r="F4139" s="115">
        <v>45392</v>
      </c>
      <c r="G4139" s="114" t="s">
        <v>4392</v>
      </c>
      <c r="H4139" s="116">
        <v>8266131</v>
      </c>
      <c r="I4139" s="116">
        <v>7439519</v>
      </c>
      <c r="J4139" s="116">
        <v>7439519</v>
      </c>
      <c r="K4139" s="116">
        <v>0</v>
      </c>
      <c r="L4139" s="116">
        <v>0</v>
      </c>
      <c r="M4139" s="116">
        <v>0</v>
      </c>
      <c r="N4139" s="116">
        <v>0</v>
      </c>
      <c r="O4139" s="116">
        <v>0</v>
      </c>
      <c r="P4139" s="120">
        <v>0</v>
      </c>
      <c r="Q4139" s="27" t="str">
        <f>IF(G4139="01 Jan 1900","Unregistered","Registered")</f>
        <v>Registered</v>
      </c>
      <c r="R4139" s="121">
        <f>I4139/H4139</f>
        <v>0.90000013307313909</v>
      </c>
      <c r="T4139" s="117">
        <f t="shared" si="256"/>
        <v>0</v>
      </c>
      <c r="U4139" s="117">
        <f t="shared" si="257"/>
        <v>0</v>
      </c>
    </row>
    <row r="4140" spans="1:21" x14ac:dyDescent="0.3">
      <c r="A4140" s="114">
        <v>7144</v>
      </c>
      <c r="B4140" s="114" t="s">
        <v>130</v>
      </c>
      <c r="C4140" s="114" t="s">
        <v>2269</v>
      </c>
      <c r="D4140" s="114" t="s">
        <v>7923</v>
      </c>
      <c r="E4140" s="114" t="s">
        <v>7924</v>
      </c>
      <c r="F4140" s="115">
        <v>45341</v>
      </c>
      <c r="G4140" s="114" t="s">
        <v>1419</v>
      </c>
      <c r="H4140" s="116">
        <v>12285030</v>
      </c>
      <c r="I4140" s="116">
        <v>10442279</v>
      </c>
      <c r="J4140" s="116">
        <v>10442279</v>
      </c>
      <c r="K4140" s="116">
        <v>0</v>
      </c>
      <c r="L4140" s="116">
        <v>0</v>
      </c>
      <c r="M4140" s="116">
        <v>0</v>
      </c>
      <c r="N4140" s="116">
        <v>0</v>
      </c>
      <c r="O4140" s="116">
        <v>0</v>
      </c>
      <c r="P4140" s="120">
        <v>0</v>
      </c>
      <c r="Q4140" s="27" t="str">
        <f>IF(G4140="01 Jan 1900","Unregistered","Registered")</f>
        <v>Registered</v>
      </c>
      <c r="R4140" s="121">
        <f>I4140/H4140</f>
        <v>0.85000028489958912</v>
      </c>
      <c r="T4140" s="117">
        <f t="shared" si="256"/>
        <v>0</v>
      </c>
      <c r="U4140" s="117">
        <f t="shared" si="257"/>
        <v>0</v>
      </c>
    </row>
    <row r="4141" spans="1:21" x14ac:dyDescent="0.3">
      <c r="A4141" s="114">
        <v>7145</v>
      </c>
      <c r="B4141" s="114" t="s">
        <v>130</v>
      </c>
      <c r="C4141" s="114" t="s">
        <v>2269</v>
      </c>
      <c r="D4141" s="114" t="s">
        <v>7925</v>
      </c>
      <c r="E4141" s="114" t="s">
        <v>7926</v>
      </c>
      <c r="F4141" s="115">
        <v>45125</v>
      </c>
      <c r="G4141" s="114" t="s">
        <v>2401</v>
      </c>
      <c r="H4141" s="116">
        <v>11843550</v>
      </c>
      <c r="I4141" s="116">
        <v>10067021</v>
      </c>
      <c r="J4141" s="116">
        <v>10067021</v>
      </c>
      <c r="K4141" s="116">
        <v>0</v>
      </c>
      <c r="L4141" s="116">
        <v>0</v>
      </c>
      <c r="M4141" s="116">
        <v>0</v>
      </c>
      <c r="N4141" s="116">
        <v>0</v>
      </c>
      <c r="O4141" s="116">
        <v>0</v>
      </c>
      <c r="P4141" s="120">
        <v>0</v>
      </c>
      <c r="Q4141" s="27" t="str">
        <f>IF(G4141="01 Jan 1900","Unregistered","Registered")</f>
        <v>Registered</v>
      </c>
      <c r="R4141" s="121">
        <f>I4141/H4141</f>
        <v>0.85000029551950218</v>
      </c>
      <c r="T4141" s="117">
        <f t="shared" si="256"/>
        <v>0</v>
      </c>
      <c r="U4141" s="117">
        <f t="shared" si="257"/>
        <v>0</v>
      </c>
    </row>
    <row r="4142" spans="1:21" x14ac:dyDescent="0.3">
      <c r="A4142" s="114">
        <v>7146</v>
      </c>
      <c r="B4142" s="114" t="s">
        <v>130</v>
      </c>
      <c r="C4142" s="114" t="s">
        <v>2269</v>
      </c>
      <c r="D4142" s="114" t="s">
        <v>7927</v>
      </c>
      <c r="E4142" s="114" t="s">
        <v>7928</v>
      </c>
      <c r="F4142" s="115">
        <v>45226</v>
      </c>
      <c r="G4142" s="114" t="s">
        <v>3602</v>
      </c>
      <c r="H4142" s="116">
        <v>8221557</v>
      </c>
      <c r="I4142" s="116">
        <v>7399403</v>
      </c>
      <c r="J4142" s="116">
        <v>7399403</v>
      </c>
      <c r="K4142" s="116">
        <v>0</v>
      </c>
      <c r="L4142" s="116">
        <v>0</v>
      </c>
      <c r="M4142" s="116">
        <v>0</v>
      </c>
      <c r="N4142" s="116">
        <v>0</v>
      </c>
      <c r="O4142" s="116">
        <v>0</v>
      </c>
      <c r="P4142" s="120">
        <v>0</v>
      </c>
      <c r="Q4142" s="27" t="str">
        <f>IF(G4142="01 Jan 1900","Unregistered","Registered")</f>
        <v>Registered</v>
      </c>
      <c r="R4142" s="121">
        <f>I4142/H4142</f>
        <v>0.9000002067734858</v>
      </c>
      <c r="T4142" s="117">
        <f t="shared" si="256"/>
        <v>0</v>
      </c>
      <c r="U4142" s="117">
        <f t="shared" si="257"/>
        <v>0</v>
      </c>
    </row>
    <row r="4143" spans="1:21" x14ac:dyDescent="0.3">
      <c r="A4143" s="114">
        <v>7147</v>
      </c>
      <c r="B4143" s="114" t="s">
        <v>130</v>
      </c>
      <c r="C4143" s="114" t="s">
        <v>2269</v>
      </c>
      <c r="D4143" s="114" t="s">
        <v>7929</v>
      </c>
      <c r="E4143" s="114" t="s">
        <v>7930</v>
      </c>
      <c r="F4143" s="115">
        <v>45097</v>
      </c>
      <c r="G4143" s="114" t="s">
        <v>3420</v>
      </c>
      <c r="H4143" s="116">
        <v>11748462</v>
      </c>
      <c r="I4143" s="116">
        <v>9986191</v>
      </c>
      <c r="J4143" s="116">
        <v>9986191</v>
      </c>
      <c r="K4143" s="116">
        <v>0</v>
      </c>
      <c r="L4143" s="116">
        <v>0</v>
      </c>
      <c r="M4143" s="116">
        <v>0</v>
      </c>
      <c r="N4143" s="116">
        <v>0</v>
      </c>
      <c r="O4143" s="116">
        <v>0</v>
      </c>
      <c r="P4143" s="120">
        <v>0</v>
      </c>
      <c r="Q4143" s="27" t="str">
        <f>IF(G4143="01 Jan 1900","Unregistered","Registered")</f>
        <v>Registered</v>
      </c>
      <c r="R4143" s="121">
        <f>I4143/H4143</f>
        <v>0.84999985530020861</v>
      </c>
      <c r="T4143" s="117">
        <f t="shared" si="256"/>
        <v>0</v>
      </c>
      <c r="U4143" s="117">
        <f t="shared" si="257"/>
        <v>0</v>
      </c>
    </row>
    <row r="4144" spans="1:21" x14ac:dyDescent="0.3">
      <c r="A4144" s="114">
        <v>7148</v>
      </c>
      <c r="B4144" s="114" t="s">
        <v>130</v>
      </c>
      <c r="C4144" s="114" t="s">
        <v>2269</v>
      </c>
      <c r="D4144" s="114" t="s">
        <v>7931</v>
      </c>
      <c r="E4144" s="114" t="s">
        <v>5172</v>
      </c>
      <c r="F4144" s="115">
        <v>45125</v>
      </c>
      <c r="G4144" s="114" t="s">
        <v>3442</v>
      </c>
      <c r="H4144" s="116">
        <v>11882604</v>
      </c>
      <c r="I4144" s="116">
        <v>10100211</v>
      </c>
      <c r="J4144" s="116">
        <v>10100211</v>
      </c>
      <c r="K4144" s="116">
        <v>0</v>
      </c>
      <c r="L4144" s="116">
        <v>0</v>
      </c>
      <c r="M4144" s="116">
        <v>0</v>
      </c>
      <c r="N4144" s="116">
        <v>0</v>
      </c>
      <c r="O4144" s="116">
        <v>0</v>
      </c>
      <c r="P4144" s="120">
        <v>0</v>
      </c>
      <c r="Q4144" s="27" t="str">
        <f>IF(G4144="01 Jan 1900","Unregistered","Registered")</f>
        <v>Registered</v>
      </c>
      <c r="R4144" s="121">
        <f>I4144/H4144</f>
        <v>0.84999979802406944</v>
      </c>
      <c r="T4144" s="117">
        <f t="shared" si="256"/>
        <v>0</v>
      </c>
      <c r="U4144" s="117">
        <f t="shared" si="257"/>
        <v>0</v>
      </c>
    </row>
    <row r="4145" spans="1:21" x14ac:dyDescent="0.3">
      <c r="A4145" s="114">
        <v>7149</v>
      </c>
      <c r="B4145" s="114" t="s">
        <v>130</v>
      </c>
      <c r="C4145" s="114" t="s">
        <v>2269</v>
      </c>
      <c r="D4145" s="114" t="s">
        <v>7932</v>
      </c>
      <c r="E4145" s="114" t="s">
        <v>7933</v>
      </c>
      <c r="F4145" s="115">
        <v>45260</v>
      </c>
      <c r="G4145" s="114" t="s">
        <v>2916</v>
      </c>
      <c r="H4145" s="116">
        <v>7741800</v>
      </c>
      <c r="I4145" s="116">
        <v>6967620</v>
      </c>
      <c r="J4145" s="116">
        <v>6967620</v>
      </c>
      <c r="K4145" s="116">
        <v>0</v>
      </c>
      <c r="L4145" s="116">
        <v>0</v>
      </c>
      <c r="M4145" s="116">
        <v>0</v>
      </c>
      <c r="N4145" s="116">
        <v>0</v>
      </c>
      <c r="O4145" s="116">
        <v>0</v>
      </c>
      <c r="P4145" s="120">
        <v>0</v>
      </c>
      <c r="Q4145" s="27" t="str">
        <f>IF(G4145="01 Jan 1900","Unregistered","Registered")</f>
        <v>Registered</v>
      </c>
      <c r="R4145" s="121">
        <f>I4145/H4145</f>
        <v>0.9</v>
      </c>
      <c r="T4145" s="117">
        <f t="shared" si="256"/>
        <v>0</v>
      </c>
      <c r="U4145" s="117">
        <f t="shared" si="257"/>
        <v>0</v>
      </c>
    </row>
    <row r="4146" spans="1:21" x14ac:dyDescent="0.3">
      <c r="A4146" s="114">
        <v>7150</v>
      </c>
      <c r="B4146" s="114" t="s">
        <v>130</v>
      </c>
      <c r="C4146" s="114" t="s">
        <v>2269</v>
      </c>
      <c r="D4146" s="114" t="s">
        <v>7934</v>
      </c>
      <c r="E4146" s="114" t="s">
        <v>7935</v>
      </c>
      <c r="F4146" s="115">
        <v>45064</v>
      </c>
      <c r="G4146" s="114" t="s">
        <v>2395</v>
      </c>
      <c r="H4146" s="116">
        <v>11731482</v>
      </c>
      <c r="I4146" s="116">
        <v>10558330</v>
      </c>
      <c r="J4146" s="116">
        <v>10558330</v>
      </c>
      <c r="K4146" s="116">
        <v>0</v>
      </c>
      <c r="L4146" s="116">
        <v>0</v>
      </c>
      <c r="M4146" s="116">
        <v>0</v>
      </c>
      <c r="N4146" s="116">
        <v>0</v>
      </c>
      <c r="O4146" s="116">
        <v>0</v>
      </c>
      <c r="P4146" s="120">
        <v>0</v>
      </c>
      <c r="Q4146" s="27" t="str">
        <f>IF(G4146="01 Jan 1900","Unregistered","Registered")</f>
        <v>Registered</v>
      </c>
      <c r="R4146" s="121">
        <f>I4146/H4146</f>
        <v>0.899999676085255</v>
      </c>
      <c r="T4146" s="117">
        <f t="shared" si="256"/>
        <v>0</v>
      </c>
      <c r="U4146" s="117">
        <f t="shared" si="257"/>
        <v>0</v>
      </c>
    </row>
    <row r="4147" spans="1:21" x14ac:dyDescent="0.3">
      <c r="A4147" s="114">
        <v>7151</v>
      </c>
      <c r="B4147" s="114" t="s">
        <v>130</v>
      </c>
      <c r="C4147" s="114" t="s">
        <v>2269</v>
      </c>
      <c r="D4147" s="114" t="s">
        <v>7936</v>
      </c>
      <c r="E4147" s="114" t="s">
        <v>7937</v>
      </c>
      <c r="F4147" s="115">
        <v>45161</v>
      </c>
      <c r="G4147" s="114" t="s">
        <v>2598</v>
      </c>
      <c r="H4147" s="116">
        <v>11801100</v>
      </c>
      <c r="I4147" s="116">
        <v>10030935</v>
      </c>
      <c r="J4147" s="116">
        <v>10030935</v>
      </c>
      <c r="K4147" s="116">
        <v>0</v>
      </c>
      <c r="L4147" s="116">
        <v>0</v>
      </c>
      <c r="M4147" s="116">
        <v>0</v>
      </c>
      <c r="N4147" s="116">
        <v>0</v>
      </c>
      <c r="O4147" s="116">
        <v>0</v>
      </c>
      <c r="P4147" s="120">
        <v>0</v>
      </c>
      <c r="Q4147" s="27" t="str">
        <f>IF(G4147="01 Jan 1900","Unregistered","Registered")</f>
        <v>Registered</v>
      </c>
      <c r="R4147" s="121">
        <f>I4147/H4147</f>
        <v>0.85</v>
      </c>
      <c r="T4147" s="117">
        <f t="shared" si="256"/>
        <v>0</v>
      </c>
      <c r="U4147" s="117">
        <f t="shared" si="257"/>
        <v>0</v>
      </c>
    </row>
    <row r="4148" spans="1:21" x14ac:dyDescent="0.3">
      <c r="A4148" s="114">
        <v>10088</v>
      </c>
      <c r="B4148" s="114" t="s">
        <v>130</v>
      </c>
      <c r="C4148" s="114" t="s">
        <v>2269</v>
      </c>
      <c r="D4148" s="114" t="s">
        <v>9432</v>
      </c>
      <c r="E4148" s="114" t="s">
        <v>9433</v>
      </c>
      <c r="F4148" s="115">
        <v>45281</v>
      </c>
      <c r="G4148" s="114" t="s">
        <v>3344</v>
      </c>
      <c r="H4148" s="116">
        <v>8043261</v>
      </c>
      <c r="I4148" s="116">
        <v>6434608</v>
      </c>
      <c r="J4148" s="116">
        <v>6438600</v>
      </c>
      <c r="K4148" s="116">
        <v>-3992</v>
      </c>
      <c r="L4148" s="116">
        <v>0</v>
      </c>
      <c r="M4148" s="116">
        <v>0</v>
      </c>
      <c r="N4148" s="116">
        <v>0</v>
      </c>
      <c r="O4148" s="116">
        <v>0</v>
      </c>
      <c r="P4148" s="120">
        <v>0</v>
      </c>
      <c r="Q4148" s="27" t="str">
        <f>IF(G4148="01 Jan 1900","Unregistered","Registered")</f>
        <v>Registered</v>
      </c>
      <c r="R4148" s="121">
        <f>I4148/H4148</f>
        <v>0.79999990053785397</v>
      </c>
      <c r="T4148" s="117">
        <f t="shared" si="256"/>
        <v>0</v>
      </c>
      <c r="U4148" s="117">
        <f t="shared" si="257"/>
        <v>-3992</v>
      </c>
    </row>
    <row r="4149" spans="1:21" x14ac:dyDescent="0.3">
      <c r="A4149" s="114">
        <v>10301</v>
      </c>
      <c r="B4149" s="114" t="s">
        <v>130</v>
      </c>
      <c r="C4149" s="114" t="s">
        <v>2269</v>
      </c>
      <c r="D4149" s="114" t="s">
        <v>9784</v>
      </c>
      <c r="E4149" s="114" t="s">
        <v>9785</v>
      </c>
      <c r="F4149" s="115">
        <v>45113</v>
      </c>
      <c r="G4149" s="114" t="s">
        <v>2047</v>
      </c>
      <c r="H4149" s="116">
        <v>11376600</v>
      </c>
      <c r="I4149" s="116">
        <v>9101280</v>
      </c>
      <c r="J4149" s="116">
        <v>9301280</v>
      </c>
      <c r="K4149" s="116">
        <v>-200000</v>
      </c>
      <c r="L4149" s="116">
        <v>0</v>
      </c>
      <c r="M4149" s="116">
        <v>0</v>
      </c>
      <c r="N4149" s="116">
        <v>0</v>
      </c>
      <c r="O4149" s="116">
        <v>0</v>
      </c>
      <c r="P4149" s="120">
        <v>0</v>
      </c>
      <c r="Q4149" s="27" t="str">
        <f>IF(G4149="01 Jan 1900","Unregistered","Registered")</f>
        <v>Registered</v>
      </c>
      <c r="R4149" s="121">
        <f>I4149/H4149</f>
        <v>0.8</v>
      </c>
      <c r="T4149" s="117">
        <f t="shared" si="256"/>
        <v>0</v>
      </c>
      <c r="U4149" s="117">
        <f t="shared" si="257"/>
        <v>-200000</v>
      </c>
    </row>
    <row r="4150" spans="1:21" x14ac:dyDescent="0.3">
      <c r="A4150" s="114">
        <v>10492</v>
      </c>
      <c r="B4150" s="114" t="s">
        <v>130</v>
      </c>
      <c r="C4150" s="114" t="s">
        <v>2269</v>
      </c>
      <c r="D4150" s="114" t="s">
        <v>10079</v>
      </c>
      <c r="E4150" s="114" t="s">
        <v>10080</v>
      </c>
      <c r="F4150" s="115">
        <v>45075</v>
      </c>
      <c r="G4150" s="114" t="s">
        <v>3902</v>
      </c>
      <c r="H4150" s="116">
        <v>10800000</v>
      </c>
      <c r="I4150" s="116">
        <v>9180000</v>
      </c>
      <c r="J4150" s="116">
        <v>10800000</v>
      </c>
      <c r="K4150" s="116">
        <v>-1620000</v>
      </c>
      <c r="L4150" s="116">
        <v>0</v>
      </c>
      <c r="M4150" s="116">
        <v>0</v>
      </c>
      <c r="N4150" s="116">
        <v>0</v>
      </c>
      <c r="O4150" s="116">
        <v>0</v>
      </c>
      <c r="P4150" s="120">
        <v>0</v>
      </c>
      <c r="Q4150" s="27" t="str">
        <f>IF(G4150="01 Jan 1900","Unregistered","Registered")</f>
        <v>Registered</v>
      </c>
      <c r="R4150" s="121">
        <f>I4150/H4150</f>
        <v>0.85</v>
      </c>
      <c r="T4150" s="117">
        <f t="shared" si="256"/>
        <v>0</v>
      </c>
      <c r="U4150" s="117">
        <f t="shared" si="257"/>
        <v>-1620000</v>
      </c>
    </row>
    <row r="4151" spans="1:21" x14ac:dyDescent="0.3">
      <c r="A4151" s="114">
        <v>10501</v>
      </c>
      <c r="B4151" s="114" t="s">
        <v>130</v>
      </c>
      <c r="C4151" s="114" t="s">
        <v>2269</v>
      </c>
      <c r="D4151" s="114" t="s">
        <v>10088</v>
      </c>
      <c r="E4151" s="114" t="s">
        <v>10089</v>
      </c>
      <c r="F4151" s="115">
        <v>45090</v>
      </c>
      <c r="G4151" s="114" t="s">
        <v>5131</v>
      </c>
      <c r="H4151" s="116">
        <v>11716200</v>
      </c>
      <c r="I4151" s="116">
        <v>9958770</v>
      </c>
      <c r="J4151" s="116">
        <v>11716200</v>
      </c>
      <c r="K4151" s="116">
        <v>-1757430</v>
      </c>
      <c r="L4151" s="116">
        <v>0</v>
      </c>
      <c r="M4151" s="116">
        <v>0</v>
      </c>
      <c r="N4151" s="116">
        <v>0</v>
      </c>
      <c r="O4151" s="116">
        <v>0</v>
      </c>
      <c r="P4151" s="120">
        <v>0</v>
      </c>
      <c r="Q4151" s="27" t="str">
        <f>IF(G4151="01 Jan 1900","Unregistered","Registered")</f>
        <v>Registered</v>
      </c>
      <c r="R4151" s="121">
        <f>I4151/H4151</f>
        <v>0.85</v>
      </c>
      <c r="T4151" s="117">
        <f t="shared" si="256"/>
        <v>0</v>
      </c>
      <c r="U4151" s="117">
        <f t="shared" si="257"/>
        <v>-1757430</v>
      </c>
    </row>
    <row r="4152" spans="1:21" x14ac:dyDescent="0.3">
      <c r="A4152" s="114">
        <v>10901</v>
      </c>
      <c r="B4152" s="114" t="s">
        <v>130</v>
      </c>
      <c r="C4152" s="114" t="s">
        <v>2269</v>
      </c>
      <c r="D4152" s="114" t="s">
        <v>10862</v>
      </c>
      <c r="E4152" s="114" t="s">
        <v>10863</v>
      </c>
      <c r="F4152" s="115">
        <v>45427</v>
      </c>
      <c r="G4152" s="114" t="s">
        <v>10860</v>
      </c>
      <c r="H4152" s="116">
        <v>1</v>
      </c>
      <c r="I4152" s="116">
        <v>0</v>
      </c>
      <c r="J4152" s="116"/>
      <c r="K4152" s="116">
        <f t="shared" ref="K4152:K4153" si="258">I4152-J4152</f>
        <v>0</v>
      </c>
      <c r="L4152" s="116">
        <v>0</v>
      </c>
      <c r="M4152" s="116">
        <v>0</v>
      </c>
      <c r="N4152" s="116">
        <v>0</v>
      </c>
      <c r="O4152" s="116">
        <v>0</v>
      </c>
      <c r="P4152" s="120">
        <v>0</v>
      </c>
      <c r="Q4152" s="27" t="str">
        <f>IF(G4152="01 Jan 1900","Unregistered","Registered")</f>
        <v>Registered</v>
      </c>
      <c r="R4152" s="121">
        <f>I4152/H4152</f>
        <v>0</v>
      </c>
      <c r="T4152" s="117">
        <f t="shared" si="256"/>
        <v>0</v>
      </c>
      <c r="U4152" s="117">
        <f t="shared" si="257"/>
        <v>0</v>
      </c>
    </row>
    <row r="4153" spans="1:21" x14ac:dyDescent="0.3">
      <c r="A4153" s="114">
        <v>10902</v>
      </c>
      <c r="B4153" s="114" t="s">
        <v>130</v>
      </c>
      <c r="C4153" s="114" t="s">
        <v>2269</v>
      </c>
      <c r="D4153" s="114" t="s">
        <v>10864</v>
      </c>
      <c r="E4153" s="114" t="s">
        <v>10863</v>
      </c>
      <c r="F4153" s="115">
        <v>45427</v>
      </c>
      <c r="G4153" s="114" t="s">
        <v>10860</v>
      </c>
      <c r="H4153" s="116">
        <v>1</v>
      </c>
      <c r="I4153" s="116">
        <v>0</v>
      </c>
      <c r="J4153" s="116"/>
      <c r="K4153" s="116">
        <f t="shared" si="258"/>
        <v>0</v>
      </c>
      <c r="L4153" s="116">
        <v>0</v>
      </c>
      <c r="M4153" s="116">
        <v>0</v>
      </c>
      <c r="N4153" s="116">
        <v>0</v>
      </c>
      <c r="O4153" s="116">
        <v>0</v>
      </c>
      <c r="P4153" s="120">
        <v>0</v>
      </c>
      <c r="Q4153" s="27" t="str">
        <f>IF(G4153="01 Jan 1900","Unregistered","Registered")</f>
        <v>Registered</v>
      </c>
      <c r="R4153" s="121">
        <f>I4153/H4153</f>
        <v>0</v>
      </c>
      <c r="T4153" s="117">
        <f t="shared" si="256"/>
        <v>0</v>
      </c>
      <c r="U4153" s="117">
        <f t="shared" si="257"/>
        <v>0</v>
      </c>
    </row>
    <row r="4154" spans="1:21" x14ac:dyDescent="0.3">
      <c r="A4154" s="114">
        <v>55</v>
      </c>
      <c r="B4154" s="114" t="s">
        <v>130</v>
      </c>
      <c r="C4154" s="114" t="s">
        <v>1493</v>
      </c>
      <c r="D4154" s="114" t="s">
        <v>1494</v>
      </c>
      <c r="E4154" s="114" t="s">
        <v>1495</v>
      </c>
      <c r="F4154" s="115">
        <v>45954</v>
      </c>
      <c r="G4154" s="114" t="s">
        <v>1496</v>
      </c>
      <c r="H4154" s="116">
        <v>22834052</v>
      </c>
      <c r="I4154" s="116">
        <v>9133621</v>
      </c>
      <c r="J4154" s="116">
        <v>2100000</v>
      </c>
      <c r="K4154" s="116">
        <v>7033621</v>
      </c>
      <c r="L4154" s="116">
        <v>7033621</v>
      </c>
      <c r="M4154" s="116">
        <v>0</v>
      </c>
      <c r="N4154" s="116">
        <v>0</v>
      </c>
      <c r="O4154" s="116">
        <v>0</v>
      </c>
      <c r="P4154" s="120">
        <v>0</v>
      </c>
      <c r="Q4154" s="27" t="str">
        <f>IF(G4154="01 Jan 1900","Unregistered","Registered")</f>
        <v>Registered</v>
      </c>
      <c r="R4154" s="121">
        <f>I4154/H4154</f>
        <v>0.40000000875884839</v>
      </c>
      <c r="T4154" s="117">
        <f t="shared" si="256"/>
        <v>7033621</v>
      </c>
      <c r="U4154" s="117">
        <f t="shared" si="257"/>
        <v>0</v>
      </c>
    </row>
    <row r="4155" spans="1:21" x14ac:dyDescent="0.3">
      <c r="A4155" s="114">
        <v>266</v>
      </c>
      <c r="B4155" s="114" t="s">
        <v>130</v>
      </c>
      <c r="C4155" s="114" t="s">
        <v>1493</v>
      </c>
      <c r="D4155" s="114" t="s">
        <v>2027</v>
      </c>
      <c r="E4155" s="114" t="s">
        <v>2028</v>
      </c>
      <c r="F4155" s="115">
        <v>45516</v>
      </c>
      <c r="G4155" s="114" t="s">
        <v>2029</v>
      </c>
      <c r="H4155" s="116">
        <v>22462790</v>
      </c>
      <c r="I4155" s="116">
        <v>8985117</v>
      </c>
      <c r="J4155" s="116">
        <v>6738837</v>
      </c>
      <c r="K4155" s="116">
        <v>2246280</v>
      </c>
      <c r="L4155" s="116">
        <v>0</v>
      </c>
      <c r="M4155" s="116">
        <v>0</v>
      </c>
      <c r="N4155" s="116">
        <v>0</v>
      </c>
      <c r="O4155" s="116">
        <v>1123140</v>
      </c>
      <c r="P4155" s="120">
        <v>1123140</v>
      </c>
      <c r="Q4155" s="27" t="str">
        <f>IF(G4155="01 Jan 1900","Unregistered","Registered")</f>
        <v>Registered</v>
      </c>
      <c r="R4155" s="121">
        <f>I4155/H4155</f>
        <v>0.40000004451806742</v>
      </c>
      <c r="T4155" s="117">
        <f t="shared" si="256"/>
        <v>2246280</v>
      </c>
      <c r="U4155" s="117">
        <f t="shared" si="257"/>
        <v>0</v>
      </c>
    </row>
    <row r="4156" spans="1:21" x14ac:dyDescent="0.3">
      <c r="A4156" s="114">
        <v>470</v>
      </c>
      <c r="B4156" s="114" t="s">
        <v>130</v>
      </c>
      <c r="C4156" s="114" t="s">
        <v>1493</v>
      </c>
      <c r="D4156" s="114" t="s">
        <v>2490</v>
      </c>
      <c r="E4156" s="114" t="s">
        <v>2491</v>
      </c>
      <c r="F4156" s="115">
        <v>45503</v>
      </c>
      <c r="G4156" s="114" t="s">
        <v>2492</v>
      </c>
      <c r="H4156" s="116">
        <v>20000000</v>
      </c>
      <c r="I4156" s="116">
        <v>8000000</v>
      </c>
      <c r="J4156" s="116">
        <v>7000000</v>
      </c>
      <c r="K4156" s="116">
        <v>1000000</v>
      </c>
      <c r="L4156" s="116">
        <v>0</v>
      </c>
      <c r="M4156" s="116">
        <v>0</v>
      </c>
      <c r="N4156" s="116">
        <v>0</v>
      </c>
      <c r="O4156" s="116">
        <v>1000000</v>
      </c>
      <c r="P4156" s="120">
        <v>0</v>
      </c>
      <c r="Q4156" s="27" t="str">
        <f>IF(G4156="01 Jan 1900","Unregistered","Registered")</f>
        <v>Registered</v>
      </c>
      <c r="R4156" s="121">
        <f>I4156/H4156</f>
        <v>0.4</v>
      </c>
      <c r="T4156" s="117">
        <f t="shared" si="256"/>
        <v>1000000</v>
      </c>
      <c r="U4156" s="117">
        <f t="shared" si="257"/>
        <v>0</v>
      </c>
    </row>
    <row r="4157" spans="1:21" x14ac:dyDescent="0.3">
      <c r="A4157" s="114">
        <v>588</v>
      </c>
      <c r="B4157" s="114" t="s">
        <v>130</v>
      </c>
      <c r="C4157" s="114" t="s">
        <v>1493</v>
      </c>
      <c r="D4157" s="114" t="s">
        <v>2788</v>
      </c>
      <c r="E4157" s="114" t="s">
        <v>2789</v>
      </c>
      <c r="F4157" s="115">
        <v>45488</v>
      </c>
      <c r="G4157" s="114" t="s">
        <v>2790</v>
      </c>
      <c r="H4157" s="116">
        <v>17000000</v>
      </c>
      <c r="I4157" s="116">
        <v>6800000</v>
      </c>
      <c r="J4157" s="116">
        <v>6040000</v>
      </c>
      <c r="K4157" s="116">
        <v>760000</v>
      </c>
      <c r="L4157" s="116">
        <v>0</v>
      </c>
      <c r="M4157" s="116">
        <v>0</v>
      </c>
      <c r="N4157" s="116">
        <v>0</v>
      </c>
      <c r="O4157" s="116">
        <v>760000</v>
      </c>
      <c r="P4157" s="120">
        <v>0</v>
      </c>
      <c r="Q4157" s="27" t="str">
        <f>IF(G4157="01 Jan 1900","Unregistered","Registered")</f>
        <v>Registered</v>
      </c>
      <c r="R4157" s="121">
        <f>I4157/H4157</f>
        <v>0.4</v>
      </c>
      <c r="T4157" s="117">
        <f t="shared" si="256"/>
        <v>760000</v>
      </c>
      <c r="U4157" s="117">
        <f t="shared" si="257"/>
        <v>0</v>
      </c>
    </row>
    <row r="4158" spans="1:21" x14ac:dyDescent="0.3">
      <c r="A4158" s="114">
        <v>1266</v>
      </c>
      <c r="B4158" s="114" t="s">
        <v>130</v>
      </c>
      <c r="C4158" s="114" t="s">
        <v>1493</v>
      </c>
      <c r="D4158" s="114" t="s">
        <v>4377</v>
      </c>
      <c r="E4158" s="114" t="s">
        <v>4378</v>
      </c>
      <c r="F4158" s="115">
        <v>45772</v>
      </c>
      <c r="G4158" s="114" t="s">
        <v>2495</v>
      </c>
      <c r="H4158" s="116">
        <v>21077033</v>
      </c>
      <c r="I4158" s="116">
        <v>8430814</v>
      </c>
      <c r="J4158" s="116">
        <v>8274814</v>
      </c>
      <c r="K4158" s="116">
        <v>156000</v>
      </c>
      <c r="L4158" s="116">
        <v>0</v>
      </c>
      <c r="M4158" s="116">
        <v>0</v>
      </c>
      <c r="N4158" s="116">
        <v>0</v>
      </c>
      <c r="O4158" s="116">
        <v>156000</v>
      </c>
      <c r="P4158" s="120">
        <v>0</v>
      </c>
      <c r="Q4158" s="27" t="str">
        <f>IF(G4158="01 Jan 1900","Unregistered","Registered")</f>
        <v>Registered</v>
      </c>
      <c r="R4158" s="121">
        <f>I4158/H4158</f>
        <v>0.40000003795600642</v>
      </c>
      <c r="T4158" s="117">
        <f t="shared" si="256"/>
        <v>156000</v>
      </c>
      <c r="U4158" s="117">
        <f t="shared" si="257"/>
        <v>0</v>
      </c>
    </row>
    <row r="4159" spans="1:21" x14ac:dyDescent="0.3">
      <c r="A4159" s="114">
        <v>7152</v>
      </c>
      <c r="B4159" s="114" t="s">
        <v>130</v>
      </c>
      <c r="C4159" s="114" t="s">
        <v>1493</v>
      </c>
      <c r="D4159" s="114" t="s">
        <v>7938</v>
      </c>
      <c r="E4159" s="114" t="s">
        <v>7939</v>
      </c>
      <c r="F4159" s="115">
        <v>45488</v>
      </c>
      <c r="G4159" s="114" t="s">
        <v>6832</v>
      </c>
      <c r="H4159" s="116">
        <v>21585000</v>
      </c>
      <c r="I4159" s="116">
        <v>8634000</v>
      </c>
      <c r="J4159" s="116">
        <v>8634000</v>
      </c>
      <c r="K4159" s="116">
        <v>0</v>
      </c>
      <c r="L4159" s="116">
        <v>0</v>
      </c>
      <c r="M4159" s="116">
        <v>0</v>
      </c>
      <c r="N4159" s="116">
        <v>0</v>
      </c>
      <c r="O4159" s="116">
        <v>0</v>
      </c>
      <c r="P4159" s="120">
        <v>0</v>
      </c>
      <c r="Q4159" s="27" t="str">
        <f>IF(G4159="01 Jan 1900","Unregistered","Registered")</f>
        <v>Registered</v>
      </c>
      <c r="R4159" s="121">
        <f>I4159/H4159</f>
        <v>0.4</v>
      </c>
      <c r="T4159" s="117">
        <f t="shared" si="256"/>
        <v>0</v>
      </c>
      <c r="U4159" s="117">
        <f t="shared" si="257"/>
        <v>0</v>
      </c>
    </row>
    <row r="4160" spans="1:21" x14ac:dyDescent="0.3">
      <c r="A4160" s="114">
        <v>7153</v>
      </c>
      <c r="B4160" s="114" t="s">
        <v>130</v>
      </c>
      <c r="C4160" s="114" t="s">
        <v>1493</v>
      </c>
      <c r="D4160" s="114" t="s">
        <v>7940</v>
      </c>
      <c r="E4160" s="114" t="s">
        <v>7941</v>
      </c>
      <c r="F4160" s="115">
        <v>45488</v>
      </c>
      <c r="G4160" s="114" t="s">
        <v>3973</v>
      </c>
      <c r="H4160" s="116">
        <v>21659981</v>
      </c>
      <c r="I4160" s="116">
        <v>8663992</v>
      </c>
      <c r="J4160" s="116">
        <v>8663992</v>
      </c>
      <c r="K4160" s="116">
        <v>0</v>
      </c>
      <c r="L4160" s="116">
        <v>0</v>
      </c>
      <c r="M4160" s="116">
        <v>0</v>
      </c>
      <c r="N4160" s="116">
        <v>0</v>
      </c>
      <c r="O4160" s="116">
        <v>0</v>
      </c>
      <c r="P4160" s="120">
        <v>0</v>
      </c>
      <c r="Q4160" s="27" t="str">
        <f>IF(G4160="01 Jan 1900","Unregistered","Registered")</f>
        <v>Registered</v>
      </c>
      <c r="R4160" s="121">
        <f>I4160/H4160</f>
        <v>0.39999998153276312</v>
      </c>
      <c r="T4160" s="117">
        <f t="shared" si="256"/>
        <v>0</v>
      </c>
      <c r="U4160" s="117">
        <f t="shared" si="257"/>
        <v>0</v>
      </c>
    </row>
    <row r="4161" spans="1:21" x14ac:dyDescent="0.3">
      <c r="A4161" s="114">
        <v>7154</v>
      </c>
      <c r="B4161" s="114" t="s">
        <v>130</v>
      </c>
      <c r="C4161" s="114" t="s">
        <v>1493</v>
      </c>
      <c r="D4161" s="114" t="s">
        <v>7942</v>
      </c>
      <c r="E4161" s="114" t="s">
        <v>7943</v>
      </c>
      <c r="F4161" s="115">
        <v>45500</v>
      </c>
      <c r="G4161" s="114" t="s">
        <v>2693</v>
      </c>
      <c r="H4161" s="116">
        <v>21402360</v>
      </c>
      <c r="I4161" s="116">
        <v>8560944</v>
      </c>
      <c r="J4161" s="116">
        <v>8560944</v>
      </c>
      <c r="K4161" s="116">
        <v>0</v>
      </c>
      <c r="L4161" s="116">
        <v>0</v>
      </c>
      <c r="M4161" s="116">
        <v>0</v>
      </c>
      <c r="N4161" s="116">
        <v>0</v>
      </c>
      <c r="O4161" s="116">
        <v>0</v>
      </c>
      <c r="P4161" s="120">
        <v>0</v>
      </c>
      <c r="Q4161" s="27" t="str">
        <f>IF(G4161="01 Jan 1900","Unregistered","Registered")</f>
        <v>Registered</v>
      </c>
      <c r="R4161" s="121">
        <f>I4161/H4161</f>
        <v>0.4</v>
      </c>
      <c r="T4161" s="117">
        <f t="shared" si="256"/>
        <v>0</v>
      </c>
      <c r="U4161" s="117">
        <f t="shared" si="257"/>
        <v>0</v>
      </c>
    </row>
    <row r="4162" spans="1:21" x14ac:dyDescent="0.3">
      <c r="A4162" s="114">
        <v>7155</v>
      </c>
      <c r="B4162" s="114" t="s">
        <v>130</v>
      </c>
      <c r="C4162" s="114" t="s">
        <v>1493</v>
      </c>
      <c r="D4162" s="114" t="s">
        <v>7944</v>
      </c>
      <c r="E4162" s="114" t="s">
        <v>7945</v>
      </c>
      <c r="F4162" s="115">
        <v>46022</v>
      </c>
      <c r="G4162" s="114" t="s">
        <v>2478</v>
      </c>
      <c r="H4162" s="116">
        <v>22246940</v>
      </c>
      <c r="I4162" s="116">
        <v>8898776</v>
      </c>
      <c r="J4162" s="116">
        <v>8898776</v>
      </c>
      <c r="K4162" s="116">
        <v>0</v>
      </c>
      <c r="L4162" s="116">
        <v>0</v>
      </c>
      <c r="M4162" s="116">
        <v>0</v>
      </c>
      <c r="N4162" s="116">
        <v>0</v>
      </c>
      <c r="O4162" s="116">
        <v>0</v>
      </c>
      <c r="P4162" s="120">
        <v>0</v>
      </c>
      <c r="Q4162" s="27" t="str">
        <f>IF(G4162="01 Jan 1900","Unregistered","Registered")</f>
        <v>Registered</v>
      </c>
      <c r="R4162" s="121">
        <f>I4162/H4162</f>
        <v>0.4</v>
      </c>
      <c r="T4162" s="117">
        <f t="shared" si="256"/>
        <v>0</v>
      </c>
      <c r="U4162" s="117">
        <f t="shared" si="257"/>
        <v>0</v>
      </c>
    </row>
    <row r="4163" spans="1:21" x14ac:dyDescent="0.3">
      <c r="A4163" s="114">
        <v>7156</v>
      </c>
      <c r="B4163" s="114" t="s">
        <v>130</v>
      </c>
      <c r="C4163" s="114" t="s">
        <v>1493</v>
      </c>
      <c r="D4163" s="114" t="s">
        <v>7946</v>
      </c>
      <c r="E4163" s="114" t="s">
        <v>7947</v>
      </c>
      <c r="F4163" s="115">
        <v>45495</v>
      </c>
      <c r="G4163" s="114" t="s">
        <v>2330</v>
      </c>
      <c r="H4163" s="116">
        <v>22364900</v>
      </c>
      <c r="I4163" s="116">
        <v>8945960</v>
      </c>
      <c r="J4163" s="116">
        <v>8945960</v>
      </c>
      <c r="K4163" s="116">
        <v>0</v>
      </c>
      <c r="L4163" s="116">
        <v>0</v>
      </c>
      <c r="M4163" s="116">
        <v>0</v>
      </c>
      <c r="N4163" s="116">
        <v>0</v>
      </c>
      <c r="O4163" s="116">
        <v>0</v>
      </c>
      <c r="P4163" s="120">
        <v>0</v>
      </c>
      <c r="Q4163" s="27" t="str">
        <f>IF(G4163="01 Jan 1900","Unregistered","Registered")</f>
        <v>Registered</v>
      </c>
      <c r="R4163" s="121">
        <f>I4163/H4163</f>
        <v>0.4</v>
      </c>
      <c r="T4163" s="117">
        <f t="shared" si="256"/>
        <v>0</v>
      </c>
      <c r="U4163" s="117">
        <f t="shared" si="257"/>
        <v>0</v>
      </c>
    </row>
    <row r="4164" spans="1:21" x14ac:dyDescent="0.3">
      <c r="A4164" s="114">
        <v>7157</v>
      </c>
      <c r="B4164" s="114" t="s">
        <v>130</v>
      </c>
      <c r="C4164" s="114" t="s">
        <v>1493</v>
      </c>
      <c r="D4164" s="114" t="s">
        <v>7948</v>
      </c>
      <c r="E4164" s="114" t="s">
        <v>7949</v>
      </c>
      <c r="F4164" s="115">
        <v>45523</v>
      </c>
      <c r="G4164" s="114" t="s">
        <v>1883</v>
      </c>
      <c r="H4164" s="116">
        <v>19810000</v>
      </c>
      <c r="I4164" s="116">
        <v>7924000</v>
      </c>
      <c r="J4164" s="116">
        <v>7924000</v>
      </c>
      <c r="K4164" s="116">
        <v>0</v>
      </c>
      <c r="L4164" s="116">
        <v>0</v>
      </c>
      <c r="M4164" s="116">
        <v>0</v>
      </c>
      <c r="N4164" s="116">
        <v>0</v>
      </c>
      <c r="O4164" s="116">
        <v>0</v>
      </c>
      <c r="P4164" s="120">
        <v>0</v>
      </c>
      <c r="Q4164" s="27" t="str">
        <f>IF(G4164="01 Jan 1900","Unregistered","Registered")</f>
        <v>Registered</v>
      </c>
      <c r="R4164" s="121">
        <f>I4164/H4164</f>
        <v>0.4</v>
      </c>
      <c r="T4164" s="117">
        <f t="shared" si="256"/>
        <v>0</v>
      </c>
      <c r="U4164" s="117">
        <f t="shared" si="257"/>
        <v>0</v>
      </c>
    </row>
    <row r="4165" spans="1:21" x14ac:dyDescent="0.3">
      <c r="A4165" s="114">
        <v>7158</v>
      </c>
      <c r="B4165" s="114" t="s">
        <v>130</v>
      </c>
      <c r="C4165" s="114" t="s">
        <v>1493</v>
      </c>
      <c r="D4165" s="114" t="s">
        <v>7950</v>
      </c>
      <c r="E4165" s="114" t="s">
        <v>7951</v>
      </c>
      <c r="F4165" s="115">
        <v>45558</v>
      </c>
      <c r="G4165" s="114" t="s">
        <v>7038</v>
      </c>
      <c r="H4165" s="116">
        <v>21124520</v>
      </c>
      <c r="I4165" s="116">
        <v>8449808</v>
      </c>
      <c r="J4165" s="116">
        <v>8449808</v>
      </c>
      <c r="K4165" s="116">
        <v>0</v>
      </c>
      <c r="L4165" s="116">
        <v>0</v>
      </c>
      <c r="M4165" s="116">
        <v>0</v>
      </c>
      <c r="N4165" s="116">
        <v>0</v>
      </c>
      <c r="O4165" s="116">
        <v>0</v>
      </c>
      <c r="P4165" s="120">
        <v>0</v>
      </c>
      <c r="Q4165" s="27" t="str">
        <f>IF(G4165="01 Jan 1900","Unregistered","Registered")</f>
        <v>Registered</v>
      </c>
      <c r="R4165" s="121">
        <f>I4165/H4165</f>
        <v>0.4</v>
      </c>
      <c r="T4165" s="117">
        <f t="shared" si="256"/>
        <v>0</v>
      </c>
      <c r="U4165" s="117">
        <f t="shared" si="257"/>
        <v>0</v>
      </c>
    </row>
    <row r="4166" spans="1:21" x14ac:dyDescent="0.3">
      <c r="A4166" s="114">
        <v>7159</v>
      </c>
      <c r="B4166" s="114" t="s">
        <v>130</v>
      </c>
      <c r="C4166" s="114" t="s">
        <v>1493</v>
      </c>
      <c r="D4166" s="114" t="s">
        <v>7952</v>
      </c>
      <c r="E4166" s="114" t="s">
        <v>7953</v>
      </c>
      <c r="F4166" s="115">
        <v>45728</v>
      </c>
      <c r="G4166" s="114" t="s">
        <v>4048</v>
      </c>
      <c r="H4166" s="116">
        <v>21927482</v>
      </c>
      <c r="I4166" s="116">
        <v>8770992</v>
      </c>
      <c r="J4166" s="116">
        <v>8770992</v>
      </c>
      <c r="K4166" s="116">
        <v>0</v>
      </c>
      <c r="L4166" s="116">
        <v>0</v>
      </c>
      <c r="M4166" s="116">
        <v>0</v>
      </c>
      <c r="N4166" s="116">
        <v>0</v>
      </c>
      <c r="O4166" s="116">
        <v>0</v>
      </c>
      <c r="P4166" s="120">
        <v>0</v>
      </c>
      <c r="Q4166" s="27" t="str">
        <f>IF(G4166="01 Jan 1900","Unregistered","Registered")</f>
        <v>Registered</v>
      </c>
      <c r="R4166" s="121">
        <f>I4166/H4166</f>
        <v>0.39999996351610279</v>
      </c>
      <c r="T4166" s="117">
        <f t="shared" si="256"/>
        <v>0</v>
      </c>
      <c r="U4166" s="117">
        <f t="shared" si="257"/>
        <v>0</v>
      </c>
    </row>
    <row r="4167" spans="1:21" x14ac:dyDescent="0.3">
      <c r="A4167" s="114">
        <v>7160</v>
      </c>
      <c r="B4167" s="114" t="s">
        <v>130</v>
      </c>
      <c r="C4167" s="114" t="s">
        <v>1493</v>
      </c>
      <c r="D4167" s="114" t="s">
        <v>7954</v>
      </c>
      <c r="E4167" s="114" t="s">
        <v>7955</v>
      </c>
      <c r="F4167" s="115">
        <v>45621</v>
      </c>
      <c r="G4167" s="114" t="s">
        <v>3344</v>
      </c>
      <c r="H4167" s="116">
        <v>22039724</v>
      </c>
      <c r="I4167" s="116">
        <v>8815889</v>
      </c>
      <c r="J4167" s="116">
        <v>8815889</v>
      </c>
      <c r="K4167" s="116">
        <v>0</v>
      </c>
      <c r="L4167" s="116">
        <v>0</v>
      </c>
      <c r="M4167" s="116">
        <v>0</v>
      </c>
      <c r="N4167" s="116">
        <v>0</v>
      </c>
      <c r="O4167" s="116">
        <v>0</v>
      </c>
      <c r="P4167" s="120">
        <v>0</v>
      </c>
      <c r="Q4167" s="27" t="str">
        <f>IF(G4167="01 Jan 1900","Unregistered","Registered")</f>
        <v>Registered</v>
      </c>
      <c r="R4167" s="121">
        <f>I4167/H4167</f>
        <v>0.39999997277642863</v>
      </c>
      <c r="T4167" s="117">
        <f t="shared" si="256"/>
        <v>0</v>
      </c>
      <c r="U4167" s="117">
        <f t="shared" si="257"/>
        <v>0</v>
      </c>
    </row>
    <row r="4168" spans="1:21" x14ac:dyDescent="0.3">
      <c r="A4168" s="114">
        <v>7161</v>
      </c>
      <c r="B4168" s="114" t="s">
        <v>130</v>
      </c>
      <c r="C4168" s="114" t="s">
        <v>1493</v>
      </c>
      <c r="D4168" s="114" t="s">
        <v>7956</v>
      </c>
      <c r="E4168" s="114" t="s">
        <v>7957</v>
      </c>
      <c r="F4168" s="115">
        <v>45488</v>
      </c>
      <c r="G4168" s="114" t="s">
        <v>5432</v>
      </c>
      <c r="H4168" s="116">
        <v>22025180</v>
      </c>
      <c r="I4168" s="116">
        <v>8810072</v>
      </c>
      <c r="J4168" s="116">
        <v>8810072</v>
      </c>
      <c r="K4168" s="116">
        <v>0</v>
      </c>
      <c r="L4168" s="116">
        <v>0</v>
      </c>
      <c r="M4168" s="116">
        <v>0</v>
      </c>
      <c r="N4168" s="116">
        <v>0</v>
      </c>
      <c r="O4168" s="116">
        <v>0</v>
      </c>
      <c r="P4168" s="120">
        <v>0</v>
      </c>
      <c r="Q4168" s="27" t="str">
        <f>IF(G4168="01 Jan 1900","Unregistered","Registered")</f>
        <v>Registered</v>
      </c>
      <c r="R4168" s="121">
        <f>I4168/H4168</f>
        <v>0.4</v>
      </c>
      <c r="T4168" s="117">
        <f t="shared" si="256"/>
        <v>0</v>
      </c>
      <c r="U4168" s="117">
        <f t="shared" si="257"/>
        <v>0</v>
      </c>
    </row>
    <row r="4169" spans="1:21" x14ac:dyDescent="0.3">
      <c r="A4169" s="114">
        <v>7162</v>
      </c>
      <c r="B4169" s="114" t="s">
        <v>130</v>
      </c>
      <c r="C4169" s="114" t="s">
        <v>1493</v>
      </c>
      <c r="D4169" s="114" t="s">
        <v>7958</v>
      </c>
      <c r="E4169" s="114" t="s">
        <v>7959</v>
      </c>
      <c r="F4169" s="115">
        <v>45833</v>
      </c>
      <c r="G4169" s="114" t="s">
        <v>3398</v>
      </c>
      <c r="H4169" s="116">
        <v>22192258</v>
      </c>
      <c r="I4169" s="116">
        <v>5548065</v>
      </c>
      <c r="J4169" s="116">
        <v>5548065</v>
      </c>
      <c r="K4169" s="116">
        <v>0</v>
      </c>
      <c r="L4169" s="116">
        <v>0</v>
      </c>
      <c r="M4169" s="116">
        <v>0</v>
      </c>
      <c r="N4169" s="116">
        <v>0</v>
      </c>
      <c r="O4169" s="116">
        <v>0</v>
      </c>
      <c r="P4169" s="120">
        <v>0</v>
      </c>
      <c r="Q4169" s="27" t="str">
        <f>IF(G4169="01 Jan 1900","Unregistered","Registered")</f>
        <v>Registered</v>
      </c>
      <c r="R4169" s="121">
        <f>I4169/H4169</f>
        <v>0.25000002253037973</v>
      </c>
      <c r="T4169" s="117">
        <f t="shared" si="256"/>
        <v>0</v>
      </c>
      <c r="U4169" s="117">
        <f t="shared" si="257"/>
        <v>0</v>
      </c>
    </row>
    <row r="4170" spans="1:21" x14ac:dyDescent="0.3">
      <c r="A4170" s="114">
        <v>7163</v>
      </c>
      <c r="B4170" s="114" t="s">
        <v>130</v>
      </c>
      <c r="C4170" s="114" t="s">
        <v>1493</v>
      </c>
      <c r="D4170" s="114" t="s">
        <v>7960</v>
      </c>
      <c r="E4170" s="114" t="s">
        <v>7961</v>
      </c>
      <c r="F4170" s="115">
        <v>45498</v>
      </c>
      <c r="G4170" s="114" t="s">
        <v>2227</v>
      </c>
      <c r="H4170" s="116">
        <v>22736200</v>
      </c>
      <c r="I4170" s="116">
        <v>9094480</v>
      </c>
      <c r="J4170" s="116">
        <v>9094480</v>
      </c>
      <c r="K4170" s="116">
        <v>0</v>
      </c>
      <c r="L4170" s="116">
        <v>0</v>
      </c>
      <c r="M4170" s="116">
        <v>0</v>
      </c>
      <c r="N4170" s="116">
        <v>0</v>
      </c>
      <c r="O4170" s="116">
        <v>0</v>
      </c>
      <c r="P4170" s="120">
        <v>0</v>
      </c>
      <c r="Q4170" s="27" t="str">
        <f>IF(G4170="01 Jan 1900","Unregistered","Registered")</f>
        <v>Registered</v>
      </c>
      <c r="R4170" s="121">
        <f>I4170/H4170</f>
        <v>0.4</v>
      </c>
      <c r="T4170" s="117">
        <f t="shared" si="256"/>
        <v>0</v>
      </c>
      <c r="U4170" s="117">
        <f t="shared" si="257"/>
        <v>0</v>
      </c>
    </row>
    <row r="4171" spans="1:21" x14ac:dyDescent="0.3">
      <c r="A4171" s="114">
        <v>7164</v>
      </c>
      <c r="B4171" s="114" t="s">
        <v>130</v>
      </c>
      <c r="C4171" s="114" t="s">
        <v>1493</v>
      </c>
      <c r="D4171" s="114" t="s">
        <v>7962</v>
      </c>
      <c r="E4171" s="114" t="s">
        <v>7963</v>
      </c>
      <c r="F4171" s="115">
        <v>45488</v>
      </c>
      <c r="G4171" s="114" t="s">
        <v>1739</v>
      </c>
      <c r="H4171" s="116">
        <v>21402360</v>
      </c>
      <c r="I4171" s="116">
        <v>8560944</v>
      </c>
      <c r="J4171" s="116">
        <v>8560944</v>
      </c>
      <c r="K4171" s="116">
        <v>0</v>
      </c>
      <c r="L4171" s="116">
        <v>0</v>
      </c>
      <c r="M4171" s="116">
        <v>0</v>
      </c>
      <c r="N4171" s="116">
        <v>0</v>
      </c>
      <c r="O4171" s="116">
        <v>0</v>
      </c>
      <c r="P4171" s="120">
        <v>0</v>
      </c>
      <c r="Q4171" s="27" t="str">
        <f>IF(G4171="01 Jan 1900","Unregistered","Registered")</f>
        <v>Registered</v>
      </c>
      <c r="R4171" s="121">
        <f>I4171/H4171</f>
        <v>0.4</v>
      </c>
      <c r="T4171" s="117">
        <f t="shared" si="256"/>
        <v>0</v>
      </c>
      <c r="U4171" s="117">
        <f t="shared" si="257"/>
        <v>0</v>
      </c>
    </row>
    <row r="4172" spans="1:21" x14ac:dyDescent="0.3">
      <c r="A4172" s="114">
        <v>7165</v>
      </c>
      <c r="B4172" s="114" t="s">
        <v>130</v>
      </c>
      <c r="C4172" s="114" t="s">
        <v>1493</v>
      </c>
      <c r="D4172" s="114" t="s">
        <v>7964</v>
      </c>
      <c r="E4172" s="114" t="s">
        <v>7965</v>
      </c>
      <c r="F4172" s="115">
        <v>45495</v>
      </c>
      <c r="G4172" s="114" t="s">
        <v>1758</v>
      </c>
      <c r="H4172" s="116">
        <v>22364900</v>
      </c>
      <c r="I4172" s="116">
        <v>8945960</v>
      </c>
      <c r="J4172" s="116">
        <v>8945960</v>
      </c>
      <c r="K4172" s="116">
        <v>0</v>
      </c>
      <c r="L4172" s="116">
        <v>0</v>
      </c>
      <c r="M4172" s="116">
        <v>0</v>
      </c>
      <c r="N4172" s="116">
        <v>0</v>
      </c>
      <c r="O4172" s="116">
        <v>0</v>
      </c>
      <c r="P4172" s="120">
        <v>0</v>
      </c>
      <c r="Q4172" s="27" t="str">
        <f>IF(G4172="01 Jan 1900","Unregistered","Registered")</f>
        <v>Registered</v>
      </c>
      <c r="R4172" s="121">
        <f>I4172/H4172</f>
        <v>0.4</v>
      </c>
      <c r="T4172" s="117">
        <f t="shared" si="256"/>
        <v>0</v>
      </c>
      <c r="U4172" s="117">
        <f t="shared" si="257"/>
        <v>0</v>
      </c>
    </row>
    <row r="4173" spans="1:21" x14ac:dyDescent="0.3">
      <c r="A4173" s="114">
        <v>7166</v>
      </c>
      <c r="B4173" s="114" t="s">
        <v>130</v>
      </c>
      <c r="C4173" s="114" t="s">
        <v>1493</v>
      </c>
      <c r="D4173" s="114" t="s">
        <v>7966</v>
      </c>
      <c r="E4173" s="114" t="s">
        <v>7967</v>
      </c>
      <c r="F4173" s="115">
        <v>45527</v>
      </c>
      <c r="G4173" s="114" t="s">
        <v>6925</v>
      </c>
      <c r="H4173" s="116">
        <v>22732930</v>
      </c>
      <c r="I4173" s="116">
        <v>9093173</v>
      </c>
      <c r="J4173" s="116">
        <v>9093173</v>
      </c>
      <c r="K4173" s="116">
        <v>0</v>
      </c>
      <c r="L4173" s="116">
        <v>0</v>
      </c>
      <c r="M4173" s="116">
        <v>0</v>
      </c>
      <c r="N4173" s="116">
        <v>0</v>
      </c>
      <c r="O4173" s="116">
        <v>0</v>
      </c>
      <c r="P4173" s="120">
        <v>0</v>
      </c>
      <c r="Q4173" s="27" t="str">
        <f>IF(G4173="01 Jan 1900","Unregistered","Registered")</f>
        <v>Registered</v>
      </c>
      <c r="R4173" s="121">
        <f>I4173/H4173</f>
        <v>0.40000004398905026</v>
      </c>
      <c r="T4173" s="117">
        <f t="shared" si="256"/>
        <v>0</v>
      </c>
      <c r="U4173" s="117">
        <f t="shared" si="257"/>
        <v>0</v>
      </c>
    </row>
    <row r="4174" spans="1:21" x14ac:dyDescent="0.3">
      <c r="A4174" s="114">
        <v>7167</v>
      </c>
      <c r="B4174" s="114" t="s">
        <v>130</v>
      </c>
      <c r="C4174" s="114" t="s">
        <v>1493</v>
      </c>
      <c r="D4174" s="114" t="s">
        <v>7968</v>
      </c>
      <c r="E4174" s="114" t="s">
        <v>7969</v>
      </c>
      <c r="F4174" s="115">
        <v>45657</v>
      </c>
      <c r="G4174" s="114" t="s">
        <v>3380</v>
      </c>
      <c r="H4174" s="116">
        <v>21838264</v>
      </c>
      <c r="I4174" s="116">
        <v>8735305</v>
      </c>
      <c r="J4174" s="116">
        <v>8735305</v>
      </c>
      <c r="K4174" s="116">
        <v>0</v>
      </c>
      <c r="L4174" s="116">
        <v>0</v>
      </c>
      <c r="M4174" s="116">
        <v>0</v>
      </c>
      <c r="N4174" s="116">
        <v>0</v>
      </c>
      <c r="O4174" s="116">
        <v>0</v>
      </c>
      <c r="P4174" s="120">
        <v>0</v>
      </c>
      <c r="Q4174" s="27" t="str">
        <f>IF(G4174="01 Jan 1900","Unregistered","Registered")</f>
        <v>Registered</v>
      </c>
      <c r="R4174" s="121">
        <f>I4174/H4174</f>
        <v>0.39999997252528863</v>
      </c>
      <c r="T4174" s="117">
        <f t="shared" si="256"/>
        <v>0</v>
      </c>
      <c r="U4174" s="117">
        <f t="shared" si="257"/>
        <v>0</v>
      </c>
    </row>
    <row r="4175" spans="1:21" x14ac:dyDescent="0.3">
      <c r="A4175" s="114">
        <v>7168</v>
      </c>
      <c r="B4175" s="114" t="s">
        <v>130</v>
      </c>
      <c r="C4175" s="114" t="s">
        <v>1493</v>
      </c>
      <c r="D4175" s="114" t="s">
        <v>7970</v>
      </c>
      <c r="E4175" s="114" t="s">
        <v>3828</v>
      </c>
      <c r="F4175" s="115">
        <v>45565</v>
      </c>
      <c r="G4175" s="114" t="s">
        <v>3464</v>
      </c>
      <c r="H4175" s="116">
        <v>21124520</v>
      </c>
      <c r="I4175" s="116">
        <v>8449808</v>
      </c>
      <c r="J4175" s="116">
        <v>8449808</v>
      </c>
      <c r="K4175" s="116">
        <v>0</v>
      </c>
      <c r="L4175" s="116">
        <v>0</v>
      </c>
      <c r="M4175" s="116">
        <v>0</v>
      </c>
      <c r="N4175" s="116">
        <v>0</v>
      </c>
      <c r="O4175" s="116">
        <v>0</v>
      </c>
      <c r="P4175" s="120">
        <v>0</v>
      </c>
      <c r="Q4175" s="27" t="str">
        <f>IF(G4175="01 Jan 1900","Unregistered","Registered")</f>
        <v>Registered</v>
      </c>
      <c r="R4175" s="121">
        <f>I4175/H4175</f>
        <v>0.4</v>
      </c>
      <c r="T4175" s="117">
        <f t="shared" ref="T4175:T4203" si="259">L4175+M4175+N4175+O4175+P4175</f>
        <v>0</v>
      </c>
      <c r="U4175" s="117">
        <f t="shared" ref="U4175:U4203" si="260">K4175-T4175</f>
        <v>0</v>
      </c>
    </row>
    <row r="4176" spans="1:21" x14ac:dyDescent="0.3">
      <c r="A4176" s="114">
        <v>7169</v>
      </c>
      <c r="B4176" s="114" t="s">
        <v>130</v>
      </c>
      <c r="C4176" s="114" t="s">
        <v>1493</v>
      </c>
      <c r="D4176" s="114" t="s">
        <v>7971</v>
      </c>
      <c r="E4176" s="114" t="s">
        <v>7972</v>
      </c>
      <c r="F4176" s="115">
        <v>45686</v>
      </c>
      <c r="G4176" s="114" t="s">
        <v>2784</v>
      </c>
      <c r="H4176" s="116">
        <v>22730444</v>
      </c>
      <c r="I4176" s="116">
        <v>9092177</v>
      </c>
      <c r="J4176" s="116">
        <v>9092177</v>
      </c>
      <c r="K4176" s="116">
        <v>0</v>
      </c>
      <c r="L4176" s="116">
        <v>0</v>
      </c>
      <c r="M4176" s="116">
        <v>0</v>
      </c>
      <c r="N4176" s="116">
        <v>0</v>
      </c>
      <c r="O4176" s="116">
        <v>0</v>
      </c>
      <c r="P4176" s="120">
        <v>0</v>
      </c>
      <c r="Q4176" s="27" t="str">
        <f>IF(G4176="01 Jan 1900","Unregistered","Registered")</f>
        <v>Registered</v>
      </c>
      <c r="R4176" s="121">
        <f>I4176/H4176</f>
        <v>0.39999997360368322</v>
      </c>
      <c r="T4176" s="117">
        <f t="shared" si="259"/>
        <v>0</v>
      </c>
      <c r="U4176" s="117">
        <f t="shared" si="260"/>
        <v>0</v>
      </c>
    </row>
    <row r="4177" spans="1:21" x14ac:dyDescent="0.3">
      <c r="A4177" s="114">
        <v>7170</v>
      </c>
      <c r="B4177" s="114" t="s">
        <v>130</v>
      </c>
      <c r="C4177" s="114" t="s">
        <v>1493</v>
      </c>
      <c r="D4177" s="114" t="s">
        <v>7973</v>
      </c>
      <c r="E4177" s="114" t="s">
        <v>7974</v>
      </c>
      <c r="F4177" s="115">
        <v>45635</v>
      </c>
      <c r="G4177" s="114" t="s">
        <v>2711</v>
      </c>
      <c r="H4177" s="116">
        <v>22641226</v>
      </c>
      <c r="I4177" s="116">
        <v>9056490</v>
      </c>
      <c r="J4177" s="116">
        <v>9056490</v>
      </c>
      <c r="K4177" s="116">
        <v>0</v>
      </c>
      <c r="L4177" s="116">
        <v>0</v>
      </c>
      <c r="M4177" s="116">
        <v>0</v>
      </c>
      <c r="N4177" s="116">
        <v>0</v>
      </c>
      <c r="O4177" s="116">
        <v>0</v>
      </c>
      <c r="P4177" s="120">
        <v>0</v>
      </c>
      <c r="Q4177" s="27" t="str">
        <f>IF(G4177="01 Jan 1900","Unregistered","Registered")</f>
        <v>Registered</v>
      </c>
      <c r="R4177" s="121">
        <f>I4177/H4177</f>
        <v>0.39999998233311218</v>
      </c>
      <c r="T4177" s="117">
        <f t="shared" si="259"/>
        <v>0</v>
      </c>
      <c r="U4177" s="117">
        <f t="shared" si="260"/>
        <v>0</v>
      </c>
    </row>
    <row r="4178" spans="1:21" x14ac:dyDescent="0.3">
      <c r="A4178" s="114">
        <v>7171</v>
      </c>
      <c r="B4178" s="114" t="s">
        <v>130</v>
      </c>
      <c r="C4178" s="114" t="s">
        <v>1493</v>
      </c>
      <c r="D4178" s="114" t="s">
        <v>7975</v>
      </c>
      <c r="E4178" s="114" t="s">
        <v>7976</v>
      </c>
      <c r="F4178" s="115">
        <v>45714</v>
      </c>
      <c r="G4178" s="114" t="s">
        <v>2467</v>
      </c>
      <c r="H4178" s="116">
        <v>22160600</v>
      </c>
      <c r="I4178" s="116">
        <v>8864240</v>
      </c>
      <c r="J4178" s="116">
        <v>8864240</v>
      </c>
      <c r="K4178" s="116">
        <v>0</v>
      </c>
      <c r="L4178" s="116">
        <v>0</v>
      </c>
      <c r="M4178" s="116">
        <v>0</v>
      </c>
      <c r="N4178" s="116">
        <v>0</v>
      </c>
      <c r="O4178" s="116">
        <v>0</v>
      </c>
      <c r="P4178" s="120">
        <v>0</v>
      </c>
      <c r="Q4178" s="27" t="str">
        <f>IF(G4178="01 Jan 1900","Unregistered","Registered")</f>
        <v>Registered</v>
      </c>
      <c r="R4178" s="121">
        <f>I4178/H4178</f>
        <v>0.4</v>
      </c>
      <c r="T4178" s="117">
        <f t="shared" si="259"/>
        <v>0</v>
      </c>
      <c r="U4178" s="117">
        <f t="shared" si="260"/>
        <v>0</v>
      </c>
    </row>
    <row r="4179" spans="1:21" x14ac:dyDescent="0.3">
      <c r="A4179" s="114">
        <v>7172</v>
      </c>
      <c r="B4179" s="114" t="s">
        <v>130</v>
      </c>
      <c r="C4179" s="114" t="s">
        <v>1493</v>
      </c>
      <c r="D4179" s="114" t="s">
        <v>7977</v>
      </c>
      <c r="E4179" s="114" t="s">
        <v>7978</v>
      </c>
      <c r="F4179" s="115">
        <v>45488</v>
      </c>
      <c r="G4179" s="114" t="s">
        <v>3408</v>
      </c>
      <c r="H4179" s="116">
        <v>21100000</v>
      </c>
      <c r="I4179" s="116">
        <v>8440000</v>
      </c>
      <c r="J4179" s="116">
        <v>8440000</v>
      </c>
      <c r="K4179" s="116">
        <v>0</v>
      </c>
      <c r="L4179" s="116">
        <v>0</v>
      </c>
      <c r="M4179" s="116">
        <v>0</v>
      </c>
      <c r="N4179" s="116">
        <v>0</v>
      </c>
      <c r="O4179" s="116">
        <v>0</v>
      </c>
      <c r="P4179" s="120">
        <v>0</v>
      </c>
      <c r="Q4179" s="27" t="str">
        <f>IF(G4179="01 Jan 1900","Unregistered","Registered")</f>
        <v>Registered</v>
      </c>
      <c r="R4179" s="121">
        <f>I4179/H4179</f>
        <v>0.4</v>
      </c>
      <c r="T4179" s="117">
        <f t="shared" si="259"/>
        <v>0</v>
      </c>
      <c r="U4179" s="117">
        <f t="shared" si="260"/>
        <v>0</v>
      </c>
    </row>
    <row r="4180" spans="1:21" x14ac:dyDescent="0.3">
      <c r="A4180" s="114">
        <v>7173</v>
      </c>
      <c r="B4180" s="114" t="s">
        <v>130</v>
      </c>
      <c r="C4180" s="114" t="s">
        <v>1493</v>
      </c>
      <c r="D4180" s="114" t="s">
        <v>7979</v>
      </c>
      <c r="E4180" s="114" t="s">
        <v>7980</v>
      </c>
      <c r="F4180" s="115">
        <v>45488</v>
      </c>
      <c r="G4180" s="114" t="s">
        <v>5540</v>
      </c>
      <c r="H4180" s="116">
        <v>22294125</v>
      </c>
      <c r="I4180" s="116">
        <v>8917650</v>
      </c>
      <c r="J4180" s="116">
        <v>8917650</v>
      </c>
      <c r="K4180" s="116">
        <v>0</v>
      </c>
      <c r="L4180" s="116">
        <v>0</v>
      </c>
      <c r="M4180" s="116">
        <v>0</v>
      </c>
      <c r="N4180" s="116">
        <v>0</v>
      </c>
      <c r="O4180" s="116">
        <v>0</v>
      </c>
      <c r="P4180" s="120">
        <v>0</v>
      </c>
      <c r="Q4180" s="27" t="str">
        <f>IF(G4180="01 Jan 1900","Unregistered","Registered")</f>
        <v>Registered</v>
      </c>
      <c r="R4180" s="121">
        <f>I4180/H4180</f>
        <v>0.4</v>
      </c>
      <c r="T4180" s="117">
        <f t="shared" si="259"/>
        <v>0</v>
      </c>
      <c r="U4180" s="117">
        <f t="shared" si="260"/>
        <v>0</v>
      </c>
    </row>
    <row r="4181" spans="1:21" x14ac:dyDescent="0.3">
      <c r="A4181" s="114">
        <v>7174</v>
      </c>
      <c r="B4181" s="114" t="s">
        <v>130</v>
      </c>
      <c r="C4181" s="114" t="s">
        <v>1493</v>
      </c>
      <c r="D4181" s="114" t="s">
        <v>7981</v>
      </c>
      <c r="E4181" s="114" t="s">
        <v>7982</v>
      </c>
      <c r="F4181" s="115">
        <v>45687</v>
      </c>
      <c r="G4181" s="114" t="s">
        <v>2727</v>
      </c>
      <c r="H4181" s="116">
        <v>22998098</v>
      </c>
      <c r="I4181" s="116">
        <v>9199240</v>
      </c>
      <c r="J4181" s="116">
        <v>9199240</v>
      </c>
      <c r="K4181" s="116">
        <v>0</v>
      </c>
      <c r="L4181" s="116">
        <v>0</v>
      </c>
      <c r="M4181" s="116">
        <v>0</v>
      </c>
      <c r="N4181" s="116">
        <v>0</v>
      </c>
      <c r="O4181" s="116">
        <v>0</v>
      </c>
      <c r="P4181" s="120">
        <v>0</v>
      </c>
      <c r="Q4181" s="27" t="str">
        <f>IF(G4181="01 Jan 1900","Unregistered","Registered")</f>
        <v>Registered</v>
      </c>
      <c r="R4181" s="121">
        <f>I4181/H4181</f>
        <v>0.40000003478548529</v>
      </c>
      <c r="T4181" s="117">
        <f t="shared" si="259"/>
        <v>0</v>
      </c>
      <c r="U4181" s="117">
        <f t="shared" si="260"/>
        <v>0</v>
      </c>
    </row>
    <row r="4182" spans="1:21" x14ac:dyDescent="0.3">
      <c r="A4182" s="114">
        <v>7175</v>
      </c>
      <c r="B4182" s="114" t="s">
        <v>130</v>
      </c>
      <c r="C4182" s="114" t="s">
        <v>1493</v>
      </c>
      <c r="D4182" s="114" t="s">
        <v>7983</v>
      </c>
      <c r="E4182" s="114" t="s">
        <v>7984</v>
      </c>
      <c r="F4182" s="115">
        <v>45589</v>
      </c>
      <c r="G4182" s="114" t="s">
        <v>5431</v>
      </c>
      <c r="H4182" s="116">
        <v>22290502</v>
      </c>
      <c r="I4182" s="116">
        <v>8916200</v>
      </c>
      <c r="J4182" s="116">
        <v>8916200</v>
      </c>
      <c r="K4182" s="116">
        <v>0</v>
      </c>
      <c r="L4182" s="116">
        <v>0</v>
      </c>
      <c r="M4182" s="116">
        <v>0</v>
      </c>
      <c r="N4182" s="116">
        <v>0</v>
      </c>
      <c r="O4182" s="116">
        <v>0</v>
      </c>
      <c r="P4182" s="120">
        <v>0</v>
      </c>
      <c r="Q4182" s="27" t="str">
        <f>IF(G4182="01 Jan 1900","Unregistered","Registered")</f>
        <v>Registered</v>
      </c>
      <c r="R4182" s="121">
        <f>I4182/H4182</f>
        <v>0.39999996411027439</v>
      </c>
      <c r="T4182" s="117">
        <f t="shared" si="259"/>
        <v>0</v>
      </c>
      <c r="U4182" s="117">
        <f t="shared" si="260"/>
        <v>0</v>
      </c>
    </row>
    <row r="4183" spans="1:21" x14ac:dyDescent="0.3">
      <c r="A4183" s="114">
        <v>7176</v>
      </c>
      <c r="B4183" s="114" t="s">
        <v>130</v>
      </c>
      <c r="C4183" s="114" t="s">
        <v>1493</v>
      </c>
      <c r="D4183" s="114" t="s">
        <v>7985</v>
      </c>
      <c r="E4183" s="114" t="s">
        <v>7986</v>
      </c>
      <c r="F4183" s="115">
        <v>45565</v>
      </c>
      <c r="G4183" s="114" t="s">
        <v>4799</v>
      </c>
      <c r="H4183" s="116">
        <v>23625502</v>
      </c>
      <c r="I4183" s="116">
        <v>9450201</v>
      </c>
      <c r="J4183" s="116">
        <v>9450201</v>
      </c>
      <c r="K4183" s="116">
        <v>0</v>
      </c>
      <c r="L4183" s="116">
        <v>0</v>
      </c>
      <c r="M4183" s="116">
        <v>0</v>
      </c>
      <c r="N4183" s="116">
        <v>0</v>
      </c>
      <c r="O4183" s="116">
        <v>0</v>
      </c>
      <c r="P4183" s="120">
        <v>0</v>
      </c>
      <c r="Q4183" s="27" t="str">
        <f>IF(G4183="01 Jan 1900","Unregistered","Registered")</f>
        <v>Registered</v>
      </c>
      <c r="R4183" s="121">
        <f>I4183/H4183</f>
        <v>0.4000000084654286</v>
      </c>
      <c r="T4183" s="117">
        <f t="shared" si="259"/>
        <v>0</v>
      </c>
      <c r="U4183" s="117">
        <f t="shared" si="260"/>
        <v>0</v>
      </c>
    </row>
    <row r="4184" spans="1:21" x14ac:dyDescent="0.3">
      <c r="A4184" s="114">
        <v>7177</v>
      </c>
      <c r="B4184" s="114" t="s">
        <v>130</v>
      </c>
      <c r="C4184" s="114" t="s">
        <v>1493</v>
      </c>
      <c r="D4184" s="114" t="s">
        <v>7987</v>
      </c>
      <c r="E4184" s="114" t="s">
        <v>7988</v>
      </c>
      <c r="F4184" s="115">
        <v>45495</v>
      </c>
      <c r="G4184" s="114" t="s">
        <v>4000</v>
      </c>
      <c r="H4184" s="116">
        <v>23177397</v>
      </c>
      <c r="I4184" s="116">
        <v>6953220</v>
      </c>
      <c r="J4184" s="116">
        <v>6953220</v>
      </c>
      <c r="K4184" s="116">
        <v>0</v>
      </c>
      <c r="L4184" s="116">
        <v>0</v>
      </c>
      <c r="M4184" s="116">
        <v>0</v>
      </c>
      <c r="N4184" s="116">
        <v>0</v>
      </c>
      <c r="O4184" s="116">
        <v>0</v>
      </c>
      <c r="P4184" s="120">
        <v>0</v>
      </c>
      <c r="Q4184" s="27" t="str">
        <f>IF(G4184="01 Jan 1900","Unregistered","Registered")</f>
        <v>Registered</v>
      </c>
      <c r="R4184" s="121">
        <f>I4184/H4184</f>
        <v>0.30000003883093518</v>
      </c>
      <c r="T4184" s="117">
        <f t="shared" si="259"/>
        <v>0</v>
      </c>
      <c r="U4184" s="117">
        <f t="shared" si="260"/>
        <v>0</v>
      </c>
    </row>
    <row r="4185" spans="1:21" x14ac:dyDescent="0.3">
      <c r="A4185" s="114">
        <v>7178</v>
      </c>
      <c r="B4185" s="114" t="s">
        <v>130</v>
      </c>
      <c r="C4185" s="114" t="s">
        <v>1493</v>
      </c>
      <c r="D4185" s="114" t="s">
        <v>7989</v>
      </c>
      <c r="E4185" s="114" t="s">
        <v>7990</v>
      </c>
      <c r="F4185" s="115">
        <v>45532</v>
      </c>
      <c r="G4185" s="114" t="s">
        <v>4437</v>
      </c>
      <c r="H4185" s="116">
        <v>20146000</v>
      </c>
      <c r="I4185" s="116">
        <v>8058400</v>
      </c>
      <c r="J4185" s="116">
        <v>8058400</v>
      </c>
      <c r="K4185" s="116">
        <v>0</v>
      </c>
      <c r="L4185" s="116">
        <v>0</v>
      </c>
      <c r="M4185" s="116">
        <v>0</v>
      </c>
      <c r="N4185" s="116">
        <v>0</v>
      </c>
      <c r="O4185" s="116">
        <v>0</v>
      </c>
      <c r="P4185" s="120">
        <v>0</v>
      </c>
      <c r="Q4185" s="27" t="str">
        <f>IF(G4185="01 Jan 1900","Unregistered","Registered")</f>
        <v>Registered</v>
      </c>
      <c r="R4185" s="121">
        <f>I4185/H4185</f>
        <v>0.4</v>
      </c>
      <c r="T4185" s="117">
        <f t="shared" si="259"/>
        <v>0</v>
      </c>
      <c r="U4185" s="117">
        <f t="shared" si="260"/>
        <v>0</v>
      </c>
    </row>
    <row r="4186" spans="1:21" x14ac:dyDescent="0.3">
      <c r="A4186" s="114">
        <v>7179</v>
      </c>
      <c r="B4186" s="114" t="s">
        <v>130</v>
      </c>
      <c r="C4186" s="114" t="s">
        <v>1493</v>
      </c>
      <c r="D4186" s="114" t="s">
        <v>7991</v>
      </c>
      <c r="E4186" s="114" t="s">
        <v>7992</v>
      </c>
      <c r="F4186" s="115">
        <v>45502</v>
      </c>
      <c r="G4186" s="114" t="s">
        <v>5434</v>
      </c>
      <c r="H4186" s="116">
        <v>20937450</v>
      </c>
      <c r="I4186" s="116">
        <v>8374981</v>
      </c>
      <c r="J4186" s="116">
        <v>8374981</v>
      </c>
      <c r="K4186" s="116">
        <v>0</v>
      </c>
      <c r="L4186" s="116">
        <v>0</v>
      </c>
      <c r="M4186" s="116">
        <v>0</v>
      </c>
      <c r="N4186" s="116">
        <v>0</v>
      </c>
      <c r="O4186" s="116">
        <v>0</v>
      </c>
      <c r="P4186" s="120">
        <v>0</v>
      </c>
      <c r="Q4186" s="27" t="str">
        <f>IF(G4186="01 Jan 1900","Unregistered","Registered")</f>
        <v>Registered</v>
      </c>
      <c r="R4186" s="121">
        <f>I4186/H4186</f>
        <v>0.4000000477613081</v>
      </c>
      <c r="T4186" s="117">
        <f t="shared" si="259"/>
        <v>0</v>
      </c>
      <c r="U4186" s="117">
        <f t="shared" si="260"/>
        <v>0</v>
      </c>
    </row>
    <row r="4187" spans="1:21" x14ac:dyDescent="0.3">
      <c r="A4187" s="114">
        <v>7180</v>
      </c>
      <c r="B4187" s="114" t="s">
        <v>130</v>
      </c>
      <c r="C4187" s="114" t="s">
        <v>1493</v>
      </c>
      <c r="D4187" s="114" t="s">
        <v>7993</v>
      </c>
      <c r="E4187" s="114" t="s">
        <v>7994</v>
      </c>
      <c r="F4187" s="115">
        <v>45488</v>
      </c>
      <c r="G4187" s="114" t="s">
        <v>7995</v>
      </c>
      <c r="H4187" s="116">
        <v>21297200</v>
      </c>
      <c r="I4187" s="116">
        <v>8518880</v>
      </c>
      <c r="J4187" s="116">
        <v>8518880</v>
      </c>
      <c r="K4187" s="116">
        <v>0</v>
      </c>
      <c r="L4187" s="116">
        <v>0</v>
      </c>
      <c r="M4187" s="116">
        <v>0</v>
      </c>
      <c r="N4187" s="116">
        <v>0</v>
      </c>
      <c r="O4187" s="116">
        <v>0</v>
      </c>
      <c r="P4187" s="120">
        <v>0</v>
      </c>
      <c r="Q4187" s="27" t="str">
        <f>IF(G4187="01 Jan 1900","Unregistered","Registered")</f>
        <v>Registered</v>
      </c>
      <c r="R4187" s="121">
        <f>I4187/H4187</f>
        <v>0.4</v>
      </c>
      <c r="T4187" s="117">
        <f t="shared" si="259"/>
        <v>0</v>
      </c>
      <c r="U4187" s="117">
        <f t="shared" si="260"/>
        <v>0</v>
      </c>
    </row>
    <row r="4188" spans="1:21" x14ac:dyDescent="0.3">
      <c r="A4188" s="114">
        <v>7181</v>
      </c>
      <c r="B4188" s="114" t="s">
        <v>130</v>
      </c>
      <c r="C4188" s="114" t="s">
        <v>1493</v>
      </c>
      <c r="D4188" s="114" t="s">
        <v>7996</v>
      </c>
      <c r="E4188" s="114" t="s">
        <v>5188</v>
      </c>
      <c r="F4188" s="115">
        <v>45488</v>
      </c>
      <c r="G4188" s="114" t="s">
        <v>5386</v>
      </c>
      <c r="H4188" s="116">
        <v>22373393</v>
      </c>
      <c r="I4188" s="116">
        <v>8949358</v>
      </c>
      <c r="J4188" s="116">
        <v>8949358</v>
      </c>
      <c r="K4188" s="116">
        <v>0</v>
      </c>
      <c r="L4188" s="116">
        <v>0</v>
      </c>
      <c r="M4188" s="116">
        <v>0</v>
      </c>
      <c r="N4188" s="116">
        <v>0</v>
      </c>
      <c r="O4188" s="116">
        <v>0</v>
      </c>
      <c r="P4188" s="120">
        <v>0</v>
      </c>
      <c r="Q4188" s="27" t="str">
        <f>IF(G4188="01 Jan 1900","Unregistered","Registered")</f>
        <v>Registered</v>
      </c>
      <c r="R4188" s="121">
        <f>I4188/H4188</f>
        <v>0.40000003575675802</v>
      </c>
      <c r="T4188" s="117">
        <f t="shared" si="259"/>
        <v>0</v>
      </c>
      <c r="U4188" s="117">
        <f t="shared" si="260"/>
        <v>0</v>
      </c>
    </row>
    <row r="4189" spans="1:21" x14ac:dyDescent="0.3">
      <c r="A4189" s="114">
        <v>7182</v>
      </c>
      <c r="B4189" s="114" t="s">
        <v>130</v>
      </c>
      <c r="C4189" s="114" t="s">
        <v>1493</v>
      </c>
      <c r="D4189" s="114" t="s">
        <v>7997</v>
      </c>
      <c r="E4189" s="114" t="s">
        <v>7998</v>
      </c>
      <c r="F4189" s="115">
        <v>45652</v>
      </c>
      <c r="G4189" s="114" t="s">
        <v>2002</v>
      </c>
      <c r="H4189" s="116">
        <v>22195136</v>
      </c>
      <c r="I4189" s="116">
        <v>8878055</v>
      </c>
      <c r="J4189" s="116">
        <v>8878055</v>
      </c>
      <c r="K4189" s="116">
        <v>0</v>
      </c>
      <c r="L4189" s="116">
        <v>0</v>
      </c>
      <c r="M4189" s="116">
        <v>0</v>
      </c>
      <c r="N4189" s="116">
        <v>0</v>
      </c>
      <c r="O4189" s="116">
        <v>0</v>
      </c>
      <c r="P4189" s="120">
        <v>0</v>
      </c>
      <c r="Q4189" s="27" t="str">
        <f>IF(G4189="01 Jan 1900","Unregistered","Registered")</f>
        <v>Registered</v>
      </c>
      <c r="R4189" s="121">
        <f>I4189/H4189</f>
        <v>0.4000000270329499</v>
      </c>
      <c r="T4189" s="117">
        <f t="shared" si="259"/>
        <v>0</v>
      </c>
      <c r="U4189" s="117">
        <f t="shared" si="260"/>
        <v>0</v>
      </c>
    </row>
    <row r="4190" spans="1:21" x14ac:dyDescent="0.3">
      <c r="A4190" s="114">
        <v>7183</v>
      </c>
      <c r="B4190" s="114" t="s">
        <v>130</v>
      </c>
      <c r="C4190" s="114" t="s">
        <v>1493</v>
      </c>
      <c r="D4190" s="114" t="s">
        <v>7999</v>
      </c>
      <c r="E4190" s="114" t="s">
        <v>8000</v>
      </c>
      <c r="F4190" s="115">
        <v>45736</v>
      </c>
      <c r="G4190" s="114" t="s">
        <v>1850</v>
      </c>
      <c r="H4190" s="116">
        <v>21872800</v>
      </c>
      <c r="I4190" s="116">
        <v>8749120</v>
      </c>
      <c r="J4190" s="116">
        <v>8749120</v>
      </c>
      <c r="K4190" s="116">
        <v>0</v>
      </c>
      <c r="L4190" s="116">
        <v>0</v>
      </c>
      <c r="M4190" s="116">
        <v>0</v>
      </c>
      <c r="N4190" s="116">
        <v>0</v>
      </c>
      <c r="O4190" s="116">
        <v>0</v>
      </c>
      <c r="P4190" s="120">
        <v>0</v>
      </c>
      <c r="Q4190" s="27" t="str">
        <f>IF(G4190="01 Jan 1900","Unregistered","Registered")</f>
        <v>Registered</v>
      </c>
      <c r="R4190" s="121">
        <f>I4190/H4190</f>
        <v>0.4</v>
      </c>
      <c r="T4190" s="117">
        <f t="shared" si="259"/>
        <v>0</v>
      </c>
      <c r="U4190" s="117">
        <f t="shared" si="260"/>
        <v>0</v>
      </c>
    </row>
    <row r="4191" spans="1:21" x14ac:dyDescent="0.3">
      <c r="A4191" s="114">
        <v>7184</v>
      </c>
      <c r="B4191" s="114" t="s">
        <v>130</v>
      </c>
      <c r="C4191" s="114" t="s">
        <v>1493</v>
      </c>
      <c r="D4191" s="114" t="s">
        <v>8001</v>
      </c>
      <c r="E4191" s="114" t="s">
        <v>8002</v>
      </c>
      <c r="F4191" s="115">
        <v>45610</v>
      </c>
      <c r="G4191" s="114" t="s">
        <v>3344</v>
      </c>
      <c r="H4191" s="116">
        <v>21728900</v>
      </c>
      <c r="I4191" s="116">
        <v>8691560</v>
      </c>
      <c r="J4191" s="116">
        <v>8691560</v>
      </c>
      <c r="K4191" s="116">
        <v>0</v>
      </c>
      <c r="L4191" s="116">
        <v>0</v>
      </c>
      <c r="M4191" s="116">
        <v>0</v>
      </c>
      <c r="N4191" s="116">
        <v>0</v>
      </c>
      <c r="O4191" s="116">
        <v>0</v>
      </c>
      <c r="P4191" s="120">
        <v>0</v>
      </c>
      <c r="Q4191" s="27" t="str">
        <f>IF(G4191="01 Jan 1900","Unregistered","Registered")</f>
        <v>Registered</v>
      </c>
      <c r="R4191" s="121">
        <f>I4191/H4191</f>
        <v>0.4</v>
      </c>
      <c r="T4191" s="117">
        <f t="shared" si="259"/>
        <v>0</v>
      </c>
      <c r="U4191" s="117">
        <f t="shared" si="260"/>
        <v>0</v>
      </c>
    </row>
    <row r="4192" spans="1:21" x14ac:dyDescent="0.3">
      <c r="A4192" s="114">
        <v>7185</v>
      </c>
      <c r="B4192" s="114" t="s">
        <v>130</v>
      </c>
      <c r="C4192" s="114" t="s">
        <v>1493</v>
      </c>
      <c r="D4192" s="114" t="s">
        <v>8003</v>
      </c>
      <c r="E4192" s="114" t="s">
        <v>8004</v>
      </c>
      <c r="F4192" s="115">
        <v>45657</v>
      </c>
      <c r="G4192" s="114" t="s">
        <v>7710</v>
      </c>
      <c r="H4192" s="116">
        <v>22284354</v>
      </c>
      <c r="I4192" s="116">
        <v>6685306</v>
      </c>
      <c r="J4192" s="116">
        <v>6685306</v>
      </c>
      <c r="K4192" s="116">
        <v>0</v>
      </c>
      <c r="L4192" s="116">
        <v>0</v>
      </c>
      <c r="M4192" s="116">
        <v>0</v>
      </c>
      <c r="N4192" s="116">
        <v>0</v>
      </c>
      <c r="O4192" s="116">
        <v>0</v>
      </c>
      <c r="P4192" s="120">
        <v>0</v>
      </c>
      <c r="Q4192" s="27" t="str">
        <f>IF(G4192="01 Jan 1900","Unregistered","Registered")</f>
        <v>Registered</v>
      </c>
      <c r="R4192" s="121">
        <f>I4192/H4192</f>
        <v>0.29999999102509323</v>
      </c>
      <c r="T4192" s="117">
        <f t="shared" si="259"/>
        <v>0</v>
      </c>
      <c r="U4192" s="117">
        <f t="shared" si="260"/>
        <v>0</v>
      </c>
    </row>
    <row r="4193" spans="1:29" x14ac:dyDescent="0.3">
      <c r="A4193" s="114">
        <v>7186</v>
      </c>
      <c r="B4193" s="114" t="s">
        <v>130</v>
      </c>
      <c r="C4193" s="114" t="s">
        <v>1493</v>
      </c>
      <c r="D4193" s="114" t="s">
        <v>8005</v>
      </c>
      <c r="E4193" s="114" t="s">
        <v>8006</v>
      </c>
      <c r="F4193" s="115">
        <v>45587</v>
      </c>
      <c r="G4193" s="114" t="s">
        <v>2435</v>
      </c>
      <c r="H4193" s="116">
        <v>22105918</v>
      </c>
      <c r="I4193" s="116">
        <v>8842368</v>
      </c>
      <c r="J4193" s="116">
        <v>8842368</v>
      </c>
      <c r="K4193" s="116">
        <v>0</v>
      </c>
      <c r="L4193" s="116">
        <v>0</v>
      </c>
      <c r="M4193" s="116">
        <v>0</v>
      </c>
      <c r="N4193" s="116">
        <v>0</v>
      </c>
      <c r="O4193" s="116">
        <v>0</v>
      </c>
      <c r="P4193" s="120">
        <v>0</v>
      </c>
      <c r="Q4193" s="27" t="str">
        <f>IF(G4193="01 Jan 1900","Unregistered","Registered")</f>
        <v>Registered</v>
      </c>
      <c r="R4193" s="121">
        <f>I4193/H4193</f>
        <v>0.40000003618940411</v>
      </c>
      <c r="T4193" s="117">
        <f t="shared" si="259"/>
        <v>0</v>
      </c>
      <c r="U4193" s="117">
        <f t="shared" si="260"/>
        <v>0</v>
      </c>
    </row>
    <row r="4194" spans="1:29" x14ac:dyDescent="0.3">
      <c r="A4194" s="114">
        <v>7187</v>
      </c>
      <c r="B4194" s="114" t="s">
        <v>130</v>
      </c>
      <c r="C4194" s="114" t="s">
        <v>1493</v>
      </c>
      <c r="D4194" s="114" t="s">
        <v>8007</v>
      </c>
      <c r="E4194" s="114" t="s">
        <v>8008</v>
      </c>
      <c r="F4194" s="115">
        <v>45488</v>
      </c>
      <c r="G4194" s="114" t="s">
        <v>2047</v>
      </c>
      <c r="H4194" s="116">
        <v>20944725</v>
      </c>
      <c r="I4194" s="116">
        <v>8377890</v>
      </c>
      <c r="J4194" s="116">
        <v>8377890</v>
      </c>
      <c r="K4194" s="116">
        <v>0</v>
      </c>
      <c r="L4194" s="116">
        <v>0</v>
      </c>
      <c r="M4194" s="116">
        <v>0</v>
      </c>
      <c r="N4194" s="116">
        <v>0</v>
      </c>
      <c r="O4194" s="116">
        <v>0</v>
      </c>
      <c r="P4194" s="120">
        <v>0</v>
      </c>
      <c r="Q4194" s="27" t="str">
        <f>IF(G4194="01 Jan 1900","Unregistered","Registered")</f>
        <v>Registered</v>
      </c>
      <c r="R4194" s="121">
        <f>I4194/H4194</f>
        <v>0.4</v>
      </c>
      <c r="T4194" s="117">
        <f t="shared" si="259"/>
        <v>0</v>
      </c>
      <c r="U4194" s="117">
        <f t="shared" si="260"/>
        <v>0</v>
      </c>
    </row>
    <row r="4195" spans="1:29" x14ac:dyDescent="0.3">
      <c r="A4195" s="114">
        <v>7188</v>
      </c>
      <c r="B4195" s="114" t="s">
        <v>130</v>
      </c>
      <c r="C4195" s="114" t="s">
        <v>1493</v>
      </c>
      <c r="D4195" s="114" t="s">
        <v>8009</v>
      </c>
      <c r="E4195" s="114" t="s">
        <v>8010</v>
      </c>
      <c r="F4195" s="115">
        <v>46022</v>
      </c>
      <c r="G4195" s="114" t="s">
        <v>2334</v>
      </c>
      <c r="H4195" s="116">
        <v>22603812</v>
      </c>
      <c r="I4195" s="116">
        <v>9041525</v>
      </c>
      <c r="J4195" s="116">
        <v>9041525</v>
      </c>
      <c r="K4195" s="116">
        <v>0</v>
      </c>
      <c r="L4195" s="116">
        <v>0</v>
      </c>
      <c r="M4195" s="116">
        <v>0</v>
      </c>
      <c r="N4195" s="116">
        <v>0</v>
      </c>
      <c r="O4195" s="116">
        <v>0</v>
      </c>
      <c r="P4195" s="120">
        <v>0</v>
      </c>
      <c r="Q4195" s="27" t="str">
        <f>IF(G4195="01 Jan 1900","Unregistered","Registered")</f>
        <v>Registered</v>
      </c>
      <c r="R4195" s="121">
        <f>I4195/H4195</f>
        <v>0.40000000884806508</v>
      </c>
      <c r="T4195" s="117">
        <f t="shared" si="259"/>
        <v>0</v>
      </c>
      <c r="U4195" s="117">
        <f t="shared" si="260"/>
        <v>0</v>
      </c>
    </row>
    <row r="4196" spans="1:29" x14ac:dyDescent="0.3">
      <c r="A4196" s="114">
        <v>7189</v>
      </c>
      <c r="B4196" s="114" t="s">
        <v>130</v>
      </c>
      <c r="C4196" s="114" t="s">
        <v>1493</v>
      </c>
      <c r="D4196" s="114" t="s">
        <v>8011</v>
      </c>
      <c r="E4196" s="114" t="s">
        <v>8012</v>
      </c>
      <c r="F4196" s="115">
        <v>45495</v>
      </c>
      <c r="G4196" s="114" t="s">
        <v>2724</v>
      </c>
      <c r="H4196" s="116">
        <v>21841165</v>
      </c>
      <c r="I4196" s="116">
        <v>8736466</v>
      </c>
      <c r="J4196" s="116">
        <v>8736466</v>
      </c>
      <c r="K4196" s="116">
        <v>0</v>
      </c>
      <c r="L4196" s="116">
        <v>0</v>
      </c>
      <c r="M4196" s="116">
        <v>0</v>
      </c>
      <c r="N4196" s="116">
        <v>0</v>
      </c>
      <c r="O4196" s="116">
        <v>0</v>
      </c>
      <c r="P4196" s="120">
        <v>0</v>
      </c>
      <c r="Q4196" s="27" t="str">
        <f>IF(G4196="01 Jan 1900","Unregistered","Registered")</f>
        <v>Registered</v>
      </c>
      <c r="R4196" s="121">
        <f>I4196/H4196</f>
        <v>0.4</v>
      </c>
      <c r="T4196" s="117">
        <f t="shared" si="259"/>
        <v>0</v>
      </c>
      <c r="U4196" s="117">
        <f t="shared" si="260"/>
        <v>0</v>
      </c>
    </row>
    <row r="4197" spans="1:29" x14ac:dyDescent="0.3">
      <c r="A4197" s="114">
        <v>7190</v>
      </c>
      <c r="B4197" s="114" t="s">
        <v>130</v>
      </c>
      <c r="C4197" s="114" t="s">
        <v>1493</v>
      </c>
      <c r="D4197" s="114" t="s">
        <v>8013</v>
      </c>
      <c r="E4197" s="114" t="s">
        <v>8014</v>
      </c>
      <c r="F4197" s="115">
        <v>45722</v>
      </c>
      <c r="G4197" s="114" t="s">
        <v>2796</v>
      </c>
      <c r="H4197" s="116">
        <v>22195136</v>
      </c>
      <c r="I4197" s="116">
        <v>8878055</v>
      </c>
      <c r="J4197" s="116">
        <v>8878055</v>
      </c>
      <c r="K4197" s="116">
        <v>0</v>
      </c>
      <c r="L4197" s="116">
        <v>0</v>
      </c>
      <c r="M4197" s="116">
        <v>0</v>
      </c>
      <c r="N4197" s="116">
        <v>0</v>
      </c>
      <c r="O4197" s="116">
        <v>0</v>
      </c>
      <c r="P4197" s="120">
        <v>0</v>
      </c>
      <c r="Q4197" s="27" t="str">
        <f>IF(G4197="01 Jan 1900","Unregistered","Registered")</f>
        <v>Registered</v>
      </c>
      <c r="R4197" s="121">
        <f>I4197/H4197</f>
        <v>0.4000000270329499</v>
      </c>
      <c r="T4197" s="117">
        <f t="shared" si="259"/>
        <v>0</v>
      </c>
      <c r="U4197" s="117">
        <f t="shared" si="260"/>
        <v>0</v>
      </c>
    </row>
    <row r="4198" spans="1:29" x14ac:dyDescent="0.3">
      <c r="A4198" s="114">
        <v>7191</v>
      </c>
      <c r="B4198" s="114" t="s">
        <v>130</v>
      </c>
      <c r="C4198" s="114" t="s">
        <v>1493</v>
      </c>
      <c r="D4198" s="114" t="s">
        <v>8015</v>
      </c>
      <c r="E4198" s="114" t="s">
        <v>8016</v>
      </c>
      <c r="F4198" s="115">
        <v>45642</v>
      </c>
      <c r="G4198" s="114" t="s">
        <v>3984</v>
      </c>
      <c r="H4198" s="116">
        <v>21357638</v>
      </c>
      <c r="I4198" s="116">
        <v>8543056</v>
      </c>
      <c r="J4198" s="116">
        <v>8543056</v>
      </c>
      <c r="K4198" s="116">
        <v>0</v>
      </c>
      <c r="L4198" s="116">
        <v>0</v>
      </c>
      <c r="M4198" s="116">
        <v>0</v>
      </c>
      <c r="N4198" s="116">
        <v>0</v>
      </c>
      <c r="O4198" s="116">
        <v>0</v>
      </c>
      <c r="P4198" s="120">
        <v>0</v>
      </c>
      <c r="Q4198" s="27" t="str">
        <f>IF(G4198="01 Jan 1900","Unregistered","Registered")</f>
        <v>Registered</v>
      </c>
      <c r="R4198" s="121">
        <f>I4198/H4198</f>
        <v>0.4000000374573256</v>
      </c>
      <c r="T4198" s="117">
        <f t="shared" si="259"/>
        <v>0</v>
      </c>
      <c r="U4198" s="117">
        <f t="shared" si="260"/>
        <v>0</v>
      </c>
    </row>
    <row r="4199" spans="1:29" s="101" customFormat="1" x14ac:dyDescent="0.3">
      <c r="A4199" s="114">
        <v>7192</v>
      </c>
      <c r="B4199" s="114" t="s">
        <v>130</v>
      </c>
      <c r="C4199" s="114" t="s">
        <v>1493</v>
      </c>
      <c r="D4199" s="114" t="s">
        <v>8017</v>
      </c>
      <c r="E4199" s="114" t="s">
        <v>8018</v>
      </c>
      <c r="F4199" s="115">
        <v>45930</v>
      </c>
      <c r="G4199" s="114" t="s">
        <v>3673</v>
      </c>
      <c r="H4199" s="116">
        <v>23265752</v>
      </c>
      <c r="I4199" s="116">
        <v>9306301</v>
      </c>
      <c r="J4199" s="116">
        <v>9306301</v>
      </c>
      <c r="K4199" s="116">
        <v>0</v>
      </c>
      <c r="L4199" s="116">
        <v>0</v>
      </c>
      <c r="M4199" s="116">
        <v>0</v>
      </c>
      <c r="N4199" s="116">
        <v>0</v>
      </c>
      <c r="O4199" s="116">
        <v>0</v>
      </c>
      <c r="P4199" s="120">
        <v>0</v>
      </c>
      <c r="Q4199" s="27" t="str">
        <f>IF(G4199="01 Jan 1900","Unregistered","Registered")</f>
        <v>Registered</v>
      </c>
      <c r="R4199" s="121">
        <f>I4199/H4199</f>
        <v>0.40000000859632651</v>
      </c>
      <c r="S4199" s="118"/>
      <c r="T4199" s="117">
        <f t="shared" si="259"/>
        <v>0</v>
      </c>
      <c r="U4199" s="117">
        <f t="shared" si="260"/>
        <v>0</v>
      </c>
      <c r="V4199" s="118"/>
      <c r="W4199" s="118"/>
      <c r="X4199" s="118"/>
      <c r="Y4199" s="118"/>
      <c r="Z4199" s="118"/>
      <c r="AA4199" s="118"/>
      <c r="AB4199" s="118"/>
      <c r="AC4199" s="118"/>
    </row>
    <row r="4200" spans="1:29" s="101" customFormat="1" x14ac:dyDescent="0.3">
      <c r="A4200" s="114">
        <v>7193</v>
      </c>
      <c r="B4200" s="114" t="s">
        <v>130</v>
      </c>
      <c r="C4200" s="114" t="s">
        <v>1493</v>
      </c>
      <c r="D4200" s="114" t="s">
        <v>8019</v>
      </c>
      <c r="E4200" s="114" t="s">
        <v>8020</v>
      </c>
      <c r="F4200" s="115">
        <v>45838</v>
      </c>
      <c r="G4200" s="114" t="s">
        <v>2854</v>
      </c>
      <c r="H4200" s="116">
        <v>23024000</v>
      </c>
      <c r="I4200" s="116">
        <v>6907200</v>
      </c>
      <c r="J4200" s="116">
        <v>6907200</v>
      </c>
      <c r="K4200" s="116">
        <v>0</v>
      </c>
      <c r="L4200" s="116">
        <v>0</v>
      </c>
      <c r="M4200" s="116">
        <v>0</v>
      </c>
      <c r="N4200" s="116">
        <v>0</v>
      </c>
      <c r="O4200" s="116">
        <v>0</v>
      </c>
      <c r="P4200" s="120">
        <v>0</v>
      </c>
      <c r="Q4200" s="27" t="str">
        <f>IF(G4200="01 Jan 1900","Unregistered","Registered")</f>
        <v>Registered</v>
      </c>
      <c r="R4200" s="121">
        <f>I4200/H4200</f>
        <v>0.3</v>
      </c>
      <c r="S4200" s="118"/>
      <c r="T4200" s="117">
        <f t="shared" si="259"/>
        <v>0</v>
      </c>
      <c r="U4200" s="117">
        <f t="shared" si="260"/>
        <v>0</v>
      </c>
      <c r="V4200" s="118"/>
      <c r="W4200" s="118"/>
      <c r="X4200" s="118"/>
      <c r="Y4200" s="118"/>
      <c r="Z4200" s="118"/>
      <c r="AA4200" s="118"/>
      <c r="AB4200" s="118"/>
      <c r="AC4200" s="118"/>
    </row>
    <row r="4201" spans="1:29" x14ac:dyDescent="0.3">
      <c r="A4201" s="114">
        <v>10314</v>
      </c>
      <c r="B4201" s="114" t="s">
        <v>130</v>
      </c>
      <c r="C4201" s="114" t="s">
        <v>1493</v>
      </c>
      <c r="D4201" s="114" t="s">
        <v>9811</v>
      </c>
      <c r="E4201" s="114" t="s">
        <v>9812</v>
      </c>
      <c r="F4201" s="115">
        <v>45835</v>
      </c>
      <c r="G4201" s="114" t="s">
        <v>3289</v>
      </c>
      <c r="H4201" s="116">
        <v>22736200</v>
      </c>
      <c r="I4201" s="116">
        <v>9094480</v>
      </c>
      <c r="J4201" s="116">
        <v>9321842</v>
      </c>
      <c r="K4201" s="116">
        <v>-227362</v>
      </c>
      <c r="L4201" s="116">
        <v>0</v>
      </c>
      <c r="M4201" s="116">
        <v>0</v>
      </c>
      <c r="N4201" s="116">
        <v>0</v>
      </c>
      <c r="O4201" s="116">
        <v>0</v>
      </c>
      <c r="P4201" s="120">
        <v>0</v>
      </c>
      <c r="Q4201" s="27" t="str">
        <f>IF(G4201="01 Jan 1900","Unregistered","Registered")</f>
        <v>Registered</v>
      </c>
      <c r="R4201" s="121">
        <f>I4201/H4201</f>
        <v>0.4</v>
      </c>
      <c r="T4201" s="117">
        <f t="shared" si="259"/>
        <v>0</v>
      </c>
      <c r="U4201" s="117">
        <f t="shared" si="260"/>
        <v>-227362</v>
      </c>
    </row>
    <row r="4202" spans="1:29" x14ac:dyDescent="0.3">
      <c r="A4202" s="114">
        <v>10315</v>
      </c>
      <c r="B4202" s="114" t="s">
        <v>130</v>
      </c>
      <c r="C4202" s="114" t="s">
        <v>1493</v>
      </c>
      <c r="D4202" s="114" t="s">
        <v>9813</v>
      </c>
      <c r="E4202" s="114" t="s">
        <v>9814</v>
      </c>
      <c r="F4202" s="115">
        <v>45961</v>
      </c>
      <c r="G4202" s="114" t="s">
        <v>3166</v>
      </c>
      <c r="H4202" s="116">
        <v>22908880</v>
      </c>
      <c r="I4202" s="116">
        <v>9163552</v>
      </c>
      <c r="J4202" s="116">
        <v>9392642</v>
      </c>
      <c r="K4202" s="116">
        <v>-229090</v>
      </c>
      <c r="L4202" s="116">
        <v>0</v>
      </c>
      <c r="M4202" s="116">
        <v>0</v>
      </c>
      <c r="N4202" s="116">
        <v>0</v>
      </c>
      <c r="O4202" s="116">
        <v>0</v>
      </c>
      <c r="P4202" s="120">
        <v>0</v>
      </c>
      <c r="Q4202" s="27" t="str">
        <f>IF(G4202="01 Jan 1900","Unregistered","Registered")</f>
        <v>Registered</v>
      </c>
      <c r="R4202" s="121">
        <f>I4202/H4202</f>
        <v>0.4</v>
      </c>
      <c r="T4202" s="117">
        <f t="shared" si="259"/>
        <v>0</v>
      </c>
      <c r="U4202" s="117">
        <f t="shared" si="260"/>
        <v>-229090</v>
      </c>
    </row>
    <row r="4203" spans="1:29" x14ac:dyDescent="0.3">
      <c r="A4203" s="114">
        <v>10904</v>
      </c>
      <c r="B4203" s="114" t="s">
        <v>130</v>
      </c>
      <c r="C4203" s="114" t="s">
        <v>1493</v>
      </c>
      <c r="D4203" s="114" t="s">
        <v>169</v>
      </c>
      <c r="E4203" s="114" t="s">
        <v>170</v>
      </c>
      <c r="F4203" s="115">
        <v>46128</v>
      </c>
      <c r="G4203" s="114" t="s">
        <v>9623</v>
      </c>
      <c r="H4203" s="116">
        <v>23743500</v>
      </c>
      <c r="I4203" s="116">
        <v>0</v>
      </c>
      <c r="J4203" s="116"/>
      <c r="K4203" s="116">
        <f>I4203-J4203</f>
        <v>0</v>
      </c>
      <c r="L4203" s="116">
        <v>0</v>
      </c>
      <c r="M4203" s="116">
        <v>0</v>
      </c>
      <c r="N4203" s="116">
        <v>0</v>
      </c>
      <c r="O4203" s="116">
        <v>0</v>
      </c>
      <c r="P4203" s="120">
        <v>0</v>
      </c>
      <c r="Q4203" s="27" t="str">
        <f>IF(G4203="01 Jan 1900","Unregistered","Registered")</f>
        <v>Registered</v>
      </c>
      <c r="R4203" s="121">
        <f>I4203/H4203</f>
        <v>0</v>
      </c>
      <c r="T4203" s="117">
        <f t="shared" si="259"/>
        <v>0</v>
      </c>
      <c r="U4203" s="117">
        <f t="shared" si="260"/>
        <v>0</v>
      </c>
    </row>
    <row r="4204" spans="1:29" x14ac:dyDescent="0.3">
      <c r="A4204" s="99">
        <v>10523</v>
      </c>
      <c r="B4204" s="99" t="s">
        <v>130</v>
      </c>
      <c r="C4204" s="99" t="s">
        <v>1493</v>
      </c>
      <c r="D4204" s="99" t="s">
        <v>10123</v>
      </c>
      <c r="E4204" s="99" t="s">
        <v>10124</v>
      </c>
      <c r="F4204" s="100">
        <v>45930</v>
      </c>
      <c r="G4204" s="99" t="s">
        <v>1898</v>
      </c>
      <c r="H4204" s="96">
        <v>22641226</v>
      </c>
      <c r="I4204" s="96">
        <f t="shared" ref="I4204:I4207" si="261">H4204*R4204</f>
        <v>9056490.4000000004</v>
      </c>
      <c r="J4204" s="96">
        <v>2264123</v>
      </c>
      <c r="K4204" s="96">
        <f t="shared" ref="K4204:K4207" si="262">I4204-J4204</f>
        <v>6792367.4000000004</v>
      </c>
      <c r="L4204" s="97">
        <f>IF(AND($S4204&gt;=0,$S4204&lt;=30),$K4204,0)</f>
        <v>0</v>
      </c>
      <c r="M4204" s="97">
        <f>IF(AND($S4204&gt;=31,$S4204&lt;=60),$K4204,0)</f>
        <v>0</v>
      </c>
      <c r="N4204" s="97">
        <f>IF(AND($S4204&gt;=61,$S4204&lt;=90),$K4204,0)</f>
        <v>0</v>
      </c>
      <c r="O4204" s="97">
        <f>IF(AND($S4204&gt;=91,$S4204&lt;=120),$K4204,0)</f>
        <v>0</v>
      </c>
      <c r="P4204" s="98">
        <f>IF($S4204&gt;120,$K4204,0)</f>
        <v>6792367.4000000004</v>
      </c>
      <c r="Q4204" s="101" t="str">
        <f>IF(G4204="01 Jan 1900","Unregistered","Registered")</f>
        <v>Unregistered</v>
      </c>
      <c r="R4204" s="123">
        <v>0.4</v>
      </c>
      <c r="S4204" s="95">
        <f>DATE(2026,4,30)-F4204</f>
        <v>212</v>
      </c>
      <c r="T4204" s="101"/>
      <c r="U4204" s="101"/>
      <c r="V4204" s="101"/>
      <c r="W4204" s="101"/>
      <c r="X4204" s="101"/>
      <c r="Y4204" s="101"/>
      <c r="Z4204" s="101"/>
      <c r="AA4204" s="101"/>
      <c r="AB4204" s="101"/>
      <c r="AC4204" s="101"/>
    </row>
    <row r="4205" spans="1:29" x14ac:dyDescent="0.3">
      <c r="A4205" s="99">
        <v>10745</v>
      </c>
      <c r="B4205" s="99" t="s">
        <v>1430</v>
      </c>
      <c r="C4205" s="99" t="s">
        <v>10279</v>
      </c>
      <c r="D4205" s="99" t="s">
        <v>10280</v>
      </c>
      <c r="E4205" s="99" t="s">
        <v>5470</v>
      </c>
      <c r="F4205" s="100">
        <v>45107</v>
      </c>
      <c r="G4205" s="99" t="s">
        <v>1898</v>
      </c>
      <c r="H4205" s="96">
        <v>25155000</v>
      </c>
      <c r="I4205" s="96">
        <f t="shared" si="261"/>
        <v>5031000</v>
      </c>
      <c r="J4205" s="96">
        <v>14904000</v>
      </c>
      <c r="K4205" s="96">
        <f t="shared" si="262"/>
        <v>-9873000</v>
      </c>
      <c r="L4205" s="96">
        <v>0</v>
      </c>
      <c r="M4205" s="96">
        <v>0</v>
      </c>
      <c r="N4205" s="96">
        <v>0</v>
      </c>
      <c r="O4205" s="96">
        <v>0</v>
      </c>
      <c r="P4205" s="122">
        <v>0</v>
      </c>
      <c r="Q4205" s="101" t="str">
        <f>IF(G4205="01 Jan 1900","Unregistered","Registered")</f>
        <v>Unregistered</v>
      </c>
      <c r="R4205" s="123">
        <v>0.2</v>
      </c>
      <c r="S4205" s="95">
        <f>DATE(2026,4,30)-F4205</f>
        <v>1035</v>
      </c>
      <c r="T4205" s="101"/>
      <c r="U4205" s="101"/>
      <c r="V4205" s="101"/>
      <c r="W4205" s="101"/>
      <c r="X4205" s="101"/>
      <c r="Y4205" s="101"/>
      <c r="Z4205" s="101"/>
      <c r="AA4205" s="101"/>
      <c r="AB4205" s="101"/>
      <c r="AC4205" s="101"/>
    </row>
    <row r="4206" spans="1:29" s="101" customFormat="1" x14ac:dyDescent="0.3">
      <c r="A4206" s="99">
        <v>10747</v>
      </c>
      <c r="B4206" s="99" t="s">
        <v>1430</v>
      </c>
      <c r="C4206" s="99" t="s">
        <v>10279</v>
      </c>
      <c r="D4206" s="99" t="s">
        <v>10283</v>
      </c>
      <c r="E4206" s="99" t="s">
        <v>10284</v>
      </c>
      <c r="F4206" s="100">
        <v>45107</v>
      </c>
      <c r="G4206" s="99" t="s">
        <v>1898</v>
      </c>
      <c r="H4206" s="96">
        <v>30294000</v>
      </c>
      <c r="I4206" s="96">
        <f t="shared" si="261"/>
        <v>6058800</v>
      </c>
      <c r="J4206" s="96">
        <v>17252000</v>
      </c>
      <c r="K4206" s="96">
        <f t="shared" si="262"/>
        <v>-11193200</v>
      </c>
      <c r="L4206" s="96">
        <v>0</v>
      </c>
      <c r="M4206" s="96">
        <v>0</v>
      </c>
      <c r="N4206" s="96">
        <v>0</v>
      </c>
      <c r="O4206" s="96">
        <v>0</v>
      </c>
      <c r="P4206" s="122">
        <v>0</v>
      </c>
      <c r="Q4206" s="101" t="str">
        <f>IF(G4206="01 Jan 1900","Unregistered","Registered")</f>
        <v>Unregistered</v>
      </c>
      <c r="R4206" s="123">
        <v>0.2</v>
      </c>
      <c r="S4206" s="95">
        <f>DATE(2026,4,30)-F4206</f>
        <v>1035</v>
      </c>
    </row>
    <row r="4207" spans="1:29" s="101" customFormat="1" x14ac:dyDescent="0.3">
      <c r="A4207" s="99">
        <v>10748</v>
      </c>
      <c r="B4207" s="99" t="s">
        <v>1430</v>
      </c>
      <c r="C4207" s="99" t="s">
        <v>10279</v>
      </c>
      <c r="D4207" s="99" t="s">
        <v>10285</v>
      </c>
      <c r="E4207" s="99" t="s">
        <v>10284</v>
      </c>
      <c r="F4207" s="100">
        <v>45107</v>
      </c>
      <c r="G4207" s="99" t="s">
        <v>1898</v>
      </c>
      <c r="H4207" s="96">
        <v>25254000</v>
      </c>
      <c r="I4207" s="96">
        <f t="shared" si="261"/>
        <v>5050800</v>
      </c>
      <c r="J4207" s="96">
        <v>17652000</v>
      </c>
      <c r="K4207" s="96">
        <f t="shared" si="262"/>
        <v>-12601200</v>
      </c>
      <c r="L4207" s="96">
        <v>0</v>
      </c>
      <c r="M4207" s="96">
        <v>0</v>
      </c>
      <c r="N4207" s="96">
        <v>0</v>
      </c>
      <c r="O4207" s="96">
        <v>0</v>
      </c>
      <c r="P4207" s="122">
        <v>0</v>
      </c>
      <c r="Q4207" s="101" t="str">
        <f>IF(G4207="01 Jan 1900","Unregistered","Registered")</f>
        <v>Unregistered</v>
      </c>
      <c r="R4207" s="123">
        <v>0.2</v>
      </c>
      <c r="S4207" s="95">
        <f>DATE(2026,4,30)-F4207</f>
        <v>1035</v>
      </c>
    </row>
  </sheetData>
  <autoFilter ref="A1:AC4207" xr:uid="{C1C770C1-7D3B-4193-AEA4-09DC44E9BA63}">
    <sortState ref="A2:AC4207">
      <sortCondition ref="C1:C420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Y64"/>
  <sheetViews>
    <sheetView workbookViewId="0">
      <selection activeCell="E25" sqref="E25"/>
    </sheetView>
  </sheetViews>
  <sheetFormatPr defaultColWidth="9.109375" defaultRowHeight="14.4" x14ac:dyDescent="0.3"/>
  <cols>
    <col min="1" max="1" width="26.109375" style="27" customWidth="1"/>
    <col min="2" max="3" width="25.88671875" style="27" customWidth="1"/>
    <col min="4" max="4" width="20.44140625" style="27" customWidth="1"/>
    <col min="5" max="5" width="29.5546875" style="27" customWidth="1"/>
    <col min="6" max="6" width="14.88671875" style="27" customWidth="1"/>
    <col min="7" max="7" width="17.5546875" style="27" customWidth="1"/>
    <col min="8" max="8" width="13.6640625" style="27" customWidth="1"/>
    <col min="9" max="9" width="14" style="27" customWidth="1"/>
    <col min="10" max="10" width="13.109375" style="27" customWidth="1"/>
    <col min="11" max="11" width="9.5546875" style="27" customWidth="1"/>
    <col min="12" max="12" width="12.88671875" style="27" customWidth="1"/>
    <col min="13" max="13" width="13.5546875" style="27" customWidth="1"/>
    <col min="14" max="14" width="13.33203125" style="27" customWidth="1"/>
    <col min="15" max="15" width="17.88671875" style="27" customWidth="1"/>
    <col min="16" max="16" width="18.5546875" style="27" customWidth="1"/>
    <col min="17" max="17" width="24.88671875" style="27" customWidth="1"/>
    <col min="18" max="18" width="15.5546875" style="27" customWidth="1"/>
    <col min="19" max="19" width="19.6640625" style="27" customWidth="1"/>
    <col min="20" max="25" width="4.88671875" style="27" customWidth="1"/>
    <col min="26" max="16384" width="9.109375" style="27"/>
  </cols>
  <sheetData>
    <row r="1" spans="1:25" x14ac:dyDescent="0.3">
      <c r="A1" s="26" t="s">
        <v>553</v>
      </c>
    </row>
    <row r="2" spans="1:25" x14ac:dyDescent="0.3">
      <c r="A2" s="26" t="s">
        <v>786</v>
      </c>
    </row>
    <row r="3" spans="1:25" x14ac:dyDescent="0.3">
      <c r="A3" s="26" t="s">
        <v>554</v>
      </c>
    </row>
    <row r="4" spans="1:25" x14ac:dyDescent="0.3">
      <c r="A4" s="26" t="s">
        <v>787</v>
      </c>
    </row>
    <row r="5" spans="1:25" x14ac:dyDescent="0.3">
      <c r="A5" s="28" t="s">
        <v>555</v>
      </c>
      <c r="B5" s="28" t="s">
        <v>556</v>
      </c>
      <c r="C5" s="28" t="s">
        <v>90</v>
      </c>
      <c r="D5" s="28" t="s">
        <v>91</v>
      </c>
      <c r="E5" s="28" t="s">
        <v>557</v>
      </c>
      <c r="F5" s="28" t="s">
        <v>558</v>
      </c>
      <c r="G5" s="28" t="s">
        <v>559</v>
      </c>
      <c r="H5" s="28" t="s">
        <v>560</v>
      </c>
      <c r="I5" s="29" t="s">
        <v>92</v>
      </c>
      <c r="J5" s="29" t="s">
        <v>561</v>
      </c>
      <c r="K5" s="30" t="s">
        <v>562</v>
      </c>
      <c r="L5" s="30" t="s">
        <v>93</v>
      </c>
      <c r="M5" s="30" t="s">
        <v>563</v>
      </c>
      <c r="N5" s="30" t="s">
        <v>564</v>
      </c>
      <c r="O5" s="30" t="s">
        <v>565</v>
      </c>
      <c r="P5" s="28" t="s">
        <v>566</v>
      </c>
      <c r="Q5" s="28" t="s">
        <v>567</v>
      </c>
      <c r="R5" s="28" t="s">
        <v>568</v>
      </c>
      <c r="S5" s="28" t="s">
        <v>569</v>
      </c>
      <c r="T5" s="28" t="s">
        <v>570</v>
      </c>
      <c r="U5" s="28" t="s">
        <v>571</v>
      </c>
      <c r="V5" s="28" t="s">
        <v>572</v>
      </c>
      <c r="W5" s="28" t="s">
        <v>573</v>
      </c>
      <c r="X5" s="28" t="s">
        <v>574</v>
      </c>
      <c r="Y5" s="28" t="s">
        <v>575</v>
      </c>
    </row>
    <row r="6" spans="1:25" x14ac:dyDescent="0.3">
      <c r="A6" s="16" t="s">
        <v>576</v>
      </c>
      <c r="B6" s="16" t="s">
        <v>21</v>
      </c>
      <c r="C6" s="16" t="s">
        <v>29</v>
      </c>
      <c r="D6" s="16" t="s">
        <v>162</v>
      </c>
      <c r="E6" s="16" t="s">
        <v>163</v>
      </c>
      <c r="F6" s="16" t="s">
        <v>788</v>
      </c>
      <c r="G6" s="16" t="s">
        <v>789</v>
      </c>
      <c r="H6" s="16" t="s">
        <v>790</v>
      </c>
      <c r="I6" s="31">
        <v>46155</v>
      </c>
      <c r="J6" s="31">
        <v>46167</v>
      </c>
      <c r="K6" s="19">
        <v>506</v>
      </c>
      <c r="L6" s="19">
        <v>6030000</v>
      </c>
      <c r="M6" s="19">
        <v>1809000</v>
      </c>
      <c r="N6" s="19">
        <v>90450</v>
      </c>
      <c r="O6" s="19">
        <v>1790910</v>
      </c>
      <c r="P6" s="16" t="s">
        <v>580</v>
      </c>
      <c r="Q6" s="16" t="s">
        <v>791</v>
      </c>
      <c r="R6" s="16" t="s">
        <v>582</v>
      </c>
      <c r="S6" s="16" t="s">
        <v>583</v>
      </c>
      <c r="T6" s="16"/>
      <c r="U6" s="16"/>
      <c r="V6" s="16"/>
      <c r="W6" s="16"/>
      <c r="X6" s="16" t="s">
        <v>590</v>
      </c>
      <c r="Y6" s="16"/>
    </row>
    <row r="7" spans="1:25" x14ac:dyDescent="0.3">
      <c r="A7" s="16" t="s">
        <v>576</v>
      </c>
      <c r="B7" s="16" t="s">
        <v>21</v>
      </c>
      <c r="C7" s="16" t="s">
        <v>32</v>
      </c>
      <c r="D7" s="16" t="s">
        <v>139</v>
      </c>
      <c r="E7" s="16" t="s">
        <v>140</v>
      </c>
      <c r="F7" s="16" t="s">
        <v>792</v>
      </c>
      <c r="G7" s="16" t="s">
        <v>793</v>
      </c>
      <c r="H7" s="16"/>
      <c r="I7" s="31">
        <v>46162</v>
      </c>
      <c r="J7" s="31">
        <v>2</v>
      </c>
      <c r="K7" s="19">
        <v>1152</v>
      </c>
      <c r="L7" s="19">
        <v>9158400</v>
      </c>
      <c r="M7" s="19">
        <v>0</v>
      </c>
      <c r="N7" s="19">
        <v>0</v>
      </c>
      <c r="O7" s="19">
        <v>100000</v>
      </c>
      <c r="P7" s="16" t="s">
        <v>580</v>
      </c>
      <c r="Q7" s="16" t="s">
        <v>622</v>
      </c>
      <c r="R7" s="16" t="s">
        <v>582</v>
      </c>
      <c r="S7" s="16" t="s">
        <v>583</v>
      </c>
      <c r="T7" s="16"/>
      <c r="U7" s="16"/>
      <c r="V7" s="16"/>
      <c r="W7" s="16"/>
      <c r="X7" s="16" t="s">
        <v>590</v>
      </c>
      <c r="Y7" s="16"/>
    </row>
    <row r="8" spans="1:25" x14ac:dyDescent="0.3">
      <c r="A8" s="16" t="s">
        <v>576</v>
      </c>
      <c r="B8" s="16" t="s">
        <v>21</v>
      </c>
      <c r="C8" s="16" t="s">
        <v>31</v>
      </c>
      <c r="D8" s="16" t="s">
        <v>156</v>
      </c>
      <c r="E8" s="16" t="s">
        <v>157</v>
      </c>
      <c r="F8" s="16" t="s">
        <v>794</v>
      </c>
      <c r="G8" s="16" t="s">
        <v>795</v>
      </c>
      <c r="H8" s="16" t="s">
        <v>796</v>
      </c>
      <c r="I8" s="31">
        <v>46167</v>
      </c>
      <c r="J8" s="31">
        <v>46188</v>
      </c>
      <c r="K8" s="19">
        <v>1719</v>
      </c>
      <c r="L8" s="19">
        <v>13923900</v>
      </c>
      <c r="M8" s="19">
        <v>0</v>
      </c>
      <c r="N8" s="19">
        <v>0</v>
      </c>
      <c r="O8" s="19">
        <v>4177170</v>
      </c>
      <c r="P8" s="16" t="s">
        <v>580</v>
      </c>
      <c r="Q8" s="16" t="s">
        <v>622</v>
      </c>
      <c r="R8" s="16" t="s">
        <v>611</v>
      </c>
      <c r="S8" s="16" t="s">
        <v>612</v>
      </c>
      <c r="T8" s="16"/>
      <c r="U8" s="16"/>
      <c r="V8" s="16"/>
      <c r="W8" s="16"/>
      <c r="X8" s="16" t="s">
        <v>590</v>
      </c>
      <c r="Y8" s="16"/>
    </row>
    <row r="9" spans="1:25" x14ac:dyDescent="0.3">
      <c r="A9" s="16" t="s">
        <v>576</v>
      </c>
      <c r="B9" s="16" t="s">
        <v>21</v>
      </c>
      <c r="C9" s="16" t="s">
        <v>33</v>
      </c>
      <c r="D9" s="16" t="s">
        <v>136</v>
      </c>
      <c r="E9" s="16" t="s">
        <v>137</v>
      </c>
      <c r="F9" s="16" t="s">
        <v>797</v>
      </c>
      <c r="G9" s="16" t="s">
        <v>798</v>
      </c>
      <c r="H9" s="16" t="s">
        <v>799</v>
      </c>
      <c r="I9" s="31">
        <v>46168</v>
      </c>
      <c r="J9" s="31">
        <v>46181</v>
      </c>
      <c r="K9" s="19">
        <v>1152</v>
      </c>
      <c r="L9" s="19">
        <v>9245952</v>
      </c>
      <c r="M9" s="19">
        <v>0</v>
      </c>
      <c r="N9" s="19">
        <v>0</v>
      </c>
      <c r="O9" s="19">
        <v>2773785</v>
      </c>
      <c r="P9" s="16" t="s">
        <v>580</v>
      </c>
      <c r="Q9" s="16" t="s">
        <v>599</v>
      </c>
      <c r="R9" s="16" t="s">
        <v>582</v>
      </c>
      <c r="S9" s="16" t="s">
        <v>583</v>
      </c>
      <c r="T9" s="16"/>
      <c r="U9" s="16"/>
      <c r="V9" s="16"/>
      <c r="W9" s="16"/>
      <c r="X9" s="16" t="s">
        <v>590</v>
      </c>
      <c r="Y9" s="16"/>
    </row>
    <row r="10" spans="1:25" x14ac:dyDescent="0.3">
      <c r="A10" s="16" t="s">
        <v>576</v>
      </c>
      <c r="B10" s="16" t="s">
        <v>21</v>
      </c>
      <c r="C10" s="16" t="s">
        <v>28</v>
      </c>
      <c r="D10" s="16" t="s">
        <v>158</v>
      </c>
      <c r="E10" s="16" t="s">
        <v>159</v>
      </c>
      <c r="F10" s="16" t="s">
        <v>800</v>
      </c>
      <c r="G10" s="16" t="s">
        <v>801</v>
      </c>
      <c r="H10" s="16"/>
      <c r="I10" s="31">
        <v>46168</v>
      </c>
      <c r="J10" s="31">
        <v>46168</v>
      </c>
      <c r="K10" s="19">
        <v>682</v>
      </c>
      <c r="L10" s="19">
        <v>6816800</v>
      </c>
      <c r="M10" s="19">
        <v>0</v>
      </c>
      <c r="N10" s="19">
        <v>0</v>
      </c>
      <c r="O10" s="19">
        <v>1481680</v>
      </c>
      <c r="P10" s="16" t="s">
        <v>580</v>
      </c>
      <c r="Q10" s="16" t="s">
        <v>791</v>
      </c>
      <c r="R10" s="16" t="s">
        <v>582</v>
      </c>
      <c r="S10" s="16" t="s">
        <v>583</v>
      </c>
      <c r="T10" s="16"/>
      <c r="U10" s="16"/>
      <c r="V10" s="16"/>
      <c r="W10" s="16"/>
      <c r="X10" s="16" t="s">
        <v>590</v>
      </c>
      <c r="Y10" s="16"/>
    </row>
    <row r="11" spans="1:25" x14ac:dyDescent="0.3">
      <c r="A11" s="16" t="s">
        <v>576</v>
      </c>
      <c r="B11" s="16" t="s">
        <v>21</v>
      </c>
      <c r="C11" s="16" t="s">
        <v>32</v>
      </c>
      <c r="D11" s="16" t="s">
        <v>147</v>
      </c>
      <c r="E11" s="16" t="s">
        <v>148</v>
      </c>
      <c r="F11" s="16" t="s">
        <v>802</v>
      </c>
      <c r="G11" s="16" t="s">
        <v>803</v>
      </c>
      <c r="H11" s="16"/>
      <c r="I11" s="31">
        <v>46170</v>
      </c>
      <c r="J11" s="31">
        <v>2</v>
      </c>
      <c r="K11" s="19">
        <v>1152</v>
      </c>
      <c r="L11" s="19">
        <v>9194000</v>
      </c>
      <c r="M11" s="19">
        <v>0</v>
      </c>
      <c r="N11" s="19">
        <v>0</v>
      </c>
      <c r="O11" s="19">
        <v>919400</v>
      </c>
      <c r="P11" s="16" t="s">
        <v>580</v>
      </c>
      <c r="Q11" s="16"/>
      <c r="R11" s="16" t="s">
        <v>583</v>
      </c>
      <c r="S11" s="16" t="s">
        <v>804</v>
      </c>
      <c r="T11" s="16"/>
      <c r="U11" s="16"/>
      <c r="V11" s="16"/>
      <c r="W11" s="16"/>
      <c r="X11" s="16" t="s">
        <v>590</v>
      </c>
      <c r="Y11" s="16"/>
    </row>
    <row r="12" spans="1:25" x14ac:dyDescent="0.3">
      <c r="A12" s="16" t="s">
        <v>576</v>
      </c>
      <c r="B12" s="16" t="s">
        <v>35</v>
      </c>
      <c r="C12" s="16" t="s">
        <v>37</v>
      </c>
      <c r="D12" s="16" t="s">
        <v>186</v>
      </c>
      <c r="E12" s="16" t="s">
        <v>187</v>
      </c>
      <c r="F12" s="16" t="s">
        <v>805</v>
      </c>
      <c r="G12" s="16" t="s">
        <v>806</v>
      </c>
      <c r="H12" s="16" t="s">
        <v>807</v>
      </c>
      <c r="I12" s="31">
        <v>46155</v>
      </c>
      <c r="J12" s="31">
        <v>2</v>
      </c>
      <c r="K12" s="19">
        <v>733</v>
      </c>
      <c r="L12" s="19">
        <v>5062831</v>
      </c>
      <c r="M12" s="19">
        <v>0</v>
      </c>
      <c r="N12" s="19">
        <v>0</v>
      </c>
      <c r="O12" s="19">
        <v>607283</v>
      </c>
      <c r="P12" s="16" t="s">
        <v>580</v>
      </c>
      <c r="Q12" s="16" t="s">
        <v>622</v>
      </c>
      <c r="R12" s="16" t="s">
        <v>583</v>
      </c>
      <c r="S12" s="16" t="s">
        <v>628</v>
      </c>
      <c r="T12" s="16"/>
      <c r="U12" s="16"/>
      <c r="V12" s="16"/>
      <c r="W12" s="16"/>
      <c r="X12" s="16" t="s">
        <v>590</v>
      </c>
      <c r="Y12" s="16"/>
    </row>
    <row r="13" spans="1:25" x14ac:dyDescent="0.3">
      <c r="A13" s="16" t="s">
        <v>632</v>
      </c>
      <c r="B13" s="16" t="s">
        <v>86</v>
      </c>
      <c r="C13" s="16" t="s">
        <v>89</v>
      </c>
      <c r="D13" s="16" t="s">
        <v>808</v>
      </c>
      <c r="E13" s="16" t="s">
        <v>809</v>
      </c>
      <c r="F13" s="16" t="s">
        <v>810</v>
      </c>
      <c r="G13" s="16" t="s">
        <v>811</v>
      </c>
      <c r="H13" s="16" t="s">
        <v>812</v>
      </c>
      <c r="I13" s="31">
        <v>46164</v>
      </c>
      <c r="J13" s="31">
        <v>2</v>
      </c>
      <c r="K13" s="19">
        <v>581</v>
      </c>
      <c r="L13" s="19">
        <v>1627000</v>
      </c>
      <c r="M13" s="19">
        <v>0</v>
      </c>
      <c r="N13" s="19">
        <v>0</v>
      </c>
      <c r="O13" s="19">
        <v>161390</v>
      </c>
      <c r="P13" s="16" t="s">
        <v>658</v>
      </c>
      <c r="Q13" s="16"/>
      <c r="R13" s="16"/>
      <c r="S13" s="16"/>
      <c r="T13" s="16"/>
      <c r="U13" s="16"/>
      <c r="V13" s="16"/>
      <c r="W13" s="16"/>
      <c r="X13" s="16" t="s">
        <v>590</v>
      </c>
      <c r="Y13" s="16"/>
    </row>
    <row r="14" spans="1:25" x14ac:dyDescent="0.3">
      <c r="A14" s="16" t="s">
        <v>632</v>
      </c>
      <c r="B14" s="16" t="s">
        <v>77</v>
      </c>
      <c r="C14" s="16" t="s">
        <v>79</v>
      </c>
      <c r="D14" s="16" t="s">
        <v>440</v>
      </c>
      <c r="E14" s="16" t="s">
        <v>441</v>
      </c>
      <c r="F14" s="16"/>
      <c r="G14" s="16" t="s">
        <v>813</v>
      </c>
      <c r="H14" s="16"/>
      <c r="I14" s="31">
        <v>46147</v>
      </c>
      <c r="J14" s="31">
        <v>2</v>
      </c>
      <c r="K14" s="19">
        <v>2675</v>
      </c>
      <c r="L14" s="19">
        <v>33705000</v>
      </c>
      <c r="M14" s="19">
        <v>0</v>
      </c>
      <c r="N14" s="19">
        <v>0</v>
      </c>
      <c r="O14" s="19">
        <v>1100000</v>
      </c>
      <c r="P14" s="16" t="s">
        <v>635</v>
      </c>
      <c r="Q14" s="16" t="s">
        <v>636</v>
      </c>
      <c r="R14" s="16" t="s">
        <v>583</v>
      </c>
      <c r="S14" s="16"/>
      <c r="T14" s="16"/>
      <c r="U14" s="16"/>
      <c r="V14" s="16"/>
      <c r="W14" s="16"/>
      <c r="X14" s="16"/>
      <c r="Y14" s="16"/>
    </row>
    <row r="15" spans="1:25" x14ac:dyDescent="0.3">
      <c r="A15" s="16" t="s">
        <v>632</v>
      </c>
      <c r="B15" s="16" t="s">
        <v>77</v>
      </c>
      <c r="C15" s="16" t="s">
        <v>80</v>
      </c>
      <c r="D15" s="16" t="s">
        <v>449</v>
      </c>
      <c r="E15" s="16" t="s">
        <v>450</v>
      </c>
      <c r="F15" s="16"/>
      <c r="G15" s="16" t="s">
        <v>814</v>
      </c>
      <c r="H15" s="16"/>
      <c r="I15" s="31">
        <v>46147</v>
      </c>
      <c r="J15" s="31">
        <v>2</v>
      </c>
      <c r="K15" s="19">
        <v>3255</v>
      </c>
      <c r="L15" s="19">
        <v>40687500</v>
      </c>
      <c r="M15" s="19">
        <v>0</v>
      </c>
      <c r="N15" s="19">
        <v>0</v>
      </c>
      <c r="O15" s="19">
        <v>4068750</v>
      </c>
      <c r="P15" s="16" t="s">
        <v>635</v>
      </c>
      <c r="Q15" s="16" t="s">
        <v>636</v>
      </c>
      <c r="R15" s="16" t="s">
        <v>582</v>
      </c>
      <c r="S15" s="16" t="s">
        <v>583</v>
      </c>
      <c r="T15" s="16"/>
      <c r="U15" s="16"/>
      <c r="V15" s="16"/>
      <c r="W15" s="16"/>
      <c r="X15" s="16" t="s">
        <v>590</v>
      </c>
      <c r="Y15" s="16"/>
    </row>
    <row r="16" spans="1:25" x14ac:dyDescent="0.3">
      <c r="A16" s="16" t="s">
        <v>632</v>
      </c>
      <c r="B16" s="16" t="s">
        <v>77</v>
      </c>
      <c r="C16" s="16" t="s">
        <v>79</v>
      </c>
      <c r="D16" s="16" t="s">
        <v>438</v>
      </c>
      <c r="E16" s="16" t="s">
        <v>439</v>
      </c>
      <c r="F16" s="16" t="s">
        <v>815</v>
      </c>
      <c r="G16" s="16" t="s">
        <v>816</v>
      </c>
      <c r="H16" s="16" t="s">
        <v>817</v>
      </c>
      <c r="I16" s="31">
        <v>46148</v>
      </c>
      <c r="J16" s="31">
        <v>46157</v>
      </c>
      <c r="K16" s="19">
        <v>3255</v>
      </c>
      <c r="L16" s="19">
        <v>33500000</v>
      </c>
      <c r="M16" s="19">
        <v>15075000</v>
      </c>
      <c r="N16" s="19">
        <v>753750</v>
      </c>
      <c r="O16" s="19">
        <v>8350000</v>
      </c>
      <c r="P16" s="16" t="s">
        <v>635</v>
      </c>
      <c r="Q16" s="16" t="s">
        <v>636</v>
      </c>
      <c r="R16" s="16" t="s">
        <v>583</v>
      </c>
      <c r="S16" s="16" t="s">
        <v>818</v>
      </c>
      <c r="T16" s="16"/>
      <c r="U16" s="16"/>
      <c r="V16" s="16"/>
      <c r="W16" s="16"/>
      <c r="X16" s="16"/>
      <c r="Y16" s="16"/>
    </row>
    <row r="17" spans="1:25" x14ac:dyDescent="0.3">
      <c r="A17" s="16" t="s">
        <v>632</v>
      </c>
      <c r="B17" s="16" t="s">
        <v>77</v>
      </c>
      <c r="C17" s="16" t="s">
        <v>80</v>
      </c>
      <c r="D17" s="16" t="s">
        <v>451</v>
      </c>
      <c r="E17" s="16" t="s">
        <v>452</v>
      </c>
      <c r="F17" s="16"/>
      <c r="G17" s="16" t="s">
        <v>819</v>
      </c>
      <c r="H17" s="16"/>
      <c r="I17" s="31">
        <v>46148</v>
      </c>
      <c r="J17" s="31">
        <v>2</v>
      </c>
      <c r="K17" s="19">
        <v>3255</v>
      </c>
      <c r="L17" s="19">
        <v>33500000</v>
      </c>
      <c r="M17" s="19">
        <v>0</v>
      </c>
      <c r="N17" s="19">
        <v>0</v>
      </c>
      <c r="O17" s="19">
        <v>3350000</v>
      </c>
      <c r="P17" s="16" t="s">
        <v>635</v>
      </c>
      <c r="Q17" s="16" t="s">
        <v>636</v>
      </c>
      <c r="R17" s="16" t="s">
        <v>583</v>
      </c>
      <c r="S17" s="16" t="s">
        <v>397</v>
      </c>
      <c r="T17" s="16"/>
      <c r="U17" s="16"/>
      <c r="V17" s="16"/>
      <c r="W17" s="16"/>
      <c r="X17" s="16"/>
      <c r="Y17" s="16"/>
    </row>
    <row r="18" spans="1:25" x14ac:dyDescent="0.3">
      <c r="A18" s="16" t="s">
        <v>632</v>
      </c>
      <c r="B18" s="16" t="s">
        <v>77</v>
      </c>
      <c r="C18" s="16" t="s">
        <v>79</v>
      </c>
      <c r="D18" s="16" t="s">
        <v>424</v>
      </c>
      <c r="E18" s="16" t="s">
        <v>425</v>
      </c>
      <c r="F18" s="16" t="s">
        <v>820</v>
      </c>
      <c r="G18" s="16" t="s">
        <v>821</v>
      </c>
      <c r="H18" s="16"/>
      <c r="I18" s="31">
        <v>46168</v>
      </c>
      <c r="J18" s="31">
        <v>2</v>
      </c>
      <c r="K18" s="19">
        <v>3255</v>
      </c>
      <c r="L18" s="19">
        <v>34300000</v>
      </c>
      <c r="M18" s="19">
        <v>0</v>
      </c>
      <c r="N18" s="19">
        <v>0</v>
      </c>
      <c r="O18" s="19">
        <v>2100000</v>
      </c>
      <c r="P18" s="16" t="s">
        <v>635</v>
      </c>
      <c r="Q18" s="16" t="s">
        <v>636</v>
      </c>
      <c r="R18" s="16"/>
      <c r="S18" s="16"/>
      <c r="T18" s="16"/>
      <c r="U18" s="16"/>
      <c r="V18" s="16"/>
      <c r="W18" s="16"/>
      <c r="X18" s="16"/>
      <c r="Y18" s="16"/>
    </row>
    <row r="19" spans="1:25" x14ac:dyDescent="0.3">
      <c r="A19" s="16" t="s">
        <v>632</v>
      </c>
      <c r="B19" s="16" t="s">
        <v>77</v>
      </c>
      <c r="C19" s="16" t="s">
        <v>79</v>
      </c>
      <c r="D19" s="16" t="s">
        <v>434</v>
      </c>
      <c r="E19" s="16" t="s">
        <v>435</v>
      </c>
      <c r="F19" s="16" t="s">
        <v>822</v>
      </c>
      <c r="G19" s="16" t="s">
        <v>823</v>
      </c>
      <c r="H19" s="16"/>
      <c r="I19" s="31">
        <v>46168</v>
      </c>
      <c r="J19" s="31">
        <v>2</v>
      </c>
      <c r="K19" s="19">
        <v>3255</v>
      </c>
      <c r="L19" s="19">
        <v>33500000</v>
      </c>
      <c r="M19" s="19">
        <v>0</v>
      </c>
      <c r="N19" s="19">
        <v>0</v>
      </c>
      <c r="O19" s="19">
        <v>1100000</v>
      </c>
      <c r="P19" s="16" t="s">
        <v>635</v>
      </c>
      <c r="Q19" s="16" t="s">
        <v>636</v>
      </c>
      <c r="R19" s="16"/>
      <c r="S19" s="16"/>
      <c r="T19" s="16"/>
      <c r="U19" s="16"/>
      <c r="V19" s="16"/>
      <c r="W19" s="16"/>
      <c r="X19" s="16"/>
      <c r="Y19" s="16"/>
    </row>
    <row r="20" spans="1:25" x14ac:dyDescent="0.3">
      <c r="A20" s="16" t="s">
        <v>632</v>
      </c>
      <c r="B20" s="16" t="s">
        <v>77</v>
      </c>
      <c r="C20" s="16" t="s">
        <v>79</v>
      </c>
      <c r="D20" s="16" t="s">
        <v>432</v>
      </c>
      <c r="E20" s="16" t="s">
        <v>433</v>
      </c>
      <c r="F20" s="16" t="s">
        <v>824</v>
      </c>
      <c r="G20" s="16" t="s">
        <v>825</v>
      </c>
      <c r="H20" s="16"/>
      <c r="I20" s="31">
        <v>46168</v>
      </c>
      <c r="J20" s="31">
        <v>2</v>
      </c>
      <c r="K20" s="19">
        <v>2505</v>
      </c>
      <c r="L20" s="19">
        <v>28200000</v>
      </c>
      <c r="M20" s="19">
        <v>0</v>
      </c>
      <c r="N20" s="19">
        <v>0</v>
      </c>
      <c r="O20" s="19">
        <v>1000000</v>
      </c>
      <c r="P20" s="16" t="s">
        <v>635</v>
      </c>
      <c r="Q20" s="16" t="s">
        <v>636</v>
      </c>
      <c r="R20" s="16"/>
      <c r="S20" s="16"/>
      <c r="T20" s="16"/>
      <c r="U20" s="16"/>
      <c r="V20" s="16"/>
      <c r="W20" s="16"/>
      <c r="X20" s="16"/>
      <c r="Y20" s="16"/>
    </row>
    <row r="21" spans="1:25" x14ac:dyDescent="0.3">
      <c r="A21" s="16" t="s">
        <v>632</v>
      </c>
      <c r="B21" s="16" t="s">
        <v>77</v>
      </c>
      <c r="C21" s="16" t="s">
        <v>79</v>
      </c>
      <c r="D21" s="16" t="s">
        <v>436</v>
      </c>
      <c r="E21" s="16" t="s">
        <v>437</v>
      </c>
      <c r="F21" s="16" t="s">
        <v>826</v>
      </c>
      <c r="G21" s="16" t="s">
        <v>827</v>
      </c>
      <c r="H21" s="16"/>
      <c r="I21" s="31">
        <v>46168</v>
      </c>
      <c r="J21" s="31">
        <v>2</v>
      </c>
      <c r="K21" s="19">
        <v>2675</v>
      </c>
      <c r="L21" s="19">
        <v>31100000</v>
      </c>
      <c r="M21" s="19">
        <v>0</v>
      </c>
      <c r="N21" s="19">
        <v>0</v>
      </c>
      <c r="O21" s="19">
        <v>1100000</v>
      </c>
      <c r="P21" s="16" t="s">
        <v>635</v>
      </c>
      <c r="Q21" s="16" t="s">
        <v>636</v>
      </c>
      <c r="R21" s="16" t="s">
        <v>582</v>
      </c>
      <c r="S21" s="16" t="s">
        <v>583</v>
      </c>
      <c r="T21" s="16"/>
      <c r="U21" s="16"/>
      <c r="V21" s="16"/>
      <c r="W21" s="16"/>
      <c r="X21" s="16"/>
      <c r="Y21" s="16"/>
    </row>
    <row r="22" spans="1:25" x14ac:dyDescent="0.3">
      <c r="A22" s="16" t="s">
        <v>632</v>
      </c>
      <c r="B22" s="16" t="s">
        <v>77</v>
      </c>
      <c r="C22" s="16" t="s">
        <v>79</v>
      </c>
      <c r="D22" s="16" t="s">
        <v>430</v>
      </c>
      <c r="E22" s="16" t="s">
        <v>431</v>
      </c>
      <c r="F22" s="16" t="s">
        <v>828</v>
      </c>
      <c r="G22" s="16" t="s">
        <v>829</v>
      </c>
      <c r="H22" s="16"/>
      <c r="I22" s="31">
        <v>46170</v>
      </c>
      <c r="J22" s="31">
        <v>2</v>
      </c>
      <c r="K22" s="19">
        <v>2675</v>
      </c>
      <c r="L22" s="19">
        <v>26800000</v>
      </c>
      <c r="M22" s="19">
        <v>0</v>
      </c>
      <c r="N22" s="19">
        <v>0</v>
      </c>
      <c r="O22" s="19">
        <v>900000</v>
      </c>
      <c r="P22" s="16" t="s">
        <v>635</v>
      </c>
      <c r="Q22" s="16" t="s">
        <v>636</v>
      </c>
      <c r="R22" s="16"/>
      <c r="S22" s="16"/>
      <c r="T22" s="16"/>
      <c r="U22" s="16"/>
      <c r="V22" s="16"/>
      <c r="W22" s="16"/>
      <c r="X22" s="16"/>
      <c r="Y22" s="16"/>
    </row>
    <row r="23" spans="1:25" x14ac:dyDescent="0.3">
      <c r="A23" s="16" t="s">
        <v>632</v>
      </c>
      <c r="B23" s="16" t="s">
        <v>77</v>
      </c>
      <c r="C23" s="16" t="s">
        <v>79</v>
      </c>
      <c r="D23" s="16" t="s">
        <v>442</v>
      </c>
      <c r="E23" s="16" t="s">
        <v>443</v>
      </c>
      <c r="F23" s="16" t="s">
        <v>830</v>
      </c>
      <c r="G23" s="16" t="s">
        <v>831</v>
      </c>
      <c r="H23" s="16"/>
      <c r="I23" s="31">
        <v>46170</v>
      </c>
      <c r="J23" s="31">
        <v>2</v>
      </c>
      <c r="K23" s="19">
        <v>2675</v>
      </c>
      <c r="L23" s="19">
        <v>26800000</v>
      </c>
      <c r="M23" s="19">
        <v>0</v>
      </c>
      <c r="N23" s="19">
        <v>0</v>
      </c>
      <c r="O23" s="19">
        <v>900000</v>
      </c>
      <c r="P23" s="16"/>
      <c r="Q23" s="16"/>
      <c r="R23" s="16"/>
      <c r="S23" s="16"/>
      <c r="T23" s="16"/>
      <c r="U23" s="16"/>
      <c r="V23" s="16"/>
      <c r="W23" s="16"/>
      <c r="X23" s="16" t="s">
        <v>590</v>
      </c>
      <c r="Y23" s="16"/>
    </row>
    <row r="24" spans="1:25" x14ac:dyDescent="0.3">
      <c r="A24" s="16" t="s">
        <v>632</v>
      </c>
      <c r="B24" s="16" t="s">
        <v>77</v>
      </c>
      <c r="C24" s="16" t="s">
        <v>79</v>
      </c>
      <c r="D24" s="16" t="s">
        <v>428</v>
      </c>
      <c r="E24" s="16" t="s">
        <v>429</v>
      </c>
      <c r="F24" s="16" t="s">
        <v>832</v>
      </c>
      <c r="G24" s="16" t="s">
        <v>833</v>
      </c>
      <c r="H24" s="16"/>
      <c r="I24" s="31">
        <v>46173</v>
      </c>
      <c r="J24" s="31">
        <v>2</v>
      </c>
      <c r="K24" s="19">
        <v>3255</v>
      </c>
      <c r="L24" s="19">
        <v>32700000</v>
      </c>
      <c r="M24" s="19">
        <v>0</v>
      </c>
      <c r="N24" s="19">
        <v>0</v>
      </c>
      <c r="O24" s="19">
        <v>2100000</v>
      </c>
      <c r="P24" s="16" t="s">
        <v>635</v>
      </c>
      <c r="Q24" s="16" t="s">
        <v>636</v>
      </c>
      <c r="R24" s="16"/>
      <c r="S24" s="16"/>
      <c r="T24" s="16"/>
      <c r="U24" s="16"/>
      <c r="V24" s="16"/>
      <c r="W24" s="16"/>
      <c r="X24" s="16" t="s">
        <v>590</v>
      </c>
      <c r="Y24" s="16"/>
    </row>
    <row r="25" spans="1:25" x14ac:dyDescent="0.3">
      <c r="A25" s="16" t="s">
        <v>632</v>
      </c>
      <c r="B25" s="16" t="s">
        <v>3</v>
      </c>
      <c r="C25" s="16" t="s">
        <v>6</v>
      </c>
      <c r="D25" s="16" t="s">
        <v>99</v>
      </c>
      <c r="E25" s="16" t="s">
        <v>100</v>
      </c>
      <c r="F25" s="16" t="s">
        <v>834</v>
      </c>
      <c r="G25" s="16" t="s">
        <v>835</v>
      </c>
      <c r="H25" s="16" t="s">
        <v>836</v>
      </c>
      <c r="I25" s="31">
        <v>46162</v>
      </c>
      <c r="J25" s="31">
        <v>2</v>
      </c>
      <c r="K25" s="19">
        <v>1173</v>
      </c>
      <c r="L25" s="19">
        <v>9911850</v>
      </c>
      <c r="M25" s="19">
        <v>0</v>
      </c>
      <c r="N25" s="19">
        <v>0</v>
      </c>
      <c r="O25" s="19">
        <v>991185</v>
      </c>
      <c r="P25" s="16" t="s">
        <v>635</v>
      </c>
      <c r="Q25" s="16" t="s">
        <v>675</v>
      </c>
      <c r="R25" s="16" t="s">
        <v>583</v>
      </c>
      <c r="S25" s="16"/>
      <c r="T25" s="16"/>
      <c r="U25" s="16"/>
      <c r="V25" s="16"/>
      <c r="W25" s="16"/>
      <c r="X25" s="16" t="s">
        <v>590</v>
      </c>
      <c r="Y25" s="16"/>
    </row>
    <row r="26" spans="1:25" x14ac:dyDescent="0.3">
      <c r="A26" s="16" t="s">
        <v>632</v>
      </c>
      <c r="B26" s="16" t="s">
        <v>15</v>
      </c>
      <c r="C26" s="16" t="s">
        <v>17</v>
      </c>
      <c r="D26" s="16" t="s">
        <v>122</v>
      </c>
      <c r="E26" s="16" t="s">
        <v>123</v>
      </c>
      <c r="F26" s="16" t="s">
        <v>837</v>
      </c>
      <c r="G26" s="16" t="s">
        <v>838</v>
      </c>
      <c r="H26" s="16" t="s">
        <v>839</v>
      </c>
      <c r="I26" s="31">
        <v>46162</v>
      </c>
      <c r="J26" s="31">
        <v>46169</v>
      </c>
      <c r="K26" s="19">
        <v>1173</v>
      </c>
      <c r="L26" s="19">
        <v>9735900</v>
      </c>
      <c r="M26" s="19">
        <v>5938899</v>
      </c>
      <c r="N26" s="19">
        <v>296948</v>
      </c>
      <c r="O26" s="19">
        <v>6036258</v>
      </c>
      <c r="P26" s="16" t="s">
        <v>635</v>
      </c>
      <c r="Q26" s="16" t="s">
        <v>840</v>
      </c>
      <c r="R26" s="16" t="s">
        <v>611</v>
      </c>
      <c r="S26" s="16"/>
      <c r="T26" s="16"/>
      <c r="U26" s="16"/>
      <c r="V26" s="16"/>
      <c r="W26" s="16"/>
      <c r="X26" s="16" t="s">
        <v>590</v>
      </c>
      <c r="Y26" s="16"/>
    </row>
    <row r="27" spans="1:25" x14ac:dyDescent="0.3">
      <c r="A27" s="16" t="s">
        <v>632</v>
      </c>
      <c r="B27" s="16" t="s">
        <v>15</v>
      </c>
      <c r="C27" s="16" t="s">
        <v>17</v>
      </c>
      <c r="D27" s="16" t="s">
        <v>120</v>
      </c>
      <c r="E27" s="16" t="s">
        <v>121</v>
      </c>
      <c r="F27" s="16" t="s">
        <v>841</v>
      </c>
      <c r="G27" s="16" t="s">
        <v>842</v>
      </c>
      <c r="H27" s="16" t="s">
        <v>843</v>
      </c>
      <c r="I27" s="31">
        <v>46168</v>
      </c>
      <c r="J27" s="31">
        <v>46191</v>
      </c>
      <c r="K27" s="19">
        <v>1698</v>
      </c>
      <c r="L27" s="19">
        <v>14441771</v>
      </c>
      <c r="M27" s="19">
        <v>0</v>
      </c>
      <c r="N27" s="19">
        <v>0</v>
      </c>
      <c r="O27" s="19">
        <v>1444177.1</v>
      </c>
      <c r="P27" s="16" t="s">
        <v>635</v>
      </c>
      <c r="Q27" s="16" t="s">
        <v>675</v>
      </c>
      <c r="R27" s="16" t="s">
        <v>583</v>
      </c>
      <c r="S27" s="16"/>
      <c r="T27" s="16"/>
      <c r="U27" s="16"/>
      <c r="V27" s="16"/>
      <c r="W27" s="16"/>
      <c r="X27" s="16" t="s">
        <v>590</v>
      </c>
      <c r="Y27" s="16"/>
    </row>
    <row r="28" spans="1:25" x14ac:dyDescent="0.3">
      <c r="A28" s="16" t="s">
        <v>632</v>
      </c>
      <c r="B28" s="16" t="s">
        <v>15</v>
      </c>
      <c r="C28" s="16" t="s">
        <v>19</v>
      </c>
      <c r="D28" s="16" t="s">
        <v>110</v>
      </c>
      <c r="E28" s="16" t="s">
        <v>111</v>
      </c>
      <c r="F28" s="16" t="s">
        <v>844</v>
      </c>
      <c r="G28" s="16" t="s">
        <v>845</v>
      </c>
      <c r="H28" s="16" t="s">
        <v>846</v>
      </c>
      <c r="I28" s="31">
        <v>46171</v>
      </c>
      <c r="J28" s="31">
        <v>2</v>
      </c>
      <c r="K28" s="19">
        <v>1173</v>
      </c>
      <c r="L28" s="19">
        <v>9916964</v>
      </c>
      <c r="M28" s="19">
        <v>0</v>
      </c>
      <c r="N28" s="19">
        <v>0</v>
      </c>
      <c r="O28" s="19">
        <v>991696.4</v>
      </c>
      <c r="P28" s="16" t="s">
        <v>635</v>
      </c>
      <c r="Q28" s="16" t="s">
        <v>847</v>
      </c>
      <c r="R28" s="16" t="s">
        <v>611</v>
      </c>
      <c r="S28" s="16"/>
      <c r="T28" s="16"/>
      <c r="U28" s="16"/>
      <c r="V28" s="16"/>
      <c r="W28" s="16"/>
      <c r="X28" s="16"/>
      <c r="Y28" s="16"/>
    </row>
    <row r="29" spans="1:25" x14ac:dyDescent="0.3">
      <c r="A29" s="16" t="s">
        <v>632</v>
      </c>
      <c r="B29" s="16" t="s">
        <v>15</v>
      </c>
      <c r="C29" s="16" t="s">
        <v>17</v>
      </c>
      <c r="D29" s="16" t="s">
        <v>118</v>
      </c>
      <c r="E29" s="16" t="s">
        <v>119</v>
      </c>
      <c r="F29" s="16" t="s">
        <v>848</v>
      </c>
      <c r="G29" s="16" t="s">
        <v>849</v>
      </c>
      <c r="H29" s="16" t="s">
        <v>850</v>
      </c>
      <c r="I29" s="31">
        <v>46173</v>
      </c>
      <c r="J29" s="31">
        <v>2</v>
      </c>
      <c r="K29" s="19">
        <v>1173</v>
      </c>
      <c r="L29" s="19">
        <v>9501300</v>
      </c>
      <c r="M29" s="19">
        <v>0</v>
      </c>
      <c r="N29" s="19">
        <v>0</v>
      </c>
      <c r="O29" s="19">
        <v>950130</v>
      </c>
      <c r="P29" s="16" t="s">
        <v>658</v>
      </c>
      <c r="Q29" s="16"/>
      <c r="R29" s="16" t="s">
        <v>611</v>
      </c>
      <c r="S29" s="16"/>
      <c r="T29" s="16"/>
      <c r="U29" s="16"/>
      <c r="V29" s="16"/>
      <c r="W29" s="16"/>
      <c r="X29" s="16" t="s">
        <v>590</v>
      </c>
      <c r="Y29" s="16"/>
    </row>
    <row r="30" spans="1:25" x14ac:dyDescent="0.3">
      <c r="A30" s="16" t="s">
        <v>632</v>
      </c>
      <c r="B30" s="16" t="s">
        <v>72</v>
      </c>
      <c r="C30" s="16" t="s">
        <v>74</v>
      </c>
      <c r="D30" s="16" t="s">
        <v>417</v>
      </c>
      <c r="E30" s="16" t="s">
        <v>418</v>
      </c>
      <c r="F30" s="16"/>
      <c r="G30" s="16" t="s">
        <v>851</v>
      </c>
      <c r="H30" s="16"/>
      <c r="I30" s="31">
        <v>46155</v>
      </c>
      <c r="J30" s="31">
        <v>2</v>
      </c>
      <c r="K30" s="19">
        <v>2126</v>
      </c>
      <c r="L30" s="19">
        <v>26396416</v>
      </c>
      <c r="M30" s="19">
        <v>0</v>
      </c>
      <c r="N30" s="19">
        <v>0</v>
      </c>
      <c r="O30" s="19">
        <v>300000</v>
      </c>
      <c r="P30" s="16" t="s">
        <v>635</v>
      </c>
      <c r="Q30" s="16"/>
      <c r="R30" s="16" t="s">
        <v>583</v>
      </c>
      <c r="S30" s="16"/>
      <c r="T30" s="16"/>
      <c r="U30" s="16"/>
      <c r="V30" s="16"/>
      <c r="W30" s="16"/>
      <c r="X30" s="16" t="s">
        <v>590</v>
      </c>
      <c r="Y30" s="16"/>
    </row>
    <row r="31" spans="1:25" x14ac:dyDescent="0.3">
      <c r="A31" s="16" t="s">
        <v>632</v>
      </c>
      <c r="B31" s="16" t="s">
        <v>72</v>
      </c>
      <c r="C31" s="16" t="s">
        <v>73</v>
      </c>
      <c r="D31" s="16" t="s">
        <v>409</v>
      </c>
      <c r="E31" s="16" t="s">
        <v>410</v>
      </c>
      <c r="F31" s="16" t="s">
        <v>852</v>
      </c>
      <c r="G31" s="16" t="s">
        <v>853</v>
      </c>
      <c r="H31" s="16"/>
      <c r="I31" s="31">
        <v>46168</v>
      </c>
      <c r="J31" s="31">
        <v>2</v>
      </c>
      <c r="K31" s="19">
        <v>2571</v>
      </c>
      <c r="L31" s="19">
        <v>28300000</v>
      </c>
      <c r="M31" s="19">
        <v>0</v>
      </c>
      <c r="N31" s="19">
        <v>0</v>
      </c>
      <c r="O31" s="19">
        <v>3113000</v>
      </c>
      <c r="P31" s="16" t="s">
        <v>635</v>
      </c>
      <c r="Q31" s="16" t="s">
        <v>854</v>
      </c>
      <c r="R31" s="16" t="s">
        <v>582</v>
      </c>
      <c r="S31" s="16" t="s">
        <v>583</v>
      </c>
      <c r="T31" s="16"/>
      <c r="U31" s="16"/>
      <c r="V31" s="16"/>
      <c r="W31" s="16"/>
      <c r="X31" s="16"/>
      <c r="Y31" s="16"/>
    </row>
    <row r="32" spans="1:25" x14ac:dyDescent="0.3">
      <c r="A32" s="16" t="s">
        <v>632</v>
      </c>
      <c r="B32" s="16" t="s">
        <v>72</v>
      </c>
      <c r="C32" s="16" t="s">
        <v>73</v>
      </c>
      <c r="D32" s="16" t="s">
        <v>407</v>
      </c>
      <c r="E32" s="16" t="s">
        <v>408</v>
      </c>
      <c r="F32" s="16" t="s">
        <v>855</v>
      </c>
      <c r="G32" s="16" t="s">
        <v>856</v>
      </c>
      <c r="H32" s="16" t="s">
        <v>857</v>
      </c>
      <c r="I32" s="31">
        <v>46168</v>
      </c>
      <c r="J32" s="31">
        <v>2</v>
      </c>
      <c r="K32" s="19">
        <v>2492</v>
      </c>
      <c r="L32" s="19">
        <v>25000000</v>
      </c>
      <c r="M32" s="19">
        <v>0</v>
      </c>
      <c r="N32" s="19">
        <v>0</v>
      </c>
      <c r="O32" s="19">
        <v>2550000</v>
      </c>
      <c r="P32" s="16" t="s">
        <v>635</v>
      </c>
      <c r="Q32" s="16" t="s">
        <v>854</v>
      </c>
      <c r="R32" s="16" t="s">
        <v>582</v>
      </c>
      <c r="S32" s="16" t="s">
        <v>583</v>
      </c>
      <c r="T32" s="16"/>
      <c r="U32" s="16"/>
      <c r="V32" s="16"/>
      <c r="W32" s="16"/>
      <c r="X32" s="16"/>
      <c r="Y32" s="16"/>
    </row>
    <row r="33" spans="1:25" x14ac:dyDescent="0.3">
      <c r="A33" s="16" t="s">
        <v>632</v>
      </c>
      <c r="B33" s="16" t="s">
        <v>72</v>
      </c>
      <c r="C33" s="16" t="s">
        <v>74</v>
      </c>
      <c r="D33" s="16" t="s">
        <v>415</v>
      </c>
      <c r="E33" s="16" t="s">
        <v>416</v>
      </c>
      <c r="F33" s="16" t="s">
        <v>858</v>
      </c>
      <c r="G33" s="16" t="s">
        <v>859</v>
      </c>
      <c r="H33" s="16" t="s">
        <v>860</v>
      </c>
      <c r="I33" s="31">
        <v>46170</v>
      </c>
      <c r="J33" s="31">
        <v>2</v>
      </c>
      <c r="K33" s="19">
        <v>2175</v>
      </c>
      <c r="L33" s="19">
        <v>27140000</v>
      </c>
      <c r="M33" s="19">
        <v>0</v>
      </c>
      <c r="N33" s="19">
        <v>0</v>
      </c>
      <c r="O33" s="19">
        <v>500000</v>
      </c>
      <c r="P33" s="16" t="s">
        <v>635</v>
      </c>
      <c r="Q33" s="16" t="s">
        <v>854</v>
      </c>
      <c r="R33" s="16"/>
      <c r="S33" s="16"/>
      <c r="T33" s="16"/>
      <c r="U33" s="16"/>
      <c r="V33" s="16"/>
      <c r="W33" s="16"/>
      <c r="X33" s="16" t="s">
        <v>590</v>
      </c>
      <c r="Y33" s="16"/>
    </row>
    <row r="34" spans="1:25" x14ac:dyDescent="0.3">
      <c r="A34" s="16" t="s">
        <v>632</v>
      </c>
      <c r="B34" s="16" t="s">
        <v>690</v>
      </c>
      <c r="C34" s="16" t="s">
        <v>691</v>
      </c>
      <c r="D34" s="16" t="s">
        <v>861</v>
      </c>
      <c r="E34" s="16" t="s">
        <v>862</v>
      </c>
      <c r="F34" s="16" t="s">
        <v>863</v>
      </c>
      <c r="G34" s="16" t="s">
        <v>864</v>
      </c>
      <c r="H34" s="16" t="s">
        <v>865</v>
      </c>
      <c r="I34" s="31">
        <v>46153</v>
      </c>
      <c r="J34" s="31">
        <v>46157</v>
      </c>
      <c r="K34" s="19">
        <v>460</v>
      </c>
      <c r="L34" s="19">
        <v>1513200</v>
      </c>
      <c r="M34" s="19">
        <v>1513200</v>
      </c>
      <c r="N34" s="19">
        <v>0</v>
      </c>
      <c r="O34" s="19">
        <v>1513200</v>
      </c>
      <c r="P34" s="16" t="s">
        <v>658</v>
      </c>
      <c r="Q34" s="16"/>
      <c r="R34" s="16"/>
      <c r="S34" s="16"/>
      <c r="T34" s="16"/>
      <c r="U34" s="16"/>
      <c r="V34" s="16"/>
      <c r="W34" s="16"/>
      <c r="X34" s="16"/>
      <c r="Y34" s="16"/>
    </row>
    <row r="35" spans="1:25" x14ac:dyDescent="0.3">
      <c r="A35" s="16" t="s">
        <v>632</v>
      </c>
      <c r="B35" s="16" t="s">
        <v>52</v>
      </c>
      <c r="C35" s="16" t="s">
        <v>55</v>
      </c>
      <c r="D35" s="16" t="s">
        <v>328</v>
      </c>
      <c r="E35" s="16" t="s">
        <v>329</v>
      </c>
      <c r="F35" s="16" t="s">
        <v>866</v>
      </c>
      <c r="G35" s="16" t="s">
        <v>867</v>
      </c>
      <c r="H35" s="16"/>
      <c r="I35" s="31">
        <v>46153</v>
      </c>
      <c r="J35" s="31">
        <v>2</v>
      </c>
      <c r="K35" s="19">
        <v>981</v>
      </c>
      <c r="L35" s="19">
        <v>5654484</v>
      </c>
      <c r="M35" s="19">
        <v>0</v>
      </c>
      <c r="N35" s="19">
        <v>0</v>
      </c>
      <c r="O35" s="19">
        <v>100000</v>
      </c>
      <c r="P35" s="16" t="s">
        <v>655</v>
      </c>
      <c r="Q35" s="16"/>
      <c r="R35" s="16" t="s">
        <v>583</v>
      </c>
      <c r="S35" s="16"/>
      <c r="T35" s="16"/>
      <c r="U35" s="16"/>
      <c r="V35" s="16"/>
      <c r="W35" s="16"/>
      <c r="X35" s="16" t="s">
        <v>590</v>
      </c>
      <c r="Y35" s="16"/>
    </row>
    <row r="36" spans="1:25" x14ac:dyDescent="0.3">
      <c r="A36" s="16" t="s">
        <v>632</v>
      </c>
      <c r="B36" s="16" t="s">
        <v>52</v>
      </c>
      <c r="C36" s="16" t="s">
        <v>55</v>
      </c>
      <c r="D36" s="16" t="s">
        <v>326</v>
      </c>
      <c r="E36" s="16" t="s">
        <v>327</v>
      </c>
      <c r="F36" s="16" t="s">
        <v>868</v>
      </c>
      <c r="G36" s="16" t="s">
        <v>869</v>
      </c>
      <c r="H36" s="16" t="s">
        <v>870</v>
      </c>
      <c r="I36" s="31">
        <v>46162</v>
      </c>
      <c r="J36" s="31">
        <v>2</v>
      </c>
      <c r="K36" s="19">
        <v>981</v>
      </c>
      <c r="L36" s="19">
        <v>5689800</v>
      </c>
      <c r="M36" s="19">
        <v>0</v>
      </c>
      <c r="N36" s="19">
        <v>0</v>
      </c>
      <c r="O36" s="19">
        <v>568980</v>
      </c>
      <c r="P36" s="16" t="s">
        <v>655</v>
      </c>
      <c r="Q36" s="16" t="s">
        <v>715</v>
      </c>
      <c r="R36" s="16"/>
      <c r="S36" s="16"/>
      <c r="T36" s="16"/>
      <c r="U36" s="16"/>
      <c r="V36" s="16"/>
      <c r="W36" s="16"/>
      <c r="X36" s="16" t="s">
        <v>590</v>
      </c>
      <c r="Y36" s="16"/>
    </row>
    <row r="37" spans="1:25" x14ac:dyDescent="0.3">
      <c r="A37" s="16" t="s">
        <v>632</v>
      </c>
      <c r="B37" s="16" t="s">
        <v>52</v>
      </c>
      <c r="C37" s="16" t="s">
        <v>55</v>
      </c>
      <c r="D37" s="16" t="s">
        <v>324</v>
      </c>
      <c r="E37" s="16" t="s">
        <v>325</v>
      </c>
      <c r="F37" s="16" t="s">
        <v>871</v>
      </c>
      <c r="G37" s="16" t="s">
        <v>872</v>
      </c>
      <c r="H37" s="16" t="s">
        <v>873</v>
      </c>
      <c r="I37" s="31">
        <v>46164</v>
      </c>
      <c r="J37" s="31">
        <v>46197</v>
      </c>
      <c r="K37" s="19">
        <v>981</v>
      </c>
      <c r="L37" s="19">
        <v>5426892</v>
      </c>
      <c r="M37" s="19">
        <v>0</v>
      </c>
      <c r="N37" s="19">
        <v>0</v>
      </c>
      <c r="O37" s="19">
        <v>542689.19999999995</v>
      </c>
      <c r="P37" s="16" t="s">
        <v>655</v>
      </c>
      <c r="Q37" s="16" t="s">
        <v>715</v>
      </c>
      <c r="R37" s="16" t="s">
        <v>611</v>
      </c>
      <c r="S37" s="16"/>
      <c r="T37" s="16"/>
      <c r="U37" s="16"/>
      <c r="V37" s="16"/>
      <c r="W37" s="16"/>
      <c r="X37" s="16"/>
      <c r="Y37" s="16"/>
    </row>
    <row r="38" spans="1:25" x14ac:dyDescent="0.3">
      <c r="A38" s="16" t="s">
        <v>632</v>
      </c>
      <c r="B38" s="16" t="s">
        <v>52</v>
      </c>
      <c r="C38" s="16" t="s">
        <v>55</v>
      </c>
      <c r="D38" s="16" t="s">
        <v>339</v>
      </c>
      <c r="E38" s="16" t="s">
        <v>331</v>
      </c>
      <c r="F38" s="16" t="s">
        <v>874</v>
      </c>
      <c r="G38" s="16" t="s">
        <v>717</v>
      </c>
      <c r="H38" s="16" t="s">
        <v>718</v>
      </c>
      <c r="I38" s="31">
        <v>46164</v>
      </c>
      <c r="J38" s="31">
        <v>46177</v>
      </c>
      <c r="K38" s="19">
        <v>985</v>
      </c>
      <c r="L38" s="19">
        <v>5447050</v>
      </c>
      <c r="M38" s="19">
        <v>0</v>
      </c>
      <c r="N38" s="19">
        <v>0</v>
      </c>
      <c r="O38" s="19">
        <v>3758466</v>
      </c>
      <c r="P38" s="16" t="s">
        <v>655</v>
      </c>
      <c r="Q38" s="16" t="s">
        <v>719</v>
      </c>
      <c r="R38" s="16" t="s">
        <v>611</v>
      </c>
      <c r="S38" s="16" t="s">
        <v>600</v>
      </c>
      <c r="T38" s="16"/>
      <c r="U38" s="16"/>
      <c r="V38" s="16"/>
      <c r="W38" s="16"/>
      <c r="X38" s="16"/>
      <c r="Y38" s="16"/>
    </row>
    <row r="39" spans="1:25" x14ac:dyDescent="0.3">
      <c r="A39" s="16" t="s">
        <v>632</v>
      </c>
      <c r="B39" s="16" t="s">
        <v>52</v>
      </c>
      <c r="C39" s="16" t="s">
        <v>54</v>
      </c>
      <c r="D39" s="16" t="s">
        <v>343</v>
      </c>
      <c r="E39" s="16" t="s">
        <v>344</v>
      </c>
      <c r="F39" s="16" t="s">
        <v>875</v>
      </c>
      <c r="G39" s="16" t="s">
        <v>876</v>
      </c>
      <c r="H39" s="16" t="s">
        <v>877</v>
      </c>
      <c r="I39" s="31">
        <v>46172</v>
      </c>
      <c r="J39" s="31">
        <v>46176</v>
      </c>
      <c r="K39" s="19">
        <v>981</v>
      </c>
      <c r="L39" s="19">
        <v>5886981</v>
      </c>
      <c r="M39" s="19">
        <v>0</v>
      </c>
      <c r="N39" s="19">
        <v>0</v>
      </c>
      <c r="O39" s="19">
        <v>5886981</v>
      </c>
      <c r="P39" s="16" t="s">
        <v>655</v>
      </c>
      <c r="Q39" s="16" t="s">
        <v>708</v>
      </c>
      <c r="R39" s="16" t="s">
        <v>583</v>
      </c>
      <c r="S39" s="16"/>
      <c r="T39" s="16"/>
      <c r="U39" s="16"/>
      <c r="V39" s="16"/>
      <c r="W39" s="16"/>
      <c r="X39" s="16" t="s">
        <v>590</v>
      </c>
      <c r="Y39" s="16"/>
    </row>
    <row r="40" spans="1:25" x14ac:dyDescent="0.3">
      <c r="A40" s="16" t="s">
        <v>632</v>
      </c>
      <c r="B40" s="16" t="s">
        <v>52</v>
      </c>
      <c r="C40" s="16" t="s">
        <v>54</v>
      </c>
      <c r="D40" s="16" t="s">
        <v>341</v>
      </c>
      <c r="E40" s="16" t="s">
        <v>342</v>
      </c>
      <c r="F40" s="16" t="s">
        <v>878</v>
      </c>
      <c r="G40" s="16" t="s">
        <v>879</v>
      </c>
      <c r="H40" s="16"/>
      <c r="I40" s="31">
        <v>46172</v>
      </c>
      <c r="J40" s="31">
        <v>2</v>
      </c>
      <c r="K40" s="19">
        <v>985</v>
      </c>
      <c r="L40" s="19">
        <v>5844005</v>
      </c>
      <c r="M40" s="19">
        <v>0</v>
      </c>
      <c r="N40" s="19">
        <v>0</v>
      </c>
      <c r="O40" s="19">
        <v>1555900</v>
      </c>
      <c r="P40" s="16" t="s">
        <v>655</v>
      </c>
      <c r="Q40" s="16" t="s">
        <v>733</v>
      </c>
      <c r="R40" s="16" t="s">
        <v>611</v>
      </c>
      <c r="S40" s="16"/>
      <c r="T40" s="16"/>
      <c r="U40" s="16"/>
      <c r="V40" s="16"/>
      <c r="W40" s="16"/>
      <c r="X40" s="16" t="s">
        <v>590</v>
      </c>
      <c r="Y40" s="16"/>
    </row>
    <row r="41" spans="1:25" x14ac:dyDescent="0.3">
      <c r="A41" s="16" t="s">
        <v>735</v>
      </c>
      <c r="B41" s="16" t="s">
        <v>81</v>
      </c>
      <c r="C41" s="16" t="s">
        <v>13</v>
      </c>
      <c r="D41" s="16" t="s">
        <v>461</v>
      </c>
      <c r="E41" s="16" t="s">
        <v>462</v>
      </c>
      <c r="F41" s="16" t="s">
        <v>880</v>
      </c>
      <c r="G41" s="16" t="s">
        <v>881</v>
      </c>
      <c r="H41" s="16"/>
      <c r="I41" s="31">
        <v>46173</v>
      </c>
      <c r="J41" s="31">
        <v>2</v>
      </c>
      <c r="K41" s="19">
        <v>3642</v>
      </c>
      <c r="L41" s="19">
        <v>36500000</v>
      </c>
      <c r="M41" s="19">
        <v>0</v>
      </c>
      <c r="N41" s="19">
        <v>0</v>
      </c>
      <c r="O41" s="19">
        <v>4000000</v>
      </c>
      <c r="P41" s="16" t="s">
        <v>635</v>
      </c>
      <c r="Q41" s="16"/>
      <c r="R41" s="16" t="s">
        <v>582</v>
      </c>
      <c r="S41" s="16" t="s">
        <v>583</v>
      </c>
      <c r="T41" s="16"/>
      <c r="U41" s="16"/>
      <c r="V41" s="16"/>
      <c r="W41" s="16"/>
      <c r="X41" s="16"/>
      <c r="Y41" s="16"/>
    </row>
    <row r="42" spans="1:25" x14ac:dyDescent="0.3">
      <c r="A42" s="16" t="s">
        <v>735</v>
      </c>
      <c r="B42" s="16" t="s">
        <v>38</v>
      </c>
      <c r="C42" s="16" t="s">
        <v>40</v>
      </c>
      <c r="D42" s="16" t="s">
        <v>287</v>
      </c>
      <c r="E42" s="16" t="s">
        <v>288</v>
      </c>
      <c r="F42" s="16" t="s">
        <v>882</v>
      </c>
      <c r="G42" s="16" t="s">
        <v>883</v>
      </c>
      <c r="H42" s="16" t="s">
        <v>884</v>
      </c>
      <c r="I42" s="31">
        <v>46169</v>
      </c>
      <c r="J42" s="31">
        <v>46192</v>
      </c>
      <c r="K42" s="19">
        <v>248</v>
      </c>
      <c r="L42" s="19">
        <v>2897196</v>
      </c>
      <c r="M42" s="19">
        <v>0</v>
      </c>
      <c r="N42" s="19">
        <v>0</v>
      </c>
      <c r="O42" s="19">
        <v>2897196</v>
      </c>
      <c r="P42" s="16" t="s">
        <v>739</v>
      </c>
      <c r="Q42" s="16" t="s">
        <v>740</v>
      </c>
      <c r="R42" s="16" t="s">
        <v>583</v>
      </c>
      <c r="S42" s="16"/>
      <c r="T42" s="16"/>
      <c r="U42" s="16"/>
      <c r="V42" s="16"/>
      <c r="W42" s="16"/>
      <c r="X42" s="16" t="s">
        <v>590</v>
      </c>
      <c r="Y42" s="16"/>
    </row>
    <row r="43" spans="1:25" x14ac:dyDescent="0.3">
      <c r="A43" s="16" t="s">
        <v>735</v>
      </c>
      <c r="B43" s="16" t="s">
        <v>48</v>
      </c>
      <c r="C43" s="16" t="s">
        <v>51</v>
      </c>
      <c r="D43" s="16" t="s">
        <v>303</v>
      </c>
      <c r="E43" s="16" t="s">
        <v>304</v>
      </c>
      <c r="F43" s="16" t="s">
        <v>885</v>
      </c>
      <c r="G43" s="16" t="s">
        <v>886</v>
      </c>
      <c r="H43" s="16" t="s">
        <v>887</v>
      </c>
      <c r="I43" s="31">
        <v>46164</v>
      </c>
      <c r="J43" s="31">
        <v>2</v>
      </c>
      <c r="K43" s="19">
        <v>1143</v>
      </c>
      <c r="L43" s="19">
        <v>7943850</v>
      </c>
      <c r="M43" s="19">
        <v>0</v>
      </c>
      <c r="N43" s="19">
        <v>0</v>
      </c>
      <c r="O43" s="19">
        <v>50000</v>
      </c>
      <c r="P43" s="16" t="s">
        <v>739</v>
      </c>
      <c r="Q43" s="16" t="s">
        <v>888</v>
      </c>
      <c r="R43" s="16" t="s">
        <v>583</v>
      </c>
      <c r="S43" s="16"/>
      <c r="T43" s="16"/>
      <c r="U43" s="16"/>
      <c r="V43" s="16"/>
      <c r="W43" s="16"/>
      <c r="X43" s="16"/>
      <c r="Y43" s="16"/>
    </row>
    <row r="44" spans="1:25" x14ac:dyDescent="0.3">
      <c r="A44" s="16" t="s">
        <v>735</v>
      </c>
      <c r="B44" s="16" t="s">
        <v>48</v>
      </c>
      <c r="C44" s="16" t="s">
        <v>51</v>
      </c>
      <c r="D44" s="16" t="s">
        <v>305</v>
      </c>
      <c r="E44" s="16" t="s">
        <v>304</v>
      </c>
      <c r="F44" s="16" t="s">
        <v>885</v>
      </c>
      <c r="G44" s="16" t="s">
        <v>886</v>
      </c>
      <c r="H44" s="16" t="s">
        <v>887</v>
      </c>
      <c r="I44" s="31">
        <v>46164</v>
      </c>
      <c r="J44" s="31">
        <v>2</v>
      </c>
      <c r="K44" s="19">
        <v>1143</v>
      </c>
      <c r="L44" s="19">
        <v>7943850</v>
      </c>
      <c r="M44" s="19">
        <v>0</v>
      </c>
      <c r="N44" s="19">
        <v>0</v>
      </c>
      <c r="O44" s="19">
        <v>100000</v>
      </c>
      <c r="P44" s="16" t="s">
        <v>739</v>
      </c>
      <c r="Q44" s="16" t="s">
        <v>888</v>
      </c>
      <c r="R44" s="16" t="s">
        <v>583</v>
      </c>
      <c r="S44" s="16"/>
      <c r="T44" s="16"/>
      <c r="U44" s="16"/>
      <c r="V44" s="16"/>
      <c r="W44" s="16"/>
      <c r="X44" s="16"/>
      <c r="Y44" s="16"/>
    </row>
    <row r="45" spans="1:25" x14ac:dyDescent="0.3">
      <c r="A45" s="16" t="s">
        <v>735</v>
      </c>
      <c r="B45" s="16" t="s">
        <v>48</v>
      </c>
      <c r="C45" s="16" t="s">
        <v>51</v>
      </c>
      <c r="D45" s="16" t="s">
        <v>308</v>
      </c>
      <c r="E45" s="16" t="s">
        <v>309</v>
      </c>
      <c r="F45" s="16" t="s">
        <v>889</v>
      </c>
      <c r="G45" s="16" t="s">
        <v>890</v>
      </c>
      <c r="H45" s="16" t="s">
        <v>891</v>
      </c>
      <c r="I45" s="31">
        <v>46164</v>
      </c>
      <c r="J45" s="31">
        <v>46192</v>
      </c>
      <c r="K45" s="19">
        <v>1143</v>
      </c>
      <c r="L45" s="19">
        <v>7829550</v>
      </c>
      <c r="M45" s="19">
        <v>0</v>
      </c>
      <c r="N45" s="19">
        <v>0</v>
      </c>
      <c r="O45" s="19">
        <v>782955</v>
      </c>
      <c r="P45" s="16" t="s">
        <v>655</v>
      </c>
      <c r="Q45" s="16" t="s">
        <v>744</v>
      </c>
      <c r="R45" s="16" t="s">
        <v>657</v>
      </c>
      <c r="S45" s="16" t="s">
        <v>657</v>
      </c>
      <c r="T45" s="16"/>
      <c r="U45" s="16"/>
      <c r="V45" s="16"/>
      <c r="W45" s="16"/>
      <c r="X45" s="16"/>
      <c r="Y45" s="16"/>
    </row>
    <row r="46" spans="1:25" x14ac:dyDescent="0.3">
      <c r="A46" s="16" t="s">
        <v>735</v>
      </c>
      <c r="B46" s="16" t="s">
        <v>48</v>
      </c>
      <c r="C46" s="16" t="s">
        <v>49</v>
      </c>
      <c r="D46" s="16" t="s">
        <v>297</v>
      </c>
      <c r="E46" s="16" t="s">
        <v>298</v>
      </c>
      <c r="F46" s="16" t="s">
        <v>892</v>
      </c>
      <c r="G46" s="16" t="s">
        <v>893</v>
      </c>
      <c r="H46" s="16" t="s">
        <v>894</v>
      </c>
      <c r="I46" s="31">
        <v>46169</v>
      </c>
      <c r="J46" s="31">
        <v>46178</v>
      </c>
      <c r="K46" s="19">
        <v>1625</v>
      </c>
      <c r="L46" s="19">
        <v>10812900</v>
      </c>
      <c r="M46" s="19">
        <v>0</v>
      </c>
      <c r="N46" s="19">
        <v>0</v>
      </c>
      <c r="O46" s="19">
        <v>3243870</v>
      </c>
      <c r="P46" s="16" t="s">
        <v>739</v>
      </c>
      <c r="Q46" s="16" t="s">
        <v>740</v>
      </c>
      <c r="R46" s="16" t="s">
        <v>582</v>
      </c>
      <c r="S46" s="16" t="s">
        <v>600</v>
      </c>
      <c r="T46" s="16"/>
      <c r="U46" s="16"/>
      <c r="V46" s="16"/>
      <c r="W46" s="16"/>
      <c r="X46" s="16" t="s">
        <v>590</v>
      </c>
      <c r="Y46" s="16"/>
    </row>
    <row r="47" spans="1:25" x14ac:dyDescent="0.3">
      <c r="A47" s="16" t="s">
        <v>735</v>
      </c>
      <c r="B47" s="16" t="s">
        <v>48</v>
      </c>
      <c r="C47" s="16" t="s">
        <v>51</v>
      </c>
      <c r="D47" s="16" t="s">
        <v>310</v>
      </c>
      <c r="E47" s="16" t="s">
        <v>311</v>
      </c>
      <c r="F47" s="16" t="s">
        <v>895</v>
      </c>
      <c r="G47" s="16" t="s">
        <v>896</v>
      </c>
      <c r="H47" s="16"/>
      <c r="I47" s="31">
        <v>46173</v>
      </c>
      <c r="J47" s="31">
        <v>46191</v>
      </c>
      <c r="K47" s="19">
        <v>1116</v>
      </c>
      <c r="L47" s="19">
        <v>7548214</v>
      </c>
      <c r="M47" s="19">
        <v>0</v>
      </c>
      <c r="N47" s="19">
        <v>0</v>
      </c>
      <c r="O47" s="19">
        <v>3501100</v>
      </c>
      <c r="P47" s="16" t="s">
        <v>739</v>
      </c>
      <c r="Q47" s="16" t="s">
        <v>888</v>
      </c>
      <c r="R47" s="16"/>
      <c r="S47" s="16"/>
      <c r="T47" s="16"/>
      <c r="U47" s="16"/>
      <c r="V47" s="16"/>
      <c r="W47" s="16"/>
      <c r="X47" s="16" t="s">
        <v>590</v>
      </c>
      <c r="Y47" s="16"/>
    </row>
    <row r="48" spans="1:25" x14ac:dyDescent="0.3">
      <c r="A48" s="16" t="s">
        <v>735</v>
      </c>
      <c r="B48" s="16" t="s">
        <v>48</v>
      </c>
      <c r="C48" s="16" t="s">
        <v>49</v>
      </c>
      <c r="D48" s="16" t="s">
        <v>295</v>
      </c>
      <c r="E48" s="16" t="s">
        <v>296</v>
      </c>
      <c r="F48" s="16" t="s">
        <v>897</v>
      </c>
      <c r="G48" s="16" t="s">
        <v>898</v>
      </c>
      <c r="H48" s="16" t="s">
        <v>899</v>
      </c>
      <c r="I48" s="31">
        <v>46173</v>
      </c>
      <c r="J48" s="31">
        <v>2</v>
      </c>
      <c r="K48" s="19">
        <v>1625</v>
      </c>
      <c r="L48" s="19">
        <v>11382000</v>
      </c>
      <c r="M48" s="19">
        <v>0</v>
      </c>
      <c r="N48" s="19">
        <v>0</v>
      </c>
      <c r="O48" s="19">
        <v>1138200</v>
      </c>
      <c r="P48" s="16" t="s">
        <v>739</v>
      </c>
      <c r="Q48" s="16"/>
      <c r="R48" s="16" t="s">
        <v>583</v>
      </c>
      <c r="S48" s="16" t="s">
        <v>900</v>
      </c>
      <c r="T48" s="16"/>
      <c r="U48" s="16"/>
      <c r="V48" s="16"/>
      <c r="W48" s="16"/>
      <c r="X48" s="16"/>
      <c r="Y48" s="16"/>
    </row>
    <row r="49" spans="1:25" x14ac:dyDescent="0.3">
      <c r="A49" s="16" t="s">
        <v>735</v>
      </c>
      <c r="B49" s="16" t="s">
        <v>48</v>
      </c>
      <c r="C49" s="16" t="s">
        <v>51</v>
      </c>
      <c r="D49" s="16" t="s">
        <v>306</v>
      </c>
      <c r="E49" s="16" t="s">
        <v>307</v>
      </c>
      <c r="F49" s="16" t="s">
        <v>901</v>
      </c>
      <c r="G49" s="16" t="s">
        <v>902</v>
      </c>
      <c r="H49" s="16" t="s">
        <v>903</v>
      </c>
      <c r="I49" s="31">
        <v>46173</v>
      </c>
      <c r="J49" s="31">
        <v>46197</v>
      </c>
      <c r="K49" s="19">
        <v>1116</v>
      </c>
      <c r="L49" s="19">
        <v>7593750</v>
      </c>
      <c r="M49" s="19">
        <v>0</v>
      </c>
      <c r="N49" s="19">
        <v>0</v>
      </c>
      <c r="O49" s="19">
        <v>400000</v>
      </c>
      <c r="P49" s="16" t="s">
        <v>739</v>
      </c>
      <c r="Q49" s="16" t="s">
        <v>740</v>
      </c>
      <c r="R49" s="16"/>
      <c r="S49" s="16"/>
      <c r="T49" s="16"/>
      <c r="U49" s="16"/>
      <c r="V49" s="16"/>
      <c r="W49" s="16"/>
      <c r="X49" s="16" t="s">
        <v>590</v>
      </c>
      <c r="Y49" s="16"/>
    </row>
    <row r="50" spans="1:25" x14ac:dyDescent="0.3">
      <c r="A50" s="16" t="s">
        <v>735</v>
      </c>
      <c r="B50" s="16" t="s">
        <v>48</v>
      </c>
      <c r="C50" s="16" t="s">
        <v>50</v>
      </c>
      <c r="D50" s="16" t="s">
        <v>301</v>
      </c>
      <c r="E50" s="16" t="s">
        <v>302</v>
      </c>
      <c r="F50" s="16" t="s">
        <v>904</v>
      </c>
      <c r="G50" s="16" t="s">
        <v>905</v>
      </c>
      <c r="H50" s="16" t="s">
        <v>906</v>
      </c>
      <c r="I50" s="31">
        <v>46173</v>
      </c>
      <c r="J50" s="31">
        <v>46192</v>
      </c>
      <c r="K50" s="19">
        <v>1153</v>
      </c>
      <c r="L50" s="19">
        <v>7833600</v>
      </c>
      <c r="M50" s="19">
        <v>0</v>
      </c>
      <c r="N50" s="19">
        <v>0</v>
      </c>
      <c r="O50" s="19">
        <v>783360</v>
      </c>
      <c r="P50" s="16" t="s">
        <v>739</v>
      </c>
      <c r="Q50" s="16" t="s">
        <v>740</v>
      </c>
      <c r="R50" s="16" t="s">
        <v>611</v>
      </c>
      <c r="S50" s="16"/>
      <c r="T50" s="16"/>
      <c r="U50" s="16"/>
      <c r="V50" s="16"/>
      <c r="W50" s="16"/>
      <c r="X50" s="16" t="s">
        <v>590</v>
      </c>
      <c r="Y50" s="16"/>
    </row>
    <row r="51" spans="1:25" x14ac:dyDescent="0.3">
      <c r="A51" s="16" t="s">
        <v>907</v>
      </c>
      <c r="B51" s="16" t="s">
        <v>67</v>
      </c>
      <c r="C51" s="16" t="s">
        <v>68</v>
      </c>
      <c r="D51" s="16" t="s">
        <v>392</v>
      </c>
      <c r="E51" s="16" t="s">
        <v>393</v>
      </c>
      <c r="F51" s="16" t="s">
        <v>908</v>
      </c>
      <c r="G51" s="16" t="s">
        <v>909</v>
      </c>
      <c r="H51" s="16" t="s">
        <v>910</v>
      </c>
      <c r="I51" s="31">
        <v>46150</v>
      </c>
      <c r="J51" s="31">
        <v>46168</v>
      </c>
      <c r="K51" s="19">
        <v>10675</v>
      </c>
      <c r="L51" s="19">
        <v>83000000</v>
      </c>
      <c r="M51" s="19">
        <v>83000000</v>
      </c>
      <c r="N51" s="19">
        <v>0</v>
      </c>
      <c r="O51" s="19">
        <v>83000000</v>
      </c>
      <c r="P51" s="16" t="s">
        <v>658</v>
      </c>
      <c r="Q51" s="16"/>
      <c r="R51" s="16"/>
      <c r="S51" s="16"/>
      <c r="T51" s="16"/>
      <c r="U51" s="16"/>
      <c r="V51" s="16"/>
      <c r="W51" s="16"/>
      <c r="X51" s="16" t="s">
        <v>590</v>
      </c>
      <c r="Y51" s="16"/>
    </row>
    <row r="52" spans="1:25" x14ac:dyDescent="0.3">
      <c r="A52" s="16" t="s">
        <v>907</v>
      </c>
      <c r="B52" s="16" t="s">
        <v>67</v>
      </c>
      <c r="C52" s="16" t="s">
        <v>68</v>
      </c>
      <c r="D52" s="16" t="s">
        <v>394</v>
      </c>
      <c r="E52" s="16" t="s">
        <v>395</v>
      </c>
      <c r="F52" s="16" t="s">
        <v>911</v>
      </c>
      <c r="G52" s="16" t="s">
        <v>912</v>
      </c>
      <c r="H52" s="16" t="s">
        <v>913</v>
      </c>
      <c r="I52" s="31">
        <v>46164</v>
      </c>
      <c r="J52" s="31">
        <v>46198</v>
      </c>
      <c r="K52" s="19">
        <v>14310</v>
      </c>
      <c r="L52" s="19">
        <v>93015000</v>
      </c>
      <c r="M52" s="19">
        <v>0</v>
      </c>
      <c r="N52" s="19">
        <v>0</v>
      </c>
      <c r="O52" s="19">
        <v>48950000</v>
      </c>
      <c r="P52" s="16" t="s">
        <v>658</v>
      </c>
      <c r="Q52" s="16"/>
      <c r="R52" s="16"/>
      <c r="S52" s="16"/>
      <c r="T52" s="16"/>
      <c r="U52" s="16"/>
      <c r="V52" s="16"/>
      <c r="W52" s="16"/>
      <c r="X52" s="16" t="s">
        <v>590</v>
      </c>
      <c r="Y52" s="16"/>
    </row>
    <row r="53" spans="1:25" x14ac:dyDescent="0.3">
      <c r="A53" s="16" t="s">
        <v>754</v>
      </c>
      <c r="B53" s="16" t="s">
        <v>56</v>
      </c>
      <c r="C53" s="16" t="s">
        <v>61</v>
      </c>
      <c r="D53" s="16" t="s">
        <v>359</v>
      </c>
      <c r="E53" s="16" t="s">
        <v>360</v>
      </c>
      <c r="F53" s="16" t="s">
        <v>914</v>
      </c>
      <c r="G53" s="16" t="s">
        <v>915</v>
      </c>
      <c r="H53" s="16" t="s">
        <v>916</v>
      </c>
      <c r="I53" s="31">
        <v>46162</v>
      </c>
      <c r="J53" s="31">
        <v>2</v>
      </c>
      <c r="K53" s="19">
        <v>1699</v>
      </c>
      <c r="L53" s="19">
        <v>9945402</v>
      </c>
      <c r="M53" s="19">
        <v>0</v>
      </c>
      <c r="N53" s="19">
        <v>0</v>
      </c>
      <c r="O53" s="19">
        <v>100000</v>
      </c>
      <c r="P53" s="16" t="s">
        <v>655</v>
      </c>
      <c r="Q53" s="16" t="s">
        <v>715</v>
      </c>
      <c r="R53" s="16" t="s">
        <v>611</v>
      </c>
      <c r="S53" s="16" t="s">
        <v>600</v>
      </c>
      <c r="T53" s="16"/>
      <c r="U53" s="16"/>
      <c r="V53" s="16"/>
      <c r="W53" s="16"/>
      <c r="X53" s="16"/>
      <c r="Y53" s="16"/>
    </row>
    <row r="54" spans="1:25" x14ac:dyDescent="0.3">
      <c r="A54" s="16" t="s">
        <v>754</v>
      </c>
      <c r="B54" s="16" t="s">
        <v>56</v>
      </c>
      <c r="C54" s="16" t="s">
        <v>61</v>
      </c>
      <c r="D54" s="16" t="s">
        <v>357</v>
      </c>
      <c r="E54" s="16" t="s">
        <v>358</v>
      </c>
      <c r="F54" s="16" t="s">
        <v>917</v>
      </c>
      <c r="G54" s="16" t="s">
        <v>918</v>
      </c>
      <c r="H54" s="16" t="s">
        <v>919</v>
      </c>
      <c r="I54" s="31">
        <v>46162</v>
      </c>
      <c r="J54" s="31">
        <v>46197</v>
      </c>
      <c r="K54" s="19">
        <v>1699</v>
      </c>
      <c r="L54" s="19">
        <v>10092060</v>
      </c>
      <c r="M54" s="19">
        <v>0</v>
      </c>
      <c r="N54" s="19">
        <v>0</v>
      </c>
      <c r="O54" s="19">
        <v>1009206</v>
      </c>
      <c r="P54" s="16" t="s">
        <v>655</v>
      </c>
      <c r="Q54" s="16" t="s">
        <v>708</v>
      </c>
      <c r="R54" s="16" t="s">
        <v>583</v>
      </c>
      <c r="S54" s="16" t="s">
        <v>920</v>
      </c>
      <c r="T54" s="16"/>
      <c r="U54" s="16"/>
      <c r="V54" s="16"/>
      <c r="W54" s="16"/>
      <c r="X54" s="16" t="s">
        <v>590</v>
      </c>
      <c r="Y54" s="16"/>
    </row>
    <row r="55" spans="1:25" x14ac:dyDescent="0.3">
      <c r="A55" s="16" t="s">
        <v>754</v>
      </c>
      <c r="B55" s="16" t="s">
        <v>56</v>
      </c>
      <c r="C55" s="16" t="s">
        <v>57</v>
      </c>
      <c r="D55" s="16" t="s">
        <v>378</v>
      </c>
      <c r="E55" s="16" t="s">
        <v>370</v>
      </c>
      <c r="F55" s="16" t="s">
        <v>921</v>
      </c>
      <c r="G55" s="16" t="s">
        <v>922</v>
      </c>
      <c r="H55" s="16" t="s">
        <v>923</v>
      </c>
      <c r="I55" s="31">
        <v>46172</v>
      </c>
      <c r="J55" s="31">
        <v>2</v>
      </c>
      <c r="K55" s="19">
        <v>1699</v>
      </c>
      <c r="L55" s="19">
        <v>10047886</v>
      </c>
      <c r="M55" s="19">
        <v>0</v>
      </c>
      <c r="N55" s="19">
        <v>0</v>
      </c>
      <c r="O55" s="19">
        <v>100000</v>
      </c>
      <c r="P55" s="16" t="s">
        <v>655</v>
      </c>
      <c r="Q55" s="16"/>
      <c r="R55" s="16"/>
      <c r="S55" s="16"/>
      <c r="T55" s="16"/>
      <c r="U55" s="16"/>
      <c r="V55" s="16"/>
      <c r="W55" s="16"/>
      <c r="X55" s="16" t="s">
        <v>590</v>
      </c>
      <c r="Y55" s="16"/>
    </row>
    <row r="56" spans="1:25" x14ac:dyDescent="0.3">
      <c r="A56" s="16" t="s">
        <v>754</v>
      </c>
      <c r="B56" s="16" t="s">
        <v>56</v>
      </c>
      <c r="C56" s="16" t="s">
        <v>61</v>
      </c>
      <c r="D56" s="16" t="s">
        <v>361</v>
      </c>
      <c r="E56" s="16" t="s">
        <v>362</v>
      </c>
      <c r="F56" s="16" t="s">
        <v>924</v>
      </c>
      <c r="G56" s="16" t="s">
        <v>925</v>
      </c>
      <c r="H56" s="16" t="s">
        <v>926</v>
      </c>
      <c r="I56" s="31">
        <v>46172</v>
      </c>
      <c r="J56" s="31">
        <v>2</v>
      </c>
      <c r="K56" s="19">
        <v>1172</v>
      </c>
      <c r="L56" s="19">
        <v>6824127</v>
      </c>
      <c r="M56" s="19">
        <v>0</v>
      </c>
      <c r="N56" s="19">
        <v>0</v>
      </c>
      <c r="O56" s="19">
        <v>500000</v>
      </c>
      <c r="P56" s="16" t="s">
        <v>655</v>
      </c>
      <c r="Q56" s="16" t="s">
        <v>715</v>
      </c>
      <c r="R56" s="16" t="s">
        <v>583</v>
      </c>
      <c r="S56" s="16" t="s">
        <v>927</v>
      </c>
      <c r="T56" s="16"/>
      <c r="U56" s="16"/>
      <c r="V56" s="16"/>
      <c r="W56" s="16"/>
      <c r="X56" s="16" t="s">
        <v>590</v>
      </c>
      <c r="Y56" s="16"/>
    </row>
    <row r="57" spans="1:25" x14ac:dyDescent="0.3">
      <c r="A57" s="16" t="s">
        <v>754</v>
      </c>
      <c r="B57" s="16" t="s">
        <v>56</v>
      </c>
      <c r="C57" s="16" t="s">
        <v>61</v>
      </c>
      <c r="D57" s="16" t="s">
        <v>369</v>
      </c>
      <c r="E57" s="16" t="s">
        <v>370</v>
      </c>
      <c r="F57" s="16" t="s">
        <v>928</v>
      </c>
      <c r="G57" s="16" t="s">
        <v>922</v>
      </c>
      <c r="H57" s="16" t="s">
        <v>923</v>
      </c>
      <c r="I57" s="31">
        <v>46172</v>
      </c>
      <c r="J57" s="31">
        <v>2</v>
      </c>
      <c r="K57" s="19">
        <v>1172</v>
      </c>
      <c r="L57" s="19">
        <v>6877299</v>
      </c>
      <c r="M57" s="19">
        <v>0</v>
      </c>
      <c r="N57" s="19">
        <v>0</v>
      </c>
      <c r="O57" s="19">
        <v>100000</v>
      </c>
      <c r="P57" s="16" t="s">
        <v>655</v>
      </c>
      <c r="Q57" s="16"/>
      <c r="R57" s="16"/>
      <c r="S57" s="16"/>
      <c r="T57" s="16"/>
      <c r="U57" s="16"/>
      <c r="V57" s="16"/>
      <c r="W57" s="16"/>
      <c r="X57" s="16" t="s">
        <v>590</v>
      </c>
      <c r="Y57" s="16"/>
    </row>
    <row r="58" spans="1:25" x14ac:dyDescent="0.3">
      <c r="A58" s="16" t="s">
        <v>754</v>
      </c>
      <c r="B58" s="16" t="s">
        <v>56</v>
      </c>
      <c r="C58" s="16" t="s">
        <v>61</v>
      </c>
      <c r="D58" s="16" t="s">
        <v>366</v>
      </c>
      <c r="E58" s="16" t="s">
        <v>362</v>
      </c>
      <c r="F58" s="16" t="s">
        <v>924</v>
      </c>
      <c r="G58" s="16" t="s">
        <v>925</v>
      </c>
      <c r="H58" s="16"/>
      <c r="I58" s="31">
        <v>46172</v>
      </c>
      <c r="J58" s="31">
        <v>2</v>
      </c>
      <c r="K58" s="19">
        <v>1172</v>
      </c>
      <c r="L58" s="19">
        <v>6824127</v>
      </c>
      <c r="M58" s="19">
        <v>0</v>
      </c>
      <c r="N58" s="19">
        <v>0</v>
      </c>
      <c r="O58" s="19">
        <v>500000</v>
      </c>
      <c r="P58" s="16" t="s">
        <v>655</v>
      </c>
      <c r="Q58" s="16" t="s">
        <v>715</v>
      </c>
      <c r="R58" s="16" t="s">
        <v>583</v>
      </c>
      <c r="S58" s="16" t="s">
        <v>927</v>
      </c>
      <c r="T58" s="16"/>
      <c r="U58" s="16"/>
      <c r="V58" s="16"/>
      <c r="W58" s="16"/>
      <c r="X58" s="16"/>
      <c r="Y58" s="16"/>
    </row>
    <row r="59" spans="1:25" x14ac:dyDescent="0.3">
      <c r="A59" s="16" t="s">
        <v>754</v>
      </c>
      <c r="B59" s="16" t="s">
        <v>56</v>
      </c>
      <c r="C59" s="16" t="s">
        <v>61</v>
      </c>
      <c r="D59" s="16" t="s">
        <v>363</v>
      </c>
      <c r="E59" s="16" t="s">
        <v>364</v>
      </c>
      <c r="F59" s="16" t="s">
        <v>929</v>
      </c>
      <c r="G59" s="16" t="s">
        <v>930</v>
      </c>
      <c r="H59" s="16" t="s">
        <v>931</v>
      </c>
      <c r="I59" s="31">
        <v>46172</v>
      </c>
      <c r="J59" s="31">
        <v>2</v>
      </c>
      <c r="K59" s="19">
        <v>1172</v>
      </c>
      <c r="L59" s="19">
        <v>6985215</v>
      </c>
      <c r="M59" s="19">
        <v>0</v>
      </c>
      <c r="N59" s="19">
        <v>0</v>
      </c>
      <c r="O59" s="19">
        <v>209557</v>
      </c>
      <c r="P59" s="16" t="s">
        <v>655</v>
      </c>
      <c r="Q59" s="16" t="s">
        <v>733</v>
      </c>
      <c r="R59" s="16" t="s">
        <v>583</v>
      </c>
      <c r="S59" s="16" t="s">
        <v>932</v>
      </c>
      <c r="T59" s="16"/>
      <c r="U59" s="16"/>
      <c r="V59" s="16"/>
      <c r="W59" s="16"/>
      <c r="X59" s="16" t="s">
        <v>590</v>
      </c>
      <c r="Y59" s="16"/>
    </row>
    <row r="60" spans="1:25" x14ac:dyDescent="0.3">
      <c r="A60" s="16" t="s">
        <v>754</v>
      </c>
      <c r="B60" s="16" t="s">
        <v>56</v>
      </c>
      <c r="C60" s="16" t="s">
        <v>60</v>
      </c>
      <c r="D60" s="16" t="s">
        <v>385</v>
      </c>
      <c r="E60" s="16" t="s">
        <v>386</v>
      </c>
      <c r="F60" s="16" t="s">
        <v>933</v>
      </c>
      <c r="G60" s="16" t="s">
        <v>934</v>
      </c>
      <c r="H60" s="16" t="s">
        <v>935</v>
      </c>
      <c r="I60" s="31">
        <v>46172</v>
      </c>
      <c r="J60" s="31">
        <v>46183</v>
      </c>
      <c r="K60" s="19">
        <v>1699</v>
      </c>
      <c r="L60" s="19">
        <v>9957839</v>
      </c>
      <c r="M60" s="19">
        <v>0</v>
      </c>
      <c r="N60" s="19">
        <v>0</v>
      </c>
      <c r="O60" s="19">
        <v>995783.9</v>
      </c>
      <c r="P60" s="16" t="s">
        <v>655</v>
      </c>
      <c r="Q60" s="16" t="s">
        <v>733</v>
      </c>
      <c r="R60" s="16" t="s">
        <v>583</v>
      </c>
      <c r="S60" s="16" t="s">
        <v>595</v>
      </c>
      <c r="T60" s="16"/>
      <c r="U60" s="16"/>
      <c r="V60" s="16"/>
      <c r="W60" s="16"/>
      <c r="X60" s="16" t="s">
        <v>590</v>
      </c>
      <c r="Y60" s="16"/>
    </row>
    <row r="61" spans="1:25" x14ac:dyDescent="0.3">
      <c r="A61" s="16" t="s">
        <v>754</v>
      </c>
      <c r="B61" s="16" t="s">
        <v>56</v>
      </c>
      <c r="C61" s="16" t="s">
        <v>57</v>
      </c>
      <c r="D61" s="16" t="s">
        <v>379</v>
      </c>
      <c r="E61" s="16" t="s">
        <v>380</v>
      </c>
      <c r="F61" s="16" t="s">
        <v>936</v>
      </c>
      <c r="G61" s="16" t="s">
        <v>937</v>
      </c>
      <c r="H61" s="16" t="s">
        <v>938</v>
      </c>
      <c r="I61" s="31">
        <v>46173</v>
      </c>
      <c r="J61" s="31">
        <v>2</v>
      </c>
      <c r="K61" s="19">
        <v>1172</v>
      </c>
      <c r="L61" s="19">
        <v>6921873</v>
      </c>
      <c r="M61" s="19">
        <v>0</v>
      </c>
      <c r="N61" s="19">
        <v>0</v>
      </c>
      <c r="O61" s="19">
        <v>0</v>
      </c>
      <c r="P61" s="16" t="s">
        <v>655</v>
      </c>
      <c r="Q61" s="16" t="s">
        <v>939</v>
      </c>
      <c r="R61" s="16" t="s">
        <v>583</v>
      </c>
      <c r="S61" s="16"/>
      <c r="T61" s="16"/>
      <c r="U61" s="16"/>
      <c r="V61" s="16"/>
      <c r="W61" s="16"/>
      <c r="X61" s="16" t="s">
        <v>590</v>
      </c>
      <c r="Y61" s="16"/>
    </row>
    <row r="62" spans="1:25" x14ac:dyDescent="0.3">
      <c r="A62" s="16" t="s">
        <v>754</v>
      </c>
      <c r="B62" s="16" t="s">
        <v>56</v>
      </c>
      <c r="C62" s="16" t="s">
        <v>61</v>
      </c>
      <c r="D62" s="16" t="s">
        <v>355</v>
      </c>
      <c r="E62" s="16" t="s">
        <v>356</v>
      </c>
      <c r="F62" s="16" t="s">
        <v>940</v>
      </c>
      <c r="G62" s="16" t="s">
        <v>941</v>
      </c>
      <c r="H62" s="16" t="s">
        <v>942</v>
      </c>
      <c r="I62" s="31">
        <v>46173</v>
      </c>
      <c r="J62" s="31">
        <v>2</v>
      </c>
      <c r="K62" s="19">
        <v>1699</v>
      </c>
      <c r="L62" s="19">
        <v>9913665</v>
      </c>
      <c r="M62" s="19">
        <v>0</v>
      </c>
      <c r="N62" s="19">
        <v>0</v>
      </c>
      <c r="O62" s="19">
        <v>200000</v>
      </c>
      <c r="P62" s="16" t="s">
        <v>658</v>
      </c>
      <c r="Q62" s="16"/>
      <c r="R62" s="16"/>
      <c r="S62" s="16"/>
      <c r="T62" s="16"/>
      <c r="U62" s="16"/>
      <c r="V62" s="16"/>
      <c r="W62" s="16"/>
      <c r="X62" s="16" t="s">
        <v>590</v>
      </c>
      <c r="Y62" s="16"/>
    </row>
    <row r="63" spans="1:25" x14ac:dyDescent="0.3">
      <c r="A63" s="16" t="s">
        <v>782</v>
      </c>
      <c r="B63" s="16" t="s">
        <v>69</v>
      </c>
      <c r="C63" s="16" t="s">
        <v>70</v>
      </c>
      <c r="D63" s="16" t="s">
        <v>403</v>
      </c>
      <c r="E63" s="16" t="s">
        <v>404</v>
      </c>
      <c r="F63" s="16" t="s">
        <v>943</v>
      </c>
      <c r="G63" s="16" t="s">
        <v>944</v>
      </c>
      <c r="H63" s="16" t="s">
        <v>945</v>
      </c>
      <c r="I63" s="31">
        <v>46168</v>
      </c>
      <c r="J63" s="31">
        <v>2</v>
      </c>
      <c r="K63" s="19">
        <v>561</v>
      </c>
      <c r="L63" s="19">
        <v>5582000</v>
      </c>
      <c r="M63" s="19">
        <v>0</v>
      </c>
      <c r="N63" s="19">
        <v>0</v>
      </c>
      <c r="O63" s="19">
        <v>500000</v>
      </c>
      <c r="P63" s="16" t="s">
        <v>658</v>
      </c>
      <c r="Q63" s="16"/>
      <c r="R63" s="16"/>
      <c r="S63" s="16"/>
      <c r="T63" s="16"/>
      <c r="U63" s="16"/>
      <c r="V63" s="16"/>
      <c r="W63" s="16"/>
      <c r="X63" s="16" t="s">
        <v>590</v>
      </c>
      <c r="Y63" s="16"/>
    </row>
    <row r="64" spans="1:25" x14ac:dyDescent="0.3">
      <c r="A64" s="16" t="s">
        <v>782</v>
      </c>
      <c r="B64" s="16" t="s">
        <v>69</v>
      </c>
      <c r="C64" s="16" t="s">
        <v>70</v>
      </c>
      <c r="D64" s="16" t="s">
        <v>402</v>
      </c>
      <c r="E64" s="16" t="s">
        <v>290</v>
      </c>
      <c r="F64" s="16" t="s">
        <v>946</v>
      </c>
      <c r="G64" s="16" t="s">
        <v>947</v>
      </c>
      <c r="H64" s="16" t="s">
        <v>948</v>
      </c>
      <c r="I64" s="31">
        <v>46170</v>
      </c>
      <c r="J64" s="31">
        <v>46174</v>
      </c>
      <c r="K64" s="19">
        <v>2574</v>
      </c>
      <c r="L64" s="19">
        <v>20735000</v>
      </c>
      <c r="M64" s="19">
        <v>0</v>
      </c>
      <c r="N64" s="19">
        <v>0</v>
      </c>
      <c r="O64" s="19">
        <v>19018750</v>
      </c>
      <c r="P64" s="16" t="s">
        <v>658</v>
      </c>
      <c r="Q64" s="16"/>
      <c r="R64" s="16"/>
      <c r="S64" s="16"/>
      <c r="T64" s="16"/>
      <c r="U64" s="16"/>
      <c r="V64" s="16"/>
      <c r="W64" s="16"/>
      <c r="X64" s="16" t="s">
        <v>590</v>
      </c>
      <c r="Y64" s="16"/>
    </row>
  </sheetData>
  <autoFilter ref="A5:Y64" xr:uid="{00000000-0001-0000-05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3"/>
  <sheetViews>
    <sheetView workbookViewId="0">
      <selection activeCell="D25" sqref="D25"/>
    </sheetView>
  </sheetViews>
  <sheetFormatPr defaultColWidth="9.109375" defaultRowHeight="14.4" x14ac:dyDescent="0.3"/>
  <cols>
    <col min="1" max="1" width="21.33203125" style="27" customWidth="1"/>
    <col min="2" max="2" width="25.88671875" style="27" customWidth="1"/>
    <col min="3" max="3" width="31.33203125" style="27" customWidth="1"/>
    <col min="4" max="4" width="36.88671875" style="27" customWidth="1"/>
    <col min="5" max="5" width="154.6640625" style="27" customWidth="1"/>
    <col min="6" max="6" width="10" style="27" customWidth="1"/>
    <col min="7" max="7" width="12.88671875" style="27" customWidth="1"/>
    <col min="8" max="8" width="13.44140625" style="27" customWidth="1"/>
    <col min="9" max="9" width="25" style="27" customWidth="1"/>
    <col min="10" max="10" width="13.44140625" style="27" customWidth="1"/>
    <col min="11" max="11" width="9.33203125" style="27" customWidth="1"/>
    <col min="12" max="12" width="17.5546875" style="27" customWidth="1"/>
    <col min="13" max="13" width="13.6640625" style="27" customWidth="1"/>
    <col min="14" max="14" width="16.44140625" style="27" customWidth="1"/>
    <col min="15" max="15" width="11.5546875" style="27" customWidth="1"/>
    <col min="16" max="16384" width="9.109375" style="27"/>
  </cols>
  <sheetData>
    <row r="1" spans="1:15" x14ac:dyDescent="0.3">
      <c r="A1" s="16" t="s">
        <v>974</v>
      </c>
      <c r="B1" s="16" t="s">
        <v>90</v>
      </c>
      <c r="C1" s="16" t="s">
        <v>975</v>
      </c>
      <c r="D1" s="16" t="s">
        <v>976</v>
      </c>
      <c r="E1" s="16" t="s">
        <v>977</v>
      </c>
      <c r="F1" s="16" t="s">
        <v>978</v>
      </c>
      <c r="G1" s="16" t="s">
        <v>93</v>
      </c>
      <c r="H1" s="16" t="s">
        <v>979</v>
      </c>
      <c r="I1" s="16" t="s">
        <v>980</v>
      </c>
      <c r="J1" s="16" t="s">
        <v>981</v>
      </c>
      <c r="K1" s="16" t="s">
        <v>982</v>
      </c>
      <c r="L1" s="16" t="s">
        <v>983</v>
      </c>
      <c r="M1" s="16" t="s">
        <v>560</v>
      </c>
      <c r="N1" s="16" t="s">
        <v>984</v>
      </c>
      <c r="O1" s="16" t="s">
        <v>985</v>
      </c>
    </row>
    <row r="2" spans="1:15" x14ac:dyDescent="0.3">
      <c r="A2" s="16" t="s">
        <v>351</v>
      </c>
      <c r="B2" s="16" t="s">
        <v>61</v>
      </c>
      <c r="C2" s="16" t="s">
        <v>374</v>
      </c>
      <c r="D2" s="16" t="s">
        <v>1295</v>
      </c>
      <c r="E2" s="16" t="s">
        <v>1296</v>
      </c>
      <c r="F2" s="19">
        <v>1699</v>
      </c>
      <c r="G2" s="19">
        <v>10136234</v>
      </c>
      <c r="H2" s="18">
        <v>46142</v>
      </c>
      <c r="I2" s="16" t="s">
        <v>1297</v>
      </c>
      <c r="J2" s="18">
        <v>46164</v>
      </c>
      <c r="K2" s="19">
        <v>0</v>
      </c>
      <c r="L2" s="16"/>
      <c r="M2" s="16" t="s">
        <v>1298</v>
      </c>
      <c r="N2" s="19">
        <v>100000</v>
      </c>
      <c r="O2" s="16" t="s">
        <v>990</v>
      </c>
    </row>
    <row r="3" spans="1:15" x14ac:dyDescent="0.3">
      <c r="A3" s="16" t="s">
        <v>314</v>
      </c>
      <c r="B3" s="16" t="s">
        <v>315</v>
      </c>
      <c r="C3" s="16" t="s">
        <v>340</v>
      </c>
      <c r="D3" s="16" t="s">
        <v>1299</v>
      </c>
      <c r="E3" s="16" t="s">
        <v>1300</v>
      </c>
      <c r="F3" s="19">
        <v>985</v>
      </c>
      <c r="G3" s="19">
        <v>5417500</v>
      </c>
      <c r="H3" s="18">
        <v>46078</v>
      </c>
      <c r="I3" s="16" t="s">
        <v>1301</v>
      </c>
      <c r="J3" s="18">
        <v>46172</v>
      </c>
      <c r="K3" s="19">
        <v>0</v>
      </c>
      <c r="L3" s="16" t="s">
        <v>1302</v>
      </c>
      <c r="M3" s="16" t="s">
        <v>1303</v>
      </c>
      <c r="N3" s="19">
        <v>100000</v>
      </c>
      <c r="O3" s="16" t="s">
        <v>990</v>
      </c>
    </row>
    <row r="4" spans="1:15" x14ac:dyDescent="0.3">
      <c r="A4" s="16" t="s">
        <v>107</v>
      </c>
      <c r="B4" s="16" t="s">
        <v>108</v>
      </c>
      <c r="C4" s="16" t="s">
        <v>1304</v>
      </c>
      <c r="D4" s="16" t="s">
        <v>1305</v>
      </c>
      <c r="E4" s="16" t="s">
        <v>1306</v>
      </c>
      <c r="F4" s="19">
        <v>1698</v>
      </c>
      <c r="G4" s="19">
        <v>13256250</v>
      </c>
      <c r="H4" s="18">
        <v>45930</v>
      </c>
      <c r="I4" s="16" t="s">
        <v>1307</v>
      </c>
      <c r="J4" s="18">
        <v>46155</v>
      </c>
      <c r="K4" s="19">
        <v>0</v>
      </c>
      <c r="L4" s="16"/>
      <c r="M4" s="16" t="s">
        <v>1308</v>
      </c>
      <c r="N4" s="19">
        <v>1391907</v>
      </c>
      <c r="O4" s="16" t="s">
        <v>990</v>
      </c>
    </row>
    <row r="5" spans="1:15" x14ac:dyDescent="0.3">
      <c r="A5" s="16" t="s">
        <v>130</v>
      </c>
      <c r="B5" s="16" t="s">
        <v>133</v>
      </c>
      <c r="C5" s="16" t="s">
        <v>1309</v>
      </c>
      <c r="D5" s="16" t="s">
        <v>1310</v>
      </c>
      <c r="E5" s="16" t="s">
        <v>1311</v>
      </c>
      <c r="F5" s="19">
        <v>1152</v>
      </c>
      <c r="G5" s="19">
        <v>9158400</v>
      </c>
      <c r="H5" s="18">
        <v>46134</v>
      </c>
      <c r="I5" s="16" t="s">
        <v>1312</v>
      </c>
      <c r="J5" s="18">
        <v>46172</v>
      </c>
      <c r="K5" s="19">
        <v>0</v>
      </c>
      <c r="L5" s="16"/>
      <c r="M5" s="16" t="s">
        <v>989</v>
      </c>
      <c r="N5" s="19">
        <v>0</v>
      </c>
      <c r="O5" s="16" t="s">
        <v>990</v>
      </c>
    </row>
    <row r="6" spans="1:15" x14ac:dyDescent="0.3">
      <c r="A6" s="16" t="s">
        <v>314</v>
      </c>
      <c r="B6" s="16" t="s">
        <v>317</v>
      </c>
      <c r="C6" s="16" t="s">
        <v>334</v>
      </c>
      <c r="D6" s="16" t="s">
        <v>1313</v>
      </c>
      <c r="E6" s="16" t="s">
        <v>1314</v>
      </c>
      <c r="F6" s="19">
        <v>985</v>
      </c>
      <c r="G6" s="19">
        <v>5516000</v>
      </c>
      <c r="H6" s="18">
        <v>46173</v>
      </c>
      <c r="I6" s="16" t="s">
        <v>1315</v>
      </c>
      <c r="J6" s="18">
        <v>46173</v>
      </c>
      <c r="K6" s="19">
        <v>0</v>
      </c>
      <c r="L6" s="16"/>
      <c r="M6" s="16" t="s">
        <v>989</v>
      </c>
      <c r="N6" s="19">
        <v>50000</v>
      </c>
      <c r="O6" s="16" t="s">
        <v>990</v>
      </c>
    </row>
    <row r="7" spans="1:15" x14ac:dyDescent="0.3">
      <c r="A7" s="16" t="s">
        <v>62</v>
      </c>
      <c r="B7" s="16" t="s">
        <v>390</v>
      </c>
      <c r="C7" s="16" t="s">
        <v>1316</v>
      </c>
      <c r="D7" s="16" t="s">
        <v>389</v>
      </c>
      <c r="E7" s="16" t="s">
        <v>1317</v>
      </c>
      <c r="F7" s="19">
        <v>527</v>
      </c>
      <c r="G7" s="19">
        <v>6900000</v>
      </c>
      <c r="H7" s="18">
        <v>45351</v>
      </c>
      <c r="I7" s="16" t="s">
        <v>1318</v>
      </c>
      <c r="J7" s="18">
        <v>46156</v>
      </c>
      <c r="K7" s="19">
        <v>0</v>
      </c>
      <c r="L7" s="16"/>
      <c r="M7" s="16" t="s">
        <v>1319</v>
      </c>
      <c r="N7" s="19">
        <v>1112800</v>
      </c>
      <c r="O7" s="16" t="s">
        <v>990</v>
      </c>
    </row>
    <row r="8" spans="1:15" x14ac:dyDescent="0.3">
      <c r="A8" s="16" t="s">
        <v>405</v>
      </c>
      <c r="B8" s="16" t="s">
        <v>406</v>
      </c>
      <c r="C8" s="16" t="s">
        <v>1320</v>
      </c>
      <c r="D8" s="16" t="s">
        <v>418</v>
      </c>
      <c r="E8" s="16" t="s">
        <v>1321</v>
      </c>
      <c r="F8" s="19">
        <v>2126</v>
      </c>
      <c r="G8" s="19">
        <v>26396416</v>
      </c>
      <c r="H8" s="18">
        <v>45929</v>
      </c>
      <c r="I8" s="16" t="s">
        <v>1322</v>
      </c>
      <c r="J8" s="18">
        <v>46155</v>
      </c>
      <c r="K8" s="19">
        <v>0</v>
      </c>
      <c r="L8" s="16"/>
      <c r="M8" s="16" t="s">
        <v>989</v>
      </c>
      <c r="N8" s="19">
        <v>300000</v>
      </c>
      <c r="O8" s="16" t="s">
        <v>990</v>
      </c>
    </row>
    <row r="9" spans="1:15" x14ac:dyDescent="0.3">
      <c r="A9" s="16" t="s">
        <v>130</v>
      </c>
      <c r="B9" s="16" t="s">
        <v>24</v>
      </c>
      <c r="C9" s="16" t="s">
        <v>1323</v>
      </c>
      <c r="D9" s="16" t="s">
        <v>1324</v>
      </c>
      <c r="E9" s="16" t="s">
        <v>1325</v>
      </c>
      <c r="F9" s="19">
        <v>1698</v>
      </c>
      <c r="G9" s="19">
        <v>13795401</v>
      </c>
      <c r="H9" s="18">
        <v>46142</v>
      </c>
      <c r="I9" s="16" t="s">
        <v>1326</v>
      </c>
      <c r="J9" s="18">
        <v>46164</v>
      </c>
      <c r="K9" s="19">
        <v>0</v>
      </c>
      <c r="L9" s="16"/>
      <c r="M9" s="16" t="s">
        <v>989</v>
      </c>
      <c r="N9" s="19">
        <v>200000</v>
      </c>
      <c r="O9" s="16" t="s">
        <v>990</v>
      </c>
    </row>
    <row r="10" spans="1:15" x14ac:dyDescent="0.3">
      <c r="A10" s="16" t="s">
        <v>396</v>
      </c>
      <c r="B10" s="16" t="s">
        <v>70</v>
      </c>
      <c r="C10" s="16" t="s">
        <v>402</v>
      </c>
      <c r="D10" s="16" t="s">
        <v>398</v>
      </c>
      <c r="E10" s="16"/>
      <c r="F10" s="19">
        <v>2574</v>
      </c>
      <c r="G10" s="19">
        <v>19300000</v>
      </c>
      <c r="H10" s="18">
        <v>2</v>
      </c>
      <c r="I10" s="16" t="s">
        <v>1327</v>
      </c>
      <c r="J10" s="18">
        <v>46170</v>
      </c>
      <c r="K10" s="19">
        <v>0</v>
      </c>
      <c r="L10" s="16"/>
      <c r="M10" s="16" t="s">
        <v>989</v>
      </c>
      <c r="N10" s="19">
        <v>2000000</v>
      </c>
      <c r="O10" s="16" t="s">
        <v>990</v>
      </c>
    </row>
    <row r="11" spans="1:15" x14ac:dyDescent="0.3">
      <c r="A11" s="16" t="s">
        <v>291</v>
      </c>
      <c r="B11" s="16" t="s">
        <v>292</v>
      </c>
      <c r="C11" s="16" t="s">
        <v>1328</v>
      </c>
      <c r="D11" s="16" t="s">
        <v>1329</v>
      </c>
      <c r="E11" s="16" t="s">
        <v>1330</v>
      </c>
      <c r="F11" s="19">
        <v>1376</v>
      </c>
      <c r="G11" s="19">
        <v>9380357</v>
      </c>
      <c r="H11" s="18">
        <v>46022</v>
      </c>
      <c r="I11" s="16" t="s">
        <v>1331</v>
      </c>
      <c r="J11" s="18">
        <v>46149</v>
      </c>
      <c r="K11" s="19">
        <v>0</v>
      </c>
      <c r="L11" s="16"/>
      <c r="M11" s="16" t="s">
        <v>989</v>
      </c>
      <c r="N11" s="19">
        <v>210000</v>
      </c>
      <c r="O11" s="16" t="s">
        <v>990</v>
      </c>
    </row>
    <row r="12" spans="1:15" x14ac:dyDescent="0.3">
      <c r="A12" s="16" t="s">
        <v>391</v>
      </c>
      <c r="B12" s="16" t="s">
        <v>68</v>
      </c>
      <c r="C12" s="16" t="s">
        <v>1332</v>
      </c>
      <c r="D12" s="16" t="s">
        <v>1333</v>
      </c>
      <c r="E12" s="16"/>
      <c r="F12" s="19">
        <v>14310</v>
      </c>
      <c r="G12" s="19">
        <v>85956000</v>
      </c>
      <c r="H12" s="18">
        <v>45083</v>
      </c>
      <c r="I12" s="16" t="s">
        <v>1334</v>
      </c>
      <c r="J12" s="18">
        <v>46164</v>
      </c>
      <c r="K12" s="19">
        <v>0</v>
      </c>
      <c r="L12" s="16"/>
      <c r="M12" s="16" t="s">
        <v>989</v>
      </c>
      <c r="N12" s="19">
        <v>47900000</v>
      </c>
      <c r="O12" s="16" t="s">
        <v>990</v>
      </c>
    </row>
    <row r="13" spans="1:15" x14ac:dyDescent="0.3">
      <c r="A13" s="16" t="s">
        <v>391</v>
      </c>
      <c r="B13" s="16" t="s">
        <v>68</v>
      </c>
      <c r="C13" s="16" t="s">
        <v>1335</v>
      </c>
      <c r="D13" s="16" t="s">
        <v>1336</v>
      </c>
      <c r="E13" s="16" t="s">
        <v>1337</v>
      </c>
      <c r="F13" s="19">
        <v>1502</v>
      </c>
      <c r="G13" s="19">
        <v>9500000</v>
      </c>
      <c r="H13" s="18">
        <v>45290</v>
      </c>
      <c r="I13" s="16" t="s">
        <v>1070</v>
      </c>
      <c r="J13" s="18">
        <v>46172</v>
      </c>
      <c r="K13" s="19">
        <v>0</v>
      </c>
      <c r="L13" s="16"/>
      <c r="M13" s="16" t="s">
        <v>989</v>
      </c>
      <c r="N13" s="19">
        <v>3192000</v>
      </c>
      <c r="O13" s="16" t="s">
        <v>990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28"/>
  <sheetViews>
    <sheetView workbookViewId="0">
      <selection activeCell="D30" sqref="D30"/>
    </sheetView>
  </sheetViews>
  <sheetFormatPr defaultColWidth="9.109375" defaultRowHeight="14.4" x14ac:dyDescent="0.3"/>
  <cols>
    <col min="1" max="1" width="40.109375" style="27" customWidth="1"/>
    <col min="2" max="2" width="29.33203125" style="27" customWidth="1"/>
    <col min="3" max="3" width="19.109375" style="27" customWidth="1"/>
    <col min="4" max="4" width="24.5546875" style="27" customWidth="1"/>
    <col min="5" max="5" width="16.33203125" style="27" customWidth="1"/>
    <col min="6" max="6" width="12.88671875" style="27" customWidth="1"/>
    <col min="7" max="7" width="14.5546875" style="27" customWidth="1"/>
    <col min="8" max="8" width="9.88671875" style="27" customWidth="1"/>
    <col min="9" max="9" width="18" style="27" customWidth="1"/>
    <col min="10" max="10" width="19.6640625" style="26" customWidth="1"/>
    <col min="11" max="11" width="15.109375" style="27" customWidth="1"/>
    <col min="12" max="12" width="20.109375" style="27" customWidth="1"/>
    <col min="13" max="13" width="19" style="27" customWidth="1"/>
    <col min="14" max="16384" width="9.109375" style="27"/>
  </cols>
  <sheetData>
    <row r="1" spans="1:13" x14ac:dyDescent="0.3">
      <c r="A1" s="16" t="s">
        <v>1081</v>
      </c>
      <c r="B1" s="16" t="s">
        <v>1082</v>
      </c>
      <c r="C1" s="16" t="s">
        <v>1083</v>
      </c>
      <c r="D1" s="16" t="s">
        <v>1084</v>
      </c>
      <c r="E1" s="16" t="s">
        <v>1085</v>
      </c>
      <c r="F1" s="16" t="s">
        <v>1086</v>
      </c>
      <c r="G1" s="16" t="s">
        <v>1087</v>
      </c>
      <c r="H1" s="16" t="s">
        <v>1088</v>
      </c>
      <c r="I1" s="16" t="s">
        <v>1089</v>
      </c>
      <c r="J1" s="28" t="s">
        <v>1090</v>
      </c>
      <c r="K1" s="16" t="s">
        <v>1091</v>
      </c>
      <c r="L1" s="16" t="s">
        <v>1092</v>
      </c>
      <c r="M1" s="16" t="s">
        <v>1093</v>
      </c>
    </row>
    <row r="2" spans="1:13" x14ac:dyDescent="0.3">
      <c r="A2" s="16" t="s">
        <v>1094</v>
      </c>
      <c r="B2" s="16" t="s">
        <v>1095</v>
      </c>
      <c r="C2" s="19">
        <v>1906.81</v>
      </c>
      <c r="D2" s="19">
        <v>0</v>
      </c>
      <c r="E2" s="19">
        <v>1906.81</v>
      </c>
      <c r="F2" s="19">
        <v>0</v>
      </c>
      <c r="G2" s="19">
        <v>0</v>
      </c>
      <c r="H2" s="19">
        <v>0</v>
      </c>
      <c r="I2" s="19">
        <v>1238.83</v>
      </c>
      <c r="J2" s="30">
        <v>0</v>
      </c>
      <c r="K2" s="19">
        <v>1238.83</v>
      </c>
      <c r="L2" s="19">
        <v>-1238.83</v>
      </c>
      <c r="M2" s="19">
        <v>-1238.83</v>
      </c>
    </row>
    <row r="3" spans="1:13" x14ac:dyDescent="0.3">
      <c r="A3" s="16" t="s">
        <v>1096</v>
      </c>
      <c r="B3" s="16" t="s">
        <v>68</v>
      </c>
      <c r="C3" s="19">
        <v>7995.7</v>
      </c>
      <c r="D3" s="19">
        <v>0</v>
      </c>
      <c r="E3" s="19">
        <v>7995.7</v>
      </c>
      <c r="F3" s="19">
        <v>7963.75</v>
      </c>
      <c r="G3" s="19">
        <v>0</v>
      </c>
      <c r="H3" s="19">
        <v>7963.75</v>
      </c>
      <c r="I3" s="19">
        <v>7917.77</v>
      </c>
      <c r="J3" s="30">
        <v>0</v>
      </c>
      <c r="K3" s="19">
        <v>7917.77</v>
      </c>
      <c r="L3" s="19">
        <v>45.98</v>
      </c>
      <c r="M3" s="19">
        <v>45.98</v>
      </c>
    </row>
    <row r="4" spans="1:13" x14ac:dyDescent="0.3">
      <c r="A4" s="16" t="s">
        <v>1096</v>
      </c>
      <c r="B4" s="16" t="s">
        <v>1097</v>
      </c>
      <c r="C4" s="19">
        <v>4451.1099999999997</v>
      </c>
      <c r="D4" s="19">
        <v>0</v>
      </c>
      <c r="E4" s="19">
        <v>4451.1099999999997</v>
      </c>
      <c r="F4" s="19">
        <v>4451.1099999999997</v>
      </c>
      <c r="G4" s="19">
        <v>0</v>
      </c>
      <c r="H4" s="19">
        <v>4451.1099999999997</v>
      </c>
      <c r="I4" s="19">
        <v>4375.28</v>
      </c>
      <c r="J4" s="30">
        <v>0</v>
      </c>
      <c r="K4" s="19">
        <v>4375.28</v>
      </c>
      <c r="L4" s="19">
        <v>75.83</v>
      </c>
      <c r="M4" s="19">
        <v>75.83</v>
      </c>
    </row>
    <row r="5" spans="1:13" x14ac:dyDescent="0.3">
      <c r="A5" s="16" t="s">
        <v>1271</v>
      </c>
      <c r="B5" s="16" t="s">
        <v>1098</v>
      </c>
      <c r="C5" s="19">
        <v>1719.42</v>
      </c>
      <c r="D5" s="19">
        <v>0</v>
      </c>
      <c r="E5" s="19">
        <v>1719.42</v>
      </c>
      <c r="F5" s="19">
        <v>1847.1</v>
      </c>
      <c r="G5" s="19">
        <v>0</v>
      </c>
      <c r="H5" s="19">
        <v>1847.1</v>
      </c>
      <c r="I5" s="19">
        <v>1847.1</v>
      </c>
      <c r="J5" s="30">
        <v>0</v>
      </c>
      <c r="K5" s="19">
        <v>1847.1</v>
      </c>
      <c r="L5" s="19">
        <v>0</v>
      </c>
      <c r="M5" s="19">
        <v>0</v>
      </c>
    </row>
    <row r="6" spans="1:13" x14ac:dyDescent="0.3">
      <c r="A6" s="16" t="s">
        <v>1271</v>
      </c>
      <c r="B6" s="16" t="s">
        <v>1099</v>
      </c>
      <c r="C6" s="19">
        <v>1826.28</v>
      </c>
      <c r="D6" s="19">
        <v>0</v>
      </c>
      <c r="E6" s="19">
        <v>1826.28</v>
      </c>
      <c r="F6" s="19">
        <v>1826.28</v>
      </c>
      <c r="G6" s="19">
        <v>0</v>
      </c>
      <c r="H6" s="19">
        <v>1826.28</v>
      </c>
      <c r="I6" s="19">
        <v>1824.82</v>
      </c>
      <c r="J6" s="30">
        <v>0</v>
      </c>
      <c r="K6" s="19">
        <v>1824.82</v>
      </c>
      <c r="L6" s="19">
        <v>1.46</v>
      </c>
      <c r="M6" s="19">
        <v>1.46</v>
      </c>
    </row>
    <row r="7" spans="1:13" x14ac:dyDescent="0.3">
      <c r="A7" s="16" t="s">
        <v>1272</v>
      </c>
      <c r="B7" s="16" t="s">
        <v>1100</v>
      </c>
      <c r="C7" s="19">
        <v>1564.46</v>
      </c>
      <c r="D7" s="19">
        <v>0</v>
      </c>
      <c r="E7" s="19">
        <v>1564.46</v>
      </c>
      <c r="F7" s="19">
        <v>1564.46</v>
      </c>
      <c r="G7" s="19">
        <v>0</v>
      </c>
      <c r="H7" s="19">
        <v>1564.46</v>
      </c>
      <c r="I7" s="19">
        <v>1564.46</v>
      </c>
      <c r="J7" s="30">
        <v>0</v>
      </c>
      <c r="K7" s="19">
        <v>1564.46</v>
      </c>
      <c r="L7" s="19">
        <v>0</v>
      </c>
      <c r="M7" s="19">
        <v>0</v>
      </c>
    </row>
    <row r="8" spans="1:13" x14ac:dyDescent="0.3">
      <c r="A8" s="16" t="s">
        <v>1272</v>
      </c>
      <c r="B8" s="16" t="s">
        <v>1101</v>
      </c>
      <c r="C8" s="19">
        <v>1445.34</v>
      </c>
      <c r="D8" s="19">
        <v>0</v>
      </c>
      <c r="E8" s="19">
        <v>1445.34</v>
      </c>
      <c r="F8" s="19">
        <v>1554.8</v>
      </c>
      <c r="G8" s="19">
        <v>0</v>
      </c>
      <c r="H8" s="19">
        <v>1554.8</v>
      </c>
      <c r="I8" s="19">
        <v>1554.8</v>
      </c>
      <c r="J8" s="30">
        <v>0</v>
      </c>
      <c r="K8" s="19">
        <v>1554.8</v>
      </c>
      <c r="L8" s="19">
        <v>0</v>
      </c>
      <c r="M8" s="19">
        <v>0</v>
      </c>
    </row>
    <row r="9" spans="1:13" x14ac:dyDescent="0.3">
      <c r="A9" s="16" t="s">
        <v>86</v>
      </c>
      <c r="B9" s="16" t="s">
        <v>88</v>
      </c>
      <c r="C9" s="19">
        <v>1868.35</v>
      </c>
      <c r="D9" s="19">
        <v>0</v>
      </c>
      <c r="E9" s="19">
        <v>1868.35</v>
      </c>
      <c r="F9" s="19">
        <v>1868.35</v>
      </c>
      <c r="G9" s="19">
        <v>0</v>
      </c>
      <c r="H9" s="19">
        <v>1868.35</v>
      </c>
      <c r="I9" s="19">
        <v>1868.35</v>
      </c>
      <c r="J9" s="30">
        <v>0</v>
      </c>
      <c r="K9" s="19">
        <v>1868.35</v>
      </c>
      <c r="L9" s="19">
        <v>0</v>
      </c>
      <c r="M9" s="19">
        <v>0</v>
      </c>
    </row>
    <row r="10" spans="1:13" x14ac:dyDescent="0.3">
      <c r="A10" s="16" t="s">
        <v>86</v>
      </c>
      <c r="B10" s="16" t="s">
        <v>89</v>
      </c>
      <c r="C10" s="19">
        <v>436.63</v>
      </c>
      <c r="D10" s="19">
        <v>16.27</v>
      </c>
      <c r="E10" s="19">
        <v>452.9</v>
      </c>
      <c r="F10" s="19">
        <v>436.63</v>
      </c>
      <c r="G10" s="19">
        <v>0</v>
      </c>
      <c r="H10" s="19">
        <v>436.63</v>
      </c>
      <c r="I10" s="19">
        <v>436.63</v>
      </c>
      <c r="J10" s="30">
        <v>1.61</v>
      </c>
      <c r="K10" s="19">
        <v>438.25</v>
      </c>
      <c r="L10" s="19">
        <v>0</v>
      </c>
      <c r="M10" s="19">
        <v>-1.61</v>
      </c>
    </row>
    <row r="11" spans="1:13" x14ac:dyDescent="0.3">
      <c r="A11" s="16" t="s">
        <v>86</v>
      </c>
      <c r="B11" s="16" t="s">
        <v>87</v>
      </c>
      <c r="C11" s="19">
        <v>1852.79</v>
      </c>
      <c r="D11" s="19">
        <v>0</v>
      </c>
      <c r="E11" s="19">
        <v>1852.79</v>
      </c>
      <c r="F11" s="19">
        <v>1852.79</v>
      </c>
      <c r="G11" s="19">
        <v>0</v>
      </c>
      <c r="H11" s="19">
        <v>1852.79</v>
      </c>
      <c r="I11" s="19">
        <v>1852.79</v>
      </c>
      <c r="J11" s="30">
        <v>0</v>
      </c>
      <c r="K11" s="19">
        <v>1852.79</v>
      </c>
      <c r="L11" s="19">
        <v>0</v>
      </c>
      <c r="M11" s="19">
        <v>0</v>
      </c>
    </row>
    <row r="12" spans="1:13" x14ac:dyDescent="0.3">
      <c r="A12" s="16" t="s">
        <v>1102</v>
      </c>
      <c r="B12" s="16" t="s">
        <v>1103</v>
      </c>
      <c r="C12" s="19">
        <v>0</v>
      </c>
      <c r="D12" s="19">
        <v>0</v>
      </c>
      <c r="E12" s="19">
        <v>0</v>
      </c>
      <c r="F12" s="19">
        <v>0</v>
      </c>
      <c r="G12" s="19">
        <v>0</v>
      </c>
      <c r="H12" s="19">
        <v>0</v>
      </c>
      <c r="I12" s="19">
        <v>0</v>
      </c>
      <c r="J12" s="30">
        <v>0</v>
      </c>
      <c r="K12" s="19">
        <v>0</v>
      </c>
      <c r="L12" s="19">
        <v>0</v>
      </c>
      <c r="M12" s="19">
        <v>0</v>
      </c>
    </row>
    <row r="13" spans="1:13" x14ac:dyDescent="0.3">
      <c r="A13" s="16" t="s">
        <v>1104</v>
      </c>
      <c r="B13" s="16" t="s">
        <v>1105</v>
      </c>
      <c r="C13" s="19">
        <v>2340.59</v>
      </c>
      <c r="D13" s="19">
        <v>0</v>
      </c>
      <c r="E13" s="19">
        <v>2340.59</v>
      </c>
      <c r="F13" s="19">
        <v>2318.14</v>
      </c>
      <c r="G13" s="19">
        <v>0</v>
      </c>
      <c r="H13" s="19">
        <v>2318.14</v>
      </c>
      <c r="I13" s="19">
        <v>2318.14</v>
      </c>
      <c r="J13" s="30">
        <v>0</v>
      </c>
      <c r="K13" s="19">
        <v>2318.14</v>
      </c>
      <c r="L13" s="19">
        <v>0</v>
      </c>
      <c r="M13" s="19">
        <v>0</v>
      </c>
    </row>
    <row r="14" spans="1:13" x14ac:dyDescent="0.3">
      <c r="A14" s="16" t="s">
        <v>1104</v>
      </c>
      <c r="B14" s="16" t="s">
        <v>1106</v>
      </c>
      <c r="C14" s="19">
        <v>2334.23</v>
      </c>
      <c r="D14" s="19">
        <v>0</v>
      </c>
      <c r="E14" s="19">
        <v>2334.23</v>
      </c>
      <c r="F14" s="19">
        <v>2329.23</v>
      </c>
      <c r="G14" s="19">
        <v>0</v>
      </c>
      <c r="H14" s="19">
        <v>2329.23</v>
      </c>
      <c r="I14" s="19">
        <v>2329.23</v>
      </c>
      <c r="J14" s="30">
        <v>0</v>
      </c>
      <c r="K14" s="19">
        <v>2329.23</v>
      </c>
      <c r="L14" s="19">
        <v>0</v>
      </c>
      <c r="M14" s="19">
        <v>0</v>
      </c>
    </row>
    <row r="15" spans="1:13" x14ac:dyDescent="0.3">
      <c r="A15" s="16" t="s">
        <v>1104</v>
      </c>
      <c r="B15" s="16" t="s">
        <v>1107</v>
      </c>
      <c r="C15" s="19">
        <v>2323.06</v>
      </c>
      <c r="D15" s="19">
        <v>0</v>
      </c>
      <c r="E15" s="19">
        <v>2323.06</v>
      </c>
      <c r="F15" s="19">
        <v>2323.06</v>
      </c>
      <c r="G15" s="19">
        <v>0</v>
      </c>
      <c r="H15" s="19">
        <v>2323.06</v>
      </c>
      <c r="I15" s="19">
        <v>2323.06</v>
      </c>
      <c r="J15" s="30">
        <v>0</v>
      </c>
      <c r="K15" s="19">
        <v>2323.06</v>
      </c>
      <c r="L15" s="19">
        <v>0</v>
      </c>
      <c r="M15" s="19">
        <v>0</v>
      </c>
    </row>
    <row r="16" spans="1:13" x14ac:dyDescent="0.3">
      <c r="A16" s="16" t="s">
        <v>1104</v>
      </c>
      <c r="B16" s="16" t="s">
        <v>1108</v>
      </c>
      <c r="C16" s="19">
        <v>3120.48</v>
      </c>
      <c r="D16" s="19">
        <v>0</v>
      </c>
      <c r="E16" s="19">
        <v>3120.48</v>
      </c>
      <c r="F16" s="19">
        <v>3061.63</v>
      </c>
      <c r="G16" s="19">
        <v>0</v>
      </c>
      <c r="H16" s="19">
        <v>3061.63</v>
      </c>
      <c r="I16" s="19">
        <v>3108.48</v>
      </c>
      <c r="J16" s="30">
        <v>0</v>
      </c>
      <c r="K16" s="19">
        <v>3108.48</v>
      </c>
      <c r="L16" s="19">
        <v>-46.85</v>
      </c>
      <c r="M16" s="19">
        <v>-46.85</v>
      </c>
    </row>
    <row r="17" spans="1:13" x14ac:dyDescent="0.3">
      <c r="A17" s="16" t="s">
        <v>1104</v>
      </c>
      <c r="B17" s="16" t="s">
        <v>1109</v>
      </c>
      <c r="C17" s="19">
        <v>2337.9699999999998</v>
      </c>
      <c r="D17" s="19">
        <v>0</v>
      </c>
      <c r="E17" s="19">
        <v>2337.9699999999998</v>
      </c>
      <c r="F17" s="19">
        <v>2248.08</v>
      </c>
      <c r="G17" s="19">
        <v>0</v>
      </c>
      <c r="H17" s="19">
        <v>2248.08</v>
      </c>
      <c r="I17" s="19">
        <v>2302.9699999999998</v>
      </c>
      <c r="J17" s="30">
        <v>0</v>
      </c>
      <c r="K17" s="19">
        <v>2302.9699999999998</v>
      </c>
      <c r="L17" s="19">
        <v>-54.89</v>
      </c>
      <c r="M17" s="19">
        <v>-54.89</v>
      </c>
    </row>
    <row r="18" spans="1:13" x14ac:dyDescent="0.3">
      <c r="A18" s="16" t="s">
        <v>1104</v>
      </c>
      <c r="B18" s="16" t="s">
        <v>1110</v>
      </c>
      <c r="C18" s="19">
        <v>2964.24</v>
      </c>
      <c r="D18" s="19">
        <v>0</v>
      </c>
      <c r="E18" s="19">
        <v>2964.24</v>
      </c>
      <c r="F18" s="19">
        <v>2964.24</v>
      </c>
      <c r="G18" s="19">
        <v>0</v>
      </c>
      <c r="H18" s="19">
        <v>2964.24</v>
      </c>
      <c r="I18" s="19">
        <v>2964.24</v>
      </c>
      <c r="J18" s="30">
        <v>0</v>
      </c>
      <c r="K18" s="19">
        <v>2964.24</v>
      </c>
      <c r="L18" s="19">
        <v>0</v>
      </c>
      <c r="M18" s="19">
        <v>0</v>
      </c>
    </row>
    <row r="19" spans="1:13" x14ac:dyDescent="0.3">
      <c r="A19" s="16" t="s">
        <v>1104</v>
      </c>
      <c r="B19" s="16" t="s">
        <v>1112</v>
      </c>
      <c r="C19" s="19">
        <v>3154.89</v>
      </c>
      <c r="D19" s="19">
        <v>0</v>
      </c>
      <c r="E19" s="19">
        <v>3154.89</v>
      </c>
      <c r="F19" s="19">
        <v>3095.89</v>
      </c>
      <c r="G19" s="19">
        <v>0</v>
      </c>
      <c r="H19" s="19">
        <v>3095.89</v>
      </c>
      <c r="I19" s="19">
        <v>3095.89</v>
      </c>
      <c r="J19" s="30">
        <v>0</v>
      </c>
      <c r="K19" s="19">
        <v>3095.89</v>
      </c>
      <c r="L19" s="19">
        <v>0</v>
      </c>
      <c r="M19" s="19">
        <v>0</v>
      </c>
    </row>
    <row r="20" spans="1:13" x14ac:dyDescent="0.3">
      <c r="A20" s="16" t="s">
        <v>1104</v>
      </c>
      <c r="B20" s="16" t="s">
        <v>1113</v>
      </c>
      <c r="C20" s="19">
        <v>2347.86</v>
      </c>
      <c r="D20" s="19">
        <v>0</v>
      </c>
      <c r="E20" s="19">
        <v>2347.86</v>
      </c>
      <c r="F20" s="19">
        <v>2312.86</v>
      </c>
      <c r="G20" s="19">
        <v>0</v>
      </c>
      <c r="H20" s="19">
        <v>2312.86</v>
      </c>
      <c r="I20" s="19">
        <v>2312.86</v>
      </c>
      <c r="J20" s="30">
        <v>0</v>
      </c>
      <c r="K20" s="19">
        <v>2312.86</v>
      </c>
      <c r="L20" s="19">
        <v>0</v>
      </c>
      <c r="M20" s="19">
        <v>0</v>
      </c>
    </row>
    <row r="21" spans="1:13" x14ac:dyDescent="0.3">
      <c r="A21" s="16" t="s">
        <v>1104</v>
      </c>
      <c r="B21" s="16" t="s">
        <v>1114</v>
      </c>
      <c r="C21" s="19">
        <v>2328.25</v>
      </c>
      <c r="D21" s="19">
        <v>0</v>
      </c>
      <c r="E21" s="19">
        <v>2328.25</v>
      </c>
      <c r="F21" s="19">
        <v>2305.83</v>
      </c>
      <c r="G21" s="19">
        <v>0</v>
      </c>
      <c r="H21" s="19">
        <v>2305.83</v>
      </c>
      <c r="I21" s="19">
        <v>2313.25</v>
      </c>
      <c r="J21" s="30">
        <v>0</v>
      </c>
      <c r="K21" s="19">
        <v>2313.25</v>
      </c>
      <c r="L21" s="19">
        <v>-7.43</v>
      </c>
      <c r="M21" s="19">
        <v>-7.43</v>
      </c>
    </row>
    <row r="22" spans="1:13" x14ac:dyDescent="0.3">
      <c r="A22" s="16" t="s">
        <v>1104</v>
      </c>
      <c r="B22" s="16" t="s">
        <v>1115</v>
      </c>
      <c r="C22" s="19">
        <v>3294.61</v>
      </c>
      <c r="D22" s="19">
        <v>0</v>
      </c>
      <c r="E22" s="19">
        <v>3294.61</v>
      </c>
      <c r="F22" s="19">
        <v>3174.65</v>
      </c>
      <c r="G22" s="19">
        <v>0</v>
      </c>
      <c r="H22" s="19">
        <v>3174.65</v>
      </c>
      <c r="I22" s="19">
        <v>3204.11</v>
      </c>
      <c r="J22" s="30">
        <v>0</v>
      </c>
      <c r="K22" s="19">
        <v>3204.11</v>
      </c>
      <c r="L22" s="19">
        <v>-29.46</v>
      </c>
      <c r="M22" s="19">
        <v>-29.46</v>
      </c>
    </row>
    <row r="23" spans="1:13" x14ac:dyDescent="0.3">
      <c r="A23" s="16" t="s">
        <v>1104</v>
      </c>
      <c r="B23" s="16" t="s">
        <v>1111</v>
      </c>
      <c r="C23" s="19">
        <v>2469.09</v>
      </c>
      <c r="D23" s="19">
        <v>0</v>
      </c>
      <c r="E23" s="19">
        <v>2469.09</v>
      </c>
      <c r="F23" s="19">
        <v>2294.9</v>
      </c>
      <c r="G23" s="19">
        <v>0</v>
      </c>
      <c r="H23" s="19">
        <v>2294.9</v>
      </c>
      <c r="I23" s="19">
        <v>2426.34</v>
      </c>
      <c r="J23" s="30">
        <v>0</v>
      </c>
      <c r="K23" s="19">
        <v>2426.34</v>
      </c>
      <c r="L23" s="19">
        <v>-131.44</v>
      </c>
      <c r="M23" s="19">
        <v>-131.44</v>
      </c>
    </row>
    <row r="24" spans="1:13" x14ac:dyDescent="0.3">
      <c r="A24" s="16" t="s">
        <v>1116</v>
      </c>
      <c r="B24" s="16" t="s">
        <v>1119</v>
      </c>
      <c r="C24" s="19">
        <v>2435.2800000000002</v>
      </c>
      <c r="D24" s="19">
        <v>0</v>
      </c>
      <c r="E24" s="19">
        <v>2435.2800000000002</v>
      </c>
      <c r="F24" s="19">
        <v>2403.4499999999998</v>
      </c>
      <c r="G24" s="19">
        <v>0</v>
      </c>
      <c r="H24" s="19">
        <v>2403.4499999999998</v>
      </c>
      <c r="I24" s="19">
        <v>2437.08</v>
      </c>
      <c r="J24" s="30">
        <v>0</v>
      </c>
      <c r="K24" s="19">
        <v>2437.08</v>
      </c>
      <c r="L24" s="19">
        <v>-33.630000000000003</v>
      </c>
      <c r="M24" s="19">
        <v>-33.630000000000003</v>
      </c>
    </row>
    <row r="25" spans="1:13" x14ac:dyDescent="0.3">
      <c r="A25" s="16" t="s">
        <v>1116</v>
      </c>
      <c r="B25" s="16" t="s">
        <v>1120</v>
      </c>
      <c r="C25" s="19">
        <v>2277.31</v>
      </c>
      <c r="D25" s="19">
        <v>0</v>
      </c>
      <c r="E25" s="19">
        <v>2277.31</v>
      </c>
      <c r="F25" s="19">
        <v>2277.38</v>
      </c>
      <c r="G25" s="19">
        <v>0</v>
      </c>
      <c r="H25" s="19">
        <v>2277.38</v>
      </c>
      <c r="I25" s="19">
        <v>2262.9899999999998</v>
      </c>
      <c r="J25" s="30">
        <v>0</v>
      </c>
      <c r="K25" s="19">
        <v>2262.9899999999998</v>
      </c>
      <c r="L25" s="19">
        <v>14.39</v>
      </c>
      <c r="M25" s="19">
        <v>14.39</v>
      </c>
    </row>
    <row r="26" spans="1:13" x14ac:dyDescent="0.3">
      <c r="A26" s="16" t="s">
        <v>1116</v>
      </c>
      <c r="B26" s="16" t="s">
        <v>1117</v>
      </c>
      <c r="C26" s="19">
        <v>2432.1</v>
      </c>
      <c r="D26" s="19">
        <v>0</v>
      </c>
      <c r="E26" s="19">
        <v>2432.1</v>
      </c>
      <c r="F26" s="19">
        <v>2433.66</v>
      </c>
      <c r="G26" s="19">
        <v>0</v>
      </c>
      <c r="H26" s="19">
        <v>2433.66</v>
      </c>
      <c r="I26" s="19">
        <v>2433.66</v>
      </c>
      <c r="J26" s="30">
        <v>0</v>
      </c>
      <c r="K26" s="19">
        <v>2433.66</v>
      </c>
      <c r="L26" s="19">
        <v>0</v>
      </c>
      <c r="M26" s="19">
        <v>0</v>
      </c>
    </row>
    <row r="27" spans="1:13" x14ac:dyDescent="0.3">
      <c r="A27" s="16" t="s">
        <v>1116</v>
      </c>
      <c r="B27" s="16" t="s">
        <v>1118</v>
      </c>
      <c r="C27" s="19">
        <v>2283.84</v>
      </c>
      <c r="D27" s="19">
        <v>0</v>
      </c>
      <c r="E27" s="19">
        <v>2283.84</v>
      </c>
      <c r="F27" s="19">
        <v>2284.15</v>
      </c>
      <c r="G27" s="19">
        <v>0</v>
      </c>
      <c r="H27" s="19">
        <v>2284.15</v>
      </c>
      <c r="I27" s="19">
        <v>2284.15</v>
      </c>
      <c r="J27" s="30">
        <v>0</v>
      </c>
      <c r="K27" s="19">
        <v>2284.15</v>
      </c>
      <c r="L27" s="19">
        <v>0</v>
      </c>
      <c r="M27" s="19">
        <v>0</v>
      </c>
    </row>
    <row r="28" spans="1:13" x14ac:dyDescent="0.3">
      <c r="A28" s="16" t="s">
        <v>1273</v>
      </c>
      <c r="B28" s="16" t="s">
        <v>1122</v>
      </c>
      <c r="C28" s="19">
        <v>2198.21</v>
      </c>
      <c r="D28" s="19">
        <v>0</v>
      </c>
      <c r="E28" s="19">
        <v>2198.21</v>
      </c>
      <c r="F28" s="19">
        <v>2198.21</v>
      </c>
      <c r="G28" s="19">
        <v>0</v>
      </c>
      <c r="H28" s="19">
        <v>2198.21</v>
      </c>
      <c r="I28" s="19">
        <v>2198.21</v>
      </c>
      <c r="J28" s="30">
        <v>0</v>
      </c>
      <c r="K28" s="19">
        <v>2198.21</v>
      </c>
      <c r="L28" s="19">
        <v>0</v>
      </c>
      <c r="M28" s="19">
        <v>0</v>
      </c>
    </row>
    <row r="29" spans="1:13" x14ac:dyDescent="0.3">
      <c r="A29" s="16" t="s">
        <v>1273</v>
      </c>
      <c r="B29" s="16" t="s">
        <v>1121</v>
      </c>
      <c r="C29" s="19">
        <v>3039.39</v>
      </c>
      <c r="D29" s="19">
        <v>0</v>
      </c>
      <c r="E29" s="19">
        <v>3039.39</v>
      </c>
      <c r="F29" s="19">
        <v>3039.39</v>
      </c>
      <c r="G29" s="19">
        <v>0</v>
      </c>
      <c r="H29" s="19">
        <v>3039.39</v>
      </c>
      <c r="I29" s="19">
        <v>3039.39</v>
      </c>
      <c r="J29" s="30">
        <v>0</v>
      </c>
      <c r="K29" s="19">
        <v>3039.39</v>
      </c>
      <c r="L29" s="19">
        <v>0</v>
      </c>
      <c r="M29" s="19">
        <v>0</v>
      </c>
    </row>
    <row r="30" spans="1:13" x14ac:dyDescent="0.3">
      <c r="A30" s="16" t="s">
        <v>1274</v>
      </c>
      <c r="B30" s="16" t="s">
        <v>1128</v>
      </c>
      <c r="C30" s="19">
        <v>2536.19</v>
      </c>
      <c r="D30" s="19">
        <v>0</v>
      </c>
      <c r="E30" s="19">
        <v>2536.19</v>
      </c>
      <c r="F30" s="19">
        <v>2536.19</v>
      </c>
      <c r="G30" s="19">
        <v>0</v>
      </c>
      <c r="H30" s="19">
        <v>2536.19</v>
      </c>
      <c r="I30" s="19">
        <v>2536.19</v>
      </c>
      <c r="J30" s="30">
        <v>0</v>
      </c>
      <c r="K30" s="19">
        <v>2536.19</v>
      </c>
      <c r="L30" s="19">
        <v>0</v>
      </c>
      <c r="M30" s="19">
        <v>0</v>
      </c>
    </row>
    <row r="31" spans="1:13" x14ac:dyDescent="0.3">
      <c r="A31" s="16" t="s">
        <v>1274</v>
      </c>
      <c r="B31" s="16" t="s">
        <v>1127</v>
      </c>
      <c r="C31" s="19">
        <v>2424.16</v>
      </c>
      <c r="D31" s="19">
        <v>0</v>
      </c>
      <c r="E31" s="19">
        <v>2424.16</v>
      </c>
      <c r="F31" s="19">
        <v>2424.16</v>
      </c>
      <c r="G31" s="19">
        <v>0</v>
      </c>
      <c r="H31" s="19">
        <v>2424.16</v>
      </c>
      <c r="I31" s="19">
        <v>2424.16</v>
      </c>
      <c r="J31" s="30">
        <v>0</v>
      </c>
      <c r="K31" s="19">
        <v>2424.16</v>
      </c>
      <c r="L31" s="19">
        <v>0</v>
      </c>
      <c r="M31" s="19">
        <v>0</v>
      </c>
    </row>
    <row r="32" spans="1:13" x14ac:dyDescent="0.3">
      <c r="A32" s="16" t="s">
        <v>1274</v>
      </c>
      <c r="B32" s="16" t="s">
        <v>1123</v>
      </c>
      <c r="C32" s="19">
        <v>2349.4499999999998</v>
      </c>
      <c r="D32" s="19">
        <v>0</v>
      </c>
      <c r="E32" s="19">
        <v>2349.4499999999998</v>
      </c>
      <c r="F32" s="19">
        <v>2349.4499999999998</v>
      </c>
      <c r="G32" s="19">
        <v>0</v>
      </c>
      <c r="H32" s="19">
        <v>2349.4499999999998</v>
      </c>
      <c r="I32" s="19">
        <v>2349.4499999999998</v>
      </c>
      <c r="J32" s="30">
        <v>0</v>
      </c>
      <c r="K32" s="19">
        <v>2349.4499999999998</v>
      </c>
      <c r="L32" s="19">
        <v>0</v>
      </c>
      <c r="M32" s="19">
        <v>0</v>
      </c>
    </row>
    <row r="33" spans="1:13" x14ac:dyDescent="0.3">
      <c r="A33" s="16" t="s">
        <v>1274</v>
      </c>
      <c r="B33" s="16" t="s">
        <v>1124</v>
      </c>
      <c r="C33" s="19">
        <v>2538.2800000000002</v>
      </c>
      <c r="D33" s="19">
        <v>0</v>
      </c>
      <c r="E33" s="19">
        <v>2538.2800000000002</v>
      </c>
      <c r="F33" s="19">
        <v>2538.2800000000002</v>
      </c>
      <c r="G33" s="19">
        <v>0</v>
      </c>
      <c r="H33" s="19">
        <v>2538.2800000000002</v>
      </c>
      <c r="I33" s="19">
        <v>2538.2800000000002</v>
      </c>
      <c r="J33" s="30">
        <v>0</v>
      </c>
      <c r="K33" s="19">
        <v>2538.2800000000002</v>
      </c>
      <c r="L33" s="19">
        <v>0</v>
      </c>
      <c r="M33" s="19">
        <v>0</v>
      </c>
    </row>
    <row r="34" spans="1:13" x14ac:dyDescent="0.3">
      <c r="A34" s="16" t="s">
        <v>1274</v>
      </c>
      <c r="B34" s="16" t="s">
        <v>1125</v>
      </c>
      <c r="C34" s="19">
        <v>3163</v>
      </c>
      <c r="D34" s="19">
        <v>0</v>
      </c>
      <c r="E34" s="19">
        <v>3163</v>
      </c>
      <c r="F34" s="19">
        <v>3163</v>
      </c>
      <c r="G34" s="19">
        <v>0</v>
      </c>
      <c r="H34" s="19">
        <v>3163</v>
      </c>
      <c r="I34" s="19">
        <v>3163</v>
      </c>
      <c r="J34" s="30">
        <v>0</v>
      </c>
      <c r="K34" s="19">
        <v>3163</v>
      </c>
      <c r="L34" s="19">
        <v>0</v>
      </c>
      <c r="M34" s="19">
        <v>0</v>
      </c>
    </row>
    <row r="35" spans="1:13" x14ac:dyDescent="0.3">
      <c r="A35" s="16" t="s">
        <v>1274</v>
      </c>
      <c r="B35" s="16" t="s">
        <v>1126</v>
      </c>
      <c r="C35" s="19">
        <v>2427.0100000000002</v>
      </c>
      <c r="D35" s="19">
        <v>0</v>
      </c>
      <c r="E35" s="19">
        <v>2427.0100000000002</v>
      </c>
      <c r="F35" s="19">
        <v>2427.0100000000002</v>
      </c>
      <c r="G35" s="19">
        <v>0</v>
      </c>
      <c r="H35" s="19">
        <v>2427.0100000000002</v>
      </c>
      <c r="I35" s="19">
        <v>2427.0100000000002</v>
      </c>
      <c r="J35" s="30">
        <v>0</v>
      </c>
      <c r="K35" s="19">
        <v>2427.0100000000002</v>
      </c>
      <c r="L35" s="19">
        <v>0</v>
      </c>
      <c r="M35" s="19">
        <v>0</v>
      </c>
    </row>
    <row r="36" spans="1:13" x14ac:dyDescent="0.3">
      <c r="A36" s="16" t="s">
        <v>1275</v>
      </c>
      <c r="B36" s="16" t="s">
        <v>1130</v>
      </c>
      <c r="C36" s="19">
        <v>2421.65</v>
      </c>
      <c r="D36" s="19">
        <v>0</v>
      </c>
      <c r="E36" s="19">
        <v>2421.65</v>
      </c>
      <c r="F36" s="19">
        <v>2421.65</v>
      </c>
      <c r="G36" s="19">
        <v>0</v>
      </c>
      <c r="H36" s="19">
        <v>2421.65</v>
      </c>
      <c r="I36" s="19">
        <v>2414.9899999999998</v>
      </c>
      <c r="J36" s="30">
        <v>0</v>
      </c>
      <c r="K36" s="19">
        <v>2414.9899999999998</v>
      </c>
      <c r="L36" s="19">
        <v>6.66</v>
      </c>
      <c r="M36" s="19">
        <v>6.66</v>
      </c>
    </row>
    <row r="37" spans="1:13" x14ac:dyDescent="0.3">
      <c r="A37" s="16" t="s">
        <v>1275</v>
      </c>
      <c r="B37" s="16" t="s">
        <v>1129</v>
      </c>
      <c r="C37" s="19">
        <v>3241.18</v>
      </c>
      <c r="D37" s="19">
        <v>0</v>
      </c>
      <c r="E37" s="19">
        <v>3241.18</v>
      </c>
      <c r="F37" s="19">
        <v>3241.18</v>
      </c>
      <c r="G37" s="19">
        <v>0</v>
      </c>
      <c r="H37" s="19">
        <v>3241.18</v>
      </c>
      <c r="I37" s="19">
        <v>3237.36</v>
      </c>
      <c r="J37" s="30">
        <v>0</v>
      </c>
      <c r="K37" s="19">
        <v>3237.36</v>
      </c>
      <c r="L37" s="19">
        <v>3.83</v>
      </c>
      <c r="M37" s="19">
        <v>3.83</v>
      </c>
    </row>
    <row r="38" spans="1:13" x14ac:dyDescent="0.3">
      <c r="A38" s="16" t="s">
        <v>83</v>
      </c>
      <c r="B38" s="16" t="s">
        <v>85</v>
      </c>
      <c r="C38" s="19">
        <v>966.72</v>
      </c>
      <c r="D38" s="19">
        <v>0</v>
      </c>
      <c r="E38" s="19">
        <v>966.72</v>
      </c>
      <c r="F38" s="19">
        <v>966.72</v>
      </c>
      <c r="G38" s="19">
        <v>0</v>
      </c>
      <c r="H38" s="19">
        <v>966.72</v>
      </c>
      <c r="I38" s="19">
        <v>966.65</v>
      </c>
      <c r="J38" s="30">
        <v>0</v>
      </c>
      <c r="K38" s="19">
        <v>966.65</v>
      </c>
      <c r="L38" s="19">
        <v>7.0000000000000007E-2</v>
      </c>
      <c r="M38" s="19">
        <v>7.0000000000000007E-2</v>
      </c>
    </row>
    <row r="39" spans="1:13" x14ac:dyDescent="0.3">
      <c r="A39" s="16" t="s">
        <v>83</v>
      </c>
      <c r="B39" s="16" t="s">
        <v>84</v>
      </c>
      <c r="C39" s="19">
        <v>1738.86</v>
      </c>
      <c r="D39" s="19">
        <v>0</v>
      </c>
      <c r="E39" s="19">
        <v>1738.86</v>
      </c>
      <c r="F39" s="19">
        <v>1686.68</v>
      </c>
      <c r="G39" s="19">
        <v>0</v>
      </c>
      <c r="H39" s="19">
        <v>1686.68</v>
      </c>
      <c r="I39" s="19">
        <v>1587.9</v>
      </c>
      <c r="J39" s="30">
        <v>0</v>
      </c>
      <c r="K39" s="19">
        <v>1587.9</v>
      </c>
      <c r="L39" s="19">
        <v>98.78</v>
      </c>
      <c r="M39" s="19">
        <v>98.78</v>
      </c>
    </row>
    <row r="40" spans="1:13" x14ac:dyDescent="0.3">
      <c r="A40" s="16" t="s">
        <v>1131</v>
      </c>
      <c r="B40" s="16" t="s">
        <v>1132</v>
      </c>
      <c r="C40" s="19">
        <v>2303.63</v>
      </c>
      <c r="D40" s="19">
        <v>0</v>
      </c>
      <c r="E40" s="19">
        <v>2303.63</v>
      </c>
      <c r="F40" s="19">
        <v>2303.63</v>
      </c>
      <c r="G40" s="19">
        <v>0</v>
      </c>
      <c r="H40" s="19">
        <v>2303.63</v>
      </c>
      <c r="I40" s="19">
        <v>2303.63</v>
      </c>
      <c r="J40" s="30">
        <v>0</v>
      </c>
      <c r="K40" s="19">
        <v>2303.63</v>
      </c>
      <c r="L40" s="19">
        <v>0</v>
      </c>
      <c r="M40" s="19">
        <v>0</v>
      </c>
    </row>
    <row r="41" spans="1:13" x14ac:dyDescent="0.3">
      <c r="A41" s="16" t="s">
        <v>1131</v>
      </c>
      <c r="B41" s="16" t="s">
        <v>1133</v>
      </c>
      <c r="C41" s="19">
        <v>2335.2600000000002</v>
      </c>
      <c r="D41" s="19">
        <v>0</v>
      </c>
      <c r="E41" s="19">
        <v>2335.2600000000002</v>
      </c>
      <c r="F41" s="19">
        <v>2335.2600000000002</v>
      </c>
      <c r="G41" s="19">
        <v>0</v>
      </c>
      <c r="H41" s="19">
        <v>2335.2600000000002</v>
      </c>
      <c r="I41" s="19">
        <v>2335.2600000000002</v>
      </c>
      <c r="J41" s="30">
        <v>0</v>
      </c>
      <c r="K41" s="19">
        <v>2335.2600000000002</v>
      </c>
      <c r="L41" s="19">
        <v>0</v>
      </c>
      <c r="M41" s="19">
        <v>0</v>
      </c>
    </row>
    <row r="42" spans="1:13" x14ac:dyDescent="0.3">
      <c r="A42" s="16" t="s">
        <v>1276</v>
      </c>
      <c r="B42" s="16" t="s">
        <v>1134</v>
      </c>
      <c r="C42" s="19">
        <v>2204.35</v>
      </c>
      <c r="D42" s="19">
        <v>0</v>
      </c>
      <c r="E42" s="19">
        <v>2204.35</v>
      </c>
      <c r="F42" s="19">
        <v>2204.35</v>
      </c>
      <c r="G42" s="19">
        <v>0</v>
      </c>
      <c r="H42" s="19">
        <v>2204.35</v>
      </c>
      <c r="I42" s="19">
        <v>2204.35</v>
      </c>
      <c r="J42" s="30">
        <v>0</v>
      </c>
      <c r="K42" s="19">
        <v>2204.35</v>
      </c>
      <c r="L42" s="19">
        <v>0</v>
      </c>
      <c r="M42" s="19">
        <v>0</v>
      </c>
    </row>
    <row r="43" spans="1:13" x14ac:dyDescent="0.3">
      <c r="A43" s="16" t="s">
        <v>1276</v>
      </c>
      <c r="B43" s="16" t="s">
        <v>1135</v>
      </c>
      <c r="C43" s="19">
        <v>2195.52</v>
      </c>
      <c r="D43" s="19">
        <v>0</v>
      </c>
      <c r="E43" s="19">
        <v>2195.52</v>
      </c>
      <c r="F43" s="19">
        <v>2195.52</v>
      </c>
      <c r="G43" s="19">
        <v>0</v>
      </c>
      <c r="H43" s="19">
        <v>2195.52</v>
      </c>
      <c r="I43" s="19">
        <v>2195.52</v>
      </c>
      <c r="J43" s="30">
        <v>0</v>
      </c>
      <c r="K43" s="19">
        <v>2195.52</v>
      </c>
      <c r="L43" s="19">
        <v>0</v>
      </c>
      <c r="M43" s="19">
        <v>0</v>
      </c>
    </row>
    <row r="44" spans="1:13" x14ac:dyDescent="0.3">
      <c r="A44" s="16" t="s">
        <v>1276</v>
      </c>
      <c r="B44" s="16" t="s">
        <v>1136</v>
      </c>
      <c r="C44" s="19">
        <v>2200.36</v>
      </c>
      <c r="D44" s="19">
        <v>0</v>
      </c>
      <c r="E44" s="19">
        <v>2200.36</v>
      </c>
      <c r="F44" s="19">
        <v>2200.36</v>
      </c>
      <c r="G44" s="19">
        <v>0</v>
      </c>
      <c r="H44" s="19">
        <v>2200.36</v>
      </c>
      <c r="I44" s="19">
        <v>2200.36</v>
      </c>
      <c r="J44" s="30">
        <v>0</v>
      </c>
      <c r="K44" s="19">
        <v>2200.36</v>
      </c>
      <c r="L44" s="19">
        <v>0</v>
      </c>
      <c r="M44" s="19">
        <v>0</v>
      </c>
    </row>
    <row r="45" spans="1:13" x14ac:dyDescent="0.3">
      <c r="A45" s="16" t="s">
        <v>1276</v>
      </c>
      <c r="B45" s="16" t="s">
        <v>1137</v>
      </c>
      <c r="C45" s="19">
        <v>2210.6</v>
      </c>
      <c r="D45" s="19">
        <v>0</v>
      </c>
      <c r="E45" s="19">
        <v>2210.6</v>
      </c>
      <c r="F45" s="19">
        <v>2210.6</v>
      </c>
      <c r="G45" s="19">
        <v>0</v>
      </c>
      <c r="H45" s="19">
        <v>2210.6</v>
      </c>
      <c r="I45" s="19">
        <v>2210.6</v>
      </c>
      <c r="J45" s="30">
        <v>0</v>
      </c>
      <c r="K45" s="19">
        <v>2210.6</v>
      </c>
      <c r="L45" s="19">
        <v>0</v>
      </c>
      <c r="M45" s="19">
        <v>0</v>
      </c>
    </row>
    <row r="46" spans="1:13" x14ac:dyDescent="0.3">
      <c r="A46" s="16" t="s">
        <v>1277</v>
      </c>
      <c r="B46" s="16" t="s">
        <v>1138</v>
      </c>
      <c r="C46" s="19">
        <v>2628.52</v>
      </c>
      <c r="D46" s="19">
        <v>0</v>
      </c>
      <c r="E46" s="19">
        <v>2628.52</v>
      </c>
      <c r="F46" s="19">
        <v>2628.52</v>
      </c>
      <c r="G46" s="19">
        <v>0</v>
      </c>
      <c r="H46" s="19">
        <v>2628.52</v>
      </c>
      <c r="I46" s="19">
        <v>2626.63</v>
      </c>
      <c r="J46" s="30">
        <v>0</v>
      </c>
      <c r="K46" s="19">
        <v>2626.63</v>
      </c>
      <c r="L46" s="19">
        <v>1.89</v>
      </c>
      <c r="M46" s="19">
        <v>1.89</v>
      </c>
    </row>
    <row r="47" spans="1:13" x14ac:dyDescent="0.3">
      <c r="A47" s="16" t="s">
        <v>1277</v>
      </c>
      <c r="B47" s="16" t="s">
        <v>1139</v>
      </c>
      <c r="C47" s="19">
        <v>2632.86</v>
      </c>
      <c r="D47" s="19">
        <v>0</v>
      </c>
      <c r="E47" s="19">
        <v>2632.86</v>
      </c>
      <c r="F47" s="19">
        <v>2632.86</v>
      </c>
      <c r="G47" s="19">
        <v>0</v>
      </c>
      <c r="H47" s="19">
        <v>2632.86</v>
      </c>
      <c r="I47" s="19">
        <v>2632.86</v>
      </c>
      <c r="J47" s="30">
        <v>0</v>
      </c>
      <c r="K47" s="19">
        <v>2632.86</v>
      </c>
      <c r="L47" s="19">
        <v>0</v>
      </c>
      <c r="M47" s="19">
        <v>0</v>
      </c>
    </row>
    <row r="48" spans="1:13" x14ac:dyDescent="0.3">
      <c r="A48" s="16" t="s">
        <v>1277</v>
      </c>
      <c r="B48" s="16" t="s">
        <v>1140</v>
      </c>
      <c r="C48" s="19">
        <v>2719</v>
      </c>
      <c r="D48" s="19">
        <v>0</v>
      </c>
      <c r="E48" s="19">
        <v>2719</v>
      </c>
      <c r="F48" s="19">
        <v>2719</v>
      </c>
      <c r="G48" s="19">
        <v>0</v>
      </c>
      <c r="H48" s="19">
        <v>2719</v>
      </c>
      <c r="I48" s="19">
        <v>2705.83</v>
      </c>
      <c r="J48" s="30">
        <v>0</v>
      </c>
      <c r="K48" s="19">
        <v>2705.83</v>
      </c>
      <c r="L48" s="19">
        <v>13.17</v>
      </c>
      <c r="M48" s="19">
        <v>13.17</v>
      </c>
    </row>
    <row r="49" spans="1:13" x14ac:dyDescent="0.3">
      <c r="A49" s="16" t="s">
        <v>1277</v>
      </c>
      <c r="B49" s="16" t="s">
        <v>1141</v>
      </c>
      <c r="C49" s="19">
        <v>2704.45</v>
      </c>
      <c r="D49" s="19">
        <v>0</v>
      </c>
      <c r="E49" s="19">
        <v>2704.45</v>
      </c>
      <c r="F49" s="19">
        <v>2704.45</v>
      </c>
      <c r="G49" s="19">
        <v>0</v>
      </c>
      <c r="H49" s="19">
        <v>2704.45</v>
      </c>
      <c r="I49" s="19">
        <v>2699.37</v>
      </c>
      <c r="J49" s="30">
        <v>0</v>
      </c>
      <c r="K49" s="19">
        <v>2699.37</v>
      </c>
      <c r="L49" s="19">
        <v>5.08</v>
      </c>
      <c r="M49" s="19">
        <v>5.08</v>
      </c>
    </row>
    <row r="50" spans="1:13" x14ac:dyDescent="0.3">
      <c r="A50" s="16" t="s">
        <v>1142</v>
      </c>
      <c r="B50" s="16" t="s">
        <v>1143</v>
      </c>
      <c r="C50" s="19">
        <v>2302.69</v>
      </c>
      <c r="D50" s="19">
        <v>0</v>
      </c>
      <c r="E50" s="19">
        <v>2302.69</v>
      </c>
      <c r="F50" s="19">
        <v>2263.77</v>
      </c>
      <c r="G50" s="19">
        <v>0</v>
      </c>
      <c r="H50" s="19">
        <v>2263.77</v>
      </c>
      <c r="I50" s="19">
        <v>2302.69</v>
      </c>
      <c r="J50" s="30">
        <v>0</v>
      </c>
      <c r="K50" s="19">
        <v>2302.69</v>
      </c>
      <c r="L50" s="19">
        <v>-38.92</v>
      </c>
      <c r="M50" s="19">
        <v>-38.92</v>
      </c>
    </row>
    <row r="51" spans="1:13" x14ac:dyDescent="0.3">
      <c r="A51" s="16" t="s">
        <v>1142</v>
      </c>
      <c r="B51" s="16" t="s">
        <v>1144</v>
      </c>
      <c r="C51" s="19">
        <v>2300.7199999999998</v>
      </c>
      <c r="D51" s="19">
        <v>0</v>
      </c>
      <c r="E51" s="19">
        <v>2300.7199999999998</v>
      </c>
      <c r="F51" s="19">
        <v>2252.7199999999998</v>
      </c>
      <c r="G51" s="19">
        <v>0</v>
      </c>
      <c r="H51" s="19">
        <v>2252.7199999999998</v>
      </c>
      <c r="I51" s="19">
        <v>2300.7199999999998</v>
      </c>
      <c r="J51" s="30">
        <v>0</v>
      </c>
      <c r="K51" s="19">
        <v>2300.7199999999998</v>
      </c>
      <c r="L51" s="19">
        <v>-48</v>
      </c>
      <c r="M51" s="19">
        <v>-48</v>
      </c>
    </row>
    <row r="52" spans="1:13" x14ac:dyDescent="0.3">
      <c r="A52" s="16" t="s">
        <v>1145</v>
      </c>
      <c r="B52" s="16" t="s">
        <v>1146</v>
      </c>
      <c r="C52" s="19">
        <v>2416.77</v>
      </c>
      <c r="D52" s="19">
        <v>0</v>
      </c>
      <c r="E52" s="19">
        <v>2416.77</v>
      </c>
      <c r="F52" s="19">
        <v>2416.77</v>
      </c>
      <c r="G52" s="19">
        <v>0</v>
      </c>
      <c r="H52" s="19">
        <v>2416.77</v>
      </c>
      <c r="I52" s="19">
        <v>2416.6799999999998</v>
      </c>
      <c r="J52" s="30">
        <v>0</v>
      </c>
      <c r="K52" s="19">
        <v>2416.6799999999998</v>
      </c>
      <c r="L52" s="19">
        <v>0.09</v>
      </c>
      <c r="M52" s="19">
        <v>0.09</v>
      </c>
    </row>
    <row r="53" spans="1:13" x14ac:dyDescent="0.3">
      <c r="A53" s="16" t="s">
        <v>1145</v>
      </c>
      <c r="B53" s="16" t="s">
        <v>1147</v>
      </c>
      <c r="C53" s="19">
        <v>2422.15</v>
      </c>
      <c r="D53" s="19">
        <v>0</v>
      </c>
      <c r="E53" s="19">
        <v>2422.15</v>
      </c>
      <c r="F53" s="19">
        <v>2422.15</v>
      </c>
      <c r="G53" s="19">
        <v>0</v>
      </c>
      <c r="H53" s="19">
        <v>2422.15</v>
      </c>
      <c r="I53" s="19">
        <v>2422.0500000000002</v>
      </c>
      <c r="J53" s="30">
        <v>0</v>
      </c>
      <c r="K53" s="19">
        <v>2422.0500000000002</v>
      </c>
      <c r="L53" s="19">
        <v>0.1</v>
      </c>
      <c r="M53" s="19">
        <v>0.1</v>
      </c>
    </row>
    <row r="54" spans="1:13" x14ac:dyDescent="0.3">
      <c r="A54" s="16" t="s">
        <v>1148</v>
      </c>
      <c r="B54" s="16" t="s">
        <v>1150</v>
      </c>
      <c r="C54" s="19">
        <v>287.22000000000003</v>
      </c>
      <c r="D54" s="19">
        <v>0</v>
      </c>
      <c r="E54" s="19">
        <v>287.22000000000003</v>
      </c>
      <c r="F54" s="19">
        <v>0</v>
      </c>
      <c r="G54" s="19">
        <v>0</v>
      </c>
      <c r="H54" s="19">
        <v>0</v>
      </c>
      <c r="I54" s="19">
        <v>14.35</v>
      </c>
      <c r="J54" s="30">
        <v>0</v>
      </c>
      <c r="K54" s="19">
        <v>14.35</v>
      </c>
      <c r="L54" s="19">
        <v>-14.35</v>
      </c>
      <c r="M54" s="19">
        <v>-14.35</v>
      </c>
    </row>
    <row r="55" spans="1:13" x14ac:dyDescent="0.3">
      <c r="A55" s="16" t="s">
        <v>1148</v>
      </c>
      <c r="B55" s="16" t="s">
        <v>1149</v>
      </c>
      <c r="C55" s="19">
        <v>401.08</v>
      </c>
      <c r="D55" s="19">
        <v>0</v>
      </c>
      <c r="E55" s="19">
        <v>401.08</v>
      </c>
      <c r="F55" s="19">
        <v>0</v>
      </c>
      <c r="G55" s="19">
        <v>0</v>
      </c>
      <c r="H55" s="19">
        <v>0</v>
      </c>
      <c r="I55" s="19">
        <v>11.98</v>
      </c>
      <c r="J55" s="30">
        <v>0</v>
      </c>
      <c r="K55" s="19">
        <v>11.98</v>
      </c>
      <c r="L55" s="19">
        <v>-11.98</v>
      </c>
      <c r="M55" s="19">
        <v>-11.98</v>
      </c>
    </row>
    <row r="56" spans="1:13" x14ac:dyDescent="0.3">
      <c r="A56" s="16" t="s">
        <v>77</v>
      </c>
      <c r="B56" s="16" t="s">
        <v>79</v>
      </c>
      <c r="C56" s="19">
        <v>16295.1</v>
      </c>
      <c r="D56" s="19">
        <v>2806.05</v>
      </c>
      <c r="E56" s="19">
        <v>19101.150000000001</v>
      </c>
      <c r="F56" s="19">
        <v>2444.81</v>
      </c>
      <c r="G56" s="19">
        <v>1539.36</v>
      </c>
      <c r="H56" s="19">
        <v>3984.17</v>
      </c>
      <c r="I56" s="19">
        <v>3675.08</v>
      </c>
      <c r="J56" s="30">
        <v>474.97</v>
      </c>
      <c r="K56" s="19">
        <v>4150.04</v>
      </c>
      <c r="L56" s="19">
        <v>-1230.26</v>
      </c>
      <c r="M56" s="19">
        <v>-165.87</v>
      </c>
    </row>
    <row r="57" spans="1:13" x14ac:dyDescent="0.3">
      <c r="A57" s="16" t="s">
        <v>77</v>
      </c>
      <c r="B57" s="16" t="s">
        <v>78</v>
      </c>
      <c r="C57" s="19">
        <v>2028</v>
      </c>
      <c r="D57" s="19">
        <v>0</v>
      </c>
      <c r="E57" s="19">
        <v>2028</v>
      </c>
      <c r="F57" s="19">
        <v>461.1</v>
      </c>
      <c r="G57" s="19">
        <v>0</v>
      </c>
      <c r="H57" s="19">
        <v>461.1</v>
      </c>
      <c r="I57" s="19">
        <v>1041.57</v>
      </c>
      <c r="J57" s="30">
        <v>15</v>
      </c>
      <c r="K57" s="19">
        <v>1056.57</v>
      </c>
      <c r="L57" s="19">
        <v>-580.47</v>
      </c>
      <c r="M57" s="19">
        <v>-595.47</v>
      </c>
    </row>
    <row r="58" spans="1:13" x14ac:dyDescent="0.3">
      <c r="A58" s="16" t="s">
        <v>77</v>
      </c>
      <c r="B58" s="16" t="s">
        <v>80</v>
      </c>
      <c r="C58" s="19">
        <v>12105.46</v>
      </c>
      <c r="D58" s="19">
        <v>741.88</v>
      </c>
      <c r="E58" s="19">
        <v>12847.33</v>
      </c>
      <c r="F58" s="19">
        <v>1180.29</v>
      </c>
      <c r="G58" s="19">
        <v>1014.53</v>
      </c>
      <c r="H58" s="19">
        <v>2194.8200000000002</v>
      </c>
      <c r="I58" s="19">
        <v>2037.23</v>
      </c>
      <c r="J58" s="30">
        <v>500.97</v>
      </c>
      <c r="K58" s="19">
        <v>2538.19</v>
      </c>
      <c r="L58" s="19">
        <v>-856.93</v>
      </c>
      <c r="M58" s="19">
        <v>-343.37</v>
      </c>
    </row>
    <row r="59" spans="1:13" x14ac:dyDescent="0.3">
      <c r="A59" s="16" t="s">
        <v>1278</v>
      </c>
      <c r="B59" s="16" t="s">
        <v>1151</v>
      </c>
      <c r="C59" s="19">
        <v>1805.67</v>
      </c>
      <c r="D59" s="19">
        <v>0</v>
      </c>
      <c r="E59" s="19">
        <v>1805.67</v>
      </c>
      <c r="F59" s="19">
        <v>1805.67</v>
      </c>
      <c r="G59" s="19">
        <v>0</v>
      </c>
      <c r="H59" s="19">
        <v>1805.67</v>
      </c>
      <c r="I59" s="19">
        <v>1805.67</v>
      </c>
      <c r="J59" s="30">
        <v>0</v>
      </c>
      <c r="K59" s="19">
        <v>1805.67</v>
      </c>
      <c r="L59" s="19">
        <v>0</v>
      </c>
      <c r="M59" s="19">
        <v>0</v>
      </c>
    </row>
    <row r="60" spans="1:13" x14ac:dyDescent="0.3">
      <c r="A60" s="16" t="s">
        <v>1278</v>
      </c>
      <c r="B60" s="16" t="s">
        <v>1152</v>
      </c>
      <c r="C60" s="19">
        <v>1885.04</v>
      </c>
      <c r="D60" s="19">
        <v>0</v>
      </c>
      <c r="E60" s="19">
        <v>1885.04</v>
      </c>
      <c r="F60" s="19">
        <v>1885.04</v>
      </c>
      <c r="G60" s="19">
        <v>0</v>
      </c>
      <c r="H60" s="19">
        <v>1885.04</v>
      </c>
      <c r="I60" s="19">
        <v>1885.04</v>
      </c>
      <c r="J60" s="30">
        <v>0</v>
      </c>
      <c r="K60" s="19">
        <v>1885.04</v>
      </c>
      <c r="L60" s="19">
        <v>0</v>
      </c>
      <c r="M60" s="19">
        <v>0</v>
      </c>
    </row>
    <row r="61" spans="1:13" x14ac:dyDescent="0.3">
      <c r="A61" s="16" t="s">
        <v>1278</v>
      </c>
      <c r="B61" s="16" t="s">
        <v>1153</v>
      </c>
      <c r="C61" s="19">
        <v>1915.73</v>
      </c>
      <c r="D61" s="19">
        <v>0</v>
      </c>
      <c r="E61" s="19">
        <v>1915.73</v>
      </c>
      <c r="F61" s="19">
        <v>1915.73</v>
      </c>
      <c r="G61" s="19">
        <v>0</v>
      </c>
      <c r="H61" s="19">
        <v>1915.73</v>
      </c>
      <c r="I61" s="19">
        <v>1915.73</v>
      </c>
      <c r="J61" s="30">
        <v>0</v>
      </c>
      <c r="K61" s="19">
        <v>1915.73</v>
      </c>
      <c r="L61" s="19">
        <v>0</v>
      </c>
      <c r="M61" s="19">
        <v>0</v>
      </c>
    </row>
    <row r="62" spans="1:13" x14ac:dyDescent="0.3">
      <c r="A62" s="16" t="s">
        <v>1278</v>
      </c>
      <c r="B62" s="16" t="s">
        <v>1154</v>
      </c>
      <c r="C62" s="19">
        <v>1474.14</v>
      </c>
      <c r="D62" s="19">
        <v>0</v>
      </c>
      <c r="E62" s="19">
        <v>1474.14</v>
      </c>
      <c r="F62" s="19">
        <v>1474.14</v>
      </c>
      <c r="G62" s="19">
        <v>0</v>
      </c>
      <c r="H62" s="19">
        <v>1474.14</v>
      </c>
      <c r="I62" s="19">
        <v>1474.14</v>
      </c>
      <c r="J62" s="30">
        <v>0</v>
      </c>
      <c r="K62" s="19">
        <v>1474.14</v>
      </c>
      <c r="L62" s="19">
        <v>0</v>
      </c>
      <c r="M62" s="19">
        <v>0</v>
      </c>
    </row>
    <row r="63" spans="1:13" x14ac:dyDescent="0.3">
      <c r="A63" s="16" t="s">
        <v>1278</v>
      </c>
      <c r="B63" s="16" t="s">
        <v>1155</v>
      </c>
      <c r="C63" s="19">
        <v>1803.33</v>
      </c>
      <c r="D63" s="19">
        <v>0</v>
      </c>
      <c r="E63" s="19">
        <v>1803.33</v>
      </c>
      <c r="F63" s="19">
        <v>1803.33</v>
      </c>
      <c r="G63" s="19">
        <v>0</v>
      </c>
      <c r="H63" s="19">
        <v>1803.33</v>
      </c>
      <c r="I63" s="19">
        <v>1744.61</v>
      </c>
      <c r="J63" s="30">
        <v>0</v>
      </c>
      <c r="K63" s="19">
        <v>1744.61</v>
      </c>
      <c r="L63" s="19">
        <v>58.72</v>
      </c>
      <c r="M63" s="19">
        <v>58.72</v>
      </c>
    </row>
    <row r="64" spans="1:13" x14ac:dyDescent="0.3">
      <c r="A64" s="16" t="s">
        <v>1278</v>
      </c>
      <c r="B64" s="16" t="s">
        <v>1156</v>
      </c>
      <c r="C64" s="19">
        <v>1419.28</v>
      </c>
      <c r="D64" s="19">
        <v>0</v>
      </c>
      <c r="E64" s="19">
        <v>1419.28</v>
      </c>
      <c r="F64" s="19">
        <v>1419.28</v>
      </c>
      <c r="G64" s="19">
        <v>0</v>
      </c>
      <c r="H64" s="19">
        <v>1419.28</v>
      </c>
      <c r="I64" s="19">
        <v>1419.28</v>
      </c>
      <c r="J64" s="30">
        <v>0</v>
      </c>
      <c r="K64" s="19">
        <v>1419.28</v>
      </c>
      <c r="L64" s="19">
        <v>0</v>
      </c>
      <c r="M64" s="19">
        <v>0</v>
      </c>
    </row>
    <row r="65" spans="1:13" x14ac:dyDescent="0.3">
      <c r="A65" s="16" t="s">
        <v>1278</v>
      </c>
      <c r="B65" s="16" t="s">
        <v>1157</v>
      </c>
      <c r="C65" s="19">
        <v>1752.34</v>
      </c>
      <c r="D65" s="19">
        <v>0</v>
      </c>
      <c r="E65" s="19">
        <v>1752.34</v>
      </c>
      <c r="F65" s="19">
        <v>1752.34</v>
      </c>
      <c r="G65" s="19">
        <v>0</v>
      </c>
      <c r="H65" s="19">
        <v>1752.34</v>
      </c>
      <c r="I65" s="19">
        <v>1752.34</v>
      </c>
      <c r="J65" s="30">
        <v>0</v>
      </c>
      <c r="K65" s="19">
        <v>1752.34</v>
      </c>
      <c r="L65" s="19">
        <v>0</v>
      </c>
      <c r="M65" s="19">
        <v>0</v>
      </c>
    </row>
    <row r="66" spans="1:13" x14ac:dyDescent="0.3">
      <c r="A66" s="16" t="s">
        <v>1279</v>
      </c>
      <c r="B66" s="16" t="s">
        <v>1158</v>
      </c>
      <c r="C66" s="19">
        <v>7204.41</v>
      </c>
      <c r="D66" s="19">
        <v>0</v>
      </c>
      <c r="E66" s="19">
        <v>7204.41</v>
      </c>
      <c r="F66" s="19">
        <v>7210.63</v>
      </c>
      <c r="G66" s="19">
        <v>0</v>
      </c>
      <c r="H66" s="19">
        <v>7210.63</v>
      </c>
      <c r="I66" s="19">
        <v>7210.63</v>
      </c>
      <c r="J66" s="30">
        <v>0</v>
      </c>
      <c r="K66" s="19">
        <v>7210.63</v>
      </c>
      <c r="L66" s="19">
        <v>0</v>
      </c>
      <c r="M66" s="19">
        <v>0</v>
      </c>
    </row>
    <row r="67" spans="1:13" x14ac:dyDescent="0.3">
      <c r="A67" s="16" t="s">
        <v>1279</v>
      </c>
      <c r="B67" s="16" t="s">
        <v>1159</v>
      </c>
      <c r="C67" s="19">
        <v>10251.719999999999</v>
      </c>
      <c r="D67" s="19">
        <v>0</v>
      </c>
      <c r="E67" s="19">
        <v>10251.719999999999</v>
      </c>
      <c r="F67" s="19">
        <v>10260.299999999999</v>
      </c>
      <c r="G67" s="19">
        <v>0</v>
      </c>
      <c r="H67" s="19">
        <v>10260.299999999999</v>
      </c>
      <c r="I67" s="19">
        <v>10260.299999999999</v>
      </c>
      <c r="J67" s="30">
        <v>0</v>
      </c>
      <c r="K67" s="19">
        <v>10260.299999999999</v>
      </c>
      <c r="L67" s="19">
        <v>0</v>
      </c>
      <c r="M67" s="19">
        <v>0</v>
      </c>
    </row>
    <row r="68" spans="1:13" x14ac:dyDescent="0.3">
      <c r="A68" s="16" t="s">
        <v>1279</v>
      </c>
      <c r="B68" s="16" t="s">
        <v>1160</v>
      </c>
      <c r="C68" s="19">
        <v>6466.5</v>
      </c>
      <c r="D68" s="19">
        <v>0</v>
      </c>
      <c r="E68" s="19">
        <v>6466.5</v>
      </c>
      <c r="F68" s="19">
        <v>6476.14</v>
      </c>
      <c r="G68" s="19">
        <v>0</v>
      </c>
      <c r="H68" s="19">
        <v>6476.14</v>
      </c>
      <c r="I68" s="19">
        <v>6474.94</v>
      </c>
      <c r="J68" s="30">
        <v>0</v>
      </c>
      <c r="K68" s="19">
        <v>6474.94</v>
      </c>
      <c r="L68" s="19">
        <v>1.2</v>
      </c>
      <c r="M68" s="19">
        <v>1.2</v>
      </c>
    </row>
    <row r="69" spans="1:13" x14ac:dyDescent="0.3">
      <c r="A69" s="16" t="s">
        <v>1279</v>
      </c>
      <c r="B69" s="16" t="s">
        <v>1161</v>
      </c>
      <c r="C69" s="19">
        <v>7203.41</v>
      </c>
      <c r="D69" s="19">
        <v>0</v>
      </c>
      <c r="E69" s="19">
        <v>7203.41</v>
      </c>
      <c r="F69" s="19">
        <v>7210.17</v>
      </c>
      <c r="G69" s="19">
        <v>0</v>
      </c>
      <c r="H69" s="19">
        <v>7210.17</v>
      </c>
      <c r="I69" s="19">
        <v>7210.17</v>
      </c>
      <c r="J69" s="30">
        <v>0</v>
      </c>
      <c r="K69" s="19">
        <v>7210.17</v>
      </c>
      <c r="L69" s="19">
        <v>0</v>
      </c>
      <c r="M69" s="19">
        <v>0</v>
      </c>
    </row>
    <row r="70" spans="1:13" x14ac:dyDescent="0.3">
      <c r="A70" s="16" t="s">
        <v>1162</v>
      </c>
      <c r="B70" s="16" t="s">
        <v>1163</v>
      </c>
      <c r="C70" s="19">
        <v>6945.26</v>
      </c>
      <c r="D70" s="19">
        <v>0</v>
      </c>
      <c r="E70" s="19">
        <v>6945.26</v>
      </c>
      <c r="F70" s="19">
        <v>6945.26</v>
      </c>
      <c r="G70" s="19">
        <v>0</v>
      </c>
      <c r="H70" s="19">
        <v>6945.26</v>
      </c>
      <c r="I70" s="19">
        <v>6945.26</v>
      </c>
      <c r="J70" s="30">
        <v>0</v>
      </c>
      <c r="K70" s="19">
        <v>6945.26</v>
      </c>
      <c r="L70" s="19">
        <v>0</v>
      </c>
      <c r="M70" s="19">
        <v>0</v>
      </c>
    </row>
    <row r="71" spans="1:13" x14ac:dyDescent="0.3">
      <c r="A71" s="16" t="s">
        <v>1164</v>
      </c>
      <c r="B71" s="16" t="s">
        <v>1165</v>
      </c>
      <c r="C71" s="19">
        <v>3527.62</v>
      </c>
      <c r="D71" s="19">
        <v>0</v>
      </c>
      <c r="E71" s="19">
        <v>3527.62</v>
      </c>
      <c r="F71" s="19">
        <v>3527.62</v>
      </c>
      <c r="G71" s="19">
        <v>0</v>
      </c>
      <c r="H71" s="19">
        <v>3527.62</v>
      </c>
      <c r="I71" s="19">
        <v>3527.62</v>
      </c>
      <c r="J71" s="30">
        <v>0</v>
      </c>
      <c r="K71" s="19">
        <v>3527.62</v>
      </c>
      <c r="L71" s="19">
        <v>0</v>
      </c>
      <c r="M71" s="19">
        <v>0</v>
      </c>
    </row>
    <row r="72" spans="1:13" x14ac:dyDescent="0.3">
      <c r="A72" s="16" t="s">
        <v>1166</v>
      </c>
      <c r="B72" s="16" t="s">
        <v>1167</v>
      </c>
      <c r="C72" s="19">
        <v>6092.82</v>
      </c>
      <c r="D72" s="19">
        <v>0</v>
      </c>
      <c r="E72" s="19">
        <v>6092.82</v>
      </c>
      <c r="F72" s="19">
        <v>6092.82</v>
      </c>
      <c r="G72" s="19">
        <v>0</v>
      </c>
      <c r="H72" s="19">
        <v>6092.82</v>
      </c>
      <c r="I72" s="19">
        <v>6073.38</v>
      </c>
      <c r="J72" s="30">
        <v>0</v>
      </c>
      <c r="K72" s="19">
        <v>6073.38</v>
      </c>
      <c r="L72" s="19">
        <v>19.440000000000001</v>
      </c>
      <c r="M72" s="19">
        <v>19.440000000000001</v>
      </c>
    </row>
    <row r="73" spans="1:13" x14ac:dyDescent="0.3">
      <c r="A73" s="16" t="s">
        <v>1166</v>
      </c>
      <c r="B73" s="16" t="s">
        <v>1168</v>
      </c>
      <c r="C73" s="19">
        <v>11116.58</v>
      </c>
      <c r="D73" s="19">
        <v>0</v>
      </c>
      <c r="E73" s="19">
        <v>11116.58</v>
      </c>
      <c r="F73" s="19">
        <v>11116.58</v>
      </c>
      <c r="G73" s="19">
        <v>0</v>
      </c>
      <c r="H73" s="19">
        <v>11116.58</v>
      </c>
      <c r="I73" s="19">
        <v>11116.07</v>
      </c>
      <c r="J73" s="30">
        <v>0</v>
      </c>
      <c r="K73" s="19">
        <v>11116.07</v>
      </c>
      <c r="L73" s="19">
        <v>0.51</v>
      </c>
      <c r="M73" s="19">
        <v>0.51</v>
      </c>
    </row>
    <row r="74" spans="1:13" x14ac:dyDescent="0.3">
      <c r="A74" s="16" t="s">
        <v>1280</v>
      </c>
      <c r="B74" s="16" t="s">
        <v>1169</v>
      </c>
      <c r="C74" s="19">
        <v>5840.89</v>
      </c>
      <c r="D74" s="19">
        <v>0</v>
      </c>
      <c r="E74" s="19">
        <v>5840.89</v>
      </c>
      <c r="F74" s="19">
        <v>5840.89</v>
      </c>
      <c r="G74" s="19">
        <v>0</v>
      </c>
      <c r="H74" s="19">
        <v>5840.89</v>
      </c>
      <c r="I74" s="19">
        <v>5840.89</v>
      </c>
      <c r="J74" s="30">
        <v>0</v>
      </c>
      <c r="K74" s="19">
        <v>5840.89</v>
      </c>
      <c r="L74" s="19">
        <v>0</v>
      </c>
      <c r="M74" s="19">
        <v>0</v>
      </c>
    </row>
    <row r="75" spans="1:13" x14ac:dyDescent="0.3">
      <c r="A75" s="16" t="s">
        <v>81</v>
      </c>
      <c r="B75" s="16" t="s">
        <v>82</v>
      </c>
      <c r="C75" s="19">
        <v>354</v>
      </c>
      <c r="D75" s="19">
        <v>0</v>
      </c>
      <c r="E75" s="19">
        <v>354</v>
      </c>
      <c r="F75" s="19">
        <v>0</v>
      </c>
      <c r="G75" s="19">
        <v>0</v>
      </c>
      <c r="H75" s="19">
        <v>0</v>
      </c>
      <c r="I75" s="19">
        <v>316</v>
      </c>
      <c r="J75" s="30">
        <v>0</v>
      </c>
      <c r="K75" s="19">
        <v>316</v>
      </c>
      <c r="L75" s="19">
        <v>-316</v>
      </c>
      <c r="M75" s="19">
        <v>-316</v>
      </c>
    </row>
    <row r="76" spans="1:13" x14ac:dyDescent="0.3">
      <c r="A76" s="16" t="s">
        <v>81</v>
      </c>
      <c r="B76" s="16" t="s">
        <v>13</v>
      </c>
      <c r="C76" s="19">
        <v>8598.42</v>
      </c>
      <c r="D76" s="19">
        <v>365</v>
      </c>
      <c r="E76" s="19">
        <v>8963.42</v>
      </c>
      <c r="F76" s="19">
        <v>2101.91</v>
      </c>
      <c r="G76" s="19">
        <v>0</v>
      </c>
      <c r="H76" s="19">
        <v>2101.91</v>
      </c>
      <c r="I76" s="19">
        <v>2948.13</v>
      </c>
      <c r="J76" s="30">
        <v>107.73</v>
      </c>
      <c r="K76" s="19">
        <v>3055.86</v>
      </c>
      <c r="L76" s="19">
        <v>-846.22</v>
      </c>
      <c r="M76" s="19">
        <v>-953.95</v>
      </c>
    </row>
    <row r="77" spans="1:13" x14ac:dyDescent="0.3">
      <c r="A77" s="16" t="s">
        <v>3</v>
      </c>
      <c r="B77" s="16" t="s">
        <v>6</v>
      </c>
      <c r="C77" s="19">
        <v>9171.11</v>
      </c>
      <c r="D77" s="19">
        <v>99.12</v>
      </c>
      <c r="E77" s="19">
        <v>9270.23</v>
      </c>
      <c r="F77" s="19">
        <v>7078.63</v>
      </c>
      <c r="G77" s="19">
        <v>0</v>
      </c>
      <c r="H77" s="19">
        <v>7078.63</v>
      </c>
      <c r="I77" s="19">
        <v>6921.83</v>
      </c>
      <c r="J77" s="30">
        <v>30.13</v>
      </c>
      <c r="K77" s="19">
        <v>6951.95</v>
      </c>
      <c r="L77" s="19">
        <v>156.80000000000001</v>
      </c>
      <c r="M77" s="19">
        <v>126.67</v>
      </c>
    </row>
    <row r="78" spans="1:13" x14ac:dyDescent="0.3">
      <c r="A78" s="16" t="s">
        <v>3</v>
      </c>
      <c r="B78" s="16" t="s">
        <v>10</v>
      </c>
      <c r="C78" s="19">
        <v>10037.6</v>
      </c>
      <c r="D78" s="19">
        <v>0</v>
      </c>
      <c r="E78" s="19">
        <v>10037.6</v>
      </c>
      <c r="F78" s="19">
        <v>7659.48</v>
      </c>
      <c r="G78" s="19">
        <v>0</v>
      </c>
      <c r="H78" s="19">
        <v>7659.48</v>
      </c>
      <c r="I78" s="19">
        <v>7506.59</v>
      </c>
      <c r="J78" s="30">
        <v>59.56</v>
      </c>
      <c r="K78" s="19">
        <v>7566.15</v>
      </c>
      <c r="L78" s="19">
        <v>152.88999999999999</v>
      </c>
      <c r="M78" s="19">
        <v>93.33</v>
      </c>
    </row>
    <row r="79" spans="1:13" x14ac:dyDescent="0.3">
      <c r="A79" s="16" t="s">
        <v>3</v>
      </c>
      <c r="B79" s="16" t="s">
        <v>7</v>
      </c>
      <c r="C79" s="19">
        <v>9753.32</v>
      </c>
      <c r="D79" s="19">
        <v>0</v>
      </c>
      <c r="E79" s="19">
        <v>9753.32</v>
      </c>
      <c r="F79" s="19">
        <v>7417.44</v>
      </c>
      <c r="G79" s="19">
        <v>0</v>
      </c>
      <c r="H79" s="19">
        <v>7417.44</v>
      </c>
      <c r="I79" s="19">
        <v>7479.72</v>
      </c>
      <c r="J79" s="30">
        <v>6.99</v>
      </c>
      <c r="K79" s="19">
        <v>7486.71</v>
      </c>
      <c r="L79" s="19">
        <v>-62.27</v>
      </c>
      <c r="M79" s="19">
        <v>-69.27</v>
      </c>
    </row>
    <row r="80" spans="1:13" x14ac:dyDescent="0.3">
      <c r="A80" s="16" t="s">
        <v>3</v>
      </c>
      <c r="B80" s="16" t="s">
        <v>4</v>
      </c>
      <c r="C80" s="19">
        <v>1472.7</v>
      </c>
      <c r="D80" s="19">
        <v>0</v>
      </c>
      <c r="E80" s="19">
        <v>1472.7</v>
      </c>
      <c r="F80" s="19">
        <v>1038.67</v>
      </c>
      <c r="G80" s="19">
        <v>0</v>
      </c>
      <c r="H80" s="19">
        <v>1038.67</v>
      </c>
      <c r="I80" s="19">
        <v>1007.87</v>
      </c>
      <c r="J80" s="30">
        <v>1.5</v>
      </c>
      <c r="K80" s="19">
        <v>1009.37</v>
      </c>
      <c r="L80" s="19">
        <v>30.8</v>
      </c>
      <c r="M80" s="19">
        <v>29.3</v>
      </c>
    </row>
    <row r="81" spans="1:13" x14ac:dyDescent="0.3">
      <c r="A81" s="16" t="s">
        <v>3</v>
      </c>
      <c r="B81" s="16" t="s">
        <v>5</v>
      </c>
      <c r="C81" s="19">
        <v>9739.44</v>
      </c>
      <c r="D81" s="19">
        <v>0</v>
      </c>
      <c r="E81" s="19">
        <v>9739.44</v>
      </c>
      <c r="F81" s="19">
        <v>7629.58</v>
      </c>
      <c r="G81" s="19">
        <v>0</v>
      </c>
      <c r="H81" s="19">
        <v>7629.58</v>
      </c>
      <c r="I81" s="19">
        <v>7332.04</v>
      </c>
      <c r="J81" s="30">
        <v>111.65</v>
      </c>
      <c r="K81" s="19">
        <v>7443.69</v>
      </c>
      <c r="L81" s="19">
        <v>297.54000000000002</v>
      </c>
      <c r="M81" s="19">
        <v>185.9</v>
      </c>
    </row>
    <row r="82" spans="1:13" x14ac:dyDescent="0.3">
      <c r="A82" s="16" t="s">
        <v>3</v>
      </c>
      <c r="B82" s="16" t="s">
        <v>11</v>
      </c>
      <c r="C82" s="19">
        <v>807.03</v>
      </c>
      <c r="D82" s="19">
        <v>0</v>
      </c>
      <c r="E82" s="19">
        <v>807.03</v>
      </c>
      <c r="F82" s="19">
        <v>0</v>
      </c>
      <c r="G82" s="19">
        <v>0</v>
      </c>
      <c r="H82" s="19">
        <v>0</v>
      </c>
      <c r="I82" s="19">
        <v>498.08</v>
      </c>
      <c r="J82" s="30">
        <v>0</v>
      </c>
      <c r="K82" s="19">
        <v>498.08</v>
      </c>
      <c r="L82" s="19">
        <v>-498.08</v>
      </c>
      <c r="M82" s="19">
        <v>-498.08</v>
      </c>
    </row>
    <row r="83" spans="1:13" x14ac:dyDescent="0.3">
      <c r="A83" s="16" t="s">
        <v>3</v>
      </c>
      <c r="B83" s="16" t="s">
        <v>8</v>
      </c>
      <c r="C83" s="19">
        <v>10198.43</v>
      </c>
      <c r="D83" s="19">
        <v>0</v>
      </c>
      <c r="E83" s="19">
        <v>10198.43</v>
      </c>
      <c r="F83" s="19">
        <v>7583.58</v>
      </c>
      <c r="G83" s="19">
        <v>115.02</v>
      </c>
      <c r="H83" s="19">
        <v>7698.6</v>
      </c>
      <c r="I83" s="19">
        <v>7431.96</v>
      </c>
      <c r="J83" s="30">
        <v>126.77</v>
      </c>
      <c r="K83" s="19">
        <v>7558.73</v>
      </c>
      <c r="L83" s="19">
        <v>151.63</v>
      </c>
      <c r="M83" s="19">
        <v>139.88</v>
      </c>
    </row>
    <row r="84" spans="1:13" x14ac:dyDescent="0.3">
      <c r="A84" s="16" t="s">
        <v>3</v>
      </c>
      <c r="B84" s="16" t="s">
        <v>9</v>
      </c>
      <c r="C84" s="19">
        <v>9094.18</v>
      </c>
      <c r="D84" s="19">
        <v>0</v>
      </c>
      <c r="E84" s="19">
        <v>9094.18</v>
      </c>
      <c r="F84" s="19">
        <v>6782.1</v>
      </c>
      <c r="G84" s="19">
        <v>7.16</v>
      </c>
      <c r="H84" s="19">
        <v>6789.26</v>
      </c>
      <c r="I84" s="19">
        <v>6550.62</v>
      </c>
      <c r="J84" s="30">
        <v>50.07</v>
      </c>
      <c r="K84" s="19">
        <v>6600.69</v>
      </c>
      <c r="L84" s="19">
        <v>231.48</v>
      </c>
      <c r="M84" s="19">
        <v>188.58</v>
      </c>
    </row>
    <row r="85" spans="1:13" x14ac:dyDescent="0.3">
      <c r="A85" s="16" t="s">
        <v>12</v>
      </c>
      <c r="B85" s="16" t="s">
        <v>14</v>
      </c>
      <c r="C85" s="19">
        <v>2861.84</v>
      </c>
      <c r="D85" s="19">
        <v>22.18</v>
      </c>
      <c r="E85" s="19">
        <v>2884.02</v>
      </c>
      <c r="F85" s="19">
        <v>1861.09</v>
      </c>
      <c r="G85" s="19">
        <v>14.42</v>
      </c>
      <c r="H85" s="19">
        <v>1875.51</v>
      </c>
      <c r="I85" s="19">
        <v>1678.86</v>
      </c>
      <c r="J85" s="30">
        <v>166.58</v>
      </c>
      <c r="K85" s="19">
        <v>1845.44</v>
      </c>
      <c r="L85" s="19">
        <v>182.24</v>
      </c>
      <c r="M85" s="19">
        <v>30.07</v>
      </c>
    </row>
    <row r="86" spans="1:13" x14ac:dyDescent="0.3">
      <c r="A86" s="16" t="s">
        <v>12</v>
      </c>
      <c r="B86" s="16" t="s">
        <v>13</v>
      </c>
      <c r="C86" s="19">
        <v>696.34</v>
      </c>
      <c r="D86" s="19">
        <v>0</v>
      </c>
      <c r="E86" s="19">
        <v>696.34</v>
      </c>
      <c r="F86" s="19">
        <v>452.65</v>
      </c>
      <c r="G86" s="19">
        <v>0</v>
      </c>
      <c r="H86" s="19">
        <v>452.65</v>
      </c>
      <c r="I86" s="19">
        <v>369.46</v>
      </c>
      <c r="J86" s="30">
        <v>26</v>
      </c>
      <c r="K86" s="19">
        <v>395.46</v>
      </c>
      <c r="L86" s="19">
        <v>83.19</v>
      </c>
      <c r="M86" s="19">
        <v>57.19</v>
      </c>
    </row>
    <row r="87" spans="1:13" x14ac:dyDescent="0.3">
      <c r="A87" s="16" t="s">
        <v>15</v>
      </c>
      <c r="B87" s="16" t="s">
        <v>16</v>
      </c>
      <c r="C87" s="19">
        <v>7881.29</v>
      </c>
      <c r="D87" s="19">
        <v>0</v>
      </c>
      <c r="E87" s="19">
        <v>7881.29</v>
      </c>
      <c r="F87" s="19">
        <v>3762.21</v>
      </c>
      <c r="G87" s="19">
        <v>0</v>
      </c>
      <c r="H87" s="19">
        <v>3762.21</v>
      </c>
      <c r="I87" s="19">
        <v>3707.11</v>
      </c>
      <c r="J87" s="30">
        <v>19.02</v>
      </c>
      <c r="K87" s="19">
        <v>3726.12</v>
      </c>
      <c r="L87" s="19">
        <v>55.11</v>
      </c>
      <c r="M87" s="19">
        <v>36.090000000000003</v>
      </c>
    </row>
    <row r="88" spans="1:13" x14ac:dyDescent="0.3">
      <c r="A88" s="16" t="s">
        <v>15</v>
      </c>
      <c r="B88" s="16" t="s">
        <v>17</v>
      </c>
      <c r="C88" s="19">
        <v>6344.06</v>
      </c>
      <c r="D88" s="19">
        <v>336.79</v>
      </c>
      <c r="E88" s="19">
        <v>6680.85</v>
      </c>
      <c r="F88" s="19">
        <v>3326.84</v>
      </c>
      <c r="G88" s="19">
        <v>179.52</v>
      </c>
      <c r="H88" s="19">
        <v>3506.36</v>
      </c>
      <c r="I88" s="19">
        <v>2986.5</v>
      </c>
      <c r="J88" s="30">
        <v>215.23</v>
      </c>
      <c r="K88" s="19">
        <v>3201.73</v>
      </c>
      <c r="L88" s="19">
        <v>340.35</v>
      </c>
      <c r="M88" s="19">
        <v>304.63</v>
      </c>
    </row>
    <row r="89" spans="1:13" x14ac:dyDescent="0.3">
      <c r="A89" s="16" t="s">
        <v>15</v>
      </c>
      <c r="B89" s="16" t="s">
        <v>18</v>
      </c>
      <c r="C89" s="19">
        <v>6922.93</v>
      </c>
      <c r="D89" s="19">
        <v>0</v>
      </c>
      <c r="E89" s="19">
        <v>6922.93</v>
      </c>
      <c r="F89" s="19">
        <v>3748.57</v>
      </c>
      <c r="G89" s="19">
        <v>242.87</v>
      </c>
      <c r="H89" s="19">
        <v>3991.44</v>
      </c>
      <c r="I89" s="19">
        <v>3409.22</v>
      </c>
      <c r="J89" s="30">
        <v>365.03</v>
      </c>
      <c r="K89" s="19">
        <v>3774.24</v>
      </c>
      <c r="L89" s="19">
        <v>339.36</v>
      </c>
      <c r="M89" s="19">
        <v>217.2</v>
      </c>
    </row>
    <row r="90" spans="1:13" x14ac:dyDescent="0.3">
      <c r="A90" s="16" t="s">
        <v>15</v>
      </c>
      <c r="B90" s="16" t="s">
        <v>20</v>
      </c>
      <c r="C90" s="19">
        <v>804.49</v>
      </c>
      <c r="D90" s="19">
        <v>0</v>
      </c>
      <c r="E90" s="19">
        <v>804.49</v>
      </c>
      <c r="F90" s="19">
        <v>39.950000000000003</v>
      </c>
      <c r="G90" s="19">
        <v>0</v>
      </c>
      <c r="H90" s="19">
        <v>39.950000000000003</v>
      </c>
      <c r="I90" s="19">
        <v>58.9</v>
      </c>
      <c r="J90" s="30">
        <v>2</v>
      </c>
      <c r="K90" s="19">
        <v>60.9</v>
      </c>
      <c r="L90" s="19">
        <v>-18.95</v>
      </c>
      <c r="M90" s="19">
        <v>-20.95</v>
      </c>
    </row>
    <row r="91" spans="1:13" x14ac:dyDescent="0.3">
      <c r="A91" s="16" t="s">
        <v>15</v>
      </c>
      <c r="B91" s="16" t="s">
        <v>19</v>
      </c>
      <c r="C91" s="19">
        <v>1893.23</v>
      </c>
      <c r="D91" s="19">
        <v>99.17</v>
      </c>
      <c r="E91" s="19">
        <v>1992.4</v>
      </c>
      <c r="F91" s="19">
        <v>604.78</v>
      </c>
      <c r="G91" s="19">
        <v>132.66</v>
      </c>
      <c r="H91" s="19">
        <v>737.44</v>
      </c>
      <c r="I91" s="19">
        <v>505.86</v>
      </c>
      <c r="J91" s="30">
        <v>156.63999999999999</v>
      </c>
      <c r="K91" s="19">
        <v>662.51</v>
      </c>
      <c r="L91" s="19">
        <v>98.92</v>
      </c>
      <c r="M91" s="19">
        <v>74.94</v>
      </c>
    </row>
    <row r="92" spans="1:13" x14ac:dyDescent="0.3">
      <c r="A92" s="16" t="s">
        <v>1170</v>
      </c>
      <c r="B92" s="16" t="s">
        <v>68</v>
      </c>
      <c r="C92" s="19">
        <v>7670.86</v>
      </c>
      <c r="D92" s="19">
        <v>0</v>
      </c>
      <c r="E92" s="19">
        <v>7670.86</v>
      </c>
      <c r="F92" s="19">
        <v>7670.86</v>
      </c>
      <c r="G92" s="19">
        <v>0</v>
      </c>
      <c r="H92" s="19">
        <v>7670.86</v>
      </c>
      <c r="I92" s="19">
        <v>7670.86</v>
      </c>
      <c r="J92" s="30">
        <v>0</v>
      </c>
      <c r="K92" s="19">
        <v>7670.86</v>
      </c>
      <c r="L92" s="19">
        <v>0</v>
      </c>
      <c r="M92" s="19">
        <v>0</v>
      </c>
    </row>
    <row r="93" spans="1:13" x14ac:dyDescent="0.3">
      <c r="A93" s="16" t="s">
        <v>69</v>
      </c>
      <c r="B93" s="16" t="s">
        <v>70</v>
      </c>
      <c r="C93" s="19">
        <v>20459.400000000001</v>
      </c>
      <c r="D93" s="19">
        <v>263.17</v>
      </c>
      <c r="E93" s="19">
        <v>20722.57</v>
      </c>
      <c r="F93" s="19">
        <v>20342.400000000001</v>
      </c>
      <c r="G93" s="19">
        <v>65</v>
      </c>
      <c r="H93" s="19">
        <v>20407.400000000001</v>
      </c>
      <c r="I93" s="19">
        <v>20105.259999999998</v>
      </c>
      <c r="J93" s="30">
        <v>318.77999999999997</v>
      </c>
      <c r="K93" s="19">
        <v>20424.04</v>
      </c>
      <c r="L93" s="19">
        <v>237.14</v>
      </c>
      <c r="M93" s="19">
        <v>-16.64</v>
      </c>
    </row>
    <row r="94" spans="1:13" x14ac:dyDescent="0.3">
      <c r="A94" s="16" t="s">
        <v>69</v>
      </c>
      <c r="B94" s="16" t="s">
        <v>71</v>
      </c>
      <c r="C94" s="19">
        <v>11495.42</v>
      </c>
      <c r="D94" s="19">
        <v>0</v>
      </c>
      <c r="E94" s="19">
        <v>11495.42</v>
      </c>
      <c r="F94" s="19">
        <v>11495.42</v>
      </c>
      <c r="G94" s="19">
        <v>0</v>
      </c>
      <c r="H94" s="19">
        <v>11495.42</v>
      </c>
      <c r="I94" s="19">
        <v>11068.85</v>
      </c>
      <c r="J94" s="30">
        <v>0</v>
      </c>
      <c r="K94" s="19">
        <v>11068.85</v>
      </c>
      <c r="L94" s="19">
        <v>426.57</v>
      </c>
      <c r="M94" s="19">
        <v>426.57</v>
      </c>
    </row>
    <row r="95" spans="1:13" x14ac:dyDescent="0.3">
      <c r="A95" s="16" t="s">
        <v>1171</v>
      </c>
      <c r="B95" s="16" t="s">
        <v>1172</v>
      </c>
      <c r="C95" s="19">
        <v>2992.13</v>
      </c>
      <c r="D95" s="19">
        <v>0</v>
      </c>
      <c r="E95" s="19">
        <v>2992.13</v>
      </c>
      <c r="F95" s="19">
        <v>2895.93</v>
      </c>
      <c r="G95" s="19">
        <v>0</v>
      </c>
      <c r="H95" s="19">
        <v>2895.93</v>
      </c>
      <c r="I95" s="19">
        <v>2921.93</v>
      </c>
      <c r="J95" s="30">
        <v>0</v>
      </c>
      <c r="K95" s="19">
        <v>2921.93</v>
      </c>
      <c r="L95" s="19">
        <v>-26</v>
      </c>
      <c r="M95" s="19">
        <v>-26</v>
      </c>
    </row>
    <row r="96" spans="1:13" x14ac:dyDescent="0.3">
      <c r="A96" s="16" t="s">
        <v>1173</v>
      </c>
      <c r="B96" s="16" t="s">
        <v>1174</v>
      </c>
      <c r="C96" s="19">
        <v>770.71</v>
      </c>
      <c r="D96" s="19">
        <v>0</v>
      </c>
      <c r="E96" s="19">
        <v>770.71</v>
      </c>
      <c r="F96" s="19">
        <v>770.71</v>
      </c>
      <c r="G96" s="19">
        <v>0</v>
      </c>
      <c r="H96" s="19">
        <v>770.71</v>
      </c>
      <c r="I96" s="19">
        <v>770.71</v>
      </c>
      <c r="J96" s="30">
        <v>0</v>
      </c>
      <c r="K96" s="19">
        <v>770.71</v>
      </c>
      <c r="L96" s="19">
        <v>0</v>
      </c>
      <c r="M96" s="19">
        <v>0</v>
      </c>
    </row>
    <row r="97" spans="1:13" x14ac:dyDescent="0.3">
      <c r="A97" s="16" t="s">
        <v>1175</v>
      </c>
      <c r="B97" s="16" t="s">
        <v>1176</v>
      </c>
      <c r="C97" s="19">
        <v>2729.55</v>
      </c>
      <c r="D97" s="19">
        <v>0</v>
      </c>
      <c r="E97" s="19">
        <v>2729.55</v>
      </c>
      <c r="F97" s="19">
        <v>2729.55</v>
      </c>
      <c r="G97" s="19">
        <v>0</v>
      </c>
      <c r="H97" s="19">
        <v>2729.55</v>
      </c>
      <c r="I97" s="19">
        <v>2602.61</v>
      </c>
      <c r="J97" s="30">
        <v>0</v>
      </c>
      <c r="K97" s="19">
        <v>2602.61</v>
      </c>
      <c r="L97" s="19">
        <v>126.94</v>
      </c>
      <c r="M97" s="19">
        <v>126.94</v>
      </c>
    </row>
    <row r="98" spans="1:13" x14ac:dyDescent="0.3">
      <c r="A98" s="16" t="s">
        <v>67</v>
      </c>
      <c r="B98" s="16" t="s">
        <v>68</v>
      </c>
      <c r="C98" s="19">
        <v>43502.78</v>
      </c>
      <c r="D98" s="19">
        <v>1760.15</v>
      </c>
      <c r="E98" s="19">
        <v>45262.93</v>
      </c>
      <c r="F98" s="19">
        <v>41790.959999999999</v>
      </c>
      <c r="G98" s="19">
        <v>830</v>
      </c>
      <c r="H98" s="19">
        <v>42620.959999999999</v>
      </c>
      <c r="I98" s="19">
        <v>34368.65</v>
      </c>
      <c r="J98" s="30">
        <v>1169</v>
      </c>
      <c r="K98" s="19">
        <v>35537.65</v>
      </c>
      <c r="L98" s="19">
        <v>7422.31</v>
      </c>
      <c r="M98" s="19">
        <v>7083.31</v>
      </c>
    </row>
    <row r="99" spans="1:13" x14ac:dyDescent="0.3">
      <c r="A99" s="16" t="s">
        <v>1177</v>
      </c>
      <c r="B99" s="16" t="s">
        <v>1178</v>
      </c>
      <c r="C99" s="19">
        <v>5222.3999999999996</v>
      </c>
      <c r="D99" s="19">
        <v>0</v>
      </c>
      <c r="E99" s="19">
        <v>5222.3999999999996</v>
      </c>
      <c r="F99" s="19">
        <v>5222.3999999999996</v>
      </c>
      <c r="G99" s="19">
        <v>0</v>
      </c>
      <c r="H99" s="19">
        <v>5222.3999999999996</v>
      </c>
      <c r="I99" s="19">
        <v>5194.45</v>
      </c>
      <c r="J99" s="30">
        <v>0</v>
      </c>
      <c r="K99" s="19">
        <v>5194.45</v>
      </c>
      <c r="L99" s="19">
        <v>27.95</v>
      </c>
      <c r="M99" s="19">
        <v>27.95</v>
      </c>
    </row>
    <row r="100" spans="1:13" x14ac:dyDescent="0.3">
      <c r="A100" s="16" t="s">
        <v>1177</v>
      </c>
      <c r="B100" s="16" t="s">
        <v>1179</v>
      </c>
      <c r="C100" s="19">
        <v>5073.29</v>
      </c>
      <c r="D100" s="19">
        <v>0</v>
      </c>
      <c r="E100" s="19">
        <v>5073.29</v>
      </c>
      <c r="F100" s="19">
        <v>5073.29</v>
      </c>
      <c r="G100" s="19">
        <v>0</v>
      </c>
      <c r="H100" s="19">
        <v>5073.29</v>
      </c>
      <c r="I100" s="19">
        <v>5055.4399999999996</v>
      </c>
      <c r="J100" s="30">
        <v>0</v>
      </c>
      <c r="K100" s="19">
        <v>5055.4399999999996</v>
      </c>
      <c r="L100" s="19">
        <v>17.86</v>
      </c>
      <c r="M100" s="19">
        <v>17.86</v>
      </c>
    </row>
    <row r="101" spans="1:13" x14ac:dyDescent="0.3">
      <c r="A101" s="16" t="s">
        <v>1180</v>
      </c>
      <c r="B101" s="16" t="s">
        <v>1181</v>
      </c>
      <c r="C101" s="19">
        <v>2861.87</v>
      </c>
      <c r="D101" s="19">
        <v>0</v>
      </c>
      <c r="E101" s="19">
        <v>2861.87</v>
      </c>
      <c r="F101" s="19">
        <v>2861.87</v>
      </c>
      <c r="G101" s="19">
        <v>0</v>
      </c>
      <c r="H101" s="19">
        <v>2861.87</v>
      </c>
      <c r="I101" s="19">
        <v>2861.87</v>
      </c>
      <c r="J101" s="30">
        <v>0</v>
      </c>
      <c r="K101" s="19">
        <v>2861.87</v>
      </c>
      <c r="L101" s="19">
        <v>0</v>
      </c>
      <c r="M101" s="19">
        <v>0</v>
      </c>
    </row>
    <row r="102" spans="1:13" x14ac:dyDescent="0.3">
      <c r="A102" s="16" t="s">
        <v>1180</v>
      </c>
      <c r="B102" s="16" t="s">
        <v>1182</v>
      </c>
      <c r="C102" s="19">
        <v>3006.68</v>
      </c>
      <c r="D102" s="19">
        <v>0</v>
      </c>
      <c r="E102" s="19">
        <v>3006.68</v>
      </c>
      <c r="F102" s="19">
        <v>3006.68</v>
      </c>
      <c r="G102" s="19">
        <v>0</v>
      </c>
      <c r="H102" s="19">
        <v>3006.68</v>
      </c>
      <c r="I102" s="19">
        <v>3006.68</v>
      </c>
      <c r="J102" s="30">
        <v>0</v>
      </c>
      <c r="K102" s="19">
        <v>3006.68</v>
      </c>
      <c r="L102" s="19">
        <v>0</v>
      </c>
      <c r="M102" s="19">
        <v>0</v>
      </c>
    </row>
    <row r="103" spans="1:13" x14ac:dyDescent="0.3">
      <c r="A103" s="16" t="s">
        <v>1180</v>
      </c>
      <c r="B103" s="16" t="s">
        <v>1183</v>
      </c>
      <c r="C103" s="19">
        <v>3027.22</v>
      </c>
      <c r="D103" s="19">
        <v>0</v>
      </c>
      <c r="E103" s="19">
        <v>3027.22</v>
      </c>
      <c r="F103" s="19">
        <v>3027.22</v>
      </c>
      <c r="G103" s="19">
        <v>0</v>
      </c>
      <c r="H103" s="19">
        <v>3027.22</v>
      </c>
      <c r="I103" s="19">
        <v>3027.22</v>
      </c>
      <c r="J103" s="30">
        <v>0</v>
      </c>
      <c r="K103" s="19">
        <v>3027.22</v>
      </c>
      <c r="L103" s="19">
        <v>0</v>
      </c>
      <c r="M103" s="19">
        <v>0</v>
      </c>
    </row>
    <row r="104" spans="1:13" x14ac:dyDescent="0.3">
      <c r="A104" s="16" t="s">
        <v>1180</v>
      </c>
      <c r="B104" s="16" t="s">
        <v>1184</v>
      </c>
      <c r="C104" s="19">
        <v>4965.57</v>
      </c>
      <c r="D104" s="19">
        <v>0</v>
      </c>
      <c r="E104" s="19">
        <v>4965.57</v>
      </c>
      <c r="F104" s="19">
        <v>4858.13</v>
      </c>
      <c r="G104" s="19">
        <v>0</v>
      </c>
      <c r="H104" s="19">
        <v>4858.13</v>
      </c>
      <c r="I104" s="19">
        <v>4965.57</v>
      </c>
      <c r="J104" s="30">
        <v>0</v>
      </c>
      <c r="K104" s="19">
        <v>4965.57</v>
      </c>
      <c r="L104" s="19">
        <v>-107.44</v>
      </c>
      <c r="M104" s="19">
        <v>-107.44</v>
      </c>
    </row>
    <row r="105" spans="1:13" x14ac:dyDescent="0.3">
      <c r="A105" s="16" t="s">
        <v>1180</v>
      </c>
      <c r="B105" s="16" t="s">
        <v>1185</v>
      </c>
      <c r="C105" s="19">
        <v>3284.79</v>
      </c>
      <c r="D105" s="19">
        <v>0</v>
      </c>
      <c r="E105" s="19">
        <v>3284.79</v>
      </c>
      <c r="F105" s="19">
        <v>3136.94</v>
      </c>
      <c r="G105" s="19">
        <v>0</v>
      </c>
      <c r="H105" s="19">
        <v>3136.94</v>
      </c>
      <c r="I105" s="19">
        <v>3284.79</v>
      </c>
      <c r="J105" s="30">
        <v>0</v>
      </c>
      <c r="K105" s="19">
        <v>3284.79</v>
      </c>
      <c r="L105" s="19">
        <v>-147.85</v>
      </c>
      <c r="M105" s="19">
        <v>-147.85</v>
      </c>
    </row>
    <row r="106" spans="1:13" x14ac:dyDescent="0.3">
      <c r="A106" s="16" t="s">
        <v>1180</v>
      </c>
      <c r="B106" s="16" t="s">
        <v>1186</v>
      </c>
      <c r="C106" s="19">
        <v>3955.75</v>
      </c>
      <c r="D106" s="19">
        <v>0</v>
      </c>
      <c r="E106" s="19">
        <v>3955.75</v>
      </c>
      <c r="F106" s="19">
        <v>3955.75</v>
      </c>
      <c r="G106" s="19">
        <v>0</v>
      </c>
      <c r="H106" s="19">
        <v>3955.75</v>
      </c>
      <c r="I106" s="19">
        <v>3955.75</v>
      </c>
      <c r="J106" s="30">
        <v>0</v>
      </c>
      <c r="K106" s="19">
        <v>3955.75</v>
      </c>
      <c r="L106" s="19">
        <v>0</v>
      </c>
      <c r="M106" s="19">
        <v>0</v>
      </c>
    </row>
    <row r="107" spans="1:13" x14ac:dyDescent="0.3">
      <c r="A107" s="16" t="s">
        <v>1187</v>
      </c>
      <c r="B107" s="16" t="s">
        <v>1189</v>
      </c>
      <c r="C107" s="19">
        <v>3098.67</v>
      </c>
      <c r="D107" s="19">
        <v>0</v>
      </c>
      <c r="E107" s="19">
        <v>3098.67</v>
      </c>
      <c r="F107" s="19">
        <v>3098.67</v>
      </c>
      <c r="G107" s="19">
        <v>0</v>
      </c>
      <c r="H107" s="19">
        <v>3098.67</v>
      </c>
      <c r="I107" s="19">
        <v>3098.67</v>
      </c>
      <c r="J107" s="30">
        <v>0</v>
      </c>
      <c r="K107" s="19">
        <v>3098.67</v>
      </c>
      <c r="L107" s="19">
        <v>0</v>
      </c>
      <c r="M107" s="19">
        <v>0</v>
      </c>
    </row>
    <row r="108" spans="1:13" x14ac:dyDescent="0.3">
      <c r="A108" s="16" t="s">
        <v>1187</v>
      </c>
      <c r="B108" s="16" t="s">
        <v>1190</v>
      </c>
      <c r="C108" s="19">
        <v>3101.54</v>
      </c>
      <c r="D108" s="19">
        <v>0</v>
      </c>
      <c r="E108" s="19">
        <v>3101.54</v>
      </c>
      <c r="F108" s="19">
        <v>3101.54</v>
      </c>
      <c r="G108" s="19">
        <v>0</v>
      </c>
      <c r="H108" s="19">
        <v>3101.54</v>
      </c>
      <c r="I108" s="19">
        <v>3101.54</v>
      </c>
      <c r="J108" s="30">
        <v>0</v>
      </c>
      <c r="K108" s="19">
        <v>3101.54</v>
      </c>
      <c r="L108" s="19">
        <v>0</v>
      </c>
      <c r="M108" s="19">
        <v>0</v>
      </c>
    </row>
    <row r="109" spans="1:13" x14ac:dyDescent="0.3">
      <c r="A109" s="16" t="s">
        <v>1187</v>
      </c>
      <c r="B109" s="16" t="s">
        <v>1188</v>
      </c>
      <c r="C109" s="19">
        <v>2554</v>
      </c>
      <c r="D109" s="19">
        <v>0</v>
      </c>
      <c r="E109" s="19">
        <v>2554</v>
      </c>
      <c r="F109" s="19">
        <v>2490.16</v>
      </c>
      <c r="G109" s="19">
        <v>0</v>
      </c>
      <c r="H109" s="19">
        <v>2490.16</v>
      </c>
      <c r="I109" s="19">
        <v>2554</v>
      </c>
      <c r="J109" s="30">
        <v>0</v>
      </c>
      <c r="K109" s="19">
        <v>2554</v>
      </c>
      <c r="L109" s="19">
        <v>-63.84</v>
      </c>
      <c r="M109" s="19">
        <v>-63.84</v>
      </c>
    </row>
    <row r="110" spans="1:13" x14ac:dyDescent="0.3">
      <c r="A110" s="16" t="s">
        <v>1187</v>
      </c>
      <c r="B110" s="16" t="s">
        <v>1191</v>
      </c>
      <c r="C110" s="19">
        <v>3420.69</v>
      </c>
      <c r="D110" s="19">
        <v>0</v>
      </c>
      <c r="E110" s="19">
        <v>3420.69</v>
      </c>
      <c r="F110" s="19">
        <v>3420.69</v>
      </c>
      <c r="G110" s="19">
        <v>0</v>
      </c>
      <c r="H110" s="19">
        <v>3420.69</v>
      </c>
      <c r="I110" s="19">
        <v>3420.69</v>
      </c>
      <c r="J110" s="30">
        <v>0</v>
      </c>
      <c r="K110" s="19">
        <v>3420.69</v>
      </c>
      <c r="L110" s="19">
        <v>0</v>
      </c>
      <c r="M110" s="19">
        <v>0</v>
      </c>
    </row>
    <row r="111" spans="1:13" x14ac:dyDescent="0.3">
      <c r="A111" s="16" t="s">
        <v>1187</v>
      </c>
      <c r="B111" s="16" t="s">
        <v>1192</v>
      </c>
      <c r="C111" s="19">
        <v>3345.9</v>
      </c>
      <c r="D111" s="19">
        <v>0</v>
      </c>
      <c r="E111" s="19">
        <v>3345.9</v>
      </c>
      <c r="F111" s="19">
        <v>3345.9</v>
      </c>
      <c r="G111" s="19">
        <v>0</v>
      </c>
      <c r="H111" s="19">
        <v>3345.9</v>
      </c>
      <c r="I111" s="19">
        <v>3345.9</v>
      </c>
      <c r="J111" s="30">
        <v>0</v>
      </c>
      <c r="K111" s="19">
        <v>3345.9</v>
      </c>
      <c r="L111" s="19">
        <v>0</v>
      </c>
      <c r="M111" s="19">
        <v>0</v>
      </c>
    </row>
    <row r="112" spans="1:13" x14ac:dyDescent="0.3">
      <c r="A112" s="16" t="s">
        <v>1187</v>
      </c>
      <c r="B112" s="16" t="s">
        <v>1193</v>
      </c>
      <c r="C112" s="19">
        <v>2571.62</v>
      </c>
      <c r="D112" s="19">
        <v>0</v>
      </c>
      <c r="E112" s="19">
        <v>2571.62</v>
      </c>
      <c r="F112" s="19">
        <v>2326.96</v>
      </c>
      <c r="G112" s="19">
        <v>0</v>
      </c>
      <c r="H112" s="19">
        <v>2326.96</v>
      </c>
      <c r="I112" s="19">
        <v>2571.62</v>
      </c>
      <c r="J112" s="30">
        <v>0</v>
      </c>
      <c r="K112" s="19">
        <v>2571.62</v>
      </c>
      <c r="L112" s="19">
        <v>-244.66</v>
      </c>
      <c r="M112" s="19">
        <v>-244.66</v>
      </c>
    </row>
    <row r="113" spans="1:13" x14ac:dyDescent="0.3">
      <c r="A113" s="16" t="s">
        <v>21</v>
      </c>
      <c r="B113" s="16" t="s">
        <v>25</v>
      </c>
      <c r="C113" s="19">
        <v>10078.9</v>
      </c>
      <c r="D113" s="19">
        <v>0</v>
      </c>
      <c r="E113" s="19">
        <v>10078.9</v>
      </c>
      <c r="F113" s="19">
        <v>8741.82</v>
      </c>
      <c r="G113" s="19">
        <v>42.55</v>
      </c>
      <c r="H113" s="19">
        <v>8784.3700000000008</v>
      </c>
      <c r="I113" s="19">
        <v>8642.2099999999991</v>
      </c>
      <c r="J113" s="30">
        <v>80.14</v>
      </c>
      <c r="K113" s="19">
        <v>8722.35</v>
      </c>
      <c r="L113" s="19">
        <v>99.61</v>
      </c>
      <c r="M113" s="19">
        <v>62.02</v>
      </c>
    </row>
    <row r="114" spans="1:13" x14ac:dyDescent="0.3">
      <c r="A114" s="16" t="s">
        <v>21</v>
      </c>
      <c r="B114" s="16" t="s">
        <v>34</v>
      </c>
      <c r="C114" s="19">
        <v>11436.35</v>
      </c>
      <c r="D114" s="19">
        <v>0</v>
      </c>
      <c r="E114" s="19">
        <v>11436.35</v>
      </c>
      <c r="F114" s="19">
        <v>4189.38</v>
      </c>
      <c r="G114" s="19">
        <v>94.97</v>
      </c>
      <c r="H114" s="19">
        <v>4284.3500000000004</v>
      </c>
      <c r="I114" s="19">
        <v>4153.37</v>
      </c>
      <c r="J114" s="30">
        <v>121.57</v>
      </c>
      <c r="K114" s="19">
        <v>4274.93</v>
      </c>
      <c r="L114" s="19">
        <v>36.01</v>
      </c>
      <c r="M114" s="19">
        <v>9.42</v>
      </c>
    </row>
    <row r="115" spans="1:13" x14ac:dyDescent="0.3">
      <c r="A115" s="16" t="s">
        <v>21</v>
      </c>
      <c r="B115" s="16" t="s">
        <v>26</v>
      </c>
      <c r="C115" s="19">
        <v>2177.52</v>
      </c>
      <c r="D115" s="19">
        <v>0</v>
      </c>
      <c r="E115" s="19">
        <v>2177.52</v>
      </c>
      <c r="F115" s="19">
        <v>1099.3499999999999</v>
      </c>
      <c r="G115" s="19">
        <v>9.9600000000000009</v>
      </c>
      <c r="H115" s="19">
        <v>1109.31</v>
      </c>
      <c r="I115" s="19">
        <v>858.75</v>
      </c>
      <c r="J115" s="30">
        <v>51.17</v>
      </c>
      <c r="K115" s="19">
        <v>909.92</v>
      </c>
      <c r="L115" s="19">
        <v>240.6</v>
      </c>
      <c r="M115" s="19">
        <v>199.39</v>
      </c>
    </row>
    <row r="116" spans="1:13" x14ac:dyDescent="0.3">
      <c r="A116" s="16" t="s">
        <v>21</v>
      </c>
      <c r="B116" s="16" t="s">
        <v>24</v>
      </c>
      <c r="C116" s="19">
        <v>10149.43</v>
      </c>
      <c r="D116" s="19">
        <v>0</v>
      </c>
      <c r="E116" s="19">
        <v>10149.43</v>
      </c>
      <c r="F116" s="19">
        <v>8929.5300000000007</v>
      </c>
      <c r="G116" s="19">
        <v>55.69</v>
      </c>
      <c r="H116" s="19">
        <v>8985.2099999999991</v>
      </c>
      <c r="I116" s="19">
        <v>8582.66</v>
      </c>
      <c r="J116" s="30">
        <v>219.92</v>
      </c>
      <c r="K116" s="19">
        <v>8802.58</v>
      </c>
      <c r="L116" s="19">
        <v>346.87</v>
      </c>
      <c r="M116" s="19">
        <v>182.63</v>
      </c>
    </row>
    <row r="117" spans="1:13" x14ac:dyDescent="0.3">
      <c r="A117" s="16" t="s">
        <v>21</v>
      </c>
      <c r="B117" s="16" t="s">
        <v>30</v>
      </c>
      <c r="C117" s="19">
        <v>9273.6299999999992</v>
      </c>
      <c r="D117" s="19">
        <v>0</v>
      </c>
      <c r="E117" s="19">
        <v>9273.6299999999992</v>
      </c>
      <c r="F117" s="19">
        <v>3486.91</v>
      </c>
      <c r="G117" s="19">
        <v>54.08</v>
      </c>
      <c r="H117" s="19">
        <v>3540.99</v>
      </c>
      <c r="I117" s="19">
        <v>3304.06</v>
      </c>
      <c r="J117" s="30">
        <v>134.75</v>
      </c>
      <c r="K117" s="19">
        <v>3438.81</v>
      </c>
      <c r="L117" s="19">
        <v>182.84</v>
      </c>
      <c r="M117" s="19">
        <v>102.17</v>
      </c>
    </row>
    <row r="118" spans="1:13" x14ac:dyDescent="0.3">
      <c r="A118" s="16" t="s">
        <v>21</v>
      </c>
      <c r="B118" s="16" t="s">
        <v>28</v>
      </c>
      <c r="C118" s="19">
        <v>1196.48</v>
      </c>
      <c r="D118" s="19">
        <v>68.17</v>
      </c>
      <c r="E118" s="19">
        <v>1264.6400000000001</v>
      </c>
      <c r="F118" s="19">
        <v>757.66</v>
      </c>
      <c r="G118" s="19">
        <v>0</v>
      </c>
      <c r="H118" s="19">
        <v>757.66</v>
      </c>
      <c r="I118" s="19">
        <v>669.39</v>
      </c>
      <c r="J118" s="30">
        <v>71.08</v>
      </c>
      <c r="K118" s="19">
        <v>740.47</v>
      </c>
      <c r="L118" s="19">
        <v>88.27</v>
      </c>
      <c r="M118" s="19">
        <v>17.190000000000001</v>
      </c>
    </row>
    <row r="119" spans="1:13" x14ac:dyDescent="0.3">
      <c r="A119" s="16" t="s">
        <v>21</v>
      </c>
      <c r="B119" s="16" t="s">
        <v>29</v>
      </c>
      <c r="C119" s="19">
        <v>966.25</v>
      </c>
      <c r="D119" s="19">
        <v>60.3</v>
      </c>
      <c r="E119" s="19">
        <v>1026.55</v>
      </c>
      <c r="F119" s="19">
        <v>582.19000000000005</v>
      </c>
      <c r="G119" s="19">
        <v>36.4</v>
      </c>
      <c r="H119" s="19">
        <v>618.59</v>
      </c>
      <c r="I119" s="19">
        <v>560.66999999999996</v>
      </c>
      <c r="J119" s="30">
        <v>23.21</v>
      </c>
      <c r="K119" s="19">
        <v>583.88</v>
      </c>
      <c r="L119" s="19">
        <v>21.52</v>
      </c>
      <c r="M119" s="19">
        <v>34.71</v>
      </c>
    </row>
    <row r="120" spans="1:13" x14ac:dyDescent="0.3">
      <c r="A120" s="16" t="s">
        <v>21</v>
      </c>
      <c r="B120" s="16" t="s">
        <v>22</v>
      </c>
      <c r="C120" s="19">
        <v>10324.77</v>
      </c>
      <c r="D120" s="19">
        <v>0</v>
      </c>
      <c r="E120" s="19">
        <v>10324.77</v>
      </c>
      <c r="F120" s="19">
        <v>8960.0300000000007</v>
      </c>
      <c r="G120" s="19">
        <v>0</v>
      </c>
      <c r="H120" s="19">
        <v>8960.0300000000007</v>
      </c>
      <c r="I120" s="19">
        <v>8767.89</v>
      </c>
      <c r="J120" s="30">
        <v>40.35</v>
      </c>
      <c r="K120" s="19">
        <v>8808.24</v>
      </c>
      <c r="L120" s="19">
        <v>192.14</v>
      </c>
      <c r="M120" s="19">
        <v>151.79</v>
      </c>
    </row>
    <row r="121" spans="1:13" x14ac:dyDescent="0.3">
      <c r="A121" s="16" t="s">
        <v>21</v>
      </c>
      <c r="B121" s="16" t="s">
        <v>23</v>
      </c>
      <c r="C121" s="19">
        <v>10839.87</v>
      </c>
      <c r="D121" s="19">
        <v>0</v>
      </c>
      <c r="E121" s="19">
        <v>10839.87</v>
      </c>
      <c r="F121" s="19">
        <v>9355.66</v>
      </c>
      <c r="G121" s="19">
        <v>29.3</v>
      </c>
      <c r="H121" s="19">
        <v>9384.9500000000007</v>
      </c>
      <c r="I121" s="19">
        <v>9301.7800000000007</v>
      </c>
      <c r="J121" s="30">
        <v>84.64</v>
      </c>
      <c r="K121" s="19">
        <v>9386.42</v>
      </c>
      <c r="L121" s="19">
        <v>53.88</v>
      </c>
      <c r="M121" s="19">
        <v>-1.47</v>
      </c>
    </row>
    <row r="122" spans="1:13" x14ac:dyDescent="0.3">
      <c r="A122" s="16" t="s">
        <v>21</v>
      </c>
      <c r="B122" s="16" t="s">
        <v>27</v>
      </c>
      <c r="C122" s="19">
        <v>10463.950000000001</v>
      </c>
      <c r="D122" s="19">
        <v>0</v>
      </c>
      <c r="E122" s="19">
        <v>10463.950000000001</v>
      </c>
      <c r="F122" s="19">
        <v>9057.7199999999993</v>
      </c>
      <c r="G122" s="19">
        <v>66.09</v>
      </c>
      <c r="H122" s="19">
        <v>9123.81</v>
      </c>
      <c r="I122" s="19">
        <v>8990.67</v>
      </c>
      <c r="J122" s="30">
        <v>102.51</v>
      </c>
      <c r="K122" s="19">
        <v>9093.19</v>
      </c>
      <c r="L122" s="19">
        <v>67.040000000000006</v>
      </c>
      <c r="M122" s="19">
        <v>30.63</v>
      </c>
    </row>
    <row r="123" spans="1:13" x14ac:dyDescent="0.3">
      <c r="A123" s="16" t="s">
        <v>21</v>
      </c>
      <c r="B123" s="16" t="s">
        <v>31</v>
      </c>
      <c r="C123" s="19">
        <v>8895.9500000000007</v>
      </c>
      <c r="D123" s="19">
        <v>139.24</v>
      </c>
      <c r="E123" s="19">
        <v>9035.19</v>
      </c>
      <c r="F123" s="19">
        <v>2237.4899999999998</v>
      </c>
      <c r="G123" s="19">
        <v>67.69</v>
      </c>
      <c r="H123" s="19">
        <v>2305.17</v>
      </c>
      <c r="I123" s="19">
        <v>2216.4299999999998</v>
      </c>
      <c r="J123" s="30">
        <v>155.25</v>
      </c>
      <c r="K123" s="19">
        <v>2371.6799999999998</v>
      </c>
      <c r="L123" s="19">
        <v>21.05</v>
      </c>
      <c r="M123" s="19">
        <v>-66.5</v>
      </c>
    </row>
    <row r="124" spans="1:13" x14ac:dyDescent="0.3">
      <c r="A124" s="16" t="s">
        <v>21</v>
      </c>
      <c r="B124" s="16" t="s">
        <v>32</v>
      </c>
      <c r="C124" s="19">
        <v>2023.17</v>
      </c>
      <c r="D124" s="19">
        <v>183.52</v>
      </c>
      <c r="E124" s="19">
        <v>2206.69</v>
      </c>
      <c r="F124" s="19">
        <v>448.68</v>
      </c>
      <c r="G124" s="19">
        <v>18.22</v>
      </c>
      <c r="H124" s="19">
        <v>466.91</v>
      </c>
      <c r="I124" s="19">
        <v>559.74</v>
      </c>
      <c r="J124" s="30">
        <v>121.95</v>
      </c>
      <c r="K124" s="19">
        <v>681.69</v>
      </c>
      <c r="L124" s="19">
        <v>-111.06</v>
      </c>
      <c r="M124" s="19">
        <v>-214.79</v>
      </c>
    </row>
    <row r="125" spans="1:13" x14ac:dyDescent="0.3">
      <c r="A125" s="16" t="s">
        <v>21</v>
      </c>
      <c r="B125" s="16" t="s">
        <v>33</v>
      </c>
      <c r="C125" s="19">
        <v>3416.44</v>
      </c>
      <c r="D125" s="19">
        <v>92.46</v>
      </c>
      <c r="E125" s="19">
        <v>3508.9</v>
      </c>
      <c r="F125" s="19">
        <v>876.23</v>
      </c>
      <c r="G125" s="19">
        <v>94.4</v>
      </c>
      <c r="H125" s="19">
        <v>970.63</v>
      </c>
      <c r="I125" s="19">
        <v>871.44</v>
      </c>
      <c r="J125" s="30">
        <v>84.74</v>
      </c>
      <c r="K125" s="19">
        <v>956.18</v>
      </c>
      <c r="L125" s="19">
        <v>4.79</v>
      </c>
      <c r="M125" s="19">
        <v>14.45</v>
      </c>
    </row>
    <row r="126" spans="1:13" x14ac:dyDescent="0.3">
      <c r="A126" s="16" t="s">
        <v>35</v>
      </c>
      <c r="B126" s="16" t="s">
        <v>36</v>
      </c>
      <c r="C126" s="19">
        <v>276.37</v>
      </c>
      <c r="D126" s="19">
        <v>0</v>
      </c>
      <c r="E126" s="19">
        <v>276.37</v>
      </c>
      <c r="F126" s="19">
        <v>66.88</v>
      </c>
      <c r="G126" s="19">
        <v>0</v>
      </c>
      <c r="H126" s="19">
        <v>66.88</v>
      </c>
      <c r="I126" s="19">
        <v>70.88</v>
      </c>
      <c r="J126" s="30">
        <v>6.49</v>
      </c>
      <c r="K126" s="19">
        <v>77.36</v>
      </c>
      <c r="L126" s="19">
        <v>-4</v>
      </c>
      <c r="M126" s="19">
        <v>-10.49</v>
      </c>
    </row>
    <row r="127" spans="1:13" x14ac:dyDescent="0.3">
      <c r="A127" s="16" t="s">
        <v>35</v>
      </c>
      <c r="B127" s="16" t="s">
        <v>37</v>
      </c>
      <c r="C127" s="19">
        <v>2577.12</v>
      </c>
      <c r="D127" s="19">
        <v>74.290000000000006</v>
      </c>
      <c r="E127" s="19">
        <v>2651.41</v>
      </c>
      <c r="F127" s="19">
        <v>1490.73</v>
      </c>
      <c r="G127" s="19">
        <v>40.4</v>
      </c>
      <c r="H127" s="19">
        <v>1531.13</v>
      </c>
      <c r="I127" s="19">
        <v>1382.57</v>
      </c>
      <c r="J127" s="30">
        <v>83.9</v>
      </c>
      <c r="K127" s="19">
        <v>1466.47</v>
      </c>
      <c r="L127" s="19">
        <v>108.16</v>
      </c>
      <c r="M127" s="19">
        <v>64.66</v>
      </c>
    </row>
    <row r="128" spans="1:13" x14ac:dyDescent="0.3">
      <c r="A128" s="16" t="s">
        <v>1281</v>
      </c>
      <c r="B128" s="16" t="s">
        <v>1197</v>
      </c>
      <c r="C128" s="19">
        <v>3465.9</v>
      </c>
      <c r="D128" s="19">
        <v>0</v>
      </c>
      <c r="E128" s="19">
        <v>3465.9</v>
      </c>
      <c r="F128" s="19">
        <v>3465.9</v>
      </c>
      <c r="G128" s="19">
        <v>0</v>
      </c>
      <c r="H128" s="19">
        <v>3465.9</v>
      </c>
      <c r="I128" s="19">
        <v>3465.9</v>
      </c>
      <c r="J128" s="30">
        <v>0</v>
      </c>
      <c r="K128" s="19">
        <v>3465.9</v>
      </c>
      <c r="L128" s="19">
        <v>0</v>
      </c>
      <c r="M128" s="19">
        <v>0</v>
      </c>
    </row>
    <row r="129" spans="1:13" x14ac:dyDescent="0.3">
      <c r="A129" s="16" t="s">
        <v>1281</v>
      </c>
      <c r="B129" s="16" t="s">
        <v>1198</v>
      </c>
      <c r="C129" s="19">
        <v>3444.81</v>
      </c>
      <c r="D129" s="19">
        <v>0</v>
      </c>
      <c r="E129" s="19">
        <v>3444.81</v>
      </c>
      <c r="F129" s="19">
        <v>3444.81</v>
      </c>
      <c r="G129" s="19">
        <v>0</v>
      </c>
      <c r="H129" s="19">
        <v>3444.81</v>
      </c>
      <c r="I129" s="19">
        <v>3444.81</v>
      </c>
      <c r="J129" s="30">
        <v>0</v>
      </c>
      <c r="K129" s="19">
        <v>3444.81</v>
      </c>
      <c r="L129" s="19">
        <v>0</v>
      </c>
      <c r="M129" s="19">
        <v>0</v>
      </c>
    </row>
    <row r="130" spans="1:13" x14ac:dyDescent="0.3">
      <c r="A130" s="16" t="s">
        <v>1281</v>
      </c>
      <c r="B130" s="16" t="s">
        <v>1199</v>
      </c>
      <c r="C130" s="19">
        <v>3532.7</v>
      </c>
      <c r="D130" s="19">
        <v>0</v>
      </c>
      <c r="E130" s="19">
        <v>3532.7</v>
      </c>
      <c r="F130" s="19">
        <v>3532.7</v>
      </c>
      <c r="G130" s="19">
        <v>0</v>
      </c>
      <c r="H130" s="19">
        <v>3532.7</v>
      </c>
      <c r="I130" s="19">
        <v>3532.7</v>
      </c>
      <c r="J130" s="30">
        <v>0</v>
      </c>
      <c r="K130" s="19">
        <v>3532.7</v>
      </c>
      <c r="L130" s="19">
        <v>0</v>
      </c>
      <c r="M130" s="19">
        <v>0</v>
      </c>
    </row>
    <row r="131" spans="1:13" x14ac:dyDescent="0.3">
      <c r="A131" s="16" t="s">
        <v>1281</v>
      </c>
      <c r="B131" s="16" t="s">
        <v>1200</v>
      </c>
      <c r="C131" s="19">
        <v>3448.38</v>
      </c>
      <c r="D131" s="19">
        <v>0</v>
      </c>
      <c r="E131" s="19">
        <v>3448.38</v>
      </c>
      <c r="F131" s="19">
        <v>3448.38</v>
      </c>
      <c r="G131" s="19">
        <v>0</v>
      </c>
      <c r="H131" s="19">
        <v>3448.38</v>
      </c>
      <c r="I131" s="19">
        <v>3423.11</v>
      </c>
      <c r="J131" s="30">
        <v>0</v>
      </c>
      <c r="K131" s="19">
        <v>3423.11</v>
      </c>
      <c r="L131" s="19">
        <v>25.27</v>
      </c>
      <c r="M131" s="19">
        <v>25.27</v>
      </c>
    </row>
    <row r="132" spans="1:13" x14ac:dyDescent="0.3">
      <c r="A132" s="16" t="s">
        <v>1281</v>
      </c>
      <c r="B132" s="16" t="s">
        <v>1196</v>
      </c>
      <c r="C132" s="19">
        <v>3547</v>
      </c>
      <c r="D132" s="19">
        <v>0</v>
      </c>
      <c r="E132" s="19">
        <v>3547</v>
      </c>
      <c r="F132" s="19">
        <v>3547</v>
      </c>
      <c r="G132" s="19">
        <v>0</v>
      </c>
      <c r="H132" s="19">
        <v>3547</v>
      </c>
      <c r="I132" s="19">
        <v>3547</v>
      </c>
      <c r="J132" s="30">
        <v>0</v>
      </c>
      <c r="K132" s="19">
        <v>3547</v>
      </c>
      <c r="L132" s="19">
        <v>0</v>
      </c>
      <c r="M132" s="19">
        <v>0</v>
      </c>
    </row>
    <row r="133" spans="1:13" x14ac:dyDescent="0.3">
      <c r="A133" s="16" t="s">
        <v>1281</v>
      </c>
      <c r="B133" s="16" t="s">
        <v>1194</v>
      </c>
      <c r="C133" s="19">
        <v>2976.32</v>
      </c>
      <c r="D133" s="19">
        <v>0</v>
      </c>
      <c r="E133" s="19">
        <v>2976.32</v>
      </c>
      <c r="F133" s="19">
        <v>2976.32</v>
      </c>
      <c r="G133" s="19">
        <v>0</v>
      </c>
      <c r="H133" s="19">
        <v>2976.32</v>
      </c>
      <c r="I133" s="19">
        <v>2976.32</v>
      </c>
      <c r="J133" s="30">
        <v>0</v>
      </c>
      <c r="K133" s="19">
        <v>2976.32</v>
      </c>
      <c r="L133" s="19">
        <v>0</v>
      </c>
      <c r="M133" s="19">
        <v>0</v>
      </c>
    </row>
    <row r="134" spans="1:13" x14ac:dyDescent="0.3">
      <c r="A134" s="16" t="s">
        <v>1281</v>
      </c>
      <c r="B134" s="16" t="s">
        <v>1195</v>
      </c>
      <c r="C134" s="19">
        <v>3540.74</v>
      </c>
      <c r="D134" s="19">
        <v>0</v>
      </c>
      <c r="E134" s="19">
        <v>3540.74</v>
      </c>
      <c r="F134" s="19">
        <v>3540.74</v>
      </c>
      <c r="G134" s="19">
        <v>0</v>
      </c>
      <c r="H134" s="19">
        <v>3540.74</v>
      </c>
      <c r="I134" s="19">
        <v>3540.74</v>
      </c>
      <c r="J134" s="30">
        <v>0</v>
      </c>
      <c r="K134" s="19">
        <v>3540.74</v>
      </c>
      <c r="L134" s="19">
        <v>0</v>
      </c>
      <c r="M134" s="19">
        <v>0</v>
      </c>
    </row>
    <row r="135" spans="1:13" x14ac:dyDescent="0.3">
      <c r="A135" s="16" t="s">
        <v>38</v>
      </c>
      <c r="B135" s="16" t="s">
        <v>40</v>
      </c>
      <c r="C135" s="19">
        <v>23.92</v>
      </c>
      <c r="D135" s="19">
        <v>28.97</v>
      </c>
      <c r="E135" s="19">
        <v>52.89</v>
      </c>
      <c r="F135" s="19">
        <v>23.92</v>
      </c>
      <c r="G135" s="19">
        <v>0</v>
      </c>
      <c r="H135" s="19">
        <v>23.92</v>
      </c>
      <c r="I135" s="19">
        <v>13.96</v>
      </c>
      <c r="J135" s="30">
        <v>1</v>
      </c>
      <c r="K135" s="19">
        <v>14.96</v>
      </c>
      <c r="L135" s="19">
        <v>9.9600000000000009</v>
      </c>
      <c r="M135" s="19">
        <v>8.9600000000000009</v>
      </c>
    </row>
    <row r="136" spans="1:13" x14ac:dyDescent="0.3">
      <c r="A136" s="16" t="s">
        <v>38</v>
      </c>
      <c r="B136" s="16" t="s">
        <v>39</v>
      </c>
      <c r="C136" s="19">
        <v>844.64</v>
      </c>
      <c r="D136" s="19">
        <v>0</v>
      </c>
      <c r="E136" s="19">
        <v>844.64</v>
      </c>
      <c r="F136" s="19">
        <v>844.64</v>
      </c>
      <c r="G136" s="19">
        <v>0</v>
      </c>
      <c r="H136" s="19">
        <v>844.64</v>
      </c>
      <c r="I136" s="19">
        <v>658.71</v>
      </c>
      <c r="J136" s="30">
        <v>20</v>
      </c>
      <c r="K136" s="19">
        <v>678.71</v>
      </c>
      <c r="L136" s="19">
        <v>185.94</v>
      </c>
      <c r="M136" s="19">
        <v>165.94</v>
      </c>
    </row>
    <row r="137" spans="1:13" x14ac:dyDescent="0.3">
      <c r="A137" s="16" t="s">
        <v>38</v>
      </c>
      <c r="B137" s="16" t="s">
        <v>41</v>
      </c>
      <c r="C137" s="19">
        <v>1480.59</v>
      </c>
      <c r="D137" s="19">
        <v>72.22</v>
      </c>
      <c r="E137" s="19">
        <v>1552.82</v>
      </c>
      <c r="F137" s="19">
        <v>794.46</v>
      </c>
      <c r="G137" s="19">
        <v>740.3</v>
      </c>
      <c r="H137" s="19">
        <v>1534.76</v>
      </c>
      <c r="I137" s="19">
        <v>567.83000000000004</v>
      </c>
      <c r="J137" s="30">
        <v>545.47</v>
      </c>
      <c r="K137" s="19">
        <v>1113.3</v>
      </c>
      <c r="L137" s="19">
        <v>226.64</v>
      </c>
      <c r="M137" s="19">
        <v>421.46</v>
      </c>
    </row>
    <row r="138" spans="1:13" x14ac:dyDescent="0.3">
      <c r="A138" s="16" t="s">
        <v>42</v>
      </c>
      <c r="B138" s="16" t="s">
        <v>43</v>
      </c>
      <c r="C138" s="19">
        <v>3637.5</v>
      </c>
      <c r="D138" s="19">
        <v>0</v>
      </c>
      <c r="E138" s="19">
        <v>3637.5</v>
      </c>
      <c r="F138" s="19">
        <v>3311.12</v>
      </c>
      <c r="G138" s="19">
        <v>191.6</v>
      </c>
      <c r="H138" s="19">
        <v>3502.72</v>
      </c>
      <c r="I138" s="19">
        <v>3220.09</v>
      </c>
      <c r="J138" s="30">
        <v>167.19</v>
      </c>
      <c r="K138" s="19">
        <v>3387.28</v>
      </c>
      <c r="L138" s="19">
        <v>91.04</v>
      </c>
      <c r="M138" s="19">
        <v>115.44</v>
      </c>
    </row>
    <row r="139" spans="1:13" x14ac:dyDescent="0.3">
      <c r="A139" s="16" t="s">
        <v>42</v>
      </c>
      <c r="B139" s="16" t="s">
        <v>46</v>
      </c>
      <c r="C139" s="19">
        <v>4118.01</v>
      </c>
      <c r="D139" s="19">
        <v>0</v>
      </c>
      <c r="E139" s="19">
        <v>4118.01</v>
      </c>
      <c r="F139" s="19">
        <v>3194.96</v>
      </c>
      <c r="G139" s="19">
        <v>0</v>
      </c>
      <c r="H139" s="19">
        <v>3194.96</v>
      </c>
      <c r="I139" s="19">
        <v>3205.35</v>
      </c>
      <c r="J139" s="30">
        <v>0</v>
      </c>
      <c r="K139" s="19">
        <v>3205.35</v>
      </c>
      <c r="L139" s="19">
        <v>-10.39</v>
      </c>
      <c r="M139" s="19">
        <v>-10.39</v>
      </c>
    </row>
    <row r="140" spans="1:13" x14ac:dyDescent="0.3">
      <c r="A140" s="16" t="s">
        <v>42</v>
      </c>
      <c r="B140" s="16" t="s">
        <v>44</v>
      </c>
      <c r="C140" s="19">
        <v>4607.55</v>
      </c>
      <c r="D140" s="19">
        <v>0</v>
      </c>
      <c r="E140" s="19">
        <v>4607.55</v>
      </c>
      <c r="F140" s="19">
        <v>4235.49</v>
      </c>
      <c r="G140" s="19">
        <v>239.73</v>
      </c>
      <c r="H140" s="19">
        <v>4475.2299999999996</v>
      </c>
      <c r="I140" s="19">
        <v>4185.93</v>
      </c>
      <c r="J140" s="30">
        <v>259.67</v>
      </c>
      <c r="K140" s="19">
        <v>4445.6000000000004</v>
      </c>
      <c r="L140" s="19">
        <v>49.57</v>
      </c>
      <c r="M140" s="19">
        <v>29.63</v>
      </c>
    </row>
    <row r="141" spans="1:13" x14ac:dyDescent="0.3">
      <c r="A141" s="16" t="s">
        <v>42</v>
      </c>
      <c r="B141" s="16" t="s">
        <v>45</v>
      </c>
      <c r="C141" s="19">
        <v>3658.36</v>
      </c>
      <c r="D141" s="19">
        <v>0</v>
      </c>
      <c r="E141" s="19">
        <v>3658.36</v>
      </c>
      <c r="F141" s="19">
        <v>3290</v>
      </c>
      <c r="G141" s="19">
        <v>181.07</v>
      </c>
      <c r="H141" s="19">
        <v>3471.06</v>
      </c>
      <c r="I141" s="19">
        <v>3182.93</v>
      </c>
      <c r="J141" s="30">
        <v>183.61</v>
      </c>
      <c r="K141" s="19">
        <v>3366.54</v>
      </c>
      <c r="L141" s="19">
        <v>107.06</v>
      </c>
      <c r="M141" s="19">
        <v>104.52</v>
      </c>
    </row>
    <row r="142" spans="1:13" x14ac:dyDescent="0.3">
      <c r="A142" s="16" t="s">
        <v>42</v>
      </c>
      <c r="B142" s="16" t="s">
        <v>47</v>
      </c>
      <c r="C142" s="19">
        <v>3991.52</v>
      </c>
      <c r="D142" s="19">
        <v>0</v>
      </c>
      <c r="E142" s="19">
        <v>3991.52</v>
      </c>
      <c r="F142" s="19">
        <v>3134.39</v>
      </c>
      <c r="G142" s="19">
        <v>0</v>
      </c>
      <c r="H142" s="19">
        <v>3134.39</v>
      </c>
      <c r="I142" s="19">
        <v>3124.62</v>
      </c>
      <c r="J142" s="30">
        <v>0</v>
      </c>
      <c r="K142" s="19">
        <v>3124.62</v>
      </c>
      <c r="L142" s="19">
        <v>9.77</v>
      </c>
      <c r="M142" s="19">
        <v>9.77</v>
      </c>
    </row>
    <row r="143" spans="1:13" x14ac:dyDescent="0.3">
      <c r="A143" s="16" t="s">
        <v>48</v>
      </c>
      <c r="B143" s="16" t="s">
        <v>51</v>
      </c>
      <c r="C143" s="19">
        <v>1154.51</v>
      </c>
      <c r="D143" s="19">
        <v>388.59</v>
      </c>
      <c r="E143" s="19">
        <v>1543.1</v>
      </c>
      <c r="F143" s="19">
        <v>286.92</v>
      </c>
      <c r="G143" s="19">
        <v>15.22</v>
      </c>
      <c r="H143" s="19">
        <v>302.13</v>
      </c>
      <c r="I143" s="19">
        <v>284.89</v>
      </c>
      <c r="J143" s="30">
        <v>61.92</v>
      </c>
      <c r="K143" s="19">
        <v>346.82</v>
      </c>
      <c r="L143" s="19">
        <v>2.02</v>
      </c>
      <c r="M143" s="19">
        <v>-44.68</v>
      </c>
    </row>
    <row r="144" spans="1:13" x14ac:dyDescent="0.3">
      <c r="A144" s="16" t="s">
        <v>48</v>
      </c>
      <c r="B144" s="16" t="s">
        <v>50</v>
      </c>
      <c r="C144" s="19">
        <v>1276.42</v>
      </c>
      <c r="D144" s="19">
        <v>78.34</v>
      </c>
      <c r="E144" s="19">
        <v>1354.75</v>
      </c>
      <c r="F144" s="19">
        <v>323.64999999999998</v>
      </c>
      <c r="G144" s="19">
        <v>27.99</v>
      </c>
      <c r="H144" s="19">
        <v>351.64</v>
      </c>
      <c r="I144" s="19">
        <v>330.75</v>
      </c>
      <c r="J144" s="30">
        <v>1.51</v>
      </c>
      <c r="K144" s="19">
        <v>332.26</v>
      </c>
      <c r="L144" s="19">
        <v>-7.1</v>
      </c>
      <c r="M144" s="19">
        <v>19.38</v>
      </c>
    </row>
    <row r="145" spans="1:13" x14ac:dyDescent="0.3">
      <c r="A145" s="16" t="s">
        <v>48</v>
      </c>
      <c r="B145" s="16" t="s">
        <v>49</v>
      </c>
      <c r="C145" s="19">
        <v>3576.06</v>
      </c>
      <c r="D145" s="19">
        <v>221.95</v>
      </c>
      <c r="E145" s="19">
        <v>3798.01</v>
      </c>
      <c r="F145" s="19">
        <v>928.27</v>
      </c>
      <c r="G145" s="19">
        <v>11.49</v>
      </c>
      <c r="H145" s="19">
        <v>939.76</v>
      </c>
      <c r="I145" s="19">
        <v>966.07</v>
      </c>
      <c r="J145" s="30">
        <v>22.34</v>
      </c>
      <c r="K145" s="19">
        <v>988.41</v>
      </c>
      <c r="L145" s="19">
        <v>-37.799999999999997</v>
      </c>
      <c r="M145" s="19">
        <v>-48.65</v>
      </c>
    </row>
    <row r="146" spans="1:13" x14ac:dyDescent="0.3">
      <c r="A146" s="16" t="s">
        <v>1201</v>
      </c>
      <c r="B146" s="16" t="s">
        <v>1202</v>
      </c>
      <c r="C146" s="19">
        <v>1603.42</v>
      </c>
      <c r="D146" s="19">
        <v>0</v>
      </c>
      <c r="E146" s="19">
        <v>1603.42</v>
      </c>
      <c r="F146" s="19">
        <v>1603.42</v>
      </c>
      <c r="G146" s="19">
        <v>0</v>
      </c>
      <c r="H146" s="19">
        <v>1603.42</v>
      </c>
      <c r="I146" s="19">
        <v>1603.42</v>
      </c>
      <c r="J146" s="30">
        <v>0</v>
      </c>
      <c r="K146" s="19">
        <v>1603.42</v>
      </c>
      <c r="L146" s="19">
        <v>0</v>
      </c>
      <c r="M146" s="19">
        <v>0</v>
      </c>
    </row>
    <row r="147" spans="1:13" x14ac:dyDescent="0.3">
      <c r="A147" s="16" t="s">
        <v>1201</v>
      </c>
      <c r="B147" s="16" t="s">
        <v>1203</v>
      </c>
      <c r="C147" s="19">
        <v>1614.85</v>
      </c>
      <c r="D147" s="19">
        <v>0</v>
      </c>
      <c r="E147" s="19">
        <v>1614.85</v>
      </c>
      <c r="F147" s="19">
        <v>1614.85</v>
      </c>
      <c r="G147" s="19">
        <v>0</v>
      </c>
      <c r="H147" s="19">
        <v>1614.85</v>
      </c>
      <c r="I147" s="19">
        <v>1614.85</v>
      </c>
      <c r="J147" s="30">
        <v>0</v>
      </c>
      <c r="K147" s="19">
        <v>1614.85</v>
      </c>
      <c r="L147" s="19">
        <v>0</v>
      </c>
      <c r="M147" s="19">
        <v>0</v>
      </c>
    </row>
    <row r="148" spans="1:13" x14ac:dyDescent="0.3">
      <c r="A148" s="16" t="s">
        <v>56</v>
      </c>
      <c r="B148" s="16" t="s">
        <v>57</v>
      </c>
      <c r="C148" s="19">
        <v>7208.82</v>
      </c>
      <c r="D148" s="19">
        <v>169.7</v>
      </c>
      <c r="E148" s="19">
        <v>7378.52</v>
      </c>
      <c r="F148" s="19">
        <v>4456.47</v>
      </c>
      <c r="G148" s="19">
        <v>54</v>
      </c>
      <c r="H148" s="19">
        <v>4510.47</v>
      </c>
      <c r="I148" s="19">
        <v>4484.62</v>
      </c>
      <c r="J148" s="30">
        <v>51.27</v>
      </c>
      <c r="K148" s="19">
        <v>4535.8900000000003</v>
      </c>
      <c r="L148" s="19">
        <v>-28.15</v>
      </c>
      <c r="M148" s="19">
        <v>-25.42</v>
      </c>
    </row>
    <row r="149" spans="1:13" x14ac:dyDescent="0.3">
      <c r="A149" s="16" t="s">
        <v>56</v>
      </c>
      <c r="B149" s="16" t="s">
        <v>58</v>
      </c>
      <c r="C149" s="19">
        <v>6810.03</v>
      </c>
      <c r="D149" s="19">
        <v>0</v>
      </c>
      <c r="E149" s="19">
        <v>6810.03</v>
      </c>
      <c r="F149" s="19">
        <v>4273.6000000000004</v>
      </c>
      <c r="G149" s="19">
        <v>46.38</v>
      </c>
      <c r="H149" s="19">
        <v>4319.9799999999996</v>
      </c>
      <c r="I149" s="19">
        <v>4226.79</v>
      </c>
      <c r="J149" s="30">
        <v>71.599999999999994</v>
      </c>
      <c r="K149" s="19">
        <v>4298.3900000000003</v>
      </c>
      <c r="L149" s="19">
        <v>46.81</v>
      </c>
      <c r="M149" s="19">
        <v>21.59</v>
      </c>
    </row>
    <row r="150" spans="1:13" x14ac:dyDescent="0.3">
      <c r="A150" s="16" t="s">
        <v>56</v>
      </c>
      <c r="B150" s="16" t="s">
        <v>59</v>
      </c>
      <c r="C150" s="19">
        <v>4868.3100000000004</v>
      </c>
      <c r="D150" s="19">
        <v>0</v>
      </c>
      <c r="E150" s="19">
        <v>4868.3100000000004</v>
      </c>
      <c r="F150" s="19">
        <v>2675.19</v>
      </c>
      <c r="G150" s="19">
        <v>0</v>
      </c>
      <c r="H150" s="19">
        <v>2675.19</v>
      </c>
      <c r="I150" s="19">
        <v>2559.2600000000002</v>
      </c>
      <c r="J150" s="30">
        <v>48.75</v>
      </c>
      <c r="K150" s="19">
        <v>2608.0100000000002</v>
      </c>
      <c r="L150" s="19">
        <v>115.94</v>
      </c>
      <c r="M150" s="19">
        <v>67.19</v>
      </c>
    </row>
    <row r="151" spans="1:13" x14ac:dyDescent="0.3">
      <c r="A151" s="16" t="s">
        <v>56</v>
      </c>
      <c r="B151" s="16" t="s">
        <v>60</v>
      </c>
      <c r="C151" s="19">
        <v>3956.91</v>
      </c>
      <c r="D151" s="19">
        <v>99.58</v>
      </c>
      <c r="E151" s="19">
        <v>4056.49</v>
      </c>
      <c r="F151" s="19">
        <v>1837.07</v>
      </c>
      <c r="G151" s="19">
        <v>56.76</v>
      </c>
      <c r="H151" s="19">
        <v>1893.83</v>
      </c>
      <c r="I151" s="19">
        <v>1825.15</v>
      </c>
      <c r="J151" s="30">
        <v>107.88</v>
      </c>
      <c r="K151" s="19">
        <v>1933.03</v>
      </c>
      <c r="L151" s="19">
        <v>11.92</v>
      </c>
      <c r="M151" s="19">
        <v>-39.200000000000003</v>
      </c>
    </row>
    <row r="152" spans="1:13" x14ac:dyDescent="0.3">
      <c r="A152" s="16" t="s">
        <v>56</v>
      </c>
      <c r="B152" s="16" t="s">
        <v>61</v>
      </c>
      <c r="C152" s="19">
        <v>5095.55</v>
      </c>
      <c r="D152" s="19">
        <v>574.62</v>
      </c>
      <c r="E152" s="19">
        <v>5670.17</v>
      </c>
      <c r="F152" s="19">
        <v>1675.31</v>
      </c>
      <c r="G152" s="19">
        <v>431.45</v>
      </c>
      <c r="H152" s="19">
        <v>2106.7600000000002</v>
      </c>
      <c r="I152" s="19">
        <v>1622</v>
      </c>
      <c r="J152" s="30">
        <v>346.11</v>
      </c>
      <c r="K152" s="19">
        <v>1968.11</v>
      </c>
      <c r="L152" s="19">
        <v>53.3</v>
      </c>
      <c r="M152" s="19">
        <v>138.65</v>
      </c>
    </row>
    <row r="153" spans="1:13" x14ac:dyDescent="0.3">
      <c r="A153" s="16" t="s">
        <v>1282</v>
      </c>
      <c r="B153" s="16" t="s">
        <v>1207</v>
      </c>
      <c r="C153" s="19">
        <v>3604.08</v>
      </c>
      <c r="D153" s="19">
        <v>0</v>
      </c>
      <c r="E153" s="19">
        <v>3604.08</v>
      </c>
      <c r="F153" s="19">
        <v>3604.08</v>
      </c>
      <c r="G153" s="19">
        <v>0</v>
      </c>
      <c r="H153" s="19">
        <v>3604.08</v>
      </c>
      <c r="I153" s="19">
        <v>3604.08</v>
      </c>
      <c r="J153" s="30">
        <v>0</v>
      </c>
      <c r="K153" s="19">
        <v>3604.08</v>
      </c>
      <c r="L153" s="19">
        <v>0</v>
      </c>
      <c r="M153" s="19">
        <v>0</v>
      </c>
    </row>
    <row r="154" spans="1:13" x14ac:dyDescent="0.3">
      <c r="A154" s="16" t="s">
        <v>1282</v>
      </c>
      <c r="B154" s="16" t="s">
        <v>1208</v>
      </c>
      <c r="C154" s="19">
        <v>2229.75</v>
      </c>
      <c r="D154" s="19">
        <v>0</v>
      </c>
      <c r="E154" s="19">
        <v>2229.75</v>
      </c>
      <c r="F154" s="19">
        <v>2229.75</v>
      </c>
      <c r="G154" s="19">
        <v>0</v>
      </c>
      <c r="H154" s="19">
        <v>2229.75</v>
      </c>
      <c r="I154" s="19">
        <v>2229.6</v>
      </c>
      <c r="J154" s="30">
        <v>0</v>
      </c>
      <c r="K154" s="19">
        <v>2229.6</v>
      </c>
      <c r="L154" s="19">
        <v>0.15</v>
      </c>
      <c r="M154" s="19">
        <v>0.15</v>
      </c>
    </row>
    <row r="155" spans="1:13" x14ac:dyDescent="0.3">
      <c r="A155" s="16" t="s">
        <v>1282</v>
      </c>
      <c r="B155" s="16" t="s">
        <v>1204</v>
      </c>
      <c r="C155" s="19">
        <v>3616.38</v>
      </c>
      <c r="D155" s="19">
        <v>0</v>
      </c>
      <c r="E155" s="19">
        <v>3616.38</v>
      </c>
      <c r="F155" s="19">
        <v>3616.38</v>
      </c>
      <c r="G155" s="19">
        <v>0</v>
      </c>
      <c r="H155" s="19">
        <v>3616.38</v>
      </c>
      <c r="I155" s="19">
        <v>3616.38</v>
      </c>
      <c r="J155" s="30">
        <v>0</v>
      </c>
      <c r="K155" s="19">
        <v>3616.38</v>
      </c>
      <c r="L155" s="19">
        <v>0</v>
      </c>
      <c r="M155" s="19">
        <v>0</v>
      </c>
    </row>
    <row r="156" spans="1:13" x14ac:dyDescent="0.3">
      <c r="A156" s="16" t="s">
        <v>1282</v>
      </c>
      <c r="B156" s="16" t="s">
        <v>1206</v>
      </c>
      <c r="C156" s="19">
        <v>4494.16</v>
      </c>
      <c r="D156" s="19">
        <v>0</v>
      </c>
      <c r="E156" s="19">
        <v>4494.16</v>
      </c>
      <c r="F156" s="19">
        <v>4494.16</v>
      </c>
      <c r="G156" s="19">
        <v>0</v>
      </c>
      <c r="H156" s="19">
        <v>4494.16</v>
      </c>
      <c r="I156" s="19">
        <v>4494.16</v>
      </c>
      <c r="J156" s="30">
        <v>0</v>
      </c>
      <c r="K156" s="19">
        <v>4494.16</v>
      </c>
      <c r="L156" s="19">
        <v>0</v>
      </c>
      <c r="M156" s="19">
        <v>0</v>
      </c>
    </row>
    <row r="157" spans="1:13" x14ac:dyDescent="0.3">
      <c r="A157" s="16" t="s">
        <v>1282</v>
      </c>
      <c r="B157" s="16" t="s">
        <v>1209</v>
      </c>
      <c r="C157" s="19">
        <v>1599.1</v>
      </c>
      <c r="D157" s="19">
        <v>0</v>
      </c>
      <c r="E157" s="19">
        <v>1599.1</v>
      </c>
      <c r="F157" s="19">
        <v>1599.1</v>
      </c>
      <c r="G157" s="19">
        <v>0</v>
      </c>
      <c r="H157" s="19">
        <v>1599.1</v>
      </c>
      <c r="I157" s="19">
        <v>1599.1</v>
      </c>
      <c r="J157" s="30">
        <v>0</v>
      </c>
      <c r="K157" s="19">
        <v>1599.1</v>
      </c>
      <c r="L157" s="19">
        <v>0</v>
      </c>
      <c r="M157" s="19">
        <v>0</v>
      </c>
    </row>
    <row r="158" spans="1:13" x14ac:dyDescent="0.3">
      <c r="A158" s="16" t="s">
        <v>1282</v>
      </c>
      <c r="B158" s="16" t="s">
        <v>1210</v>
      </c>
      <c r="C158" s="19">
        <v>1805.63</v>
      </c>
      <c r="D158" s="19">
        <v>0</v>
      </c>
      <c r="E158" s="19">
        <v>1805.63</v>
      </c>
      <c r="F158" s="19">
        <v>1805.63</v>
      </c>
      <c r="G158" s="19">
        <v>0</v>
      </c>
      <c r="H158" s="19">
        <v>1805.63</v>
      </c>
      <c r="I158" s="19">
        <v>1805.63</v>
      </c>
      <c r="J158" s="30">
        <v>0</v>
      </c>
      <c r="K158" s="19">
        <v>1805.63</v>
      </c>
      <c r="L158" s="19">
        <v>0</v>
      </c>
      <c r="M158" s="19">
        <v>0</v>
      </c>
    </row>
    <row r="159" spans="1:13" x14ac:dyDescent="0.3">
      <c r="A159" s="16" t="s">
        <v>1282</v>
      </c>
      <c r="B159" s="16" t="s">
        <v>1205</v>
      </c>
      <c r="C159" s="19">
        <v>2742.16</v>
      </c>
      <c r="D159" s="19">
        <v>0</v>
      </c>
      <c r="E159" s="19">
        <v>2742.16</v>
      </c>
      <c r="F159" s="19">
        <v>2742.16</v>
      </c>
      <c r="G159" s="19">
        <v>0</v>
      </c>
      <c r="H159" s="19">
        <v>2742.16</v>
      </c>
      <c r="I159" s="19">
        <v>2742.16</v>
      </c>
      <c r="J159" s="30">
        <v>0</v>
      </c>
      <c r="K159" s="19">
        <v>2742.16</v>
      </c>
      <c r="L159" s="19">
        <v>0</v>
      </c>
      <c r="M159" s="19">
        <v>0</v>
      </c>
    </row>
    <row r="160" spans="1:13" x14ac:dyDescent="0.3">
      <c r="A160" s="16" t="s">
        <v>1283</v>
      </c>
      <c r="B160" s="16" t="s">
        <v>1211</v>
      </c>
      <c r="C160" s="19">
        <v>2662.22</v>
      </c>
      <c r="D160" s="19">
        <v>0</v>
      </c>
      <c r="E160" s="19">
        <v>2662.22</v>
      </c>
      <c r="F160" s="19">
        <v>2612.59</v>
      </c>
      <c r="G160" s="19">
        <v>0</v>
      </c>
      <c r="H160" s="19">
        <v>2612.59</v>
      </c>
      <c r="I160" s="19">
        <v>2662.22</v>
      </c>
      <c r="J160" s="30">
        <v>0</v>
      </c>
      <c r="K160" s="19">
        <v>2662.22</v>
      </c>
      <c r="L160" s="19">
        <v>-49.63</v>
      </c>
      <c r="M160" s="19">
        <v>-49.63</v>
      </c>
    </row>
    <row r="161" spans="1:13" x14ac:dyDescent="0.3">
      <c r="A161" s="16" t="s">
        <v>1283</v>
      </c>
      <c r="B161" s="16" t="s">
        <v>1212</v>
      </c>
      <c r="C161" s="19">
        <v>2531.06</v>
      </c>
      <c r="D161" s="19">
        <v>0</v>
      </c>
      <c r="E161" s="19">
        <v>2531.06</v>
      </c>
      <c r="F161" s="19">
        <v>2343.5</v>
      </c>
      <c r="G161" s="19">
        <v>0</v>
      </c>
      <c r="H161" s="19">
        <v>2343.5</v>
      </c>
      <c r="I161" s="19">
        <v>2531.06</v>
      </c>
      <c r="J161" s="30">
        <v>0</v>
      </c>
      <c r="K161" s="19">
        <v>2531.06</v>
      </c>
      <c r="L161" s="19">
        <v>-187.57</v>
      </c>
      <c r="M161" s="19">
        <v>-187.57</v>
      </c>
    </row>
    <row r="162" spans="1:13" x14ac:dyDescent="0.3">
      <c r="A162" s="16" t="s">
        <v>1284</v>
      </c>
      <c r="B162" s="16" t="s">
        <v>1213</v>
      </c>
      <c r="C162" s="19">
        <v>276.79000000000002</v>
      </c>
      <c r="D162" s="19">
        <v>0</v>
      </c>
      <c r="E162" s="19">
        <v>276.79000000000002</v>
      </c>
      <c r="F162" s="19">
        <v>276.79000000000002</v>
      </c>
      <c r="G162" s="19">
        <v>0</v>
      </c>
      <c r="H162" s="19">
        <v>276.79000000000002</v>
      </c>
      <c r="I162" s="19">
        <v>276.79000000000002</v>
      </c>
      <c r="J162" s="30">
        <v>0</v>
      </c>
      <c r="K162" s="19">
        <v>276.79000000000002</v>
      </c>
      <c r="L162" s="19">
        <v>0</v>
      </c>
      <c r="M162" s="19">
        <v>0</v>
      </c>
    </row>
    <row r="163" spans="1:13" x14ac:dyDescent="0.3">
      <c r="A163" s="16" t="s">
        <v>1284</v>
      </c>
      <c r="B163" s="16" t="s">
        <v>1214</v>
      </c>
      <c r="C163" s="19">
        <v>290.17</v>
      </c>
      <c r="D163" s="19">
        <v>0</v>
      </c>
      <c r="E163" s="19">
        <v>290.17</v>
      </c>
      <c r="F163" s="19">
        <v>265.77</v>
      </c>
      <c r="G163" s="19">
        <v>0</v>
      </c>
      <c r="H163" s="19">
        <v>265.77</v>
      </c>
      <c r="I163" s="19">
        <v>290.17</v>
      </c>
      <c r="J163" s="30">
        <v>0</v>
      </c>
      <c r="K163" s="19">
        <v>290.17</v>
      </c>
      <c r="L163" s="19">
        <v>-24.4</v>
      </c>
      <c r="M163" s="19">
        <v>-24.4</v>
      </c>
    </row>
    <row r="164" spans="1:13" x14ac:dyDescent="0.3">
      <c r="A164" s="16" t="s">
        <v>1215</v>
      </c>
      <c r="B164" s="16" t="s">
        <v>1216</v>
      </c>
      <c r="C164" s="19">
        <v>269.85000000000002</v>
      </c>
      <c r="D164" s="19">
        <v>0</v>
      </c>
      <c r="E164" s="19">
        <v>269.85000000000002</v>
      </c>
      <c r="F164" s="19">
        <v>269.85000000000002</v>
      </c>
      <c r="G164" s="19">
        <v>0</v>
      </c>
      <c r="H164" s="19">
        <v>269.85000000000002</v>
      </c>
      <c r="I164" s="19">
        <v>269.85000000000002</v>
      </c>
      <c r="J164" s="30">
        <v>0</v>
      </c>
      <c r="K164" s="19">
        <v>269.85000000000002</v>
      </c>
      <c r="L164" s="19">
        <v>0</v>
      </c>
      <c r="M164" s="19">
        <v>0</v>
      </c>
    </row>
    <row r="165" spans="1:13" x14ac:dyDescent="0.3">
      <c r="A165" s="16" t="s">
        <v>1215</v>
      </c>
      <c r="B165" s="16" t="s">
        <v>1217</v>
      </c>
      <c r="C165" s="19">
        <v>251.03</v>
      </c>
      <c r="D165" s="19">
        <v>0</v>
      </c>
      <c r="E165" s="19">
        <v>251.03</v>
      </c>
      <c r="F165" s="19">
        <v>251.03</v>
      </c>
      <c r="G165" s="19">
        <v>0</v>
      </c>
      <c r="H165" s="19">
        <v>251.03</v>
      </c>
      <c r="I165" s="19">
        <v>251.03</v>
      </c>
      <c r="J165" s="30">
        <v>0</v>
      </c>
      <c r="K165" s="19">
        <v>251.03</v>
      </c>
      <c r="L165" s="19">
        <v>0</v>
      </c>
      <c r="M165" s="19">
        <v>0</v>
      </c>
    </row>
    <row r="166" spans="1:13" x14ac:dyDescent="0.3">
      <c r="A166" s="16" t="s">
        <v>1285</v>
      </c>
      <c r="B166" s="16" t="s">
        <v>1218</v>
      </c>
      <c r="C166" s="19">
        <v>2131.41</v>
      </c>
      <c r="D166" s="19">
        <v>0</v>
      </c>
      <c r="E166" s="19">
        <v>2131.41</v>
      </c>
      <c r="F166" s="19">
        <v>1723.92</v>
      </c>
      <c r="G166" s="19">
        <v>0</v>
      </c>
      <c r="H166" s="19">
        <v>1723.92</v>
      </c>
      <c r="I166" s="19">
        <v>2131.41</v>
      </c>
      <c r="J166" s="30">
        <v>0</v>
      </c>
      <c r="K166" s="19">
        <v>2131.41</v>
      </c>
      <c r="L166" s="19">
        <v>-407.49</v>
      </c>
      <c r="M166" s="19">
        <v>-407.49</v>
      </c>
    </row>
    <row r="167" spans="1:13" x14ac:dyDescent="0.3">
      <c r="A167" s="16" t="s">
        <v>1285</v>
      </c>
      <c r="B167" s="16" t="s">
        <v>1219</v>
      </c>
      <c r="C167" s="19">
        <v>2568.0700000000002</v>
      </c>
      <c r="D167" s="19">
        <v>0</v>
      </c>
      <c r="E167" s="19">
        <v>2568.0700000000002</v>
      </c>
      <c r="F167" s="19">
        <v>2049.17</v>
      </c>
      <c r="G167" s="19">
        <v>0</v>
      </c>
      <c r="H167" s="19">
        <v>2049.17</v>
      </c>
      <c r="I167" s="19">
        <v>2568.0700000000002</v>
      </c>
      <c r="J167" s="30">
        <v>0</v>
      </c>
      <c r="K167" s="19">
        <v>2568.0700000000002</v>
      </c>
      <c r="L167" s="19">
        <v>-518.9</v>
      </c>
      <c r="M167" s="19">
        <v>-518.9</v>
      </c>
    </row>
    <row r="168" spans="1:13" x14ac:dyDescent="0.3">
      <c r="A168" s="16" t="s">
        <v>1285</v>
      </c>
      <c r="B168" s="16" t="s">
        <v>1220</v>
      </c>
      <c r="C168" s="19">
        <v>2517.0300000000002</v>
      </c>
      <c r="D168" s="19">
        <v>0</v>
      </c>
      <c r="E168" s="19">
        <v>2517.0300000000002</v>
      </c>
      <c r="F168" s="19">
        <v>1572.67</v>
      </c>
      <c r="G168" s="19">
        <v>0</v>
      </c>
      <c r="H168" s="19">
        <v>1572.67</v>
      </c>
      <c r="I168" s="19">
        <v>2517.3200000000002</v>
      </c>
      <c r="J168" s="30">
        <v>0</v>
      </c>
      <c r="K168" s="19">
        <v>2517.3200000000002</v>
      </c>
      <c r="L168" s="19">
        <v>-944.65</v>
      </c>
      <c r="M168" s="19">
        <v>-944.65</v>
      </c>
    </row>
    <row r="169" spans="1:13" x14ac:dyDescent="0.3">
      <c r="A169" s="16" t="s">
        <v>1285</v>
      </c>
      <c r="B169" s="16" t="s">
        <v>1221</v>
      </c>
      <c r="C169" s="19">
        <v>1962.78</v>
      </c>
      <c r="D169" s="19">
        <v>0</v>
      </c>
      <c r="E169" s="19">
        <v>1962.78</v>
      </c>
      <c r="F169" s="19">
        <v>1876.95</v>
      </c>
      <c r="G169" s="19">
        <v>0</v>
      </c>
      <c r="H169" s="19">
        <v>1876.95</v>
      </c>
      <c r="I169" s="19">
        <v>1963.3</v>
      </c>
      <c r="J169" s="30">
        <v>0</v>
      </c>
      <c r="K169" s="19">
        <v>1963.3</v>
      </c>
      <c r="L169" s="19">
        <v>-86.35</v>
      </c>
      <c r="M169" s="19">
        <v>-86.35</v>
      </c>
    </row>
    <row r="170" spans="1:13" x14ac:dyDescent="0.3">
      <c r="A170" s="16" t="s">
        <v>1222</v>
      </c>
      <c r="B170" s="16" t="s">
        <v>1223</v>
      </c>
      <c r="C170" s="19">
        <v>2793.99</v>
      </c>
      <c r="D170" s="19">
        <v>0</v>
      </c>
      <c r="E170" s="19">
        <v>2793.99</v>
      </c>
      <c r="F170" s="19">
        <v>2480.42</v>
      </c>
      <c r="G170" s="19">
        <v>0</v>
      </c>
      <c r="H170" s="19">
        <v>2480.42</v>
      </c>
      <c r="I170" s="19">
        <v>2793.99</v>
      </c>
      <c r="J170" s="30">
        <v>0</v>
      </c>
      <c r="K170" s="19">
        <v>2793.99</v>
      </c>
      <c r="L170" s="19">
        <v>-313.57</v>
      </c>
      <c r="M170" s="19">
        <v>-313.57</v>
      </c>
    </row>
    <row r="171" spans="1:13" x14ac:dyDescent="0.3">
      <c r="A171" s="16" t="s">
        <v>1222</v>
      </c>
      <c r="B171" s="16" t="s">
        <v>1224</v>
      </c>
      <c r="C171" s="19">
        <v>2519.83</v>
      </c>
      <c r="D171" s="19">
        <v>0</v>
      </c>
      <c r="E171" s="19">
        <v>2519.83</v>
      </c>
      <c r="F171" s="19">
        <v>2450.06</v>
      </c>
      <c r="G171" s="19">
        <v>0</v>
      </c>
      <c r="H171" s="19">
        <v>2450.06</v>
      </c>
      <c r="I171" s="19">
        <v>2519.83</v>
      </c>
      <c r="J171" s="30">
        <v>0</v>
      </c>
      <c r="K171" s="19">
        <v>2519.83</v>
      </c>
      <c r="L171" s="19">
        <v>-69.77</v>
      </c>
      <c r="M171" s="19">
        <v>-69.77</v>
      </c>
    </row>
    <row r="172" spans="1:13" x14ac:dyDescent="0.3">
      <c r="A172" s="16" t="s">
        <v>1222</v>
      </c>
      <c r="B172" s="16" t="s">
        <v>1225</v>
      </c>
      <c r="C172" s="19">
        <v>2491.92</v>
      </c>
      <c r="D172" s="19">
        <v>0</v>
      </c>
      <c r="E172" s="19">
        <v>2491.92</v>
      </c>
      <c r="F172" s="19">
        <v>1959.37</v>
      </c>
      <c r="G172" s="19">
        <v>0</v>
      </c>
      <c r="H172" s="19">
        <v>1959.37</v>
      </c>
      <c r="I172" s="19">
        <v>2491.92</v>
      </c>
      <c r="J172" s="30">
        <v>0</v>
      </c>
      <c r="K172" s="19">
        <v>2491.92</v>
      </c>
      <c r="L172" s="19">
        <v>-532.54</v>
      </c>
      <c r="M172" s="19">
        <v>-532.54</v>
      </c>
    </row>
    <row r="173" spans="1:13" x14ac:dyDescent="0.3">
      <c r="A173" s="16" t="s">
        <v>1222</v>
      </c>
      <c r="B173" s="16" t="s">
        <v>1226</v>
      </c>
      <c r="C173" s="19">
        <v>1847.84</v>
      </c>
      <c r="D173" s="19">
        <v>0</v>
      </c>
      <c r="E173" s="19">
        <v>1847.84</v>
      </c>
      <c r="F173" s="19">
        <v>1539.31</v>
      </c>
      <c r="G173" s="19">
        <v>0</v>
      </c>
      <c r="H173" s="19">
        <v>1539.31</v>
      </c>
      <c r="I173" s="19">
        <v>1847.84</v>
      </c>
      <c r="J173" s="30">
        <v>0</v>
      </c>
      <c r="K173" s="19">
        <v>1847.84</v>
      </c>
      <c r="L173" s="19">
        <v>-308.54000000000002</v>
      </c>
      <c r="M173" s="19">
        <v>-308.54000000000002</v>
      </c>
    </row>
    <row r="174" spans="1:13" x14ac:dyDescent="0.3">
      <c r="A174" s="16" t="s">
        <v>1227</v>
      </c>
      <c r="B174" s="16" t="s">
        <v>1228</v>
      </c>
      <c r="C174" s="19">
        <v>305.41000000000003</v>
      </c>
      <c r="D174" s="19">
        <v>0</v>
      </c>
      <c r="E174" s="19">
        <v>305.41000000000003</v>
      </c>
      <c r="F174" s="19">
        <v>0</v>
      </c>
      <c r="G174" s="19">
        <v>0</v>
      </c>
      <c r="H174" s="19">
        <v>0</v>
      </c>
      <c r="I174" s="19">
        <v>5.31</v>
      </c>
      <c r="J174" s="30">
        <v>0</v>
      </c>
      <c r="K174" s="19">
        <v>5.31</v>
      </c>
      <c r="L174" s="19">
        <v>-5.31</v>
      </c>
      <c r="M174" s="19">
        <v>-5.31</v>
      </c>
    </row>
    <row r="175" spans="1:13" x14ac:dyDescent="0.3">
      <c r="A175" s="16" t="s">
        <v>1229</v>
      </c>
      <c r="B175" s="16" t="s">
        <v>1097</v>
      </c>
      <c r="C175" s="19">
        <v>322</v>
      </c>
      <c r="D175" s="19">
        <v>0</v>
      </c>
      <c r="E175" s="19">
        <v>322</v>
      </c>
      <c r="F175" s="19">
        <v>322</v>
      </c>
      <c r="G175" s="19">
        <v>0</v>
      </c>
      <c r="H175" s="19">
        <v>322</v>
      </c>
      <c r="I175" s="19">
        <v>322</v>
      </c>
      <c r="J175" s="30">
        <v>0</v>
      </c>
      <c r="K175" s="19">
        <v>322</v>
      </c>
      <c r="L175" s="19">
        <v>0</v>
      </c>
      <c r="M175" s="19">
        <v>0</v>
      </c>
    </row>
    <row r="176" spans="1:13" x14ac:dyDescent="0.3">
      <c r="A176" s="16" t="s">
        <v>1229</v>
      </c>
      <c r="B176" s="16" t="s">
        <v>68</v>
      </c>
      <c r="C176" s="19">
        <v>1925.56</v>
      </c>
      <c r="D176" s="19">
        <v>0</v>
      </c>
      <c r="E176" s="19">
        <v>1925.56</v>
      </c>
      <c r="F176" s="19">
        <v>1860.56</v>
      </c>
      <c r="G176" s="19">
        <v>0</v>
      </c>
      <c r="H176" s="19">
        <v>1860.56</v>
      </c>
      <c r="I176" s="19">
        <v>1925.56</v>
      </c>
      <c r="J176" s="30">
        <v>0</v>
      </c>
      <c r="K176" s="19">
        <v>1925.56</v>
      </c>
      <c r="L176" s="19">
        <v>-65</v>
      </c>
      <c r="M176" s="19">
        <v>-65</v>
      </c>
    </row>
    <row r="177" spans="1:13" x14ac:dyDescent="0.3">
      <c r="A177" s="16" t="s">
        <v>75</v>
      </c>
      <c r="B177" s="16" t="s">
        <v>71</v>
      </c>
      <c r="C177" s="19">
        <v>4537.3500000000004</v>
      </c>
      <c r="D177" s="19">
        <v>0</v>
      </c>
      <c r="E177" s="19">
        <v>4537.3500000000004</v>
      </c>
      <c r="F177" s="19">
        <v>1017.36</v>
      </c>
      <c r="G177" s="19">
        <v>0</v>
      </c>
      <c r="H177" s="19">
        <v>1017.36</v>
      </c>
      <c r="I177" s="19">
        <v>1365.38</v>
      </c>
      <c r="J177" s="30">
        <v>47.87</v>
      </c>
      <c r="K177" s="19">
        <v>1413.25</v>
      </c>
      <c r="L177" s="19">
        <v>-348.02</v>
      </c>
      <c r="M177" s="19">
        <v>-395.89</v>
      </c>
    </row>
    <row r="178" spans="1:13" x14ac:dyDescent="0.3">
      <c r="A178" s="16" t="s">
        <v>75</v>
      </c>
      <c r="B178" s="16" t="s">
        <v>70</v>
      </c>
      <c r="C178" s="19">
        <v>5947.23</v>
      </c>
      <c r="D178" s="19">
        <v>0</v>
      </c>
      <c r="E178" s="19">
        <v>5947.23</v>
      </c>
      <c r="F178" s="19">
        <v>907.06</v>
      </c>
      <c r="G178" s="19">
        <v>0</v>
      </c>
      <c r="H178" s="19">
        <v>907.06</v>
      </c>
      <c r="I178" s="19">
        <v>1559.67</v>
      </c>
      <c r="J178" s="30">
        <v>65.61</v>
      </c>
      <c r="K178" s="19">
        <v>1625.28</v>
      </c>
      <c r="L178" s="19">
        <v>-652.61</v>
      </c>
      <c r="M178" s="19">
        <v>-718.22</v>
      </c>
    </row>
    <row r="179" spans="1:13" x14ac:dyDescent="0.3">
      <c r="A179" s="16" t="s">
        <v>75</v>
      </c>
      <c r="B179" s="16" t="s">
        <v>76</v>
      </c>
      <c r="C179" s="19">
        <v>3449.6</v>
      </c>
      <c r="D179" s="19">
        <v>0</v>
      </c>
      <c r="E179" s="19">
        <v>3449.6</v>
      </c>
      <c r="F179" s="19">
        <v>397.98</v>
      </c>
      <c r="G179" s="19">
        <v>40.83</v>
      </c>
      <c r="H179" s="19">
        <v>438.81</v>
      </c>
      <c r="I179" s="19">
        <v>718</v>
      </c>
      <c r="J179" s="30">
        <v>25.73</v>
      </c>
      <c r="K179" s="19">
        <v>743.73</v>
      </c>
      <c r="L179" s="19">
        <v>-320.02</v>
      </c>
      <c r="M179" s="19">
        <v>-304.92</v>
      </c>
    </row>
    <row r="180" spans="1:13" x14ac:dyDescent="0.3">
      <c r="A180" s="16" t="s">
        <v>1286</v>
      </c>
      <c r="B180" s="16" t="s">
        <v>1231</v>
      </c>
      <c r="C180" s="19">
        <v>1261.28</v>
      </c>
      <c r="D180" s="19">
        <v>0</v>
      </c>
      <c r="E180" s="19">
        <v>1261.28</v>
      </c>
      <c r="F180" s="19">
        <v>1261.28</v>
      </c>
      <c r="G180" s="19">
        <v>0</v>
      </c>
      <c r="H180" s="19">
        <v>1261.28</v>
      </c>
      <c r="I180" s="19">
        <v>1259.4000000000001</v>
      </c>
      <c r="J180" s="30">
        <v>0</v>
      </c>
      <c r="K180" s="19">
        <v>1259.4000000000001</v>
      </c>
      <c r="L180" s="19">
        <v>1.88</v>
      </c>
      <c r="M180" s="19">
        <v>1.88</v>
      </c>
    </row>
    <row r="181" spans="1:13" x14ac:dyDescent="0.3">
      <c r="A181" s="16" t="s">
        <v>1286</v>
      </c>
      <c r="B181" s="16" t="s">
        <v>1232</v>
      </c>
      <c r="C181" s="19">
        <v>981.22</v>
      </c>
      <c r="D181" s="19">
        <v>0</v>
      </c>
      <c r="E181" s="19">
        <v>981.22</v>
      </c>
      <c r="F181" s="19">
        <v>981.22</v>
      </c>
      <c r="G181" s="19">
        <v>0</v>
      </c>
      <c r="H181" s="19">
        <v>981.22</v>
      </c>
      <c r="I181" s="19">
        <v>981.22</v>
      </c>
      <c r="J181" s="30">
        <v>0</v>
      </c>
      <c r="K181" s="19">
        <v>981.22</v>
      </c>
      <c r="L181" s="19">
        <v>0</v>
      </c>
      <c r="M181" s="19">
        <v>0</v>
      </c>
    </row>
    <row r="182" spans="1:13" x14ac:dyDescent="0.3">
      <c r="A182" s="16" t="s">
        <v>1286</v>
      </c>
      <c r="B182" s="16" t="s">
        <v>1234</v>
      </c>
      <c r="C182" s="19">
        <v>1456.76</v>
      </c>
      <c r="D182" s="19">
        <v>0</v>
      </c>
      <c r="E182" s="19">
        <v>1456.76</v>
      </c>
      <c r="F182" s="19">
        <v>1456.76</v>
      </c>
      <c r="G182" s="19">
        <v>0</v>
      </c>
      <c r="H182" s="19">
        <v>1456.76</v>
      </c>
      <c r="I182" s="19">
        <v>1456.76</v>
      </c>
      <c r="J182" s="30">
        <v>0</v>
      </c>
      <c r="K182" s="19">
        <v>1456.76</v>
      </c>
      <c r="L182" s="19">
        <v>0</v>
      </c>
      <c r="M182" s="19">
        <v>0</v>
      </c>
    </row>
    <row r="183" spans="1:13" x14ac:dyDescent="0.3">
      <c r="A183" s="16" t="s">
        <v>1286</v>
      </c>
      <c r="B183" s="16" t="s">
        <v>1233</v>
      </c>
      <c r="C183" s="19">
        <v>998.79</v>
      </c>
      <c r="D183" s="19">
        <v>0</v>
      </c>
      <c r="E183" s="19">
        <v>998.79</v>
      </c>
      <c r="F183" s="19">
        <v>990.03</v>
      </c>
      <c r="G183" s="19">
        <v>0</v>
      </c>
      <c r="H183" s="19">
        <v>990.03</v>
      </c>
      <c r="I183" s="19">
        <v>955.82</v>
      </c>
      <c r="J183" s="30">
        <v>0</v>
      </c>
      <c r="K183" s="19">
        <v>955.82</v>
      </c>
      <c r="L183" s="19">
        <v>34.21</v>
      </c>
      <c r="M183" s="19">
        <v>34.21</v>
      </c>
    </row>
    <row r="184" spans="1:13" x14ac:dyDescent="0.3">
      <c r="A184" s="16" t="s">
        <v>1286</v>
      </c>
      <c r="B184" s="16" t="s">
        <v>1230</v>
      </c>
      <c r="C184" s="19">
        <v>971.72</v>
      </c>
      <c r="D184" s="19">
        <v>0</v>
      </c>
      <c r="E184" s="19">
        <v>971.72</v>
      </c>
      <c r="F184" s="19">
        <v>971.72</v>
      </c>
      <c r="G184" s="19">
        <v>0</v>
      </c>
      <c r="H184" s="19">
        <v>971.72</v>
      </c>
      <c r="I184" s="19">
        <v>971.71</v>
      </c>
      <c r="J184" s="30">
        <v>0</v>
      </c>
      <c r="K184" s="19">
        <v>971.71</v>
      </c>
      <c r="L184" s="19">
        <v>0.01</v>
      </c>
      <c r="M184" s="19">
        <v>0.01</v>
      </c>
    </row>
    <row r="185" spans="1:13" x14ac:dyDescent="0.3">
      <c r="A185" s="16" t="s">
        <v>1287</v>
      </c>
      <c r="B185" s="16" t="s">
        <v>1239</v>
      </c>
      <c r="C185" s="19">
        <v>1554.96</v>
      </c>
      <c r="D185" s="19">
        <v>0</v>
      </c>
      <c r="E185" s="19">
        <v>1554.96</v>
      </c>
      <c r="F185" s="19">
        <v>1499.51</v>
      </c>
      <c r="G185" s="19">
        <v>0</v>
      </c>
      <c r="H185" s="19">
        <v>1499.51</v>
      </c>
      <c r="I185" s="19">
        <v>1553.03</v>
      </c>
      <c r="J185" s="30">
        <v>0</v>
      </c>
      <c r="K185" s="19">
        <v>1553.03</v>
      </c>
      <c r="L185" s="19">
        <v>-53.52</v>
      </c>
      <c r="M185" s="19">
        <v>-53.52</v>
      </c>
    </row>
    <row r="186" spans="1:13" x14ac:dyDescent="0.3">
      <c r="A186" s="16" t="s">
        <v>1287</v>
      </c>
      <c r="B186" s="16" t="s">
        <v>1236</v>
      </c>
      <c r="C186" s="19">
        <v>1954.43</v>
      </c>
      <c r="D186" s="19">
        <v>0</v>
      </c>
      <c r="E186" s="19">
        <v>1954.43</v>
      </c>
      <c r="F186" s="19">
        <v>1963.22</v>
      </c>
      <c r="G186" s="19">
        <v>0</v>
      </c>
      <c r="H186" s="19">
        <v>1963.22</v>
      </c>
      <c r="I186" s="19">
        <v>1963.22</v>
      </c>
      <c r="J186" s="30">
        <v>0</v>
      </c>
      <c r="K186" s="19">
        <v>1963.22</v>
      </c>
      <c r="L186" s="19">
        <v>0</v>
      </c>
      <c r="M186" s="19">
        <v>0</v>
      </c>
    </row>
    <row r="187" spans="1:13" x14ac:dyDescent="0.3">
      <c r="A187" s="16" t="s">
        <v>1287</v>
      </c>
      <c r="B187" s="16" t="s">
        <v>1235</v>
      </c>
      <c r="C187" s="19">
        <v>2203.84</v>
      </c>
      <c r="D187" s="19">
        <v>0</v>
      </c>
      <c r="E187" s="19">
        <v>2203.84</v>
      </c>
      <c r="F187" s="19">
        <v>2208.5100000000002</v>
      </c>
      <c r="G187" s="19">
        <v>0</v>
      </c>
      <c r="H187" s="19">
        <v>2208.5100000000002</v>
      </c>
      <c r="I187" s="19">
        <v>2212.52</v>
      </c>
      <c r="J187" s="30">
        <v>0</v>
      </c>
      <c r="K187" s="19">
        <v>2212.52</v>
      </c>
      <c r="L187" s="19">
        <v>-4.01</v>
      </c>
      <c r="M187" s="19">
        <v>-4.01</v>
      </c>
    </row>
    <row r="188" spans="1:13" x14ac:dyDescent="0.3">
      <c r="A188" s="16" t="s">
        <v>1287</v>
      </c>
      <c r="B188" s="16" t="s">
        <v>1237</v>
      </c>
      <c r="C188" s="19">
        <v>1340.45</v>
      </c>
      <c r="D188" s="19">
        <v>0</v>
      </c>
      <c r="E188" s="19">
        <v>1340.45</v>
      </c>
      <c r="F188" s="19">
        <v>1290.08</v>
      </c>
      <c r="G188" s="19">
        <v>0</v>
      </c>
      <c r="H188" s="19">
        <v>1290.08</v>
      </c>
      <c r="I188" s="19">
        <v>1345.06</v>
      </c>
      <c r="J188" s="30">
        <v>0</v>
      </c>
      <c r="K188" s="19">
        <v>1345.06</v>
      </c>
      <c r="L188" s="19">
        <v>-54.98</v>
      </c>
      <c r="M188" s="19">
        <v>-54.98</v>
      </c>
    </row>
    <row r="189" spans="1:13" x14ac:dyDescent="0.3">
      <c r="A189" s="16" t="s">
        <v>1287</v>
      </c>
      <c r="B189" s="16" t="s">
        <v>1238</v>
      </c>
      <c r="C189" s="19">
        <v>1465.97</v>
      </c>
      <c r="D189" s="19">
        <v>0</v>
      </c>
      <c r="E189" s="19">
        <v>1465.97</v>
      </c>
      <c r="F189" s="19">
        <v>1357.71</v>
      </c>
      <c r="G189" s="19">
        <v>0</v>
      </c>
      <c r="H189" s="19">
        <v>1357.71</v>
      </c>
      <c r="I189" s="19">
        <v>1467.53</v>
      </c>
      <c r="J189" s="30">
        <v>0</v>
      </c>
      <c r="K189" s="19">
        <v>1467.53</v>
      </c>
      <c r="L189" s="19">
        <v>-109.82</v>
      </c>
      <c r="M189" s="19">
        <v>-109.82</v>
      </c>
    </row>
    <row r="190" spans="1:13" x14ac:dyDescent="0.3">
      <c r="A190" s="16" t="s">
        <v>1288</v>
      </c>
      <c r="B190" s="16" t="s">
        <v>1241</v>
      </c>
      <c r="C190" s="19">
        <v>1901.8</v>
      </c>
      <c r="D190" s="19">
        <v>0</v>
      </c>
      <c r="E190" s="19">
        <v>1901.8</v>
      </c>
      <c r="F190" s="19">
        <v>1901.8</v>
      </c>
      <c r="G190" s="19">
        <v>0</v>
      </c>
      <c r="H190" s="19">
        <v>1901.8</v>
      </c>
      <c r="I190" s="19">
        <v>1901.8</v>
      </c>
      <c r="J190" s="30">
        <v>0</v>
      </c>
      <c r="K190" s="19">
        <v>1901.8</v>
      </c>
      <c r="L190" s="19">
        <v>0</v>
      </c>
      <c r="M190" s="19">
        <v>0</v>
      </c>
    </row>
    <row r="191" spans="1:13" x14ac:dyDescent="0.3">
      <c r="A191" s="16" t="s">
        <v>1288</v>
      </c>
      <c r="B191" s="16" t="s">
        <v>1240</v>
      </c>
      <c r="C191" s="19">
        <v>1806.53</v>
      </c>
      <c r="D191" s="19">
        <v>0</v>
      </c>
      <c r="E191" s="19">
        <v>1806.53</v>
      </c>
      <c r="F191" s="19">
        <v>1806.53</v>
      </c>
      <c r="G191" s="19">
        <v>0</v>
      </c>
      <c r="H191" s="19">
        <v>1806.53</v>
      </c>
      <c r="I191" s="19">
        <v>1804.59</v>
      </c>
      <c r="J191" s="30">
        <v>0</v>
      </c>
      <c r="K191" s="19">
        <v>1804.59</v>
      </c>
      <c r="L191" s="19">
        <v>1.95</v>
      </c>
      <c r="M191" s="19">
        <v>1.95</v>
      </c>
    </row>
    <row r="192" spans="1:13" x14ac:dyDescent="0.3">
      <c r="A192" s="16" t="s">
        <v>1289</v>
      </c>
      <c r="B192" s="16" t="s">
        <v>1240</v>
      </c>
      <c r="C192" s="19">
        <v>1073.21</v>
      </c>
      <c r="D192" s="19">
        <v>0</v>
      </c>
      <c r="E192" s="19">
        <v>1073.21</v>
      </c>
      <c r="F192" s="19">
        <v>1068.1500000000001</v>
      </c>
      <c r="G192" s="19">
        <v>0</v>
      </c>
      <c r="H192" s="19">
        <v>1068.1500000000001</v>
      </c>
      <c r="I192" s="19">
        <v>1072.68</v>
      </c>
      <c r="J192" s="30">
        <v>0</v>
      </c>
      <c r="K192" s="19">
        <v>1072.68</v>
      </c>
      <c r="L192" s="19">
        <v>-4.5199999999999996</v>
      </c>
      <c r="M192" s="19">
        <v>-4.5199999999999996</v>
      </c>
    </row>
    <row r="193" spans="1:13" x14ac:dyDescent="0.3">
      <c r="A193" s="16" t="s">
        <v>1289</v>
      </c>
      <c r="B193" s="16" t="s">
        <v>1241</v>
      </c>
      <c r="C193" s="19">
        <v>965.83</v>
      </c>
      <c r="D193" s="19">
        <v>0</v>
      </c>
      <c r="E193" s="19">
        <v>965.83</v>
      </c>
      <c r="F193" s="19">
        <v>965.83</v>
      </c>
      <c r="G193" s="19">
        <v>0</v>
      </c>
      <c r="H193" s="19">
        <v>965.83</v>
      </c>
      <c r="I193" s="19">
        <v>965.83</v>
      </c>
      <c r="J193" s="30">
        <v>0</v>
      </c>
      <c r="K193" s="19">
        <v>965.83</v>
      </c>
      <c r="L193" s="19">
        <v>0</v>
      </c>
      <c r="M193" s="19">
        <v>0</v>
      </c>
    </row>
    <row r="194" spans="1:13" x14ac:dyDescent="0.3">
      <c r="A194" s="16" t="s">
        <v>1290</v>
      </c>
      <c r="B194" s="16" t="s">
        <v>1242</v>
      </c>
      <c r="C194" s="19">
        <v>2143.1799999999998</v>
      </c>
      <c r="D194" s="19">
        <v>0</v>
      </c>
      <c r="E194" s="19">
        <v>2143.1799999999998</v>
      </c>
      <c r="F194" s="19">
        <v>2143.1799999999998</v>
      </c>
      <c r="G194" s="19">
        <v>0</v>
      </c>
      <c r="H194" s="19">
        <v>2143.1799999999998</v>
      </c>
      <c r="I194" s="19">
        <v>2143.1799999999998</v>
      </c>
      <c r="J194" s="30">
        <v>0</v>
      </c>
      <c r="K194" s="19">
        <v>2143.1799999999998</v>
      </c>
      <c r="L194" s="19">
        <v>0</v>
      </c>
      <c r="M194" s="19">
        <v>0</v>
      </c>
    </row>
    <row r="195" spans="1:13" x14ac:dyDescent="0.3">
      <c r="A195" s="16" t="s">
        <v>1290</v>
      </c>
      <c r="B195" s="16" t="s">
        <v>1243</v>
      </c>
      <c r="C195" s="19">
        <v>2855.67</v>
      </c>
      <c r="D195" s="19">
        <v>0</v>
      </c>
      <c r="E195" s="19">
        <v>2855.67</v>
      </c>
      <c r="F195" s="19">
        <v>2855.67</v>
      </c>
      <c r="G195" s="19">
        <v>0</v>
      </c>
      <c r="H195" s="19">
        <v>2855.67</v>
      </c>
      <c r="I195" s="19">
        <v>2855.67</v>
      </c>
      <c r="J195" s="30">
        <v>0</v>
      </c>
      <c r="K195" s="19">
        <v>2855.67</v>
      </c>
      <c r="L195" s="19">
        <v>0</v>
      </c>
      <c r="M195" s="19">
        <v>0</v>
      </c>
    </row>
    <row r="196" spans="1:13" x14ac:dyDescent="0.3">
      <c r="A196" s="16" t="s">
        <v>1290</v>
      </c>
      <c r="B196" s="16" t="s">
        <v>1244</v>
      </c>
      <c r="C196" s="19">
        <v>2387.1799999999998</v>
      </c>
      <c r="D196" s="19">
        <v>0</v>
      </c>
      <c r="E196" s="19">
        <v>2387.1799999999998</v>
      </c>
      <c r="F196" s="19">
        <v>2384.83</v>
      </c>
      <c r="G196" s="19">
        <v>0</v>
      </c>
      <c r="H196" s="19">
        <v>2384.83</v>
      </c>
      <c r="I196" s="19">
        <v>2387.1799999999998</v>
      </c>
      <c r="J196" s="30">
        <v>0</v>
      </c>
      <c r="K196" s="19">
        <v>2387.1799999999998</v>
      </c>
      <c r="L196" s="19">
        <v>-2.35</v>
      </c>
      <c r="M196" s="19">
        <v>-2.35</v>
      </c>
    </row>
    <row r="197" spans="1:13" x14ac:dyDescent="0.3">
      <c r="A197" s="16" t="s">
        <v>1290</v>
      </c>
      <c r="B197" s="16" t="s">
        <v>1245</v>
      </c>
      <c r="C197" s="19">
        <v>2366.63</v>
      </c>
      <c r="D197" s="19">
        <v>0</v>
      </c>
      <c r="E197" s="19">
        <v>2366.63</v>
      </c>
      <c r="F197" s="19">
        <v>2310.16</v>
      </c>
      <c r="G197" s="19">
        <v>0</v>
      </c>
      <c r="H197" s="19">
        <v>2310.16</v>
      </c>
      <c r="I197" s="19">
        <v>2366.63</v>
      </c>
      <c r="J197" s="30">
        <v>0</v>
      </c>
      <c r="K197" s="19">
        <v>2366.63</v>
      </c>
      <c r="L197" s="19">
        <v>-56.47</v>
      </c>
      <c r="M197" s="19">
        <v>-56.47</v>
      </c>
    </row>
    <row r="198" spans="1:13" x14ac:dyDescent="0.3">
      <c r="A198" s="16" t="s">
        <v>1290</v>
      </c>
      <c r="B198" s="16" t="s">
        <v>1246</v>
      </c>
      <c r="C198" s="19">
        <v>2992.26</v>
      </c>
      <c r="D198" s="19">
        <v>0</v>
      </c>
      <c r="E198" s="19">
        <v>2992.26</v>
      </c>
      <c r="F198" s="19">
        <v>2992.26</v>
      </c>
      <c r="G198" s="19">
        <v>0</v>
      </c>
      <c r="H198" s="19">
        <v>2992.26</v>
      </c>
      <c r="I198" s="19">
        <v>2992.26</v>
      </c>
      <c r="J198" s="30">
        <v>0</v>
      </c>
      <c r="K198" s="19">
        <v>2992.26</v>
      </c>
      <c r="L198" s="19">
        <v>0</v>
      </c>
      <c r="M198" s="19">
        <v>0</v>
      </c>
    </row>
    <row r="199" spans="1:13" x14ac:dyDescent="0.3">
      <c r="A199" s="16" t="s">
        <v>1247</v>
      </c>
      <c r="B199" s="16" t="s">
        <v>1248</v>
      </c>
      <c r="C199" s="19">
        <v>601.27</v>
      </c>
      <c r="D199" s="19">
        <v>0</v>
      </c>
      <c r="E199" s="19">
        <v>601.27</v>
      </c>
      <c r="F199" s="19">
        <v>601.27</v>
      </c>
      <c r="G199" s="19">
        <v>0</v>
      </c>
      <c r="H199" s="19">
        <v>601.27</v>
      </c>
      <c r="I199" s="19">
        <v>601.27</v>
      </c>
      <c r="J199" s="30">
        <v>0</v>
      </c>
      <c r="K199" s="19">
        <v>601.27</v>
      </c>
      <c r="L199" s="19">
        <v>0</v>
      </c>
      <c r="M199" s="19">
        <v>0</v>
      </c>
    </row>
    <row r="200" spans="1:13" x14ac:dyDescent="0.3">
      <c r="A200" s="16" t="s">
        <v>1247</v>
      </c>
      <c r="B200" s="16" t="s">
        <v>1249</v>
      </c>
      <c r="C200" s="19">
        <v>9238.9500000000007</v>
      </c>
      <c r="D200" s="19">
        <v>0</v>
      </c>
      <c r="E200" s="19">
        <v>9238.9500000000007</v>
      </c>
      <c r="F200" s="19">
        <v>9238.9500000000007</v>
      </c>
      <c r="G200" s="19">
        <v>0</v>
      </c>
      <c r="H200" s="19">
        <v>9238.9500000000007</v>
      </c>
      <c r="I200" s="19">
        <v>9238.9500000000007</v>
      </c>
      <c r="J200" s="30">
        <v>0</v>
      </c>
      <c r="K200" s="19">
        <v>9238.9500000000007</v>
      </c>
      <c r="L200" s="19">
        <v>0</v>
      </c>
      <c r="M200" s="19">
        <v>0</v>
      </c>
    </row>
    <row r="201" spans="1:13" x14ac:dyDescent="0.3">
      <c r="A201" s="16" t="s">
        <v>1250</v>
      </c>
      <c r="B201" s="16" t="s">
        <v>1251</v>
      </c>
      <c r="C201" s="19">
        <v>8257.65</v>
      </c>
      <c r="D201" s="19">
        <v>0</v>
      </c>
      <c r="E201" s="19">
        <v>8257.65</v>
      </c>
      <c r="F201" s="19">
        <v>8257.65</v>
      </c>
      <c r="G201" s="19">
        <v>0</v>
      </c>
      <c r="H201" s="19">
        <v>8257.65</v>
      </c>
      <c r="I201" s="19">
        <v>8257.65</v>
      </c>
      <c r="J201" s="30">
        <v>0</v>
      </c>
      <c r="K201" s="19">
        <v>8257.65</v>
      </c>
      <c r="L201" s="19">
        <v>0</v>
      </c>
      <c r="M201" s="19">
        <v>0</v>
      </c>
    </row>
    <row r="202" spans="1:13" x14ac:dyDescent="0.3">
      <c r="A202" s="16" t="s">
        <v>1250</v>
      </c>
      <c r="B202" s="16" t="s">
        <v>1252</v>
      </c>
      <c r="C202" s="19">
        <v>661.85</v>
      </c>
      <c r="D202" s="19">
        <v>0</v>
      </c>
      <c r="E202" s="19">
        <v>661.85</v>
      </c>
      <c r="F202" s="19">
        <v>661.85</v>
      </c>
      <c r="G202" s="19">
        <v>0</v>
      </c>
      <c r="H202" s="19">
        <v>661.85</v>
      </c>
      <c r="I202" s="19">
        <v>661.85</v>
      </c>
      <c r="J202" s="30">
        <v>0</v>
      </c>
      <c r="K202" s="19">
        <v>661.85</v>
      </c>
      <c r="L202" s="19">
        <v>0</v>
      </c>
      <c r="M202" s="19">
        <v>0</v>
      </c>
    </row>
    <row r="203" spans="1:13" x14ac:dyDescent="0.3">
      <c r="A203" s="16" t="s">
        <v>1291</v>
      </c>
      <c r="B203" s="16" t="s">
        <v>1253</v>
      </c>
      <c r="C203" s="19">
        <v>437.26</v>
      </c>
      <c r="D203" s="19">
        <v>0</v>
      </c>
      <c r="E203" s="19">
        <v>437.26</v>
      </c>
      <c r="F203" s="19">
        <v>437.26</v>
      </c>
      <c r="G203" s="19">
        <v>0</v>
      </c>
      <c r="H203" s="19">
        <v>437.26</v>
      </c>
      <c r="I203" s="19">
        <v>437.26</v>
      </c>
      <c r="J203" s="30">
        <v>0</v>
      </c>
      <c r="K203" s="19">
        <v>437.26</v>
      </c>
      <c r="L203" s="19">
        <v>0</v>
      </c>
      <c r="M203" s="19">
        <v>0</v>
      </c>
    </row>
    <row r="204" spans="1:13" x14ac:dyDescent="0.3">
      <c r="A204" s="16" t="s">
        <v>72</v>
      </c>
      <c r="B204" s="16" t="s">
        <v>73</v>
      </c>
      <c r="C204" s="19">
        <v>9260.01</v>
      </c>
      <c r="D204" s="19">
        <v>533</v>
      </c>
      <c r="E204" s="19">
        <v>9793.01</v>
      </c>
      <c r="F204" s="19">
        <v>2990.04</v>
      </c>
      <c r="G204" s="19">
        <v>422.32</v>
      </c>
      <c r="H204" s="19">
        <v>3412.36</v>
      </c>
      <c r="I204" s="19">
        <v>2930.34</v>
      </c>
      <c r="J204" s="30">
        <v>298.83999999999997</v>
      </c>
      <c r="K204" s="19">
        <v>3229.18</v>
      </c>
      <c r="L204" s="19">
        <v>59.7</v>
      </c>
      <c r="M204" s="19">
        <v>183.18</v>
      </c>
    </row>
    <row r="205" spans="1:13" x14ac:dyDescent="0.3">
      <c r="A205" s="16" t="s">
        <v>72</v>
      </c>
      <c r="B205" s="16" t="s">
        <v>74</v>
      </c>
      <c r="C205" s="19">
        <v>1948.94</v>
      </c>
      <c r="D205" s="19">
        <v>535.36</v>
      </c>
      <c r="E205" s="19">
        <v>2484.3000000000002</v>
      </c>
      <c r="F205" s="19">
        <v>576.77</v>
      </c>
      <c r="G205" s="19">
        <v>0</v>
      </c>
      <c r="H205" s="19">
        <v>576.77</v>
      </c>
      <c r="I205" s="19">
        <v>550.04</v>
      </c>
      <c r="J205" s="30">
        <v>163.25</v>
      </c>
      <c r="K205" s="19">
        <v>713.28</v>
      </c>
      <c r="L205" s="19">
        <v>26.73</v>
      </c>
      <c r="M205" s="19">
        <v>-136.51</v>
      </c>
    </row>
    <row r="206" spans="1:13" x14ac:dyDescent="0.3">
      <c r="A206" s="16" t="s">
        <v>958</v>
      </c>
      <c r="B206" s="16" t="s">
        <v>1254</v>
      </c>
      <c r="C206" s="19">
        <v>3816.34</v>
      </c>
      <c r="D206" s="19">
        <v>0</v>
      </c>
      <c r="E206" s="19">
        <v>3816.34</v>
      </c>
      <c r="F206" s="19">
        <v>3816.34</v>
      </c>
      <c r="G206" s="19">
        <v>0</v>
      </c>
      <c r="H206" s="19">
        <v>3816.34</v>
      </c>
      <c r="I206" s="19">
        <v>3772.39</v>
      </c>
      <c r="J206" s="30">
        <v>0</v>
      </c>
      <c r="K206" s="19">
        <v>3772.39</v>
      </c>
      <c r="L206" s="19">
        <v>43.95</v>
      </c>
      <c r="M206" s="19">
        <v>43.95</v>
      </c>
    </row>
    <row r="207" spans="1:13" x14ac:dyDescent="0.3">
      <c r="A207" s="16" t="s">
        <v>958</v>
      </c>
      <c r="B207" s="16" t="s">
        <v>1255</v>
      </c>
      <c r="C207" s="19">
        <v>3795.37</v>
      </c>
      <c r="D207" s="19">
        <v>0</v>
      </c>
      <c r="E207" s="19">
        <v>3795.37</v>
      </c>
      <c r="F207" s="19">
        <v>3795.37</v>
      </c>
      <c r="G207" s="19">
        <v>0</v>
      </c>
      <c r="H207" s="19">
        <v>3795.37</v>
      </c>
      <c r="I207" s="19">
        <v>3792.07</v>
      </c>
      <c r="J207" s="30">
        <v>0</v>
      </c>
      <c r="K207" s="19">
        <v>3792.07</v>
      </c>
      <c r="L207" s="19">
        <v>3.3</v>
      </c>
      <c r="M207" s="19">
        <v>3.3</v>
      </c>
    </row>
    <row r="208" spans="1:13" x14ac:dyDescent="0.3">
      <c r="A208" s="16" t="s">
        <v>1292</v>
      </c>
      <c r="B208" s="16" t="s">
        <v>1254</v>
      </c>
      <c r="C208" s="19">
        <v>934.81</v>
      </c>
      <c r="D208" s="19">
        <v>0</v>
      </c>
      <c r="E208" s="19">
        <v>934.81</v>
      </c>
      <c r="F208" s="19">
        <v>934.81</v>
      </c>
      <c r="G208" s="19">
        <v>0</v>
      </c>
      <c r="H208" s="19">
        <v>934.81</v>
      </c>
      <c r="I208" s="19">
        <v>934.81</v>
      </c>
      <c r="J208" s="30">
        <v>0</v>
      </c>
      <c r="K208" s="19">
        <v>934.81</v>
      </c>
      <c r="L208" s="19">
        <v>0</v>
      </c>
      <c r="M208" s="19">
        <v>0</v>
      </c>
    </row>
    <row r="209" spans="1:13" x14ac:dyDescent="0.3">
      <c r="A209" s="16" t="s">
        <v>1292</v>
      </c>
      <c r="B209" s="16" t="s">
        <v>1255</v>
      </c>
      <c r="C209" s="19">
        <v>920.85</v>
      </c>
      <c r="D209" s="19">
        <v>0</v>
      </c>
      <c r="E209" s="19">
        <v>920.85</v>
      </c>
      <c r="F209" s="19">
        <v>875.9</v>
      </c>
      <c r="G209" s="19">
        <v>0</v>
      </c>
      <c r="H209" s="19">
        <v>875.9</v>
      </c>
      <c r="I209" s="19">
        <v>917.7</v>
      </c>
      <c r="J209" s="30">
        <v>0</v>
      </c>
      <c r="K209" s="19">
        <v>917.7</v>
      </c>
      <c r="L209" s="19">
        <v>-41.8</v>
      </c>
      <c r="M209" s="19">
        <v>-41.8</v>
      </c>
    </row>
    <row r="210" spans="1:13" x14ac:dyDescent="0.3">
      <c r="A210" s="16" t="s">
        <v>690</v>
      </c>
      <c r="B210" s="16" t="s">
        <v>1256</v>
      </c>
      <c r="C210" s="19">
        <v>861.42</v>
      </c>
      <c r="D210" s="19">
        <v>0</v>
      </c>
      <c r="E210" s="19">
        <v>861.42</v>
      </c>
      <c r="F210" s="19">
        <v>861.42</v>
      </c>
      <c r="G210" s="19">
        <v>0</v>
      </c>
      <c r="H210" s="19">
        <v>861.42</v>
      </c>
      <c r="I210" s="19">
        <v>846.34</v>
      </c>
      <c r="J210" s="30">
        <v>15.08</v>
      </c>
      <c r="K210" s="19">
        <v>861.42</v>
      </c>
      <c r="L210" s="19">
        <v>15.08</v>
      </c>
      <c r="M210" s="19">
        <v>0</v>
      </c>
    </row>
    <row r="211" spans="1:13" x14ac:dyDescent="0.3">
      <c r="A211" s="16" t="s">
        <v>690</v>
      </c>
      <c r="B211" s="16" t="s">
        <v>691</v>
      </c>
      <c r="C211" s="19">
        <v>724.19</v>
      </c>
      <c r="D211" s="19">
        <v>15.13</v>
      </c>
      <c r="E211" s="19">
        <v>739.32</v>
      </c>
      <c r="F211" s="19">
        <v>682.27</v>
      </c>
      <c r="G211" s="19">
        <v>34.049999999999997</v>
      </c>
      <c r="H211" s="19">
        <v>716.32</v>
      </c>
      <c r="I211" s="19">
        <v>641.53</v>
      </c>
      <c r="J211" s="30">
        <v>64.69</v>
      </c>
      <c r="K211" s="19">
        <v>706.22</v>
      </c>
      <c r="L211" s="19">
        <v>40.74</v>
      </c>
      <c r="M211" s="19">
        <v>10.11</v>
      </c>
    </row>
    <row r="212" spans="1:13" x14ac:dyDescent="0.3">
      <c r="A212" s="16" t="s">
        <v>52</v>
      </c>
      <c r="B212" s="16" t="s">
        <v>53</v>
      </c>
      <c r="C212" s="19">
        <v>4959.63</v>
      </c>
      <c r="D212" s="19">
        <v>0</v>
      </c>
      <c r="E212" s="19">
        <v>4959.63</v>
      </c>
      <c r="F212" s="19">
        <v>4901.75</v>
      </c>
      <c r="G212" s="19">
        <v>57.88</v>
      </c>
      <c r="H212" s="19">
        <v>4959.63</v>
      </c>
      <c r="I212" s="19">
        <v>4794.12</v>
      </c>
      <c r="J212" s="30">
        <v>121.3</v>
      </c>
      <c r="K212" s="19">
        <v>4915.42</v>
      </c>
      <c r="L212" s="19">
        <v>107.63</v>
      </c>
      <c r="M212" s="19">
        <v>44.21</v>
      </c>
    </row>
    <row r="213" spans="1:13" x14ac:dyDescent="0.3">
      <c r="A213" s="16" t="s">
        <v>52</v>
      </c>
      <c r="B213" s="16" t="s">
        <v>54</v>
      </c>
      <c r="C213" s="19">
        <v>5051.95</v>
      </c>
      <c r="D213" s="19">
        <v>117.31</v>
      </c>
      <c r="E213" s="19">
        <v>5169.26</v>
      </c>
      <c r="F213" s="19">
        <v>4660.08</v>
      </c>
      <c r="G213" s="19">
        <v>166.97</v>
      </c>
      <c r="H213" s="19">
        <v>4827.04</v>
      </c>
      <c r="I213" s="19">
        <v>4403.71</v>
      </c>
      <c r="J213" s="30">
        <v>358.28</v>
      </c>
      <c r="K213" s="19">
        <v>4761.99</v>
      </c>
      <c r="L213" s="19">
        <v>256.37</v>
      </c>
      <c r="M213" s="19">
        <v>65.05</v>
      </c>
    </row>
    <row r="214" spans="1:13" x14ac:dyDescent="0.3">
      <c r="A214" s="16" t="s">
        <v>52</v>
      </c>
      <c r="B214" s="16" t="s">
        <v>55</v>
      </c>
      <c r="C214" s="19">
        <v>4091.57</v>
      </c>
      <c r="D214" s="19">
        <v>222.18</v>
      </c>
      <c r="E214" s="19">
        <v>4313.75</v>
      </c>
      <c r="F214" s="19">
        <v>1708.12</v>
      </c>
      <c r="G214" s="19">
        <v>0</v>
      </c>
      <c r="H214" s="19">
        <v>1708.12</v>
      </c>
      <c r="I214" s="19">
        <v>2108</v>
      </c>
      <c r="J214" s="30">
        <v>49.81</v>
      </c>
      <c r="K214" s="19">
        <v>2157.81</v>
      </c>
      <c r="L214" s="19">
        <v>-399.89</v>
      </c>
      <c r="M214" s="19">
        <v>-449.69</v>
      </c>
    </row>
    <row r="215" spans="1:13" x14ac:dyDescent="0.3">
      <c r="A215" s="16" t="s">
        <v>1257</v>
      </c>
      <c r="B215" s="16" t="s">
        <v>1258</v>
      </c>
      <c r="C215" s="19">
        <v>630</v>
      </c>
      <c r="D215" s="19">
        <v>0</v>
      </c>
      <c r="E215" s="19">
        <v>630</v>
      </c>
      <c r="F215" s="19">
        <v>0</v>
      </c>
      <c r="G215" s="19">
        <v>0</v>
      </c>
      <c r="H215" s="19">
        <v>0</v>
      </c>
      <c r="I215" s="19">
        <v>630</v>
      </c>
      <c r="J215" s="30">
        <v>0</v>
      </c>
      <c r="K215" s="19">
        <v>630</v>
      </c>
      <c r="L215" s="19">
        <v>-630</v>
      </c>
      <c r="M215" s="19">
        <v>-630</v>
      </c>
    </row>
    <row r="216" spans="1:13" x14ac:dyDescent="0.3">
      <c r="A216" s="16" t="s">
        <v>1257</v>
      </c>
      <c r="B216" s="16" t="s">
        <v>1259</v>
      </c>
      <c r="C216" s="19">
        <v>381.5</v>
      </c>
      <c r="D216" s="19">
        <v>0</v>
      </c>
      <c r="E216" s="19">
        <v>381.5</v>
      </c>
      <c r="F216" s="19">
        <v>0</v>
      </c>
      <c r="G216" s="19">
        <v>0</v>
      </c>
      <c r="H216" s="19">
        <v>0</v>
      </c>
      <c r="I216" s="19">
        <v>381.5</v>
      </c>
      <c r="J216" s="30">
        <v>0</v>
      </c>
      <c r="K216" s="19">
        <v>381.5</v>
      </c>
      <c r="L216" s="19">
        <v>-381.5</v>
      </c>
      <c r="M216" s="19">
        <v>-381.5</v>
      </c>
    </row>
    <row r="217" spans="1:13" x14ac:dyDescent="0.3">
      <c r="A217" s="16" t="s">
        <v>1260</v>
      </c>
      <c r="B217" s="16" t="s">
        <v>1261</v>
      </c>
      <c r="C217" s="19">
        <v>2558.5700000000002</v>
      </c>
      <c r="D217" s="19">
        <v>0</v>
      </c>
      <c r="E217" s="19">
        <v>2558.5700000000002</v>
      </c>
      <c r="F217" s="19">
        <v>2558.5700000000002</v>
      </c>
      <c r="G217" s="19">
        <v>0</v>
      </c>
      <c r="H217" s="19">
        <v>2558.5700000000002</v>
      </c>
      <c r="I217" s="19">
        <v>2558.5700000000002</v>
      </c>
      <c r="J217" s="30">
        <v>0</v>
      </c>
      <c r="K217" s="19">
        <v>2558.5700000000002</v>
      </c>
      <c r="L217" s="19">
        <v>0</v>
      </c>
      <c r="M217" s="19">
        <v>0</v>
      </c>
    </row>
    <row r="218" spans="1:13" x14ac:dyDescent="0.3">
      <c r="A218" s="16" t="s">
        <v>1260</v>
      </c>
      <c r="B218" s="16" t="s">
        <v>1262</v>
      </c>
      <c r="C218" s="19">
        <v>2660.22</v>
      </c>
      <c r="D218" s="19">
        <v>0</v>
      </c>
      <c r="E218" s="19">
        <v>2660.22</v>
      </c>
      <c r="F218" s="19">
        <v>2660.22</v>
      </c>
      <c r="G218" s="19">
        <v>0</v>
      </c>
      <c r="H218" s="19">
        <v>2660.22</v>
      </c>
      <c r="I218" s="19">
        <v>2660.22</v>
      </c>
      <c r="J218" s="30">
        <v>0</v>
      </c>
      <c r="K218" s="19">
        <v>2660.22</v>
      </c>
      <c r="L218" s="19">
        <v>0</v>
      </c>
      <c r="M218" s="19">
        <v>0</v>
      </c>
    </row>
    <row r="219" spans="1:13" x14ac:dyDescent="0.3">
      <c r="A219" s="16" t="s">
        <v>62</v>
      </c>
      <c r="B219" s="16" t="s">
        <v>64</v>
      </c>
      <c r="C219" s="19">
        <v>1833.31</v>
      </c>
      <c r="D219" s="19">
        <v>0</v>
      </c>
      <c r="E219" s="19">
        <v>1833.31</v>
      </c>
      <c r="F219" s="19">
        <v>1833.31</v>
      </c>
      <c r="G219" s="19">
        <v>0</v>
      </c>
      <c r="H219" s="19">
        <v>1833.31</v>
      </c>
      <c r="I219" s="19">
        <v>1829.77</v>
      </c>
      <c r="J219" s="30">
        <v>0</v>
      </c>
      <c r="K219" s="19">
        <v>1829.77</v>
      </c>
      <c r="L219" s="19">
        <v>3.54</v>
      </c>
      <c r="M219" s="19">
        <v>3.54</v>
      </c>
    </row>
    <row r="220" spans="1:13" x14ac:dyDescent="0.3">
      <c r="A220" s="16" t="s">
        <v>62</v>
      </c>
      <c r="B220" s="16" t="s">
        <v>63</v>
      </c>
      <c r="C220" s="19">
        <v>6530.66</v>
      </c>
      <c r="D220" s="19">
        <v>0</v>
      </c>
      <c r="E220" s="19">
        <v>6530.66</v>
      </c>
      <c r="F220" s="19">
        <v>6530.66</v>
      </c>
      <c r="G220" s="19">
        <v>0</v>
      </c>
      <c r="H220" s="19">
        <v>6530.66</v>
      </c>
      <c r="I220" s="19">
        <v>5851.42</v>
      </c>
      <c r="J220" s="30">
        <v>0</v>
      </c>
      <c r="K220" s="19">
        <v>5851.42</v>
      </c>
      <c r="L220" s="19">
        <v>679.24</v>
      </c>
      <c r="M220" s="19">
        <v>679.24</v>
      </c>
    </row>
    <row r="221" spans="1:13" x14ac:dyDescent="0.3">
      <c r="A221" s="16" t="s">
        <v>62</v>
      </c>
      <c r="B221" s="16" t="s">
        <v>65</v>
      </c>
      <c r="C221" s="19">
        <v>5434.55</v>
      </c>
      <c r="D221" s="19">
        <v>0</v>
      </c>
      <c r="E221" s="19">
        <v>5434.55</v>
      </c>
      <c r="F221" s="19">
        <v>4862.1499999999996</v>
      </c>
      <c r="G221" s="19">
        <v>0</v>
      </c>
      <c r="H221" s="19">
        <v>4862.1499999999996</v>
      </c>
      <c r="I221" s="19">
        <v>4688.05</v>
      </c>
      <c r="J221" s="30">
        <v>0</v>
      </c>
      <c r="K221" s="19">
        <v>4688.05</v>
      </c>
      <c r="L221" s="19">
        <v>174.1</v>
      </c>
      <c r="M221" s="19">
        <v>174.1</v>
      </c>
    </row>
    <row r="222" spans="1:13" x14ac:dyDescent="0.3">
      <c r="A222" s="16" t="s">
        <v>62</v>
      </c>
      <c r="B222" s="16" t="s">
        <v>66</v>
      </c>
      <c r="C222" s="19">
        <v>526</v>
      </c>
      <c r="D222" s="19">
        <v>0</v>
      </c>
      <c r="E222" s="19">
        <v>526</v>
      </c>
      <c r="F222" s="19">
        <v>369.07</v>
      </c>
      <c r="G222" s="19">
        <v>0</v>
      </c>
      <c r="H222" s="19">
        <v>369.07</v>
      </c>
      <c r="I222" s="19">
        <v>389.07</v>
      </c>
      <c r="J222" s="30">
        <v>0</v>
      </c>
      <c r="K222" s="19">
        <v>389.07</v>
      </c>
      <c r="L222" s="19">
        <v>-20</v>
      </c>
      <c r="M222" s="19">
        <v>-20</v>
      </c>
    </row>
    <row r="223" spans="1:13" x14ac:dyDescent="0.3">
      <c r="A223" s="16" t="s">
        <v>1263</v>
      </c>
      <c r="B223" s="16" t="s">
        <v>1095</v>
      </c>
      <c r="C223" s="19">
        <v>419.42</v>
      </c>
      <c r="D223" s="19">
        <v>0</v>
      </c>
      <c r="E223" s="19">
        <v>419.42</v>
      </c>
      <c r="F223" s="19">
        <v>259.06</v>
      </c>
      <c r="G223" s="19">
        <v>0</v>
      </c>
      <c r="H223" s="19">
        <v>259.06</v>
      </c>
      <c r="I223" s="19">
        <v>414.42</v>
      </c>
      <c r="J223" s="30">
        <v>5</v>
      </c>
      <c r="K223" s="19">
        <v>419.42</v>
      </c>
      <c r="L223" s="19">
        <v>-155.36000000000001</v>
      </c>
      <c r="M223" s="19">
        <v>-160.36000000000001</v>
      </c>
    </row>
    <row r="224" spans="1:13" x14ac:dyDescent="0.3">
      <c r="A224" s="16" t="s">
        <v>1293</v>
      </c>
      <c r="B224" s="16" t="s">
        <v>1264</v>
      </c>
      <c r="C224" s="19">
        <v>2152.84</v>
      </c>
      <c r="D224" s="19">
        <v>0</v>
      </c>
      <c r="E224" s="19">
        <v>2152.84</v>
      </c>
      <c r="F224" s="19">
        <v>2338.34</v>
      </c>
      <c r="G224" s="19">
        <v>0</v>
      </c>
      <c r="H224" s="19">
        <v>2338.34</v>
      </c>
      <c r="I224" s="19">
        <v>2338.34</v>
      </c>
      <c r="J224" s="30">
        <v>0</v>
      </c>
      <c r="K224" s="19">
        <v>2338.34</v>
      </c>
      <c r="L224" s="19">
        <v>0</v>
      </c>
      <c r="M224" s="19">
        <v>0</v>
      </c>
    </row>
    <row r="225" spans="1:13" x14ac:dyDescent="0.3">
      <c r="A225" s="16" t="s">
        <v>1265</v>
      </c>
      <c r="B225" s="16" t="s">
        <v>1095</v>
      </c>
      <c r="C225" s="19">
        <v>47.88</v>
      </c>
      <c r="D225" s="19">
        <v>0</v>
      </c>
      <c r="E225" s="19">
        <v>47.88</v>
      </c>
      <c r="F225" s="19">
        <v>0</v>
      </c>
      <c r="G225" s="19">
        <v>0</v>
      </c>
      <c r="H225" s="19">
        <v>0</v>
      </c>
      <c r="I225" s="19">
        <v>0</v>
      </c>
      <c r="J225" s="30">
        <v>0</v>
      </c>
      <c r="K225" s="19">
        <v>0</v>
      </c>
      <c r="L225" s="19">
        <v>0</v>
      </c>
      <c r="M225" s="19">
        <v>0</v>
      </c>
    </row>
    <row r="226" spans="1:13" x14ac:dyDescent="0.3">
      <c r="A226" s="16" t="s">
        <v>1266</v>
      </c>
      <c r="B226" s="16" t="s">
        <v>1267</v>
      </c>
      <c r="C226" s="19">
        <v>50</v>
      </c>
      <c r="D226" s="19">
        <v>0</v>
      </c>
      <c r="E226" s="19">
        <v>50</v>
      </c>
      <c r="F226" s="19">
        <v>50</v>
      </c>
      <c r="G226" s="19">
        <v>0</v>
      </c>
      <c r="H226" s="19">
        <v>50</v>
      </c>
      <c r="I226" s="19">
        <v>0</v>
      </c>
      <c r="J226" s="30">
        <v>0</v>
      </c>
      <c r="K226" s="19">
        <v>0</v>
      </c>
      <c r="L226" s="19">
        <v>50</v>
      </c>
      <c r="M226" s="19">
        <v>50</v>
      </c>
    </row>
    <row r="227" spans="1:13" x14ac:dyDescent="0.3">
      <c r="A227" s="16" t="s">
        <v>1294</v>
      </c>
      <c r="B227" s="16" t="s">
        <v>1268</v>
      </c>
      <c r="C227" s="19">
        <v>98.89</v>
      </c>
      <c r="D227" s="19">
        <v>0</v>
      </c>
      <c r="E227" s="19">
        <v>98.89</v>
      </c>
      <c r="F227" s="19">
        <v>0</v>
      </c>
      <c r="G227" s="19">
        <v>0</v>
      </c>
      <c r="H227" s="19">
        <v>0</v>
      </c>
      <c r="I227" s="19">
        <v>0</v>
      </c>
      <c r="J227" s="30">
        <v>0</v>
      </c>
      <c r="K227" s="19">
        <v>0</v>
      </c>
      <c r="L227" s="19">
        <v>0</v>
      </c>
      <c r="M227" s="19">
        <v>0</v>
      </c>
    </row>
    <row r="228" spans="1:13" x14ac:dyDescent="0.3">
      <c r="A228" s="16" t="s">
        <v>1269</v>
      </c>
      <c r="B228" s="16" t="s">
        <v>1270</v>
      </c>
      <c r="C228" s="19">
        <v>39</v>
      </c>
      <c r="D228" s="19">
        <v>0</v>
      </c>
      <c r="E228" s="19">
        <v>39</v>
      </c>
      <c r="F228" s="19">
        <v>0</v>
      </c>
      <c r="G228" s="19">
        <v>0</v>
      </c>
      <c r="H228" s="19">
        <v>0</v>
      </c>
      <c r="I228" s="19">
        <v>0</v>
      </c>
      <c r="J228" s="30">
        <v>0</v>
      </c>
      <c r="K228" s="19">
        <v>0</v>
      </c>
      <c r="L228" s="19">
        <v>0</v>
      </c>
      <c r="M228" s="1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D54B-4A3D-4B9D-BA82-C53965428F69}">
  <sheetPr filterMode="1"/>
  <dimension ref="A1:U4269"/>
  <sheetViews>
    <sheetView zoomScale="85" zoomScaleNormal="85" workbookViewId="0">
      <pane xSplit="5" ySplit="1" topLeftCell="F1299" activePane="bottomRight" state="frozen"/>
      <selection pane="topRight" activeCell="F1" sqref="F1"/>
      <selection pane="bottomLeft" activeCell="A2" sqref="A2"/>
      <selection pane="bottomRight" activeCell="L1343" sqref="L1343:P1343"/>
    </sheetView>
  </sheetViews>
  <sheetFormatPr defaultRowHeight="14.4" x14ac:dyDescent="0.3"/>
  <cols>
    <col min="1" max="1" width="5.5546875" style="118" customWidth="1"/>
    <col min="2" max="2" width="18.33203125" style="118" customWidth="1"/>
    <col min="3" max="3" width="14.33203125" style="118" customWidth="1"/>
    <col min="4" max="4" width="20.77734375" style="118" customWidth="1"/>
    <col min="5" max="5" width="14.44140625" style="118" customWidth="1"/>
    <col min="6" max="6" width="13.6640625" style="118" customWidth="1"/>
    <col min="7" max="7" width="11.33203125" style="118" customWidth="1"/>
    <col min="8" max="10" width="14" style="118" customWidth="1"/>
    <col min="11" max="11" width="13.6640625" style="118" customWidth="1"/>
    <col min="12" max="12" width="12.88671875" style="118" customWidth="1"/>
    <col min="13" max="15" width="11.77734375" style="118" customWidth="1"/>
    <col min="16" max="16" width="14.109375" style="118" bestFit="1" customWidth="1"/>
    <col min="17" max="17" width="8.88671875" style="118"/>
    <col min="18" max="18" width="8.88671875" style="121"/>
    <col min="19" max="19" width="8.88671875" style="118"/>
    <col min="20" max="21" width="11.88671875" style="118" bestFit="1" customWidth="1"/>
    <col min="22" max="16384" width="8.88671875" style="118"/>
  </cols>
  <sheetData>
    <row r="1" spans="1:21" s="26" customFormat="1" x14ac:dyDescent="0.3">
      <c r="A1" s="28" t="s">
        <v>1342</v>
      </c>
      <c r="B1" s="28" t="s">
        <v>1343</v>
      </c>
      <c r="C1" s="28" t="s">
        <v>90</v>
      </c>
      <c r="D1" s="28" t="s">
        <v>91</v>
      </c>
      <c r="E1" s="28" t="s">
        <v>1344</v>
      </c>
      <c r="F1" s="28" t="s">
        <v>92</v>
      </c>
      <c r="G1" s="28" t="s">
        <v>1345</v>
      </c>
      <c r="H1" s="28" t="s">
        <v>93</v>
      </c>
      <c r="I1" s="28" t="s">
        <v>1346</v>
      </c>
      <c r="J1" s="28" t="s">
        <v>1347</v>
      </c>
      <c r="K1" s="28" t="s">
        <v>1348</v>
      </c>
      <c r="L1" s="28" t="s">
        <v>10460</v>
      </c>
      <c r="M1" s="28" t="s">
        <v>10461</v>
      </c>
      <c r="N1" s="28" t="s">
        <v>10462</v>
      </c>
      <c r="O1" s="28" t="s">
        <v>10463</v>
      </c>
      <c r="P1" s="28" t="s">
        <v>10464</v>
      </c>
      <c r="Q1" s="26" t="s">
        <v>10465</v>
      </c>
      <c r="R1" s="119" t="s">
        <v>10874</v>
      </c>
      <c r="S1" s="26" t="s">
        <v>10875</v>
      </c>
    </row>
    <row r="2" spans="1:21" hidden="1" x14ac:dyDescent="0.3">
      <c r="A2" s="114">
        <v>1296</v>
      </c>
      <c r="B2" s="114" t="s">
        <v>2097</v>
      </c>
      <c r="C2" s="114" t="s">
        <v>2098</v>
      </c>
      <c r="D2" s="114" t="s">
        <v>4966</v>
      </c>
      <c r="E2" s="114" t="s">
        <v>4967</v>
      </c>
      <c r="F2" s="115">
        <v>45716</v>
      </c>
      <c r="G2" s="114" t="s">
        <v>2727</v>
      </c>
      <c r="H2" s="116">
        <v>1898400</v>
      </c>
      <c r="I2" s="116">
        <v>1898400</v>
      </c>
      <c r="J2" s="116">
        <v>1898400</v>
      </c>
      <c r="K2" s="116">
        <v>0</v>
      </c>
      <c r="L2" s="116">
        <v>0</v>
      </c>
      <c r="M2" s="116">
        <v>0</v>
      </c>
      <c r="N2" s="116">
        <v>0</v>
      </c>
      <c r="O2" s="116">
        <v>0</v>
      </c>
      <c r="P2" s="120">
        <v>0</v>
      </c>
      <c r="Q2" s="27" t="str">
        <f t="shared" ref="Q2:Q65" si="0">IF(G2="01 Jan 1900","Unregistered","Registered")</f>
        <v>Registered</v>
      </c>
      <c r="R2" s="121">
        <f>I2/H2</f>
        <v>1</v>
      </c>
      <c r="T2" s="117">
        <f>L2+M2+N2+O2+P2</f>
        <v>0</v>
      </c>
      <c r="U2" s="117">
        <f>K2-T2</f>
        <v>0</v>
      </c>
    </row>
    <row r="3" spans="1:21" hidden="1" x14ac:dyDescent="0.3">
      <c r="A3" s="114">
        <v>1297</v>
      </c>
      <c r="B3" s="114" t="s">
        <v>2097</v>
      </c>
      <c r="C3" s="114" t="s">
        <v>2098</v>
      </c>
      <c r="D3" s="114" t="s">
        <v>4968</v>
      </c>
      <c r="E3" s="114" t="s">
        <v>4969</v>
      </c>
      <c r="F3" s="115">
        <v>45716</v>
      </c>
      <c r="G3" s="114" t="s">
        <v>2727</v>
      </c>
      <c r="H3" s="116">
        <v>1898400</v>
      </c>
      <c r="I3" s="116">
        <v>1898400</v>
      </c>
      <c r="J3" s="116">
        <v>1898400</v>
      </c>
      <c r="K3" s="116">
        <v>0</v>
      </c>
      <c r="L3" s="116">
        <v>0</v>
      </c>
      <c r="M3" s="116">
        <v>0</v>
      </c>
      <c r="N3" s="116">
        <v>0</v>
      </c>
      <c r="O3" s="116">
        <v>0</v>
      </c>
      <c r="P3" s="120">
        <v>0</v>
      </c>
      <c r="Q3" s="27" t="str">
        <f t="shared" si="0"/>
        <v>Registered</v>
      </c>
      <c r="R3" s="121">
        <f t="shared" ref="R3:R63" si="1">I3/H3</f>
        <v>1</v>
      </c>
      <c r="T3" s="117">
        <f t="shared" ref="T3:T49" si="2">L3+M3+N3+O3+P3</f>
        <v>0</v>
      </c>
      <c r="U3" s="117">
        <f t="shared" ref="U3:U49" si="3">K3-T3</f>
        <v>0</v>
      </c>
    </row>
    <row r="4" spans="1:21" hidden="1" x14ac:dyDescent="0.3">
      <c r="A4" s="114">
        <v>1298</v>
      </c>
      <c r="B4" s="114" t="s">
        <v>2097</v>
      </c>
      <c r="C4" s="114" t="s">
        <v>2098</v>
      </c>
      <c r="D4" s="114" t="s">
        <v>4970</v>
      </c>
      <c r="E4" s="114" t="s">
        <v>4971</v>
      </c>
      <c r="F4" s="115">
        <v>45784</v>
      </c>
      <c r="G4" s="114" t="s">
        <v>3885</v>
      </c>
      <c r="H4" s="116">
        <v>1898400</v>
      </c>
      <c r="I4" s="116">
        <v>1898400</v>
      </c>
      <c r="J4" s="116">
        <v>1898400</v>
      </c>
      <c r="K4" s="116">
        <v>0</v>
      </c>
      <c r="L4" s="116">
        <v>0</v>
      </c>
      <c r="M4" s="116">
        <v>0</v>
      </c>
      <c r="N4" s="116">
        <v>0</v>
      </c>
      <c r="O4" s="116">
        <v>0</v>
      </c>
      <c r="P4" s="120">
        <v>0</v>
      </c>
      <c r="Q4" s="27" t="str">
        <f t="shared" si="0"/>
        <v>Registered</v>
      </c>
      <c r="R4" s="121">
        <f t="shared" si="1"/>
        <v>1</v>
      </c>
      <c r="T4" s="117">
        <f t="shared" si="2"/>
        <v>0</v>
      </c>
      <c r="U4" s="117">
        <f t="shared" si="3"/>
        <v>0</v>
      </c>
    </row>
    <row r="5" spans="1:21" hidden="1" x14ac:dyDescent="0.3">
      <c r="A5" s="114">
        <v>1299</v>
      </c>
      <c r="B5" s="114" t="s">
        <v>2097</v>
      </c>
      <c r="C5" s="114" t="s">
        <v>2098</v>
      </c>
      <c r="D5" s="114" t="s">
        <v>4972</v>
      </c>
      <c r="E5" s="114" t="s">
        <v>4973</v>
      </c>
      <c r="F5" s="115">
        <v>45716</v>
      </c>
      <c r="G5" s="114" t="s">
        <v>4291</v>
      </c>
      <c r="H5" s="116">
        <v>1898400</v>
      </c>
      <c r="I5" s="116">
        <v>1898400</v>
      </c>
      <c r="J5" s="116">
        <v>1898400</v>
      </c>
      <c r="K5" s="116">
        <v>0</v>
      </c>
      <c r="L5" s="116">
        <v>0</v>
      </c>
      <c r="M5" s="116">
        <v>0</v>
      </c>
      <c r="N5" s="116">
        <v>0</v>
      </c>
      <c r="O5" s="116">
        <v>0</v>
      </c>
      <c r="P5" s="120">
        <v>0</v>
      </c>
      <c r="Q5" s="27" t="str">
        <f t="shared" si="0"/>
        <v>Registered</v>
      </c>
      <c r="R5" s="121">
        <f t="shared" si="1"/>
        <v>1</v>
      </c>
      <c r="T5" s="117">
        <f t="shared" si="2"/>
        <v>0</v>
      </c>
      <c r="U5" s="117">
        <f t="shared" si="3"/>
        <v>0</v>
      </c>
    </row>
    <row r="6" spans="1:21" hidden="1" x14ac:dyDescent="0.3">
      <c r="A6" s="114">
        <v>1300</v>
      </c>
      <c r="B6" s="114" t="s">
        <v>2097</v>
      </c>
      <c r="C6" s="114" t="s">
        <v>2098</v>
      </c>
      <c r="D6" s="114" t="s">
        <v>4974</v>
      </c>
      <c r="E6" s="114" t="s">
        <v>4975</v>
      </c>
      <c r="F6" s="115">
        <v>45716</v>
      </c>
      <c r="G6" s="114" t="s">
        <v>4302</v>
      </c>
      <c r="H6" s="116">
        <v>1898400</v>
      </c>
      <c r="I6" s="116">
        <v>1898400</v>
      </c>
      <c r="J6" s="116">
        <v>1898400</v>
      </c>
      <c r="K6" s="116">
        <v>0</v>
      </c>
      <c r="L6" s="116">
        <v>0</v>
      </c>
      <c r="M6" s="116">
        <v>0</v>
      </c>
      <c r="N6" s="116">
        <v>0</v>
      </c>
      <c r="O6" s="116">
        <v>0</v>
      </c>
      <c r="P6" s="120">
        <v>0</v>
      </c>
      <c r="Q6" s="27" t="str">
        <f t="shared" si="0"/>
        <v>Registered</v>
      </c>
      <c r="R6" s="121">
        <f t="shared" si="1"/>
        <v>1</v>
      </c>
      <c r="T6" s="117">
        <f t="shared" si="2"/>
        <v>0</v>
      </c>
      <c r="U6" s="117">
        <f t="shared" si="3"/>
        <v>0</v>
      </c>
    </row>
    <row r="7" spans="1:21" hidden="1" x14ac:dyDescent="0.3">
      <c r="A7" s="114">
        <v>1301</v>
      </c>
      <c r="B7" s="114" t="s">
        <v>2097</v>
      </c>
      <c r="C7" s="114" t="s">
        <v>2098</v>
      </c>
      <c r="D7" s="114" t="s">
        <v>4976</v>
      </c>
      <c r="E7" s="114" t="s">
        <v>4977</v>
      </c>
      <c r="F7" s="115">
        <v>45716</v>
      </c>
      <c r="G7" s="114" t="s">
        <v>4649</v>
      </c>
      <c r="H7" s="116">
        <v>1898400</v>
      </c>
      <c r="I7" s="116">
        <v>1898400</v>
      </c>
      <c r="J7" s="116">
        <v>1898400</v>
      </c>
      <c r="K7" s="116">
        <v>0</v>
      </c>
      <c r="L7" s="116">
        <v>0</v>
      </c>
      <c r="M7" s="116">
        <v>0</v>
      </c>
      <c r="N7" s="116">
        <v>0</v>
      </c>
      <c r="O7" s="116">
        <v>0</v>
      </c>
      <c r="P7" s="120">
        <v>0</v>
      </c>
      <c r="Q7" s="27" t="str">
        <f t="shared" si="0"/>
        <v>Registered</v>
      </c>
      <c r="R7" s="121">
        <f t="shared" si="1"/>
        <v>1</v>
      </c>
      <c r="T7" s="117">
        <f t="shared" si="2"/>
        <v>0</v>
      </c>
      <c r="U7" s="117">
        <f t="shared" si="3"/>
        <v>0</v>
      </c>
    </row>
    <row r="8" spans="1:21" hidden="1" x14ac:dyDescent="0.3">
      <c r="A8" s="114">
        <v>1302</v>
      </c>
      <c r="B8" s="114" t="s">
        <v>2097</v>
      </c>
      <c r="C8" s="114" t="s">
        <v>2098</v>
      </c>
      <c r="D8" s="114" t="s">
        <v>4978</v>
      </c>
      <c r="E8" s="114" t="s">
        <v>4979</v>
      </c>
      <c r="F8" s="115">
        <v>45716</v>
      </c>
      <c r="G8" s="114" t="s">
        <v>4451</v>
      </c>
      <c r="H8" s="116">
        <v>1898400</v>
      </c>
      <c r="I8" s="116">
        <v>1898400</v>
      </c>
      <c r="J8" s="116">
        <v>1898400</v>
      </c>
      <c r="K8" s="116">
        <v>0</v>
      </c>
      <c r="L8" s="116">
        <v>0</v>
      </c>
      <c r="M8" s="116">
        <v>0</v>
      </c>
      <c r="N8" s="116">
        <v>0</v>
      </c>
      <c r="O8" s="116">
        <v>0</v>
      </c>
      <c r="P8" s="120">
        <v>0</v>
      </c>
      <c r="Q8" s="27" t="str">
        <f t="shared" si="0"/>
        <v>Registered</v>
      </c>
      <c r="R8" s="121">
        <f t="shared" si="1"/>
        <v>1</v>
      </c>
      <c r="T8" s="117">
        <f t="shared" si="2"/>
        <v>0</v>
      </c>
      <c r="U8" s="117">
        <f t="shared" si="3"/>
        <v>0</v>
      </c>
    </row>
    <row r="9" spans="1:21" hidden="1" x14ac:dyDescent="0.3">
      <c r="A9" s="114">
        <v>1303</v>
      </c>
      <c r="B9" s="114" t="s">
        <v>2097</v>
      </c>
      <c r="C9" s="114" t="s">
        <v>2098</v>
      </c>
      <c r="D9" s="114" t="s">
        <v>4980</v>
      </c>
      <c r="E9" s="114" t="s">
        <v>4981</v>
      </c>
      <c r="F9" s="115">
        <v>45786</v>
      </c>
      <c r="G9" s="114" t="s">
        <v>3237</v>
      </c>
      <c r="H9" s="116">
        <v>1898400</v>
      </c>
      <c r="I9" s="116">
        <v>1898400</v>
      </c>
      <c r="J9" s="116">
        <v>1898400</v>
      </c>
      <c r="K9" s="116">
        <v>0</v>
      </c>
      <c r="L9" s="116">
        <v>0</v>
      </c>
      <c r="M9" s="116">
        <v>0</v>
      </c>
      <c r="N9" s="116">
        <v>0</v>
      </c>
      <c r="O9" s="116">
        <v>0</v>
      </c>
      <c r="P9" s="120">
        <v>0</v>
      </c>
      <c r="Q9" s="27" t="str">
        <f t="shared" si="0"/>
        <v>Registered</v>
      </c>
      <c r="R9" s="121">
        <f t="shared" si="1"/>
        <v>1</v>
      </c>
      <c r="T9" s="117">
        <f t="shared" si="2"/>
        <v>0</v>
      </c>
      <c r="U9" s="117">
        <f t="shared" si="3"/>
        <v>0</v>
      </c>
    </row>
    <row r="10" spans="1:21" hidden="1" x14ac:dyDescent="0.3">
      <c r="A10" s="114">
        <v>1304</v>
      </c>
      <c r="B10" s="114" t="s">
        <v>2097</v>
      </c>
      <c r="C10" s="114" t="s">
        <v>2098</v>
      </c>
      <c r="D10" s="114" t="s">
        <v>4982</v>
      </c>
      <c r="E10" s="114" t="s">
        <v>4983</v>
      </c>
      <c r="F10" s="115">
        <v>45716</v>
      </c>
      <c r="G10" s="114" t="s">
        <v>2727</v>
      </c>
      <c r="H10" s="116">
        <v>1898400</v>
      </c>
      <c r="I10" s="116">
        <v>1898400</v>
      </c>
      <c r="J10" s="116">
        <v>1898400</v>
      </c>
      <c r="K10" s="116">
        <v>0</v>
      </c>
      <c r="L10" s="116">
        <v>0</v>
      </c>
      <c r="M10" s="116">
        <v>0</v>
      </c>
      <c r="N10" s="116">
        <v>0</v>
      </c>
      <c r="O10" s="116">
        <v>0</v>
      </c>
      <c r="P10" s="120">
        <v>0</v>
      </c>
      <c r="Q10" s="27" t="str">
        <f t="shared" si="0"/>
        <v>Registered</v>
      </c>
      <c r="R10" s="121">
        <f t="shared" si="1"/>
        <v>1</v>
      </c>
      <c r="T10" s="117">
        <f t="shared" si="2"/>
        <v>0</v>
      </c>
      <c r="U10" s="117">
        <f t="shared" si="3"/>
        <v>0</v>
      </c>
    </row>
    <row r="11" spans="1:21" hidden="1" x14ac:dyDescent="0.3">
      <c r="A11" s="114">
        <v>1305</v>
      </c>
      <c r="B11" s="114" t="s">
        <v>2097</v>
      </c>
      <c r="C11" s="114" t="s">
        <v>2098</v>
      </c>
      <c r="D11" s="114" t="s">
        <v>4984</v>
      </c>
      <c r="E11" s="114" t="s">
        <v>4985</v>
      </c>
      <c r="F11" s="115">
        <v>45716</v>
      </c>
      <c r="G11" s="114" t="s">
        <v>4446</v>
      </c>
      <c r="H11" s="116">
        <v>1898400</v>
      </c>
      <c r="I11" s="116">
        <v>1898400</v>
      </c>
      <c r="J11" s="116">
        <v>1898400</v>
      </c>
      <c r="K11" s="116">
        <v>0</v>
      </c>
      <c r="L11" s="116">
        <v>0</v>
      </c>
      <c r="M11" s="116">
        <v>0</v>
      </c>
      <c r="N11" s="116">
        <v>0</v>
      </c>
      <c r="O11" s="116">
        <v>0</v>
      </c>
      <c r="P11" s="120">
        <v>0</v>
      </c>
      <c r="Q11" s="27" t="str">
        <f t="shared" si="0"/>
        <v>Registered</v>
      </c>
      <c r="R11" s="121">
        <f t="shared" si="1"/>
        <v>1</v>
      </c>
      <c r="T11" s="117">
        <f t="shared" si="2"/>
        <v>0</v>
      </c>
      <c r="U11" s="117">
        <f t="shared" si="3"/>
        <v>0</v>
      </c>
    </row>
    <row r="12" spans="1:21" hidden="1" x14ac:dyDescent="0.3">
      <c r="A12" s="114">
        <v>1306</v>
      </c>
      <c r="B12" s="114" t="s">
        <v>2097</v>
      </c>
      <c r="C12" s="114" t="s">
        <v>2098</v>
      </c>
      <c r="D12" s="114" t="s">
        <v>4986</v>
      </c>
      <c r="E12" s="114" t="s">
        <v>4987</v>
      </c>
      <c r="F12" s="115">
        <v>45721</v>
      </c>
      <c r="G12" s="114" t="s">
        <v>4446</v>
      </c>
      <c r="H12" s="116">
        <v>1898400</v>
      </c>
      <c r="I12" s="116">
        <v>1898400</v>
      </c>
      <c r="J12" s="116">
        <v>1898400</v>
      </c>
      <c r="K12" s="116">
        <v>0</v>
      </c>
      <c r="L12" s="116">
        <v>0</v>
      </c>
      <c r="M12" s="116">
        <v>0</v>
      </c>
      <c r="N12" s="116">
        <v>0</v>
      </c>
      <c r="O12" s="116">
        <v>0</v>
      </c>
      <c r="P12" s="120">
        <v>0</v>
      </c>
      <c r="Q12" s="27" t="str">
        <f t="shared" si="0"/>
        <v>Registered</v>
      </c>
      <c r="R12" s="121">
        <f t="shared" si="1"/>
        <v>1</v>
      </c>
      <c r="T12" s="117">
        <f t="shared" si="2"/>
        <v>0</v>
      </c>
      <c r="U12" s="117">
        <f t="shared" si="3"/>
        <v>0</v>
      </c>
    </row>
    <row r="13" spans="1:21" hidden="1" x14ac:dyDescent="0.3">
      <c r="A13" s="114">
        <v>1307</v>
      </c>
      <c r="B13" s="114" t="s">
        <v>2097</v>
      </c>
      <c r="C13" s="114" t="s">
        <v>2098</v>
      </c>
      <c r="D13" s="114" t="s">
        <v>4988</v>
      </c>
      <c r="E13" s="114" t="s">
        <v>4989</v>
      </c>
      <c r="F13" s="115">
        <v>45716</v>
      </c>
      <c r="G13" s="114" t="s">
        <v>2727</v>
      </c>
      <c r="H13" s="116">
        <v>1898400</v>
      </c>
      <c r="I13" s="116">
        <v>1898400</v>
      </c>
      <c r="J13" s="116">
        <v>1898400</v>
      </c>
      <c r="K13" s="116">
        <v>0</v>
      </c>
      <c r="L13" s="116">
        <v>0</v>
      </c>
      <c r="M13" s="116">
        <v>0</v>
      </c>
      <c r="N13" s="116">
        <v>0</v>
      </c>
      <c r="O13" s="116">
        <v>0</v>
      </c>
      <c r="P13" s="120">
        <v>0</v>
      </c>
      <c r="Q13" s="27" t="str">
        <f t="shared" si="0"/>
        <v>Registered</v>
      </c>
      <c r="R13" s="121">
        <f t="shared" si="1"/>
        <v>1</v>
      </c>
      <c r="T13" s="117">
        <f t="shared" si="2"/>
        <v>0</v>
      </c>
      <c r="U13" s="117">
        <f t="shared" si="3"/>
        <v>0</v>
      </c>
    </row>
    <row r="14" spans="1:21" hidden="1" x14ac:dyDescent="0.3">
      <c r="A14" s="114">
        <v>1308</v>
      </c>
      <c r="B14" s="114" t="s">
        <v>2097</v>
      </c>
      <c r="C14" s="114" t="s">
        <v>2098</v>
      </c>
      <c r="D14" s="114" t="s">
        <v>4990</v>
      </c>
      <c r="E14" s="114" t="s">
        <v>4991</v>
      </c>
      <c r="F14" s="115">
        <v>45819</v>
      </c>
      <c r="G14" s="114" t="s">
        <v>3944</v>
      </c>
      <c r="H14" s="116">
        <v>1898400</v>
      </c>
      <c r="I14" s="116">
        <v>1898400</v>
      </c>
      <c r="J14" s="116">
        <v>1898400</v>
      </c>
      <c r="K14" s="116">
        <v>0</v>
      </c>
      <c r="L14" s="116">
        <v>0</v>
      </c>
      <c r="M14" s="116">
        <v>0</v>
      </c>
      <c r="N14" s="116">
        <v>0</v>
      </c>
      <c r="O14" s="116">
        <v>0</v>
      </c>
      <c r="P14" s="120">
        <v>0</v>
      </c>
      <c r="Q14" s="27" t="str">
        <f t="shared" si="0"/>
        <v>Registered</v>
      </c>
      <c r="R14" s="121">
        <f t="shared" si="1"/>
        <v>1</v>
      </c>
      <c r="T14" s="117">
        <f t="shared" si="2"/>
        <v>0</v>
      </c>
      <c r="U14" s="117">
        <f t="shared" si="3"/>
        <v>0</v>
      </c>
    </row>
    <row r="15" spans="1:21" hidden="1" x14ac:dyDescent="0.3">
      <c r="A15" s="114">
        <v>1309</v>
      </c>
      <c r="B15" s="114" t="s">
        <v>2097</v>
      </c>
      <c r="C15" s="114" t="s">
        <v>2098</v>
      </c>
      <c r="D15" s="114" t="s">
        <v>2160</v>
      </c>
      <c r="E15" s="114" t="s">
        <v>2161</v>
      </c>
      <c r="F15" s="115">
        <v>45720</v>
      </c>
      <c r="G15" s="114" t="s">
        <v>1858</v>
      </c>
      <c r="H15" s="116">
        <v>1898400</v>
      </c>
      <c r="I15" s="116">
        <v>1898400</v>
      </c>
      <c r="J15" s="116">
        <v>1898400</v>
      </c>
      <c r="K15" s="116">
        <v>0</v>
      </c>
      <c r="L15" s="116">
        <v>0</v>
      </c>
      <c r="M15" s="116">
        <v>0</v>
      </c>
      <c r="N15" s="116">
        <v>0</v>
      </c>
      <c r="O15" s="116">
        <v>0</v>
      </c>
      <c r="P15" s="120">
        <v>0</v>
      </c>
      <c r="Q15" s="27" t="str">
        <f t="shared" si="0"/>
        <v>Registered</v>
      </c>
      <c r="R15" s="121">
        <f t="shared" si="1"/>
        <v>1</v>
      </c>
      <c r="T15" s="117">
        <f t="shared" si="2"/>
        <v>0</v>
      </c>
      <c r="U15" s="117">
        <f t="shared" si="3"/>
        <v>0</v>
      </c>
    </row>
    <row r="16" spans="1:21" hidden="1" x14ac:dyDescent="0.3">
      <c r="A16" s="114">
        <v>1310</v>
      </c>
      <c r="B16" s="114" t="s">
        <v>2097</v>
      </c>
      <c r="C16" s="114" t="s">
        <v>2098</v>
      </c>
      <c r="D16" s="114" t="s">
        <v>4992</v>
      </c>
      <c r="E16" s="114" t="s">
        <v>4993</v>
      </c>
      <c r="F16" s="115">
        <v>45716</v>
      </c>
      <c r="G16" s="114" t="s">
        <v>4294</v>
      </c>
      <c r="H16" s="116">
        <v>1898400</v>
      </c>
      <c r="I16" s="116">
        <v>1898400</v>
      </c>
      <c r="J16" s="116">
        <v>1898400</v>
      </c>
      <c r="K16" s="116">
        <v>0</v>
      </c>
      <c r="L16" s="116">
        <v>0</v>
      </c>
      <c r="M16" s="116">
        <v>0</v>
      </c>
      <c r="N16" s="116">
        <v>0</v>
      </c>
      <c r="O16" s="116">
        <v>0</v>
      </c>
      <c r="P16" s="120">
        <v>0</v>
      </c>
      <c r="Q16" s="27" t="str">
        <f t="shared" si="0"/>
        <v>Registered</v>
      </c>
      <c r="R16" s="121">
        <f t="shared" si="1"/>
        <v>1</v>
      </c>
      <c r="T16" s="117">
        <f t="shared" si="2"/>
        <v>0</v>
      </c>
      <c r="U16" s="117">
        <f t="shared" si="3"/>
        <v>0</v>
      </c>
    </row>
    <row r="17" spans="1:21" hidden="1" x14ac:dyDescent="0.3">
      <c r="A17" s="114">
        <v>1311</v>
      </c>
      <c r="B17" s="114" t="s">
        <v>2097</v>
      </c>
      <c r="C17" s="114" t="s">
        <v>2098</v>
      </c>
      <c r="D17" s="114" t="s">
        <v>4994</v>
      </c>
      <c r="E17" s="114" t="s">
        <v>4995</v>
      </c>
      <c r="F17" s="115">
        <v>45716</v>
      </c>
      <c r="G17" s="114" t="s">
        <v>2727</v>
      </c>
      <c r="H17" s="116">
        <v>1898400</v>
      </c>
      <c r="I17" s="116">
        <v>1898400</v>
      </c>
      <c r="J17" s="116">
        <v>1898400</v>
      </c>
      <c r="K17" s="116">
        <v>0</v>
      </c>
      <c r="L17" s="116">
        <v>0</v>
      </c>
      <c r="M17" s="116">
        <v>0</v>
      </c>
      <c r="N17" s="116">
        <v>0</v>
      </c>
      <c r="O17" s="116">
        <v>0</v>
      </c>
      <c r="P17" s="120">
        <v>0</v>
      </c>
      <c r="Q17" s="27" t="str">
        <f t="shared" si="0"/>
        <v>Registered</v>
      </c>
      <c r="R17" s="121">
        <f t="shared" si="1"/>
        <v>1</v>
      </c>
      <c r="T17" s="117">
        <f t="shared" si="2"/>
        <v>0</v>
      </c>
      <c r="U17" s="117">
        <f t="shared" si="3"/>
        <v>0</v>
      </c>
    </row>
    <row r="18" spans="1:21" hidden="1" x14ac:dyDescent="0.3">
      <c r="A18" s="114">
        <v>1312</v>
      </c>
      <c r="B18" s="114" t="s">
        <v>2097</v>
      </c>
      <c r="C18" s="114" t="s">
        <v>2098</v>
      </c>
      <c r="D18" s="114" t="s">
        <v>4996</v>
      </c>
      <c r="E18" s="114" t="s">
        <v>4997</v>
      </c>
      <c r="F18" s="115">
        <v>45719</v>
      </c>
      <c r="G18" s="114" t="s">
        <v>4294</v>
      </c>
      <c r="H18" s="116">
        <v>1898400</v>
      </c>
      <c r="I18" s="116">
        <v>1898400</v>
      </c>
      <c r="J18" s="116">
        <v>1898400</v>
      </c>
      <c r="K18" s="116">
        <v>0</v>
      </c>
      <c r="L18" s="116">
        <v>0</v>
      </c>
      <c r="M18" s="116">
        <v>0</v>
      </c>
      <c r="N18" s="116">
        <v>0</v>
      </c>
      <c r="O18" s="116">
        <v>0</v>
      </c>
      <c r="P18" s="120">
        <v>0</v>
      </c>
      <c r="Q18" s="27" t="str">
        <f t="shared" si="0"/>
        <v>Registered</v>
      </c>
      <c r="R18" s="121">
        <f t="shared" si="1"/>
        <v>1</v>
      </c>
      <c r="T18" s="117">
        <f t="shared" si="2"/>
        <v>0</v>
      </c>
      <c r="U18" s="117">
        <f t="shared" si="3"/>
        <v>0</v>
      </c>
    </row>
    <row r="19" spans="1:21" hidden="1" x14ac:dyDescent="0.3">
      <c r="A19" s="114">
        <v>1313</v>
      </c>
      <c r="B19" s="114" t="s">
        <v>2097</v>
      </c>
      <c r="C19" s="114" t="s">
        <v>2098</v>
      </c>
      <c r="D19" s="114" t="s">
        <v>4998</v>
      </c>
      <c r="E19" s="114" t="s">
        <v>4999</v>
      </c>
      <c r="F19" s="115">
        <v>45716</v>
      </c>
      <c r="G19" s="114" t="s">
        <v>3452</v>
      </c>
      <c r="H19" s="116">
        <v>1898400</v>
      </c>
      <c r="I19" s="116">
        <v>1898400</v>
      </c>
      <c r="J19" s="116">
        <v>1898400</v>
      </c>
      <c r="K19" s="116">
        <v>0</v>
      </c>
      <c r="L19" s="116">
        <v>0</v>
      </c>
      <c r="M19" s="116">
        <v>0</v>
      </c>
      <c r="N19" s="116">
        <v>0</v>
      </c>
      <c r="O19" s="116">
        <v>0</v>
      </c>
      <c r="P19" s="120">
        <v>0</v>
      </c>
      <c r="Q19" s="27" t="str">
        <f t="shared" si="0"/>
        <v>Registered</v>
      </c>
      <c r="R19" s="121">
        <f t="shared" si="1"/>
        <v>1</v>
      </c>
      <c r="T19" s="117">
        <f t="shared" si="2"/>
        <v>0</v>
      </c>
      <c r="U19" s="117">
        <f t="shared" si="3"/>
        <v>0</v>
      </c>
    </row>
    <row r="20" spans="1:21" hidden="1" x14ac:dyDescent="0.3">
      <c r="A20" s="114">
        <v>1314</v>
      </c>
      <c r="B20" s="114" t="s">
        <v>2097</v>
      </c>
      <c r="C20" s="114" t="s">
        <v>2098</v>
      </c>
      <c r="D20" s="114" t="s">
        <v>5000</v>
      </c>
      <c r="E20" s="114" t="s">
        <v>5001</v>
      </c>
      <c r="F20" s="115">
        <v>45716</v>
      </c>
      <c r="G20" s="114" t="s">
        <v>4302</v>
      </c>
      <c r="H20" s="116">
        <v>1898400</v>
      </c>
      <c r="I20" s="116">
        <v>1898400</v>
      </c>
      <c r="J20" s="116">
        <v>1898400</v>
      </c>
      <c r="K20" s="116">
        <v>0</v>
      </c>
      <c r="L20" s="116">
        <v>0</v>
      </c>
      <c r="M20" s="116">
        <v>0</v>
      </c>
      <c r="N20" s="116">
        <v>0</v>
      </c>
      <c r="O20" s="116">
        <v>0</v>
      </c>
      <c r="P20" s="120">
        <v>0</v>
      </c>
      <c r="Q20" s="27" t="str">
        <f t="shared" si="0"/>
        <v>Registered</v>
      </c>
      <c r="R20" s="121">
        <f t="shared" si="1"/>
        <v>1</v>
      </c>
      <c r="T20" s="117">
        <f t="shared" si="2"/>
        <v>0</v>
      </c>
      <c r="U20" s="117">
        <f t="shared" si="3"/>
        <v>0</v>
      </c>
    </row>
    <row r="21" spans="1:21" hidden="1" x14ac:dyDescent="0.3">
      <c r="A21" s="114">
        <v>1315</v>
      </c>
      <c r="B21" s="114" t="s">
        <v>2097</v>
      </c>
      <c r="C21" s="114" t="s">
        <v>2098</v>
      </c>
      <c r="D21" s="114" t="s">
        <v>5002</v>
      </c>
      <c r="E21" s="114" t="s">
        <v>5003</v>
      </c>
      <c r="F21" s="115">
        <v>45716</v>
      </c>
      <c r="G21" s="114" t="s">
        <v>4291</v>
      </c>
      <c r="H21" s="116">
        <v>1898400</v>
      </c>
      <c r="I21" s="116">
        <v>1898400</v>
      </c>
      <c r="J21" s="116">
        <v>1898400</v>
      </c>
      <c r="K21" s="116">
        <v>0</v>
      </c>
      <c r="L21" s="116">
        <v>0</v>
      </c>
      <c r="M21" s="116">
        <v>0</v>
      </c>
      <c r="N21" s="116">
        <v>0</v>
      </c>
      <c r="O21" s="116">
        <v>0</v>
      </c>
      <c r="P21" s="120">
        <v>0</v>
      </c>
      <c r="Q21" s="27" t="str">
        <f t="shared" si="0"/>
        <v>Registered</v>
      </c>
      <c r="R21" s="121">
        <f t="shared" si="1"/>
        <v>1</v>
      </c>
      <c r="T21" s="117">
        <f t="shared" si="2"/>
        <v>0</v>
      </c>
      <c r="U21" s="117">
        <f t="shared" si="3"/>
        <v>0</v>
      </c>
    </row>
    <row r="22" spans="1:21" hidden="1" x14ac:dyDescent="0.3">
      <c r="A22" s="114">
        <v>1316</v>
      </c>
      <c r="B22" s="114" t="s">
        <v>2097</v>
      </c>
      <c r="C22" s="114" t="s">
        <v>2098</v>
      </c>
      <c r="D22" s="114" t="s">
        <v>5004</v>
      </c>
      <c r="E22" s="114" t="s">
        <v>5005</v>
      </c>
      <c r="F22" s="115">
        <v>45842</v>
      </c>
      <c r="G22" s="114" t="s">
        <v>3181</v>
      </c>
      <c r="H22" s="116">
        <v>1898400</v>
      </c>
      <c r="I22" s="116">
        <v>1898400</v>
      </c>
      <c r="J22" s="116">
        <v>1898400</v>
      </c>
      <c r="K22" s="116">
        <v>0</v>
      </c>
      <c r="L22" s="116">
        <v>0</v>
      </c>
      <c r="M22" s="116">
        <v>0</v>
      </c>
      <c r="N22" s="116">
        <v>0</v>
      </c>
      <c r="O22" s="116">
        <v>0</v>
      </c>
      <c r="P22" s="120">
        <v>0</v>
      </c>
      <c r="Q22" s="27" t="str">
        <f t="shared" si="0"/>
        <v>Registered</v>
      </c>
      <c r="R22" s="121">
        <f t="shared" si="1"/>
        <v>1</v>
      </c>
      <c r="T22" s="117">
        <f t="shared" si="2"/>
        <v>0</v>
      </c>
      <c r="U22" s="117">
        <f t="shared" si="3"/>
        <v>0</v>
      </c>
    </row>
    <row r="23" spans="1:21" hidden="1" x14ac:dyDescent="0.3">
      <c r="A23" s="114">
        <v>1317</v>
      </c>
      <c r="B23" s="114" t="s">
        <v>2097</v>
      </c>
      <c r="C23" s="114" t="s">
        <v>2098</v>
      </c>
      <c r="D23" s="114" t="s">
        <v>5006</v>
      </c>
      <c r="E23" s="114" t="s">
        <v>5007</v>
      </c>
      <c r="F23" s="115">
        <v>45721</v>
      </c>
      <c r="G23" s="114" t="s">
        <v>4446</v>
      </c>
      <c r="H23" s="116">
        <v>1898400</v>
      </c>
      <c r="I23" s="116">
        <v>1898400</v>
      </c>
      <c r="J23" s="116">
        <v>1898400</v>
      </c>
      <c r="K23" s="116">
        <v>0</v>
      </c>
      <c r="L23" s="116">
        <v>0</v>
      </c>
      <c r="M23" s="116">
        <v>0</v>
      </c>
      <c r="N23" s="116">
        <v>0</v>
      </c>
      <c r="O23" s="116">
        <v>0</v>
      </c>
      <c r="P23" s="120">
        <v>0</v>
      </c>
      <c r="Q23" s="27" t="str">
        <f t="shared" si="0"/>
        <v>Registered</v>
      </c>
      <c r="R23" s="121">
        <f t="shared" si="1"/>
        <v>1</v>
      </c>
      <c r="T23" s="117">
        <f t="shared" si="2"/>
        <v>0</v>
      </c>
      <c r="U23" s="117">
        <f t="shared" si="3"/>
        <v>0</v>
      </c>
    </row>
    <row r="24" spans="1:21" hidden="1" x14ac:dyDescent="0.3">
      <c r="A24" s="114">
        <v>1318</v>
      </c>
      <c r="B24" s="114" t="s">
        <v>2097</v>
      </c>
      <c r="C24" s="114" t="s">
        <v>2098</v>
      </c>
      <c r="D24" s="114" t="s">
        <v>2099</v>
      </c>
      <c r="E24" s="114" t="s">
        <v>2100</v>
      </c>
      <c r="F24" s="115">
        <v>46111</v>
      </c>
      <c r="G24" s="114" t="s">
        <v>2101</v>
      </c>
      <c r="H24" s="116">
        <v>1898400</v>
      </c>
      <c r="I24" s="116">
        <v>1898400</v>
      </c>
      <c r="J24" s="116">
        <v>1898400</v>
      </c>
      <c r="K24" s="116">
        <v>0</v>
      </c>
      <c r="L24" s="116">
        <v>0</v>
      </c>
      <c r="M24" s="116">
        <v>0</v>
      </c>
      <c r="N24" s="116">
        <v>0</v>
      </c>
      <c r="O24" s="116">
        <v>0</v>
      </c>
      <c r="P24" s="120">
        <v>0</v>
      </c>
      <c r="Q24" s="27" t="str">
        <f t="shared" si="0"/>
        <v>Registered</v>
      </c>
      <c r="R24" s="121">
        <f t="shared" si="1"/>
        <v>1</v>
      </c>
      <c r="T24" s="117">
        <f t="shared" si="2"/>
        <v>0</v>
      </c>
      <c r="U24" s="117">
        <f t="shared" si="3"/>
        <v>0</v>
      </c>
    </row>
    <row r="25" spans="1:21" s="101" customFormat="1" hidden="1" x14ac:dyDescent="0.3">
      <c r="A25" s="99">
        <v>10873</v>
      </c>
      <c r="B25" s="99" t="s">
        <v>2097</v>
      </c>
      <c r="C25" s="99" t="s">
        <v>2098</v>
      </c>
      <c r="D25" s="99" t="s">
        <v>808</v>
      </c>
      <c r="E25" s="99" t="s">
        <v>809</v>
      </c>
      <c r="F25" s="100">
        <v>46164</v>
      </c>
      <c r="G25" s="99" t="s">
        <v>1898</v>
      </c>
      <c r="H25" s="96">
        <v>1627000</v>
      </c>
      <c r="I25" s="96">
        <f>H25*R25</f>
        <v>0</v>
      </c>
      <c r="J25" s="96"/>
      <c r="K25" s="96"/>
      <c r="L25" s="96">
        <v>0</v>
      </c>
      <c r="M25" s="96">
        <v>0</v>
      </c>
      <c r="N25" s="96">
        <v>0</v>
      </c>
      <c r="O25" s="96">
        <v>0</v>
      </c>
      <c r="P25" s="122">
        <v>0</v>
      </c>
      <c r="Q25" s="101" t="str">
        <f t="shared" si="0"/>
        <v>Unregistered</v>
      </c>
      <c r="R25" s="123"/>
      <c r="S25" s="95"/>
      <c r="T25" s="117">
        <f t="shared" si="2"/>
        <v>0</v>
      </c>
      <c r="U25" s="117">
        <f t="shared" si="3"/>
        <v>0</v>
      </c>
    </row>
    <row r="26" spans="1:21" x14ac:dyDescent="0.3">
      <c r="A26" s="114">
        <v>22</v>
      </c>
      <c r="B26" s="114" t="s">
        <v>1444</v>
      </c>
      <c r="C26" s="114" t="s">
        <v>1461</v>
      </c>
      <c r="D26" s="114" t="s">
        <v>1500</v>
      </c>
      <c r="E26" s="114" t="s">
        <v>1501</v>
      </c>
      <c r="F26" s="115">
        <v>46086</v>
      </c>
      <c r="G26" s="114" t="s">
        <v>1492</v>
      </c>
      <c r="H26" s="116">
        <v>56100000</v>
      </c>
      <c r="I26" s="116">
        <v>25245000</v>
      </c>
      <c r="J26" s="116">
        <v>10000000</v>
      </c>
      <c r="K26" s="116">
        <v>15245000</v>
      </c>
      <c r="L26" s="116">
        <v>8415000</v>
      </c>
      <c r="M26" s="116">
        <v>6830000</v>
      </c>
      <c r="N26" s="116">
        <v>0</v>
      </c>
      <c r="O26" s="116">
        <v>0</v>
      </c>
      <c r="P26" s="120">
        <v>0</v>
      </c>
      <c r="Q26" s="27" t="str">
        <f t="shared" si="0"/>
        <v>Registered</v>
      </c>
      <c r="R26" s="121">
        <f t="shared" si="1"/>
        <v>0.45</v>
      </c>
      <c r="T26" s="117">
        <f t="shared" si="2"/>
        <v>15245000</v>
      </c>
      <c r="U26" s="117">
        <f t="shared" si="3"/>
        <v>0</v>
      </c>
    </row>
    <row r="27" spans="1:21" x14ac:dyDescent="0.3">
      <c r="A27" s="114">
        <v>23</v>
      </c>
      <c r="B27" s="114" t="s">
        <v>1444</v>
      </c>
      <c r="C27" s="114" t="s">
        <v>1461</v>
      </c>
      <c r="D27" s="114" t="s">
        <v>1462</v>
      </c>
      <c r="E27" s="114" t="s">
        <v>1463</v>
      </c>
      <c r="F27" s="115">
        <v>46098</v>
      </c>
      <c r="G27" s="114" t="s">
        <v>1464</v>
      </c>
      <c r="H27" s="116">
        <v>42414080</v>
      </c>
      <c r="I27" s="116">
        <v>19086336</v>
      </c>
      <c r="J27" s="116">
        <v>4665549</v>
      </c>
      <c r="K27" s="116">
        <v>14420787</v>
      </c>
      <c r="L27" s="116">
        <v>6362112</v>
      </c>
      <c r="M27" s="116">
        <v>8058675</v>
      </c>
      <c r="N27" s="116">
        <v>0</v>
      </c>
      <c r="O27" s="116">
        <v>0</v>
      </c>
      <c r="P27" s="120">
        <v>0</v>
      </c>
      <c r="Q27" s="27" t="str">
        <f t="shared" si="0"/>
        <v>Registered</v>
      </c>
      <c r="R27" s="121">
        <f t="shared" si="1"/>
        <v>0.45</v>
      </c>
      <c r="T27" s="117">
        <f t="shared" si="2"/>
        <v>14420787</v>
      </c>
      <c r="U27" s="117">
        <f t="shared" si="3"/>
        <v>0</v>
      </c>
    </row>
    <row r="28" spans="1:21" x14ac:dyDescent="0.3">
      <c r="A28" s="114">
        <v>24</v>
      </c>
      <c r="B28" s="114" t="s">
        <v>1444</v>
      </c>
      <c r="C28" s="114" t="s">
        <v>1461</v>
      </c>
      <c r="D28" s="114" t="s">
        <v>10032</v>
      </c>
      <c r="E28" s="114" t="s">
        <v>10033</v>
      </c>
      <c r="F28" s="115">
        <v>45971</v>
      </c>
      <c r="G28" s="114" t="s">
        <v>9587</v>
      </c>
      <c r="H28" s="116">
        <v>41100000</v>
      </c>
      <c r="I28" s="116">
        <v>18495000</v>
      </c>
      <c r="J28" s="116">
        <v>4100000</v>
      </c>
      <c r="K28" s="116">
        <v>14395000</v>
      </c>
      <c r="L28" s="116">
        <v>14395000</v>
      </c>
      <c r="M28" s="116">
        <v>0</v>
      </c>
      <c r="N28" s="116">
        <v>0</v>
      </c>
      <c r="O28" s="116">
        <v>0</v>
      </c>
      <c r="P28" s="120">
        <v>0</v>
      </c>
      <c r="Q28" s="27" t="str">
        <f t="shared" si="0"/>
        <v>Registered</v>
      </c>
      <c r="R28" s="121">
        <f t="shared" si="1"/>
        <v>0.45</v>
      </c>
      <c r="T28" s="117">
        <f t="shared" si="2"/>
        <v>14395000</v>
      </c>
      <c r="U28" s="117">
        <f t="shared" si="3"/>
        <v>0</v>
      </c>
    </row>
    <row r="29" spans="1:21" x14ac:dyDescent="0.3">
      <c r="A29" s="114">
        <v>28</v>
      </c>
      <c r="B29" s="114" t="s">
        <v>1444</v>
      </c>
      <c r="C29" s="114" t="s">
        <v>1461</v>
      </c>
      <c r="D29" s="114" t="s">
        <v>1520</v>
      </c>
      <c r="E29" s="114" t="s">
        <v>1521</v>
      </c>
      <c r="F29" s="115">
        <v>45929</v>
      </c>
      <c r="G29" s="114" t="s">
        <v>1429</v>
      </c>
      <c r="H29" s="116">
        <v>40400000</v>
      </c>
      <c r="I29" s="116">
        <v>18180000</v>
      </c>
      <c r="J29" s="116">
        <v>5702000</v>
      </c>
      <c r="K29" s="116">
        <v>12478000</v>
      </c>
      <c r="L29" s="116">
        <v>6060000</v>
      </c>
      <c r="M29" s="116">
        <v>6418000</v>
      </c>
      <c r="N29" s="116">
        <v>0</v>
      </c>
      <c r="O29" s="116">
        <v>0</v>
      </c>
      <c r="P29" s="120">
        <v>0</v>
      </c>
      <c r="Q29" s="27" t="str">
        <f t="shared" si="0"/>
        <v>Registered</v>
      </c>
      <c r="R29" s="121">
        <f t="shared" si="1"/>
        <v>0.45</v>
      </c>
      <c r="T29" s="117">
        <f t="shared" si="2"/>
        <v>12478000</v>
      </c>
      <c r="U29" s="117">
        <f t="shared" si="3"/>
        <v>0</v>
      </c>
    </row>
    <row r="30" spans="1:21" x14ac:dyDescent="0.3">
      <c r="A30" s="114">
        <v>32</v>
      </c>
      <c r="B30" s="114" t="s">
        <v>1444</v>
      </c>
      <c r="C30" s="114" t="s">
        <v>1461</v>
      </c>
      <c r="D30" s="114" t="s">
        <v>1507</v>
      </c>
      <c r="E30" s="114" t="s">
        <v>1508</v>
      </c>
      <c r="F30" s="115">
        <v>45804</v>
      </c>
      <c r="G30" s="114" t="s">
        <v>1492</v>
      </c>
      <c r="H30" s="116">
        <v>32550000</v>
      </c>
      <c r="I30" s="116">
        <v>14647500</v>
      </c>
      <c r="J30" s="116">
        <v>3000000</v>
      </c>
      <c r="K30" s="116">
        <v>11647500</v>
      </c>
      <c r="L30" s="116">
        <v>4882500</v>
      </c>
      <c r="M30" s="116">
        <v>6765000</v>
      </c>
      <c r="N30" s="116">
        <v>0</v>
      </c>
      <c r="O30" s="116">
        <v>0</v>
      </c>
      <c r="P30" s="120">
        <v>0</v>
      </c>
      <c r="Q30" s="27" t="str">
        <f t="shared" si="0"/>
        <v>Registered</v>
      </c>
      <c r="R30" s="121">
        <f t="shared" si="1"/>
        <v>0.45</v>
      </c>
      <c r="T30" s="117">
        <f t="shared" si="2"/>
        <v>11647500</v>
      </c>
      <c r="U30" s="117">
        <f t="shared" si="3"/>
        <v>0</v>
      </c>
    </row>
    <row r="31" spans="1:21" x14ac:dyDescent="0.3">
      <c r="A31" s="114">
        <v>33</v>
      </c>
      <c r="B31" s="114" t="s">
        <v>1444</v>
      </c>
      <c r="C31" s="114" t="s">
        <v>1461</v>
      </c>
      <c r="D31" s="114" t="s">
        <v>1509</v>
      </c>
      <c r="E31" s="114" t="s">
        <v>1510</v>
      </c>
      <c r="F31" s="115">
        <v>45804</v>
      </c>
      <c r="G31" s="114" t="s">
        <v>1511</v>
      </c>
      <c r="H31" s="116">
        <v>32550000</v>
      </c>
      <c r="I31" s="116">
        <v>14647500</v>
      </c>
      <c r="J31" s="116">
        <v>3000000</v>
      </c>
      <c r="K31" s="116">
        <v>11647500</v>
      </c>
      <c r="L31" s="116">
        <v>4882500</v>
      </c>
      <c r="M31" s="116">
        <v>6765000</v>
      </c>
      <c r="N31" s="116">
        <v>0</v>
      </c>
      <c r="O31" s="116">
        <v>0</v>
      </c>
      <c r="P31" s="120">
        <v>0</v>
      </c>
      <c r="Q31" s="27" t="str">
        <f t="shared" si="0"/>
        <v>Registered</v>
      </c>
      <c r="R31" s="121">
        <f t="shared" si="1"/>
        <v>0.45</v>
      </c>
      <c r="T31" s="117">
        <f t="shared" si="2"/>
        <v>11647500</v>
      </c>
      <c r="U31" s="117">
        <f t="shared" si="3"/>
        <v>0</v>
      </c>
    </row>
    <row r="32" spans="1:21" x14ac:dyDescent="0.3">
      <c r="A32" s="114">
        <v>38</v>
      </c>
      <c r="B32" s="114" t="s">
        <v>1444</v>
      </c>
      <c r="C32" s="114" t="s">
        <v>1461</v>
      </c>
      <c r="D32" s="114" t="s">
        <v>1544</v>
      </c>
      <c r="E32" s="114" t="s">
        <v>1516</v>
      </c>
      <c r="F32" s="115">
        <v>46081</v>
      </c>
      <c r="G32" s="114" t="s">
        <v>1545</v>
      </c>
      <c r="H32" s="116">
        <v>30000000</v>
      </c>
      <c r="I32" s="116">
        <v>13500000</v>
      </c>
      <c r="J32" s="116">
        <v>3000000</v>
      </c>
      <c r="K32" s="116">
        <v>10500000</v>
      </c>
      <c r="L32" s="116">
        <v>4500000</v>
      </c>
      <c r="M32" s="116">
        <v>0</v>
      </c>
      <c r="N32" s="116">
        <v>6000000</v>
      </c>
      <c r="O32" s="116">
        <v>0</v>
      </c>
      <c r="P32" s="120">
        <v>0</v>
      </c>
      <c r="Q32" s="27" t="str">
        <f t="shared" si="0"/>
        <v>Registered</v>
      </c>
      <c r="R32" s="121">
        <f t="shared" si="1"/>
        <v>0.45</v>
      </c>
      <c r="T32" s="117">
        <f t="shared" si="2"/>
        <v>10500000</v>
      </c>
      <c r="U32" s="117">
        <f t="shared" si="3"/>
        <v>0</v>
      </c>
    </row>
    <row r="33" spans="1:21" x14ac:dyDescent="0.3">
      <c r="A33" s="114">
        <v>40</v>
      </c>
      <c r="B33" s="114" t="s">
        <v>1444</v>
      </c>
      <c r="C33" s="114" t="s">
        <v>1461</v>
      </c>
      <c r="D33" s="114" t="s">
        <v>1578</v>
      </c>
      <c r="E33" s="114" t="s">
        <v>1579</v>
      </c>
      <c r="F33" s="115">
        <v>46022</v>
      </c>
      <c r="G33" s="114" t="s">
        <v>1580</v>
      </c>
      <c r="H33" s="116">
        <v>32700000</v>
      </c>
      <c r="I33" s="116">
        <v>14715000</v>
      </c>
      <c r="J33" s="116">
        <v>4500000</v>
      </c>
      <c r="K33" s="116">
        <v>10215000</v>
      </c>
      <c r="L33" s="116">
        <v>4905000</v>
      </c>
      <c r="M33" s="116">
        <v>0</v>
      </c>
      <c r="N33" s="116">
        <v>0</v>
      </c>
      <c r="O33" s="116">
        <v>5310000</v>
      </c>
      <c r="P33" s="120">
        <v>0</v>
      </c>
      <c r="Q33" s="27" t="str">
        <f t="shared" si="0"/>
        <v>Registered</v>
      </c>
      <c r="R33" s="121">
        <f t="shared" si="1"/>
        <v>0.45</v>
      </c>
      <c r="T33" s="117">
        <f t="shared" si="2"/>
        <v>10215000</v>
      </c>
      <c r="U33" s="117">
        <f t="shared" si="3"/>
        <v>0</v>
      </c>
    </row>
    <row r="34" spans="1:21" x14ac:dyDescent="0.3">
      <c r="A34" s="114">
        <v>54</v>
      </c>
      <c r="B34" s="114" t="s">
        <v>1444</v>
      </c>
      <c r="C34" s="114" t="s">
        <v>1461</v>
      </c>
      <c r="D34" s="114" t="s">
        <v>1536</v>
      </c>
      <c r="E34" s="114" t="s">
        <v>1537</v>
      </c>
      <c r="F34" s="115">
        <v>45831</v>
      </c>
      <c r="G34" s="114" t="s">
        <v>1538</v>
      </c>
      <c r="H34" s="116">
        <v>27633928</v>
      </c>
      <c r="I34" s="116">
        <v>10777232</v>
      </c>
      <c r="J34" s="116">
        <v>2100000</v>
      </c>
      <c r="K34" s="116">
        <v>8677232</v>
      </c>
      <c r="L34" s="116">
        <v>2487053</v>
      </c>
      <c r="M34" s="116">
        <v>0</v>
      </c>
      <c r="N34" s="116">
        <v>0</v>
      </c>
      <c r="O34" s="116">
        <v>0</v>
      </c>
      <c r="P34" s="120">
        <v>6190179</v>
      </c>
      <c r="Q34" s="27" t="str">
        <f t="shared" si="0"/>
        <v>Registered</v>
      </c>
      <c r="R34" s="121">
        <f t="shared" si="1"/>
        <v>0.39000000289499198</v>
      </c>
      <c r="T34" s="117">
        <f t="shared" si="2"/>
        <v>8677232</v>
      </c>
      <c r="U34" s="117">
        <f t="shared" si="3"/>
        <v>0</v>
      </c>
    </row>
    <row r="35" spans="1:21" x14ac:dyDescent="0.3">
      <c r="A35" s="114">
        <v>56</v>
      </c>
      <c r="B35" s="114" t="s">
        <v>1444</v>
      </c>
      <c r="C35" s="114" t="s">
        <v>1461</v>
      </c>
      <c r="D35" s="114" t="s">
        <v>2025</v>
      </c>
      <c r="E35" s="114" t="s">
        <v>2026</v>
      </c>
      <c r="F35" s="115">
        <v>46108</v>
      </c>
      <c r="G35" s="114" t="s">
        <v>1492</v>
      </c>
      <c r="H35" s="116">
        <v>42500000</v>
      </c>
      <c r="I35" s="116">
        <v>19125000</v>
      </c>
      <c r="J35" s="116">
        <v>10501001</v>
      </c>
      <c r="K35" s="116">
        <v>8623999</v>
      </c>
      <c r="L35" s="116">
        <v>6375000</v>
      </c>
      <c r="M35" s="116">
        <v>2248999</v>
      </c>
      <c r="N35" s="116">
        <v>0</v>
      </c>
      <c r="O35" s="116">
        <v>0</v>
      </c>
      <c r="P35" s="120">
        <v>0</v>
      </c>
      <c r="Q35" s="27" t="str">
        <f t="shared" si="0"/>
        <v>Registered</v>
      </c>
      <c r="R35" s="121">
        <f t="shared" si="1"/>
        <v>0.45</v>
      </c>
      <c r="T35" s="117">
        <f t="shared" si="2"/>
        <v>8623999</v>
      </c>
      <c r="U35" s="117">
        <f t="shared" si="3"/>
        <v>0</v>
      </c>
    </row>
    <row r="36" spans="1:21" x14ac:dyDescent="0.3">
      <c r="A36" s="114">
        <v>60</v>
      </c>
      <c r="B36" s="114" t="s">
        <v>1444</v>
      </c>
      <c r="C36" s="114" t="s">
        <v>1461</v>
      </c>
      <c r="D36" s="114" t="s">
        <v>2697</v>
      </c>
      <c r="E36" s="114" t="s">
        <v>2698</v>
      </c>
      <c r="F36" s="115">
        <v>45838</v>
      </c>
      <c r="G36" s="114" t="s">
        <v>1837</v>
      </c>
      <c r="H36" s="116">
        <v>61300000</v>
      </c>
      <c r="I36" s="116">
        <v>27585000</v>
      </c>
      <c r="J36" s="116">
        <v>19585000</v>
      </c>
      <c r="K36" s="116">
        <v>8000000</v>
      </c>
      <c r="L36" s="116">
        <v>7500000</v>
      </c>
      <c r="M36" s="116">
        <v>0</v>
      </c>
      <c r="N36" s="116">
        <v>0</v>
      </c>
      <c r="O36" s="116">
        <v>500000</v>
      </c>
      <c r="P36" s="120">
        <v>0</v>
      </c>
      <c r="Q36" s="27" t="str">
        <f t="shared" si="0"/>
        <v>Registered</v>
      </c>
      <c r="R36" s="121">
        <f t="shared" si="1"/>
        <v>0.45</v>
      </c>
      <c r="T36" s="117">
        <f t="shared" si="2"/>
        <v>8000000</v>
      </c>
      <c r="U36" s="117">
        <f t="shared" si="3"/>
        <v>0</v>
      </c>
    </row>
    <row r="37" spans="1:21" x14ac:dyDescent="0.3">
      <c r="A37" s="114">
        <v>63</v>
      </c>
      <c r="B37" s="114" t="s">
        <v>1444</v>
      </c>
      <c r="C37" s="114" t="s">
        <v>1461</v>
      </c>
      <c r="D37" s="114" t="s">
        <v>1732</v>
      </c>
      <c r="E37" s="114" t="s">
        <v>1733</v>
      </c>
      <c r="F37" s="115">
        <v>45868</v>
      </c>
      <c r="G37" s="114" t="s">
        <v>1471</v>
      </c>
      <c r="H37" s="116">
        <v>25100000</v>
      </c>
      <c r="I37" s="116">
        <v>11295000</v>
      </c>
      <c r="J37" s="116">
        <v>3700000</v>
      </c>
      <c r="K37" s="116">
        <v>7595000</v>
      </c>
      <c r="L37" s="116">
        <v>3765000</v>
      </c>
      <c r="M37" s="116">
        <v>3830000</v>
      </c>
      <c r="N37" s="116">
        <v>0</v>
      </c>
      <c r="O37" s="116">
        <v>0</v>
      </c>
      <c r="P37" s="120">
        <v>0</v>
      </c>
      <c r="Q37" s="27" t="str">
        <f t="shared" si="0"/>
        <v>Registered</v>
      </c>
      <c r="R37" s="121">
        <f t="shared" si="1"/>
        <v>0.45</v>
      </c>
      <c r="T37" s="117">
        <f t="shared" si="2"/>
        <v>7595000</v>
      </c>
      <c r="U37" s="117">
        <f t="shared" si="3"/>
        <v>0</v>
      </c>
    </row>
    <row r="38" spans="1:21" x14ac:dyDescent="0.3">
      <c r="A38" s="114">
        <v>73</v>
      </c>
      <c r="B38" s="114" t="s">
        <v>1444</v>
      </c>
      <c r="C38" s="114" t="s">
        <v>1461</v>
      </c>
      <c r="D38" s="114" t="s">
        <v>2022</v>
      </c>
      <c r="E38" s="114" t="s">
        <v>2023</v>
      </c>
      <c r="F38" s="115">
        <v>45929</v>
      </c>
      <c r="G38" s="114" t="s">
        <v>2024</v>
      </c>
      <c r="H38" s="116">
        <v>32600000</v>
      </c>
      <c r="I38" s="116">
        <v>14670000</v>
      </c>
      <c r="J38" s="116">
        <v>8001100</v>
      </c>
      <c r="K38" s="116">
        <v>6668900</v>
      </c>
      <c r="L38" s="116">
        <v>4890000</v>
      </c>
      <c r="M38" s="116">
        <v>1778900</v>
      </c>
      <c r="N38" s="116">
        <v>0</v>
      </c>
      <c r="O38" s="116">
        <v>0</v>
      </c>
      <c r="P38" s="120">
        <v>0</v>
      </c>
      <c r="Q38" s="27" t="str">
        <f t="shared" si="0"/>
        <v>Registered</v>
      </c>
      <c r="R38" s="121">
        <f t="shared" si="1"/>
        <v>0.45</v>
      </c>
      <c r="T38" s="117">
        <f t="shared" si="2"/>
        <v>6668900</v>
      </c>
      <c r="U38" s="117">
        <f t="shared" si="3"/>
        <v>0</v>
      </c>
    </row>
    <row r="39" spans="1:21" x14ac:dyDescent="0.3">
      <c r="A39" s="114">
        <v>80</v>
      </c>
      <c r="B39" s="114" t="s">
        <v>1444</v>
      </c>
      <c r="C39" s="114" t="s">
        <v>1461</v>
      </c>
      <c r="D39" s="114" t="s">
        <v>2572</v>
      </c>
      <c r="E39" s="114" t="s">
        <v>2573</v>
      </c>
      <c r="F39" s="115">
        <v>45961</v>
      </c>
      <c r="G39" s="114" t="s">
        <v>2574</v>
      </c>
      <c r="H39" s="116">
        <v>41100000</v>
      </c>
      <c r="I39" s="116">
        <v>18495000</v>
      </c>
      <c r="J39" s="116">
        <v>12350482</v>
      </c>
      <c r="K39" s="116">
        <v>6144518</v>
      </c>
      <c r="L39" s="116">
        <v>6144518</v>
      </c>
      <c r="M39" s="116">
        <v>0</v>
      </c>
      <c r="N39" s="116">
        <v>0</v>
      </c>
      <c r="O39" s="116">
        <v>0</v>
      </c>
      <c r="P39" s="120">
        <v>0</v>
      </c>
      <c r="Q39" s="27" t="str">
        <f t="shared" si="0"/>
        <v>Registered</v>
      </c>
      <c r="R39" s="121">
        <f t="shared" si="1"/>
        <v>0.45</v>
      </c>
      <c r="T39" s="117">
        <f t="shared" si="2"/>
        <v>6144518</v>
      </c>
      <c r="U39" s="117">
        <f t="shared" si="3"/>
        <v>0</v>
      </c>
    </row>
    <row r="40" spans="1:21" x14ac:dyDescent="0.3">
      <c r="A40" s="114">
        <v>123</v>
      </c>
      <c r="B40" s="114" t="s">
        <v>1444</v>
      </c>
      <c r="C40" s="114" t="s">
        <v>1461</v>
      </c>
      <c r="D40" s="114" t="s">
        <v>2827</v>
      </c>
      <c r="E40" s="114" t="s">
        <v>2828</v>
      </c>
      <c r="F40" s="115">
        <v>46022</v>
      </c>
      <c r="G40" s="114" t="s">
        <v>2829</v>
      </c>
      <c r="H40" s="116">
        <v>32700000</v>
      </c>
      <c r="I40" s="116">
        <v>14715000</v>
      </c>
      <c r="J40" s="116">
        <v>10101001</v>
      </c>
      <c r="K40" s="116">
        <v>4613999</v>
      </c>
      <c r="L40" s="116">
        <v>4613999</v>
      </c>
      <c r="M40" s="116">
        <v>0</v>
      </c>
      <c r="N40" s="116">
        <v>0</v>
      </c>
      <c r="O40" s="116">
        <v>0</v>
      </c>
      <c r="P40" s="120">
        <v>0</v>
      </c>
      <c r="Q40" s="27" t="str">
        <f t="shared" si="0"/>
        <v>Registered</v>
      </c>
      <c r="R40" s="121">
        <f t="shared" si="1"/>
        <v>0.45</v>
      </c>
      <c r="T40" s="117">
        <f t="shared" si="2"/>
        <v>4613999</v>
      </c>
      <c r="U40" s="117">
        <f t="shared" si="3"/>
        <v>0</v>
      </c>
    </row>
    <row r="41" spans="1:21" x14ac:dyDescent="0.3">
      <c r="A41" s="114">
        <v>151</v>
      </c>
      <c r="B41" s="114" t="s">
        <v>1444</v>
      </c>
      <c r="C41" s="114" t="s">
        <v>1461</v>
      </c>
      <c r="D41" s="114" t="s">
        <v>5417</v>
      </c>
      <c r="E41" s="114" t="s">
        <v>5418</v>
      </c>
      <c r="F41" s="115">
        <v>46022</v>
      </c>
      <c r="G41" s="114" t="s">
        <v>5419</v>
      </c>
      <c r="H41" s="116">
        <v>25200000</v>
      </c>
      <c r="I41" s="116">
        <v>11340000</v>
      </c>
      <c r="J41" s="116">
        <v>7560000</v>
      </c>
      <c r="K41" s="116">
        <v>3780000</v>
      </c>
      <c r="L41" s="116">
        <v>3780000</v>
      </c>
      <c r="M41" s="116">
        <v>0</v>
      </c>
      <c r="N41" s="116">
        <v>0</v>
      </c>
      <c r="O41" s="116">
        <v>0</v>
      </c>
      <c r="P41" s="120">
        <v>0</v>
      </c>
      <c r="Q41" s="27" t="str">
        <f t="shared" si="0"/>
        <v>Registered</v>
      </c>
      <c r="R41" s="121">
        <f t="shared" si="1"/>
        <v>0.45</v>
      </c>
      <c r="T41" s="117">
        <f t="shared" si="2"/>
        <v>3780000</v>
      </c>
      <c r="U41" s="117">
        <f t="shared" si="3"/>
        <v>0</v>
      </c>
    </row>
    <row r="42" spans="1:21" x14ac:dyDescent="0.3">
      <c r="A42" s="114">
        <v>152</v>
      </c>
      <c r="B42" s="114" t="s">
        <v>1444</v>
      </c>
      <c r="C42" s="114" t="s">
        <v>1461</v>
      </c>
      <c r="D42" s="114" t="s">
        <v>5420</v>
      </c>
      <c r="E42" s="114" t="s">
        <v>5421</v>
      </c>
      <c r="F42" s="115">
        <v>46022</v>
      </c>
      <c r="G42" s="114" t="s">
        <v>5422</v>
      </c>
      <c r="H42" s="116">
        <v>25200000</v>
      </c>
      <c r="I42" s="116">
        <v>11340000</v>
      </c>
      <c r="J42" s="116">
        <v>7560000</v>
      </c>
      <c r="K42" s="116">
        <v>3780000</v>
      </c>
      <c r="L42" s="116">
        <v>3780000</v>
      </c>
      <c r="M42" s="116">
        <v>0</v>
      </c>
      <c r="N42" s="116">
        <v>0</v>
      </c>
      <c r="O42" s="116">
        <v>0</v>
      </c>
      <c r="P42" s="120">
        <v>0</v>
      </c>
      <c r="Q42" s="27" t="str">
        <f t="shared" si="0"/>
        <v>Registered</v>
      </c>
      <c r="R42" s="121">
        <f t="shared" si="1"/>
        <v>0.45</v>
      </c>
      <c r="T42" s="117">
        <f t="shared" si="2"/>
        <v>3780000</v>
      </c>
      <c r="U42" s="117">
        <f t="shared" si="3"/>
        <v>0</v>
      </c>
    </row>
    <row r="43" spans="1:21" x14ac:dyDescent="0.3">
      <c r="A43" s="114">
        <v>156</v>
      </c>
      <c r="B43" s="114" t="s">
        <v>1444</v>
      </c>
      <c r="C43" s="114" t="s">
        <v>1461</v>
      </c>
      <c r="D43" s="114" t="s">
        <v>5423</v>
      </c>
      <c r="E43" s="114" t="s">
        <v>5424</v>
      </c>
      <c r="F43" s="115">
        <v>45837</v>
      </c>
      <c r="G43" s="114" t="s">
        <v>2505</v>
      </c>
      <c r="H43" s="116">
        <v>25000000</v>
      </c>
      <c r="I43" s="116">
        <v>8750000</v>
      </c>
      <c r="J43" s="116">
        <v>5000000</v>
      </c>
      <c r="K43" s="116">
        <v>3750000</v>
      </c>
      <c r="L43" s="116">
        <v>3750000</v>
      </c>
      <c r="M43" s="116">
        <v>0</v>
      </c>
      <c r="N43" s="116">
        <v>0</v>
      </c>
      <c r="O43" s="116">
        <v>0</v>
      </c>
      <c r="P43" s="120">
        <v>0</v>
      </c>
      <c r="Q43" s="27" t="str">
        <f t="shared" si="0"/>
        <v>Registered</v>
      </c>
      <c r="R43" s="121">
        <f t="shared" si="1"/>
        <v>0.35</v>
      </c>
      <c r="T43" s="117">
        <f t="shared" si="2"/>
        <v>3750000</v>
      </c>
      <c r="U43" s="117">
        <f t="shared" si="3"/>
        <v>0</v>
      </c>
    </row>
    <row r="44" spans="1:21" x14ac:dyDescent="0.3">
      <c r="A44" s="114">
        <v>358</v>
      </c>
      <c r="B44" s="114" t="s">
        <v>1444</v>
      </c>
      <c r="C44" s="114" t="s">
        <v>1461</v>
      </c>
      <c r="D44" s="114" t="s">
        <v>2757</v>
      </c>
      <c r="E44" s="114" t="s">
        <v>2758</v>
      </c>
      <c r="F44" s="115">
        <v>46081</v>
      </c>
      <c r="G44" s="114" t="s">
        <v>1511</v>
      </c>
      <c r="H44" s="116">
        <v>25800000</v>
      </c>
      <c r="I44" s="116">
        <v>4128000</v>
      </c>
      <c r="J44" s="116">
        <v>2580000</v>
      </c>
      <c r="K44" s="116">
        <v>1548000</v>
      </c>
      <c r="L44" s="116">
        <v>774000</v>
      </c>
      <c r="M44" s="116">
        <v>774000</v>
      </c>
      <c r="N44" s="116">
        <v>0</v>
      </c>
      <c r="O44" s="116">
        <v>0</v>
      </c>
      <c r="P44" s="120">
        <v>0</v>
      </c>
      <c r="Q44" s="27" t="str">
        <f t="shared" si="0"/>
        <v>Registered</v>
      </c>
      <c r="R44" s="121">
        <f t="shared" si="1"/>
        <v>0.16</v>
      </c>
      <c r="T44" s="117">
        <f t="shared" si="2"/>
        <v>1548000</v>
      </c>
      <c r="U44" s="117">
        <f t="shared" si="3"/>
        <v>0</v>
      </c>
    </row>
    <row r="45" spans="1:21" x14ac:dyDescent="0.3">
      <c r="A45" s="114">
        <v>577</v>
      </c>
      <c r="B45" s="114" t="s">
        <v>1444</v>
      </c>
      <c r="C45" s="114" t="s">
        <v>1461</v>
      </c>
      <c r="D45" s="114" t="s">
        <v>10172</v>
      </c>
      <c r="E45" s="114" t="s">
        <v>10173</v>
      </c>
      <c r="F45" s="115">
        <v>46022</v>
      </c>
      <c r="G45" s="114" t="s">
        <v>2337</v>
      </c>
      <c r="H45" s="116">
        <v>32550000</v>
      </c>
      <c r="I45" s="116">
        <v>14647500</v>
      </c>
      <c r="J45" s="116">
        <v>13956500</v>
      </c>
      <c r="K45" s="116">
        <v>691000</v>
      </c>
      <c r="L45" s="116">
        <v>691000</v>
      </c>
      <c r="M45" s="116">
        <v>0</v>
      </c>
      <c r="N45" s="116">
        <v>0</v>
      </c>
      <c r="O45" s="116">
        <v>0</v>
      </c>
      <c r="P45" s="120">
        <v>0</v>
      </c>
      <c r="Q45" s="27" t="str">
        <f t="shared" si="0"/>
        <v>Registered</v>
      </c>
      <c r="R45" s="121">
        <f t="shared" si="1"/>
        <v>0.45</v>
      </c>
      <c r="T45" s="117">
        <f t="shared" si="2"/>
        <v>691000</v>
      </c>
      <c r="U45" s="117">
        <f t="shared" si="3"/>
        <v>0</v>
      </c>
    </row>
    <row r="46" spans="1:21" x14ac:dyDescent="0.3">
      <c r="A46" s="114">
        <v>934</v>
      </c>
      <c r="B46" s="114" t="s">
        <v>1444</v>
      </c>
      <c r="C46" s="114" t="s">
        <v>1461</v>
      </c>
      <c r="D46" s="114" t="s">
        <v>4385</v>
      </c>
      <c r="E46" s="114" t="s">
        <v>4386</v>
      </c>
      <c r="F46" s="115">
        <v>46053</v>
      </c>
      <c r="G46" s="114" t="s">
        <v>4387</v>
      </c>
      <c r="H46" s="116">
        <v>31500000</v>
      </c>
      <c r="I46" s="116">
        <v>3150000</v>
      </c>
      <c r="J46" s="116">
        <v>3000000</v>
      </c>
      <c r="K46" s="116">
        <v>150000</v>
      </c>
      <c r="L46" s="116">
        <v>0</v>
      </c>
      <c r="M46" s="116">
        <v>150000</v>
      </c>
      <c r="N46" s="116">
        <v>0</v>
      </c>
      <c r="O46" s="116">
        <v>0</v>
      </c>
      <c r="P46" s="120">
        <v>0</v>
      </c>
      <c r="Q46" s="27" t="str">
        <f t="shared" si="0"/>
        <v>Registered</v>
      </c>
      <c r="R46" s="121">
        <f t="shared" si="1"/>
        <v>0.1</v>
      </c>
      <c r="T46" s="117">
        <f t="shared" si="2"/>
        <v>150000</v>
      </c>
      <c r="U46" s="117">
        <f t="shared" si="3"/>
        <v>0</v>
      </c>
    </row>
    <row r="47" spans="1:21" x14ac:dyDescent="0.3">
      <c r="A47" s="114">
        <v>1100</v>
      </c>
      <c r="B47" s="114" t="s">
        <v>1444</v>
      </c>
      <c r="C47" s="114" t="s">
        <v>1461</v>
      </c>
      <c r="D47" s="114" t="s">
        <v>10013</v>
      </c>
      <c r="E47" s="114" t="s">
        <v>10014</v>
      </c>
      <c r="F47" s="115">
        <v>46053</v>
      </c>
      <c r="G47" s="114" t="s">
        <v>10015</v>
      </c>
      <c r="H47" s="116">
        <v>25200000</v>
      </c>
      <c r="I47" s="116">
        <v>1008000</v>
      </c>
      <c r="J47" s="116">
        <v>1000000</v>
      </c>
      <c r="K47" s="116">
        <v>8000</v>
      </c>
      <c r="L47" s="116">
        <v>8000</v>
      </c>
      <c r="M47" s="116">
        <v>0</v>
      </c>
      <c r="N47" s="116">
        <v>0</v>
      </c>
      <c r="O47" s="116">
        <v>0</v>
      </c>
      <c r="P47" s="120">
        <v>0</v>
      </c>
      <c r="Q47" s="27" t="str">
        <f t="shared" si="0"/>
        <v>Registered</v>
      </c>
      <c r="R47" s="121">
        <f t="shared" si="1"/>
        <v>0.04</v>
      </c>
      <c r="T47" s="117">
        <f t="shared" si="2"/>
        <v>8000</v>
      </c>
      <c r="U47" s="117">
        <f t="shared" si="3"/>
        <v>0</v>
      </c>
    </row>
    <row r="48" spans="1:21" hidden="1" x14ac:dyDescent="0.3">
      <c r="A48" s="114">
        <v>10141</v>
      </c>
      <c r="B48" s="114" t="s">
        <v>1444</v>
      </c>
      <c r="C48" s="114" t="s">
        <v>1461</v>
      </c>
      <c r="D48" s="114" t="s">
        <v>9420</v>
      </c>
      <c r="E48" s="114" t="s">
        <v>9421</v>
      </c>
      <c r="F48" s="115">
        <v>45899</v>
      </c>
      <c r="G48" s="114" t="s">
        <v>8973</v>
      </c>
      <c r="H48" s="116">
        <v>26000000</v>
      </c>
      <c r="I48" s="116">
        <v>2640240</v>
      </c>
      <c r="J48" s="116">
        <v>2640476</v>
      </c>
      <c r="K48" s="116">
        <v>-236</v>
      </c>
      <c r="L48" s="116">
        <v>0</v>
      </c>
      <c r="M48" s="116">
        <v>0</v>
      </c>
      <c r="N48" s="116">
        <v>0</v>
      </c>
      <c r="O48" s="116">
        <v>0</v>
      </c>
      <c r="P48" s="120">
        <v>0</v>
      </c>
      <c r="Q48" s="27" t="str">
        <f t="shared" si="0"/>
        <v>Registered</v>
      </c>
      <c r="R48" s="121">
        <f t="shared" si="1"/>
        <v>0.10154769230769231</v>
      </c>
      <c r="T48" s="117">
        <f t="shared" si="2"/>
        <v>0</v>
      </c>
      <c r="U48" s="117">
        <f t="shared" si="3"/>
        <v>-236</v>
      </c>
    </row>
    <row r="49" spans="1:21" hidden="1" x14ac:dyDescent="0.3">
      <c r="A49" s="114">
        <v>10369</v>
      </c>
      <c r="B49" s="114" t="s">
        <v>1444</v>
      </c>
      <c r="C49" s="114" t="s">
        <v>1461</v>
      </c>
      <c r="D49" s="114" t="s">
        <v>10182</v>
      </c>
      <c r="E49" s="114" t="s">
        <v>10183</v>
      </c>
      <c r="F49" s="115">
        <v>45887</v>
      </c>
      <c r="G49" s="114" t="s">
        <v>4397</v>
      </c>
      <c r="H49" s="116">
        <v>29277000</v>
      </c>
      <c r="I49" s="116">
        <v>13174650</v>
      </c>
      <c r="J49" s="116">
        <v>13322770</v>
      </c>
      <c r="K49" s="116">
        <v>-148120</v>
      </c>
      <c r="L49" s="116">
        <v>0</v>
      </c>
      <c r="M49" s="116">
        <v>0</v>
      </c>
      <c r="N49" s="116">
        <v>0</v>
      </c>
      <c r="O49" s="116">
        <v>0</v>
      </c>
      <c r="P49" s="120">
        <v>0</v>
      </c>
      <c r="Q49" s="27" t="str">
        <f t="shared" si="0"/>
        <v>Registered</v>
      </c>
      <c r="R49" s="121">
        <f t="shared" si="1"/>
        <v>0.45</v>
      </c>
      <c r="T49" s="117">
        <f t="shared" si="2"/>
        <v>0</v>
      </c>
      <c r="U49" s="117">
        <f t="shared" si="3"/>
        <v>-148120</v>
      </c>
    </row>
    <row r="50" spans="1:21" s="101" customFormat="1" x14ac:dyDescent="0.3">
      <c r="A50" s="99">
        <v>10492</v>
      </c>
      <c r="B50" s="99" t="s">
        <v>1444</v>
      </c>
      <c r="C50" s="99" t="s">
        <v>1461</v>
      </c>
      <c r="D50" s="99" t="s">
        <v>9920</v>
      </c>
      <c r="E50" s="99" t="s">
        <v>7086</v>
      </c>
      <c r="F50" s="100">
        <v>45961</v>
      </c>
      <c r="G50" s="99" t="s">
        <v>1898</v>
      </c>
      <c r="H50" s="96">
        <v>39772321</v>
      </c>
      <c r="I50" s="96">
        <f>H50*R50</f>
        <v>17897544.449999999</v>
      </c>
      <c r="J50" s="96">
        <v>500000</v>
      </c>
      <c r="K50" s="96">
        <f>I50-J50</f>
        <v>17397544.449999999</v>
      </c>
      <c r="L50" s="97">
        <f>IF(AND($S50&gt;=0,$S50&lt;=30),$K50,0)</f>
        <v>0</v>
      </c>
      <c r="M50" s="97">
        <f>IF(AND($S50&gt;=31,$S50&lt;=60),$K50,0)</f>
        <v>0</v>
      </c>
      <c r="N50" s="97">
        <f>IF(AND($S50&gt;=61,$S50&lt;=90),$K50,0)</f>
        <v>0</v>
      </c>
      <c r="O50" s="97">
        <f>IF(AND($S50&gt;=91,$S50&lt;=120),$K50,0)</f>
        <v>0</v>
      </c>
      <c r="P50" s="98">
        <f>IF($S50&gt;120,$K50,0)</f>
        <v>17397544.449999999</v>
      </c>
      <c r="Q50" s="101" t="str">
        <f t="shared" si="0"/>
        <v>Unregistered</v>
      </c>
      <c r="R50" s="123">
        <v>0.45</v>
      </c>
      <c r="S50" s="95">
        <f t="shared" ref="S50:S51" si="4">DATE(2026,5,31)-F50</f>
        <v>212</v>
      </c>
      <c r="T50" s="124"/>
      <c r="U50" s="124"/>
    </row>
    <row r="51" spans="1:21" s="101" customFormat="1" x14ac:dyDescent="0.3">
      <c r="A51" s="99">
        <v>10501</v>
      </c>
      <c r="B51" s="99" t="s">
        <v>1444</v>
      </c>
      <c r="C51" s="99" t="s">
        <v>1461</v>
      </c>
      <c r="D51" s="99" t="s">
        <v>9927</v>
      </c>
      <c r="E51" s="99" t="s">
        <v>9928</v>
      </c>
      <c r="F51" s="100">
        <v>45991</v>
      </c>
      <c r="G51" s="99" t="s">
        <v>1898</v>
      </c>
      <c r="H51" s="96">
        <v>30845500</v>
      </c>
      <c r="I51" s="96">
        <f>H51*R51</f>
        <v>13880475</v>
      </c>
      <c r="J51" s="96">
        <v>504000</v>
      </c>
      <c r="K51" s="96">
        <f>I51-J51</f>
        <v>13376475</v>
      </c>
      <c r="L51" s="97">
        <f>IF(AND($S51&gt;=0,$S51&lt;=30),$K51,0)</f>
        <v>0</v>
      </c>
      <c r="M51" s="97">
        <f>IF(AND($S51&gt;=31,$S51&lt;=60),$K51,0)</f>
        <v>0</v>
      </c>
      <c r="N51" s="97">
        <f>IF(AND($S51&gt;=61,$S51&lt;=90),$K51,0)</f>
        <v>0</v>
      </c>
      <c r="O51" s="97">
        <f>IF(AND($S51&gt;=91,$S51&lt;=120),$K51,0)</f>
        <v>0</v>
      </c>
      <c r="P51" s="98">
        <f>IF($S51&gt;120,$K51,0)</f>
        <v>13376475</v>
      </c>
      <c r="Q51" s="101" t="str">
        <f t="shared" si="0"/>
        <v>Unregistered</v>
      </c>
      <c r="R51" s="123">
        <v>0.45</v>
      </c>
      <c r="S51" s="95">
        <f t="shared" si="4"/>
        <v>182</v>
      </c>
    </row>
    <row r="52" spans="1:21" hidden="1" x14ac:dyDescent="0.3">
      <c r="A52" s="114">
        <v>10550</v>
      </c>
      <c r="B52" s="114" t="s">
        <v>1444</v>
      </c>
      <c r="C52" s="114" t="s">
        <v>1461</v>
      </c>
      <c r="D52" s="114" t="s">
        <v>426</v>
      </c>
      <c r="E52" s="114" t="s">
        <v>427</v>
      </c>
      <c r="F52" s="115">
        <v>46132</v>
      </c>
      <c r="G52" s="114" t="s">
        <v>1460</v>
      </c>
      <c r="H52" s="116">
        <v>32600000</v>
      </c>
      <c r="I52" s="116">
        <v>3260000</v>
      </c>
      <c r="J52" s="116">
        <v>4200000</v>
      </c>
      <c r="K52" s="116">
        <v>-940000</v>
      </c>
      <c r="L52" s="116">
        <v>0</v>
      </c>
      <c r="M52" s="116">
        <v>0</v>
      </c>
      <c r="N52" s="116">
        <v>0</v>
      </c>
      <c r="O52" s="116">
        <v>0</v>
      </c>
      <c r="P52" s="120">
        <v>0</v>
      </c>
      <c r="Q52" s="27" t="str">
        <f t="shared" si="0"/>
        <v>Registered</v>
      </c>
      <c r="R52" s="121">
        <f t="shared" si="1"/>
        <v>0.1</v>
      </c>
      <c r="T52" s="117">
        <f>L52+M52+N52+O52+P52</f>
        <v>0</v>
      </c>
      <c r="U52" s="117">
        <f>K52-T52</f>
        <v>-940000</v>
      </c>
    </row>
    <row r="53" spans="1:21" s="101" customFormat="1" x14ac:dyDescent="0.3">
      <c r="A53" s="99">
        <v>10558</v>
      </c>
      <c r="B53" s="99" t="s">
        <v>1444</v>
      </c>
      <c r="C53" s="99" t="s">
        <v>1461</v>
      </c>
      <c r="D53" s="99" t="s">
        <v>10011</v>
      </c>
      <c r="E53" s="99" t="s">
        <v>10012</v>
      </c>
      <c r="F53" s="100">
        <v>46053</v>
      </c>
      <c r="G53" s="99" t="s">
        <v>1898</v>
      </c>
      <c r="H53" s="96">
        <v>25200000</v>
      </c>
      <c r="I53" s="96">
        <f t="shared" ref="I53:I55" si="5">H53*R53</f>
        <v>11340000</v>
      </c>
      <c r="J53" s="96">
        <v>1000000</v>
      </c>
      <c r="K53" s="96">
        <f t="shared" ref="K53:K55" si="6">I53-J53</f>
        <v>10340000</v>
      </c>
      <c r="L53" s="97">
        <f>IF(AND($S53&gt;=0,$S53&lt;=30),$K53,0)</f>
        <v>0</v>
      </c>
      <c r="M53" s="97">
        <f>IF(AND($S53&gt;=31,$S53&lt;=60),$K53,0)</f>
        <v>0</v>
      </c>
      <c r="N53" s="97">
        <f>IF(AND($S53&gt;=61,$S53&lt;=90),$K53,0)</f>
        <v>0</v>
      </c>
      <c r="O53" s="97">
        <f>IF(AND($S53&gt;=91,$S53&lt;=120),$K53,0)</f>
        <v>10340000</v>
      </c>
      <c r="P53" s="98">
        <f>IF($S53&gt;120,$K53,0)</f>
        <v>0</v>
      </c>
      <c r="Q53" s="101" t="str">
        <f t="shared" si="0"/>
        <v>Unregistered</v>
      </c>
      <c r="R53" s="123">
        <v>0.45</v>
      </c>
      <c r="S53" s="95">
        <f t="shared" ref="S53:S55" si="7">DATE(2026,5,31)-F53</f>
        <v>120</v>
      </c>
    </row>
    <row r="54" spans="1:21" s="101" customFormat="1" x14ac:dyDescent="0.3">
      <c r="A54" s="99">
        <v>10569</v>
      </c>
      <c r="B54" s="99" t="s">
        <v>1444</v>
      </c>
      <c r="C54" s="99" t="s">
        <v>1461</v>
      </c>
      <c r="D54" s="99" t="s">
        <v>10030</v>
      </c>
      <c r="E54" s="99" t="s">
        <v>10031</v>
      </c>
      <c r="F54" s="100">
        <v>46081</v>
      </c>
      <c r="G54" s="99" t="s">
        <v>1898</v>
      </c>
      <c r="H54" s="96">
        <v>25200000</v>
      </c>
      <c r="I54" s="96">
        <f t="shared" si="5"/>
        <v>11340000</v>
      </c>
      <c r="J54" s="96">
        <v>1100000</v>
      </c>
      <c r="K54" s="96">
        <f t="shared" si="6"/>
        <v>10240000</v>
      </c>
      <c r="L54" s="97">
        <f>IF(AND($S54&gt;=0,$S54&lt;=30),$K54,0)</f>
        <v>0</v>
      </c>
      <c r="M54" s="97">
        <f>IF(AND($S54&gt;=31,$S54&lt;=60),$K54,0)</f>
        <v>0</v>
      </c>
      <c r="N54" s="97">
        <f>IF(AND($S54&gt;=61,$S54&lt;=90),$K54,0)</f>
        <v>0</v>
      </c>
      <c r="O54" s="97">
        <f>IF(AND($S54&gt;=91,$S54&lt;=120),$K54,0)</f>
        <v>10240000</v>
      </c>
      <c r="P54" s="98">
        <f>IF($S54&gt;120,$K54,0)</f>
        <v>0</v>
      </c>
      <c r="Q54" s="101" t="str">
        <f t="shared" si="0"/>
        <v>Unregistered</v>
      </c>
      <c r="R54" s="123">
        <v>0.45</v>
      </c>
      <c r="S54" s="95">
        <f t="shared" si="7"/>
        <v>92</v>
      </c>
    </row>
    <row r="55" spans="1:21" s="101" customFormat="1" x14ac:dyDescent="0.3">
      <c r="A55" s="99">
        <v>10570</v>
      </c>
      <c r="B55" s="99" t="s">
        <v>1444</v>
      </c>
      <c r="C55" s="99" t="s">
        <v>1461</v>
      </c>
      <c r="D55" s="99" t="s">
        <v>444</v>
      </c>
      <c r="E55" s="99" t="s">
        <v>98</v>
      </c>
      <c r="F55" s="100">
        <v>46130</v>
      </c>
      <c r="G55" s="99" t="s">
        <v>1898</v>
      </c>
      <c r="H55" s="96">
        <v>25800000</v>
      </c>
      <c r="I55" s="96">
        <f t="shared" si="5"/>
        <v>11610000</v>
      </c>
      <c r="J55" s="96">
        <v>1100000</v>
      </c>
      <c r="K55" s="96">
        <f t="shared" si="6"/>
        <v>10510000</v>
      </c>
      <c r="L55" s="97">
        <f>IF(AND($S55&gt;=0,$S55&lt;=30),$K55,0)</f>
        <v>0</v>
      </c>
      <c r="M55" s="97">
        <f>IF(AND($S55&gt;=31,$S55&lt;=60),$K55,0)</f>
        <v>10510000</v>
      </c>
      <c r="N55" s="97">
        <f>IF(AND($S55&gt;=61,$S55&lt;=90),$K55,0)</f>
        <v>0</v>
      </c>
      <c r="O55" s="97">
        <f>IF(AND($S55&gt;=91,$S55&lt;=120),$K55,0)</f>
        <v>0</v>
      </c>
      <c r="P55" s="98">
        <f>IF($S55&gt;120,$K55,0)</f>
        <v>0</v>
      </c>
      <c r="Q55" s="101" t="str">
        <f t="shared" si="0"/>
        <v>Unregistered</v>
      </c>
      <c r="R55" s="123">
        <v>0.45</v>
      </c>
      <c r="S55" s="95">
        <f t="shared" si="7"/>
        <v>43</v>
      </c>
    </row>
    <row r="56" spans="1:21" hidden="1" x14ac:dyDescent="0.3">
      <c r="A56" s="114">
        <v>10579</v>
      </c>
      <c r="B56" s="114" t="s">
        <v>1444</v>
      </c>
      <c r="C56" s="114" t="s">
        <v>1461</v>
      </c>
      <c r="D56" s="114" t="s">
        <v>9664</v>
      </c>
      <c r="E56" s="114" t="s">
        <v>9665</v>
      </c>
      <c r="F56" s="115">
        <v>46053</v>
      </c>
      <c r="G56" s="114" t="s">
        <v>1907</v>
      </c>
      <c r="H56" s="116">
        <v>29800000</v>
      </c>
      <c r="I56" s="116">
        <v>3874000</v>
      </c>
      <c r="J56" s="116">
        <v>4980000</v>
      </c>
      <c r="K56" s="116">
        <v>-1106000</v>
      </c>
      <c r="L56" s="116">
        <v>0</v>
      </c>
      <c r="M56" s="116">
        <v>0</v>
      </c>
      <c r="N56" s="116">
        <v>0</v>
      </c>
      <c r="O56" s="116">
        <v>0</v>
      </c>
      <c r="P56" s="120">
        <v>0</v>
      </c>
      <c r="Q56" s="27" t="str">
        <f t="shared" si="0"/>
        <v>Registered</v>
      </c>
      <c r="R56" s="121">
        <f t="shared" si="1"/>
        <v>0.13</v>
      </c>
      <c r="T56" s="117">
        <f t="shared" ref="T56:T57" si="8">L56+M56+N56+O56+P56</f>
        <v>0</v>
      </c>
      <c r="U56" s="117">
        <f t="shared" ref="U56:U57" si="9">K56-T56</f>
        <v>-1106000</v>
      </c>
    </row>
    <row r="57" spans="1:21" hidden="1" x14ac:dyDescent="0.3">
      <c r="A57" s="114">
        <v>10607</v>
      </c>
      <c r="B57" s="114" t="s">
        <v>1444</v>
      </c>
      <c r="C57" s="114" t="s">
        <v>1461</v>
      </c>
      <c r="D57" s="114" t="s">
        <v>10198</v>
      </c>
      <c r="E57" s="114" t="s">
        <v>10199</v>
      </c>
      <c r="F57" s="115">
        <v>45887</v>
      </c>
      <c r="G57" s="114" t="s">
        <v>4397</v>
      </c>
      <c r="H57" s="116">
        <v>22662000</v>
      </c>
      <c r="I57" s="116">
        <v>10197900</v>
      </c>
      <c r="J57" s="116">
        <v>11896620</v>
      </c>
      <c r="K57" s="116">
        <v>-1698720</v>
      </c>
      <c r="L57" s="116">
        <v>0</v>
      </c>
      <c r="M57" s="116">
        <v>0</v>
      </c>
      <c r="N57" s="116">
        <v>0</v>
      </c>
      <c r="O57" s="116">
        <v>0</v>
      </c>
      <c r="P57" s="120">
        <v>0</v>
      </c>
      <c r="Q57" s="27" t="str">
        <f t="shared" si="0"/>
        <v>Registered</v>
      </c>
      <c r="R57" s="121">
        <f t="shared" si="1"/>
        <v>0.45</v>
      </c>
      <c r="T57" s="117">
        <f t="shared" si="8"/>
        <v>0</v>
      </c>
      <c r="U57" s="117">
        <f t="shared" si="9"/>
        <v>-1698720</v>
      </c>
    </row>
    <row r="58" spans="1:21" s="101" customFormat="1" x14ac:dyDescent="0.3">
      <c r="A58" s="99">
        <v>10623</v>
      </c>
      <c r="B58" s="99" t="s">
        <v>1444</v>
      </c>
      <c r="C58" s="99" t="s">
        <v>1461</v>
      </c>
      <c r="D58" s="99" t="s">
        <v>10110</v>
      </c>
      <c r="E58" s="99" t="s">
        <v>10111</v>
      </c>
      <c r="F58" s="100">
        <v>45991</v>
      </c>
      <c r="G58" s="99" t="s">
        <v>1898</v>
      </c>
      <c r="H58" s="96">
        <v>40187500</v>
      </c>
      <c r="I58" s="96">
        <f>H58*R58</f>
        <v>18084375</v>
      </c>
      <c r="J58" s="96">
        <v>2004000</v>
      </c>
      <c r="K58" s="96">
        <f>I58-J58</f>
        <v>16080375</v>
      </c>
      <c r="L58" s="97">
        <f>IF(AND($S58&gt;=0,$S58&lt;=30),$K58,0)</f>
        <v>0</v>
      </c>
      <c r="M58" s="97">
        <f>IF(AND($S58&gt;=31,$S58&lt;=60),$K58,0)</f>
        <v>0</v>
      </c>
      <c r="N58" s="97">
        <f>IF(AND($S58&gt;=61,$S58&lt;=90),$K58,0)</f>
        <v>0</v>
      </c>
      <c r="O58" s="97">
        <f>IF(AND($S58&gt;=91,$S58&lt;=120),$K58,0)</f>
        <v>0</v>
      </c>
      <c r="P58" s="98">
        <f>IF($S58&gt;120,$K58,0)</f>
        <v>16080375</v>
      </c>
      <c r="Q58" s="101" t="str">
        <f t="shared" si="0"/>
        <v>Unregistered</v>
      </c>
      <c r="R58" s="123">
        <v>0.45</v>
      </c>
      <c r="S58" s="95">
        <f>DATE(2026,5,31)-F58</f>
        <v>182</v>
      </c>
    </row>
    <row r="59" spans="1:21" hidden="1" x14ac:dyDescent="0.3">
      <c r="A59" s="114">
        <v>10634</v>
      </c>
      <c r="B59" s="114" t="s">
        <v>1444</v>
      </c>
      <c r="C59" s="114" t="s">
        <v>1461</v>
      </c>
      <c r="D59" s="114" t="s">
        <v>10236</v>
      </c>
      <c r="E59" s="114" t="s">
        <v>3251</v>
      </c>
      <c r="F59" s="115">
        <v>45854</v>
      </c>
      <c r="G59" s="114" t="s">
        <v>3380</v>
      </c>
      <c r="H59" s="116">
        <v>32550000</v>
      </c>
      <c r="I59" s="116">
        <v>14647500</v>
      </c>
      <c r="J59" s="116">
        <v>17001101</v>
      </c>
      <c r="K59" s="116">
        <v>-2353601</v>
      </c>
      <c r="L59" s="116">
        <v>0</v>
      </c>
      <c r="M59" s="116">
        <v>0</v>
      </c>
      <c r="N59" s="116">
        <v>0</v>
      </c>
      <c r="O59" s="116">
        <v>0</v>
      </c>
      <c r="P59" s="120">
        <v>0</v>
      </c>
      <c r="Q59" s="27" t="str">
        <f t="shared" si="0"/>
        <v>Registered</v>
      </c>
      <c r="R59" s="121">
        <f t="shared" si="1"/>
        <v>0.45</v>
      </c>
      <c r="T59" s="117">
        <f t="shared" ref="T59:T60" si="10">L59+M59+N59+O59+P59</f>
        <v>0</v>
      </c>
      <c r="U59" s="117">
        <f t="shared" ref="U59:U60" si="11">K59-T59</f>
        <v>-2353601</v>
      </c>
    </row>
    <row r="60" spans="1:21" hidden="1" x14ac:dyDescent="0.3">
      <c r="A60" s="114">
        <v>10650</v>
      </c>
      <c r="B60" s="114" t="s">
        <v>1444</v>
      </c>
      <c r="C60" s="114" t="s">
        <v>1461</v>
      </c>
      <c r="D60" s="114" t="s">
        <v>10232</v>
      </c>
      <c r="E60" s="114" t="s">
        <v>10233</v>
      </c>
      <c r="F60" s="115">
        <v>45991</v>
      </c>
      <c r="G60" s="114" t="s">
        <v>1440</v>
      </c>
      <c r="H60" s="116">
        <v>26500000</v>
      </c>
      <c r="I60" s="116">
        <v>11925000</v>
      </c>
      <c r="J60" s="116">
        <v>14765000</v>
      </c>
      <c r="K60" s="116">
        <v>-2840000</v>
      </c>
      <c r="L60" s="116">
        <v>0</v>
      </c>
      <c r="M60" s="116">
        <v>0</v>
      </c>
      <c r="N60" s="116">
        <v>0</v>
      </c>
      <c r="O60" s="116">
        <v>0</v>
      </c>
      <c r="P60" s="120">
        <v>0</v>
      </c>
      <c r="Q60" s="27" t="str">
        <f t="shared" si="0"/>
        <v>Registered</v>
      </c>
      <c r="R60" s="121">
        <f t="shared" si="1"/>
        <v>0.45</v>
      </c>
      <c r="T60" s="117">
        <f t="shared" si="10"/>
        <v>0</v>
      </c>
      <c r="U60" s="117">
        <f t="shared" si="11"/>
        <v>-2840000</v>
      </c>
    </row>
    <row r="61" spans="1:21" s="101" customFormat="1" x14ac:dyDescent="0.3">
      <c r="A61" s="99">
        <v>10663</v>
      </c>
      <c r="B61" s="99" t="s">
        <v>1444</v>
      </c>
      <c r="C61" s="99" t="s">
        <v>1461</v>
      </c>
      <c r="D61" s="99" t="s">
        <v>10147</v>
      </c>
      <c r="E61" s="99" t="s">
        <v>2426</v>
      </c>
      <c r="F61" s="100">
        <v>46042</v>
      </c>
      <c r="G61" s="99" t="s">
        <v>1898</v>
      </c>
      <c r="H61" s="96">
        <v>25200000</v>
      </c>
      <c r="I61" s="96">
        <f t="shared" ref="I61:I62" si="12">H61*R61</f>
        <v>11340000</v>
      </c>
      <c r="J61" s="96">
        <v>3000000</v>
      </c>
      <c r="K61" s="96">
        <f t="shared" ref="K61:K62" si="13">I61-J61</f>
        <v>8340000</v>
      </c>
      <c r="L61" s="97">
        <f>IF(AND($S61&gt;=0,$S61&lt;=30),$K61,0)</f>
        <v>0</v>
      </c>
      <c r="M61" s="97">
        <f>IF(AND($S61&gt;=31,$S61&lt;=60),$K61,0)</f>
        <v>0</v>
      </c>
      <c r="N61" s="97">
        <f>IF(AND($S61&gt;=61,$S61&lt;=90),$K61,0)</f>
        <v>0</v>
      </c>
      <c r="O61" s="97">
        <f>IF(AND($S61&gt;=91,$S61&lt;=120),$K61,0)</f>
        <v>0</v>
      </c>
      <c r="P61" s="98">
        <f>IF($S61&gt;120,$K61,0)</f>
        <v>8340000</v>
      </c>
      <c r="Q61" s="101" t="str">
        <f t="shared" si="0"/>
        <v>Unregistered</v>
      </c>
      <c r="R61" s="123">
        <v>0.45</v>
      </c>
      <c r="S61" s="95">
        <f t="shared" ref="S61:S62" si="14">DATE(2026,5,31)-F61</f>
        <v>131</v>
      </c>
    </row>
    <row r="62" spans="1:21" s="101" customFormat="1" x14ac:dyDescent="0.3">
      <c r="A62" s="99">
        <v>10679</v>
      </c>
      <c r="B62" s="99" t="s">
        <v>1444</v>
      </c>
      <c r="C62" s="99" t="s">
        <v>1461</v>
      </c>
      <c r="D62" s="99" t="s">
        <v>10153</v>
      </c>
      <c r="E62" s="99" t="s">
        <v>10154</v>
      </c>
      <c r="F62" s="100">
        <v>46098</v>
      </c>
      <c r="G62" s="99" t="s">
        <v>1898</v>
      </c>
      <c r="H62" s="96">
        <v>35933000</v>
      </c>
      <c r="I62" s="96">
        <f t="shared" si="12"/>
        <v>16169850</v>
      </c>
      <c r="J62" s="96">
        <v>3343300</v>
      </c>
      <c r="K62" s="96">
        <f t="shared" si="13"/>
        <v>12826550</v>
      </c>
      <c r="L62" s="97">
        <f>IF(AND($S62&gt;=0,$S62&lt;=30),$K62,0)</f>
        <v>0</v>
      </c>
      <c r="M62" s="97">
        <f>IF(AND($S62&gt;=31,$S62&lt;=60),$K62,0)</f>
        <v>0</v>
      </c>
      <c r="N62" s="97">
        <f>IF(AND($S62&gt;=61,$S62&lt;=90),$K62,0)</f>
        <v>12826550</v>
      </c>
      <c r="O62" s="97">
        <f>IF(AND($S62&gt;=91,$S62&lt;=120),$K62,0)</f>
        <v>0</v>
      </c>
      <c r="P62" s="98">
        <f>IF($S62&gt;120,$K62,0)</f>
        <v>0</v>
      </c>
      <c r="Q62" s="101" t="str">
        <f t="shared" si="0"/>
        <v>Unregistered</v>
      </c>
      <c r="R62" s="123">
        <v>0.45</v>
      </c>
      <c r="S62" s="95">
        <f t="shared" si="14"/>
        <v>75</v>
      </c>
    </row>
    <row r="63" spans="1:21" hidden="1" x14ac:dyDescent="0.3">
      <c r="A63" s="114">
        <v>10701</v>
      </c>
      <c r="B63" s="114" t="s">
        <v>1444</v>
      </c>
      <c r="C63" s="114" t="s">
        <v>1461</v>
      </c>
      <c r="D63" s="114" t="s">
        <v>10249</v>
      </c>
      <c r="E63" s="114" t="s">
        <v>10250</v>
      </c>
      <c r="F63" s="115">
        <v>46020</v>
      </c>
      <c r="G63" s="114" t="s">
        <v>1487</v>
      </c>
      <c r="H63" s="116">
        <v>31290178</v>
      </c>
      <c r="I63" s="116">
        <v>14080581</v>
      </c>
      <c r="J63" s="116">
        <v>18337801</v>
      </c>
      <c r="K63" s="116">
        <v>-4257220</v>
      </c>
      <c r="L63" s="116">
        <v>0</v>
      </c>
      <c r="M63" s="116">
        <v>0</v>
      </c>
      <c r="N63" s="116">
        <v>0</v>
      </c>
      <c r="O63" s="116">
        <v>0</v>
      </c>
      <c r="P63" s="120">
        <v>0</v>
      </c>
      <c r="Q63" s="27" t="str">
        <f t="shared" si="0"/>
        <v>Registered</v>
      </c>
      <c r="R63" s="121">
        <f t="shared" si="1"/>
        <v>0.45000002876301948</v>
      </c>
      <c r="T63" s="117">
        <f>L63+M63+N63+O63+P63</f>
        <v>0</v>
      </c>
      <c r="U63" s="117">
        <f>K63-T63</f>
        <v>-4257220</v>
      </c>
    </row>
    <row r="64" spans="1:21" s="101" customFormat="1" x14ac:dyDescent="0.3">
      <c r="A64" s="99">
        <v>10764</v>
      </c>
      <c r="B64" s="99" t="s">
        <v>1444</v>
      </c>
      <c r="C64" s="99" t="s">
        <v>1461</v>
      </c>
      <c r="D64" s="99" t="s">
        <v>10206</v>
      </c>
      <c r="E64" s="99" t="s">
        <v>10207</v>
      </c>
      <c r="F64" s="100">
        <v>45900</v>
      </c>
      <c r="G64" s="99" t="s">
        <v>1898</v>
      </c>
      <c r="H64" s="96">
        <v>26100000</v>
      </c>
      <c r="I64" s="96">
        <f t="shared" ref="I64:I75" si="15">H64*R64</f>
        <v>11745000</v>
      </c>
      <c r="J64" s="96">
        <v>5500000</v>
      </c>
      <c r="K64" s="96">
        <f t="shared" ref="K64:K75" si="16">I64-J64</f>
        <v>6245000</v>
      </c>
      <c r="L64" s="97">
        <f>IF(AND($S64&gt;=0,$S64&lt;=30),$K64,0)</f>
        <v>0</v>
      </c>
      <c r="M64" s="97">
        <f>IF(AND($S64&gt;=31,$S64&lt;=60),$K64,0)</f>
        <v>0</v>
      </c>
      <c r="N64" s="97">
        <f>IF(AND($S64&gt;=61,$S64&lt;=90),$K64,0)</f>
        <v>0</v>
      </c>
      <c r="O64" s="97">
        <f>IF(AND($S64&gt;=91,$S64&lt;=120),$K64,0)</f>
        <v>0</v>
      </c>
      <c r="P64" s="98">
        <f>IF($S64&gt;120,$K64,0)</f>
        <v>6245000</v>
      </c>
      <c r="Q64" s="101" t="str">
        <f t="shared" si="0"/>
        <v>Unregistered</v>
      </c>
      <c r="R64" s="123">
        <v>0.45</v>
      </c>
      <c r="S64" s="95">
        <f t="shared" ref="S64:S81" si="17">DATE(2026,5,31)-F64</f>
        <v>273</v>
      </c>
    </row>
    <row r="65" spans="1:19" s="101" customFormat="1" x14ac:dyDescent="0.3">
      <c r="A65" s="99">
        <v>10788</v>
      </c>
      <c r="B65" s="99" t="s">
        <v>1444</v>
      </c>
      <c r="C65" s="99" t="s">
        <v>1461</v>
      </c>
      <c r="D65" s="99" t="s">
        <v>10214</v>
      </c>
      <c r="E65" s="99" t="s">
        <v>10215</v>
      </c>
      <c r="F65" s="100">
        <v>45868</v>
      </c>
      <c r="G65" s="99" t="s">
        <v>1898</v>
      </c>
      <c r="H65" s="96">
        <v>32550000</v>
      </c>
      <c r="I65" s="96">
        <f t="shared" si="15"/>
        <v>14647500</v>
      </c>
      <c r="J65" s="96">
        <v>6100000</v>
      </c>
      <c r="K65" s="96">
        <f t="shared" si="16"/>
        <v>8547500</v>
      </c>
      <c r="L65" s="97">
        <f t="shared" ref="L65:L75" si="18">IF(AND($S65&gt;=0,$S65&lt;=30),$K65,0)</f>
        <v>0</v>
      </c>
      <c r="M65" s="97">
        <f t="shared" ref="M65:M75" si="19">IF(AND($S65&gt;=31,$S65&lt;=60),$K65,0)</f>
        <v>0</v>
      </c>
      <c r="N65" s="97">
        <f t="shared" ref="N65:N75" si="20">IF(AND($S65&gt;=61,$S65&lt;=90),$K65,0)</f>
        <v>0</v>
      </c>
      <c r="O65" s="97">
        <f t="shared" ref="O65:O75" si="21">IF(AND($S65&gt;=91,$S65&lt;=120),$K65,0)</f>
        <v>0</v>
      </c>
      <c r="P65" s="98">
        <f t="shared" ref="P65:P73" si="22">IF($S65&gt;120,$K65,0)</f>
        <v>8547500</v>
      </c>
      <c r="Q65" s="101" t="str">
        <f t="shared" si="0"/>
        <v>Unregistered</v>
      </c>
      <c r="R65" s="123">
        <v>0.45</v>
      </c>
      <c r="S65" s="95">
        <f t="shared" si="17"/>
        <v>305</v>
      </c>
    </row>
    <row r="66" spans="1:19" s="101" customFormat="1" x14ac:dyDescent="0.3">
      <c r="A66" s="99">
        <v>10789</v>
      </c>
      <c r="B66" s="99" t="s">
        <v>1444</v>
      </c>
      <c r="C66" s="99" t="s">
        <v>1461</v>
      </c>
      <c r="D66" s="99" t="s">
        <v>10216</v>
      </c>
      <c r="E66" s="99" t="s">
        <v>10217</v>
      </c>
      <c r="F66" s="100">
        <v>45868</v>
      </c>
      <c r="G66" s="99" t="s">
        <v>1898</v>
      </c>
      <c r="H66" s="96">
        <v>32550000</v>
      </c>
      <c r="I66" s="96">
        <f t="shared" si="15"/>
        <v>14647500</v>
      </c>
      <c r="J66" s="96">
        <v>6100000</v>
      </c>
      <c r="K66" s="96">
        <f t="shared" si="16"/>
        <v>8547500</v>
      </c>
      <c r="L66" s="97">
        <f t="shared" si="18"/>
        <v>0</v>
      </c>
      <c r="M66" s="97">
        <f t="shared" si="19"/>
        <v>0</v>
      </c>
      <c r="N66" s="97">
        <f t="shared" si="20"/>
        <v>0</v>
      </c>
      <c r="O66" s="97">
        <f t="shared" si="21"/>
        <v>0</v>
      </c>
      <c r="P66" s="98">
        <f t="shared" si="22"/>
        <v>8547500</v>
      </c>
      <c r="Q66" s="101" t="str">
        <f t="shared" ref="Q66:Q129" si="23">IF(G66="01 Jan 1900","Unregistered","Registered")</f>
        <v>Unregistered</v>
      </c>
      <c r="R66" s="123">
        <v>0.45</v>
      </c>
      <c r="S66" s="95">
        <f t="shared" si="17"/>
        <v>305</v>
      </c>
    </row>
    <row r="67" spans="1:19" s="101" customFormat="1" x14ac:dyDescent="0.3">
      <c r="A67" s="99">
        <v>10815</v>
      </c>
      <c r="B67" s="99" t="s">
        <v>1444</v>
      </c>
      <c r="C67" s="99" t="s">
        <v>1461</v>
      </c>
      <c r="D67" s="99" t="s">
        <v>10230</v>
      </c>
      <c r="E67" s="99" t="s">
        <v>10231</v>
      </c>
      <c r="F67" s="100">
        <v>45961</v>
      </c>
      <c r="G67" s="99" t="s">
        <v>1898</v>
      </c>
      <c r="H67" s="96">
        <v>31100000</v>
      </c>
      <c r="I67" s="96">
        <f t="shared" si="15"/>
        <v>13995000</v>
      </c>
      <c r="J67" s="96">
        <v>6550000</v>
      </c>
      <c r="K67" s="96">
        <f t="shared" si="16"/>
        <v>7445000</v>
      </c>
      <c r="L67" s="97">
        <f t="shared" si="18"/>
        <v>0</v>
      </c>
      <c r="M67" s="97">
        <f t="shared" si="19"/>
        <v>0</v>
      </c>
      <c r="N67" s="97">
        <f t="shared" si="20"/>
        <v>0</v>
      </c>
      <c r="O67" s="97">
        <f t="shared" si="21"/>
        <v>0</v>
      </c>
      <c r="P67" s="98">
        <f t="shared" si="22"/>
        <v>7445000</v>
      </c>
      <c r="Q67" s="101" t="str">
        <f t="shared" si="23"/>
        <v>Unregistered</v>
      </c>
      <c r="R67" s="123">
        <v>0.45</v>
      </c>
      <c r="S67" s="95">
        <f t="shared" si="17"/>
        <v>212</v>
      </c>
    </row>
    <row r="68" spans="1:19" s="101" customFormat="1" x14ac:dyDescent="0.3">
      <c r="A68" s="99">
        <v>10828</v>
      </c>
      <c r="B68" s="99" t="s">
        <v>1444</v>
      </c>
      <c r="C68" s="99" t="s">
        <v>1461</v>
      </c>
      <c r="D68" s="99" t="s">
        <v>10212</v>
      </c>
      <c r="E68" s="99" t="s">
        <v>10213</v>
      </c>
      <c r="F68" s="100">
        <v>45930</v>
      </c>
      <c r="G68" s="99" t="s">
        <v>1898</v>
      </c>
      <c r="H68" s="96">
        <v>31100000</v>
      </c>
      <c r="I68" s="96">
        <f t="shared" si="15"/>
        <v>13995000</v>
      </c>
      <c r="J68" s="96">
        <v>8600000</v>
      </c>
      <c r="K68" s="96">
        <f t="shared" si="16"/>
        <v>5395000</v>
      </c>
      <c r="L68" s="97">
        <f t="shared" si="18"/>
        <v>0</v>
      </c>
      <c r="M68" s="97">
        <f t="shared" si="19"/>
        <v>0</v>
      </c>
      <c r="N68" s="97">
        <f t="shared" si="20"/>
        <v>0</v>
      </c>
      <c r="O68" s="97">
        <f t="shared" si="21"/>
        <v>0</v>
      </c>
      <c r="P68" s="98">
        <f t="shared" si="22"/>
        <v>5395000</v>
      </c>
      <c r="Q68" s="101" t="str">
        <f t="shared" si="23"/>
        <v>Unregistered</v>
      </c>
      <c r="R68" s="123">
        <v>0.45</v>
      </c>
      <c r="S68" s="95">
        <f t="shared" si="17"/>
        <v>243</v>
      </c>
    </row>
    <row r="69" spans="1:19" s="101" customFormat="1" x14ac:dyDescent="0.3">
      <c r="A69" s="99">
        <v>10838</v>
      </c>
      <c r="B69" s="99" t="s">
        <v>1444</v>
      </c>
      <c r="C69" s="99" t="s">
        <v>1461</v>
      </c>
      <c r="D69" s="99" t="s">
        <v>10260</v>
      </c>
      <c r="E69" s="99" t="s">
        <v>10261</v>
      </c>
      <c r="F69" s="100">
        <v>46098</v>
      </c>
      <c r="G69" s="99" t="s">
        <v>1898</v>
      </c>
      <c r="H69" s="96">
        <v>33700000</v>
      </c>
      <c r="I69" s="96">
        <f t="shared" si="15"/>
        <v>15165000</v>
      </c>
      <c r="J69" s="96">
        <v>10000000</v>
      </c>
      <c r="K69" s="96">
        <f t="shared" si="16"/>
        <v>5165000</v>
      </c>
      <c r="L69" s="97">
        <f t="shared" si="18"/>
        <v>0</v>
      </c>
      <c r="M69" s="97">
        <f t="shared" si="19"/>
        <v>0</v>
      </c>
      <c r="N69" s="97">
        <f t="shared" si="20"/>
        <v>5165000</v>
      </c>
      <c r="O69" s="97">
        <f t="shared" si="21"/>
        <v>0</v>
      </c>
      <c r="P69" s="98">
        <f t="shared" si="22"/>
        <v>0</v>
      </c>
      <c r="Q69" s="101" t="str">
        <f t="shared" si="23"/>
        <v>Unregistered</v>
      </c>
      <c r="R69" s="123">
        <v>0.45</v>
      </c>
      <c r="S69" s="95">
        <f t="shared" si="17"/>
        <v>75</v>
      </c>
    </row>
    <row r="70" spans="1:19" s="101" customFormat="1" x14ac:dyDescent="0.3">
      <c r="A70" s="99">
        <v>10839</v>
      </c>
      <c r="B70" s="99" t="s">
        <v>1444</v>
      </c>
      <c r="C70" s="99" t="s">
        <v>1461</v>
      </c>
      <c r="D70" s="99" t="s">
        <v>10262</v>
      </c>
      <c r="E70" s="99" t="s">
        <v>10261</v>
      </c>
      <c r="F70" s="100">
        <v>46098</v>
      </c>
      <c r="G70" s="99" t="s">
        <v>1898</v>
      </c>
      <c r="H70" s="96">
        <v>33700000</v>
      </c>
      <c r="I70" s="96">
        <f t="shared" si="15"/>
        <v>15165000</v>
      </c>
      <c r="J70" s="96">
        <v>10000000</v>
      </c>
      <c r="K70" s="96">
        <f t="shared" si="16"/>
        <v>5165000</v>
      </c>
      <c r="L70" s="97">
        <f t="shared" si="18"/>
        <v>0</v>
      </c>
      <c r="M70" s="97">
        <f t="shared" si="19"/>
        <v>0</v>
      </c>
      <c r="N70" s="97">
        <f t="shared" si="20"/>
        <v>5165000</v>
      </c>
      <c r="O70" s="97">
        <f t="shared" si="21"/>
        <v>0</v>
      </c>
      <c r="P70" s="98">
        <f t="shared" si="22"/>
        <v>0</v>
      </c>
      <c r="Q70" s="101" t="str">
        <f t="shared" si="23"/>
        <v>Unregistered</v>
      </c>
      <c r="R70" s="123">
        <v>0.45</v>
      </c>
      <c r="S70" s="95">
        <f t="shared" si="17"/>
        <v>75</v>
      </c>
    </row>
    <row r="71" spans="1:19" s="101" customFormat="1" x14ac:dyDescent="0.3">
      <c r="A71" s="99">
        <v>10840</v>
      </c>
      <c r="B71" s="99" t="s">
        <v>1444</v>
      </c>
      <c r="C71" s="99" t="s">
        <v>1461</v>
      </c>
      <c r="D71" s="99" t="s">
        <v>10263</v>
      </c>
      <c r="E71" s="99" t="s">
        <v>10264</v>
      </c>
      <c r="F71" s="100">
        <v>45777</v>
      </c>
      <c r="G71" s="99" t="s">
        <v>1898</v>
      </c>
      <c r="H71" s="96">
        <v>28669645</v>
      </c>
      <c r="I71" s="96">
        <f t="shared" si="15"/>
        <v>12901340.25</v>
      </c>
      <c r="J71" s="96">
        <v>10000000</v>
      </c>
      <c r="K71" s="96">
        <f t="shared" si="16"/>
        <v>2901340.25</v>
      </c>
      <c r="L71" s="97">
        <f t="shared" si="18"/>
        <v>0</v>
      </c>
      <c r="M71" s="97">
        <f t="shared" si="19"/>
        <v>0</v>
      </c>
      <c r="N71" s="97">
        <f t="shared" si="20"/>
        <v>0</v>
      </c>
      <c r="O71" s="97">
        <f t="shared" si="21"/>
        <v>0</v>
      </c>
      <c r="P71" s="98">
        <f t="shared" si="22"/>
        <v>2901340.25</v>
      </c>
      <c r="Q71" s="101" t="str">
        <f t="shared" si="23"/>
        <v>Unregistered</v>
      </c>
      <c r="R71" s="123">
        <v>0.45</v>
      </c>
      <c r="S71" s="95">
        <f t="shared" si="17"/>
        <v>396</v>
      </c>
    </row>
    <row r="72" spans="1:19" s="101" customFormat="1" x14ac:dyDescent="0.3">
      <c r="A72" s="99">
        <v>10841</v>
      </c>
      <c r="B72" s="99" t="s">
        <v>1444</v>
      </c>
      <c r="C72" s="99" t="s">
        <v>1461</v>
      </c>
      <c r="D72" s="99" t="s">
        <v>10265</v>
      </c>
      <c r="E72" s="99" t="s">
        <v>10266</v>
      </c>
      <c r="F72" s="100">
        <v>46098</v>
      </c>
      <c r="G72" s="99" t="s">
        <v>1898</v>
      </c>
      <c r="H72" s="96">
        <v>33500000</v>
      </c>
      <c r="I72" s="96">
        <f t="shared" si="15"/>
        <v>15075000</v>
      </c>
      <c r="J72" s="96">
        <v>10000000</v>
      </c>
      <c r="K72" s="96">
        <f t="shared" si="16"/>
        <v>5075000</v>
      </c>
      <c r="L72" s="97">
        <f t="shared" si="18"/>
        <v>0</v>
      </c>
      <c r="M72" s="97">
        <f t="shared" si="19"/>
        <v>0</v>
      </c>
      <c r="N72" s="97">
        <f t="shared" si="20"/>
        <v>5075000</v>
      </c>
      <c r="O72" s="97">
        <f t="shared" si="21"/>
        <v>0</v>
      </c>
      <c r="P72" s="98">
        <f t="shared" si="22"/>
        <v>0</v>
      </c>
      <c r="Q72" s="101" t="str">
        <f t="shared" si="23"/>
        <v>Unregistered</v>
      </c>
      <c r="R72" s="123">
        <v>0.45</v>
      </c>
      <c r="S72" s="95">
        <f t="shared" si="17"/>
        <v>75</v>
      </c>
    </row>
    <row r="73" spans="1:19" s="101" customFormat="1" x14ac:dyDescent="0.3">
      <c r="A73" s="99">
        <v>10842</v>
      </c>
      <c r="B73" s="99" t="s">
        <v>1444</v>
      </c>
      <c r="C73" s="99" t="s">
        <v>1461</v>
      </c>
      <c r="D73" s="99" t="s">
        <v>10267</v>
      </c>
      <c r="E73" s="99" t="s">
        <v>10266</v>
      </c>
      <c r="F73" s="100">
        <v>46111</v>
      </c>
      <c r="G73" s="99" t="s">
        <v>1898</v>
      </c>
      <c r="H73" s="96">
        <v>33700000</v>
      </c>
      <c r="I73" s="96">
        <f t="shared" si="15"/>
        <v>15165000</v>
      </c>
      <c r="J73" s="96">
        <v>10000000</v>
      </c>
      <c r="K73" s="96">
        <f t="shared" si="16"/>
        <v>5165000</v>
      </c>
      <c r="L73" s="97">
        <f t="shared" si="18"/>
        <v>0</v>
      </c>
      <c r="M73" s="97">
        <f t="shared" si="19"/>
        <v>0</v>
      </c>
      <c r="N73" s="97">
        <f t="shared" si="20"/>
        <v>5165000</v>
      </c>
      <c r="O73" s="97">
        <f t="shared" si="21"/>
        <v>0</v>
      </c>
      <c r="P73" s="98">
        <f t="shared" si="22"/>
        <v>0</v>
      </c>
      <c r="Q73" s="101" t="str">
        <f t="shared" si="23"/>
        <v>Unregistered</v>
      </c>
      <c r="R73" s="123">
        <v>0.45</v>
      </c>
      <c r="S73" s="95">
        <f t="shared" si="17"/>
        <v>62</v>
      </c>
    </row>
    <row r="74" spans="1:19" s="101" customFormat="1" hidden="1" x14ac:dyDescent="0.3">
      <c r="A74" s="99">
        <v>10859</v>
      </c>
      <c r="B74" s="99" t="s">
        <v>1444</v>
      </c>
      <c r="C74" s="99" t="s">
        <v>1461</v>
      </c>
      <c r="D74" s="99" t="s">
        <v>10287</v>
      </c>
      <c r="E74" s="99" t="s">
        <v>10288</v>
      </c>
      <c r="F74" s="100">
        <v>45777</v>
      </c>
      <c r="G74" s="99" t="s">
        <v>1898</v>
      </c>
      <c r="H74" s="96">
        <v>37662175</v>
      </c>
      <c r="I74" s="96">
        <f t="shared" si="15"/>
        <v>16947978.75</v>
      </c>
      <c r="J74" s="96">
        <v>20000000</v>
      </c>
      <c r="K74" s="96">
        <f t="shared" si="16"/>
        <v>-3052021.25</v>
      </c>
      <c r="L74" s="97">
        <f t="shared" si="18"/>
        <v>0</v>
      </c>
      <c r="M74" s="97">
        <f t="shared" si="19"/>
        <v>0</v>
      </c>
      <c r="N74" s="97">
        <f t="shared" si="20"/>
        <v>0</v>
      </c>
      <c r="O74" s="97">
        <f t="shared" si="21"/>
        <v>0</v>
      </c>
      <c r="P74" s="98">
        <v>0</v>
      </c>
      <c r="Q74" s="101" t="str">
        <f t="shared" si="23"/>
        <v>Unregistered</v>
      </c>
      <c r="R74" s="123">
        <v>0.45</v>
      </c>
      <c r="S74" s="95">
        <f t="shared" si="17"/>
        <v>396</v>
      </c>
    </row>
    <row r="75" spans="1:19" s="101" customFormat="1" hidden="1" x14ac:dyDescent="0.3">
      <c r="A75" s="99">
        <v>10860</v>
      </c>
      <c r="B75" s="99" t="s">
        <v>1444</v>
      </c>
      <c r="C75" s="99" t="s">
        <v>1461</v>
      </c>
      <c r="D75" s="99" t="s">
        <v>10289</v>
      </c>
      <c r="E75" s="99" t="s">
        <v>10290</v>
      </c>
      <c r="F75" s="100">
        <v>45777</v>
      </c>
      <c r="G75" s="99" t="s">
        <v>1898</v>
      </c>
      <c r="H75" s="96">
        <v>37662175</v>
      </c>
      <c r="I75" s="96">
        <f t="shared" si="15"/>
        <v>16947978.75</v>
      </c>
      <c r="J75" s="96">
        <v>20000000</v>
      </c>
      <c r="K75" s="96">
        <f t="shared" si="16"/>
        <v>-3052021.25</v>
      </c>
      <c r="L75" s="97">
        <f t="shared" si="18"/>
        <v>0</v>
      </c>
      <c r="M75" s="97">
        <f t="shared" si="19"/>
        <v>0</v>
      </c>
      <c r="N75" s="97">
        <f t="shared" si="20"/>
        <v>0</v>
      </c>
      <c r="O75" s="97">
        <f t="shared" si="21"/>
        <v>0</v>
      </c>
      <c r="P75" s="98">
        <v>0</v>
      </c>
      <c r="Q75" s="101" t="str">
        <f t="shared" si="23"/>
        <v>Unregistered</v>
      </c>
      <c r="R75" s="123">
        <v>0.45</v>
      </c>
      <c r="S75" s="95">
        <f t="shared" si="17"/>
        <v>396</v>
      </c>
    </row>
    <row r="76" spans="1:19" s="101" customFormat="1" hidden="1" x14ac:dyDescent="0.3">
      <c r="A76" s="99">
        <v>10879</v>
      </c>
      <c r="B76" s="99" t="s">
        <v>1444</v>
      </c>
      <c r="C76" s="99" t="s">
        <v>1461</v>
      </c>
      <c r="D76" s="99" t="s">
        <v>424</v>
      </c>
      <c r="E76" s="99" t="s">
        <v>10853</v>
      </c>
      <c r="F76" s="100">
        <v>46168</v>
      </c>
      <c r="G76" s="99" t="s">
        <v>1898</v>
      </c>
      <c r="H76" s="96">
        <v>34300000</v>
      </c>
      <c r="I76" s="96">
        <v>0</v>
      </c>
      <c r="J76" s="96"/>
      <c r="K76" s="96"/>
      <c r="L76" s="96">
        <v>0</v>
      </c>
      <c r="M76" s="96">
        <v>0</v>
      </c>
      <c r="N76" s="96">
        <v>0</v>
      </c>
      <c r="O76" s="96">
        <v>0</v>
      </c>
      <c r="P76" s="122">
        <v>0</v>
      </c>
      <c r="Q76" s="101" t="str">
        <f t="shared" si="23"/>
        <v>Unregistered</v>
      </c>
      <c r="R76" s="123"/>
      <c r="S76" s="95"/>
    </row>
    <row r="77" spans="1:19" s="101" customFormat="1" hidden="1" x14ac:dyDescent="0.3">
      <c r="A77" s="99">
        <v>10881</v>
      </c>
      <c r="B77" s="99" t="s">
        <v>1444</v>
      </c>
      <c r="C77" s="99" t="s">
        <v>1461</v>
      </c>
      <c r="D77" s="99" t="s">
        <v>428</v>
      </c>
      <c r="E77" s="99" t="s">
        <v>429</v>
      </c>
      <c r="F77" s="100">
        <v>46173</v>
      </c>
      <c r="G77" s="99" t="s">
        <v>1898</v>
      </c>
      <c r="H77" s="96">
        <v>32700000</v>
      </c>
      <c r="I77" s="96">
        <v>0</v>
      </c>
      <c r="J77" s="96"/>
      <c r="K77" s="96"/>
      <c r="L77" s="96">
        <v>0</v>
      </c>
      <c r="M77" s="96">
        <v>0</v>
      </c>
      <c r="N77" s="96">
        <v>0</v>
      </c>
      <c r="O77" s="96">
        <v>0</v>
      </c>
      <c r="P77" s="122">
        <v>0</v>
      </c>
      <c r="Q77" s="101" t="str">
        <f t="shared" si="23"/>
        <v>Unregistered</v>
      </c>
      <c r="R77" s="123"/>
      <c r="S77" s="95"/>
    </row>
    <row r="78" spans="1:19" s="101" customFormat="1" hidden="1" x14ac:dyDescent="0.3">
      <c r="A78" s="99">
        <v>10882</v>
      </c>
      <c r="B78" s="99" t="s">
        <v>1444</v>
      </c>
      <c r="C78" s="99" t="s">
        <v>1461</v>
      </c>
      <c r="D78" s="99" t="s">
        <v>430</v>
      </c>
      <c r="E78" s="99" t="s">
        <v>431</v>
      </c>
      <c r="F78" s="100">
        <v>46170</v>
      </c>
      <c r="G78" s="99" t="s">
        <v>1898</v>
      </c>
      <c r="H78" s="96">
        <v>26800000</v>
      </c>
      <c r="I78" s="96">
        <v>0</v>
      </c>
      <c r="J78" s="96"/>
      <c r="K78" s="96"/>
      <c r="L78" s="96">
        <v>0</v>
      </c>
      <c r="M78" s="96">
        <v>0</v>
      </c>
      <c r="N78" s="96">
        <v>0</v>
      </c>
      <c r="O78" s="96">
        <v>0</v>
      </c>
      <c r="P78" s="122">
        <v>0</v>
      </c>
      <c r="Q78" s="101" t="str">
        <f t="shared" si="23"/>
        <v>Unregistered</v>
      </c>
      <c r="R78" s="123"/>
      <c r="S78" s="95"/>
    </row>
    <row r="79" spans="1:19" s="101" customFormat="1" hidden="1" x14ac:dyDescent="0.3">
      <c r="A79" s="99">
        <v>10883</v>
      </c>
      <c r="B79" s="99" t="s">
        <v>1444</v>
      </c>
      <c r="C79" s="99" t="s">
        <v>1461</v>
      </c>
      <c r="D79" s="99" t="s">
        <v>432</v>
      </c>
      <c r="E79" s="99" t="s">
        <v>433</v>
      </c>
      <c r="F79" s="100">
        <v>46168</v>
      </c>
      <c r="G79" s="99" t="s">
        <v>1898</v>
      </c>
      <c r="H79" s="96">
        <v>28200000</v>
      </c>
      <c r="I79" s="96">
        <v>0</v>
      </c>
      <c r="J79" s="96"/>
      <c r="K79" s="96"/>
      <c r="L79" s="96">
        <v>0</v>
      </c>
      <c r="M79" s="96">
        <v>0</v>
      </c>
      <c r="N79" s="96">
        <v>0</v>
      </c>
      <c r="O79" s="96">
        <v>0</v>
      </c>
      <c r="P79" s="122">
        <v>0</v>
      </c>
      <c r="Q79" s="101" t="str">
        <f t="shared" si="23"/>
        <v>Unregistered</v>
      </c>
      <c r="R79" s="123"/>
      <c r="S79" s="95"/>
    </row>
    <row r="80" spans="1:19" s="101" customFormat="1" hidden="1" x14ac:dyDescent="0.3">
      <c r="A80" s="99">
        <v>10884</v>
      </c>
      <c r="B80" s="99" t="s">
        <v>1444</v>
      </c>
      <c r="C80" s="99" t="s">
        <v>1461</v>
      </c>
      <c r="D80" s="99" t="s">
        <v>434</v>
      </c>
      <c r="E80" s="99" t="s">
        <v>435</v>
      </c>
      <c r="F80" s="100">
        <v>46168</v>
      </c>
      <c r="G80" s="99" t="s">
        <v>1898</v>
      </c>
      <c r="H80" s="96">
        <v>33500000</v>
      </c>
      <c r="I80" s="96">
        <v>0</v>
      </c>
      <c r="J80" s="96"/>
      <c r="K80" s="96"/>
      <c r="L80" s="96">
        <v>0</v>
      </c>
      <c r="M80" s="96">
        <v>0</v>
      </c>
      <c r="N80" s="96">
        <v>0</v>
      </c>
      <c r="O80" s="96">
        <v>0</v>
      </c>
      <c r="P80" s="122">
        <v>0</v>
      </c>
      <c r="Q80" s="101" t="str">
        <f t="shared" si="23"/>
        <v>Unregistered</v>
      </c>
      <c r="R80" s="123"/>
      <c r="S80" s="95"/>
    </row>
    <row r="81" spans="1:21" s="101" customFormat="1" hidden="1" x14ac:dyDescent="0.3">
      <c r="A81" s="99">
        <v>10885</v>
      </c>
      <c r="B81" s="99" t="s">
        <v>1444</v>
      </c>
      <c r="C81" s="99" t="s">
        <v>1461</v>
      </c>
      <c r="D81" s="99" t="s">
        <v>436</v>
      </c>
      <c r="E81" s="99" t="s">
        <v>437</v>
      </c>
      <c r="F81" s="100">
        <v>46168</v>
      </c>
      <c r="G81" s="99" t="s">
        <v>1898</v>
      </c>
      <c r="H81" s="96">
        <v>31100000</v>
      </c>
      <c r="I81" s="96">
        <v>0</v>
      </c>
      <c r="J81" s="96"/>
      <c r="K81" s="96"/>
      <c r="L81" s="96">
        <v>0</v>
      </c>
      <c r="M81" s="96">
        <v>0</v>
      </c>
      <c r="N81" s="96">
        <v>0</v>
      </c>
      <c r="O81" s="96">
        <v>0</v>
      </c>
      <c r="P81" s="122">
        <v>0</v>
      </c>
      <c r="Q81" s="101" t="str">
        <f t="shared" si="23"/>
        <v>Unregistered</v>
      </c>
      <c r="R81" s="123"/>
      <c r="S81" s="95"/>
    </row>
    <row r="82" spans="1:21" hidden="1" x14ac:dyDescent="0.3">
      <c r="A82" s="114">
        <v>10886</v>
      </c>
      <c r="B82" s="114" t="s">
        <v>1444</v>
      </c>
      <c r="C82" s="114" t="s">
        <v>1461</v>
      </c>
      <c r="D82" s="114" t="s">
        <v>438</v>
      </c>
      <c r="E82" s="114" t="s">
        <v>439</v>
      </c>
      <c r="F82" s="115">
        <v>46148</v>
      </c>
      <c r="G82" s="114" t="s">
        <v>10303</v>
      </c>
      <c r="H82" s="116">
        <v>33500000</v>
      </c>
      <c r="I82" s="116">
        <v>15075000</v>
      </c>
      <c r="J82" s="116"/>
      <c r="K82" s="116"/>
      <c r="L82" s="116">
        <v>15075000</v>
      </c>
      <c r="M82" s="116">
        <v>0</v>
      </c>
      <c r="N82" s="116">
        <v>0</v>
      </c>
      <c r="O82" s="116">
        <v>0</v>
      </c>
      <c r="P82" s="120">
        <v>0</v>
      </c>
      <c r="Q82" s="27" t="str">
        <f t="shared" si="23"/>
        <v>Registered</v>
      </c>
      <c r="R82" s="121">
        <f t="shared" ref="R82:R145" si="24">I82/H82</f>
        <v>0.45</v>
      </c>
      <c r="T82" s="117">
        <f>L82+M82+N82+O82+P82</f>
        <v>15075000</v>
      </c>
      <c r="U82" s="117">
        <f>K82-T82</f>
        <v>-15075000</v>
      </c>
    </row>
    <row r="83" spans="1:21" s="101" customFormat="1" hidden="1" x14ac:dyDescent="0.3">
      <c r="A83" s="99">
        <v>10887</v>
      </c>
      <c r="B83" s="99" t="s">
        <v>1444</v>
      </c>
      <c r="C83" s="99" t="s">
        <v>1461</v>
      </c>
      <c r="D83" s="99" t="s">
        <v>440</v>
      </c>
      <c r="E83" s="99" t="s">
        <v>441</v>
      </c>
      <c r="F83" s="100">
        <v>46147</v>
      </c>
      <c r="G83" s="99" t="s">
        <v>1898</v>
      </c>
      <c r="H83" s="96">
        <v>33705000</v>
      </c>
      <c r="I83" s="96">
        <v>0</v>
      </c>
      <c r="J83" s="96"/>
      <c r="K83" s="96"/>
      <c r="L83" s="96">
        <v>0</v>
      </c>
      <c r="M83" s="96">
        <v>0</v>
      </c>
      <c r="N83" s="96">
        <v>0</v>
      </c>
      <c r="O83" s="96">
        <v>0</v>
      </c>
      <c r="P83" s="122">
        <v>0</v>
      </c>
      <c r="Q83" s="101" t="str">
        <f t="shared" si="23"/>
        <v>Unregistered</v>
      </c>
      <c r="R83" s="123"/>
      <c r="S83" s="95"/>
    </row>
    <row r="84" spans="1:21" hidden="1" x14ac:dyDescent="0.3">
      <c r="A84" s="114">
        <v>10888</v>
      </c>
      <c r="B84" s="114" t="s">
        <v>1444</v>
      </c>
      <c r="C84" s="114" t="s">
        <v>1461</v>
      </c>
      <c r="D84" s="114" t="s">
        <v>442</v>
      </c>
      <c r="E84" s="114" t="s">
        <v>443</v>
      </c>
      <c r="F84" s="115">
        <v>46170</v>
      </c>
      <c r="G84" s="114"/>
      <c r="H84" s="116">
        <v>26800000</v>
      </c>
      <c r="I84" s="116">
        <v>0</v>
      </c>
      <c r="J84" s="116"/>
      <c r="K84" s="116"/>
      <c r="L84" s="116">
        <v>0</v>
      </c>
      <c r="M84" s="116">
        <v>0</v>
      </c>
      <c r="N84" s="116">
        <v>0</v>
      </c>
      <c r="O84" s="116">
        <v>0</v>
      </c>
      <c r="P84" s="120">
        <v>0</v>
      </c>
      <c r="Q84" s="27" t="str">
        <f t="shared" si="23"/>
        <v>Registered</v>
      </c>
      <c r="R84" s="121">
        <f t="shared" si="24"/>
        <v>0</v>
      </c>
      <c r="T84" s="117">
        <f t="shared" ref="T84:T147" si="25">L84+M84+N84+O84+P84</f>
        <v>0</v>
      </c>
      <c r="U84" s="117">
        <f t="shared" ref="U84:U147" si="26">K84-T84</f>
        <v>0</v>
      </c>
    </row>
    <row r="85" spans="1:21" x14ac:dyDescent="0.3">
      <c r="A85" s="114">
        <v>86</v>
      </c>
      <c r="B85" s="114" t="s">
        <v>396</v>
      </c>
      <c r="C85" s="114" t="s">
        <v>70</v>
      </c>
      <c r="D85" s="114" t="s">
        <v>401</v>
      </c>
      <c r="E85" s="114" t="s">
        <v>399</v>
      </c>
      <c r="F85" s="115">
        <v>46132</v>
      </c>
      <c r="G85" s="114" t="s">
        <v>10015</v>
      </c>
      <c r="H85" s="116">
        <v>6500000</v>
      </c>
      <c r="I85" s="116">
        <v>6500000</v>
      </c>
      <c r="J85" s="116">
        <v>650000</v>
      </c>
      <c r="K85" s="116">
        <v>5850000</v>
      </c>
      <c r="L85" s="116">
        <v>5850000</v>
      </c>
      <c r="M85" s="116">
        <v>0</v>
      </c>
      <c r="N85" s="116">
        <v>0</v>
      </c>
      <c r="O85" s="116">
        <v>0</v>
      </c>
      <c r="P85" s="120">
        <v>0</v>
      </c>
      <c r="Q85" s="27" t="str">
        <f t="shared" si="23"/>
        <v>Registered</v>
      </c>
      <c r="R85" s="121">
        <f t="shared" si="24"/>
        <v>1</v>
      </c>
      <c r="T85" s="117">
        <f t="shared" si="25"/>
        <v>5850000</v>
      </c>
      <c r="U85" s="117">
        <f t="shared" si="26"/>
        <v>0</v>
      </c>
    </row>
    <row r="86" spans="1:21" x14ac:dyDescent="0.3">
      <c r="A86" s="114">
        <v>147</v>
      </c>
      <c r="B86" s="114" t="s">
        <v>396</v>
      </c>
      <c r="C86" s="114" t="s">
        <v>70</v>
      </c>
      <c r="D86" s="114" t="s">
        <v>1715</v>
      </c>
      <c r="E86" s="114" t="s">
        <v>1716</v>
      </c>
      <c r="F86" s="115">
        <v>43733</v>
      </c>
      <c r="G86" s="114" t="s">
        <v>1645</v>
      </c>
      <c r="H86" s="116">
        <v>10109000</v>
      </c>
      <c r="I86" s="116">
        <v>10109000</v>
      </c>
      <c r="J86" s="116">
        <v>6200000</v>
      </c>
      <c r="K86" s="116">
        <v>3909000</v>
      </c>
      <c r="L86" s="116">
        <v>0</v>
      </c>
      <c r="M86" s="116">
        <v>0</v>
      </c>
      <c r="N86" s="116">
        <v>0</v>
      </c>
      <c r="O86" s="116">
        <v>0</v>
      </c>
      <c r="P86" s="120">
        <v>3909000</v>
      </c>
      <c r="Q86" s="27" t="str">
        <f t="shared" si="23"/>
        <v>Registered</v>
      </c>
      <c r="R86" s="121">
        <f t="shared" si="24"/>
        <v>1</v>
      </c>
      <c r="T86" s="117">
        <f t="shared" si="25"/>
        <v>3909000</v>
      </c>
      <c r="U86" s="117">
        <f t="shared" si="26"/>
        <v>0</v>
      </c>
    </row>
    <row r="87" spans="1:21" x14ac:dyDescent="0.3">
      <c r="A87" s="114">
        <v>160</v>
      </c>
      <c r="B87" s="114" t="s">
        <v>396</v>
      </c>
      <c r="C87" s="114" t="s">
        <v>70</v>
      </c>
      <c r="D87" s="114" t="s">
        <v>1753</v>
      </c>
      <c r="E87" s="114" t="s">
        <v>1754</v>
      </c>
      <c r="F87" s="115">
        <v>45230</v>
      </c>
      <c r="G87" s="114" t="s">
        <v>1755</v>
      </c>
      <c r="H87" s="116">
        <v>22651200</v>
      </c>
      <c r="I87" s="116">
        <v>22651200</v>
      </c>
      <c r="J87" s="116">
        <v>19023774</v>
      </c>
      <c r="K87" s="116">
        <v>3627426</v>
      </c>
      <c r="L87" s="116">
        <v>0</v>
      </c>
      <c r="M87" s="116">
        <v>0</v>
      </c>
      <c r="N87" s="116">
        <v>0</v>
      </c>
      <c r="O87" s="116">
        <v>0</v>
      </c>
      <c r="P87" s="120">
        <v>3627426</v>
      </c>
      <c r="Q87" s="27" t="str">
        <f t="shared" si="23"/>
        <v>Registered</v>
      </c>
      <c r="R87" s="121">
        <f t="shared" si="24"/>
        <v>1</v>
      </c>
      <c r="T87" s="117">
        <f t="shared" si="25"/>
        <v>3627426</v>
      </c>
      <c r="U87" s="117">
        <f t="shared" si="26"/>
        <v>0</v>
      </c>
    </row>
    <row r="88" spans="1:21" x14ac:dyDescent="0.3">
      <c r="A88" s="114">
        <v>196</v>
      </c>
      <c r="B88" s="114" t="s">
        <v>396</v>
      </c>
      <c r="C88" s="114" t="s">
        <v>70</v>
      </c>
      <c r="D88" s="114" t="s">
        <v>1859</v>
      </c>
      <c r="E88" s="114" t="s">
        <v>1860</v>
      </c>
      <c r="F88" s="115">
        <v>44193</v>
      </c>
      <c r="G88" s="114" t="s">
        <v>1861</v>
      </c>
      <c r="H88" s="116">
        <v>6000000</v>
      </c>
      <c r="I88" s="116">
        <v>6000000</v>
      </c>
      <c r="J88" s="116">
        <v>3000000</v>
      </c>
      <c r="K88" s="116">
        <v>3000000</v>
      </c>
      <c r="L88" s="116">
        <v>0</v>
      </c>
      <c r="M88" s="116">
        <v>0</v>
      </c>
      <c r="N88" s="116">
        <v>0</v>
      </c>
      <c r="O88" s="116">
        <v>0</v>
      </c>
      <c r="P88" s="120">
        <v>3000000</v>
      </c>
      <c r="Q88" s="27" t="str">
        <f t="shared" si="23"/>
        <v>Registered</v>
      </c>
      <c r="R88" s="121">
        <f t="shared" si="24"/>
        <v>1</v>
      </c>
      <c r="T88" s="117">
        <f t="shared" si="25"/>
        <v>3000000</v>
      </c>
      <c r="U88" s="117">
        <f t="shared" si="26"/>
        <v>0</v>
      </c>
    </row>
    <row r="89" spans="1:21" x14ac:dyDescent="0.3">
      <c r="A89" s="114">
        <v>225</v>
      </c>
      <c r="B89" s="114" t="s">
        <v>396</v>
      </c>
      <c r="C89" s="114" t="s">
        <v>70</v>
      </c>
      <c r="D89" s="114" t="s">
        <v>1950</v>
      </c>
      <c r="E89" s="114" t="s">
        <v>1951</v>
      </c>
      <c r="F89" s="115">
        <v>43735</v>
      </c>
      <c r="G89" s="114" t="s">
        <v>1952</v>
      </c>
      <c r="H89" s="116">
        <v>6230000</v>
      </c>
      <c r="I89" s="116">
        <v>6230000</v>
      </c>
      <c r="J89" s="116">
        <v>3623000</v>
      </c>
      <c r="K89" s="116">
        <v>2607000</v>
      </c>
      <c r="L89" s="116">
        <v>0</v>
      </c>
      <c r="M89" s="116">
        <v>0</v>
      </c>
      <c r="N89" s="116">
        <v>0</v>
      </c>
      <c r="O89" s="116">
        <v>0</v>
      </c>
      <c r="P89" s="120">
        <v>2607000</v>
      </c>
      <c r="Q89" s="27" t="str">
        <f t="shared" si="23"/>
        <v>Registered</v>
      </c>
      <c r="R89" s="121">
        <f t="shared" si="24"/>
        <v>1</v>
      </c>
      <c r="T89" s="117">
        <f t="shared" si="25"/>
        <v>2607000</v>
      </c>
      <c r="U89" s="117">
        <f t="shared" si="26"/>
        <v>0</v>
      </c>
    </row>
    <row r="90" spans="1:21" x14ac:dyDescent="0.3">
      <c r="A90" s="114">
        <v>360</v>
      </c>
      <c r="B90" s="114" t="s">
        <v>396</v>
      </c>
      <c r="C90" s="114" t="s">
        <v>70</v>
      </c>
      <c r="D90" s="114" t="s">
        <v>2234</v>
      </c>
      <c r="E90" s="114" t="s">
        <v>2235</v>
      </c>
      <c r="F90" s="115">
        <v>43735</v>
      </c>
      <c r="G90" s="114" t="s">
        <v>2236</v>
      </c>
      <c r="H90" s="116">
        <v>6730000</v>
      </c>
      <c r="I90" s="116">
        <v>6730000</v>
      </c>
      <c r="J90" s="116">
        <v>5187503</v>
      </c>
      <c r="K90" s="116">
        <v>1542497</v>
      </c>
      <c r="L90" s="116">
        <v>0</v>
      </c>
      <c r="M90" s="116">
        <v>0</v>
      </c>
      <c r="N90" s="116">
        <v>0</v>
      </c>
      <c r="O90" s="116">
        <v>0</v>
      </c>
      <c r="P90" s="120">
        <v>1542497</v>
      </c>
      <c r="Q90" s="27" t="str">
        <f t="shared" si="23"/>
        <v>Registered</v>
      </c>
      <c r="R90" s="121">
        <f t="shared" si="24"/>
        <v>1</v>
      </c>
      <c r="T90" s="117">
        <f t="shared" si="25"/>
        <v>1542497</v>
      </c>
      <c r="U90" s="117">
        <f t="shared" si="26"/>
        <v>0</v>
      </c>
    </row>
    <row r="91" spans="1:21" x14ac:dyDescent="0.3">
      <c r="A91" s="114">
        <v>362</v>
      </c>
      <c r="B91" s="114" t="s">
        <v>396</v>
      </c>
      <c r="C91" s="114" t="s">
        <v>70</v>
      </c>
      <c r="D91" s="114" t="s">
        <v>2239</v>
      </c>
      <c r="E91" s="114" t="s">
        <v>2240</v>
      </c>
      <c r="F91" s="115">
        <v>43753</v>
      </c>
      <c r="G91" s="114" t="s">
        <v>1952</v>
      </c>
      <c r="H91" s="116">
        <v>5912600</v>
      </c>
      <c r="I91" s="116">
        <v>5912600</v>
      </c>
      <c r="J91" s="116">
        <v>4378671</v>
      </c>
      <c r="K91" s="116">
        <v>1533929</v>
      </c>
      <c r="L91" s="116">
        <v>0</v>
      </c>
      <c r="M91" s="116">
        <v>0</v>
      </c>
      <c r="N91" s="116">
        <v>0</v>
      </c>
      <c r="O91" s="116">
        <v>0</v>
      </c>
      <c r="P91" s="120">
        <v>1533929</v>
      </c>
      <c r="Q91" s="27" t="str">
        <f t="shared" si="23"/>
        <v>Registered</v>
      </c>
      <c r="R91" s="121">
        <f t="shared" si="24"/>
        <v>1</v>
      </c>
      <c r="T91" s="117">
        <f t="shared" si="25"/>
        <v>1533929</v>
      </c>
      <c r="U91" s="117">
        <f t="shared" si="26"/>
        <v>0</v>
      </c>
    </row>
    <row r="92" spans="1:21" x14ac:dyDescent="0.3">
      <c r="A92" s="114">
        <v>422</v>
      </c>
      <c r="B92" s="114" t="s">
        <v>396</v>
      </c>
      <c r="C92" s="114" t="s">
        <v>70</v>
      </c>
      <c r="D92" s="114" t="s">
        <v>2385</v>
      </c>
      <c r="E92" s="114" t="s">
        <v>2386</v>
      </c>
      <c r="F92" s="115">
        <v>43738</v>
      </c>
      <c r="G92" s="114" t="s">
        <v>2387</v>
      </c>
      <c r="H92" s="116">
        <v>8000000</v>
      </c>
      <c r="I92" s="116">
        <v>8000000</v>
      </c>
      <c r="J92" s="116">
        <v>6820000</v>
      </c>
      <c r="K92" s="116">
        <v>1180000</v>
      </c>
      <c r="L92" s="116">
        <v>0</v>
      </c>
      <c r="M92" s="116">
        <v>0</v>
      </c>
      <c r="N92" s="116">
        <v>0</v>
      </c>
      <c r="O92" s="116">
        <v>0</v>
      </c>
      <c r="P92" s="120">
        <v>1180000</v>
      </c>
      <c r="Q92" s="27" t="str">
        <f t="shared" si="23"/>
        <v>Registered</v>
      </c>
      <c r="R92" s="121">
        <f t="shared" si="24"/>
        <v>1</v>
      </c>
      <c r="T92" s="117">
        <f t="shared" si="25"/>
        <v>1180000</v>
      </c>
      <c r="U92" s="117">
        <f t="shared" si="26"/>
        <v>0</v>
      </c>
    </row>
    <row r="93" spans="1:21" x14ac:dyDescent="0.3">
      <c r="A93" s="114">
        <v>447</v>
      </c>
      <c r="B93" s="114" t="s">
        <v>396</v>
      </c>
      <c r="C93" s="114" t="s">
        <v>70</v>
      </c>
      <c r="D93" s="114" t="s">
        <v>2457</v>
      </c>
      <c r="E93" s="114" t="s">
        <v>2458</v>
      </c>
      <c r="F93" s="115">
        <v>43780</v>
      </c>
      <c r="G93" s="114" t="s">
        <v>2459</v>
      </c>
      <c r="H93" s="116">
        <v>9599000</v>
      </c>
      <c r="I93" s="116">
        <v>9599000</v>
      </c>
      <c r="J93" s="116">
        <v>8571428</v>
      </c>
      <c r="K93" s="116">
        <v>1027572</v>
      </c>
      <c r="L93" s="116">
        <v>0</v>
      </c>
      <c r="M93" s="116">
        <v>0</v>
      </c>
      <c r="N93" s="116">
        <v>0</v>
      </c>
      <c r="O93" s="116">
        <v>0</v>
      </c>
      <c r="P93" s="120">
        <v>1027572</v>
      </c>
      <c r="Q93" s="27" t="str">
        <f t="shared" si="23"/>
        <v>Registered</v>
      </c>
      <c r="R93" s="121">
        <f t="shared" si="24"/>
        <v>1</v>
      </c>
      <c r="T93" s="117">
        <f t="shared" si="25"/>
        <v>1027572</v>
      </c>
      <c r="U93" s="117">
        <f t="shared" si="26"/>
        <v>0</v>
      </c>
    </row>
    <row r="94" spans="1:21" x14ac:dyDescent="0.3">
      <c r="A94" s="114">
        <v>457</v>
      </c>
      <c r="B94" s="114" t="s">
        <v>396</v>
      </c>
      <c r="C94" s="114" t="s">
        <v>70</v>
      </c>
      <c r="D94" s="114" t="s">
        <v>2482</v>
      </c>
      <c r="E94" s="114" t="s">
        <v>2483</v>
      </c>
      <c r="F94" s="115">
        <v>43733</v>
      </c>
      <c r="G94" s="114" t="s">
        <v>2484</v>
      </c>
      <c r="H94" s="116">
        <v>7378000</v>
      </c>
      <c r="I94" s="116">
        <v>7378000</v>
      </c>
      <c r="J94" s="116">
        <v>6378000</v>
      </c>
      <c r="K94" s="116">
        <v>1000000</v>
      </c>
      <c r="L94" s="116">
        <v>0</v>
      </c>
      <c r="M94" s="116">
        <v>0</v>
      </c>
      <c r="N94" s="116">
        <v>0</v>
      </c>
      <c r="O94" s="116">
        <v>0</v>
      </c>
      <c r="P94" s="120">
        <v>1000000</v>
      </c>
      <c r="Q94" s="27" t="str">
        <f t="shared" si="23"/>
        <v>Registered</v>
      </c>
      <c r="R94" s="121">
        <f t="shared" si="24"/>
        <v>1</v>
      </c>
      <c r="T94" s="117">
        <f t="shared" si="25"/>
        <v>1000000</v>
      </c>
      <c r="U94" s="117">
        <f t="shared" si="26"/>
        <v>0</v>
      </c>
    </row>
    <row r="95" spans="1:21" x14ac:dyDescent="0.3">
      <c r="A95" s="114">
        <v>472</v>
      </c>
      <c r="B95" s="114" t="s">
        <v>396</v>
      </c>
      <c r="C95" s="114" t="s">
        <v>70</v>
      </c>
      <c r="D95" s="114" t="s">
        <v>2534</v>
      </c>
      <c r="E95" s="114" t="s">
        <v>2535</v>
      </c>
      <c r="F95" s="115">
        <v>44286</v>
      </c>
      <c r="G95" s="114" t="s">
        <v>2536</v>
      </c>
      <c r="H95" s="116">
        <v>9523000</v>
      </c>
      <c r="I95" s="116">
        <v>9523000</v>
      </c>
      <c r="J95" s="116">
        <v>8600000</v>
      </c>
      <c r="K95" s="116">
        <v>923000</v>
      </c>
      <c r="L95" s="116">
        <v>0</v>
      </c>
      <c r="M95" s="116">
        <v>0</v>
      </c>
      <c r="N95" s="116">
        <v>0</v>
      </c>
      <c r="O95" s="116">
        <v>0</v>
      </c>
      <c r="P95" s="120">
        <v>923000</v>
      </c>
      <c r="Q95" s="27" t="str">
        <f t="shared" si="23"/>
        <v>Registered</v>
      </c>
      <c r="R95" s="121">
        <f t="shared" si="24"/>
        <v>1</v>
      </c>
      <c r="T95" s="117">
        <f t="shared" si="25"/>
        <v>923000</v>
      </c>
      <c r="U95" s="117">
        <f t="shared" si="26"/>
        <v>0</v>
      </c>
    </row>
    <row r="96" spans="1:21" x14ac:dyDescent="0.3">
      <c r="A96" s="114">
        <v>574</v>
      </c>
      <c r="B96" s="114" t="s">
        <v>396</v>
      </c>
      <c r="C96" s="114" t="s">
        <v>70</v>
      </c>
      <c r="D96" s="114" t="s">
        <v>2834</v>
      </c>
      <c r="E96" s="114" t="s">
        <v>2835</v>
      </c>
      <c r="F96" s="115">
        <v>44646</v>
      </c>
      <c r="G96" s="114" t="s">
        <v>1993</v>
      </c>
      <c r="H96" s="116">
        <v>6200000</v>
      </c>
      <c r="I96" s="116">
        <v>6200000</v>
      </c>
      <c r="J96" s="116">
        <v>5500000</v>
      </c>
      <c r="K96" s="116">
        <v>700000</v>
      </c>
      <c r="L96" s="116">
        <v>0</v>
      </c>
      <c r="M96" s="116">
        <v>0</v>
      </c>
      <c r="N96" s="116">
        <v>0</v>
      </c>
      <c r="O96" s="116">
        <v>0</v>
      </c>
      <c r="P96" s="120">
        <v>700000</v>
      </c>
      <c r="Q96" s="27" t="str">
        <f t="shared" si="23"/>
        <v>Registered</v>
      </c>
      <c r="R96" s="121">
        <f t="shared" si="24"/>
        <v>1</v>
      </c>
      <c r="T96" s="117">
        <f t="shared" si="25"/>
        <v>700000</v>
      </c>
      <c r="U96" s="117">
        <f t="shared" si="26"/>
        <v>0</v>
      </c>
    </row>
    <row r="97" spans="1:21" x14ac:dyDescent="0.3">
      <c r="A97" s="114">
        <v>589</v>
      </c>
      <c r="B97" s="114" t="s">
        <v>396</v>
      </c>
      <c r="C97" s="114" t="s">
        <v>70</v>
      </c>
      <c r="D97" s="114" t="s">
        <v>2884</v>
      </c>
      <c r="E97" s="114" t="s">
        <v>2056</v>
      </c>
      <c r="F97" s="115">
        <v>44833</v>
      </c>
      <c r="G97" s="114" t="s">
        <v>2885</v>
      </c>
      <c r="H97" s="116">
        <v>7357300</v>
      </c>
      <c r="I97" s="116">
        <v>7357300</v>
      </c>
      <c r="J97" s="116">
        <v>6702165</v>
      </c>
      <c r="K97" s="116">
        <v>655135</v>
      </c>
      <c r="L97" s="116">
        <v>0</v>
      </c>
      <c r="M97" s="116">
        <v>0</v>
      </c>
      <c r="N97" s="116">
        <v>0</v>
      </c>
      <c r="O97" s="116">
        <v>0</v>
      </c>
      <c r="P97" s="120">
        <v>655135</v>
      </c>
      <c r="Q97" s="27" t="str">
        <f t="shared" si="23"/>
        <v>Registered</v>
      </c>
      <c r="R97" s="121">
        <f t="shared" si="24"/>
        <v>1</v>
      </c>
      <c r="T97" s="117">
        <f t="shared" si="25"/>
        <v>655135</v>
      </c>
      <c r="U97" s="117">
        <f t="shared" si="26"/>
        <v>0</v>
      </c>
    </row>
    <row r="98" spans="1:21" x14ac:dyDescent="0.3">
      <c r="A98" s="114">
        <v>591</v>
      </c>
      <c r="B98" s="114" t="s">
        <v>396</v>
      </c>
      <c r="C98" s="114" t="s">
        <v>70</v>
      </c>
      <c r="D98" s="114" t="s">
        <v>2886</v>
      </c>
      <c r="E98" s="114" t="s">
        <v>2887</v>
      </c>
      <c r="F98" s="115">
        <v>43735</v>
      </c>
      <c r="G98" s="114" t="s">
        <v>2888</v>
      </c>
      <c r="H98" s="116">
        <v>7000000</v>
      </c>
      <c r="I98" s="116">
        <v>7000000</v>
      </c>
      <c r="J98" s="116">
        <v>6350000</v>
      </c>
      <c r="K98" s="116">
        <v>650000</v>
      </c>
      <c r="L98" s="116">
        <v>0</v>
      </c>
      <c r="M98" s="116">
        <v>0</v>
      </c>
      <c r="N98" s="116">
        <v>0</v>
      </c>
      <c r="O98" s="116">
        <v>0</v>
      </c>
      <c r="P98" s="120">
        <v>650000</v>
      </c>
      <c r="Q98" s="27" t="str">
        <f t="shared" si="23"/>
        <v>Registered</v>
      </c>
      <c r="R98" s="121">
        <f t="shared" si="24"/>
        <v>1</v>
      </c>
      <c r="T98" s="117">
        <f t="shared" si="25"/>
        <v>650000</v>
      </c>
      <c r="U98" s="117">
        <f t="shared" si="26"/>
        <v>0</v>
      </c>
    </row>
    <row r="99" spans="1:21" x14ac:dyDescent="0.3">
      <c r="A99" s="114">
        <v>597</v>
      </c>
      <c r="B99" s="114" t="s">
        <v>396</v>
      </c>
      <c r="C99" s="114" t="s">
        <v>70</v>
      </c>
      <c r="D99" s="114" t="s">
        <v>2901</v>
      </c>
      <c r="E99" s="114" t="s">
        <v>2902</v>
      </c>
      <c r="F99" s="115">
        <v>43777</v>
      </c>
      <c r="G99" s="114" t="s">
        <v>1952</v>
      </c>
      <c r="H99" s="116">
        <v>5912600</v>
      </c>
      <c r="I99" s="116">
        <v>5912600</v>
      </c>
      <c r="J99" s="116">
        <v>5278571</v>
      </c>
      <c r="K99" s="116">
        <v>634029</v>
      </c>
      <c r="L99" s="116">
        <v>0</v>
      </c>
      <c r="M99" s="116">
        <v>0</v>
      </c>
      <c r="N99" s="116">
        <v>0</v>
      </c>
      <c r="O99" s="116">
        <v>0</v>
      </c>
      <c r="P99" s="120">
        <v>634029</v>
      </c>
      <c r="Q99" s="27" t="str">
        <f t="shared" si="23"/>
        <v>Registered</v>
      </c>
      <c r="R99" s="121">
        <f t="shared" si="24"/>
        <v>1</v>
      </c>
      <c r="T99" s="117">
        <f t="shared" si="25"/>
        <v>634029</v>
      </c>
      <c r="U99" s="117">
        <f t="shared" si="26"/>
        <v>0</v>
      </c>
    </row>
    <row r="100" spans="1:21" x14ac:dyDescent="0.3">
      <c r="A100" s="114">
        <v>606</v>
      </c>
      <c r="B100" s="114" t="s">
        <v>396</v>
      </c>
      <c r="C100" s="114" t="s">
        <v>70</v>
      </c>
      <c r="D100" s="114" t="s">
        <v>2937</v>
      </c>
      <c r="E100" s="114" t="s">
        <v>2938</v>
      </c>
      <c r="F100" s="115">
        <v>43885</v>
      </c>
      <c r="G100" s="114" t="s">
        <v>1731</v>
      </c>
      <c r="H100" s="116">
        <v>6986000</v>
      </c>
      <c r="I100" s="116">
        <v>6986000</v>
      </c>
      <c r="J100" s="116">
        <v>6372600</v>
      </c>
      <c r="K100" s="116">
        <v>613400</v>
      </c>
      <c r="L100" s="116">
        <v>0</v>
      </c>
      <c r="M100" s="116">
        <v>0</v>
      </c>
      <c r="N100" s="116">
        <v>0</v>
      </c>
      <c r="O100" s="116">
        <v>0</v>
      </c>
      <c r="P100" s="120">
        <v>613400</v>
      </c>
      <c r="Q100" s="27" t="str">
        <f t="shared" si="23"/>
        <v>Registered</v>
      </c>
      <c r="R100" s="121">
        <f t="shared" si="24"/>
        <v>1</v>
      </c>
      <c r="T100" s="117">
        <f t="shared" si="25"/>
        <v>613400</v>
      </c>
      <c r="U100" s="117">
        <f t="shared" si="26"/>
        <v>0</v>
      </c>
    </row>
    <row r="101" spans="1:21" x14ac:dyDescent="0.3">
      <c r="A101" s="114">
        <v>666</v>
      </c>
      <c r="B101" s="114" t="s">
        <v>396</v>
      </c>
      <c r="C101" s="114" t="s">
        <v>70</v>
      </c>
      <c r="D101" s="114" t="s">
        <v>3137</v>
      </c>
      <c r="E101" s="114" t="s">
        <v>3138</v>
      </c>
      <c r="F101" s="115">
        <v>44469</v>
      </c>
      <c r="G101" s="114" t="s">
        <v>3139</v>
      </c>
      <c r="H101" s="116">
        <v>8862000</v>
      </c>
      <c r="I101" s="116">
        <v>8862000</v>
      </c>
      <c r="J101" s="116">
        <v>8298200</v>
      </c>
      <c r="K101" s="116">
        <v>563800</v>
      </c>
      <c r="L101" s="116">
        <v>0</v>
      </c>
      <c r="M101" s="116">
        <v>0</v>
      </c>
      <c r="N101" s="116">
        <v>0</v>
      </c>
      <c r="O101" s="116">
        <v>0</v>
      </c>
      <c r="P101" s="120">
        <v>563800</v>
      </c>
      <c r="Q101" s="27" t="str">
        <f t="shared" si="23"/>
        <v>Registered</v>
      </c>
      <c r="R101" s="121">
        <f t="shared" si="24"/>
        <v>1</v>
      </c>
      <c r="T101" s="117">
        <f t="shared" si="25"/>
        <v>563800</v>
      </c>
      <c r="U101" s="117">
        <f t="shared" si="26"/>
        <v>0</v>
      </c>
    </row>
    <row r="102" spans="1:21" x14ac:dyDescent="0.3">
      <c r="A102" s="114">
        <v>693</v>
      </c>
      <c r="B102" s="114" t="s">
        <v>396</v>
      </c>
      <c r="C102" s="114" t="s">
        <v>70</v>
      </c>
      <c r="D102" s="114" t="s">
        <v>3290</v>
      </c>
      <c r="E102" s="114" t="s">
        <v>2488</v>
      </c>
      <c r="F102" s="115">
        <v>45135</v>
      </c>
      <c r="G102" s="114" t="s">
        <v>2714</v>
      </c>
      <c r="H102" s="116">
        <v>18700000</v>
      </c>
      <c r="I102" s="116">
        <v>18700000</v>
      </c>
      <c r="J102" s="116">
        <v>18182500</v>
      </c>
      <c r="K102" s="116">
        <v>517500</v>
      </c>
      <c r="L102" s="116">
        <v>0</v>
      </c>
      <c r="M102" s="116">
        <v>0</v>
      </c>
      <c r="N102" s="116">
        <v>0</v>
      </c>
      <c r="O102" s="116">
        <v>0</v>
      </c>
      <c r="P102" s="120">
        <v>517500</v>
      </c>
      <c r="Q102" s="27" t="str">
        <f t="shared" si="23"/>
        <v>Registered</v>
      </c>
      <c r="R102" s="121">
        <f t="shared" si="24"/>
        <v>1</v>
      </c>
      <c r="T102" s="117">
        <f t="shared" si="25"/>
        <v>517500</v>
      </c>
      <c r="U102" s="117">
        <f t="shared" si="26"/>
        <v>0</v>
      </c>
    </row>
    <row r="103" spans="1:21" x14ac:dyDescent="0.3">
      <c r="A103" s="114">
        <v>708</v>
      </c>
      <c r="B103" s="114" t="s">
        <v>396</v>
      </c>
      <c r="C103" s="114" t="s">
        <v>70</v>
      </c>
      <c r="D103" s="114" t="s">
        <v>3331</v>
      </c>
      <c r="E103" s="114" t="s">
        <v>3332</v>
      </c>
      <c r="F103" s="115">
        <v>43735</v>
      </c>
      <c r="G103" s="114" t="s">
        <v>3333</v>
      </c>
      <c r="H103" s="116">
        <v>5730000</v>
      </c>
      <c r="I103" s="116">
        <v>5730000</v>
      </c>
      <c r="J103" s="116">
        <v>5228000</v>
      </c>
      <c r="K103" s="116">
        <v>502000</v>
      </c>
      <c r="L103" s="116">
        <v>0</v>
      </c>
      <c r="M103" s="116">
        <v>0</v>
      </c>
      <c r="N103" s="116">
        <v>0</v>
      </c>
      <c r="O103" s="116">
        <v>0</v>
      </c>
      <c r="P103" s="120">
        <v>502000</v>
      </c>
      <c r="Q103" s="27" t="str">
        <f t="shared" si="23"/>
        <v>Registered</v>
      </c>
      <c r="R103" s="121">
        <f t="shared" si="24"/>
        <v>1</v>
      </c>
      <c r="T103" s="117">
        <f t="shared" si="25"/>
        <v>502000</v>
      </c>
      <c r="U103" s="117">
        <f t="shared" si="26"/>
        <v>0</v>
      </c>
    </row>
    <row r="104" spans="1:21" x14ac:dyDescent="0.3">
      <c r="A104" s="114">
        <v>709</v>
      </c>
      <c r="B104" s="114" t="s">
        <v>396</v>
      </c>
      <c r="C104" s="114" t="s">
        <v>70</v>
      </c>
      <c r="D104" s="114" t="s">
        <v>3336</v>
      </c>
      <c r="E104" s="114" t="s">
        <v>3337</v>
      </c>
      <c r="F104" s="115">
        <v>44196</v>
      </c>
      <c r="G104" s="114" t="s">
        <v>3338</v>
      </c>
      <c r="H104" s="116">
        <v>7700000</v>
      </c>
      <c r="I104" s="116">
        <v>7700000</v>
      </c>
      <c r="J104" s="116">
        <v>7200000</v>
      </c>
      <c r="K104" s="116">
        <v>500000</v>
      </c>
      <c r="L104" s="116">
        <v>0</v>
      </c>
      <c r="M104" s="116">
        <v>0</v>
      </c>
      <c r="N104" s="116">
        <v>0</v>
      </c>
      <c r="O104" s="116">
        <v>0</v>
      </c>
      <c r="P104" s="120">
        <v>500000</v>
      </c>
      <c r="Q104" s="27" t="str">
        <f t="shared" si="23"/>
        <v>Registered</v>
      </c>
      <c r="R104" s="121">
        <f t="shared" si="24"/>
        <v>1</v>
      </c>
      <c r="T104" s="117">
        <f t="shared" si="25"/>
        <v>500000</v>
      </c>
      <c r="U104" s="117">
        <f t="shared" si="26"/>
        <v>0</v>
      </c>
    </row>
    <row r="105" spans="1:21" x14ac:dyDescent="0.3">
      <c r="A105" s="114">
        <v>769</v>
      </c>
      <c r="B105" s="114" t="s">
        <v>396</v>
      </c>
      <c r="C105" s="114" t="s">
        <v>70</v>
      </c>
      <c r="D105" s="114" t="s">
        <v>3647</v>
      </c>
      <c r="E105" s="114" t="s">
        <v>2486</v>
      </c>
      <c r="F105" s="115">
        <v>43738</v>
      </c>
      <c r="G105" s="114" t="s">
        <v>2888</v>
      </c>
      <c r="H105" s="116">
        <v>7600000</v>
      </c>
      <c r="I105" s="116">
        <v>7600000</v>
      </c>
      <c r="J105" s="116">
        <v>7200000</v>
      </c>
      <c r="K105" s="116">
        <v>400000</v>
      </c>
      <c r="L105" s="116">
        <v>0</v>
      </c>
      <c r="M105" s="116">
        <v>0</v>
      </c>
      <c r="N105" s="116">
        <v>0</v>
      </c>
      <c r="O105" s="116">
        <v>0</v>
      </c>
      <c r="P105" s="120">
        <v>400000</v>
      </c>
      <c r="Q105" s="27" t="str">
        <f t="shared" si="23"/>
        <v>Registered</v>
      </c>
      <c r="R105" s="121">
        <f t="shared" si="24"/>
        <v>1</v>
      </c>
      <c r="T105" s="117">
        <f t="shared" si="25"/>
        <v>400000</v>
      </c>
      <c r="U105" s="117">
        <f t="shared" si="26"/>
        <v>0</v>
      </c>
    </row>
    <row r="106" spans="1:21" x14ac:dyDescent="0.3">
      <c r="A106" s="114">
        <v>773</v>
      </c>
      <c r="B106" s="114" t="s">
        <v>396</v>
      </c>
      <c r="C106" s="114" t="s">
        <v>70</v>
      </c>
      <c r="D106" s="114" t="s">
        <v>3657</v>
      </c>
      <c r="E106" s="114" t="s">
        <v>3658</v>
      </c>
      <c r="F106" s="115">
        <v>44487</v>
      </c>
      <c r="G106" s="114" t="s">
        <v>3659</v>
      </c>
      <c r="H106" s="116">
        <v>10000000</v>
      </c>
      <c r="I106" s="116">
        <v>10000000</v>
      </c>
      <c r="J106" s="116">
        <v>9600932</v>
      </c>
      <c r="K106" s="116">
        <v>399068</v>
      </c>
      <c r="L106" s="116">
        <v>0</v>
      </c>
      <c r="M106" s="116">
        <v>0</v>
      </c>
      <c r="N106" s="116">
        <v>0</v>
      </c>
      <c r="O106" s="116">
        <v>0</v>
      </c>
      <c r="P106" s="120">
        <v>399068</v>
      </c>
      <c r="Q106" s="27" t="str">
        <f t="shared" si="23"/>
        <v>Registered</v>
      </c>
      <c r="R106" s="121">
        <f t="shared" si="24"/>
        <v>1</v>
      </c>
      <c r="T106" s="117">
        <f t="shared" si="25"/>
        <v>399068</v>
      </c>
      <c r="U106" s="117">
        <f t="shared" si="26"/>
        <v>0</v>
      </c>
    </row>
    <row r="107" spans="1:21" x14ac:dyDescent="0.3">
      <c r="A107" s="114">
        <v>860</v>
      </c>
      <c r="B107" s="114" t="s">
        <v>396</v>
      </c>
      <c r="C107" s="114" t="s">
        <v>70</v>
      </c>
      <c r="D107" s="114" t="s">
        <v>4034</v>
      </c>
      <c r="E107" s="114" t="s">
        <v>2322</v>
      </c>
      <c r="F107" s="115">
        <v>44300</v>
      </c>
      <c r="G107" s="114" t="s">
        <v>4035</v>
      </c>
      <c r="H107" s="116">
        <v>6860000</v>
      </c>
      <c r="I107" s="116">
        <v>6860000</v>
      </c>
      <c r="J107" s="116">
        <v>6541850</v>
      </c>
      <c r="K107" s="116">
        <v>318150</v>
      </c>
      <c r="L107" s="116">
        <v>0</v>
      </c>
      <c r="M107" s="116">
        <v>0</v>
      </c>
      <c r="N107" s="116">
        <v>0</v>
      </c>
      <c r="O107" s="116">
        <v>0</v>
      </c>
      <c r="P107" s="120">
        <v>318150</v>
      </c>
      <c r="Q107" s="27" t="str">
        <f t="shared" si="23"/>
        <v>Registered</v>
      </c>
      <c r="R107" s="121">
        <f t="shared" si="24"/>
        <v>1</v>
      </c>
      <c r="T107" s="117">
        <f t="shared" si="25"/>
        <v>318150</v>
      </c>
      <c r="U107" s="117">
        <f t="shared" si="26"/>
        <v>0</v>
      </c>
    </row>
    <row r="108" spans="1:21" x14ac:dyDescent="0.3">
      <c r="A108" s="114">
        <v>869</v>
      </c>
      <c r="B108" s="114" t="s">
        <v>396</v>
      </c>
      <c r="C108" s="114" t="s">
        <v>70</v>
      </c>
      <c r="D108" s="114" t="s">
        <v>4066</v>
      </c>
      <c r="E108" s="114" t="s">
        <v>4067</v>
      </c>
      <c r="F108" s="115">
        <v>43777</v>
      </c>
      <c r="G108" s="114" t="s">
        <v>1952</v>
      </c>
      <c r="H108" s="116">
        <v>5756325</v>
      </c>
      <c r="I108" s="116">
        <v>5756325</v>
      </c>
      <c r="J108" s="116">
        <v>5456325</v>
      </c>
      <c r="K108" s="116">
        <v>300000</v>
      </c>
      <c r="L108" s="116">
        <v>0</v>
      </c>
      <c r="M108" s="116">
        <v>0</v>
      </c>
      <c r="N108" s="116">
        <v>0</v>
      </c>
      <c r="O108" s="116">
        <v>0</v>
      </c>
      <c r="P108" s="120">
        <v>300000</v>
      </c>
      <c r="Q108" s="27" t="str">
        <f t="shared" si="23"/>
        <v>Registered</v>
      </c>
      <c r="R108" s="121">
        <f t="shared" si="24"/>
        <v>1</v>
      </c>
      <c r="T108" s="117">
        <f t="shared" si="25"/>
        <v>300000</v>
      </c>
      <c r="U108" s="117">
        <f t="shared" si="26"/>
        <v>0</v>
      </c>
    </row>
    <row r="109" spans="1:21" x14ac:dyDescent="0.3">
      <c r="A109" s="114">
        <v>921</v>
      </c>
      <c r="B109" s="114" t="s">
        <v>396</v>
      </c>
      <c r="C109" s="114" t="s">
        <v>70</v>
      </c>
      <c r="D109" s="114" t="s">
        <v>4343</v>
      </c>
      <c r="E109" s="114" t="s">
        <v>4344</v>
      </c>
      <c r="F109" s="115">
        <v>44834</v>
      </c>
      <c r="G109" s="114" t="s">
        <v>2390</v>
      </c>
      <c r="H109" s="116">
        <v>14225600</v>
      </c>
      <c r="I109" s="116">
        <v>14225600</v>
      </c>
      <c r="J109" s="116">
        <v>14038372</v>
      </c>
      <c r="K109" s="116">
        <v>187228</v>
      </c>
      <c r="L109" s="116">
        <v>0</v>
      </c>
      <c r="M109" s="116">
        <v>0</v>
      </c>
      <c r="N109" s="116">
        <v>0</v>
      </c>
      <c r="O109" s="116">
        <v>0</v>
      </c>
      <c r="P109" s="120">
        <v>187228</v>
      </c>
      <c r="Q109" s="27" t="str">
        <f t="shared" si="23"/>
        <v>Registered</v>
      </c>
      <c r="R109" s="121">
        <f t="shared" si="24"/>
        <v>1</v>
      </c>
      <c r="T109" s="117">
        <f t="shared" si="25"/>
        <v>187228</v>
      </c>
      <c r="U109" s="117">
        <f t="shared" si="26"/>
        <v>0</v>
      </c>
    </row>
    <row r="110" spans="1:21" x14ac:dyDescent="0.3">
      <c r="A110" s="114">
        <v>933</v>
      </c>
      <c r="B110" s="114" t="s">
        <v>396</v>
      </c>
      <c r="C110" s="114" t="s">
        <v>70</v>
      </c>
      <c r="D110" s="114" t="s">
        <v>4383</v>
      </c>
      <c r="E110" s="114" t="s">
        <v>4384</v>
      </c>
      <c r="F110" s="115">
        <v>44978</v>
      </c>
      <c r="G110" s="114" t="s">
        <v>4104</v>
      </c>
      <c r="H110" s="116">
        <v>15060000</v>
      </c>
      <c r="I110" s="116">
        <v>15060000</v>
      </c>
      <c r="J110" s="116">
        <v>14909400</v>
      </c>
      <c r="K110" s="116">
        <v>150600</v>
      </c>
      <c r="L110" s="116">
        <v>0</v>
      </c>
      <c r="M110" s="116">
        <v>0</v>
      </c>
      <c r="N110" s="116">
        <v>0</v>
      </c>
      <c r="O110" s="116">
        <v>0</v>
      </c>
      <c r="P110" s="120">
        <v>150600</v>
      </c>
      <c r="Q110" s="27" t="str">
        <f t="shared" si="23"/>
        <v>Registered</v>
      </c>
      <c r="R110" s="121">
        <f t="shared" si="24"/>
        <v>1</v>
      </c>
      <c r="T110" s="117">
        <f t="shared" si="25"/>
        <v>150600</v>
      </c>
      <c r="U110" s="117">
        <f t="shared" si="26"/>
        <v>0</v>
      </c>
    </row>
    <row r="111" spans="1:21" x14ac:dyDescent="0.3">
      <c r="A111" s="114">
        <v>936</v>
      </c>
      <c r="B111" s="114" t="s">
        <v>396</v>
      </c>
      <c r="C111" s="114" t="s">
        <v>70</v>
      </c>
      <c r="D111" s="114" t="s">
        <v>4388</v>
      </c>
      <c r="E111" s="114" t="s">
        <v>4384</v>
      </c>
      <c r="F111" s="115">
        <v>44978</v>
      </c>
      <c r="G111" s="114" t="s">
        <v>4104</v>
      </c>
      <c r="H111" s="116">
        <v>14720000</v>
      </c>
      <c r="I111" s="116">
        <v>14720000</v>
      </c>
      <c r="J111" s="116">
        <v>14572800</v>
      </c>
      <c r="K111" s="116">
        <v>147200</v>
      </c>
      <c r="L111" s="116">
        <v>0</v>
      </c>
      <c r="M111" s="116">
        <v>0</v>
      </c>
      <c r="N111" s="116">
        <v>0</v>
      </c>
      <c r="O111" s="116">
        <v>0</v>
      </c>
      <c r="P111" s="120">
        <v>147200</v>
      </c>
      <c r="Q111" s="27" t="str">
        <f t="shared" si="23"/>
        <v>Registered</v>
      </c>
      <c r="R111" s="121">
        <f t="shared" si="24"/>
        <v>1</v>
      </c>
      <c r="T111" s="117">
        <f t="shared" si="25"/>
        <v>147200</v>
      </c>
      <c r="U111" s="117">
        <f t="shared" si="26"/>
        <v>0</v>
      </c>
    </row>
    <row r="112" spans="1:21" x14ac:dyDescent="0.3">
      <c r="A112" s="114">
        <v>1119</v>
      </c>
      <c r="B112" s="114" t="s">
        <v>396</v>
      </c>
      <c r="C112" s="114" t="s">
        <v>70</v>
      </c>
      <c r="D112" s="114" t="s">
        <v>4848</v>
      </c>
      <c r="E112" s="114" t="s">
        <v>4849</v>
      </c>
      <c r="F112" s="115">
        <v>45105</v>
      </c>
      <c r="G112" s="114" t="s">
        <v>3420</v>
      </c>
      <c r="H112" s="116">
        <v>13789720</v>
      </c>
      <c r="I112" s="116">
        <v>13789720</v>
      </c>
      <c r="J112" s="116">
        <v>13789700</v>
      </c>
      <c r="K112" s="116">
        <v>20</v>
      </c>
      <c r="L112" s="116">
        <v>0</v>
      </c>
      <c r="M112" s="116">
        <v>0</v>
      </c>
      <c r="N112" s="116">
        <v>0</v>
      </c>
      <c r="O112" s="116">
        <v>0</v>
      </c>
      <c r="P112" s="120">
        <v>20</v>
      </c>
      <c r="Q112" s="27" t="str">
        <f t="shared" si="23"/>
        <v>Registered</v>
      </c>
      <c r="R112" s="121">
        <f t="shared" si="24"/>
        <v>1</v>
      </c>
      <c r="T112" s="117">
        <f t="shared" si="25"/>
        <v>20</v>
      </c>
      <c r="U112" s="117">
        <f t="shared" si="26"/>
        <v>0</v>
      </c>
    </row>
    <row r="113" spans="1:21" hidden="1" x14ac:dyDescent="0.3">
      <c r="A113" s="114">
        <v>5322</v>
      </c>
      <c r="B113" s="114" t="s">
        <v>396</v>
      </c>
      <c r="C113" s="114" t="s">
        <v>70</v>
      </c>
      <c r="D113" s="114" t="s">
        <v>6337</v>
      </c>
      <c r="E113" s="114" t="s">
        <v>6338</v>
      </c>
      <c r="F113" s="115">
        <v>44835</v>
      </c>
      <c r="G113" s="114" t="s">
        <v>5368</v>
      </c>
      <c r="H113" s="116">
        <v>8688000</v>
      </c>
      <c r="I113" s="116">
        <v>8688000</v>
      </c>
      <c r="J113" s="116">
        <v>8688000</v>
      </c>
      <c r="K113" s="116">
        <v>0</v>
      </c>
      <c r="L113" s="116">
        <v>0</v>
      </c>
      <c r="M113" s="116">
        <v>0</v>
      </c>
      <c r="N113" s="116">
        <v>0</v>
      </c>
      <c r="O113" s="116">
        <v>0</v>
      </c>
      <c r="P113" s="120">
        <v>0</v>
      </c>
      <c r="Q113" s="27" t="str">
        <f t="shared" si="23"/>
        <v>Registered</v>
      </c>
      <c r="R113" s="121">
        <f t="shared" si="24"/>
        <v>1</v>
      </c>
      <c r="T113" s="117">
        <f t="shared" si="25"/>
        <v>0</v>
      </c>
      <c r="U113" s="117">
        <f t="shared" si="26"/>
        <v>0</v>
      </c>
    </row>
    <row r="114" spans="1:21" hidden="1" x14ac:dyDescent="0.3">
      <c r="A114" s="114">
        <v>5323</v>
      </c>
      <c r="B114" s="114" t="s">
        <v>396</v>
      </c>
      <c r="C114" s="114" t="s">
        <v>70</v>
      </c>
      <c r="D114" s="114" t="s">
        <v>6339</v>
      </c>
      <c r="E114" s="114" t="s">
        <v>6340</v>
      </c>
      <c r="F114" s="115">
        <v>44770</v>
      </c>
      <c r="G114" s="114" t="s">
        <v>5147</v>
      </c>
      <c r="H114" s="116">
        <v>7550000</v>
      </c>
      <c r="I114" s="116">
        <v>7550000</v>
      </c>
      <c r="J114" s="116">
        <v>7550000</v>
      </c>
      <c r="K114" s="116">
        <v>0</v>
      </c>
      <c r="L114" s="116">
        <v>0</v>
      </c>
      <c r="M114" s="116">
        <v>0</v>
      </c>
      <c r="N114" s="116">
        <v>0</v>
      </c>
      <c r="O114" s="116">
        <v>0</v>
      </c>
      <c r="P114" s="120">
        <v>0</v>
      </c>
      <c r="Q114" s="27" t="str">
        <f t="shared" si="23"/>
        <v>Registered</v>
      </c>
      <c r="R114" s="121">
        <f t="shared" si="24"/>
        <v>1</v>
      </c>
      <c r="T114" s="117">
        <f t="shared" si="25"/>
        <v>0</v>
      </c>
      <c r="U114" s="117">
        <f t="shared" si="26"/>
        <v>0</v>
      </c>
    </row>
    <row r="115" spans="1:21" hidden="1" x14ac:dyDescent="0.3">
      <c r="A115" s="114">
        <v>5324</v>
      </c>
      <c r="B115" s="114" t="s">
        <v>396</v>
      </c>
      <c r="C115" s="114" t="s">
        <v>70</v>
      </c>
      <c r="D115" s="114" t="s">
        <v>6341</v>
      </c>
      <c r="E115" s="114" t="s">
        <v>398</v>
      </c>
      <c r="F115" s="115">
        <v>45107</v>
      </c>
      <c r="G115" s="114" t="s">
        <v>5359</v>
      </c>
      <c r="H115" s="116">
        <v>17600000</v>
      </c>
      <c r="I115" s="116">
        <v>17600000</v>
      </c>
      <c r="J115" s="116">
        <v>17600000</v>
      </c>
      <c r="K115" s="116">
        <v>0</v>
      </c>
      <c r="L115" s="116">
        <v>0</v>
      </c>
      <c r="M115" s="116">
        <v>0</v>
      </c>
      <c r="N115" s="116">
        <v>0</v>
      </c>
      <c r="O115" s="116">
        <v>0</v>
      </c>
      <c r="P115" s="120">
        <v>0</v>
      </c>
      <c r="Q115" s="27" t="str">
        <f t="shared" si="23"/>
        <v>Registered</v>
      </c>
      <c r="R115" s="121">
        <f t="shared" si="24"/>
        <v>1</v>
      </c>
      <c r="T115" s="117">
        <f t="shared" si="25"/>
        <v>0</v>
      </c>
      <c r="U115" s="117">
        <f t="shared" si="26"/>
        <v>0</v>
      </c>
    </row>
    <row r="116" spans="1:21" hidden="1" x14ac:dyDescent="0.3">
      <c r="A116" s="114">
        <v>5325</v>
      </c>
      <c r="B116" s="114" t="s">
        <v>396</v>
      </c>
      <c r="C116" s="114" t="s">
        <v>70</v>
      </c>
      <c r="D116" s="114" t="s">
        <v>6342</v>
      </c>
      <c r="E116" s="114" t="s">
        <v>6343</v>
      </c>
      <c r="F116" s="115">
        <v>44739</v>
      </c>
      <c r="G116" s="114" t="s">
        <v>5110</v>
      </c>
      <c r="H116" s="116">
        <v>8500000</v>
      </c>
      <c r="I116" s="116">
        <v>8500000</v>
      </c>
      <c r="J116" s="116">
        <v>8500000</v>
      </c>
      <c r="K116" s="116">
        <v>0</v>
      </c>
      <c r="L116" s="116">
        <v>0</v>
      </c>
      <c r="M116" s="116">
        <v>0</v>
      </c>
      <c r="N116" s="116">
        <v>0</v>
      </c>
      <c r="O116" s="116">
        <v>0</v>
      </c>
      <c r="P116" s="120">
        <v>0</v>
      </c>
      <c r="Q116" s="27" t="str">
        <f t="shared" si="23"/>
        <v>Registered</v>
      </c>
      <c r="R116" s="121">
        <f t="shared" si="24"/>
        <v>1</v>
      </c>
      <c r="T116" s="117">
        <f t="shared" si="25"/>
        <v>0</v>
      </c>
      <c r="U116" s="117">
        <f t="shared" si="26"/>
        <v>0</v>
      </c>
    </row>
    <row r="117" spans="1:21" hidden="1" x14ac:dyDescent="0.3">
      <c r="A117" s="114">
        <v>5326</v>
      </c>
      <c r="B117" s="114" t="s">
        <v>396</v>
      </c>
      <c r="C117" s="114" t="s">
        <v>70</v>
      </c>
      <c r="D117" s="114" t="s">
        <v>6344</v>
      </c>
      <c r="E117" s="114" t="s">
        <v>5456</v>
      </c>
      <c r="F117" s="115">
        <v>43733</v>
      </c>
      <c r="G117" s="114" t="s">
        <v>5469</v>
      </c>
      <c r="H117" s="116">
        <v>8233500</v>
      </c>
      <c r="I117" s="116">
        <v>8233500</v>
      </c>
      <c r="J117" s="116">
        <v>8233500</v>
      </c>
      <c r="K117" s="116">
        <v>0</v>
      </c>
      <c r="L117" s="116">
        <v>0</v>
      </c>
      <c r="M117" s="116">
        <v>0</v>
      </c>
      <c r="N117" s="116">
        <v>0</v>
      </c>
      <c r="O117" s="116">
        <v>0</v>
      </c>
      <c r="P117" s="120">
        <v>0</v>
      </c>
      <c r="Q117" s="27" t="str">
        <f t="shared" si="23"/>
        <v>Registered</v>
      </c>
      <c r="R117" s="121">
        <f t="shared" si="24"/>
        <v>1</v>
      </c>
      <c r="T117" s="117">
        <f t="shared" si="25"/>
        <v>0</v>
      </c>
      <c r="U117" s="117">
        <f t="shared" si="26"/>
        <v>0</v>
      </c>
    </row>
    <row r="118" spans="1:21" hidden="1" x14ac:dyDescent="0.3">
      <c r="A118" s="114">
        <v>5327</v>
      </c>
      <c r="B118" s="114" t="s">
        <v>396</v>
      </c>
      <c r="C118" s="114" t="s">
        <v>70</v>
      </c>
      <c r="D118" s="114" t="s">
        <v>6345</v>
      </c>
      <c r="E118" s="114" t="s">
        <v>6346</v>
      </c>
      <c r="F118" s="115">
        <v>44487</v>
      </c>
      <c r="G118" s="114" t="s">
        <v>5409</v>
      </c>
      <c r="H118" s="116">
        <v>6108722</v>
      </c>
      <c r="I118" s="116">
        <v>6108722</v>
      </c>
      <c r="J118" s="116">
        <v>6108722</v>
      </c>
      <c r="K118" s="116">
        <v>0</v>
      </c>
      <c r="L118" s="116">
        <v>0</v>
      </c>
      <c r="M118" s="116">
        <v>0</v>
      </c>
      <c r="N118" s="116">
        <v>0</v>
      </c>
      <c r="O118" s="116">
        <v>0</v>
      </c>
      <c r="P118" s="120">
        <v>0</v>
      </c>
      <c r="Q118" s="27" t="str">
        <f t="shared" si="23"/>
        <v>Registered</v>
      </c>
      <c r="R118" s="121">
        <f t="shared" si="24"/>
        <v>1</v>
      </c>
      <c r="T118" s="117">
        <f t="shared" si="25"/>
        <v>0</v>
      </c>
      <c r="U118" s="117">
        <f t="shared" si="26"/>
        <v>0</v>
      </c>
    </row>
    <row r="119" spans="1:21" hidden="1" x14ac:dyDescent="0.3">
      <c r="A119" s="114">
        <v>5328</v>
      </c>
      <c r="B119" s="114" t="s">
        <v>396</v>
      </c>
      <c r="C119" s="114" t="s">
        <v>70</v>
      </c>
      <c r="D119" s="114" t="s">
        <v>6347</v>
      </c>
      <c r="E119" s="114" t="s">
        <v>6348</v>
      </c>
      <c r="F119" s="115">
        <v>43735</v>
      </c>
      <c r="G119" s="114" t="s">
        <v>6349</v>
      </c>
      <c r="H119" s="116">
        <v>6000000</v>
      </c>
      <c r="I119" s="116">
        <v>6000000</v>
      </c>
      <c r="J119" s="116">
        <v>6000000</v>
      </c>
      <c r="K119" s="116">
        <v>0</v>
      </c>
      <c r="L119" s="116">
        <v>0</v>
      </c>
      <c r="M119" s="116">
        <v>0</v>
      </c>
      <c r="N119" s="116">
        <v>0</v>
      </c>
      <c r="O119" s="116">
        <v>0</v>
      </c>
      <c r="P119" s="120">
        <v>0</v>
      </c>
      <c r="Q119" s="27" t="str">
        <f t="shared" si="23"/>
        <v>Registered</v>
      </c>
      <c r="R119" s="121">
        <f t="shared" si="24"/>
        <v>1</v>
      </c>
      <c r="T119" s="117">
        <f t="shared" si="25"/>
        <v>0</v>
      </c>
      <c r="U119" s="117">
        <f t="shared" si="26"/>
        <v>0</v>
      </c>
    </row>
    <row r="120" spans="1:21" hidden="1" x14ac:dyDescent="0.3">
      <c r="A120" s="114">
        <v>5329</v>
      </c>
      <c r="B120" s="114" t="s">
        <v>396</v>
      </c>
      <c r="C120" s="114" t="s">
        <v>70</v>
      </c>
      <c r="D120" s="114" t="s">
        <v>6350</v>
      </c>
      <c r="E120" s="114" t="s">
        <v>6351</v>
      </c>
      <c r="F120" s="115">
        <v>43738</v>
      </c>
      <c r="G120" s="114" t="s">
        <v>5353</v>
      </c>
      <c r="H120" s="116">
        <v>6207624</v>
      </c>
      <c r="I120" s="116">
        <v>6207624</v>
      </c>
      <c r="J120" s="116">
        <v>6207624</v>
      </c>
      <c r="K120" s="116">
        <v>0</v>
      </c>
      <c r="L120" s="116">
        <v>0</v>
      </c>
      <c r="M120" s="116">
        <v>0</v>
      </c>
      <c r="N120" s="116">
        <v>0</v>
      </c>
      <c r="O120" s="116">
        <v>0</v>
      </c>
      <c r="P120" s="120">
        <v>0</v>
      </c>
      <c r="Q120" s="27" t="str">
        <f t="shared" si="23"/>
        <v>Registered</v>
      </c>
      <c r="R120" s="121">
        <f t="shared" si="24"/>
        <v>1</v>
      </c>
      <c r="T120" s="117">
        <f t="shared" si="25"/>
        <v>0</v>
      </c>
      <c r="U120" s="117">
        <f t="shared" si="26"/>
        <v>0</v>
      </c>
    </row>
    <row r="121" spans="1:21" hidden="1" x14ac:dyDescent="0.3">
      <c r="A121" s="114">
        <v>5330</v>
      </c>
      <c r="B121" s="114" t="s">
        <v>396</v>
      </c>
      <c r="C121" s="114" t="s">
        <v>70</v>
      </c>
      <c r="D121" s="114" t="s">
        <v>6352</v>
      </c>
      <c r="E121" s="114" t="s">
        <v>6353</v>
      </c>
      <c r="F121" s="115">
        <v>44277</v>
      </c>
      <c r="G121" s="114" t="s">
        <v>6354</v>
      </c>
      <c r="H121" s="116">
        <v>6300000</v>
      </c>
      <c r="I121" s="116">
        <v>6300000</v>
      </c>
      <c r="J121" s="116">
        <v>6300000</v>
      </c>
      <c r="K121" s="116">
        <v>0</v>
      </c>
      <c r="L121" s="116">
        <v>0</v>
      </c>
      <c r="M121" s="116">
        <v>0</v>
      </c>
      <c r="N121" s="116">
        <v>0</v>
      </c>
      <c r="O121" s="116">
        <v>0</v>
      </c>
      <c r="P121" s="120">
        <v>0</v>
      </c>
      <c r="Q121" s="27" t="str">
        <f t="shared" si="23"/>
        <v>Registered</v>
      </c>
      <c r="R121" s="121">
        <f t="shared" si="24"/>
        <v>1</v>
      </c>
      <c r="T121" s="117">
        <f t="shared" si="25"/>
        <v>0</v>
      </c>
      <c r="U121" s="117">
        <f t="shared" si="26"/>
        <v>0</v>
      </c>
    </row>
    <row r="122" spans="1:21" hidden="1" x14ac:dyDescent="0.3">
      <c r="A122" s="114">
        <v>5331</v>
      </c>
      <c r="B122" s="114" t="s">
        <v>396</v>
      </c>
      <c r="C122" s="114" t="s">
        <v>70</v>
      </c>
      <c r="D122" s="114" t="s">
        <v>6355</v>
      </c>
      <c r="E122" s="114" t="s">
        <v>6356</v>
      </c>
      <c r="F122" s="115">
        <v>43734</v>
      </c>
      <c r="G122" s="114" t="s">
        <v>4847</v>
      </c>
      <c r="H122" s="116">
        <v>5391000</v>
      </c>
      <c r="I122" s="116">
        <v>5391000</v>
      </c>
      <c r="J122" s="116">
        <v>5391000</v>
      </c>
      <c r="K122" s="116">
        <v>0</v>
      </c>
      <c r="L122" s="116">
        <v>0</v>
      </c>
      <c r="M122" s="116">
        <v>0</v>
      </c>
      <c r="N122" s="116">
        <v>0</v>
      </c>
      <c r="O122" s="116">
        <v>0</v>
      </c>
      <c r="P122" s="120">
        <v>0</v>
      </c>
      <c r="Q122" s="27" t="str">
        <f t="shared" si="23"/>
        <v>Registered</v>
      </c>
      <c r="R122" s="121">
        <f t="shared" si="24"/>
        <v>1</v>
      </c>
      <c r="T122" s="117">
        <f t="shared" si="25"/>
        <v>0</v>
      </c>
      <c r="U122" s="117">
        <f t="shared" si="26"/>
        <v>0</v>
      </c>
    </row>
    <row r="123" spans="1:21" hidden="1" x14ac:dyDescent="0.3">
      <c r="A123" s="114">
        <v>5332</v>
      </c>
      <c r="B123" s="114" t="s">
        <v>396</v>
      </c>
      <c r="C123" s="114" t="s">
        <v>70</v>
      </c>
      <c r="D123" s="114" t="s">
        <v>6357</v>
      </c>
      <c r="E123" s="114" t="s">
        <v>6358</v>
      </c>
      <c r="F123" s="115">
        <v>43734</v>
      </c>
      <c r="G123" s="114" t="s">
        <v>4847</v>
      </c>
      <c r="H123" s="116">
        <v>5454400</v>
      </c>
      <c r="I123" s="116">
        <v>5454400</v>
      </c>
      <c r="J123" s="116">
        <v>5454400</v>
      </c>
      <c r="K123" s="116">
        <v>0</v>
      </c>
      <c r="L123" s="116">
        <v>0</v>
      </c>
      <c r="M123" s="116">
        <v>0</v>
      </c>
      <c r="N123" s="116">
        <v>0</v>
      </c>
      <c r="O123" s="116">
        <v>0</v>
      </c>
      <c r="P123" s="120">
        <v>0</v>
      </c>
      <c r="Q123" s="27" t="str">
        <f t="shared" si="23"/>
        <v>Registered</v>
      </c>
      <c r="R123" s="121">
        <f t="shared" si="24"/>
        <v>1</v>
      </c>
      <c r="T123" s="117">
        <f t="shared" si="25"/>
        <v>0</v>
      </c>
      <c r="U123" s="117">
        <f t="shared" si="26"/>
        <v>0</v>
      </c>
    </row>
    <row r="124" spans="1:21" hidden="1" x14ac:dyDescent="0.3">
      <c r="A124" s="114">
        <v>5333</v>
      </c>
      <c r="B124" s="114" t="s">
        <v>396</v>
      </c>
      <c r="C124" s="114" t="s">
        <v>70</v>
      </c>
      <c r="D124" s="114" t="s">
        <v>6359</v>
      </c>
      <c r="E124" s="114" t="s">
        <v>2650</v>
      </c>
      <c r="F124" s="115">
        <v>43735</v>
      </c>
      <c r="G124" s="114" t="s">
        <v>2888</v>
      </c>
      <c r="H124" s="116">
        <v>5600000</v>
      </c>
      <c r="I124" s="116">
        <v>5600000</v>
      </c>
      <c r="J124" s="116">
        <v>5600000</v>
      </c>
      <c r="K124" s="116">
        <v>0</v>
      </c>
      <c r="L124" s="116">
        <v>0</v>
      </c>
      <c r="M124" s="116">
        <v>0</v>
      </c>
      <c r="N124" s="116">
        <v>0</v>
      </c>
      <c r="O124" s="116">
        <v>0</v>
      </c>
      <c r="P124" s="120">
        <v>0</v>
      </c>
      <c r="Q124" s="27" t="str">
        <f t="shared" si="23"/>
        <v>Registered</v>
      </c>
      <c r="R124" s="121">
        <f t="shared" si="24"/>
        <v>1</v>
      </c>
      <c r="T124" s="117">
        <f t="shared" si="25"/>
        <v>0</v>
      </c>
      <c r="U124" s="117">
        <f t="shared" si="26"/>
        <v>0</v>
      </c>
    </row>
    <row r="125" spans="1:21" hidden="1" x14ac:dyDescent="0.3">
      <c r="A125" s="114">
        <v>5334</v>
      </c>
      <c r="B125" s="114" t="s">
        <v>396</v>
      </c>
      <c r="C125" s="114" t="s">
        <v>70</v>
      </c>
      <c r="D125" s="114" t="s">
        <v>6360</v>
      </c>
      <c r="E125" s="114" t="s">
        <v>6361</v>
      </c>
      <c r="F125" s="115">
        <v>43738</v>
      </c>
      <c r="G125" s="114" t="s">
        <v>2387</v>
      </c>
      <c r="H125" s="116">
        <v>5800000</v>
      </c>
      <c r="I125" s="116">
        <v>5800000</v>
      </c>
      <c r="J125" s="116">
        <v>5800000</v>
      </c>
      <c r="K125" s="116">
        <v>0</v>
      </c>
      <c r="L125" s="116">
        <v>0</v>
      </c>
      <c r="M125" s="116">
        <v>0</v>
      </c>
      <c r="N125" s="116">
        <v>0</v>
      </c>
      <c r="O125" s="116">
        <v>0</v>
      </c>
      <c r="P125" s="120">
        <v>0</v>
      </c>
      <c r="Q125" s="27" t="str">
        <f t="shared" si="23"/>
        <v>Registered</v>
      </c>
      <c r="R125" s="121">
        <f t="shared" si="24"/>
        <v>1</v>
      </c>
      <c r="T125" s="117">
        <f t="shared" si="25"/>
        <v>0</v>
      </c>
      <c r="U125" s="117">
        <f t="shared" si="26"/>
        <v>0</v>
      </c>
    </row>
    <row r="126" spans="1:21" hidden="1" x14ac:dyDescent="0.3">
      <c r="A126" s="114">
        <v>5335</v>
      </c>
      <c r="B126" s="114" t="s">
        <v>396</v>
      </c>
      <c r="C126" s="114" t="s">
        <v>70</v>
      </c>
      <c r="D126" s="114" t="s">
        <v>6362</v>
      </c>
      <c r="E126" s="114" t="s">
        <v>6363</v>
      </c>
      <c r="F126" s="115">
        <v>43819</v>
      </c>
      <c r="G126" s="114" t="s">
        <v>5340</v>
      </c>
      <c r="H126" s="116">
        <v>16644000</v>
      </c>
      <c r="I126" s="116">
        <v>16644000</v>
      </c>
      <c r="J126" s="116">
        <v>16644000</v>
      </c>
      <c r="K126" s="116">
        <v>0</v>
      </c>
      <c r="L126" s="116">
        <v>0</v>
      </c>
      <c r="M126" s="116">
        <v>0</v>
      </c>
      <c r="N126" s="116">
        <v>0</v>
      </c>
      <c r="O126" s="116">
        <v>0</v>
      </c>
      <c r="P126" s="120">
        <v>0</v>
      </c>
      <c r="Q126" s="27" t="str">
        <f t="shared" si="23"/>
        <v>Registered</v>
      </c>
      <c r="R126" s="121">
        <f t="shared" si="24"/>
        <v>1</v>
      </c>
      <c r="T126" s="117">
        <f t="shared" si="25"/>
        <v>0</v>
      </c>
      <c r="U126" s="117">
        <f t="shared" si="26"/>
        <v>0</v>
      </c>
    </row>
    <row r="127" spans="1:21" hidden="1" x14ac:dyDescent="0.3">
      <c r="A127" s="114">
        <v>5336</v>
      </c>
      <c r="B127" s="114" t="s">
        <v>396</v>
      </c>
      <c r="C127" s="114" t="s">
        <v>70</v>
      </c>
      <c r="D127" s="114" t="s">
        <v>6364</v>
      </c>
      <c r="E127" s="114" t="s">
        <v>5146</v>
      </c>
      <c r="F127" s="115">
        <v>44277</v>
      </c>
      <c r="G127" s="114" t="s">
        <v>5455</v>
      </c>
      <c r="H127" s="116">
        <v>6680000</v>
      </c>
      <c r="I127" s="116">
        <v>6680000</v>
      </c>
      <c r="J127" s="116">
        <v>6680000</v>
      </c>
      <c r="K127" s="116">
        <v>0</v>
      </c>
      <c r="L127" s="116">
        <v>0</v>
      </c>
      <c r="M127" s="116">
        <v>0</v>
      </c>
      <c r="N127" s="116">
        <v>0</v>
      </c>
      <c r="O127" s="116">
        <v>0</v>
      </c>
      <c r="P127" s="120">
        <v>0</v>
      </c>
      <c r="Q127" s="27" t="str">
        <f t="shared" si="23"/>
        <v>Registered</v>
      </c>
      <c r="R127" s="121">
        <f t="shared" si="24"/>
        <v>1</v>
      </c>
      <c r="T127" s="117">
        <f t="shared" si="25"/>
        <v>0</v>
      </c>
      <c r="U127" s="117">
        <f t="shared" si="26"/>
        <v>0</v>
      </c>
    </row>
    <row r="128" spans="1:21" hidden="1" x14ac:dyDescent="0.3">
      <c r="A128" s="114">
        <v>5337</v>
      </c>
      <c r="B128" s="114" t="s">
        <v>396</v>
      </c>
      <c r="C128" s="114" t="s">
        <v>70</v>
      </c>
      <c r="D128" s="114" t="s">
        <v>6365</v>
      </c>
      <c r="E128" s="114" t="s">
        <v>6366</v>
      </c>
      <c r="F128" s="115">
        <v>44286</v>
      </c>
      <c r="G128" s="114" t="s">
        <v>5413</v>
      </c>
      <c r="H128" s="116">
        <v>6450000</v>
      </c>
      <c r="I128" s="116">
        <v>6450000</v>
      </c>
      <c r="J128" s="116">
        <v>6450000</v>
      </c>
      <c r="K128" s="116">
        <v>0</v>
      </c>
      <c r="L128" s="116">
        <v>0</v>
      </c>
      <c r="M128" s="116">
        <v>0</v>
      </c>
      <c r="N128" s="116">
        <v>0</v>
      </c>
      <c r="O128" s="116">
        <v>0</v>
      </c>
      <c r="P128" s="120">
        <v>0</v>
      </c>
      <c r="Q128" s="27" t="str">
        <f t="shared" si="23"/>
        <v>Registered</v>
      </c>
      <c r="R128" s="121">
        <f t="shared" si="24"/>
        <v>1</v>
      </c>
      <c r="T128" s="117">
        <f t="shared" si="25"/>
        <v>0</v>
      </c>
      <c r="U128" s="117">
        <f t="shared" si="26"/>
        <v>0</v>
      </c>
    </row>
    <row r="129" spans="1:21" hidden="1" x14ac:dyDescent="0.3">
      <c r="A129" s="114">
        <v>5338</v>
      </c>
      <c r="B129" s="114" t="s">
        <v>396</v>
      </c>
      <c r="C129" s="114" t="s">
        <v>70</v>
      </c>
      <c r="D129" s="114" t="s">
        <v>6367</v>
      </c>
      <c r="E129" s="114" t="s">
        <v>6368</v>
      </c>
      <c r="F129" s="115">
        <v>44279</v>
      </c>
      <c r="G129" s="114" t="s">
        <v>4804</v>
      </c>
      <c r="H129" s="116">
        <v>13000000</v>
      </c>
      <c r="I129" s="116">
        <v>13000000</v>
      </c>
      <c r="J129" s="116">
        <v>13000000</v>
      </c>
      <c r="K129" s="116">
        <v>0</v>
      </c>
      <c r="L129" s="116">
        <v>0</v>
      </c>
      <c r="M129" s="116">
        <v>0</v>
      </c>
      <c r="N129" s="116">
        <v>0</v>
      </c>
      <c r="O129" s="116">
        <v>0</v>
      </c>
      <c r="P129" s="120">
        <v>0</v>
      </c>
      <c r="Q129" s="27" t="str">
        <f t="shared" si="23"/>
        <v>Registered</v>
      </c>
      <c r="R129" s="121">
        <f t="shared" si="24"/>
        <v>1</v>
      </c>
      <c r="T129" s="117">
        <f t="shared" si="25"/>
        <v>0</v>
      </c>
      <c r="U129" s="117">
        <f t="shared" si="26"/>
        <v>0</v>
      </c>
    </row>
    <row r="130" spans="1:21" hidden="1" x14ac:dyDescent="0.3">
      <c r="A130" s="114">
        <v>5339</v>
      </c>
      <c r="B130" s="114" t="s">
        <v>396</v>
      </c>
      <c r="C130" s="114" t="s">
        <v>70</v>
      </c>
      <c r="D130" s="114" t="s">
        <v>6369</v>
      </c>
      <c r="E130" s="114" t="s">
        <v>4889</v>
      </c>
      <c r="F130" s="115">
        <v>44279</v>
      </c>
      <c r="G130" s="114" t="s">
        <v>6370</v>
      </c>
      <c r="H130" s="116">
        <v>7300000</v>
      </c>
      <c r="I130" s="116">
        <v>7300000</v>
      </c>
      <c r="J130" s="116">
        <v>7300000</v>
      </c>
      <c r="K130" s="116">
        <v>0</v>
      </c>
      <c r="L130" s="116">
        <v>0</v>
      </c>
      <c r="M130" s="116">
        <v>0</v>
      </c>
      <c r="N130" s="116">
        <v>0</v>
      </c>
      <c r="O130" s="116">
        <v>0</v>
      </c>
      <c r="P130" s="120">
        <v>0</v>
      </c>
      <c r="Q130" s="27" t="str">
        <f t="shared" ref="Q130:Q193" si="27">IF(G130="01 Jan 1900","Unregistered","Registered")</f>
        <v>Registered</v>
      </c>
      <c r="R130" s="121">
        <f t="shared" si="24"/>
        <v>1</v>
      </c>
      <c r="T130" s="117">
        <f t="shared" si="25"/>
        <v>0</v>
      </c>
      <c r="U130" s="117">
        <f t="shared" si="26"/>
        <v>0</v>
      </c>
    </row>
    <row r="131" spans="1:21" hidden="1" x14ac:dyDescent="0.3">
      <c r="A131" s="114">
        <v>5340</v>
      </c>
      <c r="B131" s="114" t="s">
        <v>396</v>
      </c>
      <c r="C131" s="114" t="s">
        <v>70</v>
      </c>
      <c r="D131" s="114" t="s">
        <v>6371</v>
      </c>
      <c r="E131" s="114" t="s">
        <v>4965</v>
      </c>
      <c r="F131" s="115">
        <v>44279</v>
      </c>
      <c r="G131" s="114" t="s">
        <v>5493</v>
      </c>
      <c r="H131" s="116">
        <v>7100000</v>
      </c>
      <c r="I131" s="116">
        <v>7100000</v>
      </c>
      <c r="J131" s="116">
        <v>7100000</v>
      </c>
      <c r="K131" s="116">
        <v>0</v>
      </c>
      <c r="L131" s="116">
        <v>0</v>
      </c>
      <c r="M131" s="116">
        <v>0</v>
      </c>
      <c r="N131" s="116">
        <v>0</v>
      </c>
      <c r="O131" s="116">
        <v>0</v>
      </c>
      <c r="P131" s="120">
        <v>0</v>
      </c>
      <c r="Q131" s="27" t="str">
        <f t="shared" si="27"/>
        <v>Registered</v>
      </c>
      <c r="R131" s="121">
        <f t="shared" si="24"/>
        <v>1</v>
      </c>
      <c r="T131" s="117">
        <f t="shared" si="25"/>
        <v>0</v>
      </c>
      <c r="U131" s="117">
        <f t="shared" si="26"/>
        <v>0</v>
      </c>
    </row>
    <row r="132" spans="1:21" hidden="1" x14ac:dyDescent="0.3">
      <c r="A132" s="114">
        <v>5341</v>
      </c>
      <c r="B132" s="114" t="s">
        <v>396</v>
      </c>
      <c r="C132" s="114" t="s">
        <v>70</v>
      </c>
      <c r="D132" s="114" t="s">
        <v>6372</v>
      </c>
      <c r="E132" s="114" t="s">
        <v>2026</v>
      </c>
      <c r="F132" s="115">
        <v>44285</v>
      </c>
      <c r="G132" s="114" t="s">
        <v>5413</v>
      </c>
      <c r="H132" s="116">
        <v>7100000</v>
      </c>
      <c r="I132" s="116">
        <v>7100000</v>
      </c>
      <c r="J132" s="116">
        <v>7100000</v>
      </c>
      <c r="K132" s="116">
        <v>0</v>
      </c>
      <c r="L132" s="116">
        <v>0</v>
      </c>
      <c r="M132" s="116">
        <v>0</v>
      </c>
      <c r="N132" s="116">
        <v>0</v>
      </c>
      <c r="O132" s="116">
        <v>0</v>
      </c>
      <c r="P132" s="120">
        <v>0</v>
      </c>
      <c r="Q132" s="27" t="str">
        <f t="shared" si="27"/>
        <v>Registered</v>
      </c>
      <c r="R132" s="121">
        <f t="shared" si="24"/>
        <v>1</v>
      </c>
      <c r="T132" s="117">
        <f t="shared" si="25"/>
        <v>0</v>
      </c>
      <c r="U132" s="117">
        <f t="shared" si="26"/>
        <v>0</v>
      </c>
    </row>
    <row r="133" spans="1:21" hidden="1" x14ac:dyDescent="0.3">
      <c r="A133" s="114">
        <v>5342</v>
      </c>
      <c r="B133" s="114" t="s">
        <v>396</v>
      </c>
      <c r="C133" s="114" t="s">
        <v>70</v>
      </c>
      <c r="D133" s="114" t="s">
        <v>6373</v>
      </c>
      <c r="E133" s="114" t="s">
        <v>6374</v>
      </c>
      <c r="F133" s="115">
        <v>45098</v>
      </c>
      <c r="G133" s="114" t="s">
        <v>2998</v>
      </c>
      <c r="H133" s="116">
        <v>12250000</v>
      </c>
      <c r="I133" s="116">
        <v>12250000</v>
      </c>
      <c r="J133" s="116">
        <v>12250000</v>
      </c>
      <c r="K133" s="116">
        <v>0</v>
      </c>
      <c r="L133" s="116">
        <v>0</v>
      </c>
      <c r="M133" s="116">
        <v>0</v>
      </c>
      <c r="N133" s="116">
        <v>0</v>
      </c>
      <c r="O133" s="116">
        <v>0</v>
      </c>
      <c r="P133" s="120">
        <v>0</v>
      </c>
      <c r="Q133" s="27" t="str">
        <f t="shared" si="27"/>
        <v>Registered</v>
      </c>
      <c r="R133" s="121">
        <f t="shared" si="24"/>
        <v>1</v>
      </c>
      <c r="T133" s="117">
        <f t="shared" si="25"/>
        <v>0</v>
      </c>
      <c r="U133" s="117">
        <f t="shared" si="26"/>
        <v>0</v>
      </c>
    </row>
    <row r="134" spans="1:21" hidden="1" x14ac:dyDescent="0.3">
      <c r="A134" s="114">
        <v>5343</v>
      </c>
      <c r="B134" s="114" t="s">
        <v>396</v>
      </c>
      <c r="C134" s="114" t="s">
        <v>70</v>
      </c>
      <c r="D134" s="114" t="s">
        <v>6375</v>
      </c>
      <c r="E134" s="114" t="s">
        <v>6376</v>
      </c>
      <c r="F134" s="115">
        <v>45169</v>
      </c>
      <c r="G134" s="114" t="s">
        <v>1932</v>
      </c>
      <c r="H134" s="116">
        <v>3310000</v>
      </c>
      <c r="I134" s="116">
        <v>3310000</v>
      </c>
      <c r="J134" s="116">
        <v>3310000</v>
      </c>
      <c r="K134" s="116">
        <v>0</v>
      </c>
      <c r="L134" s="116">
        <v>0</v>
      </c>
      <c r="M134" s="116">
        <v>0</v>
      </c>
      <c r="N134" s="116">
        <v>0</v>
      </c>
      <c r="O134" s="116">
        <v>0</v>
      </c>
      <c r="P134" s="120">
        <v>0</v>
      </c>
      <c r="Q134" s="27" t="str">
        <f t="shared" si="27"/>
        <v>Registered</v>
      </c>
      <c r="R134" s="121">
        <f t="shared" si="24"/>
        <v>1</v>
      </c>
      <c r="T134" s="117">
        <f t="shared" si="25"/>
        <v>0</v>
      </c>
      <c r="U134" s="117">
        <f t="shared" si="26"/>
        <v>0</v>
      </c>
    </row>
    <row r="135" spans="1:21" hidden="1" x14ac:dyDescent="0.3">
      <c r="A135" s="114">
        <v>5344</v>
      </c>
      <c r="B135" s="114" t="s">
        <v>396</v>
      </c>
      <c r="C135" s="114" t="s">
        <v>70</v>
      </c>
      <c r="D135" s="114" t="s">
        <v>6377</v>
      </c>
      <c r="E135" s="114" t="s">
        <v>6378</v>
      </c>
      <c r="F135" s="115">
        <v>44755</v>
      </c>
      <c r="G135" s="114" t="s">
        <v>3316</v>
      </c>
      <c r="H135" s="116">
        <v>5264500</v>
      </c>
      <c r="I135" s="116">
        <v>5264500</v>
      </c>
      <c r="J135" s="116">
        <v>5264500</v>
      </c>
      <c r="K135" s="116">
        <v>0</v>
      </c>
      <c r="L135" s="116">
        <v>0</v>
      </c>
      <c r="M135" s="116">
        <v>0</v>
      </c>
      <c r="N135" s="116">
        <v>0</v>
      </c>
      <c r="O135" s="116">
        <v>0</v>
      </c>
      <c r="P135" s="120">
        <v>0</v>
      </c>
      <c r="Q135" s="27" t="str">
        <f t="shared" si="27"/>
        <v>Registered</v>
      </c>
      <c r="R135" s="121">
        <f t="shared" si="24"/>
        <v>1</v>
      </c>
      <c r="T135" s="117">
        <f t="shared" si="25"/>
        <v>0</v>
      </c>
      <c r="U135" s="117">
        <f t="shared" si="26"/>
        <v>0</v>
      </c>
    </row>
    <row r="136" spans="1:21" hidden="1" x14ac:dyDescent="0.3">
      <c r="A136" s="114">
        <v>5345</v>
      </c>
      <c r="B136" s="114" t="s">
        <v>396</v>
      </c>
      <c r="C136" s="114" t="s">
        <v>70</v>
      </c>
      <c r="D136" s="114" t="s">
        <v>6379</v>
      </c>
      <c r="E136" s="114" t="s">
        <v>6380</v>
      </c>
      <c r="F136" s="115">
        <v>44267</v>
      </c>
      <c r="G136" s="114" t="s">
        <v>5412</v>
      </c>
      <c r="H136" s="116">
        <v>6653000</v>
      </c>
      <c r="I136" s="116">
        <v>6653000</v>
      </c>
      <c r="J136" s="116">
        <v>6653000</v>
      </c>
      <c r="K136" s="116">
        <v>0</v>
      </c>
      <c r="L136" s="116">
        <v>0</v>
      </c>
      <c r="M136" s="116">
        <v>0</v>
      </c>
      <c r="N136" s="116">
        <v>0</v>
      </c>
      <c r="O136" s="116">
        <v>0</v>
      </c>
      <c r="P136" s="120">
        <v>0</v>
      </c>
      <c r="Q136" s="27" t="str">
        <f t="shared" si="27"/>
        <v>Registered</v>
      </c>
      <c r="R136" s="121">
        <f t="shared" si="24"/>
        <v>1</v>
      </c>
      <c r="T136" s="117">
        <f t="shared" si="25"/>
        <v>0</v>
      </c>
      <c r="U136" s="117">
        <f t="shared" si="26"/>
        <v>0</v>
      </c>
    </row>
    <row r="137" spans="1:21" hidden="1" x14ac:dyDescent="0.3">
      <c r="A137" s="114">
        <v>5346</v>
      </c>
      <c r="B137" s="114" t="s">
        <v>396</v>
      </c>
      <c r="C137" s="114" t="s">
        <v>70</v>
      </c>
      <c r="D137" s="114" t="s">
        <v>6381</v>
      </c>
      <c r="E137" s="114" t="s">
        <v>6346</v>
      </c>
      <c r="F137" s="115">
        <v>44469</v>
      </c>
      <c r="G137" s="114" t="s">
        <v>5410</v>
      </c>
      <c r="H137" s="116">
        <v>7459997</v>
      </c>
      <c r="I137" s="116">
        <v>7459997</v>
      </c>
      <c r="J137" s="116">
        <v>7459997</v>
      </c>
      <c r="K137" s="116">
        <v>0</v>
      </c>
      <c r="L137" s="116">
        <v>0</v>
      </c>
      <c r="M137" s="116">
        <v>0</v>
      </c>
      <c r="N137" s="116">
        <v>0</v>
      </c>
      <c r="O137" s="116">
        <v>0</v>
      </c>
      <c r="P137" s="120">
        <v>0</v>
      </c>
      <c r="Q137" s="27" t="str">
        <f t="shared" si="27"/>
        <v>Registered</v>
      </c>
      <c r="R137" s="121">
        <f t="shared" si="24"/>
        <v>1</v>
      </c>
      <c r="T137" s="117">
        <f t="shared" si="25"/>
        <v>0</v>
      </c>
      <c r="U137" s="117">
        <f t="shared" si="26"/>
        <v>0</v>
      </c>
    </row>
    <row r="138" spans="1:21" hidden="1" x14ac:dyDescent="0.3">
      <c r="A138" s="114">
        <v>5347</v>
      </c>
      <c r="B138" s="114" t="s">
        <v>396</v>
      </c>
      <c r="C138" s="114" t="s">
        <v>70</v>
      </c>
      <c r="D138" s="114" t="s">
        <v>6382</v>
      </c>
      <c r="E138" s="114" t="s">
        <v>2129</v>
      </c>
      <c r="F138" s="115">
        <v>44772</v>
      </c>
      <c r="G138" s="114" t="s">
        <v>6383</v>
      </c>
      <c r="H138" s="116">
        <v>7000000</v>
      </c>
      <c r="I138" s="116">
        <v>7000000</v>
      </c>
      <c r="J138" s="116">
        <v>7000000</v>
      </c>
      <c r="K138" s="116">
        <v>0</v>
      </c>
      <c r="L138" s="116">
        <v>0</v>
      </c>
      <c r="M138" s="116">
        <v>0</v>
      </c>
      <c r="N138" s="116">
        <v>0</v>
      </c>
      <c r="O138" s="116">
        <v>0</v>
      </c>
      <c r="P138" s="120">
        <v>0</v>
      </c>
      <c r="Q138" s="27" t="str">
        <f t="shared" si="27"/>
        <v>Registered</v>
      </c>
      <c r="R138" s="121">
        <f t="shared" si="24"/>
        <v>1</v>
      </c>
      <c r="T138" s="117">
        <f t="shared" si="25"/>
        <v>0</v>
      </c>
      <c r="U138" s="117">
        <f t="shared" si="26"/>
        <v>0</v>
      </c>
    </row>
    <row r="139" spans="1:21" hidden="1" x14ac:dyDescent="0.3">
      <c r="A139" s="114">
        <v>5348</v>
      </c>
      <c r="B139" s="114" t="s">
        <v>396</v>
      </c>
      <c r="C139" s="114" t="s">
        <v>70</v>
      </c>
      <c r="D139" s="114" t="s">
        <v>6384</v>
      </c>
      <c r="E139" s="114" t="s">
        <v>6385</v>
      </c>
      <c r="F139" s="115">
        <v>44291</v>
      </c>
      <c r="G139" s="114" t="s">
        <v>5454</v>
      </c>
      <c r="H139" s="116">
        <v>7597500</v>
      </c>
      <c r="I139" s="116">
        <v>7597500</v>
      </c>
      <c r="J139" s="116">
        <v>7597500</v>
      </c>
      <c r="K139" s="116">
        <v>0</v>
      </c>
      <c r="L139" s="116">
        <v>0</v>
      </c>
      <c r="M139" s="116">
        <v>0</v>
      </c>
      <c r="N139" s="116">
        <v>0</v>
      </c>
      <c r="O139" s="116">
        <v>0</v>
      </c>
      <c r="P139" s="120">
        <v>0</v>
      </c>
      <c r="Q139" s="27" t="str">
        <f t="shared" si="27"/>
        <v>Registered</v>
      </c>
      <c r="R139" s="121">
        <f t="shared" si="24"/>
        <v>1</v>
      </c>
      <c r="T139" s="117">
        <f t="shared" si="25"/>
        <v>0</v>
      </c>
      <c r="U139" s="117">
        <f t="shared" si="26"/>
        <v>0</v>
      </c>
    </row>
    <row r="140" spans="1:21" hidden="1" x14ac:dyDescent="0.3">
      <c r="A140" s="114">
        <v>5349</v>
      </c>
      <c r="B140" s="114" t="s">
        <v>396</v>
      </c>
      <c r="C140" s="114" t="s">
        <v>70</v>
      </c>
      <c r="D140" s="114" t="s">
        <v>6386</v>
      </c>
      <c r="E140" s="114" t="s">
        <v>2056</v>
      </c>
      <c r="F140" s="115">
        <v>44469</v>
      </c>
      <c r="G140" s="114" t="s">
        <v>5410</v>
      </c>
      <c r="H140" s="116">
        <v>6108722</v>
      </c>
      <c r="I140" s="116">
        <v>6108722</v>
      </c>
      <c r="J140" s="116">
        <v>6108722</v>
      </c>
      <c r="K140" s="116">
        <v>0</v>
      </c>
      <c r="L140" s="116">
        <v>0</v>
      </c>
      <c r="M140" s="116">
        <v>0</v>
      </c>
      <c r="N140" s="116">
        <v>0</v>
      </c>
      <c r="O140" s="116">
        <v>0</v>
      </c>
      <c r="P140" s="120">
        <v>0</v>
      </c>
      <c r="Q140" s="27" t="str">
        <f t="shared" si="27"/>
        <v>Registered</v>
      </c>
      <c r="R140" s="121">
        <f t="shared" si="24"/>
        <v>1</v>
      </c>
      <c r="T140" s="117">
        <f t="shared" si="25"/>
        <v>0</v>
      </c>
      <c r="U140" s="117">
        <f t="shared" si="26"/>
        <v>0</v>
      </c>
    </row>
    <row r="141" spans="1:21" hidden="1" x14ac:dyDescent="0.3">
      <c r="A141" s="114">
        <v>5350</v>
      </c>
      <c r="B141" s="114" t="s">
        <v>396</v>
      </c>
      <c r="C141" s="114" t="s">
        <v>70</v>
      </c>
      <c r="D141" s="114" t="s">
        <v>6387</v>
      </c>
      <c r="E141" s="114" t="s">
        <v>6388</v>
      </c>
      <c r="F141" s="115">
        <v>44243</v>
      </c>
      <c r="G141" s="114" t="s">
        <v>5501</v>
      </c>
      <c r="H141" s="116">
        <v>7195000</v>
      </c>
      <c r="I141" s="116">
        <v>7195000</v>
      </c>
      <c r="J141" s="116">
        <v>7195000</v>
      </c>
      <c r="K141" s="116">
        <v>0</v>
      </c>
      <c r="L141" s="116">
        <v>0</v>
      </c>
      <c r="M141" s="116">
        <v>0</v>
      </c>
      <c r="N141" s="116">
        <v>0</v>
      </c>
      <c r="O141" s="116">
        <v>0</v>
      </c>
      <c r="P141" s="120">
        <v>0</v>
      </c>
      <c r="Q141" s="27" t="str">
        <f t="shared" si="27"/>
        <v>Registered</v>
      </c>
      <c r="R141" s="121">
        <f t="shared" si="24"/>
        <v>1</v>
      </c>
      <c r="T141" s="117">
        <f t="shared" si="25"/>
        <v>0</v>
      </c>
      <c r="U141" s="117">
        <f t="shared" si="26"/>
        <v>0</v>
      </c>
    </row>
    <row r="142" spans="1:21" hidden="1" x14ac:dyDescent="0.3">
      <c r="A142" s="114">
        <v>5351</v>
      </c>
      <c r="B142" s="114" t="s">
        <v>396</v>
      </c>
      <c r="C142" s="114" t="s">
        <v>70</v>
      </c>
      <c r="D142" s="114" t="s">
        <v>6389</v>
      </c>
      <c r="E142" s="114" t="s">
        <v>6390</v>
      </c>
      <c r="F142" s="115">
        <v>44253</v>
      </c>
      <c r="G142" s="114" t="s">
        <v>4782</v>
      </c>
      <c r="H142" s="116">
        <v>6397729</v>
      </c>
      <c r="I142" s="116">
        <v>6397729</v>
      </c>
      <c r="J142" s="116">
        <v>6397729</v>
      </c>
      <c r="K142" s="116">
        <v>0</v>
      </c>
      <c r="L142" s="116">
        <v>0</v>
      </c>
      <c r="M142" s="116">
        <v>0</v>
      </c>
      <c r="N142" s="116">
        <v>0</v>
      </c>
      <c r="O142" s="116">
        <v>0</v>
      </c>
      <c r="P142" s="120">
        <v>0</v>
      </c>
      <c r="Q142" s="27" t="str">
        <f t="shared" si="27"/>
        <v>Registered</v>
      </c>
      <c r="R142" s="121">
        <f t="shared" si="24"/>
        <v>1</v>
      </c>
      <c r="T142" s="117">
        <f t="shared" si="25"/>
        <v>0</v>
      </c>
      <c r="U142" s="117">
        <f t="shared" si="26"/>
        <v>0</v>
      </c>
    </row>
    <row r="143" spans="1:21" hidden="1" x14ac:dyDescent="0.3">
      <c r="A143" s="114">
        <v>5352</v>
      </c>
      <c r="B143" s="114" t="s">
        <v>396</v>
      </c>
      <c r="C143" s="114" t="s">
        <v>70</v>
      </c>
      <c r="D143" s="114" t="s">
        <v>6391</v>
      </c>
      <c r="E143" s="114" t="s">
        <v>6392</v>
      </c>
      <c r="F143" s="115">
        <v>43738</v>
      </c>
      <c r="G143" s="114" t="s">
        <v>1626</v>
      </c>
      <c r="H143" s="116">
        <v>5730000</v>
      </c>
      <c r="I143" s="116">
        <v>5730000</v>
      </c>
      <c r="J143" s="116">
        <v>5730000</v>
      </c>
      <c r="K143" s="116">
        <v>0</v>
      </c>
      <c r="L143" s="116">
        <v>0</v>
      </c>
      <c r="M143" s="116">
        <v>0</v>
      </c>
      <c r="N143" s="116">
        <v>0</v>
      </c>
      <c r="O143" s="116">
        <v>0</v>
      </c>
      <c r="P143" s="120">
        <v>0</v>
      </c>
      <c r="Q143" s="27" t="str">
        <f t="shared" si="27"/>
        <v>Registered</v>
      </c>
      <c r="R143" s="121">
        <f t="shared" si="24"/>
        <v>1</v>
      </c>
      <c r="T143" s="117">
        <f t="shared" si="25"/>
        <v>0</v>
      </c>
      <c r="U143" s="117">
        <f t="shared" si="26"/>
        <v>0</v>
      </c>
    </row>
    <row r="144" spans="1:21" hidden="1" x14ac:dyDescent="0.3">
      <c r="A144" s="114">
        <v>5353</v>
      </c>
      <c r="B144" s="114" t="s">
        <v>396</v>
      </c>
      <c r="C144" s="114" t="s">
        <v>70</v>
      </c>
      <c r="D144" s="114" t="s">
        <v>6393</v>
      </c>
      <c r="E144" s="114" t="s">
        <v>6394</v>
      </c>
      <c r="F144" s="115">
        <v>44275</v>
      </c>
      <c r="G144" s="114" t="s">
        <v>5412</v>
      </c>
      <c r="H144" s="116">
        <v>3954000</v>
      </c>
      <c r="I144" s="116">
        <v>3954000</v>
      </c>
      <c r="J144" s="116">
        <v>3954000</v>
      </c>
      <c r="K144" s="116">
        <v>0</v>
      </c>
      <c r="L144" s="116">
        <v>0</v>
      </c>
      <c r="M144" s="116">
        <v>0</v>
      </c>
      <c r="N144" s="116">
        <v>0</v>
      </c>
      <c r="O144" s="116">
        <v>0</v>
      </c>
      <c r="P144" s="120">
        <v>0</v>
      </c>
      <c r="Q144" s="27" t="str">
        <f t="shared" si="27"/>
        <v>Registered</v>
      </c>
      <c r="R144" s="121">
        <f t="shared" si="24"/>
        <v>1</v>
      </c>
      <c r="T144" s="117">
        <f t="shared" si="25"/>
        <v>0</v>
      </c>
      <c r="U144" s="117">
        <f t="shared" si="26"/>
        <v>0</v>
      </c>
    </row>
    <row r="145" spans="1:21" hidden="1" x14ac:dyDescent="0.3">
      <c r="A145" s="114">
        <v>5354</v>
      </c>
      <c r="B145" s="114" t="s">
        <v>396</v>
      </c>
      <c r="C145" s="114" t="s">
        <v>70</v>
      </c>
      <c r="D145" s="114" t="s">
        <v>6395</v>
      </c>
      <c r="E145" s="114" t="s">
        <v>6394</v>
      </c>
      <c r="F145" s="115">
        <v>44275</v>
      </c>
      <c r="G145" s="114" t="s">
        <v>5412</v>
      </c>
      <c r="H145" s="116">
        <v>4230000</v>
      </c>
      <c r="I145" s="116">
        <v>4230000</v>
      </c>
      <c r="J145" s="116">
        <v>4230000</v>
      </c>
      <c r="K145" s="116">
        <v>0</v>
      </c>
      <c r="L145" s="116">
        <v>0</v>
      </c>
      <c r="M145" s="116">
        <v>0</v>
      </c>
      <c r="N145" s="116">
        <v>0</v>
      </c>
      <c r="O145" s="116">
        <v>0</v>
      </c>
      <c r="P145" s="120">
        <v>0</v>
      </c>
      <c r="Q145" s="27" t="str">
        <f t="shared" si="27"/>
        <v>Registered</v>
      </c>
      <c r="R145" s="121">
        <f t="shared" si="24"/>
        <v>1</v>
      </c>
      <c r="T145" s="117">
        <f t="shared" si="25"/>
        <v>0</v>
      </c>
      <c r="U145" s="117">
        <f t="shared" si="26"/>
        <v>0</v>
      </c>
    </row>
    <row r="146" spans="1:21" hidden="1" x14ac:dyDescent="0.3">
      <c r="A146" s="114">
        <v>5355</v>
      </c>
      <c r="B146" s="114" t="s">
        <v>396</v>
      </c>
      <c r="C146" s="114" t="s">
        <v>70</v>
      </c>
      <c r="D146" s="114" t="s">
        <v>6396</v>
      </c>
      <c r="E146" s="114" t="s">
        <v>6397</v>
      </c>
      <c r="F146" s="115">
        <v>44886</v>
      </c>
      <c r="G146" s="114" t="s">
        <v>3500</v>
      </c>
      <c r="H146" s="116">
        <v>5078115</v>
      </c>
      <c r="I146" s="116">
        <v>5078115</v>
      </c>
      <c r="J146" s="116">
        <v>5078115</v>
      </c>
      <c r="K146" s="116">
        <v>0</v>
      </c>
      <c r="L146" s="116">
        <v>0</v>
      </c>
      <c r="M146" s="116">
        <v>0</v>
      </c>
      <c r="N146" s="116">
        <v>0</v>
      </c>
      <c r="O146" s="116">
        <v>0</v>
      </c>
      <c r="P146" s="120">
        <v>0</v>
      </c>
      <c r="Q146" s="27" t="str">
        <f t="shared" si="27"/>
        <v>Registered</v>
      </c>
      <c r="R146" s="121">
        <f t="shared" ref="R146:R209" si="28">I146/H146</f>
        <v>1</v>
      </c>
      <c r="T146" s="117">
        <f t="shared" si="25"/>
        <v>0</v>
      </c>
      <c r="U146" s="117">
        <f t="shared" si="26"/>
        <v>0</v>
      </c>
    </row>
    <row r="147" spans="1:21" hidden="1" x14ac:dyDescent="0.3">
      <c r="A147" s="114">
        <v>5356</v>
      </c>
      <c r="B147" s="114" t="s">
        <v>396</v>
      </c>
      <c r="C147" s="114" t="s">
        <v>70</v>
      </c>
      <c r="D147" s="114" t="s">
        <v>6398</v>
      </c>
      <c r="E147" s="114" t="s">
        <v>6399</v>
      </c>
      <c r="F147" s="115">
        <v>44886</v>
      </c>
      <c r="G147" s="114" t="s">
        <v>4104</v>
      </c>
      <c r="H147" s="116">
        <v>5365755</v>
      </c>
      <c r="I147" s="116">
        <v>5365755</v>
      </c>
      <c r="J147" s="116">
        <v>5365755</v>
      </c>
      <c r="K147" s="116">
        <v>0</v>
      </c>
      <c r="L147" s="116">
        <v>0</v>
      </c>
      <c r="M147" s="116">
        <v>0</v>
      </c>
      <c r="N147" s="116">
        <v>0</v>
      </c>
      <c r="O147" s="116">
        <v>0</v>
      </c>
      <c r="P147" s="120">
        <v>0</v>
      </c>
      <c r="Q147" s="27" t="str">
        <f t="shared" si="27"/>
        <v>Registered</v>
      </c>
      <c r="R147" s="121">
        <f t="shared" si="28"/>
        <v>1</v>
      </c>
      <c r="T147" s="117">
        <f t="shared" si="25"/>
        <v>0</v>
      </c>
      <c r="U147" s="117">
        <f t="shared" si="26"/>
        <v>0</v>
      </c>
    </row>
    <row r="148" spans="1:21" hidden="1" x14ac:dyDescent="0.3">
      <c r="A148" s="114">
        <v>5357</v>
      </c>
      <c r="B148" s="114" t="s">
        <v>396</v>
      </c>
      <c r="C148" s="114" t="s">
        <v>70</v>
      </c>
      <c r="D148" s="114" t="s">
        <v>6400</v>
      </c>
      <c r="E148" s="114" t="s">
        <v>6401</v>
      </c>
      <c r="F148" s="115">
        <v>44159</v>
      </c>
      <c r="G148" s="114" t="s">
        <v>5398</v>
      </c>
      <c r="H148" s="116">
        <v>6714230</v>
      </c>
      <c r="I148" s="116">
        <v>6714230</v>
      </c>
      <c r="J148" s="116">
        <v>6714230</v>
      </c>
      <c r="K148" s="116">
        <v>0</v>
      </c>
      <c r="L148" s="116">
        <v>0</v>
      </c>
      <c r="M148" s="116">
        <v>0</v>
      </c>
      <c r="N148" s="116">
        <v>0</v>
      </c>
      <c r="O148" s="116">
        <v>0</v>
      </c>
      <c r="P148" s="120">
        <v>0</v>
      </c>
      <c r="Q148" s="27" t="str">
        <f t="shared" si="27"/>
        <v>Registered</v>
      </c>
      <c r="R148" s="121">
        <f t="shared" si="28"/>
        <v>1</v>
      </c>
      <c r="T148" s="117">
        <f t="shared" ref="T148:T211" si="29">L148+M148+N148+O148+P148</f>
        <v>0</v>
      </c>
      <c r="U148" s="117">
        <f t="shared" ref="U148:U211" si="30">K148-T148</f>
        <v>0</v>
      </c>
    </row>
    <row r="149" spans="1:21" hidden="1" x14ac:dyDescent="0.3">
      <c r="A149" s="114">
        <v>5358</v>
      </c>
      <c r="B149" s="114" t="s">
        <v>396</v>
      </c>
      <c r="C149" s="114" t="s">
        <v>70</v>
      </c>
      <c r="D149" s="114" t="s">
        <v>6402</v>
      </c>
      <c r="E149" s="114" t="s">
        <v>6403</v>
      </c>
      <c r="F149" s="115">
        <v>43753</v>
      </c>
      <c r="G149" s="114" t="s">
        <v>5346</v>
      </c>
      <c r="H149" s="116">
        <v>5480000</v>
      </c>
      <c r="I149" s="116">
        <v>5480000</v>
      </c>
      <c r="J149" s="116">
        <v>5480000</v>
      </c>
      <c r="K149" s="116">
        <v>0</v>
      </c>
      <c r="L149" s="116">
        <v>0</v>
      </c>
      <c r="M149" s="116">
        <v>0</v>
      </c>
      <c r="N149" s="116">
        <v>0</v>
      </c>
      <c r="O149" s="116">
        <v>0</v>
      </c>
      <c r="P149" s="120">
        <v>0</v>
      </c>
      <c r="Q149" s="27" t="str">
        <f t="shared" si="27"/>
        <v>Registered</v>
      </c>
      <c r="R149" s="121">
        <f t="shared" si="28"/>
        <v>1</v>
      </c>
      <c r="T149" s="117">
        <f t="shared" si="29"/>
        <v>0</v>
      </c>
      <c r="U149" s="117">
        <f t="shared" si="30"/>
        <v>0</v>
      </c>
    </row>
    <row r="150" spans="1:21" hidden="1" x14ac:dyDescent="0.3">
      <c r="A150" s="114">
        <v>5359</v>
      </c>
      <c r="B150" s="114" t="s">
        <v>396</v>
      </c>
      <c r="C150" s="114" t="s">
        <v>70</v>
      </c>
      <c r="D150" s="114" t="s">
        <v>6404</v>
      </c>
      <c r="E150" s="114" t="s">
        <v>6405</v>
      </c>
      <c r="F150" s="115">
        <v>44053</v>
      </c>
      <c r="G150" s="114" t="s">
        <v>1878</v>
      </c>
      <c r="H150" s="116">
        <v>13308000</v>
      </c>
      <c r="I150" s="116">
        <v>13308000</v>
      </c>
      <c r="J150" s="116">
        <v>13308000</v>
      </c>
      <c r="K150" s="116">
        <v>0</v>
      </c>
      <c r="L150" s="116">
        <v>0</v>
      </c>
      <c r="M150" s="116">
        <v>0</v>
      </c>
      <c r="N150" s="116">
        <v>0</v>
      </c>
      <c r="O150" s="116">
        <v>0</v>
      </c>
      <c r="P150" s="120">
        <v>0</v>
      </c>
      <c r="Q150" s="27" t="str">
        <f t="shared" si="27"/>
        <v>Registered</v>
      </c>
      <c r="R150" s="121">
        <f t="shared" si="28"/>
        <v>1</v>
      </c>
      <c r="T150" s="117">
        <f t="shared" si="29"/>
        <v>0</v>
      </c>
      <c r="U150" s="117">
        <f t="shared" si="30"/>
        <v>0</v>
      </c>
    </row>
    <row r="151" spans="1:21" hidden="1" x14ac:dyDescent="0.3">
      <c r="A151" s="114">
        <v>5360</v>
      </c>
      <c r="B151" s="114" t="s">
        <v>396</v>
      </c>
      <c r="C151" s="114" t="s">
        <v>70</v>
      </c>
      <c r="D151" s="114" t="s">
        <v>6406</v>
      </c>
      <c r="E151" s="114" t="s">
        <v>6407</v>
      </c>
      <c r="F151" s="115">
        <v>44053</v>
      </c>
      <c r="G151" s="114" t="s">
        <v>1878</v>
      </c>
      <c r="H151" s="116">
        <v>6570000</v>
      </c>
      <c r="I151" s="116">
        <v>6570000</v>
      </c>
      <c r="J151" s="116">
        <v>6570000</v>
      </c>
      <c r="K151" s="116">
        <v>0</v>
      </c>
      <c r="L151" s="116">
        <v>0</v>
      </c>
      <c r="M151" s="116">
        <v>0</v>
      </c>
      <c r="N151" s="116">
        <v>0</v>
      </c>
      <c r="O151" s="116">
        <v>0</v>
      </c>
      <c r="P151" s="120">
        <v>0</v>
      </c>
      <c r="Q151" s="27" t="str">
        <f t="shared" si="27"/>
        <v>Registered</v>
      </c>
      <c r="R151" s="121">
        <f t="shared" si="28"/>
        <v>1</v>
      </c>
      <c r="T151" s="117">
        <f t="shared" si="29"/>
        <v>0</v>
      </c>
      <c r="U151" s="117">
        <f t="shared" si="30"/>
        <v>0</v>
      </c>
    </row>
    <row r="152" spans="1:21" hidden="1" x14ac:dyDescent="0.3">
      <c r="A152" s="114">
        <v>5361</v>
      </c>
      <c r="B152" s="114" t="s">
        <v>396</v>
      </c>
      <c r="C152" s="114" t="s">
        <v>70</v>
      </c>
      <c r="D152" s="114" t="s">
        <v>6408</v>
      </c>
      <c r="E152" s="114" t="s">
        <v>6405</v>
      </c>
      <c r="F152" s="115">
        <v>44053</v>
      </c>
      <c r="G152" s="114" t="s">
        <v>1878</v>
      </c>
      <c r="H152" s="116">
        <v>6324000</v>
      </c>
      <c r="I152" s="116">
        <v>6324000</v>
      </c>
      <c r="J152" s="116">
        <v>6324000</v>
      </c>
      <c r="K152" s="116">
        <v>0</v>
      </c>
      <c r="L152" s="116">
        <v>0</v>
      </c>
      <c r="M152" s="116">
        <v>0</v>
      </c>
      <c r="N152" s="116">
        <v>0</v>
      </c>
      <c r="O152" s="116">
        <v>0</v>
      </c>
      <c r="P152" s="120">
        <v>0</v>
      </c>
      <c r="Q152" s="27" t="str">
        <f t="shared" si="27"/>
        <v>Registered</v>
      </c>
      <c r="R152" s="121">
        <f t="shared" si="28"/>
        <v>1</v>
      </c>
      <c r="T152" s="117">
        <f t="shared" si="29"/>
        <v>0</v>
      </c>
      <c r="U152" s="117">
        <f t="shared" si="30"/>
        <v>0</v>
      </c>
    </row>
    <row r="153" spans="1:21" hidden="1" x14ac:dyDescent="0.3">
      <c r="A153" s="114">
        <v>5362</v>
      </c>
      <c r="B153" s="114" t="s">
        <v>396</v>
      </c>
      <c r="C153" s="114" t="s">
        <v>70</v>
      </c>
      <c r="D153" s="114" t="s">
        <v>6409</v>
      </c>
      <c r="E153" s="114" t="s">
        <v>4344</v>
      </c>
      <c r="F153" s="115">
        <v>44834</v>
      </c>
      <c r="G153" s="114" t="s">
        <v>2390</v>
      </c>
      <c r="H153" s="116">
        <v>8139600</v>
      </c>
      <c r="I153" s="116">
        <v>8139600</v>
      </c>
      <c r="J153" s="116">
        <v>8139600</v>
      </c>
      <c r="K153" s="116">
        <v>0</v>
      </c>
      <c r="L153" s="116">
        <v>0</v>
      </c>
      <c r="M153" s="116">
        <v>0</v>
      </c>
      <c r="N153" s="116">
        <v>0</v>
      </c>
      <c r="O153" s="116">
        <v>0</v>
      </c>
      <c r="P153" s="120">
        <v>0</v>
      </c>
      <c r="Q153" s="27" t="str">
        <f t="shared" si="27"/>
        <v>Registered</v>
      </c>
      <c r="R153" s="121">
        <f t="shared" si="28"/>
        <v>1</v>
      </c>
      <c r="T153" s="117">
        <f t="shared" si="29"/>
        <v>0</v>
      </c>
      <c r="U153" s="117">
        <f t="shared" si="30"/>
        <v>0</v>
      </c>
    </row>
    <row r="154" spans="1:21" hidden="1" x14ac:dyDescent="0.3">
      <c r="A154" s="114">
        <v>5363</v>
      </c>
      <c r="B154" s="114" t="s">
        <v>396</v>
      </c>
      <c r="C154" s="114" t="s">
        <v>70</v>
      </c>
      <c r="D154" s="114" t="s">
        <v>6410</v>
      </c>
      <c r="E154" s="114" t="s">
        <v>4344</v>
      </c>
      <c r="F154" s="115">
        <v>44834</v>
      </c>
      <c r="G154" s="114" t="s">
        <v>2390</v>
      </c>
      <c r="H154" s="116">
        <v>7901600</v>
      </c>
      <c r="I154" s="116">
        <v>7901600</v>
      </c>
      <c r="J154" s="116">
        <v>7901600</v>
      </c>
      <c r="K154" s="116">
        <v>0</v>
      </c>
      <c r="L154" s="116">
        <v>0</v>
      </c>
      <c r="M154" s="116">
        <v>0</v>
      </c>
      <c r="N154" s="116">
        <v>0</v>
      </c>
      <c r="O154" s="116">
        <v>0</v>
      </c>
      <c r="P154" s="120">
        <v>0</v>
      </c>
      <c r="Q154" s="27" t="str">
        <f t="shared" si="27"/>
        <v>Registered</v>
      </c>
      <c r="R154" s="121">
        <f t="shared" si="28"/>
        <v>1</v>
      </c>
      <c r="T154" s="117">
        <f t="shared" si="29"/>
        <v>0</v>
      </c>
      <c r="U154" s="117">
        <f t="shared" si="30"/>
        <v>0</v>
      </c>
    </row>
    <row r="155" spans="1:21" hidden="1" x14ac:dyDescent="0.3">
      <c r="A155" s="114">
        <v>5364</v>
      </c>
      <c r="B155" s="114" t="s">
        <v>396</v>
      </c>
      <c r="C155" s="114" t="s">
        <v>70</v>
      </c>
      <c r="D155" s="114" t="s">
        <v>6411</v>
      </c>
      <c r="E155" s="114" t="s">
        <v>6412</v>
      </c>
      <c r="F155" s="115">
        <v>44763</v>
      </c>
      <c r="G155" s="114" t="s">
        <v>5134</v>
      </c>
      <c r="H155" s="116">
        <v>8000000</v>
      </c>
      <c r="I155" s="116">
        <v>8000000</v>
      </c>
      <c r="J155" s="116">
        <v>8000000</v>
      </c>
      <c r="K155" s="116">
        <v>0</v>
      </c>
      <c r="L155" s="116">
        <v>0</v>
      </c>
      <c r="M155" s="116">
        <v>0</v>
      </c>
      <c r="N155" s="116">
        <v>0</v>
      </c>
      <c r="O155" s="116">
        <v>0</v>
      </c>
      <c r="P155" s="120">
        <v>0</v>
      </c>
      <c r="Q155" s="27" t="str">
        <f t="shared" si="27"/>
        <v>Registered</v>
      </c>
      <c r="R155" s="121">
        <f t="shared" si="28"/>
        <v>1</v>
      </c>
      <c r="T155" s="117">
        <f t="shared" si="29"/>
        <v>0</v>
      </c>
      <c r="U155" s="117">
        <f t="shared" si="30"/>
        <v>0</v>
      </c>
    </row>
    <row r="156" spans="1:21" hidden="1" x14ac:dyDescent="0.3">
      <c r="A156" s="114">
        <v>5365</v>
      </c>
      <c r="B156" s="114" t="s">
        <v>396</v>
      </c>
      <c r="C156" s="114" t="s">
        <v>70</v>
      </c>
      <c r="D156" s="114" t="s">
        <v>6413</v>
      </c>
      <c r="E156" s="114" t="s">
        <v>6414</v>
      </c>
      <c r="F156" s="115">
        <v>44772</v>
      </c>
      <c r="G156" s="114" t="s">
        <v>5122</v>
      </c>
      <c r="H156" s="116">
        <v>7000000</v>
      </c>
      <c r="I156" s="116">
        <v>7000000</v>
      </c>
      <c r="J156" s="116">
        <v>7000000</v>
      </c>
      <c r="K156" s="116">
        <v>0</v>
      </c>
      <c r="L156" s="116">
        <v>0</v>
      </c>
      <c r="M156" s="116">
        <v>0</v>
      </c>
      <c r="N156" s="116">
        <v>0</v>
      </c>
      <c r="O156" s="116">
        <v>0</v>
      </c>
      <c r="P156" s="120">
        <v>0</v>
      </c>
      <c r="Q156" s="27" t="str">
        <f t="shared" si="27"/>
        <v>Registered</v>
      </c>
      <c r="R156" s="121">
        <f t="shared" si="28"/>
        <v>1</v>
      </c>
      <c r="T156" s="117">
        <f t="shared" si="29"/>
        <v>0</v>
      </c>
      <c r="U156" s="117">
        <f t="shared" si="30"/>
        <v>0</v>
      </c>
    </row>
    <row r="157" spans="1:21" hidden="1" x14ac:dyDescent="0.3">
      <c r="A157" s="114">
        <v>5366</v>
      </c>
      <c r="B157" s="114" t="s">
        <v>396</v>
      </c>
      <c r="C157" s="114" t="s">
        <v>70</v>
      </c>
      <c r="D157" s="114" t="s">
        <v>6415</v>
      </c>
      <c r="E157" s="114" t="s">
        <v>6416</v>
      </c>
      <c r="F157" s="115">
        <v>43889</v>
      </c>
      <c r="G157" s="114" t="s">
        <v>5415</v>
      </c>
      <c r="H157" s="116">
        <v>7036950</v>
      </c>
      <c r="I157" s="116">
        <v>7036950</v>
      </c>
      <c r="J157" s="116">
        <v>7036950</v>
      </c>
      <c r="K157" s="116">
        <v>0</v>
      </c>
      <c r="L157" s="116">
        <v>0</v>
      </c>
      <c r="M157" s="116">
        <v>0</v>
      </c>
      <c r="N157" s="116">
        <v>0</v>
      </c>
      <c r="O157" s="116">
        <v>0</v>
      </c>
      <c r="P157" s="120">
        <v>0</v>
      </c>
      <c r="Q157" s="27" t="str">
        <f t="shared" si="27"/>
        <v>Registered</v>
      </c>
      <c r="R157" s="121">
        <f t="shared" si="28"/>
        <v>1</v>
      </c>
      <c r="T157" s="117">
        <f t="shared" si="29"/>
        <v>0</v>
      </c>
      <c r="U157" s="117">
        <f t="shared" si="30"/>
        <v>0</v>
      </c>
    </row>
    <row r="158" spans="1:21" hidden="1" x14ac:dyDescent="0.3">
      <c r="A158" s="114">
        <v>5367</v>
      </c>
      <c r="B158" s="114" t="s">
        <v>396</v>
      </c>
      <c r="C158" s="114" t="s">
        <v>70</v>
      </c>
      <c r="D158" s="114" t="s">
        <v>6417</v>
      </c>
      <c r="E158" s="114" t="s">
        <v>5472</v>
      </c>
      <c r="F158" s="115">
        <v>44887</v>
      </c>
      <c r="G158" s="114" t="s">
        <v>5127</v>
      </c>
      <c r="H158" s="116">
        <v>9137700</v>
      </c>
      <c r="I158" s="116">
        <v>9137700</v>
      </c>
      <c r="J158" s="116">
        <v>9137700</v>
      </c>
      <c r="K158" s="116">
        <v>0</v>
      </c>
      <c r="L158" s="116">
        <v>0</v>
      </c>
      <c r="M158" s="116">
        <v>0</v>
      </c>
      <c r="N158" s="116">
        <v>0</v>
      </c>
      <c r="O158" s="116">
        <v>0</v>
      </c>
      <c r="P158" s="120">
        <v>0</v>
      </c>
      <c r="Q158" s="27" t="str">
        <f t="shared" si="27"/>
        <v>Registered</v>
      </c>
      <c r="R158" s="121">
        <f t="shared" si="28"/>
        <v>1</v>
      </c>
      <c r="T158" s="117">
        <f t="shared" si="29"/>
        <v>0</v>
      </c>
      <c r="U158" s="117">
        <f t="shared" si="30"/>
        <v>0</v>
      </c>
    </row>
    <row r="159" spans="1:21" hidden="1" x14ac:dyDescent="0.3">
      <c r="A159" s="114">
        <v>5368</v>
      </c>
      <c r="B159" s="114" t="s">
        <v>396</v>
      </c>
      <c r="C159" s="114" t="s">
        <v>70</v>
      </c>
      <c r="D159" s="114" t="s">
        <v>6418</v>
      </c>
      <c r="E159" s="114" t="s">
        <v>6419</v>
      </c>
      <c r="F159" s="115">
        <v>44167</v>
      </c>
      <c r="G159" s="114" t="s">
        <v>2167</v>
      </c>
      <c r="H159" s="116">
        <v>5818750</v>
      </c>
      <c r="I159" s="116">
        <v>5818750</v>
      </c>
      <c r="J159" s="116">
        <v>5818750</v>
      </c>
      <c r="K159" s="116">
        <v>0</v>
      </c>
      <c r="L159" s="116">
        <v>0</v>
      </c>
      <c r="M159" s="116">
        <v>0</v>
      </c>
      <c r="N159" s="116">
        <v>0</v>
      </c>
      <c r="O159" s="116">
        <v>0</v>
      </c>
      <c r="P159" s="120">
        <v>0</v>
      </c>
      <c r="Q159" s="27" t="str">
        <f t="shared" si="27"/>
        <v>Registered</v>
      </c>
      <c r="R159" s="121">
        <f t="shared" si="28"/>
        <v>1</v>
      </c>
      <c r="T159" s="117">
        <f t="shared" si="29"/>
        <v>0</v>
      </c>
      <c r="U159" s="117">
        <f t="shared" si="30"/>
        <v>0</v>
      </c>
    </row>
    <row r="160" spans="1:21" hidden="1" x14ac:dyDescent="0.3">
      <c r="A160" s="114">
        <v>5369</v>
      </c>
      <c r="B160" s="114" t="s">
        <v>396</v>
      </c>
      <c r="C160" s="114" t="s">
        <v>70</v>
      </c>
      <c r="D160" s="114" t="s">
        <v>6420</v>
      </c>
      <c r="E160" s="114" t="s">
        <v>6421</v>
      </c>
      <c r="F160" s="115">
        <v>44742</v>
      </c>
      <c r="G160" s="114" t="s">
        <v>5512</v>
      </c>
      <c r="H160" s="116">
        <v>8400000</v>
      </c>
      <c r="I160" s="116">
        <v>8400000</v>
      </c>
      <c r="J160" s="116">
        <v>8400000</v>
      </c>
      <c r="K160" s="116">
        <v>0</v>
      </c>
      <c r="L160" s="116">
        <v>0</v>
      </c>
      <c r="M160" s="116">
        <v>0</v>
      </c>
      <c r="N160" s="116">
        <v>0</v>
      </c>
      <c r="O160" s="116">
        <v>0</v>
      </c>
      <c r="P160" s="120">
        <v>0</v>
      </c>
      <c r="Q160" s="27" t="str">
        <f t="shared" si="27"/>
        <v>Registered</v>
      </c>
      <c r="R160" s="121">
        <f t="shared" si="28"/>
        <v>1</v>
      </c>
      <c r="T160" s="117">
        <f t="shared" si="29"/>
        <v>0</v>
      </c>
      <c r="U160" s="117">
        <f t="shared" si="30"/>
        <v>0</v>
      </c>
    </row>
    <row r="161" spans="1:21" hidden="1" x14ac:dyDescent="0.3">
      <c r="A161" s="114">
        <v>5370</v>
      </c>
      <c r="B161" s="114" t="s">
        <v>396</v>
      </c>
      <c r="C161" s="114" t="s">
        <v>70</v>
      </c>
      <c r="D161" s="114" t="s">
        <v>6422</v>
      </c>
      <c r="E161" s="114" t="s">
        <v>6423</v>
      </c>
      <c r="F161" s="115">
        <v>45135</v>
      </c>
      <c r="G161" s="114" t="s">
        <v>3056</v>
      </c>
      <c r="H161" s="116">
        <v>5730000</v>
      </c>
      <c r="I161" s="116">
        <v>5730000</v>
      </c>
      <c r="J161" s="116">
        <v>5730000</v>
      </c>
      <c r="K161" s="116">
        <v>0</v>
      </c>
      <c r="L161" s="116">
        <v>0</v>
      </c>
      <c r="M161" s="116">
        <v>0</v>
      </c>
      <c r="N161" s="116">
        <v>0</v>
      </c>
      <c r="O161" s="116">
        <v>0</v>
      </c>
      <c r="P161" s="120">
        <v>0</v>
      </c>
      <c r="Q161" s="27" t="str">
        <f t="shared" si="27"/>
        <v>Registered</v>
      </c>
      <c r="R161" s="121">
        <f t="shared" si="28"/>
        <v>1</v>
      </c>
      <c r="T161" s="117">
        <f t="shared" si="29"/>
        <v>0</v>
      </c>
      <c r="U161" s="117">
        <f t="shared" si="30"/>
        <v>0</v>
      </c>
    </row>
    <row r="162" spans="1:21" hidden="1" x14ac:dyDescent="0.3">
      <c r="A162" s="114">
        <v>5371</v>
      </c>
      <c r="B162" s="114" t="s">
        <v>396</v>
      </c>
      <c r="C162" s="114" t="s">
        <v>70</v>
      </c>
      <c r="D162" s="114" t="s">
        <v>6424</v>
      </c>
      <c r="E162" s="114" t="s">
        <v>3295</v>
      </c>
      <c r="F162" s="115">
        <v>45100</v>
      </c>
      <c r="G162" s="114" t="s">
        <v>1774</v>
      </c>
      <c r="H162" s="116">
        <v>16200001</v>
      </c>
      <c r="I162" s="116">
        <v>16200001</v>
      </c>
      <c r="J162" s="116">
        <v>16200001</v>
      </c>
      <c r="K162" s="116">
        <v>0</v>
      </c>
      <c r="L162" s="116">
        <v>0</v>
      </c>
      <c r="M162" s="116">
        <v>0</v>
      </c>
      <c r="N162" s="116">
        <v>0</v>
      </c>
      <c r="O162" s="116">
        <v>0</v>
      </c>
      <c r="P162" s="120">
        <v>0</v>
      </c>
      <c r="Q162" s="27" t="str">
        <f t="shared" si="27"/>
        <v>Registered</v>
      </c>
      <c r="R162" s="121">
        <f t="shared" si="28"/>
        <v>1</v>
      </c>
      <c r="T162" s="117">
        <f t="shared" si="29"/>
        <v>0</v>
      </c>
      <c r="U162" s="117">
        <f t="shared" si="30"/>
        <v>0</v>
      </c>
    </row>
    <row r="163" spans="1:21" hidden="1" x14ac:dyDescent="0.3">
      <c r="A163" s="114">
        <v>5372</v>
      </c>
      <c r="B163" s="114" t="s">
        <v>396</v>
      </c>
      <c r="C163" s="114" t="s">
        <v>70</v>
      </c>
      <c r="D163" s="114" t="s">
        <v>6425</v>
      </c>
      <c r="E163" s="114" t="s">
        <v>6426</v>
      </c>
      <c r="F163" s="115">
        <v>43830</v>
      </c>
      <c r="G163" s="114" t="s">
        <v>5444</v>
      </c>
      <c r="H163" s="116">
        <v>9231000</v>
      </c>
      <c r="I163" s="116">
        <v>9231000</v>
      </c>
      <c r="J163" s="116">
        <v>9231000</v>
      </c>
      <c r="K163" s="116">
        <v>0</v>
      </c>
      <c r="L163" s="116">
        <v>0</v>
      </c>
      <c r="M163" s="116">
        <v>0</v>
      </c>
      <c r="N163" s="116">
        <v>0</v>
      </c>
      <c r="O163" s="116">
        <v>0</v>
      </c>
      <c r="P163" s="120">
        <v>0</v>
      </c>
      <c r="Q163" s="27" t="str">
        <f t="shared" si="27"/>
        <v>Registered</v>
      </c>
      <c r="R163" s="121">
        <f t="shared" si="28"/>
        <v>1</v>
      </c>
      <c r="T163" s="117">
        <f t="shared" si="29"/>
        <v>0</v>
      </c>
      <c r="U163" s="117">
        <f t="shared" si="30"/>
        <v>0</v>
      </c>
    </row>
    <row r="164" spans="1:21" hidden="1" x14ac:dyDescent="0.3">
      <c r="A164" s="114">
        <v>5373</v>
      </c>
      <c r="B164" s="114" t="s">
        <v>396</v>
      </c>
      <c r="C164" s="114" t="s">
        <v>70</v>
      </c>
      <c r="D164" s="114" t="s">
        <v>6427</v>
      </c>
      <c r="E164" s="114" t="s">
        <v>6428</v>
      </c>
      <c r="F164" s="115">
        <v>44970</v>
      </c>
      <c r="G164" s="114" t="s">
        <v>4054</v>
      </c>
      <c r="H164" s="116">
        <v>22384400</v>
      </c>
      <c r="I164" s="116">
        <v>22384400</v>
      </c>
      <c r="J164" s="116">
        <v>22384400</v>
      </c>
      <c r="K164" s="116">
        <v>0</v>
      </c>
      <c r="L164" s="116">
        <v>0</v>
      </c>
      <c r="M164" s="116">
        <v>0</v>
      </c>
      <c r="N164" s="116">
        <v>0</v>
      </c>
      <c r="O164" s="116">
        <v>0</v>
      </c>
      <c r="P164" s="120">
        <v>0</v>
      </c>
      <c r="Q164" s="27" t="str">
        <f t="shared" si="27"/>
        <v>Registered</v>
      </c>
      <c r="R164" s="121">
        <f t="shared" si="28"/>
        <v>1</v>
      </c>
      <c r="T164" s="117">
        <f t="shared" si="29"/>
        <v>0</v>
      </c>
      <c r="U164" s="117">
        <f t="shared" si="30"/>
        <v>0</v>
      </c>
    </row>
    <row r="165" spans="1:21" hidden="1" x14ac:dyDescent="0.3">
      <c r="A165" s="114">
        <v>5374</v>
      </c>
      <c r="B165" s="114" t="s">
        <v>396</v>
      </c>
      <c r="C165" s="114" t="s">
        <v>70</v>
      </c>
      <c r="D165" s="114" t="s">
        <v>6429</v>
      </c>
      <c r="E165" s="114" t="s">
        <v>2483</v>
      </c>
      <c r="F165" s="115">
        <v>44741</v>
      </c>
      <c r="G165" s="114" t="s">
        <v>5113</v>
      </c>
      <c r="H165" s="116">
        <v>8523200</v>
      </c>
      <c r="I165" s="116">
        <v>8523200</v>
      </c>
      <c r="J165" s="116">
        <v>8523200</v>
      </c>
      <c r="K165" s="116">
        <v>0</v>
      </c>
      <c r="L165" s="116">
        <v>0</v>
      </c>
      <c r="M165" s="116">
        <v>0</v>
      </c>
      <c r="N165" s="116">
        <v>0</v>
      </c>
      <c r="O165" s="116">
        <v>0</v>
      </c>
      <c r="P165" s="120">
        <v>0</v>
      </c>
      <c r="Q165" s="27" t="str">
        <f t="shared" si="27"/>
        <v>Registered</v>
      </c>
      <c r="R165" s="121">
        <f t="shared" si="28"/>
        <v>1</v>
      </c>
      <c r="T165" s="117">
        <f t="shared" si="29"/>
        <v>0</v>
      </c>
      <c r="U165" s="117">
        <f t="shared" si="30"/>
        <v>0</v>
      </c>
    </row>
    <row r="166" spans="1:21" hidden="1" x14ac:dyDescent="0.3">
      <c r="A166" s="114">
        <v>5375</v>
      </c>
      <c r="B166" s="114" t="s">
        <v>396</v>
      </c>
      <c r="C166" s="114" t="s">
        <v>70</v>
      </c>
      <c r="D166" s="114" t="s">
        <v>6430</v>
      </c>
      <c r="E166" s="114" t="s">
        <v>6431</v>
      </c>
      <c r="F166" s="115">
        <v>44741</v>
      </c>
      <c r="G166" s="114" t="s">
        <v>5512</v>
      </c>
      <c r="H166" s="116">
        <v>8180000</v>
      </c>
      <c r="I166" s="116">
        <v>8180000</v>
      </c>
      <c r="J166" s="116">
        <v>8180000</v>
      </c>
      <c r="K166" s="116">
        <v>0</v>
      </c>
      <c r="L166" s="116">
        <v>0</v>
      </c>
      <c r="M166" s="116">
        <v>0</v>
      </c>
      <c r="N166" s="116">
        <v>0</v>
      </c>
      <c r="O166" s="116">
        <v>0</v>
      </c>
      <c r="P166" s="120">
        <v>0</v>
      </c>
      <c r="Q166" s="27" t="str">
        <f t="shared" si="27"/>
        <v>Registered</v>
      </c>
      <c r="R166" s="121">
        <f t="shared" si="28"/>
        <v>1</v>
      </c>
      <c r="T166" s="117">
        <f t="shared" si="29"/>
        <v>0</v>
      </c>
      <c r="U166" s="117">
        <f t="shared" si="30"/>
        <v>0</v>
      </c>
    </row>
    <row r="167" spans="1:21" hidden="1" x14ac:dyDescent="0.3">
      <c r="A167" s="114">
        <v>5376</v>
      </c>
      <c r="B167" s="114" t="s">
        <v>396</v>
      </c>
      <c r="C167" s="114" t="s">
        <v>70</v>
      </c>
      <c r="D167" s="114" t="s">
        <v>6432</v>
      </c>
      <c r="E167" s="114" t="s">
        <v>6433</v>
      </c>
      <c r="F167" s="115">
        <v>43911</v>
      </c>
      <c r="G167" s="114" t="s">
        <v>6434</v>
      </c>
      <c r="H167" s="116">
        <v>9532971</v>
      </c>
      <c r="I167" s="116">
        <v>9532971</v>
      </c>
      <c r="J167" s="116">
        <v>9532971</v>
      </c>
      <c r="K167" s="116">
        <v>0</v>
      </c>
      <c r="L167" s="116">
        <v>0</v>
      </c>
      <c r="M167" s="116">
        <v>0</v>
      </c>
      <c r="N167" s="116">
        <v>0</v>
      </c>
      <c r="O167" s="116">
        <v>0</v>
      </c>
      <c r="P167" s="120">
        <v>0</v>
      </c>
      <c r="Q167" s="27" t="str">
        <f t="shared" si="27"/>
        <v>Registered</v>
      </c>
      <c r="R167" s="121">
        <f t="shared" si="28"/>
        <v>1</v>
      </c>
      <c r="T167" s="117">
        <f t="shared" si="29"/>
        <v>0</v>
      </c>
      <c r="U167" s="117">
        <f t="shared" si="30"/>
        <v>0</v>
      </c>
    </row>
    <row r="168" spans="1:21" hidden="1" x14ac:dyDescent="0.3">
      <c r="A168" s="114">
        <v>5377</v>
      </c>
      <c r="B168" s="114" t="s">
        <v>396</v>
      </c>
      <c r="C168" s="114" t="s">
        <v>70</v>
      </c>
      <c r="D168" s="114" t="s">
        <v>6435</v>
      </c>
      <c r="E168" s="114" t="s">
        <v>3295</v>
      </c>
      <c r="F168" s="115">
        <v>45135</v>
      </c>
      <c r="G168" s="114" t="s">
        <v>2424</v>
      </c>
      <c r="H168" s="116">
        <v>14986900</v>
      </c>
      <c r="I168" s="116">
        <v>14986900</v>
      </c>
      <c r="J168" s="116">
        <v>14986900</v>
      </c>
      <c r="K168" s="116">
        <v>0</v>
      </c>
      <c r="L168" s="116">
        <v>0</v>
      </c>
      <c r="M168" s="116">
        <v>0</v>
      </c>
      <c r="N168" s="116">
        <v>0</v>
      </c>
      <c r="O168" s="116">
        <v>0</v>
      </c>
      <c r="P168" s="120">
        <v>0</v>
      </c>
      <c r="Q168" s="27" t="str">
        <f t="shared" si="27"/>
        <v>Registered</v>
      </c>
      <c r="R168" s="121">
        <f t="shared" si="28"/>
        <v>1</v>
      </c>
      <c r="T168" s="117">
        <f t="shared" si="29"/>
        <v>0</v>
      </c>
      <c r="U168" s="117">
        <f t="shared" si="30"/>
        <v>0</v>
      </c>
    </row>
    <row r="169" spans="1:21" hidden="1" x14ac:dyDescent="0.3">
      <c r="A169" s="114">
        <v>5378</v>
      </c>
      <c r="B169" s="114" t="s">
        <v>396</v>
      </c>
      <c r="C169" s="114" t="s">
        <v>70</v>
      </c>
      <c r="D169" s="114" t="s">
        <v>6436</v>
      </c>
      <c r="E169" s="114" t="s">
        <v>3295</v>
      </c>
      <c r="F169" s="115">
        <v>45135</v>
      </c>
      <c r="G169" s="114" t="s">
        <v>2424</v>
      </c>
      <c r="H169" s="116">
        <v>15899400</v>
      </c>
      <c r="I169" s="116">
        <v>15899400</v>
      </c>
      <c r="J169" s="116">
        <v>15899400</v>
      </c>
      <c r="K169" s="116">
        <v>0</v>
      </c>
      <c r="L169" s="116">
        <v>0</v>
      </c>
      <c r="M169" s="116">
        <v>0</v>
      </c>
      <c r="N169" s="116">
        <v>0</v>
      </c>
      <c r="O169" s="116">
        <v>0</v>
      </c>
      <c r="P169" s="120">
        <v>0</v>
      </c>
      <c r="Q169" s="27" t="str">
        <f t="shared" si="27"/>
        <v>Registered</v>
      </c>
      <c r="R169" s="121">
        <f t="shared" si="28"/>
        <v>1</v>
      </c>
      <c r="T169" s="117">
        <f t="shared" si="29"/>
        <v>0</v>
      </c>
      <c r="U169" s="117">
        <f t="shared" si="30"/>
        <v>0</v>
      </c>
    </row>
    <row r="170" spans="1:21" hidden="1" x14ac:dyDescent="0.3">
      <c r="A170" s="114">
        <v>5379</v>
      </c>
      <c r="B170" s="114" t="s">
        <v>396</v>
      </c>
      <c r="C170" s="114" t="s">
        <v>70</v>
      </c>
      <c r="D170" s="114" t="s">
        <v>6437</v>
      </c>
      <c r="E170" s="114" t="s">
        <v>6438</v>
      </c>
      <c r="F170" s="115">
        <v>44280</v>
      </c>
      <c r="G170" s="114" t="s">
        <v>6439</v>
      </c>
      <c r="H170" s="116">
        <v>7539500</v>
      </c>
      <c r="I170" s="116">
        <v>7539500</v>
      </c>
      <c r="J170" s="116">
        <v>7539500</v>
      </c>
      <c r="K170" s="116">
        <v>0</v>
      </c>
      <c r="L170" s="116">
        <v>0</v>
      </c>
      <c r="M170" s="116">
        <v>0</v>
      </c>
      <c r="N170" s="116">
        <v>0</v>
      </c>
      <c r="O170" s="116">
        <v>0</v>
      </c>
      <c r="P170" s="120">
        <v>0</v>
      </c>
      <c r="Q170" s="27" t="str">
        <f t="shared" si="27"/>
        <v>Registered</v>
      </c>
      <c r="R170" s="121">
        <f t="shared" si="28"/>
        <v>1</v>
      </c>
      <c r="T170" s="117">
        <f t="shared" si="29"/>
        <v>0</v>
      </c>
      <c r="U170" s="117">
        <f t="shared" si="30"/>
        <v>0</v>
      </c>
    </row>
    <row r="171" spans="1:21" hidden="1" x14ac:dyDescent="0.3">
      <c r="A171" s="114">
        <v>5380</v>
      </c>
      <c r="B171" s="114" t="s">
        <v>396</v>
      </c>
      <c r="C171" s="114" t="s">
        <v>70</v>
      </c>
      <c r="D171" s="114" t="s">
        <v>6440</v>
      </c>
      <c r="E171" s="114" t="s">
        <v>6441</v>
      </c>
      <c r="F171" s="115">
        <v>44279</v>
      </c>
      <c r="G171" s="114" t="s">
        <v>5412</v>
      </c>
      <c r="H171" s="116">
        <v>7930500</v>
      </c>
      <c r="I171" s="116">
        <v>7930500</v>
      </c>
      <c r="J171" s="116">
        <v>7930500</v>
      </c>
      <c r="K171" s="116">
        <v>0</v>
      </c>
      <c r="L171" s="116">
        <v>0</v>
      </c>
      <c r="M171" s="116">
        <v>0</v>
      </c>
      <c r="N171" s="116">
        <v>0</v>
      </c>
      <c r="O171" s="116">
        <v>0</v>
      </c>
      <c r="P171" s="120">
        <v>0</v>
      </c>
      <c r="Q171" s="27" t="str">
        <f t="shared" si="27"/>
        <v>Registered</v>
      </c>
      <c r="R171" s="121">
        <f t="shared" si="28"/>
        <v>1</v>
      </c>
      <c r="T171" s="117">
        <f t="shared" si="29"/>
        <v>0</v>
      </c>
      <c r="U171" s="117">
        <f t="shared" si="30"/>
        <v>0</v>
      </c>
    </row>
    <row r="172" spans="1:21" hidden="1" x14ac:dyDescent="0.3">
      <c r="A172" s="114">
        <v>5381</v>
      </c>
      <c r="B172" s="114" t="s">
        <v>396</v>
      </c>
      <c r="C172" s="114" t="s">
        <v>70</v>
      </c>
      <c r="D172" s="114" t="s">
        <v>6442</v>
      </c>
      <c r="E172" s="114" t="s">
        <v>6443</v>
      </c>
      <c r="F172" s="115">
        <v>44970</v>
      </c>
      <c r="G172" s="114" t="s">
        <v>2616</v>
      </c>
      <c r="H172" s="116">
        <v>24453000</v>
      </c>
      <c r="I172" s="116">
        <v>24453000</v>
      </c>
      <c r="J172" s="116">
        <v>24453000</v>
      </c>
      <c r="K172" s="116">
        <v>0</v>
      </c>
      <c r="L172" s="116">
        <v>0</v>
      </c>
      <c r="M172" s="116">
        <v>0</v>
      </c>
      <c r="N172" s="116">
        <v>0</v>
      </c>
      <c r="O172" s="116">
        <v>0</v>
      </c>
      <c r="P172" s="120">
        <v>0</v>
      </c>
      <c r="Q172" s="27" t="str">
        <f t="shared" si="27"/>
        <v>Registered</v>
      </c>
      <c r="R172" s="121">
        <f t="shared" si="28"/>
        <v>1</v>
      </c>
      <c r="T172" s="117">
        <f t="shared" si="29"/>
        <v>0</v>
      </c>
      <c r="U172" s="117">
        <f t="shared" si="30"/>
        <v>0</v>
      </c>
    </row>
    <row r="173" spans="1:21" hidden="1" x14ac:dyDescent="0.3">
      <c r="A173" s="114">
        <v>5382</v>
      </c>
      <c r="B173" s="114" t="s">
        <v>396</v>
      </c>
      <c r="C173" s="114" t="s">
        <v>70</v>
      </c>
      <c r="D173" s="114" t="s">
        <v>6444</v>
      </c>
      <c r="E173" s="114" t="s">
        <v>6445</v>
      </c>
      <c r="F173" s="115">
        <v>43733</v>
      </c>
      <c r="G173" s="114" t="s">
        <v>4847</v>
      </c>
      <c r="H173" s="116">
        <v>7456000</v>
      </c>
      <c r="I173" s="116">
        <v>7456000</v>
      </c>
      <c r="J173" s="116">
        <v>7456000</v>
      </c>
      <c r="K173" s="116">
        <v>0</v>
      </c>
      <c r="L173" s="116">
        <v>0</v>
      </c>
      <c r="M173" s="116">
        <v>0</v>
      </c>
      <c r="N173" s="116">
        <v>0</v>
      </c>
      <c r="O173" s="116">
        <v>0</v>
      </c>
      <c r="P173" s="120">
        <v>0</v>
      </c>
      <c r="Q173" s="27" t="str">
        <f t="shared" si="27"/>
        <v>Registered</v>
      </c>
      <c r="R173" s="121">
        <f t="shared" si="28"/>
        <v>1</v>
      </c>
      <c r="T173" s="117">
        <f t="shared" si="29"/>
        <v>0</v>
      </c>
      <c r="U173" s="117">
        <f t="shared" si="30"/>
        <v>0</v>
      </c>
    </row>
    <row r="174" spans="1:21" hidden="1" x14ac:dyDescent="0.3">
      <c r="A174" s="114">
        <v>5383</v>
      </c>
      <c r="B174" s="114" t="s">
        <v>396</v>
      </c>
      <c r="C174" s="114" t="s">
        <v>70</v>
      </c>
      <c r="D174" s="114" t="s">
        <v>6446</v>
      </c>
      <c r="E174" s="114" t="s">
        <v>6447</v>
      </c>
      <c r="F174" s="115">
        <v>44760</v>
      </c>
      <c r="G174" s="114" t="s">
        <v>5180</v>
      </c>
      <c r="H174" s="116">
        <v>8900049</v>
      </c>
      <c r="I174" s="116">
        <v>8900049</v>
      </c>
      <c r="J174" s="116">
        <v>8900049</v>
      </c>
      <c r="K174" s="116">
        <v>0</v>
      </c>
      <c r="L174" s="116">
        <v>0</v>
      </c>
      <c r="M174" s="116">
        <v>0</v>
      </c>
      <c r="N174" s="116">
        <v>0</v>
      </c>
      <c r="O174" s="116">
        <v>0</v>
      </c>
      <c r="P174" s="120">
        <v>0</v>
      </c>
      <c r="Q174" s="27" t="str">
        <f t="shared" si="27"/>
        <v>Registered</v>
      </c>
      <c r="R174" s="121">
        <f t="shared" si="28"/>
        <v>1</v>
      </c>
      <c r="T174" s="117">
        <f t="shared" si="29"/>
        <v>0</v>
      </c>
      <c r="U174" s="117">
        <f t="shared" si="30"/>
        <v>0</v>
      </c>
    </row>
    <row r="175" spans="1:21" hidden="1" x14ac:dyDescent="0.3">
      <c r="A175" s="114">
        <v>5384</v>
      </c>
      <c r="B175" s="114" t="s">
        <v>396</v>
      </c>
      <c r="C175" s="114" t="s">
        <v>70</v>
      </c>
      <c r="D175" s="114" t="s">
        <v>6448</v>
      </c>
      <c r="E175" s="114" t="s">
        <v>6449</v>
      </c>
      <c r="F175" s="115">
        <v>43777</v>
      </c>
      <c r="G175" s="114" t="s">
        <v>5496</v>
      </c>
      <c r="H175" s="116">
        <v>5594000</v>
      </c>
      <c r="I175" s="116">
        <v>5594000</v>
      </c>
      <c r="J175" s="116">
        <v>5594000</v>
      </c>
      <c r="K175" s="116">
        <v>0</v>
      </c>
      <c r="L175" s="116">
        <v>0</v>
      </c>
      <c r="M175" s="116">
        <v>0</v>
      </c>
      <c r="N175" s="116">
        <v>0</v>
      </c>
      <c r="O175" s="116">
        <v>0</v>
      </c>
      <c r="P175" s="120">
        <v>0</v>
      </c>
      <c r="Q175" s="27" t="str">
        <f t="shared" si="27"/>
        <v>Registered</v>
      </c>
      <c r="R175" s="121">
        <f t="shared" si="28"/>
        <v>1</v>
      </c>
      <c r="T175" s="117">
        <f t="shared" si="29"/>
        <v>0</v>
      </c>
      <c r="U175" s="117">
        <f t="shared" si="30"/>
        <v>0</v>
      </c>
    </row>
    <row r="176" spans="1:21" hidden="1" x14ac:dyDescent="0.3">
      <c r="A176" s="114">
        <v>5385</v>
      </c>
      <c r="B176" s="114" t="s">
        <v>396</v>
      </c>
      <c r="C176" s="114" t="s">
        <v>70</v>
      </c>
      <c r="D176" s="114" t="s">
        <v>6450</v>
      </c>
      <c r="E176" s="114" t="s">
        <v>6451</v>
      </c>
      <c r="F176" s="115">
        <v>43777</v>
      </c>
      <c r="G176" s="114" t="s">
        <v>5496</v>
      </c>
      <c r="H176" s="116">
        <v>5594000</v>
      </c>
      <c r="I176" s="116">
        <v>5594000</v>
      </c>
      <c r="J176" s="116">
        <v>5594000</v>
      </c>
      <c r="K176" s="116">
        <v>0</v>
      </c>
      <c r="L176" s="116">
        <v>0</v>
      </c>
      <c r="M176" s="116">
        <v>0</v>
      </c>
      <c r="N176" s="116">
        <v>0</v>
      </c>
      <c r="O176" s="116">
        <v>0</v>
      </c>
      <c r="P176" s="120">
        <v>0</v>
      </c>
      <c r="Q176" s="27" t="str">
        <f t="shared" si="27"/>
        <v>Registered</v>
      </c>
      <c r="R176" s="121">
        <f t="shared" si="28"/>
        <v>1</v>
      </c>
      <c r="T176" s="117">
        <f t="shared" si="29"/>
        <v>0</v>
      </c>
      <c r="U176" s="117">
        <f t="shared" si="30"/>
        <v>0</v>
      </c>
    </row>
    <row r="177" spans="1:21" hidden="1" x14ac:dyDescent="0.3">
      <c r="A177" s="114">
        <v>5386</v>
      </c>
      <c r="B177" s="114" t="s">
        <v>396</v>
      </c>
      <c r="C177" s="114" t="s">
        <v>70</v>
      </c>
      <c r="D177" s="114" t="s">
        <v>6452</v>
      </c>
      <c r="E177" s="114" t="s">
        <v>6453</v>
      </c>
      <c r="F177" s="115">
        <v>44630</v>
      </c>
      <c r="G177" s="114" t="s">
        <v>5143</v>
      </c>
      <c r="H177" s="116">
        <v>6521250</v>
      </c>
      <c r="I177" s="116">
        <v>6521250</v>
      </c>
      <c r="J177" s="116">
        <v>6521250</v>
      </c>
      <c r="K177" s="116">
        <v>0</v>
      </c>
      <c r="L177" s="116">
        <v>0</v>
      </c>
      <c r="M177" s="116">
        <v>0</v>
      </c>
      <c r="N177" s="116">
        <v>0</v>
      </c>
      <c r="O177" s="116">
        <v>0</v>
      </c>
      <c r="P177" s="120">
        <v>0</v>
      </c>
      <c r="Q177" s="27" t="str">
        <f t="shared" si="27"/>
        <v>Registered</v>
      </c>
      <c r="R177" s="121">
        <f t="shared" si="28"/>
        <v>1</v>
      </c>
      <c r="T177" s="117">
        <f t="shared" si="29"/>
        <v>0</v>
      </c>
      <c r="U177" s="117">
        <f t="shared" si="30"/>
        <v>0</v>
      </c>
    </row>
    <row r="178" spans="1:21" hidden="1" x14ac:dyDescent="0.3">
      <c r="A178" s="114">
        <v>5387</v>
      </c>
      <c r="B178" s="114" t="s">
        <v>396</v>
      </c>
      <c r="C178" s="114" t="s">
        <v>70</v>
      </c>
      <c r="D178" s="114" t="s">
        <v>6454</v>
      </c>
      <c r="E178" s="114" t="s">
        <v>6455</v>
      </c>
      <c r="F178" s="115">
        <v>43734</v>
      </c>
      <c r="G178" s="114" t="s">
        <v>5497</v>
      </c>
      <c r="H178" s="116">
        <v>6336000</v>
      </c>
      <c r="I178" s="116">
        <v>6336000</v>
      </c>
      <c r="J178" s="116">
        <v>6336000</v>
      </c>
      <c r="K178" s="116">
        <v>0</v>
      </c>
      <c r="L178" s="116">
        <v>0</v>
      </c>
      <c r="M178" s="116">
        <v>0</v>
      </c>
      <c r="N178" s="116">
        <v>0</v>
      </c>
      <c r="O178" s="116">
        <v>0</v>
      </c>
      <c r="P178" s="120">
        <v>0</v>
      </c>
      <c r="Q178" s="27" t="str">
        <f t="shared" si="27"/>
        <v>Registered</v>
      </c>
      <c r="R178" s="121">
        <f t="shared" si="28"/>
        <v>1</v>
      </c>
      <c r="T178" s="117">
        <f t="shared" si="29"/>
        <v>0</v>
      </c>
      <c r="U178" s="117">
        <f t="shared" si="30"/>
        <v>0</v>
      </c>
    </row>
    <row r="179" spans="1:21" hidden="1" x14ac:dyDescent="0.3">
      <c r="A179" s="114">
        <v>5388</v>
      </c>
      <c r="B179" s="114" t="s">
        <v>396</v>
      </c>
      <c r="C179" s="114" t="s">
        <v>70</v>
      </c>
      <c r="D179" s="114" t="s">
        <v>6456</v>
      </c>
      <c r="E179" s="114" t="s">
        <v>6457</v>
      </c>
      <c r="F179" s="115">
        <v>43846</v>
      </c>
      <c r="G179" s="114" t="s">
        <v>1911</v>
      </c>
      <c r="H179" s="116">
        <v>5000000</v>
      </c>
      <c r="I179" s="116">
        <v>5000000</v>
      </c>
      <c r="J179" s="116">
        <v>5000000</v>
      </c>
      <c r="K179" s="116">
        <v>0</v>
      </c>
      <c r="L179" s="116">
        <v>0</v>
      </c>
      <c r="M179" s="116">
        <v>0</v>
      </c>
      <c r="N179" s="116">
        <v>0</v>
      </c>
      <c r="O179" s="116">
        <v>0</v>
      </c>
      <c r="P179" s="120">
        <v>0</v>
      </c>
      <c r="Q179" s="27" t="str">
        <f t="shared" si="27"/>
        <v>Registered</v>
      </c>
      <c r="R179" s="121">
        <f t="shared" si="28"/>
        <v>1</v>
      </c>
      <c r="T179" s="117">
        <f t="shared" si="29"/>
        <v>0</v>
      </c>
      <c r="U179" s="117">
        <f t="shared" si="30"/>
        <v>0</v>
      </c>
    </row>
    <row r="180" spans="1:21" hidden="1" x14ac:dyDescent="0.3">
      <c r="A180" s="114">
        <v>5389</v>
      </c>
      <c r="B180" s="114" t="s">
        <v>396</v>
      </c>
      <c r="C180" s="114" t="s">
        <v>70</v>
      </c>
      <c r="D180" s="114" t="s">
        <v>6458</v>
      </c>
      <c r="E180" s="114" t="s">
        <v>6459</v>
      </c>
      <c r="F180" s="115">
        <v>43734</v>
      </c>
      <c r="G180" s="114" t="s">
        <v>1861</v>
      </c>
      <c r="H180" s="116">
        <v>5480000</v>
      </c>
      <c r="I180" s="116">
        <v>5480000</v>
      </c>
      <c r="J180" s="116">
        <v>5480000</v>
      </c>
      <c r="K180" s="116">
        <v>0</v>
      </c>
      <c r="L180" s="116">
        <v>0</v>
      </c>
      <c r="M180" s="116">
        <v>0</v>
      </c>
      <c r="N180" s="116">
        <v>0</v>
      </c>
      <c r="O180" s="116">
        <v>0</v>
      </c>
      <c r="P180" s="120">
        <v>0</v>
      </c>
      <c r="Q180" s="27" t="str">
        <f t="shared" si="27"/>
        <v>Registered</v>
      </c>
      <c r="R180" s="121">
        <f t="shared" si="28"/>
        <v>1</v>
      </c>
      <c r="T180" s="117">
        <f t="shared" si="29"/>
        <v>0</v>
      </c>
      <c r="U180" s="117">
        <f t="shared" si="30"/>
        <v>0</v>
      </c>
    </row>
    <row r="181" spans="1:21" hidden="1" x14ac:dyDescent="0.3">
      <c r="A181" s="114">
        <v>5390</v>
      </c>
      <c r="B181" s="114" t="s">
        <v>396</v>
      </c>
      <c r="C181" s="114" t="s">
        <v>70</v>
      </c>
      <c r="D181" s="114" t="s">
        <v>6460</v>
      </c>
      <c r="E181" s="114" t="s">
        <v>5394</v>
      </c>
      <c r="F181" s="115">
        <v>44574</v>
      </c>
      <c r="G181" s="114" t="s">
        <v>5506</v>
      </c>
      <c r="H181" s="116">
        <v>4500000</v>
      </c>
      <c r="I181" s="116">
        <v>4500000</v>
      </c>
      <c r="J181" s="116">
        <v>4500000</v>
      </c>
      <c r="K181" s="116">
        <v>0</v>
      </c>
      <c r="L181" s="116">
        <v>0</v>
      </c>
      <c r="M181" s="116">
        <v>0</v>
      </c>
      <c r="N181" s="116">
        <v>0</v>
      </c>
      <c r="O181" s="116">
        <v>0</v>
      </c>
      <c r="P181" s="120">
        <v>0</v>
      </c>
      <c r="Q181" s="27" t="str">
        <f t="shared" si="27"/>
        <v>Registered</v>
      </c>
      <c r="R181" s="121">
        <f t="shared" si="28"/>
        <v>1</v>
      </c>
      <c r="T181" s="117">
        <f t="shared" si="29"/>
        <v>0</v>
      </c>
      <c r="U181" s="117">
        <f t="shared" si="30"/>
        <v>0</v>
      </c>
    </row>
    <row r="182" spans="1:21" hidden="1" x14ac:dyDescent="0.3">
      <c r="A182" s="114">
        <v>5391</v>
      </c>
      <c r="B182" s="114" t="s">
        <v>396</v>
      </c>
      <c r="C182" s="114" t="s">
        <v>70</v>
      </c>
      <c r="D182" s="114" t="s">
        <v>6461</v>
      </c>
      <c r="E182" s="114" t="s">
        <v>6366</v>
      </c>
      <c r="F182" s="115">
        <v>44285</v>
      </c>
      <c r="G182" s="114" t="s">
        <v>5413</v>
      </c>
      <c r="H182" s="116">
        <v>4300000</v>
      </c>
      <c r="I182" s="116">
        <v>4300000</v>
      </c>
      <c r="J182" s="116">
        <v>4300000</v>
      </c>
      <c r="K182" s="116">
        <v>0</v>
      </c>
      <c r="L182" s="116">
        <v>0</v>
      </c>
      <c r="M182" s="116">
        <v>0</v>
      </c>
      <c r="N182" s="116">
        <v>0</v>
      </c>
      <c r="O182" s="116">
        <v>0</v>
      </c>
      <c r="P182" s="120">
        <v>0</v>
      </c>
      <c r="Q182" s="27" t="str">
        <f t="shared" si="27"/>
        <v>Registered</v>
      </c>
      <c r="R182" s="121">
        <f t="shared" si="28"/>
        <v>1</v>
      </c>
      <c r="T182" s="117">
        <f t="shared" si="29"/>
        <v>0</v>
      </c>
      <c r="U182" s="117">
        <f t="shared" si="30"/>
        <v>0</v>
      </c>
    </row>
    <row r="183" spans="1:21" hidden="1" x14ac:dyDescent="0.3">
      <c r="A183" s="114">
        <v>5392</v>
      </c>
      <c r="B183" s="114" t="s">
        <v>396</v>
      </c>
      <c r="C183" s="114" t="s">
        <v>70</v>
      </c>
      <c r="D183" s="114" t="s">
        <v>6462</v>
      </c>
      <c r="E183" s="114" t="s">
        <v>6463</v>
      </c>
      <c r="F183" s="115">
        <v>43733</v>
      </c>
      <c r="G183" s="114" t="s">
        <v>6464</v>
      </c>
      <c r="H183" s="116">
        <v>5984000</v>
      </c>
      <c r="I183" s="116">
        <v>5984000</v>
      </c>
      <c r="J183" s="116">
        <v>5984000</v>
      </c>
      <c r="K183" s="116">
        <v>0</v>
      </c>
      <c r="L183" s="116">
        <v>0</v>
      </c>
      <c r="M183" s="116">
        <v>0</v>
      </c>
      <c r="N183" s="116">
        <v>0</v>
      </c>
      <c r="O183" s="116">
        <v>0</v>
      </c>
      <c r="P183" s="120">
        <v>0</v>
      </c>
      <c r="Q183" s="27" t="str">
        <f t="shared" si="27"/>
        <v>Registered</v>
      </c>
      <c r="R183" s="121">
        <f t="shared" si="28"/>
        <v>1</v>
      </c>
      <c r="T183" s="117">
        <f t="shared" si="29"/>
        <v>0</v>
      </c>
      <c r="U183" s="117">
        <f t="shared" si="30"/>
        <v>0</v>
      </c>
    </row>
    <row r="184" spans="1:21" hidden="1" x14ac:dyDescent="0.3">
      <c r="A184" s="114">
        <v>5393</v>
      </c>
      <c r="B184" s="114" t="s">
        <v>396</v>
      </c>
      <c r="C184" s="114" t="s">
        <v>70</v>
      </c>
      <c r="D184" s="114" t="s">
        <v>6465</v>
      </c>
      <c r="E184" s="114" t="s">
        <v>2129</v>
      </c>
      <c r="F184" s="115">
        <v>43733</v>
      </c>
      <c r="G184" s="114" t="s">
        <v>1645</v>
      </c>
      <c r="H184" s="116">
        <v>4984000</v>
      </c>
      <c r="I184" s="116">
        <v>4984000</v>
      </c>
      <c r="J184" s="116">
        <v>4984000</v>
      </c>
      <c r="K184" s="116">
        <v>0</v>
      </c>
      <c r="L184" s="116">
        <v>0</v>
      </c>
      <c r="M184" s="116">
        <v>0</v>
      </c>
      <c r="N184" s="116">
        <v>0</v>
      </c>
      <c r="O184" s="116">
        <v>0</v>
      </c>
      <c r="P184" s="120">
        <v>0</v>
      </c>
      <c r="Q184" s="27" t="str">
        <f t="shared" si="27"/>
        <v>Registered</v>
      </c>
      <c r="R184" s="121">
        <f t="shared" si="28"/>
        <v>1</v>
      </c>
      <c r="T184" s="117">
        <f t="shared" si="29"/>
        <v>0</v>
      </c>
      <c r="U184" s="117">
        <f t="shared" si="30"/>
        <v>0</v>
      </c>
    </row>
    <row r="185" spans="1:21" hidden="1" x14ac:dyDescent="0.3">
      <c r="A185" s="114">
        <v>5394</v>
      </c>
      <c r="B185" s="114" t="s">
        <v>396</v>
      </c>
      <c r="C185" s="114" t="s">
        <v>70</v>
      </c>
      <c r="D185" s="114" t="s">
        <v>6466</v>
      </c>
      <c r="E185" s="114" t="s">
        <v>6467</v>
      </c>
      <c r="F185" s="115">
        <v>43733</v>
      </c>
      <c r="G185" s="114" t="s">
        <v>5345</v>
      </c>
      <c r="H185" s="116">
        <v>14635000</v>
      </c>
      <c r="I185" s="116">
        <v>14635000</v>
      </c>
      <c r="J185" s="116">
        <v>14635000</v>
      </c>
      <c r="K185" s="116">
        <v>0</v>
      </c>
      <c r="L185" s="116">
        <v>0</v>
      </c>
      <c r="M185" s="116">
        <v>0</v>
      </c>
      <c r="N185" s="116">
        <v>0</v>
      </c>
      <c r="O185" s="116">
        <v>0</v>
      </c>
      <c r="P185" s="120">
        <v>0</v>
      </c>
      <c r="Q185" s="27" t="str">
        <f t="shared" si="27"/>
        <v>Registered</v>
      </c>
      <c r="R185" s="121">
        <f t="shared" si="28"/>
        <v>1</v>
      </c>
      <c r="T185" s="117">
        <f t="shared" si="29"/>
        <v>0</v>
      </c>
      <c r="U185" s="117">
        <f t="shared" si="30"/>
        <v>0</v>
      </c>
    </row>
    <row r="186" spans="1:21" hidden="1" x14ac:dyDescent="0.3">
      <c r="A186" s="114">
        <v>5395</v>
      </c>
      <c r="B186" s="114" t="s">
        <v>396</v>
      </c>
      <c r="C186" s="114" t="s">
        <v>70</v>
      </c>
      <c r="D186" s="114" t="s">
        <v>6468</v>
      </c>
      <c r="E186" s="114" t="s">
        <v>6469</v>
      </c>
      <c r="F186" s="115">
        <v>43733</v>
      </c>
      <c r="G186" s="114" t="s">
        <v>5343</v>
      </c>
      <c r="H186" s="116">
        <v>6850000</v>
      </c>
      <c r="I186" s="116">
        <v>6850000</v>
      </c>
      <c r="J186" s="116">
        <v>6850000</v>
      </c>
      <c r="K186" s="116">
        <v>0</v>
      </c>
      <c r="L186" s="116">
        <v>0</v>
      </c>
      <c r="M186" s="116">
        <v>0</v>
      </c>
      <c r="N186" s="116">
        <v>0</v>
      </c>
      <c r="O186" s="116">
        <v>0</v>
      </c>
      <c r="P186" s="120">
        <v>0</v>
      </c>
      <c r="Q186" s="27" t="str">
        <f t="shared" si="27"/>
        <v>Registered</v>
      </c>
      <c r="R186" s="121">
        <f t="shared" si="28"/>
        <v>1</v>
      </c>
      <c r="T186" s="117">
        <f t="shared" si="29"/>
        <v>0</v>
      </c>
      <c r="U186" s="117">
        <f t="shared" si="30"/>
        <v>0</v>
      </c>
    </row>
    <row r="187" spans="1:21" hidden="1" x14ac:dyDescent="0.3">
      <c r="A187" s="114">
        <v>5396</v>
      </c>
      <c r="B187" s="114" t="s">
        <v>396</v>
      </c>
      <c r="C187" s="114" t="s">
        <v>70</v>
      </c>
      <c r="D187" s="114" t="s">
        <v>6470</v>
      </c>
      <c r="E187" s="114" t="s">
        <v>6471</v>
      </c>
      <c r="F187" s="115">
        <v>43733</v>
      </c>
      <c r="G187" s="114" t="s">
        <v>5343</v>
      </c>
      <c r="H187" s="116">
        <v>6850000</v>
      </c>
      <c r="I187" s="116">
        <v>6850000</v>
      </c>
      <c r="J187" s="116">
        <v>6850000</v>
      </c>
      <c r="K187" s="116">
        <v>0</v>
      </c>
      <c r="L187" s="116">
        <v>0</v>
      </c>
      <c r="M187" s="116">
        <v>0</v>
      </c>
      <c r="N187" s="116">
        <v>0</v>
      </c>
      <c r="O187" s="116">
        <v>0</v>
      </c>
      <c r="P187" s="120">
        <v>0</v>
      </c>
      <c r="Q187" s="27" t="str">
        <f t="shared" si="27"/>
        <v>Registered</v>
      </c>
      <c r="R187" s="121">
        <f t="shared" si="28"/>
        <v>1</v>
      </c>
      <c r="T187" s="117">
        <f t="shared" si="29"/>
        <v>0</v>
      </c>
      <c r="U187" s="117">
        <f t="shared" si="30"/>
        <v>0</v>
      </c>
    </row>
    <row r="188" spans="1:21" hidden="1" x14ac:dyDescent="0.3">
      <c r="A188" s="114">
        <v>5397</v>
      </c>
      <c r="B188" s="114" t="s">
        <v>396</v>
      </c>
      <c r="C188" s="114" t="s">
        <v>70</v>
      </c>
      <c r="D188" s="114" t="s">
        <v>6472</v>
      </c>
      <c r="E188" s="114" t="s">
        <v>6473</v>
      </c>
      <c r="F188" s="115">
        <v>43733</v>
      </c>
      <c r="G188" s="114" t="s">
        <v>1952</v>
      </c>
      <c r="H188" s="116">
        <v>14800000</v>
      </c>
      <c r="I188" s="116">
        <v>14800000</v>
      </c>
      <c r="J188" s="116">
        <v>14800000</v>
      </c>
      <c r="K188" s="116">
        <v>0</v>
      </c>
      <c r="L188" s="116">
        <v>0</v>
      </c>
      <c r="M188" s="116">
        <v>0</v>
      </c>
      <c r="N188" s="116">
        <v>0</v>
      </c>
      <c r="O188" s="116">
        <v>0</v>
      </c>
      <c r="P188" s="120">
        <v>0</v>
      </c>
      <c r="Q188" s="27" t="str">
        <f t="shared" si="27"/>
        <v>Registered</v>
      </c>
      <c r="R188" s="121">
        <f t="shared" si="28"/>
        <v>1</v>
      </c>
      <c r="T188" s="117">
        <f t="shared" si="29"/>
        <v>0</v>
      </c>
      <c r="U188" s="117">
        <f t="shared" si="30"/>
        <v>0</v>
      </c>
    </row>
    <row r="189" spans="1:21" hidden="1" x14ac:dyDescent="0.3">
      <c r="A189" s="114">
        <v>5398</v>
      </c>
      <c r="B189" s="114" t="s">
        <v>396</v>
      </c>
      <c r="C189" s="114" t="s">
        <v>70</v>
      </c>
      <c r="D189" s="114" t="s">
        <v>6474</v>
      </c>
      <c r="E189" s="114" t="s">
        <v>6475</v>
      </c>
      <c r="F189" s="115">
        <v>43733</v>
      </c>
      <c r="G189" s="114" t="s">
        <v>2258</v>
      </c>
      <c r="H189" s="116">
        <v>7780500</v>
      </c>
      <c r="I189" s="116">
        <v>7780500</v>
      </c>
      <c r="J189" s="116">
        <v>7780500</v>
      </c>
      <c r="K189" s="116">
        <v>0</v>
      </c>
      <c r="L189" s="116">
        <v>0</v>
      </c>
      <c r="M189" s="116">
        <v>0</v>
      </c>
      <c r="N189" s="116">
        <v>0</v>
      </c>
      <c r="O189" s="116">
        <v>0</v>
      </c>
      <c r="P189" s="120">
        <v>0</v>
      </c>
      <c r="Q189" s="27" t="str">
        <f t="shared" si="27"/>
        <v>Registered</v>
      </c>
      <c r="R189" s="121">
        <f t="shared" si="28"/>
        <v>1</v>
      </c>
      <c r="T189" s="117">
        <f t="shared" si="29"/>
        <v>0</v>
      </c>
      <c r="U189" s="117">
        <f t="shared" si="30"/>
        <v>0</v>
      </c>
    </row>
    <row r="190" spans="1:21" hidden="1" x14ac:dyDescent="0.3">
      <c r="A190" s="114">
        <v>5399</v>
      </c>
      <c r="B190" s="114" t="s">
        <v>396</v>
      </c>
      <c r="C190" s="114" t="s">
        <v>70</v>
      </c>
      <c r="D190" s="114" t="s">
        <v>6476</v>
      </c>
      <c r="E190" s="114" t="s">
        <v>6477</v>
      </c>
      <c r="F190" s="115">
        <v>43733</v>
      </c>
      <c r="G190" s="114" t="s">
        <v>2258</v>
      </c>
      <c r="H190" s="116">
        <v>7500000</v>
      </c>
      <c r="I190" s="116">
        <v>7500000</v>
      </c>
      <c r="J190" s="116">
        <v>7500000</v>
      </c>
      <c r="K190" s="116">
        <v>0</v>
      </c>
      <c r="L190" s="116">
        <v>0</v>
      </c>
      <c r="M190" s="116">
        <v>0</v>
      </c>
      <c r="N190" s="116">
        <v>0</v>
      </c>
      <c r="O190" s="116">
        <v>0</v>
      </c>
      <c r="P190" s="120">
        <v>0</v>
      </c>
      <c r="Q190" s="27" t="str">
        <f t="shared" si="27"/>
        <v>Registered</v>
      </c>
      <c r="R190" s="121">
        <f t="shared" si="28"/>
        <v>1</v>
      </c>
      <c r="T190" s="117">
        <f t="shared" si="29"/>
        <v>0</v>
      </c>
      <c r="U190" s="117">
        <f t="shared" si="30"/>
        <v>0</v>
      </c>
    </row>
    <row r="191" spans="1:21" hidden="1" x14ac:dyDescent="0.3">
      <c r="A191" s="114">
        <v>5400</v>
      </c>
      <c r="B191" s="114" t="s">
        <v>396</v>
      </c>
      <c r="C191" s="114" t="s">
        <v>70</v>
      </c>
      <c r="D191" s="114" t="s">
        <v>6478</v>
      </c>
      <c r="E191" s="114" t="s">
        <v>6479</v>
      </c>
      <c r="F191" s="115">
        <v>44852</v>
      </c>
      <c r="G191" s="114" t="s">
        <v>5141</v>
      </c>
      <c r="H191" s="116">
        <v>9936000</v>
      </c>
      <c r="I191" s="116">
        <v>9936000</v>
      </c>
      <c r="J191" s="116">
        <v>9936000</v>
      </c>
      <c r="K191" s="116">
        <v>0</v>
      </c>
      <c r="L191" s="116">
        <v>0</v>
      </c>
      <c r="M191" s="116">
        <v>0</v>
      </c>
      <c r="N191" s="116">
        <v>0</v>
      </c>
      <c r="O191" s="116">
        <v>0</v>
      </c>
      <c r="P191" s="120">
        <v>0</v>
      </c>
      <c r="Q191" s="27" t="str">
        <f t="shared" si="27"/>
        <v>Registered</v>
      </c>
      <c r="R191" s="121">
        <f t="shared" si="28"/>
        <v>1</v>
      </c>
      <c r="T191" s="117">
        <f t="shared" si="29"/>
        <v>0</v>
      </c>
      <c r="U191" s="117">
        <f t="shared" si="30"/>
        <v>0</v>
      </c>
    </row>
    <row r="192" spans="1:21" hidden="1" x14ac:dyDescent="0.3">
      <c r="A192" s="114">
        <v>5401</v>
      </c>
      <c r="B192" s="114" t="s">
        <v>396</v>
      </c>
      <c r="C192" s="114" t="s">
        <v>70</v>
      </c>
      <c r="D192" s="114" t="s">
        <v>6480</v>
      </c>
      <c r="E192" s="114" t="s">
        <v>6481</v>
      </c>
      <c r="F192" s="115">
        <v>44852</v>
      </c>
      <c r="G192" s="114" t="s">
        <v>5141</v>
      </c>
      <c r="H192" s="116">
        <v>10165500</v>
      </c>
      <c r="I192" s="116">
        <v>10165500</v>
      </c>
      <c r="J192" s="116">
        <v>10165500</v>
      </c>
      <c r="K192" s="116">
        <v>0</v>
      </c>
      <c r="L192" s="116">
        <v>0</v>
      </c>
      <c r="M192" s="116">
        <v>0</v>
      </c>
      <c r="N192" s="116">
        <v>0</v>
      </c>
      <c r="O192" s="116">
        <v>0</v>
      </c>
      <c r="P192" s="120">
        <v>0</v>
      </c>
      <c r="Q192" s="27" t="str">
        <f t="shared" si="27"/>
        <v>Registered</v>
      </c>
      <c r="R192" s="121">
        <f t="shared" si="28"/>
        <v>1</v>
      </c>
      <c r="T192" s="117">
        <f t="shared" si="29"/>
        <v>0</v>
      </c>
      <c r="U192" s="117">
        <f t="shared" si="30"/>
        <v>0</v>
      </c>
    </row>
    <row r="193" spans="1:21" hidden="1" x14ac:dyDescent="0.3">
      <c r="A193" s="114">
        <v>5402</v>
      </c>
      <c r="B193" s="114" t="s">
        <v>396</v>
      </c>
      <c r="C193" s="114" t="s">
        <v>70</v>
      </c>
      <c r="D193" s="114" t="s">
        <v>6482</v>
      </c>
      <c r="E193" s="114" t="s">
        <v>6483</v>
      </c>
      <c r="F193" s="115">
        <v>44645</v>
      </c>
      <c r="G193" s="114" t="s">
        <v>5113</v>
      </c>
      <c r="H193" s="116">
        <v>9145857</v>
      </c>
      <c r="I193" s="116">
        <v>9145857</v>
      </c>
      <c r="J193" s="116">
        <v>9145857</v>
      </c>
      <c r="K193" s="116">
        <v>0</v>
      </c>
      <c r="L193" s="116">
        <v>0</v>
      </c>
      <c r="M193" s="116">
        <v>0</v>
      </c>
      <c r="N193" s="116">
        <v>0</v>
      </c>
      <c r="O193" s="116">
        <v>0</v>
      </c>
      <c r="P193" s="120">
        <v>0</v>
      </c>
      <c r="Q193" s="27" t="str">
        <f t="shared" si="27"/>
        <v>Registered</v>
      </c>
      <c r="R193" s="121">
        <f t="shared" si="28"/>
        <v>1</v>
      </c>
      <c r="T193" s="117">
        <f t="shared" si="29"/>
        <v>0</v>
      </c>
      <c r="U193" s="117">
        <f t="shared" si="30"/>
        <v>0</v>
      </c>
    </row>
    <row r="194" spans="1:21" hidden="1" x14ac:dyDescent="0.3">
      <c r="A194" s="114">
        <v>5403</v>
      </c>
      <c r="B194" s="114" t="s">
        <v>396</v>
      </c>
      <c r="C194" s="114" t="s">
        <v>70</v>
      </c>
      <c r="D194" s="114" t="s">
        <v>6484</v>
      </c>
      <c r="E194" s="114" t="s">
        <v>6485</v>
      </c>
      <c r="F194" s="115">
        <v>44193</v>
      </c>
      <c r="G194" s="114" t="s">
        <v>1861</v>
      </c>
      <c r="H194" s="116">
        <v>6000000</v>
      </c>
      <c r="I194" s="116">
        <v>6000000</v>
      </c>
      <c r="J194" s="116">
        <v>6000000</v>
      </c>
      <c r="K194" s="116">
        <v>0</v>
      </c>
      <c r="L194" s="116">
        <v>0</v>
      </c>
      <c r="M194" s="116">
        <v>0</v>
      </c>
      <c r="N194" s="116">
        <v>0</v>
      </c>
      <c r="O194" s="116">
        <v>0</v>
      </c>
      <c r="P194" s="120">
        <v>0</v>
      </c>
      <c r="Q194" s="27" t="str">
        <f t="shared" ref="Q194:Q257" si="31">IF(G194="01 Jan 1900","Unregistered","Registered")</f>
        <v>Registered</v>
      </c>
      <c r="R194" s="121">
        <f t="shared" si="28"/>
        <v>1</v>
      </c>
      <c r="T194" s="117">
        <f t="shared" si="29"/>
        <v>0</v>
      </c>
      <c r="U194" s="117">
        <f t="shared" si="30"/>
        <v>0</v>
      </c>
    </row>
    <row r="195" spans="1:21" hidden="1" x14ac:dyDescent="0.3">
      <c r="A195" s="114">
        <v>5404</v>
      </c>
      <c r="B195" s="114" t="s">
        <v>396</v>
      </c>
      <c r="C195" s="114" t="s">
        <v>70</v>
      </c>
      <c r="D195" s="114" t="s">
        <v>6486</v>
      </c>
      <c r="E195" s="114" t="s">
        <v>2245</v>
      </c>
      <c r="F195" s="115">
        <v>43733</v>
      </c>
      <c r="G195" s="114" t="s">
        <v>5447</v>
      </c>
      <c r="H195" s="116">
        <v>7000000</v>
      </c>
      <c r="I195" s="116">
        <v>7000000</v>
      </c>
      <c r="J195" s="116">
        <v>7000000</v>
      </c>
      <c r="K195" s="116">
        <v>0</v>
      </c>
      <c r="L195" s="116">
        <v>0</v>
      </c>
      <c r="M195" s="116">
        <v>0</v>
      </c>
      <c r="N195" s="116">
        <v>0</v>
      </c>
      <c r="O195" s="116">
        <v>0</v>
      </c>
      <c r="P195" s="120">
        <v>0</v>
      </c>
      <c r="Q195" s="27" t="str">
        <f t="shared" si="31"/>
        <v>Registered</v>
      </c>
      <c r="R195" s="121">
        <f t="shared" si="28"/>
        <v>1</v>
      </c>
      <c r="T195" s="117">
        <f t="shared" si="29"/>
        <v>0</v>
      </c>
      <c r="U195" s="117">
        <f t="shared" si="30"/>
        <v>0</v>
      </c>
    </row>
    <row r="196" spans="1:21" hidden="1" x14ac:dyDescent="0.3">
      <c r="A196" s="114">
        <v>5405</v>
      </c>
      <c r="B196" s="114" t="s">
        <v>396</v>
      </c>
      <c r="C196" s="114" t="s">
        <v>70</v>
      </c>
      <c r="D196" s="114" t="s">
        <v>6487</v>
      </c>
      <c r="E196" s="114" t="s">
        <v>2245</v>
      </c>
      <c r="F196" s="115">
        <v>43733</v>
      </c>
      <c r="G196" s="114" t="s">
        <v>5447</v>
      </c>
      <c r="H196" s="116">
        <v>7500000</v>
      </c>
      <c r="I196" s="116">
        <v>7500000</v>
      </c>
      <c r="J196" s="116">
        <v>7500000</v>
      </c>
      <c r="K196" s="116">
        <v>0</v>
      </c>
      <c r="L196" s="116">
        <v>0</v>
      </c>
      <c r="M196" s="116">
        <v>0</v>
      </c>
      <c r="N196" s="116">
        <v>0</v>
      </c>
      <c r="O196" s="116">
        <v>0</v>
      </c>
      <c r="P196" s="120">
        <v>0</v>
      </c>
      <c r="Q196" s="27" t="str">
        <f t="shared" si="31"/>
        <v>Registered</v>
      </c>
      <c r="R196" s="121">
        <f t="shared" si="28"/>
        <v>1</v>
      </c>
      <c r="T196" s="117">
        <f t="shared" si="29"/>
        <v>0</v>
      </c>
      <c r="U196" s="117">
        <f t="shared" si="30"/>
        <v>0</v>
      </c>
    </row>
    <row r="197" spans="1:21" hidden="1" x14ac:dyDescent="0.3">
      <c r="A197" s="114">
        <v>5406</v>
      </c>
      <c r="B197" s="114" t="s">
        <v>396</v>
      </c>
      <c r="C197" s="114" t="s">
        <v>70</v>
      </c>
      <c r="D197" s="114" t="s">
        <v>6488</v>
      </c>
      <c r="E197" s="114" t="s">
        <v>6265</v>
      </c>
      <c r="F197" s="115">
        <v>44286</v>
      </c>
      <c r="G197" s="114" t="s">
        <v>1626</v>
      </c>
      <c r="H197" s="116">
        <v>6494000</v>
      </c>
      <c r="I197" s="116">
        <v>6494000</v>
      </c>
      <c r="J197" s="116">
        <v>6494000</v>
      </c>
      <c r="K197" s="116">
        <v>0</v>
      </c>
      <c r="L197" s="116">
        <v>0</v>
      </c>
      <c r="M197" s="116">
        <v>0</v>
      </c>
      <c r="N197" s="116">
        <v>0</v>
      </c>
      <c r="O197" s="116">
        <v>0</v>
      </c>
      <c r="P197" s="120">
        <v>0</v>
      </c>
      <c r="Q197" s="27" t="str">
        <f t="shared" si="31"/>
        <v>Registered</v>
      </c>
      <c r="R197" s="121">
        <f t="shared" si="28"/>
        <v>1</v>
      </c>
      <c r="T197" s="117">
        <f t="shared" si="29"/>
        <v>0</v>
      </c>
      <c r="U197" s="117">
        <f t="shared" si="30"/>
        <v>0</v>
      </c>
    </row>
    <row r="198" spans="1:21" hidden="1" x14ac:dyDescent="0.3">
      <c r="A198" s="114">
        <v>5407</v>
      </c>
      <c r="B198" s="114" t="s">
        <v>396</v>
      </c>
      <c r="C198" s="114" t="s">
        <v>70</v>
      </c>
      <c r="D198" s="114" t="s">
        <v>6489</v>
      </c>
      <c r="E198" s="114" t="s">
        <v>6490</v>
      </c>
      <c r="F198" s="115">
        <v>43735</v>
      </c>
      <c r="G198" s="114" t="s">
        <v>1952</v>
      </c>
      <c r="H198" s="116">
        <v>6280000</v>
      </c>
      <c r="I198" s="116">
        <v>6280000</v>
      </c>
      <c r="J198" s="116">
        <v>6280000</v>
      </c>
      <c r="K198" s="116">
        <v>0</v>
      </c>
      <c r="L198" s="116">
        <v>0</v>
      </c>
      <c r="M198" s="116">
        <v>0</v>
      </c>
      <c r="N198" s="116">
        <v>0</v>
      </c>
      <c r="O198" s="116">
        <v>0</v>
      </c>
      <c r="P198" s="120">
        <v>0</v>
      </c>
      <c r="Q198" s="27" t="str">
        <f t="shared" si="31"/>
        <v>Registered</v>
      </c>
      <c r="R198" s="121">
        <f t="shared" si="28"/>
        <v>1</v>
      </c>
      <c r="T198" s="117">
        <f t="shared" si="29"/>
        <v>0</v>
      </c>
      <c r="U198" s="117">
        <f t="shared" si="30"/>
        <v>0</v>
      </c>
    </row>
    <row r="199" spans="1:21" hidden="1" x14ac:dyDescent="0.3">
      <c r="A199" s="114">
        <v>5408</v>
      </c>
      <c r="B199" s="114" t="s">
        <v>396</v>
      </c>
      <c r="C199" s="114" t="s">
        <v>70</v>
      </c>
      <c r="D199" s="114" t="s">
        <v>6491</v>
      </c>
      <c r="E199" s="114" t="s">
        <v>6492</v>
      </c>
      <c r="F199" s="115">
        <v>43734</v>
      </c>
      <c r="G199" s="114" t="s">
        <v>5491</v>
      </c>
      <c r="H199" s="116">
        <v>4983700</v>
      </c>
      <c r="I199" s="116">
        <v>4983700</v>
      </c>
      <c r="J199" s="116">
        <v>4983700</v>
      </c>
      <c r="K199" s="116">
        <v>0</v>
      </c>
      <c r="L199" s="116">
        <v>0</v>
      </c>
      <c r="M199" s="116">
        <v>0</v>
      </c>
      <c r="N199" s="116">
        <v>0</v>
      </c>
      <c r="O199" s="116">
        <v>0</v>
      </c>
      <c r="P199" s="120">
        <v>0</v>
      </c>
      <c r="Q199" s="27" t="str">
        <f t="shared" si="31"/>
        <v>Registered</v>
      </c>
      <c r="R199" s="121">
        <f t="shared" si="28"/>
        <v>1</v>
      </c>
      <c r="T199" s="117">
        <f t="shared" si="29"/>
        <v>0</v>
      </c>
      <c r="U199" s="117">
        <f t="shared" si="30"/>
        <v>0</v>
      </c>
    </row>
    <row r="200" spans="1:21" hidden="1" x14ac:dyDescent="0.3">
      <c r="A200" s="114">
        <v>5409</v>
      </c>
      <c r="B200" s="114" t="s">
        <v>396</v>
      </c>
      <c r="C200" s="114" t="s">
        <v>70</v>
      </c>
      <c r="D200" s="114" t="s">
        <v>6493</v>
      </c>
      <c r="E200" s="114" t="s">
        <v>6494</v>
      </c>
      <c r="F200" s="115">
        <v>43797</v>
      </c>
      <c r="G200" s="114" t="s">
        <v>5491</v>
      </c>
      <c r="H200" s="116">
        <v>4983700</v>
      </c>
      <c r="I200" s="116">
        <v>4983700</v>
      </c>
      <c r="J200" s="116">
        <v>4983700</v>
      </c>
      <c r="K200" s="116">
        <v>0</v>
      </c>
      <c r="L200" s="116">
        <v>0</v>
      </c>
      <c r="M200" s="116">
        <v>0</v>
      </c>
      <c r="N200" s="116">
        <v>0</v>
      </c>
      <c r="O200" s="116">
        <v>0</v>
      </c>
      <c r="P200" s="120">
        <v>0</v>
      </c>
      <c r="Q200" s="27" t="str">
        <f t="shared" si="31"/>
        <v>Registered</v>
      </c>
      <c r="R200" s="121">
        <f t="shared" si="28"/>
        <v>1</v>
      </c>
      <c r="T200" s="117">
        <f t="shared" si="29"/>
        <v>0</v>
      </c>
      <c r="U200" s="117">
        <f t="shared" si="30"/>
        <v>0</v>
      </c>
    </row>
    <row r="201" spans="1:21" hidden="1" x14ac:dyDescent="0.3">
      <c r="A201" s="114">
        <v>5410</v>
      </c>
      <c r="B201" s="114" t="s">
        <v>396</v>
      </c>
      <c r="C201" s="114" t="s">
        <v>70</v>
      </c>
      <c r="D201" s="114" t="s">
        <v>6495</v>
      </c>
      <c r="E201" s="114" t="s">
        <v>6496</v>
      </c>
      <c r="F201" s="115">
        <v>43797</v>
      </c>
      <c r="G201" s="114" t="s">
        <v>5491</v>
      </c>
      <c r="H201" s="116">
        <v>4948500</v>
      </c>
      <c r="I201" s="116">
        <v>4948500</v>
      </c>
      <c r="J201" s="116">
        <v>4948500</v>
      </c>
      <c r="K201" s="116">
        <v>0</v>
      </c>
      <c r="L201" s="116">
        <v>0</v>
      </c>
      <c r="M201" s="116">
        <v>0</v>
      </c>
      <c r="N201" s="116">
        <v>0</v>
      </c>
      <c r="O201" s="116">
        <v>0</v>
      </c>
      <c r="P201" s="120">
        <v>0</v>
      </c>
      <c r="Q201" s="27" t="str">
        <f t="shared" si="31"/>
        <v>Registered</v>
      </c>
      <c r="R201" s="121">
        <f t="shared" si="28"/>
        <v>1</v>
      </c>
      <c r="T201" s="117">
        <f t="shared" si="29"/>
        <v>0</v>
      </c>
      <c r="U201" s="117">
        <f t="shared" si="30"/>
        <v>0</v>
      </c>
    </row>
    <row r="202" spans="1:21" hidden="1" x14ac:dyDescent="0.3">
      <c r="A202" s="114">
        <v>5411</v>
      </c>
      <c r="B202" s="114" t="s">
        <v>396</v>
      </c>
      <c r="C202" s="114" t="s">
        <v>70</v>
      </c>
      <c r="D202" s="114" t="s">
        <v>6497</v>
      </c>
      <c r="E202" s="114" t="s">
        <v>6498</v>
      </c>
      <c r="F202" s="115">
        <v>43797</v>
      </c>
      <c r="G202" s="114" t="s">
        <v>6499</v>
      </c>
      <c r="H202" s="116">
        <v>4224000</v>
      </c>
      <c r="I202" s="116">
        <v>4224000</v>
      </c>
      <c r="J202" s="116">
        <v>4224000</v>
      </c>
      <c r="K202" s="116">
        <v>0</v>
      </c>
      <c r="L202" s="116">
        <v>0</v>
      </c>
      <c r="M202" s="116">
        <v>0</v>
      </c>
      <c r="N202" s="116">
        <v>0</v>
      </c>
      <c r="O202" s="116">
        <v>0</v>
      </c>
      <c r="P202" s="120">
        <v>0</v>
      </c>
      <c r="Q202" s="27" t="str">
        <f t="shared" si="31"/>
        <v>Registered</v>
      </c>
      <c r="R202" s="121">
        <f t="shared" si="28"/>
        <v>1</v>
      </c>
      <c r="T202" s="117">
        <f t="shared" si="29"/>
        <v>0</v>
      </c>
      <c r="U202" s="117">
        <f t="shared" si="30"/>
        <v>0</v>
      </c>
    </row>
    <row r="203" spans="1:21" hidden="1" x14ac:dyDescent="0.3">
      <c r="A203" s="114">
        <v>5412</v>
      </c>
      <c r="B203" s="114" t="s">
        <v>396</v>
      </c>
      <c r="C203" s="114" t="s">
        <v>70</v>
      </c>
      <c r="D203" s="114" t="s">
        <v>6500</v>
      </c>
      <c r="E203" s="114" t="s">
        <v>6501</v>
      </c>
      <c r="F203" s="115">
        <v>43733</v>
      </c>
      <c r="G203" s="114" t="s">
        <v>5325</v>
      </c>
      <c r="H203" s="116">
        <v>5195200</v>
      </c>
      <c r="I203" s="116">
        <v>5195200</v>
      </c>
      <c r="J203" s="116">
        <v>5195200</v>
      </c>
      <c r="K203" s="116">
        <v>0</v>
      </c>
      <c r="L203" s="116">
        <v>0</v>
      </c>
      <c r="M203" s="116">
        <v>0</v>
      </c>
      <c r="N203" s="116">
        <v>0</v>
      </c>
      <c r="O203" s="116">
        <v>0</v>
      </c>
      <c r="P203" s="120">
        <v>0</v>
      </c>
      <c r="Q203" s="27" t="str">
        <f t="shared" si="31"/>
        <v>Registered</v>
      </c>
      <c r="R203" s="121">
        <f t="shared" si="28"/>
        <v>1</v>
      </c>
      <c r="T203" s="117">
        <f t="shared" si="29"/>
        <v>0</v>
      </c>
      <c r="U203" s="117">
        <f t="shared" si="30"/>
        <v>0</v>
      </c>
    </row>
    <row r="204" spans="1:21" hidden="1" x14ac:dyDescent="0.3">
      <c r="A204" s="114">
        <v>5413</v>
      </c>
      <c r="B204" s="114" t="s">
        <v>396</v>
      </c>
      <c r="C204" s="114" t="s">
        <v>70</v>
      </c>
      <c r="D204" s="114" t="s">
        <v>6502</v>
      </c>
      <c r="E204" s="114" t="s">
        <v>6503</v>
      </c>
      <c r="F204" s="115">
        <v>43738</v>
      </c>
      <c r="G204" s="114" t="s">
        <v>5449</v>
      </c>
      <c r="H204" s="116">
        <v>5194000</v>
      </c>
      <c r="I204" s="116">
        <v>5194000</v>
      </c>
      <c r="J204" s="116">
        <v>5194000</v>
      </c>
      <c r="K204" s="116">
        <v>0</v>
      </c>
      <c r="L204" s="116">
        <v>0</v>
      </c>
      <c r="M204" s="116">
        <v>0</v>
      </c>
      <c r="N204" s="116">
        <v>0</v>
      </c>
      <c r="O204" s="116">
        <v>0</v>
      </c>
      <c r="P204" s="120">
        <v>0</v>
      </c>
      <c r="Q204" s="27" t="str">
        <f t="shared" si="31"/>
        <v>Registered</v>
      </c>
      <c r="R204" s="121">
        <f t="shared" si="28"/>
        <v>1</v>
      </c>
      <c r="T204" s="117">
        <f t="shared" si="29"/>
        <v>0</v>
      </c>
      <c r="U204" s="117">
        <f t="shared" si="30"/>
        <v>0</v>
      </c>
    </row>
    <row r="205" spans="1:21" hidden="1" x14ac:dyDescent="0.3">
      <c r="A205" s="114">
        <v>5414</v>
      </c>
      <c r="B205" s="114" t="s">
        <v>396</v>
      </c>
      <c r="C205" s="114" t="s">
        <v>70</v>
      </c>
      <c r="D205" s="114" t="s">
        <v>6504</v>
      </c>
      <c r="E205" s="114" t="s">
        <v>6505</v>
      </c>
      <c r="F205" s="115">
        <v>43733</v>
      </c>
      <c r="G205" s="114" t="s">
        <v>4784</v>
      </c>
      <c r="H205" s="116">
        <v>5632000</v>
      </c>
      <c r="I205" s="116">
        <v>5632000</v>
      </c>
      <c r="J205" s="116">
        <v>5632000</v>
      </c>
      <c r="K205" s="116">
        <v>0</v>
      </c>
      <c r="L205" s="116">
        <v>0</v>
      </c>
      <c r="M205" s="116">
        <v>0</v>
      </c>
      <c r="N205" s="116">
        <v>0</v>
      </c>
      <c r="O205" s="116">
        <v>0</v>
      </c>
      <c r="P205" s="120">
        <v>0</v>
      </c>
      <c r="Q205" s="27" t="str">
        <f t="shared" si="31"/>
        <v>Registered</v>
      </c>
      <c r="R205" s="121">
        <f t="shared" si="28"/>
        <v>1</v>
      </c>
      <c r="T205" s="117">
        <f t="shared" si="29"/>
        <v>0</v>
      </c>
      <c r="U205" s="117">
        <f t="shared" si="30"/>
        <v>0</v>
      </c>
    </row>
    <row r="206" spans="1:21" hidden="1" x14ac:dyDescent="0.3">
      <c r="A206" s="114">
        <v>5415</v>
      </c>
      <c r="B206" s="114" t="s">
        <v>396</v>
      </c>
      <c r="C206" s="114" t="s">
        <v>70</v>
      </c>
      <c r="D206" s="114" t="s">
        <v>6506</v>
      </c>
      <c r="E206" s="114" t="s">
        <v>6507</v>
      </c>
      <c r="F206" s="115">
        <v>43733</v>
      </c>
      <c r="G206" s="114" t="s">
        <v>6349</v>
      </c>
      <c r="H206" s="116">
        <v>13308000</v>
      </c>
      <c r="I206" s="116">
        <v>13308000</v>
      </c>
      <c r="J206" s="116">
        <v>13308000</v>
      </c>
      <c r="K206" s="116">
        <v>0</v>
      </c>
      <c r="L206" s="116">
        <v>0</v>
      </c>
      <c r="M206" s="116">
        <v>0</v>
      </c>
      <c r="N206" s="116">
        <v>0</v>
      </c>
      <c r="O206" s="116">
        <v>0</v>
      </c>
      <c r="P206" s="120">
        <v>0</v>
      </c>
      <c r="Q206" s="27" t="str">
        <f t="shared" si="31"/>
        <v>Registered</v>
      </c>
      <c r="R206" s="121">
        <f t="shared" si="28"/>
        <v>1</v>
      </c>
      <c r="T206" s="117">
        <f t="shared" si="29"/>
        <v>0</v>
      </c>
      <c r="U206" s="117">
        <f t="shared" si="30"/>
        <v>0</v>
      </c>
    </row>
    <row r="207" spans="1:21" hidden="1" x14ac:dyDescent="0.3">
      <c r="A207" s="114">
        <v>5416</v>
      </c>
      <c r="B207" s="114" t="s">
        <v>396</v>
      </c>
      <c r="C207" s="114" t="s">
        <v>70</v>
      </c>
      <c r="D207" s="114" t="s">
        <v>6508</v>
      </c>
      <c r="E207" s="114" t="s">
        <v>6509</v>
      </c>
      <c r="F207" s="115">
        <v>43756</v>
      </c>
      <c r="G207" s="114" t="s">
        <v>5461</v>
      </c>
      <c r="H207" s="116">
        <v>9307500</v>
      </c>
      <c r="I207" s="116">
        <v>9307500</v>
      </c>
      <c r="J207" s="116">
        <v>9307500</v>
      </c>
      <c r="K207" s="116">
        <v>0</v>
      </c>
      <c r="L207" s="116">
        <v>0</v>
      </c>
      <c r="M207" s="116">
        <v>0</v>
      </c>
      <c r="N207" s="116">
        <v>0</v>
      </c>
      <c r="O207" s="116">
        <v>0</v>
      </c>
      <c r="P207" s="120">
        <v>0</v>
      </c>
      <c r="Q207" s="27" t="str">
        <f t="shared" si="31"/>
        <v>Registered</v>
      </c>
      <c r="R207" s="121">
        <f t="shared" si="28"/>
        <v>1</v>
      </c>
      <c r="T207" s="117">
        <f t="shared" si="29"/>
        <v>0</v>
      </c>
      <c r="U207" s="117">
        <f t="shared" si="30"/>
        <v>0</v>
      </c>
    </row>
    <row r="208" spans="1:21" hidden="1" x14ac:dyDescent="0.3">
      <c r="A208" s="114">
        <v>5417</v>
      </c>
      <c r="B208" s="114" t="s">
        <v>396</v>
      </c>
      <c r="C208" s="114" t="s">
        <v>70</v>
      </c>
      <c r="D208" s="114" t="s">
        <v>6510</v>
      </c>
      <c r="E208" s="114" t="s">
        <v>1803</v>
      </c>
      <c r="F208" s="115">
        <v>43712</v>
      </c>
      <c r="G208" s="114" t="s">
        <v>2236</v>
      </c>
      <c r="H208" s="116">
        <v>8139496</v>
      </c>
      <c r="I208" s="116">
        <v>8139496</v>
      </c>
      <c r="J208" s="116">
        <v>8139496</v>
      </c>
      <c r="K208" s="116">
        <v>0</v>
      </c>
      <c r="L208" s="116">
        <v>0</v>
      </c>
      <c r="M208" s="116">
        <v>0</v>
      </c>
      <c r="N208" s="116">
        <v>0</v>
      </c>
      <c r="O208" s="116">
        <v>0</v>
      </c>
      <c r="P208" s="120">
        <v>0</v>
      </c>
      <c r="Q208" s="27" t="str">
        <f t="shared" si="31"/>
        <v>Registered</v>
      </c>
      <c r="R208" s="121">
        <f t="shared" si="28"/>
        <v>1</v>
      </c>
      <c r="T208" s="117">
        <f t="shared" si="29"/>
        <v>0</v>
      </c>
      <c r="U208" s="117">
        <f t="shared" si="30"/>
        <v>0</v>
      </c>
    </row>
    <row r="209" spans="1:21" hidden="1" x14ac:dyDescent="0.3">
      <c r="A209" s="114">
        <v>5418</v>
      </c>
      <c r="B209" s="114" t="s">
        <v>396</v>
      </c>
      <c r="C209" s="114" t="s">
        <v>70</v>
      </c>
      <c r="D209" s="114" t="s">
        <v>6511</v>
      </c>
      <c r="E209" s="114" t="s">
        <v>5405</v>
      </c>
      <c r="F209" s="115">
        <v>44384</v>
      </c>
      <c r="G209" s="114" t="s">
        <v>5204</v>
      </c>
      <c r="H209" s="116">
        <v>18898693</v>
      </c>
      <c r="I209" s="116">
        <v>18898693</v>
      </c>
      <c r="J209" s="116">
        <v>18898693</v>
      </c>
      <c r="K209" s="116">
        <v>0</v>
      </c>
      <c r="L209" s="116">
        <v>0</v>
      </c>
      <c r="M209" s="116">
        <v>0</v>
      </c>
      <c r="N209" s="116">
        <v>0</v>
      </c>
      <c r="O209" s="116">
        <v>0</v>
      </c>
      <c r="P209" s="120">
        <v>0</v>
      </c>
      <c r="Q209" s="27" t="str">
        <f t="shared" si="31"/>
        <v>Registered</v>
      </c>
      <c r="R209" s="121">
        <f t="shared" si="28"/>
        <v>1</v>
      </c>
      <c r="T209" s="117">
        <f t="shared" si="29"/>
        <v>0</v>
      </c>
      <c r="U209" s="117">
        <f t="shared" si="30"/>
        <v>0</v>
      </c>
    </row>
    <row r="210" spans="1:21" hidden="1" x14ac:dyDescent="0.3">
      <c r="A210" s="114">
        <v>5419</v>
      </c>
      <c r="B210" s="114" t="s">
        <v>396</v>
      </c>
      <c r="C210" s="114" t="s">
        <v>70</v>
      </c>
      <c r="D210" s="114" t="s">
        <v>6512</v>
      </c>
      <c r="E210" s="114" t="s">
        <v>6513</v>
      </c>
      <c r="F210" s="115">
        <v>43739</v>
      </c>
      <c r="G210" s="114" t="s">
        <v>5462</v>
      </c>
      <c r="H210" s="116">
        <v>8379000</v>
      </c>
      <c r="I210" s="116">
        <v>8379000</v>
      </c>
      <c r="J210" s="116">
        <v>8379000</v>
      </c>
      <c r="K210" s="116">
        <v>0</v>
      </c>
      <c r="L210" s="116">
        <v>0</v>
      </c>
      <c r="M210" s="116">
        <v>0</v>
      </c>
      <c r="N210" s="116">
        <v>0</v>
      </c>
      <c r="O210" s="116">
        <v>0</v>
      </c>
      <c r="P210" s="120">
        <v>0</v>
      </c>
      <c r="Q210" s="27" t="str">
        <f t="shared" si="31"/>
        <v>Registered</v>
      </c>
      <c r="R210" s="121">
        <f t="shared" ref="R210:R273" si="32">I210/H210</f>
        <v>1</v>
      </c>
      <c r="T210" s="117">
        <f t="shared" si="29"/>
        <v>0</v>
      </c>
      <c r="U210" s="117">
        <f t="shared" si="30"/>
        <v>0</v>
      </c>
    </row>
    <row r="211" spans="1:21" hidden="1" x14ac:dyDescent="0.3">
      <c r="A211" s="114">
        <v>5420</v>
      </c>
      <c r="B211" s="114" t="s">
        <v>396</v>
      </c>
      <c r="C211" s="114" t="s">
        <v>70</v>
      </c>
      <c r="D211" s="114" t="s">
        <v>6514</v>
      </c>
      <c r="E211" s="114" t="s">
        <v>6515</v>
      </c>
      <c r="F211" s="115">
        <v>43777</v>
      </c>
      <c r="G211" s="114" t="s">
        <v>5492</v>
      </c>
      <c r="H211" s="116">
        <v>9568500</v>
      </c>
      <c r="I211" s="116">
        <v>9568500</v>
      </c>
      <c r="J211" s="116">
        <v>9568500</v>
      </c>
      <c r="K211" s="116">
        <v>0</v>
      </c>
      <c r="L211" s="116">
        <v>0</v>
      </c>
      <c r="M211" s="116">
        <v>0</v>
      </c>
      <c r="N211" s="116">
        <v>0</v>
      </c>
      <c r="O211" s="116">
        <v>0</v>
      </c>
      <c r="P211" s="120">
        <v>0</v>
      </c>
      <c r="Q211" s="27" t="str">
        <f t="shared" si="31"/>
        <v>Registered</v>
      </c>
      <c r="R211" s="121">
        <f t="shared" si="32"/>
        <v>1</v>
      </c>
      <c r="T211" s="117">
        <f t="shared" si="29"/>
        <v>0</v>
      </c>
      <c r="U211" s="117">
        <f t="shared" si="30"/>
        <v>0</v>
      </c>
    </row>
    <row r="212" spans="1:21" hidden="1" x14ac:dyDescent="0.3">
      <c r="A212" s="114">
        <v>5421</v>
      </c>
      <c r="B212" s="114" t="s">
        <v>396</v>
      </c>
      <c r="C212" s="114" t="s">
        <v>70</v>
      </c>
      <c r="D212" s="114" t="s">
        <v>6516</v>
      </c>
      <c r="E212" s="114" t="s">
        <v>6517</v>
      </c>
      <c r="F212" s="115">
        <v>43777</v>
      </c>
      <c r="G212" s="114" t="s">
        <v>5464</v>
      </c>
      <c r="H212" s="116">
        <v>9568500</v>
      </c>
      <c r="I212" s="116">
        <v>9568500</v>
      </c>
      <c r="J212" s="116">
        <v>9568500</v>
      </c>
      <c r="K212" s="116">
        <v>0</v>
      </c>
      <c r="L212" s="116">
        <v>0</v>
      </c>
      <c r="M212" s="116">
        <v>0</v>
      </c>
      <c r="N212" s="116">
        <v>0</v>
      </c>
      <c r="O212" s="116">
        <v>0</v>
      </c>
      <c r="P212" s="120">
        <v>0</v>
      </c>
      <c r="Q212" s="27" t="str">
        <f t="shared" si="31"/>
        <v>Registered</v>
      </c>
      <c r="R212" s="121">
        <f t="shared" si="32"/>
        <v>1</v>
      </c>
      <c r="T212" s="117">
        <f t="shared" ref="T212:T275" si="33">L212+M212+N212+O212+P212</f>
        <v>0</v>
      </c>
      <c r="U212" s="117">
        <f t="shared" ref="U212:U275" si="34">K212-T212</f>
        <v>0</v>
      </c>
    </row>
    <row r="213" spans="1:21" hidden="1" x14ac:dyDescent="0.3">
      <c r="A213" s="114">
        <v>5422</v>
      </c>
      <c r="B213" s="114" t="s">
        <v>396</v>
      </c>
      <c r="C213" s="114" t="s">
        <v>70</v>
      </c>
      <c r="D213" s="114" t="s">
        <v>6518</v>
      </c>
      <c r="E213" s="114" t="s">
        <v>6519</v>
      </c>
      <c r="F213" s="115">
        <v>44460</v>
      </c>
      <c r="G213" s="114" t="s">
        <v>6520</v>
      </c>
      <c r="H213" s="116">
        <v>12942333</v>
      </c>
      <c r="I213" s="116">
        <v>12942333</v>
      </c>
      <c r="J213" s="116">
        <v>12942333</v>
      </c>
      <c r="K213" s="116">
        <v>0</v>
      </c>
      <c r="L213" s="116">
        <v>0</v>
      </c>
      <c r="M213" s="116">
        <v>0</v>
      </c>
      <c r="N213" s="116">
        <v>0</v>
      </c>
      <c r="O213" s="116">
        <v>0</v>
      </c>
      <c r="P213" s="120">
        <v>0</v>
      </c>
      <c r="Q213" s="27" t="str">
        <f t="shared" si="31"/>
        <v>Registered</v>
      </c>
      <c r="R213" s="121">
        <f t="shared" si="32"/>
        <v>1</v>
      </c>
      <c r="T213" s="117">
        <f t="shared" si="33"/>
        <v>0</v>
      </c>
      <c r="U213" s="117">
        <f t="shared" si="34"/>
        <v>0</v>
      </c>
    </row>
    <row r="214" spans="1:21" hidden="1" x14ac:dyDescent="0.3">
      <c r="A214" s="114">
        <v>5423</v>
      </c>
      <c r="B214" s="114" t="s">
        <v>396</v>
      </c>
      <c r="C214" s="114" t="s">
        <v>70</v>
      </c>
      <c r="D214" s="114" t="s">
        <v>6521</v>
      </c>
      <c r="E214" s="114" t="s">
        <v>5407</v>
      </c>
      <c r="F214" s="115">
        <v>44603</v>
      </c>
      <c r="G214" s="114" t="s">
        <v>6520</v>
      </c>
      <c r="H214" s="116">
        <v>12968166</v>
      </c>
      <c r="I214" s="116">
        <v>12968166</v>
      </c>
      <c r="J214" s="116">
        <v>12968166</v>
      </c>
      <c r="K214" s="116">
        <v>0</v>
      </c>
      <c r="L214" s="116">
        <v>0</v>
      </c>
      <c r="M214" s="116">
        <v>0</v>
      </c>
      <c r="N214" s="116">
        <v>0</v>
      </c>
      <c r="O214" s="116">
        <v>0</v>
      </c>
      <c r="P214" s="120">
        <v>0</v>
      </c>
      <c r="Q214" s="27" t="str">
        <f t="shared" si="31"/>
        <v>Registered</v>
      </c>
      <c r="R214" s="121">
        <f t="shared" si="32"/>
        <v>1</v>
      </c>
      <c r="T214" s="117">
        <f t="shared" si="33"/>
        <v>0</v>
      </c>
      <c r="U214" s="117">
        <f t="shared" si="34"/>
        <v>0</v>
      </c>
    </row>
    <row r="215" spans="1:21" hidden="1" x14ac:dyDescent="0.3">
      <c r="A215" s="114">
        <v>5424</v>
      </c>
      <c r="B215" s="114" t="s">
        <v>396</v>
      </c>
      <c r="C215" s="114" t="s">
        <v>70</v>
      </c>
      <c r="D215" s="114" t="s">
        <v>6522</v>
      </c>
      <c r="E215" s="114" t="s">
        <v>6523</v>
      </c>
      <c r="F215" s="115">
        <v>44895</v>
      </c>
      <c r="G215" s="114" t="s">
        <v>5150</v>
      </c>
      <c r="H215" s="116">
        <v>7993011</v>
      </c>
      <c r="I215" s="116">
        <v>7993011</v>
      </c>
      <c r="J215" s="116">
        <v>7993011</v>
      </c>
      <c r="K215" s="116">
        <v>0</v>
      </c>
      <c r="L215" s="116">
        <v>0</v>
      </c>
      <c r="M215" s="116">
        <v>0</v>
      </c>
      <c r="N215" s="116">
        <v>0</v>
      </c>
      <c r="O215" s="116">
        <v>0</v>
      </c>
      <c r="P215" s="120">
        <v>0</v>
      </c>
      <c r="Q215" s="27" t="str">
        <f t="shared" si="31"/>
        <v>Registered</v>
      </c>
      <c r="R215" s="121">
        <f t="shared" si="32"/>
        <v>1</v>
      </c>
      <c r="T215" s="117">
        <f t="shared" si="33"/>
        <v>0</v>
      </c>
      <c r="U215" s="117">
        <f t="shared" si="34"/>
        <v>0</v>
      </c>
    </row>
    <row r="216" spans="1:21" hidden="1" x14ac:dyDescent="0.3">
      <c r="A216" s="114">
        <v>5425</v>
      </c>
      <c r="B216" s="114" t="s">
        <v>396</v>
      </c>
      <c r="C216" s="114" t="s">
        <v>70</v>
      </c>
      <c r="D216" s="114" t="s">
        <v>6524</v>
      </c>
      <c r="E216" s="114" t="s">
        <v>6525</v>
      </c>
      <c r="F216" s="115">
        <v>44927</v>
      </c>
      <c r="G216" s="114" t="s">
        <v>3215</v>
      </c>
      <c r="H216" s="116">
        <v>9609900</v>
      </c>
      <c r="I216" s="116">
        <v>9609900</v>
      </c>
      <c r="J216" s="116">
        <v>9609900</v>
      </c>
      <c r="K216" s="116">
        <v>0</v>
      </c>
      <c r="L216" s="116">
        <v>0</v>
      </c>
      <c r="M216" s="116">
        <v>0</v>
      </c>
      <c r="N216" s="116">
        <v>0</v>
      </c>
      <c r="O216" s="116">
        <v>0</v>
      </c>
      <c r="P216" s="120">
        <v>0</v>
      </c>
      <c r="Q216" s="27" t="str">
        <f t="shared" si="31"/>
        <v>Registered</v>
      </c>
      <c r="R216" s="121">
        <f t="shared" si="32"/>
        <v>1</v>
      </c>
      <c r="T216" s="117">
        <f t="shared" si="33"/>
        <v>0</v>
      </c>
      <c r="U216" s="117">
        <f t="shared" si="34"/>
        <v>0</v>
      </c>
    </row>
    <row r="217" spans="1:21" hidden="1" x14ac:dyDescent="0.3">
      <c r="A217" s="114">
        <v>5426</v>
      </c>
      <c r="B217" s="114" t="s">
        <v>396</v>
      </c>
      <c r="C217" s="114" t="s">
        <v>70</v>
      </c>
      <c r="D217" s="114" t="s">
        <v>6526</v>
      </c>
      <c r="E217" s="114" t="s">
        <v>6527</v>
      </c>
      <c r="F217" s="115">
        <v>45094</v>
      </c>
      <c r="G217" s="114" t="s">
        <v>4263</v>
      </c>
      <c r="H217" s="116">
        <v>26126000</v>
      </c>
      <c r="I217" s="116">
        <v>26126000</v>
      </c>
      <c r="J217" s="116">
        <v>26126000</v>
      </c>
      <c r="K217" s="116">
        <v>0</v>
      </c>
      <c r="L217" s="116">
        <v>0</v>
      </c>
      <c r="M217" s="116">
        <v>0</v>
      </c>
      <c r="N217" s="116">
        <v>0</v>
      </c>
      <c r="O217" s="116">
        <v>0</v>
      </c>
      <c r="P217" s="120">
        <v>0</v>
      </c>
      <c r="Q217" s="27" t="str">
        <f t="shared" si="31"/>
        <v>Registered</v>
      </c>
      <c r="R217" s="121">
        <f t="shared" si="32"/>
        <v>1</v>
      </c>
      <c r="T217" s="117">
        <f t="shared" si="33"/>
        <v>0</v>
      </c>
      <c r="U217" s="117">
        <f t="shared" si="34"/>
        <v>0</v>
      </c>
    </row>
    <row r="218" spans="1:21" hidden="1" x14ac:dyDescent="0.3">
      <c r="A218" s="114">
        <v>5427</v>
      </c>
      <c r="B218" s="114" t="s">
        <v>396</v>
      </c>
      <c r="C218" s="114" t="s">
        <v>70</v>
      </c>
      <c r="D218" s="114" t="s">
        <v>6528</v>
      </c>
      <c r="E218" s="114" t="s">
        <v>6529</v>
      </c>
      <c r="F218" s="115">
        <v>43734</v>
      </c>
      <c r="G218" s="114" t="s">
        <v>2057</v>
      </c>
      <c r="H218" s="116">
        <v>6300000</v>
      </c>
      <c r="I218" s="116">
        <v>6300000</v>
      </c>
      <c r="J218" s="116">
        <v>6300000</v>
      </c>
      <c r="K218" s="116">
        <v>0</v>
      </c>
      <c r="L218" s="116">
        <v>0</v>
      </c>
      <c r="M218" s="116">
        <v>0</v>
      </c>
      <c r="N218" s="116">
        <v>0</v>
      </c>
      <c r="O218" s="116">
        <v>0</v>
      </c>
      <c r="P218" s="120">
        <v>0</v>
      </c>
      <c r="Q218" s="27" t="str">
        <f t="shared" si="31"/>
        <v>Registered</v>
      </c>
      <c r="R218" s="121">
        <f t="shared" si="32"/>
        <v>1</v>
      </c>
      <c r="T218" s="117">
        <f t="shared" si="33"/>
        <v>0</v>
      </c>
      <c r="U218" s="117">
        <f t="shared" si="34"/>
        <v>0</v>
      </c>
    </row>
    <row r="219" spans="1:21" hidden="1" x14ac:dyDescent="0.3">
      <c r="A219" s="114">
        <v>5428</v>
      </c>
      <c r="B219" s="114" t="s">
        <v>396</v>
      </c>
      <c r="C219" s="114" t="s">
        <v>70</v>
      </c>
      <c r="D219" s="114" t="s">
        <v>6530</v>
      </c>
      <c r="E219" s="114" t="s">
        <v>6531</v>
      </c>
      <c r="F219" s="115">
        <v>44739</v>
      </c>
      <c r="G219" s="114" t="s">
        <v>5145</v>
      </c>
      <c r="H219" s="116">
        <v>10130000</v>
      </c>
      <c r="I219" s="116">
        <v>10130000</v>
      </c>
      <c r="J219" s="116">
        <v>10130000</v>
      </c>
      <c r="K219" s="116">
        <v>0</v>
      </c>
      <c r="L219" s="116">
        <v>0</v>
      </c>
      <c r="M219" s="116">
        <v>0</v>
      </c>
      <c r="N219" s="116">
        <v>0</v>
      </c>
      <c r="O219" s="116">
        <v>0</v>
      </c>
      <c r="P219" s="120">
        <v>0</v>
      </c>
      <c r="Q219" s="27" t="str">
        <f t="shared" si="31"/>
        <v>Registered</v>
      </c>
      <c r="R219" s="121">
        <f t="shared" si="32"/>
        <v>1</v>
      </c>
      <c r="T219" s="117">
        <f t="shared" si="33"/>
        <v>0</v>
      </c>
      <c r="U219" s="117">
        <f t="shared" si="34"/>
        <v>0</v>
      </c>
    </row>
    <row r="220" spans="1:21" hidden="1" x14ac:dyDescent="0.3">
      <c r="A220" s="114">
        <v>5429</v>
      </c>
      <c r="B220" s="114" t="s">
        <v>396</v>
      </c>
      <c r="C220" s="114" t="s">
        <v>70</v>
      </c>
      <c r="D220" s="114" t="s">
        <v>6532</v>
      </c>
      <c r="E220" s="114" t="s">
        <v>6533</v>
      </c>
      <c r="F220" s="115">
        <v>43733</v>
      </c>
      <c r="G220" s="114" t="s">
        <v>5467</v>
      </c>
      <c r="H220" s="116">
        <v>6112000</v>
      </c>
      <c r="I220" s="116">
        <v>6112000</v>
      </c>
      <c r="J220" s="116">
        <v>6112000</v>
      </c>
      <c r="K220" s="116">
        <v>0</v>
      </c>
      <c r="L220" s="116">
        <v>0</v>
      </c>
      <c r="M220" s="116">
        <v>0</v>
      </c>
      <c r="N220" s="116">
        <v>0</v>
      </c>
      <c r="O220" s="116">
        <v>0</v>
      </c>
      <c r="P220" s="120">
        <v>0</v>
      </c>
      <c r="Q220" s="27" t="str">
        <f t="shared" si="31"/>
        <v>Registered</v>
      </c>
      <c r="R220" s="121">
        <f t="shared" si="32"/>
        <v>1</v>
      </c>
      <c r="T220" s="117">
        <f t="shared" si="33"/>
        <v>0</v>
      </c>
      <c r="U220" s="117">
        <f t="shared" si="34"/>
        <v>0</v>
      </c>
    </row>
    <row r="221" spans="1:21" hidden="1" x14ac:dyDescent="0.3">
      <c r="A221" s="114">
        <v>5430</v>
      </c>
      <c r="B221" s="114" t="s">
        <v>396</v>
      </c>
      <c r="C221" s="114" t="s">
        <v>70</v>
      </c>
      <c r="D221" s="114" t="s">
        <v>6534</v>
      </c>
      <c r="E221" s="114" t="s">
        <v>6535</v>
      </c>
      <c r="F221" s="115">
        <v>43735</v>
      </c>
      <c r="G221" s="114" t="s">
        <v>6536</v>
      </c>
      <c r="H221" s="116">
        <v>6400000</v>
      </c>
      <c r="I221" s="116">
        <v>6400000</v>
      </c>
      <c r="J221" s="116">
        <v>6400000</v>
      </c>
      <c r="K221" s="116">
        <v>0</v>
      </c>
      <c r="L221" s="116">
        <v>0</v>
      </c>
      <c r="M221" s="116">
        <v>0</v>
      </c>
      <c r="N221" s="116">
        <v>0</v>
      </c>
      <c r="O221" s="116">
        <v>0</v>
      </c>
      <c r="P221" s="120">
        <v>0</v>
      </c>
      <c r="Q221" s="27" t="str">
        <f t="shared" si="31"/>
        <v>Registered</v>
      </c>
      <c r="R221" s="121">
        <f t="shared" si="32"/>
        <v>1</v>
      </c>
      <c r="T221" s="117">
        <f t="shared" si="33"/>
        <v>0</v>
      </c>
      <c r="U221" s="117">
        <f t="shared" si="34"/>
        <v>0</v>
      </c>
    </row>
    <row r="222" spans="1:21" hidden="1" x14ac:dyDescent="0.3">
      <c r="A222" s="114">
        <v>5431</v>
      </c>
      <c r="B222" s="114" t="s">
        <v>396</v>
      </c>
      <c r="C222" s="114" t="s">
        <v>70</v>
      </c>
      <c r="D222" s="114" t="s">
        <v>6537</v>
      </c>
      <c r="E222" s="114" t="s">
        <v>6538</v>
      </c>
      <c r="F222" s="115">
        <v>43777</v>
      </c>
      <c r="G222" s="114" t="s">
        <v>6539</v>
      </c>
      <c r="H222" s="116">
        <v>5912600</v>
      </c>
      <c r="I222" s="116">
        <v>5912600</v>
      </c>
      <c r="J222" s="116">
        <v>5912600</v>
      </c>
      <c r="K222" s="116">
        <v>0</v>
      </c>
      <c r="L222" s="116">
        <v>0</v>
      </c>
      <c r="M222" s="116">
        <v>0</v>
      </c>
      <c r="N222" s="116">
        <v>0</v>
      </c>
      <c r="O222" s="116">
        <v>0</v>
      </c>
      <c r="P222" s="120">
        <v>0</v>
      </c>
      <c r="Q222" s="27" t="str">
        <f t="shared" si="31"/>
        <v>Registered</v>
      </c>
      <c r="R222" s="121">
        <f t="shared" si="32"/>
        <v>1</v>
      </c>
      <c r="T222" s="117">
        <f t="shared" si="33"/>
        <v>0</v>
      </c>
      <c r="U222" s="117">
        <f t="shared" si="34"/>
        <v>0</v>
      </c>
    </row>
    <row r="223" spans="1:21" hidden="1" x14ac:dyDescent="0.3">
      <c r="A223" s="114">
        <v>5432</v>
      </c>
      <c r="B223" s="114" t="s">
        <v>396</v>
      </c>
      <c r="C223" s="114" t="s">
        <v>70</v>
      </c>
      <c r="D223" s="114" t="s">
        <v>6540</v>
      </c>
      <c r="E223" s="114" t="s">
        <v>6541</v>
      </c>
      <c r="F223" s="115">
        <v>43735</v>
      </c>
      <c r="G223" s="114" t="s">
        <v>6542</v>
      </c>
      <c r="H223" s="116">
        <v>5400000</v>
      </c>
      <c r="I223" s="116">
        <v>5400000</v>
      </c>
      <c r="J223" s="116">
        <v>5400000</v>
      </c>
      <c r="K223" s="116">
        <v>0</v>
      </c>
      <c r="L223" s="116">
        <v>0</v>
      </c>
      <c r="M223" s="116">
        <v>0</v>
      </c>
      <c r="N223" s="116">
        <v>0</v>
      </c>
      <c r="O223" s="116">
        <v>0</v>
      </c>
      <c r="P223" s="120">
        <v>0</v>
      </c>
      <c r="Q223" s="27" t="str">
        <f t="shared" si="31"/>
        <v>Registered</v>
      </c>
      <c r="R223" s="121">
        <f t="shared" si="32"/>
        <v>1</v>
      </c>
      <c r="T223" s="117">
        <f t="shared" si="33"/>
        <v>0</v>
      </c>
      <c r="U223" s="117">
        <f t="shared" si="34"/>
        <v>0</v>
      </c>
    </row>
    <row r="224" spans="1:21" hidden="1" x14ac:dyDescent="0.3">
      <c r="A224" s="114">
        <v>5433</v>
      </c>
      <c r="B224" s="114" t="s">
        <v>396</v>
      </c>
      <c r="C224" s="114" t="s">
        <v>70</v>
      </c>
      <c r="D224" s="114" t="s">
        <v>6543</v>
      </c>
      <c r="E224" s="114" t="s">
        <v>6544</v>
      </c>
      <c r="F224" s="115">
        <v>43777</v>
      </c>
      <c r="G224" s="114" t="s">
        <v>5466</v>
      </c>
      <c r="H224" s="116">
        <v>6195200</v>
      </c>
      <c r="I224" s="116">
        <v>6195200</v>
      </c>
      <c r="J224" s="116">
        <v>6195200</v>
      </c>
      <c r="K224" s="116">
        <v>0</v>
      </c>
      <c r="L224" s="116">
        <v>0</v>
      </c>
      <c r="M224" s="116">
        <v>0</v>
      </c>
      <c r="N224" s="116">
        <v>0</v>
      </c>
      <c r="O224" s="116">
        <v>0</v>
      </c>
      <c r="P224" s="120">
        <v>0</v>
      </c>
      <c r="Q224" s="27" t="str">
        <f t="shared" si="31"/>
        <v>Registered</v>
      </c>
      <c r="R224" s="121">
        <f t="shared" si="32"/>
        <v>1</v>
      </c>
      <c r="T224" s="117">
        <f t="shared" si="33"/>
        <v>0</v>
      </c>
      <c r="U224" s="117">
        <f t="shared" si="34"/>
        <v>0</v>
      </c>
    </row>
    <row r="225" spans="1:21" hidden="1" x14ac:dyDescent="0.3">
      <c r="A225" s="114">
        <v>5434</v>
      </c>
      <c r="B225" s="114" t="s">
        <v>396</v>
      </c>
      <c r="C225" s="114" t="s">
        <v>70</v>
      </c>
      <c r="D225" s="114" t="s">
        <v>6545</v>
      </c>
      <c r="E225" s="114" t="s">
        <v>6546</v>
      </c>
      <c r="F225" s="115">
        <v>43738</v>
      </c>
      <c r="G225" s="114" t="s">
        <v>5476</v>
      </c>
      <c r="H225" s="116">
        <v>5632000</v>
      </c>
      <c r="I225" s="116">
        <v>5632000</v>
      </c>
      <c r="J225" s="116">
        <v>5632000</v>
      </c>
      <c r="K225" s="116">
        <v>0</v>
      </c>
      <c r="L225" s="116">
        <v>0</v>
      </c>
      <c r="M225" s="116">
        <v>0</v>
      </c>
      <c r="N225" s="116">
        <v>0</v>
      </c>
      <c r="O225" s="116">
        <v>0</v>
      </c>
      <c r="P225" s="120">
        <v>0</v>
      </c>
      <c r="Q225" s="27" t="str">
        <f t="shared" si="31"/>
        <v>Registered</v>
      </c>
      <c r="R225" s="121">
        <f t="shared" si="32"/>
        <v>1</v>
      </c>
      <c r="T225" s="117">
        <f t="shared" si="33"/>
        <v>0</v>
      </c>
      <c r="U225" s="117">
        <f t="shared" si="34"/>
        <v>0</v>
      </c>
    </row>
    <row r="226" spans="1:21" hidden="1" x14ac:dyDescent="0.3">
      <c r="A226" s="114">
        <v>5435</v>
      </c>
      <c r="B226" s="114" t="s">
        <v>396</v>
      </c>
      <c r="C226" s="114" t="s">
        <v>70</v>
      </c>
      <c r="D226" s="114" t="s">
        <v>6547</v>
      </c>
      <c r="E226" s="114" t="s">
        <v>6548</v>
      </c>
      <c r="F226" s="115">
        <v>43734</v>
      </c>
      <c r="G226" s="114" t="s">
        <v>5441</v>
      </c>
      <c r="H226" s="116">
        <v>5808000</v>
      </c>
      <c r="I226" s="116">
        <v>5808000</v>
      </c>
      <c r="J226" s="116">
        <v>5808000</v>
      </c>
      <c r="K226" s="116">
        <v>0</v>
      </c>
      <c r="L226" s="116">
        <v>0</v>
      </c>
      <c r="M226" s="116">
        <v>0</v>
      </c>
      <c r="N226" s="116">
        <v>0</v>
      </c>
      <c r="O226" s="116">
        <v>0</v>
      </c>
      <c r="P226" s="120">
        <v>0</v>
      </c>
      <c r="Q226" s="27" t="str">
        <f t="shared" si="31"/>
        <v>Registered</v>
      </c>
      <c r="R226" s="121">
        <f t="shared" si="32"/>
        <v>1</v>
      </c>
      <c r="T226" s="117">
        <f t="shared" si="33"/>
        <v>0</v>
      </c>
      <c r="U226" s="117">
        <f t="shared" si="34"/>
        <v>0</v>
      </c>
    </row>
    <row r="227" spans="1:21" hidden="1" x14ac:dyDescent="0.3">
      <c r="A227" s="114">
        <v>5436</v>
      </c>
      <c r="B227" s="114" t="s">
        <v>396</v>
      </c>
      <c r="C227" s="114" t="s">
        <v>70</v>
      </c>
      <c r="D227" s="114" t="s">
        <v>6549</v>
      </c>
      <c r="E227" s="114" t="s">
        <v>3233</v>
      </c>
      <c r="F227" s="115">
        <v>43733</v>
      </c>
      <c r="G227" s="114" t="s">
        <v>3146</v>
      </c>
      <c r="H227" s="116">
        <v>16584000</v>
      </c>
      <c r="I227" s="116">
        <v>16584000</v>
      </c>
      <c r="J227" s="116">
        <v>16584000</v>
      </c>
      <c r="K227" s="116">
        <v>0</v>
      </c>
      <c r="L227" s="116">
        <v>0</v>
      </c>
      <c r="M227" s="116">
        <v>0</v>
      </c>
      <c r="N227" s="116">
        <v>0</v>
      </c>
      <c r="O227" s="116">
        <v>0</v>
      </c>
      <c r="P227" s="120">
        <v>0</v>
      </c>
      <c r="Q227" s="27" t="str">
        <f t="shared" si="31"/>
        <v>Registered</v>
      </c>
      <c r="R227" s="121">
        <f t="shared" si="32"/>
        <v>1</v>
      </c>
      <c r="T227" s="117">
        <f t="shared" si="33"/>
        <v>0</v>
      </c>
      <c r="U227" s="117">
        <f t="shared" si="34"/>
        <v>0</v>
      </c>
    </row>
    <row r="228" spans="1:21" hidden="1" x14ac:dyDescent="0.3">
      <c r="A228" s="114">
        <v>5437</v>
      </c>
      <c r="B228" s="114" t="s">
        <v>396</v>
      </c>
      <c r="C228" s="114" t="s">
        <v>70</v>
      </c>
      <c r="D228" s="114" t="s">
        <v>6550</v>
      </c>
      <c r="E228" s="114" t="s">
        <v>6551</v>
      </c>
      <c r="F228" s="115">
        <v>43754</v>
      </c>
      <c r="G228" s="114" t="s">
        <v>6552</v>
      </c>
      <c r="H228" s="116">
        <v>7860000</v>
      </c>
      <c r="I228" s="116">
        <v>7860000</v>
      </c>
      <c r="J228" s="116">
        <v>7860000</v>
      </c>
      <c r="K228" s="116">
        <v>0</v>
      </c>
      <c r="L228" s="116">
        <v>0</v>
      </c>
      <c r="M228" s="116">
        <v>0</v>
      </c>
      <c r="N228" s="116">
        <v>0</v>
      </c>
      <c r="O228" s="116">
        <v>0</v>
      </c>
      <c r="P228" s="120">
        <v>0</v>
      </c>
      <c r="Q228" s="27" t="str">
        <f t="shared" si="31"/>
        <v>Registered</v>
      </c>
      <c r="R228" s="121">
        <f t="shared" si="32"/>
        <v>1</v>
      </c>
      <c r="T228" s="117">
        <f t="shared" si="33"/>
        <v>0</v>
      </c>
      <c r="U228" s="117">
        <f t="shared" si="34"/>
        <v>0</v>
      </c>
    </row>
    <row r="229" spans="1:21" hidden="1" x14ac:dyDescent="0.3">
      <c r="A229" s="114">
        <v>5438</v>
      </c>
      <c r="B229" s="114" t="s">
        <v>396</v>
      </c>
      <c r="C229" s="114" t="s">
        <v>70</v>
      </c>
      <c r="D229" s="114" t="s">
        <v>6553</v>
      </c>
      <c r="E229" s="114" t="s">
        <v>6554</v>
      </c>
      <c r="F229" s="115">
        <v>43756</v>
      </c>
      <c r="G229" s="114" t="s">
        <v>2888</v>
      </c>
      <c r="H229" s="116">
        <v>6900000</v>
      </c>
      <c r="I229" s="116">
        <v>6900000</v>
      </c>
      <c r="J229" s="116">
        <v>6900000</v>
      </c>
      <c r="K229" s="116">
        <v>0</v>
      </c>
      <c r="L229" s="116">
        <v>0</v>
      </c>
      <c r="M229" s="116">
        <v>0</v>
      </c>
      <c r="N229" s="116">
        <v>0</v>
      </c>
      <c r="O229" s="116">
        <v>0</v>
      </c>
      <c r="P229" s="120">
        <v>0</v>
      </c>
      <c r="Q229" s="27" t="str">
        <f t="shared" si="31"/>
        <v>Registered</v>
      </c>
      <c r="R229" s="121">
        <f t="shared" si="32"/>
        <v>1</v>
      </c>
      <c r="T229" s="117">
        <f t="shared" si="33"/>
        <v>0</v>
      </c>
      <c r="U229" s="117">
        <f t="shared" si="34"/>
        <v>0</v>
      </c>
    </row>
    <row r="230" spans="1:21" hidden="1" x14ac:dyDescent="0.3">
      <c r="A230" s="114">
        <v>5439</v>
      </c>
      <c r="B230" s="114" t="s">
        <v>396</v>
      </c>
      <c r="C230" s="114" t="s">
        <v>70</v>
      </c>
      <c r="D230" s="114" t="s">
        <v>6555</v>
      </c>
      <c r="E230" s="114" t="s">
        <v>6556</v>
      </c>
      <c r="F230" s="115">
        <v>43733</v>
      </c>
      <c r="G230" s="114" t="s">
        <v>6349</v>
      </c>
      <c r="H230" s="116">
        <v>13353000</v>
      </c>
      <c r="I230" s="116">
        <v>13353000</v>
      </c>
      <c r="J230" s="116">
        <v>13353000</v>
      </c>
      <c r="K230" s="116">
        <v>0</v>
      </c>
      <c r="L230" s="116">
        <v>0</v>
      </c>
      <c r="M230" s="116">
        <v>0</v>
      </c>
      <c r="N230" s="116">
        <v>0</v>
      </c>
      <c r="O230" s="116">
        <v>0</v>
      </c>
      <c r="P230" s="120">
        <v>0</v>
      </c>
      <c r="Q230" s="27" t="str">
        <f t="shared" si="31"/>
        <v>Registered</v>
      </c>
      <c r="R230" s="121">
        <f t="shared" si="32"/>
        <v>1</v>
      </c>
      <c r="T230" s="117">
        <f t="shared" si="33"/>
        <v>0</v>
      </c>
      <c r="U230" s="117">
        <f t="shared" si="34"/>
        <v>0</v>
      </c>
    </row>
    <row r="231" spans="1:21" hidden="1" x14ac:dyDescent="0.3">
      <c r="A231" s="114">
        <v>5440</v>
      </c>
      <c r="B231" s="114" t="s">
        <v>396</v>
      </c>
      <c r="C231" s="114" t="s">
        <v>70</v>
      </c>
      <c r="D231" s="114" t="s">
        <v>6557</v>
      </c>
      <c r="E231" s="114" t="s">
        <v>1713</v>
      </c>
      <c r="F231" s="115">
        <v>43735</v>
      </c>
      <c r="G231" s="114" t="s">
        <v>6542</v>
      </c>
      <c r="H231" s="116">
        <v>9300000</v>
      </c>
      <c r="I231" s="116">
        <v>9300000</v>
      </c>
      <c r="J231" s="116">
        <v>9300000</v>
      </c>
      <c r="K231" s="116">
        <v>0</v>
      </c>
      <c r="L231" s="116">
        <v>0</v>
      </c>
      <c r="M231" s="116">
        <v>0</v>
      </c>
      <c r="N231" s="116">
        <v>0</v>
      </c>
      <c r="O231" s="116">
        <v>0</v>
      </c>
      <c r="P231" s="120">
        <v>0</v>
      </c>
      <c r="Q231" s="27" t="str">
        <f t="shared" si="31"/>
        <v>Registered</v>
      </c>
      <c r="R231" s="121">
        <f t="shared" si="32"/>
        <v>1</v>
      </c>
      <c r="T231" s="117">
        <f t="shared" si="33"/>
        <v>0</v>
      </c>
      <c r="U231" s="117">
        <f t="shared" si="34"/>
        <v>0</v>
      </c>
    </row>
    <row r="232" spans="1:21" hidden="1" x14ac:dyDescent="0.3">
      <c r="A232" s="114">
        <v>5441</v>
      </c>
      <c r="B232" s="114" t="s">
        <v>396</v>
      </c>
      <c r="C232" s="114" t="s">
        <v>70</v>
      </c>
      <c r="D232" s="114" t="s">
        <v>6558</v>
      </c>
      <c r="E232" s="114" t="s">
        <v>6559</v>
      </c>
      <c r="F232" s="115">
        <v>44170</v>
      </c>
      <c r="G232" s="114" t="s">
        <v>6349</v>
      </c>
      <c r="H232" s="116">
        <v>6972000</v>
      </c>
      <c r="I232" s="116">
        <v>6972000</v>
      </c>
      <c r="J232" s="116">
        <v>6972000</v>
      </c>
      <c r="K232" s="116">
        <v>0</v>
      </c>
      <c r="L232" s="116">
        <v>0</v>
      </c>
      <c r="M232" s="116">
        <v>0</v>
      </c>
      <c r="N232" s="116">
        <v>0</v>
      </c>
      <c r="O232" s="116">
        <v>0</v>
      </c>
      <c r="P232" s="120">
        <v>0</v>
      </c>
      <c r="Q232" s="27" t="str">
        <f t="shared" si="31"/>
        <v>Registered</v>
      </c>
      <c r="R232" s="121">
        <f t="shared" si="32"/>
        <v>1</v>
      </c>
      <c r="T232" s="117">
        <f t="shared" si="33"/>
        <v>0</v>
      </c>
      <c r="U232" s="117">
        <f t="shared" si="34"/>
        <v>0</v>
      </c>
    </row>
    <row r="233" spans="1:21" hidden="1" x14ac:dyDescent="0.3">
      <c r="A233" s="114">
        <v>5442</v>
      </c>
      <c r="B233" s="114" t="s">
        <v>396</v>
      </c>
      <c r="C233" s="114" t="s">
        <v>70</v>
      </c>
      <c r="D233" s="114" t="s">
        <v>6560</v>
      </c>
      <c r="E233" s="114" t="s">
        <v>6561</v>
      </c>
      <c r="F233" s="115">
        <v>44630</v>
      </c>
      <c r="G233" s="114" t="s">
        <v>5098</v>
      </c>
      <c r="H233" s="116">
        <v>7100000</v>
      </c>
      <c r="I233" s="116">
        <v>7100000</v>
      </c>
      <c r="J233" s="116">
        <v>7100000</v>
      </c>
      <c r="K233" s="116">
        <v>0</v>
      </c>
      <c r="L233" s="116">
        <v>0</v>
      </c>
      <c r="M233" s="116">
        <v>0</v>
      </c>
      <c r="N233" s="116">
        <v>0</v>
      </c>
      <c r="O233" s="116">
        <v>0</v>
      </c>
      <c r="P233" s="120">
        <v>0</v>
      </c>
      <c r="Q233" s="27" t="str">
        <f t="shared" si="31"/>
        <v>Registered</v>
      </c>
      <c r="R233" s="121">
        <f t="shared" si="32"/>
        <v>1</v>
      </c>
      <c r="T233" s="117">
        <f t="shared" si="33"/>
        <v>0</v>
      </c>
      <c r="U233" s="117">
        <f t="shared" si="34"/>
        <v>0</v>
      </c>
    </row>
    <row r="234" spans="1:21" hidden="1" x14ac:dyDescent="0.3">
      <c r="A234" s="114">
        <v>5443</v>
      </c>
      <c r="B234" s="114" t="s">
        <v>396</v>
      </c>
      <c r="C234" s="114" t="s">
        <v>70</v>
      </c>
      <c r="D234" s="114" t="s">
        <v>6562</v>
      </c>
      <c r="E234" s="114" t="s">
        <v>6563</v>
      </c>
      <c r="F234" s="115">
        <v>44785</v>
      </c>
      <c r="G234" s="114" t="s">
        <v>2995</v>
      </c>
      <c r="H234" s="116">
        <v>10336384</v>
      </c>
      <c r="I234" s="116">
        <v>10336384</v>
      </c>
      <c r="J234" s="116">
        <v>10336384</v>
      </c>
      <c r="K234" s="116">
        <v>0</v>
      </c>
      <c r="L234" s="116">
        <v>0</v>
      </c>
      <c r="M234" s="116">
        <v>0</v>
      </c>
      <c r="N234" s="116">
        <v>0</v>
      </c>
      <c r="O234" s="116">
        <v>0</v>
      </c>
      <c r="P234" s="120">
        <v>0</v>
      </c>
      <c r="Q234" s="27" t="str">
        <f t="shared" si="31"/>
        <v>Registered</v>
      </c>
      <c r="R234" s="121">
        <f t="shared" si="32"/>
        <v>1</v>
      </c>
      <c r="T234" s="117">
        <f t="shared" si="33"/>
        <v>0</v>
      </c>
      <c r="U234" s="117">
        <f t="shared" si="34"/>
        <v>0</v>
      </c>
    </row>
    <row r="235" spans="1:21" hidden="1" x14ac:dyDescent="0.3">
      <c r="A235" s="114">
        <v>5444</v>
      </c>
      <c r="B235" s="114" t="s">
        <v>396</v>
      </c>
      <c r="C235" s="114" t="s">
        <v>70</v>
      </c>
      <c r="D235" s="114" t="s">
        <v>6564</v>
      </c>
      <c r="E235" s="114" t="s">
        <v>6565</v>
      </c>
      <c r="F235" s="115">
        <v>44762</v>
      </c>
      <c r="G235" s="114" t="s">
        <v>5366</v>
      </c>
      <c r="H235" s="116">
        <v>5300000</v>
      </c>
      <c r="I235" s="116">
        <v>5300000</v>
      </c>
      <c r="J235" s="116">
        <v>5300000</v>
      </c>
      <c r="K235" s="116">
        <v>0</v>
      </c>
      <c r="L235" s="116">
        <v>0</v>
      </c>
      <c r="M235" s="116">
        <v>0</v>
      </c>
      <c r="N235" s="116">
        <v>0</v>
      </c>
      <c r="O235" s="116">
        <v>0</v>
      </c>
      <c r="P235" s="120">
        <v>0</v>
      </c>
      <c r="Q235" s="27" t="str">
        <f t="shared" si="31"/>
        <v>Registered</v>
      </c>
      <c r="R235" s="121">
        <f t="shared" si="32"/>
        <v>1</v>
      </c>
      <c r="T235" s="117">
        <f t="shared" si="33"/>
        <v>0</v>
      </c>
      <c r="U235" s="117">
        <f t="shared" si="34"/>
        <v>0</v>
      </c>
    </row>
    <row r="236" spans="1:21" hidden="1" x14ac:dyDescent="0.3">
      <c r="A236" s="114">
        <v>5445</v>
      </c>
      <c r="B236" s="114" t="s">
        <v>396</v>
      </c>
      <c r="C236" s="114" t="s">
        <v>70</v>
      </c>
      <c r="D236" s="114" t="s">
        <v>6566</v>
      </c>
      <c r="E236" s="114" t="s">
        <v>6567</v>
      </c>
      <c r="F236" s="115">
        <v>44271</v>
      </c>
      <c r="G236" s="114" t="s">
        <v>2449</v>
      </c>
      <c r="H236" s="116">
        <v>5225000</v>
      </c>
      <c r="I236" s="116">
        <v>5225000</v>
      </c>
      <c r="J236" s="116">
        <v>5225000</v>
      </c>
      <c r="K236" s="116">
        <v>0</v>
      </c>
      <c r="L236" s="116">
        <v>0</v>
      </c>
      <c r="M236" s="116">
        <v>0</v>
      </c>
      <c r="N236" s="116">
        <v>0</v>
      </c>
      <c r="O236" s="116">
        <v>0</v>
      </c>
      <c r="P236" s="120">
        <v>0</v>
      </c>
      <c r="Q236" s="27" t="str">
        <f t="shared" si="31"/>
        <v>Registered</v>
      </c>
      <c r="R236" s="121">
        <f t="shared" si="32"/>
        <v>1</v>
      </c>
      <c r="T236" s="117">
        <f t="shared" si="33"/>
        <v>0</v>
      </c>
      <c r="U236" s="117">
        <f t="shared" si="34"/>
        <v>0</v>
      </c>
    </row>
    <row r="237" spans="1:21" hidden="1" x14ac:dyDescent="0.3">
      <c r="A237" s="114">
        <v>5446</v>
      </c>
      <c r="B237" s="114" t="s">
        <v>396</v>
      </c>
      <c r="C237" s="114" t="s">
        <v>70</v>
      </c>
      <c r="D237" s="114" t="s">
        <v>6568</v>
      </c>
      <c r="E237" s="114" t="s">
        <v>6569</v>
      </c>
      <c r="F237" s="115">
        <v>43742</v>
      </c>
      <c r="G237" s="114" t="s">
        <v>2888</v>
      </c>
      <c r="H237" s="116">
        <v>5500000</v>
      </c>
      <c r="I237" s="116">
        <v>5500000</v>
      </c>
      <c r="J237" s="116">
        <v>5500000</v>
      </c>
      <c r="K237" s="116">
        <v>0</v>
      </c>
      <c r="L237" s="116">
        <v>0</v>
      </c>
      <c r="M237" s="116">
        <v>0</v>
      </c>
      <c r="N237" s="116">
        <v>0</v>
      </c>
      <c r="O237" s="116">
        <v>0</v>
      </c>
      <c r="P237" s="120">
        <v>0</v>
      </c>
      <c r="Q237" s="27" t="str">
        <f t="shared" si="31"/>
        <v>Registered</v>
      </c>
      <c r="R237" s="121">
        <f t="shared" si="32"/>
        <v>1</v>
      </c>
      <c r="T237" s="117">
        <f t="shared" si="33"/>
        <v>0</v>
      </c>
      <c r="U237" s="117">
        <f t="shared" si="34"/>
        <v>0</v>
      </c>
    </row>
    <row r="238" spans="1:21" hidden="1" x14ac:dyDescent="0.3">
      <c r="A238" s="114">
        <v>5447</v>
      </c>
      <c r="B238" s="114" t="s">
        <v>396</v>
      </c>
      <c r="C238" s="114" t="s">
        <v>70</v>
      </c>
      <c r="D238" s="114" t="s">
        <v>6570</v>
      </c>
      <c r="E238" s="114" t="s">
        <v>6571</v>
      </c>
      <c r="F238" s="115">
        <v>43769</v>
      </c>
      <c r="G238" s="114" t="s">
        <v>2888</v>
      </c>
      <c r="H238" s="116">
        <v>5590000</v>
      </c>
      <c r="I238" s="116">
        <v>5590000</v>
      </c>
      <c r="J238" s="116">
        <v>5590000</v>
      </c>
      <c r="K238" s="116">
        <v>0</v>
      </c>
      <c r="L238" s="116">
        <v>0</v>
      </c>
      <c r="M238" s="116">
        <v>0</v>
      </c>
      <c r="N238" s="116">
        <v>0</v>
      </c>
      <c r="O238" s="116">
        <v>0</v>
      </c>
      <c r="P238" s="120">
        <v>0</v>
      </c>
      <c r="Q238" s="27" t="str">
        <f t="shared" si="31"/>
        <v>Registered</v>
      </c>
      <c r="R238" s="121">
        <f t="shared" si="32"/>
        <v>1</v>
      </c>
      <c r="T238" s="117">
        <f t="shared" si="33"/>
        <v>0</v>
      </c>
      <c r="U238" s="117">
        <f t="shared" si="34"/>
        <v>0</v>
      </c>
    </row>
    <row r="239" spans="1:21" hidden="1" x14ac:dyDescent="0.3">
      <c r="A239" s="114">
        <v>5448</v>
      </c>
      <c r="B239" s="114" t="s">
        <v>396</v>
      </c>
      <c r="C239" s="114" t="s">
        <v>70</v>
      </c>
      <c r="D239" s="114" t="s">
        <v>6572</v>
      </c>
      <c r="E239" s="114" t="s">
        <v>6573</v>
      </c>
      <c r="F239" s="115">
        <v>43733</v>
      </c>
      <c r="G239" s="114" t="s">
        <v>2888</v>
      </c>
      <c r="H239" s="116">
        <v>6062250</v>
      </c>
      <c r="I239" s="116">
        <v>6062250</v>
      </c>
      <c r="J239" s="116">
        <v>6062250</v>
      </c>
      <c r="K239" s="116">
        <v>0</v>
      </c>
      <c r="L239" s="116">
        <v>0</v>
      </c>
      <c r="M239" s="116">
        <v>0</v>
      </c>
      <c r="N239" s="116">
        <v>0</v>
      </c>
      <c r="O239" s="116">
        <v>0</v>
      </c>
      <c r="P239" s="120">
        <v>0</v>
      </c>
      <c r="Q239" s="27" t="str">
        <f t="shared" si="31"/>
        <v>Registered</v>
      </c>
      <c r="R239" s="121">
        <f t="shared" si="32"/>
        <v>1</v>
      </c>
      <c r="T239" s="117">
        <f t="shared" si="33"/>
        <v>0</v>
      </c>
      <c r="U239" s="117">
        <f t="shared" si="34"/>
        <v>0</v>
      </c>
    </row>
    <row r="240" spans="1:21" hidden="1" x14ac:dyDescent="0.3">
      <c r="A240" s="114">
        <v>5449</v>
      </c>
      <c r="B240" s="114" t="s">
        <v>396</v>
      </c>
      <c r="C240" s="114" t="s">
        <v>70</v>
      </c>
      <c r="D240" s="114" t="s">
        <v>6574</v>
      </c>
      <c r="E240" s="114" t="s">
        <v>6575</v>
      </c>
      <c r="F240" s="115">
        <v>43733</v>
      </c>
      <c r="G240" s="114" t="s">
        <v>6576</v>
      </c>
      <c r="H240" s="116">
        <v>5808000</v>
      </c>
      <c r="I240" s="116">
        <v>5808000</v>
      </c>
      <c r="J240" s="116">
        <v>5808000</v>
      </c>
      <c r="K240" s="116">
        <v>0</v>
      </c>
      <c r="L240" s="116">
        <v>0</v>
      </c>
      <c r="M240" s="116">
        <v>0</v>
      </c>
      <c r="N240" s="116">
        <v>0</v>
      </c>
      <c r="O240" s="116">
        <v>0</v>
      </c>
      <c r="P240" s="120">
        <v>0</v>
      </c>
      <c r="Q240" s="27" t="str">
        <f t="shared" si="31"/>
        <v>Registered</v>
      </c>
      <c r="R240" s="121">
        <f t="shared" si="32"/>
        <v>1</v>
      </c>
      <c r="T240" s="117">
        <f t="shared" si="33"/>
        <v>0</v>
      </c>
      <c r="U240" s="117">
        <f t="shared" si="34"/>
        <v>0</v>
      </c>
    </row>
    <row r="241" spans="1:21" hidden="1" x14ac:dyDescent="0.3">
      <c r="A241" s="114">
        <v>5450</v>
      </c>
      <c r="B241" s="114" t="s">
        <v>396</v>
      </c>
      <c r="C241" s="114" t="s">
        <v>70</v>
      </c>
      <c r="D241" s="114" t="s">
        <v>6577</v>
      </c>
      <c r="E241" s="114" t="s">
        <v>6578</v>
      </c>
      <c r="F241" s="115">
        <v>43734</v>
      </c>
      <c r="G241" s="114" t="s">
        <v>6579</v>
      </c>
      <c r="H241" s="116">
        <v>4954000</v>
      </c>
      <c r="I241" s="116">
        <v>4954000</v>
      </c>
      <c r="J241" s="116">
        <v>4954000</v>
      </c>
      <c r="K241" s="116">
        <v>0</v>
      </c>
      <c r="L241" s="116">
        <v>0</v>
      </c>
      <c r="M241" s="116">
        <v>0</v>
      </c>
      <c r="N241" s="116">
        <v>0</v>
      </c>
      <c r="O241" s="116">
        <v>0</v>
      </c>
      <c r="P241" s="120">
        <v>0</v>
      </c>
      <c r="Q241" s="27" t="str">
        <f t="shared" si="31"/>
        <v>Registered</v>
      </c>
      <c r="R241" s="121">
        <f t="shared" si="32"/>
        <v>1</v>
      </c>
      <c r="T241" s="117">
        <f t="shared" si="33"/>
        <v>0</v>
      </c>
      <c r="U241" s="117">
        <f t="shared" si="34"/>
        <v>0</v>
      </c>
    </row>
    <row r="242" spans="1:21" hidden="1" x14ac:dyDescent="0.3">
      <c r="A242" s="114">
        <v>5451</v>
      </c>
      <c r="B242" s="114" t="s">
        <v>396</v>
      </c>
      <c r="C242" s="114" t="s">
        <v>70</v>
      </c>
      <c r="D242" s="114" t="s">
        <v>6580</v>
      </c>
      <c r="E242" s="114" t="s">
        <v>6581</v>
      </c>
      <c r="F242" s="115">
        <v>43733</v>
      </c>
      <c r="G242" s="114" t="s">
        <v>6579</v>
      </c>
      <c r="H242" s="116">
        <v>4954000</v>
      </c>
      <c r="I242" s="116">
        <v>4954000</v>
      </c>
      <c r="J242" s="116">
        <v>4954000</v>
      </c>
      <c r="K242" s="116">
        <v>0</v>
      </c>
      <c r="L242" s="116">
        <v>0</v>
      </c>
      <c r="M242" s="116">
        <v>0</v>
      </c>
      <c r="N242" s="116">
        <v>0</v>
      </c>
      <c r="O242" s="116">
        <v>0</v>
      </c>
      <c r="P242" s="120">
        <v>0</v>
      </c>
      <c r="Q242" s="27" t="str">
        <f t="shared" si="31"/>
        <v>Registered</v>
      </c>
      <c r="R242" s="121">
        <f t="shared" si="32"/>
        <v>1</v>
      </c>
      <c r="T242" s="117">
        <f t="shared" si="33"/>
        <v>0</v>
      </c>
      <c r="U242" s="117">
        <f t="shared" si="34"/>
        <v>0</v>
      </c>
    </row>
    <row r="243" spans="1:21" hidden="1" x14ac:dyDescent="0.3">
      <c r="A243" s="114">
        <v>5452</v>
      </c>
      <c r="B243" s="114" t="s">
        <v>396</v>
      </c>
      <c r="C243" s="114" t="s">
        <v>70</v>
      </c>
      <c r="D243" s="114" t="s">
        <v>6582</v>
      </c>
      <c r="E243" s="114" t="s">
        <v>6583</v>
      </c>
      <c r="F243" s="115">
        <v>45169</v>
      </c>
      <c r="G243" s="114" t="s">
        <v>5160</v>
      </c>
      <c r="H243" s="116">
        <v>4900000</v>
      </c>
      <c r="I243" s="116">
        <v>4900000</v>
      </c>
      <c r="J243" s="116">
        <v>4900000</v>
      </c>
      <c r="K243" s="116">
        <v>0</v>
      </c>
      <c r="L243" s="116">
        <v>0</v>
      </c>
      <c r="M243" s="116">
        <v>0</v>
      </c>
      <c r="N243" s="116">
        <v>0</v>
      </c>
      <c r="O243" s="116">
        <v>0</v>
      </c>
      <c r="P243" s="120">
        <v>0</v>
      </c>
      <c r="Q243" s="27" t="str">
        <f t="shared" si="31"/>
        <v>Registered</v>
      </c>
      <c r="R243" s="121">
        <f t="shared" si="32"/>
        <v>1</v>
      </c>
      <c r="T243" s="117">
        <f t="shared" si="33"/>
        <v>0</v>
      </c>
      <c r="U243" s="117">
        <f t="shared" si="34"/>
        <v>0</v>
      </c>
    </row>
    <row r="244" spans="1:21" hidden="1" x14ac:dyDescent="0.3">
      <c r="A244" s="114">
        <v>5453</v>
      </c>
      <c r="B244" s="114" t="s">
        <v>396</v>
      </c>
      <c r="C244" s="114" t="s">
        <v>70</v>
      </c>
      <c r="D244" s="114" t="s">
        <v>6584</v>
      </c>
      <c r="E244" s="114" t="s">
        <v>6585</v>
      </c>
      <c r="F244" s="115">
        <v>43889</v>
      </c>
      <c r="G244" s="114" t="s">
        <v>4350</v>
      </c>
      <c r="H244" s="116">
        <v>15082000</v>
      </c>
      <c r="I244" s="116">
        <v>15082000</v>
      </c>
      <c r="J244" s="116">
        <v>15082000</v>
      </c>
      <c r="K244" s="116">
        <v>0</v>
      </c>
      <c r="L244" s="116">
        <v>0</v>
      </c>
      <c r="M244" s="116">
        <v>0</v>
      </c>
      <c r="N244" s="116">
        <v>0</v>
      </c>
      <c r="O244" s="116">
        <v>0</v>
      </c>
      <c r="P244" s="120">
        <v>0</v>
      </c>
      <c r="Q244" s="27" t="str">
        <f t="shared" si="31"/>
        <v>Registered</v>
      </c>
      <c r="R244" s="121">
        <f t="shared" si="32"/>
        <v>1</v>
      </c>
      <c r="T244" s="117">
        <f t="shared" si="33"/>
        <v>0</v>
      </c>
      <c r="U244" s="117">
        <f t="shared" si="34"/>
        <v>0</v>
      </c>
    </row>
    <row r="245" spans="1:21" hidden="1" x14ac:dyDescent="0.3">
      <c r="A245" s="114">
        <v>5454</v>
      </c>
      <c r="B245" s="114" t="s">
        <v>396</v>
      </c>
      <c r="C245" s="114" t="s">
        <v>70</v>
      </c>
      <c r="D245" s="114" t="s">
        <v>6586</v>
      </c>
      <c r="E245" s="114" t="s">
        <v>5034</v>
      </c>
      <c r="F245" s="115">
        <v>44561</v>
      </c>
      <c r="G245" s="114" t="s">
        <v>5109</v>
      </c>
      <c r="H245" s="116">
        <v>6587500</v>
      </c>
      <c r="I245" s="116">
        <v>6587500</v>
      </c>
      <c r="J245" s="116">
        <v>6587500</v>
      </c>
      <c r="K245" s="116">
        <v>0</v>
      </c>
      <c r="L245" s="116">
        <v>0</v>
      </c>
      <c r="M245" s="116">
        <v>0</v>
      </c>
      <c r="N245" s="116">
        <v>0</v>
      </c>
      <c r="O245" s="116">
        <v>0</v>
      </c>
      <c r="P245" s="120">
        <v>0</v>
      </c>
      <c r="Q245" s="27" t="str">
        <f t="shared" si="31"/>
        <v>Registered</v>
      </c>
      <c r="R245" s="121">
        <f t="shared" si="32"/>
        <v>1</v>
      </c>
      <c r="T245" s="117">
        <f t="shared" si="33"/>
        <v>0</v>
      </c>
      <c r="U245" s="117">
        <f t="shared" si="34"/>
        <v>0</v>
      </c>
    </row>
    <row r="246" spans="1:21" hidden="1" x14ac:dyDescent="0.3">
      <c r="A246" s="114">
        <v>5455</v>
      </c>
      <c r="B246" s="114" t="s">
        <v>396</v>
      </c>
      <c r="C246" s="114" t="s">
        <v>70</v>
      </c>
      <c r="D246" s="114" t="s">
        <v>6587</v>
      </c>
      <c r="E246" s="114" t="s">
        <v>6588</v>
      </c>
      <c r="F246" s="115">
        <v>45099</v>
      </c>
      <c r="G246" s="114" t="s">
        <v>1774</v>
      </c>
      <c r="H246" s="116">
        <v>16100000</v>
      </c>
      <c r="I246" s="116">
        <v>16100000</v>
      </c>
      <c r="J246" s="116">
        <v>16100000</v>
      </c>
      <c r="K246" s="116">
        <v>0</v>
      </c>
      <c r="L246" s="116">
        <v>0</v>
      </c>
      <c r="M246" s="116">
        <v>0</v>
      </c>
      <c r="N246" s="116">
        <v>0</v>
      </c>
      <c r="O246" s="116">
        <v>0</v>
      </c>
      <c r="P246" s="120">
        <v>0</v>
      </c>
      <c r="Q246" s="27" t="str">
        <f t="shared" si="31"/>
        <v>Registered</v>
      </c>
      <c r="R246" s="121">
        <f t="shared" si="32"/>
        <v>1</v>
      </c>
      <c r="T246" s="117">
        <f t="shared" si="33"/>
        <v>0</v>
      </c>
      <c r="U246" s="117">
        <f t="shared" si="34"/>
        <v>0</v>
      </c>
    </row>
    <row r="247" spans="1:21" hidden="1" x14ac:dyDescent="0.3">
      <c r="A247" s="114">
        <v>5456</v>
      </c>
      <c r="B247" s="114" t="s">
        <v>396</v>
      </c>
      <c r="C247" s="114" t="s">
        <v>70</v>
      </c>
      <c r="D247" s="114" t="s">
        <v>6589</v>
      </c>
      <c r="E247" s="114" t="s">
        <v>6588</v>
      </c>
      <c r="F247" s="115">
        <v>44943</v>
      </c>
      <c r="G247" s="114" t="s">
        <v>2390</v>
      </c>
      <c r="H247" s="116">
        <v>9350000</v>
      </c>
      <c r="I247" s="116">
        <v>9350000</v>
      </c>
      <c r="J247" s="116">
        <v>9350000</v>
      </c>
      <c r="K247" s="116">
        <v>0</v>
      </c>
      <c r="L247" s="116">
        <v>0</v>
      </c>
      <c r="M247" s="116">
        <v>0</v>
      </c>
      <c r="N247" s="116">
        <v>0</v>
      </c>
      <c r="O247" s="116">
        <v>0</v>
      </c>
      <c r="P247" s="120">
        <v>0</v>
      </c>
      <c r="Q247" s="27" t="str">
        <f t="shared" si="31"/>
        <v>Registered</v>
      </c>
      <c r="R247" s="121">
        <f t="shared" si="32"/>
        <v>1</v>
      </c>
      <c r="T247" s="117">
        <f t="shared" si="33"/>
        <v>0</v>
      </c>
      <c r="U247" s="117">
        <f t="shared" si="34"/>
        <v>0</v>
      </c>
    </row>
    <row r="248" spans="1:21" hidden="1" x14ac:dyDescent="0.3">
      <c r="A248" s="114">
        <v>5457</v>
      </c>
      <c r="B248" s="114" t="s">
        <v>396</v>
      </c>
      <c r="C248" s="114" t="s">
        <v>70</v>
      </c>
      <c r="D248" s="114" t="s">
        <v>6590</v>
      </c>
      <c r="E248" s="114" t="s">
        <v>6591</v>
      </c>
      <c r="F248" s="115">
        <v>43738</v>
      </c>
      <c r="G248" s="114" t="s">
        <v>6592</v>
      </c>
      <c r="H248" s="116">
        <v>7256250</v>
      </c>
      <c r="I248" s="116">
        <v>7256250</v>
      </c>
      <c r="J248" s="116">
        <v>7256250</v>
      </c>
      <c r="K248" s="116">
        <v>0</v>
      </c>
      <c r="L248" s="116">
        <v>0</v>
      </c>
      <c r="M248" s="116">
        <v>0</v>
      </c>
      <c r="N248" s="116">
        <v>0</v>
      </c>
      <c r="O248" s="116">
        <v>0</v>
      </c>
      <c r="P248" s="120">
        <v>0</v>
      </c>
      <c r="Q248" s="27" t="str">
        <f t="shared" si="31"/>
        <v>Registered</v>
      </c>
      <c r="R248" s="121">
        <f t="shared" si="32"/>
        <v>1</v>
      </c>
      <c r="T248" s="117">
        <f t="shared" si="33"/>
        <v>0</v>
      </c>
      <c r="U248" s="117">
        <f t="shared" si="34"/>
        <v>0</v>
      </c>
    </row>
    <row r="249" spans="1:21" hidden="1" x14ac:dyDescent="0.3">
      <c r="A249" s="114">
        <v>5458</v>
      </c>
      <c r="B249" s="114" t="s">
        <v>396</v>
      </c>
      <c r="C249" s="114" t="s">
        <v>70</v>
      </c>
      <c r="D249" s="114" t="s">
        <v>6593</v>
      </c>
      <c r="E249" s="114" t="s">
        <v>6594</v>
      </c>
      <c r="F249" s="115">
        <v>44651</v>
      </c>
      <c r="G249" s="114" t="s">
        <v>5090</v>
      </c>
      <c r="H249" s="116">
        <v>10748500</v>
      </c>
      <c r="I249" s="116">
        <v>10748500</v>
      </c>
      <c r="J249" s="116">
        <v>10748500</v>
      </c>
      <c r="K249" s="116">
        <v>0</v>
      </c>
      <c r="L249" s="116">
        <v>0</v>
      </c>
      <c r="M249" s="116">
        <v>0</v>
      </c>
      <c r="N249" s="116">
        <v>0</v>
      </c>
      <c r="O249" s="116">
        <v>0</v>
      </c>
      <c r="P249" s="120">
        <v>0</v>
      </c>
      <c r="Q249" s="27" t="str">
        <f t="shared" si="31"/>
        <v>Registered</v>
      </c>
      <c r="R249" s="121">
        <f t="shared" si="32"/>
        <v>1</v>
      </c>
      <c r="T249" s="117">
        <f t="shared" si="33"/>
        <v>0</v>
      </c>
      <c r="U249" s="117">
        <f t="shared" si="34"/>
        <v>0</v>
      </c>
    </row>
    <row r="250" spans="1:21" hidden="1" x14ac:dyDescent="0.3">
      <c r="A250" s="114">
        <v>5459</v>
      </c>
      <c r="B250" s="114" t="s">
        <v>396</v>
      </c>
      <c r="C250" s="114" t="s">
        <v>70</v>
      </c>
      <c r="D250" s="114" t="s">
        <v>6595</v>
      </c>
      <c r="E250" s="114" t="s">
        <v>6596</v>
      </c>
      <c r="F250" s="115">
        <v>44845</v>
      </c>
      <c r="G250" s="114" t="s">
        <v>6597</v>
      </c>
      <c r="H250" s="116">
        <v>11776000</v>
      </c>
      <c r="I250" s="116">
        <v>11776000</v>
      </c>
      <c r="J250" s="116">
        <v>11776000</v>
      </c>
      <c r="K250" s="116">
        <v>0</v>
      </c>
      <c r="L250" s="116">
        <v>0</v>
      </c>
      <c r="M250" s="116">
        <v>0</v>
      </c>
      <c r="N250" s="116">
        <v>0</v>
      </c>
      <c r="O250" s="116">
        <v>0</v>
      </c>
      <c r="P250" s="120">
        <v>0</v>
      </c>
      <c r="Q250" s="27" t="str">
        <f t="shared" si="31"/>
        <v>Registered</v>
      </c>
      <c r="R250" s="121">
        <f t="shared" si="32"/>
        <v>1</v>
      </c>
      <c r="T250" s="117">
        <f t="shared" si="33"/>
        <v>0</v>
      </c>
      <c r="U250" s="117">
        <f t="shared" si="34"/>
        <v>0</v>
      </c>
    </row>
    <row r="251" spans="1:21" hidden="1" x14ac:dyDescent="0.3">
      <c r="A251" s="114">
        <v>5460</v>
      </c>
      <c r="B251" s="114" t="s">
        <v>396</v>
      </c>
      <c r="C251" s="114" t="s">
        <v>70</v>
      </c>
      <c r="D251" s="114" t="s">
        <v>6598</v>
      </c>
      <c r="E251" s="114" t="s">
        <v>6599</v>
      </c>
      <c r="F251" s="115">
        <v>44845</v>
      </c>
      <c r="G251" s="114" t="s">
        <v>6597</v>
      </c>
      <c r="H251" s="116">
        <v>12048000</v>
      </c>
      <c r="I251" s="116">
        <v>12048000</v>
      </c>
      <c r="J251" s="116">
        <v>12048000</v>
      </c>
      <c r="K251" s="116">
        <v>0</v>
      </c>
      <c r="L251" s="116">
        <v>0</v>
      </c>
      <c r="M251" s="116">
        <v>0</v>
      </c>
      <c r="N251" s="116">
        <v>0</v>
      </c>
      <c r="O251" s="116">
        <v>0</v>
      </c>
      <c r="P251" s="120">
        <v>0</v>
      </c>
      <c r="Q251" s="27" t="str">
        <f t="shared" si="31"/>
        <v>Registered</v>
      </c>
      <c r="R251" s="121">
        <f t="shared" si="32"/>
        <v>1</v>
      </c>
      <c r="T251" s="117">
        <f t="shared" si="33"/>
        <v>0</v>
      </c>
      <c r="U251" s="117">
        <f t="shared" si="34"/>
        <v>0</v>
      </c>
    </row>
    <row r="252" spans="1:21" hidden="1" x14ac:dyDescent="0.3">
      <c r="A252" s="114">
        <v>5461</v>
      </c>
      <c r="B252" s="114" t="s">
        <v>396</v>
      </c>
      <c r="C252" s="114" t="s">
        <v>70</v>
      </c>
      <c r="D252" s="114" t="s">
        <v>6600</v>
      </c>
      <c r="E252" s="114" t="s">
        <v>6346</v>
      </c>
      <c r="F252" s="115">
        <v>44644</v>
      </c>
      <c r="G252" s="114" t="s">
        <v>5164</v>
      </c>
      <c r="H252" s="116">
        <v>7092200</v>
      </c>
      <c r="I252" s="116">
        <v>7092200</v>
      </c>
      <c r="J252" s="116">
        <v>7092200</v>
      </c>
      <c r="K252" s="116">
        <v>0</v>
      </c>
      <c r="L252" s="116">
        <v>0</v>
      </c>
      <c r="M252" s="116">
        <v>0</v>
      </c>
      <c r="N252" s="116">
        <v>0</v>
      </c>
      <c r="O252" s="116">
        <v>0</v>
      </c>
      <c r="P252" s="120">
        <v>0</v>
      </c>
      <c r="Q252" s="27" t="str">
        <f t="shared" si="31"/>
        <v>Registered</v>
      </c>
      <c r="R252" s="121">
        <f t="shared" si="32"/>
        <v>1</v>
      </c>
      <c r="T252" s="117">
        <f t="shared" si="33"/>
        <v>0</v>
      </c>
      <c r="U252" s="117">
        <f t="shared" si="34"/>
        <v>0</v>
      </c>
    </row>
    <row r="253" spans="1:21" hidden="1" x14ac:dyDescent="0.3">
      <c r="A253" s="114">
        <v>5462</v>
      </c>
      <c r="B253" s="114" t="s">
        <v>396</v>
      </c>
      <c r="C253" s="114" t="s">
        <v>70</v>
      </c>
      <c r="D253" s="114" t="s">
        <v>6601</v>
      </c>
      <c r="E253" s="114" t="s">
        <v>6602</v>
      </c>
      <c r="F253" s="115">
        <v>44820</v>
      </c>
      <c r="G253" s="114" t="s">
        <v>5285</v>
      </c>
      <c r="H253" s="116">
        <v>6764250</v>
      </c>
      <c r="I253" s="116">
        <v>6764250</v>
      </c>
      <c r="J253" s="116">
        <v>6764250</v>
      </c>
      <c r="K253" s="116">
        <v>0</v>
      </c>
      <c r="L253" s="116">
        <v>0</v>
      </c>
      <c r="M253" s="116">
        <v>0</v>
      </c>
      <c r="N253" s="116">
        <v>0</v>
      </c>
      <c r="O253" s="116">
        <v>0</v>
      </c>
      <c r="P253" s="120">
        <v>0</v>
      </c>
      <c r="Q253" s="27" t="str">
        <f t="shared" si="31"/>
        <v>Registered</v>
      </c>
      <c r="R253" s="121">
        <f t="shared" si="32"/>
        <v>1</v>
      </c>
      <c r="T253" s="117">
        <f t="shared" si="33"/>
        <v>0</v>
      </c>
      <c r="U253" s="117">
        <f t="shared" si="34"/>
        <v>0</v>
      </c>
    </row>
    <row r="254" spans="1:21" hidden="1" x14ac:dyDescent="0.3">
      <c r="A254" s="114">
        <v>5463</v>
      </c>
      <c r="B254" s="114" t="s">
        <v>396</v>
      </c>
      <c r="C254" s="114" t="s">
        <v>70</v>
      </c>
      <c r="D254" s="114" t="s">
        <v>6603</v>
      </c>
      <c r="E254" s="114" t="s">
        <v>6604</v>
      </c>
      <c r="F254" s="115">
        <v>45094</v>
      </c>
      <c r="G254" s="114" t="s">
        <v>3010</v>
      </c>
      <c r="H254" s="116">
        <v>19100000</v>
      </c>
      <c r="I254" s="116">
        <v>19100000</v>
      </c>
      <c r="J254" s="116">
        <v>19100000</v>
      </c>
      <c r="K254" s="116">
        <v>0</v>
      </c>
      <c r="L254" s="116">
        <v>0</v>
      </c>
      <c r="M254" s="116">
        <v>0</v>
      </c>
      <c r="N254" s="116">
        <v>0</v>
      </c>
      <c r="O254" s="116">
        <v>0</v>
      </c>
      <c r="P254" s="120">
        <v>0</v>
      </c>
      <c r="Q254" s="27" t="str">
        <f t="shared" si="31"/>
        <v>Registered</v>
      </c>
      <c r="R254" s="121">
        <f t="shared" si="32"/>
        <v>1</v>
      </c>
      <c r="T254" s="117">
        <f t="shared" si="33"/>
        <v>0</v>
      </c>
      <c r="U254" s="117">
        <f t="shared" si="34"/>
        <v>0</v>
      </c>
    </row>
    <row r="255" spans="1:21" hidden="1" x14ac:dyDescent="0.3">
      <c r="A255" s="114">
        <v>5464</v>
      </c>
      <c r="B255" s="114" t="s">
        <v>396</v>
      </c>
      <c r="C255" s="114" t="s">
        <v>70</v>
      </c>
      <c r="D255" s="114" t="s">
        <v>6605</v>
      </c>
      <c r="E255" s="114" t="s">
        <v>6336</v>
      </c>
      <c r="F255" s="115">
        <v>44739</v>
      </c>
      <c r="G255" s="114" t="s">
        <v>5133</v>
      </c>
      <c r="H255" s="116">
        <v>8000000</v>
      </c>
      <c r="I255" s="116">
        <v>8000000</v>
      </c>
      <c r="J255" s="116">
        <v>8000000</v>
      </c>
      <c r="K255" s="116">
        <v>0</v>
      </c>
      <c r="L255" s="116">
        <v>0</v>
      </c>
      <c r="M255" s="116">
        <v>0</v>
      </c>
      <c r="N255" s="116">
        <v>0</v>
      </c>
      <c r="O255" s="116">
        <v>0</v>
      </c>
      <c r="P255" s="120">
        <v>0</v>
      </c>
      <c r="Q255" s="27" t="str">
        <f t="shared" si="31"/>
        <v>Registered</v>
      </c>
      <c r="R255" s="121">
        <f t="shared" si="32"/>
        <v>1</v>
      </c>
      <c r="T255" s="117">
        <f t="shared" si="33"/>
        <v>0</v>
      </c>
      <c r="U255" s="117">
        <f t="shared" si="34"/>
        <v>0</v>
      </c>
    </row>
    <row r="256" spans="1:21" hidden="1" x14ac:dyDescent="0.3">
      <c r="A256" s="114">
        <v>5465</v>
      </c>
      <c r="B256" s="114" t="s">
        <v>396</v>
      </c>
      <c r="C256" s="114" t="s">
        <v>70</v>
      </c>
      <c r="D256" s="114" t="s">
        <v>6606</v>
      </c>
      <c r="E256" s="114" t="s">
        <v>6607</v>
      </c>
      <c r="F256" s="115">
        <v>43753</v>
      </c>
      <c r="G256" s="114" t="s">
        <v>5346</v>
      </c>
      <c r="H256" s="116">
        <v>6522000</v>
      </c>
      <c r="I256" s="116">
        <v>6522000</v>
      </c>
      <c r="J256" s="116">
        <v>6522000</v>
      </c>
      <c r="K256" s="116">
        <v>0</v>
      </c>
      <c r="L256" s="116">
        <v>0</v>
      </c>
      <c r="M256" s="116">
        <v>0</v>
      </c>
      <c r="N256" s="116">
        <v>0</v>
      </c>
      <c r="O256" s="116">
        <v>0</v>
      </c>
      <c r="P256" s="120">
        <v>0</v>
      </c>
      <c r="Q256" s="27" t="str">
        <f t="shared" si="31"/>
        <v>Registered</v>
      </c>
      <c r="R256" s="121">
        <f t="shared" si="32"/>
        <v>1</v>
      </c>
      <c r="T256" s="117">
        <f t="shared" si="33"/>
        <v>0</v>
      </c>
      <c r="U256" s="117">
        <f t="shared" si="34"/>
        <v>0</v>
      </c>
    </row>
    <row r="257" spans="1:21" hidden="1" x14ac:dyDescent="0.3">
      <c r="A257" s="114">
        <v>5466</v>
      </c>
      <c r="B257" s="114" t="s">
        <v>396</v>
      </c>
      <c r="C257" s="114" t="s">
        <v>70</v>
      </c>
      <c r="D257" s="114" t="s">
        <v>6608</v>
      </c>
      <c r="E257" s="114" t="s">
        <v>6607</v>
      </c>
      <c r="F257" s="115">
        <v>43753</v>
      </c>
      <c r="G257" s="114" t="s">
        <v>5346</v>
      </c>
      <c r="H257" s="116">
        <v>6522000</v>
      </c>
      <c r="I257" s="116">
        <v>6522000</v>
      </c>
      <c r="J257" s="116">
        <v>6522000</v>
      </c>
      <c r="K257" s="116">
        <v>0</v>
      </c>
      <c r="L257" s="116">
        <v>0</v>
      </c>
      <c r="M257" s="116">
        <v>0</v>
      </c>
      <c r="N257" s="116">
        <v>0</v>
      </c>
      <c r="O257" s="116">
        <v>0</v>
      </c>
      <c r="P257" s="120">
        <v>0</v>
      </c>
      <c r="Q257" s="27" t="str">
        <f t="shared" si="31"/>
        <v>Registered</v>
      </c>
      <c r="R257" s="121">
        <f t="shared" si="32"/>
        <v>1</v>
      </c>
      <c r="T257" s="117">
        <f t="shared" si="33"/>
        <v>0</v>
      </c>
      <c r="U257" s="117">
        <f t="shared" si="34"/>
        <v>0</v>
      </c>
    </row>
    <row r="258" spans="1:21" hidden="1" x14ac:dyDescent="0.3">
      <c r="A258" s="114">
        <v>5467</v>
      </c>
      <c r="B258" s="114" t="s">
        <v>396</v>
      </c>
      <c r="C258" s="114" t="s">
        <v>70</v>
      </c>
      <c r="D258" s="114" t="s">
        <v>6609</v>
      </c>
      <c r="E258" s="114" t="s">
        <v>6346</v>
      </c>
      <c r="F258" s="115">
        <v>43922</v>
      </c>
      <c r="G258" s="114" t="s">
        <v>1351</v>
      </c>
      <c r="H258" s="116">
        <v>5636975</v>
      </c>
      <c r="I258" s="116">
        <v>5636975</v>
      </c>
      <c r="J258" s="116">
        <v>5636975</v>
      </c>
      <c r="K258" s="116">
        <v>0</v>
      </c>
      <c r="L258" s="116">
        <v>0</v>
      </c>
      <c r="M258" s="116">
        <v>0</v>
      </c>
      <c r="N258" s="116">
        <v>0</v>
      </c>
      <c r="O258" s="116">
        <v>0</v>
      </c>
      <c r="P258" s="120">
        <v>0</v>
      </c>
      <c r="Q258" s="27" t="str">
        <f t="shared" ref="Q258:Q321" si="35">IF(G258="01 Jan 1900","Unregistered","Registered")</f>
        <v>Registered</v>
      </c>
      <c r="R258" s="121">
        <f t="shared" si="32"/>
        <v>1</v>
      </c>
      <c r="T258" s="117">
        <f t="shared" si="33"/>
        <v>0</v>
      </c>
      <c r="U258" s="117">
        <f t="shared" si="34"/>
        <v>0</v>
      </c>
    </row>
    <row r="259" spans="1:21" hidden="1" x14ac:dyDescent="0.3">
      <c r="A259" s="114">
        <v>5468</v>
      </c>
      <c r="B259" s="114" t="s">
        <v>396</v>
      </c>
      <c r="C259" s="114" t="s">
        <v>70</v>
      </c>
      <c r="D259" s="114" t="s">
        <v>6610</v>
      </c>
      <c r="E259" s="114" t="s">
        <v>2056</v>
      </c>
      <c r="F259" s="115">
        <v>43922</v>
      </c>
      <c r="G259" s="114" t="s">
        <v>1351</v>
      </c>
      <c r="H259" s="116">
        <v>5636975</v>
      </c>
      <c r="I259" s="116">
        <v>5636975</v>
      </c>
      <c r="J259" s="116">
        <v>5636975</v>
      </c>
      <c r="K259" s="116">
        <v>0</v>
      </c>
      <c r="L259" s="116">
        <v>0</v>
      </c>
      <c r="M259" s="116">
        <v>0</v>
      </c>
      <c r="N259" s="116">
        <v>0</v>
      </c>
      <c r="O259" s="116">
        <v>0</v>
      </c>
      <c r="P259" s="120">
        <v>0</v>
      </c>
      <c r="Q259" s="27" t="str">
        <f t="shared" si="35"/>
        <v>Registered</v>
      </c>
      <c r="R259" s="121">
        <f t="shared" si="32"/>
        <v>1</v>
      </c>
      <c r="T259" s="117">
        <f t="shared" si="33"/>
        <v>0</v>
      </c>
      <c r="U259" s="117">
        <f t="shared" si="34"/>
        <v>0</v>
      </c>
    </row>
    <row r="260" spans="1:21" hidden="1" x14ac:dyDescent="0.3">
      <c r="A260" s="114">
        <v>5469</v>
      </c>
      <c r="B260" s="114" t="s">
        <v>396</v>
      </c>
      <c r="C260" s="114" t="s">
        <v>70</v>
      </c>
      <c r="D260" s="114" t="s">
        <v>6611</v>
      </c>
      <c r="E260" s="114" t="s">
        <v>2931</v>
      </c>
      <c r="F260" s="115">
        <v>43733</v>
      </c>
      <c r="G260" s="114" t="s">
        <v>5473</v>
      </c>
      <c r="H260" s="116">
        <v>5294000</v>
      </c>
      <c r="I260" s="116">
        <v>5294000</v>
      </c>
      <c r="J260" s="116">
        <v>5294000</v>
      </c>
      <c r="K260" s="116">
        <v>0</v>
      </c>
      <c r="L260" s="116">
        <v>0</v>
      </c>
      <c r="M260" s="116">
        <v>0</v>
      </c>
      <c r="N260" s="116">
        <v>0</v>
      </c>
      <c r="O260" s="116">
        <v>0</v>
      </c>
      <c r="P260" s="120">
        <v>0</v>
      </c>
      <c r="Q260" s="27" t="str">
        <f t="shared" si="35"/>
        <v>Registered</v>
      </c>
      <c r="R260" s="121">
        <f t="shared" si="32"/>
        <v>1</v>
      </c>
      <c r="T260" s="117">
        <f t="shared" si="33"/>
        <v>0</v>
      </c>
      <c r="U260" s="117">
        <f t="shared" si="34"/>
        <v>0</v>
      </c>
    </row>
    <row r="261" spans="1:21" hidden="1" x14ac:dyDescent="0.3">
      <c r="A261" s="114">
        <v>5470</v>
      </c>
      <c r="B261" s="114" t="s">
        <v>396</v>
      </c>
      <c r="C261" s="114" t="s">
        <v>70</v>
      </c>
      <c r="D261" s="114" t="s">
        <v>6612</v>
      </c>
      <c r="E261" s="114" t="s">
        <v>6613</v>
      </c>
      <c r="F261" s="115">
        <v>43738</v>
      </c>
      <c r="G261" s="114" t="s">
        <v>6614</v>
      </c>
      <c r="H261" s="116">
        <v>5668750</v>
      </c>
      <c r="I261" s="116">
        <v>5668750</v>
      </c>
      <c r="J261" s="116">
        <v>5668750</v>
      </c>
      <c r="K261" s="116">
        <v>0</v>
      </c>
      <c r="L261" s="116">
        <v>0</v>
      </c>
      <c r="M261" s="116">
        <v>0</v>
      </c>
      <c r="N261" s="116">
        <v>0</v>
      </c>
      <c r="O261" s="116">
        <v>0</v>
      </c>
      <c r="P261" s="120">
        <v>0</v>
      </c>
      <c r="Q261" s="27" t="str">
        <f t="shared" si="35"/>
        <v>Registered</v>
      </c>
      <c r="R261" s="121">
        <f t="shared" si="32"/>
        <v>1</v>
      </c>
      <c r="T261" s="117">
        <f t="shared" si="33"/>
        <v>0</v>
      </c>
      <c r="U261" s="117">
        <f t="shared" si="34"/>
        <v>0</v>
      </c>
    </row>
    <row r="262" spans="1:21" hidden="1" x14ac:dyDescent="0.3">
      <c r="A262" s="114">
        <v>5471</v>
      </c>
      <c r="B262" s="114" t="s">
        <v>396</v>
      </c>
      <c r="C262" s="114" t="s">
        <v>70</v>
      </c>
      <c r="D262" s="114" t="s">
        <v>6615</v>
      </c>
      <c r="E262" s="114" t="s">
        <v>6616</v>
      </c>
      <c r="F262" s="115">
        <v>43734</v>
      </c>
      <c r="G262" s="114" t="s">
        <v>6552</v>
      </c>
      <c r="H262" s="116">
        <v>5835000</v>
      </c>
      <c r="I262" s="116">
        <v>5835000</v>
      </c>
      <c r="J262" s="116">
        <v>5835000</v>
      </c>
      <c r="K262" s="116">
        <v>0</v>
      </c>
      <c r="L262" s="116">
        <v>0</v>
      </c>
      <c r="M262" s="116">
        <v>0</v>
      </c>
      <c r="N262" s="116">
        <v>0</v>
      </c>
      <c r="O262" s="116">
        <v>0</v>
      </c>
      <c r="P262" s="120">
        <v>0</v>
      </c>
      <c r="Q262" s="27" t="str">
        <f t="shared" si="35"/>
        <v>Registered</v>
      </c>
      <c r="R262" s="121">
        <f t="shared" si="32"/>
        <v>1</v>
      </c>
      <c r="T262" s="117">
        <f t="shared" si="33"/>
        <v>0</v>
      </c>
      <c r="U262" s="117">
        <f t="shared" si="34"/>
        <v>0</v>
      </c>
    </row>
    <row r="263" spans="1:21" hidden="1" x14ac:dyDescent="0.3">
      <c r="A263" s="114">
        <v>5472</v>
      </c>
      <c r="B263" s="114" t="s">
        <v>396</v>
      </c>
      <c r="C263" s="114" t="s">
        <v>70</v>
      </c>
      <c r="D263" s="114" t="s">
        <v>6617</v>
      </c>
      <c r="E263" s="114" t="s">
        <v>6618</v>
      </c>
      <c r="F263" s="115">
        <v>43733</v>
      </c>
      <c r="G263" s="114" t="s">
        <v>5193</v>
      </c>
      <c r="H263" s="116">
        <v>5835000</v>
      </c>
      <c r="I263" s="116">
        <v>5835000</v>
      </c>
      <c r="J263" s="116">
        <v>5835000</v>
      </c>
      <c r="K263" s="116">
        <v>0</v>
      </c>
      <c r="L263" s="116">
        <v>0</v>
      </c>
      <c r="M263" s="116">
        <v>0</v>
      </c>
      <c r="N263" s="116">
        <v>0</v>
      </c>
      <c r="O263" s="116">
        <v>0</v>
      </c>
      <c r="P263" s="120">
        <v>0</v>
      </c>
      <c r="Q263" s="27" t="str">
        <f t="shared" si="35"/>
        <v>Registered</v>
      </c>
      <c r="R263" s="121">
        <f t="shared" si="32"/>
        <v>1</v>
      </c>
      <c r="T263" s="117">
        <f t="shared" si="33"/>
        <v>0</v>
      </c>
      <c r="U263" s="117">
        <f t="shared" si="34"/>
        <v>0</v>
      </c>
    </row>
    <row r="264" spans="1:21" hidden="1" x14ac:dyDescent="0.3">
      <c r="A264" s="114">
        <v>5473</v>
      </c>
      <c r="B264" s="114" t="s">
        <v>396</v>
      </c>
      <c r="C264" s="114" t="s">
        <v>70</v>
      </c>
      <c r="D264" s="114" t="s">
        <v>6619</v>
      </c>
      <c r="E264" s="114" t="s">
        <v>6620</v>
      </c>
      <c r="F264" s="115">
        <v>43734</v>
      </c>
      <c r="G264" s="114" t="s">
        <v>6621</v>
      </c>
      <c r="H264" s="116">
        <v>5500000</v>
      </c>
      <c r="I264" s="116">
        <v>5500000</v>
      </c>
      <c r="J264" s="116">
        <v>5500000</v>
      </c>
      <c r="K264" s="116">
        <v>0</v>
      </c>
      <c r="L264" s="116">
        <v>0</v>
      </c>
      <c r="M264" s="116">
        <v>0</v>
      </c>
      <c r="N264" s="116">
        <v>0</v>
      </c>
      <c r="O264" s="116">
        <v>0</v>
      </c>
      <c r="P264" s="120">
        <v>0</v>
      </c>
      <c r="Q264" s="27" t="str">
        <f t="shared" si="35"/>
        <v>Registered</v>
      </c>
      <c r="R264" s="121">
        <f t="shared" si="32"/>
        <v>1</v>
      </c>
      <c r="T264" s="117">
        <f t="shared" si="33"/>
        <v>0</v>
      </c>
      <c r="U264" s="117">
        <f t="shared" si="34"/>
        <v>0</v>
      </c>
    </row>
    <row r="265" spans="1:21" hidden="1" x14ac:dyDescent="0.3">
      <c r="A265" s="114">
        <v>5474</v>
      </c>
      <c r="B265" s="114" t="s">
        <v>396</v>
      </c>
      <c r="C265" s="114" t="s">
        <v>70</v>
      </c>
      <c r="D265" s="114" t="s">
        <v>6622</v>
      </c>
      <c r="E265" s="114" t="s">
        <v>6623</v>
      </c>
      <c r="F265" s="115">
        <v>45107</v>
      </c>
      <c r="G265" s="114" t="s">
        <v>5359</v>
      </c>
      <c r="H265" s="116">
        <v>4900000</v>
      </c>
      <c r="I265" s="116">
        <v>4900000</v>
      </c>
      <c r="J265" s="116">
        <v>4900000</v>
      </c>
      <c r="K265" s="116">
        <v>0</v>
      </c>
      <c r="L265" s="116">
        <v>0</v>
      </c>
      <c r="M265" s="116">
        <v>0</v>
      </c>
      <c r="N265" s="116">
        <v>0</v>
      </c>
      <c r="O265" s="116">
        <v>0</v>
      </c>
      <c r="P265" s="120">
        <v>0</v>
      </c>
      <c r="Q265" s="27" t="str">
        <f t="shared" si="35"/>
        <v>Registered</v>
      </c>
      <c r="R265" s="121">
        <f t="shared" si="32"/>
        <v>1</v>
      </c>
      <c r="T265" s="117">
        <f t="shared" si="33"/>
        <v>0</v>
      </c>
      <c r="U265" s="117">
        <f t="shared" si="34"/>
        <v>0</v>
      </c>
    </row>
    <row r="266" spans="1:21" hidden="1" x14ac:dyDescent="0.3">
      <c r="A266" s="114">
        <v>5475</v>
      </c>
      <c r="B266" s="114" t="s">
        <v>396</v>
      </c>
      <c r="C266" s="114" t="s">
        <v>70</v>
      </c>
      <c r="D266" s="114" t="s">
        <v>6624</v>
      </c>
      <c r="E266" s="114" t="s">
        <v>6625</v>
      </c>
      <c r="F266" s="115">
        <v>45107</v>
      </c>
      <c r="G266" s="114" t="s">
        <v>5359</v>
      </c>
      <c r="H266" s="116">
        <v>15700000</v>
      </c>
      <c r="I266" s="116">
        <v>15700000</v>
      </c>
      <c r="J266" s="116">
        <v>15700000</v>
      </c>
      <c r="K266" s="116">
        <v>0</v>
      </c>
      <c r="L266" s="116">
        <v>0</v>
      </c>
      <c r="M266" s="116">
        <v>0</v>
      </c>
      <c r="N266" s="116">
        <v>0</v>
      </c>
      <c r="O266" s="116">
        <v>0</v>
      </c>
      <c r="P266" s="120">
        <v>0</v>
      </c>
      <c r="Q266" s="27" t="str">
        <f t="shared" si="35"/>
        <v>Registered</v>
      </c>
      <c r="R266" s="121">
        <f t="shared" si="32"/>
        <v>1</v>
      </c>
      <c r="T266" s="117">
        <f t="shared" si="33"/>
        <v>0</v>
      </c>
      <c r="U266" s="117">
        <f t="shared" si="34"/>
        <v>0</v>
      </c>
    </row>
    <row r="267" spans="1:21" hidden="1" x14ac:dyDescent="0.3">
      <c r="A267" s="114">
        <v>5476</v>
      </c>
      <c r="B267" s="114" t="s">
        <v>396</v>
      </c>
      <c r="C267" s="114" t="s">
        <v>70</v>
      </c>
      <c r="D267" s="114" t="s">
        <v>6626</v>
      </c>
      <c r="E267" s="114" t="s">
        <v>6625</v>
      </c>
      <c r="F267" s="115">
        <v>45107</v>
      </c>
      <c r="G267" s="114" t="s">
        <v>5359</v>
      </c>
      <c r="H267" s="116">
        <v>7750000</v>
      </c>
      <c r="I267" s="116">
        <v>7750000</v>
      </c>
      <c r="J267" s="116">
        <v>7750000</v>
      </c>
      <c r="K267" s="116">
        <v>0</v>
      </c>
      <c r="L267" s="116">
        <v>0</v>
      </c>
      <c r="M267" s="116">
        <v>0</v>
      </c>
      <c r="N267" s="116">
        <v>0</v>
      </c>
      <c r="O267" s="116">
        <v>0</v>
      </c>
      <c r="P267" s="120">
        <v>0</v>
      </c>
      <c r="Q267" s="27" t="str">
        <f t="shared" si="35"/>
        <v>Registered</v>
      </c>
      <c r="R267" s="121">
        <f t="shared" si="32"/>
        <v>1</v>
      </c>
      <c r="T267" s="117">
        <f t="shared" si="33"/>
        <v>0</v>
      </c>
      <c r="U267" s="117">
        <f t="shared" si="34"/>
        <v>0</v>
      </c>
    </row>
    <row r="268" spans="1:21" hidden="1" x14ac:dyDescent="0.3">
      <c r="A268" s="114">
        <v>5477</v>
      </c>
      <c r="B268" s="114" t="s">
        <v>396</v>
      </c>
      <c r="C268" s="114" t="s">
        <v>70</v>
      </c>
      <c r="D268" s="114" t="s">
        <v>6627</v>
      </c>
      <c r="E268" s="114" t="s">
        <v>6623</v>
      </c>
      <c r="F268" s="115">
        <v>45107</v>
      </c>
      <c r="G268" s="114" t="s">
        <v>5359</v>
      </c>
      <c r="H268" s="116">
        <v>7475000</v>
      </c>
      <c r="I268" s="116">
        <v>7475000</v>
      </c>
      <c r="J268" s="116">
        <v>7475000</v>
      </c>
      <c r="K268" s="116">
        <v>0</v>
      </c>
      <c r="L268" s="116">
        <v>0</v>
      </c>
      <c r="M268" s="116">
        <v>0</v>
      </c>
      <c r="N268" s="116">
        <v>0</v>
      </c>
      <c r="O268" s="116">
        <v>0</v>
      </c>
      <c r="P268" s="120">
        <v>0</v>
      </c>
      <c r="Q268" s="27" t="str">
        <f t="shared" si="35"/>
        <v>Registered</v>
      </c>
      <c r="R268" s="121">
        <f t="shared" si="32"/>
        <v>1</v>
      </c>
      <c r="T268" s="117">
        <f t="shared" si="33"/>
        <v>0</v>
      </c>
      <c r="U268" s="117">
        <f t="shared" si="34"/>
        <v>0</v>
      </c>
    </row>
    <row r="269" spans="1:21" hidden="1" x14ac:dyDescent="0.3">
      <c r="A269" s="114">
        <v>5478</v>
      </c>
      <c r="B269" s="114" t="s">
        <v>396</v>
      </c>
      <c r="C269" s="114" t="s">
        <v>70</v>
      </c>
      <c r="D269" s="114" t="s">
        <v>6628</v>
      </c>
      <c r="E269" s="114" t="s">
        <v>6629</v>
      </c>
      <c r="F269" s="115">
        <v>45107</v>
      </c>
      <c r="G269" s="114" t="s">
        <v>5359</v>
      </c>
      <c r="H269" s="116">
        <v>14900000</v>
      </c>
      <c r="I269" s="116">
        <v>14900000</v>
      </c>
      <c r="J269" s="116">
        <v>14900000</v>
      </c>
      <c r="K269" s="116">
        <v>0</v>
      </c>
      <c r="L269" s="116">
        <v>0</v>
      </c>
      <c r="M269" s="116">
        <v>0</v>
      </c>
      <c r="N269" s="116">
        <v>0</v>
      </c>
      <c r="O269" s="116">
        <v>0</v>
      </c>
      <c r="P269" s="120">
        <v>0</v>
      </c>
      <c r="Q269" s="27" t="str">
        <f t="shared" si="35"/>
        <v>Registered</v>
      </c>
      <c r="R269" s="121">
        <f t="shared" si="32"/>
        <v>1</v>
      </c>
      <c r="T269" s="117">
        <f t="shared" si="33"/>
        <v>0</v>
      </c>
      <c r="U269" s="117">
        <f t="shared" si="34"/>
        <v>0</v>
      </c>
    </row>
    <row r="270" spans="1:21" hidden="1" x14ac:dyDescent="0.3">
      <c r="A270" s="114">
        <v>5479</v>
      </c>
      <c r="B270" s="114" t="s">
        <v>396</v>
      </c>
      <c r="C270" s="114" t="s">
        <v>70</v>
      </c>
      <c r="D270" s="114" t="s">
        <v>6630</v>
      </c>
      <c r="E270" s="114" t="s">
        <v>399</v>
      </c>
      <c r="F270" s="115">
        <v>44214</v>
      </c>
      <c r="G270" s="114" t="s">
        <v>5475</v>
      </c>
      <c r="H270" s="116">
        <v>7481250</v>
      </c>
      <c r="I270" s="116">
        <v>7481250</v>
      </c>
      <c r="J270" s="116">
        <v>7481250</v>
      </c>
      <c r="K270" s="116">
        <v>0</v>
      </c>
      <c r="L270" s="116">
        <v>0</v>
      </c>
      <c r="M270" s="116">
        <v>0</v>
      </c>
      <c r="N270" s="116">
        <v>0</v>
      </c>
      <c r="O270" s="116">
        <v>0</v>
      </c>
      <c r="P270" s="120">
        <v>0</v>
      </c>
      <c r="Q270" s="27" t="str">
        <f t="shared" si="35"/>
        <v>Registered</v>
      </c>
      <c r="R270" s="121">
        <f t="shared" si="32"/>
        <v>1</v>
      </c>
      <c r="T270" s="117">
        <f t="shared" si="33"/>
        <v>0</v>
      </c>
      <c r="U270" s="117">
        <f t="shared" si="34"/>
        <v>0</v>
      </c>
    </row>
    <row r="271" spans="1:21" hidden="1" x14ac:dyDescent="0.3">
      <c r="A271" s="114">
        <v>5480</v>
      </c>
      <c r="B271" s="114" t="s">
        <v>396</v>
      </c>
      <c r="C271" s="114" t="s">
        <v>70</v>
      </c>
      <c r="D271" s="114" t="s">
        <v>6631</v>
      </c>
      <c r="E271" s="114" t="s">
        <v>6559</v>
      </c>
      <c r="F271" s="115">
        <v>44170</v>
      </c>
      <c r="G271" s="114" t="s">
        <v>6349</v>
      </c>
      <c r="H271" s="116">
        <v>6972000</v>
      </c>
      <c r="I271" s="116">
        <v>6972000</v>
      </c>
      <c r="J271" s="116">
        <v>6972000</v>
      </c>
      <c r="K271" s="116">
        <v>0</v>
      </c>
      <c r="L271" s="116">
        <v>0</v>
      </c>
      <c r="M271" s="116">
        <v>0</v>
      </c>
      <c r="N271" s="116">
        <v>0</v>
      </c>
      <c r="O271" s="116">
        <v>0</v>
      </c>
      <c r="P271" s="120">
        <v>0</v>
      </c>
      <c r="Q271" s="27" t="str">
        <f t="shared" si="35"/>
        <v>Registered</v>
      </c>
      <c r="R271" s="121">
        <f t="shared" si="32"/>
        <v>1</v>
      </c>
      <c r="T271" s="117">
        <f t="shared" si="33"/>
        <v>0</v>
      </c>
      <c r="U271" s="117">
        <f t="shared" si="34"/>
        <v>0</v>
      </c>
    </row>
    <row r="272" spans="1:21" hidden="1" x14ac:dyDescent="0.3">
      <c r="A272" s="114">
        <v>5481</v>
      </c>
      <c r="B272" s="114" t="s">
        <v>396</v>
      </c>
      <c r="C272" s="114" t="s">
        <v>70</v>
      </c>
      <c r="D272" s="114" t="s">
        <v>6632</v>
      </c>
      <c r="E272" s="114" t="s">
        <v>6633</v>
      </c>
      <c r="F272" s="115">
        <v>43847</v>
      </c>
      <c r="G272" s="114" t="s">
        <v>5403</v>
      </c>
      <c r="H272" s="116">
        <v>7500000</v>
      </c>
      <c r="I272" s="116">
        <v>7500000</v>
      </c>
      <c r="J272" s="116">
        <v>7500000</v>
      </c>
      <c r="K272" s="116">
        <v>0</v>
      </c>
      <c r="L272" s="116">
        <v>0</v>
      </c>
      <c r="M272" s="116">
        <v>0</v>
      </c>
      <c r="N272" s="116">
        <v>0</v>
      </c>
      <c r="O272" s="116">
        <v>0</v>
      </c>
      <c r="P272" s="120">
        <v>0</v>
      </c>
      <c r="Q272" s="27" t="str">
        <f t="shared" si="35"/>
        <v>Registered</v>
      </c>
      <c r="R272" s="121">
        <f t="shared" si="32"/>
        <v>1</v>
      </c>
      <c r="T272" s="117">
        <f t="shared" si="33"/>
        <v>0</v>
      </c>
      <c r="U272" s="117">
        <f t="shared" si="34"/>
        <v>0</v>
      </c>
    </row>
    <row r="273" spans="1:21" hidden="1" x14ac:dyDescent="0.3">
      <c r="A273" s="114">
        <v>5482</v>
      </c>
      <c r="B273" s="114" t="s">
        <v>396</v>
      </c>
      <c r="C273" s="114" t="s">
        <v>70</v>
      </c>
      <c r="D273" s="114" t="s">
        <v>6634</v>
      </c>
      <c r="E273" s="114" t="s">
        <v>6635</v>
      </c>
      <c r="F273" s="115">
        <v>44972</v>
      </c>
      <c r="G273" s="114" t="s">
        <v>2541</v>
      </c>
      <c r="H273" s="116">
        <v>11595000</v>
      </c>
      <c r="I273" s="116">
        <v>11595000</v>
      </c>
      <c r="J273" s="116">
        <v>11595000</v>
      </c>
      <c r="K273" s="116">
        <v>0</v>
      </c>
      <c r="L273" s="116">
        <v>0</v>
      </c>
      <c r="M273" s="116">
        <v>0</v>
      </c>
      <c r="N273" s="116">
        <v>0</v>
      </c>
      <c r="O273" s="116">
        <v>0</v>
      </c>
      <c r="P273" s="120">
        <v>0</v>
      </c>
      <c r="Q273" s="27" t="str">
        <f t="shared" si="35"/>
        <v>Registered</v>
      </c>
      <c r="R273" s="121">
        <f t="shared" si="32"/>
        <v>1</v>
      </c>
      <c r="T273" s="117">
        <f t="shared" si="33"/>
        <v>0</v>
      </c>
      <c r="U273" s="117">
        <f t="shared" si="34"/>
        <v>0</v>
      </c>
    </row>
    <row r="274" spans="1:21" hidden="1" x14ac:dyDescent="0.3">
      <c r="A274" s="114">
        <v>5483</v>
      </c>
      <c r="B274" s="114" t="s">
        <v>396</v>
      </c>
      <c r="C274" s="114" t="s">
        <v>70</v>
      </c>
      <c r="D274" s="114" t="s">
        <v>6636</v>
      </c>
      <c r="E274" s="114" t="s">
        <v>6376</v>
      </c>
      <c r="F274" s="115">
        <v>44781</v>
      </c>
      <c r="G274" s="114" t="s">
        <v>5114</v>
      </c>
      <c r="H274" s="116">
        <v>6537500</v>
      </c>
      <c r="I274" s="116">
        <v>6537500</v>
      </c>
      <c r="J274" s="116">
        <v>6537500</v>
      </c>
      <c r="K274" s="116">
        <v>0</v>
      </c>
      <c r="L274" s="116">
        <v>0</v>
      </c>
      <c r="M274" s="116">
        <v>0</v>
      </c>
      <c r="N274" s="116">
        <v>0</v>
      </c>
      <c r="O274" s="116">
        <v>0</v>
      </c>
      <c r="P274" s="120">
        <v>0</v>
      </c>
      <c r="Q274" s="27" t="str">
        <f t="shared" si="35"/>
        <v>Registered</v>
      </c>
      <c r="R274" s="121">
        <f t="shared" ref="R274:R337" si="36">I274/H274</f>
        <v>1</v>
      </c>
      <c r="T274" s="117">
        <f t="shared" si="33"/>
        <v>0</v>
      </c>
      <c r="U274" s="117">
        <f t="shared" si="34"/>
        <v>0</v>
      </c>
    </row>
    <row r="275" spans="1:21" hidden="1" x14ac:dyDescent="0.3">
      <c r="A275" s="114">
        <v>5484</v>
      </c>
      <c r="B275" s="114" t="s">
        <v>396</v>
      </c>
      <c r="C275" s="114" t="s">
        <v>70</v>
      </c>
      <c r="D275" s="114" t="s">
        <v>6637</v>
      </c>
      <c r="E275" s="114" t="s">
        <v>5470</v>
      </c>
      <c r="F275" s="115">
        <v>44772</v>
      </c>
      <c r="G275" s="114" t="s">
        <v>5175</v>
      </c>
      <c r="H275" s="116">
        <v>12500000</v>
      </c>
      <c r="I275" s="116">
        <v>12500000</v>
      </c>
      <c r="J275" s="116">
        <v>12500000</v>
      </c>
      <c r="K275" s="116">
        <v>0</v>
      </c>
      <c r="L275" s="116">
        <v>0</v>
      </c>
      <c r="M275" s="116">
        <v>0</v>
      </c>
      <c r="N275" s="116">
        <v>0</v>
      </c>
      <c r="O275" s="116">
        <v>0</v>
      </c>
      <c r="P275" s="120">
        <v>0</v>
      </c>
      <c r="Q275" s="27" t="str">
        <f t="shared" si="35"/>
        <v>Registered</v>
      </c>
      <c r="R275" s="121">
        <f t="shared" si="36"/>
        <v>1</v>
      </c>
      <c r="T275" s="117">
        <f t="shared" si="33"/>
        <v>0</v>
      </c>
      <c r="U275" s="117">
        <f t="shared" si="34"/>
        <v>0</v>
      </c>
    </row>
    <row r="276" spans="1:21" hidden="1" x14ac:dyDescent="0.3">
      <c r="A276" s="114">
        <v>5485</v>
      </c>
      <c r="B276" s="114" t="s">
        <v>396</v>
      </c>
      <c r="C276" s="114" t="s">
        <v>70</v>
      </c>
      <c r="D276" s="114" t="s">
        <v>6638</v>
      </c>
      <c r="E276" s="114" t="s">
        <v>6639</v>
      </c>
      <c r="F276" s="115">
        <v>43735</v>
      </c>
      <c r="G276" s="114" t="s">
        <v>6576</v>
      </c>
      <c r="H276" s="116">
        <v>9460000</v>
      </c>
      <c r="I276" s="116">
        <v>9460000</v>
      </c>
      <c r="J276" s="116">
        <v>9460000</v>
      </c>
      <c r="K276" s="116">
        <v>0</v>
      </c>
      <c r="L276" s="116">
        <v>0</v>
      </c>
      <c r="M276" s="116">
        <v>0</v>
      </c>
      <c r="N276" s="116">
        <v>0</v>
      </c>
      <c r="O276" s="116">
        <v>0</v>
      </c>
      <c r="P276" s="120">
        <v>0</v>
      </c>
      <c r="Q276" s="27" t="str">
        <f t="shared" si="35"/>
        <v>Registered</v>
      </c>
      <c r="R276" s="121">
        <f t="shared" si="36"/>
        <v>1</v>
      </c>
      <c r="T276" s="117">
        <f t="shared" ref="T276:T320" si="37">L276+M276+N276+O276+P276</f>
        <v>0</v>
      </c>
      <c r="U276" s="117">
        <f t="shared" ref="U276:U320" si="38">K276-T276</f>
        <v>0</v>
      </c>
    </row>
    <row r="277" spans="1:21" hidden="1" x14ac:dyDescent="0.3">
      <c r="A277" s="114">
        <v>5486</v>
      </c>
      <c r="B277" s="114" t="s">
        <v>396</v>
      </c>
      <c r="C277" s="114" t="s">
        <v>70</v>
      </c>
      <c r="D277" s="114" t="s">
        <v>6640</v>
      </c>
      <c r="E277" s="114" t="s">
        <v>1794</v>
      </c>
      <c r="F277" s="115">
        <v>43858</v>
      </c>
      <c r="G277" s="114" t="s">
        <v>1425</v>
      </c>
      <c r="H277" s="116">
        <v>12831000</v>
      </c>
      <c r="I277" s="116">
        <v>12831000</v>
      </c>
      <c r="J277" s="116">
        <v>12831000</v>
      </c>
      <c r="K277" s="116">
        <v>0</v>
      </c>
      <c r="L277" s="116">
        <v>0</v>
      </c>
      <c r="M277" s="116">
        <v>0</v>
      </c>
      <c r="N277" s="116">
        <v>0</v>
      </c>
      <c r="O277" s="116">
        <v>0</v>
      </c>
      <c r="P277" s="120">
        <v>0</v>
      </c>
      <c r="Q277" s="27" t="str">
        <f t="shared" si="35"/>
        <v>Registered</v>
      </c>
      <c r="R277" s="121">
        <f t="shared" si="36"/>
        <v>1</v>
      </c>
      <c r="T277" s="117">
        <f t="shared" si="37"/>
        <v>0</v>
      </c>
      <c r="U277" s="117">
        <f t="shared" si="38"/>
        <v>0</v>
      </c>
    </row>
    <row r="278" spans="1:21" hidden="1" x14ac:dyDescent="0.3">
      <c r="A278" s="114">
        <v>5487</v>
      </c>
      <c r="B278" s="114" t="s">
        <v>396</v>
      </c>
      <c r="C278" s="114" t="s">
        <v>70</v>
      </c>
      <c r="D278" s="114" t="s">
        <v>6641</v>
      </c>
      <c r="E278" s="114" t="s">
        <v>6642</v>
      </c>
      <c r="F278" s="115">
        <v>43733</v>
      </c>
      <c r="G278" s="114" t="s">
        <v>6542</v>
      </c>
      <c r="H278" s="116">
        <v>8000000</v>
      </c>
      <c r="I278" s="116">
        <v>8000000</v>
      </c>
      <c r="J278" s="116">
        <v>8000000</v>
      </c>
      <c r="K278" s="116">
        <v>0</v>
      </c>
      <c r="L278" s="116">
        <v>0</v>
      </c>
      <c r="M278" s="116">
        <v>0</v>
      </c>
      <c r="N278" s="116">
        <v>0</v>
      </c>
      <c r="O278" s="116">
        <v>0</v>
      </c>
      <c r="P278" s="120">
        <v>0</v>
      </c>
      <c r="Q278" s="27" t="str">
        <f t="shared" si="35"/>
        <v>Registered</v>
      </c>
      <c r="R278" s="121">
        <f t="shared" si="36"/>
        <v>1</v>
      </c>
      <c r="T278" s="117">
        <f t="shared" si="37"/>
        <v>0</v>
      </c>
      <c r="U278" s="117">
        <f t="shared" si="38"/>
        <v>0</v>
      </c>
    </row>
    <row r="279" spans="1:21" hidden="1" x14ac:dyDescent="0.3">
      <c r="A279" s="114">
        <v>5488</v>
      </c>
      <c r="B279" s="114" t="s">
        <v>396</v>
      </c>
      <c r="C279" s="114" t="s">
        <v>70</v>
      </c>
      <c r="D279" s="114" t="s">
        <v>6643</v>
      </c>
      <c r="E279" s="114" t="s">
        <v>6644</v>
      </c>
      <c r="F279" s="115">
        <v>44446</v>
      </c>
      <c r="G279" s="114" t="s">
        <v>5196</v>
      </c>
      <c r="H279" s="116">
        <v>7568000</v>
      </c>
      <c r="I279" s="116">
        <v>7568000</v>
      </c>
      <c r="J279" s="116">
        <v>7568000</v>
      </c>
      <c r="K279" s="116">
        <v>0</v>
      </c>
      <c r="L279" s="116">
        <v>0</v>
      </c>
      <c r="M279" s="116">
        <v>0</v>
      </c>
      <c r="N279" s="116">
        <v>0</v>
      </c>
      <c r="O279" s="116">
        <v>0</v>
      </c>
      <c r="P279" s="120">
        <v>0</v>
      </c>
      <c r="Q279" s="27" t="str">
        <f t="shared" si="35"/>
        <v>Registered</v>
      </c>
      <c r="R279" s="121">
        <f t="shared" si="36"/>
        <v>1</v>
      </c>
      <c r="T279" s="117">
        <f t="shared" si="37"/>
        <v>0</v>
      </c>
      <c r="U279" s="117">
        <f t="shared" si="38"/>
        <v>0</v>
      </c>
    </row>
    <row r="280" spans="1:21" hidden="1" x14ac:dyDescent="0.3">
      <c r="A280" s="114">
        <v>5489</v>
      </c>
      <c r="B280" s="114" t="s">
        <v>396</v>
      </c>
      <c r="C280" s="114" t="s">
        <v>70</v>
      </c>
      <c r="D280" s="114" t="s">
        <v>6645</v>
      </c>
      <c r="E280" s="114" t="s">
        <v>6646</v>
      </c>
      <c r="F280" s="115">
        <v>44469</v>
      </c>
      <c r="G280" s="114" t="s">
        <v>5103</v>
      </c>
      <c r="H280" s="116">
        <v>10000000</v>
      </c>
      <c r="I280" s="116">
        <v>10000000</v>
      </c>
      <c r="J280" s="116">
        <v>10000000</v>
      </c>
      <c r="K280" s="116">
        <v>0</v>
      </c>
      <c r="L280" s="116">
        <v>0</v>
      </c>
      <c r="M280" s="116">
        <v>0</v>
      </c>
      <c r="N280" s="116">
        <v>0</v>
      </c>
      <c r="O280" s="116">
        <v>0</v>
      </c>
      <c r="P280" s="120">
        <v>0</v>
      </c>
      <c r="Q280" s="27" t="str">
        <f t="shared" si="35"/>
        <v>Registered</v>
      </c>
      <c r="R280" s="121">
        <f t="shared" si="36"/>
        <v>1</v>
      </c>
      <c r="T280" s="117">
        <f t="shared" si="37"/>
        <v>0</v>
      </c>
      <c r="U280" s="117">
        <f t="shared" si="38"/>
        <v>0</v>
      </c>
    </row>
    <row r="281" spans="1:21" hidden="1" x14ac:dyDescent="0.3">
      <c r="A281" s="114">
        <v>5490</v>
      </c>
      <c r="B281" s="114" t="s">
        <v>396</v>
      </c>
      <c r="C281" s="114" t="s">
        <v>70</v>
      </c>
      <c r="D281" s="114" t="s">
        <v>6647</v>
      </c>
      <c r="E281" s="114" t="s">
        <v>6496</v>
      </c>
      <c r="F281" s="115">
        <v>43818</v>
      </c>
      <c r="G281" s="114" t="s">
        <v>5447</v>
      </c>
      <c r="H281" s="116">
        <v>8807700</v>
      </c>
      <c r="I281" s="116">
        <v>8807700</v>
      </c>
      <c r="J281" s="116">
        <v>8807700</v>
      </c>
      <c r="K281" s="116">
        <v>0</v>
      </c>
      <c r="L281" s="116">
        <v>0</v>
      </c>
      <c r="M281" s="116">
        <v>0</v>
      </c>
      <c r="N281" s="116">
        <v>0</v>
      </c>
      <c r="O281" s="116">
        <v>0</v>
      </c>
      <c r="P281" s="120">
        <v>0</v>
      </c>
      <c r="Q281" s="27" t="str">
        <f t="shared" si="35"/>
        <v>Registered</v>
      </c>
      <c r="R281" s="121">
        <f t="shared" si="36"/>
        <v>1</v>
      </c>
      <c r="T281" s="117">
        <f t="shared" si="37"/>
        <v>0</v>
      </c>
      <c r="U281" s="117">
        <f t="shared" si="38"/>
        <v>0</v>
      </c>
    </row>
    <row r="282" spans="1:21" hidden="1" x14ac:dyDescent="0.3">
      <c r="A282" s="114">
        <v>5491</v>
      </c>
      <c r="B282" s="114" t="s">
        <v>396</v>
      </c>
      <c r="C282" s="114" t="s">
        <v>70</v>
      </c>
      <c r="D282" s="114" t="s">
        <v>6648</v>
      </c>
      <c r="E282" s="114" t="s">
        <v>6494</v>
      </c>
      <c r="F282" s="115">
        <v>43823</v>
      </c>
      <c r="G282" s="114" t="s">
        <v>5468</v>
      </c>
      <c r="H282" s="116">
        <v>9136000</v>
      </c>
      <c r="I282" s="116">
        <v>9136000</v>
      </c>
      <c r="J282" s="116">
        <v>9136000</v>
      </c>
      <c r="K282" s="116">
        <v>0</v>
      </c>
      <c r="L282" s="116">
        <v>0</v>
      </c>
      <c r="M282" s="116">
        <v>0</v>
      </c>
      <c r="N282" s="116">
        <v>0</v>
      </c>
      <c r="O282" s="116">
        <v>0</v>
      </c>
      <c r="P282" s="120">
        <v>0</v>
      </c>
      <c r="Q282" s="27" t="str">
        <f t="shared" si="35"/>
        <v>Registered</v>
      </c>
      <c r="R282" s="121">
        <f t="shared" si="36"/>
        <v>1</v>
      </c>
      <c r="T282" s="117">
        <f t="shared" si="37"/>
        <v>0</v>
      </c>
      <c r="U282" s="117">
        <f t="shared" si="38"/>
        <v>0</v>
      </c>
    </row>
    <row r="283" spans="1:21" hidden="1" x14ac:dyDescent="0.3">
      <c r="A283" s="114">
        <v>5492</v>
      </c>
      <c r="B283" s="114" t="s">
        <v>396</v>
      </c>
      <c r="C283" s="114" t="s">
        <v>70</v>
      </c>
      <c r="D283" s="114" t="s">
        <v>6649</v>
      </c>
      <c r="E283" s="114" t="s">
        <v>6650</v>
      </c>
      <c r="F283" s="115">
        <v>45107</v>
      </c>
      <c r="G283" s="114" t="s">
        <v>4150</v>
      </c>
      <c r="H283" s="116">
        <v>10548000</v>
      </c>
      <c r="I283" s="116">
        <v>10548000</v>
      </c>
      <c r="J283" s="116">
        <v>10548000</v>
      </c>
      <c r="K283" s="116">
        <v>0</v>
      </c>
      <c r="L283" s="116">
        <v>0</v>
      </c>
      <c r="M283" s="116">
        <v>0</v>
      </c>
      <c r="N283" s="116">
        <v>0</v>
      </c>
      <c r="O283" s="116">
        <v>0</v>
      </c>
      <c r="P283" s="120">
        <v>0</v>
      </c>
      <c r="Q283" s="27" t="str">
        <f t="shared" si="35"/>
        <v>Registered</v>
      </c>
      <c r="R283" s="121">
        <f t="shared" si="36"/>
        <v>1</v>
      </c>
      <c r="T283" s="117">
        <f t="shared" si="37"/>
        <v>0</v>
      </c>
      <c r="U283" s="117">
        <f t="shared" si="38"/>
        <v>0</v>
      </c>
    </row>
    <row r="284" spans="1:21" hidden="1" x14ac:dyDescent="0.3">
      <c r="A284" s="114">
        <v>5493</v>
      </c>
      <c r="B284" s="114" t="s">
        <v>396</v>
      </c>
      <c r="C284" s="114" t="s">
        <v>70</v>
      </c>
      <c r="D284" s="114" t="s">
        <v>6651</v>
      </c>
      <c r="E284" s="114" t="s">
        <v>400</v>
      </c>
      <c r="F284" s="115">
        <v>43735</v>
      </c>
      <c r="G284" s="114" t="s">
        <v>5352</v>
      </c>
      <c r="H284" s="116">
        <v>9700000</v>
      </c>
      <c r="I284" s="116">
        <v>9700000</v>
      </c>
      <c r="J284" s="116">
        <v>9700000</v>
      </c>
      <c r="K284" s="116">
        <v>0</v>
      </c>
      <c r="L284" s="116">
        <v>0</v>
      </c>
      <c r="M284" s="116">
        <v>0</v>
      </c>
      <c r="N284" s="116">
        <v>0</v>
      </c>
      <c r="O284" s="116">
        <v>0</v>
      </c>
      <c r="P284" s="120">
        <v>0</v>
      </c>
      <c r="Q284" s="27" t="str">
        <f t="shared" si="35"/>
        <v>Registered</v>
      </c>
      <c r="R284" s="121">
        <f t="shared" si="36"/>
        <v>1</v>
      </c>
      <c r="T284" s="117">
        <f t="shared" si="37"/>
        <v>0</v>
      </c>
      <c r="U284" s="117">
        <f t="shared" si="38"/>
        <v>0</v>
      </c>
    </row>
    <row r="285" spans="1:21" hidden="1" x14ac:dyDescent="0.3">
      <c r="A285" s="114">
        <v>5494</v>
      </c>
      <c r="B285" s="114" t="s">
        <v>396</v>
      </c>
      <c r="C285" s="114" t="s">
        <v>70</v>
      </c>
      <c r="D285" s="114" t="s">
        <v>6652</v>
      </c>
      <c r="E285" s="114" t="s">
        <v>6653</v>
      </c>
      <c r="F285" s="115">
        <v>43838</v>
      </c>
      <c r="G285" s="114" t="s">
        <v>5485</v>
      </c>
      <c r="H285" s="116">
        <v>14311500</v>
      </c>
      <c r="I285" s="116">
        <v>14311500</v>
      </c>
      <c r="J285" s="116">
        <v>14311500</v>
      </c>
      <c r="K285" s="116">
        <v>0</v>
      </c>
      <c r="L285" s="116">
        <v>0</v>
      </c>
      <c r="M285" s="116">
        <v>0</v>
      </c>
      <c r="N285" s="116">
        <v>0</v>
      </c>
      <c r="O285" s="116">
        <v>0</v>
      </c>
      <c r="P285" s="120">
        <v>0</v>
      </c>
      <c r="Q285" s="27" t="str">
        <f t="shared" si="35"/>
        <v>Registered</v>
      </c>
      <c r="R285" s="121">
        <f t="shared" si="36"/>
        <v>1</v>
      </c>
      <c r="T285" s="117">
        <f t="shared" si="37"/>
        <v>0</v>
      </c>
      <c r="U285" s="117">
        <f t="shared" si="38"/>
        <v>0</v>
      </c>
    </row>
    <row r="286" spans="1:21" hidden="1" x14ac:dyDescent="0.3">
      <c r="A286" s="114">
        <v>5495</v>
      </c>
      <c r="B286" s="114" t="s">
        <v>396</v>
      </c>
      <c r="C286" s="114" t="s">
        <v>70</v>
      </c>
      <c r="D286" s="114" t="s">
        <v>6654</v>
      </c>
      <c r="E286" s="114" t="s">
        <v>6655</v>
      </c>
      <c r="F286" s="115">
        <v>44845</v>
      </c>
      <c r="G286" s="114" t="s">
        <v>6656</v>
      </c>
      <c r="H286" s="116">
        <v>11642100</v>
      </c>
      <c r="I286" s="116">
        <v>11642100</v>
      </c>
      <c r="J286" s="116">
        <v>11642100</v>
      </c>
      <c r="K286" s="116">
        <v>0</v>
      </c>
      <c r="L286" s="116">
        <v>0</v>
      </c>
      <c r="M286" s="116">
        <v>0</v>
      </c>
      <c r="N286" s="116">
        <v>0</v>
      </c>
      <c r="O286" s="116">
        <v>0</v>
      </c>
      <c r="P286" s="120">
        <v>0</v>
      </c>
      <c r="Q286" s="27" t="str">
        <f t="shared" si="35"/>
        <v>Registered</v>
      </c>
      <c r="R286" s="121">
        <f t="shared" si="36"/>
        <v>1</v>
      </c>
      <c r="T286" s="117">
        <f t="shared" si="37"/>
        <v>0</v>
      </c>
      <c r="U286" s="117">
        <f t="shared" si="38"/>
        <v>0</v>
      </c>
    </row>
    <row r="287" spans="1:21" hidden="1" x14ac:dyDescent="0.3">
      <c r="A287" s="114">
        <v>5496</v>
      </c>
      <c r="B287" s="114" t="s">
        <v>396</v>
      </c>
      <c r="C287" s="114" t="s">
        <v>70</v>
      </c>
      <c r="D287" s="114" t="s">
        <v>6657</v>
      </c>
      <c r="E287" s="114" t="s">
        <v>6658</v>
      </c>
      <c r="F287" s="115">
        <v>43735</v>
      </c>
      <c r="G287" s="114" t="s">
        <v>2484</v>
      </c>
      <c r="H287" s="116">
        <v>8988000</v>
      </c>
      <c r="I287" s="116">
        <v>8988000</v>
      </c>
      <c r="J287" s="116">
        <v>8988000</v>
      </c>
      <c r="K287" s="116">
        <v>0</v>
      </c>
      <c r="L287" s="116">
        <v>0</v>
      </c>
      <c r="M287" s="116">
        <v>0</v>
      </c>
      <c r="N287" s="116">
        <v>0</v>
      </c>
      <c r="O287" s="116">
        <v>0</v>
      </c>
      <c r="P287" s="120">
        <v>0</v>
      </c>
      <c r="Q287" s="27" t="str">
        <f t="shared" si="35"/>
        <v>Registered</v>
      </c>
      <c r="R287" s="121">
        <f t="shared" si="36"/>
        <v>1</v>
      </c>
      <c r="T287" s="117">
        <f t="shared" si="37"/>
        <v>0</v>
      </c>
      <c r="U287" s="117">
        <f t="shared" si="38"/>
        <v>0</v>
      </c>
    </row>
    <row r="288" spans="1:21" hidden="1" x14ac:dyDescent="0.3">
      <c r="A288" s="114">
        <v>5497</v>
      </c>
      <c r="B288" s="114" t="s">
        <v>396</v>
      </c>
      <c r="C288" s="114" t="s">
        <v>70</v>
      </c>
      <c r="D288" s="114" t="s">
        <v>6659</v>
      </c>
      <c r="E288" s="114" t="s">
        <v>1869</v>
      </c>
      <c r="F288" s="115">
        <v>44956</v>
      </c>
      <c r="G288" s="114" t="s">
        <v>2862</v>
      </c>
      <c r="H288" s="116">
        <v>7000000</v>
      </c>
      <c r="I288" s="116">
        <v>7000000</v>
      </c>
      <c r="J288" s="116">
        <v>7000000</v>
      </c>
      <c r="K288" s="116">
        <v>0</v>
      </c>
      <c r="L288" s="116">
        <v>0</v>
      </c>
      <c r="M288" s="116">
        <v>0</v>
      </c>
      <c r="N288" s="116">
        <v>0</v>
      </c>
      <c r="O288" s="116">
        <v>0</v>
      </c>
      <c r="P288" s="120">
        <v>0</v>
      </c>
      <c r="Q288" s="27" t="str">
        <f t="shared" si="35"/>
        <v>Registered</v>
      </c>
      <c r="R288" s="121">
        <f t="shared" si="36"/>
        <v>1</v>
      </c>
      <c r="T288" s="117">
        <f t="shared" si="37"/>
        <v>0</v>
      </c>
      <c r="U288" s="117">
        <f t="shared" si="38"/>
        <v>0</v>
      </c>
    </row>
    <row r="289" spans="1:21" hidden="1" x14ac:dyDescent="0.3">
      <c r="A289" s="114">
        <v>5498</v>
      </c>
      <c r="B289" s="114" t="s">
        <v>396</v>
      </c>
      <c r="C289" s="114" t="s">
        <v>70</v>
      </c>
      <c r="D289" s="114" t="s">
        <v>6660</v>
      </c>
      <c r="E289" s="114" t="s">
        <v>6661</v>
      </c>
      <c r="F289" s="115">
        <v>43885</v>
      </c>
      <c r="G289" s="114" t="s">
        <v>5349</v>
      </c>
      <c r="H289" s="116">
        <v>6000000</v>
      </c>
      <c r="I289" s="116">
        <v>6000000</v>
      </c>
      <c r="J289" s="116">
        <v>6000000</v>
      </c>
      <c r="K289" s="116">
        <v>0</v>
      </c>
      <c r="L289" s="116">
        <v>0</v>
      </c>
      <c r="M289" s="116">
        <v>0</v>
      </c>
      <c r="N289" s="116">
        <v>0</v>
      </c>
      <c r="O289" s="116">
        <v>0</v>
      </c>
      <c r="P289" s="120">
        <v>0</v>
      </c>
      <c r="Q289" s="27" t="str">
        <f t="shared" si="35"/>
        <v>Registered</v>
      </c>
      <c r="R289" s="121">
        <f t="shared" si="36"/>
        <v>1</v>
      </c>
      <c r="T289" s="117">
        <f t="shared" si="37"/>
        <v>0</v>
      </c>
      <c r="U289" s="117">
        <f t="shared" si="38"/>
        <v>0</v>
      </c>
    </row>
    <row r="290" spans="1:21" hidden="1" x14ac:dyDescent="0.3">
      <c r="A290" s="114">
        <v>5499</v>
      </c>
      <c r="B290" s="114" t="s">
        <v>396</v>
      </c>
      <c r="C290" s="114" t="s">
        <v>70</v>
      </c>
      <c r="D290" s="114" t="s">
        <v>6662</v>
      </c>
      <c r="E290" s="114" t="s">
        <v>2315</v>
      </c>
      <c r="F290" s="115">
        <v>43753</v>
      </c>
      <c r="G290" s="114" t="s">
        <v>5461</v>
      </c>
      <c r="H290" s="116">
        <v>22924000</v>
      </c>
      <c r="I290" s="116">
        <v>22924000</v>
      </c>
      <c r="J290" s="116">
        <v>22924000</v>
      </c>
      <c r="K290" s="116">
        <v>0</v>
      </c>
      <c r="L290" s="116">
        <v>0</v>
      </c>
      <c r="M290" s="116">
        <v>0</v>
      </c>
      <c r="N290" s="116">
        <v>0</v>
      </c>
      <c r="O290" s="116">
        <v>0</v>
      </c>
      <c r="P290" s="120">
        <v>0</v>
      </c>
      <c r="Q290" s="27" t="str">
        <f t="shared" si="35"/>
        <v>Registered</v>
      </c>
      <c r="R290" s="121">
        <f t="shared" si="36"/>
        <v>1</v>
      </c>
      <c r="T290" s="117">
        <f t="shared" si="37"/>
        <v>0</v>
      </c>
      <c r="U290" s="117">
        <f t="shared" si="38"/>
        <v>0</v>
      </c>
    </row>
    <row r="291" spans="1:21" hidden="1" x14ac:dyDescent="0.3">
      <c r="A291" s="114">
        <v>5500</v>
      </c>
      <c r="B291" s="114" t="s">
        <v>396</v>
      </c>
      <c r="C291" s="114" t="s">
        <v>70</v>
      </c>
      <c r="D291" s="114" t="s">
        <v>6663</v>
      </c>
      <c r="E291" s="114" t="s">
        <v>6664</v>
      </c>
      <c r="F291" s="115">
        <v>45014</v>
      </c>
      <c r="G291" s="114" t="s">
        <v>4104</v>
      </c>
      <c r="H291" s="116">
        <v>5670000</v>
      </c>
      <c r="I291" s="116">
        <v>5670000</v>
      </c>
      <c r="J291" s="116">
        <v>5670000</v>
      </c>
      <c r="K291" s="116">
        <v>0</v>
      </c>
      <c r="L291" s="116">
        <v>0</v>
      </c>
      <c r="M291" s="116">
        <v>0</v>
      </c>
      <c r="N291" s="116">
        <v>0</v>
      </c>
      <c r="O291" s="116">
        <v>0</v>
      </c>
      <c r="P291" s="120">
        <v>0</v>
      </c>
      <c r="Q291" s="27" t="str">
        <f t="shared" si="35"/>
        <v>Registered</v>
      </c>
      <c r="R291" s="121">
        <f t="shared" si="36"/>
        <v>1</v>
      </c>
      <c r="T291" s="117">
        <f t="shared" si="37"/>
        <v>0</v>
      </c>
      <c r="U291" s="117">
        <f t="shared" si="38"/>
        <v>0</v>
      </c>
    </row>
    <row r="292" spans="1:21" hidden="1" x14ac:dyDescent="0.3">
      <c r="A292" s="114">
        <v>5501</v>
      </c>
      <c r="B292" s="114" t="s">
        <v>396</v>
      </c>
      <c r="C292" s="114" t="s">
        <v>70</v>
      </c>
      <c r="D292" s="114" t="s">
        <v>6665</v>
      </c>
      <c r="E292" s="114" t="s">
        <v>6666</v>
      </c>
      <c r="F292" s="115">
        <v>44189</v>
      </c>
      <c r="G292" s="114" t="s">
        <v>5416</v>
      </c>
      <c r="H292" s="116">
        <v>15800000</v>
      </c>
      <c r="I292" s="116">
        <v>15800000</v>
      </c>
      <c r="J292" s="116">
        <v>15800000</v>
      </c>
      <c r="K292" s="116">
        <v>0</v>
      </c>
      <c r="L292" s="116">
        <v>0</v>
      </c>
      <c r="M292" s="116">
        <v>0</v>
      </c>
      <c r="N292" s="116">
        <v>0</v>
      </c>
      <c r="O292" s="116">
        <v>0</v>
      </c>
      <c r="P292" s="120">
        <v>0</v>
      </c>
      <c r="Q292" s="27" t="str">
        <f t="shared" si="35"/>
        <v>Registered</v>
      </c>
      <c r="R292" s="121">
        <f t="shared" si="36"/>
        <v>1</v>
      </c>
      <c r="T292" s="117">
        <f t="shared" si="37"/>
        <v>0</v>
      </c>
      <c r="U292" s="117">
        <f t="shared" si="38"/>
        <v>0</v>
      </c>
    </row>
    <row r="293" spans="1:21" hidden="1" x14ac:dyDescent="0.3">
      <c r="A293" s="114">
        <v>5502</v>
      </c>
      <c r="B293" s="114" t="s">
        <v>396</v>
      </c>
      <c r="C293" s="114" t="s">
        <v>70</v>
      </c>
      <c r="D293" s="114" t="s">
        <v>6667</v>
      </c>
      <c r="E293" s="114" t="s">
        <v>398</v>
      </c>
      <c r="F293" s="115">
        <v>44789</v>
      </c>
      <c r="G293" s="114" t="s">
        <v>2016</v>
      </c>
      <c r="H293" s="116">
        <v>10569650</v>
      </c>
      <c r="I293" s="116">
        <v>10569650</v>
      </c>
      <c r="J293" s="116">
        <v>10569650</v>
      </c>
      <c r="K293" s="116">
        <v>0</v>
      </c>
      <c r="L293" s="116">
        <v>0</v>
      </c>
      <c r="M293" s="116">
        <v>0</v>
      </c>
      <c r="N293" s="116">
        <v>0</v>
      </c>
      <c r="O293" s="116">
        <v>0</v>
      </c>
      <c r="P293" s="120">
        <v>0</v>
      </c>
      <c r="Q293" s="27" t="str">
        <f t="shared" si="35"/>
        <v>Registered</v>
      </c>
      <c r="R293" s="121">
        <f t="shared" si="36"/>
        <v>1</v>
      </c>
      <c r="T293" s="117">
        <f t="shared" si="37"/>
        <v>0</v>
      </c>
      <c r="U293" s="117">
        <f t="shared" si="38"/>
        <v>0</v>
      </c>
    </row>
    <row r="294" spans="1:21" hidden="1" x14ac:dyDescent="0.3">
      <c r="A294" s="114">
        <v>5503</v>
      </c>
      <c r="B294" s="114" t="s">
        <v>396</v>
      </c>
      <c r="C294" s="114" t="s">
        <v>70</v>
      </c>
      <c r="D294" s="114" t="s">
        <v>6668</v>
      </c>
      <c r="E294" s="114" t="s">
        <v>6669</v>
      </c>
      <c r="F294" s="115">
        <v>43819</v>
      </c>
      <c r="G294" s="114" t="s">
        <v>6670</v>
      </c>
      <c r="H294" s="116">
        <v>11525000</v>
      </c>
      <c r="I294" s="116">
        <v>11525000</v>
      </c>
      <c r="J294" s="116">
        <v>11525000</v>
      </c>
      <c r="K294" s="116">
        <v>0</v>
      </c>
      <c r="L294" s="116">
        <v>0</v>
      </c>
      <c r="M294" s="116">
        <v>0</v>
      </c>
      <c r="N294" s="116">
        <v>0</v>
      </c>
      <c r="O294" s="116">
        <v>0</v>
      </c>
      <c r="P294" s="120">
        <v>0</v>
      </c>
      <c r="Q294" s="27" t="str">
        <f t="shared" si="35"/>
        <v>Registered</v>
      </c>
      <c r="R294" s="121">
        <f t="shared" si="36"/>
        <v>1</v>
      </c>
      <c r="T294" s="117">
        <f t="shared" si="37"/>
        <v>0</v>
      </c>
      <c r="U294" s="117">
        <f t="shared" si="38"/>
        <v>0</v>
      </c>
    </row>
    <row r="295" spans="1:21" hidden="1" x14ac:dyDescent="0.3">
      <c r="A295" s="114">
        <v>5504</v>
      </c>
      <c r="B295" s="114" t="s">
        <v>396</v>
      </c>
      <c r="C295" s="114" t="s">
        <v>70</v>
      </c>
      <c r="D295" s="114" t="s">
        <v>6671</v>
      </c>
      <c r="E295" s="114" t="s">
        <v>6672</v>
      </c>
      <c r="F295" s="115">
        <v>44193</v>
      </c>
      <c r="G295" s="114" t="s">
        <v>6673</v>
      </c>
      <c r="H295" s="116">
        <v>12628571</v>
      </c>
      <c r="I295" s="116">
        <v>12628571</v>
      </c>
      <c r="J295" s="116">
        <v>12628571</v>
      </c>
      <c r="K295" s="116">
        <v>0</v>
      </c>
      <c r="L295" s="116">
        <v>0</v>
      </c>
      <c r="M295" s="116">
        <v>0</v>
      </c>
      <c r="N295" s="116">
        <v>0</v>
      </c>
      <c r="O295" s="116">
        <v>0</v>
      </c>
      <c r="P295" s="120">
        <v>0</v>
      </c>
      <c r="Q295" s="27" t="str">
        <f t="shared" si="35"/>
        <v>Registered</v>
      </c>
      <c r="R295" s="121">
        <f t="shared" si="36"/>
        <v>1</v>
      </c>
      <c r="T295" s="117">
        <f t="shared" si="37"/>
        <v>0</v>
      </c>
      <c r="U295" s="117">
        <f t="shared" si="38"/>
        <v>0</v>
      </c>
    </row>
    <row r="296" spans="1:21" hidden="1" x14ac:dyDescent="0.3">
      <c r="A296" s="114">
        <v>5505</v>
      </c>
      <c r="B296" s="114" t="s">
        <v>396</v>
      </c>
      <c r="C296" s="114" t="s">
        <v>70</v>
      </c>
      <c r="D296" s="114" t="s">
        <v>6674</v>
      </c>
      <c r="E296" s="114" t="s">
        <v>6675</v>
      </c>
      <c r="F296" s="115">
        <v>44651</v>
      </c>
      <c r="G296" s="114" t="s">
        <v>5092</v>
      </c>
      <c r="H296" s="116">
        <v>5841000</v>
      </c>
      <c r="I296" s="116">
        <v>5841000</v>
      </c>
      <c r="J296" s="116">
        <v>5841000</v>
      </c>
      <c r="K296" s="116">
        <v>0</v>
      </c>
      <c r="L296" s="116">
        <v>0</v>
      </c>
      <c r="M296" s="116">
        <v>0</v>
      </c>
      <c r="N296" s="116">
        <v>0</v>
      </c>
      <c r="O296" s="116">
        <v>0</v>
      </c>
      <c r="P296" s="120">
        <v>0</v>
      </c>
      <c r="Q296" s="27" t="str">
        <f t="shared" si="35"/>
        <v>Registered</v>
      </c>
      <c r="R296" s="121">
        <f t="shared" si="36"/>
        <v>1</v>
      </c>
      <c r="T296" s="117">
        <f t="shared" si="37"/>
        <v>0</v>
      </c>
      <c r="U296" s="117">
        <f t="shared" si="38"/>
        <v>0</v>
      </c>
    </row>
    <row r="297" spans="1:21" hidden="1" x14ac:dyDescent="0.3">
      <c r="A297" s="114">
        <v>5506</v>
      </c>
      <c r="B297" s="114" t="s">
        <v>396</v>
      </c>
      <c r="C297" s="114" t="s">
        <v>70</v>
      </c>
      <c r="D297" s="114" t="s">
        <v>6676</v>
      </c>
      <c r="E297" s="114" t="s">
        <v>398</v>
      </c>
      <c r="F297" s="115">
        <v>45493</v>
      </c>
      <c r="G297" s="114" t="s">
        <v>6677</v>
      </c>
      <c r="H297" s="116">
        <v>5081300</v>
      </c>
      <c r="I297" s="116">
        <v>5081300</v>
      </c>
      <c r="J297" s="116">
        <v>5081300</v>
      </c>
      <c r="K297" s="116">
        <v>0</v>
      </c>
      <c r="L297" s="116">
        <v>0</v>
      </c>
      <c r="M297" s="116">
        <v>0</v>
      </c>
      <c r="N297" s="116">
        <v>0</v>
      </c>
      <c r="O297" s="116">
        <v>0</v>
      </c>
      <c r="P297" s="120">
        <v>0</v>
      </c>
      <c r="Q297" s="27" t="str">
        <f t="shared" si="35"/>
        <v>Registered</v>
      </c>
      <c r="R297" s="121">
        <f t="shared" si="36"/>
        <v>1</v>
      </c>
      <c r="T297" s="117">
        <f t="shared" si="37"/>
        <v>0</v>
      </c>
      <c r="U297" s="117">
        <f t="shared" si="38"/>
        <v>0</v>
      </c>
    </row>
    <row r="298" spans="1:21" hidden="1" x14ac:dyDescent="0.3">
      <c r="A298" s="114">
        <v>5507</v>
      </c>
      <c r="B298" s="114" t="s">
        <v>396</v>
      </c>
      <c r="C298" s="114" t="s">
        <v>70</v>
      </c>
      <c r="D298" s="114" t="s">
        <v>6678</v>
      </c>
      <c r="E298" s="114" t="s">
        <v>1480</v>
      </c>
      <c r="F298" s="115">
        <v>44193</v>
      </c>
      <c r="G298" s="114" t="s">
        <v>5460</v>
      </c>
      <c r="H298" s="116">
        <v>24000000</v>
      </c>
      <c r="I298" s="116">
        <v>24000000</v>
      </c>
      <c r="J298" s="116">
        <v>24000000</v>
      </c>
      <c r="K298" s="116">
        <v>0</v>
      </c>
      <c r="L298" s="116">
        <v>0</v>
      </c>
      <c r="M298" s="116">
        <v>0</v>
      </c>
      <c r="N298" s="116">
        <v>0</v>
      </c>
      <c r="O298" s="116">
        <v>0</v>
      </c>
      <c r="P298" s="120">
        <v>0</v>
      </c>
      <c r="Q298" s="27" t="str">
        <f t="shared" si="35"/>
        <v>Registered</v>
      </c>
      <c r="R298" s="121">
        <f t="shared" si="36"/>
        <v>1</v>
      </c>
      <c r="T298" s="117">
        <f t="shared" si="37"/>
        <v>0</v>
      </c>
      <c r="U298" s="117">
        <f t="shared" si="38"/>
        <v>0</v>
      </c>
    </row>
    <row r="299" spans="1:21" hidden="1" x14ac:dyDescent="0.3">
      <c r="A299" s="114">
        <v>5508</v>
      </c>
      <c r="B299" s="114" t="s">
        <v>396</v>
      </c>
      <c r="C299" s="114" t="s">
        <v>70</v>
      </c>
      <c r="D299" s="114" t="s">
        <v>6679</v>
      </c>
      <c r="E299" s="114" t="s">
        <v>6680</v>
      </c>
      <c r="F299" s="115">
        <v>44377</v>
      </c>
      <c r="G299" s="114" t="s">
        <v>6681</v>
      </c>
      <c r="H299" s="116">
        <v>16110000</v>
      </c>
      <c r="I299" s="116">
        <v>16110000</v>
      </c>
      <c r="J299" s="116">
        <v>16110000</v>
      </c>
      <c r="K299" s="116">
        <v>0</v>
      </c>
      <c r="L299" s="116">
        <v>0</v>
      </c>
      <c r="M299" s="116">
        <v>0</v>
      </c>
      <c r="N299" s="116">
        <v>0</v>
      </c>
      <c r="O299" s="116">
        <v>0</v>
      </c>
      <c r="P299" s="120">
        <v>0</v>
      </c>
      <c r="Q299" s="27" t="str">
        <f t="shared" si="35"/>
        <v>Registered</v>
      </c>
      <c r="R299" s="121">
        <f t="shared" si="36"/>
        <v>1</v>
      </c>
      <c r="T299" s="117">
        <f t="shared" si="37"/>
        <v>0</v>
      </c>
      <c r="U299" s="117">
        <f t="shared" si="38"/>
        <v>0</v>
      </c>
    </row>
    <row r="300" spans="1:21" hidden="1" x14ac:dyDescent="0.3">
      <c r="A300" s="114">
        <v>5509</v>
      </c>
      <c r="B300" s="114" t="s">
        <v>396</v>
      </c>
      <c r="C300" s="114" t="s">
        <v>70</v>
      </c>
      <c r="D300" s="114" t="s">
        <v>6682</v>
      </c>
      <c r="E300" s="114" t="s">
        <v>6683</v>
      </c>
      <c r="F300" s="115">
        <v>44482</v>
      </c>
      <c r="G300" s="114" t="s">
        <v>5367</v>
      </c>
      <c r="H300" s="116">
        <v>10720000</v>
      </c>
      <c r="I300" s="116">
        <v>10720000</v>
      </c>
      <c r="J300" s="116">
        <v>10720000</v>
      </c>
      <c r="K300" s="116">
        <v>0</v>
      </c>
      <c r="L300" s="116">
        <v>0</v>
      </c>
      <c r="M300" s="116">
        <v>0</v>
      </c>
      <c r="N300" s="116">
        <v>0</v>
      </c>
      <c r="O300" s="116">
        <v>0</v>
      </c>
      <c r="P300" s="120">
        <v>0</v>
      </c>
      <c r="Q300" s="27" t="str">
        <f t="shared" si="35"/>
        <v>Registered</v>
      </c>
      <c r="R300" s="121">
        <f t="shared" si="36"/>
        <v>1</v>
      </c>
      <c r="T300" s="117">
        <f t="shared" si="37"/>
        <v>0</v>
      </c>
      <c r="U300" s="117">
        <f t="shared" si="38"/>
        <v>0</v>
      </c>
    </row>
    <row r="301" spans="1:21" hidden="1" x14ac:dyDescent="0.3">
      <c r="A301" s="114">
        <v>5510</v>
      </c>
      <c r="B301" s="114" t="s">
        <v>396</v>
      </c>
      <c r="C301" s="114" t="s">
        <v>70</v>
      </c>
      <c r="D301" s="114" t="s">
        <v>6684</v>
      </c>
      <c r="E301" s="114" t="s">
        <v>6646</v>
      </c>
      <c r="F301" s="115">
        <v>44469</v>
      </c>
      <c r="G301" s="114" t="s">
        <v>5103</v>
      </c>
      <c r="H301" s="116">
        <v>10955100</v>
      </c>
      <c r="I301" s="116">
        <v>10955100</v>
      </c>
      <c r="J301" s="116">
        <v>10955100</v>
      </c>
      <c r="K301" s="116">
        <v>0</v>
      </c>
      <c r="L301" s="116">
        <v>0</v>
      </c>
      <c r="M301" s="116">
        <v>0</v>
      </c>
      <c r="N301" s="116">
        <v>0</v>
      </c>
      <c r="O301" s="116">
        <v>0</v>
      </c>
      <c r="P301" s="120">
        <v>0</v>
      </c>
      <c r="Q301" s="27" t="str">
        <f t="shared" si="35"/>
        <v>Registered</v>
      </c>
      <c r="R301" s="121">
        <f t="shared" si="36"/>
        <v>1</v>
      </c>
      <c r="T301" s="117">
        <f t="shared" si="37"/>
        <v>0</v>
      </c>
      <c r="U301" s="117">
        <f t="shared" si="38"/>
        <v>0</v>
      </c>
    </row>
    <row r="302" spans="1:21" hidden="1" x14ac:dyDescent="0.3">
      <c r="A302" s="114">
        <v>5511</v>
      </c>
      <c r="B302" s="114" t="s">
        <v>396</v>
      </c>
      <c r="C302" s="114" t="s">
        <v>70</v>
      </c>
      <c r="D302" s="114" t="s">
        <v>6685</v>
      </c>
      <c r="E302" s="114" t="s">
        <v>6686</v>
      </c>
      <c r="F302" s="115">
        <v>44458</v>
      </c>
      <c r="G302" s="114" t="s">
        <v>5362</v>
      </c>
      <c r="H302" s="116">
        <v>6860000</v>
      </c>
      <c r="I302" s="116">
        <v>6860000</v>
      </c>
      <c r="J302" s="116">
        <v>6860000</v>
      </c>
      <c r="K302" s="116">
        <v>0</v>
      </c>
      <c r="L302" s="116">
        <v>0</v>
      </c>
      <c r="M302" s="116">
        <v>0</v>
      </c>
      <c r="N302" s="116">
        <v>0</v>
      </c>
      <c r="O302" s="116">
        <v>0</v>
      </c>
      <c r="P302" s="120">
        <v>0</v>
      </c>
      <c r="Q302" s="27" t="str">
        <f t="shared" si="35"/>
        <v>Registered</v>
      </c>
      <c r="R302" s="121">
        <f t="shared" si="36"/>
        <v>1</v>
      </c>
      <c r="T302" s="117">
        <f t="shared" si="37"/>
        <v>0</v>
      </c>
      <c r="U302" s="117">
        <f t="shared" si="38"/>
        <v>0</v>
      </c>
    </row>
    <row r="303" spans="1:21" hidden="1" x14ac:dyDescent="0.3">
      <c r="A303" s="114">
        <v>5512</v>
      </c>
      <c r="B303" s="114" t="s">
        <v>396</v>
      </c>
      <c r="C303" s="114" t="s">
        <v>70</v>
      </c>
      <c r="D303" s="114" t="s">
        <v>6687</v>
      </c>
      <c r="E303" s="114" t="s">
        <v>6688</v>
      </c>
      <c r="F303" s="115">
        <v>44439</v>
      </c>
      <c r="G303" s="114" t="s">
        <v>5443</v>
      </c>
      <c r="H303" s="116">
        <v>6880000</v>
      </c>
      <c r="I303" s="116">
        <v>6880000</v>
      </c>
      <c r="J303" s="116">
        <v>6880000</v>
      </c>
      <c r="K303" s="116">
        <v>0</v>
      </c>
      <c r="L303" s="116">
        <v>0</v>
      </c>
      <c r="M303" s="116">
        <v>0</v>
      </c>
      <c r="N303" s="116">
        <v>0</v>
      </c>
      <c r="O303" s="116">
        <v>0</v>
      </c>
      <c r="P303" s="120">
        <v>0</v>
      </c>
      <c r="Q303" s="27" t="str">
        <f t="shared" si="35"/>
        <v>Registered</v>
      </c>
      <c r="R303" s="121">
        <f t="shared" si="36"/>
        <v>1</v>
      </c>
      <c r="T303" s="117">
        <f t="shared" si="37"/>
        <v>0</v>
      </c>
      <c r="U303" s="117">
        <f t="shared" si="38"/>
        <v>0</v>
      </c>
    </row>
    <row r="304" spans="1:21" hidden="1" x14ac:dyDescent="0.3">
      <c r="A304" s="114">
        <v>5513</v>
      </c>
      <c r="B304" s="114" t="s">
        <v>396</v>
      </c>
      <c r="C304" s="114" t="s">
        <v>70</v>
      </c>
      <c r="D304" s="114" t="s">
        <v>6689</v>
      </c>
      <c r="E304" s="114" t="s">
        <v>6690</v>
      </c>
      <c r="F304" s="115">
        <v>43756</v>
      </c>
      <c r="G304" s="114" t="s">
        <v>5336</v>
      </c>
      <c r="H304" s="116">
        <v>7947000</v>
      </c>
      <c r="I304" s="116">
        <v>7947000</v>
      </c>
      <c r="J304" s="116">
        <v>7947000</v>
      </c>
      <c r="K304" s="116">
        <v>0</v>
      </c>
      <c r="L304" s="116">
        <v>0</v>
      </c>
      <c r="M304" s="116">
        <v>0</v>
      </c>
      <c r="N304" s="116">
        <v>0</v>
      </c>
      <c r="O304" s="116">
        <v>0</v>
      </c>
      <c r="P304" s="120">
        <v>0</v>
      </c>
      <c r="Q304" s="27" t="str">
        <f t="shared" si="35"/>
        <v>Registered</v>
      </c>
      <c r="R304" s="121">
        <f t="shared" si="36"/>
        <v>1</v>
      </c>
      <c r="T304" s="117">
        <f t="shared" si="37"/>
        <v>0</v>
      </c>
      <c r="U304" s="117">
        <f t="shared" si="38"/>
        <v>0</v>
      </c>
    </row>
    <row r="305" spans="1:21" hidden="1" x14ac:dyDescent="0.3">
      <c r="A305" s="114">
        <v>5514</v>
      </c>
      <c r="B305" s="114" t="s">
        <v>396</v>
      </c>
      <c r="C305" s="114" t="s">
        <v>70</v>
      </c>
      <c r="D305" s="114" t="s">
        <v>6691</v>
      </c>
      <c r="E305" s="114" t="s">
        <v>398</v>
      </c>
      <c r="F305" s="115">
        <v>44789</v>
      </c>
      <c r="G305" s="114" t="s">
        <v>2016</v>
      </c>
      <c r="H305" s="116">
        <v>6050000</v>
      </c>
      <c r="I305" s="116">
        <v>6050000</v>
      </c>
      <c r="J305" s="116">
        <v>6050000</v>
      </c>
      <c r="K305" s="116">
        <v>0</v>
      </c>
      <c r="L305" s="116">
        <v>0</v>
      </c>
      <c r="M305" s="116">
        <v>0</v>
      </c>
      <c r="N305" s="116">
        <v>0</v>
      </c>
      <c r="O305" s="116">
        <v>0</v>
      </c>
      <c r="P305" s="120">
        <v>0</v>
      </c>
      <c r="Q305" s="27" t="str">
        <f t="shared" si="35"/>
        <v>Registered</v>
      </c>
      <c r="R305" s="121">
        <f t="shared" si="36"/>
        <v>1</v>
      </c>
      <c r="T305" s="117">
        <f t="shared" si="37"/>
        <v>0</v>
      </c>
      <c r="U305" s="117">
        <f t="shared" si="38"/>
        <v>0</v>
      </c>
    </row>
    <row r="306" spans="1:21" hidden="1" x14ac:dyDescent="0.3">
      <c r="A306" s="114">
        <v>5515</v>
      </c>
      <c r="B306" s="114" t="s">
        <v>396</v>
      </c>
      <c r="C306" s="114" t="s">
        <v>70</v>
      </c>
      <c r="D306" s="114" t="s">
        <v>6692</v>
      </c>
      <c r="E306" s="114" t="s">
        <v>6693</v>
      </c>
      <c r="F306" s="115">
        <v>45594</v>
      </c>
      <c r="G306" s="114" t="s">
        <v>2435</v>
      </c>
      <c r="H306" s="116">
        <v>11720000</v>
      </c>
      <c r="I306" s="116">
        <v>11720000</v>
      </c>
      <c r="J306" s="116">
        <v>11720000</v>
      </c>
      <c r="K306" s="116">
        <v>0</v>
      </c>
      <c r="L306" s="116">
        <v>0</v>
      </c>
      <c r="M306" s="116">
        <v>0</v>
      </c>
      <c r="N306" s="116">
        <v>0</v>
      </c>
      <c r="O306" s="116">
        <v>0</v>
      </c>
      <c r="P306" s="120">
        <v>0</v>
      </c>
      <c r="Q306" s="27" t="str">
        <f t="shared" si="35"/>
        <v>Registered</v>
      </c>
      <c r="R306" s="121">
        <f t="shared" si="36"/>
        <v>1</v>
      </c>
      <c r="T306" s="117">
        <f t="shared" si="37"/>
        <v>0</v>
      </c>
      <c r="U306" s="117">
        <f t="shared" si="38"/>
        <v>0</v>
      </c>
    </row>
    <row r="307" spans="1:21" hidden="1" x14ac:dyDescent="0.3">
      <c r="A307" s="114">
        <v>5516</v>
      </c>
      <c r="B307" s="114" t="s">
        <v>396</v>
      </c>
      <c r="C307" s="114" t="s">
        <v>70</v>
      </c>
      <c r="D307" s="114" t="s">
        <v>6694</v>
      </c>
      <c r="E307" s="114" t="s">
        <v>2056</v>
      </c>
      <c r="F307" s="115">
        <v>44369</v>
      </c>
      <c r="G307" s="114" t="s">
        <v>4804</v>
      </c>
      <c r="H307" s="116">
        <v>9680000</v>
      </c>
      <c r="I307" s="116">
        <v>9680000</v>
      </c>
      <c r="J307" s="116">
        <v>9680000</v>
      </c>
      <c r="K307" s="116">
        <v>0</v>
      </c>
      <c r="L307" s="116">
        <v>0</v>
      </c>
      <c r="M307" s="116">
        <v>0</v>
      </c>
      <c r="N307" s="116">
        <v>0</v>
      </c>
      <c r="O307" s="116">
        <v>0</v>
      </c>
      <c r="P307" s="120">
        <v>0</v>
      </c>
      <c r="Q307" s="27" t="str">
        <f t="shared" si="35"/>
        <v>Registered</v>
      </c>
      <c r="R307" s="121">
        <f t="shared" si="36"/>
        <v>1</v>
      </c>
      <c r="T307" s="117">
        <f t="shared" si="37"/>
        <v>0</v>
      </c>
      <c r="U307" s="117">
        <f t="shared" si="38"/>
        <v>0</v>
      </c>
    </row>
    <row r="308" spans="1:21" hidden="1" x14ac:dyDescent="0.3">
      <c r="A308" s="114">
        <v>5517</v>
      </c>
      <c r="B308" s="114" t="s">
        <v>396</v>
      </c>
      <c r="C308" s="114" t="s">
        <v>70</v>
      </c>
      <c r="D308" s="114" t="s">
        <v>6695</v>
      </c>
      <c r="E308" s="114" t="s">
        <v>398</v>
      </c>
      <c r="F308" s="115">
        <v>44789</v>
      </c>
      <c r="G308" s="114" t="s">
        <v>6696</v>
      </c>
      <c r="H308" s="116">
        <v>6350000</v>
      </c>
      <c r="I308" s="116">
        <v>6350000</v>
      </c>
      <c r="J308" s="116">
        <v>6350000</v>
      </c>
      <c r="K308" s="116">
        <v>0</v>
      </c>
      <c r="L308" s="116">
        <v>0</v>
      </c>
      <c r="M308" s="116">
        <v>0</v>
      </c>
      <c r="N308" s="116">
        <v>0</v>
      </c>
      <c r="O308" s="116">
        <v>0</v>
      </c>
      <c r="P308" s="120">
        <v>0</v>
      </c>
      <c r="Q308" s="27" t="str">
        <f t="shared" si="35"/>
        <v>Registered</v>
      </c>
      <c r="R308" s="121">
        <f t="shared" si="36"/>
        <v>1</v>
      </c>
      <c r="T308" s="117">
        <f t="shared" si="37"/>
        <v>0</v>
      </c>
      <c r="U308" s="117">
        <f t="shared" si="38"/>
        <v>0</v>
      </c>
    </row>
    <row r="309" spans="1:21" hidden="1" x14ac:dyDescent="0.3">
      <c r="A309" s="114">
        <v>5518</v>
      </c>
      <c r="B309" s="114" t="s">
        <v>396</v>
      </c>
      <c r="C309" s="114" t="s">
        <v>70</v>
      </c>
      <c r="D309" s="114" t="s">
        <v>6697</v>
      </c>
      <c r="E309" s="114" t="s">
        <v>6698</v>
      </c>
      <c r="F309" s="115">
        <v>44365</v>
      </c>
      <c r="G309" s="114" t="s">
        <v>5502</v>
      </c>
      <c r="H309" s="116">
        <v>7714700</v>
      </c>
      <c r="I309" s="116">
        <v>7714700</v>
      </c>
      <c r="J309" s="116">
        <v>7714700</v>
      </c>
      <c r="K309" s="116">
        <v>0</v>
      </c>
      <c r="L309" s="116">
        <v>0</v>
      </c>
      <c r="M309" s="116">
        <v>0</v>
      </c>
      <c r="N309" s="116">
        <v>0</v>
      </c>
      <c r="O309" s="116">
        <v>0</v>
      </c>
      <c r="P309" s="120">
        <v>0</v>
      </c>
      <c r="Q309" s="27" t="str">
        <f t="shared" si="35"/>
        <v>Registered</v>
      </c>
      <c r="R309" s="121">
        <f t="shared" si="36"/>
        <v>1</v>
      </c>
      <c r="T309" s="117">
        <f t="shared" si="37"/>
        <v>0</v>
      </c>
      <c r="U309" s="117">
        <f t="shared" si="38"/>
        <v>0</v>
      </c>
    </row>
    <row r="310" spans="1:21" hidden="1" x14ac:dyDescent="0.3">
      <c r="A310" s="114">
        <v>5519</v>
      </c>
      <c r="B310" s="114" t="s">
        <v>396</v>
      </c>
      <c r="C310" s="114" t="s">
        <v>70</v>
      </c>
      <c r="D310" s="114" t="s">
        <v>6699</v>
      </c>
      <c r="E310" s="114" t="s">
        <v>5471</v>
      </c>
      <c r="F310" s="115">
        <v>44845</v>
      </c>
      <c r="G310" s="114" t="s">
        <v>5169</v>
      </c>
      <c r="H310" s="116">
        <v>10604000</v>
      </c>
      <c r="I310" s="116">
        <v>10604000</v>
      </c>
      <c r="J310" s="116">
        <v>10604000</v>
      </c>
      <c r="K310" s="116">
        <v>0</v>
      </c>
      <c r="L310" s="116">
        <v>0</v>
      </c>
      <c r="M310" s="116">
        <v>0</v>
      </c>
      <c r="N310" s="116">
        <v>0</v>
      </c>
      <c r="O310" s="116">
        <v>0</v>
      </c>
      <c r="P310" s="120">
        <v>0</v>
      </c>
      <c r="Q310" s="27" t="str">
        <f t="shared" si="35"/>
        <v>Registered</v>
      </c>
      <c r="R310" s="121">
        <f t="shared" si="36"/>
        <v>1</v>
      </c>
      <c r="T310" s="117">
        <f t="shared" si="37"/>
        <v>0</v>
      </c>
      <c r="U310" s="117">
        <f t="shared" si="38"/>
        <v>0</v>
      </c>
    </row>
    <row r="311" spans="1:21" hidden="1" x14ac:dyDescent="0.3">
      <c r="A311" s="114">
        <v>5520</v>
      </c>
      <c r="B311" s="114" t="s">
        <v>396</v>
      </c>
      <c r="C311" s="114" t="s">
        <v>70</v>
      </c>
      <c r="D311" s="114" t="s">
        <v>6700</v>
      </c>
      <c r="E311" s="114" t="s">
        <v>6701</v>
      </c>
      <c r="F311" s="115">
        <v>43733</v>
      </c>
      <c r="G311" s="114" t="s">
        <v>5341</v>
      </c>
      <c r="H311" s="116">
        <v>8000000</v>
      </c>
      <c r="I311" s="116">
        <v>8000000</v>
      </c>
      <c r="J311" s="116">
        <v>8000000</v>
      </c>
      <c r="K311" s="116">
        <v>0</v>
      </c>
      <c r="L311" s="116">
        <v>0</v>
      </c>
      <c r="M311" s="116">
        <v>0</v>
      </c>
      <c r="N311" s="116">
        <v>0</v>
      </c>
      <c r="O311" s="116">
        <v>0</v>
      </c>
      <c r="P311" s="120">
        <v>0</v>
      </c>
      <c r="Q311" s="27" t="str">
        <f t="shared" si="35"/>
        <v>Registered</v>
      </c>
      <c r="R311" s="121">
        <f t="shared" si="36"/>
        <v>1</v>
      </c>
      <c r="T311" s="117">
        <f t="shared" si="37"/>
        <v>0</v>
      </c>
      <c r="U311" s="117">
        <f t="shared" si="38"/>
        <v>0</v>
      </c>
    </row>
    <row r="312" spans="1:21" hidden="1" x14ac:dyDescent="0.3">
      <c r="A312" s="114">
        <v>5521</v>
      </c>
      <c r="B312" s="114" t="s">
        <v>396</v>
      </c>
      <c r="C312" s="114" t="s">
        <v>70</v>
      </c>
      <c r="D312" s="114" t="s">
        <v>6702</v>
      </c>
      <c r="E312" s="114" t="s">
        <v>6688</v>
      </c>
      <c r="F312" s="115">
        <v>44439</v>
      </c>
      <c r="G312" s="114" t="s">
        <v>5443</v>
      </c>
      <c r="H312" s="116">
        <v>6540000</v>
      </c>
      <c r="I312" s="116">
        <v>6540000</v>
      </c>
      <c r="J312" s="116">
        <v>6540000</v>
      </c>
      <c r="K312" s="116">
        <v>0</v>
      </c>
      <c r="L312" s="116">
        <v>0</v>
      </c>
      <c r="M312" s="116">
        <v>0</v>
      </c>
      <c r="N312" s="116">
        <v>0</v>
      </c>
      <c r="O312" s="116">
        <v>0</v>
      </c>
      <c r="P312" s="120">
        <v>0</v>
      </c>
      <c r="Q312" s="27" t="str">
        <f t="shared" si="35"/>
        <v>Registered</v>
      </c>
      <c r="R312" s="121">
        <f t="shared" si="36"/>
        <v>1</v>
      </c>
      <c r="T312" s="117">
        <f t="shared" si="37"/>
        <v>0</v>
      </c>
      <c r="U312" s="117">
        <f t="shared" si="38"/>
        <v>0</v>
      </c>
    </row>
    <row r="313" spans="1:21" hidden="1" x14ac:dyDescent="0.3">
      <c r="A313" s="114">
        <v>5522</v>
      </c>
      <c r="B313" s="114" t="s">
        <v>396</v>
      </c>
      <c r="C313" s="114" t="s">
        <v>70</v>
      </c>
      <c r="D313" s="114" t="s">
        <v>6703</v>
      </c>
      <c r="E313" s="114" t="s">
        <v>398</v>
      </c>
      <c r="F313" s="115">
        <v>44823</v>
      </c>
      <c r="G313" s="114" t="s">
        <v>2346</v>
      </c>
      <c r="H313" s="116">
        <v>4203500</v>
      </c>
      <c r="I313" s="116">
        <v>4203500</v>
      </c>
      <c r="J313" s="116">
        <v>4203500</v>
      </c>
      <c r="K313" s="116">
        <v>0</v>
      </c>
      <c r="L313" s="116">
        <v>0</v>
      </c>
      <c r="M313" s="116">
        <v>0</v>
      </c>
      <c r="N313" s="116">
        <v>0</v>
      </c>
      <c r="O313" s="116">
        <v>0</v>
      </c>
      <c r="P313" s="120">
        <v>0</v>
      </c>
      <c r="Q313" s="27" t="str">
        <f t="shared" si="35"/>
        <v>Registered</v>
      </c>
      <c r="R313" s="121">
        <f t="shared" si="36"/>
        <v>1</v>
      </c>
      <c r="T313" s="117">
        <f t="shared" si="37"/>
        <v>0</v>
      </c>
      <c r="U313" s="117">
        <f t="shared" si="38"/>
        <v>0</v>
      </c>
    </row>
    <row r="314" spans="1:21" hidden="1" x14ac:dyDescent="0.3">
      <c r="A314" s="114">
        <v>5523</v>
      </c>
      <c r="B314" s="114" t="s">
        <v>396</v>
      </c>
      <c r="C314" s="114" t="s">
        <v>70</v>
      </c>
      <c r="D314" s="114" t="s">
        <v>6704</v>
      </c>
      <c r="E314" s="114" t="s">
        <v>2004</v>
      </c>
      <c r="F314" s="115">
        <v>45027</v>
      </c>
      <c r="G314" s="114" t="s">
        <v>2159</v>
      </c>
      <c r="H314" s="116">
        <v>11451000</v>
      </c>
      <c r="I314" s="116">
        <v>11451000</v>
      </c>
      <c r="J314" s="116">
        <v>11451000</v>
      </c>
      <c r="K314" s="116">
        <v>0</v>
      </c>
      <c r="L314" s="116">
        <v>0</v>
      </c>
      <c r="M314" s="116">
        <v>0</v>
      </c>
      <c r="N314" s="116">
        <v>0</v>
      </c>
      <c r="O314" s="116">
        <v>0</v>
      </c>
      <c r="P314" s="120">
        <v>0</v>
      </c>
      <c r="Q314" s="27" t="str">
        <f t="shared" si="35"/>
        <v>Registered</v>
      </c>
      <c r="R314" s="121">
        <f t="shared" si="36"/>
        <v>1</v>
      </c>
      <c r="T314" s="117">
        <f t="shared" si="37"/>
        <v>0</v>
      </c>
      <c r="U314" s="117">
        <f t="shared" si="38"/>
        <v>0</v>
      </c>
    </row>
    <row r="315" spans="1:21" hidden="1" x14ac:dyDescent="0.3">
      <c r="A315" s="114">
        <v>5524</v>
      </c>
      <c r="B315" s="114" t="s">
        <v>396</v>
      </c>
      <c r="C315" s="114" t="s">
        <v>70</v>
      </c>
      <c r="D315" s="114" t="s">
        <v>6705</v>
      </c>
      <c r="E315" s="114" t="s">
        <v>398</v>
      </c>
      <c r="F315" s="115">
        <v>44789</v>
      </c>
      <c r="G315" s="114" t="s">
        <v>4109</v>
      </c>
      <c r="H315" s="116">
        <v>4950000</v>
      </c>
      <c r="I315" s="116">
        <v>4950000</v>
      </c>
      <c r="J315" s="116">
        <v>4950000</v>
      </c>
      <c r="K315" s="116">
        <v>0</v>
      </c>
      <c r="L315" s="116">
        <v>0</v>
      </c>
      <c r="M315" s="116">
        <v>0</v>
      </c>
      <c r="N315" s="116">
        <v>0</v>
      </c>
      <c r="O315" s="116">
        <v>0</v>
      </c>
      <c r="P315" s="120">
        <v>0</v>
      </c>
      <c r="Q315" s="27" t="str">
        <f t="shared" si="35"/>
        <v>Registered</v>
      </c>
      <c r="R315" s="121">
        <f t="shared" si="36"/>
        <v>1</v>
      </c>
      <c r="T315" s="117">
        <f t="shared" si="37"/>
        <v>0</v>
      </c>
      <c r="U315" s="117">
        <f t="shared" si="38"/>
        <v>0</v>
      </c>
    </row>
    <row r="316" spans="1:21" hidden="1" x14ac:dyDescent="0.3">
      <c r="A316" s="114">
        <v>5525</v>
      </c>
      <c r="B316" s="114" t="s">
        <v>396</v>
      </c>
      <c r="C316" s="114" t="s">
        <v>70</v>
      </c>
      <c r="D316" s="114" t="s">
        <v>6706</v>
      </c>
      <c r="E316" s="114" t="s">
        <v>398</v>
      </c>
      <c r="F316" s="115">
        <v>44789</v>
      </c>
      <c r="G316" s="114" t="s">
        <v>6696</v>
      </c>
      <c r="H316" s="116">
        <v>4950000</v>
      </c>
      <c r="I316" s="116">
        <v>4950000</v>
      </c>
      <c r="J316" s="116">
        <v>4950000</v>
      </c>
      <c r="K316" s="116">
        <v>0</v>
      </c>
      <c r="L316" s="116">
        <v>0</v>
      </c>
      <c r="M316" s="116">
        <v>0</v>
      </c>
      <c r="N316" s="116">
        <v>0</v>
      </c>
      <c r="O316" s="116">
        <v>0</v>
      </c>
      <c r="P316" s="120">
        <v>0</v>
      </c>
      <c r="Q316" s="27" t="str">
        <f t="shared" si="35"/>
        <v>Registered</v>
      </c>
      <c r="R316" s="121">
        <f t="shared" si="36"/>
        <v>1</v>
      </c>
      <c r="T316" s="117">
        <f t="shared" si="37"/>
        <v>0</v>
      </c>
      <c r="U316" s="117">
        <f t="shared" si="38"/>
        <v>0</v>
      </c>
    </row>
    <row r="317" spans="1:21" hidden="1" x14ac:dyDescent="0.3">
      <c r="A317" s="114">
        <v>5526</v>
      </c>
      <c r="B317" s="114" t="s">
        <v>396</v>
      </c>
      <c r="C317" s="114" t="s">
        <v>70</v>
      </c>
      <c r="D317" s="114" t="s">
        <v>6707</v>
      </c>
      <c r="E317" s="114" t="s">
        <v>6708</v>
      </c>
      <c r="F317" s="115">
        <v>44972</v>
      </c>
      <c r="G317" s="114" t="s">
        <v>4054</v>
      </c>
      <c r="H317" s="116">
        <v>6900000</v>
      </c>
      <c r="I317" s="116">
        <v>6900000</v>
      </c>
      <c r="J317" s="116">
        <v>6900000</v>
      </c>
      <c r="K317" s="116">
        <v>0</v>
      </c>
      <c r="L317" s="116">
        <v>0</v>
      </c>
      <c r="M317" s="116">
        <v>0</v>
      </c>
      <c r="N317" s="116">
        <v>0</v>
      </c>
      <c r="O317" s="116">
        <v>0</v>
      </c>
      <c r="P317" s="120">
        <v>0</v>
      </c>
      <c r="Q317" s="27" t="str">
        <f t="shared" si="35"/>
        <v>Registered</v>
      </c>
      <c r="R317" s="121">
        <f t="shared" si="36"/>
        <v>1</v>
      </c>
      <c r="T317" s="117">
        <f t="shared" si="37"/>
        <v>0</v>
      </c>
      <c r="U317" s="117">
        <f t="shared" si="38"/>
        <v>0</v>
      </c>
    </row>
    <row r="318" spans="1:21" hidden="1" x14ac:dyDescent="0.3">
      <c r="A318" s="114">
        <v>5527</v>
      </c>
      <c r="B318" s="114" t="s">
        <v>396</v>
      </c>
      <c r="C318" s="114" t="s">
        <v>70</v>
      </c>
      <c r="D318" s="114" t="s">
        <v>6709</v>
      </c>
      <c r="E318" s="114" t="s">
        <v>398</v>
      </c>
      <c r="F318" s="115">
        <v>44789</v>
      </c>
      <c r="G318" s="114" t="s">
        <v>2016</v>
      </c>
      <c r="H318" s="116">
        <v>4630000</v>
      </c>
      <c r="I318" s="116">
        <v>4630000</v>
      </c>
      <c r="J318" s="116">
        <v>4630000</v>
      </c>
      <c r="K318" s="116">
        <v>0</v>
      </c>
      <c r="L318" s="116">
        <v>0</v>
      </c>
      <c r="M318" s="116">
        <v>0</v>
      </c>
      <c r="N318" s="116">
        <v>0</v>
      </c>
      <c r="O318" s="116">
        <v>0</v>
      </c>
      <c r="P318" s="120">
        <v>0</v>
      </c>
      <c r="Q318" s="27" t="str">
        <f t="shared" si="35"/>
        <v>Registered</v>
      </c>
      <c r="R318" s="121">
        <f t="shared" si="36"/>
        <v>1</v>
      </c>
      <c r="T318" s="117">
        <f t="shared" si="37"/>
        <v>0</v>
      </c>
      <c r="U318" s="117">
        <f t="shared" si="38"/>
        <v>0</v>
      </c>
    </row>
    <row r="319" spans="1:21" hidden="1" x14ac:dyDescent="0.3">
      <c r="A319" s="114">
        <v>5528</v>
      </c>
      <c r="B319" s="114" t="s">
        <v>396</v>
      </c>
      <c r="C319" s="114" t="s">
        <v>70</v>
      </c>
      <c r="D319" s="114" t="s">
        <v>6710</v>
      </c>
      <c r="E319" s="114" t="s">
        <v>6711</v>
      </c>
      <c r="F319" s="115">
        <v>44753</v>
      </c>
      <c r="G319" s="114" t="s">
        <v>5117</v>
      </c>
      <c r="H319" s="116">
        <v>5766000</v>
      </c>
      <c r="I319" s="116">
        <v>5766000</v>
      </c>
      <c r="J319" s="116">
        <v>5766000</v>
      </c>
      <c r="K319" s="116">
        <v>0</v>
      </c>
      <c r="L319" s="116">
        <v>0</v>
      </c>
      <c r="M319" s="116">
        <v>0</v>
      </c>
      <c r="N319" s="116">
        <v>0</v>
      </c>
      <c r="O319" s="116">
        <v>0</v>
      </c>
      <c r="P319" s="120">
        <v>0</v>
      </c>
      <c r="Q319" s="27" t="str">
        <f t="shared" si="35"/>
        <v>Registered</v>
      </c>
      <c r="R319" s="121">
        <f t="shared" si="36"/>
        <v>1</v>
      </c>
      <c r="T319" s="117">
        <f t="shared" si="37"/>
        <v>0</v>
      </c>
      <c r="U319" s="117">
        <f t="shared" si="38"/>
        <v>0</v>
      </c>
    </row>
    <row r="320" spans="1:21" hidden="1" x14ac:dyDescent="0.3">
      <c r="A320" s="114">
        <v>5529</v>
      </c>
      <c r="B320" s="114" t="s">
        <v>396</v>
      </c>
      <c r="C320" s="114" t="s">
        <v>70</v>
      </c>
      <c r="D320" s="114" t="s">
        <v>6712</v>
      </c>
      <c r="E320" s="114" t="s">
        <v>6374</v>
      </c>
      <c r="F320" s="115">
        <v>45098</v>
      </c>
      <c r="G320" s="114" t="s">
        <v>2998</v>
      </c>
      <c r="H320" s="116">
        <v>13100000</v>
      </c>
      <c r="I320" s="116">
        <v>13100000</v>
      </c>
      <c r="J320" s="116">
        <v>13100000</v>
      </c>
      <c r="K320" s="116">
        <v>0</v>
      </c>
      <c r="L320" s="116">
        <v>0</v>
      </c>
      <c r="M320" s="116">
        <v>0</v>
      </c>
      <c r="N320" s="116">
        <v>0</v>
      </c>
      <c r="O320" s="116">
        <v>0</v>
      </c>
      <c r="P320" s="120">
        <v>0</v>
      </c>
      <c r="Q320" s="27" t="str">
        <f t="shared" si="35"/>
        <v>Registered</v>
      </c>
      <c r="R320" s="121">
        <f t="shared" si="36"/>
        <v>1</v>
      </c>
      <c r="T320" s="117">
        <f t="shared" si="37"/>
        <v>0</v>
      </c>
      <c r="U320" s="117">
        <f t="shared" si="38"/>
        <v>0</v>
      </c>
    </row>
    <row r="321" spans="1:21" s="101" customFormat="1" x14ac:dyDescent="0.3">
      <c r="A321" s="99">
        <v>10674</v>
      </c>
      <c r="B321" s="99" t="s">
        <v>396</v>
      </c>
      <c r="C321" s="99" t="s">
        <v>70</v>
      </c>
      <c r="D321" s="99" t="s">
        <v>10151</v>
      </c>
      <c r="E321" s="99" t="s">
        <v>10152</v>
      </c>
      <c r="F321" s="100">
        <v>45005</v>
      </c>
      <c r="G321" s="99" t="s">
        <v>1898</v>
      </c>
      <c r="H321" s="96">
        <v>5200000</v>
      </c>
      <c r="I321" s="96">
        <f>H321*R321</f>
        <v>5200000</v>
      </c>
      <c r="J321" s="96">
        <v>3225000</v>
      </c>
      <c r="K321" s="96">
        <f>I321-J321</f>
        <v>1975000</v>
      </c>
      <c r="L321" s="97">
        <f>IF(AND($S321&gt;=0,$S321&lt;=30),$K321,0)</f>
        <v>0</v>
      </c>
      <c r="M321" s="97">
        <f>IF(AND($S321&gt;=31,$S321&lt;=60),$K321,0)</f>
        <v>0</v>
      </c>
      <c r="N321" s="97">
        <f>IF(AND($S321&gt;=61,$S321&lt;=90),$K321,0)</f>
        <v>0</v>
      </c>
      <c r="O321" s="97">
        <f>IF(AND($S321&gt;=91,$S321&lt;=120),$K321,0)</f>
        <v>0</v>
      </c>
      <c r="P321" s="98">
        <f>IF($S321&gt;120,$K321,0)</f>
        <v>1975000</v>
      </c>
      <c r="Q321" s="101" t="str">
        <f t="shared" si="35"/>
        <v>Unregistered</v>
      </c>
      <c r="R321" s="123">
        <v>1</v>
      </c>
      <c r="S321" s="95">
        <f>DATE(2026,5,31)-F321</f>
        <v>1168</v>
      </c>
    </row>
    <row r="322" spans="1:21" hidden="1" x14ac:dyDescent="0.3">
      <c r="A322" s="114">
        <v>10922</v>
      </c>
      <c r="B322" s="114" t="s">
        <v>396</v>
      </c>
      <c r="C322" s="114" t="s">
        <v>70</v>
      </c>
      <c r="D322" s="114" t="s">
        <v>10331</v>
      </c>
      <c r="E322" s="114" t="s">
        <v>10332</v>
      </c>
      <c r="F322" s="115">
        <v>43758</v>
      </c>
      <c r="G322" s="114" t="s">
        <v>10333</v>
      </c>
      <c r="H322" s="116">
        <v>1</v>
      </c>
      <c r="I322" s="116">
        <v>0</v>
      </c>
      <c r="J322" s="116"/>
      <c r="K322" s="116"/>
      <c r="L322" s="116">
        <v>0</v>
      </c>
      <c r="M322" s="116">
        <v>0</v>
      </c>
      <c r="N322" s="116">
        <v>0</v>
      </c>
      <c r="O322" s="116">
        <v>0</v>
      </c>
      <c r="P322" s="120">
        <v>0</v>
      </c>
      <c r="Q322" s="27" t="str">
        <f t="shared" ref="Q322:Q385" si="39">IF(G322="01 Jan 1900","Unregistered","Registered")</f>
        <v>Registered</v>
      </c>
      <c r="R322" s="121">
        <f t="shared" si="36"/>
        <v>0</v>
      </c>
      <c r="T322" s="117">
        <f>L322+M322+N322+O322+P322</f>
        <v>0</v>
      </c>
      <c r="U322" s="117">
        <f>K322-T322</f>
        <v>0</v>
      </c>
    </row>
    <row r="323" spans="1:21" s="101" customFormat="1" x14ac:dyDescent="0.3">
      <c r="A323" s="99">
        <v>10923</v>
      </c>
      <c r="B323" s="99" t="s">
        <v>396</v>
      </c>
      <c r="C323" s="99" t="s">
        <v>70</v>
      </c>
      <c r="D323" s="99" t="s">
        <v>10334</v>
      </c>
      <c r="E323" s="99" t="s">
        <v>10332</v>
      </c>
      <c r="F323" s="100">
        <v>43758</v>
      </c>
      <c r="G323" s="99" t="s">
        <v>1898</v>
      </c>
      <c r="H323" s="96">
        <v>1</v>
      </c>
      <c r="I323" s="96">
        <f t="shared" ref="I323:I329" si="40">H323*R323</f>
        <v>1</v>
      </c>
      <c r="J323" s="96"/>
      <c r="K323" s="96">
        <f t="shared" ref="K323:K329" si="41">I323-J323</f>
        <v>1</v>
      </c>
      <c r="L323" s="97">
        <f t="shared" ref="L323:L329" si="42">IF(AND($S323&gt;=0,$S323&lt;=30),$K323,0)</f>
        <v>0</v>
      </c>
      <c r="M323" s="97">
        <f t="shared" ref="M323:M329" si="43">IF(AND($S323&gt;=31,$S323&lt;=60),$K323,0)</f>
        <v>0</v>
      </c>
      <c r="N323" s="97">
        <f t="shared" ref="N323:N329" si="44">IF(AND($S323&gt;=61,$S323&lt;=90),$K323,0)</f>
        <v>0</v>
      </c>
      <c r="O323" s="97">
        <f t="shared" ref="O323:O329" si="45">IF(AND($S323&gt;=91,$S323&lt;=120),$K323,0)</f>
        <v>0</v>
      </c>
      <c r="P323" s="98">
        <f t="shared" ref="P323:P329" si="46">IF($S323&gt;120,$K323,0)</f>
        <v>1</v>
      </c>
      <c r="Q323" s="101" t="str">
        <f t="shared" si="39"/>
        <v>Unregistered</v>
      </c>
      <c r="R323" s="123">
        <v>1</v>
      </c>
      <c r="S323" s="95">
        <f t="shared" ref="S323:S330" si="47">DATE(2026,5,31)-F323</f>
        <v>2415</v>
      </c>
    </row>
    <row r="324" spans="1:21" s="101" customFormat="1" x14ac:dyDescent="0.3">
      <c r="A324" s="99">
        <v>10924</v>
      </c>
      <c r="B324" s="99" t="s">
        <v>396</v>
      </c>
      <c r="C324" s="99" t="s">
        <v>70</v>
      </c>
      <c r="D324" s="99" t="s">
        <v>10335</v>
      </c>
      <c r="E324" s="99" t="s">
        <v>10332</v>
      </c>
      <c r="F324" s="100">
        <v>43758</v>
      </c>
      <c r="G324" s="99" t="s">
        <v>1898</v>
      </c>
      <c r="H324" s="96">
        <v>1</v>
      </c>
      <c r="I324" s="96">
        <f t="shared" si="40"/>
        <v>1</v>
      </c>
      <c r="J324" s="96"/>
      <c r="K324" s="96">
        <f t="shared" si="41"/>
        <v>1</v>
      </c>
      <c r="L324" s="97">
        <f t="shared" si="42"/>
        <v>0</v>
      </c>
      <c r="M324" s="97">
        <f t="shared" si="43"/>
        <v>0</v>
      </c>
      <c r="N324" s="97">
        <f t="shared" si="44"/>
        <v>0</v>
      </c>
      <c r="O324" s="97">
        <f t="shared" si="45"/>
        <v>0</v>
      </c>
      <c r="P324" s="98">
        <f t="shared" si="46"/>
        <v>1</v>
      </c>
      <c r="Q324" s="101" t="str">
        <f t="shared" si="39"/>
        <v>Unregistered</v>
      </c>
      <c r="R324" s="123">
        <v>1</v>
      </c>
      <c r="S324" s="95">
        <f t="shared" si="47"/>
        <v>2415</v>
      </c>
    </row>
    <row r="325" spans="1:21" s="101" customFormat="1" x14ac:dyDescent="0.3">
      <c r="A325" s="99">
        <v>10925</v>
      </c>
      <c r="B325" s="99" t="s">
        <v>396</v>
      </c>
      <c r="C325" s="99" t="s">
        <v>70</v>
      </c>
      <c r="D325" s="99" t="s">
        <v>10336</v>
      </c>
      <c r="E325" s="99" t="s">
        <v>10332</v>
      </c>
      <c r="F325" s="100">
        <v>43758</v>
      </c>
      <c r="G325" s="99" t="s">
        <v>1898</v>
      </c>
      <c r="H325" s="96">
        <v>1</v>
      </c>
      <c r="I325" s="96">
        <f t="shared" si="40"/>
        <v>1</v>
      </c>
      <c r="J325" s="96"/>
      <c r="K325" s="96">
        <f t="shared" si="41"/>
        <v>1</v>
      </c>
      <c r="L325" s="97">
        <f t="shared" si="42"/>
        <v>0</v>
      </c>
      <c r="M325" s="97">
        <f t="shared" si="43"/>
        <v>0</v>
      </c>
      <c r="N325" s="97">
        <f t="shared" si="44"/>
        <v>0</v>
      </c>
      <c r="O325" s="97">
        <f t="shared" si="45"/>
        <v>0</v>
      </c>
      <c r="P325" s="98">
        <f t="shared" si="46"/>
        <v>1</v>
      </c>
      <c r="Q325" s="101" t="str">
        <f t="shared" si="39"/>
        <v>Unregistered</v>
      </c>
      <c r="R325" s="123">
        <v>1</v>
      </c>
      <c r="S325" s="95">
        <f t="shared" si="47"/>
        <v>2415</v>
      </c>
    </row>
    <row r="326" spans="1:21" s="101" customFormat="1" x14ac:dyDescent="0.3">
      <c r="A326" s="99">
        <v>10926</v>
      </c>
      <c r="B326" s="99" t="s">
        <v>396</v>
      </c>
      <c r="C326" s="99" t="s">
        <v>70</v>
      </c>
      <c r="D326" s="99" t="s">
        <v>10337</v>
      </c>
      <c r="E326" s="99" t="s">
        <v>10332</v>
      </c>
      <c r="F326" s="100">
        <v>43758</v>
      </c>
      <c r="G326" s="99" t="s">
        <v>1898</v>
      </c>
      <c r="H326" s="96">
        <v>1</v>
      </c>
      <c r="I326" s="96">
        <f t="shared" si="40"/>
        <v>1</v>
      </c>
      <c r="J326" s="96"/>
      <c r="K326" s="96">
        <f t="shared" si="41"/>
        <v>1</v>
      </c>
      <c r="L326" s="97">
        <f t="shared" si="42"/>
        <v>0</v>
      </c>
      <c r="M326" s="97">
        <f t="shared" si="43"/>
        <v>0</v>
      </c>
      <c r="N326" s="97">
        <f t="shared" si="44"/>
        <v>0</v>
      </c>
      <c r="O326" s="97">
        <f t="shared" si="45"/>
        <v>0</v>
      </c>
      <c r="P326" s="98">
        <f t="shared" si="46"/>
        <v>1</v>
      </c>
      <c r="Q326" s="101" t="str">
        <f t="shared" si="39"/>
        <v>Unregistered</v>
      </c>
      <c r="R326" s="123">
        <v>1</v>
      </c>
      <c r="S326" s="95">
        <f t="shared" si="47"/>
        <v>2415</v>
      </c>
    </row>
    <row r="327" spans="1:21" s="101" customFormat="1" x14ac:dyDescent="0.3">
      <c r="A327" s="99">
        <v>10927</v>
      </c>
      <c r="B327" s="99" t="s">
        <v>396</v>
      </c>
      <c r="C327" s="99" t="s">
        <v>70</v>
      </c>
      <c r="D327" s="99" t="s">
        <v>10338</v>
      </c>
      <c r="E327" s="99" t="s">
        <v>10332</v>
      </c>
      <c r="F327" s="100">
        <v>43758</v>
      </c>
      <c r="G327" s="99" t="s">
        <v>1898</v>
      </c>
      <c r="H327" s="96">
        <v>1</v>
      </c>
      <c r="I327" s="96">
        <f t="shared" si="40"/>
        <v>1</v>
      </c>
      <c r="J327" s="96"/>
      <c r="K327" s="96">
        <f t="shared" si="41"/>
        <v>1</v>
      </c>
      <c r="L327" s="97">
        <f t="shared" si="42"/>
        <v>0</v>
      </c>
      <c r="M327" s="97">
        <f t="shared" si="43"/>
        <v>0</v>
      </c>
      <c r="N327" s="97">
        <f t="shared" si="44"/>
        <v>0</v>
      </c>
      <c r="O327" s="97">
        <f t="shared" si="45"/>
        <v>0</v>
      </c>
      <c r="P327" s="98">
        <f t="shared" si="46"/>
        <v>1</v>
      </c>
      <c r="Q327" s="101" t="str">
        <f t="shared" si="39"/>
        <v>Unregistered</v>
      </c>
      <c r="R327" s="123">
        <v>1</v>
      </c>
      <c r="S327" s="95">
        <f t="shared" si="47"/>
        <v>2415</v>
      </c>
    </row>
    <row r="328" spans="1:21" s="101" customFormat="1" x14ac:dyDescent="0.3">
      <c r="A328" s="99">
        <v>10928</v>
      </c>
      <c r="B328" s="99" t="s">
        <v>396</v>
      </c>
      <c r="C328" s="99" t="s">
        <v>70</v>
      </c>
      <c r="D328" s="99" t="s">
        <v>10339</v>
      </c>
      <c r="E328" s="99" t="s">
        <v>10332</v>
      </c>
      <c r="F328" s="100">
        <v>43758</v>
      </c>
      <c r="G328" s="99" t="s">
        <v>1898</v>
      </c>
      <c r="H328" s="96">
        <v>1</v>
      </c>
      <c r="I328" s="96">
        <f t="shared" si="40"/>
        <v>1</v>
      </c>
      <c r="J328" s="96"/>
      <c r="K328" s="96">
        <f t="shared" si="41"/>
        <v>1</v>
      </c>
      <c r="L328" s="97">
        <f t="shared" si="42"/>
        <v>0</v>
      </c>
      <c r="M328" s="97">
        <f t="shared" si="43"/>
        <v>0</v>
      </c>
      <c r="N328" s="97">
        <f t="shared" si="44"/>
        <v>0</v>
      </c>
      <c r="O328" s="97">
        <f t="shared" si="45"/>
        <v>0</v>
      </c>
      <c r="P328" s="98">
        <f t="shared" si="46"/>
        <v>1</v>
      </c>
      <c r="Q328" s="101" t="str">
        <f t="shared" si="39"/>
        <v>Unregistered</v>
      </c>
      <c r="R328" s="123">
        <v>1</v>
      </c>
      <c r="S328" s="95">
        <f t="shared" si="47"/>
        <v>2415</v>
      </c>
    </row>
    <row r="329" spans="1:21" s="101" customFormat="1" x14ac:dyDescent="0.3">
      <c r="A329" s="99">
        <v>10929</v>
      </c>
      <c r="B329" s="99" t="s">
        <v>396</v>
      </c>
      <c r="C329" s="99" t="s">
        <v>70</v>
      </c>
      <c r="D329" s="99" t="s">
        <v>10340</v>
      </c>
      <c r="E329" s="99" t="s">
        <v>10332</v>
      </c>
      <c r="F329" s="100">
        <v>43758</v>
      </c>
      <c r="G329" s="99" t="s">
        <v>1898</v>
      </c>
      <c r="H329" s="96">
        <v>1</v>
      </c>
      <c r="I329" s="96">
        <f t="shared" si="40"/>
        <v>1</v>
      </c>
      <c r="J329" s="96"/>
      <c r="K329" s="96">
        <f t="shared" si="41"/>
        <v>1</v>
      </c>
      <c r="L329" s="97">
        <f t="shared" si="42"/>
        <v>0</v>
      </c>
      <c r="M329" s="97">
        <f t="shared" si="43"/>
        <v>0</v>
      </c>
      <c r="N329" s="97">
        <f t="shared" si="44"/>
        <v>0</v>
      </c>
      <c r="O329" s="97">
        <f t="shared" si="45"/>
        <v>0</v>
      </c>
      <c r="P329" s="98">
        <f t="shared" si="46"/>
        <v>1</v>
      </c>
      <c r="Q329" s="101" t="str">
        <f t="shared" si="39"/>
        <v>Unregistered</v>
      </c>
      <c r="R329" s="123">
        <v>1</v>
      </c>
      <c r="S329" s="95">
        <f t="shared" si="47"/>
        <v>2415</v>
      </c>
    </row>
    <row r="330" spans="1:21" s="101" customFormat="1" hidden="1" x14ac:dyDescent="0.3">
      <c r="A330" s="99">
        <v>10930</v>
      </c>
      <c r="B330" s="99" t="s">
        <v>396</v>
      </c>
      <c r="C330" s="99" t="s">
        <v>70</v>
      </c>
      <c r="D330" s="99" t="s">
        <v>402</v>
      </c>
      <c r="E330" s="99" t="s">
        <v>290</v>
      </c>
      <c r="F330" s="100">
        <v>46170</v>
      </c>
      <c r="G330" s="99" t="s">
        <v>1898</v>
      </c>
      <c r="H330" s="96">
        <v>20735000</v>
      </c>
      <c r="I330" s="96">
        <v>0</v>
      </c>
      <c r="J330" s="96"/>
      <c r="K330" s="96"/>
      <c r="L330" s="96">
        <v>0</v>
      </c>
      <c r="M330" s="96">
        <v>0</v>
      </c>
      <c r="N330" s="96">
        <v>0</v>
      </c>
      <c r="O330" s="96">
        <v>0</v>
      </c>
      <c r="P330" s="122">
        <v>0</v>
      </c>
      <c r="Q330" s="101" t="str">
        <f t="shared" si="39"/>
        <v>Unregistered</v>
      </c>
      <c r="R330" s="123"/>
      <c r="S330" s="95"/>
    </row>
    <row r="331" spans="1:21" hidden="1" x14ac:dyDescent="0.3">
      <c r="A331" s="114">
        <v>10931</v>
      </c>
      <c r="B331" s="114" t="s">
        <v>396</v>
      </c>
      <c r="C331" s="114" t="s">
        <v>70</v>
      </c>
      <c r="D331" s="114" t="s">
        <v>10342</v>
      </c>
      <c r="E331" s="114" t="s">
        <v>10332</v>
      </c>
      <c r="F331" s="115">
        <v>44755</v>
      </c>
      <c r="G331" s="114" t="s">
        <v>5173</v>
      </c>
      <c r="H331" s="116">
        <v>1</v>
      </c>
      <c r="I331" s="116">
        <v>0</v>
      </c>
      <c r="J331" s="116"/>
      <c r="K331" s="116"/>
      <c r="L331" s="116">
        <v>0</v>
      </c>
      <c r="M331" s="116">
        <v>0</v>
      </c>
      <c r="N331" s="116">
        <v>0</v>
      </c>
      <c r="O331" s="116">
        <v>0</v>
      </c>
      <c r="P331" s="120">
        <v>0</v>
      </c>
      <c r="Q331" s="27" t="str">
        <f t="shared" si="39"/>
        <v>Registered</v>
      </c>
      <c r="R331" s="121">
        <f t="shared" ref="R331:R394" si="48">I331/H331</f>
        <v>0</v>
      </c>
      <c r="T331" s="117">
        <f>L331+M331+N331+O331+P331</f>
        <v>0</v>
      </c>
      <c r="U331" s="117">
        <f>K331-T331</f>
        <v>0</v>
      </c>
    </row>
    <row r="332" spans="1:21" s="101" customFormat="1" hidden="1" x14ac:dyDescent="0.3">
      <c r="A332" s="99">
        <v>10932</v>
      </c>
      <c r="B332" s="99" t="s">
        <v>396</v>
      </c>
      <c r="C332" s="99" t="s">
        <v>70</v>
      </c>
      <c r="D332" s="99" t="s">
        <v>403</v>
      </c>
      <c r="E332" s="99" t="s">
        <v>404</v>
      </c>
      <c r="F332" s="100">
        <v>46168</v>
      </c>
      <c r="G332" s="99" t="s">
        <v>1898</v>
      </c>
      <c r="H332" s="96">
        <v>5570000</v>
      </c>
      <c r="I332" s="96">
        <v>0</v>
      </c>
      <c r="J332" s="96"/>
      <c r="K332" s="96"/>
      <c r="L332" s="96">
        <v>0</v>
      </c>
      <c r="M332" s="96">
        <v>0</v>
      </c>
      <c r="N332" s="96">
        <v>0</v>
      </c>
      <c r="O332" s="96">
        <v>0</v>
      </c>
      <c r="P332" s="122">
        <v>0</v>
      </c>
      <c r="Q332" s="101" t="str">
        <f t="shared" si="39"/>
        <v>Unregistered</v>
      </c>
      <c r="R332" s="123"/>
      <c r="S332" s="95"/>
    </row>
    <row r="333" spans="1:21" hidden="1" x14ac:dyDescent="0.3">
      <c r="A333" s="114">
        <v>10933</v>
      </c>
      <c r="B333" s="114" t="s">
        <v>396</v>
      </c>
      <c r="C333" s="114" t="s">
        <v>70</v>
      </c>
      <c r="D333" s="114" t="s">
        <v>10343</v>
      </c>
      <c r="E333" s="114" t="s">
        <v>10332</v>
      </c>
      <c r="F333" s="115">
        <v>43758</v>
      </c>
      <c r="G333" s="114" t="s">
        <v>10333</v>
      </c>
      <c r="H333" s="116">
        <v>1</v>
      </c>
      <c r="I333" s="116">
        <v>0</v>
      </c>
      <c r="J333" s="116"/>
      <c r="K333" s="116"/>
      <c r="L333" s="116">
        <v>0</v>
      </c>
      <c r="M333" s="116">
        <v>0</v>
      </c>
      <c r="N333" s="116">
        <v>0</v>
      </c>
      <c r="O333" s="116">
        <v>0</v>
      </c>
      <c r="P333" s="120">
        <v>0</v>
      </c>
      <c r="Q333" s="27" t="str">
        <f t="shared" si="39"/>
        <v>Registered</v>
      </c>
      <c r="R333" s="121">
        <f t="shared" si="48"/>
        <v>0</v>
      </c>
      <c r="T333" s="117">
        <f t="shared" ref="T333:T334" si="49">L333+M333+N333+O333+P333</f>
        <v>0</v>
      </c>
      <c r="U333" s="117">
        <f t="shared" ref="U333:U334" si="50">K333-T333</f>
        <v>0</v>
      </c>
    </row>
    <row r="334" spans="1:21" hidden="1" x14ac:dyDescent="0.3">
      <c r="A334" s="114">
        <v>10934</v>
      </c>
      <c r="B334" s="114" t="s">
        <v>396</v>
      </c>
      <c r="C334" s="114" t="s">
        <v>70</v>
      </c>
      <c r="D334" s="114" t="s">
        <v>10344</v>
      </c>
      <c r="E334" s="114" t="s">
        <v>10332</v>
      </c>
      <c r="F334" s="115">
        <v>43758</v>
      </c>
      <c r="G334" s="114" t="s">
        <v>10333</v>
      </c>
      <c r="H334" s="116">
        <v>1</v>
      </c>
      <c r="I334" s="116">
        <v>0</v>
      </c>
      <c r="J334" s="116"/>
      <c r="K334" s="116"/>
      <c r="L334" s="116">
        <v>0</v>
      </c>
      <c r="M334" s="116">
        <v>0</v>
      </c>
      <c r="N334" s="116">
        <v>0</v>
      </c>
      <c r="O334" s="116">
        <v>0</v>
      </c>
      <c r="P334" s="120">
        <v>0</v>
      </c>
      <c r="Q334" s="27" t="str">
        <f t="shared" si="39"/>
        <v>Registered</v>
      </c>
      <c r="R334" s="121">
        <f t="shared" si="48"/>
        <v>0</v>
      </c>
      <c r="T334" s="117">
        <f t="shared" si="49"/>
        <v>0</v>
      </c>
      <c r="U334" s="117">
        <f t="shared" si="50"/>
        <v>0</v>
      </c>
    </row>
    <row r="335" spans="1:21" s="101" customFormat="1" x14ac:dyDescent="0.3">
      <c r="A335" s="99">
        <v>10935</v>
      </c>
      <c r="B335" s="99" t="s">
        <v>396</v>
      </c>
      <c r="C335" s="99" t="s">
        <v>70</v>
      </c>
      <c r="D335" s="99" t="s">
        <v>10345</v>
      </c>
      <c r="E335" s="99" t="s">
        <v>10332</v>
      </c>
      <c r="F335" s="100">
        <v>43758</v>
      </c>
      <c r="G335" s="99" t="s">
        <v>1898</v>
      </c>
      <c r="H335" s="96">
        <v>1</v>
      </c>
      <c r="I335" s="96">
        <f t="shared" ref="I335:I336" si="51">H335*R335</f>
        <v>1</v>
      </c>
      <c r="J335" s="96"/>
      <c r="K335" s="96">
        <f t="shared" ref="K335:K336" si="52">I335-J335</f>
        <v>1</v>
      </c>
      <c r="L335" s="97">
        <f t="shared" ref="L335:L336" si="53">IF(AND($S335&gt;=0,$S335&lt;=30),$K335,0)</f>
        <v>0</v>
      </c>
      <c r="M335" s="97">
        <f t="shared" ref="M335:M336" si="54">IF(AND($S335&gt;=31,$S335&lt;=60),$K335,0)</f>
        <v>0</v>
      </c>
      <c r="N335" s="97">
        <f t="shared" ref="N335:N336" si="55">IF(AND($S335&gt;=61,$S335&lt;=90),$K335,0)</f>
        <v>0</v>
      </c>
      <c r="O335" s="97">
        <f t="shared" ref="O335:O336" si="56">IF(AND($S335&gt;=91,$S335&lt;=120),$K335,0)</f>
        <v>0</v>
      </c>
      <c r="P335" s="98">
        <f t="shared" ref="P335:P336" si="57">IF($S335&gt;120,$K335,0)</f>
        <v>1</v>
      </c>
      <c r="Q335" s="101" t="str">
        <f t="shared" si="39"/>
        <v>Unregistered</v>
      </c>
      <c r="R335" s="123">
        <v>1</v>
      </c>
      <c r="S335" s="95">
        <f t="shared" ref="S335:S336" si="58">DATE(2026,5,31)-F335</f>
        <v>2415</v>
      </c>
    </row>
    <row r="336" spans="1:21" s="101" customFormat="1" x14ac:dyDescent="0.3">
      <c r="A336" s="99">
        <v>10936</v>
      </c>
      <c r="B336" s="99" t="s">
        <v>396</v>
      </c>
      <c r="C336" s="99" t="s">
        <v>70</v>
      </c>
      <c r="D336" s="99" t="s">
        <v>10346</v>
      </c>
      <c r="E336" s="99" t="s">
        <v>10332</v>
      </c>
      <c r="F336" s="100">
        <v>43758</v>
      </c>
      <c r="G336" s="99" t="s">
        <v>1898</v>
      </c>
      <c r="H336" s="96">
        <v>1</v>
      </c>
      <c r="I336" s="96">
        <f t="shared" si="51"/>
        <v>1</v>
      </c>
      <c r="J336" s="96"/>
      <c r="K336" s="96">
        <f t="shared" si="52"/>
        <v>1</v>
      </c>
      <c r="L336" s="97">
        <f t="shared" si="53"/>
        <v>0</v>
      </c>
      <c r="M336" s="97">
        <f t="shared" si="54"/>
        <v>0</v>
      </c>
      <c r="N336" s="97">
        <f t="shared" si="55"/>
        <v>0</v>
      </c>
      <c r="O336" s="97">
        <f t="shared" si="56"/>
        <v>0</v>
      </c>
      <c r="P336" s="98">
        <f t="shared" si="57"/>
        <v>1</v>
      </c>
      <c r="Q336" s="101" t="str">
        <f t="shared" si="39"/>
        <v>Unregistered</v>
      </c>
      <c r="R336" s="123">
        <v>1</v>
      </c>
      <c r="S336" s="95">
        <f t="shared" si="58"/>
        <v>2415</v>
      </c>
    </row>
    <row r="337" spans="1:21" x14ac:dyDescent="0.3">
      <c r="A337" s="114">
        <v>248</v>
      </c>
      <c r="B337" s="114" t="s">
        <v>1702</v>
      </c>
      <c r="C337" s="114" t="s">
        <v>419</v>
      </c>
      <c r="D337" s="114" t="s">
        <v>1752</v>
      </c>
      <c r="E337" s="114" t="s">
        <v>10807</v>
      </c>
      <c r="F337" s="115">
        <v>46051</v>
      </c>
      <c r="G337" s="114" t="s">
        <v>1694</v>
      </c>
      <c r="H337" s="116">
        <v>28611607</v>
      </c>
      <c r="I337" s="116">
        <v>5722322</v>
      </c>
      <c r="J337" s="116">
        <v>3450000</v>
      </c>
      <c r="K337" s="116">
        <v>2272322</v>
      </c>
      <c r="L337" s="116">
        <v>0</v>
      </c>
      <c r="M337" s="116">
        <v>2272322</v>
      </c>
      <c r="N337" s="116">
        <v>0</v>
      </c>
      <c r="O337" s="116">
        <v>0</v>
      </c>
      <c r="P337" s="120">
        <v>0</v>
      </c>
      <c r="Q337" s="27" t="str">
        <f t="shared" si="39"/>
        <v>Registered</v>
      </c>
      <c r="R337" s="121">
        <f t="shared" si="48"/>
        <v>0.20000002097051031</v>
      </c>
      <c r="T337" s="117">
        <f t="shared" ref="T337:T348" si="59">L337+M337+N337+O337+P337</f>
        <v>2272322</v>
      </c>
      <c r="U337" s="117">
        <f t="shared" ref="U337:U348" si="60">K337-T337</f>
        <v>0</v>
      </c>
    </row>
    <row r="338" spans="1:21" x14ac:dyDescent="0.3">
      <c r="A338" s="114">
        <v>269</v>
      </c>
      <c r="B338" s="114" t="s">
        <v>1702</v>
      </c>
      <c r="C338" s="114" t="s">
        <v>419</v>
      </c>
      <c r="D338" s="114" t="s">
        <v>1765</v>
      </c>
      <c r="E338" s="114" t="s">
        <v>10797</v>
      </c>
      <c r="F338" s="115">
        <v>46092</v>
      </c>
      <c r="G338" s="114" t="s">
        <v>1429</v>
      </c>
      <c r="H338" s="116">
        <v>20260800</v>
      </c>
      <c r="I338" s="116">
        <v>4052160</v>
      </c>
      <c r="J338" s="116">
        <v>2026080</v>
      </c>
      <c r="K338" s="116">
        <v>2026080</v>
      </c>
      <c r="L338" s="116">
        <v>0</v>
      </c>
      <c r="M338" s="116">
        <v>2026080</v>
      </c>
      <c r="N338" s="116">
        <v>0</v>
      </c>
      <c r="O338" s="116">
        <v>0</v>
      </c>
      <c r="P338" s="120">
        <v>0</v>
      </c>
      <c r="Q338" s="27" t="str">
        <f t="shared" si="39"/>
        <v>Registered</v>
      </c>
      <c r="R338" s="121">
        <f t="shared" si="48"/>
        <v>0.2</v>
      </c>
      <c r="T338" s="117">
        <f t="shared" si="59"/>
        <v>2026080</v>
      </c>
      <c r="U338" s="117">
        <f t="shared" si="60"/>
        <v>0</v>
      </c>
    </row>
    <row r="339" spans="1:21" x14ac:dyDescent="0.3">
      <c r="A339" s="114">
        <v>879</v>
      </c>
      <c r="B339" s="114" t="s">
        <v>1702</v>
      </c>
      <c r="C339" s="114" t="s">
        <v>419</v>
      </c>
      <c r="D339" s="114" t="s">
        <v>4141</v>
      </c>
      <c r="E339" s="114" t="s">
        <v>10803</v>
      </c>
      <c r="F339" s="115">
        <v>45838</v>
      </c>
      <c r="G339" s="114" t="s">
        <v>3362</v>
      </c>
      <c r="H339" s="116">
        <v>11240000</v>
      </c>
      <c r="I339" s="116">
        <v>2248000</v>
      </c>
      <c r="J339" s="116">
        <v>1968931</v>
      </c>
      <c r="K339" s="116">
        <v>279069</v>
      </c>
      <c r="L339" s="116">
        <v>0</v>
      </c>
      <c r="M339" s="116">
        <v>0</v>
      </c>
      <c r="N339" s="116">
        <v>0</v>
      </c>
      <c r="O339" s="116">
        <v>0</v>
      </c>
      <c r="P339" s="120">
        <v>279069</v>
      </c>
      <c r="Q339" s="27" t="str">
        <f t="shared" si="39"/>
        <v>Registered</v>
      </c>
      <c r="R339" s="121">
        <f t="shared" si="48"/>
        <v>0.2</v>
      </c>
      <c r="T339" s="117">
        <f t="shared" si="59"/>
        <v>279069</v>
      </c>
      <c r="U339" s="117">
        <f t="shared" si="60"/>
        <v>0</v>
      </c>
    </row>
    <row r="340" spans="1:21" x14ac:dyDescent="0.3">
      <c r="A340" s="114">
        <v>926</v>
      </c>
      <c r="B340" s="114" t="s">
        <v>1702</v>
      </c>
      <c r="C340" s="114" t="s">
        <v>419</v>
      </c>
      <c r="D340" s="114" t="s">
        <v>4362</v>
      </c>
      <c r="E340" s="114" t="s">
        <v>10804</v>
      </c>
      <c r="F340" s="115">
        <v>45808</v>
      </c>
      <c r="G340" s="114" t="s">
        <v>4363</v>
      </c>
      <c r="H340" s="116">
        <v>10880000</v>
      </c>
      <c r="I340" s="116">
        <v>2176000</v>
      </c>
      <c r="J340" s="116">
        <v>2000051</v>
      </c>
      <c r="K340" s="116">
        <v>175949</v>
      </c>
      <c r="L340" s="116">
        <v>0</v>
      </c>
      <c r="M340" s="116">
        <v>0</v>
      </c>
      <c r="N340" s="116">
        <v>0</v>
      </c>
      <c r="O340" s="116">
        <v>0</v>
      </c>
      <c r="P340" s="120">
        <v>175949</v>
      </c>
      <c r="Q340" s="27" t="str">
        <f t="shared" si="39"/>
        <v>Registered</v>
      </c>
      <c r="R340" s="121">
        <f t="shared" si="48"/>
        <v>0.2</v>
      </c>
      <c r="T340" s="117">
        <f t="shared" si="59"/>
        <v>175949</v>
      </c>
      <c r="U340" s="117">
        <f t="shared" si="60"/>
        <v>0</v>
      </c>
    </row>
    <row r="341" spans="1:21" hidden="1" x14ac:dyDescent="0.3">
      <c r="A341" s="114">
        <v>8650</v>
      </c>
      <c r="B341" s="114" t="s">
        <v>1702</v>
      </c>
      <c r="C341" s="114" t="s">
        <v>419</v>
      </c>
      <c r="D341" s="114" t="s">
        <v>8617</v>
      </c>
      <c r="E341" s="114" t="s">
        <v>10806</v>
      </c>
      <c r="F341" s="115">
        <v>46029</v>
      </c>
      <c r="G341" s="114" t="s">
        <v>3298</v>
      </c>
      <c r="H341" s="116">
        <v>13989700</v>
      </c>
      <c r="I341" s="116">
        <v>2797940</v>
      </c>
      <c r="J341" s="116">
        <v>2797940</v>
      </c>
      <c r="K341" s="116">
        <v>0</v>
      </c>
      <c r="L341" s="116">
        <v>0</v>
      </c>
      <c r="M341" s="116">
        <v>0</v>
      </c>
      <c r="N341" s="116">
        <v>0</v>
      </c>
      <c r="O341" s="116">
        <v>0</v>
      </c>
      <c r="P341" s="120">
        <v>0</v>
      </c>
      <c r="Q341" s="27" t="str">
        <f t="shared" si="39"/>
        <v>Registered</v>
      </c>
      <c r="R341" s="121">
        <f t="shared" si="48"/>
        <v>0.2</v>
      </c>
      <c r="T341" s="117">
        <f t="shared" si="59"/>
        <v>0</v>
      </c>
      <c r="U341" s="117">
        <f t="shared" si="60"/>
        <v>0</v>
      </c>
    </row>
    <row r="342" spans="1:21" hidden="1" x14ac:dyDescent="0.3">
      <c r="A342" s="114">
        <v>8651</v>
      </c>
      <c r="B342" s="114" t="s">
        <v>1702</v>
      </c>
      <c r="C342" s="114" t="s">
        <v>419</v>
      </c>
      <c r="D342" s="114" t="s">
        <v>8618</v>
      </c>
      <c r="E342" s="114" t="s">
        <v>191</v>
      </c>
      <c r="F342" s="115">
        <v>45901</v>
      </c>
      <c r="G342" s="114" t="s">
        <v>2421</v>
      </c>
      <c r="H342" s="116">
        <v>15129464</v>
      </c>
      <c r="I342" s="116">
        <v>3025892</v>
      </c>
      <c r="J342" s="116">
        <v>3025892</v>
      </c>
      <c r="K342" s="116">
        <v>0</v>
      </c>
      <c r="L342" s="116">
        <v>0</v>
      </c>
      <c r="M342" s="116">
        <v>0</v>
      </c>
      <c r="N342" s="116">
        <v>0</v>
      </c>
      <c r="O342" s="116">
        <v>0</v>
      </c>
      <c r="P342" s="120">
        <v>0</v>
      </c>
      <c r="Q342" s="27" t="str">
        <f t="shared" si="39"/>
        <v>Registered</v>
      </c>
      <c r="R342" s="121">
        <f t="shared" si="48"/>
        <v>0.19999994712304414</v>
      </c>
      <c r="T342" s="117">
        <f t="shared" si="59"/>
        <v>0</v>
      </c>
      <c r="U342" s="117">
        <f t="shared" si="60"/>
        <v>0</v>
      </c>
    </row>
    <row r="343" spans="1:21" hidden="1" x14ac:dyDescent="0.3">
      <c r="A343" s="114">
        <v>8652</v>
      </c>
      <c r="B343" s="114" t="s">
        <v>1702</v>
      </c>
      <c r="C343" s="114" t="s">
        <v>419</v>
      </c>
      <c r="D343" s="114" t="s">
        <v>2506</v>
      </c>
      <c r="E343" s="114" t="s">
        <v>10808</v>
      </c>
      <c r="F343" s="115">
        <v>46081</v>
      </c>
      <c r="G343" s="114" t="s">
        <v>1875</v>
      </c>
      <c r="H343" s="116">
        <v>12483900</v>
      </c>
      <c r="I343" s="116">
        <v>2496780</v>
      </c>
      <c r="J343" s="116">
        <v>2496780</v>
      </c>
      <c r="K343" s="116">
        <v>0</v>
      </c>
      <c r="L343" s="116">
        <v>0</v>
      </c>
      <c r="M343" s="116">
        <v>0</v>
      </c>
      <c r="N343" s="116">
        <v>0</v>
      </c>
      <c r="O343" s="116">
        <v>0</v>
      </c>
      <c r="P343" s="120">
        <v>0</v>
      </c>
      <c r="Q343" s="27" t="str">
        <f t="shared" si="39"/>
        <v>Registered</v>
      </c>
      <c r="R343" s="121">
        <f t="shared" si="48"/>
        <v>0.2</v>
      </c>
      <c r="T343" s="117">
        <f t="shared" si="59"/>
        <v>0</v>
      </c>
      <c r="U343" s="117">
        <f t="shared" si="60"/>
        <v>0</v>
      </c>
    </row>
    <row r="344" spans="1:21" hidden="1" x14ac:dyDescent="0.3">
      <c r="A344" s="114">
        <v>8653</v>
      </c>
      <c r="B344" s="114" t="s">
        <v>1702</v>
      </c>
      <c r="C344" s="114" t="s">
        <v>419</v>
      </c>
      <c r="D344" s="114" t="s">
        <v>2063</v>
      </c>
      <c r="E344" s="114" t="s">
        <v>10808</v>
      </c>
      <c r="F344" s="115">
        <v>46081</v>
      </c>
      <c r="G344" s="114" t="s">
        <v>1875</v>
      </c>
      <c r="H344" s="116">
        <v>18148700</v>
      </c>
      <c r="I344" s="116">
        <v>3629740</v>
      </c>
      <c r="J344" s="116">
        <v>3629740</v>
      </c>
      <c r="K344" s="116">
        <v>0</v>
      </c>
      <c r="L344" s="116">
        <v>0</v>
      </c>
      <c r="M344" s="116">
        <v>0</v>
      </c>
      <c r="N344" s="116">
        <v>0</v>
      </c>
      <c r="O344" s="116">
        <v>0</v>
      </c>
      <c r="P344" s="120">
        <v>0</v>
      </c>
      <c r="Q344" s="27" t="str">
        <f t="shared" si="39"/>
        <v>Registered</v>
      </c>
      <c r="R344" s="121">
        <f t="shared" si="48"/>
        <v>0.2</v>
      </c>
      <c r="T344" s="117">
        <f t="shared" si="59"/>
        <v>0</v>
      </c>
      <c r="U344" s="117">
        <f t="shared" si="60"/>
        <v>0</v>
      </c>
    </row>
    <row r="345" spans="1:21" hidden="1" x14ac:dyDescent="0.3">
      <c r="A345" s="114">
        <v>8654</v>
      </c>
      <c r="B345" s="114" t="s">
        <v>1702</v>
      </c>
      <c r="C345" s="114" t="s">
        <v>419</v>
      </c>
      <c r="D345" s="114" t="s">
        <v>8619</v>
      </c>
      <c r="E345" s="114" t="s">
        <v>10809</v>
      </c>
      <c r="F345" s="115">
        <v>45930</v>
      </c>
      <c r="G345" s="114" t="s">
        <v>7526</v>
      </c>
      <c r="H345" s="116">
        <v>22700000</v>
      </c>
      <c r="I345" s="116">
        <v>4540000</v>
      </c>
      <c r="J345" s="116">
        <v>4540000</v>
      </c>
      <c r="K345" s="116">
        <v>0</v>
      </c>
      <c r="L345" s="116">
        <v>0</v>
      </c>
      <c r="M345" s="116">
        <v>0</v>
      </c>
      <c r="N345" s="116">
        <v>0</v>
      </c>
      <c r="O345" s="116">
        <v>0</v>
      </c>
      <c r="P345" s="120">
        <v>0</v>
      </c>
      <c r="Q345" s="27" t="str">
        <f t="shared" si="39"/>
        <v>Registered</v>
      </c>
      <c r="R345" s="121">
        <f t="shared" si="48"/>
        <v>0.2</v>
      </c>
      <c r="T345" s="117">
        <f t="shared" si="59"/>
        <v>0</v>
      </c>
      <c r="U345" s="117">
        <f t="shared" si="60"/>
        <v>0</v>
      </c>
    </row>
    <row r="346" spans="1:21" hidden="1" x14ac:dyDescent="0.3">
      <c r="A346" s="114">
        <v>8655</v>
      </c>
      <c r="B346" s="114" t="s">
        <v>1702</v>
      </c>
      <c r="C346" s="114" t="s">
        <v>419</v>
      </c>
      <c r="D346" s="114" t="s">
        <v>8620</v>
      </c>
      <c r="E346" s="114" t="s">
        <v>10810</v>
      </c>
      <c r="F346" s="115">
        <v>45924</v>
      </c>
      <c r="G346" s="114" t="s">
        <v>2221</v>
      </c>
      <c r="H346" s="116">
        <v>13787102</v>
      </c>
      <c r="I346" s="116">
        <v>2757420</v>
      </c>
      <c r="J346" s="116">
        <v>2757420</v>
      </c>
      <c r="K346" s="116">
        <v>0</v>
      </c>
      <c r="L346" s="116">
        <v>0</v>
      </c>
      <c r="M346" s="116">
        <v>0</v>
      </c>
      <c r="N346" s="116">
        <v>0</v>
      </c>
      <c r="O346" s="116">
        <v>0</v>
      </c>
      <c r="P346" s="120">
        <v>0</v>
      </c>
      <c r="Q346" s="27" t="str">
        <f t="shared" si="39"/>
        <v>Registered</v>
      </c>
      <c r="R346" s="121">
        <f t="shared" si="48"/>
        <v>0.19999997098737646</v>
      </c>
      <c r="T346" s="117">
        <f t="shared" si="59"/>
        <v>0</v>
      </c>
      <c r="U346" s="117">
        <f t="shared" si="60"/>
        <v>0</v>
      </c>
    </row>
    <row r="347" spans="1:21" hidden="1" x14ac:dyDescent="0.3">
      <c r="A347" s="114">
        <v>8656</v>
      </c>
      <c r="B347" s="114" t="s">
        <v>1702</v>
      </c>
      <c r="C347" s="114" t="s">
        <v>419</v>
      </c>
      <c r="D347" s="114" t="s">
        <v>8621</v>
      </c>
      <c r="E347" s="114" t="s">
        <v>10810</v>
      </c>
      <c r="F347" s="115">
        <v>45924</v>
      </c>
      <c r="G347" s="114" t="s">
        <v>2221</v>
      </c>
      <c r="H347" s="116">
        <v>20051807</v>
      </c>
      <c r="I347" s="116">
        <v>4010362</v>
      </c>
      <c r="J347" s="116">
        <v>4010362</v>
      </c>
      <c r="K347" s="116">
        <v>0</v>
      </c>
      <c r="L347" s="116">
        <v>0</v>
      </c>
      <c r="M347" s="116">
        <v>0</v>
      </c>
      <c r="N347" s="116">
        <v>0</v>
      </c>
      <c r="O347" s="116">
        <v>0</v>
      </c>
      <c r="P347" s="120">
        <v>0</v>
      </c>
      <c r="Q347" s="27" t="str">
        <f t="shared" si="39"/>
        <v>Registered</v>
      </c>
      <c r="R347" s="121">
        <f t="shared" si="48"/>
        <v>0.20000002992249027</v>
      </c>
      <c r="T347" s="117">
        <f t="shared" si="59"/>
        <v>0</v>
      </c>
      <c r="U347" s="117">
        <f t="shared" si="60"/>
        <v>0</v>
      </c>
    </row>
    <row r="348" spans="1:21" hidden="1" x14ac:dyDescent="0.3">
      <c r="A348" s="114">
        <v>8657</v>
      </c>
      <c r="B348" s="114" t="s">
        <v>1702</v>
      </c>
      <c r="C348" s="114" t="s">
        <v>419</v>
      </c>
      <c r="D348" s="114" t="s">
        <v>8622</v>
      </c>
      <c r="E348" s="114" t="s">
        <v>10812</v>
      </c>
      <c r="F348" s="115">
        <v>45869</v>
      </c>
      <c r="G348" s="114" t="s">
        <v>2793</v>
      </c>
      <c r="H348" s="116">
        <v>14236607</v>
      </c>
      <c r="I348" s="116">
        <v>2847322</v>
      </c>
      <c r="J348" s="116">
        <v>2847322</v>
      </c>
      <c r="K348" s="116">
        <v>0</v>
      </c>
      <c r="L348" s="116">
        <v>0</v>
      </c>
      <c r="M348" s="116">
        <v>0</v>
      </c>
      <c r="N348" s="116">
        <v>0</v>
      </c>
      <c r="O348" s="116">
        <v>0</v>
      </c>
      <c r="P348" s="120">
        <v>0</v>
      </c>
      <c r="Q348" s="27" t="str">
        <f t="shared" si="39"/>
        <v>Registered</v>
      </c>
      <c r="R348" s="121">
        <f t="shared" si="48"/>
        <v>0.20000004214487344</v>
      </c>
      <c r="T348" s="117">
        <f t="shared" si="59"/>
        <v>0</v>
      </c>
      <c r="U348" s="117">
        <f t="shared" si="60"/>
        <v>0</v>
      </c>
    </row>
    <row r="349" spans="1:21" s="101" customFormat="1" x14ac:dyDescent="0.3">
      <c r="A349" s="99">
        <v>10304</v>
      </c>
      <c r="B349" s="99" t="s">
        <v>1702</v>
      </c>
      <c r="C349" s="99" t="s">
        <v>419</v>
      </c>
      <c r="D349" s="99" t="s">
        <v>9628</v>
      </c>
      <c r="E349" s="99" t="s">
        <v>10818</v>
      </c>
      <c r="F349" s="100">
        <v>45798</v>
      </c>
      <c r="G349" s="99" t="s">
        <v>1898</v>
      </c>
      <c r="H349" s="96">
        <v>10296000</v>
      </c>
      <c r="I349" s="96">
        <f t="shared" ref="I349:I350" si="61">H349*R349</f>
        <v>2059200</v>
      </c>
      <c r="J349" s="96">
        <v>100000</v>
      </c>
      <c r="K349" s="96">
        <f t="shared" ref="K349:K350" si="62">I349-J349</f>
        <v>1959200</v>
      </c>
      <c r="L349" s="97">
        <f t="shared" ref="L349:L350" si="63">IF(AND($S349&gt;=0,$S349&lt;=30),$K349,0)</f>
        <v>0</v>
      </c>
      <c r="M349" s="97">
        <f t="shared" ref="M349:M350" si="64">IF(AND($S349&gt;=31,$S349&lt;=60),$K349,0)</f>
        <v>0</v>
      </c>
      <c r="N349" s="97">
        <f t="shared" ref="N349:N350" si="65">IF(AND($S349&gt;=61,$S349&lt;=90),$K349,0)</f>
        <v>0</v>
      </c>
      <c r="O349" s="97">
        <f t="shared" ref="O349:O350" si="66">IF(AND($S349&gt;=91,$S349&lt;=120),$K349,0)</f>
        <v>0</v>
      </c>
      <c r="P349" s="98">
        <f t="shared" ref="P349:P350" si="67">IF($S349&gt;120,$K349,0)</f>
        <v>1959200</v>
      </c>
      <c r="Q349" s="101" t="str">
        <f t="shared" si="39"/>
        <v>Unregistered</v>
      </c>
      <c r="R349" s="123">
        <v>0.2</v>
      </c>
      <c r="S349" s="95">
        <f t="shared" ref="S349:S350" si="68">DATE(2026,5,31)-F349</f>
        <v>375</v>
      </c>
    </row>
    <row r="350" spans="1:21" s="101" customFormat="1" x14ac:dyDescent="0.3">
      <c r="A350" s="99">
        <v>10305</v>
      </c>
      <c r="B350" s="99" t="s">
        <v>1702</v>
      </c>
      <c r="C350" s="99" t="s">
        <v>419</v>
      </c>
      <c r="D350" s="99" t="s">
        <v>9629</v>
      </c>
      <c r="E350" s="99" t="s">
        <v>10819</v>
      </c>
      <c r="F350" s="100">
        <v>46053</v>
      </c>
      <c r="G350" s="99" t="s">
        <v>1898</v>
      </c>
      <c r="H350" s="96">
        <v>22274420</v>
      </c>
      <c r="I350" s="96">
        <f t="shared" si="61"/>
        <v>4454884</v>
      </c>
      <c r="J350" s="96">
        <v>100000</v>
      </c>
      <c r="K350" s="96">
        <f t="shared" si="62"/>
        <v>4354884</v>
      </c>
      <c r="L350" s="97">
        <f t="shared" si="63"/>
        <v>0</v>
      </c>
      <c r="M350" s="97">
        <f t="shared" si="64"/>
        <v>0</v>
      </c>
      <c r="N350" s="97">
        <f t="shared" si="65"/>
        <v>0</v>
      </c>
      <c r="O350" s="97">
        <f t="shared" si="66"/>
        <v>4354884</v>
      </c>
      <c r="P350" s="98">
        <f t="shared" si="67"/>
        <v>0</v>
      </c>
      <c r="Q350" s="101" t="str">
        <f t="shared" si="39"/>
        <v>Unregistered</v>
      </c>
      <c r="R350" s="123">
        <v>0.2</v>
      </c>
      <c r="S350" s="95">
        <f t="shared" si="68"/>
        <v>120</v>
      </c>
    </row>
    <row r="351" spans="1:21" hidden="1" x14ac:dyDescent="0.3">
      <c r="A351" s="114">
        <v>10336</v>
      </c>
      <c r="B351" s="114" t="s">
        <v>1702</v>
      </c>
      <c r="C351" s="114" t="s">
        <v>419</v>
      </c>
      <c r="D351" s="114" t="s">
        <v>9689</v>
      </c>
      <c r="E351" s="114" t="s">
        <v>10821</v>
      </c>
      <c r="F351" s="115">
        <v>45895</v>
      </c>
      <c r="G351" s="114" t="s">
        <v>9042</v>
      </c>
      <c r="H351" s="116">
        <v>11800000</v>
      </c>
      <c r="I351" s="116">
        <v>2360000</v>
      </c>
      <c r="J351" s="116">
        <v>2478000</v>
      </c>
      <c r="K351" s="116">
        <v>-118000</v>
      </c>
      <c r="L351" s="116">
        <v>0</v>
      </c>
      <c r="M351" s="116">
        <v>0</v>
      </c>
      <c r="N351" s="116">
        <v>0</v>
      </c>
      <c r="O351" s="116">
        <v>0</v>
      </c>
      <c r="P351" s="120">
        <v>0</v>
      </c>
      <c r="Q351" s="27" t="str">
        <f t="shared" si="39"/>
        <v>Registered</v>
      </c>
      <c r="R351" s="121">
        <f t="shared" si="48"/>
        <v>0.2</v>
      </c>
      <c r="T351" s="117">
        <f t="shared" ref="T351:T360" si="69">L351+M351+N351+O351+P351</f>
        <v>0</v>
      </c>
      <c r="U351" s="117">
        <f t="shared" ref="U351:U360" si="70">K351-T351</f>
        <v>-118000</v>
      </c>
    </row>
    <row r="352" spans="1:21" hidden="1" x14ac:dyDescent="0.3">
      <c r="A352" s="114">
        <v>10357</v>
      </c>
      <c r="B352" s="114" t="s">
        <v>1702</v>
      </c>
      <c r="C352" s="114" t="s">
        <v>419</v>
      </c>
      <c r="D352" s="114" t="s">
        <v>9727</v>
      </c>
      <c r="E352" s="114" t="s">
        <v>10822</v>
      </c>
      <c r="F352" s="115">
        <v>45863</v>
      </c>
      <c r="G352" s="114" t="s">
        <v>8973</v>
      </c>
      <c r="H352" s="116">
        <v>13496571</v>
      </c>
      <c r="I352" s="116">
        <v>2699314</v>
      </c>
      <c r="J352" s="116">
        <v>2834280</v>
      </c>
      <c r="K352" s="116">
        <v>-134966</v>
      </c>
      <c r="L352" s="116">
        <v>0</v>
      </c>
      <c r="M352" s="116">
        <v>0</v>
      </c>
      <c r="N352" s="116">
        <v>0</v>
      </c>
      <c r="O352" s="116">
        <v>0</v>
      </c>
      <c r="P352" s="120">
        <v>0</v>
      </c>
      <c r="Q352" s="27" t="str">
        <f t="shared" si="39"/>
        <v>Registered</v>
      </c>
      <c r="R352" s="121">
        <f t="shared" si="48"/>
        <v>0.19999998518142126</v>
      </c>
      <c r="T352" s="117">
        <f t="shared" si="69"/>
        <v>0</v>
      </c>
      <c r="U352" s="117">
        <f t="shared" si="70"/>
        <v>-134966</v>
      </c>
    </row>
    <row r="353" spans="1:21" hidden="1" x14ac:dyDescent="0.3">
      <c r="A353" s="114">
        <v>10373</v>
      </c>
      <c r="B353" s="114" t="s">
        <v>1702</v>
      </c>
      <c r="C353" s="114" t="s">
        <v>419</v>
      </c>
      <c r="D353" s="114" t="s">
        <v>9748</v>
      </c>
      <c r="E353" s="114" t="s">
        <v>10824</v>
      </c>
      <c r="F353" s="115">
        <v>46044</v>
      </c>
      <c r="G353" s="114" t="s">
        <v>2847</v>
      </c>
      <c r="H353" s="116">
        <v>15000000</v>
      </c>
      <c r="I353" s="116">
        <v>3000000</v>
      </c>
      <c r="J353" s="116">
        <v>3150000</v>
      </c>
      <c r="K353" s="116">
        <v>-150000</v>
      </c>
      <c r="L353" s="116">
        <v>0</v>
      </c>
      <c r="M353" s="116">
        <v>0</v>
      </c>
      <c r="N353" s="116">
        <v>0</v>
      </c>
      <c r="O353" s="116">
        <v>0</v>
      </c>
      <c r="P353" s="120">
        <v>0</v>
      </c>
      <c r="Q353" s="27" t="str">
        <f t="shared" si="39"/>
        <v>Registered</v>
      </c>
      <c r="R353" s="121">
        <f t="shared" si="48"/>
        <v>0.2</v>
      </c>
      <c r="T353" s="117">
        <f t="shared" si="69"/>
        <v>0</v>
      </c>
      <c r="U353" s="117">
        <f t="shared" si="70"/>
        <v>-150000</v>
      </c>
    </row>
    <row r="354" spans="1:21" hidden="1" x14ac:dyDescent="0.3">
      <c r="A354" s="114">
        <v>10375</v>
      </c>
      <c r="B354" s="114" t="s">
        <v>1702</v>
      </c>
      <c r="C354" s="114" t="s">
        <v>419</v>
      </c>
      <c r="D354" s="114" t="s">
        <v>9751</v>
      </c>
      <c r="E354" s="114" t="s">
        <v>10825</v>
      </c>
      <c r="F354" s="115">
        <v>45988</v>
      </c>
      <c r="G354" s="114" t="s">
        <v>1609</v>
      </c>
      <c r="H354" s="116">
        <v>15716493</v>
      </c>
      <c r="I354" s="116">
        <v>3143298</v>
      </c>
      <c r="J354" s="116">
        <v>3300462</v>
      </c>
      <c r="K354" s="116">
        <v>-157164</v>
      </c>
      <c r="L354" s="116">
        <v>0</v>
      </c>
      <c r="M354" s="116">
        <v>0</v>
      </c>
      <c r="N354" s="116">
        <v>0</v>
      </c>
      <c r="O354" s="116">
        <v>0</v>
      </c>
      <c r="P354" s="120">
        <v>0</v>
      </c>
      <c r="Q354" s="27" t="str">
        <f t="shared" si="39"/>
        <v>Registered</v>
      </c>
      <c r="R354" s="121">
        <f t="shared" si="48"/>
        <v>0.19999996182354421</v>
      </c>
      <c r="T354" s="117">
        <f t="shared" si="69"/>
        <v>0</v>
      </c>
      <c r="U354" s="117">
        <f t="shared" si="70"/>
        <v>-157164</v>
      </c>
    </row>
    <row r="355" spans="1:21" hidden="1" x14ac:dyDescent="0.3">
      <c r="A355" s="114">
        <v>10377</v>
      </c>
      <c r="B355" s="114" t="s">
        <v>1702</v>
      </c>
      <c r="C355" s="114" t="s">
        <v>419</v>
      </c>
      <c r="D355" s="114" t="s">
        <v>9754</v>
      </c>
      <c r="E355" s="114" t="s">
        <v>10826</v>
      </c>
      <c r="F355" s="115">
        <v>45863</v>
      </c>
      <c r="G355" s="114" t="s">
        <v>2799</v>
      </c>
      <c r="H355" s="116">
        <v>16925000</v>
      </c>
      <c r="I355" s="116">
        <v>3385000</v>
      </c>
      <c r="J355" s="116">
        <v>3554250</v>
      </c>
      <c r="K355" s="116">
        <v>-169250</v>
      </c>
      <c r="L355" s="116">
        <v>0</v>
      </c>
      <c r="M355" s="116">
        <v>0</v>
      </c>
      <c r="N355" s="116">
        <v>0</v>
      </c>
      <c r="O355" s="116">
        <v>0</v>
      </c>
      <c r="P355" s="120">
        <v>0</v>
      </c>
      <c r="Q355" s="27" t="str">
        <f t="shared" si="39"/>
        <v>Registered</v>
      </c>
      <c r="R355" s="121">
        <f t="shared" si="48"/>
        <v>0.2</v>
      </c>
      <c r="T355" s="117">
        <f t="shared" si="69"/>
        <v>0</v>
      </c>
      <c r="U355" s="117">
        <f t="shared" si="70"/>
        <v>-169250</v>
      </c>
    </row>
    <row r="356" spans="1:21" hidden="1" x14ac:dyDescent="0.3">
      <c r="A356" s="114">
        <v>10408</v>
      </c>
      <c r="B356" s="114" t="s">
        <v>1702</v>
      </c>
      <c r="C356" s="114" t="s">
        <v>419</v>
      </c>
      <c r="D356" s="114" t="s">
        <v>9801</v>
      </c>
      <c r="E356" s="114" t="s">
        <v>10828</v>
      </c>
      <c r="F356" s="115">
        <v>45988</v>
      </c>
      <c r="G356" s="114" t="s">
        <v>9802</v>
      </c>
      <c r="H356" s="116">
        <v>21884860</v>
      </c>
      <c r="I356" s="116">
        <v>4376972</v>
      </c>
      <c r="J356" s="116">
        <v>4576972</v>
      </c>
      <c r="K356" s="116">
        <v>-200000</v>
      </c>
      <c r="L356" s="116">
        <v>0</v>
      </c>
      <c r="M356" s="116">
        <v>0</v>
      </c>
      <c r="N356" s="116">
        <v>0</v>
      </c>
      <c r="O356" s="116">
        <v>0</v>
      </c>
      <c r="P356" s="120">
        <v>0</v>
      </c>
      <c r="Q356" s="27" t="str">
        <f t="shared" si="39"/>
        <v>Registered</v>
      </c>
      <c r="R356" s="121">
        <f t="shared" si="48"/>
        <v>0.2</v>
      </c>
      <c r="T356" s="117">
        <f t="shared" si="69"/>
        <v>0</v>
      </c>
      <c r="U356" s="117">
        <f t="shared" si="70"/>
        <v>-200000</v>
      </c>
    </row>
    <row r="357" spans="1:21" hidden="1" x14ac:dyDescent="0.3">
      <c r="A357" s="114">
        <v>10440</v>
      </c>
      <c r="B357" s="114" t="s">
        <v>1702</v>
      </c>
      <c r="C357" s="114" t="s">
        <v>419</v>
      </c>
      <c r="D357" s="114" t="s">
        <v>1874</v>
      </c>
      <c r="E357" s="114" t="s">
        <v>10829</v>
      </c>
      <c r="F357" s="115">
        <v>46064</v>
      </c>
      <c r="G357" s="114" t="s">
        <v>1875</v>
      </c>
      <c r="H357" s="116">
        <v>29058036</v>
      </c>
      <c r="I357" s="116">
        <v>5811608</v>
      </c>
      <c r="J357" s="116">
        <v>6102188</v>
      </c>
      <c r="K357" s="116">
        <v>-290580</v>
      </c>
      <c r="L357" s="116">
        <v>0</v>
      </c>
      <c r="M357" s="116">
        <v>0</v>
      </c>
      <c r="N357" s="116">
        <v>0</v>
      </c>
      <c r="O357" s="116">
        <v>0</v>
      </c>
      <c r="P357" s="120">
        <v>0</v>
      </c>
      <c r="Q357" s="27" t="str">
        <f t="shared" si="39"/>
        <v>Registered</v>
      </c>
      <c r="R357" s="121">
        <f t="shared" si="48"/>
        <v>0.20000002753111049</v>
      </c>
      <c r="T357" s="117">
        <f t="shared" si="69"/>
        <v>0</v>
      </c>
      <c r="U357" s="117">
        <f t="shared" si="70"/>
        <v>-290580</v>
      </c>
    </row>
    <row r="358" spans="1:21" hidden="1" x14ac:dyDescent="0.3">
      <c r="A358" s="114">
        <v>10599</v>
      </c>
      <c r="B358" s="114" t="s">
        <v>1702</v>
      </c>
      <c r="C358" s="114" t="s">
        <v>419</v>
      </c>
      <c r="D358" s="114" t="s">
        <v>10076</v>
      </c>
      <c r="E358" s="114" t="s">
        <v>10835</v>
      </c>
      <c r="F358" s="115">
        <v>45709</v>
      </c>
      <c r="G358" s="114" t="s">
        <v>1850</v>
      </c>
      <c r="H358" s="116">
        <v>14976000</v>
      </c>
      <c r="I358" s="116">
        <v>2995200</v>
      </c>
      <c r="J358" s="116">
        <v>4550000</v>
      </c>
      <c r="K358" s="116">
        <v>-1554800</v>
      </c>
      <c r="L358" s="116">
        <v>0</v>
      </c>
      <c r="M358" s="116">
        <v>0</v>
      </c>
      <c r="N358" s="116">
        <v>0</v>
      </c>
      <c r="O358" s="116">
        <v>0</v>
      </c>
      <c r="P358" s="120">
        <v>0</v>
      </c>
      <c r="Q358" s="27" t="str">
        <f t="shared" si="39"/>
        <v>Registered</v>
      </c>
      <c r="R358" s="121">
        <f t="shared" si="48"/>
        <v>0.2</v>
      </c>
      <c r="T358" s="117">
        <f t="shared" si="69"/>
        <v>0</v>
      </c>
      <c r="U358" s="117">
        <f t="shared" si="70"/>
        <v>-1554800</v>
      </c>
    </row>
    <row r="359" spans="1:21" hidden="1" x14ac:dyDescent="0.3">
      <c r="A359" s="114">
        <v>10621</v>
      </c>
      <c r="B359" s="114" t="s">
        <v>1702</v>
      </c>
      <c r="C359" s="114" t="s">
        <v>419</v>
      </c>
      <c r="D359" s="114" t="s">
        <v>10106</v>
      </c>
      <c r="E359" s="114" t="s">
        <v>10840</v>
      </c>
      <c r="F359" s="115">
        <v>45877</v>
      </c>
      <c r="G359" s="114" t="s">
        <v>2799</v>
      </c>
      <c r="H359" s="116">
        <v>19818000</v>
      </c>
      <c r="I359" s="116">
        <v>1981800</v>
      </c>
      <c r="J359" s="116">
        <v>3981800</v>
      </c>
      <c r="K359" s="116">
        <v>-2000000</v>
      </c>
      <c r="L359" s="116">
        <v>0</v>
      </c>
      <c r="M359" s="116">
        <v>0</v>
      </c>
      <c r="N359" s="116">
        <v>0</v>
      </c>
      <c r="O359" s="116">
        <v>0</v>
      </c>
      <c r="P359" s="120">
        <v>0</v>
      </c>
      <c r="Q359" s="27" t="str">
        <f t="shared" si="39"/>
        <v>Registered</v>
      </c>
      <c r="R359" s="121">
        <f t="shared" si="48"/>
        <v>0.1</v>
      </c>
      <c r="T359" s="117">
        <f t="shared" si="69"/>
        <v>0</v>
      </c>
      <c r="U359" s="117">
        <f t="shared" si="70"/>
        <v>-2000000</v>
      </c>
    </row>
    <row r="360" spans="1:21" hidden="1" x14ac:dyDescent="0.3">
      <c r="A360" s="114">
        <v>10626</v>
      </c>
      <c r="B360" s="114" t="s">
        <v>1702</v>
      </c>
      <c r="C360" s="114" t="s">
        <v>419</v>
      </c>
      <c r="D360" s="114" t="s">
        <v>10115</v>
      </c>
      <c r="E360" s="114" t="s">
        <v>10835</v>
      </c>
      <c r="F360" s="115">
        <v>45709</v>
      </c>
      <c r="G360" s="114" t="s">
        <v>1850</v>
      </c>
      <c r="H360" s="116">
        <v>14976000</v>
      </c>
      <c r="I360" s="116">
        <v>2995200</v>
      </c>
      <c r="J360" s="116">
        <v>5175000</v>
      </c>
      <c r="K360" s="116">
        <v>-2179800</v>
      </c>
      <c r="L360" s="116">
        <v>0</v>
      </c>
      <c r="M360" s="116">
        <v>0</v>
      </c>
      <c r="N360" s="116">
        <v>0</v>
      </c>
      <c r="O360" s="116">
        <v>0</v>
      </c>
      <c r="P360" s="120">
        <v>0</v>
      </c>
      <c r="Q360" s="27" t="str">
        <f t="shared" si="39"/>
        <v>Registered</v>
      </c>
      <c r="R360" s="121">
        <f t="shared" si="48"/>
        <v>0.2</v>
      </c>
      <c r="T360" s="117">
        <f t="shared" si="69"/>
        <v>0</v>
      </c>
      <c r="U360" s="117">
        <f t="shared" si="70"/>
        <v>-2179800</v>
      </c>
    </row>
    <row r="361" spans="1:21" s="101" customFormat="1" x14ac:dyDescent="0.3">
      <c r="A361" s="99">
        <v>10632</v>
      </c>
      <c r="B361" s="99" t="s">
        <v>1702</v>
      </c>
      <c r="C361" s="99" t="s">
        <v>419</v>
      </c>
      <c r="D361" s="99" t="s">
        <v>10125</v>
      </c>
      <c r="E361" s="99" t="s">
        <v>10811</v>
      </c>
      <c r="F361" s="100">
        <v>45898</v>
      </c>
      <c r="G361" s="99" t="s">
        <v>1898</v>
      </c>
      <c r="H361" s="96">
        <v>22887000</v>
      </c>
      <c r="I361" s="96">
        <f>H361*R361</f>
        <v>4577400</v>
      </c>
      <c r="J361" s="96">
        <v>2288700</v>
      </c>
      <c r="K361" s="96">
        <f>I361-J361</f>
        <v>2288700</v>
      </c>
      <c r="L361" s="97">
        <f>IF(AND($S361&gt;=0,$S361&lt;=30),$K361,0)</f>
        <v>0</v>
      </c>
      <c r="M361" s="97">
        <f>IF(AND($S361&gt;=31,$S361&lt;=60),$K361,0)</f>
        <v>0</v>
      </c>
      <c r="N361" s="97">
        <f>IF(AND($S361&gt;=61,$S361&lt;=90),$K361,0)</f>
        <v>0</v>
      </c>
      <c r="O361" s="97">
        <f>IF(AND($S361&gt;=91,$S361&lt;=120),$K361,0)</f>
        <v>0</v>
      </c>
      <c r="P361" s="98">
        <f>IF($S361&gt;120,$K361,0)</f>
        <v>2288700</v>
      </c>
      <c r="Q361" s="101" t="str">
        <f t="shared" si="39"/>
        <v>Unregistered</v>
      </c>
      <c r="R361" s="123">
        <v>0.2</v>
      </c>
      <c r="S361" s="95">
        <f>DATE(2026,5,31)-F361</f>
        <v>275</v>
      </c>
    </row>
    <row r="362" spans="1:21" hidden="1" x14ac:dyDescent="0.3">
      <c r="A362" s="114">
        <v>10639</v>
      </c>
      <c r="B362" s="114" t="s">
        <v>1702</v>
      </c>
      <c r="C362" s="114" t="s">
        <v>419</v>
      </c>
      <c r="D362" s="114" t="s">
        <v>10130</v>
      </c>
      <c r="E362" s="114" t="s">
        <v>10835</v>
      </c>
      <c r="F362" s="115">
        <v>45709</v>
      </c>
      <c r="G362" s="114" t="s">
        <v>1850</v>
      </c>
      <c r="H362" s="116">
        <v>10296000</v>
      </c>
      <c r="I362" s="116">
        <v>2059200</v>
      </c>
      <c r="J362" s="116">
        <v>4550000</v>
      </c>
      <c r="K362" s="116">
        <v>-2490800</v>
      </c>
      <c r="L362" s="116">
        <v>0</v>
      </c>
      <c r="M362" s="116">
        <v>0</v>
      </c>
      <c r="N362" s="116">
        <v>0</v>
      </c>
      <c r="O362" s="116">
        <v>0</v>
      </c>
      <c r="P362" s="120">
        <v>0</v>
      </c>
      <c r="Q362" s="27" t="str">
        <f t="shared" si="39"/>
        <v>Registered</v>
      </c>
      <c r="R362" s="121">
        <f t="shared" si="48"/>
        <v>0.2</v>
      </c>
      <c r="T362" s="117">
        <f>L362+M362+N362+O362+P362</f>
        <v>0</v>
      </c>
      <c r="U362" s="117">
        <f>K362-T362</f>
        <v>-2490800</v>
      </c>
    </row>
    <row r="363" spans="1:21" s="101" customFormat="1" hidden="1" x14ac:dyDescent="0.3">
      <c r="A363" s="99">
        <v>10645</v>
      </c>
      <c r="B363" s="99" t="s">
        <v>1702</v>
      </c>
      <c r="C363" s="99" t="s">
        <v>419</v>
      </c>
      <c r="D363" s="99" t="s">
        <v>10137</v>
      </c>
      <c r="E363" s="99" t="s">
        <v>10838</v>
      </c>
      <c r="F363" s="100">
        <v>45894</v>
      </c>
      <c r="G363" s="99" t="s">
        <v>1898</v>
      </c>
      <c r="H363" s="96">
        <v>10296000</v>
      </c>
      <c r="I363" s="96">
        <f>H363*R363</f>
        <v>2059200</v>
      </c>
      <c r="J363" s="96">
        <v>2690000</v>
      </c>
      <c r="K363" s="96">
        <f>I363-J363</f>
        <v>-630800</v>
      </c>
      <c r="L363" s="97">
        <f>IF(AND($S363&gt;=0,$S363&lt;=30),$K363,0)</f>
        <v>0</v>
      </c>
      <c r="M363" s="97">
        <f>IF(AND($S363&gt;=31,$S363&lt;=60),$K363,0)</f>
        <v>0</v>
      </c>
      <c r="N363" s="97">
        <f>IF(AND($S363&gt;=61,$S363&lt;=90),$K363,0)</f>
        <v>0</v>
      </c>
      <c r="O363" s="97">
        <f>IF(AND($S363&gt;=91,$S363&lt;=120),$K363,0)</f>
        <v>0</v>
      </c>
      <c r="P363" s="98">
        <v>0</v>
      </c>
      <c r="Q363" s="101" t="str">
        <f t="shared" si="39"/>
        <v>Unregistered</v>
      </c>
      <c r="R363" s="123">
        <v>0.2</v>
      </c>
      <c r="S363" s="95">
        <f>DATE(2026,5,31)-F363</f>
        <v>279</v>
      </c>
    </row>
    <row r="364" spans="1:21" hidden="1" x14ac:dyDescent="0.3">
      <c r="A364" s="114">
        <v>10683</v>
      </c>
      <c r="B364" s="114" t="s">
        <v>1702</v>
      </c>
      <c r="C364" s="114" t="s">
        <v>419</v>
      </c>
      <c r="D364" s="114" t="s">
        <v>10157</v>
      </c>
      <c r="E364" s="114" t="s">
        <v>10835</v>
      </c>
      <c r="F364" s="115">
        <v>45709</v>
      </c>
      <c r="G364" s="114" t="s">
        <v>1850</v>
      </c>
      <c r="H364" s="116">
        <v>14976000</v>
      </c>
      <c r="I364" s="116">
        <v>2995200</v>
      </c>
      <c r="J364" s="116">
        <v>6425000</v>
      </c>
      <c r="K364" s="116">
        <v>-3429800</v>
      </c>
      <c r="L364" s="116">
        <v>0</v>
      </c>
      <c r="M364" s="116">
        <v>0</v>
      </c>
      <c r="N364" s="116">
        <v>0</v>
      </c>
      <c r="O364" s="116">
        <v>0</v>
      </c>
      <c r="P364" s="120">
        <v>0</v>
      </c>
      <c r="Q364" s="27" t="str">
        <f t="shared" si="39"/>
        <v>Registered</v>
      </c>
      <c r="R364" s="121">
        <f t="shared" si="48"/>
        <v>0.2</v>
      </c>
      <c r="T364" s="117">
        <f t="shared" ref="T364:T369" si="71">L364+M364+N364+O364+P364</f>
        <v>0</v>
      </c>
      <c r="U364" s="117">
        <f t="shared" ref="U364:U369" si="72">K364-T364</f>
        <v>-3429800</v>
      </c>
    </row>
    <row r="365" spans="1:21" hidden="1" x14ac:dyDescent="0.3">
      <c r="A365" s="114">
        <v>10684</v>
      </c>
      <c r="B365" s="114" t="s">
        <v>1702</v>
      </c>
      <c r="C365" s="114" t="s">
        <v>419</v>
      </c>
      <c r="D365" s="114" t="s">
        <v>10158</v>
      </c>
      <c r="E365" s="114" t="s">
        <v>10835</v>
      </c>
      <c r="F365" s="115">
        <v>45709</v>
      </c>
      <c r="G365" s="114" t="s">
        <v>1850</v>
      </c>
      <c r="H365" s="116">
        <v>14976000</v>
      </c>
      <c r="I365" s="116">
        <v>2995200</v>
      </c>
      <c r="J365" s="116">
        <v>6425000</v>
      </c>
      <c r="K365" s="116">
        <v>-3429800</v>
      </c>
      <c r="L365" s="116">
        <v>0</v>
      </c>
      <c r="M365" s="116">
        <v>0</v>
      </c>
      <c r="N365" s="116">
        <v>0</v>
      </c>
      <c r="O365" s="116">
        <v>0</v>
      </c>
      <c r="P365" s="120">
        <v>0</v>
      </c>
      <c r="Q365" s="27" t="str">
        <f t="shared" si="39"/>
        <v>Registered</v>
      </c>
      <c r="R365" s="121">
        <f t="shared" si="48"/>
        <v>0.2</v>
      </c>
      <c r="T365" s="117">
        <f t="shared" si="71"/>
        <v>0</v>
      </c>
      <c r="U365" s="117">
        <f t="shared" si="72"/>
        <v>-3429800</v>
      </c>
    </row>
    <row r="366" spans="1:21" hidden="1" x14ac:dyDescent="0.3">
      <c r="A366" s="114">
        <v>10685</v>
      </c>
      <c r="B366" s="114" t="s">
        <v>1702</v>
      </c>
      <c r="C366" s="114" t="s">
        <v>419</v>
      </c>
      <c r="D366" s="114" t="s">
        <v>10159</v>
      </c>
      <c r="E366" s="114" t="s">
        <v>10835</v>
      </c>
      <c r="F366" s="115">
        <v>45709</v>
      </c>
      <c r="G366" s="114" t="s">
        <v>1850</v>
      </c>
      <c r="H366" s="116">
        <v>14976000</v>
      </c>
      <c r="I366" s="116">
        <v>2995200</v>
      </c>
      <c r="J366" s="116">
        <v>6425000</v>
      </c>
      <c r="K366" s="116">
        <v>-3429800</v>
      </c>
      <c r="L366" s="116">
        <v>0</v>
      </c>
      <c r="M366" s="116">
        <v>0</v>
      </c>
      <c r="N366" s="116">
        <v>0</v>
      </c>
      <c r="O366" s="116">
        <v>0</v>
      </c>
      <c r="P366" s="120">
        <v>0</v>
      </c>
      <c r="Q366" s="27" t="str">
        <f t="shared" si="39"/>
        <v>Registered</v>
      </c>
      <c r="R366" s="121">
        <f t="shared" si="48"/>
        <v>0.2</v>
      </c>
      <c r="T366" s="117">
        <f t="shared" si="71"/>
        <v>0</v>
      </c>
      <c r="U366" s="117">
        <f t="shared" si="72"/>
        <v>-3429800</v>
      </c>
    </row>
    <row r="367" spans="1:21" hidden="1" x14ac:dyDescent="0.3">
      <c r="A367" s="114">
        <v>10702</v>
      </c>
      <c r="B367" s="114" t="s">
        <v>1702</v>
      </c>
      <c r="C367" s="114" t="s">
        <v>419</v>
      </c>
      <c r="D367" s="114" t="s">
        <v>10177</v>
      </c>
      <c r="E367" s="114" t="s">
        <v>10842</v>
      </c>
      <c r="F367" s="115">
        <v>45852</v>
      </c>
      <c r="G367" s="114" t="s">
        <v>4921</v>
      </c>
      <c r="H367" s="116">
        <v>12450893</v>
      </c>
      <c r="I367" s="116">
        <v>2490178</v>
      </c>
      <c r="J367" s="116">
        <v>6759509</v>
      </c>
      <c r="K367" s="116">
        <v>-4269331</v>
      </c>
      <c r="L367" s="116">
        <v>0</v>
      </c>
      <c r="M367" s="116">
        <v>0</v>
      </c>
      <c r="N367" s="116">
        <v>0</v>
      </c>
      <c r="O367" s="116">
        <v>0</v>
      </c>
      <c r="P367" s="120">
        <v>0</v>
      </c>
      <c r="Q367" s="27" t="str">
        <f t="shared" si="39"/>
        <v>Registered</v>
      </c>
      <c r="R367" s="121">
        <f t="shared" si="48"/>
        <v>0.19999995181068539</v>
      </c>
      <c r="T367" s="117">
        <f t="shared" si="71"/>
        <v>0</v>
      </c>
      <c r="U367" s="117">
        <f t="shared" si="72"/>
        <v>-4269331</v>
      </c>
    </row>
    <row r="368" spans="1:21" hidden="1" x14ac:dyDescent="0.3">
      <c r="A368" s="114">
        <v>10703</v>
      </c>
      <c r="B368" s="114" t="s">
        <v>1702</v>
      </c>
      <c r="C368" s="114" t="s">
        <v>419</v>
      </c>
      <c r="D368" s="114" t="s">
        <v>10178</v>
      </c>
      <c r="E368" s="114" t="s">
        <v>10835</v>
      </c>
      <c r="F368" s="115">
        <v>45709</v>
      </c>
      <c r="G368" s="114" t="s">
        <v>1850</v>
      </c>
      <c r="H368" s="116">
        <v>10296000</v>
      </c>
      <c r="I368" s="116">
        <v>2059200</v>
      </c>
      <c r="J368" s="116">
        <v>6425000</v>
      </c>
      <c r="K368" s="116">
        <v>-4365800</v>
      </c>
      <c r="L368" s="116">
        <v>0</v>
      </c>
      <c r="M368" s="116">
        <v>0</v>
      </c>
      <c r="N368" s="116">
        <v>0</v>
      </c>
      <c r="O368" s="116">
        <v>0</v>
      </c>
      <c r="P368" s="120">
        <v>0</v>
      </c>
      <c r="Q368" s="27" t="str">
        <f t="shared" si="39"/>
        <v>Registered</v>
      </c>
      <c r="R368" s="121">
        <f t="shared" si="48"/>
        <v>0.2</v>
      </c>
      <c r="T368" s="117">
        <f t="shared" si="71"/>
        <v>0</v>
      </c>
      <c r="U368" s="117">
        <f t="shared" si="72"/>
        <v>-4365800</v>
      </c>
    </row>
    <row r="369" spans="1:21" hidden="1" x14ac:dyDescent="0.3">
      <c r="A369" s="114">
        <v>10704</v>
      </c>
      <c r="B369" s="114" t="s">
        <v>1702</v>
      </c>
      <c r="C369" s="114" t="s">
        <v>419</v>
      </c>
      <c r="D369" s="114" t="s">
        <v>10179</v>
      </c>
      <c r="E369" s="114" t="s">
        <v>10835</v>
      </c>
      <c r="F369" s="115">
        <v>45709</v>
      </c>
      <c r="G369" s="114" t="s">
        <v>1850</v>
      </c>
      <c r="H369" s="116">
        <v>10296000</v>
      </c>
      <c r="I369" s="116">
        <v>2059200</v>
      </c>
      <c r="J369" s="116">
        <v>6425000</v>
      </c>
      <c r="K369" s="116">
        <v>-4365800</v>
      </c>
      <c r="L369" s="116">
        <v>0</v>
      </c>
      <c r="M369" s="116">
        <v>0</v>
      </c>
      <c r="N369" s="116">
        <v>0</v>
      </c>
      <c r="O369" s="116">
        <v>0</v>
      </c>
      <c r="P369" s="120">
        <v>0</v>
      </c>
      <c r="Q369" s="27" t="str">
        <f t="shared" si="39"/>
        <v>Registered</v>
      </c>
      <c r="R369" s="121">
        <f t="shared" si="48"/>
        <v>0.2</v>
      </c>
      <c r="T369" s="117">
        <f t="shared" si="71"/>
        <v>0</v>
      </c>
      <c r="U369" s="117">
        <f t="shared" si="72"/>
        <v>-4365800</v>
      </c>
    </row>
    <row r="370" spans="1:21" s="101" customFormat="1" hidden="1" x14ac:dyDescent="0.3">
      <c r="A370" s="99">
        <v>10707</v>
      </c>
      <c r="B370" s="99" t="s">
        <v>1702</v>
      </c>
      <c r="C370" s="99" t="s">
        <v>419</v>
      </c>
      <c r="D370" s="99" t="s">
        <v>10163</v>
      </c>
      <c r="E370" s="99" t="s">
        <v>10843</v>
      </c>
      <c r="F370" s="100">
        <v>45794</v>
      </c>
      <c r="G370" s="99" t="s">
        <v>1898</v>
      </c>
      <c r="H370" s="96">
        <v>10296000</v>
      </c>
      <c r="I370" s="96">
        <f t="shared" ref="I370:I375" si="73">H370*R370</f>
        <v>2059200</v>
      </c>
      <c r="J370" s="96">
        <v>4500000</v>
      </c>
      <c r="K370" s="96">
        <f t="shared" ref="K370:K375" si="74">I370-J370</f>
        <v>-2440800</v>
      </c>
      <c r="L370" s="97">
        <f t="shared" ref="L370:L375" si="75">IF(AND($S370&gt;=0,$S370&lt;=30),$K370,0)</f>
        <v>0</v>
      </c>
      <c r="M370" s="97">
        <f t="shared" ref="M370:M375" si="76">IF(AND($S370&gt;=31,$S370&lt;=60),$K370,0)</f>
        <v>0</v>
      </c>
      <c r="N370" s="97">
        <f t="shared" ref="N370:N375" si="77">IF(AND($S370&gt;=61,$S370&lt;=90),$K370,0)</f>
        <v>0</v>
      </c>
      <c r="O370" s="97">
        <f t="shared" ref="O370:O375" si="78">IF(AND($S370&gt;=91,$S370&lt;=120),$K370,0)</f>
        <v>0</v>
      </c>
      <c r="P370" s="98">
        <v>0</v>
      </c>
      <c r="Q370" s="101" t="str">
        <f t="shared" si="39"/>
        <v>Unregistered</v>
      </c>
      <c r="R370" s="123">
        <v>0.2</v>
      </c>
      <c r="S370" s="95">
        <f t="shared" ref="S370:S375" si="79">DATE(2026,5,31)-F370</f>
        <v>379</v>
      </c>
    </row>
    <row r="371" spans="1:21" s="101" customFormat="1" hidden="1" x14ac:dyDescent="0.3">
      <c r="A371" s="99">
        <v>10765</v>
      </c>
      <c r="B371" s="99" t="s">
        <v>1702</v>
      </c>
      <c r="C371" s="99" t="s">
        <v>419</v>
      </c>
      <c r="D371" s="99" t="s">
        <v>10208</v>
      </c>
      <c r="E371" s="99" t="s">
        <v>10846</v>
      </c>
      <c r="F371" s="100">
        <v>45899</v>
      </c>
      <c r="G371" s="99" t="s">
        <v>1898</v>
      </c>
      <c r="H371" s="96">
        <v>12148000</v>
      </c>
      <c r="I371" s="96">
        <f t="shared" si="73"/>
        <v>2429600</v>
      </c>
      <c r="J371" s="96">
        <v>5500000</v>
      </c>
      <c r="K371" s="96">
        <f t="shared" si="74"/>
        <v>-3070400</v>
      </c>
      <c r="L371" s="97">
        <f t="shared" si="75"/>
        <v>0</v>
      </c>
      <c r="M371" s="97">
        <f t="shared" si="76"/>
        <v>0</v>
      </c>
      <c r="N371" s="97">
        <f t="shared" si="77"/>
        <v>0</v>
      </c>
      <c r="O371" s="97">
        <f t="shared" si="78"/>
        <v>0</v>
      </c>
      <c r="P371" s="98">
        <v>0</v>
      </c>
      <c r="Q371" s="101" t="str">
        <f t="shared" si="39"/>
        <v>Unregistered</v>
      </c>
      <c r="R371" s="123">
        <v>0.2</v>
      </c>
      <c r="S371" s="95">
        <f t="shared" si="79"/>
        <v>274</v>
      </c>
    </row>
    <row r="372" spans="1:21" s="101" customFormat="1" hidden="1" x14ac:dyDescent="0.3">
      <c r="A372" s="99">
        <v>10809</v>
      </c>
      <c r="B372" s="99" t="s">
        <v>1702</v>
      </c>
      <c r="C372" s="99" t="s">
        <v>419</v>
      </c>
      <c r="D372" s="99" t="s">
        <v>10227</v>
      </c>
      <c r="E372" s="99" t="s">
        <v>10849</v>
      </c>
      <c r="F372" s="100">
        <v>45794</v>
      </c>
      <c r="G372" s="99" t="s">
        <v>1898</v>
      </c>
      <c r="H372" s="96">
        <v>11248000</v>
      </c>
      <c r="I372" s="96">
        <f t="shared" si="73"/>
        <v>2249600</v>
      </c>
      <c r="J372" s="96">
        <v>6400000</v>
      </c>
      <c r="K372" s="96">
        <f t="shared" si="74"/>
        <v>-4150400</v>
      </c>
      <c r="L372" s="97">
        <f t="shared" si="75"/>
        <v>0</v>
      </c>
      <c r="M372" s="97">
        <f t="shared" si="76"/>
        <v>0</v>
      </c>
      <c r="N372" s="97">
        <f t="shared" si="77"/>
        <v>0</v>
      </c>
      <c r="O372" s="97">
        <f t="shared" si="78"/>
        <v>0</v>
      </c>
      <c r="P372" s="98">
        <v>0</v>
      </c>
      <c r="Q372" s="101" t="str">
        <f t="shared" si="39"/>
        <v>Unregistered</v>
      </c>
      <c r="R372" s="123">
        <v>0.2</v>
      </c>
      <c r="S372" s="95">
        <f t="shared" si="79"/>
        <v>379</v>
      </c>
    </row>
    <row r="373" spans="1:21" s="101" customFormat="1" hidden="1" x14ac:dyDescent="0.3">
      <c r="A373" s="99">
        <v>10822</v>
      </c>
      <c r="B373" s="99" t="s">
        <v>1702</v>
      </c>
      <c r="C373" s="99" t="s">
        <v>419</v>
      </c>
      <c r="D373" s="99" t="s">
        <v>10239</v>
      </c>
      <c r="E373" s="99" t="s">
        <v>10850</v>
      </c>
      <c r="F373" s="100">
        <v>45794</v>
      </c>
      <c r="G373" s="99" t="s">
        <v>1898</v>
      </c>
      <c r="H373" s="96">
        <v>11248000</v>
      </c>
      <c r="I373" s="96">
        <f t="shared" si="73"/>
        <v>2249600</v>
      </c>
      <c r="J373" s="96">
        <v>7700000</v>
      </c>
      <c r="K373" s="96">
        <f t="shared" si="74"/>
        <v>-5450400</v>
      </c>
      <c r="L373" s="97">
        <f t="shared" si="75"/>
        <v>0</v>
      </c>
      <c r="M373" s="97">
        <f t="shared" si="76"/>
        <v>0</v>
      </c>
      <c r="N373" s="97">
        <f t="shared" si="77"/>
        <v>0</v>
      </c>
      <c r="O373" s="97">
        <f t="shared" si="78"/>
        <v>0</v>
      </c>
      <c r="P373" s="98">
        <v>0</v>
      </c>
      <c r="Q373" s="101" t="str">
        <f t="shared" si="39"/>
        <v>Unregistered</v>
      </c>
      <c r="R373" s="123">
        <v>0.2</v>
      </c>
      <c r="S373" s="95">
        <f t="shared" si="79"/>
        <v>379</v>
      </c>
    </row>
    <row r="374" spans="1:21" s="101" customFormat="1" hidden="1" x14ac:dyDescent="0.3">
      <c r="A374" s="99">
        <v>10823</v>
      </c>
      <c r="B374" s="99" t="s">
        <v>1702</v>
      </c>
      <c r="C374" s="99" t="s">
        <v>419</v>
      </c>
      <c r="D374" s="99" t="s">
        <v>10242</v>
      </c>
      <c r="E374" s="99" t="s">
        <v>10851</v>
      </c>
      <c r="F374" s="100">
        <v>45794</v>
      </c>
      <c r="G374" s="99" t="s">
        <v>1898</v>
      </c>
      <c r="H374" s="96">
        <v>10296000</v>
      </c>
      <c r="I374" s="96">
        <f t="shared" si="73"/>
        <v>2059200</v>
      </c>
      <c r="J374" s="96">
        <v>8000000</v>
      </c>
      <c r="K374" s="96">
        <f t="shared" si="74"/>
        <v>-5940800</v>
      </c>
      <c r="L374" s="97">
        <f t="shared" si="75"/>
        <v>0</v>
      </c>
      <c r="M374" s="97">
        <f t="shared" si="76"/>
        <v>0</v>
      </c>
      <c r="N374" s="97">
        <f t="shared" si="77"/>
        <v>0</v>
      </c>
      <c r="O374" s="97">
        <f t="shared" si="78"/>
        <v>0</v>
      </c>
      <c r="P374" s="98">
        <v>0</v>
      </c>
      <c r="Q374" s="101" t="str">
        <f t="shared" si="39"/>
        <v>Unregistered</v>
      </c>
      <c r="R374" s="123">
        <v>0.2</v>
      </c>
      <c r="S374" s="95">
        <f t="shared" si="79"/>
        <v>379</v>
      </c>
    </row>
    <row r="375" spans="1:21" s="101" customFormat="1" x14ac:dyDescent="0.3">
      <c r="A375" s="99">
        <v>11074</v>
      </c>
      <c r="B375" s="99" t="s">
        <v>1702</v>
      </c>
      <c r="C375" s="99" t="s">
        <v>419</v>
      </c>
      <c r="D375" s="99" t="s">
        <v>10424</v>
      </c>
      <c r="E375" s="99" t="s">
        <v>10867</v>
      </c>
      <c r="F375" s="100">
        <v>45794</v>
      </c>
      <c r="G375" s="99" t="s">
        <v>1898</v>
      </c>
      <c r="H375" s="96">
        <v>10296000</v>
      </c>
      <c r="I375" s="96">
        <f t="shared" si="73"/>
        <v>2059200</v>
      </c>
      <c r="J375" s="96"/>
      <c r="K375" s="96">
        <f t="shared" si="74"/>
        <v>2059200</v>
      </c>
      <c r="L375" s="97">
        <f t="shared" si="75"/>
        <v>0</v>
      </c>
      <c r="M375" s="97">
        <f t="shared" si="76"/>
        <v>0</v>
      </c>
      <c r="N375" s="97">
        <f t="shared" si="77"/>
        <v>0</v>
      </c>
      <c r="O375" s="97">
        <f t="shared" si="78"/>
        <v>0</v>
      </c>
      <c r="P375" s="98">
        <f t="shared" ref="P375" si="80">IF($S375&gt;120,$K375,0)</f>
        <v>2059200</v>
      </c>
      <c r="Q375" s="101" t="str">
        <f t="shared" si="39"/>
        <v>Unregistered</v>
      </c>
      <c r="R375" s="123">
        <v>0.2</v>
      </c>
      <c r="S375" s="95">
        <f t="shared" si="79"/>
        <v>379</v>
      </c>
    </row>
    <row r="376" spans="1:21" x14ac:dyDescent="0.3">
      <c r="A376" s="114">
        <v>113</v>
      </c>
      <c r="B376" s="114" t="s">
        <v>107</v>
      </c>
      <c r="C376" s="114" t="s">
        <v>109</v>
      </c>
      <c r="D376" s="114" t="s">
        <v>1613</v>
      </c>
      <c r="E376" s="114" t="s">
        <v>1614</v>
      </c>
      <c r="F376" s="115">
        <v>46081</v>
      </c>
      <c r="G376" s="114" t="s">
        <v>1615</v>
      </c>
      <c r="H376" s="116">
        <v>14059821</v>
      </c>
      <c r="I376" s="116">
        <v>6326919</v>
      </c>
      <c r="J376" s="116">
        <v>1546580.1</v>
      </c>
      <c r="K376" s="116">
        <v>4780338.9000000004</v>
      </c>
      <c r="L376" s="116">
        <v>0</v>
      </c>
      <c r="M376" s="116">
        <v>0</v>
      </c>
      <c r="N376" s="116">
        <v>4780338.9000000004</v>
      </c>
      <c r="O376" s="116">
        <v>0</v>
      </c>
      <c r="P376" s="120">
        <v>0</v>
      </c>
      <c r="Q376" s="27" t="str">
        <f t="shared" si="39"/>
        <v>Registered</v>
      </c>
      <c r="R376" s="121">
        <f t="shared" si="48"/>
        <v>0.44999996799390263</v>
      </c>
      <c r="T376" s="117">
        <f t="shared" ref="T376:T389" si="81">L376+M376+N376+O376+P376</f>
        <v>4780338.9000000004</v>
      </c>
      <c r="U376" s="117">
        <f t="shared" ref="U376:U389" si="82">K376-T376</f>
        <v>0</v>
      </c>
    </row>
    <row r="377" spans="1:21" x14ac:dyDescent="0.3">
      <c r="A377" s="114">
        <v>120</v>
      </c>
      <c r="B377" s="114" t="s">
        <v>107</v>
      </c>
      <c r="C377" s="114" t="s">
        <v>109</v>
      </c>
      <c r="D377" s="114" t="s">
        <v>1559</v>
      </c>
      <c r="E377" s="114" t="s">
        <v>1560</v>
      </c>
      <c r="F377" s="115">
        <v>46097</v>
      </c>
      <c r="G377" s="114" t="s">
        <v>1416</v>
      </c>
      <c r="H377" s="116">
        <v>13261380</v>
      </c>
      <c r="I377" s="116">
        <v>5967621</v>
      </c>
      <c r="J377" s="116">
        <v>1326138</v>
      </c>
      <c r="K377" s="116">
        <v>4641483</v>
      </c>
      <c r="L377" s="116">
        <v>0</v>
      </c>
      <c r="M377" s="116">
        <v>4641483</v>
      </c>
      <c r="N377" s="116">
        <v>0</v>
      </c>
      <c r="O377" s="116">
        <v>0</v>
      </c>
      <c r="P377" s="120">
        <v>0</v>
      </c>
      <c r="Q377" s="27" t="str">
        <f t="shared" si="39"/>
        <v>Registered</v>
      </c>
      <c r="R377" s="121">
        <f t="shared" si="48"/>
        <v>0.45</v>
      </c>
      <c r="T377" s="117">
        <f t="shared" si="81"/>
        <v>4641483</v>
      </c>
      <c r="U377" s="117">
        <f t="shared" si="82"/>
        <v>0</v>
      </c>
    </row>
    <row r="378" spans="1:21" x14ac:dyDescent="0.3">
      <c r="A378" s="114">
        <v>130</v>
      </c>
      <c r="B378" s="114" t="s">
        <v>107</v>
      </c>
      <c r="C378" s="114" t="s">
        <v>109</v>
      </c>
      <c r="D378" s="114" t="s">
        <v>9648</v>
      </c>
      <c r="E378" s="114" t="s">
        <v>9649</v>
      </c>
      <c r="F378" s="115">
        <v>46111</v>
      </c>
      <c r="G378" s="114" t="s">
        <v>9650</v>
      </c>
      <c r="H378" s="116">
        <v>10041964</v>
      </c>
      <c r="I378" s="116">
        <v>4518884</v>
      </c>
      <c r="J378" s="116">
        <v>100001</v>
      </c>
      <c r="K378" s="116">
        <v>4418883</v>
      </c>
      <c r="L378" s="116">
        <v>4418883</v>
      </c>
      <c r="M378" s="116">
        <v>0</v>
      </c>
      <c r="N378" s="116">
        <v>0</v>
      </c>
      <c r="O378" s="116">
        <v>0</v>
      </c>
      <c r="P378" s="120">
        <v>0</v>
      </c>
      <c r="Q378" s="27" t="str">
        <f t="shared" si="39"/>
        <v>Registered</v>
      </c>
      <c r="R378" s="121">
        <f t="shared" si="48"/>
        <v>0.45000001991642274</v>
      </c>
      <c r="T378" s="117">
        <f t="shared" si="81"/>
        <v>4418883</v>
      </c>
      <c r="U378" s="117">
        <f t="shared" si="82"/>
        <v>0</v>
      </c>
    </row>
    <row r="379" spans="1:21" x14ac:dyDescent="0.3">
      <c r="A379" s="114">
        <v>131</v>
      </c>
      <c r="B379" s="114" t="s">
        <v>107</v>
      </c>
      <c r="C379" s="114" t="s">
        <v>109</v>
      </c>
      <c r="D379" s="114" t="s">
        <v>114</v>
      </c>
      <c r="E379" s="114" t="s">
        <v>115</v>
      </c>
      <c r="F379" s="115">
        <v>46121</v>
      </c>
      <c r="G379" s="114" t="s">
        <v>9627</v>
      </c>
      <c r="H379" s="116">
        <v>10230357</v>
      </c>
      <c r="I379" s="116">
        <v>4603661</v>
      </c>
      <c r="J379" s="116">
        <v>200000</v>
      </c>
      <c r="K379" s="116">
        <v>4403661</v>
      </c>
      <c r="L379" s="116">
        <v>4403661</v>
      </c>
      <c r="M379" s="116">
        <v>0</v>
      </c>
      <c r="N379" s="116">
        <v>0</v>
      </c>
      <c r="O379" s="116">
        <v>0</v>
      </c>
      <c r="P379" s="120">
        <v>0</v>
      </c>
      <c r="Q379" s="27" t="str">
        <f t="shared" si="39"/>
        <v>Registered</v>
      </c>
      <c r="R379" s="121">
        <f t="shared" si="48"/>
        <v>0.45000003421190482</v>
      </c>
      <c r="T379" s="117">
        <f t="shared" si="81"/>
        <v>4403661</v>
      </c>
      <c r="U379" s="117">
        <f t="shared" si="82"/>
        <v>0</v>
      </c>
    </row>
    <row r="380" spans="1:21" x14ac:dyDescent="0.3">
      <c r="A380" s="114">
        <v>177</v>
      </c>
      <c r="B380" s="114" t="s">
        <v>107</v>
      </c>
      <c r="C380" s="114" t="s">
        <v>109</v>
      </c>
      <c r="D380" s="114" t="s">
        <v>1695</v>
      </c>
      <c r="E380" s="114" t="s">
        <v>1696</v>
      </c>
      <c r="F380" s="115">
        <v>46111</v>
      </c>
      <c r="G380" s="114" t="s">
        <v>1429</v>
      </c>
      <c r="H380" s="116">
        <v>9729464</v>
      </c>
      <c r="I380" s="116">
        <v>4378259</v>
      </c>
      <c r="J380" s="116">
        <v>972946.4</v>
      </c>
      <c r="K380" s="116">
        <v>3405312.6</v>
      </c>
      <c r="L380" s="116">
        <v>0</v>
      </c>
      <c r="M380" s="116">
        <v>3405312.6</v>
      </c>
      <c r="N380" s="116">
        <v>0</v>
      </c>
      <c r="O380" s="116">
        <v>0</v>
      </c>
      <c r="P380" s="120">
        <v>0</v>
      </c>
      <c r="Q380" s="27" t="str">
        <f t="shared" si="39"/>
        <v>Registered</v>
      </c>
      <c r="R380" s="121">
        <f t="shared" si="48"/>
        <v>0.45000002055611699</v>
      </c>
      <c r="T380" s="117">
        <f t="shared" si="81"/>
        <v>3405312.6</v>
      </c>
      <c r="U380" s="117">
        <f t="shared" si="82"/>
        <v>0</v>
      </c>
    </row>
    <row r="381" spans="1:21" x14ac:dyDescent="0.3">
      <c r="A381" s="114">
        <v>180</v>
      </c>
      <c r="B381" s="114" t="s">
        <v>107</v>
      </c>
      <c r="C381" s="114" t="s">
        <v>109</v>
      </c>
      <c r="D381" s="114" t="s">
        <v>1724</v>
      </c>
      <c r="E381" s="114" t="s">
        <v>1725</v>
      </c>
      <c r="F381" s="115">
        <v>46094</v>
      </c>
      <c r="G381" s="114" t="s">
        <v>1416</v>
      </c>
      <c r="H381" s="116">
        <v>9049695</v>
      </c>
      <c r="I381" s="116">
        <v>4072363</v>
      </c>
      <c r="J381" s="116">
        <v>704969</v>
      </c>
      <c r="K381" s="116">
        <v>3367394</v>
      </c>
      <c r="L381" s="116">
        <v>0</v>
      </c>
      <c r="M381" s="116">
        <v>3367394</v>
      </c>
      <c r="N381" s="116">
        <v>0</v>
      </c>
      <c r="O381" s="116">
        <v>0</v>
      </c>
      <c r="P381" s="120">
        <v>0</v>
      </c>
      <c r="Q381" s="27" t="str">
        <f t="shared" si="39"/>
        <v>Registered</v>
      </c>
      <c r="R381" s="121">
        <f t="shared" si="48"/>
        <v>0.45000002762524038</v>
      </c>
      <c r="T381" s="117">
        <f t="shared" si="81"/>
        <v>3367394</v>
      </c>
      <c r="U381" s="117">
        <f t="shared" si="82"/>
        <v>0</v>
      </c>
    </row>
    <row r="382" spans="1:21" x14ac:dyDescent="0.3">
      <c r="A382" s="114">
        <v>199</v>
      </c>
      <c r="B382" s="114" t="s">
        <v>107</v>
      </c>
      <c r="C382" s="114" t="s">
        <v>109</v>
      </c>
      <c r="D382" s="114" t="s">
        <v>9765</v>
      </c>
      <c r="E382" s="114" t="s">
        <v>9766</v>
      </c>
      <c r="F382" s="115">
        <v>46070</v>
      </c>
      <c r="G382" s="114" t="s">
        <v>9767</v>
      </c>
      <c r="H382" s="116">
        <v>9208050</v>
      </c>
      <c r="I382" s="116">
        <v>4143623</v>
      </c>
      <c r="J382" s="116">
        <v>1200000</v>
      </c>
      <c r="K382" s="116">
        <v>2943623</v>
      </c>
      <c r="L382" s="116">
        <v>2943623</v>
      </c>
      <c r="M382" s="116">
        <v>0</v>
      </c>
      <c r="N382" s="116">
        <v>0</v>
      </c>
      <c r="O382" s="116">
        <v>0</v>
      </c>
      <c r="P382" s="120">
        <v>0</v>
      </c>
      <c r="Q382" s="27" t="str">
        <f t="shared" si="39"/>
        <v>Registered</v>
      </c>
      <c r="R382" s="121">
        <f t="shared" si="48"/>
        <v>0.45000005430031331</v>
      </c>
      <c r="T382" s="117">
        <f t="shared" si="81"/>
        <v>2943623</v>
      </c>
      <c r="U382" s="117">
        <f t="shared" si="82"/>
        <v>0</v>
      </c>
    </row>
    <row r="383" spans="1:21" hidden="1" x14ac:dyDescent="0.3">
      <c r="A383" s="114">
        <v>5134</v>
      </c>
      <c r="B383" s="114" t="s">
        <v>107</v>
      </c>
      <c r="C383" s="114" t="s">
        <v>109</v>
      </c>
      <c r="D383" s="114" t="s">
        <v>2266</v>
      </c>
      <c r="E383" s="114" t="s">
        <v>2267</v>
      </c>
      <c r="F383" s="115">
        <v>46053</v>
      </c>
      <c r="G383" s="114" t="s">
        <v>2268</v>
      </c>
      <c r="H383" s="116">
        <v>14015179</v>
      </c>
      <c r="I383" s="116">
        <v>4905313</v>
      </c>
      <c r="J383" s="116">
        <v>4905313</v>
      </c>
      <c r="K383" s="116">
        <v>0</v>
      </c>
      <c r="L383" s="116">
        <v>0</v>
      </c>
      <c r="M383" s="116">
        <v>0</v>
      </c>
      <c r="N383" s="116">
        <v>0</v>
      </c>
      <c r="O383" s="116">
        <v>0</v>
      </c>
      <c r="P383" s="120">
        <v>0</v>
      </c>
      <c r="Q383" s="27" t="str">
        <f t="shared" si="39"/>
        <v>Registered</v>
      </c>
      <c r="R383" s="121">
        <f t="shared" si="48"/>
        <v>0.35000002497292398</v>
      </c>
      <c r="T383" s="117">
        <f t="shared" si="81"/>
        <v>0</v>
      </c>
      <c r="U383" s="117">
        <f t="shared" si="82"/>
        <v>0</v>
      </c>
    </row>
    <row r="384" spans="1:21" hidden="1" x14ac:dyDescent="0.3">
      <c r="A384" s="114">
        <v>5135</v>
      </c>
      <c r="B384" s="114" t="s">
        <v>107</v>
      </c>
      <c r="C384" s="114" t="s">
        <v>109</v>
      </c>
      <c r="D384" s="114" t="s">
        <v>6307</v>
      </c>
      <c r="E384" s="114" t="s">
        <v>6308</v>
      </c>
      <c r="F384" s="115">
        <v>46045</v>
      </c>
      <c r="G384" s="114" t="s">
        <v>1782</v>
      </c>
      <c r="H384" s="116">
        <v>9501300</v>
      </c>
      <c r="I384" s="116">
        <v>4275585</v>
      </c>
      <c r="J384" s="116">
        <v>4275585</v>
      </c>
      <c r="K384" s="116">
        <v>0</v>
      </c>
      <c r="L384" s="116">
        <v>0</v>
      </c>
      <c r="M384" s="116">
        <v>0</v>
      </c>
      <c r="N384" s="116">
        <v>0</v>
      </c>
      <c r="O384" s="116">
        <v>0</v>
      </c>
      <c r="P384" s="120">
        <v>0</v>
      </c>
      <c r="Q384" s="27" t="str">
        <f t="shared" si="39"/>
        <v>Registered</v>
      </c>
      <c r="R384" s="121">
        <f t="shared" si="48"/>
        <v>0.45</v>
      </c>
      <c r="T384" s="117">
        <f t="shared" si="81"/>
        <v>0</v>
      </c>
      <c r="U384" s="117">
        <f t="shared" si="82"/>
        <v>0</v>
      </c>
    </row>
    <row r="385" spans="1:21" hidden="1" x14ac:dyDescent="0.3">
      <c r="A385" s="114">
        <v>5136</v>
      </c>
      <c r="B385" s="114" t="s">
        <v>107</v>
      </c>
      <c r="C385" s="114" t="s">
        <v>109</v>
      </c>
      <c r="D385" s="114" t="s">
        <v>1845</v>
      </c>
      <c r="E385" s="114" t="s">
        <v>1846</v>
      </c>
      <c r="F385" s="115">
        <v>46094</v>
      </c>
      <c r="G385" s="114" t="s">
        <v>1847</v>
      </c>
      <c r="H385" s="116">
        <v>9046176</v>
      </c>
      <c r="I385" s="116">
        <v>4070779</v>
      </c>
      <c r="J385" s="116">
        <v>4070779</v>
      </c>
      <c r="K385" s="116">
        <v>0</v>
      </c>
      <c r="L385" s="116">
        <v>0</v>
      </c>
      <c r="M385" s="116">
        <v>0</v>
      </c>
      <c r="N385" s="116">
        <v>0</v>
      </c>
      <c r="O385" s="116">
        <v>0</v>
      </c>
      <c r="P385" s="120">
        <v>0</v>
      </c>
      <c r="Q385" s="27" t="str">
        <f t="shared" si="39"/>
        <v>Registered</v>
      </c>
      <c r="R385" s="121">
        <f t="shared" si="48"/>
        <v>0.4499999778912106</v>
      </c>
      <c r="T385" s="117">
        <f t="shared" si="81"/>
        <v>0</v>
      </c>
      <c r="U385" s="117">
        <f t="shared" si="82"/>
        <v>0</v>
      </c>
    </row>
    <row r="386" spans="1:21" hidden="1" x14ac:dyDescent="0.3">
      <c r="A386" s="114">
        <v>5137</v>
      </c>
      <c r="B386" s="114" t="s">
        <v>107</v>
      </c>
      <c r="C386" s="114" t="s">
        <v>109</v>
      </c>
      <c r="D386" s="114" t="s">
        <v>1830</v>
      </c>
      <c r="E386" s="114" t="s">
        <v>1831</v>
      </c>
      <c r="F386" s="115">
        <v>46105</v>
      </c>
      <c r="G386" s="114" t="s">
        <v>1492</v>
      </c>
      <c r="H386" s="116">
        <v>9372321</v>
      </c>
      <c r="I386" s="116">
        <v>4217544</v>
      </c>
      <c r="J386" s="116">
        <v>4217544</v>
      </c>
      <c r="K386" s="116">
        <v>0</v>
      </c>
      <c r="L386" s="116">
        <v>0</v>
      </c>
      <c r="M386" s="116">
        <v>0</v>
      </c>
      <c r="N386" s="116">
        <v>0</v>
      </c>
      <c r="O386" s="116">
        <v>0</v>
      </c>
      <c r="P386" s="120">
        <v>0</v>
      </c>
      <c r="Q386" s="27" t="str">
        <f t="shared" ref="Q386:Q449" si="83">IF(G386="01 Jan 1900","Unregistered","Registered")</f>
        <v>Registered</v>
      </c>
      <c r="R386" s="121">
        <f t="shared" si="48"/>
        <v>0.44999995198627962</v>
      </c>
      <c r="T386" s="117">
        <f t="shared" si="81"/>
        <v>0</v>
      </c>
      <c r="U386" s="117">
        <f t="shared" si="82"/>
        <v>0</v>
      </c>
    </row>
    <row r="387" spans="1:21" hidden="1" x14ac:dyDescent="0.3">
      <c r="A387" s="114">
        <v>10258</v>
      </c>
      <c r="B387" s="114" t="s">
        <v>107</v>
      </c>
      <c r="C387" s="114" t="s">
        <v>109</v>
      </c>
      <c r="D387" s="114" t="s">
        <v>9573</v>
      </c>
      <c r="E387" s="114" t="s">
        <v>9574</v>
      </c>
      <c r="F387" s="115">
        <v>46076</v>
      </c>
      <c r="G387" s="114" t="s">
        <v>1583</v>
      </c>
      <c r="H387" s="116">
        <v>9439286</v>
      </c>
      <c r="I387" s="116">
        <v>4247679</v>
      </c>
      <c r="J387" s="116">
        <v>4342072</v>
      </c>
      <c r="K387" s="116">
        <v>-94393</v>
      </c>
      <c r="L387" s="116">
        <v>0</v>
      </c>
      <c r="M387" s="116">
        <v>0</v>
      </c>
      <c r="N387" s="116">
        <v>0</v>
      </c>
      <c r="O387" s="116">
        <v>0</v>
      </c>
      <c r="P387" s="120">
        <v>0</v>
      </c>
      <c r="Q387" s="27" t="str">
        <f t="shared" si="83"/>
        <v>Registered</v>
      </c>
      <c r="R387" s="121">
        <f t="shared" si="48"/>
        <v>0.45000003178206488</v>
      </c>
      <c r="T387" s="117">
        <f t="shared" si="81"/>
        <v>0</v>
      </c>
      <c r="U387" s="117">
        <f t="shared" si="82"/>
        <v>-94393</v>
      </c>
    </row>
    <row r="388" spans="1:21" hidden="1" x14ac:dyDescent="0.3">
      <c r="A388" s="114">
        <v>10368</v>
      </c>
      <c r="B388" s="114" t="s">
        <v>107</v>
      </c>
      <c r="C388" s="114" t="s">
        <v>109</v>
      </c>
      <c r="D388" s="114" t="s">
        <v>6305</v>
      </c>
      <c r="E388" s="114" t="s">
        <v>6306</v>
      </c>
      <c r="F388" s="115">
        <v>46052</v>
      </c>
      <c r="G388" s="114" t="s">
        <v>1907</v>
      </c>
      <c r="H388" s="116">
        <v>14489286</v>
      </c>
      <c r="I388" s="116">
        <v>2897857</v>
      </c>
      <c r="J388" s="116">
        <v>3042749</v>
      </c>
      <c r="K388" s="116">
        <v>-144892</v>
      </c>
      <c r="L388" s="116">
        <v>0</v>
      </c>
      <c r="M388" s="116">
        <v>0</v>
      </c>
      <c r="N388" s="116">
        <v>0</v>
      </c>
      <c r="O388" s="116">
        <v>0</v>
      </c>
      <c r="P388" s="120">
        <v>0</v>
      </c>
      <c r="Q388" s="27" t="str">
        <f t="shared" si="83"/>
        <v>Registered</v>
      </c>
      <c r="R388" s="121">
        <f t="shared" si="48"/>
        <v>0.19999998619669734</v>
      </c>
      <c r="T388" s="117">
        <f t="shared" si="81"/>
        <v>0</v>
      </c>
      <c r="U388" s="117">
        <f t="shared" si="82"/>
        <v>-144892</v>
      </c>
    </row>
    <row r="389" spans="1:21" hidden="1" x14ac:dyDescent="0.3">
      <c r="A389" s="114">
        <v>10379</v>
      </c>
      <c r="B389" s="114" t="s">
        <v>107</v>
      </c>
      <c r="C389" s="114" t="s">
        <v>109</v>
      </c>
      <c r="D389" s="114" t="s">
        <v>9565</v>
      </c>
      <c r="E389" s="114" t="s">
        <v>9566</v>
      </c>
      <c r="F389" s="115">
        <v>46063</v>
      </c>
      <c r="G389" s="114" t="s">
        <v>2829</v>
      </c>
      <c r="H389" s="116">
        <v>9327679</v>
      </c>
      <c r="I389" s="116">
        <v>4197456</v>
      </c>
      <c r="J389" s="116">
        <v>4384010</v>
      </c>
      <c r="K389" s="116">
        <v>-186554</v>
      </c>
      <c r="L389" s="116">
        <v>0</v>
      </c>
      <c r="M389" s="116">
        <v>0</v>
      </c>
      <c r="N389" s="116">
        <v>0</v>
      </c>
      <c r="O389" s="116">
        <v>0</v>
      </c>
      <c r="P389" s="120">
        <v>0</v>
      </c>
      <c r="Q389" s="27" t="str">
        <f t="shared" si="83"/>
        <v>Registered</v>
      </c>
      <c r="R389" s="121">
        <f t="shared" si="48"/>
        <v>0.45000004824351264</v>
      </c>
      <c r="T389" s="117">
        <f t="shared" si="81"/>
        <v>0</v>
      </c>
      <c r="U389" s="117">
        <f t="shared" si="82"/>
        <v>-186554</v>
      </c>
    </row>
    <row r="390" spans="1:21" s="101" customFormat="1" x14ac:dyDescent="0.3">
      <c r="A390" s="99">
        <v>10392</v>
      </c>
      <c r="B390" s="99" t="s">
        <v>107</v>
      </c>
      <c r="C390" s="99" t="s">
        <v>109</v>
      </c>
      <c r="D390" s="99" t="s">
        <v>112</v>
      </c>
      <c r="E390" s="99" t="s">
        <v>113</v>
      </c>
      <c r="F390" s="100">
        <v>46121</v>
      </c>
      <c r="G390" s="99" t="s">
        <v>1898</v>
      </c>
      <c r="H390" s="96">
        <v>14283036</v>
      </c>
      <c r="I390" s="96">
        <f>H390*R390</f>
        <v>6427366.2000000002</v>
      </c>
      <c r="J390" s="96">
        <v>200000</v>
      </c>
      <c r="K390" s="96">
        <f>I390-J390</f>
        <v>6227366.2000000002</v>
      </c>
      <c r="L390" s="97">
        <f>IF(AND($S390&gt;=0,$S390&lt;=30),$K390,0)</f>
        <v>0</v>
      </c>
      <c r="M390" s="97">
        <f>IF(AND($S390&gt;=31,$S390&lt;=60),$K390,0)</f>
        <v>6227366.2000000002</v>
      </c>
      <c r="N390" s="97">
        <f>IF(AND($S390&gt;=61,$S390&lt;=90),$K390,0)</f>
        <v>0</v>
      </c>
      <c r="O390" s="97">
        <f>IF(AND($S390&gt;=91,$S390&lt;=120),$K390,0)</f>
        <v>0</v>
      </c>
      <c r="P390" s="98">
        <f>IF($S390&gt;120,$K390,0)</f>
        <v>0</v>
      </c>
      <c r="Q390" s="101" t="str">
        <f t="shared" si="83"/>
        <v>Unregistered</v>
      </c>
      <c r="R390" s="123">
        <v>0.45</v>
      </c>
      <c r="S390" s="95">
        <f>DATE(2026,5,31)-F390</f>
        <v>52</v>
      </c>
    </row>
    <row r="391" spans="1:21" hidden="1" x14ac:dyDescent="0.3">
      <c r="A391" s="114">
        <v>10482</v>
      </c>
      <c r="B391" s="114" t="s">
        <v>107</v>
      </c>
      <c r="C391" s="114" t="s">
        <v>109</v>
      </c>
      <c r="D391" s="114" t="s">
        <v>1742</v>
      </c>
      <c r="E391" s="114" t="s">
        <v>1743</v>
      </c>
      <c r="F391" s="115">
        <v>46081</v>
      </c>
      <c r="G391" s="114" t="s">
        <v>1744</v>
      </c>
      <c r="H391" s="116">
        <v>9450000</v>
      </c>
      <c r="I391" s="116">
        <v>4252500</v>
      </c>
      <c r="J391" s="116">
        <v>4725000</v>
      </c>
      <c r="K391" s="116">
        <v>-472500</v>
      </c>
      <c r="L391" s="116">
        <v>0</v>
      </c>
      <c r="M391" s="116">
        <v>0</v>
      </c>
      <c r="N391" s="116">
        <v>0</v>
      </c>
      <c r="O391" s="116">
        <v>0</v>
      </c>
      <c r="P391" s="120">
        <v>0</v>
      </c>
      <c r="Q391" s="27" t="str">
        <f t="shared" si="83"/>
        <v>Registered</v>
      </c>
      <c r="R391" s="121">
        <f t="shared" si="48"/>
        <v>0.45</v>
      </c>
      <c r="T391" s="117">
        <f t="shared" ref="T391:T392" si="84">L391+M391+N391+O391+P391</f>
        <v>0</v>
      </c>
      <c r="U391" s="117">
        <f t="shared" ref="U391:U392" si="85">K391-T391</f>
        <v>-472500</v>
      </c>
    </row>
    <row r="392" spans="1:21" hidden="1" x14ac:dyDescent="0.3">
      <c r="A392" s="114">
        <v>10691</v>
      </c>
      <c r="B392" s="114" t="s">
        <v>107</v>
      </c>
      <c r="C392" s="114" t="s">
        <v>109</v>
      </c>
      <c r="D392" s="114" t="s">
        <v>1528</v>
      </c>
      <c r="E392" s="114" t="s">
        <v>1529</v>
      </c>
      <c r="F392" s="115">
        <v>46109</v>
      </c>
      <c r="G392" s="114" t="s">
        <v>1460</v>
      </c>
      <c r="H392" s="116">
        <v>14817750</v>
      </c>
      <c r="I392" s="116">
        <v>6667988</v>
      </c>
      <c r="J392" s="116">
        <v>10372425</v>
      </c>
      <c r="K392" s="116">
        <v>-3704437</v>
      </c>
      <c r="L392" s="116">
        <v>0</v>
      </c>
      <c r="M392" s="116">
        <v>0</v>
      </c>
      <c r="N392" s="116">
        <v>0</v>
      </c>
      <c r="O392" s="116">
        <v>0</v>
      </c>
      <c r="P392" s="120">
        <v>0</v>
      </c>
      <c r="Q392" s="27" t="str">
        <f t="shared" si="83"/>
        <v>Registered</v>
      </c>
      <c r="R392" s="121">
        <f t="shared" si="48"/>
        <v>0.4500000337433146</v>
      </c>
      <c r="T392" s="117">
        <f t="shared" si="84"/>
        <v>0</v>
      </c>
      <c r="U392" s="117">
        <f t="shared" si="85"/>
        <v>-3704437</v>
      </c>
    </row>
    <row r="393" spans="1:21" s="101" customFormat="1" hidden="1" x14ac:dyDescent="0.3">
      <c r="A393" s="99">
        <v>10910</v>
      </c>
      <c r="B393" s="99" t="s">
        <v>107</v>
      </c>
      <c r="C393" s="99" t="s">
        <v>109</v>
      </c>
      <c r="D393" s="99" t="s">
        <v>110</v>
      </c>
      <c r="E393" s="99" t="s">
        <v>111</v>
      </c>
      <c r="F393" s="100">
        <v>46171</v>
      </c>
      <c r="G393" s="99" t="s">
        <v>1898</v>
      </c>
      <c r="H393" s="96">
        <v>9916964</v>
      </c>
      <c r="I393" s="96">
        <v>0</v>
      </c>
      <c r="J393" s="96"/>
      <c r="K393" s="96"/>
      <c r="L393" s="96">
        <v>0</v>
      </c>
      <c r="M393" s="96">
        <v>0</v>
      </c>
      <c r="N393" s="96">
        <v>0</v>
      </c>
      <c r="O393" s="96">
        <v>0</v>
      </c>
      <c r="P393" s="122">
        <v>0</v>
      </c>
      <c r="Q393" s="101" t="str">
        <f t="shared" si="83"/>
        <v>Unregistered</v>
      </c>
      <c r="R393" s="123"/>
      <c r="S393" s="95"/>
    </row>
    <row r="394" spans="1:21" x14ac:dyDescent="0.3">
      <c r="A394" s="114">
        <v>96</v>
      </c>
      <c r="B394" s="114" t="s">
        <v>351</v>
      </c>
      <c r="C394" s="114" t="s">
        <v>61</v>
      </c>
      <c r="D394" s="114" t="s">
        <v>9602</v>
      </c>
      <c r="E394" s="114" t="s">
        <v>9603</v>
      </c>
      <c r="F394" s="115">
        <v>46102</v>
      </c>
      <c r="G394" s="114" t="s">
        <v>9604</v>
      </c>
      <c r="H394" s="116">
        <v>10278950</v>
      </c>
      <c r="I394" s="116">
        <v>5447844</v>
      </c>
      <c r="J394" s="116">
        <v>100000</v>
      </c>
      <c r="K394" s="116">
        <v>5347844</v>
      </c>
      <c r="L394" s="116">
        <v>5347844</v>
      </c>
      <c r="M394" s="116">
        <v>0</v>
      </c>
      <c r="N394" s="116">
        <v>0</v>
      </c>
      <c r="O394" s="116">
        <v>0</v>
      </c>
      <c r="P394" s="120">
        <v>0</v>
      </c>
      <c r="Q394" s="27" t="str">
        <f t="shared" si="83"/>
        <v>Registered</v>
      </c>
      <c r="R394" s="121">
        <f t="shared" si="48"/>
        <v>0.53000004864310069</v>
      </c>
      <c r="T394" s="117">
        <f t="shared" ref="T394:T438" si="86">L394+M394+N394+O394+P394</f>
        <v>5347844</v>
      </c>
      <c r="U394" s="117">
        <f t="shared" ref="U394:U438" si="87">K394-T394</f>
        <v>0</v>
      </c>
    </row>
    <row r="395" spans="1:21" x14ac:dyDescent="0.3">
      <c r="A395" s="114">
        <v>105</v>
      </c>
      <c r="B395" s="114" t="s">
        <v>351</v>
      </c>
      <c r="C395" s="114" t="s">
        <v>61</v>
      </c>
      <c r="D395" s="114" t="s">
        <v>9796</v>
      </c>
      <c r="E395" s="114" t="s">
        <v>9797</v>
      </c>
      <c r="F395" s="115">
        <v>46106</v>
      </c>
      <c r="G395" s="114" t="s">
        <v>9590</v>
      </c>
      <c r="H395" s="116">
        <v>9867860</v>
      </c>
      <c r="I395" s="116">
        <v>5229965</v>
      </c>
      <c r="J395" s="116">
        <v>200000</v>
      </c>
      <c r="K395" s="116">
        <v>5029965</v>
      </c>
      <c r="L395" s="116">
        <v>5029965</v>
      </c>
      <c r="M395" s="116">
        <v>0</v>
      </c>
      <c r="N395" s="116">
        <v>0</v>
      </c>
      <c r="O395" s="116">
        <v>0</v>
      </c>
      <c r="P395" s="120">
        <v>0</v>
      </c>
      <c r="Q395" s="27" t="str">
        <f t="shared" si="83"/>
        <v>Registered</v>
      </c>
      <c r="R395" s="121">
        <f t="shared" ref="R395:R458" si="88">I395/H395</f>
        <v>0.52999991892872411</v>
      </c>
      <c r="T395" s="117">
        <f t="shared" si="86"/>
        <v>5029965</v>
      </c>
      <c r="U395" s="117">
        <f t="shared" si="87"/>
        <v>0</v>
      </c>
    </row>
    <row r="396" spans="1:21" x14ac:dyDescent="0.3">
      <c r="A396" s="114">
        <v>108</v>
      </c>
      <c r="B396" s="114" t="s">
        <v>351</v>
      </c>
      <c r="C396" s="114" t="s">
        <v>61</v>
      </c>
      <c r="D396" s="114" t="s">
        <v>1616</v>
      </c>
      <c r="E396" s="114" t="s">
        <v>1617</v>
      </c>
      <c r="F396" s="115">
        <v>46092</v>
      </c>
      <c r="G396" s="114" t="s">
        <v>1492</v>
      </c>
      <c r="H396" s="116">
        <v>10092060</v>
      </c>
      <c r="I396" s="116">
        <v>5348791</v>
      </c>
      <c r="J396" s="116">
        <v>500000</v>
      </c>
      <c r="K396" s="116">
        <v>4848791</v>
      </c>
      <c r="L396" s="116">
        <v>0</v>
      </c>
      <c r="M396" s="116">
        <v>4848791</v>
      </c>
      <c r="N396" s="116">
        <v>0</v>
      </c>
      <c r="O396" s="116">
        <v>0</v>
      </c>
      <c r="P396" s="120">
        <v>0</v>
      </c>
      <c r="Q396" s="27" t="str">
        <f t="shared" si="83"/>
        <v>Registered</v>
      </c>
      <c r="R396" s="121">
        <f t="shared" si="88"/>
        <v>0.52999992072976176</v>
      </c>
      <c r="T396" s="117">
        <f t="shared" si="86"/>
        <v>4848791</v>
      </c>
      <c r="U396" s="117">
        <f t="shared" si="87"/>
        <v>0</v>
      </c>
    </row>
    <row r="397" spans="1:21" x14ac:dyDescent="0.3">
      <c r="A397" s="114">
        <v>118</v>
      </c>
      <c r="B397" s="114" t="s">
        <v>351</v>
      </c>
      <c r="C397" s="114" t="s">
        <v>61</v>
      </c>
      <c r="D397" s="114" t="s">
        <v>1634</v>
      </c>
      <c r="E397" s="114" t="s">
        <v>1635</v>
      </c>
      <c r="F397" s="115">
        <v>46101</v>
      </c>
      <c r="G397" s="114" t="s">
        <v>1612</v>
      </c>
      <c r="H397" s="116">
        <v>9685999</v>
      </c>
      <c r="I397" s="116">
        <v>5133580</v>
      </c>
      <c r="J397" s="116">
        <v>450000</v>
      </c>
      <c r="K397" s="116">
        <v>4683580</v>
      </c>
      <c r="L397" s="116">
        <v>0</v>
      </c>
      <c r="M397" s="116">
        <v>4683580</v>
      </c>
      <c r="N397" s="116">
        <v>0</v>
      </c>
      <c r="O397" s="116">
        <v>0</v>
      </c>
      <c r="P397" s="120">
        <v>0</v>
      </c>
      <c r="Q397" s="27" t="str">
        <f t="shared" si="83"/>
        <v>Registered</v>
      </c>
      <c r="R397" s="121">
        <f t="shared" si="88"/>
        <v>0.53000005471815559</v>
      </c>
      <c r="T397" s="117">
        <f t="shared" si="86"/>
        <v>4683580</v>
      </c>
      <c r="U397" s="117">
        <f t="shared" si="87"/>
        <v>0</v>
      </c>
    </row>
    <row r="398" spans="1:21" x14ac:dyDescent="0.3">
      <c r="A398" s="114">
        <v>134</v>
      </c>
      <c r="B398" s="114" t="s">
        <v>351</v>
      </c>
      <c r="C398" s="114" t="s">
        <v>61</v>
      </c>
      <c r="D398" s="114" t="s">
        <v>1672</v>
      </c>
      <c r="E398" s="114" t="s">
        <v>1673</v>
      </c>
      <c r="F398" s="115">
        <v>46053</v>
      </c>
      <c r="G398" s="114" t="s">
        <v>1583</v>
      </c>
      <c r="H398" s="116">
        <v>9979926</v>
      </c>
      <c r="I398" s="116">
        <v>5289361</v>
      </c>
      <c r="J398" s="116">
        <v>997993</v>
      </c>
      <c r="K398" s="116">
        <v>4291368</v>
      </c>
      <c r="L398" s="116">
        <v>0</v>
      </c>
      <c r="M398" s="116">
        <v>4291368</v>
      </c>
      <c r="N398" s="116">
        <v>0</v>
      </c>
      <c r="O398" s="116">
        <v>0</v>
      </c>
      <c r="P398" s="120">
        <v>0</v>
      </c>
      <c r="Q398" s="27" t="str">
        <f t="shared" si="83"/>
        <v>Registered</v>
      </c>
      <c r="R398" s="121">
        <f t="shared" si="88"/>
        <v>0.53000002204425167</v>
      </c>
      <c r="T398" s="117">
        <f t="shared" si="86"/>
        <v>4291368</v>
      </c>
      <c r="U398" s="117">
        <f t="shared" si="87"/>
        <v>0</v>
      </c>
    </row>
    <row r="399" spans="1:21" x14ac:dyDescent="0.3">
      <c r="A399" s="114">
        <v>136</v>
      </c>
      <c r="B399" s="114" t="s">
        <v>351</v>
      </c>
      <c r="C399" s="114" t="s">
        <v>61</v>
      </c>
      <c r="D399" s="114" t="s">
        <v>9605</v>
      </c>
      <c r="E399" s="114" t="s">
        <v>9606</v>
      </c>
      <c r="F399" s="115">
        <v>46111</v>
      </c>
      <c r="G399" s="114" t="s">
        <v>9607</v>
      </c>
      <c r="H399" s="116">
        <v>9940849</v>
      </c>
      <c r="I399" s="116">
        <v>5268650</v>
      </c>
      <c r="J399" s="116">
        <v>994082</v>
      </c>
      <c r="K399" s="116">
        <v>4274568</v>
      </c>
      <c r="L399" s="116">
        <v>4274568</v>
      </c>
      <c r="M399" s="116">
        <v>0</v>
      </c>
      <c r="N399" s="116">
        <v>0</v>
      </c>
      <c r="O399" s="116">
        <v>0</v>
      </c>
      <c r="P399" s="120">
        <v>0</v>
      </c>
      <c r="Q399" s="27" t="str">
        <f t="shared" si="83"/>
        <v>Registered</v>
      </c>
      <c r="R399" s="121">
        <f t="shared" si="88"/>
        <v>0.53000000301785088</v>
      </c>
      <c r="T399" s="117">
        <f t="shared" si="86"/>
        <v>4274568</v>
      </c>
      <c r="U399" s="117">
        <f t="shared" si="87"/>
        <v>0</v>
      </c>
    </row>
    <row r="400" spans="1:21" x14ac:dyDescent="0.3">
      <c r="A400" s="114">
        <v>158</v>
      </c>
      <c r="B400" s="114" t="s">
        <v>351</v>
      </c>
      <c r="C400" s="114" t="s">
        <v>61</v>
      </c>
      <c r="D400" s="114" t="s">
        <v>9610</v>
      </c>
      <c r="E400" s="114" t="s">
        <v>9611</v>
      </c>
      <c r="F400" s="115">
        <v>46111</v>
      </c>
      <c r="G400" s="114" t="s">
        <v>9604</v>
      </c>
      <c r="H400" s="116">
        <v>7100000</v>
      </c>
      <c r="I400" s="116">
        <v>3763000</v>
      </c>
      <c r="J400" s="116">
        <v>100000</v>
      </c>
      <c r="K400" s="116">
        <v>3663000</v>
      </c>
      <c r="L400" s="116">
        <v>3663000</v>
      </c>
      <c r="M400" s="116">
        <v>0</v>
      </c>
      <c r="N400" s="116">
        <v>0</v>
      </c>
      <c r="O400" s="116">
        <v>0</v>
      </c>
      <c r="P400" s="120">
        <v>0</v>
      </c>
      <c r="Q400" s="27" t="str">
        <f t="shared" si="83"/>
        <v>Registered</v>
      </c>
      <c r="R400" s="121">
        <f t="shared" si="88"/>
        <v>0.53</v>
      </c>
      <c r="T400" s="117">
        <f t="shared" si="86"/>
        <v>3663000</v>
      </c>
      <c r="U400" s="117">
        <f t="shared" si="87"/>
        <v>0</v>
      </c>
    </row>
    <row r="401" spans="1:21" x14ac:dyDescent="0.3">
      <c r="A401" s="114">
        <v>159</v>
      </c>
      <c r="B401" s="114" t="s">
        <v>351</v>
      </c>
      <c r="C401" s="114" t="s">
        <v>61</v>
      </c>
      <c r="D401" s="114" t="s">
        <v>9614</v>
      </c>
      <c r="E401" s="114" t="s">
        <v>9615</v>
      </c>
      <c r="F401" s="115">
        <v>46111</v>
      </c>
      <c r="G401" s="114" t="s">
        <v>9616</v>
      </c>
      <c r="H401" s="116">
        <v>7038000</v>
      </c>
      <c r="I401" s="116">
        <v>3730140</v>
      </c>
      <c r="J401" s="116">
        <v>100000</v>
      </c>
      <c r="K401" s="116">
        <v>3630140</v>
      </c>
      <c r="L401" s="116">
        <v>3630140</v>
      </c>
      <c r="M401" s="116">
        <v>0</v>
      </c>
      <c r="N401" s="116">
        <v>0</v>
      </c>
      <c r="O401" s="116">
        <v>0</v>
      </c>
      <c r="P401" s="120">
        <v>0</v>
      </c>
      <c r="Q401" s="27" t="str">
        <f t="shared" si="83"/>
        <v>Registered</v>
      </c>
      <c r="R401" s="121">
        <f t="shared" si="88"/>
        <v>0.53</v>
      </c>
      <c r="T401" s="117">
        <f t="shared" si="86"/>
        <v>3630140</v>
      </c>
      <c r="U401" s="117">
        <f t="shared" si="87"/>
        <v>0</v>
      </c>
    </row>
    <row r="402" spans="1:21" x14ac:dyDescent="0.3">
      <c r="A402" s="114">
        <v>169</v>
      </c>
      <c r="B402" s="114" t="s">
        <v>351</v>
      </c>
      <c r="C402" s="114" t="s">
        <v>61</v>
      </c>
      <c r="D402" s="114" t="s">
        <v>9794</v>
      </c>
      <c r="E402" s="114" t="s">
        <v>9795</v>
      </c>
      <c r="F402" s="115">
        <v>46053</v>
      </c>
      <c r="G402" s="114" t="s">
        <v>9590</v>
      </c>
      <c r="H402" s="116">
        <v>6921873</v>
      </c>
      <c r="I402" s="116">
        <v>3668593</v>
      </c>
      <c r="J402" s="116">
        <v>200000</v>
      </c>
      <c r="K402" s="116">
        <v>3468593</v>
      </c>
      <c r="L402" s="116">
        <v>3468593</v>
      </c>
      <c r="M402" s="116">
        <v>0</v>
      </c>
      <c r="N402" s="116">
        <v>0</v>
      </c>
      <c r="O402" s="116">
        <v>0</v>
      </c>
      <c r="P402" s="120">
        <v>0</v>
      </c>
      <c r="Q402" s="27" t="str">
        <f t="shared" si="83"/>
        <v>Registered</v>
      </c>
      <c r="R402" s="121">
        <f t="shared" si="88"/>
        <v>0.53000004478556595</v>
      </c>
      <c r="T402" s="117">
        <f t="shared" si="86"/>
        <v>3468593</v>
      </c>
      <c r="U402" s="117">
        <f t="shared" si="87"/>
        <v>0</v>
      </c>
    </row>
    <row r="403" spans="1:21" x14ac:dyDescent="0.3">
      <c r="A403" s="114">
        <v>173</v>
      </c>
      <c r="B403" s="114" t="s">
        <v>351</v>
      </c>
      <c r="C403" s="114" t="s">
        <v>61</v>
      </c>
      <c r="D403" s="114" t="s">
        <v>9608</v>
      </c>
      <c r="E403" s="114" t="s">
        <v>9609</v>
      </c>
      <c r="F403" s="115">
        <v>46106</v>
      </c>
      <c r="G403" s="114" t="s">
        <v>9587</v>
      </c>
      <c r="H403" s="116">
        <v>6686100</v>
      </c>
      <c r="I403" s="116">
        <v>3543633</v>
      </c>
      <c r="J403" s="116">
        <v>100000</v>
      </c>
      <c r="K403" s="116">
        <v>3443633</v>
      </c>
      <c r="L403" s="116">
        <v>3443633</v>
      </c>
      <c r="M403" s="116">
        <v>0</v>
      </c>
      <c r="N403" s="116">
        <v>0</v>
      </c>
      <c r="O403" s="116">
        <v>0</v>
      </c>
      <c r="P403" s="120">
        <v>0</v>
      </c>
      <c r="Q403" s="27" t="str">
        <f t="shared" si="83"/>
        <v>Registered</v>
      </c>
      <c r="R403" s="121">
        <f t="shared" si="88"/>
        <v>0.53</v>
      </c>
      <c r="T403" s="117">
        <f t="shared" si="86"/>
        <v>3443633</v>
      </c>
      <c r="U403" s="117">
        <f t="shared" si="87"/>
        <v>0</v>
      </c>
    </row>
    <row r="404" spans="1:21" x14ac:dyDescent="0.3">
      <c r="A404" s="114">
        <v>188</v>
      </c>
      <c r="B404" s="114" t="s">
        <v>351</v>
      </c>
      <c r="C404" s="114" t="s">
        <v>61</v>
      </c>
      <c r="D404" s="114" t="s">
        <v>1834</v>
      </c>
      <c r="E404" s="114" t="s">
        <v>1617</v>
      </c>
      <c r="F404" s="115">
        <v>46092</v>
      </c>
      <c r="G404" s="114" t="s">
        <v>1492</v>
      </c>
      <c r="H404" s="116">
        <v>6878472</v>
      </c>
      <c r="I404" s="116">
        <v>3645590</v>
      </c>
      <c r="J404" s="116">
        <v>409600</v>
      </c>
      <c r="K404" s="116">
        <v>3235990</v>
      </c>
      <c r="L404" s="116">
        <v>0</v>
      </c>
      <c r="M404" s="116">
        <v>3235990</v>
      </c>
      <c r="N404" s="116">
        <v>0</v>
      </c>
      <c r="O404" s="116">
        <v>0</v>
      </c>
      <c r="P404" s="120">
        <v>0</v>
      </c>
      <c r="Q404" s="27" t="str">
        <f t="shared" si="83"/>
        <v>Registered</v>
      </c>
      <c r="R404" s="121">
        <f t="shared" si="88"/>
        <v>0.52999997673902</v>
      </c>
      <c r="T404" s="117">
        <f t="shared" si="86"/>
        <v>3235990</v>
      </c>
      <c r="U404" s="117">
        <f t="shared" si="87"/>
        <v>0</v>
      </c>
    </row>
    <row r="405" spans="1:21" x14ac:dyDescent="0.3">
      <c r="A405" s="114">
        <v>195</v>
      </c>
      <c r="B405" s="114" t="s">
        <v>351</v>
      </c>
      <c r="C405" s="114" t="s">
        <v>61</v>
      </c>
      <c r="D405" s="114" t="s">
        <v>9600</v>
      </c>
      <c r="E405" s="114" t="s">
        <v>9601</v>
      </c>
      <c r="F405" s="115">
        <v>46111</v>
      </c>
      <c r="G405" s="114" t="s">
        <v>1977</v>
      </c>
      <c r="H405" s="116">
        <v>7038000</v>
      </c>
      <c r="I405" s="116">
        <v>3730140</v>
      </c>
      <c r="J405" s="116">
        <v>703800</v>
      </c>
      <c r="K405" s="116">
        <v>3026340</v>
      </c>
      <c r="L405" s="116">
        <v>3026340</v>
      </c>
      <c r="M405" s="116">
        <v>0</v>
      </c>
      <c r="N405" s="116">
        <v>0</v>
      </c>
      <c r="O405" s="116">
        <v>0</v>
      </c>
      <c r="P405" s="120">
        <v>0</v>
      </c>
      <c r="Q405" s="27" t="str">
        <f t="shared" si="83"/>
        <v>Registered</v>
      </c>
      <c r="R405" s="121">
        <f t="shared" si="88"/>
        <v>0.53</v>
      </c>
      <c r="T405" s="117">
        <f t="shared" si="86"/>
        <v>3026340</v>
      </c>
      <c r="U405" s="117">
        <f t="shared" si="87"/>
        <v>0</v>
      </c>
    </row>
    <row r="406" spans="1:21" x14ac:dyDescent="0.3">
      <c r="A406" s="114">
        <v>201</v>
      </c>
      <c r="B406" s="114" t="s">
        <v>351</v>
      </c>
      <c r="C406" s="114" t="s">
        <v>61</v>
      </c>
      <c r="D406" s="114" t="s">
        <v>9619</v>
      </c>
      <c r="E406" s="114" t="s">
        <v>9620</v>
      </c>
      <c r="F406" s="115">
        <v>46102</v>
      </c>
      <c r="G406" s="114" t="s">
        <v>1496</v>
      </c>
      <c r="H406" s="116">
        <v>6730796</v>
      </c>
      <c r="I406" s="116">
        <v>3567322</v>
      </c>
      <c r="J406" s="116">
        <v>673079</v>
      </c>
      <c r="K406" s="116">
        <v>2894243</v>
      </c>
      <c r="L406" s="116">
        <v>2894243</v>
      </c>
      <c r="M406" s="116">
        <v>0</v>
      </c>
      <c r="N406" s="116">
        <v>0</v>
      </c>
      <c r="O406" s="116">
        <v>0</v>
      </c>
      <c r="P406" s="120">
        <v>0</v>
      </c>
      <c r="Q406" s="27" t="str">
        <f t="shared" si="83"/>
        <v>Registered</v>
      </c>
      <c r="R406" s="121">
        <f t="shared" si="88"/>
        <v>0.53000001782850048</v>
      </c>
      <c r="T406" s="117">
        <f t="shared" si="86"/>
        <v>2894243</v>
      </c>
      <c r="U406" s="117">
        <f t="shared" si="87"/>
        <v>0</v>
      </c>
    </row>
    <row r="407" spans="1:21" x14ac:dyDescent="0.3">
      <c r="A407" s="114">
        <v>203</v>
      </c>
      <c r="B407" s="114" t="s">
        <v>351</v>
      </c>
      <c r="C407" s="114" t="s">
        <v>61</v>
      </c>
      <c r="D407" s="114" t="s">
        <v>1887</v>
      </c>
      <c r="E407" s="114" t="s">
        <v>1888</v>
      </c>
      <c r="F407" s="115">
        <v>45955</v>
      </c>
      <c r="G407" s="114" t="s">
        <v>1889</v>
      </c>
      <c r="H407" s="116">
        <v>9944587</v>
      </c>
      <c r="I407" s="116">
        <v>5270630</v>
      </c>
      <c r="J407" s="116">
        <v>2378414</v>
      </c>
      <c r="K407" s="116">
        <v>2892216</v>
      </c>
      <c r="L407" s="116">
        <v>0</v>
      </c>
      <c r="M407" s="116">
        <v>0</v>
      </c>
      <c r="N407" s="116">
        <v>397783</v>
      </c>
      <c r="O407" s="116">
        <v>0</v>
      </c>
      <c r="P407" s="120">
        <v>2494433</v>
      </c>
      <c r="Q407" s="27" t="str">
        <f t="shared" si="83"/>
        <v>Registered</v>
      </c>
      <c r="R407" s="121">
        <f t="shared" si="88"/>
        <v>0.52999988838148837</v>
      </c>
      <c r="T407" s="117">
        <f t="shared" si="86"/>
        <v>2892216</v>
      </c>
      <c r="U407" s="117">
        <f t="shared" si="87"/>
        <v>0</v>
      </c>
    </row>
    <row r="408" spans="1:21" x14ac:dyDescent="0.3">
      <c r="A408" s="114">
        <v>277</v>
      </c>
      <c r="B408" s="114" t="s">
        <v>351</v>
      </c>
      <c r="C408" s="114" t="s">
        <v>61</v>
      </c>
      <c r="D408" s="114" t="s">
        <v>2092</v>
      </c>
      <c r="E408" s="114" t="s">
        <v>2093</v>
      </c>
      <c r="F408" s="115">
        <v>45991</v>
      </c>
      <c r="G408" s="114" t="s">
        <v>2094</v>
      </c>
      <c r="H408" s="116">
        <v>10047886</v>
      </c>
      <c r="I408" s="116">
        <v>5325379</v>
      </c>
      <c r="J408" s="116">
        <v>3429739</v>
      </c>
      <c r="K408" s="116">
        <v>1895640</v>
      </c>
      <c r="L408" s="116">
        <v>0</v>
      </c>
      <c r="M408" s="116">
        <v>0</v>
      </c>
      <c r="N408" s="116">
        <v>401915</v>
      </c>
      <c r="O408" s="116">
        <v>0</v>
      </c>
      <c r="P408" s="120">
        <v>1493725</v>
      </c>
      <c r="Q408" s="27" t="str">
        <f t="shared" si="83"/>
        <v>Registered</v>
      </c>
      <c r="R408" s="121">
        <f t="shared" si="88"/>
        <v>0.52999994227641511</v>
      </c>
      <c r="T408" s="117">
        <f t="shared" si="86"/>
        <v>1895640</v>
      </c>
      <c r="U408" s="117">
        <f t="shared" si="87"/>
        <v>0</v>
      </c>
    </row>
    <row r="409" spans="1:21" x14ac:dyDescent="0.3">
      <c r="A409" s="114">
        <v>819</v>
      </c>
      <c r="B409" s="114" t="s">
        <v>351</v>
      </c>
      <c r="C409" s="114" t="s">
        <v>61</v>
      </c>
      <c r="D409" s="114" t="s">
        <v>3835</v>
      </c>
      <c r="E409" s="114" t="s">
        <v>3836</v>
      </c>
      <c r="F409" s="115">
        <v>45930</v>
      </c>
      <c r="G409" s="114" t="s">
        <v>2075</v>
      </c>
      <c r="H409" s="116">
        <v>9600200</v>
      </c>
      <c r="I409" s="116">
        <v>5088106</v>
      </c>
      <c r="J409" s="116">
        <v>4704098</v>
      </c>
      <c r="K409" s="116">
        <v>384008</v>
      </c>
      <c r="L409" s="116">
        <v>0</v>
      </c>
      <c r="M409" s="116">
        <v>0</v>
      </c>
      <c r="N409" s="116">
        <v>384008</v>
      </c>
      <c r="O409" s="116">
        <v>0</v>
      </c>
      <c r="P409" s="120">
        <v>0</v>
      </c>
      <c r="Q409" s="27" t="str">
        <f t="shared" si="83"/>
        <v>Registered</v>
      </c>
      <c r="R409" s="121">
        <f t="shared" si="88"/>
        <v>0.53</v>
      </c>
      <c r="T409" s="117">
        <f t="shared" si="86"/>
        <v>384008</v>
      </c>
      <c r="U409" s="117">
        <f t="shared" si="87"/>
        <v>0</v>
      </c>
    </row>
    <row r="410" spans="1:21" hidden="1" x14ac:dyDescent="0.3">
      <c r="A410" s="114">
        <v>7696</v>
      </c>
      <c r="B410" s="114" t="s">
        <v>351</v>
      </c>
      <c r="C410" s="114" t="s">
        <v>61</v>
      </c>
      <c r="D410" s="114" t="s">
        <v>1780</v>
      </c>
      <c r="E410" s="114" t="s">
        <v>1781</v>
      </c>
      <c r="F410" s="115">
        <v>46022</v>
      </c>
      <c r="G410" s="114" t="s">
        <v>1782</v>
      </c>
      <c r="H410" s="116">
        <v>9779444</v>
      </c>
      <c r="I410" s="116">
        <v>5183106</v>
      </c>
      <c r="J410" s="116">
        <v>5183106</v>
      </c>
      <c r="K410" s="116">
        <v>0</v>
      </c>
      <c r="L410" s="116">
        <v>0</v>
      </c>
      <c r="M410" s="116">
        <v>0</v>
      </c>
      <c r="N410" s="116">
        <v>0</v>
      </c>
      <c r="O410" s="116">
        <v>0</v>
      </c>
      <c r="P410" s="120">
        <v>0</v>
      </c>
      <c r="Q410" s="27" t="str">
        <f t="shared" si="83"/>
        <v>Registered</v>
      </c>
      <c r="R410" s="121">
        <f t="shared" si="88"/>
        <v>0.53000006953360534</v>
      </c>
      <c r="T410" s="117">
        <f t="shared" si="86"/>
        <v>0</v>
      </c>
      <c r="U410" s="117">
        <f t="shared" si="87"/>
        <v>0</v>
      </c>
    </row>
    <row r="411" spans="1:21" hidden="1" x14ac:dyDescent="0.3">
      <c r="A411" s="114">
        <v>7697</v>
      </c>
      <c r="B411" s="114" t="s">
        <v>351</v>
      </c>
      <c r="C411" s="114" t="s">
        <v>61</v>
      </c>
      <c r="D411" s="114" t="s">
        <v>8323</v>
      </c>
      <c r="E411" s="114" t="s">
        <v>8324</v>
      </c>
      <c r="F411" s="115">
        <v>46022</v>
      </c>
      <c r="G411" s="114" t="s">
        <v>1532</v>
      </c>
      <c r="H411" s="116">
        <v>9857598</v>
      </c>
      <c r="I411" s="116">
        <v>5224528</v>
      </c>
      <c r="J411" s="116">
        <v>5224528</v>
      </c>
      <c r="K411" s="116">
        <v>0</v>
      </c>
      <c r="L411" s="116">
        <v>0</v>
      </c>
      <c r="M411" s="116">
        <v>0</v>
      </c>
      <c r="N411" s="116">
        <v>0</v>
      </c>
      <c r="O411" s="116">
        <v>0</v>
      </c>
      <c r="P411" s="120">
        <v>0</v>
      </c>
      <c r="Q411" s="27" t="str">
        <f t="shared" si="83"/>
        <v>Registered</v>
      </c>
      <c r="R411" s="121">
        <f t="shared" si="88"/>
        <v>0.5300001075312667</v>
      </c>
      <c r="T411" s="117">
        <f t="shared" si="86"/>
        <v>0</v>
      </c>
      <c r="U411" s="117">
        <f t="shared" si="87"/>
        <v>0</v>
      </c>
    </row>
    <row r="412" spans="1:21" hidden="1" x14ac:dyDescent="0.3">
      <c r="A412" s="114">
        <v>7698</v>
      </c>
      <c r="B412" s="114" t="s">
        <v>351</v>
      </c>
      <c r="C412" s="114" t="s">
        <v>61</v>
      </c>
      <c r="D412" s="114" t="s">
        <v>8325</v>
      </c>
      <c r="E412" s="114" t="s">
        <v>8326</v>
      </c>
      <c r="F412" s="115">
        <v>46021</v>
      </c>
      <c r="G412" s="114" t="s">
        <v>4944</v>
      </c>
      <c r="H412" s="116">
        <v>9854200</v>
      </c>
      <c r="I412" s="116">
        <v>5222726</v>
      </c>
      <c r="J412" s="116">
        <v>5222726</v>
      </c>
      <c r="K412" s="116">
        <v>0</v>
      </c>
      <c r="L412" s="116">
        <v>0</v>
      </c>
      <c r="M412" s="116">
        <v>0</v>
      </c>
      <c r="N412" s="116">
        <v>0</v>
      </c>
      <c r="O412" s="116">
        <v>0</v>
      </c>
      <c r="P412" s="120">
        <v>0</v>
      </c>
      <c r="Q412" s="27" t="str">
        <f t="shared" si="83"/>
        <v>Registered</v>
      </c>
      <c r="R412" s="121">
        <f t="shared" si="88"/>
        <v>0.53</v>
      </c>
      <c r="T412" s="117">
        <f t="shared" si="86"/>
        <v>0</v>
      </c>
      <c r="U412" s="117">
        <f t="shared" si="87"/>
        <v>0</v>
      </c>
    </row>
    <row r="413" spans="1:21" hidden="1" x14ac:dyDescent="0.3">
      <c r="A413" s="114">
        <v>7699</v>
      </c>
      <c r="B413" s="114" t="s">
        <v>351</v>
      </c>
      <c r="C413" s="114" t="s">
        <v>61</v>
      </c>
      <c r="D413" s="114" t="s">
        <v>1778</v>
      </c>
      <c r="E413" s="114" t="s">
        <v>1779</v>
      </c>
      <c r="F413" s="115">
        <v>46102</v>
      </c>
      <c r="G413" s="114" t="s">
        <v>1471</v>
      </c>
      <c r="H413" s="116">
        <v>6808327</v>
      </c>
      <c r="I413" s="116">
        <v>3608413</v>
      </c>
      <c r="J413" s="116">
        <v>3608413</v>
      </c>
      <c r="K413" s="116">
        <v>0</v>
      </c>
      <c r="L413" s="116">
        <v>0</v>
      </c>
      <c r="M413" s="116">
        <v>0</v>
      </c>
      <c r="N413" s="116">
        <v>0</v>
      </c>
      <c r="O413" s="116">
        <v>0</v>
      </c>
      <c r="P413" s="120">
        <v>0</v>
      </c>
      <c r="Q413" s="27" t="str">
        <f t="shared" si="83"/>
        <v>Registered</v>
      </c>
      <c r="R413" s="121">
        <f t="shared" si="88"/>
        <v>0.52999995446752191</v>
      </c>
      <c r="T413" s="117">
        <f t="shared" si="86"/>
        <v>0</v>
      </c>
      <c r="U413" s="117">
        <f t="shared" si="87"/>
        <v>0</v>
      </c>
    </row>
    <row r="414" spans="1:21" hidden="1" x14ac:dyDescent="0.3">
      <c r="A414" s="114">
        <v>7700</v>
      </c>
      <c r="B414" s="114" t="s">
        <v>351</v>
      </c>
      <c r="C414" s="114" t="s">
        <v>61</v>
      </c>
      <c r="D414" s="114" t="s">
        <v>8327</v>
      </c>
      <c r="E414" s="114" t="s">
        <v>8328</v>
      </c>
      <c r="F414" s="115">
        <v>46022</v>
      </c>
      <c r="G414" s="114" t="s">
        <v>8329</v>
      </c>
      <c r="H414" s="116">
        <v>6832725</v>
      </c>
      <c r="I414" s="116">
        <v>3621345</v>
      </c>
      <c r="J414" s="116">
        <v>3621345</v>
      </c>
      <c r="K414" s="116">
        <v>0</v>
      </c>
      <c r="L414" s="116">
        <v>0</v>
      </c>
      <c r="M414" s="116">
        <v>0</v>
      </c>
      <c r="N414" s="116">
        <v>0</v>
      </c>
      <c r="O414" s="116">
        <v>0</v>
      </c>
      <c r="P414" s="120">
        <v>0</v>
      </c>
      <c r="Q414" s="27" t="str">
        <f t="shared" si="83"/>
        <v>Registered</v>
      </c>
      <c r="R414" s="121">
        <f t="shared" si="88"/>
        <v>0.53000010976586942</v>
      </c>
      <c r="T414" s="117">
        <f t="shared" si="86"/>
        <v>0</v>
      </c>
      <c r="U414" s="117">
        <f t="shared" si="87"/>
        <v>0</v>
      </c>
    </row>
    <row r="415" spans="1:21" hidden="1" x14ac:dyDescent="0.3">
      <c r="A415" s="114">
        <v>7701</v>
      </c>
      <c r="B415" s="114" t="s">
        <v>351</v>
      </c>
      <c r="C415" s="114" t="s">
        <v>61</v>
      </c>
      <c r="D415" s="114" t="s">
        <v>8330</v>
      </c>
      <c r="E415" s="114" t="s">
        <v>8331</v>
      </c>
      <c r="F415" s="115">
        <v>46021</v>
      </c>
      <c r="G415" s="114" t="s">
        <v>1580</v>
      </c>
      <c r="H415" s="116">
        <v>6826860</v>
      </c>
      <c r="I415" s="116">
        <v>3618235</v>
      </c>
      <c r="J415" s="116">
        <v>3618235</v>
      </c>
      <c r="K415" s="116">
        <v>0</v>
      </c>
      <c r="L415" s="116">
        <v>0</v>
      </c>
      <c r="M415" s="116">
        <v>0</v>
      </c>
      <c r="N415" s="116">
        <v>0</v>
      </c>
      <c r="O415" s="116">
        <v>0</v>
      </c>
      <c r="P415" s="120">
        <v>0</v>
      </c>
      <c r="Q415" s="27" t="str">
        <f t="shared" si="83"/>
        <v>Registered</v>
      </c>
      <c r="R415" s="121">
        <f t="shared" si="88"/>
        <v>0.52999988281581867</v>
      </c>
      <c r="T415" s="117">
        <f t="shared" si="86"/>
        <v>0</v>
      </c>
      <c r="U415" s="117">
        <f t="shared" si="87"/>
        <v>0</v>
      </c>
    </row>
    <row r="416" spans="1:21" hidden="1" x14ac:dyDescent="0.3">
      <c r="A416" s="114">
        <v>7702</v>
      </c>
      <c r="B416" s="114" t="s">
        <v>351</v>
      </c>
      <c r="C416" s="114" t="s">
        <v>61</v>
      </c>
      <c r="D416" s="114" t="s">
        <v>8332</v>
      </c>
      <c r="E416" s="114" t="s">
        <v>8333</v>
      </c>
      <c r="F416" s="115">
        <v>45999</v>
      </c>
      <c r="G416" s="114" t="s">
        <v>1524</v>
      </c>
      <c r="H416" s="116">
        <v>9939150</v>
      </c>
      <c r="I416" s="116">
        <v>5267750</v>
      </c>
      <c r="J416" s="116">
        <v>5267750</v>
      </c>
      <c r="K416" s="116">
        <v>0</v>
      </c>
      <c r="L416" s="116">
        <v>0</v>
      </c>
      <c r="M416" s="116">
        <v>0</v>
      </c>
      <c r="N416" s="116">
        <v>0</v>
      </c>
      <c r="O416" s="116">
        <v>0</v>
      </c>
      <c r="P416" s="120">
        <v>0</v>
      </c>
      <c r="Q416" s="27" t="str">
        <f t="shared" si="83"/>
        <v>Registered</v>
      </c>
      <c r="R416" s="121">
        <f t="shared" si="88"/>
        <v>0.53000005030611275</v>
      </c>
      <c r="T416" s="117">
        <f t="shared" si="86"/>
        <v>0</v>
      </c>
      <c r="U416" s="117">
        <f t="shared" si="87"/>
        <v>0</v>
      </c>
    </row>
    <row r="417" spans="1:21" hidden="1" x14ac:dyDescent="0.3">
      <c r="A417" s="114">
        <v>7703</v>
      </c>
      <c r="B417" s="114" t="s">
        <v>351</v>
      </c>
      <c r="C417" s="114" t="s">
        <v>61</v>
      </c>
      <c r="D417" s="114" t="s">
        <v>8334</v>
      </c>
      <c r="E417" s="114" t="s">
        <v>8335</v>
      </c>
      <c r="F417" s="115">
        <v>45958</v>
      </c>
      <c r="G417" s="114" t="s">
        <v>2453</v>
      </c>
      <c r="H417" s="116">
        <v>9939150</v>
      </c>
      <c r="I417" s="116">
        <v>5267750</v>
      </c>
      <c r="J417" s="116">
        <v>5267750</v>
      </c>
      <c r="K417" s="116">
        <v>0</v>
      </c>
      <c r="L417" s="116">
        <v>0</v>
      </c>
      <c r="M417" s="116">
        <v>0</v>
      </c>
      <c r="N417" s="116">
        <v>0</v>
      </c>
      <c r="O417" s="116">
        <v>0</v>
      </c>
      <c r="P417" s="120">
        <v>0</v>
      </c>
      <c r="Q417" s="27" t="str">
        <f t="shared" si="83"/>
        <v>Registered</v>
      </c>
      <c r="R417" s="121">
        <f t="shared" si="88"/>
        <v>0.53000005030611275</v>
      </c>
      <c r="T417" s="117">
        <f t="shared" si="86"/>
        <v>0</v>
      </c>
      <c r="U417" s="117">
        <f t="shared" si="87"/>
        <v>0</v>
      </c>
    </row>
    <row r="418" spans="1:21" hidden="1" x14ac:dyDescent="0.3">
      <c r="A418" s="114">
        <v>7704</v>
      </c>
      <c r="B418" s="114" t="s">
        <v>351</v>
      </c>
      <c r="C418" s="114" t="s">
        <v>61</v>
      </c>
      <c r="D418" s="114" t="s">
        <v>8336</v>
      </c>
      <c r="E418" s="114" t="s">
        <v>8337</v>
      </c>
      <c r="F418" s="115">
        <v>45938</v>
      </c>
      <c r="G418" s="114" t="s">
        <v>7526</v>
      </c>
      <c r="H418" s="116">
        <v>6803400</v>
      </c>
      <c r="I418" s="116">
        <v>3605802</v>
      </c>
      <c r="J418" s="116">
        <v>3605802</v>
      </c>
      <c r="K418" s="116">
        <v>0</v>
      </c>
      <c r="L418" s="116">
        <v>0</v>
      </c>
      <c r="M418" s="116">
        <v>0</v>
      </c>
      <c r="N418" s="116">
        <v>0</v>
      </c>
      <c r="O418" s="116">
        <v>0</v>
      </c>
      <c r="P418" s="120">
        <v>0</v>
      </c>
      <c r="Q418" s="27" t="str">
        <f t="shared" si="83"/>
        <v>Registered</v>
      </c>
      <c r="R418" s="121">
        <f t="shared" si="88"/>
        <v>0.53</v>
      </c>
      <c r="T418" s="117">
        <f t="shared" si="86"/>
        <v>0</v>
      </c>
      <c r="U418" s="117">
        <f t="shared" si="87"/>
        <v>0</v>
      </c>
    </row>
    <row r="419" spans="1:21" hidden="1" x14ac:dyDescent="0.3">
      <c r="A419" s="114">
        <v>7705</v>
      </c>
      <c r="B419" s="114" t="s">
        <v>351</v>
      </c>
      <c r="C419" s="114" t="s">
        <v>61</v>
      </c>
      <c r="D419" s="114" t="s">
        <v>1664</v>
      </c>
      <c r="E419" s="114" t="s">
        <v>1665</v>
      </c>
      <c r="F419" s="115">
        <v>46078</v>
      </c>
      <c r="G419" s="114" t="s">
        <v>1666</v>
      </c>
      <c r="H419" s="116">
        <v>10041090</v>
      </c>
      <c r="I419" s="116">
        <v>5321779</v>
      </c>
      <c r="J419" s="116">
        <v>5321779</v>
      </c>
      <c r="K419" s="116">
        <v>0</v>
      </c>
      <c r="L419" s="116">
        <v>0</v>
      </c>
      <c r="M419" s="116">
        <v>0</v>
      </c>
      <c r="N419" s="116">
        <v>0</v>
      </c>
      <c r="O419" s="116">
        <v>0</v>
      </c>
      <c r="P419" s="120">
        <v>0</v>
      </c>
      <c r="Q419" s="27" t="str">
        <f t="shared" si="83"/>
        <v>Registered</v>
      </c>
      <c r="R419" s="121">
        <f t="shared" si="88"/>
        <v>0.53000012946801589</v>
      </c>
      <c r="T419" s="117">
        <f t="shared" si="86"/>
        <v>0</v>
      </c>
      <c r="U419" s="117">
        <f t="shared" si="87"/>
        <v>0</v>
      </c>
    </row>
    <row r="420" spans="1:21" hidden="1" x14ac:dyDescent="0.3">
      <c r="A420" s="114">
        <v>7706</v>
      </c>
      <c r="B420" s="114" t="s">
        <v>351</v>
      </c>
      <c r="C420" s="114" t="s">
        <v>61</v>
      </c>
      <c r="D420" s="114" t="s">
        <v>1796</v>
      </c>
      <c r="E420" s="114" t="s">
        <v>1797</v>
      </c>
      <c r="F420" s="115">
        <v>46111</v>
      </c>
      <c r="G420" s="114" t="s">
        <v>1460</v>
      </c>
      <c r="H420" s="116">
        <v>6699003</v>
      </c>
      <c r="I420" s="116">
        <v>3550471</v>
      </c>
      <c r="J420" s="116">
        <v>3550471</v>
      </c>
      <c r="K420" s="116">
        <v>0</v>
      </c>
      <c r="L420" s="116">
        <v>0</v>
      </c>
      <c r="M420" s="116">
        <v>0</v>
      </c>
      <c r="N420" s="116">
        <v>0</v>
      </c>
      <c r="O420" s="116">
        <v>0</v>
      </c>
      <c r="P420" s="120">
        <v>0</v>
      </c>
      <c r="Q420" s="27" t="str">
        <f t="shared" si="83"/>
        <v>Registered</v>
      </c>
      <c r="R420" s="121">
        <f t="shared" si="88"/>
        <v>0.52999991192719276</v>
      </c>
      <c r="T420" s="117">
        <f t="shared" si="86"/>
        <v>0</v>
      </c>
      <c r="U420" s="117">
        <f t="shared" si="87"/>
        <v>0</v>
      </c>
    </row>
    <row r="421" spans="1:21" hidden="1" x14ac:dyDescent="0.3">
      <c r="A421" s="114">
        <v>7707</v>
      </c>
      <c r="B421" s="114" t="s">
        <v>351</v>
      </c>
      <c r="C421" s="114" t="s">
        <v>61</v>
      </c>
      <c r="D421" s="114" t="s">
        <v>8338</v>
      </c>
      <c r="E421" s="114" t="s">
        <v>8339</v>
      </c>
      <c r="F421" s="115">
        <v>45974</v>
      </c>
      <c r="G421" s="114" t="s">
        <v>1609</v>
      </c>
      <c r="H421" s="116">
        <v>6832725</v>
      </c>
      <c r="I421" s="116">
        <v>3621345</v>
      </c>
      <c r="J421" s="116">
        <v>3621345</v>
      </c>
      <c r="K421" s="116">
        <v>0</v>
      </c>
      <c r="L421" s="116">
        <v>0</v>
      </c>
      <c r="M421" s="116">
        <v>0</v>
      </c>
      <c r="N421" s="116">
        <v>0</v>
      </c>
      <c r="O421" s="116">
        <v>0</v>
      </c>
      <c r="P421" s="120">
        <v>0</v>
      </c>
      <c r="Q421" s="27" t="str">
        <f t="shared" si="83"/>
        <v>Registered</v>
      </c>
      <c r="R421" s="121">
        <f t="shared" si="88"/>
        <v>0.53000010976586942</v>
      </c>
      <c r="T421" s="117">
        <f t="shared" si="86"/>
        <v>0</v>
      </c>
      <c r="U421" s="117">
        <f t="shared" si="87"/>
        <v>0</v>
      </c>
    </row>
    <row r="422" spans="1:21" hidden="1" x14ac:dyDescent="0.3">
      <c r="A422" s="114">
        <v>7708</v>
      </c>
      <c r="B422" s="114" t="s">
        <v>351</v>
      </c>
      <c r="C422" s="114" t="s">
        <v>61</v>
      </c>
      <c r="D422" s="114" t="s">
        <v>8340</v>
      </c>
      <c r="E422" s="114" t="s">
        <v>8341</v>
      </c>
      <c r="F422" s="115">
        <v>46022</v>
      </c>
      <c r="G422" s="114" t="s">
        <v>7823</v>
      </c>
      <c r="H422" s="116">
        <v>9808327</v>
      </c>
      <c r="I422" s="116">
        <v>5198413</v>
      </c>
      <c r="J422" s="116">
        <v>5198413</v>
      </c>
      <c r="K422" s="116">
        <v>0</v>
      </c>
      <c r="L422" s="116">
        <v>0</v>
      </c>
      <c r="M422" s="116">
        <v>0</v>
      </c>
      <c r="N422" s="116">
        <v>0</v>
      </c>
      <c r="O422" s="116">
        <v>0</v>
      </c>
      <c r="P422" s="120">
        <v>0</v>
      </c>
      <c r="Q422" s="27" t="str">
        <f t="shared" si="83"/>
        <v>Registered</v>
      </c>
      <c r="R422" s="121">
        <f t="shared" si="88"/>
        <v>0.52999996839420216</v>
      </c>
      <c r="T422" s="117">
        <f t="shared" si="86"/>
        <v>0</v>
      </c>
      <c r="U422" s="117">
        <f t="shared" si="87"/>
        <v>0</v>
      </c>
    </row>
    <row r="423" spans="1:21" hidden="1" x14ac:dyDescent="0.3">
      <c r="A423" s="114">
        <v>7709</v>
      </c>
      <c r="B423" s="114" t="s">
        <v>351</v>
      </c>
      <c r="C423" s="114" t="s">
        <v>61</v>
      </c>
      <c r="D423" s="114" t="s">
        <v>8342</v>
      </c>
      <c r="E423" s="114" t="s">
        <v>8343</v>
      </c>
      <c r="F423" s="115">
        <v>45960</v>
      </c>
      <c r="G423" s="114" t="s">
        <v>2453</v>
      </c>
      <c r="H423" s="116">
        <v>9854200</v>
      </c>
      <c r="I423" s="116">
        <v>5222726</v>
      </c>
      <c r="J423" s="116">
        <v>5222726</v>
      </c>
      <c r="K423" s="116">
        <v>0</v>
      </c>
      <c r="L423" s="116">
        <v>0</v>
      </c>
      <c r="M423" s="116">
        <v>0</v>
      </c>
      <c r="N423" s="116">
        <v>0</v>
      </c>
      <c r="O423" s="116">
        <v>0</v>
      </c>
      <c r="P423" s="120">
        <v>0</v>
      </c>
      <c r="Q423" s="27" t="str">
        <f t="shared" si="83"/>
        <v>Registered</v>
      </c>
      <c r="R423" s="121">
        <f t="shared" si="88"/>
        <v>0.53</v>
      </c>
      <c r="T423" s="117">
        <f t="shared" si="86"/>
        <v>0</v>
      </c>
      <c r="U423" s="117">
        <f t="shared" si="87"/>
        <v>0</v>
      </c>
    </row>
    <row r="424" spans="1:21" hidden="1" x14ac:dyDescent="0.3">
      <c r="A424" s="114">
        <v>7710</v>
      </c>
      <c r="B424" s="114" t="s">
        <v>351</v>
      </c>
      <c r="C424" s="114" t="s">
        <v>61</v>
      </c>
      <c r="D424" s="114" t="s">
        <v>8344</v>
      </c>
      <c r="E424" s="114" t="s">
        <v>8343</v>
      </c>
      <c r="F424" s="115">
        <v>45960</v>
      </c>
      <c r="G424" s="114" t="s">
        <v>2453</v>
      </c>
      <c r="H424" s="116">
        <v>6739000</v>
      </c>
      <c r="I424" s="116">
        <v>3571670</v>
      </c>
      <c r="J424" s="116">
        <v>3571670</v>
      </c>
      <c r="K424" s="116">
        <v>0</v>
      </c>
      <c r="L424" s="116">
        <v>0</v>
      </c>
      <c r="M424" s="116">
        <v>0</v>
      </c>
      <c r="N424" s="116">
        <v>0</v>
      </c>
      <c r="O424" s="116">
        <v>0</v>
      </c>
      <c r="P424" s="120">
        <v>0</v>
      </c>
      <c r="Q424" s="27" t="str">
        <f t="shared" si="83"/>
        <v>Registered</v>
      </c>
      <c r="R424" s="121">
        <f t="shared" si="88"/>
        <v>0.53</v>
      </c>
      <c r="T424" s="117">
        <f t="shared" si="86"/>
        <v>0</v>
      </c>
      <c r="U424" s="117">
        <f t="shared" si="87"/>
        <v>0</v>
      </c>
    </row>
    <row r="425" spans="1:21" hidden="1" x14ac:dyDescent="0.3">
      <c r="A425" s="114">
        <v>7711</v>
      </c>
      <c r="B425" s="114" t="s">
        <v>351</v>
      </c>
      <c r="C425" s="114" t="s">
        <v>61</v>
      </c>
      <c r="D425" s="114" t="s">
        <v>2391</v>
      </c>
      <c r="E425" s="114" t="s">
        <v>2392</v>
      </c>
      <c r="F425" s="115">
        <v>46021</v>
      </c>
      <c r="G425" s="114" t="s">
        <v>1999</v>
      </c>
      <c r="H425" s="116">
        <v>9940000</v>
      </c>
      <c r="I425" s="116">
        <v>5268200</v>
      </c>
      <c r="J425" s="116">
        <v>5268200</v>
      </c>
      <c r="K425" s="116">
        <v>0</v>
      </c>
      <c r="L425" s="116">
        <v>0</v>
      </c>
      <c r="M425" s="116">
        <v>0</v>
      </c>
      <c r="N425" s="116">
        <v>0</v>
      </c>
      <c r="O425" s="116">
        <v>0</v>
      </c>
      <c r="P425" s="120">
        <v>0</v>
      </c>
      <c r="Q425" s="27" t="str">
        <f t="shared" si="83"/>
        <v>Registered</v>
      </c>
      <c r="R425" s="121">
        <f t="shared" si="88"/>
        <v>0.53</v>
      </c>
      <c r="T425" s="117">
        <f t="shared" si="86"/>
        <v>0</v>
      </c>
      <c r="U425" s="117">
        <f t="shared" si="87"/>
        <v>0</v>
      </c>
    </row>
    <row r="426" spans="1:21" hidden="1" x14ac:dyDescent="0.3">
      <c r="A426" s="114">
        <v>7712</v>
      </c>
      <c r="B426" s="114" t="s">
        <v>351</v>
      </c>
      <c r="C426" s="114" t="s">
        <v>61</v>
      </c>
      <c r="D426" s="114" t="s">
        <v>8345</v>
      </c>
      <c r="E426" s="114" t="s">
        <v>8346</v>
      </c>
      <c r="F426" s="115">
        <v>45915</v>
      </c>
      <c r="G426" s="114" t="s">
        <v>2221</v>
      </c>
      <c r="H426" s="116">
        <v>6727155</v>
      </c>
      <c r="I426" s="116">
        <v>3565392</v>
      </c>
      <c r="J426" s="116">
        <v>3565392</v>
      </c>
      <c r="K426" s="116">
        <v>0</v>
      </c>
      <c r="L426" s="116">
        <v>0</v>
      </c>
      <c r="M426" s="116">
        <v>0</v>
      </c>
      <c r="N426" s="116">
        <v>0</v>
      </c>
      <c r="O426" s="116">
        <v>0</v>
      </c>
      <c r="P426" s="120">
        <v>0</v>
      </c>
      <c r="Q426" s="27" t="str">
        <f t="shared" si="83"/>
        <v>Registered</v>
      </c>
      <c r="R426" s="121">
        <f t="shared" si="88"/>
        <v>0.52999997770231244</v>
      </c>
      <c r="T426" s="117">
        <f t="shared" si="86"/>
        <v>0</v>
      </c>
      <c r="U426" s="117">
        <f t="shared" si="87"/>
        <v>0</v>
      </c>
    </row>
    <row r="427" spans="1:21" hidden="1" x14ac:dyDescent="0.3">
      <c r="A427" s="114">
        <v>7713</v>
      </c>
      <c r="B427" s="114" t="s">
        <v>351</v>
      </c>
      <c r="C427" s="114" t="s">
        <v>61</v>
      </c>
      <c r="D427" s="114" t="s">
        <v>8347</v>
      </c>
      <c r="E427" s="114" t="s">
        <v>8348</v>
      </c>
      <c r="F427" s="115">
        <v>45958</v>
      </c>
      <c r="G427" s="114" t="s">
        <v>2335</v>
      </c>
      <c r="H427" s="116">
        <v>10159171</v>
      </c>
      <c r="I427" s="116">
        <v>5384361</v>
      </c>
      <c r="J427" s="116">
        <v>5384361</v>
      </c>
      <c r="K427" s="116">
        <v>0</v>
      </c>
      <c r="L427" s="116">
        <v>0</v>
      </c>
      <c r="M427" s="116">
        <v>0</v>
      </c>
      <c r="N427" s="116">
        <v>790917</v>
      </c>
      <c r="O427" s="116">
        <v>0</v>
      </c>
      <c r="P427" s="120">
        <v>0</v>
      </c>
      <c r="Q427" s="27" t="str">
        <f t="shared" si="83"/>
        <v>Registered</v>
      </c>
      <c r="R427" s="121">
        <f t="shared" si="88"/>
        <v>0.53000003642029458</v>
      </c>
      <c r="T427" s="117">
        <f t="shared" si="86"/>
        <v>790917</v>
      </c>
      <c r="U427" s="117">
        <f t="shared" si="87"/>
        <v>-790917</v>
      </c>
    </row>
    <row r="428" spans="1:21" hidden="1" x14ac:dyDescent="0.3">
      <c r="A428" s="114">
        <v>7714</v>
      </c>
      <c r="B428" s="114" t="s">
        <v>351</v>
      </c>
      <c r="C428" s="114" t="s">
        <v>61</v>
      </c>
      <c r="D428" s="114" t="s">
        <v>8349</v>
      </c>
      <c r="E428" s="114" t="s">
        <v>8350</v>
      </c>
      <c r="F428" s="115">
        <v>45997</v>
      </c>
      <c r="G428" s="114" t="s">
        <v>3750</v>
      </c>
      <c r="H428" s="116">
        <v>6744750</v>
      </c>
      <c r="I428" s="116">
        <v>3574718</v>
      </c>
      <c r="J428" s="116">
        <v>3574718</v>
      </c>
      <c r="K428" s="116">
        <v>0</v>
      </c>
      <c r="L428" s="116">
        <v>0</v>
      </c>
      <c r="M428" s="116">
        <v>0</v>
      </c>
      <c r="N428" s="116">
        <v>0</v>
      </c>
      <c r="O428" s="116">
        <v>0</v>
      </c>
      <c r="P428" s="120">
        <v>0</v>
      </c>
      <c r="Q428" s="27" t="str">
        <f t="shared" si="83"/>
        <v>Registered</v>
      </c>
      <c r="R428" s="121">
        <f t="shared" si="88"/>
        <v>0.53000007413173211</v>
      </c>
      <c r="T428" s="117">
        <f t="shared" si="86"/>
        <v>0</v>
      </c>
      <c r="U428" s="117">
        <f t="shared" si="87"/>
        <v>0</v>
      </c>
    </row>
    <row r="429" spans="1:21" hidden="1" x14ac:dyDescent="0.3">
      <c r="A429" s="114">
        <v>7715</v>
      </c>
      <c r="B429" s="114" t="s">
        <v>351</v>
      </c>
      <c r="C429" s="114" t="s">
        <v>61</v>
      </c>
      <c r="D429" s="114" t="s">
        <v>8351</v>
      </c>
      <c r="E429" s="114" t="s">
        <v>8352</v>
      </c>
      <c r="F429" s="115">
        <v>45990</v>
      </c>
      <c r="G429" s="114" t="s">
        <v>1524</v>
      </c>
      <c r="H429" s="116">
        <v>6175845</v>
      </c>
      <c r="I429" s="116">
        <v>3273199</v>
      </c>
      <c r="J429" s="116">
        <v>3273199</v>
      </c>
      <c r="K429" s="116">
        <v>0</v>
      </c>
      <c r="L429" s="116">
        <v>0</v>
      </c>
      <c r="M429" s="116">
        <v>0</v>
      </c>
      <c r="N429" s="116">
        <v>0</v>
      </c>
      <c r="O429" s="116">
        <v>0</v>
      </c>
      <c r="P429" s="120">
        <v>0</v>
      </c>
      <c r="Q429" s="27" t="str">
        <f t="shared" si="83"/>
        <v>Registered</v>
      </c>
      <c r="R429" s="121">
        <f t="shared" si="88"/>
        <v>0.53000018620933653</v>
      </c>
      <c r="T429" s="117">
        <f t="shared" si="86"/>
        <v>0</v>
      </c>
      <c r="U429" s="117">
        <f t="shared" si="87"/>
        <v>0</v>
      </c>
    </row>
    <row r="430" spans="1:21" hidden="1" x14ac:dyDescent="0.3">
      <c r="A430" s="114">
        <v>7716</v>
      </c>
      <c r="B430" s="114" t="s">
        <v>351</v>
      </c>
      <c r="C430" s="114" t="s">
        <v>61</v>
      </c>
      <c r="D430" s="114" t="s">
        <v>1674</v>
      </c>
      <c r="E430" s="114" t="s">
        <v>1675</v>
      </c>
      <c r="F430" s="115">
        <v>46053</v>
      </c>
      <c r="G430" s="114" t="s">
        <v>1676</v>
      </c>
      <c r="H430" s="116">
        <v>9968033</v>
      </c>
      <c r="I430" s="116">
        <v>5283057</v>
      </c>
      <c r="J430" s="116">
        <v>5283057</v>
      </c>
      <c r="K430" s="116">
        <v>0</v>
      </c>
      <c r="L430" s="116">
        <v>0</v>
      </c>
      <c r="M430" s="116">
        <v>0</v>
      </c>
      <c r="N430" s="116">
        <v>0</v>
      </c>
      <c r="O430" s="116">
        <v>0</v>
      </c>
      <c r="P430" s="120">
        <v>0</v>
      </c>
      <c r="Q430" s="27" t="str">
        <f t="shared" si="83"/>
        <v>Registered</v>
      </c>
      <c r="R430" s="121">
        <f t="shared" si="88"/>
        <v>0.52999995084285934</v>
      </c>
      <c r="T430" s="117">
        <f t="shared" si="86"/>
        <v>0</v>
      </c>
      <c r="U430" s="117">
        <f t="shared" si="87"/>
        <v>0</v>
      </c>
    </row>
    <row r="431" spans="1:21" hidden="1" x14ac:dyDescent="0.3">
      <c r="A431" s="114">
        <v>7717</v>
      </c>
      <c r="B431" s="114" t="s">
        <v>351</v>
      </c>
      <c r="C431" s="114" t="s">
        <v>61</v>
      </c>
      <c r="D431" s="114" t="s">
        <v>1684</v>
      </c>
      <c r="E431" s="114" t="s">
        <v>1685</v>
      </c>
      <c r="F431" s="115">
        <v>46098</v>
      </c>
      <c r="G431" s="114" t="s">
        <v>1666</v>
      </c>
      <c r="H431" s="116">
        <v>9871190</v>
      </c>
      <c r="I431" s="116">
        <v>5231732</v>
      </c>
      <c r="J431" s="116">
        <v>5231732</v>
      </c>
      <c r="K431" s="116">
        <v>0</v>
      </c>
      <c r="L431" s="116">
        <v>0</v>
      </c>
      <c r="M431" s="116">
        <v>0</v>
      </c>
      <c r="N431" s="116">
        <v>0</v>
      </c>
      <c r="O431" s="116">
        <v>0</v>
      </c>
      <c r="P431" s="120">
        <v>0</v>
      </c>
      <c r="Q431" s="27" t="str">
        <f t="shared" si="83"/>
        <v>Registered</v>
      </c>
      <c r="R431" s="121">
        <f t="shared" si="88"/>
        <v>0.53000013169638105</v>
      </c>
      <c r="T431" s="117">
        <f t="shared" si="86"/>
        <v>0</v>
      </c>
      <c r="U431" s="117">
        <f t="shared" si="87"/>
        <v>0</v>
      </c>
    </row>
    <row r="432" spans="1:21" hidden="1" x14ac:dyDescent="0.3">
      <c r="A432" s="114">
        <v>7718</v>
      </c>
      <c r="B432" s="114" t="s">
        <v>351</v>
      </c>
      <c r="C432" s="114" t="s">
        <v>61</v>
      </c>
      <c r="D432" s="114" t="s">
        <v>1667</v>
      </c>
      <c r="E432" s="114" t="s">
        <v>1668</v>
      </c>
      <c r="F432" s="115">
        <v>46078</v>
      </c>
      <c r="G432" s="114" t="s">
        <v>1492</v>
      </c>
      <c r="H432" s="116">
        <v>10001843</v>
      </c>
      <c r="I432" s="116">
        <v>5300977</v>
      </c>
      <c r="J432" s="116">
        <v>5300977</v>
      </c>
      <c r="K432" s="116">
        <v>0</v>
      </c>
      <c r="L432" s="116">
        <v>0</v>
      </c>
      <c r="M432" s="116">
        <v>0</v>
      </c>
      <c r="N432" s="116">
        <v>0</v>
      </c>
      <c r="O432" s="116">
        <v>0</v>
      </c>
      <c r="P432" s="120">
        <v>0</v>
      </c>
      <c r="Q432" s="27" t="str">
        <f t="shared" si="83"/>
        <v>Registered</v>
      </c>
      <c r="R432" s="121">
        <f t="shared" si="88"/>
        <v>0.53000002099613042</v>
      </c>
      <c r="T432" s="117">
        <f t="shared" si="86"/>
        <v>0</v>
      </c>
      <c r="U432" s="117">
        <f t="shared" si="87"/>
        <v>0</v>
      </c>
    </row>
    <row r="433" spans="1:21" hidden="1" x14ac:dyDescent="0.3">
      <c r="A433" s="114">
        <v>10160</v>
      </c>
      <c r="B433" s="114" t="s">
        <v>351</v>
      </c>
      <c r="C433" s="114" t="s">
        <v>61</v>
      </c>
      <c r="D433" s="114" t="s">
        <v>2405</v>
      </c>
      <c r="E433" s="114" t="s">
        <v>2406</v>
      </c>
      <c r="F433" s="115">
        <v>46042</v>
      </c>
      <c r="G433" s="114" t="s">
        <v>2407</v>
      </c>
      <c r="H433" s="116">
        <v>6686100</v>
      </c>
      <c r="I433" s="116">
        <v>1537803</v>
      </c>
      <c r="J433" s="116">
        <v>1552678</v>
      </c>
      <c r="K433" s="116">
        <v>-14875</v>
      </c>
      <c r="L433" s="116">
        <v>0</v>
      </c>
      <c r="M433" s="116">
        <v>0</v>
      </c>
      <c r="N433" s="116">
        <v>0</v>
      </c>
      <c r="O433" s="116">
        <v>0</v>
      </c>
      <c r="P433" s="120">
        <v>0</v>
      </c>
      <c r="Q433" s="27" t="str">
        <f t="shared" si="83"/>
        <v>Registered</v>
      </c>
      <c r="R433" s="121">
        <f t="shared" si="88"/>
        <v>0.23</v>
      </c>
      <c r="T433" s="117">
        <f t="shared" si="86"/>
        <v>0</v>
      </c>
      <c r="U433" s="117">
        <f t="shared" si="87"/>
        <v>-14875</v>
      </c>
    </row>
    <row r="434" spans="1:21" hidden="1" x14ac:dyDescent="0.3">
      <c r="A434" s="114">
        <v>10171</v>
      </c>
      <c r="B434" s="114" t="s">
        <v>351</v>
      </c>
      <c r="C434" s="114" t="s">
        <v>61</v>
      </c>
      <c r="D434" s="114" t="s">
        <v>9463</v>
      </c>
      <c r="E434" s="114" t="s">
        <v>9464</v>
      </c>
      <c r="F434" s="115">
        <v>45918</v>
      </c>
      <c r="G434" s="114" t="s">
        <v>1524</v>
      </c>
      <c r="H434" s="116">
        <v>6510150</v>
      </c>
      <c r="I434" s="116">
        <v>911421</v>
      </c>
      <c r="J434" s="116">
        <v>951015</v>
      </c>
      <c r="K434" s="116">
        <v>-39594</v>
      </c>
      <c r="L434" s="116">
        <v>0</v>
      </c>
      <c r="M434" s="116">
        <v>0</v>
      </c>
      <c r="N434" s="116">
        <v>0</v>
      </c>
      <c r="O434" s="116">
        <v>0</v>
      </c>
      <c r="P434" s="120">
        <v>0</v>
      </c>
      <c r="Q434" s="27" t="str">
        <f t="shared" si="83"/>
        <v>Registered</v>
      </c>
      <c r="R434" s="121">
        <f t="shared" si="88"/>
        <v>0.14000000000000001</v>
      </c>
      <c r="T434" s="117">
        <f t="shared" si="86"/>
        <v>0</v>
      </c>
      <c r="U434" s="117">
        <f t="shared" si="87"/>
        <v>-39594</v>
      </c>
    </row>
    <row r="435" spans="1:21" hidden="1" x14ac:dyDescent="0.3">
      <c r="A435" s="114">
        <v>10173</v>
      </c>
      <c r="B435" s="114" t="s">
        <v>351</v>
      </c>
      <c r="C435" s="114" t="s">
        <v>61</v>
      </c>
      <c r="D435" s="114" t="s">
        <v>9467</v>
      </c>
      <c r="E435" s="114" t="s">
        <v>9468</v>
      </c>
      <c r="F435" s="115">
        <v>45990</v>
      </c>
      <c r="G435" s="114" t="s">
        <v>9469</v>
      </c>
      <c r="H435" s="116">
        <v>9558574</v>
      </c>
      <c r="I435" s="116">
        <v>5066044</v>
      </c>
      <c r="J435" s="116">
        <v>5109057.57</v>
      </c>
      <c r="K435" s="116">
        <v>-43013.57</v>
      </c>
      <c r="L435" s="116">
        <v>0</v>
      </c>
      <c r="M435" s="116">
        <v>0</v>
      </c>
      <c r="N435" s="116">
        <v>0</v>
      </c>
      <c r="O435" s="116">
        <v>0</v>
      </c>
      <c r="P435" s="120">
        <v>0</v>
      </c>
      <c r="Q435" s="27" t="str">
        <f t="shared" si="83"/>
        <v>Registered</v>
      </c>
      <c r="R435" s="121">
        <f t="shared" si="88"/>
        <v>0.52999997698401458</v>
      </c>
      <c r="T435" s="117">
        <f t="shared" si="86"/>
        <v>0</v>
      </c>
      <c r="U435" s="117">
        <f t="shared" si="87"/>
        <v>-43013.57</v>
      </c>
    </row>
    <row r="436" spans="1:21" hidden="1" x14ac:dyDescent="0.3">
      <c r="A436" s="114">
        <v>10276</v>
      </c>
      <c r="B436" s="114" t="s">
        <v>351</v>
      </c>
      <c r="C436" s="114" t="s">
        <v>61</v>
      </c>
      <c r="D436" s="114" t="s">
        <v>2763</v>
      </c>
      <c r="E436" s="114" t="s">
        <v>2764</v>
      </c>
      <c r="F436" s="115">
        <v>46053</v>
      </c>
      <c r="G436" s="114" t="s">
        <v>2407</v>
      </c>
      <c r="H436" s="116">
        <v>9641825</v>
      </c>
      <c r="I436" s="116">
        <v>1735529</v>
      </c>
      <c r="J436" s="116">
        <v>1831948</v>
      </c>
      <c r="K436" s="116">
        <v>-96419</v>
      </c>
      <c r="L436" s="116">
        <v>0</v>
      </c>
      <c r="M436" s="116">
        <v>0</v>
      </c>
      <c r="N436" s="116">
        <v>0</v>
      </c>
      <c r="O436" s="116">
        <v>0</v>
      </c>
      <c r="P436" s="120">
        <v>0</v>
      </c>
      <c r="Q436" s="27" t="str">
        <f t="shared" si="83"/>
        <v>Registered</v>
      </c>
      <c r="R436" s="121">
        <f t="shared" si="88"/>
        <v>0.1800000518574025</v>
      </c>
      <c r="T436" s="117">
        <f t="shared" si="86"/>
        <v>0</v>
      </c>
      <c r="U436" s="117">
        <f t="shared" si="87"/>
        <v>-96419</v>
      </c>
    </row>
    <row r="437" spans="1:21" hidden="1" x14ac:dyDescent="0.3">
      <c r="A437" s="114">
        <v>10279</v>
      </c>
      <c r="B437" s="114" t="s">
        <v>351</v>
      </c>
      <c r="C437" s="114" t="s">
        <v>61</v>
      </c>
      <c r="D437" s="114" t="s">
        <v>1692</v>
      </c>
      <c r="E437" s="114" t="s">
        <v>1693</v>
      </c>
      <c r="F437" s="115">
        <v>46106</v>
      </c>
      <c r="G437" s="114" t="s">
        <v>1694</v>
      </c>
      <c r="H437" s="116">
        <v>9769250</v>
      </c>
      <c r="I437" s="116">
        <v>5177703</v>
      </c>
      <c r="J437" s="116">
        <v>5275395</v>
      </c>
      <c r="K437" s="116">
        <v>-97692</v>
      </c>
      <c r="L437" s="116">
        <v>0</v>
      </c>
      <c r="M437" s="116">
        <v>0</v>
      </c>
      <c r="N437" s="116">
        <v>0</v>
      </c>
      <c r="O437" s="116">
        <v>0</v>
      </c>
      <c r="P437" s="120">
        <v>0</v>
      </c>
      <c r="Q437" s="27" t="str">
        <f t="shared" si="83"/>
        <v>Registered</v>
      </c>
      <c r="R437" s="121">
        <f t="shared" si="88"/>
        <v>0.53000005118100157</v>
      </c>
      <c r="T437" s="117">
        <f t="shared" si="86"/>
        <v>0</v>
      </c>
      <c r="U437" s="117">
        <f t="shared" si="87"/>
        <v>-97692</v>
      </c>
    </row>
    <row r="438" spans="1:21" hidden="1" x14ac:dyDescent="0.3">
      <c r="A438" s="114">
        <v>10280</v>
      </c>
      <c r="B438" s="114" t="s">
        <v>351</v>
      </c>
      <c r="C438" s="114" t="s">
        <v>61</v>
      </c>
      <c r="D438" s="114" t="s">
        <v>1680</v>
      </c>
      <c r="E438" s="114" t="s">
        <v>1681</v>
      </c>
      <c r="F438" s="115">
        <v>46102</v>
      </c>
      <c r="G438" s="114" t="s">
        <v>1492</v>
      </c>
      <c r="H438" s="116">
        <v>9891072</v>
      </c>
      <c r="I438" s="116">
        <v>5242268</v>
      </c>
      <c r="J438" s="116">
        <v>5341178</v>
      </c>
      <c r="K438" s="116">
        <v>-98910</v>
      </c>
      <c r="L438" s="116">
        <v>0</v>
      </c>
      <c r="M438" s="116">
        <v>0</v>
      </c>
      <c r="N438" s="116">
        <v>0</v>
      </c>
      <c r="O438" s="116">
        <v>0</v>
      </c>
      <c r="P438" s="120">
        <v>0</v>
      </c>
      <c r="Q438" s="27" t="str">
        <f t="shared" si="83"/>
        <v>Registered</v>
      </c>
      <c r="R438" s="121">
        <f t="shared" si="88"/>
        <v>0.52999998382379587</v>
      </c>
      <c r="T438" s="117">
        <f t="shared" si="86"/>
        <v>0</v>
      </c>
      <c r="U438" s="117">
        <f t="shared" si="87"/>
        <v>-98910</v>
      </c>
    </row>
    <row r="439" spans="1:21" s="101" customFormat="1" x14ac:dyDescent="0.3">
      <c r="A439" s="99">
        <v>10298</v>
      </c>
      <c r="B439" s="99" t="s">
        <v>351</v>
      </c>
      <c r="C439" s="99" t="s">
        <v>61</v>
      </c>
      <c r="D439" s="99" t="s">
        <v>9597</v>
      </c>
      <c r="E439" s="99" t="s">
        <v>9598</v>
      </c>
      <c r="F439" s="100">
        <v>46078</v>
      </c>
      <c r="G439" s="99" t="s">
        <v>1898</v>
      </c>
      <c r="H439" s="96">
        <v>9956140</v>
      </c>
      <c r="I439" s="96">
        <f t="shared" ref="I439:I442" si="89">H439*R439</f>
        <v>5276754.2</v>
      </c>
      <c r="J439" s="96">
        <v>100000</v>
      </c>
      <c r="K439" s="96">
        <f t="shared" ref="K439:K442" si="90">I439-J439</f>
        <v>5176754.2</v>
      </c>
      <c r="L439" s="97">
        <f t="shared" ref="L439:L442" si="91">IF(AND($S439&gt;=0,$S439&lt;=30),$K439,0)</f>
        <v>0</v>
      </c>
      <c r="M439" s="97">
        <f t="shared" ref="M439:M442" si="92">IF(AND($S439&gt;=31,$S439&lt;=60),$K439,0)</f>
        <v>0</v>
      </c>
      <c r="N439" s="97">
        <f t="shared" ref="N439:N442" si="93">IF(AND($S439&gt;=61,$S439&lt;=90),$K439,0)</f>
        <v>0</v>
      </c>
      <c r="O439" s="97">
        <f t="shared" ref="O439:O442" si="94">IF(AND($S439&gt;=91,$S439&lt;=120),$K439,0)</f>
        <v>5176754.2</v>
      </c>
      <c r="P439" s="98">
        <f t="shared" ref="P439:P442" si="95">IF($S439&gt;120,$K439,0)</f>
        <v>0</v>
      </c>
      <c r="Q439" s="101" t="str">
        <f t="shared" si="83"/>
        <v>Unregistered</v>
      </c>
      <c r="R439" s="123">
        <v>0.53</v>
      </c>
      <c r="S439" s="95">
        <f t="shared" ref="S439:S442" si="96">DATE(2026,5,31)-F439</f>
        <v>95</v>
      </c>
    </row>
    <row r="440" spans="1:21" s="101" customFormat="1" x14ac:dyDescent="0.3">
      <c r="A440" s="99">
        <v>10299</v>
      </c>
      <c r="B440" s="99" t="s">
        <v>351</v>
      </c>
      <c r="C440" s="99" t="s">
        <v>61</v>
      </c>
      <c r="D440" s="99" t="s">
        <v>365</v>
      </c>
      <c r="E440" s="99" t="s">
        <v>318</v>
      </c>
      <c r="F440" s="100">
        <v>46130</v>
      </c>
      <c r="G440" s="99" t="s">
        <v>1898</v>
      </c>
      <c r="H440" s="96">
        <v>6899107</v>
      </c>
      <c r="I440" s="96">
        <f t="shared" si="89"/>
        <v>3656526.71</v>
      </c>
      <c r="J440" s="96">
        <v>100000</v>
      </c>
      <c r="K440" s="96">
        <f t="shared" si="90"/>
        <v>3556526.71</v>
      </c>
      <c r="L440" s="97">
        <f t="shared" si="91"/>
        <v>0</v>
      </c>
      <c r="M440" s="97">
        <f t="shared" si="92"/>
        <v>3556526.71</v>
      </c>
      <c r="N440" s="97">
        <f t="shared" si="93"/>
        <v>0</v>
      </c>
      <c r="O440" s="97">
        <f t="shared" si="94"/>
        <v>0</v>
      </c>
      <c r="P440" s="98">
        <f t="shared" si="95"/>
        <v>0</v>
      </c>
      <c r="Q440" s="101" t="str">
        <f t="shared" si="83"/>
        <v>Unregistered</v>
      </c>
      <c r="R440" s="123">
        <v>0.53</v>
      </c>
      <c r="S440" s="95">
        <f t="shared" si="96"/>
        <v>43</v>
      </c>
    </row>
    <row r="441" spans="1:21" s="101" customFormat="1" x14ac:dyDescent="0.3">
      <c r="A441" s="99">
        <v>10300</v>
      </c>
      <c r="B441" s="99" t="s">
        <v>351</v>
      </c>
      <c r="C441" s="99" t="s">
        <v>61</v>
      </c>
      <c r="D441" s="99" t="s">
        <v>367</v>
      </c>
      <c r="E441" s="99" t="s">
        <v>368</v>
      </c>
      <c r="F441" s="100">
        <v>46141</v>
      </c>
      <c r="G441" s="99" t="s">
        <v>1898</v>
      </c>
      <c r="H441" s="96">
        <v>10201802</v>
      </c>
      <c r="I441" s="96">
        <f t="shared" si="89"/>
        <v>5406955.0600000005</v>
      </c>
      <c r="J441" s="96">
        <v>100000</v>
      </c>
      <c r="K441" s="96">
        <f t="shared" si="90"/>
        <v>5306955.0600000005</v>
      </c>
      <c r="L441" s="97">
        <f t="shared" si="91"/>
        <v>0</v>
      </c>
      <c r="M441" s="97">
        <f t="shared" si="92"/>
        <v>5306955.0600000005</v>
      </c>
      <c r="N441" s="97">
        <f t="shared" si="93"/>
        <v>0</v>
      </c>
      <c r="O441" s="97">
        <f t="shared" si="94"/>
        <v>0</v>
      </c>
      <c r="P441" s="98">
        <f t="shared" si="95"/>
        <v>0</v>
      </c>
      <c r="Q441" s="101" t="str">
        <f t="shared" si="83"/>
        <v>Unregistered</v>
      </c>
      <c r="R441" s="123">
        <v>0.53</v>
      </c>
      <c r="S441" s="95">
        <f t="shared" si="96"/>
        <v>32</v>
      </c>
    </row>
    <row r="442" spans="1:21" s="101" customFormat="1" x14ac:dyDescent="0.3">
      <c r="A442" s="99">
        <v>10301</v>
      </c>
      <c r="B442" s="99" t="s">
        <v>351</v>
      </c>
      <c r="C442" s="99" t="s">
        <v>61</v>
      </c>
      <c r="D442" s="99" t="s">
        <v>372</v>
      </c>
      <c r="E442" s="99" t="s">
        <v>373</v>
      </c>
      <c r="F442" s="100">
        <v>46142</v>
      </c>
      <c r="G442" s="99" t="s">
        <v>1898</v>
      </c>
      <c r="H442" s="96">
        <v>10109050</v>
      </c>
      <c r="I442" s="96">
        <f t="shared" si="89"/>
        <v>5357796.5</v>
      </c>
      <c r="J442" s="96">
        <v>100000</v>
      </c>
      <c r="K442" s="96">
        <f t="shared" si="90"/>
        <v>5257796.5</v>
      </c>
      <c r="L442" s="97">
        <f t="shared" si="91"/>
        <v>0</v>
      </c>
      <c r="M442" s="97">
        <f t="shared" si="92"/>
        <v>5257796.5</v>
      </c>
      <c r="N442" s="97">
        <f t="shared" si="93"/>
        <v>0</v>
      </c>
      <c r="O442" s="97">
        <f t="shared" si="94"/>
        <v>0</v>
      </c>
      <c r="P442" s="98">
        <f t="shared" si="95"/>
        <v>0</v>
      </c>
      <c r="Q442" s="101" t="str">
        <f t="shared" si="83"/>
        <v>Unregistered</v>
      </c>
      <c r="R442" s="123">
        <v>0.53</v>
      </c>
      <c r="S442" s="95">
        <f t="shared" si="96"/>
        <v>31</v>
      </c>
    </row>
    <row r="443" spans="1:21" hidden="1" x14ac:dyDescent="0.3">
      <c r="A443" s="114">
        <v>10316</v>
      </c>
      <c r="B443" s="114" t="s">
        <v>351</v>
      </c>
      <c r="C443" s="114" t="s">
        <v>61</v>
      </c>
      <c r="D443" s="114" t="s">
        <v>9653</v>
      </c>
      <c r="E443" s="114" t="s">
        <v>9654</v>
      </c>
      <c r="F443" s="115">
        <v>46053</v>
      </c>
      <c r="G443" s="114" t="s">
        <v>1535</v>
      </c>
      <c r="H443" s="116">
        <v>10011358</v>
      </c>
      <c r="I443" s="116">
        <v>5306020</v>
      </c>
      <c r="J443" s="116">
        <v>5406134</v>
      </c>
      <c r="K443" s="116">
        <v>-100114</v>
      </c>
      <c r="L443" s="116">
        <v>0</v>
      </c>
      <c r="M443" s="116">
        <v>0</v>
      </c>
      <c r="N443" s="116">
        <v>0</v>
      </c>
      <c r="O443" s="116">
        <v>0</v>
      </c>
      <c r="P443" s="120">
        <v>0</v>
      </c>
      <c r="Q443" s="27" t="str">
        <f t="shared" si="83"/>
        <v>Registered</v>
      </c>
      <c r="R443" s="121">
        <f t="shared" si="88"/>
        <v>0.53000002597050266</v>
      </c>
      <c r="T443" s="117">
        <f>L443+M443+N443+O443+P443</f>
        <v>0</v>
      </c>
      <c r="U443" s="117">
        <f>K443-T443</f>
        <v>-100114</v>
      </c>
    </row>
    <row r="444" spans="1:21" s="101" customFormat="1" x14ac:dyDescent="0.3">
      <c r="A444" s="99">
        <v>10489</v>
      </c>
      <c r="B444" s="99" t="s">
        <v>351</v>
      </c>
      <c r="C444" s="99" t="s">
        <v>61</v>
      </c>
      <c r="D444" s="99" t="s">
        <v>9915</v>
      </c>
      <c r="E444" s="99" t="s">
        <v>9916</v>
      </c>
      <c r="F444" s="100">
        <v>45930</v>
      </c>
      <c r="G444" s="99" t="s">
        <v>1898</v>
      </c>
      <c r="H444" s="96">
        <v>6627450</v>
      </c>
      <c r="I444" s="96">
        <f t="shared" ref="I444:I446" si="97">H444*R444</f>
        <v>3512548.5</v>
      </c>
      <c r="J444" s="96">
        <v>490000</v>
      </c>
      <c r="K444" s="96">
        <f t="shared" ref="K444:K446" si="98">I444-J444</f>
        <v>3022548.5</v>
      </c>
      <c r="L444" s="97">
        <f t="shared" ref="L444:L446" si="99">IF(AND($S444&gt;=0,$S444&lt;=30),$K444,0)</f>
        <v>0</v>
      </c>
      <c r="M444" s="97">
        <f t="shared" ref="M444:M446" si="100">IF(AND($S444&gt;=31,$S444&lt;=60),$K444,0)</f>
        <v>0</v>
      </c>
      <c r="N444" s="97">
        <f t="shared" ref="N444:N446" si="101">IF(AND($S444&gt;=61,$S444&lt;=90),$K444,0)</f>
        <v>0</v>
      </c>
      <c r="O444" s="97">
        <f t="shared" ref="O444:O446" si="102">IF(AND($S444&gt;=91,$S444&lt;=120),$K444,0)</f>
        <v>0</v>
      </c>
      <c r="P444" s="98">
        <f t="shared" ref="P444:P446" si="103">IF($S444&gt;120,$K444,0)</f>
        <v>3022548.5</v>
      </c>
      <c r="Q444" s="101" t="str">
        <f t="shared" si="83"/>
        <v>Unregistered</v>
      </c>
      <c r="R444" s="123">
        <v>0.53</v>
      </c>
      <c r="S444" s="95">
        <f t="shared" ref="S444:S446" si="104">DATE(2026,5,31)-F444</f>
        <v>243</v>
      </c>
    </row>
    <row r="445" spans="1:21" s="101" customFormat="1" x14ac:dyDescent="0.3">
      <c r="A445" s="99">
        <v>10491</v>
      </c>
      <c r="B445" s="99" t="s">
        <v>351</v>
      </c>
      <c r="C445" s="99" t="s">
        <v>61</v>
      </c>
      <c r="D445" s="99" t="s">
        <v>9917</v>
      </c>
      <c r="E445" s="99" t="s">
        <v>9918</v>
      </c>
      <c r="F445" s="100">
        <v>46053</v>
      </c>
      <c r="G445" s="99" t="s">
        <v>1898</v>
      </c>
      <c r="H445" s="96">
        <v>9877137</v>
      </c>
      <c r="I445" s="96">
        <f t="shared" si="97"/>
        <v>5234882.6100000003</v>
      </c>
      <c r="J445" s="96">
        <v>493857</v>
      </c>
      <c r="K445" s="96">
        <f t="shared" si="98"/>
        <v>4741025.6100000003</v>
      </c>
      <c r="L445" s="97">
        <f t="shared" si="99"/>
        <v>0</v>
      </c>
      <c r="M445" s="97">
        <f t="shared" si="100"/>
        <v>0</v>
      </c>
      <c r="N445" s="97">
        <f t="shared" si="101"/>
        <v>0</v>
      </c>
      <c r="O445" s="97">
        <f t="shared" si="102"/>
        <v>4741025.6100000003</v>
      </c>
      <c r="P445" s="98">
        <f t="shared" si="103"/>
        <v>0</v>
      </c>
      <c r="Q445" s="101" t="str">
        <f t="shared" si="83"/>
        <v>Unregistered</v>
      </c>
      <c r="R445" s="123">
        <v>0.53</v>
      </c>
      <c r="S445" s="95">
        <f t="shared" si="104"/>
        <v>120</v>
      </c>
    </row>
    <row r="446" spans="1:21" s="101" customFormat="1" x14ac:dyDescent="0.3">
      <c r="A446" s="99">
        <v>10525</v>
      </c>
      <c r="B446" s="99" t="s">
        <v>351</v>
      </c>
      <c r="C446" s="99" t="s">
        <v>61</v>
      </c>
      <c r="D446" s="99" t="s">
        <v>9617</v>
      </c>
      <c r="E446" s="99" t="s">
        <v>9618</v>
      </c>
      <c r="F446" s="100">
        <v>46112</v>
      </c>
      <c r="G446" s="99" t="s">
        <v>1898</v>
      </c>
      <c r="H446" s="96">
        <v>6600259</v>
      </c>
      <c r="I446" s="96">
        <f t="shared" si="97"/>
        <v>3498137.27</v>
      </c>
      <c r="J446" s="96">
        <v>660026</v>
      </c>
      <c r="K446" s="96">
        <f t="shared" si="98"/>
        <v>2838111.27</v>
      </c>
      <c r="L446" s="97">
        <f t="shared" si="99"/>
        <v>0</v>
      </c>
      <c r="M446" s="97">
        <f t="shared" si="100"/>
        <v>0</v>
      </c>
      <c r="N446" s="97">
        <f t="shared" si="101"/>
        <v>2838111.27</v>
      </c>
      <c r="O446" s="97">
        <f t="shared" si="102"/>
        <v>0</v>
      </c>
      <c r="P446" s="98">
        <f t="shared" si="103"/>
        <v>0</v>
      </c>
      <c r="Q446" s="101" t="str">
        <f t="shared" si="83"/>
        <v>Unregistered</v>
      </c>
      <c r="R446" s="123">
        <v>0.53</v>
      </c>
      <c r="S446" s="95">
        <f t="shared" si="104"/>
        <v>61</v>
      </c>
    </row>
    <row r="447" spans="1:21" hidden="1" x14ac:dyDescent="0.3">
      <c r="A447" s="114">
        <v>10531</v>
      </c>
      <c r="B447" s="114" t="s">
        <v>351</v>
      </c>
      <c r="C447" s="114" t="s">
        <v>61</v>
      </c>
      <c r="D447" s="114" t="s">
        <v>9971</v>
      </c>
      <c r="E447" s="114" t="s">
        <v>9972</v>
      </c>
      <c r="F447" s="115">
        <v>46021</v>
      </c>
      <c r="G447" s="114" t="s">
        <v>7477</v>
      </c>
      <c r="H447" s="116">
        <v>6537129</v>
      </c>
      <c r="I447" s="116">
        <v>3464678</v>
      </c>
      <c r="J447" s="116">
        <v>4203193</v>
      </c>
      <c r="K447" s="116">
        <v>-738515</v>
      </c>
      <c r="L447" s="116">
        <v>0</v>
      </c>
      <c r="M447" s="116">
        <v>0</v>
      </c>
      <c r="N447" s="116">
        <v>0</v>
      </c>
      <c r="O447" s="116">
        <v>0</v>
      </c>
      <c r="P447" s="120">
        <v>0</v>
      </c>
      <c r="Q447" s="27" t="str">
        <f t="shared" si="83"/>
        <v>Registered</v>
      </c>
      <c r="R447" s="121">
        <f t="shared" si="88"/>
        <v>0.52999994340022971</v>
      </c>
      <c r="T447" s="117">
        <f t="shared" ref="T447:T450" si="105">L447+M447+N447+O447+P447</f>
        <v>0</v>
      </c>
      <c r="U447" s="117">
        <f t="shared" ref="U447:U450" si="106">K447-T447</f>
        <v>-738515</v>
      </c>
    </row>
    <row r="448" spans="1:21" hidden="1" x14ac:dyDescent="0.3">
      <c r="A448" s="114">
        <v>10553</v>
      </c>
      <c r="B448" s="114" t="s">
        <v>351</v>
      </c>
      <c r="C448" s="114" t="s">
        <v>61</v>
      </c>
      <c r="D448" s="114" t="s">
        <v>10007</v>
      </c>
      <c r="E448" s="114" t="s">
        <v>10008</v>
      </c>
      <c r="F448" s="115">
        <v>46081</v>
      </c>
      <c r="G448" s="114" t="s">
        <v>1471</v>
      </c>
      <c r="H448" s="116">
        <v>9856749</v>
      </c>
      <c r="I448" s="116">
        <v>0</v>
      </c>
      <c r="J448" s="116">
        <v>985674</v>
      </c>
      <c r="K448" s="116">
        <v>-985674</v>
      </c>
      <c r="L448" s="116">
        <v>0</v>
      </c>
      <c r="M448" s="116">
        <v>0</v>
      </c>
      <c r="N448" s="116">
        <v>0</v>
      </c>
      <c r="O448" s="116">
        <v>0</v>
      </c>
      <c r="P448" s="120">
        <v>0</v>
      </c>
      <c r="Q448" s="27" t="str">
        <f t="shared" si="83"/>
        <v>Registered</v>
      </c>
      <c r="R448" s="121">
        <f t="shared" si="88"/>
        <v>0</v>
      </c>
      <c r="T448" s="117">
        <f t="shared" si="105"/>
        <v>0</v>
      </c>
      <c r="U448" s="117">
        <f t="shared" si="106"/>
        <v>-985674</v>
      </c>
    </row>
    <row r="449" spans="1:21" hidden="1" x14ac:dyDescent="0.3">
      <c r="A449" s="114">
        <v>10557</v>
      </c>
      <c r="B449" s="114" t="s">
        <v>351</v>
      </c>
      <c r="C449" s="114" t="s">
        <v>61</v>
      </c>
      <c r="D449" s="114" t="s">
        <v>9612</v>
      </c>
      <c r="E449" s="114" t="s">
        <v>9613</v>
      </c>
      <c r="F449" s="115">
        <v>46102</v>
      </c>
      <c r="G449" s="114" t="s">
        <v>1416</v>
      </c>
      <c r="H449" s="116">
        <v>9959609</v>
      </c>
      <c r="I449" s="116">
        <v>0</v>
      </c>
      <c r="J449" s="116">
        <v>995961</v>
      </c>
      <c r="K449" s="116">
        <v>-995961</v>
      </c>
      <c r="L449" s="116">
        <v>0</v>
      </c>
      <c r="M449" s="116">
        <v>0</v>
      </c>
      <c r="N449" s="116">
        <v>0</v>
      </c>
      <c r="O449" s="116">
        <v>0</v>
      </c>
      <c r="P449" s="120">
        <v>0</v>
      </c>
      <c r="Q449" s="27" t="str">
        <f t="shared" si="83"/>
        <v>Registered</v>
      </c>
      <c r="R449" s="121">
        <f t="shared" si="88"/>
        <v>0</v>
      </c>
      <c r="T449" s="117">
        <f t="shared" si="105"/>
        <v>0</v>
      </c>
      <c r="U449" s="117">
        <f t="shared" si="106"/>
        <v>-995961</v>
      </c>
    </row>
    <row r="450" spans="1:21" hidden="1" x14ac:dyDescent="0.3">
      <c r="A450" s="114">
        <v>10668</v>
      </c>
      <c r="B450" s="114" t="s">
        <v>351</v>
      </c>
      <c r="C450" s="114" t="s">
        <v>61</v>
      </c>
      <c r="D450" s="114" t="s">
        <v>10245</v>
      </c>
      <c r="E450" s="114" t="s">
        <v>10246</v>
      </c>
      <c r="F450" s="115">
        <v>46106</v>
      </c>
      <c r="G450" s="114" t="s">
        <v>9587</v>
      </c>
      <c r="H450" s="116">
        <v>9803230</v>
      </c>
      <c r="I450" s="116">
        <v>5195712</v>
      </c>
      <c r="J450" s="116">
        <v>8275800</v>
      </c>
      <c r="K450" s="116">
        <v>-3080088</v>
      </c>
      <c r="L450" s="116">
        <v>0</v>
      </c>
      <c r="M450" s="116">
        <v>0</v>
      </c>
      <c r="N450" s="116">
        <v>0</v>
      </c>
      <c r="O450" s="116">
        <v>0</v>
      </c>
      <c r="P450" s="120">
        <v>0</v>
      </c>
      <c r="Q450" s="27" t="str">
        <f t="shared" ref="Q450:Q513" si="107">IF(G450="01 Jan 1900","Unregistered","Registered")</f>
        <v>Registered</v>
      </c>
      <c r="R450" s="121">
        <f t="shared" si="88"/>
        <v>0.53000001020071952</v>
      </c>
      <c r="T450" s="117">
        <f t="shared" si="105"/>
        <v>0</v>
      </c>
      <c r="U450" s="117">
        <f t="shared" si="106"/>
        <v>-3080088</v>
      </c>
    </row>
    <row r="451" spans="1:21" s="101" customFormat="1" hidden="1" x14ac:dyDescent="0.3">
      <c r="A451" s="99">
        <v>11021</v>
      </c>
      <c r="B451" s="99" t="s">
        <v>351</v>
      </c>
      <c r="C451" s="99" t="s">
        <v>61</v>
      </c>
      <c r="D451" s="99" t="s">
        <v>355</v>
      </c>
      <c r="E451" s="99" t="s">
        <v>356</v>
      </c>
      <c r="F451" s="100">
        <v>46173</v>
      </c>
      <c r="G451" s="99" t="s">
        <v>1898</v>
      </c>
      <c r="H451" s="96">
        <v>9913665</v>
      </c>
      <c r="I451" s="96">
        <v>0</v>
      </c>
      <c r="J451" s="96"/>
      <c r="K451" s="96"/>
      <c r="L451" s="96">
        <v>0</v>
      </c>
      <c r="M451" s="96">
        <v>0</v>
      </c>
      <c r="N451" s="96">
        <v>0</v>
      </c>
      <c r="O451" s="96">
        <v>0</v>
      </c>
      <c r="P451" s="122">
        <v>0</v>
      </c>
      <c r="Q451" s="101" t="str">
        <f t="shared" si="107"/>
        <v>Unregistered</v>
      </c>
      <c r="R451" s="123"/>
      <c r="S451" s="95"/>
    </row>
    <row r="452" spans="1:21" s="101" customFormat="1" hidden="1" x14ac:dyDescent="0.3">
      <c r="A452" s="99">
        <v>11022</v>
      </c>
      <c r="B452" s="99" t="s">
        <v>351</v>
      </c>
      <c r="C452" s="99" t="s">
        <v>61</v>
      </c>
      <c r="D452" s="99" t="s">
        <v>357</v>
      </c>
      <c r="E452" s="99" t="s">
        <v>358</v>
      </c>
      <c r="F452" s="100">
        <v>46162</v>
      </c>
      <c r="G452" s="99" t="s">
        <v>1898</v>
      </c>
      <c r="H452" s="96">
        <v>10092060</v>
      </c>
      <c r="I452" s="96">
        <v>0</v>
      </c>
      <c r="J452" s="96"/>
      <c r="K452" s="96"/>
      <c r="L452" s="96">
        <v>0</v>
      </c>
      <c r="M452" s="96">
        <v>0</v>
      </c>
      <c r="N452" s="96">
        <v>0</v>
      </c>
      <c r="O452" s="96">
        <v>0</v>
      </c>
      <c r="P452" s="122">
        <v>0</v>
      </c>
      <c r="Q452" s="101" t="str">
        <f t="shared" si="107"/>
        <v>Unregistered</v>
      </c>
      <c r="R452" s="123"/>
      <c r="S452" s="95"/>
    </row>
    <row r="453" spans="1:21" s="101" customFormat="1" hidden="1" x14ac:dyDescent="0.3">
      <c r="A453" s="99">
        <v>11024</v>
      </c>
      <c r="B453" s="99" t="s">
        <v>351</v>
      </c>
      <c r="C453" s="99" t="s">
        <v>61</v>
      </c>
      <c r="D453" s="99" t="s">
        <v>359</v>
      </c>
      <c r="E453" s="99" t="s">
        <v>360</v>
      </c>
      <c r="F453" s="100">
        <v>46162</v>
      </c>
      <c r="G453" s="99" t="s">
        <v>1898</v>
      </c>
      <c r="H453" s="96">
        <v>9945402</v>
      </c>
      <c r="I453" s="96">
        <v>0</v>
      </c>
      <c r="J453" s="96"/>
      <c r="K453" s="96"/>
      <c r="L453" s="96">
        <v>0</v>
      </c>
      <c r="M453" s="96">
        <v>0</v>
      </c>
      <c r="N453" s="96">
        <v>0</v>
      </c>
      <c r="O453" s="96">
        <v>0</v>
      </c>
      <c r="P453" s="122">
        <v>0</v>
      </c>
      <c r="Q453" s="101" t="str">
        <f t="shared" si="107"/>
        <v>Unregistered</v>
      </c>
      <c r="R453" s="123"/>
      <c r="S453" s="95"/>
    </row>
    <row r="454" spans="1:21" s="101" customFormat="1" hidden="1" x14ac:dyDescent="0.3">
      <c r="A454" s="99">
        <v>11025</v>
      </c>
      <c r="B454" s="99" t="s">
        <v>351</v>
      </c>
      <c r="C454" s="99" t="s">
        <v>61</v>
      </c>
      <c r="D454" s="99" t="s">
        <v>361</v>
      </c>
      <c r="E454" s="99" t="s">
        <v>362</v>
      </c>
      <c r="F454" s="100">
        <v>46172</v>
      </c>
      <c r="G454" s="99" t="s">
        <v>1898</v>
      </c>
      <c r="H454" s="96">
        <v>6824127</v>
      </c>
      <c r="I454" s="96">
        <v>0</v>
      </c>
      <c r="J454" s="96"/>
      <c r="K454" s="96"/>
      <c r="L454" s="96">
        <v>0</v>
      </c>
      <c r="M454" s="96">
        <v>0</v>
      </c>
      <c r="N454" s="96">
        <v>0</v>
      </c>
      <c r="O454" s="96">
        <v>0</v>
      </c>
      <c r="P454" s="122">
        <v>0</v>
      </c>
      <c r="Q454" s="101" t="str">
        <f t="shared" si="107"/>
        <v>Unregistered</v>
      </c>
      <c r="R454" s="123"/>
      <c r="S454" s="95"/>
    </row>
    <row r="455" spans="1:21" s="101" customFormat="1" hidden="1" x14ac:dyDescent="0.3">
      <c r="A455" s="99">
        <v>11026</v>
      </c>
      <c r="B455" s="99" t="s">
        <v>351</v>
      </c>
      <c r="C455" s="99" t="s">
        <v>61</v>
      </c>
      <c r="D455" s="99" t="s">
        <v>363</v>
      </c>
      <c r="E455" s="99" t="s">
        <v>364</v>
      </c>
      <c r="F455" s="100">
        <v>46172</v>
      </c>
      <c r="G455" s="99" t="s">
        <v>1898</v>
      </c>
      <c r="H455" s="96">
        <v>6985215</v>
      </c>
      <c r="I455" s="96">
        <v>0</v>
      </c>
      <c r="J455" s="96"/>
      <c r="K455" s="96"/>
      <c r="L455" s="96">
        <v>0</v>
      </c>
      <c r="M455" s="96">
        <v>0</v>
      </c>
      <c r="N455" s="96">
        <v>0</v>
      </c>
      <c r="O455" s="96">
        <v>0</v>
      </c>
      <c r="P455" s="122">
        <v>0</v>
      </c>
      <c r="Q455" s="101" t="str">
        <f t="shared" si="107"/>
        <v>Unregistered</v>
      </c>
      <c r="R455" s="123"/>
      <c r="S455" s="95"/>
    </row>
    <row r="456" spans="1:21" s="101" customFormat="1" hidden="1" x14ac:dyDescent="0.3">
      <c r="A456" s="99">
        <v>11028</v>
      </c>
      <c r="B456" s="99" t="s">
        <v>351</v>
      </c>
      <c r="C456" s="99" t="s">
        <v>61</v>
      </c>
      <c r="D456" s="99" t="s">
        <v>366</v>
      </c>
      <c r="E456" s="99" t="s">
        <v>362</v>
      </c>
      <c r="F456" s="100">
        <v>46172</v>
      </c>
      <c r="G456" s="99" t="s">
        <v>1898</v>
      </c>
      <c r="H456" s="96">
        <v>6824127</v>
      </c>
      <c r="I456" s="96">
        <v>0</v>
      </c>
      <c r="J456" s="96"/>
      <c r="K456" s="96"/>
      <c r="L456" s="96">
        <v>0</v>
      </c>
      <c r="M456" s="96">
        <v>0</v>
      </c>
      <c r="N456" s="96">
        <v>0</v>
      </c>
      <c r="O456" s="96">
        <v>0</v>
      </c>
      <c r="P456" s="122">
        <v>0</v>
      </c>
      <c r="Q456" s="101" t="str">
        <f t="shared" si="107"/>
        <v>Unregistered</v>
      </c>
      <c r="R456" s="123"/>
      <c r="S456" s="95"/>
    </row>
    <row r="457" spans="1:21" s="101" customFormat="1" hidden="1" x14ac:dyDescent="0.3">
      <c r="A457" s="99">
        <v>11031</v>
      </c>
      <c r="B457" s="99" t="s">
        <v>351</v>
      </c>
      <c r="C457" s="99" t="s">
        <v>61</v>
      </c>
      <c r="D457" s="99" t="s">
        <v>369</v>
      </c>
      <c r="E457" s="99" t="s">
        <v>10817</v>
      </c>
      <c r="F457" s="100">
        <v>46172</v>
      </c>
      <c r="G457" s="99" t="s">
        <v>1898</v>
      </c>
      <c r="H457" s="96">
        <v>6877299</v>
      </c>
      <c r="I457" s="96">
        <v>0</v>
      </c>
      <c r="J457" s="96"/>
      <c r="K457" s="96"/>
      <c r="L457" s="96">
        <v>0</v>
      </c>
      <c r="M457" s="96">
        <v>0</v>
      </c>
      <c r="N457" s="96">
        <v>0</v>
      </c>
      <c r="O457" s="96">
        <v>0</v>
      </c>
      <c r="P457" s="122">
        <v>0</v>
      </c>
      <c r="Q457" s="101" t="str">
        <f t="shared" si="107"/>
        <v>Unregistered</v>
      </c>
      <c r="R457" s="123"/>
      <c r="S457" s="95"/>
    </row>
    <row r="458" spans="1:21" s="101" customFormat="1" x14ac:dyDescent="0.3">
      <c r="A458" s="99">
        <v>11034</v>
      </c>
      <c r="B458" s="99" t="s">
        <v>351</v>
      </c>
      <c r="C458" s="99" t="s">
        <v>61</v>
      </c>
      <c r="D458" s="99" t="s">
        <v>371</v>
      </c>
      <c r="E458" s="99" t="s">
        <v>289</v>
      </c>
      <c r="F458" s="100">
        <v>46142</v>
      </c>
      <c r="G458" s="99" t="s">
        <v>1898</v>
      </c>
      <c r="H458" s="96">
        <v>10109050</v>
      </c>
      <c r="I458" s="96">
        <f>H458*R458</f>
        <v>5357796.5</v>
      </c>
      <c r="J458" s="96"/>
      <c r="K458" s="96">
        <f>I458-J458</f>
        <v>5357796.5</v>
      </c>
      <c r="L458" s="97">
        <f>IF(AND($S458&gt;=0,$S458&lt;=30),$K458,0)</f>
        <v>0</v>
      </c>
      <c r="M458" s="97">
        <f>IF(AND($S458&gt;=31,$S458&lt;=60),$K458,0)</f>
        <v>5357796.5</v>
      </c>
      <c r="N458" s="97">
        <f>IF(AND($S458&gt;=61,$S458&lt;=90),$K458,0)</f>
        <v>0</v>
      </c>
      <c r="O458" s="97">
        <f>IF(AND($S458&gt;=91,$S458&lt;=120),$K458,0)</f>
        <v>0</v>
      </c>
      <c r="P458" s="98">
        <f>IF($S458&gt;120,$K458,0)</f>
        <v>0</v>
      </c>
      <c r="Q458" s="101" t="str">
        <f t="shared" si="107"/>
        <v>Unregistered</v>
      </c>
      <c r="R458" s="123">
        <v>0.53</v>
      </c>
      <c r="S458" s="95">
        <f t="shared" ref="S458:S465" si="108">DATE(2026,5,31)-F458</f>
        <v>31</v>
      </c>
    </row>
    <row r="459" spans="1:21" x14ac:dyDescent="0.3">
      <c r="A459" s="114">
        <v>59</v>
      </c>
      <c r="B459" s="114" t="s">
        <v>1430</v>
      </c>
      <c r="C459" s="114" t="s">
        <v>5</v>
      </c>
      <c r="D459" s="114" t="s">
        <v>1478</v>
      </c>
      <c r="E459" s="114" t="s">
        <v>1479</v>
      </c>
      <c r="F459" s="115">
        <v>46076</v>
      </c>
      <c r="G459" s="114" t="s">
        <v>1440</v>
      </c>
      <c r="H459" s="116">
        <v>10266096</v>
      </c>
      <c r="I459" s="116">
        <v>8110217</v>
      </c>
      <c r="J459" s="116">
        <v>100000</v>
      </c>
      <c r="K459" s="116">
        <v>8010217</v>
      </c>
      <c r="L459" s="116">
        <v>0</v>
      </c>
      <c r="M459" s="116">
        <v>8010217</v>
      </c>
      <c r="N459" s="116">
        <v>0</v>
      </c>
      <c r="O459" s="116">
        <v>0</v>
      </c>
      <c r="P459" s="120">
        <v>0</v>
      </c>
      <c r="Q459" s="27" t="str">
        <f t="shared" si="107"/>
        <v>Registered</v>
      </c>
      <c r="R459" s="121">
        <f t="shared" ref="R459:R522" si="109">I459/H459</f>
        <v>0.79000011299329365</v>
      </c>
      <c r="T459" s="117">
        <f t="shared" ref="T459:T522" si="110">L459+M459+N459+O459+P459</f>
        <v>8010217</v>
      </c>
      <c r="U459" s="117">
        <f t="shared" ref="U459:U522" si="111">K459-T459</f>
        <v>0</v>
      </c>
    </row>
    <row r="460" spans="1:21" x14ac:dyDescent="0.3">
      <c r="A460" s="114">
        <v>71</v>
      </c>
      <c r="B460" s="114" t="s">
        <v>1430</v>
      </c>
      <c r="C460" s="114" t="s">
        <v>5</v>
      </c>
      <c r="D460" s="114" t="s">
        <v>1502</v>
      </c>
      <c r="E460" s="114" t="s">
        <v>1503</v>
      </c>
      <c r="F460" s="115">
        <v>45322</v>
      </c>
      <c r="G460" s="114" t="s">
        <v>1504</v>
      </c>
      <c r="H460" s="116">
        <v>10639223</v>
      </c>
      <c r="I460" s="116">
        <v>8511377</v>
      </c>
      <c r="J460" s="116">
        <v>1700000</v>
      </c>
      <c r="K460" s="116">
        <v>6811377</v>
      </c>
      <c r="L460" s="116">
        <v>0</v>
      </c>
      <c r="M460" s="116">
        <v>0</v>
      </c>
      <c r="N460" s="116">
        <v>0</v>
      </c>
      <c r="O460" s="116">
        <v>0</v>
      </c>
      <c r="P460" s="120">
        <v>6811377</v>
      </c>
      <c r="Q460" s="27" t="str">
        <f t="shared" si="107"/>
        <v>Registered</v>
      </c>
      <c r="R460" s="121">
        <f t="shared" si="109"/>
        <v>0.79999986841144322</v>
      </c>
      <c r="T460" s="117">
        <f t="shared" si="110"/>
        <v>6811377</v>
      </c>
      <c r="U460" s="117">
        <f t="shared" si="111"/>
        <v>0</v>
      </c>
    </row>
    <row r="461" spans="1:21" x14ac:dyDescent="0.3">
      <c r="A461" s="114">
        <v>72</v>
      </c>
      <c r="B461" s="114" t="s">
        <v>1430</v>
      </c>
      <c r="C461" s="114" t="s">
        <v>5</v>
      </c>
      <c r="D461" s="114" t="s">
        <v>1505</v>
      </c>
      <c r="E461" s="114" t="s">
        <v>1506</v>
      </c>
      <c r="F461" s="115">
        <v>45322</v>
      </c>
      <c r="G461" s="114" t="s">
        <v>1504</v>
      </c>
      <c r="H461" s="116">
        <v>10639223</v>
      </c>
      <c r="I461" s="116">
        <v>8511377</v>
      </c>
      <c r="J461" s="116">
        <v>1700000</v>
      </c>
      <c r="K461" s="116">
        <v>6811377</v>
      </c>
      <c r="L461" s="116">
        <v>0</v>
      </c>
      <c r="M461" s="116">
        <v>531961</v>
      </c>
      <c r="N461" s="116">
        <v>0</v>
      </c>
      <c r="O461" s="116">
        <v>0</v>
      </c>
      <c r="P461" s="120">
        <v>6279416</v>
      </c>
      <c r="Q461" s="27" t="str">
        <f t="shared" si="107"/>
        <v>Registered</v>
      </c>
      <c r="R461" s="121">
        <f t="shared" si="109"/>
        <v>0.79999986841144322</v>
      </c>
      <c r="T461" s="117">
        <f t="shared" si="110"/>
        <v>6811377</v>
      </c>
      <c r="U461" s="117">
        <f t="shared" si="111"/>
        <v>0</v>
      </c>
    </row>
    <row r="462" spans="1:21" x14ac:dyDescent="0.3">
      <c r="A462" s="114">
        <v>135</v>
      </c>
      <c r="B462" s="114" t="s">
        <v>1430</v>
      </c>
      <c r="C462" s="114" t="s">
        <v>5</v>
      </c>
      <c r="D462" s="114" t="s">
        <v>1677</v>
      </c>
      <c r="E462" s="114" t="s">
        <v>1678</v>
      </c>
      <c r="F462" s="115">
        <v>45747</v>
      </c>
      <c r="G462" s="114" t="s">
        <v>1679</v>
      </c>
      <c r="H462" s="116">
        <v>8680200</v>
      </c>
      <c r="I462" s="116">
        <v>6944160</v>
      </c>
      <c r="J462" s="116">
        <v>2668020</v>
      </c>
      <c r="K462" s="116">
        <v>4276140</v>
      </c>
      <c r="L462" s="116">
        <v>0</v>
      </c>
      <c r="M462" s="116">
        <v>0</v>
      </c>
      <c r="N462" s="116">
        <v>0</v>
      </c>
      <c r="O462" s="116">
        <v>0</v>
      </c>
      <c r="P462" s="120">
        <v>4276140</v>
      </c>
      <c r="Q462" s="27" t="str">
        <f t="shared" si="107"/>
        <v>Registered</v>
      </c>
      <c r="R462" s="121">
        <f t="shared" si="109"/>
        <v>0.8</v>
      </c>
      <c r="T462" s="117">
        <f t="shared" si="110"/>
        <v>4276140</v>
      </c>
      <c r="U462" s="117">
        <f t="shared" si="111"/>
        <v>0</v>
      </c>
    </row>
    <row r="463" spans="1:21" x14ac:dyDescent="0.3">
      <c r="A463" s="114">
        <v>170</v>
      </c>
      <c r="B463" s="114" t="s">
        <v>1430</v>
      </c>
      <c r="C463" s="114" t="s">
        <v>5</v>
      </c>
      <c r="D463" s="114" t="s">
        <v>1762</v>
      </c>
      <c r="E463" s="114" t="s">
        <v>1763</v>
      </c>
      <c r="F463" s="115">
        <v>45747</v>
      </c>
      <c r="G463" s="114" t="s">
        <v>1764</v>
      </c>
      <c r="H463" s="116">
        <v>8680200</v>
      </c>
      <c r="I463" s="116">
        <v>6510150</v>
      </c>
      <c r="J463" s="116">
        <v>3054822</v>
      </c>
      <c r="K463" s="116">
        <v>3455328</v>
      </c>
      <c r="L463" s="116">
        <v>0</v>
      </c>
      <c r="M463" s="116">
        <v>0</v>
      </c>
      <c r="N463" s="116">
        <v>0</v>
      </c>
      <c r="O463" s="116">
        <v>0</v>
      </c>
      <c r="P463" s="120">
        <v>3455328</v>
      </c>
      <c r="Q463" s="27" t="str">
        <f t="shared" si="107"/>
        <v>Registered</v>
      </c>
      <c r="R463" s="121">
        <f t="shared" si="109"/>
        <v>0.75</v>
      </c>
      <c r="T463" s="117">
        <f t="shared" si="110"/>
        <v>3455328</v>
      </c>
      <c r="U463" s="117">
        <f t="shared" si="111"/>
        <v>0</v>
      </c>
    </row>
    <row r="464" spans="1:21" x14ac:dyDescent="0.3">
      <c r="A464" s="114">
        <v>380</v>
      </c>
      <c r="B464" s="114" t="s">
        <v>1430</v>
      </c>
      <c r="C464" s="114" t="s">
        <v>5</v>
      </c>
      <c r="D464" s="114" t="s">
        <v>2288</v>
      </c>
      <c r="E464" s="114" t="s">
        <v>2289</v>
      </c>
      <c r="F464" s="115">
        <v>45169</v>
      </c>
      <c r="G464" s="114" t="s">
        <v>2114</v>
      </c>
      <c r="H464" s="116">
        <v>8200000</v>
      </c>
      <c r="I464" s="116">
        <v>6560000</v>
      </c>
      <c r="J464" s="116">
        <v>5232000</v>
      </c>
      <c r="K464" s="116">
        <v>1328000</v>
      </c>
      <c r="L464" s="116">
        <v>0</v>
      </c>
      <c r="M464" s="116">
        <v>0</v>
      </c>
      <c r="N464" s="116">
        <v>410000</v>
      </c>
      <c r="O464" s="116">
        <v>0</v>
      </c>
      <c r="P464" s="120">
        <v>918000</v>
      </c>
      <c r="Q464" s="27" t="str">
        <f t="shared" si="107"/>
        <v>Registered</v>
      </c>
      <c r="R464" s="121">
        <f t="shared" si="109"/>
        <v>0.8</v>
      </c>
      <c r="T464" s="117">
        <f t="shared" si="110"/>
        <v>1328000</v>
      </c>
      <c r="U464" s="117">
        <f t="shared" si="111"/>
        <v>0</v>
      </c>
    </row>
    <row r="465" spans="1:21" x14ac:dyDescent="0.3">
      <c r="A465" s="114">
        <v>628</v>
      </c>
      <c r="B465" s="114" t="s">
        <v>1430</v>
      </c>
      <c r="C465" s="114" t="s">
        <v>5</v>
      </c>
      <c r="D465" s="114" t="s">
        <v>3015</v>
      </c>
      <c r="E465" s="114" t="s">
        <v>3016</v>
      </c>
      <c r="F465" s="115">
        <v>45237</v>
      </c>
      <c r="G465" s="114" t="s">
        <v>3017</v>
      </c>
      <c r="H465" s="116">
        <v>8433036</v>
      </c>
      <c r="I465" s="116">
        <v>6746428</v>
      </c>
      <c r="J465" s="116">
        <v>6156115</v>
      </c>
      <c r="K465" s="116">
        <v>590313</v>
      </c>
      <c r="L465" s="116">
        <v>0</v>
      </c>
      <c r="M465" s="116">
        <v>0</v>
      </c>
      <c r="N465" s="116">
        <v>0</v>
      </c>
      <c r="O465" s="116">
        <v>0</v>
      </c>
      <c r="P465" s="120">
        <v>590313</v>
      </c>
      <c r="Q465" s="27" t="str">
        <f t="shared" si="107"/>
        <v>Registered</v>
      </c>
      <c r="R465" s="121">
        <f t="shared" si="109"/>
        <v>0.7999999051349953</v>
      </c>
      <c r="T465" s="117">
        <f t="shared" si="110"/>
        <v>590313</v>
      </c>
      <c r="U465" s="117">
        <f t="shared" si="111"/>
        <v>0</v>
      </c>
    </row>
    <row r="466" spans="1:21" x14ac:dyDescent="0.3">
      <c r="A466" s="114">
        <v>726</v>
      </c>
      <c r="B466" s="114" t="s">
        <v>1430</v>
      </c>
      <c r="C466" s="114" t="s">
        <v>5</v>
      </c>
      <c r="D466" s="114" t="s">
        <v>3416</v>
      </c>
      <c r="E466" s="114" t="s">
        <v>3417</v>
      </c>
      <c r="F466" s="115">
        <v>45716</v>
      </c>
      <c r="G466" s="114" t="s">
        <v>1858</v>
      </c>
      <c r="H466" s="116">
        <v>9032100</v>
      </c>
      <c r="I466" s="116">
        <v>6141828</v>
      </c>
      <c r="J466" s="116">
        <v>5690223</v>
      </c>
      <c r="K466" s="116">
        <v>451605</v>
      </c>
      <c r="L466" s="116">
        <v>0</v>
      </c>
      <c r="M466" s="116">
        <v>451605</v>
      </c>
      <c r="N466" s="116">
        <v>0</v>
      </c>
      <c r="O466" s="116">
        <v>0</v>
      </c>
      <c r="P466" s="120">
        <v>0</v>
      </c>
      <c r="Q466" s="27" t="str">
        <f t="shared" si="107"/>
        <v>Registered</v>
      </c>
      <c r="R466" s="121">
        <f t="shared" si="109"/>
        <v>0.68</v>
      </c>
      <c r="T466" s="117">
        <f t="shared" si="110"/>
        <v>451605</v>
      </c>
      <c r="U466" s="117">
        <f t="shared" si="111"/>
        <v>0</v>
      </c>
    </row>
    <row r="467" spans="1:21" x14ac:dyDescent="0.3">
      <c r="A467" s="114">
        <v>730</v>
      </c>
      <c r="B467" s="114" t="s">
        <v>1430</v>
      </c>
      <c r="C467" s="114" t="s">
        <v>5</v>
      </c>
      <c r="D467" s="114" t="s">
        <v>3206</v>
      </c>
      <c r="E467" s="114" t="s">
        <v>1590</v>
      </c>
      <c r="F467" s="115">
        <v>45107</v>
      </c>
      <c r="G467" s="114" t="s">
        <v>2656</v>
      </c>
      <c r="H467" s="116">
        <v>7812500</v>
      </c>
      <c r="I467" s="116">
        <v>6250000</v>
      </c>
      <c r="J467" s="116">
        <v>5807722</v>
      </c>
      <c r="K467" s="116">
        <v>442278</v>
      </c>
      <c r="L467" s="116">
        <v>0</v>
      </c>
      <c r="M467" s="116">
        <v>0</v>
      </c>
      <c r="N467" s="116">
        <v>0</v>
      </c>
      <c r="O467" s="116">
        <v>0</v>
      </c>
      <c r="P467" s="120">
        <v>442278</v>
      </c>
      <c r="Q467" s="27" t="str">
        <f t="shared" si="107"/>
        <v>Registered</v>
      </c>
      <c r="R467" s="121">
        <f t="shared" si="109"/>
        <v>0.8</v>
      </c>
      <c r="T467" s="117">
        <f t="shared" si="110"/>
        <v>442278</v>
      </c>
      <c r="U467" s="117">
        <f t="shared" si="111"/>
        <v>0</v>
      </c>
    </row>
    <row r="468" spans="1:21" x14ac:dyDescent="0.3">
      <c r="A468" s="114">
        <v>756</v>
      </c>
      <c r="B468" s="114" t="s">
        <v>1430</v>
      </c>
      <c r="C468" s="114" t="s">
        <v>5</v>
      </c>
      <c r="D468" s="114" t="s">
        <v>2211</v>
      </c>
      <c r="E468" s="114" t="s">
        <v>2212</v>
      </c>
      <c r="F468" s="115">
        <v>45808</v>
      </c>
      <c r="G468" s="114" t="s">
        <v>1679</v>
      </c>
      <c r="H468" s="116">
        <v>13345536</v>
      </c>
      <c r="I468" s="116">
        <v>10676428</v>
      </c>
      <c r="J468" s="116">
        <v>10268009</v>
      </c>
      <c r="K468" s="116">
        <v>408419</v>
      </c>
      <c r="L468" s="116">
        <v>0</v>
      </c>
      <c r="M468" s="116">
        <v>0</v>
      </c>
      <c r="N468" s="116">
        <v>0</v>
      </c>
      <c r="O468" s="116">
        <v>0</v>
      </c>
      <c r="P468" s="120">
        <v>408419</v>
      </c>
      <c r="Q468" s="27" t="str">
        <f t="shared" si="107"/>
        <v>Registered</v>
      </c>
      <c r="R468" s="121">
        <f t="shared" si="109"/>
        <v>0.79999994005486175</v>
      </c>
      <c r="T468" s="117">
        <f t="shared" si="110"/>
        <v>408419</v>
      </c>
      <c r="U468" s="117">
        <f t="shared" si="111"/>
        <v>0</v>
      </c>
    </row>
    <row r="469" spans="1:21" x14ac:dyDescent="0.3">
      <c r="A469" s="114">
        <v>761</v>
      </c>
      <c r="B469" s="114" t="s">
        <v>1430</v>
      </c>
      <c r="C469" s="114" t="s">
        <v>5</v>
      </c>
      <c r="D469" s="114" t="s">
        <v>3617</v>
      </c>
      <c r="E469" s="114" t="s">
        <v>3618</v>
      </c>
      <c r="F469" s="115">
        <v>45230</v>
      </c>
      <c r="G469" s="114" t="s">
        <v>3033</v>
      </c>
      <c r="H469" s="116">
        <v>8078451</v>
      </c>
      <c r="I469" s="116">
        <v>6462762</v>
      </c>
      <c r="J469" s="116">
        <v>6058839</v>
      </c>
      <c r="K469" s="116">
        <v>403923</v>
      </c>
      <c r="L469" s="116">
        <v>0</v>
      </c>
      <c r="M469" s="116">
        <v>0</v>
      </c>
      <c r="N469" s="116">
        <v>0</v>
      </c>
      <c r="O469" s="116">
        <v>403923</v>
      </c>
      <c r="P469" s="120">
        <v>0</v>
      </c>
      <c r="Q469" s="27" t="str">
        <f t="shared" si="107"/>
        <v>Registered</v>
      </c>
      <c r="R469" s="121">
        <f t="shared" si="109"/>
        <v>0.80000014854332846</v>
      </c>
      <c r="T469" s="117">
        <f t="shared" si="110"/>
        <v>403923</v>
      </c>
      <c r="U469" s="117">
        <f t="shared" si="111"/>
        <v>0</v>
      </c>
    </row>
    <row r="470" spans="1:21" x14ac:dyDescent="0.3">
      <c r="A470" s="114">
        <v>792</v>
      </c>
      <c r="B470" s="114" t="s">
        <v>1430</v>
      </c>
      <c r="C470" s="114" t="s">
        <v>5</v>
      </c>
      <c r="D470" s="114" t="s">
        <v>3751</v>
      </c>
      <c r="E470" s="114" t="s">
        <v>3752</v>
      </c>
      <c r="F470" s="115">
        <v>45105</v>
      </c>
      <c r="G470" s="114" t="s">
        <v>3753</v>
      </c>
      <c r="H470" s="116">
        <v>7812500</v>
      </c>
      <c r="I470" s="116">
        <v>6250000</v>
      </c>
      <c r="J470" s="116">
        <v>5859375</v>
      </c>
      <c r="K470" s="116">
        <v>390625</v>
      </c>
      <c r="L470" s="116">
        <v>0</v>
      </c>
      <c r="M470" s="116">
        <v>0</v>
      </c>
      <c r="N470" s="116">
        <v>390625</v>
      </c>
      <c r="O470" s="116">
        <v>0</v>
      </c>
      <c r="P470" s="120">
        <v>0</v>
      </c>
      <c r="Q470" s="27" t="str">
        <f t="shared" si="107"/>
        <v>Registered</v>
      </c>
      <c r="R470" s="121">
        <f t="shared" si="109"/>
        <v>0.8</v>
      </c>
      <c r="T470" s="117">
        <f t="shared" si="110"/>
        <v>390625</v>
      </c>
      <c r="U470" s="117">
        <f t="shared" si="111"/>
        <v>0</v>
      </c>
    </row>
    <row r="471" spans="1:21" x14ac:dyDescent="0.3">
      <c r="A471" s="114">
        <v>846</v>
      </c>
      <c r="B471" s="114" t="s">
        <v>1430</v>
      </c>
      <c r="C471" s="114" t="s">
        <v>5</v>
      </c>
      <c r="D471" s="114" t="s">
        <v>2112</v>
      </c>
      <c r="E471" s="114" t="s">
        <v>2113</v>
      </c>
      <c r="F471" s="115">
        <v>45135</v>
      </c>
      <c r="G471" s="114" t="s">
        <v>2114</v>
      </c>
      <c r="H471" s="116">
        <v>8200000</v>
      </c>
      <c r="I471" s="116">
        <v>6560000</v>
      </c>
      <c r="J471" s="116">
        <v>6217000</v>
      </c>
      <c r="K471" s="116">
        <v>343000</v>
      </c>
      <c r="L471" s="116">
        <v>0</v>
      </c>
      <c r="M471" s="116">
        <v>0</v>
      </c>
      <c r="N471" s="116">
        <v>0</v>
      </c>
      <c r="O471" s="116">
        <v>343000</v>
      </c>
      <c r="P471" s="120">
        <v>0</v>
      </c>
      <c r="Q471" s="27" t="str">
        <f t="shared" si="107"/>
        <v>Registered</v>
      </c>
      <c r="R471" s="121">
        <f t="shared" si="109"/>
        <v>0.8</v>
      </c>
      <c r="T471" s="117">
        <f t="shared" si="110"/>
        <v>343000</v>
      </c>
      <c r="U471" s="117">
        <f t="shared" si="111"/>
        <v>0</v>
      </c>
    </row>
    <row r="472" spans="1:21" x14ac:dyDescent="0.3">
      <c r="A472" s="114">
        <v>851</v>
      </c>
      <c r="B472" s="114" t="s">
        <v>1430</v>
      </c>
      <c r="C472" s="114" t="s">
        <v>5</v>
      </c>
      <c r="D472" s="114" t="s">
        <v>4007</v>
      </c>
      <c r="E472" s="114" t="s">
        <v>4008</v>
      </c>
      <c r="F472" s="115">
        <v>45229</v>
      </c>
      <c r="G472" s="114" t="s">
        <v>2957</v>
      </c>
      <c r="H472" s="116">
        <v>8328400</v>
      </c>
      <c r="I472" s="116">
        <v>6662720</v>
      </c>
      <c r="J472" s="116">
        <v>6329584</v>
      </c>
      <c r="K472" s="116">
        <v>333136</v>
      </c>
      <c r="L472" s="116">
        <v>0</v>
      </c>
      <c r="M472" s="116">
        <v>0</v>
      </c>
      <c r="N472" s="116">
        <v>333136</v>
      </c>
      <c r="O472" s="116">
        <v>0</v>
      </c>
      <c r="P472" s="120">
        <v>0</v>
      </c>
      <c r="Q472" s="27" t="str">
        <f t="shared" si="107"/>
        <v>Registered</v>
      </c>
      <c r="R472" s="121">
        <f t="shared" si="109"/>
        <v>0.8</v>
      </c>
      <c r="T472" s="117">
        <f t="shared" si="110"/>
        <v>333136</v>
      </c>
      <c r="U472" s="117">
        <f t="shared" si="111"/>
        <v>0</v>
      </c>
    </row>
    <row r="473" spans="1:21" x14ac:dyDescent="0.3">
      <c r="A473" s="114">
        <v>1155</v>
      </c>
      <c r="B473" s="114" t="s">
        <v>1430</v>
      </c>
      <c r="C473" s="114" t="s">
        <v>5</v>
      </c>
      <c r="D473" s="114" t="s">
        <v>4894</v>
      </c>
      <c r="E473" s="114" t="s">
        <v>4895</v>
      </c>
      <c r="F473" s="115">
        <v>45747</v>
      </c>
      <c r="G473" s="114" t="s">
        <v>3243</v>
      </c>
      <c r="H473" s="116">
        <v>8791635</v>
      </c>
      <c r="I473" s="116">
        <v>7033308</v>
      </c>
      <c r="J473" s="116">
        <v>7033307.5</v>
      </c>
      <c r="K473" s="116">
        <v>0.5</v>
      </c>
      <c r="L473" s="116">
        <v>0</v>
      </c>
      <c r="M473" s="116">
        <v>0</v>
      </c>
      <c r="N473" s="116">
        <v>0.5</v>
      </c>
      <c r="O473" s="116">
        <v>0</v>
      </c>
      <c r="P473" s="120">
        <v>0</v>
      </c>
      <c r="Q473" s="27" t="str">
        <f t="shared" si="107"/>
        <v>Registered</v>
      </c>
      <c r="R473" s="121">
        <f t="shared" si="109"/>
        <v>0.8</v>
      </c>
      <c r="T473" s="117">
        <f t="shared" si="110"/>
        <v>0.5</v>
      </c>
      <c r="U473" s="117">
        <f t="shared" si="111"/>
        <v>0</v>
      </c>
    </row>
    <row r="474" spans="1:21" x14ac:dyDescent="0.3">
      <c r="A474" s="114">
        <v>1164</v>
      </c>
      <c r="B474" s="114" t="s">
        <v>1430</v>
      </c>
      <c r="C474" s="114" t="s">
        <v>5</v>
      </c>
      <c r="D474" s="114" t="s">
        <v>4911</v>
      </c>
      <c r="E474" s="114" t="s">
        <v>4912</v>
      </c>
      <c r="F474" s="115">
        <v>45100</v>
      </c>
      <c r="G474" s="114" t="s">
        <v>3125</v>
      </c>
      <c r="H474" s="116">
        <v>7901786</v>
      </c>
      <c r="I474" s="116">
        <v>6321428</v>
      </c>
      <c r="J474" s="116">
        <v>6321427.5999999996</v>
      </c>
      <c r="K474" s="116">
        <v>0.4</v>
      </c>
      <c r="L474" s="116">
        <v>0</v>
      </c>
      <c r="M474" s="116">
        <v>0</v>
      </c>
      <c r="N474" s="116">
        <v>0</v>
      </c>
      <c r="O474" s="116">
        <v>0</v>
      </c>
      <c r="P474" s="120">
        <v>0.4</v>
      </c>
      <c r="Q474" s="27" t="str">
        <f t="shared" si="107"/>
        <v>Registered</v>
      </c>
      <c r="R474" s="121">
        <f t="shared" si="109"/>
        <v>0.79999989875706579</v>
      </c>
      <c r="T474" s="117">
        <f t="shared" si="110"/>
        <v>0.4</v>
      </c>
      <c r="U474" s="117">
        <f t="shared" si="111"/>
        <v>0</v>
      </c>
    </row>
    <row r="475" spans="1:21" x14ac:dyDescent="0.3">
      <c r="A475" s="114">
        <v>1185</v>
      </c>
      <c r="B475" s="114" t="s">
        <v>1430</v>
      </c>
      <c r="C475" s="114" t="s">
        <v>5</v>
      </c>
      <c r="D475" s="114" t="s">
        <v>4936</v>
      </c>
      <c r="E475" s="114" t="s">
        <v>4937</v>
      </c>
      <c r="F475" s="115">
        <v>45493</v>
      </c>
      <c r="G475" s="114" t="s">
        <v>2029</v>
      </c>
      <c r="H475" s="116">
        <v>12991398</v>
      </c>
      <c r="I475" s="116">
        <v>10393120</v>
      </c>
      <c r="J475" s="116">
        <v>10393119.800000001</v>
      </c>
      <c r="K475" s="116">
        <v>0.2</v>
      </c>
      <c r="L475" s="116">
        <v>0</v>
      </c>
      <c r="M475" s="116">
        <v>0</v>
      </c>
      <c r="N475" s="116">
        <v>0</v>
      </c>
      <c r="O475" s="116">
        <v>0</v>
      </c>
      <c r="P475" s="120">
        <v>0.2</v>
      </c>
      <c r="Q475" s="27" t="str">
        <f t="shared" si="107"/>
        <v>Registered</v>
      </c>
      <c r="R475" s="121">
        <f t="shared" si="109"/>
        <v>0.80000012315841607</v>
      </c>
      <c r="T475" s="117">
        <f t="shared" si="110"/>
        <v>0.2</v>
      </c>
      <c r="U475" s="117">
        <f t="shared" si="111"/>
        <v>0</v>
      </c>
    </row>
    <row r="476" spans="1:21" x14ac:dyDescent="0.3">
      <c r="A476" s="114">
        <v>1194</v>
      </c>
      <c r="B476" s="114" t="s">
        <v>1430</v>
      </c>
      <c r="C476" s="114" t="s">
        <v>5</v>
      </c>
      <c r="D476" s="114" t="s">
        <v>4945</v>
      </c>
      <c r="E476" s="114" t="s">
        <v>4946</v>
      </c>
      <c r="F476" s="115">
        <v>45107</v>
      </c>
      <c r="G476" s="114" t="s">
        <v>3442</v>
      </c>
      <c r="H476" s="116">
        <v>12008929</v>
      </c>
      <c r="I476" s="116">
        <v>9607143</v>
      </c>
      <c r="J476" s="116">
        <v>9607142.9000000004</v>
      </c>
      <c r="K476" s="116">
        <v>0.1</v>
      </c>
      <c r="L476" s="116">
        <v>0</v>
      </c>
      <c r="M476" s="116">
        <v>0</v>
      </c>
      <c r="N476" s="116">
        <v>0.1</v>
      </c>
      <c r="O476" s="116">
        <v>0</v>
      </c>
      <c r="P476" s="120">
        <v>0</v>
      </c>
      <c r="Q476" s="27" t="str">
        <f t="shared" si="107"/>
        <v>Registered</v>
      </c>
      <c r="R476" s="121">
        <f t="shared" si="109"/>
        <v>0.79999998334572553</v>
      </c>
      <c r="T476" s="117">
        <f t="shared" si="110"/>
        <v>0.1</v>
      </c>
      <c r="U476" s="117">
        <f t="shared" si="111"/>
        <v>0</v>
      </c>
    </row>
    <row r="477" spans="1:21" hidden="1" x14ac:dyDescent="0.3">
      <c r="A477" s="114">
        <v>4684</v>
      </c>
      <c r="B477" s="114" t="s">
        <v>1430</v>
      </c>
      <c r="C477" s="114" t="s">
        <v>5</v>
      </c>
      <c r="D477" s="114" t="s">
        <v>5524</v>
      </c>
      <c r="E477" s="114" t="s">
        <v>5525</v>
      </c>
      <c r="F477" s="115">
        <v>45142</v>
      </c>
      <c r="G477" s="114" t="s">
        <v>3030</v>
      </c>
      <c r="H477" s="116">
        <v>8169643</v>
      </c>
      <c r="I477" s="116">
        <v>6535715</v>
      </c>
      <c r="J477" s="116">
        <v>6535715</v>
      </c>
      <c r="K477" s="116">
        <v>0</v>
      </c>
      <c r="L477" s="116">
        <v>0</v>
      </c>
      <c r="M477" s="116">
        <v>0</v>
      </c>
      <c r="N477" s="116">
        <v>0</v>
      </c>
      <c r="O477" s="116">
        <v>0</v>
      </c>
      <c r="P477" s="120">
        <v>0</v>
      </c>
      <c r="Q477" s="27" t="str">
        <f t="shared" si="107"/>
        <v>Registered</v>
      </c>
      <c r="R477" s="121">
        <f t="shared" si="109"/>
        <v>0.8000000734426217</v>
      </c>
      <c r="T477" s="117">
        <f t="shared" si="110"/>
        <v>0</v>
      </c>
      <c r="U477" s="117">
        <f t="shared" si="111"/>
        <v>0</v>
      </c>
    </row>
    <row r="478" spans="1:21" hidden="1" x14ac:dyDescent="0.3">
      <c r="A478" s="114">
        <v>4685</v>
      </c>
      <c r="B478" s="114" t="s">
        <v>1430</v>
      </c>
      <c r="C478" s="114" t="s">
        <v>5</v>
      </c>
      <c r="D478" s="114" t="s">
        <v>5526</v>
      </c>
      <c r="E478" s="114" t="s">
        <v>5527</v>
      </c>
      <c r="F478" s="115">
        <v>45176</v>
      </c>
      <c r="G478" s="114" t="s">
        <v>5482</v>
      </c>
      <c r="H478" s="116">
        <v>12008929</v>
      </c>
      <c r="I478" s="116">
        <v>9607143</v>
      </c>
      <c r="J478" s="116">
        <v>9607143</v>
      </c>
      <c r="K478" s="116">
        <v>0</v>
      </c>
      <c r="L478" s="116">
        <v>0</v>
      </c>
      <c r="M478" s="116">
        <v>0</v>
      </c>
      <c r="N478" s="116">
        <v>0</v>
      </c>
      <c r="O478" s="116">
        <v>0</v>
      </c>
      <c r="P478" s="120">
        <v>0</v>
      </c>
      <c r="Q478" s="27" t="str">
        <f t="shared" si="107"/>
        <v>Registered</v>
      </c>
      <c r="R478" s="121">
        <f t="shared" si="109"/>
        <v>0.79999998334572553</v>
      </c>
      <c r="T478" s="117">
        <f t="shared" si="110"/>
        <v>0</v>
      </c>
      <c r="U478" s="117">
        <f t="shared" si="111"/>
        <v>0</v>
      </c>
    </row>
    <row r="479" spans="1:21" hidden="1" x14ac:dyDescent="0.3">
      <c r="A479" s="114">
        <v>4686</v>
      </c>
      <c r="B479" s="114" t="s">
        <v>1430</v>
      </c>
      <c r="C479" s="114" t="s">
        <v>5</v>
      </c>
      <c r="D479" s="114" t="s">
        <v>5528</v>
      </c>
      <c r="E479" s="114" t="s">
        <v>5529</v>
      </c>
      <c r="F479" s="115">
        <v>45138</v>
      </c>
      <c r="G479" s="114" t="s">
        <v>4956</v>
      </c>
      <c r="H479" s="116">
        <v>8152350</v>
      </c>
      <c r="I479" s="116">
        <v>6521882</v>
      </c>
      <c r="J479" s="116">
        <v>6521882</v>
      </c>
      <c r="K479" s="116">
        <v>0</v>
      </c>
      <c r="L479" s="116">
        <v>0</v>
      </c>
      <c r="M479" s="116">
        <v>0</v>
      </c>
      <c r="N479" s="116">
        <v>0</v>
      </c>
      <c r="O479" s="116">
        <v>0</v>
      </c>
      <c r="P479" s="120">
        <v>0</v>
      </c>
      <c r="Q479" s="27" t="str">
        <f t="shared" si="107"/>
        <v>Registered</v>
      </c>
      <c r="R479" s="121">
        <f t="shared" si="109"/>
        <v>0.80000024532803427</v>
      </c>
      <c r="T479" s="117">
        <f t="shared" si="110"/>
        <v>0</v>
      </c>
      <c r="U479" s="117">
        <f t="shared" si="111"/>
        <v>0</v>
      </c>
    </row>
    <row r="480" spans="1:21" hidden="1" x14ac:dyDescent="0.3">
      <c r="A480" s="114">
        <v>4687</v>
      </c>
      <c r="B480" s="114" t="s">
        <v>1430</v>
      </c>
      <c r="C480" s="114" t="s">
        <v>5</v>
      </c>
      <c r="D480" s="114" t="s">
        <v>5530</v>
      </c>
      <c r="E480" s="114" t="s">
        <v>5531</v>
      </c>
      <c r="F480" s="115">
        <v>45135</v>
      </c>
      <c r="G480" s="114" t="s">
        <v>2714</v>
      </c>
      <c r="H480" s="116">
        <v>11970900</v>
      </c>
      <c r="I480" s="116">
        <v>9576720</v>
      </c>
      <c r="J480" s="116">
        <v>9576720</v>
      </c>
      <c r="K480" s="116">
        <v>0</v>
      </c>
      <c r="L480" s="116">
        <v>0</v>
      </c>
      <c r="M480" s="116">
        <v>0</v>
      </c>
      <c r="N480" s="116">
        <v>0</v>
      </c>
      <c r="O480" s="116">
        <v>0</v>
      </c>
      <c r="P480" s="120">
        <v>0</v>
      </c>
      <c r="Q480" s="27" t="str">
        <f t="shared" si="107"/>
        <v>Registered</v>
      </c>
      <c r="R480" s="121">
        <f t="shared" si="109"/>
        <v>0.8</v>
      </c>
      <c r="T480" s="117">
        <f t="shared" si="110"/>
        <v>0</v>
      </c>
      <c r="U480" s="117">
        <f t="shared" si="111"/>
        <v>0</v>
      </c>
    </row>
    <row r="481" spans="1:21" hidden="1" x14ac:dyDescent="0.3">
      <c r="A481" s="114">
        <v>4688</v>
      </c>
      <c r="B481" s="114" t="s">
        <v>1430</v>
      </c>
      <c r="C481" s="114" t="s">
        <v>5</v>
      </c>
      <c r="D481" s="114" t="s">
        <v>5532</v>
      </c>
      <c r="E481" s="114" t="s">
        <v>5533</v>
      </c>
      <c r="F481" s="115">
        <v>45094</v>
      </c>
      <c r="G481" s="114" t="s">
        <v>5184</v>
      </c>
      <c r="H481" s="116">
        <v>8258929</v>
      </c>
      <c r="I481" s="116">
        <v>6607143</v>
      </c>
      <c r="J481" s="116">
        <v>6607143</v>
      </c>
      <c r="K481" s="116">
        <v>0</v>
      </c>
      <c r="L481" s="116">
        <v>0</v>
      </c>
      <c r="M481" s="116">
        <v>0</v>
      </c>
      <c r="N481" s="116">
        <v>0</v>
      </c>
      <c r="O481" s="116">
        <v>0</v>
      </c>
      <c r="P481" s="120">
        <v>0</v>
      </c>
      <c r="Q481" s="27" t="str">
        <f t="shared" si="107"/>
        <v>Registered</v>
      </c>
      <c r="R481" s="121">
        <f t="shared" si="109"/>
        <v>0.79999997578378501</v>
      </c>
      <c r="T481" s="117">
        <f t="shared" si="110"/>
        <v>0</v>
      </c>
      <c r="U481" s="117">
        <f t="shared" si="111"/>
        <v>0</v>
      </c>
    </row>
    <row r="482" spans="1:21" hidden="1" x14ac:dyDescent="0.3">
      <c r="A482" s="114">
        <v>4689</v>
      </c>
      <c r="B482" s="114" t="s">
        <v>1430</v>
      </c>
      <c r="C482" s="114" t="s">
        <v>5</v>
      </c>
      <c r="D482" s="114" t="s">
        <v>5534</v>
      </c>
      <c r="E482" s="114" t="s">
        <v>5535</v>
      </c>
      <c r="F482" s="115">
        <v>45104</v>
      </c>
      <c r="G482" s="114" t="s">
        <v>3007</v>
      </c>
      <c r="H482" s="116">
        <v>11831664</v>
      </c>
      <c r="I482" s="116">
        <v>9465332</v>
      </c>
      <c r="J482" s="116">
        <v>9465332</v>
      </c>
      <c r="K482" s="116">
        <v>0</v>
      </c>
      <c r="L482" s="116">
        <v>0</v>
      </c>
      <c r="M482" s="116">
        <v>0</v>
      </c>
      <c r="N482" s="116">
        <v>0</v>
      </c>
      <c r="O482" s="116">
        <v>0</v>
      </c>
      <c r="P482" s="120">
        <v>0</v>
      </c>
      <c r="Q482" s="27" t="str">
        <f t="shared" si="107"/>
        <v>Registered</v>
      </c>
      <c r="R482" s="121">
        <f t="shared" si="109"/>
        <v>0.80000006761517228</v>
      </c>
      <c r="T482" s="117">
        <f t="shared" si="110"/>
        <v>0</v>
      </c>
      <c r="U482" s="117">
        <f t="shared" si="111"/>
        <v>0</v>
      </c>
    </row>
    <row r="483" spans="1:21" hidden="1" x14ac:dyDescent="0.3">
      <c r="A483" s="114">
        <v>4690</v>
      </c>
      <c r="B483" s="114" t="s">
        <v>1430</v>
      </c>
      <c r="C483" s="114" t="s">
        <v>5</v>
      </c>
      <c r="D483" s="114" t="s">
        <v>5536</v>
      </c>
      <c r="E483" s="114" t="s">
        <v>5537</v>
      </c>
      <c r="F483" s="115">
        <v>45100</v>
      </c>
      <c r="G483" s="114" t="s">
        <v>3702</v>
      </c>
      <c r="H483" s="116">
        <v>11563380</v>
      </c>
      <c r="I483" s="116">
        <v>9250704</v>
      </c>
      <c r="J483" s="116">
        <v>9250704</v>
      </c>
      <c r="K483" s="116">
        <v>0</v>
      </c>
      <c r="L483" s="116">
        <v>0</v>
      </c>
      <c r="M483" s="116">
        <v>0</v>
      </c>
      <c r="N483" s="116">
        <v>0</v>
      </c>
      <c r="O483" s="116">
        <v>0</v>
      </c>
      <c r="P483" s="120">
        <v>0</v>
      </c>
      <c r="Q483" s="27" t="str">
        <f t="shared" si="107"/>
        <v>Registered</v>
      </c>
      <c r="R483" s="121">
        <f t="shared" si="109"/>
        <v>0.8</v>
      </c>
      <c r="T483" s="117">
        <f t="shared" si="110"/>
        <v>0</v>
      </c>
      <c r="U483" s="117">
        <f t="shared" si="111"/>
        <v>0</v>
      </c>
    </row>
    <row r="484" spans="1:21" hidden="1" x14ac:dyDescent="0.3">
      <c r="A484" s="114">
        <v>4691</v>
      </c>
      <c r="B484" s="114" t="s">
        <v>1430</v>
      </c>
      <c r="C484" s="114" t="s">
        <v>5</v>
      </c>
      <c r="D484" s="114" t="s">
        <v>5538</v>
      </c>
      <c r="E484" s="114" t="s">
        <v>5539</v>
      </c>
      <c r="F484" s="115">
        <v>45523</v>
      </c>
      <c r="G484" s="114" t="s">
        <v>5540</v>
      </c>
      <c r="H484" s="116">
        <v>8983036</v>
      </c>
      <c r="I484" s="116">
        <v>7186428</v>
      </c>
      <c r="J484" s="116">
        <v>7186428</v>
      </c>
      <c r="K484" s="116">
        <v>0</v>
      </c>
      <c r="L484" s="116">
        <v>0</v>
      </c>
      <c r="M484" s="116">
        <v>0</v>
      </c>
      <c r="N484" s="116">
        <v>0</v>
      </c>
      <c r="O484" s="116">
        <v>0</v>
      </c>
      <c r="P484" s="120">
        <v>0</v>
      </c>
      <c r="Q484" s="27" t="str">
        <f t="shared" si="107"/>
        <v>Registered</v>
      </c>
      <c r="R484" s="121">
        <f t="shared" si="109"/>
        <v>0.79999991094324907</v>
      </c>
      <c r="T484" s="117">
        <f t="shared" si="110"/>
        <v>0</v>
      </c>
      <c r="U484" s="117">
        <f t="shared" si="111"/>
        <v>0</v>
      </c>
    </row>
    <row r="485" spans="1:21" hidden="1" x14ac:dyDescent="0.3">
      <c r="A485" s="114">
        <v>4692</v>
      </c>
      <c r="B485" s="114" t="s">
        <v>1430</v>
      </c>
      <c r="C485" s="114" t="s">
        <v>5</v>
      </c>
      <c r="D485" s="114" t="s">
        <v>5541</v>
      </c>
      <c r="E485" s="114" t="s">
        <v>5542</v>
      </c>
      <c r="F485" s="115">
        <v>45176</v>
      </c>
      <c r="G485" s="114" t="s">
        <v>5161</v>
      </c>
      <c r="H485" s="116">
        <v>8188396</v>
      </c>
      <c r="I485" s="116">
        <v>6550719</v>
      </c>
      <c r="J485" s="116">
        <v>6550719</v>
      </c>
      <c r="K485" s="116">
        <v>0</v>
      </c>
      <c r="L485" s="116">
        <v>0</v>
      </c>
      <c r="M485" s="116">
        <v>0</v>
      </c>
      <c r="N485" s="116">
        <v>0</v>
      </c>
      <c r="O485" s="116">
        <v>0</v>
      </c>
      <c r="P485" s="120">
        <v>0</v>
      </c>
      <c r="Q485" s="27" t="str">
        <f t="shared" si="107"/>
        <v>Registered</v>
      </c>
      <c r="R485" s="121">
        <f t="shared" si="109"/>
        <v>0.80000026867288787</v>
      </c>
      <c r="T485" s="117">
        <f t="shared" si="110"/>
        <v>0</v>
      </c>
      <c r="U485" s="117">
        <f t="shared" si="111"/>
        <v>0</v>
      </c>
    </row>
    <row r="486" spans="1:21" hidden="1" x14ac:dyDescent="0.3">
      <c r="A486" s="114">
        <v>4693</v>
      </c>
      <c r="B486" s="114" t="s">
        <v>1430</v>
      </c>
      <c r="C486" s="114" t="s">
        <v>5</v>
      </c>
      <c r="D486" s="114" t="s">
        <v>5543</v>
      </c>
      <c r="E486" s="114" t="s">
        <v>5544</v>
      </c>
      <c r="F486" s="115">
        <v>45103</v>
      </c>
      <c r="G486" s="114" t="s">
        <v>3420</v>
      </c>
      <c r="H486" s="116">
        <v>11563380</v>
      </c>
      <c r="I486" s="116">
        <v>9250704</v>
      </c>
      <c r="J486" s="116">
        <v>9250704</v>
      </c>
      <c r="K486" s="116">
        <v>0</v>
      </c>
      <c r="L486" s="116">
        <v>0</v>
      </c>
      <c r="M486" s="116">
        <v>0</v>
      </c>
      <c r="N486" s="116">
        <v>0</v>
      </c>
      <c r="O486" s="116">
        <v>0</v>
      </c>
      <c r="P486" s="120">
        <v>0</v>
      </c>
      <c r="Q486" s="27" t="str">
        <f t="shared" si="107"/>
        <v>Registered</v>
      </c>
      <c r="R486" s="121">
        <f t="shared" si="109"/>
        <v>0.8</v>
      </c>
      <c r="T486" s="117">
        <f t="shared" si="110"/>
        <v>0</v>
      </c>
      <c r="U486" s="117">
        <f t="shared" si="111"/>
        <v>0</v>
      </c>
    </row>
    <row r="487" spans="1:21" hidden="1" x14ac:dyDescent="0.3">
      <c r="A487" s="114">
        <v>4694</v>
      </c>
      <c r="B487" s="114" t="s">
        <v>1430</v>
      </c>
      <c r="C487" s="114" t="s">
        <v>5</v>
      </c>
      <c r="D487" s="114" t="s">
        <v>5545</v>
      </c>
      <c r="E487" s="114" t="s">
        <v>5546</v>
      </c>
      <c r="F487" s="115">
        <v>45404</v>
      </c>
      <c r="G487" s="114" t="s">
        <v>5547</v>
      </c>
      <c r="H487" s="116">
        <v>8621550</v>
      </c>
      <c r="I487" s="116">
        <v>6897242</v>
      </c>
      <c r="J487" s="116">
        <v>6897242</v>
      </c>
      <c r="K487" s="116">
        <v>0</v>
      </c>
      <c r="L487" s="116">
        <v>0</v>
      </c>
      <c r="M487" s="116">
        <v>0</v>
      </c>
      <c r="N487" s="116">
        <v>0</v>
      </c>
      <c r="O487" s="116">
        <v>0</v>
      </c>
      <c r="P487" s="120">
        <v>0</v>
      </c>
      <c r="Q487" s="27" t="str">
        <f t="shared" si="107"/>
        <v>Registered</v>
      </c>
      <c r="R487" s="121">
        <f t="shared" si="109"/>
        <v>0.80000023197684866</v>
      </c>
      <c r="T487" s="117">
        <f t="shared" si="110"/>
        <v>0</v>
      </c>
      <c r="U487" s="117">
        <f t="shared" si="111"/>
        <v>0</v>
      </c>
    </row>
    <row r="488" spans="1:21" hidden="1" x14ac:dyDescent="0.3">
      <c r="A488" s="114">
        <v>4695</v>
      </c>
      <c r="B488" s="114" t="s">
        <v>1430</v>
      </c>
      <c r="C488" s="114" t="s">
        <v>5</v>
      </c>
      <c r="D488" s="114" t="s">
        <v>5548</v>
      </c>
      <c r="E488" s="114" t="s">
        <v>5549</v>
      </c>
      <c r="F488" s="115">
        <v>45117</v>
      </c>
      <c r="G488" s="114" t="s">
        <v>3442</v>
      </c>
      <c r="H488" s="116">
        <v>8152350</v>
      </c>
      <c r="I488" s="116">
        <v>6521882</v>
      </c>
      <c r="J488" s="116">
        <v>6521882</v>
      </c>
      <c r="K488" s="116">
        <v>0</v>
      </c>
      <c r="L488" s="116">
        <v>0</v>
      </c>
      <c r="M488" s="116">
        <v>0</v>
      </c>
      <c r="N488" s="116">
        <v>0</v>
      </c>
      <c r="O488" s="116">
        <v>0</v>
      </c>
      <c r="P488" s="120">
        <v>0</v>
      </c>
      <c r="Q488" s="27" t="str">
        <f t="shared" si="107"/>
        <v>Registered</v>
      </c>
      <c r="R488" s="121">
        <f t="shared" si="109"/>
        <v>0.80000024532803427</v>
      </c>
      <c r="T488" s="117">
        <f t="shared" si="110"/>
        <v>0</v>
      </c>
      <c r="U488" s="117">
        <f t="shared" si="111"/>
        <v>0</v>
      </c>
    </row>
    <row r="489" spans="1:21" hidden="1" x14ac:dyDescent="0.3">
      <c r="A489" s="114">
        <v>4696</v>
      </c>
      <c r="B489" s="114" t="s">
        <v>1430</v>
      </c>
      <c r="C489" s="114" t="s">
        <v>5</v>
      </c>
      <c r="D489" s="114" t="s">
        <v>5550</v>
      </c>
      <c r="E489" s="114" t="s">
        <v>5551</v>
      </c>
      <c r="F489" s="115">
        <v>45176</v>
      </c>
      <c r="G489" s="114" t="s">
        <v>2523</v>
      </c>
      <c r="H489" s="116">
        <v>12008929</v>
      </c>
      <c r="I489" s="116">
        <v>9607143</v>
      </c>
      <c r="J489" s="116">
        <v>9607143</v>
      </c>
      <c r="K489" s="116">
        <v>0</v>
      </c>
      <c r="L489" s="116">
        <v>0</v>
      </c>
      <c r="M489" s="116">
        <v>0</v>
      </c>
      <c r="N489" s="116">
        <v>0</v>
      </c>
      <c r="O489" s="116">
        <v>0</v>
      </c>
      <c r="P489" s="120">
        <v>0</v>
      </c>
      <c r="Q489" s="27" t="str">
        <f t="shared" si="107"/>
        <v>Registered</v>
      </c>
      <c r="R489" s="121">
        <f t="shared" si="109"/>
        <v>0.79999998334572553</v>
      </c>
      <c r="T489" s="117">
        <f t="shared" si="110"/>
        <v>0</v>
      </c>
      <c r="U489" s="117">
        <f t="shared" si="111"/>
        <v>0</v>
      </c>
    </row>
    <row r="490" spans="1:21" hidden="1" x14ac:dyDescent="0.3">
      <c r="A490" s="114">
        <v>4697</v>
      </c>
      <c r="B490" s="114" t="s">
        <v>1430</v>
      </c>
      <c r="C490" s="114" t="s">
        <v>5</v>
      </c>
      <c r="D490" s="114" t="s">
        <v>5552</v>
      </c>
      <c r="E490" s="114" t="s">
        <v>5102</v>
      </c>
      <c r="F490" s="115">
        <v>45100</v>
      </c>
      <c r="G490" s="114" t="s">
        <v>5179</v>
      </c>
      <c r="H490" s="116">
        <v>8215692</v>
      </c>
      <c r="I490" s="116">
        <v>6572556</v>
      </c>
      <c r="J490" s="116">
        <v>6572556</v>
      </c>
      <c r="K490" s="116">
        <v>0</v>
      </c>
      <c r="L490" s="116">
        <v>0</v>
      </c>
      <c r="M490" s="116">
        <v>0</v>
      </c>
      <c r="N490" s="116">
        <v>0</v>
      </c>
      <c r="O490" s="116">
        <v>0</v>
      </c>
      <c r="P490" s="120">
        <v>0</v>
      </c>
      <c r="Q490" s="27" t="str">
        <f t="shared" si="107"/>
        <v>Registered</v>
      </c>
      <c r="R490" s="121">
        <f t="shared" si="109"/>
        <v>0.80000029212390145</v>
      </c>
      <c r="T490" s="117">
        <f t="shared" si="110"/>
        <v>0</v>
      </c>
      <c r="U490" s="117">
        <f t="shared" si="111"/>
        <v>0</v>
      </c>
    </row>
    <row r="491" spans="1:21" hidden="1" x14ac:dyDescent="0.3">
      <c r="A491" s="114">
        <v>4698</v>
      </c>
      <c r="B491" s="114" t="s">
        <v>1430</v>
      </c>
      <c r="C491" s="114" t="s">
        <v>5</v>
      </c>
      <c r="D491" s="114" t="s">
        <v>5553</v>
      </c>
      <c r="E491" s="114" t="s">
        <v>5554</v>
      </c>
      <c r="F491" s="115">
        <v>45804</v>
      </c>
      <c r="G491" s="114" t="s">
        <v>5429</v>
      </c>
      <c r="H491" s="116">
        <v>13837500</v>
      </c>
      <c r="I491" s="116">
        <v>10378125</v>
      </c>
      <c r="J491" s="116">
        <v>10378125</v>
      </c>
      <c r="K491" s="116">
        <v>0</v>
      </c>
      <c r="L491" s="116">
        <v>0</v>
      </c>
      <c r="M491" s="116">
        <v>0</v>
      </c>
      <c r="N491" s="116">
        <v>0</v>
      </c>
      <c r="O491" s="116">
        <v>0</v>
      </c>
      <c r="P491" s="120">
        <v>0</v>
      </c>
      <c r="Q491" s="27" t="str">
        <f t="shared" si="107"/>
        <v>Registered</v>
      </c>
      <c r="R491" s="121">
        <f t="shared" si="109"/>
        <v>0.75</v>
      </c>
      <c r="T491" s="117">
        <f t="shared" si="110"/>
        <v>0</v>
      </c>
      <c r="U491" s="117">
        <f t="shared" si="111"/>
        <v>0</v>
      </c>
    </row>
    <row r="492" spans="1:21" hidden="1" x14ac:dyDescent="0.3">
      <c r="A492" s="114">
        <v>4699</v>
      </c>
      <c r="B492" s="114" t="s">
        <v>1430</v>
      </c>
      <c r="C492" s="114" t="s">
        <v>5</v>
      </c>
      <c r="D492" s="114" t="s">
        <v>5555</v>
      </c>
      <c r="E492" s="114" t="s">
        <v>5556</v>
      </c>
      <c r="F492" s="115">
        <v>45104</v>
      </c>
      <c r="G492" s="114" t="s">
        <v>3702</v>
      </c>
      <c r="H492" s="116">
        <v>12678966</v>
      </c>
      <c r="I492" s="116">
        <v>10143173</v>
      </c>
      <c r="J492" s="116">
        <v>10143173</v>
      </c>
      <c r="K492" s="116">
        <v>0</v>
      </c>
      <c r="L492" s="116">
        <v>0</v>
      </c>
      <c r="M492" s="116">
        <v>0</v>
      </c>
      <c r="N492" s="116">
        <v>0</v>
      </c>
      <c r="O492" s="116">
        <v>0</v>
      </c>
      <c r="P492" s="120">
        <v>0</v>
      </c>
      <c r="Q492" s="27" t="str">
        <f t="shared" si="107"/>
        <v>Registered</v>
      </c>
      <c r="R492" s="121">
        <f t="shared" si="109"/>
        <v>0.80000001577415703</v>
      </c>
      <c r="T492" s="117">
        <f t="shared" si="110"/>
        <v>0</v>
      </c>
      <c r="U492" s="117">
        <f t="shared" si="111"/>
        <v>0</v>
      </c>
    </row>
    <row r="493" spans="1:21" hidden="1" x14ac:dyDescent="0.3">
      <c r="A493" s="114">
        <v>4700</v>
      </c>
      <c r="B493" s="114" t="s">
        <v>1430</v>
      </c>
      <c r="C493" s="114" t="s">
        <v>5</v>
      </c>
      <c r="D493" s="114" t="s">
        <v>5557</v>
      </c>
      <c r="E493" s="114" t="s">
        <v>5558</v>
      </c>
      <c r="F493" s="115">
        <v>45104</v>
      </c>
      <c r="G493" s="114" t="s">
        <v>2924</v>
      </c>
      <c r="H493" s="116">
        <v>7901786</v>
      </c>
      <c r="I493" s="116">
        <v>6321428</v>
      </c>
      <c r="J493" s="116">
        <v>6321428</v>
      </c>
      <c r="K493" s="116">
        <v>0</v>
      </c>
      <c r="L493" s="116">
        <v>0</v>
      </c>
      <c r="M493" s="116">
        <v>0</v>
      </c>
      <c r="N493" s="116">
        <v>0</v>
      </c>
      <c r="O493" s="116">
        <v>0</v>
      </c>
      <c r="P493" s="120">
        <v>0</v>
      </c>
      <c r="Q493" s="27" t="str">
        <f t="shared" si="107"/>
        <v>Registered</v>
      </c>
      <c r="R493" s="121">
        <f t="shared" si="109"/>
        <v>0.79999989875706579</v>
      </c>
      <c r="T493" s="117">
        <f t="shared" si="110"/>
        <v>0</v>
      </c>
      <c r="U493" s="117">
        <f t="shared" si="111"/>
        <v>0</v>
      </c>
    </row>
    <row r="494" spans="1:21" hidden="1" x14ac:dyDescent="0.3">
      <c r="A494" s="114">
        <v>4701</v>
      </c>
      <c r="B494" s="114" t="s">
        <v>1430</v>
      </c>
      <c r="C494" s="114" t="s">
        <v>5</v>
      </c>
      <c r="D494" s="114" t="s">
        <v>5559</v>
      </c>
      <c r="E494" s="114" t="s">
        <v>5560</v>
      </c>
      <c r="F494" s="115">
        <v>45104</v>
      </c>
      <c r="G494" s="114" t="s">
        <v>5374</v>
      </c>
      <c r="H494" s="116">
        <v>7812500</v>
      </c>
      <c r="I494" s="116">
        <v>6250000</v>
      </c>
      <c r="J494" s="116">
        <v>6250000</v>
      </c>
      <c r="K494" s="116">
        <v>0</v>
      </c>
      <c r="L494" s="116">
        <v>0</v>
      </c>
      <c r="M494" s="116">
        <v>0</v>
      </c>
      <c r="N494" s="116">
        <v>0</v>
      </c>
      <c r="O494" s="116">
        <v>0</v>
      </c>
      <c r="P494" s="120">
        <v>0</v>
      </c>
      <c r="Q494" s="27" t="str">
        <f t="shared" si="107"/>
        <v>Registered</v>
      </c>
      <c r="R494" s="121">
        <f t="shared" si="109"/>
        <v>0.8</v>
      </c>
      <c r="T494" s="117">
        <f t="shared" si="110"/>
        <v>0</v>
      </c>
      <c r="U494" s="117">
        <f t="shared" si="111"/>
        <v>0</v>
      </c>
    </row>
    <row r="495" spans="1:21" hidden="1" x14ac:dyDescent="0.3">
      <c r="A495" s="114">
        <v>4702</v>
      </c>
      <c r="B495" s="114" t="s">
        <v>1430</v>
      </c>
      <c r="C495" s="114" t="s">
        <v>5</v>
      </c>
      <c r="D495" s="114" t="s">
        <v>5561</v>
      </c>
      <c r="E495" s="114" t="s">
        <v>5562</v>
      </c>
      <c r="F495" s="115">
        <v>45100</v>
      </c>
      <c r="G495" s="114" t="s">
        <v>3030</v>
      </c>
      <c r="H495" s="116">
        <v>11608929</v>
      </c>
      <c r="I495" s="116">
        <v>9287143</v>
      </c>
      <c r="J495" s="116">
        <v>9287143</v>
      </c>
      <c r="K495" s="116">
        <v>0</v>
      </c>
      <c r="L495" s="116">
        <v>0</v>
      </c>
      <c r="M495" s="116">
        <v>0</v>
      </c>
      <c r="N495" s="116">
        <v>0</v>
      </c>
      <c r="O495" s="116">
        <v>0</v>
      </c>
      <c r="P495" s="120">
        <v>0</v>
      </c>
      <c r="Q495" s="27" t="str">
        <f t="shared" si="107"/>
        <v>Registered</v>
      </c>
      <c r="R495" s="121">
        <f t="shared" si="109"/>
        <v>0.79999998277188189</v>
      </c>
      <c r="T495" s="117">
        <f t="shared" si="110"/>
        <v>0</v>
      </c>
      <c r="U495" s="117">
        <f t="shared" si="111"/>
        <v>0</v>
      </c>
    </row>
    <row r="496" spans="1:21" hidden="1" x14ac:dyDescent="0.3">
      <c r="A496" s="114">
        <v>4703</v>
      </c>
      <c r="B496" s="114" t="s">
        <v>1430</v>
      </c>
      <c r="C496" s="114" t="s">
        <v>5</v>
      </c>
      <c r="D496" s="114" t="s">
        <v>5563</v>
      </c>
      <c r="E496" s="114" t="s">
        <v>5564</v>
      </c>
      <c r="F496" s="115">
        <v>45105</v>
      </c>
      <c r="G496" s="114" t="s">
        <v>3010</v>
      </c>
      <c r="H496" s="116">
        <v>11919643</v>
      </c>
      <c r="I496" s="116">
        <v>9535715</v>
      </c>
      <c r="J496" s="116">
        <v>9535715</v>
      </c>
      <c r="K496" s="116">
        <v>0</v>
      </c>
      <c r="L496" s="116">
        <v>0</v>
      </c>
      <c r="M496" s="116">
        <v>0</v>
      </c>
      <c r="N496" s="116">
        <v>0</v>
      </c>
      <c r="O496" s="116">
        <v>0</v>
      </c>
      <c r="P496" s="120">
        <v>0</v>
      </c>
      <c r="Q496" s="27" t="str">
        <f t="shared" si="107"/>
        <v>Registered</v>
      </c>
      <c r="R496" s="121">
        <f t="shared" si="109"/>
        <v>0.80000005033707799</v>
      </c>
      <c r="T496" s="117">
        <f t="shared" si="110"/>
        <v>0</v>
      </c>
      <c r="U496" s="117">
        <f t="shared" si="111"/>
        <v>0</v>
      </c>
    </row>
    <row r="497" spans="1:21" hidden="1" x14ac:dyDescent="0.3">
      <c r="A497" s="114">
        <v>4704</v>
      </c>
      <c r="B497" s="114" t="s">
        <v>1430</v>
      </c>
      <c r="C497" s="114" t="s">
        <v>5</v>
      </c>
      <c r="D497" s="114" t="s">
        <v>5565</v>
      </c>
      <c r="E497" s="114" t="s">
        <v>5566</v>
      </c>
      <c r="F497" s="115">
        <v>45100</v>
      </c>
      <c r="G497" s="114" t="s">
        <v>5380</v>
      </c>
      <c r="H497" s="116">
        <v>11698214</v>
      </c>
      <c r="I497" s="116">
        <v>9358572</v>
      </c>
      <c r="J497" s="116">
        <v>9358572</v>
      </c>
      <c r="K497" s="116">
        <v>0</v>
      </c>
      <c r="L497" s="116">
        <v>0</v>
      </c>
      <c r="M497" s="116">
        <v>0</v>
      </c>
      <c r="N497" s="116">
        <v>0</v>
      </c>
      <c r="O497" s="116">
        <v>0</v>
      </c>
      <c r="P497" s="120">
        <v>0</v>
      </c>
      <c r="Q497" s="27" t="str">
        <f t="shared" si="107"/>
        <v>Registered</v>
      </c>
      <c r="R497" s="121">
        <f t="shared" si="109"/>
        <v>0.8000000683865075</v>
      </c>
      <c r="T497" s="117">
        <f t="shared" si="110"/>
        <v>0</v>
      </c>
      <c r="U497" s="117">
        <f t="shared" si="111"/>
        <v>0</v>
      </c>
    </row>
    <row r="498" spans="1:21" hidden="1" x14ac:dyDescent="0.3">
      <c r="A498" s="114">
        <v>4705</v>
      </c>
      <c r="B498" s="114" t="s">
        <v>1430</v>
      </c>
      <c r="C498" s="114" t="s">
        <v>5</v>
      </c>
      <c r="D498" s="114" t="s">
        <v>5567</v>
      </c>
      <c r="E498" s="114" t="s">
        <v>5568</v>
      </c>
      <c r="F498" s="115">
        <v>45107</v>
      </c>
      <c r="G498" s="114" t="s">
        <v>3591</v>
      </c>
      <c r="H498" s="116">
        <v>8080357</v>
      </c>
      <c r="I498" s="116">
        <v>6464285</v>
      </c>
      <c r="J498" s="116">
        <v>6464285</v>
      </c>
      <c r="K498" s="116">
        <v>0</v>
      </c>
      <c r="L498" s="116">
        <v>0</v>
      </c>
      <c r="M498" s="116">
        <v>0</v>
      </c>
      <c r="N498" s="116">
        <v>0</v>
      </c>
      <c r="O498" s="116">
        <v>0</v>
      </c>
      <c r="P498" s="120">
        <v>0</v>
      </c>
      <c r="Q498" s="27" t="str">
        <f t="shared" si="107"/>
        <v>Registered</v>
      </c>
      <c r="R498" s="121">
        <f t="shared" si="109"/>
        <v>0.79999992574585499</v>
      </c>
      <c r="T498" s="117">
        <f t="shared" si="110"/>
        <v>0</v>
      </c>
      <c r="U498" s="117">
        <f t="shared" si="111"/>
        <v>0</v>
      </c>
    </row>
    <row r="499" spans="1:21" hidden="1" x14ac:dyDescent="0.3">
      <c r="A499" s="114">
        <v>4706</v>
      </c>
      <c r="B499" s="114" t="s">
        <v>1430</v>
      </c>
      <c r="C499" s="114" t="s">
        <v>5</v>
      </c>
      <c r="D499" s="114" t="s">
        <v>5569</v>
      </c>
      <c r="E499" s="114" t="s">
        <v>5570</v>
      </c>
      <c r="F499" s="115">
        <v>45104</v>
      </c>
      <c r="G499" s="114" t="s">
        <v>2008</v>
      </c>
      <c r="H499" s="116">
        <v>7911607</v>
      </c>
      <c r="I499" s="116">
        <v>6329283</v>
      </c>
      <c r="J499" s="116">
        <v>6329283</v>
      </c>
      <c r="K499" s="116">
        <v>0</v>
      </c>
      <c r="L499" s="116">
        <v>0</v>
      </c>
      <c r="M499" s="116">
        <v>0</v>
      </c>
      <c r="N499" s="116">
        <v>0</v>
      </c>
      <c r="O499" s="116">
        <v>0</v>
      </c>
      <c r="P499" s="120">
        <v>0</v>
      </c>
      <c r="Q499" s="27" t="str">
        <f t="shared" si="107"/>
        <v>Registered</v>
      </c>
      <c r="R499" s="121">
        <f t="shared" si="109"/>
        <v>0.79999967136891403</v>
      </c>
      <c r="T499" s="117">
        <f t="shared" si="110"/>
        <v>0</v>
      </c>
      <c r="U499" s="117">
        <f t="shared" si="111"/>
        <v>0</v>
      </c>
    </row>
    <row r="500" spans="1:21" hidden="1" x14ac:dyDescent="0.3">
      <c r="A500" s="114">
        <v>4707</v>
      </c>
      <c r="B500" s="114" t="s">
        <v>1430</v>
      </c>
      <c r="C500" s="114" t="s">
        <v>5</v>
      </c>
      <c r="D500" s="114" t="s">
        <v>5571</v>
      </c>
      <c r="E500" s="114" t="s">
        <v>5572</v>
      </c>
      <c r="F500" s="115">
        <v>45100</v>
      </c>
      <c r="G500" s="114" t="s">
        <v>5155</v>
      </c>
      <c r="H500" s="116">
        <v>12814286</v>
      </c>
      <c r="I500" s="116">
        <v>10251428</v>
      </c>
      <c r="J500" s="116">
        <v>10251428</v>
      </c>
      <c r="K500" s="116">
        <v>0</v>
      </c>
      <c r="L500" s="116">
        <v>0</v>
      </c>
      <c r="M500" s="116">
        <v>0</v>
      </c>
      <c r="N500" s="116">
        <v>0</v>
      </c>
      <c r="O500" s="116">
        <v>0</v>
      </c>
      <c r="P500" s="120">
        <v>0</v>
      </c>
      <c r="Q500" s="27" t="str">
        <f t="shared" si="107"/>
        <v>Registered</v>
      </c>
      <c r="R500" s="121">
        <f t="shared" si="109"/>
        <v>0.79999993756967813</v>
      </c>
      <c r="T500" s="117">
        <f t="shared" si="110"/>
        <v>0</v>
      </c>
      <c r="U500" s="117">
        <f t="shared" si="111"/>
        <v>0</v>
      </c>
    </row>
    <row r="501" spans="1:21" hidden="1" x14ac:dyDescent="0.3">
      <c r="A501" s="114">
        <v>4708</v>
      </c>
      <c r="B501" s="114" t="s">
        <v>1430</v>
      </c>
      <c r="C501" s="114" t="s">
        <v>5</v>
      </c>
      <c r="D501" s="114" t="s">
        <v>3028</v>
      </c>
      <c r="E501" s="114" t="s">
        <v>3029</v>
      </c>
      <c r="F501" s="115">
        <v>45104</v>
      </c>
      <c r="G501" s="114" t="s">
        <v>3030</v>
      </c>
      <c r="H501" s="116">
        <v>11698214</v>
      </c>
      <c r="I501" s="116">
        <v>9358572</v>
      </c>
      <c r="J501" s="116">
        <v>9358572</v>
      </c>
      <c r="K501" s="116">
        <v>0</v>
      </c>
      <c r="L501" s="116">
        <v>0</v>
      </c>
      <c r="M501" s="116">
        <v>0</v>
      </c>
      <c r="N501" s="116">
        <v>0</v>
      </c>
      <c r="O501" s="116">
        <v>0</v>
      </c>
      <c r="P501" s="120">
        <v>0</v>
      </c>
      <c r="Q501" s="27" t="str">
        <f t="shared" si="107"/>
        <v>Registered</v>
      </c>
      <c r="R501" s="121">
        <f t="shared" si="109"/>
        <v>0.8000000683865075</v>
      </c>
      <c r="T501" s="117">
        <f t="shared" si="110"/>
        <v>0</v>
      </c>
      <c r="U501" s="117">
        <f t="shared" si="111"/>
        <v>0</v>
      </c>
    </row>
    <row r="502" spans="1:21" hidden="1" x14ac:dyDescent="0.3">
      <c r="A502" s="114">
        <v>4709</v>
      </c>
      <c r="B502" s="114" t="s">
        <v>1430</v>
      </c>
      <c r="C502" s="114" t="s">
        <v>5</v>
      </c>
      <c r="D502" s="114" t="s">
        <v>5573</v>
      </c>
      <c r="E502" s="114" t="s">
        <v>5574</v>
      </c>
      <c r="F502" s="115">
        <v>45090</v>
      </c>
      <c r="G502" s="114" t="s">
        <v>3125</v>
      </c>
      <c r="H502" s="116">
        <v>12187500</v>
      </c>
      <c r="I502" s="116">
        <v>9750000</v>
      </c>
      <c r="J502" s="116">
        <v>9750000</v>
      </c>
      <c r="K502" s="116">
        <v>0</v>
      </c>
      <c r="L502" s="116">
        <v>0</v>
      </c>
      <c r="M502" s="116">
        <v>0</v>
      </c>
      <c r="N502" s="116">
        <v>0</v>
      </c>
      <c r="O502" s="116">
        <v>0</v>
      </c>
      <c r="P502" s="120">
        <v>0</v>
      </c>
      <c r="Q502" s="27" t="str">
        <f t="shared" si="107"/>
        <v>Registered</v>
      </c>
      <c r="R502" s="121">
        <f t="shared" si="109"/>
        <v>0.8</v>
      </c>
      <c r="T502" s="117">
        <f t="shared" si="110"/>
        <v>0</v>
      </c>
      <c r="U502" s="117">
        <f t="shared" si="111"/>
        <v>0</v>
      </c>
    </row>
    <row r="503" spans="1:21" hidden="1" x14ac:dyDescent="0.3">
      <c r="A503" s="114">
        <v>4710</v>
      </c>
      <c r="B503" s="114" t="s">
        <v>1430</v>
      </c>
      <c r="C503" s="114" t="s">
        <v>5</v>
      </c>
      <c r="D503" s="114" t="s">
        <v>5575</v>
      </c>
      <c r="E503" s="114" t="s">
        <v>5576</v>
      </c>
      <c r="F503" s="115">
        <v>45107</v>
      </c>
      <c r="G503" s="114" t="s">
        <v>5577</v>
      </c>
      <c r="H503" s="116">
        <v>11970900</v>
      </c>
      <c r="I503" s="116">
        <v>9576720</v>
      </c>
      <c r="J503" s="116">
        <v>9576720</v>
      </c>
      <c r="K503" s="116">
        <v>0</v>
      </c>
      <c r="L503" s="116">
        <v>0</v>
      </c>
      <c r="M503" s="116">
        <v>0</v>
      </c>
      <c r="N503" s="116">
        <v>0</v>
      </c>
      <c r="O503" s="116">
        <v>0</v>
      </c>
      <c r="P503" s="120">
        <v>0</v>
      </c>
      <c r="Q503" s="27" t="str">
        <f t="shared" si="107"/>
        <v>Registered</v>
      </c>
      <c r="R503" s="121">
        <f t="shared" si="109"/>
        <v>0.8</v>
      </c>
      <c r="T503" s="117">
        <f t="shared" si="110"/>
        <v>0</v>
      </c>
      <c r="U503" s="117">
        <f t="shared" si="111"/>
        <v>0</v>
      </c>
    </row>
    <row r="504" spans="1:21" hidden="1" x14ac:dyDescent="0.3">
      <c r="A504" s="114">
        <v>4711</v>
      </c>
      <c r="B504" s="114" t="s">
        <v>1430</v>
      </c>
      <c r="C504" s="114" t="s">
        <v>5</v>
      </c>
      <c r="D504" s="114" t="s">
        <v>5578</v>
      </c>
      <c r="E504" s="114" t="s">
        <v>5579</v>
      </c>
      <c r="F504" s="115">
        <v>45100</v>
      </c>
      <c r="G504" s="114" t="s">
        <v>3420</v>
      </c>
      <c r="H504" s="116">
        <v>11716200</v>
      </c>
      <c r="I504" s="116">
        <v>8435664</v>
      </c>
      <c r="J504" s="116">
        <v>8435664</v>
      </c>
      <c r="K504" s="116">
        <v>0</v>
      </c>
      <c r="L504" s="116">
        <v>0</v>
      </c>
      <c r="M504" s="116">
        <v>0</v>
      </c>
      <c r="N504" s="116">
        <v>0</v>
      </c>
      <c r="O504" s="116">
        <v>0</v>
      </c>
      <c r="P504" s="120">
        <v>0</v>
      </c>
      <c r="Q504" s="27" t="str">
        <f t="shared" si="107"/>
        <v>Registered</v>
      </c>
      <c r="R504" s="121">
        <f t="shared" si="109"/>
        <v>0.72</v>
      </c>
      <c r="T504" s="117">
        <f t="shared" si="110"/>
        <v>0</v>
      </c>
      <c r="U504" s="117">
        <f t="shared" si="111"/>
        <v>0</v>
      </c>
    </row>
    <row r="505" spans="1:21" hidden="1" x14ac:dyDescent="0.3">
      <c r="A505" s="114">
        <v>4712</v>
      </c>
      <c r="B505" s="114" t="s">
        <v>1430</v>
      </c>
      <c r="C505" s="114" t="s">
        <v>5</v>
      </c>
      <c r="D505" s="114" t="s">
        <v>5580</v>
      </c>
      <c r="E505" s="114" t="s">
        <v>5581</v>
      </c>
      <c r="F505" s="115">
        <v>45131</v>
      </c>
      <c r="G505" s="114" t="s">
        <v>2714</v>
      </c>
      <c r="H505" s="116">
        <v>12633929</v>
      </c>
      <c r="I505" s="116">
        <v>10107143</v>
      </c>
      <c r="J505" s="116">
        <v>10107143</v>
      </c>
      <c r="K505" s="116">
        <v>0</v>
      </c>
      <c r="L505" s="116">
        <v>0</v>
      </c>
      <c r="M505" s="116">
        <v>0</v>
      </c>
      <c r="N505" s="116">
        <v>0</v>
      </c>
      <c r="O505" s="116">
        <v>0</v>
      </c>
      <c r="P505" s="120">
        <v>0</v>
      </c>
      <c r="Q505" s="27" t="str">
        <f t="shared" si="107"/>
        <v>Registered</v>
      </c>
      <c r="R505" s="121">
        <f t="shared" si="109"/>
        <v>0.79999998416961182</v>
      </c>
      <c r="T505" s="117">
        <f t="shared" si="110"/>
        <v>0</v>
      </c>
      <c r="U505" s="117">
        <f t="shared" si="111"/>
        <v>0</v>
      </c>
    </row>
    <row r="506" spans="1:21" hidden="1" x14ac:dyDescent="0.3">
      <c r="A506" s="114">
        <v>4713</v>
      </c>
      <c r="B506" s="114" t="s">
        <v>1430</v>
      </c>
      <c r="C506" s="114" t="s">
        <v>5</v>
      </c>
      <c r="D506" s="114" t="s">
        <v>5582</v>
      </c>
      <c r="E506" s="114" t="s">
        <v>5583</v>
      </c>
      <c r="F506" s="115">
        <v>46022</v>
      </c>
      <c r="G506" s="114" t="s">
        <v>5419</v>
      </c>
      <c r="H506" s="116">
        <v>9685714</v>
      </c>
      <c r="I506" s="116">
        <v>7748572</v>
      </c>
      <c r="J506" s="116">
        <v>7748572</v>
      </c>
      <c r="K506" s="116">
        <v>0</v>
      </c>
      <c r="L506" s="116">
        <v>0</v>
      </c>
      <c r="M506" s="116">
        <v>0</v>
      </c>
      <c r="N506" s="116">
        <v>0</v>
      </c>
      <c r="O506" s="116">
        <v>0</v>
      </c>
      <c r="P506" s="120">
        <v>0</v>
      </c>
      <c r="Q506" s="27" t="str">
        <f t="shared" si="107"/>
        <v>Registered</v>
      </c>
      <c r="R506" s="121">
        <f t="shared" si="109"/>
        <v>0.80000008259587263</v>
      </c>
      <c r="T506" s="117">
        <f t="shared" si="110"/>
        <v>0</v>
      </c>
      <c r="U506" s="117">
        <f t="shared" si="111"/>
        <v>0</v>
      </c>
    </row>
    <row r="507" spans="1:21" hidden="1" x14ac:dyDescent="0.3">
      <c r="A507" s="114">
        <v>4714</v>
      </c>
      <c r="B507" s="114" t="s">
        <v>1430</v>
      </c>
      <c r="C507" s="114" t="s">
        <v>5</v>
      </c>
      <c r="D507" s="114" t="s">
        <v>5584</v>
      </c>
      <c r="E507" s="114" t="s">
        <v>5585</v>
      </c>
      <c r="F507" s="115">
        <v>45852</v>
      </c>
      <c r="G507" s="114" t="s">
        <v>4921</v>
      </c>
      <c r="H507" s="116">
        <v>9442650</v>
      </c>
      <c r="I507" s="116">
        <v>7554122</v>
      </c>
      <c r="J507" s="116">
        <v>7554122</v>
      </c>
      <c r="K507" s="116">
        <v>0</v>
      </c>
      <c r="L507" s="116">
        <v>0</v>
      </c>
      <c r="M507" s="116">
        <v>0</v>
      </c>
      <c r="N507" s="116">
        <v>0</v>
      </c>
      <c r="O507" s="116">
        <v>0</v>
      </c>
      <c r="P507" s="120">
        <v>0</v>
      </c>
      <c r="Q507" s="27" t="str">
        <f t="shared" si="107"/>
        <v>Registered</v>
      </c>
      <c r="R507" s="121">
        <f t="shared" si="109"/>
        <v>0.80000021180494885</v>
      </c>
      <c r="T507" s="117">
        <f t="shared" si="110"/>
        <v>0</v>
      </c>
      <c r="U507" s="117">
        <f t="shared" si="111"/>
        <v>0</v>
      </c>
    </row>
    <row r="508" spans="1:21" hidden="1" x14ac:dyDescent="0.3">
      <c r="A508" s="114">
        <v>4715</v>
      </c>
      <c r="B508" s="114" t="s">
        <v>1430</v>
      </c>
      <c r="C508" s="114" t="s">
        <v>5</v>
      </c>
      <c r="D508" s="114" t="s">
        <v>5586</v>
      </c>
      <c r="E508" s="114" t="s">
        <v>5587</v>
      </c>
      <c r="F508" s="115">
        <v>45105</v>
      </c>
      <c r="G508" s="114" t="s">
        <v>3010</v>
      </c>
      <c r="H508" s="116">
        <v>12008929</v>
      </c>
      <c r="I508" s="116">
        <v>9607140</v>
      </c>
      <c r="J508" s="116">
        <v>9607140</v>
      </c>
      <c r="K508" s="116">
        <v>0</v>
      </c>
      <c r="L508" s="116">
        <v>0</v>
      </c>
      <c r="M508" s="116">
        <v>0</v>
      </c>
      <c r="N508" s="116">
        <v>0</v>
      </c>
      <c r="O508" s="116">
        <v>0</v>
      </c>
      <c r="P508" s="120">
        <v>0</v>
      </c>
      <c r="Q508" s="27" t="str">
        <f t="shared" si="107"/>
        <v>Registered</v>
      </c>
      <c r="R508" s="121">
        <f t="shared" si="109"/>
        <v>0.79999973353160803</v>
      </c>
      <c r="T508" s="117">
        <f t="shared" si="110"/>
        <v>0</v>
      </c>
      <c r="U508" s="117">
        <f t="shared" si="111"/>
        <v>0</v>
      </c>
    </row>
    <row r="509" spans="1:21" hidden="1" x14ac:dyDescent="0.3">
      <c r="A509" s="114">
        <v>4716</v>
      </c>
      <c r="B509" s="114" t="s">
        <v>1430</v>
      </c>
      <c r="C509" s="114" t="s">
        <v>5</v>
      </c>
      <c r="D509" s="114" t="s">
        <v>5588</v>
      </c>
      <c r="E509" s="114" t="s">
        <v>5589</v>
      </c>
      <c r="F509" s="115">
        <v>45090</v>
      </c>
      <c r="G509" s="114" t="s">
        <v>3548</v>
      </c>
      <c r="H509" s="116">
        <v>12232143</v>
      </c>
      <c r="I509" s="116">
        <v>9785715</v>
      </c>
      <c r="J509" s="116">
        <v>9785715</v>
      </c>
      <c r="K509" s="116">
        <v>0</v>
      </c>
      <c r="L509" s="116">
        <v>0</v>
      </c>
      <c r="M509" s="116">
        <v>0</v>
      </c>
      <c r="N509" s="116">
        <v>0</v>
      </c>
      <c r="O509" s="116">
        <v>0</v>
      </c>
      <c r="P509" s="120">
        <v>0</v>
      </c>
      <c r="Q509" s="27" t="str">
        <f t="shared" si="107"/>
        <v>Registered</v>
      </c>
      <c r="R509" s="121">
        <f t="shared" si="109"/>
        <v>0.80000004905109434</v>
      </c>
      <c r="T509" s="117">
        <f t="shared" si="110"/>
        <v>0</v>
      </c>
      <c r="U509" s="117">
        <f t="shared" si="111"/>
        <v>0</v>
      </c>
    </row>
    <row r="510" spans="1:21" hidden="1" x14ac:dyDescent="0.3">
      <c r="A510" s="114">
        <v>4717</v>
      </c>
      <c r="B510" s="114" t="s">
        <v>1430</v>
      </c>
      <c r="C510" s="114" t="s">
        <v>5</v>
      </c>
      <c r="D510" s="114" t="s">
        <v>5590</v>
      </c>
      <c r="E510" s="114" t="s">
        <v>5591</v>
      </c>
      <c r="F510" s="115">
        <v>45096</v>
      </c>
      <c r="G510" s="114" t="s">
        <v>4263</v>
      </c>
      <c r="H510" s="116">
        <v>7857582</v>
      </c>
      <c r="I510" s="116">
        <v>6286064</v>
      </c>
      <c r="J510" s="116">
        <v>6286064</v>
      </c>
      <c r="K510" s="116">
        <v>0</v>
      </c>
      <c r="L510" s="116">
        <v>0</v>
      </c>
      <c r="M510" s="116">
        <v>0</v>
      </c>
      <c r="N510" s="116">
        <v>0</v>
      </c>
      <c r="O510" s="116">
        <v>0</v>
      </c>
      <c r="P510" s="120">
        <v>0</v>
      </c>
      <c r="Q510" s="27" t="str">
        <f t="shared" si="107"/>
        <v>Registered</v>
      </c>
      <c r="R510" s="121">
        <f t="shared" si="109"/>
        <v>0.79999979637501717</v>
      </c>
      <c r="T510" s="117">
        <f t="shared" si="110"/>
        <v>0</v>
      </c>
      <c r="U510" s="117">
        <f t="shared" si="111"/>
        <v>0</v>
      </c>
    </row>
    <row r="511" spans="1:21" hidden="1" x14ac:dyDescent="0.3">
      <c r="A511" s="114">
        <v>4718</v>
      </c>
      <c r="B511" s="114" t="s">
        <v>1430</v>
      </c>
      <c r="C511" s="114" t="s">
        <v>5</v>
      </c>
      <c r="D511" s="114" t="s">
        <v>5592</v>
      </c>
      <c r="E511" s="114" t="s">
        <v>5593</v>
      </c>
      <c r="F511" s="115">
        <v>45735</v>
      </c>
      <c r="G511" s="114" t="s">
        <v>2176</v>
      </c>
      <c r="H511" s="116">
        <v>8885000</v>
      </c>
      <c r="I511" s="116">
        <v>7108000</v>
      </c>
      <c r="J511" s="116">
        <v>7108000</v>
      </c>
      <c r="K511" s="116">
        <v>0</v>
      </c>
      <c r="L511" s="116">
        <v>0</v>
      </c>
      <c r="M511" s="116">
        <v>0</v>
      </c>
      <c r="N511" s="116">
        <v>0</v>
      </c>
      <c r="O511" s="116">
        <v>0</v>
      </c>
      <c r="P511" s="120">
        <v>0</v>
      </c>
      <c r="Q511" s="27" t="str">
        <f t="shared" si="107"/>
        <v>Registered</v>
      </c>
      <c r="R511" s="121">
        <f t="shared" si="109"/>
        <v>0.8</v>
      </c>
      <c r="T511" s="117">
        <f t="shared" si="110"/>
        <v>0</v>
      </c>
      <c r="U511" s="117">
        <f t="shared" si="111"/>
        <v>0</v>
      </c>
    </row>
    <row r="512" spans="1:21" hidden="1" x14ac:dyDescent="0.3">
      <c r="A512" s="114">
        <v>4719</v>
      </c>
      <c r="B512" s="114" t="s">
        <v>1430</v>
      </c>
      <c r="C512" s="114" t="s">
        <v>5</v>
      </c>
      <c r="D512" s="114" t="s">
        <v>5594</v>
      </c>
      <c r="E512" s="114" t="s">
        <v>5595</v>
      </c>
      <c r="F512" s="115">
        <v>45127</v>
      </c>
      <c r="G512" s="114" t="s">
        <v>3056</v>
      </c>
      <c r="H512" s="116">
        <v>12589286</v>
      </c>
      <c r="I512" s="116">
        <v>10071428</v>
      </c>
      <c r="J512" s="116">
        <v>10071428</v>
      </c>
      <c r="K512" s="116">
        <v>0</v>
      </c>
      <c r="L512" s="116">
        <v>0</v>
      </c>
      <c r="M512" s="116">
        <v>0</v>
      </c>
      <c r="N512" s="116">
        <v>0</v>
      </c>
      <c r="O512" s="116">
        <v>0</v>
      </c>
      <c r="P512" s="120">
        <v>0</v>
      </c>
      <c r="Q512" s="27" t="str">
        <f t="shared" si="107"/>
        <v>Registered</v>
      </c>
      <c r="R512" s="121">
        <f t="shared" si="109"/>
        <v>0.79999993645390211</v>
      </c>
      <c r="T512" s="117">
        <f t="shared" si="110"/>
        <v>0</v>
      </c>
      <c r="U512" s="117">
        <f t="shared" si="111"/>
        <v>0</v>
      </c>
    </row>
    <row r="513" spans="1:21" hidden="1" x14ac:dyDescent="0.3">
      <c r="A513" s="114">
        <v>4720</v>
      </c>
      <c r="B513" s="114" t="s">
        <v>1430</v>
      </c>
      <c r="C513" s="114" t="s">
        <v>5</v>
      </c>
      <c r="D513" s="114" t="s">
        <v>5596</v>
      </c>
      <c r="E513" s="114" t="s">
        <v>5597</v>
      </c>
      <c r="F513" s="115">
        <v>45512</v>
      </c>
      <c r="G513" s="114" t="s">
        <v>5598</v>
      </c>
      <c r="H513" s="116">
        <v>8893750</v>
      </c>
      <c r="I513" s="116">
        <v>6225629</v>
      </c>
      <c r="J513" s="116">
        <v>6225629</v>
      </c>
      <c r="K513" s="116">
        <v>0</v>
      </c>
      <c r="L513" s="116">
        <v>0</v>
      </c>
      <c r="M513" s="116">
        <v>0</v>
      </c>
      <c r="N513" s="116">
        <v>0</v>
      </c>
      <c r="O513" s="116">
        <v>0</v>
      </c>
      <c r="P513" s="120">
        <v>0</v>
      </c>
      <c r="Q513" s="27" t="str">
        <f t="shared" si="107"/>
        <v>Registered</v>
      </c>
      <c r="R513" s="121">
        <f t="shared" si="109"/>
        <v>0.70000044975404074</v>
      </c>
      <c r="T513" s="117">
        <f t="shared" si="110"/>
        <v>0</v>
      </c>
      <c r="U513" s="117">
        <f t="shared" si="111"/>
        <v>0</v>
      </c>
    </row>
    <row r="514" spans="1:21" hidden="1" x14ac:dyDescent="0.3">
      <c r="A514" s="114">
        <v>4721</v>
      </c>
      <c r="B514" s="114" t="s">
        <v>1430</v>
      </c>
      <c r="C514" s="114" t="s">
        <v>5</v>
      </c>
      <c r="D514" s="114" t="s">
        <v>5599</v>
      </c>
      <c r="E514" s="114" t="s">
        <v>5600</v>
      </c>
      <c r="F514" s="115">
        <v>45107</v>
      </c>
      <c r="G514" s="114" t="s">
        <v>3567</v>
      </c>
      <c r="H514" s="116">
        <v>7983438</v>
      </c>
      <c r="I514" s="116">
        <v>6386754</v>
      </c>
      <c r="J514" s="116">
        <v>6386754</v>
      </c>
      <c r="K514" s="116">
        <v>0</v>
      </c>
      <c r="L514" s="116">
        <v>0</v>
      </c>
      <c r="M514" s="116">
        <v>0</v>
      </c>
      <c r="N514" s="116">
        <v>0</v>
      </c>
      <c r="O514" s="116">
        <v>0</v>
      </c>
      <c r="P514" s="120">
        <v>0</v>
      </c>
      <c r="Q514" s="27" t="str">
        <f t="shared" ref="Q514:Q577" si="112">IF(G514="01 Jan 1900","Unregistered","Registered")</f>
        <v>Registered</v>
      </c>
      <c r="R514" s="121">
        <f t="shared" si="109"/>
        <v>0.80000045093354522</v>
      </c>
      <c r="T514" s="117">
        <f t="shared" si="110"/>
        <v>0</v>
      </c>
      <c r="U514" s="117">
        <f t="shared" si="111"/>
        <v>0</v>
      </c>
    </row>
    <row r="515" spans="1:21" hidden="1" x14ac:dyDescent="0.3">
      <c r="A515" s="114">
        <v>4722</v>
      </c>
      <c r="B515" s="114" t="s">
        <v>1430</v>
      </c>
      <c r="C515" s="114" t="s">
        <v>5</v>
      </c>
      <c r="D515" s="114" t="s">
        <v>5601</v>
      </c>
      <c r="E515" s="114" t="s">
        <v>5602</v>
      </c>
      <c r="F515" s="115">
        <v>45105</v>
      </c>
      <c r="G515" s="114" t="s">
        <v>1963</v>
      </c>
      <c r="H515" s="116">
        <v>12008929</v>
      </c>
      <c r="I515" s="116">
        <v>9607140</v>
      </c>
      <c r="J515" s="116">
        <v>9607140</v>
      </c>
      <c r="K515" s="116">
        <v>0</v>
      </c>
      <c r="L515" s="116">
        <v>0</v>
      </c>
      <c r="M515" s="116">
        <v>0</v>
      </c>
      <c r="N515" s="116">
        <v>0</v>
      </c>
      <c r="O515" s="116">
        <v>0</v>
      </c>
      <c r="P515" s="120">
        <v>0</v>
      </c>
      <c r="Q515" s="27" t="str">
        <f t="shared" si="112"/>
        <v>Registered</v>
      </c>
      <c r="R515" s="121">
        <f t="shared" si="109"/>
        <v>0.79999973353160803</v>
      </c>
      <c r="T515" s="117">
        <f t="shared" si="110"/>
        <v>0</v>
      </c>
      <c r="U515" s="117">
        <f t="shared" si="111"/>
        <v>0</v>
      </c>
    </row>
    <row r="516" spans="1:21" hidden="1" x14ac:dyDescent="0.3">
      <c r="A516" s="114">
        <v>4723</v>
      </c>
      <c r="B516" s="114" t="s">
        <v>1430</v>
      </c>
      <c r="C516" s="114" t="s">
        <v>5</v>
      </c>
      <c r="D516" s="114" t="s">
        <v>5603</v>
      </c>
      <c r="E516" s="114" t="s">
        <v>5604</v>
      </c>
      <c r="F516" s="115">
        <v>45138</v>
      </c>
      <c r="G516" s="114" t="s">
        <v>4878</v>
      </c>
      <c r="H516" s="116">
        <v>12009105</v>
      </c>
      <c r="I516" s="116">
        <v>9607283</v>
      </c>
      <c r="J516" s="116">
        <v>9607283</v>
      </c>
      <c r="K516" s="116">
        <v>0</v>
      </c>
      <c r="L516" s="116">
        <v>0</v>
      </c>
      <c r="M516" s="116">
        <v>0</v>
      </c>
      <c r="N516" s="116">
        <v>0</v>
      </c>
      <c r="O516" s="116">
        <v>0</v>
      </c>
      <c r="P516" s="120">
        <v>0</v>
      </c>
      <c r="Q516" s="27" t="str">
        <f t="shared" si="112"/>
        <v>Registered</v>
      </c>
      <c r="R516" s="121">
        <f t="shared" si="109"/>
        <v>0.79999991672984794</v>
      </c>
      <c r="T516" s="117">
        <f t="shared" si="110"/>
        <v>0</v>
      </c>
      <c r="U516" s="117">
        <f t="shared" si="111"/>
        <v>0</v>
      </c>
    </row>
    <row r="517" spans="1:21" hidden="1" x14ac:dyDescent="0.3">
      <c r="A517" s="114">
        <v>4724</v>
      </c>
      <c r="B517" s="114" t="s">
        <v>1430</v>
      </c>
      <c r="C517" s="114" t="s">
        <v>5</v>
      </c>
      <c r="D517" s="114" t="s">
        <v>5605</v>
      </c>
      <c r="E517" s="114" t="s">
        <v>5606</v>
      </c>
      <c r="F517" s="115">
        <v>45176</v>
      </c>
      <c r="G517" s="114" t="s">
        <v>3548</v>
      </c>
      <c r="H517" s="116">
        <v>8152350</v>
      </c>
      <c r="I517" s="116">
        <v>6521882</v>
      </c>
      <c r="J517" s="116">
        <v>6521882</v>
      </c>
      <c r="K517" s="116">
        <v>0</v>
      </c>
      <c r="L517" s="116">
        <v>0</v>
      </c>
      <c r="M517" s="116">
        <v>0</v>
      </c>
      <c r="N517" s="116">
        <v>0</v>
      </c>
      <c r="O517" s="116">
        <v>0</v>
      </c>
      <c r="P517" s="120">
        <v>0</v>
      </c>
      <c r="Q517" s="27" t="str">
        <f t="shared" si="112"/>
        <v>Registered</v>
      </c>
      <c r="R517" s="121">
        <f t="shared" si="109"/>
        <v>0.80000024532803427</v>
      </c>
      <c r="T517" s="117">
        <f t="shared" si="110"/>
        <v>0</v>
      </c>
      <c r="U517" s="117">
        <f t="shared" si="111"/>
        <v>0</v>
      </c>
    </row>
    <row r="518" spans="1:21" hidden="1" x14ac:dyDescent="0.3">
      <c r="A518" s="114">
        <v>4725</v>
      </c>
      <c r="B518" s="114" t="s">
        <v>1430</v>
      </c>
      <c r="C518" s="114" t="s">
        <v>5</v>
      </c>
      <c r="D518" s="114" t="s">
        <v>5607</v>
      </c>
      <c r="E518" s="114" t="s">
        <v>5608</v>
      </c>
      <c r="F518" s="115">
        <v>45107</v>
      </c>
      <c r="G518" s="114" t="s">
        <v>2515</v>
      </c>
      <c r="H518" s="116">
        <v>12098214</v>
      </c>
      <c r="I518" s="116">
        <v>9678572</v>
      </c>
      <c r="J518" s="116">
        <v>9678572</v>
      </c>
      <c r="K518" s="116">
        <v>0</v>
      </c>
      <c r="L518" s="116">
        <v>0</v>
      </c>
      <c r="M518" s="116">
        <v>0</v>
      </c>
      <c r="N518" s="116">
        <v>0</v>
      </c>
      <c r="O518" s="116">
        <v>0</v>
      </c>
      <c r="P518" s="120">
        <v>0</v>
      </c>
      <c r="Q518" s="27" t="str">
        <f t="shared" si="112"/>
        <v>Registered</v>
      </c>
      <c r="R518" s="121">
        <f t="shared" si="109"/>
        <v>0.80000006612546282</v>
      </c>
      <c r="T518" s="117">
        <f t="shared" si="110"/>
        <v>0</v>
      </c>
      <c r="U518" s="117">
        <f t="shared" si="111"/>
        <v>0</v>
      </c>
    </row>
    <row r="519" spans="1:21" hidden="1" x14ac:dyDescent="0.3">
      <c r="A519" s="114">
        <v>4726</v>
      </c>
      <c r="B519" s="114" t="s">
        <v>1430</v>
      </c>
      <c r="C519" s="114" t="s">
        <v>5</v>
      </c>
      <c r="D519" s="114" t="s">
        <v>5609</v>
      </c>
      <c r="E519" s="114" t="s">
        <v>5610</v>
      </c>
      <c r="F519" s="115">
        <v>45142</v>
      </c>
      <c r="G519" s="114" t="s">
        <v>2732</v>
      </c>
      <c r="H519" s="116">
        <v>11970900</v>
      </c>
      <c r="I519" s="116">
        <v>9576720</v>
      </c>
      <c r="J519" s="116">
        <v>9576720</v>
      </c>
      <c r="K519" s="116">
        <v>0</v>
      </c>
      <c r="L519" s="116">
        <v>0</v>
      </c>
      <c r="M519" s="116">
        <v>0</v>
      </c>
      <c r="N519" s="116">
        <v>0</v>
      </c>
      <c r="O519" s="116">
        <v>0</v>
      </c>
      <c r="P519" s="120">
        <v>0</v>
      </c>
      <c r="Q519" s="27" t="str">
        <f t="shared" si="112"/>
        <v>Registered</v>
      </c>
      <c r="R519" s="121">
        <f t="shared" si="109"/>
        <v>0.8</v>
      </c>
      <c r="T519" s="117">
        <f t="shared" si="110"/>
        <v>0</v>
      </c>
      <c r="U519" s="117">
        <f t="shared" si="111"/>
        <v>0</v>
      </c>
    </row>
    <row r="520" spans="1:21" hidden="1" x14ac:dyDescent="0.3">
      <c r="A520" s="114">
        <v>4727</v>
      </c>
      <c r="B520" s="114" t="s">
        <v>1430</v>
      </c>
      <c r="C520" s="114" t="s">
        <v>5</v>
      </c>
      <c r="D520" s="114" t="s">
        <v>5611</v>
      </c>
      <c r="E520" s="114" t="s">
        <v>5612</v>
      </c>
      <c r="F520" s="115">
        <v>45147</v>
      </c>
      <c r="G520" s="114" t="s">
        <v>5613</v>
      </c>
      <c r="H520" s="116">
        <v>8152350</v>
      </c>
      <c r="I520" s="116">
        <v>6521882</v>
      </c>
      <c r="J520" s="116">
        <v>6521882</v>
      </c>
      <c r="K520" s="116">
        <v>0</v>
      </c>
      <c r="L520" s="116">
        <v>0</v>
      </c>
      <c r="M520" s="116">
        <v>0</v>
      </c>
      <c r="N520" s="116">
        <v>0</v>
      </c>
      <c r="O520" s="116">
        <v>0</v>
      </c>
      <c r="P520" s="120">
        <v>0</v>
      </c>
      <c r="Q520" s="27" t="str">
        <f t="shared" si="112"/>
        <v>Registered</v>
      </c>
      <c r="R520" s="121">
        <f t="shared" si="109"/>
        <v>0.80000024532803427</v>
      </c>
      <c r="T520" s="117">
        <f t="shared" si="110"/>
        <v>0</v>
      </c>
      <c r="U520" s="117">
        <f t="shared" si="111"/>
        <v>0</v>
      </c>
    </row>
    <row r="521" spans="1:21" hidden="1" x14ac:dyDescent="0.3">
      <c r="A521" s="114">
        <v>4728</v>
      </c>
      <c r="B521" s="114" t="s">
        <v>1430</v>
      </c>
      <c r="C521" s="114" t="s">
        <v>5</v>
      </c>
      <c r="D521" s="114" t="s">
        <v>5614</v>
      </c>
      <c r="E521" s="114" t="s">
        <v>5615</v>
      </c>
      <c r="F521" s="115">
        <v>45104</v>
      </c>
      <c r="G521" s="114" t="s">
        <v>5032</v>
      </c>
      <c r="H521" s="116">
        <v>12813108</v>
      </c>
      <c r="I521" s="116">
        <v>10250484</v>
      </c>
      <c r="J521" s="116">
        <v>10250484</v>
      </c>
      <c r="K521" s="116">
        <v>0</v>
      </c>
      <c r="L521" s="116">
        <v>0</v>
      </c>
      <c r="M521" s="116">
        <v>0</v>
      </c>
      <c r="N521" s="116">
        <v>0</v>
      </c>
      <c r="O521" s="116">
        <v>0</v>
      </c>
      <c r="P521" s="120">
        <v>0</v>
      </c>
      <c r="Q521" s="27" t="str">
        <f t="shared" si="112"/>
        <v>Registered</v>
      </c>
      <c r="R521" s="121">
        <f t="shared" si="109"/>
        <v>0.7999998126918153</v>
      </c>
      <c r="T521" s="117">
        <f t="shared" si="110"/>
        <v>0</v>
      </c>
      <c r="U521" s="117">
        <f t="shared" si="111"/>
        <v>0</v>
      </c>
    </row>
    <row r="522" spans="1:21" hidden="1" x14ac:dyDescent="0.3">
      <c r="A522" s="114">
        <v>4729</v>
      </c>
      <c r="B522" s="114" t="s">
        <v>1430</v>
      </c>
      <c r="C522" s="114" t="s">
        <v>5</v>
      </c>
      <c r="D522" s="114" t="s">
        <v>5616</v>
      </c>
      <c r="E522" s="114" t="s">
        <v>5617</v>
      </c>
      <c r="F522" s="115">
        <v>45411</v>
      </c>
      <c r="G522" s="114" t="s">
        <v>2944</v>
      </c>
      <c r="H522" s="116">
        <v>12340179</v>
      </c>
      <c r="I522" s="116">
        <v>10305132</v>
      </c>
      <c r="J522" s="116">
        <v>10305132</v>
      </c>
      <c r="K522" s="116">
        <v>0</v>
      </c>
      <c r="L522" s="116">
        <v>0</v>
      </c>
      <c r="M522" s="116">
        <v>0</v>
      </c>
      <c r="N522" s="116">
        <v>0</v>
      </c>
      <c r="O522" s="116">
        <v>0</v>
      </c>
      <c r="P522" s="120">
        <v>0</v>
      </c>
      <c r="Q522" s="27" t="str">
        <f t="shared" si="112"/>
        <v>Registered</v>
      </c>
      <c r="R522" s="121">
        <f t="shared" si="109"/>
        <v>0.83508772441631518</v>
      </c>
      <c r="T522" s="117">
        <f t="shared" si="110"/>
        <v>0</v>
      </c>
      <c r="U522" s="117">
        <f t="shared" si="111"/>
        <v>0</v>
      </c>
    </row>
    <row r="523" spans="1:21" hidden="1" x14ac:dyDescent="0.3">
      <c r="A523" s="114">
        <v>4730</v>
      </c>
      <c r="B523" s="114" t="s">
        <v>1430</v>
      </c>
      <c r="C523" s="114" t="s">
        <v>5</v>
      </c>
      <c r="D523" s="114" t="s">
        <v>5618</v>
      </c>
      <c r="E523" s="114" t="s">
        <v>5619</v>
      </c>
      <c r="F523" s="115">
        <v>45314</v>
      </c>
      <c r="G523" s="114" t="s">
        <v>2410</v>
      </c>
      <c r="H523" s="116">
        <v>8974623</v>
      </c>
      <c r="I523" s="116">
        <v>7179697</v>
      </c>
      <c r="J523" s="116">
        <v>7179697</v>
      </c>
      <c r="K523" s="116">
        <v>0</v>
      </c>
      <c r="L523" s="116">
        <v>0</v>
      </c>
      <c r="M523" s="116">
        <v>0</v>
      </c>
      <c r="N523" s="116">
        <v>0</v>
      </c>
      <c r="O523" s="116">
        <v>0</v>
      </c>
      <c r="P523" s="120">
        <v>0</v>
      </c>
      <c r="Q523" s="27" t="str">
        <f t="shared" si="112"/>
        <v>Registered</v>
      </c>
      <c r="R523" s="121">
        <f t="shared" ref="R523:R586" si="113">I523/H523</f>
        <v>0.79999984400458934</v>
      </c>
      <c r="T523" s="117">
        <f t="shared" ref="T523:T552" si="114">L523+M523+N523+O523+P523</f>
        <v>0</v>
      </c>
      <c r="U523" s="117">
        <f t="shared" ref="U523:U552" si="115">K523-T523</f>
        <v>0</v>
      </c>
    </row>
    <row r="524" spans="1:21" hidden="1" x14ac:dyDescent="0.3">
      <c r="A524" s="114">
        <v>4731</v>
      </c>
      <c r="B524" s="114" t="s">
        <v>1430</v>
      </c>
      <c r="C524" s="114" t="s">
        <v>5</v>
      </c>
      <c r="D524" s="114" t="s">
        <v>5620</v>
      </c>
      <c r="E524" s="114" t="s">
        <v>5621</v>
      </c>
      <c r="F524" s="115">
        <v>45712</v>
      </c>
      <c r="G524" s="114" t="s">
        <v>5622</v>
      </c>
      <c r="H524" s="116">
        <v>8615685</v>
      </c>
      <c r="I524" s="116">
        <v>6752834</v>
      </c>
      <c r="J524" s="116">
        <v>6752834</v>
      </c>
      <c r="K524" s="116">
        <v>0</v>
      </c>
      <c r="L524" s="116">
        <v>0</v>
      </c>
      <c r="M524" s="116">
        <v>0</v>
      </c>
      <c r="N524" s="116">
        <v>0</v>
      </c>
      <c r="O524" s="116">
        <v>0</v>
      </c>
      <c r="P524" s="120">
        <v>0</v>
      </c>
      <c r="Q524" s="27" t="str">
        <f t="shared" si="112"/>
        <v>Registered</v>
      </c>
      <c r="R524" s="121">
        <f t="shared" si="113"/>
        <v>0.78378376182508991</v>
      </c>
      <c r="T524" s="117">
        <f t="shared" si="114"/>
        <v>0</v>
      </c>
      <c r="U524" s="117">
        <f t="shared" si="115"/>
        <v>0</v>
      </c>
    </row>
    <row r="525" spans="1:21" hidden="1" x14ac:dyDescent="0.3">
      <c r="A525" s="114">
        <v>4732</v>
      </c>
      <c r="B525" s="114" t="s">
        <v>1430</v>
      </c>
      <c r="C525" s="114" t="s">
        <v>5</v>
      </c>
      <c r="D525" s="114" t="s">
        <v>5623</v>
      </c>
      <c r="E525" s="114" t="s">
        <v>5624</v>
      </c>
      <c r="F525" s="115">
        <v>45260</v>
      </c>
      <c r="G525" s="114" t="s">
        <v>5149</v>
      </c>
      <c r="H525" s="116">
        <v>12998214</v>
      </c>
      <c r="I525" s="116">
        <v>10398572</v>
      </c>
      <c r="J525" s="116">
        <v>10398572</v>
      </c>
      <c r="K525" s="116">
        <v>0</v>
      </c>
      <c r="L525" s="116">
        <v>0</v>
      </c>
      <c r="M525" s="116">
        <v>0</v>
      </c>
      <c r="N525" s="116">
        <v>0</v>
      </c>
      <c r="O525" s="116">
        <v>0</v>
      </c>
      <c r="P525" s="120">
        <v>0</v>
      </c>
      <c r="Q525" s="27" t="str">
        <f t="shared" si="112"/>
        <v>Registered</v>
      </c>
      <c r="R525" s="121">
        <f t="shared" si="113"/>
        <v>0.80000006154691716</v>
      </c>
      <c r="T525" s="117">
        <f t="shared" si="114"/>
        <v>0</v>
      </c>
      <c r="U525" s="117">
        <f t="shared" si="115"/>
        <v>0</v>
      </c>
    </row>
    <row r="526" spans="1:21" hidden="1" x14ac:dyDescent="0.3">
      <c r="A526" s="114">
        <v>4733</v>
      </c>
      <c r="B526" s="114" t="s">
        <v>1430</v>
      </c>
      <c r="C526" s="114" t="s">
        <v>5</v>
      </c>
      <c r="D526" s="114" t="s">
        <v>2553</v>
      </c>
      <c r="E526" s="114" t="s">
        <v>2554</v>
      </c>
      <c r="F526" s="115">
        <v>45783</v>
      </c>
      <c r="G526" s="114" t="s">
        <v>2555</v>
      </c>
      <c r="H526" s="116">
        <v>8970536</v>
      </c>
      <c r="I526" s="116">
        <v>6727902</v>
      </c>
      <c r="J526" s="116">
        <v>6727902</v>
      </c>
      <c r="K526" s="116">
        <v>0</v>
      </c>
      <c r="L526" s="116">
        <v>0</v>
      </c>
      <c r="M526" s="116">
        <v>0</v>
      </c>
      <c r="N526" s="116">
        <v>0</v>
      </c>
      <c r="O526" s="116">
        <v>0</v>
      </c>
      <c r="P526" s="120">
        <v>0</v>
      </c>
      <c r="Q526" s="27" t="str">
        <f t="shared" si="112"/>
        <v>Registered</v>
      </c>
      <c r="R526" s="121">
        <f t="shared" si="113"/>
        <v>0.75</v>
      </c>
      <c r="T526" s="117">
        <f t="shared" si="114"/>
        <v>0</v>
      </c>
      <c r="U526" s="117">
        <f t="shared" si="115"/>
        <v>0</v>
      </c>
    </row>
    <row r="527" spans="1:21" hidden="1" x14ac:dyDescent="0.3">
      <c r="A527" s="114">
        <v>4734</v>
      </c>
      <c r="B527" s="114" t="s">
        <v>1430</v>
      </c>
      <c r="C527" s="114" t="s">
        <v>5</v>
      </c>
      <c r="D527" s="114" t="s">
        <v>5625</v>
      </c>
      <c r="E527" s="114" t="s">
        <v>5626</v>
      </c>
      <c r="F527" s="115">
        <v>45156</v>
      </c>
      <c r="G527" s="114" t="s">
        <v>3591</v>
      </c>
      <c r="H527" s="116">
        <v>12035714</v>
      </c>
      <c r="I527" s="116">
        <v>9026786</v>
      </c>
      <c r="J527" s="116">
        <v>9026786</v>
      </c>
      <c r="K527" s="116">
        <v>0</v>
      </c>
      <c r="L527" s="116">
        <v>0</v>
      </c>
      <c r="M527" s="116">
        <v>0</v>
      </c>
      <c r="N527" s="116">
        <v>0</v>
      </c>
      <c r="O527" s="116">
        <v>0</v>
      </c>
      <c r="P527" s="120">
        <v>0</v>
      </c>
      <c r="Q527" s="27" t="str">
        <f t="shared" si="112"/>
        <v>Registered</v>
      </c>
      <c r="R527" s="121">
        <f t="shared" si="113"/>
        <v>0.75000004154302768</v>
      </c>
      <c r="T527" s="117">
        <f t="shared" si="114"/>
        <v>0</v>
      </c>
      <c r="U527" s="117">
        <f t="shared" si="115"/>
        <v>0</v>
      </c>
    </row>
    <row r="528" spans="1:21" hidden="1" x14ac:dyDescent="0.3">
      <c r="A528" s="114">
        <v>4735</v>
      </c>
      <c r="B528" s="114" t="s">
        <v>1430</v>
      </c>
      <c r="C528" s="114" t="s">
        <v>5</v>
      </c>
      <c r="D528" s="114" t="s">
        <v>3381</v>
      </c>
      <c r="E528" s="114" t="s">
        <v>3382</v>
      </c>
      <c r="F528" s="115">
        <v>45827</v>
      </c>
      <c r="G528" s="114" t="s">
        <v>1551</v>
      </c>
      <c r="H528" s="116">
        <v>9416964</v>
      </c>
      <c r="I528" s="116">
        <v>6591876</v>
      </c>
      <c r="J528" s="116">
        <v>6591876</v>
      </c>
      <c r="K528" s="116">
        <v>0</v>
      </c>
      <c r="L528" s="116">
        <v>0</v>
      </c>
      <c r="M528" s="116">
        <v>0</v>
      </c>
      <c r="N528" s="116">
        <v>0</v>
      </c>
      <c r="O528" s="116">
        <v>0</v>
      </c>
      <c r="P528" s="120">
        <v>0</v>
      </c>
      <c r="Q528" s="27" t="str">
        <f t="shared" si="112"/>
        <v>Registered</v>
      </c>
      <c r="R528" s="121">
        <f t="shared" si="113"/>
        <v>0.70000012742960471</v>
      </c>
      <c r="T528" s="117">
        <f t="shared" si="114"/>
        <v>0</v>
      </c>
      <c r="U528" s="117">
        <f t="shared" si="115"/>
        <v>0</v>
      </c>
    </row>
    <row r="529" spans="1:21" hidden="1" x14ac:dyDescent="0.3">
      <c r="A529" s="114">
        <v>4736</v>
      </c>
      <c r="B529" s="114" t="s">
        <v>1430</v>
      </c>
      <c r="C529" s="114" t="s">
        <v>5</v>
      </c>
      <c r="D529" s="114" t="s">
        <v>2843</v>
      </c>
      <c r="E529" s="114" t="s">
        <v>2844</v>
      </c>
      <c r="F529" s="115">
        <v>45827</v>
      </c>
      <c r="G529" s="114" t="s">
        <v>1551</v>
      </c>
      <c r="H529" s="116">
        <v>13881250</v>
      </c>
      <c r="I529" s="116">
        <v>9716877</v>
      </c>
      <c r="J529" s="116">
        <v>9716877</v>
      </c>
      <c r="K529" s="116">
        <v>0</v>
      </c>
      <c r="L529" s="116">
        <v>0</v>
      </c>
      <c r="M529" s="116">
        <v>0</v>
      </c>
      <c r="N529" s="116">
        <v>0</v>
      </c>
      <c r="O529" s="116">
        <v>0</v>
      </c>
      <c r="P529" s="120">
        <v>0</v>
      </c>
      <c r="Q529" s="27" t="str">
        <f t="shared" si="112"/>
        <v>Registered</v>
      </c>
      <c r="R529" s="121">
        <f t="shared" si="113"/>
        <v>0.7000001440792436</v>
      </c>
      <c r="T529" s="117">
        <f t="shared" si="114"/>
        <v>0</v>
      </c>
      <c r="U529" s="117">
        <f t="shared" si="115"/>
        <v>0</v>
      </c>
    </row>
    <row r="530" spans="1:21" hidden="1" x14ac:dyDescent="0.3">
      <c r="A530" s="114">
        <v>4737</v>
      </c>
      <c r="B530" s="114" t="s">
        <v>1430</v>
      </c>
      <c r="C530" s="114" t="s">
        <v>5</v>
      </c>
      <c r="D530" s="114" t="s">
        <v>5627</v>
      </c>
      <c r="E530" s="114" t="s">
        <v>5628</v>
      </c>
      <c r="F530" s="115">
        <v>45212</v>
      </c>
      <c r="G530" s="114" t="s">
        <v>5105</v>
      </c>
      <c r="H530" s="116">
        <v>12055800</v>
      </c>
      <c r="I530" s="116">
        <v>9041850</v>
      </c>
      <c r="J530" s="116">
        <v>9041850</v>
      </c>
      <c r="K530" s="116">
        <v>0</v>
      </c>
      <c r="L530" s="116">
        <v>0</v>
      </c>
      <c r="M530" s="116">
        <v>0</v>
      </c>
      <c r="N530" s="116">
        <v>0</v>
      </c>
      <c r="O530" s="116">
        <v>0</v>
      </c>
      <c r="P530" s="120">
        <v>0</v>
      </c>
      <c r="Q530" s="27" t="str">
        <f t="shared" si="112"/>
        <v>Registered</v>
      </c>
      <c r="R530" s="121">
        <f t="shared" si="113"/>
        <v>0.75</v>
      </c>
      <c r="T530" s="117">
        <f t="shared" si="114"/>
        <v>0</v>
      </c>
      <c r="U530" s="117">
        <f t="shared" si="115"/>
        <v>0</v>
      </c>
    </row>
    <row r="531" spans="1:21" hidden="1" x14ac:dyDescent="0.3">
      <c r="A531" s="114">
        <v>4738</v>
      </c>
      <c r="B531" s="114" t="s">
        <v>1430</v>
      </c>
      <c r="C531" s="114" t="s">
        <v>5</v>
      </c>
      <c r="D531" s="114" t="s">
        <v>5629</v>
      </c>
      <c r="E531" s="114" t="s">
        <v>5630</v>
      </c>
      <c r="F531" s="115">
        <v>45768</v>
      </c>
      <c r="G531" s="114" t="s">
        <v>3286</v>
      </c>
      <c r="H531" s="116">
        <v>12847068</v>
      </c>
      <c r="I531" s="116">
        <v>10277654</v>
      </c>
      <c r="J531" s="116">
        <v>10277654</v>
      </c>
      <c r="K531" s="116">
        <v>0</v>
      </c>
      <c r="L531" s="116">
        <v>0</v>
      </c>
      <c r="M531" s="116">
        <v>0</v>
      </c>
      <c r="N531" s="116">
        <v>0</v>
      </c>
      <c r="O531" s="116">
        <v>0</v>
      </c>
      <c r="P531" s="120">
        <v>0</v>
      </c>
      <c r="Q531" s="27" t="str">
        <f t="shared" si="112"/>
        <v>Registered</v>
      </c>
      <c r="R531" s="121">
        <f t="shared" si="113"/>
        <v>0.7999999688644911</v>
      </c>
      <c r="T531" s="117">
        <f t="shared" si="114"/>
        <v>0</v>
      </c>
      <c r="U531" s="117">
        <f t="shared" si="115"/>
        <v>0</v>
      </c>
    </row>
    <row r="532" spans="1:21" hidden="1" x14ac:dyDescent="0.3">
      <c r="A532" s="114">
        <v>4739</v>
      </c>
      <c r="B532" s="114" t="s">
        <v>1430</v>
      </c>
      <c r="C532" s="114" t="s">
        <v>5</v>
      </c>
      <c r="D532" s="114" t="s">
        <v>5631</v>
      </c>
      <c r="E532" s="114" t="s">
        <v>5632</v>
      </c>
      <c r="F532" s="115">
        <v>45961</v>
      </c>
      <c r="G532" s="114" t="s">
        <v>2453</v>
      </c>
      <c r="H532" s="116">
        <v>13836607</v>
      </c>
      <c r="I532" s="116">
        <v>11069283</v>
      </c>
      <c r="J532" s="116">
        <v>11069283</v>
      </c>
      <c r="K532" s="116">
        <v>0</v>
      </c>
      <c r="L532" s="116">
        <v>0</v>
      </c>
      <c r="M532" s="116">
        <v>0</v>
      </c>
      <c r="N532" s="116">
        <v>0</v>
      </c>
      <c r="O532" s="116">
        <v>0</v>
      </c>
      <c r="P532" s="120">
        <v>0</v>
      </c>
      <c r="Q532" s="27" t="str">
        <f t="shared" si="112"/>
        <v>Registered</v>
      </c>
      <c r="R532" s="121">
        <f t="shared" si="113"/>
        <v>0.79999981209266113</v>
      </c>
      <c r="T532" s="117">
        <f t="shared" si="114"/>
        <v>0</v>
      </c>
      <c r="U532" s="117">
        <f t="shared" si="115"/>
        <v>0</v>
      </c>
    </row>
    <row r="533" spans="1:21" hidden="1" x14ac:dyDescent="0.3">
      <c r="A533" s="114">
        <v>4740</v>
      </c>
      <c r="B533" s="114" t="s">
        <v>1430</v>
      </c>
      <c r="C533" s="114" t="s">
        <v>5</v>
      </c>
      <c r="D533" s="114" t="s">
        <v>5633</v>
      </c>
      <c r="E533" s="114" t="s">
        <v>5634</v>
      </c>
      <c r="F533" s="115">
        <v>45657</v>
      </c>
      <c r="G533" s="114" t="s">
        <v>4649</v>
      </c>
      <c r="H533" s="116">
        <v>8839728</v>
      </c>
      <c r="I533" s="116">
        <v>6187810</v>
      </c>
      <c r="J533" s="116">
        <v>6187810</v>
      </c>
      <c r="K533" s="116">
        <v>0</v>
      </c>
      <c r="L533" s="116">
        <v>0</v>
      </c>
      <c r="M533" s="116">
        <v>0</v>
      </c>
      <c r="N533" s="116">
        <v>0</v>
      </c>
      <c r="O533" s="116">
        <v>0</v>
      </c>
      <c r="P533" s="120">
        <v>0</v>
      </c>
      <c r="Q533" s="27" t="str">
        <f t="shared" si="112"/>
        <v>Registered</v>
      </c>
      <c r="R533" s="121">
        <f t="shared" si="113"/>
        <v>0.70000004525026105</v>
      </c>
      <c r="T533" s="117">
        <f t="shared" si="114"/>
        <v>0</v>
      </c>
      <c r="U533" s="117">
        <f t="shared" si="115"/>
        <v>0</v>
      </c>
    </row>
    <row r="534" spans="1:21" hidden="1" x14ac:dyDescent="0.3">
      <c r="A534" s="114">
        <v>4741</v>
      </c>
      <c r="B534" s="114" t="s">
        <v>1430</v>
      </c>
      <c r="C534" s="114" t="s">
        <v>5</v>
      </c>
      <c r="D534" s="114" t="s">
        <v>5635</v>
      </c>
      <c r="E534" s="114" t="s">
        <v>5636</v>
      </c>
      <c r="F534" s="115">
        <v>45313</v>
      </c>
      <c r="G534" s="114" t="s">
        <v>5027</v>
      </c>
      <c r="H534" s="116">
        <v>8358100</v>
      </c>
      <c r="I534" s="116">
        <v>6686480</v>
      </c>
      <c r="J534" s="116">
        <v>6686480</v>
      </c>
      <c r="K534" s="116">
        <v>0</v>
      </c>
      <c r="L534" s="116">
        <v>0</v>
      </c>
      <c r="M534" s="116">
        <v>0</v>
      </c>
      <c r="N534" s="116">
        <v>0</v>
      </c>
      <c r="O534" s="116">
        <v>0</v>
      </c>
      <c r="P534" s="120">
        <v>0</v>
      </c>
      <c r="Q534" s="27" t="str">
        <f t="shared" si="112"/>
        <v>Registered</v>
      </c>
      <c r="R534" s="121">
        <f t="shared" si="113"/>
        <v>0.8</v>
      </c>
      <c r="T534" s="117">
        <f t="shared" si="114"/>
        <v>0</v>
      </c>
      <c r="U534" s="117">
        <f t="shared" si="115"/>
        <v>0</v>
      </c>
    </row>
    <row r="535" spans="1:21" hidden="1" x14ac:dyDescent="0.3">
      <c r="A535" s="114">
        <v>4742</v>
      </c>
      <c r="B535" s="114" t="s">
        <v>1430</v>
      </c>
      <c r="C535" s="114" t="s">
        <v>5</v>
      </c>
      <c r="D535" s="114" t="s">
        <v>5637</v>
      </c>
      <c r="E535" s="114" t="s">
        <v>5638</v>
      </c>
      <c r="F535" s="115">
        <v>45473</v>
      </c>
      <c r="G535" s="114" t="s">
        <v>3727</v>
      </c>
      <c r="H535" s="116">
        <v>12321429</v>
      </c>
      <c r="I535" s="116">
        <v>9857143</v>
      </c>
      <c r="J535" s="116">
        <v>9857143</v>
      </c>
      <c r="K535" s="116">
        <v>0</v>
      </c>
      <c r="L535" s="116">
        <v>0</v>
      </c>
      <c r="M535" s="116">
        <v>0</v>
      </c>
      <c r="N535" s="116">
        <v>0</v>
      </c>
      <c r="O535" s="116">
        <v>0</v>
      </c>
      <c r="P535" s="120">
        <v>0</v>
      </c>
      <c r="Q535" s="27" t="str">
        <f t="shared" si="112"/>
        <v>Registered</v>
      </c>
      <c r="R535" s="121">
        <f t="shared" si="113"/>
        <v>0.79999998376811654</v>
      </c>
      <c r="T535" s="117">
        <f t="shared" si="114"/>
        <v>0</v>
      </c>
      <c r="U535" s="117">
        <f t="shared" si="115"/>
        <v>0</v>
      </c>
    </row>
    <row r="536" spans="1:21" hidden="1" x14ac:dyDescent="0.3">
      <c r="A536" s="114">
        <v>4743</v>
      </c>
      <c r="B536" s="114" t="s">
        <v>1430</v>
      </c>
      <c r="C536" s="114" t="s">
        <v>5</v>
      </c>
      <c r="D536" s="114" t="s">
        <v>5639</v>
      </c>
      <c r="E536" s="114" t="s">
        <v>5640</v>
      </c>
      <c r="F536" s="115">
        <v>45991</v>
      </c>
      <c r="G536" s="114" t="s">
        <v>5422</v>
      </c>
      <c r="H536" s="116">
        <v>13351480</v>
      </c>
      <c r="I536" s="116">
        <v>10681184</v>
      </c>
      <c r="J536" s="116">
        <v>10681184</v>
      </c>
      <c r="K536" s="116">
        <v>0</v>
      </c>
      <c r="L536" s="116">
        <v>0</v>
      </c>
      <c r="M536" s="116">
        <v>0</v>
      </c>
      <c r="N536" s="116">
        <v>0</v>
      </c>
      <c r="O536" s="116">
        <v>0</v>
      </c>
      <c r="P536" s="120">
        <v>0</v>
      </c>
      <c r="Q536" s="27" t="str">
        <f t="shared" si="112"/>
        <v>Registered</v>
      </c>
      <c r="R536" s="121">
        <f t="shared" si="113"/>
        <v>0.8</v>
      </c>
      <c r="T536" s="117">
        <f t="shared" si="114"/>
        <v>0</v>
      </c>
      <c r="U536" s="117">
        <f t="shared" si="115"/>
        <v>0</v>
      </c>
    </row>
    <row r="537" spans="1:21" hidden="1" x14ac:dyDescent="0.3">
      <c r="A537" s="114">
        <v>4744</v>
      </c>
      <c r="B537" s="114" t="s">
        <v>1430</v>
      </c>
      <c r="C537" s="114" t="s">
        <v>5</v>
      </c>
      <c r="D537" s="114" t="s">
        <v>5641</v>
      </c>
      <c r="E537" s="114" t="s">
        <v>5642</v>
      </c>
      <c r="F537" s="115">
        <v>45331</v>
      </c>
      <c r="G537" s="114" t="s">
        <v>5643</v>
      </c>
      <c r="H537" s="116">
        <v>8214519</v>
      </c>
      <c r="I537" s="116">
        <v>6571616</v>
      </c>
      <c r="J537" s="116">
        <v>6571616</v>
      </c>
      <c r="K537" s="116">
        <v>0</v>
      </c>
      <c r="L537" s="116">
        <v>0</v>
      </c>
      <c r="M537" s="116">
        <v>0</v>
      </c>
      <c r="N537" s="116">
        <v>0</v>
      </c>
      <c r="O537" s="116">
        <v>0</v>
      </c>
      <c r="P537" s="120">
        <v>0</v>
      </c>
      <c r="Q537" s="27" t="str">
        <f t="shared" si="112"/>
        <v>Registered</v>
      </c>
      <c r="R537" s="121">
        <f t="shared" si="113"/>
        <v>0.8000000973885385</v>
      </c>
      <c r="T537" s="117">
        <f t="shared" si="114"/>
        <v>0</v>
      </c>
      <c r="U537" s="117">
        <f t="shared" si="115"/>
        <v>0</v>
      </c>
    </row>
    <row r="538" spans="1:21" hidden="1" x14ac:dyDescent="0.3">
      <c r="A538" s="114">
        <v>4745</v>
      </c>
      <c r="B538" s="114" t="s">
        <v>1430</v>
      </c>
      <c r="C538" s="114" t="s">
        <v>5</v>
      </c>
      <c r="D538" s="114" t="s">
        <v>5644</v>
      </c>
      <c r="E538" s="114" t="s">
        <v>5645</v>
      </c>
      <c r="F538" s="115">
        <v>45657</v>
      </c>
      <c r="G538" s="114" t="s">
        <v>5433</v>
      </c>
      <c r="H538" s="116">
        <v>8768175</v>
      </c>
      <c r="I538" s="116">
        <v>6137725</v>
      </c>
      <c r="J538" s="116">
        <v>6137725</v>
      </c>
      <c r="K538" s="116">
        <v>0</v>
      </c>
      <c r="L538" s="116">
        <v>0</v>
      </c>
      <c r="M538" s="116">
        <v>0</v>
      </c>
      <c r="N538" s="116">
        <v>0</v>
      </c>
      <c r="O538" s="116">
        <v>0</v>
      </c>
      <c r="P538" s="120">
        <v>0</v>
      </c>
      <c r="Q538" s="27" t="str">
        <f t="shared" si="112"/>
        <v>Registered</v>
      </c>
      <c r="R538" s="121">
        <f t="shared" si="113"/>
        <v>0.70000028512204648</v>
      </c>
      <c r="T538" s="117">
        <f t="shared" si="114"/>
        <v>0</v>
      </c>
      <c r="U538" s="117">
        <f t="shared" si="115"/>
        <v>0</v>
      </c>
    </row>
    <row r="539" spans="1:21" hidden="1" x14ac:dyDescent="0.3">
      <c r="A539" s="114">
        <v>4746</v>
      </c>
      <c r="B539" s="114" t="s">
        <v>1430</v>
      </c>
      <c r="C539" s="114" t="s">
        <v>5</v>
      </c>
      <c r="D539" s="114" t="s">
        <v>5646</v>
      </c>
      <c r="E539" s="114" t="s">
        <v>5647</v>
      </c>
      <c r="F539" s="115">
        <v>45341</v>
      </c>
      <c r="G539" s="114" t="s">
        <v>5648</v>
      </c>
      <c r="H539" s="116">
        <v>8078451</v>
      </c>
      <c r="I539" s="116">
        <v>6462762</v>
      </c>
      <c r="J539" s="116">
        <v>6462762</v>
      </c>
      <c r="K539" s="116">
        <v>0</v>
      </c>
      <c r="L539" s="116">
        <v>0</v>
      </c>
      <c r="M539" s="116">
        <v>0</v>
      </c>
      <c r="N539" s="116">
        <v>0</v>
      </c>
      <c r="O539" s="116">
        <v>0</v>
      </c>
      <c r="P539" s="120">
        <v>0</v>
      </c>
      <c r="Q539" s="27" t="str">
        <f t="shared" si="112"/>
        <v>Registered</v>
      </c>
      <c r="R539" s="121">
        <f t="shared" si="113"/>
        <v>0.80000014854332846</v>
      </c>
      <c r="T539" s="117">
        <f t="shared" si="114"/>
        <v>0</v>
      </c>
      <c r="U539" s="117">
        <f t="shared" si="115"/>
        <v>0</v>
      </c>
    </row>
    <row r="540" spans="1:21" hidden="1" x14ac:dyDescent="0.3">
      <c r="A540" s="114">
        <v>4747</v>
      </c>
      <c r="B540" s="114" t="s">
        <v>1430</v>
      </c>
      <c r="C540" s="114" t="s">
        <v>5</v>
      </c>
      <c r="D540" s="114" t="s">
        <v>5649</v>
      </c>
      <c r="E540" s="114" t="s">
        <v>5650</v>
      </c>
      <c r="F540" s="115">
        <v>45194</v>
      </c>
      <c r="G540" s="114" t="s">
        <v>2595</v>
      </c>
      <c r="H540" s="116">
        <v>12286607</v>
      </c>
      <c r="I540" s="116">
        <v>9829283</v>
      </c>
      <c r="J540" s="116">
        <v>9829283</v>
      </c>
      <c r="K540" s="116">
        <v>0</v>
      </c>
      <c r="L540" s="116">
        <v>0</v>
      </c>
      <c r="M540" s="116">
        <v>0</v>
      </c>
      <c r="N540" s="116">
        <v>0</v>
      </c>
      <c r="O540" s="116">
        <v>0</v>
      </c>
      <c r="P540" s="120">
        <v>0</v>
      </c>
      <c r="Q540" s="27" t="str">
        <f t="shared" si="112"/>
        <v>Registered</v>
      </c>
      <c r="R540" s="121">
        <f t="shared" si="113"/>
        <v>0.79999978838746943</v>
      </c>
      <c r="T540" s="117">
        <f t="shared" si="114"/>
        <v>0</v>
      </c>
      <c r="U540" s="117">
        <f t="shared" si="115"/>
        <v>0</v>
      </c>
    </row>
    <row r="541" spans="1:21" hidden="1" x14ac:dyDescent="0.3">
      <c r="A541" s="114">
        <v>4748</v>
      </c>
      <c r="B541" s="114" t="s">
        <v>1430</v>
      </c>
      <c r="C541" s="114" t="s">
        <v>5</v>
      </c>
      <c r="D541" s="114" t="s">
        <v>5651</v>
      </c>
      <c r="E541" s="114" t="s">
        <v>5652</v>
      </c>
      <c r="F541" s="115">
        <v>45362</v>
      </c>
      <c r="G541" s="114" t="s">
        <v>2154</v>
      </c>
      <c r="H541" s="116">
        <v>12733036</v>
      </c>
      <c r="I541" s="116">
        <v>10186428</v>
      </c>
      <c r="J541" s="116">
        <v>10186428</v>
      </c>
      <c r="K541" s="116">
        <v>0</v>
      </c>
      <c r="L541" s="116">
        <v>0</v>
      </c>
      <c r="M541" s="116">
        <v>0</v>
      </c>
      <c r="N541" s="116">
        <v>0</v>
      </c>
      <c r="O541" s="116">
        <v>0</v>
      </c>
      <c r="P541" s="120">
        <v>0</v>
      </c>
      <c r="Q541" s="27" t="str">
        <f t="shared" si="112"/>
        <v>Registered</v>
      </c>
      <c r="R541" s="121">
        <f t="shared" si="113"/>
        <v>0.7999999371713078</v>
      </c>
      <c r="T541" s="117">
        <f t="shared" si="114"/>
        <v>0</v>
      </c>
      <c r="U541" s="117">
        <f t="shared" si="115"/>
        <v>0</v>
      </c>
    </row>
    <row r="542" spans="1:21" hidden="1" x14ac:dyDescent="0.3">
      <c r="A542" s="114">
        <v>4749</v>
      </c>
      <c r="B542" s="114" t="s">
        <v>1430</v>
      </c>
      <c r="C542" s="114" t="s">
        <v>5</v>
      </c>
      <c r="D542" s="114" t="s">
        <v>5653</v>
      </c>
      <c r="E542" s="114" t="s">
        <v>5654</v>
      </c>
      <c r="F542" s="115">
        <v>45547</v>
      </c>
      <c r="G542" s="114" t="s">
        <v>2413</v>
      </c>
      <c r="H542" s="116">
        <v>9149400</v>
      </c>
      <c r="I542" s="116">
        <v>7319520</v>
      </c>
      <c r="J542" s="116">
        <v>7319520</v>
      </c>
      <c r="K542" s="116">
        <v>0</v>
      </c>
      <c r="L542" s="116">
        <v>0</v>
      </c>
      <c r="M542" s="116">
        <v>0</v>
      </c>
      <c r="N542" s="116">
        <v>0</v>
      </c>
      <c r="O542" s="116">
        <v>0</v>
      </c>
      <c r="P542" s="120">
        <v>0</v>
      </c>
      <c r="Q542" s="27" t="str">
        <f t="shared" si="112"/>
        <v>Registered</v>
      </c>
      <c r="R542" s="121">
        <f t="shared" si="113"/>
        <v>0.8</v>
      </c>
      <c r="T542" s="117">
        <f t="shared" si="114"/>
        <v>0</v>
      </c>
      <c r="U542" s="117">
        <f t="shared" si="115"/>
        <v>0</v>
      </c>
    </row>
    <row r="543" spans="1:21" hidden="1" x14ac:dyDescent="0.3">
      <c r="A543" s="114">
        <v>4750</v>
      </c>
      <c r="B543" s="114" t="s">
        <v>1430</v>
      </c>
      <c r="C543" s="114" t="s">
        <v>5</v>
      </c>
      <c r="D543" s="114" t="s">
        <v>5655</v>
      </c>
      <c r="E543" s="114" t="s">
        <v>5656</v>
      </c>
      <c r="F543" s="115">
        <v>45504</v>
      </c>
      <c r="G543" s="114" t="s">
        <v>1768</v>
      </c>
      <c r="H543" s="116">
        <v>8750000</v>
      </c>
      <c r="I543" s="116">
        <v>7000000</v>
      </c>
      <c r="J543" s="116">
        <v>7000000</v>
      </c>
      <c r="K543" s="116">
        <v>0</v>
      </c>
      <c r="L543" s="116">
        <v>0</v>
      </c>
      <c r="M543" s="116">
        <v>0</v>
      </c>
      <c r="N543" s="116">
        <v>0</v>
      </c>
      <c r="O543" s="116">
        <v>0</v>
      </c>
      <c r="P543" s="120">
        <v>0</v>
      </c>
      <c r="Q543" s="27" t="str">
        <f t="shared" si="112"/>
        <v>Registered</v>
      </c>
      <c r="R543" s="121">
        <f t="shared" si="113"/>
        <v>0.8</v>
      </c>
      <c r="T543" s="117">
        <f t="shared" si="114"/>
        <v>0</v>
      </c>
      <c r="U543" s="117">
        <f t="shared" si="115"/>
        <v>0</v>
      </c>
    </row>
    <row r="544" spans="1:21" hidden="1" x14ac:dyDescent="0.3">
      <c r="A544" s="114">
        <v>4751</v>
      </c>
      <c r="B544" s="114" t="s">
        <v>1430</v>
      </c>
      <c r="C544" s="114" t="s">
        <v>5</v>
      </c>
      <c r="D544" s="114" t="s">
        <v>5657</v>
      </c>
      <c r="E544" s="114" t="s">
        <v>5658</v>
      </c>
      <c r="F544" s="115">
        <v>45176</v>
      </c>
      <c r="G544" s="114" t="s">
        <v>2595</v>
      </c>
      <c r="H544" s="116">
        <v>8214286</v>
      </c>
      <c r="I544" s="116">
        <v>6571426</v>
      </c>
      <c r="J544" s="116">
        <v>6571426</v>
      </c>
      <c r="K544" s="116">
        <v>0</v>
      </c>
      <c r="L544" s="116">
        <v>0</v>
      </c>
      <c r="M544" s="116">
        <v>0</v>
      </c>
      <c r="N544" s="116">
        <v>0</v>
      </c>
      <c r="O544" s="116">
        <v>0</v>
      </c>
      <c r="P544" s="120">
        <v>0</v>
      </c>
      <c r="Q544" s="27" t="str">
        <f t="shared" si="112"/>
        <v>Registered</v>
      </c>
      <c r="R544" s="121">
        <f t="shared" si="113"/>
        <v>0.79999965913044668</v>
      </c>
      <c r="T544" s="117">
        <f t="shared" si="114"/>
        <v>0</v>
      </c>
      <c r="U544" s="117">
        <f t="shared" si="115"/>
        <v>0</v>
      </c>
    </row>
    <row r="545" spans="1:21" hidden="1" x14ac:dyDescent="0.3">
      <c r="A545" s="114">
        <v>4752</v>
      </c>
      <c r="B545" s="114" t="s">
        <v>1430</v>
      </c>
      <c r="C545" s="114" t="s">
        <v>5</v>
      </c>
      <c r="D545" s="114" t="s">
        <v>5659</v>
      </c>
      <c r="E545" s="114" t="s">
        <v>5660</v>
      </c>
      <c r="F545" s="115">
        <v>45252</v>
      </c>
      <c r="G545" s="114" t="s">
        <v>4964</v>
      </c>
      <c r="H545" s="116">
        <v>8315500</v>
      </c>
      <c r="I545" s="116">
        <v>6652400</v>
      </c>
      <c r="J545" s="116">
        <v>6652400</v>
      </c>
      <c r="K545" s="116">
        <v>0</v>
      </c>
      <c r="L545" s="116">
        <v>0</v>
      </c>
      <c r="M545" s="116">
        <v>0</v>
      </c>
      <c r="N545" s="116">
        <v>0</v>
      </c>
      <c r="O545" s="116">
        <v>0</v>
      </c>
      <c r="P545" s="120">
        <v>0</v>
      </c>
      <c r="Q545" s="27" t="str">
        <f t="shared" si="112"/>
        <v>Registered</v>
      </c>
      <c r="R545" s="121">
        <f t="shared" si="113"/>
        <v>0.8</v>
      </c>
      <c r="T545" s="117">
        <f t="shared" si="114"/>
        <v>0</v>
      </c>
      <c r="U545" s="117">
        <f t="shared" si="115"/>
        <v>0</v>
      </c>
    </row>
    <row r="546" spans="1:21" hidden="1" x14ac:dyDescent="0.3">
      <c r="A546" s="114">
        <v>4753</v>
      </c>
      <c r="B546" s="114" t="s">
        <v>1430</v>
      </c>
      <c r="C546" s="114" t="s">
        <v>5</v>
      </c>
      <c r="D546" s="114" t="s">
        <v>5661</v>
      </c>
      <c r="E546" s="114" t="s">
        <v>5662</v>
      </c>
      <c r="F546" s="115">
        <v>45100</v>
      </c>
      <c r="G546" s="114" t="s">
        <v>2998</v>
      </c>
      <c r="H546" s="116">
        <v>11562500</v>
      </c>
      <c r="I546" s="116">
        <v>9250000</v>
      </c>
      <c r="J546" s="116">
        <v>9250000</v>
      </c>
      <c r="K546" s="116">
        <v>0</v>
      </c>
      <c r="L546" s="116">
        <v>0</v>
      </c>
      <c r="M546" s="116">
        <v>0</v>
      </c>
      <c r="N546" s="116">
        <v>0</v>
      </c>
      <c r="O546" s="116">
        <v>0</v>
      </c>
      <c r="P546" s="120">
        <v>0</v>
      </c>
      <c r="Q546" s="27" t="str">
        <f t="shared" si="112"/>
        <v>Registered</v>
      </c>
      <c r="R546" s="121">
        <f t="shared" si="113"/>
        <v>0.8</v>
      </c>
      <c r="T546" s="117">
        <f t="shared" si="114"/>
        <v>0</v>
      </c>
      <c r="U546" s="117">
        <f t="shared" si="115"/>
        <v>0</v>
      </c>
    </row>
    <row r="547" spans="1:21" hidden="1" x14ac:dyDescent="0.3">
      <c r="A547" s="114">
        <v>4754</v>
      </c>
      <c r="B547" s="114" t="s">
        <v>1430</v>
      </c>
      <c r="C547" s="114" t="s">
        <v>5</v>
      </c>
      <c r="D547" s="114" t="s">
        <v>5663</v>
      </c>
      <c r="E547" s="114" t="s">
        <v>5654</v>
      </c>
      <c r="F547" s="115">
        <v>45100</v>
      </c>
      <c r="G547" s="114" t="s">
        <v>4878</v>
      </c>
      <c r="H547" s="116">
        <v>11741071</v>
      </c>
      <c r="I547" s="116">
        <v>9392857</v>
      </c>
      <c r="J547" s="116">
        <v>9392857</v>
      </c>
      <c r="K547" s="116">
        <v>0</v>
      </c>
      <c r="L547" s="116">
        <v>0</v>
      </c>
      <c r="M547" s="116">
        <v>0</v>
      </c>
      <c r="N547" s="116">
        <v>0</v>
      </c>
      <c r="O547" s="116">
        <v>0</v>
      </c>
      <c r="P547" s="120">
        <v>0</v>
      </c>
      <c r="Q547" s="27" t="str">
        <f t="shared" si="112"/>
        <v>Registered</v>
      </c>
      <c r="R547" s="121">
        <f t="shared" si="113"/>
        <v>0.80000001703422119</v>
      </c>
      <c r="T547" s="117">
        <f t="shared" si="114"/>
        <v>0</v>
      </c>
      <c r="U547" s="117">
        <f t="shared" si="115"/>
        <v>0</v>
      </c>
    </row>
    <row r="548" spans="1:21" hidden="1" x14ac:dyDescent="0.3">
      <c r="A548" s="114">
        <v>4755</v>
      </c>
      <c r="B548" s="114" t="s">
        <v>1430</v>
      </c>
      <c r="C548" s="114" t="s">
        <v>5</v>
      </c>
      <c r="D548" s="114" t="s">
        <v>5664</v>
      </c>
      <c r="E548" s="114" t="s">
        <v>5665</v>
      </c>
      <c r="F548" s="115">
        <v>45104</v>
      </c>
      <c r="G548" s="114" t="s">
        <v>2842</v>
      </c>
      <c r="H548" s="116">
        <v>7911607</v>
      </c>
      <c r="I548" s="116">
        <v>6329283</v>
      </c>
      <c r="J548" s="116">
        <v>6329283</v>
      </c>
      <c r="K548" s="116">
        <v>0</v>
      </c>
      <c r="L548" s="116">
        <v>0</v>
      </c>
      <c r="M548" s="116">
        <v>0</v>
      </c>
      <c r="N548" s="116">
        <v>0</v>
      </c>
      <c r="O548" s="116">
        <v>0</v>
      </c>
      <c r="P548" s="120">
        <v>0</v>
      </c>
      <c r="Q548" s="27" t="str">
        <f t="shared" si="112"/>
        <v>Registered</v>
      </c>
      <c r="R548" s="121">
        <f t="shared" si="113"/>
        <v>0.79999967136891403</v>
      </c>
      <c r="T548" s="117">
        <f t="shared" si="114"/>
        <v>0</v>
      </c>
      <c r="U548" s="117">
        <f t="shared" si="115"/>
        <v>0</v>
      </c>
    </row>
    <row r="549" spans="1:21" hidden="1" x14ac:dyDescent="0.3">
      <c r="A549" s="114">
        <v>4756</v>
      </c>
      <c r="B549" s="114" t="s">
        <v>1430</v>
      </c>
      <c r="C549" s="114" t="s">
        <v>5</v>
      </c>
      <c r="D549" s="114" t="s">
        <v>5666</v>
      </c>
      <c r="E549" s="114" t="s">
        <v>5093</v>
      </c>
      <c r="F549" s="115">
        <v>45104</v>
      </c>
      <c r="G549" s="114" t="s">
        <v>2619</v>
      </c>
      <c r="H549" s="116">
        <v>11919643</v>
      </c>
      <c r="I549" s="116">
        <v>9535715</v>
      </c>
      <c r="J549" s="116">
        <v>9535715</v>
      </c>
      <c r="K549" s="116">
        <v>0</v>
      </c>
      <c r="L549" s="116">
        <v>0</v>
      </c>
      <c r="M549" s="116">
        <v>0</v>
      </c>
      <c r="N549" s="116">
        <v>0</v>
      </c>
      <c r="O549" s="116">
        <v>0</v>
      </c>
      <c r="P549" s="120">
        <v>0</v>
      </c>
      <c r="Q549" s="27" t="str">
        <f t="shared" si="112"/>
        <v>Registered</v>
      </c>
      <c r="R549" s="121">
        <f t="shared" si="113"/>
        <v>0.80000005033707799</v>
      </c>
      <c r="T549" s="117">
        <f t="shared" si="114"/>
        <v>0</v>
      </c>
      <c r="U549" s="117">
        <f t="shared" si="115"/>
        <v>0</v>
      </c>
    </row>
    <row r="550" spans="1:21" hidden="1" x14ac:dyDescent="0.3">
      <c r="A550" s="114">
        <v>4757</v>
      </c>
      <c r="B550" s="114" t="s">
        <v>1430</v>
      </c>
      <c r="C550" s="114" t="s">
        <v>5</v>
      </c>
      <c r="D550" s="114" t="s">
        <v>5667</v>
      </c>
      <c r="E550" s="114" t="s">
        <v>5668</v>
      </c>
      <c r="F550" s="115">
        <v>45357</v>
      </c>
      <c r="G550" s="114" t="s">
        <v>3578</v>
      </c>
      <c r="H550" s="116">
        <v>12187500</v>
      </c>
      <c r="I550" s="116">
        <v>9750000</v>
      </c>
      <c r="J550" s="116">
        <v>9750000</v>
      </c>
      <c r="K550" s="116">
        <v>0</v>
      </c>
      <c r="L550" s="116">
        <v>0</v>
      </c>
      <c r="M550" s="116">
        <v>0</v>
      </c>
      <c r="N550" s="116">
        <v>0</v>
      </c>
      <c r="O550" s="116">
        <v>0</v>
      </c>
      <c r="P550" s="120">
        <v>0</v>
      </c>
      <c r="Q550" s="27" t="str">
        <f t="shared" si="112"/>
        <v>Registered</v>
      </c>
      <c r="R550" s="121">
        <f t="shared" si="113"/>
        <v>0.8</v>
      </c>
      <c r="T550" s="117">
        <f t="shared" si="114"/>
        <v>0</v>
      </c>
      <c r="U550" s="117">
        <f t="shared" si="115"/>
        <v>0</v>
      </c>
    </row>
    <row r="551" spans="1:21" hidden="1" x14ac:dyDescent="0.3">
      <c r="A551" s="114">
        <v>10146</v>
      </c>
      <c r="B551" s="114" t="s">
        <v>1430</v>
      </c>
      <c r="C551" s="114" t="s">
        <v>5</v>
      </c>
      <c r="D551" s="114" t="s">
        <v>9428</v>
      </c>
      <c r="E551" s="114" t="s">
        <v>9429</v>
      </c>
      <c r="F551" s="115">
        <v>45176</v>
      </c>
      <c r="G551" s="114" t="s">
        <v>3086</v>
      </c>
      <c r="H551" s="116">
        <v>8188396</v>
      </c>
      <c r="I551" s="116">
        <v>6550719</v>
      </c>
      <c r="J551" s="116">
        <v>6552025</v>
      </c>
      <c r="K551" s="116">
        <v>-1306</v>
      </c>
      <c r="L551" s="116">
        <v>0</v>
      </c>
      <c r="M551" s="116">
        <v>0</v>
      </c>
      <c r="N551" s="116">
        <v>0</v>
      </c>
      <c r="O551" s="116">
        <v>0</v>
      </c>
      <c r="P551" s="120">
        <v>0</v>
      </c>
      <c r="Q551" s="27" t="str">
        <f t="shared" si="112"/>
        <v>Registered</v>
      </c>
      <c r="R551" s="121">
        <f t="shared" si="113"/>
        <v>0.80000026867288787</v>
      </c>
      <c r="T551" s="117">
        <f t="shared" si="114"/>
        <v>0</v>
      </c>
      <c r="U551" s="117">
        <f t="shared" si="115"/>
        <v>-1306</v>
      </c>
    </row>
    <row r="552" spans="1:21" hidden="1" x14ac:dyDescent="0.3">
      <c r="A552" s="114">
        <v>10282</v>
      </c>
      <c r="B552" s="114" t="s">
        <v>1430</v>
      </c>
      <c r="C552" s="114" t="s">
        <v>5</v>
      </c>
      <c r="D552" s="114" t="s">
        <v>4876</v>
      </c>
      <c r="E552" s="114" t="s">
        <v>4877</v>
      </c>
      <c r="F552" s="115">
        <v>45100</v>
      </c>
      <c r="G552" s="114" t="s">
        <v>4878</v>
      </c>
      <c r="H552" s="116">
        <v>8036223</v>
      </c>
      <c r="I552" s="116">
        <v>6428977</v>
      </c>
      <c r="J552" s="116">
        <v>6528976.2999999998</v>
      </c>
      <c r="K552" s="116">
        <v>-99999.3</v>
      </c>
      <c r="L552" s="116">
        <v>0</v>
      </c>
      <c r="M552" s="116">
        <v>0</v>
      </c>
      <c r="N552" s="116">
        <v>0</v>
      </c>
      <c r="O552" s="116">
        <v>0</v>
      </c>
      <c r="P552" s="120">
        <v>0</v>
      </c>
      <c r="Q552" s="27" t="str">
        <f t="shared" si="112"/>
        <v>Registered</v>
      </c>
      <c r="R552" s="121">
        <f t="shared" si="113"/>
        <v>0.79999982578880646</v>
      </c>
      <c r="T552" s="117">
        <f t="shared" si="114"/>
        <v>0</v>
      </c>
      <c r="U552" s="117">
        <f t="shared" si="115"/>
        <v>-99999.3</v>
      </c>
    </row>
    <row r="553" spans="1:21" s="101" customFormat="1" x14ac:dyDescent="0.3">
      <c r="A553" s="99">
        <v>10698</v>
      </c>
      <c r="B553" s="99" t="s">
        <v>1430</v>
      </c>
      <c r="C553" s="99" t="s">
        <v>5</v>
      </c>
      <c r="D553" s="99" t="s">
        <v>10174</v>
      </c>
      <c r="E553" s="99" t="s">
        <v>10175</v>
      </c>
      <c r="F553" s="100">
        <v>45282</v>
      </c>
      <c r="G553" s="99" t="s">
        <v>1898</v>
      </c>
      <c r="H553" s="96">
        <v>8258929</v>
      </c>
      <c r="I553" s="96">
        <f>H553*R553</f>
        <v>6607143.2000000002</v>
      </c>
      <c r="J553" s="96">
        <v>4200000</v>
      </c>
      <c r="K553" s="96">
        <f>I553-J553</f>
        <v>2407143.2000000002</v>
      </c>
      <c r="L553" s="97">
        <f>IF(AND($S553&gt;=0,$S553&lt;=30),$K553,0)</f>
        <v>0</v>
      </c>
      <c r="M553" s="97">
        <f>IF(AND($S553&gt;=31,$S553&lt;=60),$K553,0)</f>
        <v>0</v>
      </c>
      <c r="N553" s="97">
        <f>IF(AND($S553&gt;=61,$S553&lt;=90),$K553,0)</f>
        <v>0</v>
      </c>
      <c r="O553" s="97">
        <f>IF(AND($S553&gt;=91,$S553&lt;=120),$K553,0)</f>
        <v>0</v>
      </c>
      <c r="P553" s="98">
        <f>IF($S553&gt;120,$K553,0)</f>
        <v>2407143.2000000002</v>
      </c>
      <c r="Q553" s="101" t="str">
        <f t="shared" si="112"/>
        <v>Unregistered</v>
      </c>
      <c r="R553" s="123">
        <v>0.8</v>
      </c>
      <c r="S553" s="95">
        <f>DATE(2026,5,31)-F553</f>
        <v>891</v>
      </c>
    </row>
    <row r="554" spans="1:21" hidden="1" x14ac:dyDescent="0.3">
      <c r="A554" s="114">
        <v>1319</v>
      </c>
      <c r="B554" s="114" t="s">
        <v>2097</v>
      </c>
      <c r="C554" s="114" t="s">
        <v>87</v>
      </c>
      <c r="D554" s="114" t="s">
        <v>5008</v>
      </c>
      <c r="E554" s="114" t="s">
        <v>2652</v>
      </c>
      <c r="F554" s="115">
        <v>45615</v>
      </c>
      <c r="G554" s="114" t="s">
        <v>4204</v>
      </c>
      <c r="H554" s="116">
        <v>12852000</v>
      </c>
      <c r="I554" s="116">
        <v>12852000</v>
      </c>
      <c r="J554" s="116">
        <v>12852000</v>
      </c>
      <c r="K554" s="116">
        <v>0</v>
      </c>
      <c r="L554" s="116">
        <v>0</v>
      </c>
      <c r="M554" s="116">
        <v>0</v>
      </c>
      <c r="N554" s="116">
        <v>0</v>
      </c>
      <c r="O554" s="116">
        <v>0</v>
      </c>
      <c r="P554" s="120">
        <v>0</v>
      </c>
      <c r="Q554" s="27" t="str">
        <f t="shared" si="112"/>
        <v>Registered</v>
      </c>
      <c r="R554" s="121">
        <f t="shared" si="113"/>
        <v>1</v>
      </c>
      <c r="T554" s="117">
        <f t="shared" ref="T554:T580" si="116">L554+M554+N554+O554+P554</f>
        <v>0</v>
      </c>
      <c r="U554" s="117">
        <f t="shared" ref="U554:U580" si="117">K554-T554</f>
        <v>0</v>
      </c>
    </row>
    <row r="555" spans="1:21" hidden="1" x14ac:dyDescent="0.3">
      <c r="A555" s="114">
        <v>1320</v>
      </c>
      <c r="B555" s="114" t="s">
        <v>2097</v>
      </c>
      <c r="C555" s="114" t="s">
        <v>87</v>
      </c>
      <c r="D555" s="114" t="s">
        <v>5009</v>
      </c>
      <c r="E555" s="114" t="s">
        <v>5010</v>
      </c>
      <c r="F555" s="115">
        <v>45373</v>
      </c>
      <c r="G555" s="114" t="s">
        <v>5011</v>
      </c>
      <c r="H555" s="116">
        <v>13011200</v>
      </c>
      <c r="I555" s="116">
        <v>13011200</v>
      </c>
      <c r="J555" s="116">
        <v>13011200</v>
      </c>
      <c r="K555" s="116">
        <v>0</v>
      </c>
      <c r="L555" s="116">
        <v>0</v>
      </c>
      <c r="M555" s="116">
        <v>0</v>
      </c>
      <c r="N555" s="116">
        <v>0</v>
      </c>
      <c r="O555" s="116">
        <v>0</v>
      </c>
      <c r="P555" s="120">
        <v>0</v>
      </c>
      <c r="Q555" s="27" t="str">
        <f t="shared" si="112"/>
        <v>Registered</v>
      </c>
      <c r="R555" s="121">
        <f t="shared" si="113"/>
        <v>1</v>
      </c>
      <c r="T555" s="117">
        <f t="shared" si="116"/>
        <v>0</v>
      </c>
      <c r="U555" s="117">
        <f t="shared" si="117"/>
        <v>0</v>
      </c>
    </row>
    <row r="556" spans="1:21" hidden="1" x14ac:dyDescent="0.3">
      <c r="A556" s="114">
        <v>1321</v>
      </c>
      <c r="B556" s="114" t="s">
        <v>2097</v>
      </c>
      <c r="C556" s="114" t="s">
        <v>87</v>
      </c>
      <c r="D556" s="114" t="s">
        <v>5012</v>
      </c>
      <c r="E556" s="114" t="s">
        <v>5013</v>
      </c>
      <c r="F556" s="115">
        <v>45335</v>
      </c>
      <c r="G556" s="114" t="s">
        <v>5014</v>
      </c>
      <c r="H556" s="116">
        <v>12974400</v>
      </c>
      <c r="I556" s="116">
        <v>12974400</v>
      </c>
      <c r="J556" s="116">
        <v>12974400</v>
      </c>
      <c r="K556" s="116">
        <v>0</v>
      </c>
      <c r="L556" s="116">
        <v>0</v>
      </c>
      <c r="M556" s="116">
        <v>0</v>
      </c>
      <c r="N556" s="116">
        <v>0</v>
      </c>
      <c r="O556" s="116">
        <v>0</v>
      </c>
      <c r="P556" s="120">
        <v>0</v>
      </c>
      <c r="Q556" s="27" t="str">
        <f t="shared" si="112"/>
        <v>Registered</v>
      </c>
      <c r="R556" s="121">
        <f t="shared" si="113"/>
        <v>1</v>
      </c>
      <c r="T556" s="117">
        <f t="shared" si="116"/>
        <v>0</v>
      </c>
      <c r="U556" s="117">
        <f t="shared" si="117"/>
        <v>0</v>
      </c>
    </row>
    <row r="557" spans="1:21" hidden="1" x14ac:dyDescent="0.3">
      <c r="A557" s="114">
        <v>1322</v>
      </c>
      <c r="B557" s="114" t="s">
        <v>2097</v>
      </c>
      <c r="C557" s="114" t="s">
        <v>87</v>
      </c>
      <c r="D557" s="114" t="s">
        <v>5015</v>
      </c>
      <c r="E557" s="114" t="s">
        <v>5016</v>
      </c>
      <c r="F557" s="115">
        <v>45299</v>
      </c>
      <c r="G557" s="114" t="s">
        <v>3330</v>
      </c>
      <c r="H557" s="116">
        <v>13132800</v>
      </c>
      <c r="I557" s="116">
        <v>13132800</v>
      </c>
      <c r="J557" s="116">
        <v>13132800</v>
      </c>
      <c r="K557" s="116">
        <v>0</v>
      </c>
      <c r="L557" s="116">
        <v>0</v>
      </c>
      <c r="M557" s="116">
        <v>0</v>
      </c>
      <c r="N557" s="116">
        <v>0</v>
      </c>
      <c r="O557" s="116">
        <v>0</v>
      </c>
      <c r="P557" s="120">
        <v>0</v>
      </c>
      <c r="Q557" s="27" t="str">
        <f t="shared" si="112"/>
        <v>Registered</v>
      </c>
      <c r="R557" s="121">
        <f t="shared" si="113"/>
        <v>1</v>
      </c>
      <c r="T557" s="117">
        <f t="shared" si="116"/>
        <v>0</v>
      </c>
      <c r="U557" s="117">
        <f t="shared" si="117"/>
        <v>0</v>
      </c>
    </row>
    <row r="558" spans="1:21" hidden="1" x14ac:dyDescent="0.3">
      <c r="A558" s="114">
        <v>1323</v>
      </c>
      <c r="B558" s="114" t="s">
        <v>2097</v>
      </c>
      <c r="C558" s="114" t="s">
        <v>87</v>
      </c>
      <c r="D558" s="114" t="s">
        <v>5017</v>
      </c>
      <c r="E558" s="114" t="s">
        <v>5018</v>
      </c>
      <c r="F558" s="115">
        <v>45310</v>
      </c>
      <c r="G558" s="114" t="s">
        <v>5019</v>
      </c>
      <c r="H558" s="116">
        <v>13708800</v>
      </c>
      <c r="I558" s="116">
        <v>13708800</v>
      </c>
      <c r="J558" s="116">
        <v>13708800</v>
      </c>
      <c r="K558" s="116">
        <v>0</v>
      </c>
      <c r="L558" s="116">
        <v>0</v>
      </c>
      <c r="M558" s="116">
        <v>0</v>
      </c>
      <c r="N558" s="116">
        <v>0</v>
      </c>
      <c r="O558" s="116">
        <v>0</v>
      </c>
      <c r="P558" s="120">
        <v>0</v>
      </c>
      <c r="Q558" s="27" t="str">
        <f t="shared" si="112"/>
        <v>Registered</v>
      </c>
      <c r="R558" s="121">
        <f t="shared" si="113"/>
        <v>1</v>
      </c>
      <c r="T558" s="117">
        <f t="shared" si="116"/>
        <v>0</v>
      </c>
      <c r="U558" s="117">
        <f t="shared" si="117"/>
        <v>0</v>
      </c>
    </row>
    <row r="559" spans="1:21" hidden="1" x14ac:dyDescent="0.3">
      <c r="A559" s="114">
        <v>1324</v>
      </c>
      <c r="B559" s="114" t="s">
        <v>2097</v>
      </c>
      <c r="C559" s="114" t="s">
        <v>87</v>
      </c>
      <c r="D559" s="114" t="s">
        <v>5020</v>
      </c>
      <c r="E559" s="114" t="s">
        <v>5021</v>
      </c>
      <c r="F559" s="115">
        <v>45299</v>
      </c>
      <c r="G559" s="114" t="s">
        <v>2410</v>
      </c>
      <c r="H559" s="116">
        <v>13011200</v>
      </c>
      <c r="I559" s="116">
        <v>13011200</v>
      </c>
      <c r="J559" s="116">
        <v>13011200</v>
      </c>
      <c r="K559" s="116">
        <v>0</v>
      </c>
      <c r="L559" s="116">
        <v>0</v>
      </c>
      <c r="M559" s="116">
        <v>0</v>
      </c>
      <c r="N559" s="116">
        <v>0</v>
      </c>
      <c r="O559" s="116">
        <v>0</v>
      </c>
      <c r="P559" s="120">
        <v>0</v>
      </c>
      <c r="Q559" s="27" t="str">
        <f t="shared" si="112"/>
        <v>Registered</v>
      </c>
      <c r="R559" s="121">
        <f t="shared" si="113"/>
        <v>1</v>
      </c>
      <c r="T559" s="117">
        <f t="shared" si="116"/>
        <v>0</v>
      </c>
      <c r="U559" s="117">
        <f t="shared" si="117"/>
        <v>0</v>
      </c>
    </row>
    <row r="560" spans="1:21" hidden="1" x14ac:dyDescent="0.3">
      <c r="A560" s="114">
        <v>1325</v>
      </c>
      <c r="B560" s="114" t="s">
        <v>2097</v>
      </c>
      <c r="C560" s="114" t="s">
        <v>87</v>
      </c>
      <c r="D560" s="114" t="s">
        <v>5022</v>
      </c>
      <c r="E560" s="114" t="s">
        <v>5023</v>
      </c>
      <c r="F560" s="115">
        <v>45218</v>
      </c>
      <c r="G560" s="114" t="s">
        <v>5024</v>
      </c>
      <c r="H560" s="116">
        <v>13708800</v>
      </c>
      <c r="I560" s="116">
        <v>13708800</v>
      </c>
      <c r="J560" s="116">
        <v>13708800</v>
      </c>
      <c r="K560" s="116">
        <v>0</v>
      </c>
      <c r="L560" s="116">
        <v>0</v>
      </c>
      <c r="M560" s="116">
        <v>0</v>
      </c>
      <c r="N560" s="116">
        <v>0</v>
      </c>
      <c r="O560" s="116">
        <v>0</v>
      </c>
      <c r="P560" s="120">
        <v>0</v>
      </c>
      <c r="Q560" s="27" t="str">
        <f t="shared" si="112"/>
        <v>Registered</v>
      </c>
      <c r="R560" s="121">
        <f t="shared" si="113"/>
        <v>1</v>
      </c>
      <c r="T560" s="117">
        <f t="shared" si="116"/>
        <v>0</v>
      </c>
      <c r="U560" s="117">
        <f t="shared" si="117"/>
        <v>0</v>
      </c>
    </row>
    <row r="561" spans="1:21" hidden="1" x14ac:dyDescent="0.3">
      <c r="A561" s="114">
        <v>1326</v>
      </c>
      <c r="B561" s="114" t="s">
        <v>2097</v>
      </c>
      <c r="C561" s="114" t="s">
        <v>87</v>
      </c>
      <c r="D561" s="114" t="s">
        <v>5025</v>
      </c>
      <c r="E561" s="114" t="s">
        <v>5026</v>
      </c>
      <c r="F561" s="115">
        <v>45299</v>
      </c>
      <c r="G561" s="114" t="s">
        <v>5027</v>
      </c>
      <c r="H561" s="116">
        <v>13619200</v>
      </c>
      <c r="I561" s="116">
        <v>13619200</v>
      </c>
      <c r="J561" s="116">
        <v>13619200</v>
      </c>
      <c r="K561" s="116">
        <v>0</v>
      </c>
      <c r="L561" s="116">
        <v>0</v>
      </c>
      <c r="M561" s="116">
        <v>0</v>
      </c>
      <c r="N561" s="116">
        <v>0</v>
      </c>
      <c r="O561" s="116">
        <v>0</v>
      </c>
      <c r="P561" s="120">
        <v>0</v>
      </c>
      <c r="Q561" s="27" t="str">
        <f t="shared" si="112"/>
        <v>Registered</v>
      </c>
      <c r="R561" s="121">
        <f t="shared" si="113"/>
        <v>1</v>
      </c>
      <c r="T561" s="117">
        <f t="shared" si="116"/>
        <v>0</v>
      </c>
      <c r="U561" s="117">
        <f t="shared" si="117"/>
        <v>0</v>
      </c>
    </row>
    <row r="562" spans="1:21" hidden="1" x14ac:dyDescent="0.3">
      <c r="A562" s="114">
        <v>1327</v>
      </c>
      <c r="B562" s="114" t="s">
        <v>2097</v>
      </c>
      <c r="C562" s="114" t="s">
        <v>87</v>
      </c>
      <c r="D562" s="114" t="s">
        <v>5028</v>
      </c>
      <c r="E562" s="114" t="s">
        <v>5029</v>
      </c>
      <c r="F562" s="115">
        <v>45027</v>
      </c>
      <c r="G562" s="114" t="s">
        <v>2601</v>
      </c>
      <c r="H562" s="116">
        <v>12571165</v>
      </c>
      <c r="I562" s="116">
        <v>12571165</v>
      </c>
      <c r="J562" s="116">
        <v>12571165</v>
      </c>
      <c r="K562" s="116">
        <v>0</v>
      </c>
      <c r="L562" s="116">
        <v>0</v>
      </c>
      <c r="M562" s="116">
        <v>0</v>
      </c>
      <c r="N562" s="116">
        <v>0</v>
      </c>
      <c r="O562" s="116">
        <v>0</v>
      </c>
      <c r="P562" s="120">
        <v>0</v>
      </c>
      <c r="Q562" s="27" t="str">
        <f t="shared" si="112"/>
        <v>Registered</v>
      </c>
      <c r="R562" s="121">
        <f t="shared" si="113"/>
        <v>1</v>
      </c>
      <c r="T562" s="117">
        <f t="shared" si="116"/>
        <v>0</v>
      </c>
      <c r="U562" s="117">
        <f t="shared" si="117"/>
        <v>0</v>
      </c>
    </row>
    <row r="563" spans="1:21" hidden="1" x14ac:dyDescent="0.3">
      <c r="A563" s="114">
        <v>1328</v>
      </c>
      <c r="B563" s="114" t="s">
        <v>2097</v>
      </c>
      <c r="C563" s="114" t="s">
        <v>87</v>
      </c>
      <c r="D563" s="114" t="s">
        <v>5030</v>
      </c>
      <c r="E563" s="114" t="s">
        <v>5031</v>
      </c>
      <c r="F563" s="115">
        <v>45026</v>
      </c>
      <c r="G563" s="114" t="s">
        <v>5032</v>
      </c>
      <c r="H563" s="116">
        <v>13254400</v>
      </c>
      <c r="I563" s="116">
        <v>13254400</v>
      </c>
      <c r="J563" s="116">
        <v>13254400</v>
      </c>
      <c r="K563" s="116">
        <v>0</v>
      </c>
      <c r="L563" s="116">
        <v>0</v>
      </c>
      <c r="M563" s="116">
        <v>0</v>
      </c>
      <c r="N563" s="116">
        <v>0</v>
      </c>
      <c r="O563" s="116">
        <v>0</v>
      </c>
      <c r="P563" s="120">
        <v>0</v>
      </c>
      <c r="Q563" s="27" t="str">
        <f t="shared" si="112"/>
        <v>Registered</v>
      </c>
      <c r="R563" s="121">
        <f t="shared" si="113"/>
        <v>1</v>
      </c>
      <c r="T563" s="117">
        <f t="shared" si="116"/>
        <v>0</v>
      </c>
      <c r="U563" s="117">
        <f t="shared" si="117"/>
        <v>0</v>
      </c>
    </row>
    <row r="564" spans="1:21" hidden="1" x14ac:dyDescent="0.3">
      <c r="A564" s="114">
        <v>1329</v>
      </c>
      <c r="B564" s="114" t="s">
        <v>2097</v>
      </c>
      <c r="C564" s="114" t="s">
        <v>87</v>
      </c>
      <c r="D564" s="114" t="s">
        <v>5033</v>
      </c>
      <c r="E564" s="114" t="s">
        <v>5034</v>
      </c>
      <c r="F564" s="115">
        <v>45124</v>
      </c>
      <c r="G564" s="114" t="s">
        <v>4958</v>
      </c>
      <c r="H564" s="116">
        <v>13464000</v>
      </c>
      <c r="I564" s="116">
        <v>13464000</v>
      </c>
      <c r="J564" s="116">
        <v>13464000</v>
      </c>
      <c r="K564" s="116">
        <v>0</v>
      </c>
      <c r="L564" s="116">
        <v>0</v>
      </c>
      <c r="M564" s="116">
        <v>0</v>
      </c>
      <c r="N564" s="116">
        <v>0</v>
      </c>
      <c r="O564" s="116">
        <v>0</v>
      </c>
      <c r="P564" s="120">
        <v>0</v>
      </c>
      <c r="Q564" s="27" t="str">
        <f t="shared" si="112"/>
        <v>Registered</v>
      </c>
      <c r="R564" s="121">
        <f t="shared" si="113"/>
        <v>1</v>
      </c>
      <c r="T564" s="117">
        <f t="shared" si="116"/>
        <v>0</v>
      </c>
      <c r="U564" s="117">
        <f t="shared" si="117"/>
        <v>0</v>
      </c>
    </row>
    <row r="565" spans="1:21" hidden="1" x14ac:dyDescent="0.3">
      <c r="A565" s="114">
        <v>1330</v>
      </c>
      <c r="B565" s="114" t="s">
        <v>2097</v>
      </c>
      <c r="C565" s="114" t="s">
        <v>87</v>
      </c>
      <c r="D565" s="114" t="s">
        <v>5035</v>
      </c>
      <c r="E565" s="114" t="s">
        <v>5036</v>
      </c>
      <c r="F565" s="115">
        <v>45026</v>
      </c>
      <c r="G565" s="114" t="s">
        <v>3053</v>
      </c>
      <c r="H565" s="116">
        <v>13132800</v>
      </c>
      <c r="I565" s="116">
        <v>13132800</v>
      </c>
      <c r="J565" s="116">
        <v>13132800</v>
      </c>
      <c r="K565" s="116">
        <v>0</v>
      </c>
      <c r="L565" s="116">
        <v>0</v>
      </c>
      <c r="M565" s="116">
        <v>0</v>
      </c>
      <c r="N565" s="116">
        <v>0</v>
      </c>
      <c r="O565" s="116">
        <v>0</v>
      </c>
      <c r="P565" s="120">
        <v>0</v>
      </c>
      <c r="Q565" s="27" t="str">
        <f t="shared" si="112"/>
        <v>Registered</v>
      </c>
      <c r="R565" s="121">
        <f t="shared" si="113"/>
        <v>1</v>
      </c>
      <c r="T565" s="117">
        <f t="shared" si="116"/>
        <v>0</v>
      </c>
      <c r="U565" s="117">
        <f t="shared" si="117"/>
        <v>0</v>
      </c>
    </row>
    <row r="566" spans="1:21" hidden="1" x14ac:dyDescent="0.3">
      <c r="A566" s="114">
        <v>1331</v>
      </c>
      <c r="B566" s="114" t="s">
        <v>2097</v>
      </c>
      <c r="C566" s="114" t="s">
        <v>87</v>
      </c>
      <c r="D566" s="114" t="s">
        <v>5037</v>
      </c>
      <c r="E566" s="114" t="s">
        <v>5038</v>
      </c>
      <c r="F566" s="115">
        <v>45026</v>
      </c>
      <c r="G566" s="114" t="s">
        <v>1629</v>
      </c>
      <c r="H566" s="116">
        <v>13219200</v>
      </c>
      <c r="I566" s="116">
        <v>13219200</v>
      </c>
      <c r="J566" s="116">
        <v>13219200</v>
      </c>
      <c r="K566" s="116">
        <v>0</v>
      </c>
      <c r="L566" s="116">
        <v>0</v>
      </c>
      <c r="M566" s="116">
        <v>0</v>
      </c>
      <c r="N566" s="116">
        <v>0</v>
      </c>
      <c r="O566" s="116">
        <v>0</v>
      </c>
      <c r="P566" s="120">
        <v>0</v>
      </c>
      <c r="Q566" s="27" t="str">
        <f t="shared" si="112"/>
        <v>Registered</v>
      </c>
      <c r="R566" s="121">
        <f t="shared" si="113"/>
        <v>1</v>
      </c>
      <c r="T566" s="117">
        <f t="shared" si="116"/>
        <v>0</v>
      </c>
      <c r="U566" s="117">
        <f t="shared" si="117"/>
        <v>0</v>
      </c>
    </row>
    <row r="567" spans="1:21" hidden="1" x14ac:dyDescent="0.3">
      <c r="A567" s="114">
        <v>1332</v>
      </c>
      <c r="B567" s="114" t="s">
        <v>2097</v>
      </c>
      <c r="C567" s="114" t="s">
        <v>87</v>
      </c>
      <c r="D567" s="114" t="s">
        <v>5039</v>
      </c>
      <c r="E567" s="114" t="s">
        <v>5040</v>
      </c>
      <c r="F567" s="115">
        <v>45034</v>
      </c>
      <c r="G567" s="114" t="s">
        <v>3077</v>
      </c>
      <c r="H567" s="116">
        <v>13619200</v>
      </c>
      <c r="I567" s="116">
        <v>13619200</v>
      </c>
      <c r="J567" s="116">
        <v>13619200</v>
      </c>
      <c r="K567" s="116">
        <v>0</v>
      </c>
      <c r="L567" s="116">
        <v>0</v>
      </c>
      <c r="M567" s="116">
        <v>0</v>
      </c>
      <c r="N567" s="116">
        <v>0</v>
      </c>
      <c r="O567" s="116">
        <v>0</v>
      </c>
      <c r="P567" s="120">
        <v>0</v>
      </c>
      <c r="Q567" s="27" t="str">
        <f t="shared" si="112"/>
        <v>Registered</v>
      </c>
      <c r="R567" s="121">
        <f t="shared" si="113"/>
        <v>1</v>
      </c>
      <c r="T567" s="117">
        <f t="shared" si="116"/>
        <v>0</v>
      </c>
      <c r="U567" s="117">
        <f t="shared" si="117"/>
        <v>0</v>
      </c>
    </row>
    <row r="568" spans="1:21" x14ac:dyDescent="0.3">
      <c r="A568" s="114">
        <v>19</v>
      </c>
      <c r="B568" s="114" t="s">
        <v>1444</v>
      </c>
      <c r="C568" s="114" t="s">
        <v>423</v>
      </c>
      <c r="D568" s="114" t="s">
        <v>10036</v>
      </c>
      <c r="E568" s="114" t="s">
        <v>10037</v>
      </c>
      <c r="F568" s="115">
        <v>46081</v>
      </c>
      <c r="G568" s="114" t="s">
        <v>9623</v>
      </c>
      <c r="H568" s="116">
        <v>43255000</v>
      </c>
      <c r="I568" s="116">
        <v>19464750</v>
      </c>
      <c r="J568" s="116">
        <v>1100000</v>
      </c>
      <c r="K568" s="116">
        <v>18364750</v>
      </c>
      <c r="L568" s="116">
        <v>18364750</v>
      </c>
      <c r="M568" s="116">
        <v>0</v>
      </c>
      <c r="N568" s="116">
        <v>0</v>
      </c>
      <c r="O568" s="116">
        <v>0</v>
      </c>
      <c r="P568" s="120">
        <v>0</v>
      </c>
      <c r="Q568" s="27" t="str">
        <f t="shared" si="112"/>
        <v>Registered</v>
      </c>
      <c r="R568" s="121">
        <f t="shared" si="113"/>
        <v>0.45</v>
      </c>
      <c r="T568" s="117">
        <f t="shared" si="116"/>
        <v>18364750</v>
      </c>
      <c r="U568" s="117">
        <f t="shared" si="117"/>
        <v>0</v>
      </c>
    </row>
    <row r="569" spans="1:21" x14ac:dyDescent="0.3">
      <c r="A569" s="114">
        <v>29</v>
      </c>
      <c r="B569" s="114" t="s">
        <v>1444</v>
      </c>
      <c r="C569" s="114" t="s">
        <v>423</v>
      </c>
      <c r="D569" s="114" t="s">
        <v>1497</v>
      </c>
      <c r="E569" s="114" t="s">
        <v>1498</v>
      </c>
      <c r="F569" s="115">
        <v>45831</v>
      </c>
      <c r="G569" s="114" t="s">
        <v>1499</v>
      </c>
      <c r="H569" s="116">
        <v>35400000</v>
      </c>
      <c r="I569" s="116">
        <v>15930000</v>
      </c>
      <c r="J569" s="116">
        <v>3600000</v>
      </c>
      <c r="K569" s="116">
        <v>12330000</v>
      </c>
      <c r="L569" s="116">
        <v>5310000</v>
      </c>
      <c r="M569" s="116">
        <v>0</v>
      </c>
      <c r="N569" s="116">
        <v>0</v>
      </c>
      <c r="O569" s="116">
        <v>7020000</v>
      </c>
      <c r="P569" s="120">
        <v>0</v>
      </c>
      <c r="Q569" s="27" t="str">
        <f t="shared" si="112"/>
        <v>Registered</v>
      </c>
      <c r="R569" s="121">
        <f t="shared" si="113"/>
        <v>0.45</v>
      </c>
      <c r="T569" s="117">
        <f t="shared" si="116"/>
        <v>12330000</v>
      </c>
      <c r="U569" s="117">
        <f t="shared" si="117"/>
        <v>0</v>
      </c>
    </row>
    <row r="570" spans="1:21" x14ac:dyDescent="0.3">
      <c r="A570" s="114">
        <v>34</v>
      </c>
      <c r="B570" s="114" t="s">
        <v>1444</v>
      </c>
      <c r="C570" s="114" t="s">
        <v>423</v>
      </c>
      <c r="D570" s="114" t="s">
        <v>1710</v>
      </c>
      <c r="E570" s="114" t="s">
        <v>1711</v>
      </c>
      <c r="F570" s="115">
        <v>45900</v>
      </c>
      <c r="G570" s="114" t="s">
        <v>1535</v>
      </c>
      <c r="H570" s="116">
        <v>50100000</v>
      </c>
      <c r="I570" s="116">
        <v>22545000</v>
      </c>
      <c r="J570" s="116">
        <v>11000000</v>
      </c>
      <c r="K570" s="116">
        <v>11545000</v>
      </c>
      <c r="L570" s="116">
        <v>7515000</v>
      </c>
      <c r="M570" s="116">
        <v>0</v>
      </c>
      <c r="N570" s="116">
        <v>0</v>
      </c>
      <c r="O570" s="116">
        <v>4030000</v>
      </c>
      <c r="P570" s="120">
        <v>0</v>
      </c>
      <c r="Q570" s="27" t="str">
        <f t="shared" si="112"/>
        <v>Registered</v>
      </c>
      <c r="R570" s="121">
        <f t="shared" si="113"/>
        <v>0.45</v>
      </c>
      <c r="T570" s="117">
        <f t="shared" si="116"/>
        <v>11545000</v>
      </c>
      <c r="U570" s="117">
        <f t="shared" si="117"/>
        <v>0</v>
      </c>
    </row>
    <row r="571" spans="1:21" x14ac:dyDescent="0.3">
      <c r="A571" s="114">
        <v>35</v>
      </c>
      <c r="B571" s="114" t="s">
        <v>1444</v>
      </c>
      <c r="C571" s="114" t="s">
        <v>423</v>
      </c>
      <c r="D571" s="114" t="s">
        <v>1445</v>
      </c>
      <c r="E571" s="114" t="s">
        <v>1446</v>
      </c>
      <c r="F571" s="115">
        <v>46069</v>
      </c>
      <c r="G571" s="114" t="s">
        <v>1416</v>
      </c>
      <c r="H571" s="116">
        <v>31740000</v>
      </c>
      <c r="I571" s="116">
        <v>14283000</v>
      </c>
      <c r="J571" s="116">
        <v>3200000</v>
      </c>
      <c r="K571" s="116">
        <v>11083000</v>
      </c>
      <c r="L571" s="116">
        <v>4761000</v>
      </c>
      <c r="M571" s="116">
        <v>6322000</v>
      </c>
      <c r="N571" s="116">
        <v>0</v>
      </c>
      <c r="O571" s="116">
        <v>0</v>
      </c>
      <c r="P571" s="120">
        <v>0</v>
      </c>
      <c r="Q571" s="27" t="str">
        <f t="shared" si="112"/>
        <v>Registered</v>
      </c>
      <c r="R571" s="121">
        <f t="shared" si="113"/>
        <v>0.45</v>
      </c>
      <c r="T571" s="117">
        <f t="shared" si="116"/>
        <v>11083000</v>
      </c>
      <c r="U571" s="117">
        <f t="shared" si="117"/>
        <v>0</v>
      </c>
    </row>
    <row r="572" spans="1:21" x14ac:dyDescent="0.3">
      <c r="A572" s="114">
        <v>47</v>
      </c>
      <c r="B572" s="114" t="s">
        <v>1444</v>
      </c>
      <c r="C572" s="114" t="s">
        <v>423</v>
      </c>
      <c r="D572" s="114" t="s">
        <v>10200</v>
      </c>
      <c r="E572" s="114" t="s">
        <v>10201</v>
      </c>
      <c r="F572" s="115">
        <v>46111</v>
      </c>
      <c r="G572" s="114" t="s">
        <v>9587</v>
      </c>
      <c r="H572" s="116">
        <v>32550000</v>
      </c>
      <c r="I572" s="116">
        <v>14647500</v>
      </c>
      <c r="J572" s="116">
        <v>5100000</v>
      </c>
      <c r="K572" s="116">
        <v>9547500</v>
      </c>
      <c r="L572" s="116">
        <v>9547500</v>
      </c>
      <c r="M572" s="116">
        <v>0</v>
      </c>
      <c r="N572" s="116">
        <v>0</v>
      </c>
      <c r="O572" s="116">
        <v>0</v>
      </c>
      <c r="P572" s="120">
        <v>0</v>
      </c>
      <c r="Q572" s="27" t="str">
        <f t="shared" si="112"/>
        <v>Registered</v>
      </c>
      <c r="R572" s="121">
        <f t="shared" si="113"/>
        <v>0.45</v>
      </c>
      <c r="T572" s="117">
        <f t="shared" si="116"/>
        <v>9547500</v>
      </c>
      <c r="U572" s="117">
        <f t="shared" si="117"/>
        <v>0</v>
      </c>
    </row>
    <row r="573" spans="1:21" x14ac:dyDescent="0.3">
      <c r="A573" s="114">
        <v>57</v>
      </c>
      <c r="B573" s="114" t="s">
        <v>1444</v>
      </c>
      <c r="C573" s="114" t="s">
        <v>423</v>
      </c>
      <c r="D573" s="114" t="s">
        <v>1602</v>
      </c>
      <c r="E573" s="114" t="s">
        <v>1603</v>
      </c>
      <c r="F573" s="115">
        <v>46042</v>
      </c>
      <c r="G573" s="114" t="s">
        <v>1599</v>
      </c>
      <c r="H573" s="116">
        <v>25200000</v>
      </c>
      <c r="I573" s="116">
        <v>11340000</v>
      </c>
      <c r="J573" s="116">
        <v>2752000</v>
      </c>
      <c r="K573" s="116">
        <v>8588000</v>
      </c>
      <c r="L573" s="116">
        <v>3780000</v>
      </c>
      <c r="M573" s="116">
        <v>0</v>
      </c>
      <c r="N573" s="116">
        <v>4808000</v>
      </c>
      <c r="O573" s="116">
        <v>0</v>
      </c>
      <c r="P573" s="120">
        <v>0</v>
      </c>
      <c r="Q573" s="27" t="str">
        <f t="shared" si="112"/>
        <v>Registered</v>
      </c>
      <c r="R573" s="121">
        <f t="shared" si="113"/>
        <v>0.45</v>
      </c>
      <c r="T573" s="117">
        <f t="shared" si="116"/>
        <v>8588000</v>
      </c>
      <c r="U573" s="117">
        <f t="shared" si="117"/>
        <v>0</v>
      </c>
    </row>
    <row r="574" spans="1:21" x14ac:dyDescent="0.3">
      <c r="A574" s="114">
        <v>70</v>
      </c>
      <c r="B574" s="114" t="s">
        <v>1444</v>
      </c>
      <c r="C574" s="114" t="s">
        <v>423</v>
      </c>
      <c r="D574" s="114" t="s">
        <v>1576</v>
      </c>
      <c r="E574" s="114" t="s">
        <v>1577</v>
      </c>
      <c r="F574" s="115">
        <v>45926</v>
      </c>
      <c r="G574" s="114" t="s">
        <v>1535</v>
      </c>
      <c r="H574" s="116">
        <v>31100000</v>
      </c>
      <c r="I574" s="116">
        <v>13995000</v>
      </c>
      <c r="J574" s="116">
        <v>7000000</v>
      </c>
      <c r="K574" s="116">
        <v>6995000</v>
      </c>
      <c r="L574" s="116">
        <v>4665000</v>
      </c>
      <c r="M574" s="116">
        <v>0</v>
      </c>
      <c r="N574" s="116">
        <v>0</v>
      </c>
      <c r="O574" s="116">
        <v>2330000</v>
      </c>
      <c r="P574" s="120">
        <v>0</v>
      </c>
      <c r="Q574" s="27" t="str">
        <f t="shared" si="112"/>
        <v>Registered</v>
      </c>
      <c r="R574" s="121">
        <f t="shared" si="113"/>
        <v>0.45</v>
      </c>
      <c r="T574" s="117">
        <f t="shared" si="116"/>
        <v>6995000</v>
      </c>
      <c r="U574" s="117">
        <f t="shared" si="117"/>
        <v>0</v>
      </c>
    </row>
    <row r="575" spans="1:21" x14ac:dyDescent="0.3">
      <c r="A575" s="114">
        <v>78</v>
      </c>
      <c r="B575" s="114" t="s">
        <v>1444</v>
      </c>
      <c r="C575" s="114" t="s">
        <v>423</v>
      </c>
      <c r="D575" s="114" t="s">
        <v>1597</v>
      </c>
      <c r="E575" s="114" t="s">
        <v>1598</v>
      </c>
      <c r="F575" s="115">
        <v>46042</v>
      </c>
      <c r="G575" s="114" t="s">
        <v>1599</v>
      </c>
      <c r="H575" s="116">
        <v>25200000</v>
      </c>
      <c r="I575" s="116">
        <v>11340000</v>
      </c>
      <c r="J575" s="116">
        <v>5000000</v>
      </c>
      <c r="K575" s="116">
        <v>6340000</v>
      </c>
      <c r="L575" s="116">
        <v>3780000</v>
      </c>
      <c r="M575" s="116">
        <v>0</v>
      </c>
      <c r="N575" s="116">
        <v>2560000</v>
      </c>
      <c r="O575" s="116">
        <v>0</v>
      </c>
      <c r="P575" s="120">
        <v>0</v>
      </c>
      <c r="Q575" s="27" t="str">
        <f t="shared" si="112"/>
        <v>Registered</v>
      </c>
      <c r="R575" s="121">
        <f t="shared" si="113"/>
        <v>0.45</v>
      </c>
      <c r="T575" s="117">
        <f t="shared" si="116"/>
        <v>6340000</v>
      </c>
      <c r="U575" s="117">
        <f t="shared" si="117"/>
        <v>0</v>
      </c>
    </row>
    <row r="576" spans="1:21" x14ac:dyDescent="0.3">
      <c r="A576" s="114">
        <v>90</v>
      </c>
      <c r="B576" s="114" t="s">
        <v>1444</v>
      </c>
      <c r="C576" s="114" t="s">
        <v>423</v>
      </c>
      <c r="D576" s="114" t="s">
        <v>9685</v>
      </c>
      <c r="E576" s="114" t="s">
        <v>9686</v>
      </c>
      <c r="F576" s="115">
        <v>45991</v>
      </c>
      <c r="G576" s="114" t="s">
        <v>2574</v>
      </c>
      <c r="H576" s="116">
        <v>38600000</v>
      </c>
      <c r="I576" s="116">
        <v>17370000</v>
      </c>
      <c r="J576" s="116">
        <v>11695800</v>
      </c>
      <c r="K576" s="116">
        <v>5674200</v>
      </c>
      <c r="L576" s="116">
        <v>5674200</v>
      </c>
      <c r="M576" s="116">
        <v>0</v>
      </c>
      <c r="N576" s="116">
        <v>0</v>
      </c>
      <c r="O576" s="116">
        <v>0</v>
      </c>
      <c r="P576" s="120">
        <v>0</v>
      </c>
      <c r="Q576" s="27" t="str">
        <f t="shared" si="112"/>
        <v>Registered</v>
      </c>
      <c r="R576" s="121">
        <f t="shared" si="113"/>
        <v>0.45</v>
      </c>
      <c r="T576" s="117">
        <f t="shared" si="116"/>
        <v>5674200</v>
      </c>
      <c r="U576" s="117">
        <f t="shared" si="117"/>
        <v>0</v>
      </c>
    </row>
    <row r="577" spans="1:21" x14ac:dyDescent="0.3">
      <c r="A577" s="114">
        <v>106</v>
      </c>
      <c r="B577" s="114" t="s">
        <v>1444</v>
      </c>
      <c r="C577" s="114" t="s">
        <v>423</v>
      </c>
      <c r="D577" s="114" t="s">
        <v>3199</v>
      </c>
      <c r="E577" s="114" t="s">
        <v>3200</v>
      </c>
      <c r="F577" s="115">
        <v>46062</v>
      </c>
      <c r="G577" s="114" t="s">
        <v>1999</v>
      </c>
      <c r="H577" s="116">
        <v>32600000</v>
      </c>
      <c r="I577" s="116">
        <v>14670000</v>
      </c>
      <c r="J577" s="116">
        <v>9777611</v>
      </c>
      <c r="K577" s="116">
        <v>4892389</v>
      </c>
      <c r="L577" s="116">
        <v>4890000</v>
      </c>
      <c r="M577" s="116">
        <v>0</v>
      </c>
      <c r="N577" s="116">
        <v>0</v>
      </c>
      <c r="O577" s="116">
        <v>2389</v>
      </c>
      <c r="P577" s="120">
        <v>0</v>
      </c>
      <c r="Q577" s="27" t="str">
        <f t="shared" si="112"/>
        <v>Registered</v>
      </c>
      <c r="R577" s="121">
        <f t="shared" si="113"/>
        <v>0.45</v>
      </c>
      <c r="T577" s="117">
        <f t="shared" si="116"/>
        <v>4892389</v>
      </c>
      <c r="U577" s="117">
        <f t="shared" si="117"/>
        <v>0</v>
      </c>
    </row>
    <row r="578" spans="1:21" x14ac:dyDescent="0.3">
      <c r="A578" s="114">
        <v>107</v>
      </c>
      <c r="B578" s="114" t="s">
        <v>1444</v>
      </c>
      <c r="C578" s="114" t="s">
        <v>423</v>
      </c>
      <c r="D578" s="114" t="s">
        <v>5425</v>
      </c>
      <c r="E578" s="114" t="s">
        <v>5426</v>
      </c>
      <c r="F578" s="115">
        <v>45944</v>
      </c>
      <c r="G578" s="114" t="s">
        <v>2221</v>
      </c>
      <c r="H578" s="116">
        <v>32600000</v>
      </c>
      <c r="I578" s="116">
        <v>14670000</v>
      </c>
      <c r="J578" s="116">
        <v>9780000</v>
      </c>
      <c r="K578" s="116">
        <v>4890000</v>
      </c>
      <c r="L578" s="116">
        <v>4890000</v>
      </c>
      <c r="M578" s="116">
        <v>0</v>
      </c>
      <c r="N578" s="116">
        <v>0</v>
      </c>
      <c r="O578" s="116">
        <v>0</v>
      </c>
      <c r="P578" s="120">
        <v>0</v>
      </c>
      <c r="Q578" s="27" t="str">
        <f t="shared" ref="Q578:Q641" si="118">IF(G578="01 Jan 1900","Unregistered","Registered")</f>
        <v>Registered</v>
      </c>
      <c r="R578" s="121">
        <f t="shared" si="113"/>
        <v>0.45</v>
      </c>
      <c r="T578" s="117">
        <f t="shared" si="116"/>
        <v>4890000</v>
      </c>
      <c r="U578" s="117">
        <f t="shared" si="117"/>
        <v>0</v>
      </c>
    </row>
    <row r="579" spans="1:21" x14ac:dyDescent="0.3">
      <c r="A579" s="114">
        <v>150</v>
      </c>
      <c r="B579" s="114" t="s">
        <v>1444</v>
      </c>
      <c r="C579" s="114" t="s">
        <v>423</v>
      </c>
      <c r="D579" s="114" t="s">
        <v>1600</v>
      </c>
      <c r="E579" s="114" t="s">
        <v>1601</v>
      </c>
      <c r="F579" s="115">
        <v>46042</v>
      </c>
      <c r="G579" s="114" t="s">
        <v>1599</v>
      </c>
      <c r="H579" s="116">
        <v>25200000</v>
      </c>
      <c r="I579" s="116">
        <v>11340000</v>
      </c>
      <c r="J579" s="116">
        <v>7500000</v>
      </c>
      <c r="K579" s="116">
        <v>3840000</v>
      </c>
      <c r="L579" s="116">
        <v>3780000</v>
      </c>
      <c r="M579" s="116">
        <v>0</v>
      </c>
      <c r="N579" s="116">
        <v>60000</v>
      </c>
      <c r="O579" s="116">
        <v>0</v>
      </c>
      <c r="P579" s="120">
        <v>0</v>
      </c>
      <c r="Q579" s="27" t="str">
        <f t="shared" si="118"/>
        <v>Registered</v>
      </c>
      <c r="R579" s="121">
        <f t="shared" si="113"/>
        <v>0.45</v>
      </c>
      <c r="T579" s="117">
        <f t="shared" si="116"/>
        <v>3840000</v>
      </c>
      <c r="U579" s="117">
        <f t="shared" si="117"/>
        <v>0</v>
      </c>
    </row>
    <row r="580" spans="1:21" hidden="1" x14ac:dyDescent="0.3">
      <c r="A580" s="114">
        <v>10363</v>
      </c>
      <c r="B580" s="114" t="s">
        <v>1444</v>
      </c>
      <c r="C580" s="114" t="s">
        <v>423</v>
      </c>
      <c r="D580" s="114" t="s">
        <v>9738</v>
      </c>
      <c r="E580" s="114" t="s">
        <v>9739</v>
      </c>
      <c r="F580" s="115">
        <v>45777</v>
      </c>
      <c r="G580" s="114" t="s">
        <v>2799</v>
      </c>
      <c r="H580" s="116">
        <v>40218750</v>
      </c>
      <c r="I580" s="116">
        <v>19707188</v>
      </c>
      <c r="J580" s="116">
        <v>19847100</v>
      </c>
      <c r="K580" s="116">
        <v>-139912</v>
      </c>
      <c r="L580" s="116">
        <v>0</v>
      </c>
      <c r="M580" s="116">
        <v>0</v>
      </c>
      <c r="N580" s="116">
        <v>0</v>
      </c>
      <c r="O580" s="116">
        <v>0</v>
      </c>
      <c r="P580" s="120">
        <v>0</v>
      </c>
      <c r="Q580" s="27" t="str">
        <f t="shared" si="118"/>
        <v>Registered</v>
      </c>
      <c r="R580" s="121">
        <f t="shared" si="113"/>
        <v>0.49000001243201241</v>
      </c>
      <c r="T580" s="117">
        <f t="shared" si="116"/>
        <v>0</v>
      </c>
      <c r="U580" s="117">
        <f t="shared" si="117"/>
        <v>-139912</v>
      </c>
    </row>
    <row r="581" spans="1:21" s="101" customFormat="1" x14ac:dyDescent="0.3">
      <c r="A581" s="99">
        <v>10493</v>
      </c>
      <c r="B581" s="99" t="s">
        <v>1444</v>
      </c>
      <c r="C581" s="99" t="s">
        <v>423</v>
      </c>
      <c r="D581" s="99" t="s">
        <v>447</v>
      </c>
      <c r="E581" s="99" t="s">
        <v>448</v>
      </c>
      <c r="F581" s="100">
        <v>46130</v>
      </c>
      <c r="G581" s="99" t="s">
        <v>1898</v>
      </c>
      <c r="H581" s="96">
        <v>44600000</v>
      </c>
      <c r="I581" s="96">
        <f t="shared" ref="I581:I591" si="119">H581*R581</f>
        <v>20070000</v>
      </c>
      <c r="J581" s="96">
        <v>500000</v>
      </c>
      <c r="K581" s="96">
        <f t="shared" ref="K581:K591" si="120">I581-J581</f>
        <v>19570000</v>
      </c>
      <c r="L581" s="97">
        <f t="shared" ref="L581:L591" si="121">IF(AND($S581&gt;=0,$S581&lt;=30),$K581,0)</f>
        <v>0</v>
      </c>
      <c r="M581" s="97">
        <f t="shared" ref="M581:M591" si="122">IF(AND($S581&gt;=31,$S581&lt;=60),$K581,0)</f>
        <v>19570000</v>
      </c>
      <c r="N581" s="97">
        <f t="shared" ref="N581:N591" si="123">IF(AND($S581&gt;=61,$S581&lt;=90),$K581,0)</f>
        <v>0</v>
      </c>
      <c r="O581" s="97">
        <f t="shared" ref="O581:O591" si="124">IF(AND($S581&gt;=91,$S581&lt;=120),$K581,0)</f>
        <v>0</v>
      </c>
      <c r="P581" s="98">
        <f t="shared" ref="P581:P591" si="125">IF($S581&gt;120,$K581,0)</f>
        <v>0</v>
      </c>
      <c r="Q581" s="101" t="str">
        <f t="shared" si="118"/>
        <v>Unregistered</v>
      </c>
      <c r="R581" s="123">
        <v>0.45</v>
      </c>
      <c r="S581" s="95">
        <f t="shared" ref="S581:S591" si="126">DATE(2026,5,31)-F581</f>
        <v>43</v>
      </c>
    </row>
    <row r="582" spans="1:21" s="101" customFormat="1" x14ac:dyDescent="0.3">
      <c r="A582" s="99">
        <v>10571</v>
      </c>
      <c r="B582" s="99" t="s">
        <v>1444</v>
      </c>
      <c r="C582" s="99" t="s">
        <v>423</v>
      </c>
      <c r="D582" s="99" t="s">
        <v>10034</v>
      </c>
      <c r="E582" s="99" t="s">
        <v>10035</v>
      </c>
      <c r="F582" s="100">
        <v>46081</v>
      </c>
      <c r="G582" s="99" t="s">
        <v>1898</v>
      </c>
      <c r="H582" s="96">
        <v>38600000</v>
      </c>
      <c r="I582" s="96">
        <f t="shared" si="119"/>
        <v>17370000</v>
      </c>
      <c r="J582" s="96">
        <v>1100000</v>
      </c>
      <c r="K582" s="96">
        <f t="shared" si="120"/>
        <v>16270000</v>
      </c>
      <c r="L582" s="97">
        <f t="shared" si="121"/>
        <v>0</v>
      </c>
      <c r="M582" s="97">
        <f t="shared" si="122"/>
        <v>0</v>
      </c>
      <c r="N582" s="97">
        <f t="shared" si="123"/>
        <v>0</v>
      </c>
      <c r="O582" s="97">
        <f t="shared" si="124"/>
        <v>16270000</v>
      </c>
      <c r="P582" s="98">
        <f t="shared" si="125"/>
        <v>0</v>
      </c>
      <c r="Q582" s="101" t="str">
        <f t="shared" si="118"/>
        <v>Unregistered</v>
      </c>
      <c r="R582" s="123">
        <v>0.45</v>
      </c>
      <c r="S582" s="95">
        <f t="shared" si="126"/>
        <v>92</v>
      </c>
    </row>
    <row r="583" spans="1:21" s="101" customFormat="1" x14ac:dyDescent="0.3">
      <c r="A583" s="99">
        <v>10572</v>
      </c>
      <c r="B583" s="99" t="s">
        <v>1444</v>
      </c>
      <c r="C583" s="99" t="s">
        <v>423</v>
      </c>
      <c r="D583" s="99" t="s">
        <v>10038</v>
      </c>
      <c r="E583" s="99" t="s">
        <v>10039</v>
      </c>
      <c r="F583" s="100">
        <v>46081</v>
      </c>
      <c r="G583" s="99" t="s">
        <v>1898</v>
      </c>
      <c r="H583" s="96">
        <v>32550000</v>
      </c>
      <c r="I583" s="96">
        <f t="shared" si="119"/>
        <v>14647500</v>
      </c>
      <c r="J583" s="96">
        <v>1100000</v>
      </c>
      <c r="K583" s="96">
        <f t="shared" si="120"/>
        <v>13547500</v>
      </c>
      <c r="L583" s="97">
        <f t="shared" si="121"/>
        <v>0</v>
      </c>
      <c r="M583" s="97">
        <f t="shared" si="122"/>
        <v>0</v>
      </c>
      <c r="N583" s="97">
        <f t="shared" si="123"/>
        <v>0</v>
      </c>
      <c r="O583" s="97">
        <f t="shared" si="124"/>
        <v>13547500</v>
      </c>
      <c r="P583" s="98">
        <f t="shared" si="125"/>
        <v>0</v>
      </c>
      <c r="Q583" s="101" t="str">
        <f t="shared" si="118"/>
        <v>Unregistered</v>
      </c>
      <c r="R583" s="123">
        <v>0.45</v>
      </c>
      <c r="S583" s="95">
        <f t="shared" si="126"/>
        <v>92</v>
      </c>
    </row>
    <row r="584" spans="1:21" s="101" customFormat="1" x14ac:dyDescent="0.3">
      <c r="A584" s="99">
        <v>10573</v>
      </c>
      <c r="B584" s="99" t="s">
        <v>1444</v>
      </c>
      <c r="C584" s="99" t="s">
        <v>423</v>
      </c>
      <c r="D584" s="99" t="s">
        <v>10040</v>
      </c>
      <c r="E584" s="99" t="s">
        <v>10041</v>
      </c>
      <c r="F584" s="100">
        <v>46112</v>
      </c>
      <c r="G584" s="99" t="s">
        <v>1898</v>
      </c>
      <c r="H584" s="96">
        <v>31500000</v>
      </c>
      <c r="I584" s="96">
        <f t="shared" si="119"/>
        <v>14175000</v>
      </c>
      <c r="J584" s="96">
        <v>1100000</v>
      </c>
      <c r="K584" s="96">
        <f t="shared" si="120"/>
        <v>13075000</v>
      </c>
      <c r="L584" s="97">
        <f t="shared" si="121"/>
        <v>0</v>
      </c>
      <c r="M584" s="97">
        <f t="shared" si="122"/>
        <v>0</v>
      </c>
      <c r="N584" s="97">
        <f t="shared" si="123"/>
        <v>13075000</v>
      </c>
      <c r="O584" s="97">
        <f t="shared" si="124"/>
        <v>0</v>
      </c>
      <c r="P584" s="98">
        <f t="shared" si="125"/>
        <v>0</v>
      </c>
      <c r="Q584" s="101" t="str">
        <f t="shared" si="118"/>
        <v>Unregistered</v>
      </c>
      <c r="R584" s="123">
        <v>0.45</v>
      </c>
      <c r="S584" s="95">
        <f t="shared" si="126"/>
        <v>61</v>
      </c>
    </row>
    <row r="585" spans="1:21" s="101" customFormat="1" x14ac:dyDescent="0.3">
      <c r="A585" s="99">
        <v>10574</v>
      </c>
      <c r="B585" s="99" t="s">
        <v>1444</v>
      </c>
      <c r="C585" s="99" t="s">
        <v>423</v>
      </c>
      <c r="D585" s="99" t="s">
        <v>10042</v>
      </c>
      <c r="E585" s="99" t="s">
        <v>10043</v>
      </c>
      <c r="F585" s="100">
        <v>46022</v>
      </c>
      <c r="G585" s="99" t="s">
        <v>1898</v>
      </c>
      <c r="H585" s="96">
        <v>41036500</v>
      </c>
      <c r="I585" s="96">
        <f t="shared" si="119"/>
        <v>18466425</v>
      </c>
      <c r="J585" s="96">
        <v>1100000</v>
      </c>
      <c r="K585" s="96">
        <f t="shared" si="120"/>
        <v>17366425</v>
      </c>
      <c r="L585" s="97">
        <f t="shared" si="121"/>
        <v>0</v>
      </c>
      <c r="M585" s="97">
        <f t="shared" si="122"/>
        <v>0</v>
      </c>
      <c r="N585" s="97">
        <f t="shared" si="123"/>
        <v>0</v>
      </c>
      <c r="O585" s="97">
        <f t="shared" si="124"/>
        <v>0</v>
      </c>
      <c r="P585" s="98">
        <f t="shared" si="125"/>
        <v>17366425</v>
      </c>
      <c r="Q585" s="101" t="str">
        <f t="shared" si="118"/>
        <v>Unregistered</v>
      </c>
      <c r="R585" s="123">
        <v>0.45</v>
      </c>
      <c r="S585" s="95">
        <f t="shared" si="126"/>
        <v>151</v>
      </c>
    </row>
    <row r="586" spans="1:21" s="101" customFormat="1" x14ac:dyDescent="0.3">
      <c r="A586" s="99">
        <v>10595</v>
      </c>
      <c r="B586" s="99" t="s">
        <v>1444</v>
      </c>
      <c r="C586" s="99" t="s">
        <v>423</v>
      </c>
      <c r="D586" s="99" t="s">
        <v>10072</v>
      </c>
      <c r="E586" s="99" t="s">
        <v>10073</v>
      </c>
      <c r="F586" s="100">
        <v>46081</v>
      </c>
      <c r="G586" s="99" t="s">
        <v>1898</v>
      </c>
      <c r="H586" s="96">
        <v>32550000</v>
      </c>
      <c r="I586" s="96">
        <f t="shared" si="119"/>
        <v>14647500</v>
      </c>
      <c r="J586" s="96">
        <v>1500000</v>
      </c>
      <c r="K586" s="96">
        <f t="shared" si="120"/>
        <v>13147500</v>
      </c>
      <c r="L586" s="97">
        <f t="shared" si="121"/>
        <v>0</v>
      </c>
      <c r="M586" s="97">
        <f t="shared" si="122"/>
        <v>0</v>
      </c>
      <c r="N586" s="97">
        <f t="shared" si="123"/>
        <v>0</v>
      </c>
      <c r="O586" s="97">
        <f t="shared" si="124"/>
        <v>13147500</v>
      </c>
      <c r="P586" s="98">
        <f t="shared" si="125"/>
        <v>0</v>
      </c>
      <c r="Q586" s="101" t="str">
        <f t="shared" si="118"/>
        <v>Unregistered</v>
      </c>
      <c r="R586" s="123">
        <v>0.45</v>
      </c>
      <c r="S586" s="95">
        <f t="shared" si="126"/>
        <v>92</v>
      </c>
    </row>
    <row r="587" spans="1:21" s="101" customFormat="1" x14ac:dyDescent="0.3">
      <c r="A587" s="99">
        <v>10640</v>
      </c>
      <c r="B587" s="99" t="s">
        <v>1444</v>
      </c>
      <c r="C587" s="99" t="s">
        <v>423</v>
      </c>
      <c r="D587" s="99" t="s">
        <v>10131</v>
      </c>
      <c r="E587" s="99" t="s">
        <v>10132</v>
      </c>
      <c r="F587" s="100">
        <v>45971</v>
      </c>
      <c r="G587" s="99" t="s">
        <v>1898</v>
      </c>
      <c r="H587" s="96">
        <v>49000000</v>
      </c>
      <c r="I587" s="96">
        <f t="shared" si="119"/>
        <v>22050000</v>
      </c>
      <c r="J587" s="96">
        <v>2500000</v>
      </c>
      <c r="K587" s="96">
        <f t="shared" si="120"/>
        <v>19550000</v>
      </c>
      <c r="L587" s="97">
        <f t="shared" si="121"/>
        <v>0</v>
      </c>
      <c r="M587" s="97">
        <f t="shared" si="122"/>
        <v>0</v>
      </c>
      <c r="N587" s="97">
        <f t="shared" si="123"/>
        <v>0</v>
      </c>
      <c r="O587" s="97">
        <f t="shared" si="124"/>
        <v>0</v>
      </c>
      <c r="P587" s="98">
        <f t="shared" si="125"/>
        <v>19550000</v>
      </c>
      <c r="Q587" s="101" t="str">
        <f t="shared" si="118"/>
        <v>Unregistered</v>
      </c>
      <c r="R587" s="123">
        <v>0.45</v>
      </c>
      <c r="S587" s="95">
        <f t="shared" si="126"/>
        <v>202</v>
      </c>
    </row>
    <row r="588" spans="1:21" s="101" customFormat="1" x14ac:dyDescent="0.3">
      <c r="A588" s="99">
        <v>10641</v>
      </c>
      <c r="B588" s="99" t="s">
        <v>1444</v>
      </c>
      <c r="C588" s="99" t="s">
        <v>423</v>
      </c>
      <c r="D588" s="99" t="s">
        <v>10133</v>
      </c>
      <c r="E588" s="99" t="s">
        <v>10132</v>
      </c>
      <c r="F588" s="100">
        <v>45971</v>
      </c>
      <c r="G588" s="99" t="s">
        <v>1898</v>
      </c>
      <c r="H588" s="96">
        <v>49000000</v>
      </c>
      <c r="I588" s="96">
        <f t="shared" si="119"/>
        <v>22050000</v>
      </c>
      <c r="J588" s="96">
        <v>2500000</v>
      </c>
      <c r="K588" s="96">
        <f t="shared" si="120"/>
        <v>19550000</v>
      </c>
      <c r="L588" s="97">
        <f t="shared" si="121"/>
        <v>0</v>
      </c>
      <c r="M588" s="97">
        <f t="shared" si="122"/>
        <v>0</v>
      </c>
      <c r="N588" s="97">
        <f t="shared" si="123"/>
        <v>0</v>
      </c>
      <c r="O588" s="97">
        <f t="shared" si="124"/>
        <v>0</v>
      </c>
      <c r="P588" s="98">
        <f t="shared" si="125"/>
        <v>19550000</v>
      </c>
      <c r="Q588" s="101" t="str">
        <f t="shared" si="118"/>
        <v>Unregistered</v>
      </c>
      <c r="R588" s="123">
        <v>0.45</v>
      </c>
      <c r="S588" s="95">
        <f t="shared" si="126"/>
        <v>202</v>
      </c>
    </row>
    <row r="589" spans="1:21" s="101" customFormat="1" x14ac:dyDescent="0.3">
      <c r="A589" s="99">
        <v>10653</v>
      </c>
      <c r="B589" s="99" t="s">
        <v>1444</v>
      </c>
      <c r="C589" s="99" t="s">
        <v>423</v>
      </c>
      <c r="D589" s="99" t="s">
        <v>10141</v>
      </c>
      <c r="E589" s="99" t="s">
        <v>10142</v>
      </c>
      <c r="F589" s="100">
        <v>45831</v>
      </c>
      <c r="G589" s="99" t="s">
        <v>1898</v>
      </c>
      <c r="H589" s="96">
        <v>25170000</v>
      </c>
      <c r="I589" s="96">
        <f t="shared" si="119"/>
        <v>11326500</v>
      </c>
      <c r="J589" s="96">
        <v>2900000</v>
      </c>
      <c r="K589" s="96">
        <f t="shared" si="120"/>
        <v>8426500</v>
      </c>
      <c r="L589" s="97">
        <f t="shared" si="121"/>
        <v>0</v>
      </c>
      <c r="M589" s="97">
        <f t="shared" si="122"/>
        <v>0</v>
      </c>
      <c r="N589" s="97">
        <f t="shared" si="123"/>
        <v>0</v>
      </c>
      <c r="O589" s="97">
        <f t="shared" si="124"/>
        <v>0</v>
      </c>
      <c r="P589" s="98">
        <f t="shared" si="125"/>
        <v>8426500</v>
      </c>
      <c r="Q589" s="101" t="str">
        <f t="shared" si="118"/>
        <v>Unregistered</v>
      </c>
      <c r="R589" s="123">
        <v>0.45</v>
      </c>
      <c r="S589" s="95">
        <f t="shared" si="126"/>
        <v>342</v>
      </c>
    </row>
    <row r="590" spans="1:21" s="101" customFormat="1" x14ac:dyDescent="0.3">
      <c r="A590" s="99">
        <v>10669</v>
      </c>
      <c r="B590" s="99" t="s">
        <v>1444</v>
      </c>
      <c r="C590" s="99" t="s">
        <v>423</v>
      </c>
      <c r="D590" s="99" t="s">
        <v>10148</v>
      </c>
      <c r="E590" s="99" t="s">
        <v>10149</v>
      </c>
      <c r="F590" s="100">
        <v>46081</v>
      </c>
      <c r="G590" s="99" t="s">
        <v>1898</v>
      </c>
      <c r="H590" s="96">
        <v>38600000</v>
      </c>
      <c r="I590" s="96">
        <f t="shared" si="119"/>
        <v>17370000</v>
      </c>
      <c r="J590" s="96">
        <v>3100000</v>
      </c>
      <c r="K590" s="96">
        <f t="shared" si="120"/>
        <v>14270000</v>
      </c>
      <c r="L590" s="97">
        <f t="shared" si="121"/>
        <v>0</v>
      </c>
      <c r="M590" s="97">
        <f t="shared" si="122"/>
        <v>0</v>
      </c>
      <c r="N590" s="97">
        <f t="shared" si="123"/>
        <v>0</v>
      </c>
      <c r="O590" s="97">
        <f t="shared" si="124"/>
        <v>14270000</v>
      </c>
      <c r="P590" s="98">
        <f t="shared" si="125"/>
        <v>0</v>
      </c>
      <c r="Q590" s="101" t="str">
        <f t="shared" si="118"/>
        <v>Unregistered</v>
      </c>
      <c r="R590" s="123">
        <v>0.45</v>
      </c>
      <c r="S590" s="95">
        <f t="shared" si="126"/>
        <v>92</v>
      </c>
    </row>
    <row r="591" spans="1:21" s="101" customFormat="1" x14ac:dyDescent="0.3">
      <c r="A591" s="99">
        <v>10693</v>
      </c>
      <c r="B591" s="99" t="s">
        <v>1444</v>
      </c>
      <c r="C591" s="99" t="s">
        <v>423</v>
      </c>
      <c r="D591" s="99" t="s">
        <v>10168</v>
      </c>
      <c r="E591" s="99" t="s">
        <v>10169</v>
      </c>
      <c r="F591" s="100">
        <v>45831</v>
      </c>
      <c r="G591" s="99" t="s">
        <v>1898</v>
      </c>
      <c r="H591" s="96">
        <v>29162500</v>
      </c>
      <c r="I591" s="96">
        <f t="shared" si="119"/>
        <v>13123125</v>
      </c>
      <c r="J591" s="96">
        <v>4000000</v>
      </c>
      <c r="K591" s="96">
        <f t="shared" si="120"/>
        <v>9123125</v>
      </c>
      <c r="L591" s="97">
        <f t="shared" si="121"/>
        <v>0</v>
      </c>
      <c r="M591" s="97">
        <f t="shared" si="122"/>
        <v>0</v>
      </c>
      <c r="N591" s="97">
        <f t="shared" si="123"/>
        <v>0</v>
      </c>
      <c r="O591" s="97">
        <f t="shared" si="124"/>
        <v>0</v>
      </c>
      <c r="P591" s="98">
        <f t="shared" si="125"/>
        <v>9123125</v>
      </c>
      <c r="Q591" s="101" t="str">
        <f t="shared" si="118"/>
        <v>Unregistered</v>
      </c>
      <c r="R591" s="123">
        <v>0.45</v>
      </c>
      <c r="S591" s="95">
        <f t="shared" si="126"/>
        <v>342</v>
      </c>
    </row>
    <row r="592" spans="1:21" hidden="1" x14ac:dyDescent="0.3">
      <c r="A592" s="114">
        <v>10742</v>
      </c>
      <c r="B592" s="114" t="s">
        <v>1444</v>
      </c>
      <c r="C592" s="114" t="s">
        <v>423</v>
      </c>
      <c r="D592" s="114" t="s">
        <v>10291</v>
      </c>
      <c r="E592" s="114" t="s">
        <v>10292</v>
      </c>
      <c r="F592" s="115">
        <v>46053</v>
      </c>
      <c r="G592" s="114" t="s">
        <v>9623</v>
      </c>
      <c r="H592" s="116">
        <v>40400000</v>
      </c>
      <c r="I592" s="116">
        <v>18180000</v>
      </c>
      <c r="J592" s="116">
        <v>23265000</v>
      </c>
      <c r="K592" s="116">
        <v>-5085000</v>
      </c>
      <c r="L592" s="116">
        <v>0</v>
      </c>
      <c r="M592" s="116">
        <v>0</v>
      </c>
      <c r="N592" s="116">
        <v>0</v>
      </c>
      <c r="O592" s="116">
        <v>0</v>
      </c>
      <c r="P592" s="120">
        <v>0</v>
      </c>
      <c r="Q592" s="27" t="str">
        <f t="shared" si="118"/>
        <v>Registered</v>
      </c>
      <c r="R592" s="121">
        <f t="shared" ref="R592:R655" si="127">I592/H592</f>
        <v>0.45</v>
      </c>
      <c r="T592" s="117">
        <f>L592+M592+N592+O592+P592</f>
        <v>0</v>
      </c>
      <c r="U592" s="117">
        <f>K592-T592</f>
        <v>-5085000</v>
      </c>
    </row>
    <row r="593" spans="1:21" s="101" customFormat="1" x14ac:dyDescent="0.3">
      <c r="A593" s="99">
        <v>10811</v>
      </c>
      <c r="B593" s="99" t="s">
        <v>1444</v>
      </c>
      <c r="C593" s="99" t="s">
        <v>423</v>
      </c>
      <c r="D593" s="99" t="s">
        <v>10228</v>
      </c>
      <c r="E593" s="99" t="s">
        <v>10229</v>
      </c>
      <c r="F593" s="100">
        <v>45900</v>
      </c>
      <c r="G593" s="99" t="s">
        <v>1898</v>
      </c>
      <c r="H593" s="96">
        <v>38600000</v>
      </c>
      <c r="I593" s="96">
        <f t="shared" ref="I593:I598" si="128">H593*R593</f>
        <v>17370000</v>
      </c>
      <c r="J593" s="96">
        <v>6500000</v>
      </c>
      <c r="K593" s="96">
        <f t="shared" ref="K593:K598" si="129">I593-J593</f>
        <v>10870000</v>
      </c>
      <c r="L593" s="97">
        <f t="shared" ref="L593:L598" si="130">IF(AND($S593&gt;=0,$S593&lt;=30),$K593,0)</f>
        <v>0</v>
      </c>
      <c r="M593" s="97">
        <f t="shared" ref="M593:M598" si="131">IF(AND($S593&gt;=31,$S593&lt;=60),$K593,0)</f>
        <v>0</v>
      </c>
      <c r="N593" s="97">
        <f t="shared" ref="N593:N598" si="132">IF(AND($S593&gt;=61,$S593&lt;=90),$K593,0)</f>
        <v>0</v>
      </c>
      <c r="O593" s="97">
        <f t="shared" ref="O593:O598" si="133">IF(AND($S593&gt;=91,$S593&lt;=120),$K593,0)</f>
        <v>0</v>
      </c>
      <c r="P593" s="98">
        <f t="shared" ref="P593:P598" si="134">IF($S593&gt;120,$K593,0)</f>
        <v>10870000</v>
      </c>
      <c r="Q593" s="101" t="str">
        <f t="shared" si="118"/>
        <v>Unregistered</v>
      </c>
      <c r="R593" s="123">
        <v>0.45</v>
      </c>
      <c r="S593" s="95">
        <f t="shared" ref="S593:S602" si="135">DATE(2026,5,31)-F593</f>
        <v>273</v>
      </c>
    </row>
    <row r="594" spans="1:21" s="101" customFormat="1" x14ac:dyDescent="0.3">
      <c r="A594" s="99">
        <v>10829</v>
      </c>
      <c r="B594" s="99" t="s">
        <v>1444</v>
      </c>
      <c r="C594" s="99" t="s">
        <v>423</v>
      </c>
      <c r="D594" s="99" t="s">
        <v>10243</v>
      </c>
      <c r="E594" s="99" t="s">
        <v>10244</v>
      </c>
      <c r="F594" s="100">
        <v>45900</v>
      </c>
      <c r="G594" s="99" t="s">
        <v>1898</v>
      </c>
      <c r="H594" s="96">
        <v>32600000</v>
      </c>
      <c r="I594" s="96">
        <f t="shared" si="128"/>
        <v>14670000</v>
      </c>
      <c r="J594" s="96">
        <v>8600000</v>
      </c>
      <c r="K594" s="96">
        <f t="shared" si="129"/>
        <v>6070000</v>
      </c>
      <c r="L594" s="97">
        <f t="shared" si="130"/>
        <v>0</v>
      </c>
      <c r="M594" s="97">
        <f t="shared" si="131"/>
        <v>0</v>
      </c>
      <c r="N594" s="97">
        <f t="shared" si="132"/>
        <v>0</v>
      </c>
      <c r="O594" s="97">
        <f t="shared" si="133"/>
        <v>0</v>
      </c>
      <c r="P594" s="98">
        <f t="shared" si="134"/>
        <v>6070000</v>
      </c>
      <c r="Q594" s="101" t="str">
        <f t="shared" si="118"/>
        <v>Unregistered</v>
      </c>
      <c r="R594" s="123">
        <v>0.45</v>
      </c>
      <c r="S594" s="95">
        <f t="shared" si="135"/>
        <v>273</v>
      </c>
    </row>
    <row r="595" spans="1:21" s="101" customFormat="1" x14ac:dyDescent="0.3">
      <c r="A595" s="99">
        <v>10843</v>
      </c>
      <c r="B595" s="99" t="s">
        <v>1444</v>
      </c>
      <c r="C595" s="99" t="s">
        <v>423</v>
      </c>
      <c r="D595" s="99" t="s">
        <v>10268</v>
      </c>
      <c r="E595" s="99" t="s">
        <v>10266</v>
      </c>
      <c r="F595" s="100">
        <v>46111</v>
      </c>
      <c r="G595" s="99" t="s">
        <v>1898</v>
      </c>
      <c r="H595" s="96">
        <v>33500000</v>
      </c>
      <c r="I595" s="96">
        <f t="shared" si="128"/>
        <v>15075000</v>
      </c>
      <c r="J595" s="96">
        <v>10000000</v>
      </c>
      <c r="K595" s="96">
        <f t="shared" si="129"/>
        <v>5075000</v>
      </c>
      <c r="L595" s="97">
        <f t="shared" si="130"/>
        <v>0</v>
      </c>
      <c r="M595" s="97">
        <f t="shared" si="131"/>
        <v>0</v>
      </c>
      <c r="N595" s="97">
        <f t="shared" si="132"/>
        <v>5075000</v>
      </c>
      <c r="O595" s="97">
        <f t="shared" si="133"/>
        <v>0</v>
      </c>
      <c r="P595" s="98">
        <f t="shared" si="134"/>
        <v>0</v>
      </c>
      <c r="Q595" s="101" t="str">
        <f t="shared" si="118"/>
        <v>Unregistered</v>
      </c>
      <c r="R595" s="123">
        <v>0.45</v>
      </c>
      <c r="S595" s="95">
        <f t="shared" si="135"/>
        <v>62</v>
      </c>
    </row>
    <row r="596" spans="1:21" s="101" customFormat="1" x14ac:dyDescent="0.3">
      <c r="A596" s="99">
        <v>10846</v>
      </c>
      <c r="B596" s="99" t="s">
        <v>1444</v>
      </c>
      <c r="C596" s="99" t="s">
        <v>423</v>
      </c>
      <c r="D596" s="99" t="s">
        <v>457</v>
      </c>
      <c r="E596" s="99" t="s">
        <v>458</v>
      </c>
      <c r="F596" s="100">
        <v>46140</v>
      </c>
      <c r="G596" s="99" t="s">
        <v>1898</v>
      </c>
      <c r="H596" s="96">
        <v>38683800</v>
      </c>
      <c r="I596" s="96">
        <f t="shared" si="128"/>
        <v>17407710</v>
      </c>
      <c r="J596" s="96">
        <v>11605140</v>
      </c>
      <c r="K596" s="96">
        <f t="shared" si="129"/>
        <v>5802570</v>
      </c>
      <c r="L596" s="97">
        <f t="shared" si="130"/>
        <v>0</v>
      </c>
      <c r="M596" s="97">
        <f t="shared" si="131"/>
        <v>5802570</v>
      </c>
      <c r="N596" s="97">
        <f t="shared" si="132"/>
        <v>0</v>
      </c>
      <c r="O596" s="97">
        <f t="shared" si="133"/>
        <v>0</v>
      </c>
      <c r="P596" s="98">
        <f t="shared" si="134"/>
        <v>0</v>
      </c>
      <c r="Q596" s="101" t="str">
        <f t="shared" si="118"/>
        <v>Unregistered</v>
      </c>
      <c r="R596" s="123">
        <v>0.45</v>
      </c>
      <c r="S596" s="95">
        <f t="shared" si="135"/>
        <v>33</v>
      </c>
    </row>
    <row r="597" spans="1:21" s="101" customFormat="1" hidden="1" x14ac:dyDescent="0.3">
      <c r="A597" s="99">
        <v>10861</v>
      </c>
      <c r="B597" s="99" t="s">
        <v>1444</v>
      </c>
      <c r="C597" s="99" t="s">
        <v>423</v>
      </c>
      <c r="D597" s="99" t="s">
        <v>10293</v>
      </c>
      <c r="E597" s="99" t="s">
        <v>2397</v>
      </c>
      <c r="F597" s="100">
        <v>45990</v>
      </c>
      <c r="G597" s="99" t="s">
        <v>1898</v>
      </c>
      <c r="H597" s="96">
        <v>48829000</v>
      </c>
      <c r="I597" s="96">
        <f t="shared" si="128"/>
        <v>21973050</v>
      </c>
      <c r="J597" s="96">
        <v>25000000</v>
      </c>
      <c r="K597" s="96">
        <f t="shared" si="129"/>
        <v>-3026950</v>
      </c>
      <c r="L597" s="97">
        <f t="shared" si="130"/>
        <v>0</v>
      </c>
      <c r="M597" s="97">
        <f t="shared" si="131"/>
        <v>0</v>
      </c>
      <c r="N597" s="97">
        <f t="shared" si="132"/>
        <v>0</v>
      </c>
      <c r="O597" s="97">
        <f t="shared" si="133"/>
        <v>0</v>
      </c>
      <c r="P597" s="98">
        <v>0</v>
      </c>
      <c r="Q597" s="101" t="str">
        <f t="shared" si="118"/>
        <v>Unregistered</v>
      </c>
      <c r="R597" s="123">
        <v>0.45</v>
      </c>
      <c r="S597" s="95">
        <f t="shared" si="135"/>
        <v>183</v>
      </c>
    </row>
    <row r="598" spans="1:21" s="101" customFormat="1" x14ac:dyDescent="0.3">
      <c r="A598" s="99">
        <v>10890</v>
      </c>
      <c r="B598" s="99" t="s">
        <v>1444</v>
      </c>
      <c r="C598" s="99" t="s">
        <v>423</v>
      </c>
      <c r="D598" s="99" t="s">
        <v>445</v>
      </c>
      <c r="E598" s="99" t="s">
        <v>446</v>
      </c>
      <c r="F598" s="100">
        <v>46140</v>
      </c>
      <c r="G598" s="99" t="s">
        <v>1898</v>
      </c>
      <c r="H598" s="96">
        <v>41000000</v>
      </c>
      <c r="I598" s="96">
        <f t="shared" si="128"/>
        <v>18450000</v>
      </c>
      <c r="J598" s="96"/>
      <c r="K598" s="96">
        <f t="shared" si="129"/>
        <v>18450000</v>
      </c>
      <c r="L598" s="97">
        <f t="shared" si="130"/>
        <v>0</v>
      </c>
      <c r="M598" s="97">
        <f t="shared" si="131"/>
        <v>18450000</v>
      </c>
      <c r="N598" s="97">
        <f t="shared" si="132"/>
        <v>0</v>
      </c>
      <c r="O598" s="97">
        <f t="shared" si="133"/>
        <v>0</v>
      </c>
      <c r="P598" s="98">
        <f t="shared" si="134"/>
        <v>0</v>
      </c>
      <c r="Q598" s="101" t="str">
        <f t="shared" si="118"/>
        <v>Unregistered</v>
      </c>
      <c r="R598" s="123">
        <v>0.45</v>
      </c>
      <c r="S598" s="95">
        <f t="shared" si="135"/>
        <v>33</v>
      </c>
    </row>
    <row r="599" spans="1:21" s="101" customFormat="1" hidden="1" x14ac:dyDescent="0.3">
      <c r="A599" s="99">
        <v>10891</v>
      </c>
      <c r="B599" s="99" t="s">
        <v>1444</v>
      </c>
      <c r="C599" s="99" t="s">
        <v>423</v>
      </c>
      <c r="D599" s="99" t="s">
        <v>449</v>
      </c>
      <c r="E599" s="99" t="s">
        <v>450</v>
      </c>
      <c r="F599" s="100">
        <v>46147</v>
      </c>
      <c r="G599" s="99" t="s">
        <v>1898</v>
      </c>
      <c r="H599" s="96">
        <v>40687500</v>
      </c>
      <c r="I599" s="96">
        <v>0</v>
      </c>
      <c r="J599" s="96"/>
      <c r="K599" s="96"/>
      <c r="L599" s="96">
        <v>0</v>
      </c>
      <c r="M599" s="96">
        <v>0</v>
      </c>
      <c r="N599" s="96">
        <v>0</v>
      </c>
      <c r="O599" s="96">
        <v>0</v>
      </c>
      <c r="P599" s="122">
        <v>0</v>
      </c>
      <c r="Q599" s="101" t="str">
        <f t="shared" si="118"/>
        <v>Unregistered</v>
      </c>
      <c r="R599" s="123"/>
      <c r="S599" s="95"/>
    </row>
    <row r="600" spans="1:21" s="101" customFormat="1" hidden="1" x14ac:dyDescent="0.3">
      <c r="A600" s="99">
        <v>10894</v>
      </c>
      <c r="B600" s="99" t="s">
        <v>1444</v>
      </c>
      <c r="C600" s="99" t="s">
        <v>423</v>
      </c>
      <c r="D600" s="99" t="s">
        <v>451</v>
      </c>
      <c r="E600" s="99" t="s">
        <v>452</v>
      </c>
      <c r="F600" s="100">
        <v>46148</v>
      </c>
      <c r="G600" s="99" t="s">
        <v>1898</v>
      </c>
      <c r="H600" s="96">
        <v>33500000</v>
      </c>
      <c r="I600" s="96">
        <v>0</v>
      </c>
      <c r="J600" s="96"/>
      <c r="K600" s="96"/>
      <c r="L600" s="96">
        <v>0</v>
      </c>
      <c r="M600" s="96">
        <v>0</v>
      </c>
      <c r="N600" s="96">
        <v>0</v>
      </c>
      <c r="O600" s="96">
        <v>0</v>
      </c>
      <c r="P600" s="122">
        <v>0</v>
      </c>
      <c r="Q600" s="101" t="str">
        <f t="shared" si="118"/>
        <v>Unregistered</v>
      </c>
      <c r="R600" s="123"/>
      <c r="S600" s="95"/>
    </row>
    <row r="601" spans="1:21" s="101" customFormat="1" x14ac:dyDescent="0.3">
      <c r="A601" s="99">
        <v>10895</v>
      </c>
      <c r="B601" s="99" t="s">
        <v>1444</v>
      </c>
      <c r="C601" s="99" t="s">
        <v>423</v>
      </c>
      <c r="D601" s="99" t="s">
        <v>453</v>
      </c>
      <c r="E601" s="99" t="s">
        <v>454</v>
      </c>
      <c r="F601" s="100">
        <v>46140</v>
      </c>
      <c r="G601" s="99" t="s">
        <v>1898</v>
      </c>
      <c r="H601" s="96">
        <v>41000000</v>
      </c>
      <c r="I601" s="96">
        <f t="shared" ref="I601:I602" si="136">H601*R601</f>
        <v>18450000</v>
      </c>
      <c r="J601" s="96"/>
      <c r="K601" s="96">
        <f t="shared" ref="K601:K602" si="137">I601-J601</f>
        <v>18450000</v>
      </c>
      <c r="L601" s="97">
        <f t="shared" ref="L601:L602" si="138">IF(AND($S601&gt;=0,$S601&lt;=30),$K601,0)</f>
        <v>0</v>
      </c>
      <c r="M601" s="97">
        <f t="shared" ref="M601:M602" si="139">IF(AND($S601&gt;=31,$S601&lt;=60),$K601,0)</f>
        <v>18450000</v>
      </c>
      <c r="N601" s="97">
        <f t="shared" ref="N601:N602" si="140">IF(AND($S601&gt;=61,$S601&lt;=90),$K601,0)</f>
        <v>0</v>
      </c>
      <c r="O601" s="97">
        <f t="shared" ref="O601:O602" si="141">IF(AND($S601&gt;=91,$S601&lt;=120),$K601,0)</f>
        <v>0</v>
      </c>
      <c r="P601" s="98">
        <f t="shared" ref="P601:P602" si="142">IF($S601&gt;120,$K601,0)</f>
        <v>0</v>
      </c>
      <c r="Q601" s="101" t="str">
        <f t="shared" si="118"/>
        <v>Unregistered</v>
      </c>
      <c r="R601" s="123">
        <v>0.45</v>
      </c>
      <c r="S601" s="95">
        <f t="shared" si="135"/>
        <v>33</v>
      </c>
    </row>
    <row r="602" spans="1:21" s="101" customFormat="1" x14ac:dyDescent="0.3">
      <c r="A602" s="99">
        <v>10896</v>
      </c>
      <c r="B602" s="99" t="s">
        <v>1444</v>
      </c>
      <c r="C602" s="99" t="s">
        <v>423</v>
      </c>
      <c r="D602" s="99" t="s">
        <v>455</v>
      </c>
      <c r="E602" s="99" t="s">
        <v>456</v>
      </c>
      <c r="F602" s="100">
        <v>46140</v>
      </c>
      <c r="G602" s="99" t="s">
        <v>1898</v>
      </c>
      <c r="H602" s="96">
        <v>40400000</v>
      </c>
      <c r="I602" s="96">
        <f t="shared" si="136"/>
        <v>18180000</v>
      </c>
      <c r="J602" s="96"/>
      <c r="K602" s="96">
        <f t="shared" si="137"/>
        <v>18180000</v>
      </c>
      <c r="L602" s="97">
        <f t="shared" si="138"/>
        <v>0</v>
      </c>
      <c r="M602" s="97">
        <f t="shared" si="139"/>
        <v>18180000</v>
      </c>
      <c r="N602" s="97">
        <f t="shared" si="140"/>
        <v>0</v>
      </c>
      <c r="O602" s="97">
        <f t="shared" si="141"/>
        <v>0</v>
      </c>
      <c r="P602" s="98">
        <f t="shared" si="142"/>
        <v>0</v>
      </c>
      <c r="Q602" s="101" t="str">
        <f t="shared" si="118"/>
        <v>Unregistered</v>
      </c>
      <c r="R602" s="123">
        <v>0.45</v>
      </c>
      <c r="S602" s="95">
        <f t="shared" si="135"/>
        <v>33</v>
      </c>
    </row>
    <row r="603" spans="1:21" x14ac:dyDescent="0.3">
      <c r="A603" s="114">
        <v>25</v>
      </c>
      <c r="B603" s="114" t="s">
        <v>396</v>
      </c>
      <c r="C603" s="114" t="s">
        <v>71</v>
      </c>
      <c r="D603" s="114" t="s">
        <v>1404</v>
      </c>
      <c r="E603" s="114" t="s">
        <v>1405</v>
      </c>
      <c r="F603" s="115">
        <v>45946</v>
      </c>
      <c r="G603" s="114" t="s">
        <v>1406</v>
      </c>
      <c r="H603" s="116">
        <v>80000000</v>
      </c>
      <c r="I603" s="116">
        <v>80000000</v>
      </c>
      <c r="J603" s="116">
        <v>65797000</v>
      </c>
      <c r="K603" s="116">
        <v>14203000</v>
      </c>
      <c r="L603" s="116">
        <v>0</v>
      </c>
      <c r="M603" s="116">
        <v>0</v>
      </c>
      <c r="N603" s="116">
        <v>0</v>
      </c>
      <c r="O603" s="116">
        <v>0</v>
      </c>
      <c r="P603" s="120">
        <v>14203000</v>
      </c>
      <c r="Q603" s="27" t="str">
        <f t="shared" si="118"/>
        <v>Registered</v>
      </c>
      <c r="R603" s="121">
        <f t="shared" si="127"/>
        <v>1</v>
      </c>
      <c r="T603" s="117">
        <f t="shared" ref="T603:T666" si="143">L603+M603+N603+O603+P603</f>
        <v>14203000</v>
      </c>
      <c r="U603" s="117">
        <f t="shared" ref="U603:U666" si="144">K603-T603</f>
        <v>0</v>
      </c>
    </row>
    <row r="604" spans="1:21" x14ac:dyDescent="0.3">
      <c r="A604" s="114">
        <v>45</v>
      </c>
      <c r="B604" s="114" t="s">
        <v>396</v>
      </c>
      <c r="C604" s="114" t="s">
        <v>71</v>
      </c>
      <c r="D604" s="114" t="s">
        <v>1441</v>
      </c>
      <c r="E604" s="114" t="s">
        <v>1442</v>
      </c>
      <c r="F604" s="115">
        <v>45626</v>
      </c>
      <c r="G604" s="114" t="s">
        <v>1443</v>
      </c>
      <c r="H604" s="116">
        <v>19834100</v>
      </c>
      <c r="I604" s="116">
        <v>19834100</v>
      </c>
      <c r="J604" s="116">
        <v>10200000</v>
      </c>
      <c r="K604" s="116">
        <v>9634100</v>
      </c>
      <c r="L604" s="116">
        <v>0</v>
      </c>
      <c r="M604" s="116">
        <v>0</v>
      </c>
      <c r="N604" s="116">
        <v>0</v>
      </c>
      <c r="O604" s="116">
        <v>0</v>
      </c>
      <c r="P604" s="120">
        <v>9634100</v>
      </c>
      <c r="Q604" s="27" t="str">
        <f t="shared" si="118"/>
        <v>Registered</v>
      </c>
      <c r="R604" s="121">
        <f t="shared" si="127"/>
        <v>1</v>
      </c>
      <c r="T604" s="117">
        <f t="shared" si="143"/>
        <v>9634100</v>
      </c>
      <c r="U604" s="117">
        <f t="shared" si="144"/>
        <v>0</v>
      </c>
    </row>
    <row r="605" spans="1:21" x14ac:dyDescent="0.3">
      <c r="A605" s="114">
        <v>83</v>
      </c>
      <c r="B605" s="114" t="s">
        <v>396</v>
      </c>
      <c r="C605" s="114" t="s">
        <v>71</v>
      </c>
      <c r="D605" s="114" t="s">
        <v>1546</v>
      </c>
      <c r="E605" s="114" t="s">
        <v>1547</v>
      </c>
      <c r="F605" s="115">
        <v>44772</v>
      </c>
      <c r="G605" s="114" t="s">
        <v>1548</v>
      </c>
      <c r="H605" s="116">
        <v>7192000</v>
      </c>
      <c r="I605" s="116">
        <v>7192000</v>
      </c>
      <c r="J605" s="116">
        <v>1250000</v>
      </c>
      <c r="K605" s="116">
        <v>5942000</v>
      </c>
      <c r="L605" s="116">
        <v>0</v>
      </c>
      <c r="M605" s="116">
        <v>0</v>
      </c>
      <c r="N605" s="116">
        <v>0</v>
      </c>
      <c r="O605" s="116">
        <v>0</v>
      </c>
      <c r="P605" s="120">
        <v>5942000</v>
      </c>
      <c r="Q605" s="27" t="str">
        <f t="shared" si="118"/>
        <v>Registered</v>
      </c>
      <c r="R605" s="121">
        <f t="shared" si="127"/>
        <v>1</v>
      </c>
      <c r="T605" s="117">
        <f t="shared" si="143"/>
        <v>5942000</v>
      </c>
      <c r="U605" s="117">
        <f t="shared" si="144"/>
        <v>0</v>
      </c>
    </row>
    <row r="606" spans="1:21" x14ac:dyDescent="0.3">
      <c r="A606" s="114">
        <v>109</v>
      </c>
      <c r="B606" s="114" t="s">
        <v>396</v>
      </c>
      <c r="C606" s="114" t="s">
        <v>71</v>
      </c>
      <c r="D606" s="114" t="s">
        <v>1618</v>
      </c>
      <c r="E606" s="114" t="s">
        <v>1619</v>
      </c>
      <c r="F606" s="115">
        <v>45219</v>
      </c>
      <c r="G606" s="114" t="s">
        <v>1620</v>
      </c>
      <c r="H606" s="116">
        <v>5030000</v>
      </c>
      <c r="I606" s="116">
        <v>5030000</v>
      </c>
      <c r="J606" s="116">
        <v>200000</v>
      </c>
      <c r="K606" s="116">
        <v>4830000</v>
      </c>
      <c r="L606" s="116">
        <v>0</v>
      </c>
      <c r="M606" s="116">
        <v>0</v>
      </c>
      <c r="N606" s="116">
        <v>0</v>
      </c>
      <c r="O606" s="116">
        <v>0</v>
      </c>
      <c r="P606" s="120">
        <v>4830000</v>
      </c>
      <c r="Q606" s="27" t="str">
        <f t="shared" si="118"/>
        <v>Registered</v>
      </c>
      <c r="R606" s="121">
        <f t="shared" si="127"/>
        <v>1</v>
      </c>
      <c r="T606" s="117">
        <f t="shared" si="143"/>
        <v>4830000</v>
      </c>
      <c r="U606" s="117">
        <f t="shared" si="144"/>
        <v>0</v>
      </c>
    </row>
    <row r="607" spans="1:21" x14ac:dyDescent="0.3">
      <c r="A607" s="114">
        <v>182</v>
      </c>
      <c r="B607" s="114" t="s">
        <v>396</v>
      </c>
      <c r="C607" s="114" t="s">
        <v>71</v>
      </c>
      <c r="D607" s="114" t="s">
        <v>1816</v>
      </c>
      <c r="E607" s="114" t="s">
        <v>1817</v>
      </c>
      <c r="F607" s="115">
        <v>44772</v>
      </c>
      <c r="G607" s="114" t="s">
        <v>1548</v>
      </c>
      <c r="H607" s="116">
        <v>5080000</v>
      </c>
      <c r="I607" s="116">
        <v>5080000</v>
      </c>
      <c r="J607" s="116">
        <v>1750000</v>
      </c>
      <c r="K607" s="116">
        <v>3330000</v>
      </c>
      <c r="L607" s="116">
        <v>0</v>
      </c>
      <c r="M607" s="116">
        <v>0</v>
      </c>
      <c r="N607" s="116">
        <v>0</v>
      </c>
      <c r="O607" s="116">
        <v>0</v>
      </c>
      <c r="P607" s="120">
        <v>3330000</v>
      </c>
      <c r="Q607" s="27" t="str">
        <f t="shared" si="118"/>
        <v>Registered</v>
      </c>
      <c r="R607" s="121">
        <f t="shared" si="127"/>
        <v>1</v>
      </c>
      <c r="T607" s="117">
        <f t="shared" si="143"/>
        <v>3330000</v>
      </c>
      <c r="U607" s="117">
        <f t="shared" si="144"/>
        <v>0</v>
      </c>
    </row>
    <row r="608" spans="1:21" x14ac:dyDescent="0.3">
      <c r="A608" s="114">
        <v>405</v>
      </c>
      <c r="B608" s="114" t="s">
        <v>396</v>
      </c>
      <c r="C608" s="114" t="s">
        <v>71</v>
      </c>
      <c r="D608" s="114" t="s">
        <v>2338</v>
      </c>
      <c r="E608" s="114" t="s">
        <v>2339</v>
      </c>
      <c r="F608" s="115">
        <v>44559</v>
      </c>
      <c r="G608" s="114" t="s">
        <v>2035</v>
      </c>
      <c r="H608" s="116">
        <v>7216000</v>
      </c>
      <c r="I608" s="116">
        <v>7216000</v>
      </c>
      <c r="J608" s="116">
        <v>5988000</v>
      </c>
      <c r="K608" s="116">
        <v>1228000</v>
      </c>
      <c r="L608" s="116">
        <v>0</v>
      </c>
      <c r="M608" s="116">
        <v>0</v>
      </c>
      <c r="N608" s="116">
        <v>0</v>
      </c>
      <c r="O608" s="116">
        <v>0</v>
      </c>
      <c r="P608" s="120">
        <v>1228000</v>
      </c>
      <c r="Q608" s="27" t="str">
        <f t="shared" si="118"/>
        <v>Registered</v>
      </c>
      <c r="R608" s="121">
        <f t="shared" si="127"/>
        <v>1</v>
      </c>
      <c r="T608" s="117">
        <f t="shared" si="143"/>
        <v>1228000</v>
      </c>
      <c r="U608" s="117">
        <f t="shared" si="144"/>
        <v>0</v>
      </c>
    </row>
    <row r="609" spans="1:21" x14ac:dyDescent="0.3">
      <c r="A609" s="114">
        <v>522</v>
      </c>
      <c r="B609" s="114" t="s">
        <v>396</v>
      </c>
      <c r="C609" s="114" t="s">
        <v>71</v>
      </c>
      <c r="D609" s="114" t="s">
        <v>2640</v>
      </c>
      <c r="E609" s="114" t="s">
        <v>2641</v>
      </c>
      <c r="F609" s="115">
        <v>44747</v>
      </c>
      <c r="G609" s="114" t="s">
        <v>2642</v>
      </c>
      <c r="H609" s="116">
        <v>102500001</v>
      </c>
      <c r="I609" s="116">
        <v>102500001</v>
      </c>
      <c r="J609" s="116">
        <v>101653800</v>
      </c>
      <c r="K609" s="116">
        <v>846201</v>
      </c>
      <c r="L609" s="116">
        <v>0</v>
      </c>
      <c r="M609" s="116">
        <v>0</v>
      </c>
      <c r="N609" s="116">
        <v>0</v>
      </c>
      <c r="O609" s="116">
        <v>0</v>
      </c>
      <c r="P609" s="120">
        <v>846201</v>
      </c>
      <c r="Q609" s="27" t="str">
        <f t="shared" si="118"/>
        <v>Registered</v>
      </c>
      <c r="R609" s="121">
        <f t="shared" si="127"/>
        <v>1</v>
      </c>
      <c r="T609" s="117">
        <f t="shared" si="143"/>
        <v>846201</v>
      </c>
      <c r="U609" s="117">
        <f t="shared" si="144"/>
        <v>0</v>
      </c>
    </row>
    <row r="610" spans="1:21" x14ac:dyDescent="0.3">
      <c r="A610" s="114">
        <v>843</v>
      </c>
      <c r="B610" s="114" t="s">
        <v>396</v>
      </c>
      <c r="C610" s="114" t="s">
        <v>71</v>
      </c>
      <c r="D610" s="114" t="s">
        <v>3985</v>
      </c>
      <c r="E610" s="114" t="s">
        <v>3986</v>
      </c>
      <c r="F610" s="115">
        <v>44552</v>
      </c>
      <c r="G610" s="114" t="s">
        <v>3987</v>
      </c>
      <c r="H610" s="116">
        <v>6944000</v>
      </c>
      <c r="I610" s="116">
        <v>6944000</v>
      </c>
      <c r="J610" s="116">
        <v>6596800</v>
      </c>
      <c r="K610" s="116">
        <v>347200</v>
      </c>
      <c r="L610" s="116">
        <v>0</v>
      </c>
      <c r="M610" s="116">
        <v>0</v>
      </c>
      <c r="N610" s="116">
        <v>0</v>
      </c>
      <c r="O610" s="116">
        <v>0</v>
      </c>
      <c r="P610" s="120">
        <v>347200</v>
      </c>
      <c r="Q610" s="27" t="str">
        <f t="shared" si="118"/>
        <v>Registered</v>
      </c>
      <c r="R610" s="121">
        <f t="shared" si="127"/>
        <v>1</v>
      </c>
      <c r="T610" s="117">
        <f t="shared" si="143"/>
        <v>347200</v>
      </c>
      <c r="U610" s="117">
        <f t="shared" si="144"/>
        <v>0</v>
      </c>
    </row>
    <row r="611" spans="1:21" x14ac:dyDescent="0.3">
      <c r="A611" s="114">
        <v>845</v>
      </c>
      <c r="B611" s="114" t="s">
        <v>396</v>
      </c>
      <c r="C611" s="114" t="s">
        <v>71</v>
      </c>
      <c r="D611" s="114" t="s">
        <v>3995</v>
      </c>
      <c r="E611" s="114" t="s">
        <v>2339</v>
      </c>
      <c r="F611" s="115">
        <v>44559</v>
      </c>
      <c r="G611" s="114" t="s">
        <v>2035</v>
      </c>
      <c r="H611" s="116">
        <v>6872000</v>
      </c>
      <c r="I611" s="116">
        <v>6872000</v>
      </c>
      <c r="J611" s="116">
        <v>6528400</v>
      </c>
      <c r="K611" s="116">
        <v>343600</v>
      </c>
      <c r="L611" s="116">
        <v>0</v>
      </c>
      <c r="M611" s="116">
        <v>0</v>
      </c>
      <c r="N611" s="116">
        <v>0</v>
      </c>
      <c r="O611" s="116">
        <v>0</v>
      </c>
      <c r="P611" s="120">
        <v>343600</v>
      </c>
      <c r="Q611" s="27" t="str">
        <f t="shared" si="118"/>
        <v>Registered</v>
      </c>
      <c r="R611" s="121">
        <f t="shared" si="127"/>
        <v>1</v>
      </c>
      <c r="T611" s="117">
        <f t="shared" si="143"/>
        <v>343600</v>
      </c>
      <c r="U611" s="117">
        <f t="shared" si="144"/>
        <v>0</v>
      </c>
    </row>
    <row r="612" spans="1:21" x14ac:dyDescent="0.3">
      <c r="A612" s="114">
        <v>850</v>
      </c>
      <c r="B612" s="114" t="s">
        <v>396</v>
      </c>
      <c r="C612" s="114" t="s">
        <v>71</v>
      </c>
      <c r="D612" s="114" t="s">
        <v>4004</v>
      </c>
      <c r="E612" s="114" t="s">
        <v>4005</v>
      </c>
      <c r="F612" s="115">
        <v>44552</v>
      </c>
      <c r="G612" s="114" t="s">
        <v>4006</v>
      </c>
      <c r="H612" s="116">
        <v>6672000</v>
      </c>
      <c r="I612" s="116">
        <v>6672000</v>
      </c>
      <c r="J612" s="116">
        <v>6338400</v>
      </c>
      <c r="K612" s="116">
        <v>333600</v>
      </c>
      <c r="L612" s="116">
        <v>0</v>
      </c>
      <c r="M612" s="116">
        <v>0</v>
      </c>
      <c r="N612" s="116">
        <v>0</v>
      </c>
      <c r="O612" s="116">
        <v>0</v>
      </c>
      <c r="P612" s="120">
        <v>333600</v>
      </c>
      <c r="Q612" s="27" t="str">
        <f t="shared" si="118"/>
        <v>Registered</v>
      </c>
      <c r="R612" s="121">
        <f t="shared" si="127"/>
        <v>1</v>
      </c>
      <c r="T612" s="117">
        <f t="shared" si="143"/>
        <v>333600</v>
      </c>
      <c r="U612" s="117">
        <f t="shared" si="144"/>
        <v>0</v>
      </c>
    </row>
    <row r="613" spans="1:21" x14ac:dyDescent="0.3">
      <c r="A613" s="114">
        <v>856</v>
      </c>
      <c r="B613" s="114" t="s">
        <v>396</v>
      </c>
      <c r="C613" s="114" t="s">
        <v>71</v>
      </c>
      <c r="D613" s="114" t="s">
        <v>4023</v>
      </c>
      <c r="E613" s="114" t="s">
        <v>397</v>
      </c>
      <c r="F613" s="115">
        <v>44552</v>
      </c>
      <c r="G613" s="114" t="s">
        <v>4006</v>
      </c>
      <c r="H613" s="116">
        <v>6520000</v>
      </c>
      <c r="I613" s="116">
        <v>6520000</v>
      </c>
      <c r="J613" s="116">
        <v>6194000</v>
      </c>
      <c r="K613" s="116">
        <v>326000</v>
      </c>
      <c r="L613" s="116">
        <v>0</v>
      </c>
      <c r="M613" s="116">
        <v>0</v>
      </c>
      <c r="N613" s="116">
        <v>0</v>
      </c>
      <c r="O613" s="116">
        <v>0</v>
      </c>
      <c r="P613" s="120">
        <v>326000</v>
      </c>
      <c r="Q613" s="27" t="str">
        <f t="shared" si="118"/>
        <v>Registered</v>
      </c>
      <c r="R613" s="121">
        <f t="shared" si="127"/>
        <v>1</v>
      </c>
      <c r="T613" s="117">
        <f t="shared" si="143"/>
        <v>326000</v>
      </c>
      <c r="U613" s="117">
        <f t="shared" si="144"/>
        <v>0</v>
      </c>
    </row>
    <row r="614" spans="1:21" x14ac:dyDescent="0.3">
      <c r="A614" s="114">
        <v>880</v>
      </c>
      <c r="B614" s="114" t="s">
        <v>396</v>
      </c>
      <c r="C614" s="114" t="s">
        <v>71</v>
      </c>
      <c r="D614" s="114" t="s">
        <v>4144</v>
      </c>
      <c r="E614" s="114" t="s">
        <v>4145</v>
      </c>
      <c r="F614" s="115">
        <v>44552</v>
      </c>
      <c r="G614" s="114" t="s">
        <v>3987</v>
      </c>
      <c r="H614" s="116">
        <v>5504000</v>
      </c>
      <c r="I614" s="116">
        <v>5504000</v>
      </c>
      <c r="J614" s="116">
        <v>5228800</v>
      </c>
      <c r="K614" s="116">
        <v>275200</v>
      </c>
      <c r="L614" s="116">
        <v>0</v>
      </c>
      <c r="M614" s="116">
        <v>0</v>
      </c>
      <c r="N614" s="116">
        <v>0</v>
      </c>
      <c r="O614" s="116">
        <v>0</v>
      </c>
      <c r="P614" s="120">
        <v>275200</v>
      </c>
      <c r="Q614" s="27" t="str">
        <f t="shared" si="118"/>
        <v>Registered</v>
      </c>
      <c r="R614" s="121">
        <f t="shared" si="127"/>
        <v>1</v>
      </c>
      <c r="T614" s="117">
        <f t="shared" si="143"/>
        <v>275200</v>
      </c>
      <c r="U614" s="117">
        <f t="shared" si="144"/>
        <v>0</v>
      </c>
    </row>
    <row r="615" spans="1:21" x14ac:dyDescent="0.3">
      <c r="A615" s="114">
        <v>881</v>
      </c>
      <c r="B615" s="114" t="s">
        <v>396</v>
      </c>
      <c r="C615" s="114" t="s">
        <v>71</v>
      </c>
      <c r="D615" s="114" t="s">
        <v>4146</v>
      </c>
      <c r="E615" s="114" t="s">
        <v>4147</v>
      </c>
      <c r="F615" s="115">
        <v>44552</v>
      </c>
      <c r="G615" s="114" t="s">
        <v>3987</v>
      </c>
      <c r="H615" s="116">
        <v>5504000</v>
      </c>
      <c r="I615" s="116">
        <v>5504000</v>
      </c>
      <c r="J615" s="116">
        <v>5228800</v>
      </c>
      <c r="K615" s="116">
        <v>275200</v>
      </c>
      <c r="L615" s="116">
        <v>0</v>
      </c>
      <c r="M615" s="116">
        <v>0</v>
      </c>
      <c r="N615" s="116">
        <v>0</v>
      </c>
      <c r="O615" s="116">
        <v>0</v>
      </c>
      <c r="P615" s="120">
        <v>275200</v>
      </c>
      <c r="Q615" s="27" t="str">
        <f t="shared" si="118"/>
        <v>Registered</v>
      </c>
      <c r="R615" s="121">
        <f t="shared" si="127"/>
        <v>1</v>
      </c>
      <c r="T615" s="117">
        <f t="shared" si="143"/>
        <v>275200</v>
      </c>
      <c r="U615" s="117">
        <f t="shared" si="144"/>
        <v>0</v>
      </c>
    </row>
    <row r="616" spans="1:21" x14ac:dyDescent="0.3">
      <c r="A616" s="114">
        <v>886</v>
      </c>
      <c r="B616" s="114" t="s">
        <v>396</v>
      </c>
      <c r="C616" s="114" t="s">
        <v>71</v>
      </c>
      <c r="D616" s="114" t="s">
        <v>4209</v>
      </c>
      <c r="E616" s="114" t="s">
        <v>4145</v>
      </c>
      <c r="F616" s="115">
        <v>44552</v>
      </c>
      <c r="G616" s="114" t="s">
        <v>3987</v>
      </c>
      <c r="H616" s="116">
        <v>5160000</v>
      </c>
      <c r="I616" s="116">
        <v>5160000</v>
      </c>
      <c r="J616" s="116">
        <v>4902000</v>
      </c>
      <c r="K616" s="116">
        <v>258000</v>
      </c>
      <c r="L616" s="116">
        <v>0</v>
      </c>
      <c r="M616" s="116">
        <v>0</v>
      </c>
      <c r="N616" s="116">
        <v>0</v>
      </c>
      <c r="O616" s="116">
        <v>0</v>
      </c>
      <c r="P616" s="120">
        <v>258000</v>
      </c>
      <c r="Q616" s="27" t="str">
        <f t="shared" si="118"/>
        <v>Registered</v>
      </c>
      <c r="R616" s="121">
        <f t="shared" si="127"/>
        <v>1</v>
      </c>
      <c r="T616" s="117">
        <f t="shared" si="143"/>
        <v>258000</v>
      </c>
      <c r="U616" s="117">
        <f t="shared" si="144"/>
        <v>0</v>
      </c>
    </row>
    <row r="617" spans="1:21" x14ac:dyDescent="0.3">
      <c r="A617" s="114">
        <v>889</v>
      </c>
      <c r="B617" s="114" t="s">
        <v>396</v>
      </c>
      <c r="C617" s="114" t="s">
        <v>71</v>
      </c>
      <c r="D617" s="114" t="s">
        <v>4228</v>
      </c>
      <c r="E617" s="114" t="s">
        <v>4229</v>
      </c>
      <c r="F617" s="115">
        <v>44552</v>
      </c>
      <c r="G617" s="114" t="s">
        <v>4006</v>
      </c>
      <c r="H617" s="116">
        <v>4952000</v>
      </c>
      <c r="I617" s="116">
        <v>4952000</v>
      </c>
      <c r="J617" s="116">
        <v>4704400</v>
      </c>
      <c r="K617" s="116">
        <v>247600</v>
      </c>
      <c r="L617" s="116">
        <v>0</v>
      </c>
      <c r="M617" s="116">
        <v>0</v>
      </c>
      <c r="N617" s="116">
        <v>0</v>
      </c>
      <c r="O617" s="116">
        <v>0</v>
      </c>
      <c r="P617" s="120">
        <v>247600</v>
      </c>
      <c r="Q617" s="27" t="str">
        <f t="shared" si="118"/>
        <v>Registered</v>
      </c>
      <c r="R617" s="121">
        <f t="shared" si="127"/>
        <v>1</v>
      </c>
      <c r="T617" s="117">
        <f t="shared" si="143"/>
        <v>247600</v>
      </c>
      <c r="U617" s="117">
        <f t="shared" si="144"/>
        <v>0</v>
      </c>
    </row>
    <row r="618" spans="1:21" x14ac:dyDescent="0.3">
      <c r="A618" s="114">
        <v>930</v>
      </c>
      <c r="B618" s="114" t="s">
        <v>396</v>
      </c>
      <c r="C618" s="114" t="s">
        <v>71</v>
      </c>
      <c r="D618" s="114" t="s">
        <v>4369</v>
      </c>
      <c r="E618" s="114" t="s">
        <v>4370</v>
      </c>
      <c r="F618" s="115">
        <v>44439</v>
      </c>
      <c r="G618" s="114" t="s">
        <v>4371</v>
      </c>
      <c r="H618" s="116">
        <v>3570000</v>
      </c>
      <c r="I618" s="116">
        <v>3570000</v>
      </c>
      <c r="J618" s="116">
        <v>3400000</v>
      </c>
      <c r="K618" s="116">
        <v>170000</v>
      </c>
      <c r="L618" s="116">
        <v>0</v>
      </c>
      <c r="M618" s="116">
        <v>0</v>
      </c>
      <c r="N618" s="116">
        <v>0</v>
      </c>
      <c r="O618" s="116">
        <v>0</v>
      </c>
      <c r="P618" s="120">
        <v>170000</v>
      </c>
      <c r="Q618" s="27" t="str">
        <f t="shared" si="118"/>
        <v>Registered</v>
      </c>
      <c r="R618" s="121">
        <f t="shared" si="127"/>
        <v>1</v>
      </c>
      <c r="T618" s="117">
        <f t="shared" si="143"/>
        <v>170000</v>
      </c>
      <c r="U618" s="117">
        <f t="shared" si="144"/>
        <v>0</v>
      </c>
    </row>
    <row r="619" spans="1:21" x14ac:dyDescent="0.3">
      <c r="A619" s="114">
        <v>1063</v>
      </c>
      <c r="B619" s="114" t="s">
        <v>396</v>
      </c>
      <c r="C619" s="114" t="s">
        <v>71</v>
      </c>
      <c r="D619" s="114" t="s">
        <v>4769</v>
      </c>
      <c r="E619" s="114" t="s">
        <v>4770</v>
      </c>
      <c r="F619" s="115">
        <v>44561</v>
      </c>
      <c r="G619" s="114" t="s">
        <v>4771</v>
      </c>
      <c r="H619" s="116">
        <v>6616000</v>
      </c>
      <c r="I619" s="116">
        <v>6616000</v>
      </c>
      <c r="J619" s="116">
        <v>6548945</v>
      </c>
      <c r="K619" s="116">
        <v>67055</v>
      </c>
      <c r="L619" s="116">
        <v>0</v>
      </c>
      <c r="M619" s="116">
        <v>0</v>
      </c>
      <c r="N619" s="116">
        <v>0</v>
      </c>
      <c r="O619" s="116">
        <v>0</v>
      </c>
      <c r="P619" s="120">
        <v>67055</v>
      </c>
      <c r="Q619" s="27" t="str">
        <f t="shared" si="118"/>
        <v>Registered</v>
      </c>
      <c r="R619" s="121">
        <f t="shared" si="127"/>
        <v>1</v>
      </c>
      <c r="T619" s="117">
        <f t="shared" si="143"/>
        <v>67055</v>
      </c>
      <c r="U619" s="117">
        <f t="shared" si="144"/>
        <v>0</v>
      </c>
    </row>
    <row r="620" spans="1:21" hidden="1" x14ac:dyDescent="0.3">
      <c r="A620" s="114">
        <v>5530</v>
      </c>
      <c r="B620" s="114" t="s">
        <v>396</v>
      </c>
      <c r="C620" s="114" t="s">
        <v>71</v>
      </c>
      <c r="D620" s="114" t="s">
        <v>6713</v>
      </c>
      <c r="E620" s="114" t="s">
        <v>6714</v>
      </c>
      <c r="F620" s="115">
        <v>45565</v>
      </c>
      <c r="G620" s="114" t="s">
        <v>6085</v>
      </c>
      <c r="H620" s="116">
        <v>52560000</v>
      </c>
      <c r="I620" s="116">
        <v>52560000</v>
      </c>
      <c r="J620" s="116">
        <v>52560000</v>
      </c>
      <c r="K620" s="116">
        <v>0</v>
      </c>
      <c r="L620" s="116">
        <v>0</v>
      </c>
      <c r="M620" s="116">
        <v>0</v>
      </c>
      <c r="N620" s="116">
        <v>0</v>
      </c>
      <c r="O620" s="116">
        <v>0</v>
      </c>
      <c r="P620" s="120">
        <v>0</v>
      </c>
      <c r="Q620" s="27" t="str">
        <f t="shared" si="118"/>
        <v>Registered</v>
      </c>
      <c r="R620" s="121">
        <f t="shared" si="127"/>
        <v>1</v>
      </c>
      <c r="T620" s="117">
        <f t="shared" si="143"/>
        <v>0</v>
      </c>
      <c r="U620" s="117">
        <f t="shared" si="144"/>
        <v>0</v>
      </c>
    </row>
    <row r="621" spans="1:21" hidden="1" x14ac:dyDescent="0.3">
      <c r="A621" s="114">
        <v>5531</v>
      </c>
      <c r="B621" s="114" t="s">
        <v>396</v>
      </c>
      <c r="C621" s="114" t="s">
        <v>71</v>
      </c>
      <c r="D621" s="114" t="s">
        <v>6715</v>
      </c>
      <c r="E621" s="114" t="s">
        <v>6716</v>
      </c>
      <c r="F621" s="115">
        <v>45230</v>
      </c>
      <c r="G621" s="114" t="s">
        <v>5709</v>
      </c>
      <c r="H621" s="116">
        <v>42500000</v>
      </c>
      <c r="I621" s="116">
        <v>42500000</v>
      </c>
      <c r="J621" s="116">
        <v>42500000</v>
      </c>
      <c r="K621" s="116">
        <v>0</v>
      </c>
      <c r="L621" s="116">
        <v>0</v>
      </c>
      <c r="M621" s="116">
        <v>0</v>
      </c>
      <c r="N621" s="116">
        <v>0</v>
      </c>
      <c r="O621" s="116">
        <v>0</v>
      </c>
      <c r="P621" s="120">
        <v>0</v>
      </c>
      <c r="Q621" s="27" t="str">
        <f t="shared" si="118"/>
        <v>Registered</v>
      </c>
      <c r="R621" s="121">
        <f t="shared" si="127"/>
        <v>1</v>
      </c>
      <c r="T621" s="117">
        <f t="shared" si="143"/>
        <v>0</v>
      </c>
      <c r="U621" s="117">
        <f t="shared" si="144"/>
        <v>0</v>
      </c>
    </row>
    <row r="622" spans="1:21" hidden="1" x14ac:dyDescent="0.3">
      <c r="A622" s="114">
        <v>5532</v>
      </c>
      <c r="B622" s="114" t="s">
        <v>396</v>
      </c>
      <c r="C622" s="114" t="s">
        <v>71</v>
      </c>
      <c r="D622" s="114" t="s">
        <v>6717</v>
      </c>
      <c r="E622" s="114" t="s">
        <v>6376</v>
      </c>
      <c r="F622" s="115">
        <v>45169</v>
      </c>
      <c r="G622" s="114" t="s">
        <v>5374</v>
      </c>
      <c r="H622" s="116">
        <v>2704000</v>
      </c>
      <c r="I622" s="116">
        <v>2704000</v>
      </c>
      <c r="J622" s="116">
        <v>2704000</v>
      </c>
      <c r="K622" s="116">
        <v>0</v>
      </c>
      <c r="L622" s="116">
        <v>0</v>
      </c>
      <c r="M622" s="116">
        <v>0</v>
      </c>
      <c r="N622" s="116">
        <v>0</v>
      </c>
      <c r="O622" s="116">
        <v>0</v>
      </c>
      <c r="P622" s="120">
        <v>0</v>
      </c>
      <c r="Q622" s="27" t="str">
        <f t="shared" si="118"/>
        <v>Registered</v>
      </c>
      <c r="R622" s="121">
        <f t="shared" si="127"/>
        <v>1</v>
      </c>
      <c r="T622" s="117">
        <f t="shared" si="143"/>
        <v>0</v>
      </c>
      <c r="U622" s="117">
        <f t="shared" si="144"/>
        <v>0</v>
      </c>
    </row>
    <row r="623" spans="1:21" hidden="1" x14ac:dyDescent="0.3">
      <c r="A623" s="114">
        <v>5533</v>
      </c>
      <c r="B623" s="114" t="s">
        <v>396</v>
      </c>
      <c r="C623" s="114" t="s">
        <v>71</v>
      </c>
      <c r="D623" s="114" t="s">
        <v>6718</v>
      </c>
      <c r="E623" s="114" t="s">
        <v>2397</v>
      </c>
      <c r="F623" s="115">
        <v>44561</v>
      </c>
      <c r="G623" s="114" t="s">
        <v>5506</v>
      </c>
      <c r="H623" s="116">
        <v>7100000</v>
      </c>
      <c r="I623" s="116">
        <v>7100000</v>
      </c>
      <c r="J623" s="116">
        <v>7100000</v>
      </c>
      <c r="K623" s="116">
        <v>0</v>
      </c>
      <c r="L623" s="116">
        <v>0</v>
      </c>
      <c r="M623" s="116">
        <v>0</v>
      </c>
      <c r="N623" s="116">
        <v>0</v>
      </c>
      <c r="O623" s="116">
        <v>0</v>
      </c>
      <c r="P623" s="120">
        <v>0</v>
      </c>
      <c r="Q623" s="27" t="str">
        <f t="shared" si="118"/>
        <v>Registered</v>
      </c>
      <c r="R623" s="121">
        <f t="shared" si="127"/>
        <v>1</v>
      </c>
      <c r="T623" s="117">
        <f t="shared" si="143"/>
        <v>0</v>
      </c>
      <c r="U623" s="117">
        <f t="shared" si="144"/>
        <v>0</v>
      </c>
    </row>
    <row r="624" spans="1:21" hidden="1" x14ac:dyDescent="0.3">
      <c r="A624" s="114">
        <v>5534</v>
      </c>
      <c r="B624" s="114" t="s">
        <v>396</v>
      </c>
      <c r="C624" s="114" t="s">
        <v>71</v>
      </c>
      <c r="D624" s="114" t="s">
        <v>6719</v>
      </c>
      <c r="E624" s="114" t="s">
        <v>6720</v>
      </c>
      <c r="F624" s="115">
        <v>45090</v>
      </c>
      <c r="G624" s="114" t="s">
        <v>3039</v>
      </c>
      <c r="H624" s="116">
        <v>8184000</v>
      </c>
      <c r="I624" s="116">
        <v>8184000</v>
      </c>
      <c r="J624" s="116">
        <v>8184000</v>
      </c>
      <c r="K624" s="116">
        <v>0</v>
      </c>
      <c r="L624" s="116">
        <v>0</v>
      </c>
      <c r="M624" s="116">
        <v>0</v>
      </c>
      <c r="N624" s="116">
        <v>0</v>
      </c>
      <c r="O624" s="116">
        <v>0</v>
      </c>
      <c r="P624" s="120">
        <v>0</v>
      </c>
      <c r="Q624" s="27" t="str">
        <f t="shared" si="118"/>
        <v>Registered</v>
      </c>
      <c r="R624" s="121">
        <f t="shared" si="127"/>
        <v>1</v>
      </c>
      <c r="T624" s="117">
        <f t="shared" si="143"/>
        <v>0</v>
      </c>
      <c r="U624" s="117">
        <f t="shared" si="144"/>
        <v>0</v>
      </c>
    </row>
    <row r="625" spans="1:21" hidden="1" x14ac:dyDescent="0.3">
      <c r="A625" s="114">
        <v>5535</v>
      </c>
      <c r="B625" s="114" t="s">
        <v>396</v>
      </c>
      <c r="C625" s="114" t="s">
        <v>71</v>
      </c>
      <c r="D625" s="114" t="s">
        <v>6721</v>
      </c>
      <c r="E625" s="114" t="s">
        <v>6720</v>
      </c>
      <c r="F625" s="115">
        <v>45090</v>
      </c>
      <c r="G625" s="114" t="s">
        <v>3039</v>
      </c>
      <c r="H625" s="116">
        <v>7864000</v>
      </c>
      <c r="I625" s="116">
        <v>7864000</v>
      </c>
      <c r="J625" s="116">
        <v>7864000</v>
      </c>
      <c r="K625" s="116">
        <v>0</v>
      </c>
      <c r="L625" s="116">
        <v>0</v>
      </c>
      <c r="M625" s="116">
        <v>0</v>
      </c>
      <c r="N625" s="116">
        <v>0</v>
      </c>
      <c r="O625" s="116">
        <v>0</v>
      </c>
      <c r="P625" s="120">
        <v>0</v>
      </c>
      <c r="Q625" s="27" t="str">
        <f t="shared" si="118"/>
        <v>Registered</v>
      </c>
      <c r="R625" s="121">
        <f t="shared" si="127"/>
        <v>1</v>
      </c>
      <c r="T625" s="117">
        <f t="shared" si="143"/>
        <v>0</v>
      </c>
      <c r="U625" s="117">
        <f t="shared" si="144"/>
        <v>0</v>
      </c>
    </row>
    <row r="626" spans="1:21" hidden="1" x14ac:dyDescent="0.3">
      <c r="A626" s="114">
        <v>5536</v>
      </c>
      <c r="B626" s="114" t="s">
        <v>396</v>
      </c>
      <c r="C626" s="114" t="s">
        <v>71</v>
      </c>
      <c r="D626" s="114" t="s">
        <v>6722</v>
      </c>
      <c r="E626" s="114" t="s">
        <v>6431</v>
      </c>
      <c r="F626" s="115">
        <v>43769</v>
      </c>
      <c r="G626" s="114" t="s">
        <v>6723</v>
      </c>
      <c r="H626" s="116">
        <v>6861360</v>
      </c>
      <c r="I626" s="116">
        <v>6861360</v>
      </c>
      <c r="J626" s="116">
        <v>6861360</v>
      </c>
      <c r="K626" s="116">
        <v>0</v>
      </c>
      <c r="L626" s="116">
        <v>0</v>
      </c>
      <c r="M626" s="116">
        <v>0</v>
      </c>
      <c r="N626" s="116">
        <v>0</v>
      </c>
      <c r="O626" s="116">
        <v>0</v>
      </c>
      <c r="P626" s="120">
        <v>0</v>
      </c>
      <c r="Q626" s="27" t="str">
        <f t="shared" si="118"/>
        <v>Registered</v>
      </c>
      <c r="R626" s="121">
        <f t="shared" si="127"/>
        <v>1</v>
      </c>
      <c r="T626" s="117">
        <f t="shared" si="143"/>
        <v>0</v>
      </c>
      <c r="U626" s="117">
        <f t="shared" si="144"/>
        <v>0</v>
      </c>
    </row>
    <row r="627" spans="1:21" hidden="1" x14ac:dyDescent="0.3">
      <c r="A627" s="114">
        <v>5537</v>
      </c>
      <c r="B627" s="114" t="s">
        <v>396</v>
      </c>
      <c r="C627" s="114" t="s">
        <v>71</v>
      </c>
      <c r="D627" s="114" t="s">
        <v>6724</v>
      </c>
      <c r="E627" s="114" t="s">
        <v>2483</v>
      </c>
      <c r="F627" s="115">
        <v>43769</v>
      </c>
      <c r="G627" s="114" t="s">
        <v>6723</v>
      </c>
      <c r="H627" s="116">
        <v>7100000</v>
      </c>
      <c r="I627" s="116">
        <v>7100000</v>
      </c>
      <c r="J627" s="116">
        <v>7100000</v>
      </c>
      <c r="K627" s="116">
        <v>0</v>
      </c>
      <c r="L627" s="116">
        <v>0</v>
      </c>
      <c r="M627" s="116">
        <v>0</v>
      </c>
      <c r="N627" s="116">
        <v>0</v>
      </c>
      <c r="O627" s="116">
        <v>0</v>
      </c>
      <c r="P627" s="120">
        <v>0</v>
      </c>
      <c r="Q627" s="27" t="str">
        <f t="shared" si="118"/>
        <v>Registered</v>
      </c>
      <c r="R627" s="121">
        <f t="shared" si="127"/>
        <v>1</v>
      </c>
      <c r="T627" s="117">
        <f t="shared" si="143"/>
        <v>0</v>
      </c>
      <c r="U627" s="117">
        <f t="shared" si="144"/>
        <v>0</v>
      </c>
    </row>
    <row r="628" spans="1:21" hidden="1" x14ac:dyDescent="0.3">
      <c r="A628" s="114">
        <v>5538</v>
      </c>
      <c r="B628" s="114" t="s">
        <v>396</v>
      </c>
      <c r="C628" s="114" t="s">
        <v>71</v>
      </c>
      <c r="D628" s="114" t="s">
        <v>6725</v>
      </c>
      <c r="E628" s="114" t="s">
        <v>1754</v>
      </c>
      <c r="F628" s="115">
        <v>44942</v>
      </c>
      <c r="G628" s="114" t="s">
        <v>3067</v>
      </c>
      <c r="H628" s="116">
        <v>19752200</v>
      </c>
      <c r="I628" s="116">
        <v>19752200</v>
      </c>
      <c r="J628" s="116">
        <v>19752200</v>
      </c>
      <c r="K628" s="116">
        <v>0</v>
      </c>
      <c r="L628" s="116">
        <v>0</v>
      </c>
      <c r="M628" s="116">
        <v>0</v>
      </c>
      <c r="N628" s="116">
        <v>0</v>
      </c>
      <c r="O628" s="116">
        <v>0</v>
      </c>
      <c r="P628" s="120">
        <v>0</v>
      </c>
      <c r="Q628" s="27" t="str">
        <f t="shared" si="118"/>
        <v>Registered</v>
      </c>
      <c r="R628" s="121">
        <f t="shared" si="127"/>
        <v>1</v>
      </c>
      <c r="T628" s="117">
        <f t="shared" si="143"/>
        <v>0</v>
      </c>
      <c r="U628" s="117">
        <f t="shared" si="144"/>
        <v>0</v>
      </c>
    </row>
    <row r="629" spans="1:21" hidden="1" x14ac:dyDescent="0.3">
      <c r="A629" s="114">
        <v>5539</v>
      </c>
      <c r="B629" s="114" t="s">
        <v>396</v>
      </c>
      <c r="C629" s="114" t="s">
        <v>71</v>
      </c>
      <c r="D629" s="114" t="s">
        <v>6726</v>
      </c>
      <c r="E629" s="114" t="s">
        <v>1754</v>
      </c>
      <c r="F629" s="115">
        <v>44942</v>
      </c>
      <c r="G629" s="114" t="s">
        <v>3067</v>
      </c>
      <c r="H629" s="116">
        <v>15186900</v>
      </c>
      <c r="I629" s="116">
        <v>15186900</v>
      </c>
      <c r="J629" s="116">
        <v>15186900</v>
      </c>
      <c r="K629" s="116">
        <v>0</v>
      </c>
      <c r="L629" s="116">
        <v>0</v>
      </c>
      <c r="M629" s="116">
        <v>0</v>
      </c>
      <c r="N629" s="116">
        <v>0</v>
      </c>
      <c r="O629" s="116">
        <v>0</v>
      </c>
      <c r="P629" s="120">
        <v>0</v>
      </c>
      <c r="Q629" s="27" t="str">
        <f t="shared" si="118"/>
        <v>Registered</v>
      </c>
      <c r="R629" s="121">
        <f t="shared" si="127"/>
        <v>1</v>
      </c>
      <c r="T629" s="117">
        <f t="shared" si="143"/>
        <v>0</v>
      </c>
      <c r="U629" s="117">
        <f t="shared" si="144"/>
        <v>0</v>
      </c>
    </row>
    <row r="630" spans="1:21" hidden="1" x14ac:dyDescent="0.3">
      <c r="A630" s="114">
        <v>5540</v>
      </c>
      <c r="B630" s="114" t="s">
        <v>396</v>
      </c>
      <c r="C630" s="114" t="s">
        <v>71</v>
      </c>
      <c r="D630" s="114" t="s">
        <v>6727</v>
      </c>
      <c r="E630" s="114" t="s">
        <v>6728</v>
      </c>
      <c r="F630" s="115">
        <v>44834</v>
      </c>
      <c r="G630" s="114" t="s">
        <v>5119</v>
      </c>
      <c r="H630" s="116">
        <v>7920000</v>
      </c>
      <c r="I630" s="116">
        <v>7920000</v>
      </c>
      <c r="J630" s="116">
        <v>7920000</v>
      </c>
      <c r="K630" s="116">
        <v>0</v>
      </c>
      <c r="L630" s="116">
        <v>0</v>
      </c>
      <c r="M630" s="116">
        <v>0</v>
      </c>
      <c r="N630" s="116">
        <v>0</v>
      </c>
      <c r="O630" s="116">
        <v>0</v>
      </c>
      <c r="P630" s="120">
        <v>0</v>
      </c>
      <c r="Q630" s="27" t="str">
        <f t="shared" si="118"/>
        <v>Registered</v>
      </c>
      <c r="R630" s="121">
        <f t="shared" si="127"/>
        <v>1</v>
      </c>
      <c r="T630" s="117">
        <f t="shared" si="143"/>
        <v>0</v>
      </c>
      <c r="U630" s="117">
        <f t="shared" si="144"/>
        <v>0</v>
      </c>
    </row>
    <row r="631" spans="1:21" hidden="1" x14ac:dyDescent="0.3">
      <c r="A631" s="114">
        <v>5541</v>
      </c>
      <c r="B631" s="114" t="s">
        <v>396</v>
      </c>
      <c r="C631" s="114" t="s">
        <v>71</v>
      </c>
      <c r="D631" s="114" t="s">
        <v>6729</v>
      </c>
      <c r="E631" s="114" t="s">
        <v>5034</v>
      </c>
      <c r="F631" s="115">
        <v>44972</v>
      </c>
      <c r="G631" s="114" t="s">
        <v>1963</v>
      </c>
      <c r="H631" s="116">
        <v>8677500</v>
      </c>
      <c r="I631" s="116">
        <v>8677500</v>
      </c>
      <c r="J631" s="116">
        <v>8677500</v>
      </c>
      <c r="K631" s="116">
        <v>0</v>
      </c>
      <c r="L631" s="116">
        <v>0</v>
      </c>
      <c r="M631" s="116">
        <v>0</v>
      </c>
      <c r="N631" s="116">
        <v>0</v>
      </c>
      <c r="O631" s="116">
        <v>0</v>
      </c>
      <c r="P631" s="120">
        <v>0</v>
      </c>
      <c r="Q631" s="27" t="str">
        <f t="shared" si="118"/>
        <v>Registered</v>
      </c>
      <c r="R631" s="121">
        <f t="shared" si="127"/>
        <v>1</v>
      </c>
      <c r="T631" s="117">
        <f t="shared" si="143"/>
        <v>0</v>
      </c>
      <c r="U631" s="117">
        <f t="shared" si="144"/>
        <v>0</v>
      </c>
    </row>
    <row r="632" spans="1:21" hidden="1" x14ac:dyDescent="0.3">
      <c r="A632" s="114">
        <v>5542</v>
      </c>
      <c r="B632" s="114" t="s">
        <v>396</v>
      </c>
      <c r="C632" s="114" t="s">
        <v>71</v>
      </c>
      <c r="D632" s="114" t="s">
        <v>6730</v>
      </c>
      <c r="E632" s="114" t="s">
        <v>6731</v>
      </c>
      <c r="F632" s="115">
        <v>44953</v>
      </c>
      <c r="G632" s="114" t="s">
        <v>2308</v>
      </c>
      <c r="H632" s="116">
        <v>10542000</v>
      </c>
      <c r="I632" s="116">
        <v>10542000</v>
      </c>
      <c r="J632" s="116">
        <v>10542000</v>
      </c>
      <c r="K632" s="116">
        <v>0</v>
      </c>
      <c r="L632" s="116">
        <v>0</v>
      </c>
      <c r="M632" s="116">
        <v>0</v>
      </c>
      <c r="N632" s="116">
        <v>0</v>
      </c>
      <c r="O632" s="116">
        <v>0</v>
      </c>
      <c r="P632" s="120">
        <v>0</v>
      </c>
      <c r="Q632" s="27" t="str">
        <f t="shared" si="118"/>
        <v>Registered</v>
      </c>
      <c r="R632" s="121">
        <f t="shared" si="127"/>
        <v>1</v>
      </c>
      <c r="T632" s="117">
        <f t="shared" si="143"/>
        <v>0</v>
      </c>
      <c r="U632" s="117">
        <f t="shared" si="144"/>
        <v>0</v>
      </c>
    </row>
    <row r="633" spans="1:21" hidden="1" x14ac:dyDescent="0.3">
      <c r="A633" s="114">
        <v>5543</v>
      </c>
      <c r="B633" s="114" t="s">
        <v>396</v>
      </c>
      <c r="C633" s="114" t="s">
        <v>71</v>
      </c>
      <c r="D633" s="114" t="s">
        <v>6732</v>
      </c>
      <c r="E633" s="114" t="s">
        <v>6733</v>
      </c>
      <c r="F633" s="115">
        <v>44610</v>
      </c>
      <c r="G633" s="114" t="s">
        <v>6734</v>
      </c>
      <c r="H633" s="116">
        <v>6270000</v>
      </c>
      <c r="I633" s="116">
        <v>6270000</v>
      </c>
      <c r="J633" s="116">
        <v>6270000</v>
      </c>
      <c r="K633" s="116">
        <v>0</v>
      </c>
      <c r="L633" s="116">
        <v>0</v>
      </c>
      <c r="M633" s="116">
        <v>0</v>
      </c>
      <c r="N633" s="116">
        <v>0</v>
      </c>
      <c r="O633" s="116">
        <v>0</v>
      </c>
      <c r="P633" s="120">
        <v>0</v>
      </c>
      <c r="Q633" s="27" t="str">
        <f t="shared" si="118"/>
        <v>Registered</v>
      </c>
      <c r="R633" s="121">
        <f t="shared" si="127"/>
        <v>1</v>
      </c>
      <c r="T633" s="117">
        <f t="shared" si="143"/>
        <v>0</v>
      </c>
      <c r="U633" s="117">
        <f t="shared" si="144"/>
        <v>0</v>
      </c>
    </row>
    <row r="634" spans="1:21" hidden="1" x14ac:dyDescent="0.3">
      <c r="A634" s="114">
        <v>5544</v>
      </c>
      <c r="B634" s="114" t="s">
        <v>396</v>
      </c>
      <c r="C634" s="114" t="s">
        <v>71</v>
      </c>
      <c r="D634" s="114" t="s">
        <v>6735</v>
      </c>
      <c r="E634" s="114" t="s">
        <v>6736</v>
      </c>
      <c r="F634" s="115">
        <v>44135</v>
      </c>
      <c r="G634" s="114" t="s">
        <v>2642</v>
      </c>
      <c r="H634" s="116">
        <v>7810150</v>
      </c>
      <c r="I634" s="116">
        <v>7810150</v>
      </c>
      <c r="J634" s="116">
        <v>7810150</v>
      </c>
      <c r="K634" s="116">
        <v>0</v>
      </c>
      <c r="L634" s="116">
        <v>0</v>
      </c>
      <c r="M634" s="116">
        <v>0</v>
      </c>
      <c r="N634" s="116">
        <v>0</v>
      </c>
      <c r="O634" s="116">
        <v>0</v>
      </c>
      <c r="P634" s="120">
        <v>0</v>
      </c>
      <c r="Q634" s="27" t="str">
        <f t="shared" si="118"/>
        <v>Registered</v>
      </c>
      <c r="R634" s="121">
        <f t="shared" si="127"/>
        <v>1</v>
      </c>
      <c r="T634" s="117">
        <f t="shared" si="143"/>
        <v>0</v>
      </c>
      <c r="U634" s="117">
        <f t="shared" si="144"/>
        <v>0</v>
      </c>
    </row>
    <row r="635" spans="1:21" hidden="1" x14ac:dyDescent="0.3">
      <c r="A635" s="114">
        <v>5545</v>
      </c>
      <c r="B635" s="114" t="s">
        <v>396</v>
      </c>
      <c r="C635" s="114" t="s">
        <v>71</v>
      </c>
      <c r="D635" s="114" t="s">
        <v>6737</v>
      </c>
      <c r="E635" s="114" t="s">
        <v>6738</v>
      </c>
      <c r="F635" s="115">
        <v>44823</v>
      </c>
      <c r="G635" s="114" t="s">
        <v>5115</v>
      </c>
      <c r="H635" s="116">
        <v>18128366</v>
      </c>
      <c r="I635" s="116">
        <v>18128366</v>
      </c>
      <c r="J635" s="116">
        <v>18128366</v>
      </c>
      <c r="K635" s="116">
        <v>0</v>
      </c>
      <c r="L635" s="116">
        <v>0</v>
      </c>
      <c r="M635" s="116">
        <v>0</v>
      </c>
      <c r="N635" s="116">
        <v>0</v>
      </c>
      <c r="O635" s="116">
        <v>0</v>
      </c>
      <c r="P635" s="120">
        <v>0</v>
      </c>
      <c r="Q635" s="27" t="str">
        <f t="shared" si="118"/>
        <v>Registered</v>
      </c>
      <c r="R635" s="121">
        <f t="shared" si="127"/>
        <v>1</v>
      </c>
      <c r="T635" s="117">
        <f t="shared" si="143"/>
        <v>0</v>
      </c>
      <c r="U635" s="117">
        <f t="shared" si="144"/>
        <v>0</v>
      </c>
    </row>
    <row r="636" spans="1:21" hidden="1" x14ac:dyDescent="0.3">
      <c r="A636" s="114">
        <v>5546</v>
      </c>
      <c r="B636" s="114" t="s">
        <v>396</v>
      </c>
      <c r="C636" s="114" t="s">
        <v>71</v>
      </c>
      <c r="D636" s="114" t="s">
        <v>6739</v>
      </c>
      <c r="E636" s="114" t="s">
        <v>6738</v>
      </c>
      <c r="F636" s="115">
        <v>44823</v>
      </c>
      <c r="G636" s="114" t="s">
        <v>5115</v>
      </c>
      <c r="H636" s="116">
        <v>14307961</v>
      </c>
      <c r="I636" s="116">
        <v>14307961</v>
      </c>
      <c r="J636" s="116">
        <v>14307961</v>
      </c>
      <c r="K636" s="116">
        <v>0</v>
      </c>
      <c r="L636" s="116">
        <v>0</v>
      </c>
      <c r="M636" s="116">
        <v>0</v>
      </c>
      <c r="N636" s="116">
        <v>0</v>
      </c>
      <c r="O636" s="116">
        <v>0</v>
      </c>
      <c r="P636" s="120">
        <v>0</v>
      </c>
      <c r="Q636" s="27" t="str">
        <f t="shared" si="118"/>
        <v>Registered</v>
      </c>
      <c r="R636" s="121">
        <f t="shared" si="127"/>
        <v>1</v>
      </c>
      <c r="T636" s="117">
        <f t="shared" si="143"/>
        <v>0</v>
      </c>
      <c r="U636" s="117">
        <f t="shared" si="144"/>
        <v>0</v>
      </c>
    </row>
    <row r="637" spans="1:21" hidden="1" x14ac:dyDescent="0.3">
      <c r="A637" s="114">
        <v>5547</v>
      </c>
      <c r="B637" s="114" t="s">
        <v>396</v>
      </c>
      <c r="C637" s="114" t="s">
        <v>71</v>
      </c>
      <c r="D637" s="114" t="s">
        <v>6740</v>
      </c>
      <c r="E637" s="114" t="s">
        <v>6741</v>
      </c>
      <c r="F637" s="115">
        <v>44706</v>
      </c>
      <c r="G637" s="114" t="s">
        <v>5164</v>
      </c>
      <c r="H637" s="116">
        <v>17725828</v>
      </c>
      <c r="I637" s="116">
        <v>17725828</v>
      </c>
      <c r="J637" s="116">
        <v>17725828</v>
      </c>
      <c r="K637" s="116">
        <v>0</v>
      </c>
      <c r="L637" s="116">
        <v>0</v>
      </c>
      <c r="M637" s="116">
        <v>0</v>
      </c>
      <c r="N637" s="116">
        <v>0</v>
      </c>
      <c r="O637" s="116">
        <v>0</v>
      </c>
      <c r="P637" s="120">
        <v>0</v>
      </c>
      <c r="Q637" s="27" t="str">
        <f t="shared" si="118"/>
        <v>Registered</v>
      </c>
      <c r="R637" s="121">
        <f t="shared" si="127"/>
        <v>1</v>
      </c>
      <c r="T637" s="117">
        <f t="shared" si="143"/>
        <v>0</v>
      </c>
      <c r="U637" s="117">
        <f t="shared" si="144"/>
        <v>0</v>
      </c>
    </row>
    <row r="638" spans="1:21" hidden="1" x14ac:dyDescent="0.3">
      <c r="A638" s="114">
        <v>5548</v>
      </c>
      <c r="B638" s="114" t="s">
        <v>396</v>
      </c>
      <c r="C638" s="114" t="s">
        <v>71</v>
      </c>
      <c r="D638" s="114" t="s">
        <v>6742</v>
      </c>
      <c r="E638" s="114" t="s">
        <v>6743</v>
      </c>
      <c r="F638" s="115">
        <v>44781</v>
      </c>
      <c r="G638" s="114" t="s">
        <v>5504</v>
      </c>
      <c r="H638" s="116">
        <v>8508151</v>
      </c>
      <c r="I638" s="116">
        <v>8508151</v>
      </c>
      <c r="J638" s="116">
        <v>8508151</v>
      </c>
      <c r="K638" s="116">
        <v>0</v>
      </c>
      <c r="L638" s="116">
        <v>0</v>
      </c>
      <c r="M638" s="116">
        <v>0</v>
      </c>
      <c r="N638" s="116">
        <v>0</v>
      </c>
      <c r="O638" s="116">
        <v>0</v>
      </c>
      <c r="P638" s="120">
        <v>0</v>
      </c>
      <c r="Q638" s="27" t="str">
        <f t="shared" si="118"/>
        <v>Registered</v>
      </c>
      <c r="R638" s="121">
        <f t="shared" si="127"/>
        <v>1</v>
      </c>
      <c r="T638" s="117">
        <f t="shared" si="143"/>
        <v>0</v>
      </c>
      <c r="U638" s="117">
        <f t="shared" si="144"/>
        <v>0</v>
      </c>
    </row>
    <row r="639" spans="1:21" hidden="1" x14ac:dyDescent="0.3">
      <c r="A639" s="114">
        <v>5549</v>
      </c>
      <c r="B639" s="114" t="s">
        <v>396</v>
      </c>
      <c r="C639" s="114" t="s">
        <v>71</v>
      </c>
      <c r="D639" s="114" t="s">
        <v>6744</v>
      </c>
      <c r="E639" s="114" t="s">
        <v>6745</v>
      </c>
      <c r="F639" s="115">
        <v>44809</v>
      </c>
      <c r="G639" s="114" t="s">
        <v>5128</v>
      </c>
      <c r="H639" s="116">
        <v>7973000</v>
      </c>
      <c r="I639" s="116">
        <v>7973000</v>
      </c>
      <c r="J639" s="116">
        <v>7973000</v>
      </c>
      <c r="K639" s="116">
        <v>0</v>
      </c>
      <c r="L639" s="116">
        <v>0</v>
      </c>
      <c r="M639" s="116">
        <v>0</v>
      </c>
      <c r="N639" s="116">
        <v>0</v>
      </c>
      <c r="O639" s="116">
        <v>0</v>
      </c>
      <c r="P639" s="120">
        <v>0</v>
      </c>
      <c r="Q639" s="27" t="str">
        <f t="shared" si="118"/>
        <v>Registered</v>
      </c>
      <c r="R639" s="121">
        <f t="shared" si="127"/>
        <v>1</v>
      </c>
      <c r="T639" s="117">
        <f t="shared" si="143"/>
        <v>0</v>
      </c>
      <c r="U639" s="117">
        <f t="shared" si="144"/>
        <v>0</v>
      </c>
    </row>
    <row r="640" spans="1:21" hidden="1" x14ac:dyDescent="0.3">
      <c r="A640" s="114">
        <v>5550</v>
      </c>
      <c r="B640" s="114" t="s">
        <v>396</v>
      </c>
      <c r="C640" s="114" t="s">
        <v>71</v>
      </c>
      <c r="D640" s="114" t="s">
        <v>6746</v>
      </c>
      <c r="E640" s="114" t="s">
        <v>6747</v>
      </c>
      <c r="F640" s="115">
        <v>44865</v>
      </c>
      <c r="G640" s="114" t="s">
        <v>2390</v>
      </c>
      <c r="H640" s="116">
        <v>8677500</v>
      </c>
      <c r="I640" s="116">
        <v>8677500</v>
      </c>
      <c r="J640" s="116">
        <v>8677500</v>
      </c>
      <c r="K640" s="116">
        <v>0</v>
      </c>
      <c r="L640" s="116">
        <v>0</v>
      </c>
      <c r="M640" s="116">
        <v>0</v>
      </c>
      <c r="N640" s="116">
        <v>0</v>
      </c>
      <c r="O640" s="116">
        <v>0</v>
      </c>
      <c r="P640" s="120">
        <v>0</v>
      </c>
      <c r="Q640" s="27" t="str">
        <f t="shared" si="118"/>
        <v>Registered</v>
      </c>
      <c r="R640" s="121">
        <f t="shared" si="127"/>
        <v>1</v>
      </c>
      <c r="T640" s="117">
        <f t="shared" si="143"/>
        <v>0</v>
      </c>
      <c r="U640" s="117">
        <f t="shared" si="144"/>
        <v>0</v>
      </c>
    </row>
    <row r="641" spans="1:21" hidden="1" x14ac:dyDescent="0.3">
      <c r="A641" s="114">
        <v>5551</v>
      </c>
      <c r="B641" s="114" t="s">
        <v>396</v>
      </c>
      <c r="C641" s="114" t="s">
        <v>71</v>
      </c>
      <c r="D641" s="114" t="s">
        <v>6748</v>
      </c>
      <c r="E641" s="114" t="s">
        <v>6443</v>
      </c>
      <c r="F641" s="115">
        <v>44972</v>
      </c>
      <c r="G641" s="114" t="s">
        <v>2616</v>
      </c>
      <c r="H641" s="116">
        <v>15860800</v>
      </c>
      <c r="I641" s="116">
        <v>15860800</v>
      </c>
      <c r="J641" s="116">
        <v>15860800</v>
      </c>
      <c r="K641" s="116">
        <v>0</v>
      </c>
      <c r="L641" s="116">
        <v>0</v>
      </c>
      <c r="M641" s="116">
        <v>0</v>
      </c>
      <c r="N641" s="116">
        <v>0</v>
      </c>
      <c r="O641" s="116">
        <v>0</v>
      </c>
      <c r="P641" s="120">
        <v>0</v>
      </c>
      <c r="Q641" s="27" t="str">
        <f t="shared" si="118"/>
        <v>Registered</v>
      </c>
      <c r="R641" s="121">
        <f t="shared" si="127"/>
        <v>1</v>
      </c>
      <c r="T641" s="117">
        <f t="shared" si="143"/>
        <v>0</v>
      </c>
      <c r="U641" s="117">
        <f t="shared" si="144"/>
        <v>0</v>
      </c>
    </row>
    <row r="642" spans="1:21" hidden="1" x14ac:dyDescent="0.3">
      <c r="A642" s="114">
        <v>5552</v>
      </c>
      <c r="B642" s="114" t="s">
        <v>396</v>
      </c>
      <c r="C642" s="114" t="s">
        <v>71</v>
      </c>
      <c r="D642" s="114" t="s">
        <v>6749</v>
      </c>
      <c r="E642" s="114" t="s">
        <v>6750</v>
      </c>
      <c r="F642" s="115">
        <v>43769</v>
      </c>
      <c r="G642" s="114" t="s">
        <v>1645</v>
      </c>
      <c r="H642" s="116">
        <v>6615000</v>
      </c>
      <c r="I642" s="116">
        <v>6615000</v>
      </c>
      <c r="J642" s="116">
        <v>6615000</v>
      </c>
      <c r="K642" s="116">
        <v>0</v>
      </c>
      <c r="L642" s="116">
        <v>0</v>
      </c>
      <c r="M642" s="116">
        <v>0</v>
      </c>
      <c r="N642" s="116">
        <v>0</v>
      </c>
      <c r="O642" s="116">
        <v>0</v>
      </c>
      <c r="P642" s="120">
        <v>0</v>
      </c>
      <c r="Q642" s="27" t="str">
        <f t="shared" ref="Q642:Q705" si="145">IF(G642="01 Jan 1900","Unregistered","Registered")</f>
        <v>Registered</v>
      </c>
      <c r="R642" s="121">
        <f t="shared" si="127"/>
        <v>1</v>
      </c>
      <c r="T642" s="117">
        <f t="shared" si="143"/>
        <v>0</v>
      </c>
      <c r="U642" s="117">
        <f t="shared" si="144"/>
        <v>0</v>
      </c>
    </row>
    <row r="643" spans="1:21" hidden="1" x14ac:dyDescent="0.3">
      <c r="A643" s="114">
        <v>5553</v>
      </c>
      <c r="B643" s="114" t="s">
        <v>396</v>
      </c>
      <c r="C643" s="114" t="s">
        <v>71</v>
      </c>
      <c r="D643" s="114" t="s">
        <v>6751</v>
      </c>
      <c r="E643" s="114" t="s">
        <v>6752</v>
      </c>
      <c r="F643" s="115">
        <v>44588</v>
      </c>
      <c r="G643" s="114" t="s">
        <v>5136</v>
      </c>
      <c r="H643" s="116">
        <v>5609500</v>
      </c>
      <c r="I643" s="116">
        <v>5609500</v>
      </c>
      <c r="J643" s="116">
        <v>5609500</v>
      </c>
      <c r="K643" s="116">
        <v>0</v>
      </c>
      <c r="L643" s="116">
        <v>0</v>
      </c>
      <c r="M643" s="116">
        <v>0</v>
      </c>
      <c r="N643" s="116">
        <v>0</v>
      </c>
      <c r="O643" s="116">
        <v>0</v>
      </c>
      <c r="P643" s="120">
        <v>0</v>
      </c>
      <c r="Q643" s="27" t="str">
        <f t="shared" si="145"/>
        <v>Registered</v>
      </c>
      <c r="R643" s="121">
        <f t="shared" si="127"/>
        <v>1</v>
      </c>
      <c r="T643" s="117">
        <f t="shared" si="143"/>
        <v>0</v>
      </c>
      <c r="U643" s="117">
        <f t="shared" si="144"/>
        <v>0</v>
      </c>
    </row>
    <row r="644" spans="1:21" hidden="1" x14ac:dyDescent="0.3">
      <c r="A644" s="114">
        <v>5554</v>
      </c>
      <c r="B644" s="114" t="s">
        <v>396</v>
      </c>
      <c r="C644" s="114" t="s">
        <v>71</v>
      </c>
      <c r="D644" s="114" t="s">
        <v>6753</v>
      </c>
      <c r="E644" s="114" t="s">
        <v>6754</v>
      </c>
      <c r="F644" s="115">
        <v>44834</v>
      </c>
      <c r="G644" s="114" t="s">
        <v>5140</v>
      </c>
      <c r="H644" s="116">
        <v>17100000</v>
      </c>
      <c r="I644" s="116">
        <v>17100000</v>
      </c>
      <c r="J644" s="116">
        <v>17100000</v>
      </c>
      <c r="K644" s="116">
        <v>0</v>
      </c>
      <c r="L644" s="116">
        <v>0</v>
      </c>
      <c r="M644" s="116">
        <v>0</v>
      </c>
      <c r="N644" s="116">
        <v>0</v>
      </c>
      <c r="O644" s="116">
        <v>0</v>
      </c>
      <c r="P644" s="120">
        <v>0</v>
      </c>
      <c r="Q644" s="27" t="str">
        <f t="shared" si="145"/>
        <v>Registered</v>
      </c>
      <c r="R644" s="121">
        <f t="shared" si="127"/>
        <v>1</v>
      </c>
      <c r="T644" s="117">
        <f t="shared" si="143"/>
        <v>0</v>
      </c>
      <c r="U644" s="117">
        <f t="shared" si="144"/>
        <v>0</v>
      </c>
    </row>
    <row r="645" spans="1:21" hidden="1" x14ac:dyDescent="0.3">
      <c r="A645" s="114">
        <v>5555</v>
      </c>
      <c r="B645" s="114" t="s">
        <v>396</v>
      </c>
      <c r="C645" s="114" t="s">
        <v>71</v>
      </c>
      <c r="D645" s="114" t="s">
        <v>6755</v>
      </c>
      <c r="E645" s="114" t="s">
        <v>6756</v>
      </c>
      <c r="F645" s="115">
        <v>45099</v>
      </c>
      <c r="G645" s="114" t="s">
        <v>1774</v>
      </c>
      <c r="H645" s="116">
        <v>13284800</v>
      </c>
      <c r="I645" s="116">
        <v>13284800</v>
      </c>
      <c r="J645" s="116">
        <v>13284800</v>
      </c>
      <c r="K645" s="116">
        <v>0</v>
      </c>
      <c r="L645" s="116">
        <v>0</v>
      </c>
      <c r="M645" s="116">
        <v>0</v>
      </c>
      <c r="N645" s="116">
        <v>0</v>
      </c>
      <c r="O645" s="116">
        <v>0</v>
      </c>
      <c r="P645" s="120">
        <v>0</v>
      </c>
      <c r="Q645" s="27" t="str">
        <f t="shared" si="145"/>
        <v>Registered</v>
      </c>
      <c r="R645" s="121">
        <f t="shared" si="127"/>
        <v>1</v>
      </c>
      <c r="T645" s="117">
        <f t="shared" si="143"/>
        <v>0</v>
      </c>
      <c r="U645" s="117">
        <f t="shared" si="144"/>
        <v>0</v>
      </c>
    </row>
    <row r="646" spans="1:21" hidden="1" x14ac:dyDescent="0.3">
      <c r="A646" s="114">
        <v>5556</v>
      </c>
      <c r="B646" s="114" t="s">
        <v>396</v>
      </c>
      <c r="C646" s="114" t="s">
        <v>71</v>
      </c>
      <c r="D646" s="114" t="s">
        <v>6757</v>
      </c>
      <c r="E646" s="114" t="s">
        <v>6756</v>
      </c>
      <c r="F646" s="115">
        <v>44763</v>
      </c>
      <c r="G646" s="114" t="s">
        <v>5126</v>
      </c>
      <c r="H646" s="116">
        <v>14144000</v>
      </c>
      <c r="I646" s="116">
        <v>14144000</v>
      </c>
      <c r="J646" s="116">
        <v>14144000</v>
      </c>
      <c r="K646" s="116">
        <v>0</v>
      </c>
      <c r="L646" s="116">
        <v>0</v>
      </c>
      <c r="M646" s="116">
        <v>0</v>
      </c>
      <c r="N646" s="116">
        <v>0</v>
      </c>
      <c r="O646" s="116">
        <v>0</v>
      </c>
      <c r="P646" s="120">
        <v>0</v>
      </c>
      <c r="Q646" s="27" t="str">
        <f t="shared" si="145"/>
        <v>Registered</v>
      </c>
      <c r="R646" s="121">
        <f t="shared" si="127"/>
        <v>1</v>
      </c>
      <c r="T646" s="117">
        <f t="shared" si="143"/>
        <v>0</v>
      </c>
      <c r="U646" s="117">
        <f t="shared" si="144"/>
        <v>0</v>
      </c>
    </row>
    <row r="647" spans="1:21" hidden="1" x14ac:dyDescent="0.3">
      <c r="A647" s="114">
        <v>5557</v>
      </c>
      <c r="B647" s="114" t="s">
        <v>396</v>
      </c>
      <c r="C647" s="114" t="s">
        <v>71</v>
      </c>
      <c r="D647" s="114" t="s">
        <v>6758</v>
      </c>
      <c r="E647" s="114" t="s">
        <v>6759</v>
      </c>
      <c r="F647" s="115">
        <v>44816</v>
      </c>
      <c r="G647" s="114" t="s">
        <v>4109</v>
      </c>
      <c r="H647" s="116">
        <v>8475000</v>
      </c>
      <c r="I647" s="116">
        <v>8475000</v>
      </c>
      <c r="J647" s="116">
        <v>8475000</v>
      </c>
      <c r="K647" s="116">
        <v>0</v>
      </c>
      <c r="L647" s="116">
        <v>0</v>
      </c>
      <c r="M647" s="116">
        <v>0</v>
      </c>
      <c r="N647" s="116">
        <v>0</v>
      </c>
      <c r="O647" s="116">
        <v>0</v>
      </c>
      <c r="P647" s="120">
        <v>0</v>
      </c>
      <c r="Q647" s="27" t="str">
        <f t="shared" si="145"/>
        <v>Registered</v>
      </c>
      <c r="R647" s="121">
        <f t="shared" si="127"/>
        <v>1</v>
      </c>
      <c r="T647" s="117">
        <f t="shared" si="143"/>
        <v>0</v>
      </c>
      <c r="U647" s="117">
        <f t="shared" si="144"/>
        <v>0</v>
      </c>
    </row>
    <row r="648" spans="1:21" hidden="1" x14ac:dyDescent="0.3">
      <c r="A648" s="114">
        <v>5558</v>
      </c>
      <c r="B648" s="114" t="s">
        <v>396</v>
      </c>
      <c r="C648" s="114" t="s">
        <v>71</v>
      </c>
      <c r="D648" s="114" t="s">
        <v>6760</v>
      </c>
      <c r="E648" s="114" t="s">
        <v>6761</v>
      </c>
      <c r="F648" s="115">
        <v>44781</v>
      </c>
      <c r="G648" s="114" t="s">
        <v>6762</v>
      </c>
      <c r="H648" s="116">
        <v>8599450</v>
      </c>
      <c r="I648" s="116">
        <v>8599450</v>
      </c>
      <c r="J648" s="116">
        <v>8599450</v>
      </c>
      <c r="K648" s="116">
        <v>0</v>
      </c>
      <c r="L648" s="116">
        <v>0</v>
      </c>
      <c r="M648" s="116">
        <v>0</v>
      </c>
      <c r="N648" s="116">
        <v>0</v>
      </c>
      <c r="O648" s="116">
        <v>0</v>
      </c>
      <c r="P648" s="120">
        <v>0</v>
      </c>
      <c r="Q648" s="27" t="str">
        <f t="shared" si="145"/>
        <v>Registered</v>
      </c>
      <c r="R648" s="121">
        <f t="shared" si="127"/>
        <v>1</v>
      </c>
      <c r="T648" s="117">
        <f t="shared" si="143"/>
        <v>0</v>
      </c>
      <c r="U648" s="117">
        <f t="shared" si="144"/>
        <v>0</v>
      </c>
    </row>
    <row r="649" spans="1:21" hidden="1" x14ac:dyDescent="0.3">
      <c r="A649" s="114">
        <v>5559</v>
      </c>
      <c r="B649" s="114" t="s">
        <v>396</v>
      </c>
      <c r="C649" s="114" t="s">
        <v>71</v>
      </c>
      <c r="D649" s="114" t="s">
        <v>6763</v>
      </c>
      <c r="E649" s="114" t="s">
        <v>6761</v>
      </c>
      <c r="F649" s="115">
        <v>44781</v>
      </c>
      <c r="G649" s="114" t="s">
        <v>6762</v>
      </c>
      <c r="H649" s="116">
        <v>8685000</v>
      </c>
      <c r="I649" s="116">
        <v>8685000</v>
      </c>
      <c r="J649" s="116">
        <v>8685000</v>
      </c>
      <c r="K649" s="116">
        <v>0</v>
      </c>
      <c r="L649" s="116">
        <v>0</v>
      </c>
      <c r="M649" s="116">
        <v>0</v>
      </c>
      <c r="N649" s="116">
        <v>0</v>
      </c>
      <c r="O649" s="116">
        <v>0</v>
      </c>
      <c r="P649" s="120">
        <v>0</v>
      </c>
      <c r="Q649" s="27" t="str">
        <f t="shared" si="145"/>
        <v>Registered</v>
      </c>
      <c r="R649" s="121">
        <f t="shared" si="127"/>
        <v>1</v>
      </c>
      <c r="T649" s="117">
        <f t="shared" si="143"/>
        <v>0</v>
      </c>
      <c r="U649" s="117">
        <f t="shared" si="144"/>
        <v>0</v>
      </c>
    </row>
    <row r="650" spans="1:21" hidden="1" x14ac:dyDescent="0.3">
      <c r="A650" s="114">
        <v>5560</v>
      </c>
      <c r="B650" s="114" t="s">
        <v>396</v>
      </c>
      <c r="C650" s="114" t="s">
        <v>71</v>
      </c>
      <c r="D650" s="114" t="s">
        <v>6764</v>
      </c>
      <c r="E650" s="114" t="s">
        <v>6765</v>
      </c>
      <c r="F650" s="115">
        <v>45096</v>
      </c>
      <c r="G650" s="114" t="s">
        <v>3158</v>
      </c>
      <c r="H650" s="116">
        <v>14481600</v>
      </c>
      <c r="I650" s="116">
        <v>14481600</v>
      </c>
      <c r="J650" s="116">
        <v>14481600</v>
      </c>
      <c r="K650" s="116">
        <v>0</v>
      </c>
      <c r="L650" s="116">
        <v>0</v>
      </c>
      <c r="M650" s="116">
        <v>0</v>
      </c>
      <c r="N650" s="116">
        <v>0</v>
      </c>
      <c r="O650" s="116">
        <v>0</v>
      </c>
      <c r="P650" s="120">
        <v>0</v>
      </c>
      <c r="Q650" s="27" t="str">
        <f t="shared" si="145"/>
        <v>Registered</v>
      </c>
      <c r="R650" s="121">
        <f t="shared" si="127"/>
        <v>1</v>
      </c>
      <c r="T650" s="117">
        <f t="shared" si="143"/>
        <v>0</v>
      </c>
      <c r="U650" s="117">
        <f t="shared" si="144"/>
        <v>0</v>
      </c>
    </row>
    <row r="651" spans="1:21" hidden="1" x14ac:dyDescent="0.3">
      <c r="A651" s="114">
        <v>5561</v>
      </c>
      <c r="B651" s="114" t="s">
        <v>396</v>
      </c>
      <c r="C651" s="114" t="s">
        <v>71</v>
      </c>
      <c r="D651" s="114" t="s">
        <v>6766</v>
      </c>
      <c r="E651" s="114" t="s">
        <v>6767</v>
      </c>
      <c r="F651" s="115">
        <v>44588</v>
      </c>
      <c r="G651" s="114" t="s">
        <v>6768</v>
      </c>
      <c r="H651" s="116">
        <v>5600000</v>
      </c>
      <c r="I651" s="116">
        <v>5600000</v>
      </c>
      <c r="J651" s="116">
        <v>5600000</v>
      </c>
      <c r="K651" s="116">
        <v>0</v>
      </c>
      <c r="L651" s="116">
        <v>0</v>
      </c>
      <c r="M651" s="116">
        <v>0</v>
      </c>
      <c r="N651" s="116">
        <v>0</v>
      </c>
      <c r="O651" s="116">
        <v>0</v>
      </c>
      <c r="P651" s="120">
        <v>0</v>
      </c>
      <c r="Q651" s="27" t="str">
        <f t="shared" si="145"/>
        <v>Registered</v>
      </c>
      <c r="R651" s="121">
        <f t="shared" si="127"/>
        <v>1</v>
      </c>
      <c r="T651" s="117">
        <f t="shared" si="143"/>
        <v>0</v>
      </c>
      <c r="U651" s="117">
        <f t="shared" si="144"/>
        <v>0</v>
      </c>
    </row>
    <row r="652" spans="1:21" hidden="1" x14ac:dyDescent="0.3">
      <c r="A652" s="114">
        <v>5562</v>
      </c>
      <c r="B652" s="114" t="s">
        <v>396</v>
      </c>
      <c r="C652" s="114" t="s">
        <v>71</v>
      </c>
      <c r="D652" s="114" t="s">
        <v>6769</v>
      </c>
      <c r="E652" s="114" t="s">
        <v>6770</v>
      </c>
      <c r="F652" s="115">
        <v>43846</v>
      </c>
      <c r="G652" s="114" t="s">
        <v>5101</v>
      </c>
      <c r="H652" s="116">
        <v>5393750</v>
      </c>
      <c r="I652" s="116">
        <v>5393750</v>
      </c>
      <c r="J652" s="116">
        <v>5393750</v>
      </c>
      <c r="K652" s="116">
        <v>0</v>
      </c>
      <c r="L652" s="116">
        <v>0</v>
      </c>
      <c r="M652" s="116">
        <v>0</v>
      </c>
      <c r="N652" s="116">
        <v>0</v>
      </c>
      <c r="O652" s="116">
        <v>0</v>
      </c>
      <c r="P652" s="120">
        <v>0</v>
      </c>
      <c r="Q652" s="27" t="str">
        <f t="shared" si="145"/>
        <v>Registered</v>
      </c>
      <c r="R652" s="121">
        <f t="shared" si="127"/>
        <v>1</v>
      </c>
      <c r="T652" s="117">
        <f t="shared" si="143"/>
        <v>0</v>
      </c>
      <c r="U652" s="117">
        <f t="shared" si="144"/>
        <v>0</v>
      </c>
    </row>
    <row r="653" spans="1:21" hidden="1" x14ac:dyDescent="0.3">
      <c r="A653" s="114">
        <v>5563</v>
      </c>
      <c r="B653" s="114" t="s">
        <v>396</v>
      </c>
      <c r="C653" s="114" t="s">
        <v>71</v>
      </c>
      <c r="D653" s="114" t="s">
        <v>6771</v>
      </c>
      <c r="E653" s="114" t="s">
        <v>6772</v>
      </c>
      <c r="F653" s="115">
        <v>44772</v>
      </c>
      <c r="G653" s="114" t="s">
        <v>5100</v>
      </c>
      <c r="H653" s="116">
        <v>15900000</v>
      </c>
      <c r="I653" s="116">
        <v>15900000</v>
      </c>
      <c r="J653" s="116">
        <v>15900000</v>
      </c>
      <c r="K653" s="116">
        <v>0</v>
      </c>
      <c r="L653" s="116">
        <v>0</v>
      </c>
      <c r="M653" s="116">
        <v>0</v>
      </c>
      <c r="N653" s="116">
        <v>0</v>
      </c>
      <c r="O653" s="116">
        <v>0</v>
      </c>
      <c r="P653" s="120">
        <v>0</v>
      </c>
      <c r="Q653" s="27" t="str">
        <f t="shared" si="145"/>
        <v>Registered</v>
      </c>
      <c r="R653" s="121">
        <f t="shared" si="127"/>
        <v>1</v>
      </c>
      <c r="T653" s="117">
        <f t="shared" si="143"/>
        <v>0</v>
      </c>
      <c r="U653" s="117">
        <f t="shared" si="144"/>
        <v>0</v>
      </c>
    </row>
    <row r="654" spans="1:21" hidden="1" x14ac:dyDescent="0.3">
      <c r="A654" s="114">
        <v>5564</v>
      </c>
      <c r="B654" s="114" t="s">
        <v>396</v>
      </c>
      <c r="C654" s="114" t="s">
        <v>71</v>
      </c>
      <c r="D654" s="114" t="s">
        <v>6773</v>
      </c>
      <c r="E654" s="114" t="s">
        <v>6774</v>
      </c>
      <c r="F654" s="115">
        <v>44778</v>
      </c>
      <c r="G654" s="114" t="s">
        <v>2601</v>
      </c>
      <c r="H654" s="116">
        <v>14000000</v>
      </c>
      <c r="I654" s="116">
        <v>14000000</v>
      </c>
      <c r="J654" s="116">
        <v>14000000</v>
      </c>
      <c r="K654" s="116">
        <v>0</v>
      </c>
      <c r="L654" s="116">
        <v>0</v>
      </c>
      <c r="M654" s="116">
        <v>0</v>
      </c>
      <c r="N654" s="116">
        <v>0</v>
      </c>
      <c r="O654" s="116">
        <v>0</v>
      </c>
      <c r="P654" s="120">
        <v>0</v>
      </c>
      <c r="Q654" s="27" t="str">
        <f t="shared" si="145"/>
        <v>Registered</v>
      </c>
      <c r="R654" s="121">
        <f t="shared" si="127"/>
        <v>1</v>
      </c>
      <c r="T654" s="117">
        <f t="shared" si="143"/>
        <v>0</v>
      </c>
      <c r="U654" s="117">
        <f t="shared" si="144"/>
        <v>0</v>
      </c>
    </row>
    <row r="655" spans="1:21" hidden="1" x14ac:dyDescent="0.3">
      <c r="A655" s="114">
        <v>5565</v>
      </c>
      <c r="B655" s="114" t="s">
        <v>396</v>
      </c>
      <c r="C655" s="114" t="s">
        <v>71</v>
      </c>
      <c r="D655" s="114" t="s">
        <v>6775</v>
      </c>
      <c r="E655" s="114" t="s">
        <v>6774</v>
      </c>
      <c r="F655" s="115">
        <v>44781</v>
      </c>
      <c r="G655" s="114" t="s">
        <v>6776</v>
      </c>
      <c r="H655" s="116">
        <v>16320000</v>
      </c>
      <c r="I655" s="116">
        <v>16320000</v>
      </c>
      <c r="J655" s="116">
        <v>16320000</v>
      </c>
      <c r="K655" s="116">
        <v>0</v>
      </c>
      <c r="L655" s="116">
        <v>0</v>
      </c>
      <c r="M655" s="116">
        <v>0</v>
      </c>
      <c r="N655" s="116">
        <v>0</v>
      </c>
      <c r="O655" s="116">
        <v>0</v>
      </c>
      <c r="P655" s="120">
        <v>0</v>
      </c>
      <c r="Q655" s="27" t="str">
        <f t="shared" si="145"/>
        <v>Registered</v>
      </c>
      <c r="R655" s="121">
        <f t="shared" si="127"/>
        <v>1</v>
      </c>
      <c r="T655" s="117">
        <f t="shared" si="143"/>
        <v>0</v>
      </c>
      <c r="U655" s="117">
        <f t="shared" si="144"/>
        <v>0</v>
      </c>
    </row>
    <row r="656" spans="1:21" hidden="1" x14ac:dyDescent="0.3">
      <c r="A656" s="114">
        <v>5566</v>
      </c>
      <c r="B656" s="114" t="s">
        <v>396</v>
      </c>
      <c r="C656" s="114" t="s">
        <v>71</v>
      </c>
      <c r="D656" s="114" t="s">
        <v>6777</v>
      </c>
      <c r="E656" s="114" t="s">
        <v>6778</v>
      </c>
      <c r="F656" s="115">
        <v>43840</v>
      </c>
      <c r="G656" s="114" t="s">
        <v>4035</v>
      </c>
      <c r="H656" s="116">
        <v>6875000</v>
      </c>
      <c r="I656" s="116">
        <v>6875000</v>
      </c>
      <c r="J656" s="116">
        <v>6875000</v>
      </c>
      <c r="K656" s="116">
        <v>0</v>
      </c>
      <c r="L656" s="116">
        <v>0</v>
      </c>
      <c r="M656" s="116">
        <v>0</v>
      </c>
      <c r="N656" s="116">
        <v>0</v>
      </c>
      <c r="O656" s="116">
        <v>0</v>
      </c>
      <c r="P656" s="120">
        <v>0</v>
      </c>
      <c r="Q656" s="27" t="str">
        <f t="shared" si="145"/>
        <v>Registered</v>
      </c>
      <c r="R656" s="121">
        <f t="shared" ref="R656:R719" si="146">I656/H656</f>
        <v>1</v>
      </c>
      <c r="T656" s="117">
        <f t="shared" si="143"/>
        <v>0</v>
      </c>
      <c r="U656" s="117">
        <f t="shared" si="144"/>
        <v>0</v>
      </c>
    </row>
    <row r="657" spans="1:21" hidden="1" x14ac:dyDescent="0.3">
      <c r="A657" s="114">
        <v>5567</v>
      </c>
      <c r="B657" s="114" t="s">
        <v>396</v>
      </c>
      <c r="C657" s="114" t="s">
        <v>71</v>
      </c>
      <c r="D657" s="114" t="s">
        <v>6779</v>
      </c>
      <c r="E657" s="114" t="s">
        <v>6780</v>
      </c>
      <c r="F657" s="115">
        <v>45100</v>
      </c>
      <c r="G657" s="114" t="s">
        <v>3420</v>
      </c>
      <c r="H657" s="116">
        <v>8800000</v>
      </c>
      <c r="I657" s="116">
        <v>8800000</v>
      </c>
      <c r="J657" s="116">
        <v>8800000</v>
      </c>
      <c r="K657" s="116">
        <v>0</v>
      </c>
      <c r="L657" s="116">
        <v>0</v>
      </c>
      <c r="M657" s="116">
        <v>0</v>
      </c>
      <c r="N657" s="116">
        <v>0</v>
      </c>
      <c r="O657" s="116">
        <v>0</v>
      </c>
      <c r="P657" s="120">
        <v>0</v>
      </c>
      <c r="Q657" s="27" t="str">
        <f t="shared" si="145"/>
        <v>Registered</v>
      </c>
      <c r="R657" s="121">
        <f t="shared" si="146"/>
        <v>1</v>
      </c>
      <c r="T657" s="117">
        <f t="shared" si="143"/>
        <v>0</v>
      </c>
      <c r="U657" s="117">
        <f t="shared" si="144"/>
        <v>0</v>
      </c>
    </row>
    <row r="658" spans="1:21" hidden="1" x14ac:dyDescent="0.3">
      <c r="A658" s="114">
        <v>5568</v>
      </c>
      <c r="B658" s="114" t="s">
        <v>396</v>
      </c>
      <c r="C658" s="114" t="s">
        <v>71</v>
      </c>
      <c r="D658" s="114" t="s">
        <v>6781</v>
      </c>
      <c r="E658" s="114" t="s">
        <v>6782</v>
      </c>
      <c r="F658" s="115">
        <v>43840</v>
      </c>
      <c r="G658" s="114" t="s">
        <v>5143</v>
      </c>
      <c r="H658" s="116">
        <v>8106000</v>
      </c>
      <c r="I658" s="116">
        <v>8106000</v>
      </c>
      <c r="J658" s="116">
        <v>8106000</v>
      </c>
      <c r="K658" s="116">
        <v>0</v>
      </c>
      <c r="L658" s="116">
        <v>0</v>
      </c>
      <c r="M658" s="116">
        <v>0</v>
      </c>
      <c r="N658" s="116">
        <v>0</v>
      </c>
      <c r="O658" s="116">
        <v>0</v>
      </c>
      <c r="P658" s="120">
        <v>0</v>
      </c>
      <c r="Q658" s="27" t="str">
        <f t="shared" si="145"/>
        <v>Registered</v>
      </c>
      <c r="R658" s="121">
        <f t="shared" si="146"/>
        <v>1</v>
      </c>
      <c r="T658" s="117">
        <f t="shared" si="143"/>
        <v>0</v>
      </c>
      <c r="U658" s="117">
        <f t="shared" si="144"/>
        <v>0</v>
      </c>
    </row>
    <row r="659" spans="1:21" hidden="1" x14ac:dyDescent="0.3">
      <c r="A659" s="114">
        <v>5569</v>
      </c>
      <c r="B659" s="114" t="s">
        <v>396</v>
      </c>
      <c r="C659" s="114" t="s">
        <v>71</v>
      </c>
      <c r="D659" s="114" t="s">
        <v>6783</v>
      </c>
      <c r="E659" s="114" t="s">
        <v>6784</v>
      </c>
      <c r="F659" s="115">
        <v>43846</v>
      </c>
      <c r="G659" s="114" t="s">
        <v>4035</v>
      </c>
      <c r="H659" s="116">
        <v>10775000</v>
      </c>
      <c r="I659" s="116">
        <v>10775000</v>
      </c>
      <c r="J659" s="116">
        <v>10775000</v>
      </c>
      <c r="K659" s="116">
        <v>0</v>
      </c>
      <c r="L659" s="116">
        <v>0</v>
      </c>
      <c r="M659" s="116">
        <v>0</v>
      </c>
      <c r="N659" s="116">
        <v>0</v>
      </c>
      <c r="O659" s="116">
        <v>0</v>
      </c>
      <c r="P659" s="120">
        <v>0</v>
      </c>
      <c r="Q659" s="27" t="str">
        <f t="shared" si="145"/>
        <v>Registered</v>
      </c>
      <c r="R659" s="121">
        <f t="shared" si="146"/>
        <v>1</v>
      </c>
      <c r="T659" s="117">
        <f t="shared" si="143"/>
        <v>0</v>
      </c>
      <c r="U659" s="117">
        <f t="shared" si="144"/>
        <v>0</v>
      </c>
    </row>
    <row r="660" spans="1:21" hidden="1" x14ac:dyDescent="0.3">
      <c r="A660" s="114">
        <v>5570</v>
      </c>
      <c r="B660" s="114" t="s">
        <v>396</v>
      </c>
      <c r="C660" s="114" t="s">
        <v>71</v>
      </c>
      <c r="D660" s="114" t="s">
        <v>6785</v>
      </c>
      <c r="E660" s="114" t="s">
        <v>6786</v>
      </c>
      <c r="F660" s="115">
        <v>45734</v>
      </c>
      <c r="G660" s="114" t="s">
        <v>6787</v>
      </c>
      <c r="H660" s="116">
        <v>71700000</v>
      </c>
      <c r="I660" s="116">
        <v>71700000</v>
      </c>
      <c r="J660" s="116">
        <v>71700000</v>
      </c>
      <c r="K660" s="116">
        <v>0</v>
      </c>
      <c r="L660" s="116">
        <v>0</v>
      </c>
      <c r="M660" s="116">
        <v>0</v>
      </c>
      <c r="N660" s="116">
        <v>0</v>
      </c>
      <c r="O660" s="116">
        <v>0</v>
      </c>
      <c r="P660" s="120">
        <v>0</v>
      </c>
      <c r="Q660" s="27" t="str">
        <f t="shared" si="145"/>
        <v>Registered</v>
      </c>
      <c r="R660" s="121">
        <f t="shared" si="146"/>
        <v>1</v>
      </c>
      <c r="T660" s="117">
        <f t="shared" si="143"/>
        <v>0</v>
      </c>
      <c r="U660" s="117">
        <f t="shared" si="144"/>
        <v>0</v>
      </c>
    </row>
    <row r="661" spans="1:21" hidden="1" x14ac:dyDescent="0.3">
      <c r="A661" s="114">
        <v>5571</v>
      </c>
      <c r="B661" s="114" t="s">
        <v>396</v>
      </c>
      <c r="C661" s="114" t="s">
        <v>71</v>
      </c>
      <c r="D661" s="114" t="s">
        <v>6788</v>
      </c>
      <c r="E661" s="114" t="s">
        <v>6789</v>
      </c>
      <c r="F661" s="115">
        <v>45381</v>
      </c>
      <c r="G661" s="114" t="s">
        <v>6790</v>
      </c>
      <c r="H661" s="116">
        <v>9234000</v>
      </c>
      <c r="I661" s="116">
        <v>9234000</v>
      </c>
      <c r="J661" s="116">
        <v>9234000</v>
      </c>
      <c r="K661" s="116">
        <v>0</v>
      </c>
      <c r="L661" s="116">
        <v>0</v>
      </c>
      <c r="M661" s="116">
        <v>0</v>
      </c>
      <c r="N661" s="116">
        <v>0</v>
      </c>
      <c r="O661" s="116">
        <v>0</v>
      </c>
      <c r="P661" s="120">
        <v>0</v>
      </c>
      <c r="Q661" s="27" t="str">
        <f t="shared" si="145"/>
        <v>Registered</v>
      </c>
      <c r="R661" s="121">
        <f t="shared" si="146"/>
        <v>1</v>
      </c>
      <c r="T661" s="117">
        <f t="shared" si="143"/>
        <v>0</v>
      </c>
      <c r="U661" s="117">
        <f t="shared" si="144"/>
        <v>0</v>
      </c>
    </row>
    <row r="662" spans="1:21" hidden="1" x14ac:dyDescent="0.3">
      <c r="A662" s="114">
        <v>5572</v>
      </c>
      <c r="B662" s="114" t="s">
        <v>396</v>
      </c>
      <c r="C662" s="114" t="s">
        <v>71</v>
      </c>
      <c r="D662" s="114" t="s">
        <v>6791</v>
      </c>
      <c r="E662" s="114" t="s">
        <v>6789</v>
      </c>
      <c r="F662" s="115">
        <v>45381</v>
      </c>
      <c r="G662" s="114" t="s">
        <v>6790</v>
      </c>
      <c r="H662" s="116">
        <v>28026000</v>
      </c>
      <c r="I662" s="116">
        <v>28026000</v>
      </c>
      <c r="J662" s="116">
        <v>28026000</v>
      </c>
      <c r="K662" s="116">
        <v>0</v>
      </c>
      <c r="L662" s="116">
        <v>0</v>
      </c>
      <c r="M662" s="116">
        <v>0</v>
      </c>
      <c r="N662" s="116">
        <v>0</v>
      </c>
      <c r="O662" s="116">
        <v>0</v>
      </c>
      <c r="P662" s="120">
        <v>0</v>
      </c>
      <c r="Q662" s="27" t="str">
        <f t="shared" si="145"/>
        <v>Registered</v>
      </c>
      <c r="R662" s="121">
        <f t="shared" si="146"/>
        <v>1</v>
      </c>
      <c r="T662" s="117">
        <f t="shared" si="143"/>
        <v>0</v>
      </c>
      <c r="U662" s="117">
        <f t="shared" si="144"/>
        <v>0</v>
      </c>
    </row>
    <row r="663" spans="1:21" hidden="1" x14ac:dyDescent="0.3">
      <c r="A663" s="114">
        <v>5573</v>
      </c>
      <c r="B663" s="114" t="s">
        <v>396</v>
      </c>
      <c r="C663" s="114" t="s">
        <v>71</v>
      </c>
      <c r="D663" s="114" t="s">
        <v>6792</v>
      </c>
      <c r="E663" s="114" t="s">
        <v>6793</v>
      </c>
      <c r="F663" s="115">
        <v>45272</v>
      </c>
      <c r="G663" s="114" t="s">
        <v>4282</v>
      </c>
      <c r="H663" s="116">
        <v>65231400</v>
      </c>
      <c r="I663" s="116">
        <v>65231400</v>
      </c>
      <c r="J663" s="116">
        <v>65231400</v>
      </c>
      <c r="K663" s="116">
        <v>0</v>
      </c>
      <c r="L663" s="116">
        <v>0</v>
      </c>
      <c r="M663" s="116">
        <v>0</v>
      </c>
      <c r="N663" s="116">
        <v>0</v>
      </c>
      <c r="O663" s="116">
        <v>0</v>
      </c>
      <c r="P663" s="120">
        <v>0</v>
      </c>
      <c r="Q663" s="27" t="str">
        <f t="shared" si="145"/>
        <v>Registered</v>
      </c>
      <c r="R663" s="121">
        <f t="shared" si="146"/>
        <v>1</v>
      </c>
      <c r="T663" s="117">
        <f t="shared" si="143"/>
        <v>0</v>
      </c>
      <c r="U663" s="117">
        <f t="shared" si="144"/>
        <v>0</v>
      </c>
    </row>
    <row r="664" spans="1:21" hidden="1" x14ac:dyDescent="0.3">
      <c r="A664" s="114">
        <v>5574</v>
      </c>
      <c r="B664" s="114" t="s">
        <v>396</v>
      </c>
      <c r="C664" s="114" t="s">
        <v>71</v>
      </c>
      <c r="D664" s="114" t="s">
        <v>6794</v>
      </c>
      <c r="E664" s="114" t="s">
        <v>6793</v>
      </c>
      <c r="F664" s="115">
        <v>45272</v>
      </c>
      <c r="G664" s="114" t="s">
        <v>4282</v>
      </c>
      <c r="H664" s="116">
        <v>47018400</v>
      </c>
      <c r="I664" s="116">
        <v>47018400</v>
      </c>
      <c r="J664" s="116">
        <v>47018400</v>
      </c>
      <c r="K664" s="116">
        <v>0</v>
      </c>
      <c r="L664" s="116">
        <v>0</v>
      </c>
      <c r="M664" s="116">
        <v>0</v>
      </c>
      <c r="N664" s="116">
        <v>0</v>
      </c>
      <c r="O664" s="116">
        <v>0</v>
      </c>
      <c r="P664" s="120">
        <v>0</v>
      </c>
      <c r="Q664" s="27" t="str">
        <f t="shared" si="145"/>
        <v>Registered</v>
      </c>
      <c r="R664" s="121">
        <f t="shared" si="146"/>
        <v>1</v>
      </c>
      <c r="T664" s="117">
        <f t="shared" si="143"/>
        <v>0</v>
      </c>
      <c r="U664" s="117">
        <f t="shared" si="144"/>
        <v>0</v>
      </c>
    </row>
    <row r="665" spans="1:21" hidden="1" x14ac:dyDescent="0.3">
      <c r="A665" s="114">
        <v>5575</v>
      </c>
      <c r="B665" s="114" t="s">
        <v>396</v>
      </c>
      <c r="C665" s="114" t="s">
        <v>71</v>
      </c>
      <c r="D665" s="114" t="s">
        <v>6795</v>
      </c>
      <c r="E665" s="114" t="s">
        <v>2641</v>
      </c>
      <c r="F665" s="115">
        <v>44370</v>
      </c>
      <c r="G665" s="114" t="s">
        <v>5156</v>
      </c>
      <c r="H665" s="116">
        <v>85000000</v>
      </c>
      <c r="I665" s="116">
        <v>85000000</v>
      </c>
      <c r="J665" s="116">
        <v>85000000</v>
      </c>
      <c r="K665" s="116">
        <v>0</v>
      </c>
      <c r="L665" s="116">
        <v>0</v>
      </c>
      <c r="M665" s="116">
        <v>0</v>
      </c>
      <c r="N665" s="116">
        <v>0</v>
      </c>
      <c r="O665" s="116">
        <v>0</v>
      </c>
      <c r="P665" s="120">
        <v>0</v>
      </c>
      <c r="Q665" s="27" t="str">
        <f t="shared" si="145"/>
        <v>Registered</v>
      </c>
      <c r="R665" s="121">
        <f t="shared" si="146"/>
        <v>1</v>
      </c>
      <c r="T665" s="117">
        <f t="shared" si="143"/>
        <v>0</v>
      </c>
      <c r="U665" s="117">
        <f t="shared" si="144"/>
        <v>0</v>
      </c>
    </row>
    <row r="666" spans="1:21" hidden="1" x14ac:dyDescent="0.3">
      <c r="A666" s="114">
        <v>5576</v>
      </c>
      <c r="B666" s="114" t="s">
        <v>396</v>
      </c>
      <c r="C666" s="114" t="s">
        <v>71</v>
      </c>
      <c r="D666" s="114" t="s">
        <v>6796</v>
      </c>
      <c r="E666" s="114" t="s">
        <v>5073</v>
      </c>
      <c r="F666" s="115">
        <v>44747</v>
      </c>
      <c r="G666" s="114" t="s">
        <v>5512</v>
      </c>
      <c r="H666" s="116">
        <v>5232000</v>
      </c>
      <c r="I666" s="116">
        <v>5232000</v>
      </c>
      <c r="J666" s="116">
        <v>5232000</v>
      </c>
      <c r="K666" s="116">
        <v>0</v>
      </c>
      <c r="L666" s="116">
        <v>0</v>
      </c>
      <c r="M666" s="116">
        <v>0</v>
      </c>
      <c r="N666" s="116">
        <v>0</v>
      </c>
      <c r="O666" s="116">
        <v>0</v>
      </c>
      <c r="P666" s="120">
        <v>0</v>
      </c>
      <c r="Q666" s="27" t="str">
        <f t="shared" si="145"/>
        <v>Registered</v>
      </c>
      <c r="R666" s="121">
        <f t="shared" si="146"/>
        <v>1</v>
      </c>
      <c r="T666" s="117">
        <f t="shared" si="143"/>
        <v>0</v>
      </c>
      <c r="U666" s="117">
        <f t="shared" si="144"/>
        <v>0</v>
      </c>
    </row>
    <row r="667" spans="1:21" hidden="1" x14ac:dyDescent="0.3">
      <c r="A667" s="114">
        <v>5577</v>
      </c>
      <c r="B667" s="114" t="s">
        <v>396</v>
      </c>
      <c r="C667" s="114" t="s">
        <v>71</v>
      </c>
      <c r="D667" s="114" t="s">
        <v>6797</v>
      </c>
      <c r="E667" s="114" t="s">
        <v>2488</v>
      </c>
      <c r="F667" s="115">
        <v>44865</v>
      </c>
      <c r="G667" s="114" t="s">
        <v>5438</v>
      </c>
      <c r="H667" s="116">
        <v>4472000</v>
      </c>
      <c r="I667" s="116">
        <v>4472000</v>
      </c>
      <c r="J667" s="116">
        <v>4472000</v>
      </c>
      <c r="K667" s="116">
        <v>0</v>
      </c>
      <c r="L667" s="116">
        <v>0</v>
      </c>
      <c r="M667" s="116">
        <v>0</v>
      </c>
      <c r="N667" s="116">
        <v>0</v>
      </c>
      <c r="O667" s="116">
        <v>0</v>
      </c>
      <c r="P667" s="120">
        <v>0</v>
      </c>
      <c r="Q667" s="27" t="str">
        <f t="shared" si="145"/>
        <v>Registered</v>
      </c>
      <c r="R667" s="121">
        <f t="shared" si="146"/>
        <v>1</v>
      </c>
      <c r="T667" s="117">
        <f t="shared" ref="T667:T684" si="147">L667+M667+N667+O667+P667</f>
        <v>0</v>
      </c>
      <c r="U667" s="117">
        <f t="shared" ref="U667:U684" si="148">K667-T667</f>
        <v>0</v>
      </c>
    </row>
    <row r="668" spans="1:21" hidden="1" x14ac:dyDescent="0.3">
      <c r="A668" s="114">
        <v>5578</v>
      </c>
      <c r="B668" s="114" t="s">
        <v>396</v>
      </c>
      <c r="C668" s="114" t="s">
        <v>71</v>
      </c>
      <c r="D668" s="114" t="s">
        <v>6798</v>
      </c>
      <c r="E668" s="114" t="s">
        <v>6799</v>
      </c>
      <c r="F668" s="115">
        <v>44796</v>
      </c>
      <c r="G668" s="114" t="s">
        <v>1548</v>
      </c>
      <c r="H668" s="116">
        <v>4984000</v>
      </c>
      <c r="I668" s="116">
        <v>4984000</v>
      </c>
      <c r="J668" s="116">
        <v>4984000</v>
      </c>
      <c r="K668" s="116">
        <v>0</v>
      </c>
      <c r="L668" s="116">
        <v>0</v>
      </c>
      <c r="M668" s="116">
        <v>0</v>
      </c>
      <c r="N668" s="116">
        <v>0</v>
      </c>
      <c r="O668" s="116">
        <v>0</v>
      </c>
      <c r="P668" s="120">
        <v>0</v>
      </c>
      <c r="Q668" s="27" t="str">
        <f t="shared" si="145"/>
        <v>Registered</v>
      </c>
      <c r="R668" s="121">
        <f t="shared" si="146"/>
        <v>1</v>
      </c>
      <c r="T668" s="117">
        <f t="shared" si="147"/>
        <v>0</v>
      </c>
      <c r="U668" s="117">
        <f t="shared" si="148"/>
        <v>0</v>
      </c>
    </row>
    <row r="669" spans="1:21" hidden="1" x14ac:dyDescent="0.3">
      <c r="A669" s="114">
        <v>5579</v>
      </c>
      <c r="B669" s="114" t="s">
        <v>396</v>
      </c>
      <c r="C669" s="114" t="s">
        <v>71</v>
      </c>
      <c r="D669" s="114" t="s">
        <v>6800</v>
      </c>
      <c r="E669" s="114" t="s">
        <v>6801</v>
      </c>
      <c r="F669" s="115">
        <v>44749</v>
      </c>
      <c r="G669" s="114" t="s">
        <v>2772</v>
      </c>
      <c r="H669" s="116">
        <v>52500000</v>
      </c>
      <c r="I669" s="116">
        <v>52500000</v>
      </c>
      <c r="J669" s="116">
        <v>52500000</v>
      </c>
      <c r="K669" s="116">
        <v>0</v>
      </c>
      <c r="L669" s="116">
        <v>0</v>
      </c>
      <c r="M669" s="116">
        <v>0</v>
      </c>
      <c r="N669" s="116">
        <v>0</v>
      </c>
      <c r="O669" s="116">
        <v>0</v>
      </c>
      <c r="P669" s="120">
        <v>0</v>
      </c>
      <c r="Q669" s="27" t="str">
        <f t="shared" si="145"/>
        <v>Registered</v>
      </c>
      <c r="R669" s="121">
        <f t="shared" si="146"/>
        <v>1</v>
      </c>
      <c r="T669" s="117">
        <f t="shared" si="147"/>
        <v>0</v>
      </c>
      <c r="U669" s="117">
        <f t="shared" si="148"/>
        <v>0</v>
      </c>
    </row>
    <row r="670" spans="1:21" x14ac:dyDescent="0.3">
      <c r="A670" s="114">
        <v>456</v>
      </c>
      <c r="B670" s="114" t="s">
        <v>1702</v>
      </c>
      <c r="C670" s="114" t="s">
        <v>420</v>
      </c>
      <c r="D670" s="114" t="s">
        <v>2477</v>
      </c>
      <c r="E670" s="114" t="s">
        <v>10796</v>
      </c>
      <c r="F670" s="115">
        <v>45709</v>
      </c>
      <c r="G670" s="114" t="s">
        <v>2478</v>
      </c>
      <c r="H670" s="116">
        <v>10296000</v>
      </c>
      <c r="I670" s="116">
        <v>3088800</v>
      </c>
      <c r="J670" s="116">
        <v>2084000</v>
      </c>
      <c r="K670" s="116">
        <v>1004800</v>
      </c>
      <c r="L670" s="116">
        <v>0</v>
      </c>
      <c r="M670" s="116">
        <v>0</v>
      </c>
      <c r="N670" s="116">
        <v>0</v>
      </c>
      <c r="O670" s="116">
        <v>1004800</v>
      </c>
      <c r="P670" s="120">
        <v>0</v>
      </c>
      <c r="Q670" s="27" t="str">
        <f t="shared" si="145"/>
        <v>Registered</v>
      </c>
      <c r="R670" s="121">
        <f t="shared" si="146"/>
        <v>0.3</v>
      </c>
      <c r="T670" s="117">
        <f t="shared" si="147"/>
        <v>1004800</v>
      </c>
      <c r="U670" s="117">
        <f t="shared" si="148"/>
        <v>0</v>
      </c>
    </row>
    <row r="671" spans="1:21" x14ac:dyDescent="0.3">
      <c r="A671" s="114">
        <v>559</v>
      </c>
      <c r="B671" s="114" t="s">
        <v>1702</v>
      </c>
      <c r="C671" s="114" t="s">
        <v>420</v>
      </c>
      <c r="D671" s="114" t="s">
        <v>2777</v>
      </c>
      <c r="E671" s="114" t="s">
        <v>10800</v>
      </c>
      <c r="F671" s="115">
        <v>45881</v>
      </c>
      <c r="G671" s="114" t="s">
        <v>2778</v>
      </c>
      <c r="H671" s="116">
        <v>13828469</v>
      </c>
      <c r="I671" s="116">
        <v>4148540</v>
      </c>
      <c r="J671" s="116">
        <v>3382846</v>
      </c>
      <c r="K671" s="116">
        <v>765694</v>
      </c>
      <c r="L671" s="116">
        <v>0</v>
      </c>
      <c r="M671" s="116">
        <v>0</v>
      </c>
      <c r="N671" s="116">
        <v>0</v>
      </c>
      <c r="O671" s="116">
        <v>0</v>
      </c>
      <c r="P671" s="120">
        <v>765694</v>
      </c>
      <c r="Q671" s="27" t="str">
        <f t="shared" si="145"/>
        <v>Registered</v>
      </c>
      <c r="R671" s="121">
        <f t="shared" si="146"/>
        <v>0.29999994937979035</v>
      </c>
      <c r="T671" s="117">
        <f t="shared" si="147"/>
        <v>765694</v>
      </c>
      <c r="U671" s="117">
        <f t="shared" si="148"/>
        <v>0</v>
      </c>
    </row>
    <row r="672" spans="1:21" x14ac:dyDescent="0.3">
      <c r="A672" s="114">
        <v>1098</v>
      </c>
      <c r="B672" s="114" t="s">
        <v>1702</v>
      </c>
      <c r="C672" s="114" t="s">
        <v>420</v>
      </c>
      <c r="D672" s="114" t="s">
        <v>4821</v>
      </c>
      <c r="E672" s="114" t="s">
        <v>4822</v>
      </c>
      <c r="F672" s="115">
        <v>45838</v>
      </c>
      <c r="G672" s="114" t="s">
        <v>3362</v>
      </c>
      <c r="H672" s="116">
        <v>11240000</v>
      </c>
      <c r="I672" s="116">
        <v>3372000</v>
      </c>
      <c r="J672" s="116">
        <v>3362400</v>
      </c>
      <c r="K672" s="116">
        <v>9600</v>
      </c>
      <c r="L672" s="116">
        <v>0</v>
      </c>
      <c r="M672" s="116">
        <v>0</v>
      </c>
      <c r="N672" s="116">
        <v>0</v>
      </c>
      <c r="O672" s="116">
        <v>0</v>
      </c>
      <c r="P672" s="120">
        <v>9600</v>
      </c>
      <c r="Q672" s="27" t="str">
        <f t="shared" si="145"/>
        <v>Registered</v>
      </c>
      <c r="R672" s="121">
        <f t="shared" si="146"/>
        <v>0.3</v>
      </c>
      <c r="T672" s="117">
        <f t="shared" si="147"/>
        <v>9600</v>
      </c>
      <c r="U672" s="117">
        <f t="shared" si="148"/>
        <v>0</v>
      </c>
    </row>
    <row r="673" spans="1:21" hidden="1" x14ac:dyDescent="0.3">
      <c r="A673" s="114">
        <v>8658</v>
      </c>
      <c r="B673" s="114" t="s">
        <v>1702</v>
      </c>
      <c r="C673" s="114" t="s">
        <v>420</v>
      </c>
      <c r="D673" s="114" t="s">
        <v>8623</v>
      </c>
      <c r="E673" s="114" t="s">
        <v>10801</v>
      </c>
      <c r="F673" s="115">
        <v>45804</v>
      </c>
      <c r="G673" s="114" t="s">
        <v>3897</v>
      </c>
      <c r="H673" s="116">
        <v>14817857</v>
      </c>
      <c r="I673" s="116">
        <v>4445358</v>
      </c>
      <c r="J673" s="116">
        <v>4445358</v>
      </c>
      <c r="K673" s="116">
        <v>0</v>
      </c>
      <c r="L673" s="116">
        <v>0</v>
      </c>
      <c r="M673" s="116">
        <v>0</v>
      </c>
      <c r="N673" s="116">
        <v>0</v>
      </c>
      <c r="O673" s="116">
        <v>0</v>
      </c>
      <c r="P673" s="120">
        <v>0</v>
      </c>
      <c r="Q673" s="27" t="str">
        <f t="shared" si="145"/>
        <v>Registered</v>
      </c>
      <c r="R673" s="121">
        <f t="shared" si="146"/>
        <v>0.30000006073752772</v>
      </c>
      <c r="T673" s="117">
        <f t="shared" si="147"/>
        <v>0</v>
      </c>
      <c r="U673" s="117">
        <f t="shared" si="148"/>
        <v>0</v>
      </c>
    </row>
    <row r="674" spans="1:21" hidden="1" x14ac:dyDescent="0.3">
      <c r="A674" s="114">
        <v>8659</v>
      </c>
      <c r="B674" s="114" t="s">
        <v>1702</v>
      </c>
      <c r="C674" s="114" t="s">
        <v>420</v>
      </c>
      <c r="D674" s="114" t="s">
        <v>8624</v>
      </c>
      <c r="E674" s="114" t="s">
        <v>10793</v>
      </c>
      <c r="F674" s="115">
        <v>45804</v>
      </c>
      <c r="G674" s="114" t="s">
        <v>2743</v>
      </c>
      <c r="H674" s="116">
        <v>21468750</v>
      </c>
      <c r="I674" s="116">
        <v>6440626</v>
      </c>
      <c r="J674" s="116">
        <v>6440626</v>
      </c>
      <c r="K674" s="116">
        <v>0</v>
      </c>
      <c r="L674" s="116">
        <v>0</v>
      </c>
      <c r="M674" s="116">
        <v>0</v>
      </c>
      <c r="N674" s="116">
        <v>0</v>
      </c>
      <c r="O674" s="116">
        <v>0</v>
      </c>
      <c r="P674" s="120">
        <v>0</v>
      </c>
      <c r="Q674" s="27" t="str">
        <f t="shared" si="145"/>
        <v>Registered</v>
      </c>
      <c r="R674" s="121">
        <f t="shared" si="146"/>
        <v>0.30000004657933044</v>
      </c>
      <c r="T674" s="117">
        <f t="shared" si="147"/>
        <v>0</v>
      </c>
      <c r="U674" s="117">
        <f t="shared" si="148"/>
        <v>0</v>
      </c>
    </row>
    <row r="675" spans="1:21" hidden="1" x14ac:dyDescent="0.3">
      <c r="A675" s="114">
        <v>8660</v>
      </c>
      <c r="B675" s="114" t="s">
        <v>1702</v>
      </c>
      <c r="C675" s="114" t="s">
        <v>420</v>
      </c>
      <c r="D675" s="114" t="s">
        <v>2504</v>
      </c>
      <c r="E675" s="114" t="s">
        <v>10791</v>
      </c>
      <c r="F675" s="115">
        <v>45869</v>
      </c>
      <c r="G675" s="114" t="s">
        <v>2505</v>
      </c>
      <c r="H675" s="116">
        <v>22272321</v>
      </c>
      <c r="I675" s="116">
        <v>6681696</v>
      </c>
      <c r="J675" s="116">
        <v>6681696</v>
      </c>
      <c r="K675" s="116">
        <v>0</v>
      </c>
      <c r="L675" s="116">
        <v>0</v>
      </c>
      <c r="M675" s="116">
        <v>0</v>
      </c>
      <c r="N675" s="116">
        <v>0</v>
      </c>
      <c r="O675" s="116">
        <v>0</v>
      </c>
      <c r="P675" s="120">
        <v>0</v>
      </c>
      <c r="Q675" s="27" t="str">
        <f t="shared" si="145"/>
        <v>Registered</v>
      </c>
      <c r="R675" s="121">
        <f t="shared" si="146"/>
        <v>0.29999998653036652</v>
      </c>
      <c r="T675" s="117">
        <f t="shared" si="147"/>
        <v>0</v>
      </c>
      <c r="U675" s="117">
        <f t="shared" si="148"/>
        <v>0</v>
      </c>
    </row>
    <row r="676" spans="1:21" hidden="1" x14ac:dyDescent="0.3">
      <c r="A676" s="114">
        <v>8661</v>
      </c>
      <c r="B676" s="114" t="s">
        <v>1702</v>
      </c>
      <c r="C676" s="114" t="s">
        <v>420</v>
      </c>
      <c r="D676" s="114" t="s">
        <v>8625</v>
      </c>
      <c r="E676" s="114" t="s">
        <v>10787</v>
      </c>
      <c r="F676" s="115">
        <v>45849</v>
      </c>
      <c r="G676" s="114" t="s">
        <v>4397</v>
      </c>
      <c r="H676" s="116">
        <v>28378320</v>
      </c>
      <c r="I676" s="116">
        <v>8513496</v>
      </c>
      <c r="J676" s="116">
        <v>8513496</v>
      </c>
      <c r="K676" s="116">
        <v>0</v>
      </c>
      <c r="L676" s="116">
        <v>0</v>
      </c>
      <c r="M676" s="116">
        <v>0</v>
      </c>
      <c r="N676" s="116">
        <v>0</v>
      </c>
      <c r="O676" s="116">
        <v>0</v>
      </c>
      <c r="P676" s="120">
        <v>0</v>
      </c>
      <c r="Q676" s="27" t="str">
        <f t="shared" si="145"/>
        <v>Registered</v>
      </c>
      <c r="R676" s="121">
        <f t="shared" si="146"/>
        <v>0.3</v>
      </c>
      <c r="T676" s="117">
        <f t="shared" si="147"/>
        <v>0</v>
      </c>
      <c r="U676" s="117">
        <f t="shared" si="148"/>
        <v>0</v>
      </c>
    </row>
    <row r="677" spans="1:21" hidden="1" x14ac:dyDescent="0.3">
      <c r="A677" s="114">
        <v>8662</v>
      </c>
      <c r="B677" s="114" t="s">
        <v>1702</v>
      </c>
      <c r="C677" s="114" t="s">
        <v>420</v>
      </c>
      <c r="D677" s="114" t="s">
        <v>8627</v>
      </c>
      <c r="E677" s="114" t="s">
        <v>10799</v>
      </c>
      <c r="F677" s="115">
        <v>45804</v>
      </c>
      <c r="G677" s="114" t="s">
        <v>2123</v>
      </c>
      <c r="H677" s="116">
        <v>16022321</v>
      </c>
      <c r="I677" s="116">
        <v>4806696</v>
      </c>
      <c r="J677" s="116">
        <v>4806696</v>
      </c>
      <c r="K677" s="116">
        <v>0</v>
      </c>
      <c r="L677" s="116">
        <v>0</v>
      </c>
      <c r="M677" s="116">
        <v>0</v>
      </c>
      <c r="N677" s="116">
        <v>0</v>
      </c>
      <c r="O677" s="116">
        <v>0</v>
      </c>
      <c r="P677" s="120">
        <v>0</v>
      </c>
      <c r="Q677" s="27" t="str">
        <f t="shared" si="145"/>
        <v>Registered</v>
      </c>
      <c r="R677" s="121">
        <f t="shared" si="146"/>
        <v>0.29999998127612099</v>
      </c>
      <c r="T677" s="117">
        <f t="shared" si="147"/>
        <v>0</v>
      </c>
      <c r="U677" s="117">
        <f t="shared" si="148"/>
        <v>0</v>
      </c>
    </row>
    <row r="678" spans="1:21" hidden="1" x14ac:dyDescent="0.3">
      <c r="A678" s="114">
        <v>8663</v>
      </c>
      <c r="B678" s="114" t="s">
        <v>1702</v>
      </c>
      <c r="C678" s="114" t="s">
        <v>420</v>
      </c>
      <c r="D678" s="114" t="s">
        <v>8628</v>
      </c>
      <c r="E678" s="114" t="s">
        <v>10813</v>
      </c>
      <c r="F678" s="115">
        <v>45894</v>
      </c>
      <c r="G678" s="114" t="s">
        <v>2281</v>
      </c>
      <c r="H678" s="116">
        <v>16468750</v>
      </c>
      <c r="I678" s="116">
        <v>4940626</v>
      </c>
      <c r="J678" s="116">
        <v>4940626</v>
      </c>
      <c r="K678" s="116">
        <v>0</v>
      </c>
      <c r="L678" s="116">
        <v>0</v>
      </c>
      <c r="M678" s="116">
        <v>0</v>
      </c>
      <c r="N678" s="116">
        <v>0</v>
      </c>
      <c r="O678" s="116">
        <v>0</v>
      </c>
      <c r="P678" s="120">
        <v>0</v>
      </c>
      <c r="Q678" s="27" t="str">
        <f t="shared" si="145"/>
        <v>Registered</v>
      </c>
      <c r="R678" s="121">
        <f t="shared" si="146"/>
        <v>0.30000006072106261</v>
      </c>
      <c r="T678" s="117">
        <f t="shared" si="147"/>
        <v>0</v>
      </c>
      <c r="U678" s="117">
        <f t="shared" si="148"/>
        <v>0</v>
      </c>
    </row>
    <row r="679" spans="1:21" hidden="1" x14ac:dyDescent="0.3">
      <c r="A679" s="114">
        <v>8664</v>
      </c>
      <c r="B679" s="114" t="s">
        <v>1702</v>
      </c>
      <c r="C679" s="114" t="s">
        <v>420</v>
      </c>
      <c r="D679" s="114" t="s">
        <v>8629</v>
      </c>
      <c r="E679" s="114" t="s">
        <v>10792</v>
      </c>
      <c r="F679" s="115">
        <v>45869</v>
      </c>
      <c r="G679" s="114" t="s">
        <v>3061</v>
      </c>
      <c r="H679" s="116">
        <v>22087240</v>
      </c>
      <c r="I679" s="116">
        <v>6626172</v>
      </c>
      <c r="J679" s="116">
        <v>6626172</v>
      </c>
      <c r="K679" s="116">
        <v>0</v>
      </c>
      <c r="L679" s="116">
        <v>0</v>
      </c>
      <c r="M679" s="116">
        <v>0</v>
      </c>
      <c r="N679" s="116">
        <v>0</v>
      </c>
      <c r="O679" s="116">
        <v>0</v>
      </c>
      <c r="P679" s="120">
        <v>0</v>
      </c>
      <c r="Q679" s="27" t="str">
        <f t="shared" si="145"/>
        <v>Registered</v>
      </c>
      <c r="R679" s="121">
        <f t="shared" si="146"/>
        <v>0.3</v>
      </c>
      <c r="T679" s="117">
        <f t="shared" si="147"/>
        <v>0</v>
      </c>
      <c r="U679" s="117">
        <f t="shared" si="148"/>
        <v>0</v>
      </c>
    </row>
    <row r="680" spans="1:21" hidden="1" x14ac:dyDescent="0.3">
      <c r="A680" s="114">
        <v>10157</v>
      </c>
      <c r="B680" s="114" t="s">
        <v>1702</v>
      </c>
      <c r="C680" s="114" t="s">
        <v>420</v>
      </c>
      <c r="D680" s="114" t="s">
        <v>9444</v>
      </c>
      <c r="E680" s="114" t="s">
        <v>10790</v>
      </c>
      <c r="F680" s="115">
        <v>45901</v>
      </c>
      <c r="G680" s="114" t="s">
        <v>9000</v>
      </c>
      <c r="H680" s="116">
        <v>22500000</v>
      </c>
      <c r="I680" s="116">
        <v>6750000</v>
      </c>
      <c r="J680" s="116">
        <v>6760682</v>
      </c>
      <c r="K680" s="116">
        <v>-10682</v>
      </c>
      <c r="L680" s="116">
        <v>0</v>
      </c>
      <c r="M680" s="116">
        <v>0</v>
      </c>
      <c r="N680" s="116">
        <v>0</v>
      </c>
      <c r="O680" s="116">
        <v>0</v>
      </c>
      <c r="P680" s="120">
        <v>0</v>
      </c>
      <c r="Q680" s="27" t="str">
        <f t="shared" si="145"/>
        <v>Registered</v>
      </c>
      <c r="R680" s="121">
        <f t="shared" si="146"/>
        <v>0.3</v>
      </c>
      <c r="T680" s="117">
        <f t="shared" si="147"/>
        <v>0</v>
      </c>
      <c r="U680" s="117">
        <f t="shared" si="148"/>
        <v>-10682</v>
      </c>
    </row>
    <row r="681" spans="1:21" hidden="1" x14ac:dyDescent="0.3">
      <c r="A681" s="114">
        <v>10306</v>
      </c>
      <c r="B681" s="114" t="s">
        <v>1702</v>
      </c>
      <c r="C681" s="114" t="s">
        <v>420</v>
      </c>
      <c r="D681" s="114" t="s">
        <v>8626</v>
      </c>
      <c r="E681" s="114" t="s">
        <v>10789</v>
      </c>
      <c r="F681" s="115">
        <v>45881</v>
      </c>
      <c r="G681" s="114" t="s">
        <v>4158</v>
      </c>
      <c r="H681" s="116">
        <v>26225000</v>
      </c>
      <c r="I681" s="116">
        <v>7867500</v>
      </c>
      <c r="J681" s="116">
        <v>7967500</v>
      </c>
      <c r="K681" s="116">
        <v>-100000</v>
      </c>
      <c r="L681" s="116">
        <v>0</v>
      </c>
      <c r="M681" s="116">
        <v>0</v>
      </c>
      <c r="N681" s="116">
        <v>0</v>
      </c>
      <c r="O681" s="116">
        <v>0</v>
      </c>
      <c r="P681" s="120">
        <v>0</v>
      </c>
      <c r="Q681" s="27" t="str">
        <f t="shared" si="145"/>
        <v>Registered</v>
      </c>
      <c r="R681" s="121">
        <f t="shared" si="146"/>
        <v>0.3</v>
      </c>
      <c r="T681" s="117">
        <f t="shared" si="147"/>
        <v>0</v>
      </c>
      <c r="U681" s="117">
        <f t="shared" si="148"/>
        <v>-100000</v>
      </c>
    </row>
    <row r="682" spans="1:21" hidden="1" x14ac:dyDescent="0.3">
      <c r="A682" s="114">
        <v>10382</v>
      </c>
      <c r="B682" s="114" t="s">
        <v>1702</v>
      </c>
      <c r="C682" s="114" t="s">
        <v>420</v>
      </c>
      <c r="D682" s="114" t="s">
        <v>9761</v>
      </c>
      <c r="E682" s="114" t="s">
        <v>10798</v>
      </c>
      <c r="F682" s="115">
        <v>45961</v>
      </c>
      <c r="G682" s="114" t="s">
        <v>1837</v>
      </c>
      <c r="H682" s="116">
        <v>19341000</v>
      </c>
      <c r="I682" s="116">
        <v>5802300</v>
      </c>
      <c r="J682" s="116">
        <v>5995710</v>
      </c>
      <c r="K682" s="116">
        <v>-193410</v>
      </c>
      <c r="L682" s="116">
        <v>0</v>
      </c>
      <c r="M682" s="116">
        <v>0</v>
      </c>
      <c r="N682" s="116">
        <v>0</v>
      </c>
      <c r="O682" s="116">
        <v>0</v>
      </c>
      <c r="P682" s="120">
        <v>0</v>
      </c>
      <c r="Q682" s="27" t="str">
        <f t="shared" si="145"/>
        <v>Registered</v>
      </c>
      <c r="R682" s="121">
        <f t="shared" si="146"/>
        <v>0.3</v>
      </c>
      <c r="T682" s="117">
        <f t="shared" si="147"/>
        <v>0</v>
      </c>
      <c r="U682" s="117">
        <f t="shared" si="148"/>
        <v>-193410</v>
      </c>
    </row>
    <row r="683" spans="1:21" hidden="1" x14ac:dyDescent="0.3">
      <c r="A683" s="114">
        <v>10417</v>
      </c>
      <c r="B683" s="114" t="s">
        <v>1702</v>
      </c>
      <c r="C683" s="114" t="s">
        <v>420</v>
      </c>
      <c r="D683" s="114" t="s">
        <v>9815</v>
      </c>
      <c r="E683" s="114" t="s">
        <v>10794</v>
      </c>
      <c r="F683" s="115">
        <v>46024</v>
      </c>
      <c r="G683" s="114" t="s">
        <v>1487</v>
      </c>
      <c r="H683" s="116">
        <v>23639000</v>
      </c>
      <c r="I683" s="116">
        <v>7091700</v>
      </c>
      <c r="J683" s="116">
        <v>7328090</v>
      </c>
      <c r="K683" s="116">
        <v>-236390</v>
      </c>
      <c r="L683" s="116">
        <v>0</v>
      </c>
      <c r="M683" s="116">
        <v>0</v>
      </c>
      <c r="N683" s="116">
        <v>0</v>
      </c>
      <c r="O683" s="116">
        <v>0</v>
      </c>
      <c r="P683" s="120">
        <v>0</v>
      </c>
      <c r="Q683" s="27" t="str">
        <f t="shared" si="145"/>
        <v>Registered</v>
      </c>
      <c r="R683" s="121">
        <f t="shared" si="146"/>
        <v>0.3</v>
      </c>
      <c r="T683" s="117">
        <f t="shared" si="147"/>
        <v>0</v>
      </c>
      <c r="U683" s="117">
        <f t="shared" si="148"/>
        <v>-236390</v>
      </c>
    </row>
    <row r="684" spans="1:21" hidden="1" x14ac:dyDescent="0.3">
      <c r="A684" s="114">
        <v>10441</v>
      </c>
      <c r="B684" s="114" t="s">
        <v>1702</v>
      </c>
      <c r="C684" s="114" t="s">
        <v>420</v>
      </c>
      <c r="D684" s="114" t="s">
        <v>9841</v>
      </c>
      <c r="E684" s="114" t="s">
        <v>10788</v>
      </c>
      <c r="F684" s="115">
        <v>45794</v>
      </c>
      <c r="G684" s="114" t="s">
        <v>2418</v>
      </c>
      <c r="H684" s="116">
        <v>29058036</v>
      </c>
      <c r="I684" s="116">
        <v>8717412</v>
      </c>
      <c r="J684" s="116">
        <v>9007993</v>
      </c>
      <c r="K684" s="116">
        <v>-290581</v>
      </c>
      <c r="L684" s="116">
        <v>0</v>
      </c>
      <c r="M684" s="116">
        <v>0</v>
      </c>
      <c r="N684" s="116">
        <v>0</v>
      </c>
      <c r="O684" s="116">
        <v>0</v>
      </c>
      <c r="P684" s="120">
        <v>0</v>
      </c>
      <c r="Q684" s="27" t="str">
        <f t="shared" si="145"/>
        <v>Registered</v>
      </c>
      <c r="R684" s="121">
        <f t="shared" si="146"/>
        <v>0.30000004129666574</v>
      </c>
      <c r="T684" s="117">
        <f t="shared" si="147"/>
        <v>0</v>
      </c>
      <c r="U684" s="117">
        <f t="shared" si="148"/>
        <v>-290581</v>
      </c>
    </row>
    <row r="685" spans="1:21" s="101" customFormat="1" x14ac:dyDescent="0.3">
      <c r="A685" s="99">
        <v>10495</v>
      </c>
      <c r="B685" s="99" t="s">
        <v>1702</v>
      </c>
      <c r="C685" s="99" t="s">
        <v>420</v>
      </c>
      <c r="D685" s="99" t="s">
        <v>9921</v>
      </c>
      <c r="E685" s="99" t="s">
        <v>10834</v>
      </c>
      <c r="F685" s="100">
        <v>46044</v>
      </c>
      <c r="G685" s="99" t="s">
        <v>1898</v>
      </c>
      <c r="H685" s="96">
        <v>22800000</v>
      </c>
      <c r="I685" s="96">
        <f>H685*R685</f>
        <v>6840000</v>
      </c>
      <c r="J685" s="96">
        <v>500000</v>
      </c>
      <c r="K685" s="96">
        <f>I685-J685</f>
        <v>6340000</v>
      </c>
      <c r="L685" s="97">
        <f>IF(AND($S685&gt;=0,$S685&lt;=30),$K685,0)</f>
        <v>0</v>
      </c>
      <c r="M685" s="97">
        <f>IF(AND($S685&gt;=31,$S685&lt;=60),$K685,0)</f>
        <v>0</v>
      </c>
      <c r="N685" s="97">
        <f>IF(AND($S685&gt;=61,$S685&lt;=90),$K685,0)</f>
        <v>0</v>
      </c>
      <c r="O685" s="97">
        <f>IF(AND($S685&gt;=91,$S685&lt;=120),$K685,0)</f>
        <v>0</v>
      </c>
      <c r="P685" s="98">
        <f>IF($S685&gt;120,$K685,0)</f>
        <v>6340000</v>
      </c>
      <c r="Q685" s="101" t="str">
        <f t="shared" si="145"/>
        <v>Unregistered</v>
      </c>
      <c r="R685" s="123">
        <v>0.3</v>
      </c>
      <c r="S685" s="95">
        <f>DATE(2026,5,31)-F685</f>
        <v>129</v>
      </c>
    </row>
    <row r="686" spans="1:21" hidden="1" x14ac:dyDescent="0.3">
      <c r="A686" s="114">
        <v>10549</v>
      </c>
      <c r="B686" s="114" t="s">
        <v>1702</v>
      </c>
      <c r="C686" s="114" t="s">
        <v>420</v>
      </c>
      <c r="D686" s="114" t="s">
        <v>9998</v>
      </c>
      <c r="E686" s="114" t="s">
        <v>5448</v>
      </c>
      <c r="F686" s="115">
        <v>45887</v>
      </c>
      <c r="G686" s="114" t="s">
        <v>9469</v>
      </c>
      <c r="H686" s="116">
        <v>13000000</v>
      </c>
      <c r="I686" s="116">
        <v>3900000</v>
      </c>
      <c r="J686" s="116">
        <v>4830000</v>
      </c>
      <c r="K686" s="116">
        <v>-930000</v>
      </c>
      <c r="L686" s="116">
        <v>0</v>
      </c>
      <c r="M686" s="116">
        <v>0</v>
      </c>
      <c r="N686" s="116">
        <v>0</v>
      </c>
      <c r="O686" s="116">
        <v>0</v>
      </c>
      <c r="P686" s="120">
        <v>0</v>
      </c>
      <c r="Q686" s="27" t="str">
        <f t="shared" si="145"/>
        <v>Registered</v>
      </c>
      <c r="R686" s="121">
        <f t="shared" si="146"/>
        <v>0.3</v>
      </c>
      <c r="T686" s="117">
        <f t="shared" ref="T686:T688" si="149">L686+M686+N686+O686+P686</f>
        <v>0</v>
      </c>
      <c r="U686" s="117">
        <f t="shared" ref="U686:U688" si="150">K686-T686</f>
        <v>-930000</v>
      </c>
    </row>
    <row r="687" spans="1:21" hidden="1" x14ac:dyDescent="0.3">
      <c r="A687" s="114">
        <v>10562</v>
      </c>
      <c r="B687" s="114" t="s">
        <v>1702</v>
      </c>
      <c r="C687" s="114" t="s">
        <v>420</v>
      </c>
      <c r="D687" s="114" t="s">
        <v>10019</v>
      </c>
      <c r="E687" s="114" t="s">
        <v>10802</v>
      </c>
      <c r="F687" s="115">
        <v>45715</v>
      </c>
      <c r="G687" s="114" t="s">
        <v>3844</v>
      </c>
      <c r="H687" s="116">
        <v>14976000</v>
      </c>
      <c r="I687" s="116">
        <v>4492800</v>
      </c>
      <c r="J687" s="116">
        <v>5500000</v>
      </c>
      <c r="K687" s="116">
        <v>-1007200</v>
      </c>
      <c r="L687" s="116">
        <v>0</v>
      </c>
      <c r="M687" s="116">
        <v>0</v>
      </c>
      <c r="N687" s="116">
        <v>0</v>
      </c>
      <c r="O687" s="116">
        <v>0</v>
      </c>
      <c r="P687" s="120">
        <v>0</v>
      </c>
      <c r="Q687" s="27" t="str">
        <f t="shared" si="145"/>
        <v>Registered</v>
      </c>
      <c r="R687" s="121">
        <f t="shared" si="146"/>
        <v>0.3</v>
      </c>
      <c r="T687" s="117">
        <f t="shared" si="149"/>
        <v>0</v>
      </c>
      <c r="U687" s="117">
        <f t="shared" si="150"/>
        <v>-1007200</v>
      </c>
    </row>
    <row r="688" spans="1:21" hidden="1" x14ac:dyDescent="0.3">
      <c r="A688" s="114">
        <v>10686</v>
      </c>
      <c r="B688" s="114" t="s">
        <v>1702</v>
      </c>
      <c r="C688" s="114" t="s">
        <v>420</v>
      </c>
      <c r="D688" s="114" t="s">
        <v>10160</v>
      </c>
      <c r="E688" s="114" t="s">
        <v>9307</v>
      </c>
      <c r="F688" s="115">
        <v>45894</v>
      </c>
      <c r="G688" s="114" t="s">
        <v>2421</v>
      </c>
      <c r="H688" s="116">
        <v>13500000</v>
      </c>
      <c r="I688" s="116">
        <v>4050000</v>
      </c>
      <c r="J688" s="116">
        <v>7500000</v>
      </c>
      <c r="K688" s="116">
        <v>-3450000</v>
      </c>
      <c r="L688" s="116">
        <v>0</v>
      </c>
      <c r="M688" s="116">
        <v>0</v>
      </c>
      <c r="N688" s="116">
        <v>0</v>
      </c>
      <c r="O688" s="116">
        <v>0</v>
      </c>
      <c r="P688" s="120">
        <v>0</v>
      </c>
      <c r="Q688" s="27" t="str">
        <f t="shared" si="145"/>
        <v>Registered</v>
      </c>
      <c r="R688" s="121">
        <f t="shared" si="146"/>
        <v>0.3</v>
      </c>
      <c r="T688" s="117">
        <f t="shared" si="149"/>
        <v>0</v>
      </c>
      <c r="U688" s="117">
        <f t="shared" si="150"/>
        <v>-3450000</v>
      </c>
    </row>
    <row r="689" spans="1:21" s="101" customFormat="1" x14ac:dyDescent="0.3">
      <c r="A689" s="99">
        <v>10761</v>
      </c>
      <c r="B689" s="99" t="s">
        <v>1702</v>
      </c>
      <c r="C689" s="99" t="s">
        <v>420</v>
      </c>
      <c r="D689" s="99" t="s">
        <v>10204</v>
      </c>
      <c r="E689" s="99" t="s">
        <v>10844</v>
      </c>
      <c r="F689" s="100">
        <v>45709</v>
      </c>
      <c r="G689" s="99" t="s">
        <v>1898</v>
      </c>
      <c r="H689" s="96">
        <v>22887000</v>
      </c>
      <c r="I689" s="96">
        <f t="shared" ref="I689:I694" si="151">H689*R689</f>
        <v>6866100</v>
      </c>
      <c r="J689" s="96">
        <v>5400000</v>
      </c>
      <c r="K689" s="96">
        <f t="shared" ref="K689:K694" si="152">I689-J689</f>
        <v>1466100</v>
      </c>
      <c r="L689" s="97">
        <f t="shared" ref="L689:L694" si="153">IF(AND($S689&gt;=0,$S689&lt;=30),$K689,0)</f>
        <v>0</v>
      </c>
      <c r="M689" s="97">
        <f t="shared" ref="M689:M694" si="154">IF(AND($S689&gt;=31,$S689&lt;=60),$K689,0)</f>
        <v>0</v>
      </c>
      <c r="N689" s="97">
        <f t="shared" ref="N689:N694" si="155">IF(AND($S689&gt;=61,$S689&lt;=90),$K689,0)</f>
        <v>0</v>
      </c>
      <c r="O689" s="97">
        <f t="shared" ref="O689:O694" si="156">IF(AND($S689&gt;=91,$S689&lt;=120),$K689,0)</f>
        <v>0</v>
      </c>
      <c r="P689" s="98">
        <f t="shared" ref="P689:P694" si="157">IF($S689&gt;120,$K689,0)</f>
        <v>1466100</v>
      </c>
      <c r="Q689" s="101" t="str">
        <f t="shared" si="145"/>
        <v>Unregistered</v>
      </c>
      <c r="R689" s="123">
        <v>0.3</v>
      </c>
      <c r="S689" s="95">
        <f t="shared" ref="S689:S694" si="158">DATE(2026,5,31)-F689</f>
        <v>464</v>
      </c>
    </row>
    <row r="690" spans="1:21" s="101" customFormat="1" x14ac:dyDescent="0.3">
      <c r="A690" s="99">
        <v>10762</v>
      </c>
      <c r="B690" s="99" t="s">
        <v>1702</v>
      </c>
      <c r="C690" s="99" t="s">
        <v>420</v>
      </c>
      <c r="D690" s="99" t="s">
        <v>10205</v>
      </c>
      <c r="E690" s="99" t="s">
        <v>10845</v>
      </c>
      <c r="F690" s="100">
        <v>45688</v>
      </c>
      <c r="G690" s="99" t="s">
        <v>1898</v>
      </c>
      <c r="H690" s="96">
        <v>22887000</v>
      </c>
      <c r="I690" s="96">
        <f t="shared" si="151"/>
        <v>6866100</v>
      </c>
      <c r="J690" s="96">
        <v>5400000</v>
      </c>
      <c r="K690" s="96">
        <f t="shared" si="152"/>
        <v>1466100</v>
      </c>
      <c r="L690" s="97">
        <f t="shared" si="153"/>
        <v>0</v>
      </c>
      <c r="M690" s="97">
        <f t="shared" si="154"/>
        <v>0</v>
      </c>
      <c r="N690" s="97">
        <f t="shared" si="155"/>
        <v>0</v>
      </c>
      <c r="O690" s="97">
        <f t="shared" si="156"/>
        <v>0</v>
      </c>
      <c r="P690" s="98">
        <f t="shared" si="157"/>
        <v>1466100</v>
      </c>
      <c r="Q690" s="101" t="str">
        <f t="shared" si="145"/>
        <v>Unregistered</v>
      </c>
      <c r="R690" s="123">
        <v>0.3</v>
      </c>
      <c r="S690" s="95">
        <f t="shared" si="158"/>
        <v>485</v>
      </c>
    </row>
    <row r="691" spans="1:21" s="101" customFormat="1" hidden="1" x14ac:dyDescent="0.3">
      <c r="A691" s="99">
        <v>10800</v>
      </c>
      <c r="B691" s="99" t="s">
        <v>1702</v>
      </c>
      <c r="C691" s="99" t="s">
        <v>420</v>
      </c>
      <c r="D691" s="99" t="s">
        <v>10220</v>
      </c>
      <c r="E691" s="99" t="s">
        <v>4953</v>
      </c>
      <c r="F691" s="100">
        <v>45674</v>
      </c>
      <c r="G691" s="99" t="s">
        <v>1898</v>
      </c>
      <c r="H691" s="96">
        <v>10304000</v>
      </c>
      <c r="I691" s="96">
        <f t="shared" si="151"/>
        <v>3091200</v>
      </c>
      <c r="J691" s="96">
        <v>6300000</v>
      </c>
      <c r="K691" s="96">
        <f t="shared" si="152"/>
        <v>-3208800</v>
      </c>
      <c r="L691" s="97">
        <f t="shared" si="153"/>
        <v>0</v>
      </c>
      <c r="M691" s="97">
        <f t="shared" si="154"/>
        <v>0</v>
      </c>
      <c r="N691" s="97">
        <f t="shared" si="155"/>
        <v>0</v>
      </c>
      <c r="O691" s="97">
        <f t="shared" si="156"/>
        <v>0</v>
      </c>
      <c r="P691" s="98">
        <v>0</v>
      </c>
      <c r="Q691" s="101" t="str">
        <f t="shared" si="145"/>
        <v>Unregistered</v>
      </c>
      <c r="R691" s="123">
        <v>0.3</v>
      </c>
      <c r="S691" s="95">
        <f t="shared" si="158"/>
        <v>499</v>
      </c>
    </row>
    <row r="692" spans="1:21" s="101" customFormat="1" hidden="1" x14ac:dyDescent="0.3">
      <c r="A692" s="99">
        <v>10801</v>
      </c>
      <c r="B692" s="99" t="s">
        <v>1702</v>
      </c>
      <c r="C692" s="99" t="s">
        <v>420</v>
      </c>
      <c r="D692" s="99" t="s">
        <v>10225</v>
      </c>
      <c r="E692" s="99" t="s">
        <v>10213</v>
      </c>
      <c r="F692" s="100">
        <v>45679</v>
      </c>
      <c r="G692" s="99" t="s">
        <v>1898</v>
      </c>
      <c r="H692" s="96">
        <v>10304000</v>
      </c>
      <c r="I692" s="96">
        <f t="shared" si="151"/>
        <v>3091200</v>
      </c>
      <c r="J692" s="96">
        <v>6382000</v>
      </c>
      <c r="K692" s="96">
        <f t="shared" si="152"/>
        <v>-3290800</v>
      </c>
      <c r="L692" s="97">
        <f t="shared" si="153"/>
        <v>0</v>
      </c>
      <c r="M692" s="97">
        <f t="shared" si="154"/>
        <v>0</v>
      </c>
      <c r="N692" s="97">
        <f t="shared" si="155"/>
        <v>0</v>
      </c>
      <c r="O692" s="97">
        <f t="shared" si="156"/>
        <v>0</v>
      </c>
      <c r="P692" s="98">
        <v>0</v>
      </c>
      <c r="Q692" s="101" t="str">
        <f t="shared" si="145"/>
        <v>Unregistered</v>
      </c>
      <c r="R692" s="123">
        <v>0.3</v>
      </c>
      <c r="S692" s="95">
        <f t="shared" si="158"/>
        <v>494</v>
      </c>
    </row>
    <row r="693" spans="1:21" s="101" customFormat="1" hidden="1" x14ac:dyDescent="0.3">
      <c r="A693" s="99">
        <v>10802</v>
      </c>
      <c r="B693" s="99" t="s">
        <v>1702</v>
      </c>
      <c r="C693" s="99" t="s">
        <v>420</v>
      </c>
      <c r="D693" s="99" t="s">
        <v>10226</v>
      </c>
      <c r="E693" s="99" t="s">
        <v>10848</v>
      </c>
      <c r="F693" s="100">
        <v>45679</v>
      </c>
      <c r="G693" s="99" t="s">
        <v>1898</v>
      </c>
      <c r="H693" s="96">
        <v>10304000</v>
      </c>
      <c r="I693" s="96">
        <f t="shared" si="151"/>
        <v>3091200</v>
      </c>
      <c r="J693" s="96">
        <v>6382000</v>
      </c>
      <c r="K693" s="96">
        <f t="shared" si="152"/>
        <v>-3290800</v>
      </c>
      <c r="L693" s="97">
        <f t="shared" si="153"/>
        <v>0</v>
      </c>
      <c r="M693" s="97">
        <f t="shared" si="154"/>
        <v>0</v>
      </c>
      <c r="N693" s="97">
        <f t="shared" si="155"/>
        <v>0</v>
      </c>
      <c r="O693" s="97">
        <f t="shared" si="156"/>
        <v>0</v>
      </c>
      <c r="P693" s="98">
        <v>0</v>
      </c>
      <c r="Q693" s="101" t="str">
        <f t="shared" si="145"/>
        <v>Unregistered</v>
      </c>
      <c r="R693" s="123">
        <v>0.3</v>
      </c>
      <c r="S693" s="95">
        <f t="shared" si="158"/>
        <v>494</v>
      </c>
    </row>
    <row r="694" spans="1:21" s="101" customFormat="1" x14ac:dyDescent="0.3">
      <c r="A694" s="99">
        <v>11078</v>
      </c>
      <c r="B694" s="99" t="s">
        <v>1702</v>
      </c>
      <c r="C694" s="99" t="s">
        <v>420</v>
      </c>
      <c r="D694" s="99" t="s">
        <v>421</v>
      </c>
      <c r="E694" s="99" t="s">
        <v>422</v>
      </c>
      <c r="F694" s="100">
        <v>46142</v>
      </c>
      <c r="G694" s="99" t="s">
        <v>1898</v>
      </c>
      <c r="H694" s="96">
        <v>15129464</v>
      </c>
      <c r="I694" s="96">
        <f t="shared" si="151"/>
        <v>4538839.2</v>
      </c>
      <c r="J694" s="96"/>
      <c r="K694" s="96">
        <f t="shared" si="152"/>
        <v>4538839.2</v>
      </c>
      <c r="L694" s="97">
        <f t="shared" si="153"/>
        <v>0</v>
      </c>
      <c r="M694" s="97">
        <f t="shared" si="154"/>
        <v>4538839.2</v>
      </c>
      <c r="N694" s="97">
        <f t="shared" si="155"/>
        <v>0</v>
      </c>
      <c r="O694" s="97">
        <f t="shared" si="156"/>
        <v>0</v>
      </c>
      <c r="P694" s="98">
        <f t="shared" si="157"/>
        <v>0</v>
      </c>
      <c r="Q694" s="101" t="str">
        <f t="shared" si="145"/>
        <v>Unregistered</v>
      </c>
      <c r="R694" s="123">
        <v>0.3</v>
      </c>
      <c r="S694" s="95">
        <f t="shared" si="158"/>
        <v>31</v>
      </c>
    </row>
    <row r="695" spans="1:21" x14ac:dyDescent="0.3">
      <c r="A695" s="114">
        <v>36</v>
      </c>
      <c r="B695" s="114" t="s">
        <v>1430</v>
      </c>
      <c r="C695" s="114" t="s">
        <v>94</v>
      </c>
      <c r="D695" s="114" t="s">
        <v>96</v>
      </c>
      <c r="E695" s="114" t="s">
        <v>97</v>
      </c>
      <c r="F695" s="115">
        <v>46133</v>
      </c>
      <c r="G695" s="114" t="s">
        <v>9587</v>
      </c>
      <c r="H695" s="116">
        <v>14016990</v>
      </c>
      <c r="I695" s="116">
        <v>11213596</v>
      </c>
      <c r="J695" s="116">
        <v>200000</v>
      </c>
      <c r="K695" s="116">
        <v>11013596</v>
      </c>
      <c r="L695" s="116">
        <v>11013596</v>
      </c>
      <c r="M695" s="116">
        <v>0</v>
      </c>
      <c r="N695" s="116">
        <v>0</v>
      </c>
      <c r="O695" s="116">
        <v>0</v>
      </c>
      <c r="P695" s="120">
        <v>0</v>
      </c>
      <c r="Q695" s="27" t="str">
        <f t="shared" si="145"/>
        <v>Registered</v>
      </c>
      <c r="R695" s="121">
        <f t="shared" si="146"/>
        <v>0.8000002853679713</v>
      </c>
      <c r="T695" s="117">
        <f t="shared" ref="T695:T758" si="159">L695+M695+N695+O695+P695</f>
        <v>11013596</v>
      </c>
      <c r="U695" s="117">
        <f t="shared" ref="U695:U758" si="160">K695-T695</f>
        <v>0</v>
      </c>
    </row>
    <row r="696" spans="1:21" x14ac:dyDescent="0.3">
      <c r="A696" s="114">
        <v>165</v>
      </c>
      <c r="B696" s="114" t="s">
        <v>1430</v>
      </c>
      <c r="C696" s="114" t="s">
        <v>94</v>
      </c>
      <c r="D696" s="114" t="s">
        <v>1775</v>
      </c>
      <c r="E696" s="114" t="s">
        <v>1698</v>
      </c>
      <c r="F696" s="115">
        <v>45135</v>
      </c>
      <c r="G696" s="114" t="s">
        <v>1699</v>
      </c>
      <c r="H696" s="116">
        <v>7348845</v>
      </c>
      <c r="I696" s="116">
        <v>5879077</v>
      </c>
      <c r="J696" s="116">
        <v>2367192</v>
      </c>
      <c r="K696" s="116">
        <v>3511885</v>
      </c>
      <c r="L696" s="116">
        <v>0</v>
      </c>
      <c r="M696" s="116">
        <v>0</v>
      </c>
      <c r="N696" s="116">
        <v>0</v>
      </c>
      <c r="O696" s="116">
        <v>0</v>
      </c>
      <c r="P696" s="120">
        <v>3511885</v>
      </c>
      <c r="Q696" s="27" t="str">
        <f t="shared" si="145"/>
        <v>Registered</v>
      </c>
      <c r="R696" s="121">
        <f t="shared" si="146"/>
        <v>0.80000013607580511</v>
      </c>
      <c r="T696" s="117">
        <f t="shared" si="159"/>
        <v>3511885</v>
      </c>
      <c r="U696" s="117">
        <f t="shared" si="160"/>
        <v>0</v>
      </c>
    </row>
    <row r="697" spans="1:21" x14ac:dyDescent="0.3">
      <c r="A697" s="114">
        <v>191</v>
      </c>
      <c r="B697" s="114" t="s">
        <v>1430</v>
      </c>
      <c r="C697" s="114" t="s">
        <v>94</v>
      </c>
      <c r="D697" s="114" t="s">
        <v>1853</v>
      </c>
      <c r="E697" s="114" t="s">
        <v>1854</v>
      </c>
      <c r="F697" s="115">
        <v>45107</v>
      </c>
      <c r="G697" s="114" t="s">
        <v>1855</v>
      </c>
      <c r="H697" s="116">
        <v>7349706</v>
      </c>
      <c r="I697" s="116">
        <v>5512278</v>
      </c>
      <c r="J697" s="116">
        <v>2427440</v>
      </c>
      <c r="K697" s="116">
        <v>3084838</v>
      </c>
      <c r="L697" s="116">
        <v>0</v>
      </c>
      <c r="M697" s="116">
        <v>0</v>
      </c>
      <c r="N697" s="116">
        <v>0</v>
      </c>
      <c r="O697" s="116">
        <v>0</v>
      </c>
      <c r="P697" s="120">
        <v>3084838</v>
      </c>
      <c r="Q697" s="27" t="str">
        <f t="shared" si="145"/>
        <v>Registered</v>
      </c>
      <c r="R697" s="121">
        <f t="shared" si="146"/>
        <v>0.74999979591020371</v>
      </c>
      <c r="T697" s="117">
        <f t="shared" si="159"/>
        <v>3084838</v>
      </c>
      <c r="U697" s="117">
        <f t="shared" si="160"/>
        <v>0</v>
      </c>
    </row>
    <row r="698" spans="1:21" x14ac:dyDescent="0.3">
      <c r="A698" s="114">
        <v>219</v>
      </c>
      <c r="B698" s="114" t="s">
        <v>1430</v>
      </c>
      <c r="C698" s="114" t="s">
        <v>94</v>
      </c>
      <c r="D698" s="114" t="s">
        <v>1927</v>
      </c>
      <c r="E698" s="114" t="s">
        <v>1928</v>
      </c>
      <c r="F698" s="115">
        <v>45828</v>
      </c>
      <c r="G698" s="114" t="s">
        <v>1929</v>
      </c>
      <c r="H698" s="116">
        <v>14059821</v>
      </c>
      <c r="I698" s="116">
        <v>10544866</v>
      </c>
      <c r="J698" s="116">
        <v>7848972</v>
      </c>
      <c r="K698" s="116">
        <v>2695894</v>
      </c>
      <c r="L698" s="116">
        <v>0</v>
      </c>
      <c r="M698" s="116">
        <v>0</v>
      </c>
      <c r="N698" s="116">
        <v>0</v>
      </c>
      <c r="O698" s="116">
        <v>702991</v>
      </c>
      <c r="P698" s="120">
        <v>1992903</v>
      </c>
      <c r="Q698" s="27" t="str">
        <f t="shared" si="145"/>
        <v>Registered</v>
      </c>
      <c r="R698" s="121">
        <f t="shared" si="146"/>
        <v>0.75000001778116521</v>
      </c>
      <c r="T698" s="117">
        <f t="shared" si="159"/>
        <v>2695894</v>
      </c>
      <c r="U698" s="117">
        <f t="shared" si="160"/>
        <v>0</v>
      </c>
    </row>
    <row r="699" spans="1:21" x14ac:dyDescent="0.3">
      <c r="A699" s="114">
        <v>347</v>
      </c>
      <c r="B699" s="114" t="s">
        <v>1430</v>
      </c>
      <c r="C699" s="114" t="s">
        <v>94</v>
      </c>
      <c r="D699" s="114" t="s">
        <v>2217</v>
      </c>
      <c r="E699" s="114" t="s">
        <v>2218</v>
      </c>
      <c r="F699" s="115">
        <v>45613</v>
      </c>
      <c r="G699" s="114" t="s">
        <v>1373</v>
      </c>
      <c r="H699" s="116">
        <v>12819900</v>
      </c>
      <c r="I699" s="116">
        <v>9614925</v>
      </c>
      <c r="J699" s="116">
        <v>8010189</v>
      </c>
      <c r="K699" s="116">
        <v>1604736</v>
      </c>
      <c r="L699" s="116">
        <v>0</v>
      </c>
      <c r="M699" s="116">
        <v>0</v>
      </c>
      <c r="N699" s="116">
        <v>0</v>
      </c>
      <c r="O699" s="116">
        <v>640995</v>
      </c>
      <c r="P699" s="120">
        <v>963741</v>
      </c>
      <c r="Q699" s="27" t="str">
        <f t="shared" si="145"/>
        <v>Registered</v>
      </c>
      <c r="R699" s="121">
        <f t="shared" si="146"/>
        <v>0.75</v>
      </c>
      <c r="T699" s="117">
        <f t="shared" si="159"/>
        <v>1604736</v>
      </c>
      <c r="U699" s="117">
        <f t="shared" si="160"/>
        <v>0</v>
      </c>
    </row>
    <row r="700" spans="1:21" x14ac:dyDescent="0.3">
      <c r="A700" s="114">
        <v>388</v>
      </c>
      <c r="B700" s="114" t="s">
        <v>1430</v>
      </c>
      <c r="C700" s="114" t="s">
        <v>94</v>
      </c>
      <c r="D700" s="114" t="s">
        <v>2019</v>
      </c>
      <c r="E700" s="114" t="s">
        <v>2020</v>
      </c>
      <c r="F700" s="115">
        <v>45447</v>
      </c>
      <c r="G700" s="114" t="s">
        <v>2021</v>
      </c>
      <c r="H700" s="116">
        <v>12009954</v>
      </c>
      <c r="I700" s="116">
        <v>9607963</v>
      </c>
      <c r="J700" s="116">
        <v>8311182</v>
      </c>
      <c r="K700" s="116">
        <v>1296781</v>
      </c>
      <c r="L700" s="116">
        <v>0</v>
      </c>
      <c r="M700" s="116">
        <v>0</v>
      </c>
      <c r="N700" s="116">
        <v>0</v>
      </c>
      <c r="O700" s="116">
        <v>0</v>
      </c>
      <c r="P700" s="120">
        <v>1296781</v>
      </c>
      <c r="Q700" s="27" t="str">
        <f t="shared" si="145"/>
        <v>Registered</v>
      </c>
      <c r="R700" s="121">
        <f t="shared" si="146"/>
        <v>0.79999998334714684</v>
      </c>
      <c r="T700" s="117">
        <f t="shared" si="159"/>
        <v>1296781</v>
      </c>
      <c r="U700" s="117">
        <f t="shared" si="160"/>
        <v>0</v>
      </c>
    </row>
    <row r="701" spans="1:21" x14ac:dyDescent="0.3">
      <c r="A701" s="114">
        <v>464</v>
      </c>
      <c r="B701" s="114" t="s">
        <v>1430</v>
      </c>
      <c r="C701" s="114" t="s">
        <v>94</v>
      </c>
      <c r="D701" s="114" t="s">
        <v>2513</v>
      </c>
      <c r="E701" s="114" t="s">
        <v>2514</v>
      </c>
      <c r="F701" s="115">
        <v>45107</v>
      </c>
      <c r="G701" s="114" t="s">
        <v>2515</v>
      </c>
      <c r="H701" s="116">
        <v>7348845</v>
      </c>
      <c r="I701" s="116">
        <v>5879077</v>
      </c>
      <c r="J701" s="116">
        <v>4927440</v>
      </c>
      <c r="K701" s="116">
        <v>951637</v>
      </c>
      <c r="L701" s="116">
        <v>0</v>
      </c>
      <c r="M701" s="116">
        <v>0</v>
      </c>
      <c r="N701" s="116">
        <v>0</v>
      </c>
      <c r="O701" s="116">
        <v>0</v>
      </c>
      <c r="P701" s="120">
        <v>951637</v>
      </c>
      <c r="Q701" s="27" t="str">
        <f t="shared" si="145"/>
        <v>Registered</v>
      </c>
      <c r="R701" s="121">
        <f t="shared" si="146"/>
        <v>0.80000013607580511</v>
      </c>
      <c r="T701" s="117">
        <f t="shared" si="159"/>
        <v>951637</v>
      </c>
      <c r="U701" s="117">
        <f t="shared" si="160"/>
        <v>0</v>
      </c>
    </row>
    <row r="702" spans="1:21" x14ac:dyDescent="0.3">
      <c r="A702" s="114">
        <v>465</v>
      </c>
      <c r="B702" s="114" t="s">
        <v>1430</v>
      </c>
      <c r="C702" s="114" t="s">
        <v>94</v>
      </c>
      <c r="D702" s="114" t="s">
        <v>2516</v>
      </c>
      <c r="E702" s="114" t="s">
        <v>2517</v>
      </c>
      <c r="F702" s="115">
        <v>45107</v>
      </c>
      <c r="G702" s="114" t="s">
        <v>2518</v>
      </c>
      <c r="H702" s="116">
        <v>7348845</v>
      </c>
      <c r="I702" s="116">
        <v>5879077</v>
      </c>
      <c r="J702" s="116">
        <v>4927440</v>
      </c>
      <c r="K702" s="116">
        <v>951637</v>
      </c>
      <c r="L702" s="116">
        <v>0</v>
      </c>
      <c r="M702" s="116">
        <v>0</v>
      </c>
      <c r="N702" s="116">
        <v>0</v>
      </c>
      <c r="O702" s="116">
        <v>0</v>
      </c>
      <c r="P702" s="120">
        <v>951637</v>
      </c>
      <c r="Q702" s="27" t="str">
        <f t="shared" si="145"/>
        <v>Registered</v>
      </c>
      <c r="R702" s="121">
        <f t="shared" si="146"/>
        <v>0.80000013607580511</v>
      </c>
      <c r="T702" s="117">
        <f t="shared" si="159"/>
        <v>951637</v>
      </c>
      <c r="U702" s="117">
        <f t="shared" si="160"/>
        <v>0</v>
      </c>
    </row>
    <row r="703" spans="1:21" x14ac:dyDescent="0.3">
      <c r="A703" s="114">
        <v>535</v>
      </c>
      <c r="B703" s="114" t="s">
        <v>1430</v>
      </c>
      <c r="C703" s="114" t="s">
        <v>94</v>
      </c>
      <c r="D703" s="114" t="s">
        <v>2668</v>
      </c>
      <c r="E703" s="114" t="s">
        <v>2669</v>
      </c>
      <c r="F703" s="115">
        <v>45107</v>
      </c>
      <c r="G703" s="114" t="s">
        <v>2515</v>
      </c>
      <c r="H703" s="116">
        <v>7348845</v>
      </c>
      <c r="I703" s="116">
        <v>5879077</v>
      </c>
      <c r="J703" s="116">
        <v>5056672</v>
      </c>
      <c r="K703" s="116">
        <v>822405</v>
      </c>
      <c r="L703" s="116">
        <v>0</v>
      </c>
      <c r="M703" s="116">
        <v>0</v>
      </c>
      <c r="N703" s="116">
        <v>0</v>
      </c>
      <c r="O703" s="116">
        <v>0</v>
      </c>
      <c r="P703" s="120">
        <v>822405</v>
      </c>
      <c r="Q703" s="27" t="str">
        <f t="shared" si="145"/>
        <v>Registered</v>
      </c>
      <c r="R703" s="121">
        <f t="shared" si="146"/>
        <v>0.80000013607580511</v>
      </c>
      <c r="T703" s="117">
        <f t="shared" si="159"/>
        <v>822405</v>
      </c>
      <c r="U703" s="117">
        <f t="shared" si="160"/>
        <v>0</v>
      </c>
    </row>
    <row r="704" spans="1:21" x14ac:dyDescent="0.3">
      <c r="A704" s="114">
        <v>542</v>
      </c>
      <c r="B704" s="114" t="s">
        <v>1430</v>
      </c>
      <c r="C704" s="114" t="s">
        <v>94</v>
      </c>
      <c r="D704" s="114" t="s">
        <v>2688</v>
      </c>
      <c r="E704" s="114" t="s">
        <v>2689</v>
      </c>
      <c r="F704" s="115">
        <v>45215</v>
      </c>
      <c r="G704" s="114" t="s">
        <v>2690</v>
      </c>
      <c r="H704" s="116">
        <v>7348845</v>
      </c>
      <c r="I704" s="116">
        <v>5879077</v>
      </c>
      <c r="J704" s="116">
        <v>5071680.5</v>
      </c>
      <c r="K704" s="116">
        <v>807396.5</v>
      </c>
      <c r="L704" s="116">
        <v>0</v>
      </c>
      <c r="M704" s="116">
        <v>0</v>
      </c>
      <c r="N704" s="116">
        <v>0</v>
      </c>
      <c r="O704" s="116">
        <v>0</v>
      </c>
      <c r="P704" s="120">
        <v>807396.5</v>
      </c>
      <c r="Q704" s="27" t="str">
        <f t="shared" si="145"/>
        <v>Registered</v>
      </c>
      <c r="R704" s="121">
        <f t="shared" si="146"/>
        <v>0.80000013607580511</v>
      </c>
      <c r="T704" s="117">
        <f t="shared" si="159"/>
        <v>807396.5</v>
      </c>
      <c r="U704" s="117">
        <f t="shared" si="160"/>
        <v>0</v>
      </c>
    </row>
    <row r="705" spans="1:21" x14ac:dyDescent="0.3">
      <c r="A705" s="114">
        <v>634</v>
      </c>
      <c r="B705" s="114" t="s">
        <v>1430</v>
      </c>
      <c r="C705" s="114" t="s">
        <v>94</v>
      </c>
      <c r="D705" s="114" t="s">
        <v>3031</v>
      </c>
      <c r="E705" s="114" t="s">
        <v>3032</v>
      </c>
      <c r="F705" s="115">
        <v>45107</v>
      </c>
      <c r="G705" s="114" t="s">
        <v>3033</v>
      </c>
      <c r="H705" s="116">
        <v>7349706</v>
      </c>
      <c r="I705" s="116">
        <v>5512278</v>
      </c>
      <c r="J705" s="116">
        <v>4927440</v>
      </c>
      <c r="K705" s="116">
        <v>584838</v>
      </c>
      <c r="L705" s="116">
        <v>0</v>
      </c>
      <c r="M705" s="116">
        <v>0</v>
      </c>
      <c r="N705" s="116">
        <v>0</v>
      </c>
      <c r="O705" s="116">
        <v>0</v>
      </c>
      <c r="P705" s="120">
        <v>584838</v>
      </c>
      <c r="Q705" s="27" t="str">
        <f t="shared" si="145"/>
        <v>Registered</v>
      </c>
      <c r="R705" s="121">
        <f t="shared" si="146"/>
        <v>0.74999979591020371</v>
      </c>
      <c r="T705" s="117">
        <f t="shared" si="159"/>
        <v>584838</v>
      </c>
      <c r="U705" s="117">
        <f t="shared" si="160"/>
        <v>0</v>
      </c>
    </row>
    <row r="706" spans="1:21" x14ac:dyDescent="0.3">
      <c r="A706" s="114">
        <v>635</v>
      </c>
      <c r="B706" s="114" t="s">
        <v>1430</v>
      </c>
      <c r="C706" s="114" t="s">
        <v>94</v>
      </c>
      <c r="D706" s="114" t="s">
        <v>3034</v>
      </c>
      <c r="E706" s="114" t="s">
        <v>3035</v>
      </c>
      <c r="F706" s="115">
        <v>45107</v>
      </c>
      <c r="G706" s="114" t="s">
        <v>3036</v>
      </c>
      <c r="H706" s="116">
        <v>7348845</v>
      </c>
      <c r="I706" s="116">
        <v>5511635</v>
      </c>
      <c r="J706" s="116">
        <v>4927440</v>
      </c>
      <c r="K706" s="116">
        <v>584195</v>
      </c>
      <c r="L706" s="116">
        <v>0</v>
      </c>
      <c r="M706" s="116">
        <v>0</v>
      </c>
      <c r="N706" s="116">
        <v>0</v>
      </c>
      <c r="O706" s="116">
        <v>0</v>
      </c>
      <c r="P706" s="120">
        <v>584195</v>
      </c>
      <c r="Q706" s="27" t="str">
        <f t="shared" ref="Q706:Q769" si="161">IF(G706="01 Jan 1900","Unregistered","Registered")</f>
        <v>Registered</v>
      </c>
      <c r="R706" s="121">
        <f t="shared" si="146"/>
        <v>0.75000017009475639</v>
      </c>
      <c r="T706" s="117">
        <f t="shared" si="159"/>
        <v>584195</v>
      </c>
      <c r="U706" s="117">
        <f t="shared" si="160"/>
        <v>0</v>
      </c>
    </row>
    <row r="707" spans="1:21" x14ac:dyDescent="0.3">
      <c r="A707" s="114">
        <v>794</v>
      </c>
      <c r="B707" s="114" t="s">
        <v>1430</v>
      </c>
      <c r="C707" s="114" t="s">
        <v>94</v>
      </c>
      <c r="D707" s="114" t="s">
        <v>3754</v>
      </c>
      <c r="E707" s="114" t="s">
        <v>3755</v>
      </c>
      <c r="F707" s="115">
        <v>45341</v>
      </c>
      <c r="G707" s="114" t="s">
        <v>2108</v>
      </c>
      <c r="H707" s="116">
        <v>12055800</v>
      </c>
      <c r="I707" s="116">
        <v>9644640</v>
      </c>
      <c r="J707" s="116">
        <v>9255558</v>
      </c>
      <c r="K707" s="116">
        <v>389082</v>
      </c>
      <c r="L707" s="116">
        <v>0</v>
      </c>
      <c r="M707" s="116">
        <v>0</v>
      </c>
      <c r="N707" s="116">
        <v>0</v>
      </c>
      <c r="O707" s="116">
        <v>0</v>
      </c>
      <c r="P707" s="120">
        <v>389082</v>
      </c>
      <c r="Q707" s="27" t="str">
        <f t="shared" si="161"/>
        <v>Registered</v>
      </c>
      <c r="R707" s="121">
        <f t="shared" si="146"/>
        <v>0.8</v>
      </c>
      <c r="T707" s="117">
        <f t="shared" si="159"/>
        <v>389082</v>
      </c>
      <c r="U707" s="117">
        <f t="shared" si="160"/>
        <v>0</v>
      </c>
    </row>
    <row r="708" spans="1:21" x14ac:dyDescent="0.3">
      <c r="A708" s="114">
        <v>830</v>
      </c>
      <c r="B708" s="114" t="s">
        <v>1430</v>
      </c>
      <c r="C708" s="114" t="s">
        <v>94</v>
      </c>
      <c r="D708" s="114" t="s">
        <v>3090</v>
      </c>
      <c r="E708" s="114" t="s">
        <v>3091</v>
      </c>
      <c r="F708" s="115">
        <v>45267</v>
      </c>
      <c r="G708" s="114" t="s">
        <v>2684</v>
      </c>
      <c r="H708" s="116">
        <v>8078451</v>
      </c>
      <c r="I708" s="116">
        <v>6462762</v>
      </c>
      <c r="J708" s="116">
        <v>6088630</v>
      </c>
      <c r="K708" s="116">
        <v>374132</v>
      </c>
      <c r="L708" s="116">
        <v>0</v>
      </c>
      <c r="M708" s="116">
        <v>0</v>
      </c>
      <c r="N708" s="116">
        <v>0</v>
      </c>
      <c r="O708" s="116">
        <v>374132</v>
      </c>
      <c r="P708" s="120">
        <v>0</v>
      </c>
      <c r="Q708" s="27" t="str">
        <f t="shared" si="161"/>
        <v>Registered</v>
      </c>
      <c r="R708" s="121">
        <f t="shared" si="146"/>
        <v>0.80000014854332846</v>
      </c>
      <c r="T708" s="117">
        <f t="shared" si="159"/>
        <v>374132</v>
      </c>
      <c r="U708" s="117">
        <f t="shared" si="160"/>
        <v>0</v>
      </c>
    </row>
    <row r="709" spans="1:21" x14ac:dyDescent="0.3">
      <c r="A709" s="114">
        <v>874</v>
      </c>
      <c r="B709" s="114" t="s">
        <v>1430</v>
      </c>
      <c r="C709" s="114" t="s">
        <v>94</v>
      </c>
      <c r="D709" s="114" t="s">
        <v>4850</v>
      </c>
      <c r="E709" s="114" t="s">
        <v>4851</v>
      </c>
      <c r="F709" s="115">
        <v>46063</v>
      </c>
      <c r="G709" s="114" t="s">
        <v>4852</v>
      </c>
      <c r="H709" s="116">
        <v>14416964</v>
      </c>
      <c r="I709" s="116">
        <v>11533572</v>
      </c>
      <c r="J709" s="116">
        <v>11245225</v>
      </c>
      <c r="K709" s="116">
        <v>288347</v>
      </c>
      <c r="L709" s="116">
        <v>288339</v>
      </c>
      <c r="M709" s="116">
        <v>0</v>
      </c>
      <c r="N709" s="116">
        <v>0</v>
      </c>
      <c r="O709" s="116">
        <v>8</v>
      </c>
      <c r="P709" s="120">
        <v>0</v>
      </c>
      <c r="Q709" s="27" t="str">
        <f t="shared" si="161"/>
        <v>Registered</v>
      </c>
      <c r="R709" s="121">
        <f t="shared" si="146"/>
        <v>0.80000005549018505</v>
      </c>
      <c r="T709" s="117">
        <f t="shared" si="159"/>
        <v>288347</v>
      </c>
      <c r="U709" s="117">
        <f t="shared" si="160"/>
        <v>0</v>
      </c>
    </row>
    <row r="710" spans="1:21" x14ac:dyDescent="0.3">
      <c r="A710" s="114">
        <v>882</v>
      </c>
      <c r="B710" s="114" t="s">
        <v>1430</v>
      </c>
      <c r="C710" s="114" t="s">
        <v>94</v>
      </c>
      <c r="D710" s="114" t="s">
        <v>4148</v>
      </c>
      <c r="E710" s="114" t="s">
        <v>4149</v>
      </c>
      <c r="F710" s="115">
        <v>45107</v>
      </c>
      <c r="G710" s="114" t="s">
        <v>4150</v>
      </c>
      <c r="H710" s="116">
        <v>7348845</v>
      </c>
      <c r="I710" s="116">
        <v>5879077</v>
      </c>
      <c r="J710" s="116">
        <v>5604654</v>
      </c>
      <c r="K710" s="116">
        <v>274423</v>
      </c>
      <c r="L710" s="116">
        <v>0</v>
      </c>
      <c r="M710" s="116">
        <v>0</v>
      </c>
      <c r="N710" s="116">
        <v>0</v>
      </c>
      <c r="O710" s="116">
        <v>0</v>
      </c>
      <c r="P710" s="120">
        <v>274423</v>
      </c>
      <c r="Q710" s="27" t="str">
        <f t="shared" si="161"/>
        <v>Registered</v>
      </c>
      <c r="R710" s="121">
        <f t="shared" si="146"/>
        <v>0.80000013607580511</v>
      </c>
      <c r="T710" s="117">
        <f t="shared" si="159"/>
        <v>274423</v>
      </c>
      <c r="U710" s="117">
        <f t="shared" si="160"/>
        <v>0</v>
      </c>
    </row>
    <row r="711" spans="1:21" x14ac:dyDescent="0.3">
      <c r="A711" s="114">
        <v>1076</v>
      </c>
      <c r="B711" s="114" t="s">
        <v>1430</v>
      </c>
      <c r="C711" s="114" t="s">
        <v>94</v>
      </c>
      <c r="D711" s="114" t="s">
        <v>4792</v>
      </c>
      <c r="E711" s="114" t="s">
        <v>4793</v>
      </c>
      <c r="F711" s="115">
        <v>45107</v>
      </c>
      <c r="G711" s="114" t="s">
        <v>4794</v>
      </c>
      <c r="H711" s="116">
        <v>7348845</v>
      </c>
      <c r="I711" s="116">
        <v>5879077</v>
      </c>
      <c r="J711" s="116">
        <v>5848000</v>
      </c>
      <c r="K711" s="116">
        <v>31077</v>
      </c>
      <c r="L711" s="116">
        <v>0</v>
      </c>
      <c r="M711" s="116">
        <v>0</v>
      </c>
      <c r="N711" s="116">
        <v>31077</v>
      </c>
      <c r="O711" s="116">
        <v>0</v>
      </c>
      <c r="P711" s="120">
        <v>0</v>
      </c>
      <c r="Q711" s="27" t="str">
        <f t="shared" si="161"/>
        <v>Registered</v>
      </c>
      <c r="R711" s="121">
        <f t="shared" si="146"/>
        <v>0.80000013607580511</v>
      </c>
      <c r="T711" s="117">
        <f t="shared" si="159"/>
        <v>31077</v>
      </c>
      <c r="U711" s="117">
        <f t="shared" si="160"/>
        <v>0</v>
      </c>
    </row>
    <row r="712" spans="1:21" x14ac:dyDescent="0.3">
      <c r="A712" s="114">
        <v>1141</v>
      </c>
      <c r="B712" s="114" t="s">
        <v>1430</v>
      </c>
      <c r="C712" s="114" t="s">
        <v>94</v>
      </c>
      <c r="D712" s="114" t="s">
        <v>4879</v>
      </c>
      <c r="E712" s="114" t="s">
        <v>4880</v>
      </c>
      <c r="F712" s="115">
        <v>45280</v>
      </c>
      <c r="G712" s="114" t="s">
        <v>4881</v>
      </c>
      <c r="H712" s="116">
        <v>8794643</v>
      </c>
      <c r="I712" s="116">
        <v>7035715</v>
      </c>
      <c r="J712" s="116">
        <v>7035714.2999999998</v>
      </c>
      <c r="K712" s="116">
        <v>0.7</v>
      </c>
      <c r="L712" s="116">
        <v>0</v>
      </c>
      <c r="M712" s="116">
        <v>0</v>
      </c>
      <c r="N712" s="116">
        <v>0</v>
      </c>
      <c r="O712" s="116">
        <v>0</v>
      </c>
      <c r="P712" s="120">
        <v>0.7</v>
      </c>
      <c r="Q712" s="27" t="str">
        <f t="shared" si="161"/>
        <v>Registered</v>
      </c>
      <c r="R712" s="121">
        <f t="shared" si="146"/>
        <v>0.80000006822334913</v>
      </c>
      <c r="T712" s="117">
        <f t="shared" si="159"/>
        <v>0.7</v>
      </c>
      <c r="U712" s="117">
        <f t="shared" si="160"/>
        <v>0</v>
      </c>
    </row>
    <row r="713" spans="1:21" x14ac:dyDescent="0.3">
      <c r="A713" s="114">
        <v>1156</v>
      </c>
      <c r="B713" s="114" t="s">
        <v>1430</v>
      </c>
      <c r="C713" s="114" t="s">
        <v>94</v>
      </c>
      <c r="D713" s="114" t="s">
        <v>4896</v>
      </c>
      <c r="E713" s="114" t="s">
        <v>4897</v>
      </c>
      <c r="F713" s="115">
        <v>45176</v>
      </c>
      <c r="G713" s="114" t="s">
        <v>4898</v>
      </c>
      <c r="H713" s="116">
        <v>8304465</v>
      </c>
      <c r="I713" s="116">
        <v>6643573</v>
      </c>
      <c r="J713" s="116">
        <v>6643572.5</v>
      </c>
      <c r="K713" s="116">
        <v>0.5</v>
      </c>
      <c r="L713" s="116">
        <v>0</v>
      </c>
      <c r="M713" s="116">
        <v>0</v>
      </c>
      <c r="N713" s="116">
        <v>0</v>
      </c>
      <c r="O713" s="116">
        <v>0</v>
      </c>
      <c r="P713" s="120">
        <v>0.5</v>
      </c>
      <c r="Q713" s="27" t="str">
        <f t="shared" si="161"/>
        <v>Registered</v>
      </c>
      <c r="R713" s="121">
        <f t="shared" si="146"/>
        <v>0.80000012041714907</v>
      </c>
      <c r="T713" s="117">
        <f t="shared" si="159"/>
        <v>0.5</v>
      </c>
      <c r="U713" s="117">
        <f t="shared" si="160"/>
        <v>0</v>
      </c>
    </row>
    <row r="714" spans="1:21" x14ac:dyDescent="0.3">
      <c r="A714" s="114">
        <v>1180</v>
      </c>
      <c r="B714" s="114" t="s">
        <v>1430</v>
      </c>
      <c r="C714" s="114" t="s">
        <v>94</v>
      </c>
      <c r="D714" s="114" t="s">
        <v>4932</v>
      </c>
      <c r="E714" s="114" t="s">
        <v>4933</v>
      </c>
      <c r="F714" s="115">
        <v>45512</v>
      </c>
      <c r="G714" s="114" t="s">
        <v>2047</v>
      </c>
      <c r="H714" s="116">
        <v>13080357</v>
      </c>
      <c r="I714" s="116">
        <v>10464285</v>
      </c>
      <c r="J714" s="116">
        <v>10464284.699999999</v>
      </c>
      <c r="K714" s="116">
        <v>0.3</v>
      </c>
      <c r="L714" s="116">
        <v>0</v>
      </c>
      <c r="M714" s="116">
        <v>0</v>
      </c>
      <c r="N714" s="116">
        <v>0</v>
      </c>
      <c r="O714" s="116">
        <v>0</v>
      </c>
      <c r="P714" s="120">
        <v>0.3</v>
      </c>
      <c r="Q714" s="27" t="str">
        <f t="shared" si="161"/>
        <v>Registered</v>
      </c>
      <c r="R714" s="121">
        <f t="shared" si="146"/>
        <v>0.79999995412969238</v>
      </c>
      <c r="T714" s="117">
        <f t="shared" si="159"/>
        <v>0.3</v>
      </c>
      <c r="U714" s="117">
        <f t="shared" si="160"/>
        <v>0</v>
      </c>
    </row>
    <row r="715" spans="1:21" hidden="1" x14ac:dyDescent="0.3">
      <c r="A715" s="114">
        <v>4758</v>
      </c>
      <c r="B715" s="114" t="s">
        <v>1430</v>
      </c>
      <c r="C715" s="114" t="s">
        <v>94</v>
      </c>
      <c r="D715" s="114" t="s">
        <v>5669</v>
      </c>
      <c r="E715" s="114" t="s">
        <v>5670</v>
      </c>
      <c r="F715" s="115">
        <v>45336</v>
      </c>
      <c r="G715" s="114" t="s">
        <v>5671</v>
      </c>
      <c r="H715" s="116">
        <v>8268750</v>
      </c>
      <c r="I715" s="116">
        <v>6615002</v>
      </c>
      <c r="J715" s="116">
        <v>6615002</v>
      </c>
      <c r="K715" s="116">
        <v>0</v>
      </c>
      <c r="L715" s="116">
        <v>0</v>
      </c>
      <c r="M715" s="116">
        <v>0</v>
      </c>
      <c r="N715" s="116">
        <v>0</v>
      </c>
      <c r="O715" s="116">
        <v>0</v>
      </c>
      <c r="P715" s="120">
        <v>0</v>
      </c>
      <c r="Q715" s="27" t="str">
        <f t="shared" si="161"/>
        <v>Registered</v>
      </c>
      <c r="R715" s="121">
        <f t="shared" si="146"/>
        <v>0.80000024187452756</v>
      </c>
      <c r="T715" s="117">
        <f t="shared" si="159"/>
        <v>0</v>
      </c>
      <c r="U715" s="117">
        <f t="shared" si="160"/>
        <v>0</v>
      </c>
    </row>
    <row r="716" spans="1:21" hidden="1" x14ac:dyDescent="0.3">
      <c r="A716" s="114">
        <v>4759</v>
      </c>
      <c r="B716" s="114" t="s">
        <v>1430</v>
      </c>
      <c r="C716" s="114" t="s">
        <v>94</v>
      </c>
      <c r="D716" s="114" t="s">
        <v>5672</v>
      </c>
      <c r="E716" s="114" t="s">
        <v>5673</v>
      </c>
      <c r="F716" s="115">
        <v>45434</v>
      </c>
      <c r="G716" s="114" t="s">
        <v>1371</v>
      </c>
      <c r="H716" s="116">
        <v>12822322</v>
      </c>
      <c r="I716" s="116">
        <v>10257856</v>
      </c>
      <c r="J716" s="116">
        <v>10257856</v>
      </c>
      <c r="K716" s="116">
        <v>0</v>
      </c>
      <c r="L716" s="116">
        <v>0</v>
      </c>
      <c r="M716" s="116">
        <v>0</v>
      </c>
      <c r="N716" s="116">
        <v>0</v>
      </c>
      <c r="O716" s="116">
        <v>0</v>
      </c>
      <c r="P716" s="120">
        <v>0</v>
      </c>
      <c r="Q716" s="27" t="str">
        <f t="shared" si="161"/>
        <v>Registered</v>
      </c>
      <c r="R716" s="121">
        <f t="shared" si="146"/>
        <v>0.79999987521760885</v>
      </c>
      <c r="T716" s="117">
        <f t="shared" si="159"/>
        <v>0</v>
      </c>
      <c r="U716" s="117">
        <f t="shared" si="160"/>
        <v>0</v>
      </c>
    </row>
    <row r="717" spans="1:21" hidden="1" x14ac:dyDescent="0.3">
      <c r="A717" s="114">
        <v>4760</v>
      </c>
      <c r="B717" s="114" t="s">
        <v>1430</v>
      </c>
      <c r="C717" s="114" t="s">
        <v>94</v>
      </c>
      <c r="D717" s="114" t="s">
        <v>5674</v>
      </c>
      <c r="E717" s="114" t="s">
        <v>5675</v>
      </c>
      <c r="F717" s="115">
        <v>45232</v>
      </c>
      <c r="G717" s="114" t="s">
        <v>5055</v>
      </c>
      <c r="H717" s="116">
        <v>12812500</v>
      </c>
      <c r="I717" s="116">
        <v>10250000</v>
      </c>
      <c r="J717" s="116">
        <v>10250000</v>
      </c>
      <c r="K717" s="116">
        <v>0</v>
      </c>
      <c r="L717" s="116">
        <v>0</v>
      </c>
      <c r="M717" s="116">
        <v>0</v>
      </c>
      <c r="N717" s="116">
        <v>0</v>
      </c>
      <c r="O717" s="116">
        <v>0</v>
      </c>
      <c r="P717" s="120">
        <v>0</v>
      </c>
      <c r="Q717" s="27" t="str">
        <f t="shared" si="161"/>
        <v>Registered</v>
      </c>
      <c r="R717" s="121">
        <f t="shared" si="146"/>
        <v>0.8</v>
      </c>
      <c r="T717" s="117">
        <f t="shared" si="159"/>
        <v>0</v>
      </c>
      <c r="U717" s="117">
        <f t="shared" si="160"/>
        <v>0</v>
      </c>
    </row>
    <row r="718" spans="1:21" hidden="1" x14ac:dyDescent="0.3">
      <c r="A718" s="114">
        <v>4761</v>
      </c>
      <c r="B718" s="114" t="s">
        <v>1430</v>
      </c>
      <c r="C718" s="114" t="s">
        <v>94</v>
      </c>
      <c r="D718" s="114" t="s">
        <v>5676</v>
      </c>
      <c r="E718" s="114" t="s">
        <v>5677</v>
      </c>
      <c r="F718" s="115">
        <v>45551</v>
      </c>
      <c r="G718" s="114" t="s">
        <v>4799</v>
      </c>
      <c r="H718" s="116">
        <v>8504464</v>
      </c>
      <c r="I718" s="116">
        <v>6803572</v>
      </c>
      <c r="J718" s="116">
        <v>6803572</v>
      </c>
      <c r="K718" s="116">
        <v>0</v>
      </c>
      <c r="L718" s="116">
        <v>0</v>
      </c>
      <c r="M718" s="116">
        <v>0</v>
      </c>
      <c r="N718" s="116">
        <v>0</v>
      </c>
      <c r="O718" s="116">
        <v>0</v>
      </c>
      <c r="P718" s="120">
        <v>0</v>
      </c>
      <c r="Q718" s="27" t="str">
        <f t="shared" si="161"/>
        <v>Registered</v>
      </c>
      <c r="R718" s="121">
        <f t="shared" si="146"/>
        <v>0.80000009406824468</v>
      </c>
      <c r="T718" s="117">
        <f t="shared" si="159"/>
        <v>0</v>
      </c>
      <c r="U718" s="117">
        <f t="shared" si="160"/>
        <v>0</v>
      </c>
    </row>
    <row r="719" spans="1:21" hidden="1" x14ac:dyDescent="0.3">
      <c r="A719" s="114">
        <v>4762</v>
      </c>
      <c r="B719" s="114" t="s">
        <v>1430</v>
      </c>
      <c r="C719" s="114" t="s">
        <v>94</v>
      </c>
      <c r="D719" s="114" t="s">
        <v>5678</v>
      </c>
      <c r="E719" s="114" t="s">
        <v>5679</v>
      </c>
      <c r="F719" s="115">
        <v>45290</v>
      </c>
      <c r="G719" s="114" t="s">
        <v>4376</v>
      </c>
      <c r="H719" s="116">
        <v>8268750</v>
      </c>
      <c r="I719" s="116">
        <v>6615002</v>
      </c>
      <c r="J719" s="116">
        <v>6615002</v>
      </c>
      <c r="K719" s="116">
        <v>0</v>
      </c>
      <c r="L719" s="116">
        <v>0</v>
      </c>
      <c r="M719" s="116">
        <v>0</v>
      </c>
      <c r="N719" s="116">
        <v>0</v>
      </c>
      <c r="O719" s="116">
        <v>0</v>
      </c>
      <c r="P719" s="120">
        <v>0</v>
      </c>
      <c r="Q719" s="27" t="str">
        <f t="shared" si="161"/>
        <v>Registered</v>
      </c>
      <c r="R719" s="121">
        <f t="shared" si="146"/>
        <v>0.80000024187452756</v>
      </c>
      <c r="T719" s="117">
        <f t="shared" si="159"/>
        <v>0</v>
      </c>
      <c r="U719" s="117">
        <f t="shared" si="160"/>
        <v>0</v>
      </c>
    </row>
    <row r="720" spans="1:21" hidden="1" x14ac:dyDescent="0.3">
      <c r="A720" s="114">
        <v>4763</v>
      </c>
      <c r="B720" s="114" t="s">
        <v>1430</v>
      </c>
      <c r="C720" s="114" t="s">
        <v>94</v>
      </c>
      <c r="D720" s="114" t="s">
        <v>5680</v>
      </c>
      <c r="E720" s="114" t="s">
        <v>5681</v>
      </c>
      <c r="F720" s="115">
        <v>45398</v>
      </c>
      <c r="G720" s="114" t="s">
        <v>5682</v>
      </c>
      <c r="H720" s="116">
        <v>12901786</v>
      </c>
      <c r="I720" s="116">
        <v>10321428</v>
      </c>
      <c r="J720" s="116">
        <v>10321428</v>
      </c>
      <c r="K720" s="116">
        <v>0</v>
      </c>
      <c r="L720" s="116">
        <v>0</v>
      </c>
      <c r="M720" s="116">
        <v>0</v>
      </c>
      <c r="N720" s="116">
        <v>0</v>
      </c>
      <c r="O720" s="116">
        <v>0</v>
      </c>
      <c r="P720" s="120">
        <v>0</v>
      </c>
      <c r="Q720" s="27" t="str">
        <f t="shared" si="161"/>
        <v>Registered</v>
      </c>
      <c r="R720" s="121">
        <f t="shared" ref="R720:R783" si="162">I720/H720</f>
        <v>0.799999937993081</v>
      </c>
      <c r="T720" s="117">
        <f t="shared" si="159"/>
        <v>0</v>
      </c>
      <c r="U720" s="117">
        <f t="shared" si="160"/>
        <v>0</v>
      </c>
    </row>
    <row r="721" spans="1:21" hidden="1" x14ac:dyDescent="0.3">
      <c r="A721" s="114">
        <v>4764</v>
      </c>
      <c r="B721" s="114" t="s">
        <v>1430</v>
      </c>
      <c r="C721" s="114" t="s">
        <v>94</v>
      </c>
      <c r="D721" s="114" t="s">
        <v>5683</v>
      </c>
      <c r="E721" s="114" t="s">
        <v>5510</v>
      </c>
      <c r="F721" s="115">
        <v>45297</v>
      </c>
      <c r="G721" s="114" t="s">
        <v>4065</v>
      </c>
      <c r="H721" s="116">
        <v>8078451</v>
      </c>
      <c r="I721" s="116">
        <v>6462762</v>
      </c>
      <c r="J721" s="116">
        <v>6462762</v>
      </c>
      <c r="K721" s="116">
        <v>0</v>
      </c>
      <c r="L721" s="116">
        <v>0</v>
      </c>
      <c r="M721" s="116">
        <v>0</v>
      </c>
      <c r="N721" s="116">
        <v>0</v>
      </c>
      <c r="O721" s="116">
        <v>0</v>
      </c>
      <c r="P721" s="120">
        <v>0</v>
      </c>
      <c r="Q721" s="27" t="str">
        <f t="shared" si="161"/>
        <v>Registered</v>
      </c>
      <c r="R721" s="121">
        <f t="shared" si="162"/>
        <v>0.80000014854332846</v>
      </c>
      <c r="T721" s="117">
        <f t="shared" si="159"/>
        <v>0</v>
      </c>
      <c r="U721" s="117">
        <f t="shared" si="160"/>
        <v>0</v>
      </c>
    </row>
    <row r="722" spans="1:21" hidden="1" x14ac:dyDescent="0.3">
      <c r="A722" s="114">
        <v>4765</v>
      </c>
      <c r="B722" s="114" t="s">
        <v>1430</v>
      </c>
      <c r="C722" s="114" t="s">
        <v>94</v>
      </c>
      <c r="D722" s="114" t="s">
        <v>5684</v>
      </c>
      <c r="E722" s="114" t="s">
        <v>5685</v>
      </c>
      <c r="F722" s="115">
        <v>45336</v>
      </c>
      <c r="G722" s="114" t="s">
        <v>5427</v>
      </c>
      <c r="H722" s="116">
        <v>12169566</v>
      </c>
      <c r="I722" s="116">
        <v>8967046</v>
      </c>
      <c r="J722" s="116">
        <v>8967046</v>
      </c>
      <c r="K722" s="116">
        <v>0</v>
      </c>
      <c r="L722" s="116">
        <v>0</v>
      </c>
      <c r="M722" s="116">
        <v>0</v>
      </c>
      <c r="N722" s="116">
        <v>0</v>
      </c>
      <c r="O722" s="116">
        <v>0</v>
      </c>
      <c r="P722" s="120">
        <v>0</v>
      </c>
      <c r="Q722" s="27" t="str">
        <f t="shared" si="161"/>
        <v>Registered</v>
      </c>
      <c r="R722" s="121">
        <f t="shared" si="162"/>
        <v>0.73684188902052872</v>
      </c>
      <c r="T722" s="117">
        <f t="shared" si="159"/>
        <v>0</v>
      </c>
      <c r="U722" s="117">
        <f t="shared" si="160"/>
        <v>0</v>
      </c>
    </row>
    <row r="723" spans="1:21" hidden="1" x14ac:dyDescent="0.3">
      <c r="A723" s="114">
        <v>4766</v>
      </c>
      <c r="B723" s="114" t="s">
        <v>1430</v>
      </c>
      <c r="C723" s="114" t="s">
        <v>94</v>
      </c>
      <c r="D723" s="114" t="s">
        <v>5686</v>
      </c>
      <c r="E723" s="114" t="s">
        <v>5687</v>
      </c>
      <c r="F723" s="115">
        <v>45336</v>
      </c>
      <c r="G723" s="114" t="s">
        <v>5427</v>
      </c>
      <c r="H723" s="116">
        <v>12140700</v>
      </c>
      <c r="I723" s="116">
        <v>9712560</v>
      </c>
      <c r="J723" s="116">
        <v>9712560</v>
      </c>
      <c r="K723" s="116">
        <v>0</v>
      </c>
      <c r="L723" s="116">
        <v>0</v>
      </c>
      <c r="M723" s="116">
        <v>0</v>
      </c>
      <c r="N723" s="116">
        <v>0</v>
      </c>
      <c r="O723" s="116">
        <v>0</v>
      </c>
      <c r="P723" s="120">
        <v>0</v>
      </c>
      <c r="Q723" s="27" t="str">
        <f t="shared" si="161"/>
        <v>Registered</v>
      </c>
      <c r="R723" s="121">
        <f t="shared" si="162"/>
        <v>0.8</v>
      </c>
      <c r="T723" s="117">
        <f t="shared" si="159"/>
        <v>0</v>
      </c>
      <c r="U723" s="117">
        <f t="shared" si="160"/>
        <v>0</v>
      </c>
    </row>
    <row r="724" spans="1:21" hidden="1" x14ac:dyDescent="0.3">
      <c r="A724" s="114">
        <v>4767</v>
      </c>
      <c r="B724" s="114" t="s">
        <v>1430</v>
      </c>
      <c r="C724" s="114" t="s">
        <v>94</v>
      </c>
      <c r="D724" s="114" t="s">
        <v>5688</v>
      </c>
      <c r="E724" s="114" t="s">
        <v>5689</v>
      </c>
      <c r="F724" s="115">
        <v>45257</v>
      </c>
      <c r="G724" s="114" t="s">
        <v>5072</v>
      </c>
      <c r="H724" s="116">
        <v>8258929</v>
      </c>
      <c r="I724" s="116">
        <v>6607144</v>
      </c>
      <c r="J724" s="116">
        <v>6607144</v>
      </c>
      <c r="K724" s="116">
        <v>0</v>
      </c>
      <c r="L724" s="116">
        <v>0</v>
      </c>
      <c r="M724" s="116">
        <v>0</v>
      </c>
      <c r="N724" s="116">
        <v>0</v>
      </c>
      <c r="O724" s="116">
        <v>0</v>
      </c>
      <c r="P724" s="120">
        <v>0</v>
      </c>
      <c r="Q724" s="27" t="str">
        <f t="shared" si="161"/>
        <v>Registered</v>
      </c>
      <c r="R724" s="121">
        <f t="shared" si="162"/>
        <v>0.80000009686485984</v>
      </c>
      <c r="T724" s="117">
        <f t="shared" si="159"/>
        <v>0</v>
      </c>
      <c r="U724" s="117">
        <f t="shared" si="160"/>
        <v>0</v>
      </c>
    </row>
    <row r="725" spans="1:21" hidden="1" x14ac:dyDescent="0.3">
      <c r="A725" s="114">
        <v>4768</v>
      </c>
      <c r="B725" s="114" t="s">
        <v>1430</v>
      </c>
      <c r="C725" s="114" t="s">
        <v>94</v>
      </c>
      <c r="D725" s="114" t="s">
        <v>5690</v>
      </c>
      <c r="E725" s="114" t="s">
        <v>5691</v>
      </c>
      <c r="F725" s="115">
        <v>45504</v>
      </c>
      <c r="G725" s="114" t="s">
        <v>2724</v>
      </c>
      <c r="H725" s="116">
        <v>8804464</v>
      </c>
      <c r="I725" s="116">
        <v>7043572</v>
      </c>
      <c r="J725" s="116">
        <v>7043572</v>
      </c>
      <c r="K725" s="116">
        <v>0</v>
      </c>
      <c r="L725" s="116">
        <v>0</v>
      </c>
      <c r="M725" s="116">
        <v>0</v>
      </c>
      <c r="N725" s="116">
        <v>0</v>
      </c>
      <c r="O725" s="116">
        <v>0</v>
      </c>
      <c r="P725" s="120">
        <v>0</v>
      </c>
      <c r="Q725" s="27" t="str">
        <f t="shared" si="161"/>
        <v>Registered</v>
      </c>
      <c r="R725" s="121">
        <f t="shared" si="162"/>
        <v>0.80000009086299861</v>
      </c>
      <c r="T725" s="117">
        <f t="shared" si="159"/>
        <v>0</v>
      </c>
      <c r="U725" s="117">
        <f t="shared" si="160"/>
        <v>0</v>
      </c>
    </row>
    <row r="726" spans="1:21" hidden="1" x14ac:dyDescent="0.3">
      <c r="A726" s="114">
        <v>4769</v>
      </c>
      <c r="B726" s="114" t="s">
        <v>1430</v>
      </c>
      <c r="C726" s="114" t="s">
        <v>94</v>
      </c>
      <c r="D726" s="114" t="s">
        <v>5692</v>
      </c>
      <c r="E726" s="114" t="s">
        <v>5693</v>
      </c>
      <c r="F726" s="115">
        <v>45131</v>
      </c>
      <c r="G726" s="114" t="s">
        <v>2558</v>
      </c>
      <c r="H726" s="116">
        <v>7348845</v>
      </c>
      <c r="I726" s="116">
        <v>5817835</v>
      </c>
      <c r="J726" s="116">
        <v>5817835</v>
      </c>
      <c r="K726" s="116">
        <v>0</v>
      </c>
      <c r="L726" s="116">
        <v>0</v>
      </c>
      <c r="M726" s="116">
        <v>0</v>
      </c>
      <c r="N726" s="116">
        <v>0</v>
      </c>
      <c r="O726" s="116">
        <v>0</v>
      </c>
      <c r="P726" s="120">
        <v>0</v>
      </c>
      <c r="Q726" s="27" t="str">
        <f t="shared" si="161"/>
        <v>Registered</v>
      </c>
      <c r="R726" s="121">
        <f t="shared" si="162"/>
        <v>0.79166658161928849</v>
      </c>
      <c r="T726" s="117">
        <f t="shared" si="159"/>
        <v>0</v>
      </c>
      <c r="U726" s="117">
        <f t="shared" si="160"/>
        <v>0</v>
      </c>
    </row>
    <row r="727" spans="1:21" hidden="1" x14ac:dyDescent="0.3">
      <c r="A727" s="114">
        <v>4770</v>
      </c>
      <c r="B727" s="114" t="s">
        <v>1430</v>
      </c>
      <c r="C727" s="114" t="s">
        <v>94</v>
      </c>
      <c r="D727" s="114" t="s">
        <v>5694</v>
      </c>
      <c r="E727" s="114" t="s">
        <v>5695</v>
      </c>
      <c r="F727" s="115">
        <v>45229</v>
      </c>
      <c r="G727" s="114" t="s">
        <v>1932</v>
      </c>
      <c r="H727" s="116">
        <v>12633929</v>
      </c>
      <c r="I727" s="116">
        <v>10107143</v>
      </c>
      <c r="J727" s="116">
        <v>10107143</v>
      </c>
      <c r="K727" s="116">
        <v>0</v>
      </c>
      <c r="L727" s="116">
        <v>0</v>
      </c>
      <c r="M727" s="116">
        <v>0</v>
      </c>
      <c r="N727" s="116">
        <v>0</v>
      </c>
      <c r="O727" s="116">
        <v>0</v>
      </c>
      <c r="P727" s="120">
        <v>0</v>
      </c>
      <c r="Q727" s="27" t="str">
        <f t="shared" si="161"/>
        <v>Registered</v>
      </c>
      <c r="R727" s="121">
        <f t="shared" si="162"/>
        <v>0.79999998416961182</v>
      </c>
      <c r="T727" s="117">
        <f t="shared" si="159"/>
        <v>0</v>
      </c>
      <c r="U727" s="117">
        <f t="shared" si="160"/>
        <v>0</v>
      </c>
    </row>
    <row r="728" spans="1:21" hidden="1" x14ac:dyDescent="0.3">
      <c r="A728" s="114">
        <v>4771</v>
      </c>
      <c r="B728" s="114" t="s">
        <v>1430</v>
      </c>
      <c r="C728" s="114" t="s">
        <v>94</v>
      </c>
      <c r="D728" s="114" t="s">
        <v>5696</v>
      </c>
      <c r="E728" s="114" t="s">
        <v>5697</v>
      </c>
      <c r="F728" s="115">
        <v>45176</v>
      </c>
      <c r="G728" s="114" t="s">
        <v>2982</v>
      </c>
      <c r="H728" s="116">
        <v>12813108</v>
      </c>
      <c r="I728" s="116">
        <v>10250484</v>
      </c>
      <c r="J728" s="116">
        <v>10250484</v>
      </c>
      <c r="K728" s="116">
        <v>0</v>
      </c>
      <c r="L728" s="116">
        <v>0</v>
      </c>
      <c r="M728" s="116">
        <v>0</v>
      </c>
      <c r="N728" s="116">
        <v>0</v>
      </c>
      <c r="O728" s="116">
        <v>0</v>
      </c>
      <c r="P728" s="120">
        <v>0</v>
      </c>
      <c r="Q728" s="27" t="str">
        <f t="shared" si="161"/>
        <v>Registered</v>
      </c>
      <c r="R728" s="121">
        <f t="shared" si="162"/>
        <v>0.7999998126918153</v>
      </c>
      <c r="T728" s="117">
        <f t="shared" si="159"/>
        <v>0</v>
      </c>
      <c r="U728" s="117">
        <f t="shared" si="160"/>
        <v>0</v>
      </c>
    </row>
    <row r="729" spans="1:21" hidden="1" x14ac:dyDescent="0.3">
      <c r="A729" s="114">
        <v>4772</v>
      </c>
      <c r="B729" s="114" t="s">
        <v>1430</v>
      </c>
      <c r="C729" s="114" t="s">
        <v>94</v>
      </c>
      <c r="D729" s="114" t="s">
        <v>5698</v>
      </c>
      <c r="E729" s="114" t="s">
        <v>5699</v>
      </c>
      <c r="F729" s="115">
        <v>45237</v>
      </c>
      <c r="G729" s="114" t="s">
        <v>4866</v>
      </c>
      <c r="H729" s="116">
        <v>12276786</v>
      </c>
      <c r="I729" s="116">
        <v>8839284</v>
      </c>
      <c r="J729" s="116">
        <v>8839284</v>
      </c>
      <c r="K729" s="116">
        <v>0</v>
      </c>
      <c r="L729" s="116">
        <v>0</v>
      </c>
      <c r="M729" s="116">
        <v>0</v>
      </c>
      <c r="N729" s="116">
        <v>0</v>
      </c>
      <c r="O729" s="116">
        <v>0</v>
      </c>
      <c r="P729" s="120">
        <v>0</v>
      </c>
      <c r="Q729" s="27" t="str">
        <f t="shared" si="161"/>
        <v>Registered</v>
      </c>
      <c r="R729" s="121">
        <f t="shared" si="162"/>
        <v>0.71999984360727631</v>
      </c>
      <c r="T729" s="117">
        <f t="shared" si="159"/>
        <v>0</v>
      </c>
      <c r="U729" s="117">
        <f t="shared" si="160"/>
        <v>0</v>
      </c>
    </row>
    <row r="730" spans="1:21" hidden="1" x14ac:dyDescent="0.3">
      <c r="A730" s="114">
        <v>4773</v>
      </c>
      <c r="B730" s="114" t="s">
        <v>1430</v>
      </c>
      <c r="C730" s="114" t="s">
        <v>94</v>
      </c>
      <c r="D730" s="114" t="s">
        <v>5700</v>
      </c>
      <c r="E730" s="114" t="s">
        <v>5701</v>
      </c>
      <c r="F730" s="115">
        <v>45206</v>
      </c>
      <c r="G730" s="114" t="s">
        <v>5483</v>
      </c>
      <c r="H730" s="116">
        <v>11886000</v>
      </c>
      <c r="I730" s="116">
        <v>9508800</v>
      </c>
      <c r="J730" s="116">
        <v>9508800</v>
      </c>
      <c r="K730" s="116">
        <v>0</v>
      </c>
      <c r="L730" s="116">
        <v>0</v>
      </c>
      <c r="M730" s="116">
        <v>0</v>
      </c>
      <c r="N730" s="116">
        <v>0</v>
      </c>
      <c r="O730" s="116">
        <v>0</v>
      </c>
      <c r="P730" s="120">
        <v>0</v>
      </c>
      <c r="Q730" s="27" t="str">
        <f t="shared" si="161"/>
        <v>Registered</v>
      </c>
      <c r="R730" s="121">
        <f t="shared" si="162"/>
        <v>0.8</v>
      </c>
      <c r="T730" s="117">
        <f t="shared" si="159"/>
        <v>0</v>
      </c>
      <c r="U730" s="117">
        <f t="shared" si="160"/>
        <v>0</v>
      </c>
    </row>
    <row r="731" spans="1:21" hidden="1" x14ac:dyDescent="0.3">
      <c r="A731" s="114">
        <v>4774</v>
      </c>
      <c r="B731" s="114" t="s">
        <v>1430</v>
      </c>
      <c r="C731" s="114" t="s">
        <v>94</v>
      </c>
      <c r="D731" s="114" t="s">
        <v>5702</v>
      </c>
      <c r="E731" s="114" t="s">
        <v>5703</v>
      </c>
      <c r="F731" s="115">
        <v>45253</v>
      </c>
      <c r="G731" s="114" t="s">
        <v>5384</v>
      </c>
      <c r="H731" s="116">
        <v>8078451</v>
      </c>
      <c r="I731" s="116">
        <v>6462762</v>
      </c>
      <c r="J731" s="116">
        <v>6462762</v>
      </c>
      <c r="K731" s="116">
        <v>0</v>
      </c>
      <c r="L731" s="116">
        <v>0</v>
      </c>
      <c r="M731" s="116">
        <v>0</v>
      </c>
      <c r="N731" s="116">
        <v>0</v>
      </c>
      <c r="O731" s="116">
        <v>0</v>
      </c>
      <c r="P731" s="120">
        <v>0</v>
      </c>
      <c r="Q731" s="27" t="str">
        <f t="shared" si="161"/>
        <v>Registered</v>
      </c>
      <c r="R731" s="121">
        <f t="shared" si="162"/>
        <v>0.80000014854332846</v>
      </c>
      <c r="T731" s="117">
        <f t="shared" si="159"/>
        <v>0</v>
      </c>
      <c r="U731" s="117">
        <f t="shared" si="160"/>
        <v>0</v>
      </c>
    </row>
    <row r="732" spans="1:21" hidden="1" x14ac:dyDescent="0.3">
      <c r="A732" s="114">
        <v>4775</v>
      </c>
      <c r="B732" s="114" t="s">
        <v>1430</v>
      </c>
      <c r="C732" s="114" t="s">
        <v>94</v>
      </c>
      <c r="D732" s="114" t="s">
        <v>5704</v>
      </c>
      <c r="E732" s="114" t="s">
        <v>5705</v>
      </c>
      <c r="F732" s="115">
        <v>45472</v>
      </c>
      <c r="G732" s="114" t="s">
        <v>5706</v>
      </c>
      <c r="H732" s="116">
        <v>8715179</v>
      </c>
      <c r="I732" s="116">
        <v>6972144</v>
      </c>
      <c r="J732" s="116">
        <v>6972144</v>
      </c>
      <c r="K732" s="116">
        <v>0</v>
      </c>
      <c r="L732" s="116">
        <v>0</v>
      </c>
      <c r="M732" s="116">
        <v>0</v>
      </c>
      <c r="N732" s="116">
        <v>0</v>
      </c>
      <c r="O732" s="116">
        <v>0</v>
      </c>
      <c r="P732" s="120">
        <v>0</v>
      </c>
      <c r="Q732" s="27" t="str">
        <f t="shared" si="161"/>
        <v>Registered</v>
      </c>
      <c r="R732" s="121">
        <f t="shared" si="162"/>
        <v>0.80000009179386911</v>
      </c>
      <c r="T732" s="117">
        <f t="shared" si="159"/>
        <v>0</v>
      </c>
      <c r="U732" s="117">
        <f t="shared" si="160"/>
        <v>0</v>
      </c>
    </row>
    <row r="733" spans="1:21" hidden="1" x14ac:dyDescent="0.3">
      <c r="A733" s="114">
        <v>4776</v>
      </c>
      <c r="B733" s="114" t="s">
        <v>1430</v>
      </c>
      <c r="C733" s="114" t="s">
        <v>94</v>
      </c>
      <c r="D733" s="114" t="s">
        <v>5707</v>
      </c>
      <c r="E733" s="114" t="s">
        <v>5708</v>
      </c>
      <c r="F733" s="115">
        <v>45212</v>
      </c>
      <c r="G733" s="114" t="s">
        <v>5709</v>
      </c>
      <c r="H733" s="116">
        <v>12056586</v>
      </c>
      <c r="I733" s="116">
        <v>9645268</v>
      </c>
      <c r="J733" s="116">
        <v>9645268</v>
      </c>
      <c r="K733" s="116">
        <v>0</v>
      </c>
      <c r="L733" s="116">
        <v>0</v>
      </c>
      <c r="M733" s="116">
        <v>0</v>
      </c>
      <c r="N733" s="116">
        <v>0</v>
      </c>
      <c r="O733" s="116">
        <v>0</v>
      </c>
      <c r="P733" s="120">
        <v>0</v>
      </c>
      <c r="Q733" s="27" t="str">
        <f t="shared" si="161"/>
        <v>Registered</v>
      </c>
      <c r="R733" s="121">
        <f t="shared" si="162"/>
        <v>0.79999993364622457</v>
      </c>
      <c r="T733" s="117">
        <f t="shared" si="159"/>
        <v>0</v>
      </c>
      <c r="U733" s="117">
        <f t="shared" si="160"/>
        <v>0</v>
      </c>
    </row>
    <row r="734" spans="1:21" hidden="1" x14ac:dyDescent="0.3">
      <c r="A734" s="114">
        <v>4777</v>
      </c>
      <c r="B734" s="114" t="s">
        <v>1430</v>
      </c>
      <c r="C734" s="114" t="s">
        <v>94</v>
      </c>
      <c r="D734" s="114" t="s">
        <v>2934</v>
      </c>
      <c r="E734" s="114" t="s">
        <v>2935</v>
      </c>
      <c r="F734" s="115">
        <v>45304</v>
      </c>
      <c r="G734" s="114" t="s">
        <v>2936</v>
      </c>
      <c r="H734" s="116">
        <v>12276786</v>
      </c>
      <c r="I734" s="116">
        <v>9821428</v>
      </c>
      <c r="J734" s="116">
        <v>9821428</v>
      </c>
      <c r="K734" s="116">
        <v>0</v>
      </c>
      <c r="L734" s="116">
        <v>0</v>
      </c>
      <c r="M734" s="116">
        <v>0</v>
      </c>
      <c r="N734" s="116">
        <v>0</v>
      </c>
      <c r="O734" s="116">
        <v>0</v>
      </c>
      <c r="P734" s="120">
        <v>0</v>
      </c>
      <c r="Q734" s="27" t="str">
        <f t="shared" si="161"/>
        <v>Registered</v>
      </c>
      <c r="R734" s="121">
        <f t="shared" si="162"/>
        <v>0.79999993483636511</v>
      </c>
      <c r="T734" s="117">
        <f t="shared" si="159"/>
        <v>0</v>
      </c>
      <c r="U734" s="117">
        <f t="shared" si="160"/>
        <v>0</v>
      </c>
    </row>
    <row r="735" spans="1:21" hidden="1" x14ac:dyDescent="0.3">
      <c r="A735" s="114">
        <v>4778</v>
      </c>
      <c r="B735" s="114" t="s">
        <v>1430</v>
      </c>
      <c r="C735" s="114" t="s">
        <v>94</v>
      </c>
      <c r="D735" s="114" t="s">
        <v>5710</v>
      </c>
      <c r="E735" s="114" t="s">
        <v>5711</v>
      </c>
      <c r="F735" s="115">
        <v>45206</v>
      </c>
      <c r="G735" s="114" t="s">
        <v>1620</v>
      </c>
      <c r="H735" s="116">
        <v>12063393</v>
      </c>
      <c r="I735" s="116">
        <v>9650717</v>
      </c>
      <c r="J735" s="116">
        <v>9650717</v>
      </c>
      <c r="K735" s="116">
        <v>0</v>
      </c>
      <c r="L735" s="116">
        <v>0</v>
      </c>
      <c r="M735" s="116">
        <v>0</v>
      </c>
      <c r="N735" s="116">
        <v>0</v>
      </c>
      <c r="O735" s="116">
        <v>0</v>
      </c>
      <c r="P735" s="120">
        <v>0</v>
      </c>
      <c r="Q735" s="27" t="str">
        <f t="shared" si="161"/>
        <v>Registered</v>
      </c>
      <c r="R735" s="121">
        <f t="shared" si="162"/>
        <v>0.80000021552808565</v>
      </c>
      <c r="T735" s="117">
        <f t="shared" si="159"/>
        <v>0</v>
      </c>
      <c r="U735" s="117">
        <f t="shared" si="160"/>
        <v>0</v>
      </c>
    </row>
    <row r="736" spans="1:21" hidden="1" x14ac:dyDescent="0.3">
      <c r="A736" s="114">
        <v>4779</v>
      </c>
      <c r="B736" s="114" t="s">
        <v>1430</v>
      </c>
      <c r="C736" s="114" t="s">
        <v>94</v>
      </c>
      <c r="D736" s="114" t="s">
        <v>5712</v>
      </c>
      <c r="E736" s="114" t="s">
        <v>5713</v>
      </c>
      <c r="F736" s="115">
        <v>45215</v>
      </c>
      <c r="G736" s="114" t="s">
        <v>1514</v>
      </c>
      <c r="H736" s="116">
        <v>8170000</v>
      </c>
      <c r="I736" s="116">
        <v>6536000</v>
      </c>
      <c r="J736" s="116">
        <v>6536000</v>
      </c>
      <c r="K736" s="116">
        <v>0</v>
      </c>
      <c r="L736" s="116">
        <v>0</v>
      </c>
      <c r="M736" s="116">
        <v>0</v>
      </c>
      <c r="N736" s="116">
        <v>0</v>
      </c>
      <c r="O736" s="116">
        <v>0</v>
      </c>
      <c r="P736" s="120">
        <v>0</v>
      </c>
      <c r="Q736" s="27" t="str">
        <f t="shared" si="161"/>
        <v>Registered</v>
      </c>
      <c r="R736" s="121">
        <f t="shared" si="162"/>
        <v>0.8</v>
      </c>
      <c r="T736" s="117">
        <f t="shared" si="159"/>
        <v>0</v>
      </c>
      <c r="U736" s="117">
        <f t="shared" si="160"/>
        <v>0</v>
      </c>
    </row>
    <row r="737" spans="1:21" hidden="1" x14ac:dyDescent="0.3">
      <c r="A737" s="114">
        <v>4780</v>
      </c>
      <c r="B737" s="114" t="s">
        <v>1430</v>
      </c>
      <c r="C737" s="114" t="s">
        <v>94</v>
      </c>
      <c r="D737" s="114" t="s">
        <v>5714</v>
      </c>
      <c r="E737" s="114" t="s">
        <v>5715</v>
      </c>
      <c r="F737" s="115">
        <v>45229</v>
      </c>
      <c r="G737" s="114" t="s">
        <v>4376</v>
      </c>
      <c r="H737" s="116">
        <v>8441500</v>
      </c>
      <c r="I737" s="116">
        <v>6753200</v>
      </c>
      <c r="J737" s="116">
        <v>6753200</v>
      </c>
      <c r="K737" s="116">
        <v>0</v>
      </c>
      <c r="L737" s="116">
        <v>0</v>
      </c>
      <c r="M737" s="116">
        <v>0</v>
      </c>
      <c r="N737" s="116">
        <v>0</v>
      </c>
      <c r="O737" s="116">
        <v>0</v>
      </c>
      <c r="P737" s="120">
        <v>0</v>
      </c>
      <c r="Q737" s="27" t="str">
        <f t="shared" si="161"/>
        <v>Registered</v>
      </c>
      <c r="R737" s="121">
        <f t="shared" si="162"/>
        <v>0.8</v>
      </c>
      <c r="T737" s="117">
        <f t="shared" si="159"/>
        <v>0</v>
      </c>
      <c r="U737" s="117">
        <f t="shared" si="160"/>
        <v>0</v>
      </c>
    </row>
    <row r="738" spans="1:21" hidden="1" x14ac:dyDescent="0.3">
      <c r="A738" s="114">
        <v>4781</v>
      </c>
      <c r="B738" s="114" t="s">
        <v>1430</v>
      </c>
      <c r="C738" s="114" t="s">
        <v>94</v>
      </c>
      <c r="D738" s="114" t="s">
        <v>2109</v>
      </c>
      <c r="E738" s="114" t="s">
        <v>2110</v>
      </c>
      <c r="F738" s="115">
        <v>45565</v>
      </c>
      <c r="G738" s="114" t="s">
        <v>2111</v>
      </c>
      <c r="H738" s="116">
        <v>11764593</v>
      </c>
      <c r="I738" s="116">
        <v>2941149</v>
      </c>
      <c r="J738" s="116">
        <v>2941149</v>
      </c>
      <c r="K738" s="116">
        <v>0</v>
      </c>
      <c r="L738" s="116">
        <v>0</v>
      </c>
      <c r="M738" s="116">
        <v>0</v>
      </c>
      <c r="N738" s="116">
        <v>0</v>
      </c>
      <c r="O738" s="116">
        <v>0</v>
      </c>
      <c r="P738" s="120">
        <v>0</v>
      </c>
      <c r="Q738" s="27" t="str">
        <f t="shared" si="161"/>
        <v>Registered</v>
      </c>
      <c r="R738" s="121">
        <f t="shared" si="162"/>
        <v>0.25000006375061168</v>
      </c>
      <c r="T738" s="117">
        <f t="shared" si="159"/>
        <v>0</v>
      </c>
      <c r="U738" s="117">
        <f t="shared" si="160"/>
        <v>0</v>
      </c>
    </row>
    <row r="739" spans="1:21" hidden="1" x14ac:dyDescent="0.3">
      <c r="A739" s="114">
        <v>4782</v>
      </c>
      <c r="B739" s="114" t="s">
        <v>1430</v>
      </c>
      <c r="C739" s="114" t="s">
        <v>94</v>
      </c>
      <c r="D739" s="114" t="s">
        <v>5716</v>
      </c>
      <c r="E739" s="114" t="s">
        <v>5717</v>
      </c>
      <c r="F739" s="115">
        <v>45138</v>
      </c>
      <c r="G739" s="114" t="s">
        <v>3243</v>
      </c>
      <c r="H739" s="116">
        <v>7348845</v>
      </c>
      <c r="I739" s="116">
        <v>5144193</v>
      </c>
      <c r="J739" s="116">
        <v>5144193</v>
      </c>
      <c r="K739" s="116">
        <v>0</v>
      </c>
      <c r="L739" s="116">
        <v>0</v>
      </c>
      <c r="M739" s="116">
        <v>0</v>
      </c>
      <c r="N739" s="116">
        <v>0</v>
      </c>
      <c r="O739" s="116">
        <v>0</v>
      </c>
      <c r="P739" s="120">
        <v>0</v>
      </c>
      <c r="Q739" s="27" t="str">
        <f t="shared" si="161"/>
        <v>Registered</v>
      </c>
      <c r="R739" s="121">
        <f t="shared" si="162"/>
        <v>0.70000020411370767</v>
      </c>
      <c r="T739" s="117">
        <f t="shared" si="159"/>
        <v>0</v>
      </c>
      <c r="U739" s="117">
        <f t="shared" si="160"/>
        <v>0</v>
      </c>
    </row>
    <row r="740" spans="1:21" hidden="1" x14ac:dyDescent="0.3">
      <c r="A740" s="114">
        <v>4783</v>
      </c>
      <c r="B740" s="114" t="s">
        <v>1430</v>
      </c>
      <c r="C740" s="114" t="s">
        <v>94</v>
      </c>
      <c r="D740" s="114" t="s">
        <v>5718</v>
      </c>
      <c r="E740" s="114" t="s">
        <v>5719</v>
      </c>
      <c r="F740" s="115">
        <v>45236</v>
      </c>
      <c r="G740" s="114" t="s">
        <v>5720</v>
      </c>
      <c r="H740" s="116">
        <v>11860530</v>
      </c>
      <c r="I740" s="116">
        <v>9488426</v>
      </c>
      <c r="J740" s="116">
        <v>9488426</v>
      </c>
      <c r="K740" s="116">
        <v>0</v>
      </c>
      <c r="L740" s="116">
        <v>0</v>
      </c>
      <c r="M740" s="116">
        <v>0</v>
      </c>
      <c r="N740" s="116">
        <v>0</v>
      </c>
      <c r="O740" s="116">
        <v>0</v>
      </c>
      <c r="P740" s="120">
        <v>0</v>
      </c>
      <c r="Q740" s="27" t="str">
        <f t="shared" si="161"/>
        <v>Registered</v>
      </c>
      <c r="R740" s="121">
        <f t="shared" si="162"/>
        <v>0.80000016862652845</v>
      </c>
      <c r="T740" s="117">
        <f t="shared" si="159"/>
        <v>0</v>
      </c>
      <c r="U740" s="117">
        <f t="shared" si="160"/>
        <v>0</v>
      </c>
    </row>
    <row r="741" spans="1:21" hidden="1" x14ac:dyDescent="0.3">
      <c r="A741" s="114">
        <v>4784</v>
      </c>
      <c r="B741" s="114" t="s">
        <v>1430</v>
      </c>
      <c r="C741" s="114" t="s">
        <v>94</v>
      </c>
      <c r="D741" s="114" t="s">
        <v>5721</v>
      </c>
      <c r="E741" s="114" t="s">
        <v>5722</v>
      </c>
      <c r="F741" s="115">
        <v>45187</v>
      </c>
      <c r="G741" s="114" t="s">
        <v>4898</v>
      </c>
      <c r="H741" s="116">
        <v>8392857</v>
      </c>
      <c r="I741" s="116">
        <v>6714285</v>
      </c>
      <c r="J741" s="116">
        <v>6714285</v>
      </c>
      <c r="K741" s="116">
        <v>0</v>
      </c>
      <c r="L741" s="116">
        <v>0</v>
      </c>
      <c r="M741" s="116">
        <v>0</v>
      </c>
      <c r="N741" s="116">
        <v>0</v>
      </c>
      <c r="O741" s="116">
        <v>0</v>
      </c>
      <c r="P741" s="120">
        <v>0</v>
      </c>
      <c r="Q741" s="27" t="str">
        <f t="shared" si="161"/>
        <v>Registered</v>
      </c>
      <c r="R741" s="121">
        <f t="shared" si="162"/>
        <v>0.79999992851063706</v>
      </c>
      <c r="T741" s="117">
        <f t="shared" si="159"/>
        <v>0</v>
      </c>
      <c r="U741" s="117">
        <f t="shared" si="160"/>
        <v>0</v>
      </c>
    </row>
    <row r="742" spans="1:21" hidden="1" x14ac:dyDescent="0.3">
      <c r="A742" s="114">
        <v>4785</v>
      </c>
      <c r="B742" s="114" t="s">
        <v>1430</v>
      </c>
      <c r="C742" s="114" t="s">
        <v>94</v>
      </c>
      <c r="D742" s="114" t="s">
        <v>5723</v>
      </c>
      <c r="E742" s="114" t="s">
        <v>5724</v>
      </c>
      <c r="F742" s="115">
        <v>45379</v>
      </c>
      <c r="G742" s="114" t="s">
        <v>2562</v>
      </c>
      <c r="H742" s="116">
        <v>8349000</v>
      </c>
      <c r="I742" s="116">
        <v>6679200</v>
      </c>
      <c r="J742" s="116">
        <v>6679200</v>
      </c>
      <c r="K742" s="116">
        <v>0</v>
      </c>
      <c r="L742" s="116">
        <v>0</v>
      </c>
      <c r="M742" s="116">
        <v>0</v>
      </c>
      <c r="N742" s="116">
        <v>0</v>
      </c>
      <c r="O742" s="116">
        <v>0</v>
      </c>
      <c r="P742" s="120">
        <v>0</v>
      </c>
      <c r="Q742" s="27" t="str">
        <f t="shared" si="161"/>
        <v>Registered</v>
      </c>
      <c r="R742" s="121">
        <f t="shared" si="162"/>
        <v>0.8</v>
      </c>
      <c r="T742" s="117">
        <f t="shared" si="159"/>
        <v>0</v>
      </c>
      <c r="U742" s="117">
        <f t="shared" si="160"/>
        <v>0</v>
      </c>
    </row>
    <row r="743" spans="1:21" hidden="1" x14ac:dyDescent="0.3">
      <c r="A743" s="114">
        <v>4786</v>
      </c>
      <c r="B743" s="114" t="s">
        <v>1430</v>
      </c>
      <c r="C743" s="114" t="s">
        <v>94</v>
      </c>
      <c r="D743" s="114" t="s">
        <v>5725</v>
      </c>
      <c r="E743" s="114" t="s">
        <v>5726</v>
      </c>
      <c r="F743" s="115">
        <v>45176</v>
      </c>
      <c r="G743" s="114" t="s">
        <v>5479</v>
      </c>
      <c r="H743" s="116">
        <v>12096841</v>
      </c>
      <c r="I743" s="116">
        <v>9677474</v>
      </c>
      <c r="J743" s="116">
        <v>9677474</v>
      </c>
      <c r="K743" s="116">
        <v>0</v>
      </c>
      <c r="L743" s="116">
        <v>0</v>
      </c>
      <c r="M743" s="116">
        <v>0</v>
      </c>
      <c r="N743" s="116">
        <v>0</v>
      </c>
      <c r="O743" s="116">
        <v>0</v>
      </c>
      <c r="P743" s="120">
        <v>0</v>
      </c>
      <c r="Q743" s="27" t="str">
        <f t="shared" si="161"/>
        <v>Registered</v>
      </c>
      <c r="R743" s="121">
        <f t="shared" si="162"/>
        <v>0.80000009919945214</v>
      </c>
      <c r="T743" s="117">
        <f t="shared" si="159"/>
        <v>0</v>
      </c>
      <c r="U743" s="117">
        <f t="shared" si="160"/>
        <v>0</v>
      </c>
    </row>
    <row r="744" spans="1:21" hidden="1" x14ac:dyDescent="0.3">
      <c r="A744" s="114">
        <v>4787</v>
      </c>
      <c r="B744" s="114" t="s">
        <v>1430</v>
      </c>
      <c r="C744" s="114" t="s">
        <v>94</v>
      </c>
      <c r="D744" s="114" t="s">
        <v>5727</v>
      </c>
      <c r="E744" s="114" t="s">
        <v>5728</v>
      </c>
      <c r="F744" s="115">
        <v>45107</v>
      </c>
      <c r="G744" s="114" t="s">
        <v>3548</v>
      </c>
      <c r="H744" s="116">
        <v>11776786</v>
      </c>
      <c r="I744" s="116">
        <v>9421428</v>
      </c>
      <c r="J744" s="116">
        <v>9421428</v>
      </c>
      <c r="K744" s="116">
        <v>0</v>
      </c>
      <c r="L744" s="116">
        <v>0</v>
      </c>
      <c r="M744" s="116">
        <v>0</v>
      </c>
      <c r="N744" s="116">
        <v>0</v>
      </c>
      <c r="O744" s="116">
        <v>0</v>
      </c>
      <c r="P744" s="120">
        <v>0</v>
      </c>
      <c r="Q744" s="27" t="str">
        <f t="shared" si="161"/>
        <v>Registered</v>
      </c>
      <c r="R744" s="121">
        <f t="shared" si="162"/>
        <v>0.79999993206975151</v>
      </c>
      <c r="T744" s="117">
        <f t="shared" si="159"/>
        <v>0</v>
      </c>
      <c r="U744" s="117">
        <f t="shared" si="160"/>
        <v>0</v>
      </c>
    </row>
    <row r="745" spans="1:21" hidden="1" x14ac:dyDescent="0.3">
      <c r="A745" s="114">
        <v>4788</v>
      </c>
      <c r="B745" s="114" t="s">
        <v>1430</v>
      </c>
      <c r="C745" s="114" t="s">
        <v>94</v>
      </c>
      <c r="D745" s="114" t="s">
        <v>5729</v>
      </c>
      <c r="E745" s="114" t="s">
        <v>5730</v>
      </c>
      <c r="F745" s="115">
        <v>45496</v>
      </c>
      <c r="G745" s="114" t="s">
        <v>3408</v>
      </c>
      <c r="H745" s="116">
        <v>8776786</v>
      </c>
      <c r="I745" s="116">
        <v>7021428</v>
      </c>
      <c r="J745" s="116">
        <v>7021428</v>
      </c>
      <c r="K745" s="116">
        <v>0</v>
      </c>
      <c r="L745" s="116">
        <v>0</v>
      </c>
      <c r="M745" s="116">
        <v>0</v>
      </c>
      <c r="N745" s="116">
        <v>0</v>
      </c>
      <c r="O745" s="116">
        <v>0</v>
      </c>
      <c r="P745" s="120">
        <v>0</v>
      </c>
      <c r="Q745" s="27" t="str">
        <f t="shared" si="161"/>
        <v>Registered</v>
      </c>
      <c r="R745" s="121">
        <f t="shared" si="162"/>
        <v>0.79999990885046079</v>
      </c>
      <c r="T745" s="117">
        <f t="shared" si="159"/>
        <v>0</v>
      </c>
      <c r="U745" s="117">
        <f t="shared" si="160"/>
        <v>0</v>
      </c>
    </row>
    <row r="746" spans="1:21" hidden="1" x14ac:dyDescent="0.3">
      <c r="A746" s="114">
        <v>4789</v>
      </c>
      <c r="B746" s="114" t="s">
        <v>1430</v>
      </c>
      <c r="C746" s="114" t="s">
        <v>94</v>
      </c>
      <c r="D746" s="114" t="s">
        <v>5731</v>
      </c>
      <c r="E746" s="114" t="s">
        <v>5732</v>
      </c>
      <c r="F746" s="115">
        <v>45821</v>
      </c>
      <c r="G746" s="114" t="s">
        <v>4173</v>
      </c>
      <c r="H746" s="116">
        <v>9069643</v>
      </c>
      <c r="I746" s="116">
        <v>6530143</v>
      </c>
      <c r="J746" s="116">
        <v>6530143</v>
      </c>
      <c r="K746" s="116">
        <v>0</v>
      </c>
      <c r="L746" s="116">
        <v>0</v>
      </c>
      <c r="M746" s="116">
        <v>0</v>
      </c>
      <c r="N746" s="116">
        <v>0</v>
      </c>
      <c r="O746" s="116">
        <v>0</v>
      </c>
      <c r="P746" s="120">
        <v>0</v>
      </c>
      <c r="Q746" s="27" t="str">
        <f t="shared" si="161"/>
        <v>Registered</v>
      </c>
      <c r="R746" s="121">
        <f t="shared" si="162"/>
        <v>0.72000000441031697</v>
      </c>
      <c r="T746" s="117">
        <f t="shared" si="159"/>
        <v>0</v>
      </c>
      <c r="U746" s="117">
        <f t="shared" si="160"/>
        <v>0</v>
      </c>
    </row>
    <row r="747" spans="1:21" hidden="1" x14ac:dyDescent="0.3">
      <c r="A747" s="114">
        <v>4790</v>
      </c>
      <c r="B747" s="114" t="s">
        <v>1430</v>
      </c>
      <c r="C747" s="114" t="s">
        <v>94</v>
      </c>
      <c r="D747" s="114" t="s">
        <v>5733</v>
      </c>
      <c r="E747" s="114" t="s">
        <v>5734</v>
      </c>
      <c r="F747" s="115">
        <v>45565</v>
      </c>
      <c r="G747" s="114" t="s">
        <v>2577</v>
      </c>
      <c r="H747" s="116">
        <v>8973214</v>
      </c>
      <c r="I747" s="116">
        <v>6281250</v>
      </c>
      <c r="J747" s="116">
        <v>6281250</v>
      </c>
      <c r="K747" s="116">
        <v>0</v>
      </c>
      <c r="L747" s="116">
        <v>0</v>
      </c>
      <c r="M747" s="116">
        <v>0</v>
      </c>
      <c r="N747" s="116">
        <v>0</v>
      </c>
      <c r="O747" s="116">
        <v>0</v>
      </c>
      <c r="P747" s="120">
        <v>0</v>
      </c>
      <c r="Q747" s="27" t="str">
        <f t="shared" si="161"/>
        <v>Registered</v>
      </c>
      <c r="R747" s="121">
        <f t="shared" si="162"/>
        <v>0.70000002228855795</v>
      </c>
      <c r="T747" s="117">
        <f t="shared" si="159"/>
        <v>0</v>
      </c>
      <c r="U747" s="117">
        <f t="shared" si="160"/>
        <v>0</v>
      </c>
    </row>
    <row r="748" spans="1:21" hidden="1" x14ac:dyDescent="0.3">
      <c r="A748" s="114">
        <v>4791</v>
      </c>
      <c r="B748" s="114" t="s">
        <v>1430</v>
      </c>
      <c r="C748" s="114" t="s">
        <v>94</v>
      </c>
      <c r="D748" s="114" t="s">
        <v>5735</v>
      </c>
      <c r="E748" s="114" t="s">
        <v>5736</v>
      </c>
      <c r="F748" s="115">
        <v>45359</v>
      </c>
      <c r="G748" s="114" t="s">
        <v>5737</v>
      </c>
      <c r="H748" s="116">
        <v>12907950</v>
      </c>
      <c r="I748" s="116">
        <v>10326362</v>
      </c>
      <c r="J748" s="116">
        <v>10326362</v>
      </c>
      <c r="K748" s="116">
        <v>0</v>
      </c>
      <c r="L748" s="116">
        <v>0</v>
      </c>
      <c r="M748" s="116">
        <v>0</v>
      </c>
      <c r="N748" s="116">
        <v>0</v>
      </c>
      <c r="O748" s="116">
        <v>0</v>
      </c>
      <c r="P748" s="120">
        <v>0</v>
      </c>
      <c r="Q748" s="27" t="str">
        <f t="shared" si="161"/>
        <v>Registered</v>
      </c>
      <c r="R748" s="121">
        <f t="shared" si="162"/>
        <v>0.80000015494327137</v>
      </c>
      <c r="T748" s="117">
        <f t="shared" si="159"/>
        <v>0</v>
      </c>
      <c r="U748" s="117">
        <f t="shared" si="160"/>
        <v>0</v>
      </c>
    </row>
    <row r="749" spans="1:21" hidden="1" x14ac:dyDescent="0.3">
      <c r="A749" s="114">
        <v>4792</v>
      </c>
      <c r="B749" s="114" t="s">
        <v>1430</v>
      </c>
      <c r="C749" s="114" t="s">
        <v>94</v>
      </c>
      <c r="D749" s="114" t="s">
        <v>5738</v>
      </c>
      <c r="E749" s="114" t="s">
        <v>5739</v>
      </c>
      <c r="F749" s="115">
        <v>45206</v>
      </c>
      <c r="G749" s="114" t="s">
        <v>5072</v>
      </c>
      <c r="H749" s="116">
        <v>12232143</v>
      </c>
      <c r="I749" s="116">
        <v>9785715</v>
      </c>
      <c r="J749" s="116">
        <v>9785715</v>
      </c>
      <c r="K749" s="116">
        <v>0</v>
      </c>
      <c r="L749" s="116">
        <v>0</v>
      </c>
      <c r="M749" s="116">
        <v>0</v>
      </c>
      <c r="N749" s="116">
        <v>0</v>
      </c>
      <c r="O749" s="116">
        <v>0</v>
      </c>
      <c r="P749" s="120">
        <v>0</v>
      </c>
      <c r="Q749" s="27" t="str">
        <f t="shared" si="161"/>
        <v>Registered</v>
      </c>
      <c r="R749" s="121">
        <f t="shared" si="162"/>
        <v>0.80000004905109434</v>
      </c>
      <c r="T749" s="117">
        <f t="shared" si="159"/>
        <v>0</v>
      </c>
      <c r="U749" s="117">
        <f t="shared" si="160"/>
        <v>0</v>
      </c>
    </row>
    <row r="750" spans="1:21" hidden="1" x14ac:dyDescent="0.3">
      <c r="A750" s="114">
        <v>4793</v>
      </c>
      <c r="B750" s="114" t="s">
        <v>1430</v>
      </c>
      <c r="C750" s="114" t="s">
        <v>94</v>
      </c>
      <c r="D750" s="114" t="s">
        <v>5740</v>
      </c>
      <c r="E750" s="114" t="s">
        <v>5741</v>
      </c>
      <c r="F750" s="115">
        <v>45206</v>
      </c>
      <c r="G750" s="114" t="s">
        <v>2717</v>
      </c>
      <c r="H750" s="116">
        <v>8348214</v>
      </c>
      <c r="I750" s="116">
        <v>6261160</v>
      </c>
      <c r="J750" s="116">
        <v>6261160</v>
      </c>
      <c r="K750" s="116">
        <v>0</v>
      </c>
      <c r="L750" s="116">
        <v>0</v>
      </c>
      <c r="M750" s="116">
        <v>0</v>
      </c>
      <c r="N750" s="116">
        <v>0</v>
      </c>
      <c r="O750" s="116">
        <v>0</v>
      </c>
      <c r="P750" s="120">
        <v>0</v>
      </c>
      <c r="Q750" s="27" t="str">
        <f t="shared" si="161"/>
        <v>Registered</v>
      </c>
      <c r="R750" s="121">
        <f t="shared" si="162"/>
        <v>0.74999994010694981</v>
      </c>
      <c r="T750" s="117">
        <f t="shared" si="159"/>
        <v>0</v>
      </c>
      <c r="U750" s="117">
        <f t="shared" si="160"/>
        <v>0</v>
      </c>
    </row>
    <row r="751" spans="1:21" hidden="1" x14ac:dyDescent="0.3">
      <c r="A751" s="114">
        <v>4794</v>
      </c>
      <c r="B751" s="114" t="s">
        <v>1430</v>
      </c>
      <c r="C751" s="114" t="s">
        <v>94</v>
      </c>
      <c r="D751" s="114" t="s">
        <v>5742</v>
      </c>
      <c r="E751" s="114" t="s">
        <v>5743</v>
      </c>
      <c r="F751" s="115">
        <v>45322</v>
      </c>
      <c r="G751" s="114" t="s">
        <v>4901</v>
      </c>
      <c r="H751" s="116">
        <v>8393000</v>
      </c>
      <c r="I751" s="116">
        <v>6714400</v>
      </c>
      <c r="J751" s="116">
        <v>6714400</v>
      </c>
      <c r="K751" s="116">
        <v>0</v>
      </c>
      <c r="L751" s="116">
        <v>0</v>
      </c>
      <c r="M751" s="116">
        <v>0</v>
      </c>
      <c r="N751" s="116">
        <v>0</v>
      </c>
      <c r="O751" s="116">
        <v>0</v>
      </c>
      <c r="P751" s="120">
        <v>0</v>
      </c>
      <c r="Q751" s="27" t="str">
        <f t="shared" si="161"/>
        <v>Registered</v>
      </c>
      <c r="R751" s="121">
        <f t="shared" si="162"/>
        <v>0.8</v>
      </c>
      <c r="T751" s="117">
        <f t="shared" si="159"/>
        <v>0</v>
      </c>
      <c r="U751" s="117">
        <f t="shared" si="160"/>
        <v>0</v>
      </c>
    </row>
    <row r="752" spans="1:21" hidden="1" x14ac:dyDescent="0.3">
      <c r="A752" s="114">
        <v>4795</v>
      </c>
      <c r="B752" s="114" t="s">
        <v>1430</v>
      </c>
      <c r="C752" s="114" t="s">
        <v>94</v>
      </c>
      <c r="D752" s="114" t="s">
        <v>5744</v>
      </c>
      <c r="E752" s="114" t="s">
        <v>5745</v>
      </c>
      <c r="F752" s="115">
        <v>45330</v>
      </c>
      <c r="G752" s="114" t="s">
        <v>5383</v>
      </c>
      <c r="H752" s="116">
        <v>12242000</v>
      </c>
      <c r="I752" s="116">
        <v>9793600</v>
      </c>
      <c r="J752" s="116">
        <v>9793600</v>
      </c>
      <c r="K752" s="116">
        <v>0</v>
      </c>
      <c r="L752" s="116">
        <v>0</v>
      </c>
      <c r="M752" s="116">
        <v>0</v>
      </c>
      <c r="N752" s="116">
        <v>0</v>
      </c>
      <c r="O752" s="116">
        <v>0</v>
      </c>
      <c r="P752" s="120">
        <v>0</v>
      </c>
      <c r="Q752" s="27" t="str">
        <f t="shared" si="161"/>
        <v>Registered</v>
      </c>
      <c r="R752" s="121">
        <f t="shared" si="162"/>
        <v>0.8</v>
      </c>
      <c r="T752" s="117">
        <f t="shared" si="159"/>
        <v>0</v>
      </c>
      <c r="U752" s="117">
        <f t="shared" si="160"/>
        <v>0</v>
      </c>
    </row>
    <row r="753" spans="1:21" hidden="1" x14ac:dyDescent="0.3">
      <c r="A753" s="114">
        <v>4796</v>
      </c>
      <c r="B753" s="114" t="s">
        <v>1430</v>
      </c>
      <c r="C753" s="114" t="s">
        <v>94</v>
      </c>
      <c r="D753" s="114" t="s">
        <v>5746</v>
      </c>
      <c r="E753" s="114" t="s">
        <v>5747</v>
      </c>
      <c r="F753" s="115">
        <v>45187</v>
      </c>
      <c r="G753" s="114" t="s">
        <v>2717</v>
      </c>
      <c r="H753" s="116">
        <v>12018750</v>
      </c>
      <c r="I753" s="116">
        <v>9014065</v>
      </c>
      <c r="J753" s="116">
        <v>9014065</v>
      </c>
      <c r="K753" s="116">
        <v>0</v>
      </c>
      <c r="L753" s="116">
        <v>0</v>
      </c>
      <c r="M753" s="116">
        <v>0</v>
      </c>
      <c r="N753" s="116">
        <v>0</v>
      </c>
      <c r="O753" s="116">
        <v>0</v>
      </c>
      <c r="P753" s="120">
        <v>0</v>
      </c>
      <c r="Q753" s="27" t="str">
        <f t="shared" si="161"/>
        <v>Registered</v>
      </c>
      <c r="R753" s="121">
        <f t="shared" si="162"/>
        <v>0.75000020800832035</v>
      </c>
      <c r="T753" s="117">
        <f t="shared" si="159"/>
        <v>0</v>
      </c>
      <c r="U753" s="117">
        <f t="shared" si="160"/>
        <v>0</v>
      </c>
    </row>
    <row r="754" spans="1:21" hidden="1" x14ac:dyDescent="0.3">
      <c r="A754" s="114">
        <v>4797</v>
      </c>
      <c r="B754" s="114" t="s">
        <v>1430</v>
      </c>
      <c r="C754" s="114" t="s">
        <v>94</v>
      </c>
      <c r="D754" s="114" t="s">
        <v>5748</v>
      </c>
      <c r="E754" s="114" t="s">
        <v>5749</v>
      </c>
      <c r="F754" s="115">
        <v>45670</v>
      </c>
      <c r="G754" s="114" t="s">
        <v>2881</v>
      </c>
      <c r="H754" s="116">
        <v>8406250</v>
      </c>
      <c r="I754" s="116">
        <v>6304689</v>
      </c>
      <c r="J754" s="116">
        <v>6304689</v>
      </c>
      <c r="K754" s="116">
        <v>0</v>
      </c>
      <c r="L754" s="116">
        <v>0</v>
      </c>
      <c r="M754" s="116">
        <v>0</v>
      </c>
      <c r="N754" s="116">
        <v>0</v>
      </c>
      <c r="O754" s="116">
        <v>0</v>
      </c>
      <c r="P754" s="120">
        <v>0</v>
      </c>
      <c r="Q754" s="27" t="str">
        <f t="shared" si="161"/>
        <v>Registered</v>
      </c>
      <c r="R754" s="121">
        <f t="shared" si="162"/>
        <v>0.75000017843866174</v>
      </c>
      <c r="T754" s="117">
        <f t="shared" si="159"/>
        <v>0</v>
      </c>
      <c r="U754" s="117">
        <f t="shared" si="160"/>
        <v>0</v>
      </c>
    </row>
    <row r="755" spans="1:21" hidden="1" x14ac:dyDescent="0.3">
      <c r="A755" s="114">
        <v>4798</v>
      </c>
      <c r="B755" s="114" t="s">
        <v>1430</v>
      </c>
      <c r="C755" s="114" t="s">
        <v>94</v>
      </c>
      <c r="D755" s="114" t="s">
        <v>5750</v>
      </c>
      <c r="E755" s="114" t="s">
        <v>5751</v>
      </c>
      <c r="F755" s="115">
        <v>45280</v>
      </c>
      <c r="G755" s="114" t="s">
        <v>1354</v>
      </c>
      <c r="H755" s="116">
        <v>8258929</v>
      </c>
      <c r="I755" s="116">
        <v>6607143</v>
      </c>
      <c r="J755" s="116">
        <v>6607143</v>
      </c>
      <c r="K755" s="116">
        <v>0</v>
      </c>
      <c r="L755" s="116">
        <v>0</v>
      </c>
      <c r="M755" s="116">
        <v>0</v>
      </c>
      <c r="N755" s="116">
        <v>0</v>
      </c>
      <c r="O755" s="116">
        <v>0</v>
      </c>
      <c r="P755" s="120">
        <v>0</v>
      </c>
      <c r="Q755" s="27" t="str">
        <f t="shared" si="161"/>
        <v>Registered</v>
      </c>
      <c r="R755" s="121">
        <f t="shared" si="162"/>
        <v>0.79999997578378501</v>
      </c>
      <c r="T755" s="117">
        <f t="shared" si="159"/>
        <v>0</v>
      </c>
      <c r="U755" s="117">
        <f t="shared" si="160"/>
        <v>0</v>
      </c>
    </row>
    <row r="756" spans="1:21" hidden="1" x14ac:dyDescent="0.3">
      <c r="A756" s="114">
        <v>4799</v>
      </c>
      <c r="B756" s="114" t="s">
        <v>1430</v>
      </c>
      <c r="C756" s="114" t="s">
        <v>94</v>
      </c>
      <c r="D756" s="114" t="s">
        <v>5752</v>
      </c>
      <c r="E756" s="114" t="s">
        <v>5753</v>
      </c>
      <c r="F756" s="115">
        <v>45290</v>
      </c>
      <c r="G756" s="114" t="s">
        <v>1789</v>
      </c>
      <c r="H756" s="116">
        <v>8214286</v>
      </c>
      <c r="I756" s="116">
        <v>6571428</v>
      </c>
      <c r="J756" s="116">
        <v>6571428</v>
      </c>
      <c r="K756" s="116">
        <v>0</v>
      </c>
      <c r="L756" s="116">
        <v>0</v>
      </c>
      <c r="M756" s="116">
        <v>0</v>
      </c>
      <c r="N756" s="116">
        <v>0</v>
      </c>
      <c r="O756" s="116">
        <v>0</v>
      </c>
      <c r="P756" s="120">
        <v>0</v>
      </c>
      <c r="Q756" s="27" t="str">
        <f t="shared" si="161"/>
        <v>Registered</v>
      </c>
      <c r="R756" s="121">
        <f t="shared" si="162"/>
        <v>0.79999990260869902</v>
      </c>
      <c r="T756" s="117">
        <f t="shared" si="159"/>
        <v>0</v>
      </c>
      <c r="U756" s="117">
        <f t="shared" si="160"/>
        <v>0</v>
      </c>
    </row>
    <row r="757" spans="1:21" hidden="1" x14ac:dyDescent="0.3">
      <c r="A757" s="114">
        <v>4800</v>
      </c>
      <c r="B757" s="114" t="s">
        <v>1430</v>
      </c>
      <c r="C757" s="114" t="s">
        <v>94</v>
      </c>
      <c r="D757" s="114" t="s">
        <v>5754</v>
      </c>
      <c r="E757" s="114" t="s">
        <v>5755</v>
      </c>
      <c r="F757" s="115">
        <v>45191</v>
      </c>
      <c r="G757" s="114" t="s">
        <v>2265</v>
      </c>
      <c r="H757" s="116">
        <v>12215179</v>
      </c>
      <c r="I757" s="116">
        <v>9161385</v>
      </c>
      <c r="J757" s="116">
        <v>9161385</v>
      </c>
      <c r="K757" s="116">
        <v>0</v>
      </c>
      <c r="L757" s="116">
        <v>0</v>
      </c>
      <c r="M757" s="116">
        <v>0</v>
      </c>
      <c r="N757" s="116">
        <v>0</v>
      </c>
      <c r="O757" s="116">
        <v>0</v>
      </c>
      <c r="P757" s="120">
        <v>0</v>
      </c>
      <c r="Q757" s="27" t="str">
        <f t="shared" si="161"/>
        <v>Registered</v>
      </c>
      <c r="R757" s="121">
        <f t="shared" si="162"/>
        <v>0.75000006139901843</v>
      </c>
      <c r="T757" s="117">
        <f t="shared" si="159"/>
        <v>0</v>
      </c>
      <c r="U757" s="117">
        <f t="shared" si="160"/>
        <v>0</v>
      </c>
    </row>
    <row r="758" spans="1:21" hidden="1" x14ac:dyDescent="0.3">
      <c r="A758" s="114">
        <v>4801</v>
      </c>
      <c r="B758" s="114" t="s">
        <v>1430</v>
      </c>
      <c r="C758" s="114" t="s">
        <v>94</v>
      </c>
      <c r="D758" s="114" t="s">
        <v>5756</v>
      </c>
      <c r="E758" s="114" t="s">
        <v>5757</v>
      </c>
      <c r="F758" s="115">
        <v>45199</v>
      </c>
      <c r="G758" s="114" t="s">
        <v>5105</v>
      </c>
      <c r="H758" s="116">
        <v>12008929</v>
      </c>
      <c r="I758" s="116">
        <v>9006696</v>
      </c>
      <c r="J758" s="116">
        <v>9006696</v>
      </c>
      <c r="K758" s="116">
        <v>0</v>
      </c>
      <c r="L758" s="116">
        <v>0</v>
      </c>
      <c r="M758" s="116">
        <v>0</v>
      </c>
      <c r="N758" s="116">
        <v>0</v>
      </c>
      <c r="O758" s="116">
        <v>0</v>
      </c>
      <c r="P758" s="120">
        <v>0</v>
      </c>
      <c r="Q758" s="27" t="str">
        <f t="shared" si="161"/>
        <v>Registered</v>
      </c>
      <c r="R758" s="121">
        <f t="shared" si="162"/>
        <v>0.74999993754647065</v>
      </c>
      <c r="T758" s="117">
        <f t="shared" si="159"/>
        <v>0</v>
      </c>
      <c r="U758" s="117">
        <f t="shared" si="160"/>
        <v>0</v>
      </c>
    </row>
    <row r="759" spans="1:21" hidden="1" x14ac:dyDescent="0.3">
      <c r="A759" s="114">
        <v>4802</v>
      </c>
      <c r="B759" s="114" t="s">
        <v>1430</v>
      </c>
      <c r="C759" s="114" t="s">
        <v>94</v>
      </c>
      <c r="D759" s="114" t="s">
        <v>5758</v>
      </c>
      <c r="E759" s="114" t="s">
        <v>5759</v>
      </c>
      <c r="F759" s="115">
        <v>45196</v>
      </c>
      <c r="G759" s="114" t="s">
        <v>2523</v>
      </c>
      <c r="H759" s="116">
        <v>8259093</v>
      </c>
      <c r="I759" s="116">
        <v>6194322</v>
      </c>
      <c r="J759" s="116">
        <v>6194322</v>
      </c>
      <c r="K759" s="116">
        <v>0</v>
      </c>
      <c r="L759" s="116">
        <v>0</v>
      </c>
      <c r="M759" s="116">
        <v>0</v>
      </c>
      <c r="N759" s="116">
        <v>0</v>
      </c>
      <c r="O759" s="116">
        <v>0</v>
      </c>
      <c r="P759" s="120">
        <v>0</v>
      </c>
      <c r="Q759" s="27" t="str">
        <f t="shared" si="161"/>
        <v>Registered</v>
      </c>
      <c r="R759" s="121">
        <f t="shared" si="162"/>
        <v>0.75000027242700862</v>
      </c>
      <c r="T759" s="117">
        <f t="shared" ref="T759:T822" si="163">L759+M759+N759+O759+P759</f>
        <v>0</v>
      </c>
      <c r="U759" s="117">
        <f t="shared" ref="U759:U822" si="164">K759-T759</f>
        <v>0</v>
      </c>
    </row>
    <row r="760" spans="1:21" hidden="1" x14ac:dyDescent="0.3">
      <c r="A760" s="114">
        <v>4803</v>
      </c>
      <c r="B760" s="114" t="s">
        <v>1430</v>
      </c>
      <c r="C760" s="114" t="s">
        <v>94</v>
      </c>
      <c r="D760" s="114" t="s">
        <v>5760</v>
      </c>
      <c r="E760" s="114" t="s">
        <v>5761</v>
      </c>
      <c r="F760" s="115">
        <v>45107</v>
      </c>
      <c r="G760" s="114" t="s">
        <v>2515</v>
      </c>
      <c r="H760" s="116">
        <v>7349706</v>
      </c>
      <c r="I760" s="116">
        <v>5512278</v>
      </c>
      <c r="J760" s="116">
        <v>5512278</v>
      </c>
      <c r="K760" s="116">
        <v>0</v>
      </c>
      <c r="L760" s="116">
        <v>0</v>
      </c>
      <c r="M760" s="116">
        <v>0</v>
      </c>
      <c r="N760" s="116">
        <v>0</v>
      </c>
      <c r="O760" s="116">
        <v>0</v>
      </c>
      <c r="P760" s="120">
        <v>0</v>
      </c>
      <c r="Q760" s="27" t="str">
        <f t="shared" si="161"/>
        <v>Registered</v>
      </c>
      <c r="R760" s="121">
        <f t="shared" si="162"/>
        <v>0.74999979591020371</v>
      </c>
      <c r="T760" s="117">
        <f t="shared" si="163"/>
        <v>0</v>
      </c>
      <c r="U760" s="117">
        <f t="shared" si="164"/>
        <v>0</v>
      </c>
    </row>
    <row r="761" spans="1:21" hidden="1" x14ac:dyDescent="0.3">
      <c r="A761" s="114">
        <v>4804</v>
      </c>
      <c r="B761" s="114" t="s">
        <v>1430</v>
      </c>
      <c r="C761" s="114" t="s">
        <v>94</v>
      </c>
      <c r="D761" s="114" t="s">
        <v>5762</v>
      </c>
      <c r="E761" s="114" t="s">
        <v>5763</v>
      </c>
      <c r="F761" s="115">
        <v>45873</v>
      </c>
      <c r="G761" s="114" t="s">
        <v>3398</v>
      </c>
      <c r="H761" s="116">
        <v>9233668</v>
      </c>
      <c r="I761" s="116">
        <v>6925251</v>
      </c>
      <c r="J761" s="116">
        <v>6925251</v>
      </c>
      <c r="K761" s="116">
        <v>0</v>
      </c>
      <c r="L761" s="116">
        <v>0</v>
      </c>
      <c r="M761" s="116">
        <v>0</v>
      </c>
      <c r="N761" s="116">
        <v>0</v>
      </c>
      <c r="O761" s="116">
        <v>0</v>
      </c>
      <c r="P761" s="120">
        <v>0</v>
      </c>
      <c r="Q761" s="27" t="str">
        <f t="shared" si="161"/>
        <v>Registered</v>
      </c>
      <c r="R761" s="121">
        <f t="shared" si="162"/>
        <v>0.75</v>
      </c>
      <c r="T761" s="117">
        <f t="shared" si="163"/>
        <v>0</v>
      </c>
      <c r="U761" s="117">
        <f t="shared" si="164"/>
        <v>0</v>
      </c>
    </row>
    <row r="762" spans="1:21" hidden="1" x14ac:dyDescent="0.3">
      <c r="A762" s="114">
        <v>4805</v>
      </c>
      <c r="B762" s="114" t="s">
        <v>1430</v>
      </c>
      <c r="C762" s="114" t="s">
        <v>94</v>
      </c>
      <c r="D762" s="114" t="s">
        <v>5764</v>
      </c>
      <c r="E762" s="114" t="s">
        <v>5765</v>
      </c>
      <c r="F762" s="115">
        <v>45236</v>
      </c>
      <c r="G762" s="114" t="s">
        <v>4065</v>
      </c>
      <c r="H762" s="116">
        <v>11860530</v>
      </c>
      <c r="I762" s="116">
        <v>8895399</v>
      </c>
      <c r="J762" s="116">
        <v>8895399</v>
      </c>
      <c r="K762" s="116">
        <v>0</v>
      </c>
      <c r="L762" s="116">
        <v>0</v>
      </c>
      <c r="M762" s="116">
        <v>0</v>
      </c>
      <c r="N762" s="116">
        <v>0</v>
      </c>
      <c r="O762" s="116">
        <v>0</v>
      </c>
      <c r="P762" s="120">
        <v>0</v>
      </c>
      <c r="Q762" s="27" t="str">
        <f t="shared" si="161"/>
        <v>Registered</v>
      </c>
      <c r="R762" s="121">
        <f t="shared" si="162"/>
        <v>0.75000012646989633</v>
      </c>
      <c r="T762" s="117">
        <f t="shared" si="163"/>
        <v>0</v>
      </c>
      <c r="U762" s="117">
        <f t="shared" si="164"/>
        <v>0</v>
      </c>
    </row>
    <row r="763" spans="1:21" hidden="1" x14ac:dyDescent="0.3">
      <c r="A763" s="114">
        <v>4806</v>
      </c>
      <c r="B763" s="114" t="s">
        <v>1430</v>
      </c>
      <c r="C763" s="114" t="s">
        <v>94</v>
      </c>
      <c r="D763" s="114" t="s">
        <v>5766</v>
      </c>
      <c r="E763" s="114" t="s">
        <v>5767</v>
      </c>
      <c r="F763" s="115">
        <v>45194</v>
      </c>
      <c r="G763" s="114" t="s">
        <v>2690</v>
      </c>
      <c r="H763" s="116">
        <v>11973214</v>
      </c>
      <c r="I763" s="116">
        <v>4789285</v>
      </c>
      <c r="J763" s="116">
        <v>4789285</v>
      </c>
      <c r="K763" s="116">
        <v>0</v>
      </c>
      <c r="L763" s="116">
        <v>0</v>
      </c>
      <c r="M763" s="116">
        <v>0</v>
      </c>
      <c r="N763" s="116">
        <v>0</v>
      </c>
      <c r="O763" s="116">
        <v>0</v>
      </c>
      <c r="P763" s="120">
        <v>0</v>
      </c>
      <c r="Q763" s="27" t="str">
        <f t="shared" si="161"/>
        <v>Registered</v>
      </c>
      <c r="R763" s="121">
        <f t="shared" si="162"/>
        <v>0.39999994988814197</v>
      </c>
      <c r="T763" s="117">
        <f t="shared" si="163"/>
        <v>0</v>
      </c>
      <c r="U763" s="117">
        <f t="shared" si="164"/>
        <v>0</v>
      </c>
    </row>
    <row r="764" spans="1:21" hidden="1" x14ac:dyDescent="0.3">
      <c r="A764" s="114">
        <v>4807</v>
      </c>
      <c r="B764" s="114" t="s">
        <v>1430</v>
      </c>
      <c r="C764" s="114" t="s">
        <v>94</v>
      </c>
      <c r="D764" s="114" t="s">
        <v>5768</v>
      </c>
      <c r="E764" s="114" t="s">
        <v>5769</v>
      </c>
      <c r="F764" s="115">
        <v>45345</v>
      </c>
      <c r="G764" s="114" t="s">
        <v>5770</v>
      </c>
      <c r="H764" s="116">
        <v>8233035</v>
      </c>
      <c r="I764" s="116">
        <v>4116520</v>
      </c>
      <c r="J764" s="116">
        <v>4116520</v>
      </c>
      <c r="K764" s="116">
        <v>0</v>
      </c>
      <c r="L764" s="116">
        <v>0</v>
      </c>
      <c r="M764" s="116">
        <v>0</v>
      </c>
      <c r="N764" s="116">
        <v>0</v>
      </c>
      <c r="O764" s="116">
        <v>0</v>
      </c>
      <c r="P764" s="120">
        <v>0</v>
      </c>
      <c r="Q764" s="27" t="str">
        <f t="shared" si="161"/>
        <v>Registered</v>
      </c>
      <c r="R764" s="121">
        <f t="shared" si="162"/>
        <v>0.50000030365472758</v>
      </c>
      <c r="T764" s="117">
        <f t="shared" si="163"/>
        <v>0</v>
      </c>
      <c r="U764" s="117">
        <f t="shared" si="164"/>
        <v>0</v>
      </c>
    </row>
    <row r="765" spans="1:21" hidden="1" x14ac:dyDescent="0.3">
      <c r="A765" s="114">
        <v>4808</v>
      </c>
      <c r="B765" s="114" t="s">
        <v>1430</v>
      </c>
      <c r="C765" s="114" t="s">
        <v>94</v>
      </c>
      <c r="D765" s="114" t="s">
        <v>5771</v>
      </c>
      <c r="E765" s="114" t="s">
        <v>5772</v>
      </c>
      <c r="F765" s="115">
        <v>45365</v>
      </c>
      <c r="G765" s="114" t="s">
        <v>5376</v>
      </c>
      <c r="H765" s="116">
        <v>13258929</v>
      </c>
      <c r="I765" s="116">
        <v>9281250</v>
      </c>
      <c r="J765" s="116">
        <v>9281250</v>
      </c>
      <c r="K765" s="116">
        <v>0</v>
      </c>
      <c r="L765" s="116">
        <v>0</v>
      </c>
      <c r="M765" s="116">
        <v>0</v>
      </c>
      <c r="N765" s="116">
        <v>0</v>
      </c>
      <c r="O765" s="116">
        <v>0</v>
      </c>
      <c r="P765" s="120">
        <v>0</v>
      </c>
      <c r="Q765" s="27" t="str">
        <f t="shared" si="161"/>
        <v>Registered</v>
      </c>
      <c r="R765" s="121">
        <f t="shared" si="162"/>
        <v>0.69999997737373809</v>
      </c>
      <c r="T765" s="117">
        <f t="shared" si="163"/>
        <v>0</v>
      </c>
      <c r="U765" s="117">
        <f t="shared" si="164"/>
        <v>0</v>
      </c>
    </row>
    <row r="766" spans="1:21" hidden="1" x14ac:dyDescent="0.3">
      <c r="A766" s="114">
        <v>4809</v>
      </c>
      <c r="B766" s="114" t="s">
        <v>1430</v>
      </c>
      <c r="C766" s="114" t="s">
        <v>94</v>
      </c>
      <c r="D766" s="114" t="s">
        <v>5773</v>
      </c>
      <c r="E766" s="114" t="s">
        <v>5774</v>
      </c>
      <c r="F766" s="115">
        <v>45357</v>
      </c>
      <c r="G766" s="114" t="s">
        <v>3554</v>
      </c>
      <c r="H766" s="116">
        <v>12480300</v>
      </c>
      <c r="I766" s="116">
        <v>9360225</v>
      </c>
      <c r="J766" s="116">
        <v>9360225</v>
      </c>
      <c r="K766" s="116">
        <v>0</v>
      </c>
      <c r="L766" s="116">
        <v>0</v>
      </c>
      <c r="M766" s="116">
        <v>0</v>
      </c>
      <c r="N766" s="116">
        <v>0</v>
      </c>
      <c r="O766" s="116">
        <v>0</v>
      </c>
      <c r="P766" s="120">
        <v>0</v>
      </c>
      <c r="Q766" s="27" t="str">
        <f t="shared" si="161"/>
        <v>Registered</v>
      </c>
      <c r="R766" s="121">
        <f t="shared" si="162"/>
        <v>0.75</v>
      </c>
      <c r="T766" s="117">
        <f t="shared" si="163"/>
        <v>0</v>
      </c>
      <c r="U766" s="117">
        <f t="shared" si="164"/>
        <v>0</v>
      </c>
    </row>
    <row r="767" spans="1:21" hidden="1" x14ac:dyDescent="0.3">
      <c r="A767" s="114">
        <v>4810</v>
      </c>
      <c r="B767" s="114" t="s">
        <v>1430</v>
      </c>
      <c r="C767" s="114" t="s">
        <v>94</v>
      </c>
      <c r="D767" s="114" t="s">
        <v>5775</v>
      </c>
      <c r="E767" s="114" t="s">
        <v>5776</v>
      </c>
      <c r="F767" s="115">
        <v>45499</v>
      </c>
      <c r="G767" s="114" t="s">
        <v>2029</v>
      </c>
      <c r="H767" s="116">
        <v>8983036</v>
      </c>
      <c r="I767" s="116">
        <v>6737276</v>
      </c>
      <c r="J767" s="116">
        <v>6737276</v>
      </c>
      <c r="K767" s="116">
        <v>0</v>
      </c>
      <c r="L767" s="116">
        <v>0</v>
      </c>
      <c r="M767" s="116">
        <v>0</v>
      </c>
      <c r="N767" s="116">
        <v>0</v>
      </c>
      <c r="O767" s="116">
        <v>0</v>
      </c>
      <c r="P767" s="120">
        <v>0</v>
      </c>
      <c r="Q767" s="27" t="str">
        <f t="shared" si="161"/>
        <v>Registered</v>
      </c>
      <c r="R767" s="121">
        <f t="shared" si="162"/>
        <v>0.74999988867906131</v>
      </c>
      <c r="T767" s="117">
        <f t="shared" si="163"/>
        <v>0</v>
      </c>
      <c r="U767" s="117">
        <f t="shared" si="164"/>
        <v>0</v>
      </c>
    </row>
    <row r="768" spans="1:21" hidden="1" x14ac:dyDescent="0.3">
      <c r="A768" s="114">
        <v>4811</v>
      </c>
      <c r="B768" s="114" t="s">
        <v>1430</v>
      </c>
      <c r="C768" s="114" t="s">
        <v>94</v>
      </c>
      <c r="D768" s="114" t="s">
        <v>5777</v>
      </c>
      <c r="E768" s="114" t="s">
        <v>5778</v>
      </c>
      <c r="F768" s="115">
        <v>45696</v>
      </c>
      <c r="G768" s="114" t="s">
        <v>3457</v>
      </c>
      <c r="H768" s="116">
        <v>8902679</v>
      </c>
      <c r="I768" s="116">
        <v>6677010</v>
      </c>
      <c r="J768" s="116">
        <v>6677010</v>
      </c>
      <c r="K768" s="116">
        <v>0</v>
      </c>
      <c r="L768" s="116">
        <v>0</v>
      </c>
      <c r="M768" s="116">
        <v>0</v>
      </c>
      <c r="N768" s="116">
        <v>0</v>
      </c>
      <c r="O768" s="116">
        <v>0</v>
      </c>
      <c r="P768" s="120">
        <v>0</v>
      </c>
      <c r="Q768" s="27" t="str">
        <f t="shared" si="161"/>
        <v>Registered</v>
      </c>
      <c r="R768" s="121">
        <f t="shared" si="162"/>
        <v>0.75000008424430442</v>
      </c>
      <c r="T768" s="117">
        <f t="shared" si="163"/>
        <v>0</v>
      </c>
      <c r="U768" s="117">
        <f t="shared" si="164"/>
        <v>0</v>
      </c>
    </row>
    <row r="769" spans="1:21" hidden="1" x14ac:dyDescent="0.3">
      <c r="A769" s="114">
        <v>4812</v>
      </c>
      <c r="B769" s="114" t="s">
        <v>1430</v>
      </c>
      <c r="C769" s="114" t="s">
        <v>94</v>
      </c>
      <c r="D769" s="114" t="s">
        <v>5779</v>
      </c>
      <c r="E769" s="114" t="s">
        <v>5780</v>
      </c>
      <c r="F769" s="115">
        <v>45159</v>
      </c>
      <c r="G769" s="114" t="s">
        <v>3024</v>
      </c>
      <c r="H769" s="116">
        <v>12188244</v>
      </c>
      <c r="I769" s="116">
        <v>9141184</v>
      </c>
      <c r="J769" s="116">
        <v>9141184</v>
      </c>
      <c r="K769" s="116">
        <v>0</v>
      </c>
      <c r="L769" s="116">
        <v>0</v>
      </c>
      <c r="M769" s="116">
        <v>0</v>
      </c>
      <c r="N769" s="116">
        <v>0</v>
      </c>
      <c r="O769" s="116">
        <v>0</v>
      </c>
      <c r="P769" s="120">
        <v>0</v>
      </c>
      <c r="Q769" s="27" t="str">
        <f t="shared" si="161"/>
        <v>Registered</v>
      </c>
      <c r="R769" s="121">
        <f t="shared" si="162"/>
        <v>0.75000008204627344</v>
      </c>
      <c r="T769" s="117">
        <f t="shared" si="163"/>
        <v>0</v>
      </c>
      <c r="U769" s="117">
        <f t="shared" si="164"/>
        <v>0</v>
      </c>
    </row>
    <row r="770" spans="1:21" hidden="1" x14ac:dyDescent="0.3">
      <c r="A770" s="114">
        <v>4813</v>
      </c>
      <c r="B770" s="114" t="s">
        <v>1430</v>
      </c>
      <c r="C770" s="114" t="s">
        <v>94</v>
      </c>
      <c r="D770" s="114" t="s">
        <v>5781</v>
      </c>
      <c r="E770" s="114" t="s">
        <v>5782</v>
      </c>
      <c r="F770" s="115">
        <v>45657</v>
      </c>
      <c r="G770" s="114" t="s">
        <v>5289</v>
      </c>
      <c r="H770" s="116">
        <v>8973214</v>
      </c>
      <c r="I770" s="116">
        <v>7178572</v>
      </c>
      <c r="J770" s="116">
        <v>7178572</v>
      </c>
      <c r="K770" s="116">
        <v>0</v>
      </c>
      <c r="L770" s="116">
        <v>0</v>
      </c>
      <c r="M770" s="116">
        <v>0</v>
      </c>
      <c r="N770" s="116">
        <v>0</v>
      </c>
      <c r="O770" s="116">
        <v>0</v>
      </c>
      <c r="P770" s="120">
        <v>0</v>
      </c>
      <c r="Q770" s="27" t="str">
        <f t="shared" ref="Q770:Q833" si="165">IF(G770="01 Jan 1900","Unregistered","Registered")</f>
        <v>Registered</v>
      </c>
      <c r="R770" s="121">
        <f t="shared" si="162"/>
        <v>0.80000008915423171</v>
      </c>
      <c r="T770" s="117">
        <f t="shared" si="163"/>
        <v>0</v>
      </c>
      <c r="U770" s="117">
        <f t="shared" si="164"/>
        <v>0</v>
      </c>
    </row>
    <row r="771" spans="1:21" hidden="1" x14ac:dyDescent="0.3">
      <c r="A771" s="114">
        <v>4814</v>
      </c>
      <c r="B771" s="114" t="s">
        <v>1430</v>
      </c>
      <c r="C771" s="114" t="s">
        <v>94</v>
      </c>
      <c r="D771" s="114" t="s">
        <v>5783</v>
      </c>
      <c r="E771" s="114" t="s">
        <v>5784</v>
      </c>
      <c r="F771" s="115">
        <v>45565</v>
      </c>
      <c r="G771" s="114" t="s">
        <v>2492</v>
      </c>
      <c r="H771" s="116">
        <v>9208050</v>
      </c>
      <c r="I771" s="116">
        <v>7366442</v>
      </c>
      <c r="J771" s="116">
        <v>7366442</v>
      </c>
      <c r="K771" s="116">
        <v>0</v>
      </c>
      <c r="L771" s="116">
        <v>0</v>
      </c>
      <c r="M771" s="116">
        <v>0</v>
      </c>
      <c r="N771" s="116">
        <v>0</v>
      </c>
      <c r="O771" s="116">
        <v>0</v>
      </c>
      <c r="P771" s="120">
        <v>0</v>
      </c>
      <c r="Q771" s="27" t="str">
        <f t="shared" si="165"/>
        <v>Registered</v>
      </c>
      <c r="R771" s="121">
        <f t="shared" si="162"/>
        <v>0.80000021720125325</v>
      </c>
      <c r="T771" s="117">
        <f t="shared" si="163"/>
        <v>0</v>
      </c>
      <c r="U771" s="117">
        <f t="shared" si="164"/>
        <v>0</v>
      </c>
    </row>
    <row r="772" spans="1:21" hidden="1" x14ac:dyDescent="0.3">
      <c r="A772" s="114">
        <v>4815</v>
      </c>
      <c r="B772" s="114" t="s">
        <v>1430</v>
      </c>
      <c r="C772" s="114" t="s">
        <v>94</v>
      </c>
      <c r="D772" s="114" t="s">
        <v>5785</v>
      </c>
      <c r="E772" s="114" t="s">
        <v>5786</v>
      </c>
      <c r="F772" s="115">
        <v>45565</v>
      </c>
      <c r="G772" s="114" t="s">
        <v>2330</v>
      </c>
      <c r="H772" s="116">
        <v>13649093</v>
      </c>
      <c r="I772" s="116">
        <v>10919277</v>
      </c>
      <c r="J772" s="116">
        <v>10919277</v>
      </c>
      <c r="K772" s="116">
        <v>0</v>
      </c>
      <c r="L772" s="116">
        <v>0</v>
      </c>
      <c r="M772" s="116">
        <v>0</v>
      </c>
      <c r="N772" s="116">
        <v>0</v>
      </c>
      <c r="O772" s="116">
        <v>0</v>
      </c>
      <c r="P772" s="120">
        <v>0</v>
      </c>
      <c r="Q772" s="27" t="str">
        <f t="shared" si="165"/>
        <v>Registered</v>
      </c>
      <c r="R772" s="121">
        <f t="shared" si="162"/>
        <v>0.80000019048884785</v>
      </c>
      <c r="T772" s="117">
        <f t="shared" si="163"/>
        <v>0</v>
      </c>
      <c r="U772" s="117">
        <f t="shared" si="164"/>
        <v>0</v>
      </c>
    </row>
    <row r="773" spans="1:21" hidden="1" x14ac:dyDescent="0.3">
      <c r="A773" s="114">
        <v>4816</v>
      </c>
      <c r="B773" s="114" t="s">
        <v>1430</v>
      </c>
      <c r="C773" s="114" t="s">
        <v>94</v>
      </c>
      <c r="D773" s="114" t="s">
        <v>5787</v>
      </c>
      <c r="E773" s="114" t="s">
        <v>5788</v>
      </c>
      <c r="F773" s="115">
        <v>45379</v>
      </c>
      <c r="G773" s="114" t="s">
        <v>1755</v>
      </c>
      <c r="H773" s="116">
        <v>8447321</v>
      </c>
      <c r="I773" s="116">
        <v>6757856</v>
      </c>
      <c r="J773" s="116">
        <v>6757856</v>
      </c>
      <c r="K773" s="116">
        <v>0</v>
      </c>
      <c r="L773" s="116">
        <v>0</v>
      </c>
      <c r="M773" s="116">
        <v>0</v>
      </c>
      <c r="N773" s="116">
        <v>0</v>
      </c>
      <c r="O773" s="116">
        <v>0</v>
      </c>
      <c r="P773" s="120">
        <v>0</v>
      </c>
      <c r="Q773" s="27" t="str">
        <f t="shared" si="165"/>
        <v>Registered</v>
      </c>
      <c r="R773" s="121">
        <f t="shared" si="162"/>
        <v>0.79999990529541853</v>
      </c>
      <c r="T773" s="117">
        <f t="shared" si="163"/>
        <v>0</v>
      </c>
      <c r="U773" s="117">
        <f t="shared" si="164"/>
        <v>0</v>
      </c>
    </row>
    <row r="774" spans="1:21" hidden="1" x14ac:dyDescent="0.3">
      <c r="A774" s="114">
        <v>4817</v>
      </c>
      <c r="B774" s="114" t="s">
        <v>1430</v>
      </c>
      <c r="C774" s="114" t="s">
        <v>94</v>
      </c>
      <c r="D774" s="114" t="s">
        <v>5789</v>
      </c>
      <c r="E774" s="114" t="s">
        <v>5790</v>
      </c>
      <c r="F774" s="115">
        <v>45239</v>
      </c>
      <c r="G774" s="114" t="s">
        <v>2501</v>
      </c>
      <c r="H774" s="116">
        <v>8437500</v>
      </c>
      <c r="I774" s="116">
        <v>6750000</v>
      </c>
      <c r="J774" s="116">
        <v>6750000</v>
      </c>
      <c r="K774" s="116">
        <v>0</v>
      </c>
      <c r="L774" s="116">
        <v>0</v>
      </c>
      <c r="M774" s="116">
        <v>0</v>
      </c>
      <c r="N774" s="116">
        <v>0</v>
      </c>
      <c r="O774" s="116">
        <v>0</v>
      </c>
      <c r="P774" s="120">
        <v>0</v>
      </c>
      <c r="Q774" s="27" t="str">
        <f t="shared" si="165"/>
        <v>Registered</v>
      </c>
      <c r="R774" s="121">
        <f t="shared" si="162"/>
        <v>0.8</v>
      </c>
      <c r="T774" s="117">
        <f t="shared" si="163"/>
        <v>0</v>
      </c>
      <c r="U774" s="117">
        <f t="shared" si="164"/>
        <v>0</v>
      </c>
    </row>
    <row r="775" spans="1:21" hidden="1" x14ac:dyDescent="0.3">
      <c r="A775" s="114">
        <v>4818</v>
      </c>
      <c r="B775" s="114" t="s">
        <v>1430</v>
      </c>
      <c r="C775" s="114" t="s">
        <v>94</v>
      </c>
      <c r="D775" s="114" t="s">
        <v>5791</v>
      </c>
      <c r="E775" s="114" t="s">
        <v>5792</v>
      </c>
      <c r="F775" s="115">
        <v>45473</v>
      </c>
      <c r="G775" s="114" t="s">
        <v>2333</v>
      </c>
      <c r="H775" s="116">
        <v>12544643</v>
      </c>
      <c r="I775" s="116">
        <v>8781250</v>
      </c>
      <c r="J775" s="116">
        <v>8781250</v>
      </c>
      <c r="K775" s="116">
        <v>0</v>
      </c>
      <c r="L775" s="116">
        <v>0</v>
      </c>
      <c r="M775" s="116">
        <v>0</v>
      </c>
      <c r="N775" s="116">
        <v>0</v>
      </c>
      <c r="O775" s="116">
        <v>0</v>
      </c>
      <c r="P775" s="120">
        <v>0</v>
      </c>
      <c r="Q775" s="27" t="str">
        <f t="shared" si="165"/>
        <v>Registered</v>
      </c>
      <c r="R775" s="121">
        <f t="shared" si="162"/>
        <v>0.69999999202846985</v>
      </c>
      <c r="T775" s="117">
        <f t="shared" si="163"/>
        <v>0</v>
      </c>
      <c r="U775" s="117">
        <f t="shared" si="164"/>
        <v>0</v>
      </c>
    </row>
    <row r="776" spans="1:21" hidden="1" x14ac:dyDescent="0.3">
      <c r="A776" s="114">
        <v>4819</v>
      </c>
      <c r="B776" s="114" t="s">
        <v>1430</v>
      </c>
      <c r="C776" s="114" t="s">
        <v>94</v>
      </c>
      <c r="D776" s="114" t="s">
        <v>5793</v>
      </c>
      <c r="E776" s="114" t="s">
        <v>5794</v>
      </c>
      <c r="F776" s="115">
        <v>45257</v>
      </c>
      <c r="G776" s="114" t="s">
        <v>5072</v>
      </c>
      <c r="H776" s="116">
        <v>8258929</v>
      </c>
      <c r="I776" s="116">
        <v>6607144</v>
      </c>
      <c r="J776" s="116">
        <v>6607144</v>
      </c>
      <c r="K776" s="116">
        <v>0</v>
      </c>
      <c r="L776" s="116">
        <v>0</v>
      </c>
      <c r="M776" s="116">
        <v>0</v>
      </c>
      <c r="N776" s="116">
        <v>0</v>
      </c>
      <c r="O776" s="116">
        <v>0</v>
      </c>
      <c r="P776" s="120">
        <v>0</v>
      </c>
      <c r="Q776" s="27" t="str">
        <f t="shared" si="165"/>
        <v>Registered</v>
      </c>
      <c r="R776" s="121">
        <f t="shared" si="162"/>
        <v>0.80000009686485984</v>
      </c>
      <c r="T776" s="117">
        <f t="shared" si="163"/>
        <v>0</v>
      </c>
      <c r="U776" s="117">
        <f t="shared" si="164"/>
        <v>0</v>
      </c>
    </row>
    <row r="777" spans="1:21" hidden="1" x14ac:dyDescent="0.3">
      <c r="A777" s="114">
        <v>4820</v>
      </c>
      <c r="B777" s="114" t="s">
        <v>1430</v>
      </c>
      <c r="C777" s="114" t="s">
        <v>94</v>
      </c>
      <c r="D777" s="114" t="s">
        <v>5795</v>
      </c>
      <c r="E777" s="114" t="s">
        <v>5796</v>
      </c>
      <c r="F777" s="115">
        <v>45369</v>
      </c>
      <c r="G777" s="114" t="s">
        <v>3578</v>
      </c>
      <c r="H777" s="116">
        <v>8433400</v>
      </c>
      <c r="I777" s="116">
        <v>6746720</v>
      </c>
      <c r="J777" s="116">
        <v>6746720</v>
      </c>
      <c r="K777" s="116">
        <v>0</v>
      </c>
      <c r="L777" s="116">
        <v>0</v>
      </c>
      <c r="M777" s="116">
        <v>0</v>
      </c>
      <c r="N777" s="116">
        <v>0</v>
      </c>
      <c r="O777" s="116">
        <v>0</v>
      </c>
      <c r="P777" s="120">
        <v>0</v>
      </c>
      <c r="Q777" s="27" t="str">
        <f t="shared" si="165"/>
        <v>Registered</v>
      </c>
      <c r="R777" s="121">
        <f t="shared" si="162"/>
        <v>0.8</v>
      </c>
      <c r="T777" s="117">
        <f t="shared" si="163"/>
        <v>0</v>
      </c>
      <c r="U777" s="117">
        <f t="shared" si="164"/>
        <v>0</v>
      </c>
    </row>
    <row r="778" spans="1:21" hidden="1" x14ac:dyDescent="0.3">
      <c r="A778" s="114">
        <v>4821</v>
      </c>
      <c r="B778" s="114" t="s">
        <v>1430</v>
      </c>
      <c r="C778" s="114" t="s">
        <v>94</v>
      </c>
      <c r="D778" s="114" t="s">
        <v>5797</v>
      </c>
      <c r="E778" s="114" t="s">
        <v>5798</v>
      </c>
      <c r="F778" s="115">
        <v>45411</v>
      </c>
      <c r="G778" s="114" t="s">
        <v>2684</v>
      </c>
      <c r="H778" s="116">
        <v>12858036</v>
      </c>
      <c r="I778" s="116">
        <v>10286428</v>
      </c>
      <c r="J778" s="116">
        <v>10286428</v>
      </c>
      <c r="K778" s="116">
        <v>0</v>
      </c>
      <c r="L778" s="116">
        <v>0</v>
      </c>
      <c r="M778" s="116">
        <v>0</v>
      </c>
      <c r="N778" s="116">
        <v>0</v>
      </c>
      <c r="O778" s="116">
        <v>0</v>
      </c>
      <c r="P778" s="120">
        <v>0</v>
      </c>
      <c r="Q778" s="27" t="str">
        <f t="shared" si="165"/>
        <v>Registered</v>
      </c>
      <c r="R778" s="121">
        <f t="shared" si="162"/>
        <v>0.79999993778209988</v>
      </c>
      <c r="T778" s="117">
        <f t="shared" si="163"/>
        <v>0</v>
      </c>
      <c r="U778" s="117">
        <f t="shared" si="164"/>
        <v>0</v>
      </c>
    </row>
    <row r="779" spans="1:21" hidden="1" x14ac:dyDescent="0.3">
      <c r="A779" s="114">
        <v>4822</v>
      </c>
      <c r="B779" s="114" t="s">
        <v>1430</v>
      </c>
      <c r="C779" s="114" t="s">
        <v>94</v>
      </c>
      <c r="D779" s="114" t="s">
        <v>5799</v>
      </c>
      <c r="E779" s="114" t="s">
        <v>5800</v>
      </c>
      <c r="F779" s="115">
        <v>45313</v>
      </c>
      <c r="G779" s="114" t="s">
        <v>5027</v>
      </c>
      <c r="H779" s="116">
        <v>8358100</v>
      </c>
      <c r="I779" s="116">
        <v>6686480</v>
      </c>
      <c r="J779" s="116">
        <v>6686480</v>
      </c>
      <c r="K779" s="116">
        <v>0</v>
      </c>
      <c r="L779" s="116">
        <v>0</v>
      </c>
      <c r="M779" s="116">
        <v>0</v>
      </c>
      <c r="N779" s="116">
        <v>0</v>
      </c>
      <c r="O779" s="116">
        <v>0</v>
      </c>
      <c r="P779" s="120">
        <v>0</v>
      </c>
      <c r="Q779" s="27" t="str">
        <f t="shared" si="165"/>
        <v>Registered</v>
      </c>
      <c r="R779" s="121">
        <f t="shared" si="162"/>
        <v>0.8</v>
      </c>
      <c r="T779" s="117">
        <f t="shared" si="163"/>
        <v>0</v>
      </c>
      <c r="U779" s="117">
        <f t="shared" si="164"/>
        <v>0</v>
      </c>
    </row>
    <row r="780" spans="1:21" hidden="1" x14ac:dyDescent="0.3">
      <c r="A780" s="114">
        <v>4823</v>
      </c>
      <c r="B780" s="114" t="s">
        <v>1430</v>
      </c>
      <c r="C780" s="114" t="s">
        <v>94</v>
      </c>
      <c r="D780" s="114" t="s">
        <v>5803</v>
      </c>
      <c r="E780" s="114" t="s">
        <v>5804</v>
      </c>
      <c r="F780" s="115">
        <v>45239</v>
      </c>
      <c r="G780" s="114" t="s">
        <v>3562</v>
      </c>
      <c r="H780" s="116">
        <v>8438000</v>
      </c>
      <c r="I780" s="116">
        <v>6750400</v>
      </c>
      <c r="J780" s="116">
        <v>6750400</v>
      </c>
      <c r="K780" s="116">
        <v>0</v>
      </c>
      <c r="L780" s="116">
        <v>0</v>
      </c>
      <c r="M780" s="116">
        <v>0</v>
      </c>
      <c r="N780" s="116">
        <v>0</v>
      </c>
      <c r="O780" s="116">
        <v>0</v>
      </c>
      <c r="P780" s="120">
        <v>0</v>
      </c>
      <c r="Q780" s="27" t="str">
        <f t="shared" si="165"/>
        <v>Registered</v>
      </c>
      <c r="R780" s="121">
        <f t="shared" si="162"/>
        <v>0.8</v>
      </c>
      <c r="T780" s="117">
        <f t="shared" si="163"/>
        <v>0</v>
      </c>
      <c r="U780" s="117">
        <f t="shared" si="164"/>
        <v>0</v>
      </c>
    </row>
    <row r="781" spans="1:21" hidden="1" x14ac:dyDescent="0.3">
      <c r="A781" s="114">
        <v>4824</v>
      </c>
      <c r="B781" s="114" t="s">
        <v>1430</v>
      </c>
      <c r="C781" s="114" t="s">
        <v>94</v>
      </c>
      <c r="D781" s="114" t="s">
        <v>5805</v>
      </c>
      <c r="E781" s="114" t="s">
        <v>5806</v>
      </c>
      <c r="F781" s="115">
        <v>45313</v>
      </c>
      <c r="G781" s="114" t="s">
        <v>5027</v>
      </c>
      <c r="H781" s="116">
        <v>8358100</v>
      </c>
      <c r="I781" s="116">
        <v>6686480</v>
      </c>
      <c r="J781" s="116">
        <v>6686480</v>
      </c>
      <c r="K781" s="116">
        <v>0</v>
      </c>
      <c r="L781" s="116">
        <v>0</v>
      </c>
      <c r="M781" s="116">
        <v>0</v>
      </c>
      <c r="N781" s="116">
        <v>0</v>
      </c>
      <c r="O781" s="116">
        <v>0</v>
      </c>
      <c r="P781" s="120">
        <v>0</v>
      </c>
      <c r="Q781" s="27" t="str">
        <f t="shared" si="165"/>
        <v>Registered</v>
      </c>
      <c r="R781" s="121">
        <f t="shared" si="162"/>
        <v>0.8</v>
      </c>
      <c r="T781" s="117">
        <f t="shared" si="163"/>
        <v>0</v>
      </c>
      <c r="U781" s="117">
        <f t="shared" si="164"/>
        <v>0</v>
      </c>
    </row>
    <row r="782" spans="1:21" hidden="1" x14ac:dyDescent="0.3">
      <c r="A782" s="114">
        <v>4825</v>
      </c>
      <c r="B782" s="114" t="s">
        <v>1430</v>
      </c>
      <c r="C782" s="114" t="s">
        <v>94</v>
      </c>
      <c r="D782" s="114" t="s">
        <v>5807</v>
      </c>
      <c r="E782" s="114" t="s">
        <v>5808</v>
      </c>
      <c r="F782" s="115">
        <v>45565</v>
      </c>
      <c r="G782" s="114" t="s">
        <v>2610</v>
      </c>
      <c r="H782" s="116">
        <v>12810000</v>
      </c>
      <c r="I782" s="116">
        <v>10248000</v>
      </c>
      <c r="J782" s="116">
        <v>10248000</v>
      </c>
      <c r="K782" s="116">
        <v>0</v>
      </c>
      <c r="L782" s="116">
        <v>0</v>
      </c>
      <c r="M782" s="116">
        <v>0</v>
      </c>
      <c r="N782" s="116">
        <v>0</v>
      </c>
      <c r="O782" s="116">
        <v>0</v>
      </c>
      <c r="P782" s="120">
        <v>0</v>
      </c>
      <c r="Q782" s="27" t="str">
        <f t="shared" si="165"/>
        <v>Registered</v>
      </c>
      <c r="R782" s="121">
        <f t="shared" si="162"/>
        <v>0.8</v>
      </c>
      <c r="T782" s="117">
        <f t="shared" si="163"/>
        <v>0</v>
      </c>
      <c r="U782" s="117">
        <f t="shared" si="164"/>
        <v>0</v>
      </c>
    </row>
    <row r="783" spans="1:21" hidden="1" x14ac:dyDescent="0.3">
      <c r="A783" s="114">
        <v>4826</v>
      </c>
      <c r="B783" s="114" t="s">
        <v>1430</v>
      </c>
      <c r="C783" s="114" t="s">
        <v>94</v>
      </c>
      <c r="D783" s="114" t="s">
        <v>5809</v>
      </c>
      <c r="E783" s="114" t="s">
        <v>5810</v>
      </c>
      <c r="F783" s="115">
        <v>45218</v>
      </c>
      <c r="G783" s="114" t="s">
        <v>5096</v>
      </c>
      <c r="H783" s="116">
        <v>8440000</v>
      </c>
      <c r="I783" s="116">
        <v>6752000</v>
      </c>
      <c r="J783" s="116">
        <v>6752000</v>
      </c>
      <c r="K783" s="116">
        <v>0</v>
      </c>
      <c r="L783" s="116">
        <v>0</v>
      </c>
      <c r="M783" s="116">
        <v>0</v>
      </c>
      <c r="N783" s="116">
        <v>0</v>
      </c>
      <c r="O783" s="116">
        <v>0</v>
      </c>
      <c r="P783" s="120">
        <v>0</v>
      </c>
      <c r="Q783" s="27" t="str">
        <f t="shared" si="165"/>
        <v>Registered</v>
      </c>
      <c r="R783" s="121">
        <f t="shared" si="162"/>
        <v>0.8</v>
      </c>
      <c r="T783" s="117">
        <f t="shared" si="163"/>
        <v>0</v>
      </c>
      <c r="U783" s="117">
        <f t="shared" si="164"/>
        <v>0</v>
      </c>
    </row>
    <row r="784" spans="1:21" hidden="1" x14ac:dyDescent="0.3">
      <c r="A784" s="114">
        <v>4827</v>
      </c>
      <c r="B784" s="114" t="s">
        <v>1430</v>
      </c>
      <c r="C784" s="114" t="s">
        <v>94</v>
      </c>
      <c r="D784" s="114" t="s">
        <v>5811</v>
      </c>
      <c r="E784" s="114" t="s">
        <v>5812</v>
      </c>
      <c r="F784" s="115">
        <v>45586</v>
      </c>
      <c r="G784" s="114" t="s">
        <v>2435</v>
      </c>
      <c r="H784" s="116">
        <v>9348810</v>
      </c>
      <c r="I784" s="116">
        <v>7479047</v>
      </c>
      <c r="J784" s="116">
        <v>7479047</v>
      </c>
      <c r="K784" s="116">
        <v>0</v>
      </c>
      <c r="L784" s="116">
        <v>0</v>
      </c>
      <c r="M784" s="116">
        <v>0</v>
      </c>
      <c r="N784" s="116">
        <v>0</v>
      </c>
      <c r="O784" s="116">
        <v>0</v>
      </c>
      <c r="P784" s="120">
        <v>0</v>
      </c>
      <c r="Q784" s="27" t="str">
        <f t="shared" si="165"/>
        <v>Registered</v>
      </c>
      <c r="R784" s="121">
        <f t="shared" ref="R784:R847" si="166">I784/H784</f>
        <v>0.79999989303451458</v>
      </c>
      <c r="T784" s="117">
        <f t="shared" si="163"/>
        <v>0</v>
      </c>
      <c r="U784" s="117">
        <f t="shared" si="164"/>
        <v>0</v>
      </c>
    </row>
    <row r="785" spans="1:21" hidden="1" x14ac:dyDescent="0.3">
      <c r="A785" s="114">
        <v>4828</v>
      </c>
      <c r="B785" s="114" t="s">
        <v>1430</v>
      </c>
      <c r="C785" s="114" t="s">
        <v>94</v>
      </c>
      <c r="D785" s="114" t="s">
        <v>5813</v>
      </c>
      <c r="E785" s="114" t="s">
        <v>5814</v>
      </c>
      <c r="F785" s="115">
        <v>45646</v>
      </c>
      <c r="G785" s="114" t="s">
        <v>5815</v>
      </c>
      <c r="H785" s="116">
        <v>13414200</v>
      </c>
      <c r="I785" s="116">
        <v>10731360</v>
      </c>
      <c r="J785" s="116">
        <v>10731360</v>
      </c>
      <c r="K785" s="116">
        <v>0</v>
      </c>
      <c r="L785" s="116">
        <v>0</v>
      </c>
      <c r="M785" s="116">
        <v>0</v>
      </c>
      <c r="N785" s="116">
        <v>0</v>
      </c>
      <c r="O785" s="116">
        <v>0</v>
      </c>
      <c r="P785" s="120">
        <v>0</v>
      </c>
      <c r="Q785" s="27" t="str">
        <f t="shared" si="165"/>
        <v>Registered</v>
      </c>
      <c r="R785" s="121">
        <f t="shared" si="166"/>
        <v>0.8</v>
      </c>
      <c r="T785" s="117">
        <f t="shared" si="163"/>
        <v>0</v>
      </c>
      <c r="U785" s="117">
        <f t="shared" si="164"/>
        <v>0</v>
      </c>
    </row>
    <row r="786" spans="1:21" hidden="1" x14ac:dyDescent="0.3">
      <c r="A786" s="114">
        <v>4829</v>
      </c>
      <c r="B786" s="114" t="s">
        <v>1430</v>
      </c>
      <c r="C786" s="114" t="s">
        <v>94</v>
      </c>
      <c r="D786" s="114" t="s">
        <v>5816</v>
      </c>
      <c r="E786" s="114" t="s">
        <v>5817</v>
      </c>
      <c r="F786" s="115">
        <v>45394</v>
      </c>
      <c r="G786" s="114" t="s">
        <v>5818</v>
      </c>
      <c r="H786" s="116">
        <v>12321429</v>
      </c>
      <c r="I786" s="116">
        <v>9857143</v>
      </c>
      <c r="J786" s="116">
        <v>9857143</v>
      </c>
      <c r="K786" s="116">
        <v>0</v>
      </c>
      <c r="L786" s="116">
        <v>0</v>
      </c>
      <c r="M786" s="116">
        <v>0</v>
      </c>
      <c r="N786" s="116">
        <v>0</v>
      </c>
      <c r="O786" s="116">
        <v>0</v>
      </c>
      <c r="P786" s="120">
        <v>0</v>
      </c>
      <c r="Q786" s="27" t="str">
        <f t="shared" si="165"/>
        <v>Registered</v>
      </c>
      <c r="R786" s="121">
        <f t="shared" si="166"/>
        <v>0.79999998376811654</v>
      </c>
      <c r="T786" s="117">
        <f t="shared" si="163"/>
        <v>0</v>
      </c>
      <c r="U786" s="117">
        <f t="shared" si="164"/>
        <v>0</v>
      </c>
    </row>
    <row r="787" spans="1:21" hidden="1" x14ac:dyDescent="0.3">
      <c r="A787" s="114">
        <v>4830</v>
      </c>
      <c r="B787" s="114" t="s">
        <v>1430</v>
      </c>
      <c r="C787" s="114" t="s">
        <v>94</v>
      </c>
      <c r="D787" s="114" t="s">
        <v>5819</v>
      </c>
      <c r="E787" s="114" t="s">
        <v>5820</v>
      </c>
      <c r="F787" s="115">
        <v>45230</v>
      </c>
      <c r="G787" s="114" t="s">
        <v>5379</v>
      </c>
      <c r="H787" s="116">
        <v>8460000</v>
      </c>
      <c r="I787" s="116">
        <v>6768000</v>
      </c>
      <c r="J787" s="116">
        <v>6768000</v>
      </c>
      <c r="K787" s="116">
        <v>0</v>
      </c>
      <c r="L787" s="116">
        <v>0</v>
      </c>
      <c r="M787" s="116">
        <v>0</v>
      </c>
      <c r="N787" s="116">
        <v>0</v>
      </c>
      <c r="O787" s="116">
        <v>0</v>
      </c>
      <c r="P787" s="120">
        <v>0</v>
      </c>
      <c r="Q787" s="27" t="str">
        <f t="shared" si="165"/>
        <v>Registered</v>
      </c>
      <c r="R787" s="121">
        <f t="shared" si="166"/>
        <v>0.8</v>
      </c>
      <c r="T787" s="117">
        <f t="shared" si="163"/>
        <v>0</v>
      </c>
      <c r="U787" s="117">
        <f t="shared" si="164"/>
        <v>0</v>
      </c>
    </row>
    <row r="788" spans="1:21" hidden="1" x14ac:dyDescent="0.3">
      <c r="A788" s="114">
        <v>4831</v>
      </c>
      <c r="B788" s="114" t="s">
        <v>1430</v>
      </c>
      <c r="C788" s="114" t="s">
        <v>94</v>
      </c>
      <c r="D788" s="114" t="s">
        <v>5821</v>
      </c>
      <c r="E788" s="114" t="s">
        <v>5822</v>
      </c>
      <c r="F788" s="115">
        <v>45473</v>
      </c>
      <c r="G788" s="114" t="s">
        <v>3408</v>
      </c>
      <c r="H788" s="116">
        <v>8616071</v>
      </c>
      <c r="I788" s="116">
        <v>6892857</v>
      </c>
      <c r="J788" s="116">
        <v>6892857</v>
      </c>
      <c r="K788" s="116">
        <v>0</v>
      </c>
      <c r="L788" s="116">
        <v>0</v>
      </c>
      <c r="M788" s="116">
        <v>0</v>
      </c>
      <c r="N788" s="116">
        <v>0</v>
      </c>
      <c r="O788" s="116">
        <v>0</v>
      </c>
      <c r="P788" s="120">
        <v>0</v>
      </c>
      <c r="Q788" s="27" t="str">
        <f t="shared" si="165"/>
        <v>Registered</v>
      </c>
      <c r="R788" s="121">
        <f t="shared" si="166"/>
        <v>0.80000002321243635</v>
      </c>
      <c r="T788" s="117">
        <f t="shared" si="163"/>
        <v>0</v>
      </c>
      <c r="U788" s="117">
        <f t="shared" si="164"/>
        <v>0</v>
      </c>
    </row>
    <row r="789" spans="1:21" hidden="1" x14ac:dyDescent="0.3">
      <c r="A789" s="114">
        <v>4832</v>
      </c>
      <c r="B789" s="114" t="s">
        <v>1430</v>
      </c>
      <c r="C789" s="114" t="s">
        <v>94</v>
      </c>
      <c r="D789" s="114" t="s">
        <v>5823</v>
      </c>
      <c r="E789" s="114" t="s">
        <v>5824</v>
      </c>
      <c r="F789" s="115">
        <v>45520</v>
      </c>
      <c r="G789" s="114" t="s">
        <v>5825</v>
      </c>
      <c r="H789" s="116">
        <v>12290124</v>
      </c>
      <c r="I789" s="116">
        <v>9832097</v>
      </c>
      <c r="J789" s="116">
        <v>9832097</v>
      </c>
      <c r="K789" s="116">
        <v>0</v>
      </c>
      <c r="L789" s="116">
        <v>0</v>
      </c>
      <c r="M789" s="116">
        <v>0</v>
      </c>
      <c r="N789" s="116">
        <v>0</v>
      </c>
      <c r="O789" s="116">
        <v>0</v>
      </c>
      <c r="P789" s="120">
        <v>0</v>
      </c>
      <c r="Q789" s="27" t="str">
        <f t="shared" si="165"/>
        <v>Registered</v>
      </c>
      <c r="R789" s="121">
        <f t="shared" si="166"/>
        <v>0.79999982099448308</v>
      </c>
      <c r="T789" s="117">
        <f t="shared" si="163"/>
        <v>0</v>
      </c>
      <c r="U789" s="117">
        <f t="shared" si="164"/>
        <v>0</v>
      </c>
    </row>
    <row r="790" spans="1:21" hidden="1" x14ac:dyDescent="0.3">
      <c r="A790" s="114">
        <v>4833</v>
      </c>
      <c r="B790" s="114" t="s">
        <v>1430</v>
      </c>
      <c r="C790" s="114" t="s">
        <v>94</v>
      </c>
      <c r="D790" s="114" t="s">
        <v>5826</v>
      </c>
      <c r="E790" s="114" t="s">
        <v>5827</v>
      </c>
      <c r="F790" s="115">
        <v>45218</v>
      </c>
      <c r="G790" s="114" t="s">
        <v>5072</v>
      </c>
      <c r="H790" s="116">
        <v>12768000</v>
      </c>
      <c r="I790" s="116">
        <v>10214400</v>
      </c>
      <c r="J790" s="116">
        <v>10214400</v>
      </c>
      <c r="K790" s="116">
        <v>0</v>
      </c>
      <c r="L790" s="116">
        <v>0</v>
      </c>
      <c r="M790" s="116">
        <v>0</v>
      </c>
      <c r="N790" s="116">
        <v>0</v>
      </c>
      <c r="O790" s="116">
        <v>0</v>
      </c>
      <c r="P790" s="120">
        <v>0</v>
      </c>
      <c r="Q790" s="27" t="str">
        <f t="shared" si="165"/>
        <v>Registered</v>
      </c>
      <c r="R790" s="121">
        <f t="shared" si="166"/>
        <v>0.8</v>
      </c>
      <c r="T790" s="117">
        <f t="shared" si="163"/>
        <v>0</v>
      </c>
      <c r="U790" s="117">
        <f t="shared" si="164"/>
        <v>0</v>
      </c>
    </row>
    <row r="791" spans="1:21" hidden="1" x14ac:dyDescent="0.3">
      <c r="A791" s="114">
        <v>10341</v>
      </c>
      <c r="B791" s="114" t="s">
        <v>1430</v>
      </c>
      <c r="C791" s="114" t="s">
        <v>94</v>
      </c>
      <c r="D791" s="114" t="s">
        <v>9696</v>
      </c>
      <c r="E791" s="114" t="s">
        <v>9697</v>
      </c>
      <c r="F791" s="115">
        <v>45157</v>
      </c>
      <c r="G791" s="114" t="s">
        <v>3548</v>
      </c>
      <c r="H791" s="116">
        <v>13214286</v>
      </c>
      <c r="I791" s="116">
        <v>2095000</v>
      </c>
      <c r="J791" s="116">
        <v>2227143</v>
      </c>
      <c r="K791" s="116">
        <v>-132143</v>
      </c>
      <c r="L791" s="116">
        <v>0</v>
      </c>
      <c r="M791" s="116">
        <v>0</v>
      </c>
      <c r="N791" s="116">
        <v>0</v>
      </c>
      <c r="O791" s="116">
        <v>0</v>
      </c>
      <c r="P791" s="120">
        <v>0</v>
      </c>
      <c r="Q791" s="27" t="str">
        <f t="shared" si="165"/>
        <v>Registered</v>
      </c>
      <c r="R791" s="121">
        <f t="shared" si="166"/>
        <v>0.15854053711263705</v>
      </c>
      <c r="T791" s="117">
        <f t="shared" si="163"/>
        <v>0</v>
      </c>
      <c r="U791" s="117">
        <f t="shared" si="164"/>
        <v>-132143</v>
      </c>
    </row>
    <row r="792" spans="1:21" hidden="1" x14ac:dyDescent="0.3">
      <c r="A792" s="114">
        <v>10366</v>
      </c>
      <c r="B792" s="114" t="s">
        <v>1430</v>
      </c>
      <c r="C792" s="114" t="s">
        <v>94</v>
      </c>
      <c r="D792" s="114" t="s">
        <v>5801</v>
      </c>
      <c r="E792" s="114" t="s">
        <v>5802</v>
      </c>
      <c r="F792" s="115">
        <v>46063</v>
      </c>
      <c r="G792" s="114" t="s">
        <v>1744</v>
      </c>
      <c r="H792" s="116">
        <v>14263200</v>
      </c>
      <c r="I792" s="116">
        <v>11410560</v>
      </c>
      <c r="J792" s="116">
        <v>11553192</v>
      </c>
      <c r="K792" s="116">
        <v>-142632</v>
      </c>
      <c r="L792" s="116">
        <v>0</v>
      </c>
      <c r="M792" s="116">
        <v>0</v>
      </c>
      <c r="N792" s="116">
        <v>0</v>
      </c>
      <c r="O792" s="116">
        <v>0</v>
      </c>
      <c r="P792" s="120">
        <v>0</v>
      </c>
      <c r="Q792" s="27" t="str">
        <f t="shared" si="165"/>
        <v>Registered</v>
      </c>
      <c r="R792" s="121">
        <f t="shared" si="166"/>
        <v>0.8</v>
      </c>
      <c r="T792" s="117">
        <f t="shared" si="163"/>
        <v>0</v>
      </c>
      <c r="U792" s="117">
        <f t="shared" si="164"/>
        <v>-142632</v>
      </c>
    </row>
    <row r="793" spans="1:21" hidden="1" x14ac:dyDescent="0.3">
      <c r="A793" s="114">
        <v>10624</v>
      </c>
      <c r="B793" s="114" t="s">
        <v>1430</v>
      </c>
      <c r="C793" s="114" t="s">
        <v>94</v>
      </c>
      <c r="D793" s="114" t="s">
        <v>10113</v>
      </c>
      <c r="E793" s="114" t="s">
        <v>10114</v>
      </c>
      <c r="F793" s="115">
        <v>45194</v>
      </c>
      <c r="G793" s="114" t="s">
        <v>5385</v>
      </c>
      <c r="H793" s="116">
        <v>10637970</v>
      </c>
      <c r="I793" s="116">
        <v>8510377</v>
      </c>
      <c r="J793" s="116">
        <v>10637970</v>
      </c>
      <c r="K793" s="116">
        <v>-2127593</v>
      </c>
      <c r="L793" s="116">
        <v>0</v>
      </c>
      <c r="M793" s="116">
        <v>0</v>
      </c>
      <c r="N793" s="116">
        <v>0</v>
      </c>
      <c r="O793" s="116">
        <v>0</v>
      </c>
      <c r="P793" s="120">
        <v>0</v>
      </c>
      <c r="Q793" s="27" t="str">
        <f t="shared" si="165"/>
        <v>Registered</v>
      </c>
      <c r="R793" s="121">
        <f t="shared" si="166"/>
        <v>0.80000009400289718</v>
      </c>
      <c r="T793" s="117">
        <f t="shared" si="163"/>
        <v>0</v>
      </c>
      <c r="U793" s="117">
        <f t="shared" si="164"/>
        <v>-2127593</v>
      </c>
    </row>
    <row r="794" spans="1:21" hidden="1" x14ac:dyDescent="0.3">
      <c r="A794" s="114">
        <v>1333</v>
      </c>
      <c r="B794" s="114" t="s">
        <v>2097</v>
      </c>
      <c r="C794" s="114" t="s">
        <v>88</v>
      </c>
      <c r="D794" s="114" t="s">
        <v>5041</v>
      </c>
      <c r="E794" s="114" t="s">
        <v>5042</v>
      </c>
      <c r="F794" s="115">
        <v>45334</v>
      </c>
      <c r="G794" s="114" t="s">
        <v>3623</v>
      </c>
      <c r="H794" s="116">
        <v>12913200</v>
      </c>
      <c r="I794" s="116">
        <v>12913200</v>
      </c>
      <c r="J794" s="116">
        <v>12913200</v>
      </c>
      <c r="K794" s="116">
        <v>0</v>
      </c>
      <c r="L794" s="116">
        <v>0</v>
      </c>
      <c r="M794" s="116">
        <v>0</v>
      </c>
      <c r="N794" s="116">
        <v>0</v>
      </c>
      <c r="O794" s="116">
        <v>0</v>
      </c>
      <c r="P794" s="120">
        <v>0</v>
      </c>
      <c r="Q794" s="27" t="str">
        <f t="shared" si="165"/>
        <v>Registered</v>
      </c>
      <c r="R794" s="121">
        <f t="shared" si="166"/>
        <v>1</v>
      </c>
      <c r="T794" s="117">
        <f t="shared" si="163"/>
        <v>0</v>
      </c>
      <c r="U794" s="117">
        <f t="shared" si="164"/>
        <v>0</v>
      </c>
    </row>
    <row r="795" spans="1:21" hidden="1" x14ac:dyDescent="0.3">
      <c r="A795" s="114">
        <v>1334</v>
      </c>
      <c r="B795" s="114" t="s">
        <v>2097</v>
      </c>
      <c r="C795" s="114" t="s">
        <v>88</v>
      </c>
      <c r="D795" s="114" t="s">
        <v>5043</v>
      </c>
      <c r="E795" s="114" t="s">
        <v>5044</v>
      </c>
      <c r="F795" s="115">
        <v>45334</v>
      </c>
      <c r="G795" s="114" t="s">
        <v>3184</v>
      </c>
      <c r="H795" s="116">
        <v>13497600</v>
      </c>
      <c r="I795" s="116">
        <v>13497600</v>
      </c>
      <c r="J795" s="116">
        <v>13497600</v>
      </c>
      <c r="K795" s="116">
        <v>0</v>
      </c>
      <c r="L795" s="116">
        <v>0</v>
      </c>
      <c r="M795" s="116">
        <v>0</v>
      </c>
      <c r="N795" s="116">
        <v>0</v>
      </c>
      <c r="O795" s="116">
        <v>0</v>
      </c>
      <c r="P795" s="120">
        <v>0</v>
      </c>
      <c r="Q795" s="27" t="str">
        <f t="shared" si="165"/>
        <v>Registered</v>
      </c>
      <c r="R795" s="121">
        <f t="shared" si="166"/>
        <v>1</v>
      </c>
      <c r="T795" s="117">
        <f t="shared" si="163"/>
        <v>0</v>
      </c>
      <c r="U795" s="117">
        <f t="shared" si="164"/>
        <v>0</v>
      </c>
    </row>
    <row r="796" spans="1:21" hidden="1" x14ac:dyDescent="0.3">
      <c r="A796" s="114">
        <v>1335</v>
      </c>
      <c r="B796" s="114" t="s">
        <v>2097</v>
      </c>
      <c r="C796" s="114" t="s">
        <v>88</v>
      </c>
      <c r="D796" s="114" t="s">
        <v>5045</v>
      </c>
      <c r="E796" s="114" t="s">
        <v>5046</v>
      </c>
      <c r="F796" s="115">
        <v>45359</v>
      </c>
      <c r="G796" s="114" t="s">
        <v>3493</v>
      </c>
      <c r="H796" s="116">
        <v>12974400</v>
      </c>
      <c r="I796" s="116">
        <v>12974400</v>
      </c>
      <c r="J796" s="116">
        <v>12974400</v>
      </c>
      <c r="K796" s="116">
        <v>0</v>
      </c>
      <c r="L796" s="116">
        <v>0</v>
      </c>
      <c r="M796" s="116">
        <v>0</v>
      </c>
      <c r="N796" s="116">
        <v>0</v>
      </c>
      <c r="O796" s="116">
        <v>0</v>
      </c>
      <c r="P796" s="120">
        <v>0</v>
      </c>
      <c r="Q796" s="27" t="str">
        <f t="shared" si="165"/>
        <v>Registered</v>
      </c>
      <c r="R796" s="121">
        <f t="shared" si="166"/>
        <v>1</v>
      </c>
      <c r="T796" s="117">
        <f t="shared" si="163"/>
        <v>0</v>
      </c>
      <c r="U796" s="117">
        <f t="shared" si="164"/>
        <v>0</v>
      </c>
    </row>
    <row r="797" spans="1:21" hidden="1" x14ac:dyDescent="0.3">
      <c r="A797" s="114">
        <v>1336</v>
      </c>
      <c r="B797" s="114" t="s">
        <v>2097</v>
      </c>
      <c r="C797" s="114" t="s">
        <v>88</v>
      </c>
      <c r="D797" s="114" t="s">
        <v>5047</v>
      </c>
      <c r="E797" s="114" t="s">
        <v>5048</v>
      </c>
      <c r="F797" s="115">
        <v>45387</v>
      </c>
      <c r="G797" s="114" t="s">
        <v>5049</v>
      </c>
      <c r="H797" s="116">
        <v>13497600</v>
      </c>
      <c r="I797" s="116">
        <v>13497600</v>
      </c>
      <c r="J797" s="116">
        <v>13497600</v>
      </c>
      <c r="K797" s="116">
        <v>0</v>
      </c>
      <c r="L797" s="116">
        <v>0</v>
      </c>
      <c r="M797" s="116">
        <v>0</v>
      </c>
      <c r="N797" s="116">
        <v>0</v>
      </c>
      <c r="O797" s="116">
        <v>0</v>
      </c>
      <c r="P797" s="120">
        <v>0</v>
      </c>
      <c r="Q797" s="27" t="str">
        <f t="shared" si="165"/>
        <v>Registered</v>
      </c>
      <c r="R797" s="121">
        <f t="shared" si="166"/>
        <v>1</v>
      </c>
      <c r="T797" s="117">
        <f t="shared" si="163"/>
        <v>0</v>
      </c>
      <c r="U797" s="117">
        <f t="shared" si="164"/>
        <v>0</v>
      </c>
    </row>
    <row r="798" spans="1:21" hidden="1" x14ac:dyDescent="0.3">
      <c r="A798" s="114">
        <v>1337</v>
      </c>
      <c r="B798" s="114" t="s">
        <v>2097</v>
      </c>
      <c r="C798" s="114" t="s">
        <v>88</v>
      </c>
      <c r="D798" s="114" t="s">
        <v>5050</v>
      </c>
      <c r="E798" s="114" t="s">
        <v>5051</v>
      </c>
      <c r="F798" s="115">
        <v>45026</v>
      </c>
      <c r="G798" s="114" t="s">
        <v>5052</v>
      </c>
      <c r="H798" s="116">
        <v>13096800</v>
      </c>
      <c r="I798" s="116">
        <v>13096800</v>
      </c>
      <c r="J798" s="116">
        <v>13096800</v>
      </c>
      <c r="K798" s="116">
        <v>0</v>
      </c>
      <c r="L798" s="116">
        <v>0</v>
      </c>
      <c r="M798" s="116">
        <v>0</v>
      </c>
      <c r="N798" s="116">
        <v>0</v>
      </c>
      <c r="O798" s="116">
        <v>0</v>
      </c>
      <c r="P798" s="120">
        <v>0</v>
      </c>
      <c r="Q798" s="27" t="str">
        <f t="shared" si="165"/>
        <v>Registered</v>
      </c>
      <c r="R798" s="121">
        <f t="shared" si="166"/>
        <v>1</v>
      </c>
      <c r="T798" s="117">
        <f t="shared" si="163"/>
        <v>0</v>
      </c>
      <c r="U798" s="117">
        <f t="shared" si="164"/>
        <v>0</v>
      </c>
    </row>
    <row r="799" spans="1:21" hidden="1" x14ac:dyDescent="0.3">
      <c r="A799" s="114">
        <v>1338</v>
      </c>
      <c r="B799" s="114" t="s">
        <v>2097</v>
      </c>
      <c r="C799" s="114" t="s">
        <v>88</v>
      </c>
      <c r="D799" s="114" t="s">
        <v>5053</v>
      </c>
      <c r="E799" s="114" t="s">
        <v>5054</v>
      </c>
      <c r="F799" s="115">
        <v>45206</v>
      </c>
      <c r="G799" s="114" t="s">
        <v>5055</v>
      </c>
      <c r="H799" s="116">
        <v>13619200</v>
      </c>
      <c r="I799" s="116">
        <v>13619200</v>
      </c>
      <c r="J799" s="116">
        <v>13619200</v>
      </c>
      <c r="K799" s="116">
        <v>0</v>
      </c>
      <c r="L799" s="116">
        <v>0</v>
      </c>
      <c r="M799" s="116">
        <v>0</v>
      </c>
      <c r="N799" s="116">
        <v>0</v>
      </c>
      <c r="O799" s="116">
        <v>0</v>
      </c>
      <c r="P799" s="120">
        <v>0</v>
      </c>
      <c r="Q799" s="27" t="str">
        <f t="shared" si="165"/>
        <v>Registered</v>
      </c>
      <c r="R799" s="121">
        <f t="shared" si="166"/>
        <v>1</v>
      </c>
      <c r="T799" s="117">
        <f t="shared" si="163"/>
        <v>0</v>
      </c>
      <c r="U799" s="117">
        <f t="shared" si="164"/>
        <v>0</v>
      </c>
    </row>
    <row r="800" spans="1:21" hidden="1" x14ac:dyDescent="0.3">
      <c r="A800" s="114">
        <v>1339</v>
      </c>
      <c r="B800" s="114" t="s">
        <v>2097</v>
      </c>
      <c r="C800" s="114" t="s">
        <v>88</v>
      </c>
      <c r="D800" s="114" t="s">
        <v>5056</v>
      </c>
      <c r="E800" s="114" t="s">
        <v>5057</v>
      </c>
      <c r="F800" s="115">
        <v>45229</v>
      </c>
      <c r="G800" s="114" t="s">
        <v>4964</v>
      </c>
      <c r="H800" s="116">
        <v>13341600</v>
      </c>
      <c r="I800" s="116">
        <v>13341600</v>
      </c>
      <c r="J800" s="116">
        <v>13341600</v>
      </c>
      <c r="K800" s="116">
        <v>0</v>
      </c>
      <c r="L800" s="116">
        <v>0</v>
      </c>
      <c r="M800" s="116">
        <v>0</v>
      </c>
      <c r="N800" s="116">
        <v>0</v>
      </c>
      <c r="O800" s="116">
        <v>0</v>
      </c>
      <c r="P800" s="120">
        <v>0</v>
      </c>
      <c r="Q800" s="27" t="str">
        <f t="shared" si="165"/>
        <v>Registered</v>
      </c>
      <c r="R800" s="121">
        <f t="shared" si="166"/>
        <v>1</v>
      </c>
      <c r="T800" s="117">
        <f t="shared" si="163"/>
        <v>0</v>
      </c>
      <c r="U800" s="117">
        <f t="shared" si="164"/>
        <v>0</v>
      </c>
    </row>
    <row r="801" spans="1:21" hidden="1" x14ac:dyDescent="0.3">
      <c r="A801" s="114">
        <v>1340</v>
      </c>
      <c r="B801" s="114" t="s">
        <v>2097</v>
      </c>
      <c r="C801" s="114" t="s">
        <v>88</v>
      </c>
      <c r="D801" s="114" t="s">
        <v>5058</v>
      </c>
      <c r="E801" s="114" t="s">
        <v>5059</v>
      </c>
      <c r="F801" s="115">
        <v>45026</v>
      </c>
      <c r="G801" s="114" t="s">
        <v>3083</v>
      </c>
      <c r="H801" s="116">
        <v>12889600</v>
      </c>
      <c r="I801" s="116">
        <v>12889600</v>
      </c>
      <c r="J801" s="116">
        <v>12889600</v>
      </c>
      <c r="K801" s="116">
        <v>0</v>
      </c>
      <c r="L801" s="116">
        <v>0</v>
      </c>
      <c r="M801" s="116">
        <v>0</v>
      </c>
      <c r="N801" s="116">
        <v>0</v>
      </c>
      <c r="O801" s="116">
        <v>0</v>
      </c>
      <c r="P801" s="120">
        <v>0</v>
      </c>
      <c r="Q801" s="27" t="str">
        <f t="shared" si="165"/>
        <v>Registered</v>
      </c>
      <c r="R801" s="121">
        <f t="shared" si="166"/>
        <v>1</v>
      </c>
      <c r="T801" s="117">
        <f t="shared" si="163"/>
        <v>0</v>
      </c>
      <c r="U801" s="117">
        <f t="shared" si="164"/>
        <v>0</v>
      </c>
    </row>
    <row r="802" spans="1:21" hidden="1" x14ac:dyDescent="0.3">
      <c r="A802" s="114">
        <v>1341</v>
      </c>
      <c r="B802" s="114" t="s">
        <v>2097</v>
      </c>
      <c r="C802" s="114" t="s">
        <v>88</v>
      </c>
      <c r="D802" s="114" t="s">
        <v>5060</v>
      </c>
      <c r="E802" s="114" t="s">
        <v>5061</v>
      </c>
      <c r="F802" s="115">
        <v>45026</v>
      </c>
      <c r="G802" s="114" t="s">
        <v>2635</v>
      </c>
      <c r="H802" s="116">
        <v>13219200</v>
      </c>
      <c r="I802" s="116">
        <v>13219200</v>
      </c>
      <c r="J802" s="116">
        <v>13219200</v>
      </c>
      <c r="K802" s="116">
        <v>0</v>
      </c>
      <c r="L802" s="116">
        <v>0</v>
      </c>
      <c r="M802" s="116">
        <v>0</v>
      </c>
      <c r="N802" s="116">
        <v>0</v>
      </c>
      <c r="O802" s="116">
        <v>0</v>
      </c>
      <c r="P802" s="120">
        <v>0</v>
      </c>
      <c r="Q802" s="27" t="str">
        <f t="shared" si="165"/>
        <v>Registered</v>
      </c>
      <c r="R802" s="121">
        <f t="shared" si="166"/>
        <v>1</v>
      </c>
      <c r="T802" s="117">
        <f t="shared" si="163"/>
        <v>0</v>
      </c>
      <c r="U802" s="117">
        <f t="shared" si="164"/>
        <v>0</v>
      </c>
    </row>
    <row r="803" spans="1:21" hidden="1" x14ac:dyDescent="0.3">
      <c r="A803" s="114">
        <v>1342</v>
      </c>
      <c r="B803" s="114" t="s">
        <v>2097</v>
      </c>
      <c r="C803" s="114" t="s">
        <v>88</v>
      </c>
      <c r="D803" s="114" t="s">
        <v>5062</v>
      </c>
      <c r="E803" s="114" t="s">
        <v>5063</v>
      </c>
      <c r="F803" s="115">
        <v>45157</v>
      </c>
      <c r="G803" s="114" t="s">
        <v>2078</v>
      </c>
      <c r="H803" s="116">
        <v>13497600</v>
      </c>
      <c r="I803" s="116">
        <v>13497600</v>
      </c>
      <c r="J803" s="116">
        <v>13497600</v>
      </c>
      <c r="K803" s="116">
        <v>0</v>
      </c>
      <c r="L803" s="116">
        <v>0</v>
      </c>
      <c r="M803" s="116">
        <v>0</v>
      </c>
      <c r="N803" s="116">
        <v>0</v>
      </c>
      <c r="O803" s="116">
        <v>0</v>
      </c>
      <c r="P803" s="120">
        <v>0</v>
      </c>
      <c r="Q803" s="27" t="str">
        <f t="shared" si="165"/>
        <v>Registered</v>
      </c>
      <c r="R803" s="121">
        <f t="shared" si="166"/>
        <v>1</v>
      </c>
      <c r="T803" s="117">
        <f t="shared" si="163"/>
        <v>0</v>
      </c>
      <c r="U803" s="117">
        <f t="shared" si="164"/>
        <v>0</v>
      </c>
    </row>
    <row r="804" spans="1:21" hidden="1" x14ac:dyDescent="0.3">
      <c r="A804" s="114">
        <v>1343</v>
      </c>
      <c r="B804" s="114" t="s">
        <v>2097</v>
      </c>
      <c r="C804" s="114" t="s">
        <v>88</v>
      </c>
      <c r="D804" s="114" t="s">
        <v>5064</v>
      </c>
      <c r="E804" s="114" t="s">
        <v>5065</v>
      </c>
      <c r="F804" s="115">
        <v>45251</v>
      </c>
      <c r="G804" s="114" t="s">
        <v>3646</v>
      </c>
      <c r="H804" s="116">
        <v>13219200</v>
      </c>
      <c r="I804" s="116">
        <v>13219200</v>
      </c>
      <c r="J804" s="116">
        <v>13219200</v>
      </c>
      <c r="K804" s="116">
        <v>0</v>
      </c>
      <c r="L804" s="116">
        <v>0</v>
      </c>
      <c r="M804" s="116">
        <v>0</v>
      </c>
      <c r="N804" s="116">
        <v>0</v>
      </c>
      <c r="O804" s="116">
        <v>0</v>
      </c>
      <c r="P804" s="120">
        <v>0</v>
      </c>
      <c r="Q804" s="27" t="str">
        <f t="shared" si="165"/>
        <v>Registered</v>
      </c>
      <c r="R804" s="121">
        <f t="shared" si="166"/>
        <v>1</v>
      </c>
      <c r="T804" s="117">
        <f t="shared" si="163"/>
        <v>0</v>
      </c>
      <c r="U804" s="117">
        <f t="shared" si="164"/>
        <v>0</v>
      </c>
    </row>
    <row r="805" spans="1:21" hidden="1" x14ac:dyDescent="0.3">
      <c r="A805" s="114">
        <v>1344</v>
      </c>
      <c r="B805" s="114" t="s">
        <v>2097</v>
      </c>
      <c r="C805" s="114" t="s">
        <v>88</v>
      </c>
      <c r="D805" s="114" t="s">
        <v>5066</v>
      </c>
      <c r="E805" s="114" t="s">
        <v>5067</v>
      </c>
      <c r="F805" s="115">
        <v>45290</v>
      </c>
      <c r="G805" s="114" t="s">
        <v>2916</v>
      </c>
      <c r="H805" s="116">
        <v>13619200</v>
      </c>
      <c r="I805" s="116">
        <v>13619200</v>
      </c>
      <c r="J805" s="116">
        <v>13619200</v>
      </c>
      <c r="K805" s="116">
        <v>0</v>
      </c>
      <c r="L805" s="116">
        <v>0</v>
      </c>
      <c r="M805" s="116">
        <v>0</v>
      </c>
      <c r="N805" s="116">
        <v>0</v>
      </c>
      <c r="O805" s="116">
        <v>0</v>
      </c>
      <c r="P805" s="120">
        <v>0</v>
      </c>
      <c r="Q805" s="27" t="str">
        <f t="shared" si="165"/>
        <v>Registered</v>
      </c>
      <c r="R805" s="121">
        <f t="shared" si="166"/>
        <v>1</v>
      </c>
      <c r="T805" s="117">
        <f t="shared" si="163"/>
        <v>0</v>
      </c>
      <c r="U805" s="117">
        <f t="shared" si="164"/>
        <v>0</v>
      </c>
    </row>
    <row r="806" spans="1:21" hidden="1" x14ac:dyDescent="0.3">
      <c r="A806" s="114">
        <v>1345</v>
      </c>
      <c r="B806" s="114" t="s">
        <v>2097</v>
      </c>
      <c r="C806" s="114" t="s">
        <v>88</v>
      </c>
      <c r="D806" s="114" t="s">
        <v>5068</v>
      </c>
      <c r="E806" s="114" t="s">
        <v>5069</v>
      </c>
      <c r="F806" s="115">
        <v>45304</v>
      </c>
      <c r="G806" s="114" t="s">
        <v>2805</v>
      </c>
      <c r="H806" s="116">
        <v>13708800</v>
      </c>
      <c r="I806" s="116">
        <v>13708800</v>
      </c>
      <c r="J806" s="116">
        <v>13708800</v>
      </c>
      <c r="K806" s="116">
        <v>0</v>
      </c>
      <c r="L806" s="116">
        <v>0</v>
      </c>
      <c r="M806" s="116">
        <v>0</v>
      </c>
      <c r="N806" s="116">
        <v>0</v>
      </c>
      <c r="O806" s="116">
        <v>0</v>
      </c>
      <c r="P806" s="120">
        <v>0</v>
      </c>
      <c r="Q806" s="27" t="str">
        <f t="shared" si="165"/>
        <v>Registered</v>
      </c>
      <c r="R806" s="121">
        <f t="shared" si="166"/>
        <v>1</v>
      </c>
      <c r="T806" s="117">
        <f t="shared" si="163"/>
        <v>0</v>
      </c>
      <c r="U806" s="117">
        <f t="shared" si="164"/>
        <v>0</v>
      </c>
    </row>
    <row r="807" spans="1:21" hidden="1" x14ac:dyDescent="0.3">
      <c r="A807" s="114">
        <v>1346</v>
      </c>
      <c r="B807" s="114" t="s">
        <v>2097</v>
      </c>
      <c r="C807" s="114" t="s">
        <v>88</v>
      </c>
      <c r="D807" s="114" t="s">
        <v>5070</v>
      </c>
      <c r="E807" s="114" t="s">
        <v>5071</v>
      </c>
      <c r="F807" s="115">
        <v>45183</v>
      </c>
      <c r="G807" s="114" t="s">
        <v>5072</v>
      </c>
      <c r="H807" s="116">
        <v>13740800</v>
      </c>
      <c r="I807" s="116">
        <v>13740800</v>
      </c>
      <c r="J807" s="116">
        <v>13740800</v>
      </c>
      <c r="K807" s="116">
        <v>0</v>
      </c>
      <c r="L807" s="116">
        <v>0</v>
      </c>
      <c r="M807" s="116">
        <v>0</v>
      </c>
      <c r="N807" s="116">
        <v>0</v>
      </c>
      <c r="O807" s="116">
        <v>0</v>
      </c>
      <c r="P807" s="120">
        <v>0</v>
      </c>
      <c r="Q807" s="27" t="str">
        <f t="shared" si="165"/>
        <v>Registered</v>
      </c>
      <c r="R807" s="121">
        <f t="shared" si="166"/>
        <v>1</v>
      </c>
      <c r="T807" s="117">
        <f t="shared" si="163"/>
        <v>0</v>
      </c>
      <c r="U807" s="117">
        <f t="shared" si="164"/>
        <v>0</v>
      </c>
    </row>
    <row r="808" spans="1:21" x14ac:dyDescent="0.3">
      <c r="A808" s="114">
        <v>6</v>
      </c>
      <c r="B808" s="114" t="s">
        <v>62</v>
      </c>
      <c r="C808" s="114" t="s">
        <v>1362</v>
      </c>
      <c r="D808" s="114" t="s">
        <v>1363</v>
      </c>
      <c r="E808" s="114" t="s">
        <v>1364</v>
      </c>
      <c r="F808" s="115">
        <v>45045</v>
      </c>
      <c r="G808" s="114" t="s">
        <v>1365</v>
      </c>
      <c r="H808" s="116">
        <v>40000000</v>
      </c>
      <c r="I808" s="116">
        <v>40000000</v>
      </c>
      <c r="J808" s="116">
        <v>655000</v>
      </c>
      <c r="K808" s="116">
        <v>39345000</v>
      </c>
      <c r="L808" s="116">
        <v>0</v>
      </c>
      <c r="M808" s="116">
        <v>0</v>
      </c>
      <c r="N808" s="116">
        <v>0</v>
      </c>
      <c r="O808" s="116">
        <v>0</v>
      </c>
      <c r="P808" s="120">
        <v>39345000</v>
      </c>
      <c r="Q808" s="27" t="str">
        <f t="shared" si="165"/>
        <v>Registered</v>
      </c>
      <c r="R808" s="121">
        <f t="shared" si="166"/>
        <v>1</v>
      </c>
      <c r="T808" s="117">
        <f t="shared" si="163"/>
        <v>39345000</v>
      </c>
      <c r="U808" s="117">
        <f t="shared" si="164"/>
        <v>0</v>
      </c>
    </row>
    <row r="809" spans="1:21" x14ac:dyDescent="0.3">
      <c r="A809" s="114">
        <v>84</v>
      </c>
      <c r="B809" s="114" t="s">
        <v>62</v>
      </c>
      <c r="C809" s="114" t="s">
        <v>1362</v>
      </c>
      <c r="D809" s="114" t="s">
        <v>1552</v>
      </c>
      <c r="E809" s="114" t="s">
        <v>1553</v>
      </c>
      <c r="F809" s="115">
        <v>44088</v>
      </c>
      <c r="G809" s="114" t="s">
        <v>1554</v>
      </c>
      <c r="H809" s="116">
        <v>21400000</v>
      </c>
      <c r="I809" s="116">
        <v>21400000</v>
      </c>
      <c r="J809" s="116">
        <v>15500000</v>
      </c>
      <c r="K809" s="116">
        <v>5900000</v>
      </c>
      <c r="L809" s="116">
        <v>0</v>
      </c>
      <c r="M809" s="116">
        <v>0</v>
      </c>
      <c r="N809" s="116">
        <v>0</v>
      </c>
      <c r="O809" s="116">
        <v>0</v>
      </c>
      <c r="P809" s="120">
        <v>5900000</v>
      </c>
      <c r="Q809" s="27" t="str">
        <f t="shared" si="165"/>
        <v>Registered</v>
      </c>
      <c r="R809" s="121">
        <f t="shared" si="166"/>
        <v>1</v>
      </c>
      <c r="T809" s="117">
        <f t="shared" si="163"/>
        <v>5900000</v>
      </c>
      <c r="U809" s="117">
        <f t="shared" si="164"/>
        <v>0</v>
      </c>
    </row>
    <row r="810" spans="1:21" x14ac:dyDescent="0.3">
      <c r="A810" s="114">
        <v>138</v>
      </c>
      <c r="B810" s="114" t="s">
        <v>62</v>
      </c>
      <c r="C810" s="114" t="s">
        <v>1362</v>
      </c>
      <c r="D810" s="114" t="s">
        <v>1689</v>
      </c>
      <c r="E810" s="114" t="s">
        <v>1690</v>
      </c>
      <c r="F810" s="115">
        <v>44159</v>
      </c>
      <c r="G810" s="114" t="s">
        <v>1691</v>
      </c>
      <c r="H810" s="116">
        <v>9100000</v>
      </c>
      <c r="I810" s="116">
        <v>9100000</v>
      </c>
      <c r="J810" s="116">
        <v>4891000</v>
      </c>
      <c r="K810" s="116">
        <v>4209000</v>
      </c>
      <c r="L810" s="116">
        <v>0</v>
      </c>
      <c r="M810" s="116">
        <v>0</v>
      </c>
      <c r="N810" s="116">
        <v>0</v>
      </c>
      <c r="O810" s="116">
        <v>0</v>
      </c>
      <c r="P810" s="120">
        <v>4209000</v>
      </c>
      <c r="Q810" s="27" t="str">
        <f t="shared" si="165"/>
        <v>Registered</v>
      </c>
      <c r="R810" s="121">
        <f t="shared" si="166"/>
        <v>1</v>
      </c>
      <c r="T810" s="117">
        <f t="shared" si="163"/>
        <v>4209000</v>
      </c>
      <c r="U810" s="117">
        <f t="shared" si="164"/>
        <v>0</v>
      </c>
    </row>
    <row r="811" spans="1:21" x14ac:dyDescent="0.3">
      <c r="A811" s="114">
        <v>186</v>
      </c>
      <c r="B811" s="114" t="s">
        <v>62</v>
      </c>
      <c r="C811" s="114" t="s">
        <v>1362</v>
      </c>
      <c r="D811" s="114" t="s">
        <v>1832</v>
      </c>
      <c r="E811" s="114" t="s">
        <v>1353</v>
      </c>
      <c r="F811" s="115">
        <v>44572</v>
      </c>
      <c r="G811" s="114" t="s">
        <v>1833</v>
      </c>
      <c r="H811" s="116">
        <v>10280000</v>
      </c>
      <c r="I811" s="116">
        <v>10280000</v>
      </c>
      <c r="J811" s="116">
        <v>7000000</v>
      </c>
      <c r="K811" s="116">
        <v>3280000</v>
      </c>
      <c r="L811" s="116">
        <v>0</v>
      </c>
      <c r="M811" s="116">
        <v>0</v>
      </c>
      <c r="N811" s="116">
        <v>0</v>
      </c>
      <c r="O811" s="116">
        <v>0</v>
      </c>
      <c r="P811" s="120">
        <v>3280000</v>
      </c>
      <c r="Q811" s="27" t="str">
        <f t="shared" si="165"/>
        <v>Registered</v>
      </c>
      <c r="R811" s="121">
        <f t="shared" si="166"/>
        <v>1</v>
      </c>
      <c r="T811" s="117">
        <f t="shared" si="163"/>
        <v>3280000</v>
      </c>
      <c r="U811" s="117">
        <f t="shared" si="164"/>
        <v>0</v>
      </c>
    </row>
    <row r="812" spans="1:21" x14ac:dyDescent="0.3">
      <c r="A812" s="114">
        <v>247</v>
      </c>
      <c r="B812" s="114" t="s">
        <v>62</v>
      </c>
      <c r="C812" s="114" t="s">
        <v>1362</v>
      </c>
      <c r="D812" s="114" t="s">
        <v>2017</v>
      </c>
      <c r="E812" s="114" t="s">
        <v>2018</v>
      </c>
      <c r="F812" s="115">
        <v>44155</v>
      </c>
      <c r="G812" s="114" t="s">
        <v>1691</v>
      </c>
      <c r="H812" s="116">
        <v>9100000</v>
      </c>
      <c r="I812" s="116">
        <v>9100000</v>
      </c>
      <c r="J812" s="116">
        <v>6800000</v>
      </c>
      <c r="K812" s="116">
        <v>2300000</v>
      </c>
      <c r="L812" s="116">
        <v>0</v>
      </c>
      <c r="M812" s="116">
        <v>0</v>
      </c>
      <c r="N812" s="116">
        <v>0</v>
      </c>
      <c r="O812" s="116">
        <v>0</v>
      </c>
      <c r="P812" s="120">
        <v>2300000</v>
      </c>
      <c r="Q812" s="27" t="str">
        <f t="shared" si="165"/>
        <v>Registered</v>
      </c>
      <c r="R812" s="121">
        <f t="shared" si="166"/>
        <v>1</v>
      </c>
      <c r="T812" s="117">
        <f t="shared" si="163"/>
        <v>2300000</v>
      </c>
      <c r="U812" s="117">
        <f t="shared" si="164"/>
        <v>0</v>
      </c>
    </row>
    <row r="813" spans="1:21" x14ac:dyDescent="0.3">
      <c r="A813" s="114">
        <v>254</v>
      </c>
      <c r="B813" s="114" t="s">
        <v>62</v>
      </c>
      <c r="C813" s="114" t="s">
        <v>1362</v>
      </c>
      <c r="D813" s="114" t="s">
        <v>2033</v>
      </c>
      <c r="E813" s="114" t="s">
        <v>2034</v>
      </c>
      <c r="F813" s="115">
        <v>44559</v>
      </c>
      <c r="G813" s="114" t="s">
        <v>2035</v>
      </c>
      <c r="H813" s="116">
        <v>11116000</v>
      </c>
      <c r="I813" s="116">
        <v>11116000</v>
      </c>
      <c r="J813" s="116">
        <v>8892800</v>
      </c>
      <c r="K813" s="116">
        <v>2223200</v>
      </c>
      <c r="L813" s="116">
        <v>0</v>
      </c>
      <c r="M813" s="116">
        <v>0</v>
      </c>
      <c r="N813" s="116">
        <v>0</v>
      </c>
      <c r="O813" s="116">
        <v>0</v>
      </c>
      <c r="P813" s="120">
        <v>2223200</v>
      </c>
      <c r="Q813" s="27" t="str">
        <f t="shared" si="165"/>
        <v>Registered</v>
      </c>
      <c r="R813" s="121">
        <f t="shared" si="166"/>
        <v>1</v>
      </c>
      <c r="T813" s="117">
        <f t="shared" si="163"/>
        <v>2223200</v>
      </c>
      <c r="U813" s="117">
        <f t="shared" si="164"/>
        <v>0</v>
      </c>
    </row>
    <row r="814" spans="1:21" x14ac:dyDescent="0.3">
      <c r="A814" s="114">
        <v>263</v>
      </c>
      <c r="B814" s="114" t="s">
        <v>62</v>
      </c>
      <c r="C814" s="114" t="s">
        <v>1362</v>
      </c>
      <c r="D814" s="114" t="s">
        <v>2061</v>
      </c>
      <c r="E814" s="114" t="s">
        <v>1815</v>
      </c>
      <c r="F814" s="115">
        <v>44210</v>
      </c>
      <c r="G814" s="114" t="s">
        <v>2062</v>
      </c>
      <c r="H814" s="116">
        <v>8611000</v>
      </c>
      <c r="I814" s="116">
        <v>8611000</v>
      </c>
      <c r="J814" s="116">
        <v>6500000</v>
      </c>
      <c r="K814" s="116">
        <v>2111000</v>
      </c>
      <c r="L814" s="116">
        <v>0</v>
      </c>
      <c r="M814" s="116">
        <v>0</v>
      </c>
      <c r="N814" s="116">
        <v>0</v>
      </c>
      <c r="O814" s="116">
        <v>0</v>
      </c>
      <c r="P814" s="120">
        <v>2111000</v>
      </c>
      <c r="Q814" s="27" t="str">
        <f t="shared" si="165"/>
        <v>Registered</v>
      </c>
      <c r="R814" s="121">
        <f t="shared" si="166"/>
        <v>1</v>
      </c>
      <c r="T814" s="117">
        <f t="shared" si="163"/>
        <v>2111000</v>
      </c>
      <c r="U814" s="117">
        <f t="shared" si="164"/>
        <v>0</v>
      </c>
    </row>
    <row r="815" spans="1:21" x14ac:dyDescent="0.3">
      <c r="A815" s="114">
        <v>270</v>
      </c>
      <c r="B815" s="114" t="s">
        <v>62</v>
      </c>
      <c r="C815" s="114" t="s">
        <v>1362</v>
      </c>
      <c r="D815" s="114" t="s">
        <v>2070</v>
      </c>
      <c r="E815" s="114" t="s">
        <v>2071</v>
      </c>
      <c r="F815" s="115">
        <v>45405</v>
      </c>
      <c r="G815" s="114" t="s">
        <v>2072</v>
      </c>
      <c r="H815" s="116">
        <v>6000000</v>
      </c>
      <c r="I815" s="116">
        <v>6000000</v>
      </c>
      <c r="J815" s="116">
        <v>4000000</v>
      </c>
      <c r="K815" s="116">
        <v>2000000</v>
      </c>
      <c r="L815" s="116">
        <v>0</v>
      </c>
      <c r="M815" s="116">
        <v>0</v>
      </c>
      <c r="N815" s="116">
        <v>0</v>
      </c>
      <c r="O815" s="116">
        <v>0</v>
      </c>
      <c r="P815" s="120">
        <v>2000000</v>
      </c>
      <c r="Q815" s="27" t="str">
        <f t="shared" si="165"/>
        <v>Registered</v>
      </c>
      <c r="R815" s="121">
        <f t="shared" si="166"/>
        <v>1</v>
      </c>
      <c r="T815" s="117">
        <f t="shared" si="163"/>
        <v>2000000</v>
      </c>
      <c r="U815" s="117">
        <f t="shared" si="164"/>
        <v>0</v>
      </c>
    </row>
    <row r="816" spans="1:21" x14ac:dyDescent="0.3">
      <c r="A816" s="114">
        <v>302</v>
      </c>
      <c r="B816" s="114" t="s">
        <v>62</v>
      </c>
      <c r="C816" s="114" t="s">
        <v>1362</v>
      </c>
      <c r="D816" s="114" t="s">
        <v>2165</v>
      </c>
      <c r="E816" s="114" t="s">
        <v>2166</v>
      </c>
      <c r="F816" s="115">
        <v>44155</v>
      </c>
      <c r="G816" s="114" t="s">
        <v>2167</v>
      </c>
      <c r="H816" s="116">
        <v>9100000</v>
      </c>
      <c r="I816" s="116">
        <v>9100000</v>
      </c>
      <c r="J816" s="116">
        <v>7441000</v>
      </c>
      <c r="K816" s="116">
        <v>1659000</v>
      </c>
      <c r="L816" s="116">
        <v>0</v>
      </c>
      <c r="M816" s="116">
        <v>0</v>
      </c>
      <c r="N816" s="116">
        <v>0</v>
      </c>
      <c r="O816" s="116">
        <v>0</v>
      </c>
      <c r="P816" s="120">
        <v>1659000</v>
      </c>
      <c r="Q816" s="27" t="str">
        <f t="shared" si="165"/>
        <v>Registered</v>
      </c>
      <c r="R816" s="121">
        <f t="shared" si="166"/>
        <v>1</v>
      </c>
      <c r="T816" s="117">
        <f t="shared" si="163"/>
        <v>1659000</v>
      </c>
      <c r="U816" s="117">
        <f t="shared" si="164"/>
        <v>0</v>
      </c>
    </row>
    <row r="817" spans="1:21" x14ac:dyDescent="0.3">
      <c r="A817" s="114">
        <v>390</v>
      </c>
      <c r="B817" s="114" t="s">
        <v>62</v>
      </c>
      <c r="C817" s="114" t="s">
        <v>1362</v>
      </c>
      <c r="D817" s="114" t="s">
        <v>2311</v>
      </c>
      <c r="E817" s="114" t="s">
        <v>2312</v>
      </c>
      <c r="F817" s="115">
        <v>44544</v>
      </c>
      <c r="G817" s="114" t="s">
        <v>2313</v>
      </c>
      <c r="H817" s="116">
        <v>7560000</v>
      </c>
      <c r="I817" s="116">
        <v>7560000</v>
      </c>
      <c r="J817" s="116">
        <v>6275600</v>
      </c>
      <c r="K817" s="116">
        <v>1284400</v>
      </c>
      <c r="L817" s="116">
        <v>0</v>
      </c>
      <c r="M817" s="116">
        <v>0</v>
      </c>
      <c r="N817" s="116">
        <v>0</v>
      </c>
      <c r="O817" s="116">
        <v>0</v>
      </c>
      <c r="P817" s="120">
        <v>1284400</v>
      </c>
      <c r="Q817" s="27" t="str">
        <f t="shared" si="165"/>
        <v>Registered</v>
      </c>
      <c r="R817" s="121">
        <f t="shared" si="166"/>
        <v>1</v>
      </c>
      <c r="T817" s="117">
        <f t="shared" si="163"/>
        <v>1284400</v>
      </c>
      <c r="U817" s="117">
        <f t="shared" si="164"/>
        <v>0</v>
      </c>
    </row>
    <row r="818" spans="1:21" x14ac:dyDescent="0.3">
      <c r="A818" s="114">
        <v>397</v>
      </c>
      <c r="B818" s="114" t="s">
        <v>62</v>
      </c>
      <c r="C818" s="114" t="s">
        <v>1362</v>
      </c>
      <c r="D818" s="114" t="s">
        <v>2321</v>
      </c>
      <c r="E818" s="114" t="s">
        <v>2322</v>
      </c>
      <c r="F818" s="115">
        <v>44084</v>
      </c>
      <c r="G818" s="114" t="s">
        <v>2167</v>
      </c>
      <c r="H818" s="116">
        <v>8505000</v>
      </c>
      <c r="I818" s="116">
        <v>8505000</v>
      </c>
      <c r="J818" s="116">
        <v>7233558</v>
      </c>
      <c r="K818" s="116">
        <v>1271442</v>
      </c>
      <c r="L818" s="116">
        <v>0</v>
      </c>
      <c r="M818" s="116">
        <v>0</v>
      </c>
      <c r="N818" s="116">
        <v>0</v>
      </c>
      <c r="O818" s="116">
        <v>0</v>
      </c>
      <c r="P818" s="120">
        <v>1271442</v>
      </c>
      <c r="Q818" s="27" t="str">
        <f t="shared" si="165"/>
        <v>Registered</v>
      </c>
      <c r="R818" s="121">
        <f t="shared" si="166"/>
        <v>1</v>
      </c>
      <c r="T818" s="117">
        <f t="shared" si="163"/>
        <v>1271442</v>
      </c>
      <c r="U818" s="117">
        <f t="shared" si="164"/>
        <v>0</v>
      </c>
    </row>
    <row r="819" spans="1:21" x14ac:dyDescent="0.3">
      <c r="A819" s="114">
        <v>430</v>
      </c>
      <c r="B819" s="114" t="s">
        <v>62</v>
      </c>
      <c r="C819" s="114" t="s">
        <v>1362</v>
      </c>
      <c r="D819" s="114" t="s">
        <v>2408</v>
      </c>
      <c r="E819" s="114" t="s">
        <v>1553</v>
      </c>
      <c r="F819" s="115">
        <v>44088</v>
      </c>
      <c r="G819" s="114" t="s">
        <v>1554</v>
      </c>
      <c r="H819" s="116">
        <v>23640000</v>
      </c>
      <c r="I819" s="116">
        <v>23640000</v>
      </c>
      <c r="J819" s="116">
        <v>22509892</v>
      </c>
      <c r="K819" s="116">
        <v>1130108</v>
      </c>
      <c r="L819" s="116">
        <v>0</v>
      </c>
      <c r="M819" s="116">
        <v>0</v>
      </c>
      <c r="N819" s="116">
        <v>0</v>
      </c>
      <c r="O819" s="116">
        <v>0</v>
      </c>
      <c r="P819" s="120">
        <v>1130108</v>
      </c>
      <c r="Q819" s="27" t="str">
        <f t="shared" si="165"/>
        <v>Registered</v>
      </c>
      <c r="R819" s="121">
        <f t="shared" si="166"/>
        <v>1</v>
      </c>
      <c r="T819" s="117">
        <f t="shared" si="163"/>
        <v>1130108</v>
      </c>
      <c r="U819" s="117">
        <f t="shared" si="164"/>
        <v>0</v>
      </c>
    </row>
    <row r="820" spans="1:21" x14ac:dyDescent="0.3">
      <c r="A820" s="114">
        <v>706</v>
      </c>
      <c r="B820" s="114" t="s">
        <v>62</v>
      </c>
      <c r="C820" s="114" t="s">
        <v>1362</v>
      </c>
      <c r="D820" s="114" t="s">
        <v>3325</v>
      </c>
      <c r="E820" s="114" t="s">
        <v>3326</v>
      </c>
      <c r="F820" s="115">
        <v>44226</v>
      </c>
      <c r="G820" s="114" t="s">
        <v>3327</v>
      </c>
      <c r="H820" s="116">
        <v>8104000</v>
      </c>
      <c r="I820" s="116">
        <v>8104000</v>
      </c>
      <c r="J820" s="116">
        <v>7600000</v>
      </c>
      <c r="K820" s="116">
        <v>504000</v>
      </c>
      <c r="L820" s="116">
        <v>0</v>
      </c>
      <c r="M820" s="116">
        <v>0</v>
      </c>
      <c r="N820" s="116">
        <v>0</v>
      </c>
      <c r="O820" s="116">
        <v>0</v>
      </c>
      <c r="P820" s="120">
        <v>504000</v>
      </c>
      <c r="Q820" s="27" t="str">
        <f t="shared" si="165"/>
        <v>Registered</v>
      </c>
      <c r="R820" s="121">
        <f t="shared" si="166"/>
        <v>1</v>
      </c>
      <c r="T820" s="117">
        <f t="shared" si="163"/>
        <v>504000</v>
      </c>
      <c r="U820" s="117">
        <f t="shared" si="164"/>
        <v>0</v>
      </c>
    </row>
    <row r="821" spans="1:21" x14ac:dyDescent="0.3">
      <c r="A821" s="114">
        <v>727</v>
      </c>
      <c r="B821" s="114" t="s">
        <v>62</v>
      </c>
      <c r="C821" s="114" t="s">
        <v>1362</v>
      </c>
      <c r="D821" s="114" t="s">
        <v>3427</v>
      </c>
      <c r="E821" s="114" t="s">
        <v>3428</v>
      </c>
      <c r="F821" s="115">
        <v>44155</v>
      </c>
      <c r="G821" s="114" t="s">
        <v>3429</v>
      </c>
      <c r="H821" s="116">
        <v>9100000</v>
      </c>
      <c r="I821" s="116">
        <v>9100000</v>
      </c>
      <c r="J821" s="116">
        <v>8651750</v>
      </c>
      <c r="K821" s="116">
        <v>448250</v>
      </c>
      <c r="L821" s="116">
        <v>0</v>
      </c>
      <c r="M821" s="116">
        <v>0</v>
      </c>
      <c r="N821" s="116">
        <v>0</v>
      </c>
      <c r="O821" s="116">
        <v>0</v>
      </c>
      <c r="P821" s="120">
        <v>448250</v>
      </c>
      <c r="Q821" s="27" t="str">
        <f t="shared" si="165"/>
        <v>Registered</v>
      </c>
      <c r="R821" s="121">
        <f t="shared" si="166"/>
        <v>1</v>
      </c>
      <c r="T821" s="117">
        <f t="shared" si="163"/>
        <v>448250</v>
      </c>
      <c r="U821" s="117">
        <f t="shared" si="164"/>
        <v>0</v>
      </c>
    </row>
    <row r="822" spans="1:21" x14ac:dyDescent="0.3">
      <c r="A822" s="114">
        <v>885</v>
      </c>
      <c r="B822" s="114" t="s">
        <v>62</v>
      </c>
      <c r="C822" s="114" t="s">
        <v>1362</v>
      </c>
      <c r="D822" s="114" t="s">
        <v>4205</v>
      </c>
      <c r="E822" s="114" t="s">
        <v>4206</v>
      </c>
      <c r="F822" s="115">
        <v>44155</v>
      </c>
      <c r="G822" s="114" t="s">
        <v>1691</v>
      </c>
      <c r="H822" s="116">
        <v>9100000</v>
      </c>
      <c r="I822" s="116">
        <v>9100000</v>
      </c>
      <c r="J822" s="116">
        <v>8841000</v>
      </c>
      <c r="K822" s="116">
        <v>259000</v>
      </c>
      <c r="L822" s="116">
        <v>0</v>
      </c>
      <c r="M822" s="116">
        <v>0</v>
      </c>
      <c r="N822" s="116">
        <v>0</v>
      </c>
      <c r="O822" s="116">
        <v>0</v>
      </c>
      <c r="P822" s="120">
        <v>259000</v>
      </c>
      <c r="Q822" s="27" t="str">
        <f t="shared" si="165"/>
        <v>Registered</v>
      </c>
      <c r="R822" s="121">
        <f t="shared" si="166"/>
        <v>1</v>
      </c>
      <c r="T822" s="117">
        <f t="shared" si="163"/>
        <v>259000</v>
      </c>
      <c r="U822" s="117">
        <f t="shared" si="164"/>
        <v>0</v>
      </c>
    </row>
    <row r="823" spans="1:21" hidden="1" x14ac:dyDescent="0.3">
      <c r="A823" s="114">
        <v>9976</v>
      </c>
      <c r="B823" s="114" t="s">
        <v>62</v>
      </c>
      <c r="C823" s="114" t="s">
        <v>1362</v>
      </c>
      <c r="D823" s="114" t="s">
        <v>9207</v>
      </c>
      <c r="E823" s="114" t="s">
        <v>9208</v>
      </c>
      <c r="F823" s="115">
        <v>45296</v>
      </c>
      <c r="G823" s="114" t="s">
        <v>6278</v>
      </c>
      <c r="H823" s="116">
        <v>2000000</v>
      </c>
      <c r="I823" s="116">
        <v>2000000</v>
      </c>
      <c r="J823" s="116">
        <v>2000000</v>
      </c>
      <c r="K823" s="116">
        <v>0</v>
      </c>
      <c r="L823" s="116">
        <v>0</v>
      </c>
      <c r="M823" s="116">
        <v>0</v>
      </c>
      <c r="N823" s="116">
        <v>0</v>
      </c>
      <c r="O823" s="116">
        <v>0</v>
      </c>
      <c r="P823" s="120">
        <v>0</v>
      </c>
      <c r="Q823" s="27" t="str">
        <f t="shared" si="165"/>
        <v>Registered</v>
      </c>
      <c r="R823" s="121">
        <f t="shared" si="166"/>
        <v>1</v>
      </c>
      <c r="T823" s="117">
        <f t="shared" ref="T823:T886" si="167">L823+M823+N823+O823+P823</f>
        <v>0</v>
      </c>
      <c r="U823" s="117">
        <f t="shared" ref="U823:U886" si="168">K823-T823</f>
        <v>0</v>
      </c>
    </row>
    <row r="824" spans="1:21" hidden="1" x14ac:dyDescent="0.3">
      <c r="A824" s="114">
        <v>9977</v>
      </c>
      <c r="B824" s="114" t="s">
        <v>62</v>
      </c>
      <c r="C824" s="114" t="s">
        <v>1362</v>
      </c>
      <c r="D824" s="114" t="s">
        <v>9209</v>
      </c>
      <c r="E824" s="114" t="s">
        <v>9210</v>
      </c>
      <c r="F824" s="115">
        <v>45296</v>
      </c>
      <c r="G824" s="114" t="s">
        <v>4962</v>
      </c>
      <c r="H824" s="116">
        <v>1970000</v>
      </c>
      <c r="I824" s="116">
        <v>1970000</v>
      </c>
      <c r="J824" s="116">
        <v>1970000</v>
      </c>
      <c r="K824" s="116">
        <v>0</v>
      </c>
      <c r="L824" s="116">
        <v>0</v>
      </c>
      <c r="M824" s="116">
        <v>0</v>
      </c>
      <c r="N824" s="116">
        <v>0</v>
      </c>
      <c r="O824" s="116">
        <v>0</v>
      </c>
      <c r="P824" s="120">
        <v>0</v>
      </c>
      <c r="Q824" s="27" t="str">
        <f t="shared" si="165"/>
        <v>Registered</v>
      </c>
      <c r="R824" s="121">
        <f t="shared" si="166"/>
        <v>1</v>
      </c>
      <c r="T824" s="117">
        <f t="shared" si="167"/>
        <v>0</v>
      </c>
      <c r="U824" s="117">
        <f t="shared" si="168"/>
        <v>0</v>
      </c>
    </row>
    <row r="825" spans="1:21" hidden="1" x14ac:dyDescent="0.3">
      <c r="A825" s="114">
        <v>9978</v>
      </c>
      <c r="B825" s="114" t="s">
        <v>62</v>
      </c>
      <c r="C825" s="114" t="s">
        <v>1362</v>
      </c>
      <c r="D825" s="114" t="s">
        <v>9211</v>
      </c>
      <c r="E825" s="114" t="s">
        <v>389</v>
      </c>
      <c r="F825" s="115">
        <v>45300</v>
      </c>
      <c r="G825" s="114" t="s">
        <v>5371</v>
      </c>
      <c r="H825" s="116">
        <v>1576000</v>
      </c>
      <c r="I825" s="116">
        <v>1576000</v>
      </c>
      <c r="J825" s="116">
        <v>1576000</v>
      </c>
      <c r="K825" s="116">
        <v>0</v>
      </c>
      <c r="L825" s="116">
        <v>0</v>
      </c>
      <c r="M825" s="116">
        <v>0</v>
      </c>
      <c r="N825" s="116">
        <v>0</v>
      </c>
      <c r="O825" s="116">
        <v>0</v>
      </c>
      <c r="P825" s="120">
        <v>0</v>
      </c>
      <c r="Q825" s="27" t="str">
        <f t="shared" si="165"/>
        <v>Registered</v>
      </c>
      <c r="R825" s="121">
        <f t="shared" si="166"/>
        <v>1</v>
      </c>
      <c r="T825" s="117">
        <f t="shared" si="167"/>
        <v>0</v>
      </c>
      <c r="U825" s="117">
        <f t="shared" si="168"/>
        <v>0</v>
      </c>
    </row>
    <row r="826" spans="1:21" hidden="1" x14ac:dyDescent="0.3">
      <c r="A826" s="114">
        <v>9979</v>
      </c>
      <c r="B826" s="114" t="s">
        <v>62</v>
      </c>
      <c r="C826" s="114" t="s">
        <v>1362</v>
      </c>
      <c r="D826" s="114" t="s">
        <v>9212</v>
      </c>
      <c r="E826" s="114" t="s">
        <v>9213</v>
      </c>
      <c r="F826" s="115">
        <v>45300</v>
      </c>
      <c r="G826" s="114" t="s">
        <v>5163</v>
      </c>
      <c r="H826" s="116">
        <v>1576000</v>
      </c>
      <c r="I826" s="116">
        <v>1576000</v>
      </c>
      <c r="J826" s="116">
        <v>1576000</v>
      </c>
      <c r="K826" s="116">
        <v>0</v>
      </c>
      <c r="L826" s="116">
        <v>0</v>
      </c>
      <c r="M826" s="116">
        <v>0</v>
      </c>
      <c r="N826" s="116">
        <v>0</v>
      </c>
      <c r="O826" s="116">
        <v>0</v>
      </c>
      <c r="P826" s="120">
        <v>0</v>
      </c>
      <c r="Q826" s="27" t="str">
        <f t="shared" si="165"/>
        <v>Registered</v>
      </c>
      <c r="R826" s="121">
        <f t="shared" si="166"/>
        <v>1</v>
      </c>
      <c r="T826" s="117">
        <f t="shared" si="167"/>
        <v>0</v>
      </c>
      <c r="U826" s="117">
        <f t="shared" si="168"/>
        <v>0</v>
      </c>
    </row>
    <row r="827" spans="1:21" hidden="1" x14ac:dyDescent="0.3">
      <c r="A827" s="114">
        <v>9980</v>
      </c>
      <c r="B827" s="114" t="s">
        <v>62</v>
      </c>
      <c r="C827" s="114" t="s">
        <v>1362</v>
      </c>
      <c r="D827" s="114" t="s">
        <v>9214</v>
      </c>
      <c r="E827" s="114" t="s">
        <v>9210</v>
      </c>
      <c r="F827" s="115">
        <v>45377</v>
      </c>
      <c r="G827" s="114" t="s">
        <v>9215</v>
      </c>
      <c r="H827" s="116">
        <v>7000000</v>
      </c>
      <c r="I827" s="116">
        <v>7000000</v>
      </c>
      <c r="J827" s="116">
        <v>7000000</v>
      </c>
      <c r="K827" s="116">
        <v>0</v>
      </c>
      <c r="L827" s="116">
        <v>0</v>
      </c>
      <c r="M827" s="116">
        <v>0</v>
      </c>
      <c r="N827" s="116">
        <v>0</v>
      </c>
      <c r="O827" s="116">
        <v>0</v>
      </c>
      <c r="P827" s="120">
        <v>0</v>
      </c>
      <c r="Q827" s="27" t="str">
        <f t="shared" si="165"/>
        <v>Registered</v>
      </c>
      <c r="R827" s="121">
        <f t="shared" si="166"/>
        <v>1</v>
      </c>
      <c r="T827" s="117">
        <f t="shared" si="167"/>
        <v>0</v>
      </c>
      <c r="U827" s="117">
        <f t="shared" si="168"/>
        <v>0</v>
      </c>
    </row>
    <row r="828" spans="1:21" hidden="1" x14ac:dyDescent="0.3">
      <c r="A828" s="114">
        <v>9981</v>
      </c>
      <c r="B828" s="114" t="s">
        <v>62</v>
      </c>
      <c r="C828" s="114" t="s">
        <v>1362</v>
      </c>
      <c r="D828" s="114" t="s">
        <v>9216</v>
      </c>
      <c r="E828" s="114" t="s">
        <v>9217</v>
      </c>
      <c r="F828" s="115">
        <v>45306</v>
      </c>
      <c r="G828" s="114" t="s">
        <v>5392</v>
      </c>
      <c r="H828" s="116">
        <v>6799877</v>
      </c>
      <c r="I828" s="116">
        <v>6799877</v>
      </c>
      <c r="J828" s="116">
        <v>6799877</v>
      </c>
      <c r="K828" s="116">
        <v>0</v>
      </c>
      <c r="L828" s="116">
        <v>0</v>
      </c>
      <c r="M828" s="116">
        <v>0</v>
      </c>
      <c r="N828" s="116">
        <v>0</v>
      </c>
      <c r="O828" s="116">
        <v>0</v>
      </c>
      <c r="P828" s="120">
        <v>0</v>
      </c>
      <c r="Q828" s="27" t="str">
        <f t="shared" si="165"/>
        <v>Registered</v>
      </c>
      <c r="R828" s="121">
        <f t="shared" si="166"/>
        <v>1</v>
      </c>
      <c r="T828" s="117">
        <f t="shared" si="167"/>
        <v>0</v>
      </c>
      <c r="U828" s="117">
        <f t="shared" si="168"/>
        <v>0</v>
      </c>
    </row>
    <row r="829" spans="1:21" hidden="1" x14ac:dyDescent="0.3">
      <c r="A829" s="114">
        <v>9982</v>
      </c>
      <c r="B829" s="114" t="s">
        <v>62</v>
      </c>
      <c r="C829" s="114" t="s">
        <v>1362</v>
      </c>
      <c r="D829" s="114" t="s">
        <v>9218</v>
      </c>
      <c r="E829" s="114" t="s">
        <v>9219</v>
      </c>
      <c r="F829" s="115">
        <v>45296</v>
      </c>
      <c r="G829" s="114" t="s">
        <v>4962</v>
      </c>
      <c r="H829" s="116">
        <v>6110000</v>
      </c>
      <c r="I829" s="116">
        <v>6110000</v>
      </c>
      <c r="J829" s="116">
        <v>6110000</v>
      </c>
      <c r="K829" s="116">
        <v>0</v>
      </c>
      <c r="L829" s="116">
        <v>0</v>
      </c>
      <c r="M829" s="116">
        <v>0</v>
      </c>
      <c r="N829" s="116">
        <v>0</v>
      </c>
      <c r="O829" s="116">
        <v>0</v>
      </c>
      <c r="P829" s="120">
        <v>0</v>
      </c>
      <c r="Q829" s="27" t="str">
        <f t="shared" si="165"/>
        <v>Registered</v>
      </c>
      <c r="R829" s="121">
        <f t="shared" si="166"/>
        <v>1</v>
      </c>
      <c r="T829" s="117">
        <f t="shared" si="167"/>
        <v>0</v>
      </c>
      <c r="U829" s="117">
        <f t="shared" si="168"/>
        <v>0</v>
      </c>
    </row>
    <row r="830" spans="1:21" hidden="1" x14ac:dyDescent="0.3">
      <c r="A830" s="114">
        <v>9983</v>
      </c>
      <c r="B830" s="114" t="s">
        <v>62</v>
      </c>
      <c r="C830" s="114" t="s">
        <v>1362</v>
      </c>
      <c r="D830" s="114" t="s">
        <v>9220</v>
      </c>
      <c r="E830" s="114" t="s">
        <v>9221</v>
      </c>
      <c r="F830" s="115">
        <v>45300</v>
      </c>
      <c r="G830" s="114" t="s">
        <v>4376</v>
      </c>
      <c r="H830" s="116">
        <v>2144000</v>
      </c>
      <c r="I830" s="116">
        <v>2144000</v>
      </c>
      <c r="J830" s="116">
        <v>2144000</v>
      </c>
      <c r="K830" s="116">
        <v>0</v>
      </c>
      <c r="L830" s="116">
        <v>0</v>
      </c>
      <c r="M830" s="116">
        <v>0</v>
      </c>
      <c r="N830" s="116">
        <v>0</v>
      </c>
      <c r="O830" s="116">
        <v>0</v>
      </c>
      <c r="P830" s="120">
        <v>0</v>
      </c>
      <c r="Q830" s="27" t="str">
        <f t="shared" si="165"/>
        <v>Registered</v>
      </c>
      <c r="R830" s="121">
        <f t="shared" si="166"/>
        <v>1</v>
      </c>
      <c r="T830" s="117">
        <f t="shared" si="167"/>
        <v>0</v>
      </c>
      <c r="U830" s="117">
        <f t="shared" si="168"/>
        <v>0</v>
      </c>
    </row>
    <row r="831" spans="1:21" hidden="1" x14ac:dyDescent="0.3">
      <c r="A831" s="114">
        <v>9984</v>
      </c>
      <c r="B831" s="114" t="s">
        <v>62</v>
      </c>
      <c r="C831" s="114" t="s">
        <v>1362</v>
      </c>
      <c r="D831" s="114" t="s">
        <v>9222</v>
      </c>
      <c r="E831" s="114" t="s">
        <v>9213</v>
      </c>
      <c r="F831" s="115">
        <v>45300</v>
      </c>
      <c r="G831" s="114" t="s">
        <v>5163</v>
      </c>
      <c r="H831" s="116">
        <v>2144000</v>
      </c>
      <c r="I831" s="116">
        <v>2144000</v>
      </c>
      <c r="J831" s="116">
        <v>2144000</v>
      </c>
      <c r="K831" s="116">
        <v>0</v>
      </c>
      <c r="L831" s="116">
        <v>0</v>
      </c>
      <c r="M831" s="116">
        <v>0</v>
      </c>
      <c r="N831" s="116">
        <v>0</v>
      </c>
      <c r="O831" s="116">
        <v>0</v>
      </c>
      <c r="P831" s="120">
        <v>0</v>
      </c>
      <c r="Q831" s="27" t="str">
        <f t="shared" si="165"/>
        <v>Registered</v>
      </c>
      <c r="R831" s="121">
        <f t="shared" si="166"/>
        <v>1</v>
      </c>
      <c r="T831" s="117">
        <f t="shared" si="167"/>
        <v>0</v>
      </c>
      <c r="U831" s="117">
        <f t="shared" si="168"/>
        <v>0</v>
      </c>
    </row>
    <row r="832" spans="1:21" hidden="1" x14ac:dyDescent="0.3">
      <c r="A832" s="114">
        <v>9985</v>
      </c>
      <c r="B832" s="114" t="s">
        <v>62</v>
      </c>
      <c r="C832" s="114" t="s">
        <v>1362</v>
      </c>
      <c r="D832" s="114" t="s">
        <v>9223</v>
      </c>
      <c r="E832" s="114" t="s">
        <v>9224</v>
      </c>
      <c r="F832" s="115">
        <v>45296</v>
      </c>
      <c r="G832" s="114" t="s">
        <v>5379</v>
      </c>
      <c r="H832" s="116">
        <v>3484000</v>
      </c>
      <c r="I832" s="116">
        <v>3484000</v>
      </c>
      <c r="J832" s="116">
        <v>3484000</v>
      </c>
      <c r="K832" s="116">
        <v>0</v>
      </c>
      <c r="L832" s="116">
        <v>0</v>
      </c>
      <c r="M832" s="116">
        <v>0</v>
      </c>
      <c r="N832" s="116">
        <v>0</v>
      </c>
      <c r="O832" s="116">
        <v>0</v>
      </c>
      <c r="P832" s="120">
        <v>0</v>
      </c>
      <c r="Q832" s="27" t="str">
        <f t="shared" si="165"/>
        <v>Registered</v>
      </c>
      <c r="R832" s="121">
        <f t="shared" si="166"/>
        <v>1</v>
      </c>
      <c r="T832" s="117">
        <f t="shared" si="167"/>
        <v>0</v>
      </c>
      <c r="U832" s="117">
        <f t="shared" si="168"/>
        <v>0</v>
      </c>
    </row>
    <row r="833" spans="1:21" hidden="1" x14ac:dyDescent="0.3">
      <c r="A833" s="114">
        <v>9986</v>
      </c>
      <c r="B833" s="114" t="s">
        <v>62</v>
      </c>
      <c r="C833" s="114" t="s">
        <v>1362</v>
      </c>
      <c r="D833" s="114" t="s">
        <v>9225</v>
      </c>
      <c r="E833" s="114" t="s">
        <v>9226</v>
      </c>
      <c r="F833" s="115">
        <v>45296</v>
      </c>
      <c r="G833" s="114" t="s">
        <v>5049</v>
      </c>
      <c r="H833" s="116">
        <v>2750000</v>
      </c>
      <c r="I833" s="116">
        <v>2750000</v>
      </c>
      <c r="J833" s="116">
        <v>2750000</v>
      </c>
      <c r="K833" s="116">
        <v>0</v>
      </c>
      <c r="L833" s="116">
        <v>0</v>
      </c>
      <c r="M833" s="116">
        <v>0</v>
      </c>
      <c r="N833" s="116">
        <v>0</v>
      </c>
      <c r="O833" s="116">
        <v>0</v>
      </c>
      <c r="P833" s="120">
        <v>0</v>
      </c>
      <c r="Q833" s="27" t="str">
        <f t="shared" si="165"/>
        <v>Registered</v>
      </c>
      <c r="R833" s="121">
        <f t="shared" si="166"/>
        <v>1</v>
      </c>
      <c r="T833" s="117">
        <f t="shared" si="167"/>
        <v>0</v>
      </c>
      <c r="U833" s="117">
        <f t="shared" si="168"/>
        <v>0</v>
      </c>
    </row>
    <row r="834" spans="1:21" hidden="1" x14ac:dyDescent="0.3">
      <c r="A834" s="114">
        <v>9987</v>
      </c>
      <c r="B834" s="114" t="s">
        <v>62</v>
      </c>
      <c r="C834" s="114" t="s">
        <v>1362</v>
      </c>
      <c r="D834" s="114" t="s">
        <v>9227</v>
      </c>
      <c r="E834" s="114" t="s">
        <v>9228</v>
      </c>
      <c r="F834" s="115">
        <v>45296</v>
      </c>
      <c r="G834" s="114" t="s">
        <v>5049</v>
      </c>
      <c r="H834" s="116">
        <v>2750000</v>
      </c>
      <c r="I834" s="116">
        <v>2750000</v>
      </c>
      <c r="J834" s="116">
        <v>2750000</v>
      </c>
      <c r="K834" s="116">
        <v>0</v>
      </c>
      <c r="L834" s="116">
        <v>0</v>
      </c>
      <c r="M834" s="116">
        <v>0</v>
      </c>
      <c r="N834" s="116">
        <v>0</v>
      </c>
      <c r="O834" s="116">
        <v>0</v>
      </c>
      <c r="P834" s="120">
        <v>0</v>
      </c>
      <c r="Q834" s="27" t="str">
        <f t="shared" ref="Q834:Q897" si="169">IF(G834="01 Jan 1900","Unregistered","Registered")</f>
        <v>Registered</v>
      </c>
      <c r="R834" s="121">
        <f t="shared" si="166"/>
        <v>1</v>
      </c>
      <c r="T834" s="117">
        <f t="shared" si="167"/>
        <v>0</v>
      </c>
      <c r="U834" s="117">
        <f t="shared" si="168"/>
        <v>0</v>
      </c>
    </row>
    <row r="835" spans="1:21" hidden="1" x14ac:dyDescent="0.3">
      <c r="A835" s="114">
        <v>9988</v>
      </c>
      <c r="B835" s="114" t="s">
        <v>62</v>
      </c>
      <c r="C835" s="114" t="s">
        <v>1362</v>
      </c>
      <c r="D835" s="114" t="s">
        <v>9229</v>
      </c>
      <c r="E835" s="114" t="s">
        <v>9228</v>
      </c>
      <c r="F835" s="115">
        <v>45296</v>
      </c>
      <c r="G835" s="114" t="s">
        <v>5049</v>
      </c>
      <c r="H835" s="116">
        <v>2750000</v>
      </c>
      <c r="I835" s="116">
        <v>2750000</v>
      </c>
      <c r="J835" s="116">
        <v>2750000</v>
      </c>
      <c r="K835" s="116">
        <v>0</v>
      </c>
      <c r="L835" s="116">
        <v>0</v>
      </c>
      <c r="M835" s="116">
        <v>0</v>
      </c>
      <c r="N835" s="116">
        <v>0</v>
      </c>
      <c r="O835" s="116">
        <v>0</v>
      </c>
      <c r="P835" s="120">
        <v>0</v>
      </c>
      <c r="Q835" s="27" t="str">
        <f t="shared" si="169"/>
        <v>Registered</v>
      </c>
      <c r="R835" s="121">
        <f t="shared" si="166"/>
        <v>1</v>
      </c>
      <c r="T835" s="117">
        <f t="shared" si="167"/>
        <v>0</v>
      </c>
      <c r="U835" s="117">
        <f t="shared" si="168"/>
        <v>0</v>
      </c>
    </row>
    <row r="836" spans="1:21" hidden="1" x14ac:dyDescent="0.3">
      <c r="A836" s="114">
        <v>9989</v>
      </c>
      <c r="B836" s="114" t="s">
        <v>62</v>
      </c>
      <c r="C836" s="114" t="s">
        <v>1362</v>
      </c>
      <c r="D836" s="114" t="s">
        <v>8641</v>
      </c>
      <c r="E836" s="114" t="s">
        <v>7065</v>
      </c>
      <c r="F836" s="115">
        <v>44167</v>
      </c>
      <c r="G836" s="114" t="s">
        <v>5401</v>
      </c>
      <c r="H836" s="116">
        <v>10376000</v>
      </c>
      <c r="I836" s="116">
        <v>10376000</v>
      </c>
      <c r="J836" s="116">
        <v>10376000</v>
      </c>
      <c r="K836" s="116">
        <v>0</v>
      </c>
      <c r="L836" s="116">
        <v>0</v>
      </c>
      <c r="M836" s="116">
        <v>0</v>
      </c>
      <c r="N836" s="116">
        <v>0</v>
      </c>
      <c r="O836" s="116">
        <v>0</v>
      </c>
      <c r="P836" s="120">
        <v>0</v>
      </c>
      <c r="Q836" s="27" t="str">
        <f t="shared" si="169"/>
        <v>Registered</v>
      </c>
      <c r="R836" s="121">
        <f t="shared" si="166"/>
        <v>1</v>
      </c>
      <c r="T836" s="117">
        <f t="shared" si="167"/>
        <v>0</v>
      </c>
      <c r="U836" s="117">
        <f t="shared" si="168"/>
        <v>0</v>
      </c>
    </row>
    <row r="837" spans="1:21" hidden="1" x14ac:dyDescent="0.3">
      <c r="A837" s="114">
        <v>9990</v>
      </c>
      <c r="B837" s="114" t="s">
        <v>62</v>
      </c>
      <c r="C837" s="114" t="s">
        <v>1362</v>
      </c>
      <c r="D837" s="114" t="s">
        <v>5202</v>
      </c>
      <c r="E837" s="114" t="s">
        <v>9230</v>
      </c>
      <c r="F837" s="115">
        <v>44179</v>
      </c>
      <c r="G837" s="114" t="s">
        <v>8608</v>
      </c>
      <c r="H837" s="116">
        <v>5150000</v>
      </c>
      <c r="I837" s="116">
        <v>5150000</v>
      </c>
      <c r="J837" s="116">
        <v>5150000</v>
      </c>
      <c r="K837" s="116">
        <v>0</v>
      </c>
      <c r="L837" s="116">
        <v>0</v>
      </c>
      <c r="M837" s="116">
        <v>0</v>
      </c>
      <c r="N837" s="116">
        <v>0</v>
      </c>
      <c r="O837" s="116">
        <v>0</v>
      </c>
      <c r="P837" s="120">
        <v>0</v>
      </c>
      <c r="Q837" s="27" t="str">
        <f t="shared" si="169"/>
        <v>Registered</v>
      </c>
      <c r="R837" s="121">
        <f t="shared" si="166"/>
        <v>1</v>
      </c>
      <c r="T837" s="117">
        <f t="shared" si="167"/>
        <v>0</v>
      </c>
      <c r="U837" s="117">
        <f t="shared" si="168"/>
        <v>0</v>
      </c>
    </row>
    <row r="838" spans="1:21" hidden="1" x14ac:dyDescent="0.3">
      <c r="A838" s="114">
        <v>9991</v>
      </c>
      <c r="B838" s="114" t="s">
        <v>62</v>
      </c>
      <c r="C838" s="114" t="s">
        <v>1362</v>
      </c>
      <c r="D838" s="114" t="s">
        <v>5205</v>
      </c>
      <c r="E838" s="114" t="s">
        <v>9231</v>
      </c>
      <c r="F838" s="115">
        <v>44167</v>
      </c>
      <c r="G838" s="114" t="s">
        <v>2167</v>
      </c>
      <c r="H838" s="116">
        <v>5369000</v>
      </c>
      <c r="I838" s="116">
        <v>5369000</v>
      </c>
      <c r="J838" s="116">
        <v>5369000</v>
      </c>
      <c r="K838" s="116">
        <v>0</v>
      </c>
      <c r="L838" s="116">
        <v>0</v>
      </c>
      <c r="M838" s="116">
        <v>0</v>
      </c>
      <c r="N838" s="116">
        <v>0</v>
      </c>
      <c r="O838" s="116">
        <v>0</v>
      </c>
      <c r="P838" s="120">
        <v>0</v>
      </c>
      <c r="Q838" s="27" t="str">
        <f t="shared" si="169"/>
        <v>Registered</v>
      </c>
      <c r="R838" s="121">
        <f t="shared" si="166"/>
        <v>1</v>
      </c>
      <c r="T838" s="117">
        <f t="shared" si="167"/>
        <v>0</v>
      </c>
      <c r="U838" s="117">
        <f t="shared" si="168"/>
        <v>0</v>
      </c>
    </row>
    <row r="839" spans="1:21" hidden="1" x14ac:dyDescent="0.3">
      <c r="A839" s="114">
        <v>9992</v>
      </c>
      <c r="B839" s="114" t="s">
        <v>62</v>
      </c>
      <c r="C839" s="114" t="s">
        <v>1362</v>
      </c>
      <c r="D839" s="114" t="s">
        <v>5207</v>
      </c>
      <c r="E839" s="114" t="s">
        <v>9232</v>
      </c>
      <c r="F839" s="115">
        <v>44173</v>
      </c>
      <c r="G839" s="114" t="s">
        <v>5501</v>
      </c>
      <c r="H839" s="116">
        <v>9550000</v>
      </c>
      <c r="I839" s="116">
        <v>9550000</v>
      </c>
      <c r="J839" s="116">
        <v>9550000</v>
      </c>
      <c r="K839" s="116">
        <v>0</v>
      </c>
      <c r="L839" s="116">
        <v>0</v>
      </c>
      <c r="M839" s="116">
        <v>0</v>
      </c>
      <c r="N839" s="116">
        <v>0</v>
      </c>
      <c r="O839" s="116">
        <v>0</v>
      </c>
      <c r="P839" s="120">
        <v>0</v>
      </c>
      <c r="Q839" s="27" t="str">
        <f t="shared" si="169"/>
        <v>Registered</v>
      </c>
      <c r="R839" s="121">
        <f t="shared" si="166"/>
        <v>1</v>
      </c>
      <c r="T839" s="117">
        <f t="shared" si="167"/>
        <v>0</v>
      </c>
      <c r="U839" s="117">
        <f t="shared" si="168"/>
        <v>0</v>
      </c>
    </row>
    <row r="840" spans="1:21" hidden="1" x14ac:dyDescent="0.3">
      <c r="A840" s="114">
        <v>9993</v>
      </c>
      <c r="B840" s="114" t="s">
        <v>62</v>
      </c>
      <c r="C840" s="114" t="s">
        <v>1362</v>
      </c>
      <c r="D840" s="114" t="s">
        <v>8642</v>
      </c>
      <c r="E840" s="114" t="s">
        <v>9233</v>
      </c>
      <c r="F840" s="115">
        <v>44089</v>
      </c>
      <c r="G840" s="114" t="s">
        <v>4950</v>
      </c>
      <c r="H840" s="116">
        <v>12141000</v>
      </c>
      <c r="I840" s="116">
        <v>12141000</v>
      </c>
      <c r="J840" s="116">
        <v>12141000</v>
      </c>
      <c r="K840" s="116">
        <v>0</v>
      </c>
      <c r="L840" s="116">
        <v>0</v>
      </c>
      <c r="M840" s="116">
        <v>0</v>
      </c>
      <c r="N840" s="116">
        <v>0</v>
      </c>
      <c r="O840" s="116">
        <v>0</v>
      </c>
      <c r="P840" s="120">
        <v>0</v>
      </c>
      <c r="Q840" s="27" t="str">
        <f t="shared" si="169"/>
        <v>Registered</v>
      </c>
      <c r="R840" s="121">
        <f t="shared" si="166"/>
        <v>1</v>
      </c>
      <c r="T840" s="117">
        <f t="shared" si="167"/>
        <v>0</v>
      </c>
      <c r="U840" s="117">
        <f t="shared" si="168"/>
        <v>0</v>
      </c>
    </row>
    <row r="841" spans="1:21" hidden="1" x14ac:dyDescent="0.3">
      <c r="A841" s="114">
        <v>9994</v>
      </c>
      <c r="B841" s="114" t="s">
        <v>62</v>
      </c>
      <c r="C841" s="114" t="s">
        <v>1362</v>
      </c>
      <c r="D841" s="114" t="s">
        <v>5210</v>
      </c>
      <c r="E841" s="114" t="s">
        <v>1923</v>
      </c>
      <c r="F841" s="115">
        <v>44250</v>
      </c>
      <c r="G841" s="114" t="s">
        <v>5403</v>
      </c>
      <c r="H841" s="116">
        <v>7345000</v>
      </c>
      <c r="I841" s="116">
        <v>7345000</v>
      </c>
      <c r="J841" s="116">
        <v>7345000</v>
      </c>
      <c r="K841" s="116">
        <v>0</v>
      </c>
      <c r="L841" s="116">
        <v>0</v>
      </c>
      <c r="M841" s="116">
        <v>0</v>
      </c>
      <c r="N841" s="116">
        <v>0</v>
      </c>
      <c r="O841" s="116">
        <v>0</v>
      </c>
      <c r="P841" s="120">
        <v>0</v>
      </c>
      <c r="Q841" s="27" t="str">
        <f t="shared" si="169"/>
        <v>Registered</v>
      </c>
      <c r="R841" s="121">
        <f t="shared" si="166"/>
        <v>1</v>
      </c>
      <c r="T841" s="117">
        <f t="shared" si="167"/>
        <v>0</v>
      </c>
      <c r="U841" s="117">
        <f t="shared" si="168"/>
        <v>0</v>
      </c>
    </row>
    <row r="842" spans="1:21" hidden="1" x14ac:dyDescent="0.3">
      <c r="A842" s="114">
        <v>9995</v>
      </c>
      <c r="B842" s="114" t="s">
        <v>62</v>
      </c>
      <c r="C842" s="114" t="s">
        <v>1362</v>
      </c>
      <c r="D842" s="114" t="s">
        <v>5211</v>
      </c>
      <c r="E842" s="114" t="s">
        <v>9234</v>
      </c>
      <c r="F842" s="115">
        <v>44193</v>
      </c>
      <c r="G842" s="114" t="s">
        <v>5495</v>
      </c>
      <c r="H842" s="116">
        <v>10130000</v>
      </c>
      <c r="I842" s="116">
        <v>10130000</v>
      </c>
      <c r="J842" s="116">
        <v>10130000</v>
      </c>
      <c r="K842" s="116">
        <v>0</v>
      </c>
      <c r="L842" s="116">
        <v>0</v>
      </c>
      <c r="M842" s="116">
        <v>0</v>
      </c>
      <c r="N842" s="116">
        <v>0</v>
      </c>
      <c r="O842" s="116">
        <v>0</v>
      </c>
      <c r="P842" s="120">
        <v>0</v>
      </c>
      <c r="Q842" s="27" t="str">
        <f t="shared" si="169"/>
        <v>Registered</v>
      </c>
      <c r="R842" s="121">
        <f t="shared" si="166"/>
        <v>1</v>
      </c>
      <c r="T842" s="117">
        <f t="shared" si="167"/>
        <v>0</v>
      </c>
      <c r="U842" s="117">
        <f t="shared" si="168"/>
        <v>0</v>
      </c>
    </row>
    <row r="843" spans="1:21" hidden="1" x14ac:dyDescent="0.3">
      <c r="A843" s="114">
        <v>9996</v>
      </c>
      <c r="B843" s="114" t="s">
        <v>62</v>
      </c>
      <c r="C843" s="114" t="s">
        <v>1362</v>
      </c>
      <c r="D843" s="114" t="s">
        <v>5215</v>
      </c>
      <c r="E843" s="114" t="s">
        <v>6265</v>
      </c>
      <c r="F843" s="115">
        <v>44277</v>
      </c>
      <c r="G843" s="114" t="s">
        <v>8610</v>
      </c>
      <c r="H843" s="116">
        <v>8909000</v>
      </c>
      <c r="I843" s="116">
        <v>8909000</v>
      </c>
      <c r="J843" s="116">
        <v>8909000</v>
      </c>
      <c r="K843" s="116">
        <v>0</v>
      </c>
      <c r="L843" s="116">
        <v>0</v>
      </c>
      <c r="M843" s="116">
        <v>0</v>
      </c>
      <c r="N843" s="116">
        <v>0</v>
      </c>
      <c r="O843" s="116">
        <v>0</v>
      </c>
      <c r="P843" s="120">
        <v>0</v>
      </c>
      <c r="Q843" s="27" t="str">
        <f t="shared" si="169"/>
        <v>Registered</v>
      </c>
      <c r="R843" s="121">
        <f t="shared" si="166"/>
        <v>1</v>
      </c>
      <c r="T843" s="117">
        <f t="shared" si="167"/>
        <v>0</v>
      </c>
      <c r="U843" s="117">
        <f t="shared" si="168"/>
        <v>0</v>
      </c>
    </row>
    <row r="844" spans="1:21" hidden="1" x14ac:dyDescent="0.3">
      <c r="A844" s="114">
        <v>9997</v>
      </c>
      <c r="B844" s="114" t="s">
        <v>62</v>
      </c>
      <c r="C844" s="114" t="s">
        <v>1362</v>
      </c>
      <c r="D844" s="114" t="s">
        <v>5216</v>
      </c>
      <c r="E844" s="114" t="s">
        <v>9235</v>
      </c>
      <c r="F844" s="115">
        <v>44155</v>
      </c>
      <c r="G844" s="114" t="s">
        <v>4070</v>
      </c>
      <c r="H844" s="116">
        <v>13230000</v>
      </c>
      <c r="I844" s="116">
        <v>13230000</v>
      </c>
      <c r="J844" s="116">
        <v>13230000</v>
      </c>
      <c r="K844" s="116">
        <v>0</v>
      </c>
      <c r="L844" s="116">
        <v>0</v>
      </c>
      <c r="M844" s="116">
        <v>0</v>
      </c>
      <c r="N844" s="116">
        <v>0</v>
      </c>
      <c r="O844" s="116">
        <v>0</v>
      </c>
      <c r="P844" s="120">
        <v>0</v>
      </c>
      <c r="Q844" s="27" t="str">
        <f t="shared" si="169"/>
        <v>Registered</v>
      </c>
      <c r="R844" s="121">
        <f t="shared" si="166"/>
        <v>1</v>
      </c>
      <c r="T844" s="117">
        <f t="shared" si="167"/>
        <v>0</v>
      </c>
      <c r="U844" s="117">
        <f t="shared" si="168"/>
        <v>0</v>
      </c>
    </row>
    <row r="845" spans="1:21" hidden="1" x14ac:dyDescent="0.3">
      <c r="A845" s="114">
        <v>9998</v>
      </c>
      <c r="B845" s="114" t="s">
        <v>62</v>
      </c>
      <c r="C845" s="114" t="s">
        <v>1362</v>
      </c>
      <c r="D845" s="114" t="s">
        <v>9236</v>
      </c>
      <c r="E845" s="114" t="s">
        <v>9237</v>
      </c>
      <c r="F845" s="115">
        <v>44174</v>
      </c>
      <c r="G845" s="114" t="s">
        <v>3146</v>
      </c>
      <c r="H845" s="116">
        <v>5509000</v>
      </c>
      <c r="I845" s="116">
        <v>5509000</v>
      </c>
      <c r="J845" s="116">
        <v>5509000</v>
      </c>
      <c r="K845" s="116">
        <v>0</v>
      </c>
      <c r="L845" s="116">
        <v>0</v>
      </c>
      <c r="M845" s="116">
        <v>0</v>
      </c>
      <c r="N845" s="116">
        <v>0</v>
      </c>
      <c r="O845" s="116">
        <v>0</v>
      </c>
      <c r="P845" s="120">
        <v>0</v>
      </c>
      <c r="Q845" s="27" t="str">
        <f t="shared" si="169"/>
        <v>Registered</v>
      </c>
      <c r="R845" s="121">
        <f t="shared" si="166"/>
        <v>1</v>
      </c>
      <c r="T845" s="117">
        <f t="shared" si="167"/>
        <v>0</v>
      </c>
      <c r="U845" s="117">
        <f t="shared" si="168"/>
        <v>0</v>
      </c>
    </row>
    <row r="846" spans="1:21" hidden="1" x14ac:dyDescent="0.3">
      <c r="A846" s="114">
        <v>9999</v>
      </c>
      <c r="B846" s="114" t="s">
        <v>62</v>
      </c>
      <c r="C846" s="114" t="s">
        <v>1362</v>
      </c>
      <c r="D846" s="114" t="s">
        <v>5217</v>
      </c>
      <c r="E846" s="114" t="s">
        <v>9238</v>
      </c>
      <c r="F846" s="115">
        <v>44132</v>
      </c>
      <c r="G846" s="114" t="s">
        <v>4845</v>
      </c>
      <c r="H846" s="116">
        <v>8152000</v>
      </c>
      <c r="I846" s="116">
        <v>8152000</v>
      </c>
      <c r="J846" s="116">
        <v>8152000</v>
      </c>
      <c r="K846" s="116">
        <v>0</v>
      </c>
      <c r="L846" s="116">
        <v>0</v>
      </c>
      <c r="M846" s="116">
        <v>0</v>
      </c>
      <c r="N846" s="116">
        <v>0</v>
      </c>
      <c r="O846" s="116">
        <v>0</v>
      </c>
      <c r="P846" s="120">
        <v>0</v>
      </c>
      <c r="Q846" s="27" t="str">
        <f t="shared" si="169"/>
        <v>Registered</v>
      </c>
      <c r="R846" s="121">
        <f t="shared" si="166"/>
        <v>1</v>
      </c>
      <c r="T846" s="117">
        <f t="shared" si="167"/>
        <v>0</v>
      </c>
      <c r="U846" s="117">
        <f t="shared" si="168"/>
        <v>0</v>
      </c>
    </row>
    <row r="847" spans="1:21" hidden="1" x14ac:dyDescent="0.3">
      <c r="A847" s="114">
        <v>10000</v>
      </c>
      <c r="B847" s="114" t="s">
        <v>62</v>
      </c>
      <c r="C847" s="114" t="s">
        <v>1362</v>
      </c>
      <c r="D847" s="114" t="s">
        <v>5219</v>
      </c>
      <c r="E847" s="114" t="s">
        <v>9239</v>
      </c>
      <c r="F847" s="115">
        <v>44196</v>
      </c>
      <c r="G847" s="114" t="s">
        <v>5469</v>
      </c>
      <c r="H847" s="116">
        <v>15039000</v>
      </c>
      <c r="I847" s="116">
        <v>15039000</v>
      </c>
      <c r="J847" s="116">
        <v>15039000</v>
      </c>
      <c r="K847" s="116">
        <v>0</v>
      </c>
      <c r="L847" s="116">
        <v>0</v>
      </c>
      <c r="M847" s="116">
        <v>0</v>
      </c>
      <c r="N847" s="116">
        <v>0</v>
      </c>
      <c r="O847" s="116">
        <v>0</v>
      </c>
      <c r="P847" s="120">
        <v>0</v>
      </c>
      <c r="Q847" s="27" t="str">
        <f t="shared" si="169"/>
        <v>Registered</v>
      </c>
      <c r="R847" s="121">
        <f t="shared" si="166"/>
        <v>1</v>
      </c>
      <c r="T847" s="117">
        <f t="shared" si="167"/>
        <v>0</v>
      </c>
      <c r="U847" s="117">
        <f t="shared" si="168"/>
        <v>0</v>
      </c>
    </row>
    <row r="848" spans="1:21" hidden="1" x14ac:dyDescent="0.3">
      <c r="A848" s="114">
        <v>10001</v>
      </c>
      <c r="B848" s="114" t="s">
        <v>62</v>
      </c>
      <c r="C848" s="114" t="s">
        <v>1362</v>
      </c>
      <c r="D848" s="114" t="s">
        <v>5222</v>
      </c>
      <c r="E848" s="114" t="s">
        <v>9240</v>
      </c>
      <c r="F848" s="115">
        <v>44439</v>
      </c>
      <c r="G848" s="114" t="s">
        <v>8611</v>
      </c>
      <c r="H848" s="116">
        <v>8632000</v>
      </c>
      <c r="I848" s="116">
        <v>8632000</v>
      </c>
      <c r="J848" s="116">
        <v>8632000</v>
      </c>
      <c r="K848" s="116">
        <v>0</v>
      </c>
      <c r="L848" s="116">
        <v>0</v>
      </c>
      <c r="M848" s="116">
        <v>0</v>
      </c>
      <c r="N848" s="116">
        <v>0</v>
      </c>
      <c r="O848" s="116">
        <v>0</v>
      </c>
      <c r="P848" s="120">
        <v>0</v>
      </c>
      <c r="Q848" s="27" t="str">
        <f t="shared" si="169"/>
        <v>Registered</v>
      </c>
      <c r="R848" s="121">
        <f t="shared" ref="R848:R911" si="170">I848/H848</f>
        <v>1</v>
      </c>
      <c r="T848" s="117">
        <f t="shared" si="167"/>
        <v>0</v>
      </c>
      <c r="U848" s="117">
        <f t="shared" si="168"/>
        <v>0</v>
      </c>
    </row>
    <row r="849" spans="1:21" hidden="1" x14ac:dyDescent="0.3">
      <c r="A849" s="114">
        <v>10002</v>
      </c>
      <c r="B849" s="114" t="s">
        <v>62</v>
      </c>
      <c r="C849" s="114" t="s">
        <v>1362</v>
      </c>
      <c r="D849" s="114" t="s">
        <v>5224</v>
      </c>
      <c r="E849" s="114" t="s">
        <v>9241</v>
      </c>
      <c r="F849" s="115">
        <v>44069</v>
      </c>
      <c r="G849" s="114" t="s">
        <v>9242</v>
      </c>
      <c r="H849" s="116">
        <v>7030000</v>
      </c>
      <c r="I849" s="116">
        <v>7030000</v>
      </c>
      <c r="J849" s="116">
        <v>7030000</v>
      </c>
      <c r="K849" s="116">
        <v>0</v>
      </c>
      <c r="L849" s="116">
        <v>0</v>
      </c>
      <c r="M849" s="116">
        <v>0</v>
      </c>
      <c r="N849" s="116">
        <v>0</v>
      </c>
      <c r="O849" s="116">
        <v>0</v>
      </c>
      <c r="P849" s="120">
        <v>0</v>
      </c>
      <c r="Q849" s="27" t="str">
        <f t="shared" si="169"/>
        <v>Registered</v>
      </c>
      <c r="R849" s="121">
        <f t="shared" si="170"/>
        <v>1</v>
      </c>
      <c r="T849" s="117">
        <f t="shared" si="167"/>
        <v>0</v>
      </c>
      <c r="U849" s="117">
        <f t="shared" si="168"/>
        <v>0</v>
      </c>
    </row>
    <row r="850" spans="1:21" hidden="1" x14ac:dyDescent="0.3">
      <c r="A850" s="114">
        <v>10003</v>
      </c>
      <c r="B850" s="114" t="s">
        <v>62</v>
      </c>
      <c r="C850" s="114" t="s">
        <v>1362</v>
      </c>
      <c r="D850" s="114" t="s">
        <v>8643</v>
      </c>
      <c r="E850" s="114" t="s">
        <v>6972</v>
      </c>
      <c r="F850" s="115">
        <v>44018</v>
      </c>
      <c r="G850" s="114" t="s">
        <v>8614</v>
      </c>
      <c r="H850" s="116">
        <v>10500000</v>
      </c>
      <c r="I850" s="116">
        <v>10500000</v>
      </c>
      <c r="J850" s="116">
        <v>10500000</v>
      </c>
      <c r="K850" s="116">
        <v>0</v>
      </c>
      <c r="L850" s="116">
        <v>0</v>
      </c>
      <c r="M850" s="116">
        <v>0</v>
      </c>
      <c r="N850" s="116">
        <v>0</v>
      </c>
      <c r="O850" s="116">
        <v>0</v>
      </c>
      <c r="P850" s="120">
        <v>0</v>
      </c>
      <c r="Q850" s="27" t="str">
        <f t="shared" si="169"/>
        <v>Registered</v>
      </c>
      <c r="R850" s="121">
        <f t="shared" si="170"/>
        <v>1</v>
      </c>
      <c r="T850" s="117">
        <f t="shared" si="167"/>
        <v>0</v>
      </c>
      <c r="U850" s="117">
        <f t="shared" si="168"/>
        <v>0</v>
      </c>
    </row>
    <row r="851" spans="1:21" hidden="1" x14ac:dyDescent="0.3">
      <c r="A851" s="114">
        <v>10004</v>
      </c>
      <c r="B851" s="114" t="s">
        <v>62</v>
      </c>
      <c r="C851" s="114" t="s">
        <v>1362</v>
      </c>
      <c r="D851" s="114" t="s">
        <v>5227</v>
      </c>
      <c r="E851" s="114" t="s">
        <v>9243</v>
      </c>
      <c r="F851" s="115">
        <v>44056</v>
      </c>
      <c r="G851" s="114" t="s">
        <v>8322</v>
      </c>
      <c r="H851" s="116">
        <v>7230000</v>
      </c>
      <c r="I851" s="116">
        <v>7230000</v>
      </c>
      <c r="J851" s="116">
        <v>7230000</v>
      </c>
      <c r="K851" s="116">
        <v>0</v>
      </c>
      <c r="L851" s="116">
        <v>0</v>
      </c>
      <c r="M851" s="116">
        <v>0</v>
      </c>
      <c r="N851" s="116">
        <v>0</v>
      </c>
      <c r="O851" s="116">
        <v>0</v>
      </c>
      <c r="P851" s="120">
        <v>0</v>
      </c>
      <c r="Q851" s="27" t="str">
        <f t="shared" si="169"/>
        <v>Registered</v>
      </c>
      <c r="R851" s="121">
        <f t="shared" si="170"/>
        <v>1</v>
      </c>
      <c r="T851" s="117">
        <f t="shared" si="167"/>
        <v>0</v>
      </c>
      <c r="U851" s="117">
        <f t="shared" si="168"/>
        <v>0</v>
      </c>
    </row>
    <row r="852" spans="1:21" hidden="1" x14ac:dyDescent="0.3">
      <c r="A852" s="114">
        <v>10005</v>
      </c>
      <c r="B852" s="114" t="s">
        <v>62</v>
      </c>
      <c r="C852" s="114" t="s">
        <v>1362</v>
      </c>
      <c r="D852" s="114" t="s">
        <v>5229</v>
      </c>
      <c r="E852" s="114" t="s">
        <v>9244</v>
      </c>
      <c r="F852" s="115">
        <v>45656</v>
      </c>
      <c r="G852" s="114" t="s">
        <v>9245</v>
      </c>
      <c r="H852" s="116">
        <v>15000000</v>
      </c>
      <c r="I852" s="116">
        <v>15000000</v>
      </c>
      <c r="J852" s="116">
        <v>15000000</v>
      </c>
      <c r="K852" s="116">
        <v>0</v>
      </c>
      <c r="L852" s="116">
        <v>0</v>
      </c>
      <c r="M852" s="116">
        <v>0</v>
      </c>
      <c r="N852" s="116">
        <v>0</v>
      </c>
      <c r="O852" s="116">
        <v>0</v>
      </c>
      <c r="P852" s="120">
        <v>0</v>
      </c>
      <c r="Q852" s="27" t="str">
        <f t="shared" si="169"/>
        <v>Registered</v>
      </c>
      <c r="R852" s="121">
        <f t="shared" si="170"/>
        <v>1</v>
      </c>
      <c r="T852" s="117">
        <f t="shared" si="167"/>
        <v>0</v>
      </c>
      <c r="U852" s="117">
        <f t="shared" si="168"/>
        <v>0</v>
      </c>
    </row>
    <row r="853" spans="1:21" hidden="1" x14ac:dyDescent="0.3">
      <c r="A853" s="114">
        <v>10006</v>
      </c>
      <c r="B853" s="114" t="s">
        <v>62</v>
      </c>
      <c r="C853" s="114" t="s">
        <v>1362</v>
      </c>
      <c r="D853" s="114" t="s">
        <v>5231</v>
      </c>
      <c r="E853" s="114" t="s">
        <v>6688</v>
      </c>
      <c r="F853" s="115">
        <v>44167</v>
      </c>
      <c r="G853" s="114" t="s">
        <v>5503</v>
      </c>
      <c r="H853" s="116">
        <v>7000000</v>
      </c>
      <c r="I853" s="116">
        <v>7000000</v>
      </c>
      <c r="J853" s="116">
        <v>7000000</v>
      </c>
      <c r="K853" s="116">
        <v>0</v>
      </c>
      <c r="L853" s="116">
        <v>0</v>
      </c>
      <c r="M853" s="116">
        <v>0</v>
      </c>
      <c r="N853" s="116">
        <v>0</v>
      </c>
      <c r="O853" s="116">
        <v>0</v>
      </c>
      <c r="P853" s="120">
        <v>0</v>
      </c>
      <c r="Q853" s="27" t="str">
        <f t="shared" si="169"/>
        <v>Registered</v>
      </c>
      <c r="R853" s="121">
        <f t="shared" si="170"/>
        <v>1</v>
      </c>
      <c r="T853" s="117">
        <f t="shared" si="167"/>
        <v>0</v>
      </c>
      <c r="U853" s="117">
        <f t="shared" si="168"/>
        <v>0</v>
      </c>
    </row>
    <row r="854" spans="1:21" hidden="1" x14ac:dyDescent="0.3">
      <c r="A854" s="114">
        <v>10007</v>
      </c>
      <c r="B854" s="114" t="s">
        <v>62</v>
      </c>
      <c r="C854" s="114" t="s">
        <v>1362</v>
      </c>
      <c r="D854" s="114" t="s">
        <v>5233</v>
      </c>
      <c r="E854" s="114" t="s">
        <v>9246</v>
      </c>
      <c r="F854" s="115">
        <v>44085</v>
      </c>
      <c r="G854" s="114" t="s">
        <v>6621</v>
      </c>
      <c r="H854" s="116">
        <v>10810000</v>
      </c>
      <c r="I854" s="116">
        <v>10810000</v>
      </c>
      <c r="J854" s="116">
        <v>10810000</v>
      </c>
      <c r="K854" s="116">
        <v>0</v>
      </c>
      <c r="L854" s="116">
        <v>0</v>
      </c>
      <c r="M854" s="116">
        <v>0</v>
      </c>
      <c r="N854" s="116">
        <v>0</v>
      </c>
      <c r="O854" s="116">
        <v>0</v>
      </c>
      <c r="P854" s="120">
        <v>0</v>
      </c>
      <c r="Q854" s="27" t="str">
        <f t="shared" si="169"/>
        <v>Registered</v>
      </c>
      <c r="R854" s="121">
        <f t="shared" si="170"/>
        <v>1</v>
      </c>
      <c r="T854" s="117">
        <f t="shared" si="167"/>
        <v>0</v>
      </c>
      <c r="U854" s="117">
        <f t="shared" si="168"/>
        <v>0</v>
      </c>
    </row>
    <row r="855" spans="1:21" hidden="1" x14ac:dyDescent="0.3">
      <c r="A855" s="114">
        <v>10008</v>
      </c>
      <c r="B855" s="114" t="s">
        <v>62</v>
      </c>
      <c r="C855" s="114" t="s">
        <v>1362</v>
      </c>
      <c r="D855" s="114" t="s">
        <v>8974</v>
      </c>
      <c r="E855" s="114" t="s">
        <v>9247</v>
      </c>
      <c r="F855" s="115">
        <v>44173</v>
      </c>
      <c r="G855" s="114" t="s">
        <v>5408</v>
      </c>
      <c r="H855" s="116">
        <v>10280000</v>
      </c>
      <c r="I855" s="116">
        <v>10280000</v>
      </c>
      <c r="J855" s="116">
        <v>10280000</v>
      </c>
      <c r="K855" s="116">
        <v>0</v>
      </c>
      <c r="L855" s="116">
        <v>0</v>
      </c>
      <c r="M855" s="116">
        <v>0</v>
      </c>
      <c r="N855" s="116">
        <v>0</v>
      </c>
      <c r="O855" s="116">
        <v>0</v>
      </c>
      <c r="P855" s="120">
        <v>0</v>
      </c>
      <c r="Q855" s="27" t="str">
        <f t="shared" si="169"/>
        <v>Registered</v>
      </c>
      <c r="R855" s="121">
        <f t="shared" si="170"/>
        <v>1</v>
      </c>
      <c r="T855" s="117">
        <f t="shared" si="167"/>
        <v>0</v>
      </c>
      <c r="U855" s="117">
        <f t="shared" si="168"/>
        <v>0</v>
      </c>
    </row>
    <row r="856" spans="1:21" hidden="1" x14ac:dyDescent="0.3">
      <c r="A856" s="114">
        <v>10009</v>
      </c>
      <c r="B856" s="114" t="s">
        <v>62</v>
      </c>
      <c r="C856" s="114" t="s">
        <v>1362</v>
      </c>
      <c r="D856" s="114" t="s">
        <v>9248</v>
      </c>
      <c r="E856" s="114" t="s">
        <v>9249</v>
      </c>
      <c r="F856" s="115">
        <v>44316</v>
      </c>
      <c r="G856" s="114" t="s">
        <v>5465</v>
      </c>
      <c r="H856" s="116">
        <v>7839000</v>
      </c>
      <c r="I856" s="116">
        <v>7839000</v>
      </c>
      <c r="J856" s="116">
        <v>7839000</v>
      </c>
      <c r="K856" s="116">
        <v>0</v>
      </c>
      <c r="L856" s="116">
        <v>0</v>
      </c>
      <c r="M856" s="116">
        <v>0</v>
      </c>
      <c r="N856" s="116">
        <v>0</v>
      </c>
      <c r="O856" s="116">
        <v>0</v>
      </c>
      <c r="P856" s="120">
        <v>0</v>
      </c>
      <c r="Q856" s="27" t="str">
        <f t="shared" si="169"/>
        <v>Registered</v>
      </c>
      <c r="R856" s="121">
        <f t="shared" si="170"/>
        <v>1</v>
      </c>
      <c r="T856" s="117">
        <f t="shared" si="167"/>
        <v>0</v>
      </c>
      <c r="U856" s="117">
        <f t="shared" si="168"/>
        <v>0</v>
      </c>
    </row>
    <row r="857" spans="1:21" hidden="1" x14ac:dyDescent="0.3">
      <c r="A857" s="114">
        <v>10010</v>
      </c>
      <c r="B857" s="114" t="s">
        <v>62</v>
      </c>
      <c r="C857" s="114" t="s">
        <v>1362</v>
      </c>
      <c r="D857" s="114" t="s">
        <v>9250</v>
      </c>
      <c r="E857" s="114" t="s">
        <v>9251</v>
      </c>
      <c r="F857" s="115">
        <v>44127</v>
      </c>
      <c r="G857" s="114" t="s">
        <v>9252</v>
      </c>
      <c r="H857" s="116">
        <v>8730000</v>
      </c>
      <c r="I857" s="116">
        <v>8730000</v>
      </c>
      <c r="J857" s="116">
        <v>8730000</v>
      </c>
      <c r="K857" s="116">
        <v>0</v>
      </c>
      <c r="L857" s="116">
        <v>0</v>
      </c>
      <c r="M857" s="116">
        <v>0</v>
      </c>
      <c r="N857" s="116">
        <v>0</v>
      </c>
      <c r="O857" s="116">
        <v>0</v>
      </c>
      <c r="P857" s="120">
        <v>0</v>
      </c>
      <c r="Q857" s="27" t="str">
        <f t="shared" si="169"/>
        <v>Registered</v>
      </c>
      <c r="R857" s="121">
        <f t="shared" si="170"/>
        <v>1</v>
      </c>
      <c r="T857" s="117">
        <f t="shared" si="167"/>
        <v>0</v>
      </c>
      <c r="U857" s="117">
        <f t="shared" si="168"/>
        <v>0</v>
      </c>
    </row>
    <row r="858" spans="1:21" hidden="1" x14ac:dyDescent="0.3">
      <c r="A858" s="114">
        <v>10011</v>
      </c>
      <c r="B858" s="114" t="s">
        <v>62</v>
      </c>
      <c r="C858" s="114" t="s">
        <v>1362</v>
      </c>
      <c r="D858" s="114" t="s">
        <v>9253</v>
      </c>
      <c r="E858" s="114" t="s">
        <v>9254</v>
      </c>
      <c r="F858" s="115">
        <v>44096</v>
      </c>
      <c r="G858" s="114" t="s">
        <v>5486</v>
      </c>
      <c r="H858" s="116">
        <v>7252000</v>
      </c>
      <c r="I858" s="116">
        <v>7252000</v>
      </c>
      <c r="J858" s="116">
        <v>7252000</v>
      </c>
      <c r="K858" s="116">
        <v>0</v>
      </c>
      <c r="L858" s="116">
        <v>0</v>
      </c>
      <c r="M858" s="116">
        <v>0</v>
      </c>
      <c r="N858" s="116">
        <v>0</v>
      </c>
      <c r="O858" s="116">
        <v>0</v>
      </c>
      <c r="P858" s="120">
        <v>0</v>
      </c>
      <c r="Q858" s="27" t="str">
        <f t="shared" si="169"/>
        <v>Registered</v>
      </c>
      <c r="R858" s="121">
        <f t="shared" si="170"/>
        <v>1</v>
      </c>
      <c r="T858" s="117">
        <f t="shared" si="167"/>
        <v>0</v>
      </c>
      <c r="U858" s="117">
        <f t="shared" si="168"/>
        <v>0</v>
      </c>
    </row>
    <row r="859" spans="1:21" hidden="1" x14ac:dyDescent="0.3">
      <c r="A859" s="114">
        <v>10012</v>
      </c>
      <c r="B859" s="114" t="s">
        <v>62</v>
      </c>
      <c r="C859" s="114" t="s">
        <v>1362</v>
      </c>
      <c r="D859" s="114" t="s">
        <v>9255</v>
      </c>
      <c r="E859" s="114" t="s">
        <v>9256</v>
      </c>
      <c r="F859" s="115">
        <v>44644</v>
      </c>
      <c r="G859" s="114" t="s">
        <v>9257</v>
      </c>
      <c r="H859" s="116">
        <v>5453000</v>
      </c>
      <c r="I859" s="116">
        <v>5453000</v>
      </c>
      <c r="J859" s="116">
        <v>5453000</v>
      </c>
      <c r="K859" s="116">
        <v>0</v>
      </c>
      <c r="L859" s="116">
        <v>0</v>
      </c>
      <c r="M859" s="116">
        <v>0</v>
      </c>
      <c r="N859" s="116">
        <v>0</v>
      </c>
      <c r="O859" s="116">
        <v>0</v>
      </c>
      <c r="P859" s="120">
        <v>0</v>
      </c>
      <c r="Q859" s="27" t="str">
        <f t="shared" si="169"/>
        <v>Registered</v>
      </c>
      <c r="R859" s="121">
        <f t="shared" si="170"/>
        <v>1</v>
      </c>
      <c r="T859" s="117">
        <f t="shared" si="167"/>
        <v>0</v>
      </c>
      <c r="U859" s="117">
        <f t="shared" si="168"/>
        <v>0</v>
      </c>
    </row>
    <row r="860" spans="1:21" hidden="1" x14ac:dyDescent="0.3">
      <c r="A860" s="114">
        <v>10013</v>
      </c>
      <c r="B860" s="114" t="s">
        <v>62</v>
      </c>
      <c r="C860" s="114" t="s">
        <v>1362</v>
      </c>
      <c r="D860" s="114" t="s">
        <v>9258</v>
      </c>
      <c r="E860" s="114" t="s">
        <v>9259</v>
      </c>
      <c r="F860" s="115">
        <v>44551</v>
      </c>
      <c r="G860" s="114" t="s">
        <v>5139</v>
      </c>
      <c r="H860" s="116">
        <v>9144000</v>
      </c>
      <c r="I860" s="116">
        <v>9144000</v>
      </c>
      <c r="J860" s="116">
        <v>9144000</v>
      </c>
      <c r="K860" s="116">
        <v>0</v>
      </c>
      <c r="L860" s="116">
        <v>0</v>
      </c>
      <c r="M860" s="116">
        <v>0</v>
      </c>
      <c r="N860" s="116">
        <v>0</v>
      </c>
      <c r="O860" s="116">
        <v>0</v>
      </c>
      <c r="P860" s="120">
        <v>0</v>
      </c>
      <c r="Q860" s="27" t="str">
        <f t="shared" si="169"/>
        <v>Registered</v>
      </c>
      <c r="R860" s="121">
        <f t="shared" si="170"/>
        <v>1</v>
      </c>
      <c r="T860" s="117">
        <f t="shared" si="167"/>
        <v>0</v>
      </c>
      <c r="U860" s="117">
        <f t="shared" si="168"/>
        <v>0</v>
      </c>
    </row>
    <row r="861" spans="1:21" hidden="1" x14ac:dyDescent="0.3">
      <c r="A861" s="114">
        <v>10014</v>
      </c>
      <c r="B861" s="114" t="s">
        <v>62</v>
      </c>
      <c r="C861" s="114" t="s">
        <v>1362</v>
      </c>
      <c r="D861" s="114" t="s">
        <v>9260</v>
      </c>
      <c r="E861" s="114" t="s">
        <v>8616</v>
      </c>
      <c r="F861" s="115">
        <v>44084</v>
      </c>
      <c r="G861" s="114" t="s">
        <v>5357</v>
      </c>
      <c r="H861" s="116">
        <v>9009000</v>
      </c>
      <c r="I861" s="116">
        <v>9009000</v>
      </c>
      <c r="J861" s="116">
        <v>9009000</v>
      </c>
      <c r="K861" s="116">
        <v>0</v>
      </c>
      <c r="L861" s="116">
        <v>0</v>
      </c>
      <c r="M861" s="116">
        <v>0</v>
      </c>
      <c r="N861" s="116">
        <v>0</v>
      </c>
      <c r="O861" s="116">
        <v>0</v>
      </c>
      <c r="P861" s="120">
        <v>0</v>
      </c>
      <c r="Q861" s="27" t="str">
        <f t="shared" si="169"/>
        <v>Registered</v>
      </c>
      <c r="R861" s="121">
        <f t="shared" si="170"/>
        <v>1</v>
      </c>
      <c r="T861" s="117">
        <f t="shared" si="167"/>
        <v>0</v>
      </c>
      <c r="U861" s="117">
        <f t="shared" si="168"/>
        <v>0</v>
      </c>
    </row>
    <row r="862" spans="1:21" hidden="1" x14ac:dyDescent="0.3">
      <c r="A862" s="114">
        <v>10015</v>
      </c>
      <c r="B862" s="114" t="s">
        <v>62</v>
      </c>
      <c r="C862" s="114" t="s">
        <v>1362</v>
      </c>
      <c r="D862" s="114" t="s">
        <v>9261</v>
      </c>
      <c r="E862" s="114" t="s">
        <v>9262</v>
      </c>
      <c r="F862" s="115">
        <v>44170</v>
      </c>
      <c r="G862" s="114" t="s">
        <v>5404</v>
      </c>
      <c r="H862" s="116">
        <v>4692000</v>
      </c>
      <c r="I862" s="116">
        <v>4692000</v>
      </c>
      <c r="J862" s="116">
        <v>4692000</v>
      </c>
      <c r="K862" s="116">
        <v>0</v>
      </c>
      <c r="L862" s="116">
        <v>0</v>
      </c>
      <c r="M862" s="116">
        <v>0</v>
      </c>
      <c r="N862" s="116">
        <v>0</v>
      </c>
      <c r="O862" s="116">
        <v>0</v>
      </c>
      <c r="P862" s="120">
        <v>0</v>
      </c>
      <c r="Q862" s="27" t="str">
        <f t="shared" si="169"/>
        <v>Registered</v>
      </c>
      <c r="R862" s="121">
        <f t="shared" si="170"/>
        <v>1</v>
      </c>
      <c r="T862" s="117">
        <f t="shared" si="167"/>
        <v>0</v>
      </c>
      <c r="U862" s="117">
        <f t="shared" si="168"/>
        <v>0</v>
      </c>
    </row>
    <row r="863" spans="1:21" hidden="1" x14ac:dyDescent="0.3">
      <c r="A863" s="114">
        <v>10016</v>
      </c>
      <c r="B863" s="114" t="s">
        <v>62</v>
      </c>
      <c r="C863" s="114" t="s">
        <v>1362</v>
      </c>
      <c r="D863" s="114" t="s">
        <v>9263</v>
      </c>
      <c r="E863" s="114" t="s">
        <v>7040</v>
      </c>
      <c r="F863" s="115">
        <v>44257</v>
      </c>
      <c r="G863" s="114" t="s">
        <v>6803</v>
      </c>
      <c r="H863" s="116">
        <v>11759400</v>
      </c>
      <c r="I863" s="116">
        <v>11759400</v>
      </c>
      <c r="J863" s="116">
        <v>11759400</v>
      </c>
      <c r="K863" s="116">
        <v>0</v>
      </c>
      <c r="L863" s="116">
        <v>0</v>
      </c>
      <c r="M863" s="116">
        <v>0</v>
      </c>
      <c r="N863" s="116">
        <v>0</v>
      </c>
      <c r="O863" s="116">
        <v>0</v>
      </c>
      <c r="P863" s="120">
        <v>0</v>
      </c>
      <c r="Q863" s="27" t="str">
        <f t="shared" si="169"/>
        <v>Registered</v>
      </c>
      <c r="R863" s="121">
        <f t="shared" si="170"/>
        <v>1</v>
      </c>
      <c r="T863" s="117">
        <f t="shared" si="167"/>
        <v>0</v>
      </c>
      <c r="U863" s="117">
        <f t="shared" si="168"/>
        <v>0</v>
      </c>
    </row>
    <row r="864" spans="1:21" hidden="1" x14ac:dyDescent="0.3">
      <c r="A864" s="114">
        <v>10017</v>
      </c>
      <c r="B864" s="114" t="s">
        <v>62</v>
      </c>
      <c r="C864" s="114" t="s">
        <v>1362</v>
      </c>
      <c r="D864" s="114" t="s">
        <v>9264</v>
      </c>
      <c r="E864" s="114" t="s">
        <v>9265</v>
      </c>
      <c r="F864" s="115">
        <v>44463</v>
      </c>
      <c r="G864" s="114" t="s">
        <v>2316</v>
      </c>
      <c r="H864" s="116">
        <v>9189000</v>
      </c>
      <c r="I864" s="116">
        <v>9189000</v>
      </c>
      <c r="J864" s="116">
        <v>9189000</v>
      </c>
      <c r="K864" s="116">
        <v>0</v>
      </c>
      <c r="L864" s="116">
        <v>0</v>
      </c>
      <c r="M864" s="116">
        <v>0</v>
      </c>
      <c r="N864" s="116">
        <v>0</v>
      </c>
      <c r="O864" s="116">
        <v>0</v>
      </c>
      <c r="P864" s="120">
        <v>0</v>
      </c>
      <c r="Q864" s="27" t="str">
        <f t="shared" si="169"/>
        <v>Registered</v>
      </c>
      <c r="R864" s="121">
        <f t="shared" si="170"/>
        <v>1</v>
      </c>
      <c r="T864" s="117">
        <f t="shared" si="167"/>
        <v>0</v>
      </c>
      <c r="U864" s="117">
        <f t="shared" si="168"/>
        <v>0</v>
      </c>
    </row>
    <row r="865" spans="1:21" hidden="1" x14ac:dyDescent="0.3">
      <c r="A865" s="114">
        <v>10018</v>
      </c>
      <c r="B865" s="114" t="s">
        <v>62</v>
      </c>
      <c r="C865" s="114" t="s">
        <v>1362</v>
      </c>
      <c r="D865" s="114" t="s">
        <v>9266</v>
      </c>
      <c r="E865" s="114" t="s">
        <v>6688</v>
      </c>
      <c r="F865" s="115">
        <v>44167</v>
      </c>
      <c r="G865" s="114" t="s">
        <v>5503</v>
      </c>
      <c r="H865" s="116">
        <v>12848000</v>
      </c>
      <c r="I865" s="116">
        <v>12848000</v>
      </c>
      <c r="J865" s="116">
        <v>12848000</v>
      </c>
      <c r="K865" s="116">
        <v>0</v>
      </c>
      <c r="L865" s="116">
        <v>0</v>
      </c>
      <c r="M865" s="116">
        <v>0</v>
      </c>
      <c r="N865" s="116">
        <v>0</v>
      </c>
      <c r="O865" s="116">
        <v>0</v>
      </c>
      <c r="P865" s="120">
        <v>0</v>
      </c>
      <c r="Q865" s="27" t="str">
        <f t="shared" si="169"/>
        <v>Registered</v>
      </c>
      <c r="R865" s="121">
        <f t="shared" si="170"/>
        <v>1</v>
      </c>
      <c r="T865" s="117">
        <f t="shared" si="167"/>
        <v>0</v>
      </c>
      <c r="U865" s="117">
        <f t="shared" si="168"/>
        <v>0</v>
      </c>
    </row>
    <row r="866" spans="1:21" hidden="1" x14ac:dyDescent="0.3">
      <c r="A866" s="114">
        <v>10019</v>
      </c>
      <c r="B866" s="114" t="s">
        <v>62</v>
      </c>
      <c r="C866" s="114" t="s">
        <v>1362</v>
      </c>
      <c r="D866" s="114" t="s">
        <v>9267</v>
      </c>
      <c r="E866" s="114" t="s">
        <v>9268</v>
      </c>
      <c r="F866" s="115">
        <v>44173</v>
      </c>
      <c r="G866" s="114" t="s">
        <v>1351</v>
      </c>
      <c r="H866" s="116">
        <v>3584000</v>
      </c>
      <c r="I866" s="116">
        <v>3584000</v>
      </c>
      <c r="J866" s="116">
        <v>3584000</v>
      </c>
      <c r="K866" s="116">
        <v>0</v>
      </c>
      <c r="L866" s="116">
        <v>0</v>
      </c>
      <c r="M866" s="116">
        <v>0</v>
      </c>
      <c r="N866" s="116">
        <v>0</v>
      </c>
      <c r="O866" s="116">
        <v>0</v>
      </c>
      <c r="P866" s="120">
        <v>0</v>
      </c>
      <c r="Q866" s="27" t="str">
        <f t="shared" si="169"/>
        <v>Registered</v>
      </c>
      <c r="R866" s="121">
        <f t="shared" si="170"/>
        <v>1</v>
      </c>
      <c r="T866" s="117">
        <f t="shared" si="167"/>
        <v>0</v>
      </c>
      <c r="U866" s="117">
        <f t="shared" si="168"/>
        <v>0</v>
      </c>
    </row>
    <row r="867" spans="1:21" hidden="1" x14ac:dyDescent="0.3">
      <c r="A867" s="114">
        <v>10020</v>
      </c>
      <c r="B867" s="114" t="s">
        <v>62</v>
      </c>
      <c r="C867" s="114" t="s">
        <v>1362</v>
      </c>
      <c r="D867" s="114" t="s">
        <v>9269</v>
      </c>
      <c r="E867" s="114" t="s">
        <v>9270</v>
      </c>
      <c r="F867" s="115">
        <v>44173</v>
      </c>
      <c r="G867" s="114" t="s">
        <v>6878</v>
      </c>
      <c r="H867" s="116">
        <v>3584000</v>
      </c>
      <c r="I867" s="116">
        <v>3584000</v>
      </c>
      <c r="J867" s="116">
        <v>3584000</v>
      </c>
      <c r="K867" s="116">
        <v>0</v>
      </c>
      <c r="L867" s="116">
        <v>0</v>
      </c>
      <c r="M867" s="116">
        <v>0</v>
      </c>
      <c r="N867" s="116">
        <v>0</v>
      </c>
      <c r="O867" s="116">
        <v>0</v>
      </c>
      <c r="P867" s="120">
        <v>0</v>
      </c>
      <c r="Q867" s="27" t="str">
        <f t="shared" si="169"/>
        <v>Registered</v>
      </c>
      <c r="R867" s="121">
        <f t="shared" si="170"/>
        <v>1</v>
      </c>
      <c r="T867" s="117">
        <f t="shared" si="167"/>
        <v>0</v>
      </c>
      <c r="U867" s="117">
        <f t="shared" si="168"/>
        <v>0</v>
      </c>
    </row>
    <row r="868" spans="1:21" hidden="1" x14ac:dyDescent="0.3">
      <c r="A868" s="114">
        <v>10021</v>
      </c>
      <c r="B868" s="114" t="s">
        <v>62</v>
      </c>
      <c r="C868" s="114" t="s">
        <v>1362</v>
      </c>
      <c r="D868" s="114" t="s">
        <v>9271</v>
      </c>
      <c r="E868" s="114" t="s">
        <v>9272</v>
      </c>
      <c r="F868" s="115">
        <v>44018</v>
      </c>
      <c r="G868" s="114" t="s">
        <v>5075</v>
      </c>
      <c r="H868" s="116">
        <v>8856000</v>
      </c>
      <c r="I868" s="116">
        <v>8856000</v>
      </c>
      <c r="J868" s="116">
        <v>8856000</v>
      </c>
      <c r="K868" s="116">
        <v>0</v>
      </c>
      <c r="L868" s="116">
        <v>0</v>
      </c>
      <c r="M868" s="116">
        <v>0</v>
      </c>
      <c r="N868" s="116">
        <v>0</v>
      </c>
      <c r="O868" s="116">
        <v>0</v>
      </c>
      <c r="P868" s="120">
        <v>0</v>
      </c>
      <c r="Q868" s="27" t="str">
        <f t="shared" si="169"/>
        <v>Registered</v>
      </c>
      <c r="R868" s="121">
        <f t="shared" si="170"/>
        <v>1</v>
      </c>
      <c r="T868" s="117">
        <f t="shared" si="167"/>
        <v>0</v>
      </c>
      <c r="U868" s="117">
        <f t="shared" si="168"/>
        <v>0</v>
      </c>
    </row>
    <row r="869" spans="1:21" hidden="1" x14ac:dyDescent="0.3">
      <c r="A869" s="114">
        <v>10022</v>
      </c>
      <c r="B869" s="114" t="s">
        <v>62</v>
      </c>
      <c r="C869" s="114" t="s">
        <v>1362</v>
      </c>
      <c r="D869" s="114" t="s">
        <v>9273</v>
      </c>
      <c r="E869" s="114" t="s">
        <v>9274</v>
      </c>
      <c r="F869" s="115">
        <v>44225</v>
      </c>
      <c r="G869" s="114" t="s">
        <v>5494</v>
      </c>
      <c r="H869" s="116">
        <v>7245000</v>
      </c>
      <c r="I869" s="116">
        <v>7245000</v>
      </c>
      <c r="J869" s="116">
        <v>7245000</v>
      </c>
      <c r="K869" s="116">
        <v>0</v>
      </c>
      <c r="L869" s="116">
        <v>0</v>
      </c>
      <c r="M869" s="116">
        <v>0</v>
      </c>
      <c r="N869" s="116">
        <v>0</v>
      </c>
      <c r="O869" s="116">
        <v>0</v>
      </c>
      <c r="P869" s="120">
        <v>0</v>
      </c>
      <c r="Q869" s="27" t="str">
        <f t="shared" si="169"/>
        <v>Registered</v>
      </c>
      <c r="R869" s="121">
        <f t="shared" si="170"/>
        <v>1</v>
      </c>
      <c r="T869" s="117">
        <f t="shared" si="167"/>
        <v>0</v>
      </c>
      <c r="U869" s="117">
        <f t="shared" si="168"/>
        <v>0</v>
      </c>
    </row>
    <row r="870" spans="1:21" hidden="1" x14ac:dyDescent="0.3">
      <c r="A870" s="114">
        <v>10023</v>
      </c>
      <c r="B870" s="114" t="s">
        <v>62</v>
      </c>
      <c r="C870" s="114" t="s">
        <v>1362</v>
      </c>
      <c r="D870" s="114" t="s">
        <v>9275</v>
      </c>
      <c r="E870" s="114" t="s">
        <v>9276</v>
      </c>
      <c r="F870" s="115">
        <v>44189</v>
      </c>
      <c r="G870" s="114" t="s">
        <v>2057</v>
      </c>
      <c r="H870" s="116">
        <v>7235000</v>
      </c>
      <c r="I870" s="116">
        <v>7235000</v>
      </c>
      <c r="J870" s="116">
        <v>7235000</v>
      </c>
      <c r="K870" s="116">
        <v>0</v>
      </c>
      <c r="L870" s="116">
        <v>0</v>
      </c>
      <c r="M870" s="116">
        <v>0</v>
      </c>
      <c r="N870" s="116">
        <v>0</v>
      </c>
      <c r="O870" s="116">
        <v>0</v>
      </c>
      <c r="P870" s="120">
        <v>0</v>
      </c>
      <c r="Q870" s="27" t="str">
        <f t="shared" si="169"/>
        <v>Registered</v>
      </c>
      <c r="R870" s="121">
        <f t="shared" si="170"/>
        <v>1</v>
      </c>
      <c r="T870" s="117">
        <f t="shared" si="167"/>
        <v>0</v>
      </c>
      <c r="U870" s="117">
        <f t="shared" si="168"/>
        <v>0</v>
      </c>
    </row>
    <row r="871" spans="1:21" hidden="1" x14ac:dyDescent="0.3">
      <c r="A871" s="114">
        <v>10024</v>
      </c>
      <c r="B871" s="114" t="s">
        <v>62</v>
      </c>
      <c r="C871" s="114" t="s">
        <v>1362</v>
      </c>
      <c r="D871" s="114" t="s">
        <v>9277</v>
      </c>
      <c r="E871" s="114" t="s">
        <v>9278</v>
      </c>
      <c r="F871" s="115">
        <v>44174</v>
      </c>
      <c r="G871" s="114" t="s">
        <v>1952</v>
      </c>
      <c r="H871" s="116">
        <v>7245000</v>
      </c>
      <c r="I871" s="116">
        <v>7245000</v>
      </c>
      <c r="J871" s="116">
        <v>7245000</v>
      </c>
      <c r="K871" s="116">
        <v>0</v>
      </c>
      <c r="L871" s="116">
        <v>0</v>
      </c>
      <c r="M871" s="116">
        <v>0</v>
      </c>
      <c r="N871" s="116">
        <v>0</v>
      </c>
      <c r="O871" s="116">
        <v>0</v>
      </c>
      <c r="P871" s="120">
        <v>0</v>
      </c>
      <c r="Q871" s="27" t="str">
        <f t="shared" si="169"/>
        <v>Registered</v>
      </c>
      <c r="R871" s="121">
        <f t="shared" si="170"/>
        <v>1</v>
      </c>
      <c r="T871" s="117">
        <f t="shared" si="167"/>
        <v>0</v>
      </c>
      <c r="U871" s="117">
        <f t="shared" si="168"/>
        <v>0</v>
      </c>
    </row>
    <row r="872" spans="1:21" hidden="1" x14ac:dyDescent="0.3">
      <c r="A872" s="114">
        <v>10025</v>
      </c>
      <c r="B872" s="114" t="s">
        <v>62</v>
      </c>
      <c r="C872" s="114" t="s">
        <v>1362</v>
      </c>
      <c r="D872" s="114" t="s">
        <v>9279</v>
      </c>
      <c r="E872" s="114" t="s">
        <v>9280</v>
      </c>
      <c r="F872" s="115">
        <v>44680</v>
      </c>
      <c r="G872" s="114" t="s">
        <v>5111</v>
      </c>
      <c r="H872" s="116">
        <v>22050000</v>
      </c>
      <c r="I872" s="116">
        <v>22050000</v>
      </c>
      <c r="J872" s="116">
        <v>22050000</v>
      </c>
      <c r="K872" s="116">
        <v>0</v>
      </c>
      <c r="L872" s="116">
        <v>0</v>
      </c>
      <c r="M872" s="116">
        <v>0</v>
      </c>
      <c r="N872" s="116">
        <v>0</v>
      </c>
      <c r="O872" s="116">
        <v>0</v>
      </c>
      <c r="P872" s="120">
        <v>0</v>
      </c>
      <c r="Q872" s="27" t="str">
        <f t="shared" si="169"/>
        <v>Registered</v>
      </c>
      <c r="R872" s="121">
        <f t="shared" si="170"/>
        <v>1</v>
      </c>
      <c r="T872" s="117">
        <f t="shared" si="167"/>
        <v>0</v>
      </c>
      <c r="U872" s="117">
        <f t="shared" si="168"/>
        <v>0</v>
      </c>
    </row>
    <row r="873" spans="1:21" hidden="1" x14ac:dyDescent="0.3">
      <c r="A873" s="114">
        <v>10026</v>
      </c>
      <c r="B873" s="114" t="s">
        <v>62</v>
      </c>
      <c r="C873" s="114" t="s">
        <v>1362</v>
      </c>
      <c r="D873" s="114" t="s">
        <v>9281</v>
      </c>
      <c r="E873" s="114" t="s">
        <v>9282</v>
      </c>
      <c r="F873" s="115">
        <v>44530</v>
      </c>
      <c r="G873" s="114" t="s">
        <v>4846</v>
      </c>
      <c r="H873" s="116">
        <v>13600000</v>
      </c>
      <c r="I873" s="116">
        <v>13600000</v>
      </c>
      <c r="J873" s="116">
        <v>13600000</v>
      </c>
      <c r="K873" s="116">
        <v>0</v>
      </c>
      <c r="L873" s="116">
        <v>0</v>
      </c>
      <c r="M873" s="116">
        <v>0</v>
      </c>
      <c r="N873" s="116">
        <v>0</v>
      </c>
      <c r="O873" s="116">
        <v>0</v>
      </c>
      <c r="P873" s="120">
        <v>0</v>
      </c>
      <c r="Q873" s="27" t="str">
        <f t="shared" si="169"/>
        <v>Registered</v>
      </c>
      <c r="R873" s="121">
        <f t="shared" si="170"/>
        <v>1</v>
      </c>
      <c r="T873" s="117">
        <f t="shared" si="167"/>
        <v>0</v>
      </c>
      <c r="U873" s="117">
        <f t="shared" si="168"/>
        <v>0</v>
      </c>
    </row>
    <row r="874" spans="1:21" hidden="1" x14ac:dyDescent="0.3">
      <c r="A874" s="114">
        <v>10027</v>
      </c>
      <c r="B874" s="114" t="s">
        <v>62</v>
      </c>
      <c r="C874" s="114" t="s">
        <v>1362</v>
      </c>
      <c r="D874" s="114" t="s">
        <v>9283</v>
      </c>
      <c r="E874" s="114" t="s">
        <v>9284</v>
      </c>
      <c r="F874" s="115">
        <v>44218</v>
      </c>
      <c r="G874" s="114" t="s">
        <v>1911</v>
      </c>
      <c r="H874" s="116">
        <v>10100000</v>
      </c>
      <c r="I874" s="116">
        <v>10100000</v>
      </c>
      <c r="J874" s="116">
        <v>10100000</v>
      </c>
      <c r="K874" s="116">
        <v>0</v>
      </c>
      <c r="L874" s="116">
        <v>0</v>
      </c>
      <c r="M874" s="116">
        <v>0</v>
      </c>
      <c r="N874" s="116">
        <v>0</v>
      </c>
      <c r="O874" s="116">
        <v>0</v>
      </c>
      <c r="P874" s="120">
        <v>0</v>
      </c>
      <c r="Q874" s="27" t="str">
        <f t="shared" si="169"/>
        <v>Registered</v>
      </c>
      <c r="R874" s="121">
        <f t="shared" si="170"/>
        <v>1</v>
      </c>
      <c r="T874" s="117">
        <f t="shared" si="167"/>
        <v>0</v>
      </c>
      <c r="U874" s="117">
        <f t="shared" si="168"/>
        <v>0</v>
      </c>
    </row>
    <row r="875" spans="1:21" hidden="1" x14ac:dyDescent="0.3">
      <c r="A875" s="114">
        <v>10028</v>
      </c>
      <c r="B875" s="114" t="s">
        <v>62</v>
      </c>
      <c r="C875" s="114" t="s">
        <v>1362</v>
      </c>
      <c r="D875" s="114" t="s">
        <v>9285</v>
      </c>
      <c r="E875" s="114" t="s">
        <v>9286</v>
      </c>
      <c r="F875" s="115">
        <v>45958</v>
      </c>
      <c r="G875" s="114" t="s">
        <v>3222</v>
      </c>
      <c r="H875" s="116">
        <v>62500000</v>
      </c>
      <c r="I875" s="116">
        <v>62500000</v>
      </c>
      <c r="J875" s="116">
        <v>62500000</v>
      </c>
      <c r="K875" s="116">
        <v>0</v>
      </c>
      <c r="L875" s="116">
        <v>0</v>
      </c>
      <c r="M875" s="116">
        <v>0</v>
      </c>
      <c r="N875" s="116">
        <v>0</v>
      </c>
      <c r="O875" s="116">
        <v>0</v>
      </c>
      <c r="P875" s="120">
        <v>0</v>
      </c>
      <c r="Q875" s="27" t="str">
        <f t="shared" si="169"/>
        <v>Registered</v>
      </c>
      <c r="R875" s="121">
        <f t="shared" si="170"/>
        <v>1</v>
      </c>
      <c r="T875" s="117">
        <f t="shared" si="167"/>
        <v>0</v>
      </c>
      <c r="U875" s="117">
        <f t="shared" si="168"/>
        <v>0</v>
      </c>
    </row>
    <row r="876" spans="1:21" x14ac:dyDescent="0.3">
      <c r="A876" s="114">
        <v>840</v>
      </c>
      <c r="B876" s="114" t="s">
        <v>62</v>
      </c>
      <c r="C876" s="114" t="s">
        <v>3970</v>
      </c>
      <c r="D876" s="114" t="s">
        <v>3971</v>
      </c>
      <c r="E876" s="114" t="s">
        <v>3972</v>
      </c>
      <c r="F876" s="115">
        <v>45473</v>
      </c>
      <c r="G876" s="114" t="s">
        <v>3973</v>
      </c>
      <c r="H876" s="116">
        <v>9415000</v>
      </c>
      <c r="I876" s="116">
        <v>9415000</v>
      </c>
      <c r="J876" s="116">
        <v>9061261</v>
      </c>
      <c r="K876" s="116">
        <v>353739</v>
      </c>
      <c r="L876" s="116">
        <v>0</v>
      </c>
      <c r="M876" s="116">
        <v>0</v>
      </c>
      <c r="N876" s="116">
        <v>0</v>
      </c>
      <c r="O876" s="116">
        <v>0</v>
      </c>
      <c r="P876" s="120">
        <v>353739</v>
      </c>
      <c r="Q876" s="27" t="str">
        <f t="shared" si="169"/>
        <v>Registered</v>
      </c>
      <c r="R876" s="121">
        <f t="shared" si="170"/>
        <v>1</v>
      </c>
      <c r="T876" s="117">
        <f t="shared" si="167"/>
        <v>353739</v>
      </c>
      <c r="U876" s="117">
        <f t="shared" si="168"/>
        <v>0</v>
      </c>
    </row>
    <row r="877" spans="1:21" hidden="1" x14ac:dyDescent="0.3">
      <c r="A877" s="114">
        <v>10029</v>
      </c>
      <c r="B877" s="114" t="s">
        <v>62</v>
      </c>
      <c r="C877" s="114" t="s">
        <v>3970</v>
      </c>
      <c r="D877" s="114" t="s">
        <v>9287</v>
      </c>
      <c r="E877" s="114" t="s">
        <v>9288</v>
      </c>
      <c r="F877" s="115">
        <v>44117</v>
      </c>
      <c r="G877" s="114" t="s">
        <v>2969</v>
      </c>
      <c r="H877" s="116">
        <v>34643000</v>
      </c>
      <c r="I877" s="116">
        <v>34643000</v>
      </c>
      <c r="J877" s="116">
        <v>34643000</v>
      </c>
      <c r="K877" s="116">
        <v>0</v>
      </c>
      <c r="L877" s="116">
        <v>0</v>
      </c>
      <c r="M877" s="116">
        <v>0</v>
      </c>
      <c r="N877" s="116">
        <v>0</v>
      </c>
      <c r="O877" s="116">
        <v>0</v>
      </c>
      <c r="P877" s="120">
        <v>0</v>
      </c>
      <c r="Q877" s="27" t="str">
        <f t="shared" si="169"/>
        <v>Registered</v>
      </c>
      <c r="R877" s="121">
        <f t="shared" si="170"/>
        <v>1</v>
      </c>
      <c r="T877" s="117">
        <f t="shared" si="167"/>
        <v>0</v>
      </c>
      <c r="U877" s="117">
        <f t="shared" si="168"/>
        <v>0</v>
      </c>
    </row>
    <row r="878" spans="1:21" hidden="1" x14ac:dyDescent="0.3">
      <c r="A878" s="114">
        <v>10030</v>
      </c>
      <c r="B878" s="114" t="s">
        <v>62</v>
      </c>
      <c r="C878" s="114" t="s">
        <v>3970</v>
      </c>
      <c r="D878" s="114" t="s">
        <v>9289</v>
      </c>
      <c r="E878" s="114" t="s">
        <v>9290</v>
      </c>
      <c r="F878" s="115">
        <v>43997</v>
      </c>
      <c r="G878" s="114" t="s">
        <v>8633</v>
      </c>
      <c r="H878" s="116">
        <v>44000000</v>
      </c>
      <c r="I878" s="116">
        <v>44000000</v>
      </c>
      <c r="J878" s="116">
        <v>44000000</v>
      </c>
      <c r="K878" s="116">
        <v>0</v>
      </c>
      <c r="L878" s="116">
        <v>0</v>
      </c>
      <c r="M878" s="116">
        <v>0</v>
      </c>
      <c r="N878" s="116">
        <v>0</v>
      </c>
      <c r="O878" s="116">
        <v>0</v>
      </c>
      <c r="P878" s="120">
        <v>0</v>
      </c>
      <c r="Q878" s="27" t="str">
        <f t="shared" si="169"/>
        <v>Registered</v>
      </c>
      <c r="R878" s="121">
        <f t="shared" si="170"/>
        <v>1</v>
      </c>
      <c r="T878" s="117">
        <f t="shared" si="167"/>
        <v>0</v>
      </c>
      <c r="U878" s="117">
        <f t="shared" si="168"/>
        <v>0</v>
      </c>
    </row>
    <row r="879" spans="1:21" hidden="1" x14ac:dyDescent="0.3">
      <c r="A879" s="114">
        <v>10031</v>
      </c>
      <c r="B879" s="114" t="s">
        <v>62</v>
      </c>
      <c r="C879" s="114" t="s">
        <v>3970</v>
      </c>
      <c r="D879" s="114" t="s">
        <v>5273</v>
      </c>
      <c r="E879" s="114" t="s">
        <v>9291</v>
      </c>
      <c r="F879" s="115">
        <v>44257</v>
      </c>
      <c r="G879" s="114" t="s">
        <v>5406</v>
      </c>
      <c r="H879" s="116">
        <v>5688000</v>
      </c>
      <c r="I879" s="116">
        <v>5688000</v>
      </c>
      <c r="J879" s="116">
        <v>5688000</v>
      </c>
      <c r="K879" s="116">
        <v>0</v>
      </c>
      <c r="L879" s="116">
        <v>0</v>
      </c>
      <c r="M879" s="116">
        <v>0</v>
      </c>
      <c r="N879" s="116">
        <v>0</v>
      </c>
      <c r="O879" s="116">
        <v>0</v>
      </c>
      <c r="P879" s="120">
        <v>0</v>
      </c>
      <c r="Q879" s="27" t="str">
        <f t="shared" si="169"/>
        <v>Registered</v>
      </c>
      <c r="R879" s="121">
        <f t="shared" si="170"/>
        <v>1</v>
      </c>
      <c r="T879" s="117">
        <f t="shared" si="167"/>
        <v>0</v>
      </c>
      <c r="U879" s="117">
        <f t="shared" si="168"/>
        <v>0</v>
      </c>
    </row>
    <row r="880" spans="1:21" hidden="1" x14ac:dyDescent="0.3">
      <c r="A880" s="114">
        <v>10032</v>
      </c>
      <c r="B880" s="114" t="s">
        <v>62</v>
      </c>
      <c r="C880" s="114" t="s">
        <v>3970</v>
      </c>
      <c r="D880" s="114" t="s">
        <v>5276</v>
      </c>
      <c r="E880" s="114" t="s">
        <v>9292</v>
      </c>
      <c r="F880" s="115">
        <v>44525</v>
      </c>
      <c r="G880" s="114" t="s">
        <v>5095</v>
      </c>
      <c r="H880" s="116">
        <v>7931000</v>
      </c>
      <c r="I880" s="116">
        <v>7931000</v>
      </c>
      <c r="J880" s="116">
        <v>7931000</v>
      </c>
      <c r="K880" s="116">
        <v>0</v>
      </c>
      <c r="L880" s="116">
        <v>0</v>
      </c>
      <c r="M880" s="116">
        <v>0</v>
      </c>
      <c r="N880" s="116">
        <v>0</v>
      </c>
      <c r="O880" s="116">
        <v>0</v>
      </c>
      <c r="P880" s="120">
        <v>0</v>
      </c>
      <c r="Q880" s="27" t="str">
        <f t="shared" si="169"/>
        <v>Registered</v>
      </c>
      <c r="R880" s="121">
        <f t="shared" si="170"/>
        <v>1</v>
      </c>
      <c r="T880" s="117">
        <f t="shared" si="167"/>
        <v>0</v>
      </c>
      <c r="U880" s="117">
        <f t="shared" si="168"/>
        <v>0</v>
      </c>
    </row>
    <row r="881" spans="1:21" hidden="1" x14ac:dyDescent="0.3">
      <c r="A881" s="114">
        <v>10033</v>
      </c>
      <c r="B881" s="114" t="s">
        <v>62</v>
      </c>
      <c r="C881" s="114" t="s">
        <v>3970</v>
      </c>
      <c r="D881" s="114" t="s">
        <v>9293</v>
      </c>
      <c r="E881" s="114" t="s">
        <v>9294</v>
      </c>
      <c r="F881" s="115">
        <v>43997</v>
      </c>
      <c r="G881" s="114" t="s">
        <v>8612</v>
      </c>
      <c r="H881" s="116">
        <v>6000000</v>
      </c>
      <c r="I881" s="116">
        <v>6000000</v>
      </c>
      <c r="J881" s="116">
        <v>6000000</v>
      </c>
      <c r="K881" s="116">
        <v>0</v>
      </c>
      <c r="L881" s="116">
        <v>0</v>
      </c>
      <c r="M881" s="116">
        <v>0</v>
      </c>
      <c r="N881" s="116">
        <v>0</v>
      </c>
      <c r="O881" s="116">
        <v>0</v>
      </c>
      <c r="P881" s="120">
        <v>0</v>
      </c>
      <c r="Q881" s="27" t="str">
        <f t="shared" si="169"/>
        <v>Registered</v>
      </c>
      <c r="R881" s="121">
        <f t="shared" si="170"/>
        <v>1</v>
      </c>
      <c r="T881" s="117">
        <f t="shared" si="167"/>
        <v>0</v>
      </c>
      <c r="U881" s="117">
        <f t="shared" si="168"/>
        <v>0</v>
      </c>
    </row>
    <row r="882" spans="1:21" hidden="1" x14ac:dyDescent="0.3">
      <c r="A882" s="114">
        <v>10034</v>
      </c>
      <c r="B882" s="114" t="s">
        <v>62</v>
      </c>
      <c r="C882" s="114" t="s">
        <v>3970</v>
      </c>
      <c r="D882" s="114" t="s">
        <v>9295</v>
      </c>
      <c r="E882" s="114" t="s">
        <v>9296</v>
      </c>
      <c r="F882" s="115">
        <v>44069</v>
      </c>
      <c r="G882" s="114" t="s">
        <v>5185</v>
      </c>
      <c r="H882" s="116">
        <v>7200000</v>
      </c>
      <c r="I882" s="116">
        <v>7200000</v>
      </c>
      <c r="J882" s="116">
        <v>7200000</v>
      </c>
      <c r="K882" s="116">
        <v>0</v>
      </c>
      <c r="L882" s="116">
        <v>0</v>
      </c>
      <c r="M882" s="116">
        <v>0</v>
      </c>
      <c r="N882" s="116">
        <v>0</v>
      </c>
      <c r="O882" s="116">
        <v>0</v>
      </c>
      <c r="P882" s="120">
        <v>0</v>
      </c>
      <c r="Q882" s="27" t="str">
        <f t="shared" si="169"/>
        <v>Registered</v>
      </c>
      <c r="R882" s="121">
        <f t="shared" si="170"/>
        <v>1</v>
      </c>
      <c r="T882" s="117">
        <f t="shared" si="167"/>
        <v>0</v>
      </c>
      <c r="U882" s="117">
        <f t="shared" si="168"/>
        <v>0</v>
      </c>
    </row>
    <row r="883" spans="1:21" hidden="1" x14ac:dyDescent="0.3">
      <c r="A883" s="114">
        <v>10035</v>
      </c>
      <c r="B883" s="114" t="s">
        <v>62</v>
      </c>
      <c r="C883" s="114" t="s">
        <v>3970</v>
      </c>
      <c r="D883" s="114" t="s">
        <v>9297</v>
      </c>
      <c r="E883" s="114" t="s">
        <v>9298</v>
      </c>
      <c r="F883" s="115">
        <v>44188</v>
      </c>
      <c r="G883" s="114" t="s">
        <v>1861</v>
      </c>
      <c r="H883" s="116">
        <v>5768000</v>
      </c>
      <c r="I883" s="116">
        <v>5768000</v>
      </c>
      <c r="J883" s="116">
        <v>5768000</v>
      </c>
      <c r="K883" s="116">
        <v>0</v>
      </c>
      <c r="L883" s="116">
        <v>0</v>
      </c>
      <c r="M883" s="116">
        <v>0</v>
      </c>
      <c r="N883" s="116">
        <v>0</v>
      </c>
      <c r="O883" s="116">
        <v>0</v>
      </c>
      <c r="P883" s="120">
        <v>0</v>
      </c>
      <c r="Q883" s="27" t="str">
        <f t="shared" si="169"/>
        <v>Registered</v>
      </c>
      <c r="R883" s="121">
        <f t="shared" si="170"/>
        <v>1</v>
      </c>
      <c r="T883" s="117">
        <f t="shared" si="167"/>
        <v>0</v>
      </c>
      <c r="U883" s="117">
        <f t="shared" si="168"/>
        <v>0</v>
      </c>
    </row>
    <row r="884" spans="1:21" hidden="1" x14ac:dyDescent="0.3">
      <c r="A884" s="114">
        <v>10036</v>
      </c>
      <c r="B884" s="114" t="s">
        <v>62</v>
      </c>
      <c r="C884" s="114" t="s">
        <v>3970</v>
      </c>
      <c r="D884" s="114" t="s">
        <v>9299</v>
      </c>
      <c r="E884" s="114" t="s">
        <v>9300</v>
      </c>
      <c r="F884" s="115">
        <v>44188</v>
      </c>
      <c r="G884" s="114" t="s">
        <v>1861</v>
      </c>
      <c r="H884" s="116">
        <v>5816000</v>
      </c>
      <c r="I884" s="116">
        <v>5816000</v>
      </c>
      <c r="J884" s="116">
        <v>5816000</v>
      </c>
      <c r="K884" s="116">
        <v>0</v>
      </c>
      <c r="L884" s="116">
        <v>0</v>
      </c>
      <c r="M884" s="116">
        <v>0</v>
      </c>
      <c r="N884" s="116">
        <v>0</v>
      </c>
      <c r="O884" s="116">
        <v>0</v>
      </c>
      <c r="P884" s="120">
        <v>0</v>
      </c>
      <c r="Q884" s="27" t="str">
        <f t="shared" si="169"/>
        <v>Registered</v>
      </c>
      <c r="R884" s="121">
        <f t="shared" si="170"/>
        <v>1</v>
      </c>
      <c r="T884" s="117">
        <f t="shared" si="167"/>
        <v>0</v>
      </c>
      <c r="U884" s="117">
        <f t="shared" si="168"/>
        <v>0</v>
      </c>
    </row>
    <row r="885" spans="1:21" hidden="1" x14ac:dyDescent="0.3">
      <c r="A885" s="114">
        <v>10037</v>
      </c>
      <c r="B885" s="114" t="s">
        <v>62</v>
      </c>
      <c r="C885" s="114" t="s">
        <v>3970</v>
      </c>
      <c r="D885" s="114" t="s">
        <v>4823</v>
      </c>
      <c r="E885" s="114" t="s">
        <v>9301</v>
      </c>
      <c r="F885" s="115">
        <v>44091</v>
      </c>
      <c r="G885" s="114" t="s">
        <v>5452</v>
      </c>
      <c r="H885" s="116">
        <v>6050000</v>
      </c>
      <c r="I885" s="116">
        <v>6050000</v>
      </c>
      <c r="J885" s="116">
        <v>6050000</v>
      </c>
      <c r="K885" s="116">
        <v>0</v>
      </c>
      <c r="L885" s="116">
        <v>0</v>
      </c>
      <c r="M885" s="116">
        <v>0</v>
      </c>
      <c r="N885" s="116">
        <v>0</v>
      </c>
      <c r="O885" s="116">
        <v>0</v>
      </c>
      <c r="P885" s="120">
        <v>0</v>
      </c>
      <c r="Q885" s="27" t="str">
        <f t="shared" si="169"/>
        <v>Registered</v>
      </c>
      <c r="R885" s="121">
        <f t="shared" si="170"/>
        <v>1</v>
      </c>
      <c r="T885" s="117">
        <f t="shared" si="167"/>
        <v>0</v>
      </c>
      <c r="U885" s="117">
        <f t="shared" si="168"/>
        <v>0</v>
      </c>
    </row>
    <row r="886" spans="1:21" hidden="1" x14ac:dyDescent="0.3">
      <c r="A886" s="114">
        <v>10038</v>
      </c>
      <c r="B886" s="114" t="s">
        <v>62</v>
      </c>
      <c r="C886" s="114" t="s">
        <v>3970</v>
      </c>
      <c r="D886" s="114" t="s">
        <v>5191</v>
      </c>
      <c r="E886" s="114" t="s">
        <v>9302</v>
      </c>
      <c r="F886" s="115">
        <v>44173</v>
      </c>
      <c r="G886" s="114" t="s">
        <v>4833</v>
      </c>
      <c r="H886" s="116">
        <v>6090000</v>
      </c>
      <c r="I886" s="116">
        <v>6090000</v>
      </c>
      <c r="J886" s="116">
        <v>6090000</v>
      </c>
      <c r="K886" s="116">
        <v>0</v>
      </c>
      <c r="L886" s="116">
        <v>0</v>
      </c>
      <c r="M886" s="116">
        <v>0</v>
      </c>
      <c r="N886" s="116">
        <v>0</v>
      </c>
      <c r="O886" s="116">
        <v>0</v>
      </c>
      <c r="P886" s="120">
        <v>0</v>
      </c>
      <c r="Q886" s="27" t="str">
        <f t="shared" si="169"/>
        <v>Registered</v>
      </c>
      <c r="R886" s="121">
        <f t="shared" si="170"/>
        <v>1</v>
      </c>
      <c r="T886" s="117">
        <f t="shared" si="167"/>
        <v>0</v>
      </c>
      <c r="U886" s="117">
        <f t="shared" si="168"/>
        <v>0</v>
      </c>
    </row>
    <row r="887" spans="1:21" hidden="1" x14ac:dyDescent="0.3">
      <c r="A887" s="114">
        <v>10039</v>
      </c>
      <c r="B887" s="114" t="s">
        <v>62</v>
      </c>
      <c r="C887" s="114" t="s">
        <v>3970</v>
      </c>
      <c r="D887" s="114" t="s">
        <v>5194</v>
      </c>
      <c r="E887" s="114" t="s">
        <v>4365</v>
      </c>
      <c r="F887" s="115">
        <v>44183</v>
      </c>
      <c r="G887" s="114" t="s">
        <v>4782</v>
      </c>
      <c r="H887" s="116">
        <v>6090000</v>
      </c>
      <c r="I887" s="116">
        <v>6090000</v>
      </c>
      <c r="J887" s="116">
        <v>6090000</v>
      </c>
      <c r="K887" s="116">
        <v>0</v>
      </c>
      <c r="L887" s="116">
        <v>0</v>
      </c>
      <c r="M887" s="116">
        <v>0</v>
      </c>
      <c r="N887" s="116">
        <v>0</v>
      </c>
      <c r="O887" s="116">
        <v>0</v>
      </c>
      <c r="P887" s="120">
        <v>0</v>
      </c>
      <c r="Q887" s="27" t="str">
        <f t="shared" si="169"/>
        <v>Registered</v>
      </c>
      <c r="R887" s="121">
        <f t="shared" si="170"/>
        <v>1</v>
      </c>
      <c r="T887" s="117">
        <f t="shared" ref="T887:T937" si="171">L887+M887+N887+O887+P887</f>
        <v>0</v>
      </c>
      <c r="U887" s="117">
        <f t="shared" ref="U887:U937" si="172">K887-T887</f>
        <v>0</v>
      </c>
    </row>
    <row r="888" spans="1:21" hidden="1" x14ac:dyDescent="0.3">
      <c r="A888" s="114">
        <v>10040</v>
      </c>
      <c r="B888" s="114" t="s">
        <v>62</v>
      </c>
      <c r="C888" s="114" t="s">
        <v>3970</v>
      </c>
      <c r="D888" s="114" t="s">
        <v>5197</v>
      </c>
      <c r="E888" s="114" t="s">
        <v>9303</v>
      </c>
      <c r="F888" s="115">
        <v>44183</v>
      </c>
      <c r="G888" s="114" t="s">
        <v>4782</v>
      </c>
      <c r="H888" s="116">
        <v>6090000</v>
      </c>
      <c r="I888" s="116">
        <v>6090000</v>
      </c>
      <c r="J888" s="116">
        <v>6090000</v>
      </c>
      <c r="K888" s="116">
        <v>0</v>
      </c>
      <c r="L888" s="116">
        <v>0</v>
      </c>
      <c r="M888" s="116">
        <v>0</v>
      </c>
      <c r="N888" s="116">
        <v>0</v>
      </c>
      <c r="O888" s="116">
        <v>0</v>
      </c>
      <c r="P888" s="120">
        <v>0</v>
      </c>
      <c r="Q888" s="27" t="str">
        <f t="shared" si="169"/>
        <v>Registered</v>
      </c>
      <c r="R888" s="121">
        <f t="shared" si="170"/>
        <v>1</v>
      </c>
      <c r="T888" s="117">
        <f t="shared" si="171"/>
        <v>0</v>
      </c>
      <c r="U888" s="117">
        <f t="shared" si="172"/>
        <v>0</v>
      </c>
    </row>
    <row r="889" spans="1:21" hidden="1" x14ac:dyDescent="0.3">
      <c r="A889" s="114">
        <v>10041</v>
      </c>
      <c r="B889" s="114" t="s">
        <v>62</v>
      </c>
      <c r="C889" s="114" t="s">
        <v>3970</v>
      </c>
      <c r="D889" s="114" t="s">
        <v>5199</v>
      </c>
      <c r="E889" s="114" t="s">
        <v>8638</v>
      </c>
      <c r="F889" s="115">
        <v>44183</v>
      </c>
      <c r="G889" s="114" t="s">
        <v>1351</v>
      </c>
      <c r="H889" s="116">
        <v>6090000</v>
      </c>
      <c r="I889" s="116">
        <v>6090000</v>
      </c>
      <c r="J889" s="116">
        <v>6090000</v>
      </c>
      <c r="K889" s="116">
        <v>0</v>
      </c>
      <c r="L889" s="116">
        <v>0</v>
      </c>
      <c r="M889" s="116">
        <v>0</v>
      </c>
      <c r="N889" s="116">
        <v>0</v>
      </c>
      <c r="O889" s="116">
        <v>0</v>
      </c>
      <c r="P889" s="120">
        <v>0</v>
      </c>
      <c r="Q889" s="27" t="str">
        <f t="shared" si="169"/>
        <v>Registered</v>
      </c>
      <c r="R889" s="121">
        <f t="shared" si="170"/>
        <v>1</v>
      </c>
      <c r="T889" s="117">
        <f t="shared" si="171"/>
        <v>0</v>
      </c>
      <c r="U889" s="117">
        <f t="shared" si="172"/>
        <v>0</v>
      </c>
    </row>
    <row r="890" spans="1:21" hidden="1" x14ac:dyDescent="0.3">
      <c r="A890" s="114">
        <v>10042</v>
      </c>
      <c r="B890" s="114" t="s">
        <v>62</v>
      </c>
      <c r="C890" s="114" t="s">
        <v>3970</v>
      </c>
      <c r="D890" s="114" t="s">
        <v>5200</v>
      </c>
      <c r="E890" s="114" t="s">
        <v>9304</v>
      </c>
      <c r="F890" s="115">
        <v>44187</v>
      </c>
      <c r="G890" s="114" t="s">
        <v>1351</v>
      </c>
      <c r="H890" s="116">
        <v>6660000</v>
      </c>
      <c r="I890" s="116">
        <v>6660000</v>
      </c>
      <c r="J890" s="116">
        <v>6660000</v>
      </c>
      <c r="K890" s="116">
        <v>0</v>
      </c>
      <c r="L890" s="116">
        <v>0</v>
      </c>
      <c r="M890" s="116">
        <v>0</v>
      </c>
      <c r="N890" s="116">
        <v>0</v>
      </c>
      <c r="O890" s="116">
        <v>0</v>
      </c>
      <c r="P890" s="120">
        <v>0</v>
      </c>
      <c r="Q890" s="27" t="str">
        <f t="shared" si="169"/>
        <v>Registered</v>
      </c>
      <c r="R890" s="121">
        <f t="shared" si="170"/>
        <v>1</v>
      </c>
      <c r="T890" s="117">
        <f t="shared" si="171"/>
        <v>0</v>
      </c>
      <c r="U890" s="117">
        <f t="shared" si="172"/>
        <v>0</v>
      </c>
    </row>
    <row r="891" spans="1:21" hidden="1" x14ac:dyDescent="0.3">
      <c r="A891" s="114">
        <v>10043</v>
      </c>
      <c r="B891" s="114" t="s">
        <v>62</v>
      </c>
      <c r="C891" s="114" t="s">
        <v>3970</v>
      </c>
      <c r="D891" s="114" t="s">
        <v>9305</v>
      </c>
      <c r="E891" s="114" t="s">
        <v>7014</v>
      </c>
      <c r="F891" s="115">
        <v>45575</v>
      </c>
      <c r="G891" s="114" t="s">
        <v>5433</v>
      </c>
      <c r="H891" s="116">
        <v>9000000</v>
      </c>
      <c r="I891" s="116">
        <v>9000000</v>
      </c>
      <c r="J891" s="116">
        <v>9000000</v>
      </c>
      <c r="K891" s="116">
        <v>0</v>
      </c>
      <c r="L891" s="116">
        <v>0</v>
      </c>
      <c r="M891" s="116">
        <v>0</v>
      </c>
      <c r="N891" s="116">
        <v>0</v>
      </c>
      <c r="O891" s="116">
        <v>0</v>
      </c>
      <c r="P891" s="120">
        <v>0</v>
      </c>
      <c r="Q891" s="27" t="str">
        <f t="shared" si="169"/>
        <v>Registered</v>
      </c>
      <c r="R891" s="121">
        <f t="shared" si="170"/>
        <v>1</v>
      </c>
      <c r="T891" s="117">
        <f t="shared" si="171"/>
        <v>0</v>
      </c>
      <c r="U891" s="117">
        <f t="shared" si="172"/>
        <v>0</v>
      </c>
    </row>
    <row r="892" spans="1:21" hidden="1" x14ac:dyDescent="0.3">
      <c r="A892" s="114">
        <v>10044</v>
      </c>
      <c r="B892" s="114" t="s">
        <v>62</v>
      </c>
      <c r="C892" s="114" t="s">
        <v>3970</v>
      </c>
      <c r="D892" s="114" t="s">
        <v>9306</v>
      </c>
      <c r="E892" s="114" t="s">
        <v>9307</v>
      </c>
      <c r="F892" s="115">
        <v>45359</v>
      </c>
      <c r="G892" s="114" t="s">
        <v>1386</v>
      </c>
      <c r="H892" s="116">
        <v>10800000</v>
      </c>
      <c r="I892" s="116">
        <v>10800000</v>
      </c>
      <c r="J892" s="116">
        <v>10800000</v>
      </c>
      <c r="K892" s="116">
        <v>0</v>
      </c>
      <c r="L892" s="116">
        <v>0</v>
      </c>
      <c r="M892" s="116">
        <v>0</v>
      </c>
      <c r="N892" s="116">
        <v>0</v>
      </c>
      <c r="O892" s="116">
        <v>0</v>
      </c>
      <c r="P892" s="120">
        <v>0</v>
      </c>
      <c r="Q892" s="27" t="str">
        <f t="shared" si="169"/>
        <v>Registered</v>
      </c>
      <c r="R892" s="121">
        <f t="shared" si="170"/>
        <v>1</v>
      </c>
      <c r="T892" s="117">
        <f t="shared" si="171"/>
        <v>0</v>
      </c>
      <c r="U892" s="117">
        <f t="shared" si="172"/>
        <v>0</v>
      </c>
    </row>
    <row r="893" spans="1:21" x14ac:dyDescent="0.3">
      <c r="A893" s="114">
        <v>42</v>
      </c>
      <c r="B893" s="114" t="s">
        <v>62</v>
      </c>
      <c r="C893" s="114" t="s">
        <v>65</v>
      </c>
      <c r="D893" s="114" t="s">
        <v>1423</v>
      </c>
      <c r="E893" s="114" t="s">
        <v>1424</v>
      </c>
      <c r="F893" s="115">
        <v>44049</v>
      </c>
      <c r="G893" s="114" t="s">
        <v>1425</v>
      </c>
      <c r="H893" s="116">
        <v>25000000</v>
      </c>
      <c r="I893" s="116">
        <v>25000000</v>
      </c>
      <c r="J893" s="116">
        <v>14900000</v>
      </c>
      <c r="K893" s="116">
        <v>10100000</v>
      </c>
      <c r="L893" s="116">
        <v>0</v>
      </c>
      <c r="M893" s="116">
        <v>0</v>
      </c>
      <c r="N893" s="116">
        <v>0</v>
      </c>
      <c r="O893" s="116">
        <v>0</v>
      </c>
      <c r="P893" s="120">
        <v>10100000</v>
      </c>
      <c r="Q893" s="27" t="str">
        <f t="shared" si="169"/>
        <v>Registered</v>
      </c>
      <c r="R893" s="121">
        <f t="shared" si="170"/>
        <v>1</v>
      </c>
      <c r="T893" s="117">
        <f t="shared" si="171"/>
        <v>10100000</v>
      </c>
      <c r="U893" s="117">
        <f t="shared" si="172"/>
        <v>0</v>
      </c>
    </row>
    <row r="894" spans="1:21" x14ac:dyDescent="0.3">
      <c r="A894" s="114">
        <v>149</v>
      </c>
      <c r="B894" s="114" t="s">
        <v>62</v>
      </c>
      <c r="C894" s="114" t="s">
        <v>65</v>
      </c>
      <c r="D894" s="114" t="s">
        <v>1729</v>
      </c>
      <c r="E894" s="114" t="s">
        <v>1730</v>
      </c>
      <c r="F894" s="115">
        <v>44088</v>
      </c>
      <c r="G894" s="114" t="s">
        <v>1731</v>
      </c>
      <c r="H894" s="116">
        <v>24500000</v>
      </c>
      <c r="I894" s="116">
        <v>24500000</v>
      </c>
      <c r="J894" s="116">
        <v>20650000</v>
      </c>
      <c r="K894" s="116">
        <v>3850000</v>
      </c>
      <c r="L894" s="116">
        <v>0</v>
      </c>
      <c r="M894" s="116">
        <v>0</v>
      </c>
      <c r="N894" s="116">
        <v>0</v>
      </c>
      <c r="O894" s="116">
        <v>0</v>
      </c>
      <c r="P894" s="120">
        <v>3850000</v>
      </c>
      <c r="Q894" s="27" t="str">
        <f t="shared" si="169"/>
        <v>Registered</v>
      </c>
      <c r="R894" s="121">
        <f t="shared" si="170"/>
        <v>1</v>
      </c>
      <c r="T894" s="117">
        <f t="shared" si="171"/>
        <v>3850000</v>
      </c>
      <c r="U894" s="117">
        <f t="shared" si="172"/>
        <v>0</v>
      </c>
    </row>
    <row r="895" spans="1:21" x14ac:dyDescent="0.3">
      <c r="A895" s="114">
        <v>154</v>
      </c>
      <c r="B895" s="114" t="s">
        <v>62</v>
      </c>
      <c r="C895" s="114" t="s">
        <v>65</v>
      </c>
      <c r="D895" s="114" t="s">
        <v>1748</v>
      </c>
      <c r="E895" s="114" t="s">
        <v>1730</v>
      </c>
      <c r="F895" s="115">
        <v>44130</v>
      </c>
      <c r="G895" s="114" t="s">
        <v>1749</v>
      </c>
      <c r="H895" s="116">
        <v>20500000</v>
      </c>
      <c r="I895" s="116">
        <v>20500000</v>
      </c>
      <c r="J895" s="116">
        <v>16728750</v>
      </c>
      <c r="K895" s="116">
        <v>3771250</v>
      </c>
      <c r="L895" s="116">
        <v>0</v>
      </c>
      <c r="M895" s="116">
        <v>0</v>
      </c>
      <c r="N895" s="116">
        <v>0</v>
      </c>
      <c r="O895" s="116">
        <v>0</v>
      </c>
      <c r="P895" s="120">
        <v>3771250</v>
      </c>
      <c r="Q895" s="27" t="str">
        <f t="shared" si="169"/>
        <v>Registered</v>
      </c>
      <c r="R895" s="121">
        <f t="shared" si="170"/>
        <v>1</v>
      </c>
      <c r="T895" s="117">
        <f t="shared" si="171"/>
        <v>3771250</v>
      </c>
      <c r="U895" s="117">
        <f t="shared" si="172"/>
        <v>0</v>
      </c>
    </row>
    <row r="896" spans="1:21" x14ac:dyDescent="0.3">
      <c r="A896" s="114">
        <v>181</v>
      </c>
      <c r="B896" s="114" t="s">
        <v>62</v>
      </c>
      <c r="C896" s="114" t="s">
        <v>65</v>
      </c>
      <c r="D896" s="114" t="s">
        <v>1814</v>
      </c>
      <c r="E896" s="114" t="s">
        <v>1815</v>
      </c>
      <c r="F896" s="115">
        <v>44130</v>
      </c>
      <c r="G896" s="114" t="s">
        <v>1749</v>
      </c>
      <c r="H896" s="116">
        <v>15000000</v>
      </c>
      <c r="I896" s="116">
        <v>15000000</v>
      </c>
      <c r="J896" s="116">
        <v>11662500</v>
      </c>
      <c r="K896" s="116">
        <v>3337500</v>
      </c>
      <c r="L896" s="116">
        <v>0</v>
      </c>
      <c r="M896" s="116">
        <v>0</v>
      </c>
      <c r="N896" s="116">
        <v>0</v>
      </c>
      <c r="O896" s="116">
        <v>0</v>
      </c>
      <c r="P896" s="120">
        <v>3337500</v>
      </c>
      <c r="Q896" s="27" t="str">
        <f t="shared" si="169"/>
        <v>Registered</v>
      </c>
      <c r="R896" s="121">
        <f t="shared" si="170"/>
        <v>1</v>
      </c>
      <c r="T896" s="117">
        <f t="shared" si="171"/>
        <v>3337500</v>
      </c>
      <c r="U896" s="117">
        <f t="shared" si="172"/>
        <v>0</v>
      </c>
    </row>
    <row r="897" spans="1:21" x14ac:dyDescent="0.3">
      <c r="A897" s="114">
        <v>200</v>
      </c>
      <c r="B897" s="114" t="s">
        <v>62</v>
      </c>
      <c r="C897" s="114" t="s">
        <v>65</v>
      </c>
      <c r="D897" s="114" t="s">
        <v>1876</v>
      </c>
      <c r="E897" s="114" t="s">
        <v>1877</v>
      </c>
      <c r="F897" s="115">
        <v>44056</v>
      </c>
      <c r="G897" s="114" t="s">
        <v>1878</v>
      </c>
      <c r="H897" s="116">
        <v>17500000</v>
      </c>
      <c r="I897" s="116">
        <v>17500000</v>
      </c>
      <c r="J897" s="116">
        <v>14600000</v>
      </c>
      <c r="K897" s="116">
        <v>2900000</v>
      </c>
      <c r="L897" s="116">
        <v>0</v>
      </c>
      <c r="M897" s="116">
        <v>0</v>
      </c>
      <c r="N897" s="116">
        <v>0</v>
      </c>
      <c r="O897" s="116">
        <v>0</v>
      </c>
      <c r="P897" s="120">
        <v>2900000</v>
      </c>
      <c r="Q897" s="27" t="str">
        <f t="shared" si="169"/>
        <v>Registered</v>
      </c>
      <c r="R897" s="121">
        <f t="shared" si="170"/>
        <v>1</v>
      </c>
      <c r="T897" s="117">
        <f t="shared" si="171"/>
        <v>2900000</v>
      </c>
      <c r="U897" s="117">
        <f t="shared" si="172"/>
        <v>0</v>
      </c>
    </row>
    <row r="898" spans="1:21" x14ac:dyDescent="0.3">
      <c r="A898" s="114">
        <v>222</v>
      </c>
      <c r="B898" s="114" t="s">
        <v>62</v>
      </c>
      <c r="C898" s="114" t="s">
        <v>65</v>
      </c>
      <c r="D898" s="114" t="s">
        <v>1937</v>
      </c>
      <c r="E898" s="114" t="s">
        <v>1815</v>
      </c>
      <c r="F898" s="115">
        <v>44088</v>
      </c>
      <c r="G898" s="114" t="s">
        <v>1731</v>
      </c>
      <c r="H898" s="116">
        <v>22500000</v>
      </c>
      <c r="I898" s="116">
        <v>22500000</v>
      </c>
      <c r="J898" s="116">
        <v>19820000</v>
      </c>
      <c r="K898" s="116">
        <v>2680000</v>
      </c>
      <c r="L898" s="116">
        <v>0</v>
      </c>
      <c r="M898" s="116">
        <v>0</v>
      </c>
      <c r="N898" s="116">
        <v>0</v>
      </c>
      <c r="O898" s="116">
        <v>0</v>
      </c>
      <c r="P898" s="120">
        <v>2680000</v>
      </c>
      <c r="Q898" s="27" t="str">
        <f t="shared" ref="Q898:Q961" si="173">IF(G898="01 Jan 1900","Unregistered","Registered")</f>
        <v>Registered</v>
      </c>
      <c r="R898" s="121">
        <f t="shared" si="170"/>
        <v>1</v>
      </c>
      <c r="T898" s="117">
        <f t="shared" si="171"/>
        <v>2680000</v>
      </c>
      <c r="U898" s="117">
        <f t="shared" si="172"/>
        <v>0</v>
      </c>
    </row>
    <row r="899" spans="1:21" x14ac:dyDescent="0.3">
      <c r="A899" s="114">
        <v>237</v>
      </c>
      <c r="B899" s="114" t="s">
        <v>62</v>
      </c>
      <c r="C899" s="114" t="s">
        <v>65</v>
      </c>
      <c r="D899" s="114" t="s">
        <v>1986</v>
      </c>
      <c r="E899" s="114" t="s">
        <v>1987</v>
      </c>
      <c r="F899" s="115">
        <v>44981</v>
      </c>
      <c r="G899" s="114" t="s">
        <v>1988</v>
      </c>
      <c r="H899" s="116">
        <v>6600000</v>
      </c>
      <c r="I899" s="116">
        <v>6600000</v>
      </c>
      <c r="J899" s="116">
        <v>4100000</v>
      </c>
      <c r="K899" s="116">
        <v>2500000</v>
      </c>
      <c r="L899" s="116">
        <v>0</v>
      </c>
      <c r="M899" s="116">
        <v>0</v>
      </c>
      <c r="N899" s="116">
        <v>0</v>
      </c>
      <c r="O899" s="116">
        <v>0</v>
      </c>
      <c r="P899" s="120">
        <v>2500000</v>
      </c>
      <c r="Q899" s="27" t="str">
        <f t="shared" si="173"/>
        <v>Registered</v>
      </c>
      <c r="R899" s="121">
        <f t="shared" si="170"/>
        <v>1</v>
      </c>
      <c r="T899" s="117">
        <f t="shared" si="171"/>
        <v>2500000</v>
      </c>
      <c r="U899" s="117">
        <f t="shared" si="172"/>
        <v>0</v>
      </c>
    </row>
    <row r="900" spans="1:21" x14ac:dyDescent="0.3">
      <c r="A900" s="114">
        <v>257</v>
      </c>
      <c r="B900" s="114" t="s">
        <v>62</v>
      </c>
      <c r="C900" s="114" t="s">
        <v>65</v>
      </c>
      <c r="D900" s="114" t="s">
        <v>2040</v>
      </c>
      <c r="E900" s="114" t="s">
        <v>2041</v>
      </c>
      <c r="F900" s="115">
        <v>44253</v>
      </c>
      <c r="G900" s="114" t="s">
        <v>2042</v>
      </c>
      <c r="H900" s="116">
        <v>17600000</v>
      </c>
      <c r="I900" s="116">
        <v>17600000</v>
      </c>
      <c r="J900" s="116">
        <v>15400000</v>
      </c>
      <c r="K900" s="116">
        <v>2200000</v>
      </c>
      <c r="L900" s="116">
        <v>0</v>
      </c>
      <c r="M900" s="116">
        <v>0</v>
      </c>
      <c r="N900" s="116">
        <v>0</v>
      </c>
      <c r="O900" s="116">
        <v>0</v>
      </c>
      <c r="P900" s="120">
        <v>2200000</v>
      </c>
      <c r="Q900" s="27" t="str">
        <f t="shared" si="173"/>
        <v>Registered</v>
      </c>
      <c r="R900" s="121">
        <f t="shared" si="170"/>
        <v>1</v>
      </c>
      <c r="T900" s="117">
        <f t="shared" si="171"/>
        <v>2200000</v>
      </c>
      <c r="U900" s="117">
        <f t="shared" si="172"/>
        <v>0</v>
      </c>
    </row>
    <row r="901" spans="1:21" x14ac:dyDescent="0.3">
      <c r="A901" s="114">
        <v>700</v>
      </c>
      <c r="B901" s="114" t="s">
        <v>62</v>
      </c>
      <c r="C901" s="114" t="s">
        <v>65</v>
      </c>
      <c r="D901" s="114" t="s">
        <v>3315</v>
      </c>
      <c r="E901" s="114" t="s">
        <v>2755</v>
      </c>
      <c r="F901" s="115">
        <v>44791</v>
      </c>
      <c r="G901" s="114" t="s">
        <v>3316</v>
      </c>
      <c r="H901" s="116">
        <v>7609500</v>
      </c>
      <c r="I901" s="116">
        <v>7609500</v>
      </c>
      <c r="J901" s="116">
        <v>7100000</v>
      </c>
      <c r="K901" s="116">
        <v>509500</v>
      </c>
      <c r="L901" s="116">
        <v>0</v>
      </c>
      <c r="M901" s="116">
        <v>0</v>
      </c>
      <c r="N901" s="116">
        <v>0</v>
      </c>
      <c r="O901" s="116">
        <v>0</v>
      </c>
      <c r="P901" s="120">
        <v>509500</v>
      </c>
      <c r="Q901" s="27" t="str">
        <f t="shared" si="173"/>
        <v>Registered</v>
      </c>
      <c r="R901" s="121">
        <f t="shared" si="170"/>
        <v>1</v>
      </c>
      <c r="T901" s="117">
        <f t="shared" si="171"/>
        <v>509500</v>
      </c>
      <c r="U901" s="117">
        <f t="shared" si="172"/>
        <v>0</v>
      </c>
    </row>
    <row r="902" spans="1:21" x14ac:dyDescent="0.3">
      <c r="A902" s="114">
        <v>770</v>
      </c>
      <c r="B902" s="114" t="s">
        <v>62</v>
      </c>
      <c r="C902" s="114" t="s">
        <v>65</v>
      </c>
      <c r="D902" s="114" t="s">
        <v>3650</v>
      </c>
      <c r="E902" s="114" t="s">
        <v>3651</v>
      </c>
      <c r="F902" s="115">
        <v>44203</v>
      </c>
      <c r="G902" s="114" t="s">
        <v>3652</v>
      </c>
      <c r="H902" s="116">
        <v>11908000</v>
      </c>
      <c r="I902" s="116">
        <v>11908000</v>
      </c>
      <c r="J902" s="116">
        <v>11508001</v>
      </c>
      <c r="K902" s="116">
        <v>399999</v>
      </c>
      <c r="L902" s="116">
        <v>0</v>
      </c>
      <c r="M902" s="116">
        <v>0</v>
      </c>
      <c r="N902" s="116">
        <v>0</v>
      </c>
      <c r="O902" s="116">
        <v>0</v>
      </c>
      <c r="P902" s="120">
        <v>399999</v>
      </c>
      <c r="Q902" s="27" t="str">
        <f t="shared" si="173"/>
        <v>Registered</v>
      </c>
      <c r="R902" s="121">
        <f t="shared" si="170"/>
        <v>1</v>
      </c>
      <c r="T902" s="117">
        <f t="shared" si="171"/>
        <v>399999</v>
      </c>
      <c r="U902" s="117">
        <f t="shared" si="172"/>
        <v>0</v>
      </c>
    </row>
    <row r="903" spans="1:21" hidden="1" x14ac:dyDescent="0.3">
      <c r="A903" s="114">
        <v>10045</v>
      </c>
      <c r="B903" s="114" t="s">
        <v>62</v>
      </c>
      <c r="C903" s="114" t="s">
        <v>65</v>
      </c>
      <c r="D903" s="114" t="s">
        <v>9308</v>
      </c>
      <c r="E903" s="114" t="s">
        <v>6942</v>
      </c>
      <c r="F903" s="115">
        <v>43997</v>
      </c>
      <c r="G903" s="114" t="s">
        <v>5351</v>
      </c>
      <c r="H903" s="116">
        <v>23234000</v>
      </c>
      <c r="I903" s="116">
        <v>23234000</v>
      </c>
      <c r="J903" s="116">
        <v>23234000</v>
      </c>
      <c r="K903" s="116">
        <v>0</v>
      </c>
      <c r="L903" s="116">
        <v>0</v>
      </c>
      <c r="M903" s="116">
        <v>0</v>
      </c>
      <c r="N903" s="116">
        <v>0</v>
      </c>
      <c r="O903" s="116">
        <v>0</v>
      </c>
      <c r="P903" s="120">
        <v>0</v>
      </c>
      <c r="Q903" s="27" t="str">
        <f t="shared" si="173"/>
        <v>Registered</v>
      </c>
      <c r="R903" s="121">
        <f t="shared" si="170"/>
        <v>1</v>
      </c>
      <c r="T903" s="117">
        <f t="shared" si="171"/>
        <v>0</v>
      </c>
      <c r="U903" s="117">
        <f t="shared" si="172"/>
        <v>0</v>
      </c>
    </row>
    <row r="904" spans="1:21" hidden="1" x14ac:dyDescent="0.3">
      <c r="A904" s="114">
        <v>10046</v>
      </c>
      <c r="B904" s="114" t="s">
        <v>62</v>
      </c>
      <c r="C904" s="114" t="s">
        <v>65</v>
      </c>
      <c r="D904" s="114" t="s">
        <v>9309</v>
      </c>
      <c r="E904" s="114" t="s">
        <v>9310</v>
      </c>
      <c r="F904" s="115">
        <v>44279</v>
      </c>
      <c r="G904" s="114" t="s">
        <v>2042</v>
      </c>
      <c r="H904" s="116">
        <v>17100000</v>
      </c>
      <c r="I904" s="116">
        <v>17100000</v>
      </c>
      <c r="J904" s="116">
        <v>17100000</v>
      </c>
      <c r="K904" s="116">
        <v>0</v>
      </c>
      <c r="L904" s="116">
        <v>0</v>
      </c>
      <c r="M904" s="116">
        <v>0</v>
      </c>
      <c r="N904" s="116">
        <v>0</v>
      </c>
      <c r="O904" s="116">
        <v>0</v>
      </c>
      <c r="P904" s="120">
        <v>0</v>
      </c>
      <c r="Q904" s="27" t="str">
        <f t="shared" si="173"/>
        <v>Registered</v>
      </c>
      <c r="R904" s="121">
        <f t="shared" si="170"/>
        <v>1</v>
      </c>
      <c r="T904" s="117">
        <f t="shared" si="171"/>
        <v>0</v>
      </c>
      <c r="U904" s="117">
        <f t="shared" si="172"/>
        <v>0</v>
      </c>
    </row>
    <row r="905" spans="1:21" hidden="1" x14ac:dyDescent="0.3">
      <c r="A905" s="114">
        <v>10047</v>
      </c>
      <c r="B905" s="114" t="s">
        <v>62</v>
      </c>
      <c r="C905" s="114" t="s">
        <v>65</v>
      </c>
      <c r="D905" s="114" t="s">
        <v>9311</v>
      </c>
      <c r="E905" s="114" t="s">
        <v>9239</v>
      </c>
      <c r="F905" s="115">
        <v>44187</v>
      </c>
      <c r="G905" s="114" t="s">
        <v>5144</v>
      </c>
      <c r="H905" s="116">
        <v>22076250</v>
      </c>
      <c r="I905" s="116">
        <v>22076250</v>
      </c>
      <c r="J905" s="116">
        <v>22076250</v>
      </c>
      <c r="K905" s="116">
        <v>0</v>
      </c>
      <c r="L905" s="116">
        <v>0</v>
      </c>
      <c r="M905" s="116">
        <v>0</v>
      </c>
      <c r="N905" s="116">
        <v>0</v>
      </c>
      <c r="O905" s="116">
        <v>0</v>
      </c>
      <c r="P905" s="120">
        <v>0</v>
      </c>
      <c r="Q905" s="27" t="str">
        <f t="shared" si="173"/>
        <v>Registered</v>
      </c>
      <c r="R905" s="121">
        <f t="shared" si="170"/>
        <v>1</v>
      </c>
      <c r="T905" s="117">
        <f t="shared" si="171"/>
        <v>0</v>
      </c>
      <c r="U905" s="117">
        <f t="shared" si="172"/>
        <v>0</v>
      </c>
    </row>
    <row r="906" spans="1:21" hidden="1" x14ac:dyDescent="0.3">
      <c r="A906" s="114">
        <v>10048</v>
      </c>
      <c r="B906" s="114" t="s">
        <v>62</v>
      </c>
      <c r="C906" s="114" t="s">
        <v>65</v>
      </c>
      <c r="D906" s="114" t="s">
        <v>9312</v>
      </c>
      <c r="E906" s="114" t="s">
        <v>7040</v>
      </c>
      <c r="F906" s="115">
        <v>44257</v>
      </c>
      <c r="G906" s="114" t="s">
        <v>6803</v>
      </c>
      <c r="H906" s="116">
        <v>29192640</v>
      </c>
      <c r="I906" s="116">
        <v>29192640</v>
      </c>
      <c r="J906" s="116">
        <v>29192640</v>
      </c>
      <c r="K906" s="116">
        <v>0</v>
      </c>
      <c r="L906" s="116">
        <v>0</v>
      </c>
      <c r="M906" s="116">
        <v>0</v>
      </c>
      <c r="N906" s="116">
        <v>0</v>
      </c>
      <c r="O906" s="116">
        <v>0</v>
      </c>
      <c r="P906" s="120">
        <v>0</v>
      </c>
      <c r="Q906" s="27" t="str">
        <f t="shared" si="173"/>
        <v>Registered</v>
      </c>
      <c r="R906" s="121">
        <f t="shared" si="170"/>
        <v>1</v>
      </c>
      <c r="T906" s="117">
        <f t="shared" si="171"/>
        <v>0</v>
      </c>
      <c r="U906" s="117">
        <f t="shared" si="172"/>
        <v>0</v>
      </c>
    </row>
    <row r="907" spans="1:21" hidden="1" x14ac:dyDescent="0.3">
      <c r="A907" s="114">
        <v>10049</v>
      </c>
      <c r="B907" s="114" t="s">
        <v>62</v>
      </c>
      <c r="C907" s="114" t="s">
        <v>65</v>
      </c>
      <c r="D907" s="114" t="s">
        <v>9313</v>
      </c>
      <c r="E907" s="114" t="s">
        <v>6559</v>
      </c>
      <c r="F907" s="115">
        <v>44104</v>
      </c>
      <c r="G907" s="114" t="s">
        <v>2173</v>
      </c>
      <c r="H907" s="116">
        <v>18620000</v>
      </c>
      <c r="I907" s="116">
        <v>18620000</v>
      </c>
      <c r="J907" s="116">
        <v>18620000</v>
      </c>
      <c r="K907" s="116">
        <v>0</v>
      </c>
      <c r="L907" s="116">
        <v>0</v>
      </c>
      <c r="M907" s="116">
        <v>0</v>
      </c>
      <c r="N907" s="116">
        <v>0</v>
      </c>
      <c r="O907" s="116">
        <v>0</v>
      </c>
      <c r="P907" s="120">
        <v>0</v>
      </c>
      <c r="Q907" s="27" t="str">
        <f t="shared" si="173"/>
        <v>Registered</v>
      </c>
      <c r="R907" s="121">
        <f t="shared" si="170"/>
        <v>1</v>
      </c>
      <c r="T907" s="117">
        <f t="shared" si="171"/>
        <v>0</v>
      </c>
      <c r="U907" s="117">
        <f t="shared" si="172"/>
        <v>0</v>
      </c>
    </row>
    <row r="908" spans="1:21" hidden="1" x14ac:dyDescent="0.3">
      <c r="A908" s="114">
        <v>10050</v>
      </c>
      <c r="B908" s="114" t="s">
        <v>62</v>
      </c>
      <c r="C908" s="114" t="s">
        <v>65</v>
      </c>
      <c r="D908" s="114" t="s">
        <v>5238</v>
      </c>
      <c r="E908" s="114" t="s">
        <v>9314</v>
      </c>
      <c r="F908" s="115">
        <v>44060</v>
      </c>
      <c r="G908" s="114" t="s">
        <v>5342</v>
      </c>
      <c r="H908" s="116">
        <v>1946000</v>
      </c>
      <c r="I908" s="116">
        <v>1946000</v>
      </c>
      <c r="J908" s="116">
        <v>1946000</v>
      </c>
      <c r="K908" s="116">
        <v>0</v>
      </c>
      <c r="L908" s="116">
        <v>0</v>
      </c>
      <c r="M908" s="116">
        <v>0</v>
      </c>
      <c r="N908" s="116">
        <v>0</v>
      </c>
      <c r="O908" s="116">
        <v>0</v>
      </c>
      <c r="P908" s="120">
        <v>0</v>
      </c>
      <c r="Q908" s="27" t="str">
        <f t="shared" si="173"/>
        <v>Registered</v>
      </c>
      <c r="R908" s="121">
        <f t="shared" si="170"/>
        <v>1</v>
      </c>
      <c r="T908" s="117">
        <f t="shared" si="171"/>
        <v>0</v>
      </c>
      <c r="U908" s="117">
        <f t="shared" si="172"/>
        <v>0</v>
      </c>
    </row>
    <row r="909" spans="1:21" hidden="1" x14ac:dyDescent="0.3">
      <c r="A909" s="114">
        <v>10051</v>
      </c>
      <c r="B909" s="114" t="s">
        <v>62</v>
      </c>
      <c r="C909" s="114" t="s">
        <v>65</v>
      </c>
      <c r="D909" s="114" t="s">
        <v>5240</v>
      </c>
      <c r="E909" s="114" t="s">
        <v>9315</v>
      </c>
      <c r="F909" s="115">
        <v>44060</v>
      </c>
      <c r="G909" s="114" t="s">
        <v>8321</v>
      </c>
      <c r="H909" s="116">
        <v>2710000</v>
      </c>
      <c r="I909" s="116">
        <v>2710000</v>
      </c>
      <c r="J909" s="116">
        <v>2710000</v>
      </c>
      <c r="K909" s="116">
        <v>0</v>
      </c>
      <c r="L909" s="116">
        <v>0</v>
      </c>
      <c r="M909" s="116">
        <v>0</v>
      </c>
      <c r="N909" s="116">
        <v>0</v>
      </c>
      <c r="O909" s="116">
        <v>0</v>
      </c>
      <c r="P909" s="120">
        <v>0</v>
      </c>
      <c r="Q909" s="27" t="str">
        <f t="shared" si="173"/>
        <v>Registered</v>
      </c>
      <c r="R909" s="121">
        <f t="shared" si="170"/>
        <v>1</v>
      </c>
      <c r="T909" s="117">
        <f t="shared" si="171"/>
        <v>0</v>
      </c>
      <c r="U909" s="117">
        <f t="shared" si="172"/>
        <v>0</v>
      </c>
    </row>
    <row r="910" spans="1:21" hidden="1" x14ac:dyDescent="0.3">
      <c r="A910" s="114">
        <v>10052</v>
      </c>
      <c r="B910" s="114" t="s">
        <v>62</v>
      </c>
      <c r="C910" s="114" t="s">
        <v>65</v>
      </c>
      <c r="D910" s="114" t="s">
        <v>5242</v>
      </c>
      <c r="E910" s="114" t="s">
        <v>9316</v>
      </c>
      <c r="F910" s="115">
        <v>44253</v>
      </c>
      <c r="G910" s="114" t="s">
        <v>9317</v>
      </c>
      <c r="H910" s="116">
        <v>3090000</v>
      </c>
      <c r="I910" s="116">
        <v>3090000</v>
      </c>
      <c r="J910" s="116">
        <v>3090000</v>
      </c>
      <c r="K910" s="116">
        <v>0</v>
      </c>
      <c r="L910" s="116">
        <v>0</v>
      </c>
      <c r="M910" s="116">
        <v>0</v>
      </c>
      <c r="N910" s="116">
        <v>0</v>
      </c>
      <c r="O910" s="116">
        <v>0</v>
      </c>
      <c r="P910" s="120">
        <v>0</v>
      </c>
      <c r="Q910" s="27" t="str">
        <f t="shared" si="173"/>
        <v>Registered</v>
      </c>
      <c r="R910" s="121">
        <f t="shared" si="170"/>
        <v>1</v>
      </c>
      <c r="T910" s="117">
        <f t="shared" si="171"/>
        <v>0</v>
      </c>
      <c r="U910" s="117">
        <f t="shared" si="172"/>
        <v>0</v>
      </c>
    </row>
    <row r="911" spans="1:21" hidden="1" x14ac:dyDescent="0.3">
      <c r="A911" s="114">
        <v>10053</v>
      </c>
      <c r="B911" s="114" t="s">
        <v>62</v>
      </c>
      <c r="C911" s="114" t="s">
        <v>65</v>
      </c>
      <c r="D911" s="114" t="s">
        <v>5244</v>
      </c>
      <c r="E911" s="114" t="s">
        <v>9318</v>
      </c>
      <c r="F911" s="115">
        <v>44166</v>
      </c>
      <c r="G911" s="114" t="s">
        <v>5336</v>
      </c>
      <c r="H911" s="116">
        <v>2660000</v>
      </c>
      <c r="I911" s="116">
        <v>2660000</v>
      </c>
      <c r="J911" s="116">
        <v>2660000</v>
      </c>
      <c r="K911" s="116">
        <v>0</v>
      </c>
      <c r="L911" s="116">
        <v>0</v>
      </c>
      <c r="M911" s="116">
        <v>0</v>
      </c>
      <c r="N911" s="116">
        <v>0</v>
      </c>
      <c r="O911" s="116">
        <v>0</v>
      </c>
      <c r="P911" s="120">
        <v>0</v>
      </c>
      <c r="Q911" s="27" t="str">
        <f t="shared" si="173"/>
        <v>Registered</v>
      </c>
      <c r="R911" s="121">
        <f t="shared" si="170"/>
        <v>1</v>
      </c>
      <c r="T911" s="117">
        <f t="shared" si="171"/>
        <v>0</v>
      </c>
      <c r="U911" s="117">
        <f t="shared" si="172"/>
        <v>0</v>
      </c>
    </row>
    <row r="912" spans="1:21" hidden="1" x14ac:dyDescent="0.3">
      <c r="A912" s="114">
        <v>10054</v>
      </c>
      <c r="B912" s="114" t="s">
        <v>62</v>
      </c>
      <c r="C912" s="114" t="s">
        <v>65</v>
      </c>
      <c r="D912" s="114" t="s">
        <v>5246</v>
      </c>
      <c r="E912" s="114" t="s">
        <v>9319</v>
      </c>
      <c r="F912" s="115">
        <v>44142</v>
      </c>
      <c r="G912" s="114" t="s">
        <v>5336</v>
      </c>
      <c r="H912" s="116">
        <v>2744000</v>
      </c>
      <c r="I912" s="116">
        <v>2744000</v>
      </c>
      <c r="J912" s="116">
        <v>2744000</v>
      </c>
      <c r="K912" s="116">
        <v>0</v>
      </c>
      <c r="L912" s="116">
        <v>0</v>
      </c>
      <c r="M912" s="116">
        <v>0</v>
      </c>
      <c r="N912" s="116">
        <v>0</v>
      </c>
      <c r="O912" s="116">
        <v>0</v>
      </c>
      <c r="P912" s="120">
        <v>0</v>
      </c>
      <c r="Q912" s="27" t="str">
        <f t="shared" si="173"/>
        <v>Registered</v>
      </c>
      <c r="R912" s="121">
        <f t="shared" ref="R912:R975" si="174">I912/H912</f>
        <v>1</v>
      </c>
      <c r="T912" s="117">
        <f t="shared" si="171"/>
        <v>0</v>
      </c>
      <c r="U912" s="117">
        <f t="shared" si="172"/>
        <v>0</v>
      </c>
    </row>
    <row r="913" spans="1:21" hidden="1" x14ac:dyDescent="0.3">
      <c r="A913" s="114">
        <v>10055</v>
      </c>
      <c r="B913" s="114" t="s">
        <v>62</v>
      </c>
      <c r="C913" s="114" t="s">
        <v>65</v>
      </c>
      <c r="D913" s="114" t="s">
        <v>5248</v>
      </c>
      <c r="E913" s="114" t="s">
        <v>9320</v>
      </c>
      <c r="F913" s="115">
        <v>44167</v>
      </c>
      <c r="G913" s="114" t="s">
        <v>4833</v>
      </c>
      <c r="H913" s="116">
        <v>3184000</v>
      </c>
      <c r="I913" s="116">
        <v>3184000</v>
      </c>
      <c r="J913" s="116">
        <v>3184000</v>
      </c>
      <c r="K913" s="116">
        <v>0</v>
      </c>
      <c r="L913" s="116">
        <v>0</v>
      </c>
      <c r="M913" s="116">
        <v>0</v>
      </c>
      <c r="N913" s="116">
        <v>0</v>
      </c>
      <c r="O913" s="116">
        <v>0</v>
      </c>
      <c r="P913" s="120">
        <v>0</v>
      </c>
      <c r="Q913" s="27" t="str">
        <f t="shared" si="173"/>
        <v>Registered</v>
      </c>
      <c r="R913" s="121">
        <f t="shared" si="174"/>
        <v>1</v>
      </c>
      <c r="T913" s="117">
        <f t="shared" si="171"/>
        <v>0</v>
      </c>
      <c r="U913" s="117">
        <f t="shared" si="172"/>
        <v>0</v>
      </c>
    </row>
    <row r="914" spans="1:21" hidden="1" x14ac:dyDescent="0.3">
      <c r="A914" s="114">
        <v>10056</v>
      </c>
      <c r="B914" s="114" t="s">
        <v>62</v>
      </c>
      <c r="C914" s="114" t="s">
        <v>65</v>
      </c>
      <c r="D914" s="114" t="s">
        <v>5250</v>
      </c>
      <c r="E914" s="114" t="s">
        <v>5442</v>
      </c>
      <c r="F914" s="115">
        <v>44084</v>
      </c>
      <c r="G914" s="114" t="s">
        <v>4950</v>
      </c>
      <c r="H914" s="116">
        <v>1946000</v>
      </c>
      <c r="I914" s="116">
        <v>1946000</v>
      </c>
      <c r="J914" s="116">
        <v>1946000</v>
      </c>
      <c r="K914" s="116">
        <v>0</v>
      </c>
      <c r="L914" s="116">
        <v>0</v>
      </c>
      <c r="M914" s="116">
        <v>0</v>
      </c>
      <c r="N914" s="116">
        <v>0</v>
      </c>
      <c r="O914" s="116">
        <v>0</v>
      </c>
      <c r="P914" s="120">
        <v>0</v>
      </c>
      <c r="Q914" s="27" t="str">
        <f t="shared" si="173"/>
        <v>Registered</v>
      </c>
      <c r="R914" s="121">
        <f t="shared" si="174"/>
        <v>1</v>
      </c>
      <c r="T914" s="117">
        <f t="shared" si="171"/>
        <v>0</v>
      </c>
      <c r="U914" s="117">
        <f t="shared" si="172"/>
        <v>0</v>
      </c>
    </row>
    <row r="915" spans="1:21" hidden="1" x14ac:dyDescent="0.3">
      <c r="A915" s="114">
        <v>10057</v>
      </c>
      <c r="B915" s="114" t="s">
        <v>62</v>
      </c>
      <c r="C915" s="114" t="s">
        <v>65</v>
      </c>
      <c r="D915" s="114" t="s">
        <v>5253</v>
      </c>
      <c r="E915" s="114" t="s">
        <v>9321</v>
      </c>
      <c r="F915" s="115">
        <v>44132</v>
      </c>
      <c r="G915" s="114" t="s">
        <v>4844</v>
      </c>
      <c r="H915" s="116">
        <v>2133000</v>
      </c>
      <c r="I915" s="116">
        <v>2133000</v>
      </c>
      <c r="J915" s="116">
        <v>2133000</v>
      </c>
      <c r="K915" s="116">
        <v>0</v>
      </c>
      <c r="L915" s="116">
        <v>0</v>
      </c>
      <c r="M915" s="116">
        <v>0</v>
      </c>
      <c r="N915" s="116">
        <v>0</v>
      </c>
      <c r="O915" s="116">
        <v>0</v>
      </c>
      <c r="P915" s="120">
        <v>0</v>
      </c>
      <c r="Q915" s="27" t="str">
        <f t="shared" si="173"/>
        <v>Registered</v>
      </c>
      <c r="R915" s="121">
        <f t="shared" si="174"/>
        <v>1</v>
      </c>
      <c r="T915" s="117">
        <f t="shared" si="171"/>
        <v>0</v>
      </c>
      <c r="U915" s="117">
        <f t="shared" si="172"/>
        <v>0</v>
      </c>
    </row>
    <row r="916" spans="1:21" hidden="1" x14ac:dyDescent="0.3">
      <c r="A916" s="114">
        <v>10058</v>
      </c>
      <c r="B916" s="114" t="s">
        <v>62</v>
      </c>
      <c r="C916" s="114" t="s">
        <v>65</v>
      </c>
      <c r="D916" s="114" t="s">
        <v>9322</v>
      </c>
      <c r="E916" s="114" t="s">
        <v>9323</v>
      </c>
      <c r="F916" s="115">
        <v>44834</v>
      </c>
      <c r="G916" s="114" t="s">
        <v>6026</v>
      </c>
      <c r="H916" s="116">
        <v>5945000</v>
      </c>
      <c r="I916" s="116">
        <v>5945000</v>
      </c>
      <c r="J916" s="116">
        <v>5945000</v>
      </c>
      <c r="K916" s="116">
        <v>0</v>
      </c>
      <c r="L916" s="116">
        <v>0</v>
      </c>
      <c r="M916" s="116">
        <v>0</v>
      </c>
      <c r="N916" s="116">
        <v>0</v>
      </c>
      <c r="O916" s="116">
        <v>0</v>
      </c>
      <c r="P916" s="120">
        <v>0</v>
      </c>
      <c r="Q916" s="27" t="str">
        <f t="shared" si="173"/>
        <v>Registered</v>
      </c>
      <c r="R916" s="121">
        <f t="shared" si="174"/>
        <v>1</v>
      </c>
      <c r="T916" s="117">
        <f t="shared" si="171"/>
        <v>0</v>
      </c>
      <c r="U916" s="117">
        <f t="shared" si="172"/>
        <v>0</v>
      </c>
    </row>
    <row r="917" spans="1:21" hidden="1" x14ac:dyDescent="0.3">
      <c r="A917" s="114">
        <v>10059</v>
      </c>
      <c r="B917" s="114" t="s">
        <v>62</v>
      </c>
      <c r="C917" s="114" t="s">
        <v>65</v>
      </c>
      <c r="D917" s="114" t="s">
        <v>5256</v>
      </c>
      <c r="E917" s="114" t="s">
        <v>9324</v>
      </c>
      <c r="F917" s="115">
        <v>44225</v>
      </c>
      <c r="G917" s="114" t="s">
        <v>3086</v>
      </c>
      <c r="H917" s="116">
        <v>10867500</v>
      </c>
      <c r="I917" s="116">
        <v>10867500</v>
      </c>
      <c r="J917" s="116">
        <v>10867500</v>
      </c>
      <c r="K917" s="116">
        <v>0</v>
      </c>
      <c r="L917" s="116">
        <v>0</v>
      </c>
      <c r="M917" s="116">
        <v>0</v>
      </c>
      <c r="N917" s="116">
        <v>0</v>
      </c>
      <c r="O917" s="116">
        <v>0</v>
      </c>
      <c r="P917" s="120">
        <v>0</v>
      </c>
      <c r="Q917" s="27" t="str">
        <f t="shared" si="173"/>
        <v>Registered</v>
      </c>
      <c r="R917" s="121">
        <f t="shared" si="174"/>
        <v>1</v>
      </c>
      <c r="T917" s="117">
        <f t="shared" si="171"/>
        <v>0</v>
      </c>
      <c r="U917" s="117">
        <f t="shared" si="172"/>
        <v>0</v>
      </c>
    </row>
    <row r="918" spans="1:21" hidden="1" x14ac:dyDescent="0.3">
      <c r="A918" s="114">
        <v>10060</v>
      </c>
      <c r="B918" s="114" t="s">
        <v>62</v>
      </c>
      <c r="C918" s="114" t="s">
        <v>65</v>
      </c>
      <c r="D918" s="114" t="s">
        <v>5259</v>
      </c>
      <c r="E918" s="114" t="s">
        <v>9324</v>
      </c>
      <c r="F918" s="115">
        <v>44228</v>
      </c>
      <c r="G918" s="114" t="s">
        <v>3086</v>
      </c>
      <c r="H918" s="116">
        <v>10867500</v>
      </c>
      <c r="I918" s="116">
        <v>10867500</v>
      </c>
      <c r="J918" s="116">
        <v>10867500</v>
      </c>
      <c r="K918" s="116">
        <v>0</v>
      </c>
      <c r="L918" s="116">
        <v>0</v>
      </c>
      <c r="M918" s="116">
        <v>0</v>
      </c>
      <c r="N918" s="116">
        <v>0</v>
      </c>
      <c r="O918" s="116">
        <v>0</v>
      </c>
      <c r="P918" s="120">
        <v>0</v>
      </c>
      <c r="Q918" s="27" t="str">
        <f t="shared" si="173"/>
        <v>Registered</v>
      </c>
      <c r="R918" s="121">
        <f t="shared" si="174"/>
        <v>1</v>
      </c>
      <c r="T918" s="117">
        <f t="shared" si="171"/>
        <v>0</v>
      </c>
      <c r="U918" s="117">
        <f t="shared" si="172"/>
        <v>0</v>
      </c>
    </row>
    <row r="919" spans="1:21" hidden="1" x14ac:dyDescent="0.3">
      <c r="A919" s="114">
        <v>10061</v>
      </c>
      <c r="B919" s="114" t="s">
        <v>62</v>
      </c>
      <c r="C919" s="114" t="s">
        <v>65</v>
      </c>
      <c r="D919" s="114" t="s">
        <v>5264</v>
      </c>
      <c r="E919" s="114" t="s">
        <v>9325</v>
      </c>
      <c r="F919" s="115">
        <v>44159</v>
      </c>
      <c r="G919" s="114" t="s">
        <v>1691</v>
      </c>
      <c r="H919" s="116">
        <v>2360000</v>
      </c>
      <c r="I919" s="116">
        <v>2360000</v>
      </c>
      <c r="J919" s="116">
        <v>2360000</v>
      </c>
      <c r="K919" s="116">
        <v>0</v>
      </c>
      <c r="L919" s="116">
        <v>0</v>
      </c>
      <c r="M919" s="116">
        <v>0</v>
      </c>
      <c r="N919" s="116">
        <v>0</v>
      </c>
      <c r="O919" s="116">
        <v>0</v>
      </c>
      <c r="P919" s="120">
        <v>0</v>
      </c>
      <c r="Q919" s="27" t="str">
        <f t="shared" si="173"/>
        <v>Registered</v>
      </c>
      <c r="R919" s="121">
        <f t="shared" si="174"/>
        <v>1</v>
      </c>
      <c r="T919" s="117">
        <f t="shared" si="171"/>
        <v>0</v>
      </c>
      <c r="U919" s="117">
        <f t="shared" si="172"/>
        <v>0</v>
      </c>
    </row>
    <row r="920" spans="1:21" hidden="1" x14ac:dyDescent="0.3">
      <c r="A920" s="114">
        <v>10062</v>
      </c>
      <c r="B920" s="114" t="s">
        <v>62</v>
      </c>
      <c r="C920" s="114" t="s">
        <v>65</v>
      </c>
      <c r="D920" s="114" t="s">
        <v>5266</v>
      </c>
      <c r="E920" s="114" t="s">
        <v>9326</v>
      </c>
      <c r="F920" s="115">
        <v>44253</v>
      </c>
      <c r="G920" s="114" t="s">
        <v>5408</v>
      </c>
      <c r="H920" s="116">
        <v>6570000</v>
      </c>
      <c r="I920" s="116">
        <v>6570000</v>
      </c>
      <c r="J920" s="116">
        <v>6570000</v>
      </c>
      <c r="K920" s="116">
        <v>0</v>
      </c>
      <c r="L920" s="116">
        <v>0</v>
      </c>
      <c r="M920" s="116">
        <v>0</v>
      </c>
      <c r="N920" s="116">
        <v>0</v>
      </c>
      <c r="O920" s="116">
        <v>0</v>
      </c>
      <c r="P920" s="120">
        <v>0</v>
      </c>
      <c r="Q920" s="27" t="str">
        <f t="shared" si="173"/>
        <v>Registered</v>
      </c>
      <c r="R920" s="121">
        <f t="shared" si="174"/>
        <v>1</v>
      </c>
      <c r="T920" s="117">
        <f t="shared" si="171"/>
        <v>0</v>
      </c>
      <c r="U920" s="117">
        <f t="shared" si="172"/>
        <v>0</v>
      </c>
    </row>
    <row r="921" spans="1:21" hidden="1" x14ac:dyDescent="0.3">
      <c r="A921" s="114">
        <v>10063</v>
      </c>
      <c r="B921" s="114" t="s">
        <v>62</v>
      </c>
      <c r="C921" s="114" t="s">
        <v>65</v>
      </c>
      <c r="D921" s="114" t="s">
        <v>9327</v>
      </c>
      <c r="E921" s="114" t="s">
        <v>9328</v>
      </c>
      <c r="F921" s="115">
        <v>44196</v>
      </c>
      <c r="G921" s="114" t="s">
        <v>2057</v>
      </c>
      <c r="H921" s="116">
        <v>2622000</v>
      </c>
      <c r="I921" s="116">
        <v>2622000</v>
      </c>
      <c r="J921" s="116">
        <v>2622000</v>
      </c>
      <c r="K921" s="116">
        <v>0</v>
      </c>
      <c r="L921" s="116">
        <v>0</v>
      </c>
      <c r="M921" s="116">
        <v>0</v>
      </c>
      <c r="N921" s="116">
        <v>0</v>
      </c>
      <c r="O921" s="116">
        <v>0</v>
      </c>
      <c r="P921" s="120">
        <v>0</v>
      </c>
      <c r="Q921" s="27" t="str">
        <f t="shared" si="173"/>
        <v>Registered</v>
      </c>
      <c r="R921" s="121">
        <f t="shared" si="174"/>
        <v>1</v>
      </c>
      <c r="T921" s="117">
        <f t="shared" si="171"/>
        <v>0</v>
      </c>
      <c r="U921" s="117">
        <f t="shared" si="172"/>
        <v>0</v>
      </c>
    </row>
    <row r="922" spans="1:21" hidden="1" x14ac:dyDescent="0.3">
      <c r="A922" s="114">
        <v>10064</v>
      </c>
      <c r="B922" s="114" t="s">
        <v>62</v>
      </c>
      <c r="C922" s="114" t="s">
        <v>65</v>
      </c>
      <c r="D922" s="114" t="s">
        <v>9329</v>
      </c>
      <c r="E922" s="114" t="s">
        <v>9328</v>
      </c>
      <c r="F922" s="115">
        <v>44196</v>
      </c>
      <c r="G922" s="114" t="s">
        <v>2057</v>
      </c>
      <c r="H922" s="116">
        <v>2565000</v>
      </c>
      <c r="I922" s="116">
        <v>2565000</v>
      </c>
      <c r="J922" s="116">
        <v>2565000</v>
      </c>
      <c r="K922" s="116">
        <v>0</v>
      </c>
      <c r="L922" s="116">
        <v>0</v>
      </c>
      <c r="M922" s="116">
        <v>0</v>
      </c>
      <c r="N922" s="116">
        <v>0</v>
      </c>
      <c r="O922" s="116">
        <v>0</v>
      </c>
      <c r="P922" s="120">
        <v>0</v>
      </c>
      <c r="Q922" s="27" t="str">
        <f t="shared" si="173"/>
        <v>Registered</v>
      </c>
      <c r="R922" s="121">
        <f t="shared" si="174"/>
        <v>1</v>
      </c>
      <c r="T922" s="117">
        <f t="shared" si="171"/>
        <v>0</v>
      </c>
      <c r="U922" s="117">
        <f t="shared" si="172"/>
        <v>0</v>
      </c>
    </row>
    <row r="923" spans="1:21" hidden="1" x14ac:dyDescent="0.3">
      <c r="A923" s="114">
        <v>10065</v>
      </c>
      <c r="B923" s="114" t="s">
        <v>62</v>
      </c>
      <c r="C923" s="114" t="s">
        <v>65</v>
      </c>
      <c r="D923" s="114" t="s">
        <v>9330</v>
      </c>
      <c r="E923" s="114" t="s">
        <v>9331</v>
      </c>
      <c r="F923" s="115">
        <v>44196</v>
      </c>
      <c r="G923" s="114" t="s">
        <v>2057</v>
      </c>
      <c r="H923" s="116">
        <v>3914800</v>
      </c>
      <c r="I923" s="116">
        <v>3914800</v>
      </c>
      <c r="J923" s="116">
        <v>3914800</v>
      </c>
      <c r="K923" s="116">
        <v>0</v>
      </c>
      <c r="L923" s="116">
        <v>0</v>
      </c>
      <c r="M923" s="116">
        <v>0</v>
      </c>
      <c r="N923" s="116">
        <v>0</v>
      </c>
      <c r="O923" s="116">
        <v>0</v>
      </c>
      <c r="P923" s="120">
        <v>0</v>
      </c>
      <c r="Q923" s="27" t="str">
        <f t="shared" si="173"/>
        <v>Registered</v>
      </c>
      <c r="R923" s="121">
        <f t="shared" si="174"/>
        <v>1</v>
      </c>
      <c r="T923" s="117">
        <f t="shared" si="171"/>
        <v>0</v>
      </c>
      <c r="U923" s="117">
        <f t="shared" si="172"/>
        <v>0</v>
      </c>
    </row>
    <row r="924" spans="1:21" hidden="1" x14ac:dyDescent="0.3">
      <c r="A924" s="114">
        <v>10066</v>
      </c>
      <c r="B924" s="114" t="s">
        <v>62</v>
      </c>
      <c r="C924" s="114" t="s">
        <v>65</v>
      </c>
      <c r="D924" s="114" t="s">
        <v>9332</v>
      </c>
      <c r="E924" s="114" t="s">
        <v>9331</v>
      </c>
      <c r="F924" s="115">
        <v>44196</v>
      </c>
      <c r="G924" s="114" t="s">
        <v>2057</v>
      </c>
      <c r="H924" s="116">
        <v>3610000</v>
      </c>
      <c r="I924" s="116">
        <v>3610000</v>
      </c>
      <c r="J924" s="116">
        <v>3610000</v>
      </c>
      <c r="K924" s="116">
        <v>0</v>
      </c>
      <c r="L924" s="116">
        <v>0</v>
      </c>
      <c r="M924" s="116">
        <v>0</v>
      </c>
      <c r="N924" s="116">
        <v>0</v>
      </c>
      <c r="O924" s="116">
        <v>0</v>
      </c>
      <c r="P924" s="120">
        <v>0</v>
      </c>
      <c r="Q924" s="27" t="str">
        <f t="shared" si="173"/>
        <v>Registered</v>
      </c>
      <c r="R924" s="121">
        <f t="shared" si="174"/>
        <v>1</v>
      </c>
      <c r="T924" s="117">
        <f t="shared" si="171"/>
        <v>0</v>
      </c>
      <c r="U924" s="117">
        <f t="shared" si="172"/>
        <v>0</v>
      </c>
    </row>
    <row r="925" spans="1:21" hidden="1" x14ac:dyDescent="0.3">
      <c r="A925" s="114">
        <v>10067</v>
      </c>
      <c r="B925" s="114" t="s">
        <v>62</v>
      </c>
      <c r="C925" s="114" t="s">
        <v>65</v>
      </c>
      <c r="D925" s="114" t="s">
        <v>9333</v>
      </c>
      <c r="E925" s="114" t="s">
        <v>9334</v>
      </c>
      <c r="F925" s="115">
        <v>44142</v>
      </c>
      <c r="G925" s="114" t="s">
        <v>5356</v>
      </c>
      <c r="H925" s="116">
        <v>3136000</v>
      </c>
      <c r="I925" s="116">
        <v>3136000</v>
      </c>
      <c r="J925" s="116">
        <v>3136000</v>
      </c>
      <c r="K925" s="116">
        <v>0</v>
      </c>
      <c r="L925" s="116">
        <v>0</v>
      </c>
      <c r="M925" s="116">
        <v>0</v>
      </c>
      <c r="N925" s="116">
        <v>0</v>
      </c>
      <c r="O925" s="116">
        <v>0</v>
      </c>
      <c r="P925" s="120">
        <v>0</v>
      </c>
      <c r="Q925" s="27" t="str">
        <f t="shared" si="173"/>
        <v>Registered</v>
      </c>
      <c r="R925" s="121">
        <f t="shared" si="174"/>
        <v>1</v>
      </c>
      <c r="T925" s="117">
        <f t="shared" si="171"/>
        <v>0</v>
      </c>
      <c r="U925" s="117">
        <f t="shared" si="172"/>
        <v>0</v>
      </c>
    </row>
    <row r="926" spans="1:21" hidden="1" x14ac:dyDescent="0.3">
      <c r="A926" s="114">
        <v>10068</v>
      </c>
      <c r="B926" s="114" t="s">
        <v>62</v>
      </c>
      <c r="C926" s="114" t="s">
        <v>65</v>
      </c>
      <c r="D926" s="114" t="s">
        <v>9335</v>
      </c>
      <c r="E926" s="114" t="s">
        <v>9336</v>
      </c>
      <c r="F926" s="115">
        <v>44104</v>
      </c>
      <c r="G926" s="114" t="s">
        <v>5354</v>
      </c>
      <c r="H926" s="116">
        <v>2800000</v>
      </c>
      <c r="I926" s="116">
        <v>2800000</v>
      </c>
      <c r="J926" s="116">
        <v>2800000</v>
      </c>
      <c r="K926" s="116">
        <v>0</v>
      </c>
      <c r="L926" s="116">
        <v>0</v>
      </c>
      <c r="M926" s="116">
        <v>0</v>
      </c>
      <c r="N926" s="116">
        <v>0</v>
      </c>
      <c r="O926" s="116">
        <v>0</v>
      </c>
      <c r="P926" s="120">
        <v>0</v>
      </c>
      <c r="Q926" s="27" t="str">
        <f t="shared" si="173"/>
        <v>Registered</v>
      </c>
      <c r="R926" s="121">
        <f t="shared" si="174"/>
        <v>1</v>
      </c>
      <c r="T926" s="117">
        <f t="shared" si="171"/>
        <v>0</v>
      </c>
      <c r="U926" s="117">
        <f t="shared" si="172"/>
        <v>0</v>
      </c>
    </row>
    <row r="927" spans="1:21" hidden="1" x14ac:dyDescent="0.3">
      <c r="A927" s="114">
        <v>10069</v>
      </c>
      <c r="B927" s="114" t="s">
        <v>62</v>
      </c>
      <c r="C927" s="114" t="s">
        <v>65</v>
      </c>
      <c r="D927" s="114" t="s">
        <v>9337</v>
      </c>
      <c r="E927" s="114" t="s">
        <v>9338</v>
      </c>
      <c r="F927" s="115">
        <v>44218</v>
      </c>
      <c r="G927" s="114" t="s">
        <v>5414</v>
      </c>
      <c r="H927" s="116">
        <v>2821245</v>
      </c>
      <c r="I927" s="116">
        <v>2821245</v>
      </c>
      <c r="J927" s="116">
        <v>2821245</v>
      </c>
      <c r="K927" s="116">
        <v>0</v>
      </c>
      <c r="L927" s="116">
        <v>0</v>
      </c>
      <c r="M927" s="116">
        <v>0</v>
      </c>
      <c r="N927" s="116">
        <v>0</v>
      </c>
      <c r="O927" s="116">
        <v>0</v>
      </c>
      <c r="P927" s="120">
        <v>0</v>
      </c>
      <c r="Q927" s="27" t="str">
        <f t="shared" si="173"/>
        <v>Registered</v>
      </c>
      <c r="R927" s="121">
        <f t="shared" si="174"/>
        <v>1</v>
      </c>
      <c r="T927" s="117">
        <f t="shared" si="171"/>
        <v>0</v>
      </c>
      <c r="U927" s="117">
        <f t="shared" si="172"/>
        <v>0</v>
      </c>
    </row>
    <row r="928" spans="1:21" hidden="1" x14ac:dyDescent="0.3">
      <c r="A928" s="114">
        <v>10070</v>
      </c>
      <c r="B928" s="114" t="s">
        <v>62</v>
      </c>
      <c r="C928" s="114" t="s">
        <v>65</v>
      </c>
      <c r="D928" s="114" t="s">
        <v>9339</v>
      </c>
      <c r="E928" s="114" t="s">
        <v>9240</v>
      </c>
      <c r="F928" s="115">
        <v>44226</v>
      </c>
      <c r="G928" s="114" t="s">
        <v>8611</v>
      </c>
      <c r="H928" s="116">
        <v>1896000</v>
      </c>
      <c r="I928" s="116">
        <v>1896000</v>
      </c>
      <c r="J928" s="116">
        <v>1896000</v>
      </c>
      <c r="K928" s="116">
        <v>0</v>
      </c>
      <c r="L928" s="116">
        <v>0</v>
      </c>
      <c r="M928" s="116">
        <v>0</v>
      </c>
      <c r="N928" s="116">
        <v>0</v>
      </c>
      <c r="O928" s="116">
        <v>0</v>
      </c>
      <c r="P928" s="120">
        <v>0</v>
      </c>
      <c r="Q928" s="27" t="str">
        <f t="shared" si="173"/>
        <v>Registered</v>
      </c>
      <c r="R928" s="121">
        <f t="shared" si="174"/>
        <v>1</v>
      </c>
      <c r="T928" s="117">
        <f t="shared" si="171"/>
        <v>0</v>
      </c>
      <c r="U928" s="117">
        <f t="shared" si="172"/>
        <v>0</v>
      </c>
    </row>
    <row r="929" spans="1:21" hidden="1" x14ac:dyDescent="0.3">
      <c r="A929" s="114">
        <v>10071</v>
      </c>
      <c r="B929" s="114" t="s">
        <v>62</v>
      </c>
      <c r="C929" s="114" t="s">
        <v>65</v>
      </c>
      <c r="D929" s="114" t="s">
        <v>9340</v>
      </c>
      <c r="E929" s="114" t="s">
        <v>9314</v>
      </c>
      <c r="F929" s="115">
        <v>44060</v>
      </c>
      <c r="G929" s="114" t="s">
        <v>5342</v>
      </c>
      <c r="H929" s="116">
        <v>10340000</v>
      </c>
      <c r="I929" s="116">
        <v>10340000</v>
      </c>
      <c r="J929" s="116">
        <v>10340000</v>
      </c>
      <c r="K929" s="116">
        <v>0</v>
      </c>
      <c r="L929" s="116">
        <v>0</v>
      </c>
      <c r="M929" s="116">
        <v>0</v>
      </c>
      <c r="N929" s="116">
        <v>0</v>
      </c>
      <c r="O929" s="116">
        <v>0</v>
      </c>
      <c r="P929" s="120">
        <v>0</v>
      </c>
      <c r="Q929" s="27" t="str">
        <f t="shared" si="173"/>
        <v>Registered</v>
      </c>
      <c r="R929" s="121">
        <f t="shared" si="174"/>
        <v>1</v>
      </c>
      <c r="T929" s="117">
        <f t="shared" si="171"/>
        <v>0</v>
      </c>
      <c r="U929" s="117">
        <f t="shared" si="172"/>
        <v>0</v>
      </c>
    </row>
    <row r="930" spans="1:21" hidden="1" x14ac:dyDescent="0.3">
      <c r="A930" s="114">
        <v>10072</v>
      </c>
      <c r="B930" s="114" t="s">
        <v>62</v>
      </c>
      <c r="C930" s="114" t="s">
        <v>65</v>
      </c>
      <c r="D930" s="114" t="s">
        <v>9341</v>
      </c>
      <c r="E930" s="114" t="s">
        <v>9342</v>
      </c>
      <c r="F930" s="115">
        <v>45626</v>
      </c>
      <c r="G930" s="114" t="s">
        <v>3194</v>
      </c>
      <c r="H930" s="116">
        <v>7000000</v>
      </c>
      <c r="I930" s="116">
        <v>7000000</v>
      </c>
      <c r="J930" s="116">
        <v>7000000</v>
      </c>
      <c r="K930" s="116">
        <v>0</v>
      </c>
      <c r="L930" s="116">
        <v>0</v>
      </c>
      <c r="M930" s="116">
        <v>0</v>
      </c>
      <c r="N930" s="116">
        <v>0</v>
      </c>
      <c r="O930" s="116">
        <v>0</v>
      </c>
      <c r="P930" s="120">
        <v>0</v>
      </c>
      <c r="Q930" s="27" t="str">
        <f t="shared" si="173"/>
        <v>Registered</v>
      </c>
      <c r="R930" s="121">
        <f t="shared" si="174"/>
        <v>1</v>
      </c>
      <c r="T930" s="117">
        <f t="shared" si="171"/>
        <v>0</v>
      </c>
      <c r="U930" s="117">
        <f t="shared" si="172"/>
        <v>0</v>
      </c>
    </row>
    <row r="931" spans="1:21" hidden="1" x14ac:dyDescent="0.3">
      <c r="A931" s="114">
        <v>10073</v>
      </c>
      <c r="B931" s="114" t="s">
        <v>62</v>
      </c>
      <c r="C931" s="114" t="s">
        <v>65</v>
      </c>
      <c r="D931" s="114" t="s">
        <v>9343</v>
      </c>
      <c r="E931" s="114" t="s">
        <v>9344</v>
      </c>
      <c r="F931" s="115">
        <v>44316</v>
      </c>
      <c r="G931" s="114" t="s">
        <v>5119</v>
      </c>
      <c r="H931" s="116">
        <v>7244000</v>
      </c>
      <c r="I931" s="116">
        <v>7244000</v>
      </c>
      <c r="J931" s="116">
        <v>7244000</v>
      </c>
      <c r="K931" s="116">
        <v>0</v>
      </c>
      <c r="L931" s="116">
        <v>0</v>
      </c>
      <c r="M931" s="116">
        <v>0</v>
      </c>
      <c r="N931" s="116">
        <v>0</v>
      </c>
      <c r="O931" s="116">
        <v>0</v>
      </c>
      <c r="P931" s="120">
        <v>0</v>
      </c>
      <c r="Q931" s="27" t="str">
        <f t="shared" si="173"/>
        <v>Registered</v>
      </c>
      <c r="R931" s="121">
        <f t="shared" si="174"/>
        <v>1</v>
      </c>
      <c r="T931" s="117">
        <f t="shared" si="171"/>
        <v>0</v>
      </c>
      <c r="U931" s="117">
        <f t="shared" si="172"/>
        <v>0</v>
      </c>
    </row>
    <row r="932" spans="1:21" hidden="1" x14ac:dyDescent="0.3">
      <c r="A932" s="114">
        <v>10074</v>
      </c>
      <c r="B932" s="114" t="s">
        <v>62</v>
      </c>
      <c r="C932" s="114" t="s">
        <v>65</v>
      </c>
      <c r="D932" s="114" t="s">
        <v>9345</v>
      </c>
      <c r="E932" s="114" t="s">
        <v>1794</v>
      </c>
      <c r="F932" s="115">
        <v>44089</v>
      </c>
      <c r="G932" s="114" t="s">
        <v>6439</v>
      </c>
      <c r="H932" s="116">
        <v>12075000</v>
      </c>
      <c r="I932" s="116">
        <v>12075000</v>
      </c>
      <c r="J932" s="116">
        <v>12075000</v>
      </c>
      <c r="K932" s="116">
        <v>0</v>
      </c>
      <c r="L932" s="116">
        <v>0</v>
      </c>
      <c r="M932" s="116">
        <v>0</v>
      </c>
      <c r="N932" s="116">
        <v>0</v>
      </c>
      <c r="O932" s="116">
        <v>0</v>
      </c>
      <c r="P932" s="120">
        <v>0</v>
      </c>
      <c r="Q932" s="27" t="str">
        <f t="shared" si="173"/>
        <v>Registered</v>
      </c>
      <c r="R932" s="121">
        <f t="shared" si="174"/>
        <v>1</v>
      </c>
      <c r="T932" s="117">
        <f t="shared" si="171"/>
        <v>0</v>
      </c>
      <c r="U932" s="117">
        <f t="shared" si="172"/>
        <v>0</v>
      </c>
    </row>
    <row r="933" spans="1:21" hidden="1" x14ac:dyDescent="0.3">
      <c r="A933" s="114">
        <v>10075</v>
      </c>
      <c r="B933" s="114" t="s">
        <v>62</v>
      </c>
      <c r="C933" s="114" t="s">
        <v>65</v>
      </c>
      <c r="D933" s="114" t="s">
        <v>9346</v>
      </c>
      <c r="E933" s="114" t="s">
        <v>9347</v>
      </c>
      <c r="F933" s="115">
        <v>44236</v>
      </c>
      <c r="G933" s="114" t="s">
        <v>5455</v>
      </c>
      <c r="H933" s="116">
        <v>13740000</v>
      </c>
      <c r="I933" s="116">
        <v>13740000</v>
      </c>
      <c r="J933" s="116">
        <v>13740000</v>
      </c>
      <c r="K933" s="116">
        <v>0</v>
      </c>
      <c r="L933" s="116">
        <v>0</v>
      </c>
      <c r="M933" s="116">
        <v>0</v>
      </c>
      <c r="N933" s="116">
        <v>0</v>
      </c>
      <c r="O933" s="116">
        <v>0</v>
      </c>
      <c r="P933" s="120">
        <v>0</v>
      </c>
      <c r="Q933" s="27" t="str">
        <f t="shared" si="173"/>
        <v>Registered</v>
      </c>
      <c r="R933" s="121">
        <f t="shared" si="174"/>
        <v>1</v>
      </c>
      <c r="T933" s="117">
        <f t="shared" si="171"/>
        <v>0</v>
      </c>
      <c r="U933" s="117">
        <f t="shared" si="172"/>
        <v>0</v>
      </c>
    </row>
    <row r="934" spans="1:21" hidden="1" x14ac:dyDescent="0.3">
      <c r="A934" s="114">
        <v>10076</v>
      </c>
      <c r="B934" s="114" t="s">
        <v>62</v>
      </c>
      <c r="C934" s="114" t="s">
        <v>65</v>
      </c>
      <c r="D934" s="114" t="s">
        <v>9348</v>
      </c>
      <c r="E934" s="114" t="s">
        <v>8634</v>
      </c>
      <c r="F934" s="115">
        <v>44131</v>
      </c>
      <c r="G934" s="114" t="s">
        <v>4845</v>
      </c>
      <c r="H934" s="116">
        <v>2000000</v>
      </c>
      <c r="I934" s="116">
        <v>2000000</v>
      </c>
      <c r="J934" s="116">
        <v>2000000</v>
      </c>
      <c r="K934" s="116">
        <v>0</v>
      </c>
      <c r="L934" s="116">
        <v>0</v>
      </c>
      <c r="M934" s="116">
        <v>0</v>
      </c>
      <c r="N934" s="116">
        <v>0</v>
      </c>
      <c r="O934" s="116">
        <v>0</v>
      </c>
      <c r="P934" s="120">
        <v>0</v>
      </c>
      <c r="Q934" s="27" t="str">
        <f t="shared" si="173"/>
        <v>Registered</v>
      </c>
      <c r="R934" s="121">
        <f t="shared" si="174"/>
        <v>1</v>
      </c>
      <c r="T934" s="117">
        <f t="shared" si="171"/>
        <v>0</v>
      </c>
      <c r="U934" s="117">
        <f t="shared" si="172"/>
        <v>0</v>
      </c>
    </row>
    <row r="935" spans="1:21" hidden="1" x14ac:dyDescent="0.3">
      <c r="A935" s="114">
        <v>10077</v>
      </c>
      <c r="B935" s="114" t="s">
        <v>62</v>
      </c>
      <c r="C935" s="114" t="s">
        <v>65</v>
      </c>
      <c r="D935" s="114" t="s">
        <v>9349</v>
      </c>
      <c r="E935" s="114" t="s">
        <v>9350</v>
      </c>
      <c r="F935" s="115">
        <v>44156</v>
      </c>
      <c r="G935" s="114" t="s">
        <v>9351</v>
      </c>
      <c r="H935" s="116">
        <v>28976000</v>
      </c>
      <c r="I935" s="116">
        <v>28976000</v>
      </c>
      <c r="J935" s="116">
        <v>28976000</v>
      </c>
      <c r="K935" s="116">
        <v>0</v>
      </c>
      <c r="L935" s="116">
        <v>0</v>
      </c>
      <c r="M935" s="116">
        <v>0</v>
      </c>
      <c r="N935" s="116">
        <v>0</v>
      </c>
      <c r="O935" s="116">
        <v>0</v>
      </c>
      <c r="P935" s="120">
        <v>0</v>
      </c>
      <c r="Q935" s="27" t="str">
        <f t="shared" si="173"/>
        <v>Registered</v>
      </c>
      <c r="R935" s="121">
        <f t="shared" si="174"/>
        <v>1</v>
      </c>
      <c r="T935" s="117">
        <f t="shared" si="171"/>
        <v>0</v>
      </c>
      <c r="U935" s="117">
        <f t="shared" si="172"/>
        <v>0</v>
      </c>
    </row>
    <row r="936" spans="1:21" hidden="1" x14ac:dyDescent="0.3">
      <c r="A936" s="114">
        <v>10078</v>
      </c>
      <c r="B936" s="114" t="s">
        <v>62</v>
      </c>
      <c r="C936" s="114" t="s">
        <v>65</v>
      </c>
      <c r="D936" s="114" t="s">
        <v>9352</v>
      </c>
      <c r="E936" s="114" t="s">
        <v>1506</v>
      </c>
      <c r="F936" s="115">
        <v>44104</v>
      </c>
      <c r="G936" s="114" t="s">
        <v>5347</v>
      </c>
      <c r="H936" s="116">
        <v>23000000</v>
      </c>
      <c r="I936" s="116">
        <v>23000000</v>
      </c>
      <c r="J936" s="116">
        <v>23000000</v>
      </c>
      <c r="K936" s="116">
        <v>0</v>
      </c>
      <c r="L936" s="116">
        <v>0</v>
      </c>
      <c r="M936" s="116">
        <v>0</v>
      </c>
      <c r="N936" s="116">
        <v>0</v>
      </c>
      <c r="O936" s="116">
        <v>0</v>
      </c>
      <c r="P936" s="120">
        <v>0</v>
      </c>
      <c r="Q936" s="27" t="str">
        <f t="shared" si="173"/>
        <v>Registered</v>
      </c>
      <c r="R936" s="121">
        <f t="shared" si="174"/>
        <v>1</v>
      </c>
      <c r="T936" s="117">
        <f t="shared" si="171"/>
        <v>0</v>
      </c>
      <c r="U936" s="117">
        <f t="shared" si="172"/>
        <v>0</v>
      </c>
    </row>
    <row r="937" spans="1:21" hidden="1" x14ac:dyDescent="0.3">
      <c r="A937" s="114">
        <v>10079</v>
      </c>
      <c r="B937" s="114" t="s">
        <v>62</v>
      </c>
      <c r="C937" s="114" t="s">
        <v>65</v>
      </c>
      <c r="D937" s="114" t="s">
        <v>9353</v>
      </c>
      <c r="E937" s="114" t="s">
        <v>5457</v>
      </c>
      <c r="F937" s="115">
        <v>43997</v>
      </c>
      <c r="G937" s="114" t="s">
        <v>5353</v>
      </c>
      <c r="H937" s="116">
        <v>22512000</v>
      </c>
      <c r="I937" s="116">
        <v>22512000</v>
      </c>
      <c r="J937" s="116">
        <v>22512000</v>
      </c>
      <c r="K937" s="116">
        <v>0</v>
      </c>
      <c r="L937" s="116">
        <v>0</v>
      </c>
      <c r="M937" s="116">
        <v>0</v>
      </c>
      <c r="N937" s="116">
        <v>0</v>
      </c>
      <c r="O937" s="116">
        <v>0</v>
      </c>
      <c r="P937" s="120">
        <v>0</v>
      </c>
      <c r="Q937" s="27" t="str">
        <f t="shared" si="173"/>
        <v>Registered</v>
      </c>
      <c r="R937" s="121">
        <f t="shared" si="174"/>
        <v>1</v>
      </c>
      <c r="T937" s="117">
        <f t="shared" si="171"/>
        <v>0</v>
      </c>
      <c r="U937" s="117">
        <f t="shared" si="172"/>
        <v>0</v>
      </c>
    </row>
    <row r="938" spans="1:21" s="101" customFormat="1" x14ac:dyDescent="0.3">
      <c r="A938" s="99">
        <v>10420</v>
      </c>
      <c r="B938" s="99" t="s">
        <v>62</v>
      </c>
      <c r="C938" s="99" t="s">
        <v>65</v>
      </c>
      <c r="D938" s="99" t="s">
        <v>9816</v>
      </c>
      <c r="E938" s="99" t="s">
        <v>1353</v>
      </c>
      <c r="F938" s="100">
        <v>45297</v>
      </c>
      <c r="G938" s="99" t="s">
        <v>1898</v>
      </c>
      <c r="H938" s="96">
        <v>29100000</v>
      </c>
      <c r="I938" s="96">
        <f t="shared" ref="I938:I939" si="175">H938*R938</f>
        <v>29100000</v>
      </c>
      <c r="J938" s="96">
        <v>238000</v>
      </c>
      <c r="K938" s="96">
        <f t="shared" ref="K938:K939" si="176">I938-J938</f>
        <v>28862000</v>
      </c>
      <c r="L938" s="97">
        <f t="shared" ref="L938:L939" si="177">IF(AND($S938&gt;=0,$S938&lt;=30),$K938,0)</f>
        <v>0</v>
      </c>
      <c r="M938" s="97">
        <f t="shared" ref="M938:M939" si="178">IF(AND($S938&gt;=31,$S938&lt;=60),$K938,0)</f>
        <v>0</v>
      </c>
      <c r="N938" s="97">
        <f t="shared" ref="N938:N939" si="179">IF(AND($S938&gt;=61,$S938&lt;=90),$K938,0)</f>
        <v>0</v>
      </c>
      <c r="O938" s="97">
        <f t="shared" ref="O938:O939" si="180">IF(AND($S938&gt;=91,$S938&lt;=120),$K938,0)</f>
        <v>0</v>
      </c>
      <c r="P938" s="98">
        <f t="shared" ref="P938:P939" si="181">IF($S938&gt;120,$K938,0)</f>
        <v>28862000</v>
      </c>
      <c r="Q938" s="101" t="str">
        <f t="shared" si="173"/>
        <v>Unregistered</v>
      </c>
      <c r="R938" s="123">
        <v>1</v>
      </c>
      <c r="S938" s="95">
        <f t="shared" ref="S938:S939" si="182">DATE(2026,5,31)-F938</f>
        <v>876</v>
      </c>
    </row>
    <row r="939" spans="1:21" s="101" customFormat="1" x14ac:dyDescent="0.3">
      <c r="A939" s="99">
        <v>10850</v>
      </c>
      <c r="B939" s="99" t="s">
        <v>62</v>
      </c>
      <c r="C939" s="99" t="s">
        <v>65</v>
      </c>
      <c r="D939" s="99" t="s">
        <v>10274</v>
      </c>
      <c r="E939" s="99" t="s">
        <v>10275</v>
      </c>
      <c r="F939" s="100">
        <v>45199</v>
      </c>
      <c r="G939" s="99" t="s">
        <v>1898</v>
      </c>
      <c r="H939" s="96">
        <v>28140000</v>
      </c>
      <c r="I939" s="96">
        <f t="shared" si="175"/>
        <v>28140000</v>
      </c>
      <c r="J939" s="96">
        <v>14600000</v>
      </c>
      <c r="K939" s="96">
        <f t="shared" si="176"/>
        <v>13540000</v>
      </c>
      <c r="L939" s="97">
        <f t="shared" si="177"/>
        <v>0</v>
      </c>
      <c r="M939" s="97">
        <f t="shared" si="178"/>
        <v>0</v>
      </c>
      <c r="N939" s="97">
        <f t="shared" si="179"/>
        <v>0</v>
      </c>
      <c r="O939" s="97">
        <f t="shared" si="180"/>
        <v>0</v>
      </c>
      <c r="P939" s="98">
        <f t="shared" si="181"/>
        <v>13540000</v>
      </c>
      <c r="Q939" s="101" t="str">
        <f t="shared" si="173"/>
        <v>Unregistered</v>
      </c>
      <c r="R939" s="123">
        <v>1</v>
      </c>
      <c r="S939" s="95">
        <f t="shared" si="182"/>
        <v>974</v>
      </c>
    </row>
    <row r="940" spans="1:21" x14ac:dyDescent="0.3">
      <c r="A940" s="114">
        <v>854</v>
      </c>
      <c r="B940" s="114" t="s">
        <v>1657</v>
      </c>
      <c r="C940" s="114" t="s">
        <v>1255</v>
      </c>
      <c r="D940" s="114" t="s">
        <v>4011</v>
      </c>
      <c r="E940" s="114" t="s">
        <v>4012</v>
      </c>
      <c r="F940" s="115">
        <v>44804</v>
      </c>
      <c r="G940" s="114" t="s">
        <v>4013</v>
      </c>
      <c r="H940" s="116">
        <v>4400000</v>
      </c>
      <c r="I940" s="116">
        <v>4400000</v>
      </c>
      <c r="J940" s="116">
        <v>4070000</v>
      </c>
      <c r="K940" s="116">
        <v>330000</v>
      </c>
      <c r="L940" s="116">
        <v>0</v>
      </c>
      <c r="M940" s="116">
        <v>0</v>
      </c>
      <c r="N940" s="116">
        <v>0</v>
      </c>
      <c r="O940" s="116">
        <v>0</v>
      </c>
      <c r="P940" s="120">
        <v>330000</v>
      </c>
      <c r="Q940" s="27" t="str">
        <f t="shared" si="173"/>
        <v>Registered</v>
      </c>
      <c r="R940" s="121">
        <f t="shared" si="174"/>
        <v>1</v>
      </c>
      <c r="T940" s="117">
        <f t="shared" ref="T940:T1003" si="183">L940+M940+N940+O940+P940</f>
        <v>330000</v>
      </c>
      <c r="U940" s="117">
        <f t="shared" ref="U940:U1003" si="184">K940-T940</f>
        <v>0</v>
      </c>
    </row>
    <row r="941" spans="1:21" hidden="1" x14ac:dyDescent="0.3">
      <c r="A941" s="114">
        <v>9455</v>
      </c>
      <c r="B941" s="114" t="s">
        <v>1657</v>
      </c>
      <c r="C941" s="114" t="s">
        <v>1255</v>
      </c>
      <c r="D941" s="114" t="s">
        <v>8649</v>
      </c>
      <c r="E941" s="114" t="s">
        <v>8650</v>
      </c>
      <c r="F941" s="115">
        <v>44561</v>
      </c>
      <c r="G941" s="114" t="s">
        <v>5162</v>
      </c>
      <c r="H941" s="116">
        <v>4000000</v>
      </c>
      <c r="I941" s="116">
        <v>4000000</v>
      </c>
      <c r="J941" s="116">
        <v>4000000</v>
      </c>
      <c r="K941" s="116">
        <v>0</v>
      </c>
      <c r="L941" s="116">
        <v>0</v>
      </c>
      <c r="M941" s="116">
        <v>0</v>
      </c>
      <c r="N941" s="116">
        <v>0</v>
      </c>
      <c r="O941" s="116">
        <v>0</v>
      </c>
      <c r="P941" s="120">
        <v>0</v>
      </c>
      <c r="Q941" s="27" t="str">
        <f t="shared" si="173"/>
        <v>Registered</v>
      </c>
      <c r="R941" s="121">
        <f t="shared" si="174"/>
        <v>1</v>
      </c>
      <c r="T941" s="117">
        <f t="shared" si="183"/>
        <v>0</v>
      </c>
      <c r="U941" s="117">
        <f t="shared" si="184"/>
        <v>0</v>
      </c>
    </row>
    <row r="942" spans="1:21" hidden="1" x14ac:dyDescent="0.3">
      <c r="A942" s="114">
        <v>9456</v>
      </c>
      <c r="B942" s="114" t="s">
        <v>1657</v>
      </c>
      <c r="C942" s="114" t="s">
        <v>1255</v>
      </c>
      <c r="D942" s="114" t="s">
        <v>8651</v>
      </c>
      <c r="E942" s="114" t="s">
        <v>8652</v>
      </c>
      <c r="F942" s="115">
        <v>45138</v>
      </c>
      <c r="G942" s="114" t="s">
        <v>3056</v>
      </c>
      <c r="H942" s="116">
        <v>4403738</v>
      </c>
      <c r="I942" s="116">
        <v>4403738</v>
      </c>
      <c r="J942" s="116">
        <v>4403738</v>
      </c>
      <c r="K942" s="116">
        <v>0</v>
      </c>
      <c r="L942" s="116">
        <v>0</v>
      </c>
      <c r="M942" s="116">
        <v>0</v>
      </c>
      <c r="N942" s="116">
        <v>0</v>
      </c>
      <c r="O942" s="116">
        <v>0</v>
      </c>
      <c r="P942" s="120">
        <v>0</v>
      </c>
      <c r="Q942" s="27" t="str">
        <f t="shared" si="173"/>
        <v>Registered</v>
      </c>
      <c r="R942" s="121">
        <f t="shared" si="174"/>
        <v>1</v>
      </c>
      <c r="T942" s="117">
        <f t="shared" si="183"/>
        <v>0</v>
      </c>
      <c r="U942" s="117">
        <f t="shared" si="184"/>
        <v>0</v>
      </c>
    </row>
    <row r="943" spans="1:21" hidden="1" x14ac:dyDescent="0.3">
      <c r="A943" s="114">
        <v>9457</v>
      </c>
      <c r="B943" s="114" t="s">
        <v>1657</v>
      </c>
      <c r="C943" s="114" t="s">
        <v>1255</v>
      </c>
      <c r="D943" s="114" t="s">
        <v>8653</v>
      </c>
      <c r="E943" s="114" t="s">
        <v>8654</v>
      </c>
      <c r="F943" s="115">
        <v>45251</v>
      </c>
      <c r="G943" s="114" t="s">
        <v>5384</v>
      </c>
      <c r="H943" s="116">
        <v>4420128</v>
      </c>
      <c r="I943" s="116">
        <v>4420128</v>
      </c>
      <c r="J943" s="116">
        <v>4420128</v>
      </c>
      <c r="K943" s="116">
        <v>0</v>
      </c>
      <c r="L943" s="116">
        <v>0</v>
      </c>
      <c r="M943" s="116">
        <v>0</v>
      </c>
      <c r="N943" s="116">
        <v>0</v>
      </c>
      <c r="O943" s="116">
        <v>0</v>
      </c>
      <c r="P943" s="120">
        <v>0</v>
      </c>
      <c r="Q943" s="27" t="str">
        <f t="shared" si="173"/>
        <v>Registered</v>
      </c>
      <c r="R943" s="121">
        <f t="shared" si="174"/>
        <v>1</v>
      </c>
      <c r="T943" s="117">
        <f t="shared" si="183"/>
        <v>0</v>
      </c>
      <c r="U943" s="117">
        <f t="shared" si="184"/>
        <v>0</v>
      </c>
    </row>
    <row r="944" spans="1:21" hidden="1" x14ac:dyDescent="0.3">
      <c r="A944" s="114">
        <v>9458</v>
      </c>
      <c r="B944" s="114" t="s">
        <v>1657</v>
      </c>
      <c r="C944" s="114" t="s">
        <v>1255</v>
      </c>
      <c r="D944" s="114" t="s">
        <v>8655</v>
      </c>
      <c r="E944" s="114" t="s">
        <v>8656</v>
      </c>
      <c r="F944" s="115">
        <v>45127</v>
      </c>
      <c r="G944" s="114" t="s">
        <v>3591</v>
      </c>
      <c r="H944" s="116">
        <v>4855950</v>
      </c>
      <c r="I944" s="116">
        <v>4855950</v>
      </c>
      <c r="J944" s="116">
        <v>4855950</v>
      </c>
      <c r="K944" s="116">
        <v>0</v>
      </c>
      <c r="L944" s="116">
        <v>0</v>
      </c>
      <c r="M944" s="116">
        <v>0</v>
      </c>
      <c r="N944" s="116">
        <v>0</v>
      </c>
      <c r="O944" s="116">
        <v>0</v>
      </c>
      <c r="P944" s="120">
        <v>0</v>
      </c>
      <c r="Q944" s="27" t="str">
        <f t="shared" si="173"/>
        <v>Registered</v>
      </c>
      <c r="R944" s="121">
        <f t="shared" si="174"/>
        <v>1</v>
      </c>
      <c r="T944" s="117">
        <f t="shared" si="183"/>
        <v>0</v>
      </c>
      <c r="U944" s="117">
        <f t="shared" si="184"/>
        <v>0</v>
      </c>
    </row>
    <row r="945" spans="1:21" hidden="1" x14ac:dyDescent="0.3">
      <c r="A945" s="114">
        <v>9459</v>
      </c>
      <c r="B945" s="114" t="s">
        <v>1657</v>
      </c>
      <c r="C945" s="114" t="s">
        <v>1255</v>
      </c>
      <c r="D945" s="114" t="s">
        <v>8657</v>
      </c>
      <c r="E945" s="114" t="s">
        <v>8658</v>
      </c>
      <c r="F945" s="115">
        <v>45199</v>
      </c>
      <c r="G945" s="114" t="s">
        <v>1963</v>
      </c>
      <c r="H945" s="116">
        <v>4403738</v>
      </c>
      <c r="I945" s="116">
        <v>4403738</v>
      </c>
      <c r="J945" s="116">
        <v>4403738</v>
      </c>
      <c r="K945" s="116">
        <v>0</v>
      </c>
      <c r="L945" s="116">
        <v>0</v>
      </c>
      <c r="M945" s="116">
        <v>0</v>
      </c>
      <c r="N945" s="116">
        <v>0</v>
      </c>
      <c r="O945" s="116">
        <v>0</v>
      </c>
      <c r="P945" s="120">
        <v>0</v>
      </c>
      <c r="Q945" s="27" t="str">
        <f t="shared" si="173"/>
        <v>Registered</v>
      </c>
      <c r="R945" s="121">
        <f t="shared" si="174"/>
        <v>1</v>
      </c>
      <c r="T945" s="117">
        <f t="shared" si="183"/>
        <v>0</v>
      </c>
      <c r="U945" s="117">
        <f t="shared" si="184"/>
        <v>0</v>
      </c>
    </row>
    <row r="946" spans="1:21" hidden="1" x14ac:dyDescent="0.3">
      <c r="A946" s="114">
        <v>9460</v>
      </c>
      <c r="B946" s="114" t="s">
        <v>1657</v>
      </c>
      <c r="C946" s="114" t="s">
        <v>1255</v>
      </c>
      <c r="D946" s="114" t="s">
        <v>8659</v>
      </c>
      <c r="E946" s="114" t="s">
        <v>8660</v>
      </c>
      <c r="F946" s="115">
        <v>45147</v>
      </c>
      <c r="G946" s="114" t="s">
        <v>2424</v>
      </c>
      <c r="H946" s="116">
        <v>4732925</v>
      </c>
      <c r="I946" s="116">
        <v>4732925</v>
      </c>
      <c r="J946" s="116">
        <v>4732925</v>
      </c>
      <c r="K946" s="116">
        <v>0</v>
      </c>
      <c r="L946" s="116">
        <v>0</v>
      </c>
      <c r="M946" s="116">
        <v>0</v>
      </c>
      <c r="N946" s="116">
        <v>0</v>
      </c>
      <c r="O946" s="116">
        <v>0</v>
      </c>
      <c r="P946" s="120">
        <v>0</v>
      </c>
      <c r="Q946" s="27" t="str">
        <f t="shared" si="173"/>
        <v>Registered</v>
      </c>
      <c r="R946" s="121">
        <f t="shared" si="174"/>
        <v>1</v>
      </c>
      <c r="T946" s="117">
        <f t="shared" si="183"/>
        <v>0</v>
      </c>
      <c r="U946" s="117">
        <f t="shared" si="184"/>
        <v>0</v>
      </c>
    </row>
    <row r="947" spans="1:21" hidden="1" x14ac:dyDescent="0.3">
      <c r="A947" s="114">
        <v>9461</v>
      </c>
      <c r="B947" s="114" t="s">
        <v>1657</v>
      </c>
      <c r="C947" s="114" t="s">
        <v>1255</v>
      </c>
      <c r="D947" s="114" t="s">
        <v>8661</v>
      </c>
      <c r="E947" s="114" t="s">
        <v>8662</v>
      </c>
      <c r="F947" s="115">
        <v>45412</v>
      </c>
      <c r="G947" s="114" t="s">
        <v>3317</v>
      </c>
      <c r="H947" s="116">
        <v>4919715</v>
      </c>
      <c r="I947" s="116">
        <v>4919715</v>
      </c>
      <c r="J947" s="116">
        <v>4919715</v>
      </c>
      <c r="K947" s="116">
        <v>0</v>
      </c>
      <c r="L947" s="116">
        <v>0</v>
      </c>
      <c r="M947" s="116">
        <v>0</v>
      </c>
      <c r="N947" s="116">
        <v>0</v>
      </c>
      <c r="O947" s="116">
        <v>0</v>
      </c>
      <c r="P947" s="120">
        <v>0</v>
      </c>
      <c r="Q947" s="27" t="str">
        <f t="shared" si="173"/>
        <v>Registered</v>
      </c>
      <c r="R947" s="121">
        <f t="shared" si="174"/>
        <v>1</v>
      </c>
      <c r="T947" s="117">
        <f t="shared" si="183"/>
        <v>0</v>
      </c>
      <c r="U947" s="117">
        <f t="shared" si="184"/>
        <v>0</v>
      </c>
    </row>
    <row r="948" spans="1:21" hidden="1" x14ac:dyDescent="0.3">
      <c r="A948" s="114">
        <v>9462</v>
      </c>
      <c r="B948" s="114" t="s">
        <v>1657</v>
      </c>
      <c r="C948" s="114" t="s">
        <v>1255</v>
      </c>
      <c r="D948" s="114" t="s">
        <v>8663</v>
      </c>
      <c r="E948" s="114" t="s">
        <v>8664</v>
      </c>
      <c r="F948" s="115">
        <v>45382</v>
      </c>
      <c r="G948" s="114" t="s">
        <v>1517</v>
      </c>
      <c r="H948" s="116">
        <v>4495000</v>
      </c>
      <c r="I948" s="116">
        <v>4495000</v>
      </c>
      <c r="J948" s="116">
        <v>4495000</v>
      </c>
      <c r="K948" s="116">
        <v>0</v>
      </c>
      <c r="L948" s="116">
        <v>0</v>
      </c>
      <c r="M948" s="116">
        <v>0</v>
      </c>
      <c r="N948" s="116">
        <v>0</v>
      </c>
      <c r="O948" s="116">
        <v>0</v>
      </c>
      <c r="P948" s="120">
        <v>0</v>
      </c>
      <c r="Q948" s="27" t="str">
        <f t="shared" si="173"/>
        <v>Registered</v>
      </c>
      <c r="R948" s="121">
        <f t="shared" si="174"/>
        <v>1</v>
      </c>
      <c r="T948" s="117">
        <f t="shared" si="183"/>
        <v>0</v>
      </c>
      <c r="U948" s="117">
        <f t="shared" si="184"/>
        <v>0</v>
      </c>
    </row>
    <row r="949" spans="1:21" hidden="1" x14ac:dyDescent="0.3">
      <c r="A949" s="114">
        <v>9463</v>
      </c>
      <c r="B949" s="114" t="s">
        <v>1657</v>
      </c>
      <c r="C949" s="114" t="s">
        <v>1255</v>
      </c>
      <c r="D949" s="114" t="s">
        <v>8665</v>
      </c>
      <c r="E949" s="114" t="s">
        <v>8666</v>
      </c>
      <c r="F949" s="115">
        <v>44237</v>
      </c>
      <c r="G949" s="114" t="s">
        <v>8667</v>
      </c>
      <c r="H949" s="116">
        <v>4151520</v>
      </c>
      <c r="I949" s="116">
        <v>4151520</v>
      </c>
      <c r="J949" s="116">
        <v>4151520</v>
      </c>
      <c r="K949" s="116">
        <v>0</v>
      </c>
      <c r="L949" s="116">
        <v>0</v>
      </c>
      <c r="M949" s="116">
        <v>0</v>
      </c>
      <c r="N949" s="116">
        <v>0</v>
      </c>
      <c r="O949" s="116">
        <v>0</v>
      </c>
      <c r="P949" s="120">
        <v>0</v>
      </c>
      <c r="Q949" s="27" t="str">
        <f t="shared" si="173"/>
        <v>Registered</v>
      </c>
      <c r="R949" s="121">
        <f t="shared" si="174"/>
        <v>1</v>
      </c>
      <c r="T949" s="117">
        <f t="shared" si="183"/>
        <v>0</v>
      </c>
      <c r="U949" s="117">
        <f t="shared" si="184"/>
        <v>0</v>
      </c>
    </row>
    <row r="950" spans="1:21" hidden="1" x14ac:dyDescent="0.3">
      <c r="A950" s="114">
        <v>9464</v>
      </c>
      <c r="B950" s="114" t="s">
        <v>1657</v>
      </c>
      <c r="C950" s="114" t="s">
        <v>1255</v>
      </c>
      <c r="D950" s="114" t="s">
        <v>8668</v>
      </c>
      <c r="E950" s="114" t="s">
        <v>8669</v>
      </c>
      <c r="F950" s="115">
        <v>45012</v>
      </c>
      <c r="G950" s="114" t="s">
        <v>3094</v>
      </c>
      <c r="H950" s="116">
        <v>4728000</v>
      </c>
      <c r="I950" s="116">
        <v>4728000</v>
      </c>
      <c r="J950" s="116">
        <v>4728000</v>
      </c>
      <c r="K950" s="116">
        <v>0</v>
      </c>
      <c r="L950" s="116">
        <v>0</v>
      </c>
      <c r="M950" s="116">
        <v>0</v>
      </c>
      <c r="N950" s="116">
        <v>0</v>
      </c>
      <c r="O950" s="116">
        <v>0</v>
      </c>
      <c r="P950" s="120">
        <v>0</v>
      </c>
      <c r="Q950" s="27" t="str">
        <f t="shared" si="173"/>
        <v>Registered</v>
      </c>
      <c r="R950" s="121">
        <f t="shared" si="174"/>
        <v>1</v>
      </c>
      <c r="T950" s="117">
        <f t="shared" si="183"/>
        <v>0</v>
      </c>
      <c r="U950" s="117">
        <f t="shared" si="184"/>
        <v>0</v>
      </c>
    </row>
    <row r="951" spans="1:21" hidden="1" x14ac:dyDescent="0.3">
      <c r="A951" s="114">
        <v>9465</v>
      </c>
      <c r="B951" s="114" t="s">
        <v>1657</v>
      </c>
      <c r="C951" s="114" t="s">
        <v>1255</v>
      </c>
      <c r="D951" s="114" t="s">
        <v>8670</v>
      </c>
      <c r="E951" s="114" t="s">
        <v>8671</v>
      </c>
      <c r="F951" s="115">
        <v>45260</v>
      </c>
      <c r="G951" s="114" t="s">
        <v>2060</v>
      </c>
      <c r="H951" s="116">
        <v>4404690</v>
      </c>
      <c r="I951" s="116">
        <v>4404690</v>
      </c>
      <c r="J951" s="116">
        <v>4404690</v>
      </c>
      <c r="K951" s="116">
        <v>0</v>
      </c>
      <c r="L951" s="116">
        <v>0</v>
      </c>
      <c r="M951" s="116">
        <v>0</v>
      </c>
      <c r="N951" s="116">
        <v>0</v>
      </c>
      <c r="O951" s="116">
        <v>0</v>
      </c>
      <c r="P951" s="120">
        <v>0</v>
      </c>
      <c r="Q951" s="27" t="str">
        <f t="shared" si="173"/>
        <v>Registered</v>
      </c>
      <c r="R951" s="121">
        <f t="shared" si="174"/>
        <v>1</v>
      </c>
      <c r="T951" s="117">
        <f t="shared" si="183"/>
        <v>0</v>
      </c>
      <c r="U951" s="117">
        <f t="shared" si="184"/>
        <v>0</v>
      </c>
    </row>
    <row r="952" spans="1:21" hidden="1" x14ac:dyDescent="0.3">
      <c r="A952" s="114">
        <v>9466</v>
      </c>
      <c r="B952" s="114" t="s">
        <v>1657</v>
      </c>
      <c r="C952" s="114" t="s">
        <v>1255</v>
      </c>
      <c r="D952" s="114" t="s">
        <v>8672</v>
      </c>
      <c r="E952" s="114" t="s">
        <v>8673</v>
      </c>
      <c r="F952" s="115">
        <v>44921</v>
      </c>
      <c r="G952" s="114" t="s">
        <v>3809</v>
      </c>
      <c r="H952" s="116">
        <v>4495000</v>
      </c>
      <c r="I952" s="116">
        <v>4495000</v>
      </c>
      <c r="J952" s="116">
        <v>4495000</v>
      </c>
      <c r="K952" s="116">
        <v>0</v>
      </c>
      <c r="L952" s="116">
        <v>0</v>
      </c>
      <c r="M952" s="116">
        <v>0</v>
      </c>
      <c r="N952" s="116">
        <v>0</v>
      </c>
      <c r="O952" s="116">
        <v>0</v>
      </c>
      <c r="P952" s="120">
        <v>0</v>
      </c>
      <c r="Q952" s="27" t="str">
        <f t="shared" si="173"/>
        <v>Registered</v>
      </c>
      <c r="R952" s="121">
        <f t="shared" si="174"/>
        <v>1</v>
      </c>
      <c r="T952" s="117">
        <f t="shared" si="183"/>
        <v>0</v>
      </c>
      <c r="U952" s="117">
        <f t="shared" si="184"/>
        <v>0</v>
      </c>
    </row>
    <row r="953" spans="1:21" hidden="1" x14ac:dyDescent="0.3">
      <c r="A953" s="114">
        <v>9467</v>
      </c>
      <c r="B953" s="114" t="s">
        <v>1657</v>
      </c>
      <c r="C953" s="114" t="s">
        <v>1255</v>
      </c>
      <c r="D953" s="114" t="s">
        <v>8674</v>
      </c>
      <c r="E953" s="114" t="s">
        <v>8675</v>
      </c>
      <c r="F953" s="115">
        <v>44672</v>
      </c>
      <c r="G953" s="114" t="s">
        <v>5101</v>
      </c>
      <c r="H953" s="116">
        <v>4495000</v>
      </c>
      <c r="I953" s="116">
        <v>4495000</v>
      </c>
      <c r="J953" s="116">
        <v>4495000</v>
      </c>
      <c r="K953" s="116">
        <v>0</v>
      </c>
      <c r="L953" s="116">
        <v>0</v>
      </c>
      <c r="M953" s="116">
        <v>0</v>
      </c>
      <c r="N953" s="116">
        <v>0</v>
      </c>
      <c r="O953" s="116">
        <v>0</v>
      </c>
      <c r="P953" s="120">
        <v>0</v>
      </c>
      <c r="Q953" s="27" t="str">
        <f t="shared" si="173"/>
        <v>Registered</v>
      </c>
      <c r="R953" s="121">
        <f t="shared" si="174"/>
        <v>1</v>
      </c>
      <c r="T953" s="117">
        <f t="shared" si="183"/>
        <v>0</v>
      </c>
      <c r="U953" s="117">
        <f t="shared" si="184"/>
        <v>0</v>
      </c>
    </row>
    <row r="954" spans="1:21" hidden="1" x14ac:dyDescent="0.3">
      <c r="A954" s="114">
        <v>9468</v>
      </c>
      <c r="B954" s="114" t="s">
        <v>1657</v>
      </c>
      <c r="C954" s="114" t="s">
        <v>1255</v>
      </c>
      <c r="D954" s="114" t="s">
        <v>8676</v>
      </c>
      <c r="E954" s="114" t="s">
        <v>8677</v>
      </c>
      <c r="F954" s="115">
        <v>44915</v>
      </c>
      <c r="G954" s="114" t="s">
        <v>2635</v>
      </c>
      <c r="H954" s="116">
        <v>4495000</v>
      </c>
      <c r="I954" s="116">
        <v>4495000</v>
      </c>
      <c r="J954" s="116">
        <v>4495000</v>
      </c>
      <c r="K954" s="116">
        <v>0</v>
      </c>
      <c r="L954" s="116">
        <v>0</v>
      </c>
      <c r="M954" s="116">
        <v>0</v>
      </c>
      <c r="N954" s="116">
        <v>0</v>
      </c>
      <c r="O954" s="116">
        <v>0</v>
      </c>
      <c r="P954" s="120">
        <v>0</v>
      </c>
      <c r="Q954" s="27" t="str">
        <f t="shared" si="173"/>
        <v>Registered</v>
      </c>
      <c r="R954" s="121">
        <f t="shared" si="174"/>
        <v>1</v>
      </c>
      <c r="T954" s="117">
        <f t="shared" si="183"/>
        <v>0</v>
      </c>
      <c r="U954" s="117">
        <f t="shared" si="184"/>
        <v>0</v>
      </c>
    </row>
    <row r="955" spans="1:21" hidden="1" x14ac:dyDescent="0.3">
      <c r="A955" s="114">
        <v>9469</v>
      </c>
      <c r="B955" s="114" t="s">
        <v>1657</v>
      </c>
      <c r="C955" s="114" t="s">
        <v>1255</v>
      </c>
      <c r="D955" s="114" t="s">
        <v>8678</v>
      </c>
      <c r="E955" s="114" t="s">
        <v>8679</v>
      </c>
      <c r="F955" s="115">
        <v>45260</v>
      </c>
      <c r="G955" s="114" t="s">
        <v>4964</v>
      </c>
      <c r="H955" s="116">
        <v>4361526</v>
      </c>
      <c r="I955" s="116">
        <v>4361526</v>
      </c>
      <c r="J955" s="116">
        <v>4361526</v>
      </c>
      <c r="K955" s="116">
        <v>0</v>
      </c>
      <c r="L955" s="116">
        <v>0</v>
      </c>
      <c r="M955" s="116">
        <v>0</v>
      </c>
      <c r="N955" s="116">
        <v>0</v>
      </c>
      <c r="O955" s="116">
        <v>0</v>
      </c>
      <c r="P955" s="120">
        <v>0</v>
      </c>
      <c r="Q955" s="27" t="str">
        <f t="shared" si="173"/>
        <v>Registered</v>
      </c>
      <c r="R955" s="121">
        <f t="shared" si="174"/>
        <v>1</v>
      </c>
      <c r="T955" s="117">
        <f t="shared" si="183"/>
        <v>0</v>
      </c>
      <c r="U955" s="117">
        <f t="shared" si="184"/>
        <v>0</v>
      </c>
    </row>
    <row r="956" spans="1:21" hidden="1" x14ac:dyDescent="0.3">
      <c r="A956" s="114">
        <v>9470</v>
      </c>
      <c r="B956" s="114" t="s">
        <v>1657</v>
      </c>
      <c r="C956" s="114" t="s">
        <v>1255</v>
      </c>
      <c r="D956" s="114" t="s">
        <v>8680</v>
      </c>
      <c r="E956" s="114" t="s">
        <v>8681</v>
      </c>
      <c r="F956" s="115">
        <v>45062</v>
      </c>
      <c r="G956" s="114" t="s">
        <v>5182</v>
      </c>
      <c r="H956" s="116">
        <v>4336020</v>
      </c>
      <c r="I956" s="116">
        <v>4336020</v>
      </c>
      <c r="J956" s="116">
        <v>4336020</v>
      </c>
      <c r="K956" s="116">
        <v>0</v>
      </c>
      <c r="L956" s="116">
        <v>0</v>
      </c>
      <c r="M956" s="116">
        <v>0</v>
      </c>
      <c r="N956" s="116">
        <v>0</v>
      </c>
      <c r="O956" s="116">
        <v>0</v>
      </c>
      <c r="P956" s="120">
        <v>0</v>
      </c>
      <c r="Q956" s="27" t="str">
        <f t="shared" si="173"/>
        <v>Registered</v>
      </c>
      <c r="R956" s="121">
        <f t="shared" si="174"/>
        <v>1</v>
      </c>
      <c r="T956" s="117">
        <f t="shared" si="183"/>
        <v>0</v>
      </c>
      <c r="U956" s="117">
        <f t="shared" si="184"/>
        <v>0</v>
      </c>
    </row>
    <row r="957" spans="1:21" hidden="1" x14ac:dyDescent="0.3">
      <c r="A957" s="114">
        <v>9471</v>
      </c>
      <c r="B957" s="114" t="s">
        <v>1657</v>
      </c>
      <c r="C957" s="114" t="s">
        <v>1255</v>
      </c>
      <c r="D957" s="114" t="s">
        <v>8682</v>
      </c>
      <c r="E957" s="114" t="s">
        <v>8683</v>
      </c>
      <c r="F957" s="115">
        <v>45190</v>
      </c>
      <c r="G957" s="114" t="s">
        <v>5185</v>
      </c>
      <c r="H957" s="116">
        <v>4732925</v>
      </c>
      <c r="I957" s="116">
        <v>4732925</v>
      </c>
      <c r="J957" s="116">
        <v>4732925</v>
      </c>
      <c r="K957" s="116">
        <v>0</v>
      </c>
      <c r="L957" s="116">
        <v>0</v>
      </c>
      <c r="M957" s="116">
        <v>0</v>
      </c>
      <c r="N957" s="116">
        <v>0</v>
      </c>
      <c r="O957" s="116">
        <v>0</v>
      </c>
      <c r="P957" s="120">
        <v>0</v>
      </c>
      <c r="Q957" s="27" t="str">
        <f t="shared" si="173"/>
        <v>Registered</v>
      </c>
      <c r="R957" s="121">
        <f t="shared" si="174"/>
        <v>1</v>
      </c>
      <c r="T957" s="117">
        <f t="shared" si="183"/>
        <v>0</v>
      </c>
      <c r="U957" s="117">
        <f t="shared" si="184"/>
        <v>0</v>
      </c>
    </row>
    <row r="958" spans="1:21" hidden="1" x14ac:dyDescent="0.3">
      <c r="A958" s="114">
        <v>9472</v>
      </c>
      <c r="B958" s="114" t="s">
        <v>1657</v>
      </c>
      <c r="C958" s="114" t="s">
        <v>1255</v>
      </c>
      <c r="D958" s="114" t="s">
        <v>8684</v>
      </c>
      <c r="E958" s="114" t="s">
        <v>8685</v>
      </c>
      <c r="F958" s="115">
        <v>44901</v>
      </c>
      <c r="G958" s="114" t="s">
        <v>3010</v>
      </c>
      <c r="H958" s="116">
        <v>4400000</v>
      </c>
      <c r="I958" s="116">
        <v>4400000</v>
      </c>
      <c r="J958" s="116">
        <v>4400000</v>
      </c>
      <c r="K958" s="116">
        <v>0</v>
      </c>
      <c r="L958" s="116">
        <v>0</v>
      </c>
      <c r="M958" s="116">
        <v>0</v>
      </c>
      <c r="N958" s="116">
        <v>0</v>
      </c>
      <c r="O958" s="116">
        <v>0</v>
      </c>
      <c r="P958" s="120">
        <v>0</v>
      </c>
      <c r="Q958" s="27" t="str">
        <f t="shared" si="173"/>
        <v>Registered</v>
      </c>
      <c r="R958" s="121">
        <f t="shared" si="174"/>
        <v>1</v>
      </c>
      <c r="T958" s="117">
        <f t="shared" si="183"/>
        <v>0</v>
      </c>
      <c r="U958" s="117">
        <f t="shared" si="184"/>
        <v>0</v>
      </c>
    </row>
    <row r="959" spans="1:21" hidden="1" x14ac:dyDescent="0.3">
      <c r="A959" s="114">
        <v>9473</v>
      </c>
      <c r="B959" s="114" t="s">
        <v>1657</v>
      </c>
      <c r="C959" s="114" t="s">
        <v>1255</v>
      </c>
      <c r="D959" s="114" t="s">
        <v>8686</v>
      </c>
      <c r="E959" s="114" t="s">
        <v>2652</v>
      </c>
      <c r="F959" s="115">
        <v>45169</v>
      </c>
      <c r="G959" s="114" t="s">
        <v>2732</v>
      </c>
      <c r="H959" s="116">
        <v>4330625</v>
      </c>
      <c r="I959" s="116">
        <v>4330625</v>
      </c>
      <c r="J959" s="116">
        <v>4330625</v>
      </c>
      <c r="K959" s="116">
        <v>0</v>
      </c>
      <c r="L959" s="116">
        <v>0</v>
      </c>
      <c r="M959" s="116">
        <v>0</v>
      </c>
      <c r="N959" s="116">
        <v>0</v>
      </c>
      <c r="O959" s="116">
        <v>0</v>
      </c>
      <c r="P959" s="120">
        <v>0</v>
      </c>
      <c r="Q959" s="27" t="str">
        <f t="shared" si="173"/>
        <v>Registered</v>
      </c>
      <c r="R959" s="121">
        <f t="shared" si="174"/>
        <v>1</v>
      </c>
      <c r="T959" s="117">
        <f t="shared" si="183"/>
        <v>0</v>
      </c>
      <c r="U959" s="117">
        <f t="shared" si="184"/>
        <v>0</v>
      </c>
    </row>
    <row r="960" spans="1:21" hidden="1" x14ac:dyDescent="0.3">
      <c r="A960" s="114">
        <v>9474</v>
      </c>
      <c r="B960" s="114" t="s">
        <v>1657</v>
      </c>
      <c r="C960" s="114" t="s">
        <v>1255</v>
      </c>
      <c r="D960" s="114" t="s">
        <v>8687</v>
      </c>
      <c r="E960" s="114" t="s">
        <v>8688</v>
      </c>
      <c r="F960" s="115">
        <v>44816</v>
      </c>
      <c r="G960" s="114" t="s">
        <v>5504</v>
      </c>
      <c r="H960" s="116">
        <v>4495000</v>
      </c>
      <c r="I960" s="116">
        <v>4495000</v>
      </c>
      <c r="J960" s="116">
        <v>4495000</v>
      </c>
      <c r="K960" s="116">
        <v>0</v>
      </c>
      <c r="L960" s="116">
        <v>0</v>
      </c>
      <c r="M960" s="116">
        <v>0</v>
      </c>
      <c r="N960" s="116">
        <v>0</v>
      </c>
      <c r="O960" s="116">
        <v>0</v>
      </c>
      <c r="P960" s="120">
        <v>0</v>
      </c>
      <c r="Q960" s="27" t="str">
        <f t="shared" si="173"/>
        <v>Registered</v>
      </c>
      <c r="R960" s="121">
        <f t="shared" si="174"/>
        <v>1</v>
      </c>
      <c r="T960" s="117">
        <f t="shared" si="183"/>
        <v>0</v>
      </c>
      <c r="U960" s="117">
        <f t="shared" si="184"/>
        <v>0</v>
      </c>
    </row>
    <row r="961" spans="1:21" hidden="1" x14ac:dyDescent="0.3">
      <c r="A961" s="114">
        <v>9475</v>
      </c>
      <c r="B961" s="114" t="s">
        <v>1657</v>
      </c>
      <c r="C961" s="114" t="s">
        <v>1255</v>
      </c>
      <c r="D961" s="114" t="s">
        <v>8689</v>
      </c>
      <c r="E961" s="114" t="s">
        <v>8690</v>
      </c>
      <c r="F961" s="115">
        <v>44277</v>
      </c>
      <c r="G961" s="114" t="s">
        <v>3020</v>
      </c>
      <c r="H961" s="116">
        <v>4499000</v>
      </c>
      <c r="I961" s="116">
        <v>4499000</v>
      </c>
      <c r="J961" s="116">
        <v>4499000</v>
      </c>
      <c r="K961" s="116">
        <v>0</v>
      </c>
      <c r="L961" s="116">
        <v>0</v>
      </c>
      <c r="M961" s="116">
        <v>0</v>
      </c>
      <c r="N961" s="116">
        <v>0</v>
      </c>
      <c r="O961" s="116">
        <v>0</v>
      </c>
      <c r="P961" s="120">
        <v>0</v>
      </c>
      <c r="Q961" s="27" t="str">
        <f t="shared" si="173"/>
        <v>Registered</v>
      </c>
      <c r="R961" s="121">
        <f t="shared" si="174"/>
        <v>1</v>
      </c>
      <c r="T961" s="117">
        <f t="shared" si="183"/>
        <v>0</v>
      </c>
      <c r="U961" s="117">
        <f t="shared" si="184"/>
        <v>0</v>
      </c>
    </row>
    <row r="962" spans="1:21" hidden="1" x14ac:dyDescent="0.3">
      <c r="A962" s="114">
        <v>9476</v>
      </c>
      <c r="B962" s="114" t="s">
        <v>1657</v>
      </c>
      <c r="C962" s="114" t="s">
        <v>1255</v>
      </c>
      <c r="D962" s="114" t="s">
        <v>8691</v>
      </c>
      <c r="E962" s="114" t="s">
        <v>8692</v>
      </c>
      <c r="F962" s="115">
        <v>44312</v>
      </c>
      <c r="G962" s="114" t="s">
        <v>5107</v>
      </c>
      <c r="H962" s="116">
        <v>4495000</v>
      </c>
      <c r="I962" s="116">
        <v>4495000</v>
      </c>
      <c r="J962" s="116">
        <v>4495000</v>
      </c>
      <c r="K962" s="116">
        <v>0</v>
      </c>
      <c r="L962" s="116">
        <v>0</v>
      </c>
      <c r="M962" s="116">
        <v>0</v>
      </c>
      <c r="N962" s="116">
        <v>0</v>
      </c>
      <c r="O962" s="116">
        <v>0</v>
      </c>
      <c r="P962" s="120">
        <v>0</v>
      </c>
      <c r="Q962" s="27" t="str">
        <f t="shared" ref="Q962:Q1025" si="185">IF(G962="01 Jan 1900","Unregistered","Registered")</f>
        <v>Registered</v>
      </c>
      <c r="R962" s="121">
        <f t="shared" si="174"/>
        <v>1</v>
      </c>
      <c r="T962" s="117">
        <f t="shared" si="183"/>
        <v>0</v>
      </c>
      <c r="U962" s="117">
        <f t="shared" si="184"/>
        <v>0</v>
      </c>
    </row>
    <row r="963" spans="1:21" hidden="1" x14ac:dyDescent="0.3">
      <c r="A963" s="114">
        <v>9477</v>
      </c>
      <c r="B963" s="114" t="s">
        <v>1657</v>
      </c>
      <c r="C963" s="114" t="s">
        <v>1255</v>
      </c>
      <c r="D963" s="114" t="s">
        <v>8693</v>
      </c>
      <c r="E963" s="114" t="s">
        <v>8694</v>
      </c>
      <c r="F963" s="115">
        <v>45209</v>
      </c>
      <c r="G963" s="114" t="s">
        <v>2598</v>
      </c>
      <c r="H963" s="116">
        <v>4403709</v>
      </c>
      <c r="I963" s="116">
        <v>4403709</v>
      </c>
      <c r="J963" s="116">
        <v>4403709</v>
      </c>
      <c r="K963" s="116">
        <v>0</v>
      </c>
      <c r="L963" s="116">
        <v>0</v>
      </c>
      <c r="M963" s="116">
        <v>0</v>
      </c>
      <c r="N963" s="116">
        <v>0</v>
      </c>
      <c r="O963" s="116">
        <v>0</v>
      </c>
      <c r="P963" s="120">
        <v>0</v>
      </c>
      <c r="Q963" s="27" t="str">
        <f t="shared" si="185"/>
        <v>Registered</v>
      </c>
      <c r="R963" s="121">
        <f t="shared" si="174"/>
        <v>1</v>
      </c>
      <c r="T963" s="117">
        <f t="shared" si="183"/>
        <v>0</v>
      </c>
      <c r="U963" s="117">
        <f t="shared" si="184"/>
        <v>0</v>
      </c>
    </row>
    <row r="964" spans="1:21" hidden="1" x14ac:dyDescent="0.3">
      <c r="A964" s="114">
        <v>9478</v>
      </c>
      <c r="B964" s="114" t="s">
        <v>1657</v>
      </c>
      <c r="C964" s="114" t="s">
        <v>1255</v>
      </c>
      <c r="D964" s="114" t="s">
        <v>8695</v>
      </c>
      <c r="E964" s="114" t="s">
        <v>8696</v>
      </c>
      <c r="F964" s="115">
        <v>44608</v>
      </c>
      <c r="G964" s="114" t="s">
        <v>5130</v>
      </c>
      <c r="H964" s="116">
        <v>4495000</v>
      </c>
      <c r="I964" s="116">
        <v>4495000</v>
      </c>
      <c r="J964" s="116">
        <v>4495000</v>
      </c>
      <c r="K964" s="116">
        <v>0</v>
      </c>
      <c r="L964" s="116">
        <v>0</v>
      </c>
      <c r="M964" s="116">
        <v>0</v>
      </c>
      <c r="N964" s="116">
        <v>0</v>
      </c>
      <c r="O964" s="116">
        <v>0</v>
      </c>
      <c r="P964" s="120">
        <v>0</v>
      </c>
      <c r="Q964" s="27" t="str">
        <f t="shared" si="185"/>
        <v>Registered</v>
      </c>
      <c r="R964" s="121">
        <f t="shared" si="174"/>
        <v>1</v>
      </c>
      <c r="T964" s="117">
        <f t="shared" si="183"/>
        <v>0</v>
      </c>
      <c r="U964" s="117">
        <f t="shared" si="184"/>
        <v>0</v>
      </c>
    </row>
    <row r="965" spans="1:21" hidden="1" x14ac:dyDescent="0.3">
      <c r="A965" s="114">
        <v>9479</v>
      </c>
      <c r="B965" s="114" t="s">
        <v>1657</v>
      </c>
      <c r="C965" s="114" t="s">
        <v>1255</v>
      </c>
      <c r="D965" s="114" t="s">
        <v>8697</v>
      </c>
      <c r="E965" s="114" t="s">
        <v>8698</v>
      </c>
      <c r="F965" s="115">
        <v>44362</v>
      </c>
      <c r="G965" s="114" t="s">
        <v>5084</v>
      </c>
      <c r="H965" s="116">
        <v>4495000</v>
      </c>
      <c r="I965" s="116">
        <v>4495000</v>
      </c>
      <c r="J965" s="116">
        <v>4495000</v>
      </c>
      <c r="K965" s="116">
        <v>0</v>
      </c>
      <c r="L965" s="116">
        <v>0</v>
      </c>
      <c r="M965" s="116">
        <v>0</v>
      </c>
      <c r="N965" s="116">
        <v>0</v>
      </c>
      <c r="O965" s="116">
        <v>0</v>
      </c>
      <c r="P965" s="120">
        <v>0</v>
      </c>
      <c r="Q965" s="27" t="str">
        <f t="shared" si="185"/>
        <v>Registered</v>
      </c>
      <c r="R965" s="121">
        <f t="shared" si="174"/>
        <v>1</v>
      </c>
      <c r="T965" s="117">
        <f t="shared" si="183"/>
        <v>0</v>
      </c>
      <c r="U965" s="117">
        <f t="shared" si="184"/>
        <v>0</v>
      </c>
    </row>
    <row r="966" spans="1:21" hidden="1" x14ac:dyDescent="0.3">
      <c r="A966" s="114">
        <v>9480</v>
      </c>
      <c r="B966" s="114" t="s">
        <v>1657</v>
      </c>
      <c r="C966" s="114" t="s">
        <v>1255</v>
      </c>
      <c r="D966" s="114" t="s">
        <v>8699</v>
      </c>
      <c r="E966" s="114" t="s">
        <v>8700</v>
      </c>
      <c r="F966" s="115">
        <v>44824</v>
      </c>
      <c r="G966" s="114" t="s">
        <v>5138</v>
      </c>
      <c r="H966" s="116">
        <v>4008000</v>
      </c>
      <c r="I966" s="116">
        <v>4008000</v>
      </c>
      <c r="J966" s="116">
        <v>4008000</v>
      </c>
      <c r="K966" s="116">
        <v>0</v>
      </c>
      <c r="L966" s="116">
        <v>0</v>
      </c>
      <c r="M966" s="116">
        <v>0</v>
      </c>
      <c r="N966" s="116">
        <v>0</v>
      </c>
      <c r="O966" s="116">
        <v>0</v>
      </c>
      <c r="P966" s="120">
        <v>0</v>
      </c>
      <c r="Q966" s="27" t="str">
        <f t="shared" si="185"/>
        <v>Registered</v>
      </c>
      <c r="R966" s="121">
        <f t="shared" si="174"/>
        <v>1</v>
      </c>
      <c r="T966" s="117">
        <f t="shared" si="183"/>
        <v>0</v>
      </c>
      <c r="U966" s="117">
        <f t="shared" si="184"/>
        <v>0</v>
      </c>
    </row>
    <row r="967" spans="1:21" hidden="1" x14ac:dyDescent="0.3">
      <c r="A967" s="114">
        <v>9481</v>
      </c>
      <c r="B967" s="114" t="s">
        <v>1657</v>
      </c>
      <c r="C967" s="114" t="s">
        <v>1255</v>
      </c>
      <c r="D967" s="114" t="s">
        <v>8701</v>
      </c>
      <c r="E967" s="114" t="s">
        <v>8702</v>
      </c>
      <c r="F967" s="115">
        <v>45107</v>
      </c>
      <c r="G967" s="114" t="s">
        <v>5184</v>
      </c>
      <c r="H967" s="116">
        <v>4662693</v>
      </c>
      <c r="I967" s="116">
        <v>4662693</v>
      </c>
      <c r="J967" s="116">
        <v>4662693</v>
      </c>
      <c r="K967" s="116">
        <v>0</v>
      </c>
      <c r="L967" s="116">
        <v>0</v>
      </c>
      <c r="M967" s="116">
        <v>0</v>
      </c>
      <c r="N967" s="116">
        <v>0</v>
      </c>
      <c r="O967" s="116">
        <v>0</v>
      </c>
      <c r="P967" s="120">
        <v>0</v>
      </c>
      <c r="Q967" s="27" t="str">
        <f t="shared" si="185"/>
        <v>Registered</v>
      </c>
      <c r="R967" s="121">
        <f t="shared" si="174"/>
        <v>1</v>
      </c>
      <c r="T967" s="117">
        <f t="shared" si="183"/>
        <v>0</v>
      </c>
      <c r="U967" s="117">
        <f t="shared" si="184"/>
        <v>0</v>
      </c>
    </row>
    <row r="968" spans="1:21" hidden="1" x14ac:dyDescent="0.3">
      <c r="A968" s="114">
        <v>9482</v>
      </c>
      <c r="B968" s="114" t="s">
        <v>1657</v>
      </c>
      <c r="C968" s="114" t="s">
        <v>1255</v>
      </c>
      <c r="D968" s="114" t="s">
        <v>8703</v>
      </c>
      <c r="E968" s="114" t="s">
        <v>8704</v>
      </c>
      <c r="F968" s="115">
        <v>45005</v>
      </c>
      <c r="G968" s="114" t="s">
        <v>4101</v>
      </c>
      <c r="H968" s="116">
        <v>4495000</v>
      </c>
      <c r="I968" s="116">
        <v>4495000</v>
      </c>
      <c r="J968" s="116">
        <v>4495000</v>
      </c>
      <c r="K968" s="116">
        <v>0</v>
      </c>
      <c r="L968" s="116">
        <v>0</v>
      </c>
      <c r="M968" s="116">
        <v>0</v>
      </c>
      <c r="N968" s="116">
        <v>0</v>
      </c>
      <c r="O968" s="116">
        <v>0</v>
      </c>
      <c r="P968" s="120">
        <v>0</v>
      </c>
      <c r="Q968" s="27" t="str">
        <f t="shared" si="185"/>
        <v>Registered</v>
      </c>
      <c r="R968" s="121">
        <f t="shared" si="174"/>
        <v>1</v>
      </c>
      <c r="T968" s="117">
        <f t="shared" si="183"/>
        <v>0</v>
      </c>
      <c r="U968" s="117">
        <f t="shared" si="184"/>
        <v>0</v>
      </c>
    </row>
    <row r="969" spans="1:21" hidden="1" x14ac:dyDescent="0.3">
      <c r="A969" s="114">
        <v>9483</v>
      </c>
      <c r="B969" s="114" t="s">
        <v>1657</v>
      </c>
      <c r="C969" s="114" t="s">
        <v>1255</v>
      </c>
      <c r="D969" s="114" t="s">
        <v>8705</v>
      </c>
      <c r="E969" s="114" t="s">
        <v>8706</v>
      </c>
      <c r="F969" s="115">
        <v>44680</v>
      </c>
      <c r="G969" s="114" t="s">
        <v>5370</v>
      </c>
      <c r="H969" s="116">
        <v>4495000</v>
      </c>
      <c r="I969" s="116">
        <v>4495000</v>
      </c>
      <c r="J969" s="116">
        <v>4495000</v>
      </c>
      <c r="K969" s="116">
        <v>0</v>
      </c>
      <c r="L969" s="116">
        <v>0</v>
      </c>
      <c r="M969" s="116">
        <v>0</v>
      </c>
      <c r="N969" s="116">
        <v>0</v>
      </c>
      <c r="O969" s="116">
        <v>0</v>
      </c>
      <c r="P969" s="120">
        <v>0</v>
      </c>
      <c r="Q969" s="27" t="str">
        <f t="shared" si="185"/>
        <v>Registered</v>
      </c>
      <c r="R969" s="121">
        <f t="shared" si="174"/>
        <v>1</v>
      </c>
      <c r="T969" s="117">
        <f t="shared" si="183"/>
        <v>0</v>
      </c>
      <c r="U969" s="117">
        <f t="shared" si="184"/>
        <v>0</v>
      </c>
    </row>
    <row r="970" spans="1:21" hidden="1" x14ac:dyDescent="0.3">
      <c r="A970" s="114">
        <v>9484</v>
      </c>
      <c r="B970" s="114" t="s">
        <v>1657</v>
      </c>
      <c r="C970" s="114" t="s">
        <v>1255</v>
      </c>
      <c r="D970" s="114" t="s">
        <v>8707</v>
      </c>
      <c r="E970" s="114" t="s">
        <v>8708</v>
      </c>
      <c r="F970" s="115">
        <v>44816</v>
      </c>
      <c r="G970" s="114" t="s">
        <v>5116</v>
      </c>
      <c r="H970" s="116">
        <v>4495000</v>
      </c>
      <c r="I970" s="116">
        <v>4495000</v>
      </c>
      <c r="J970" s="116">
        <v>4495000</v>
      </c>
      <c r="K970" s="116">
        <v>0</v>
      </c>
      <c r="L970" s="116">
        <v>0</v>
      </c>
      <c r="M970" s="116">
        <v>0</v>
      </c>
      <c r="N970" s="116">
        <v>0</v>
      </c>
      <c r="O970" s="116">
        <v>0</v>
      </c>
      <c r="P970" s="120">
        <v>0</v>
      </c>
      <c r="Q970" s="27" t="str">
        <f t="shared" si="185"/>
        <v>Registered</v>
      </c>
      <c r="R970" s="121">
        <f t="shared" si="174"/>
        <v>1</v>
      </c>
      <c r="T970" s="117">
        <f t="shared" si="183"/>
        <v>0</v>
      </c>
      <c r="U970" s="117">
        <f t="shared" si="184"/>
        <v>0</v>
      </c>
    </row>
    <row r="971" spans="1:21" hidden="1" x14ac:dyDescent="0.3">
      <c r="A971" s="114">
        <v>9485</v>
      </c>
      <c r="B971" s="114" t="s">
        <v>1657</v>
      </c>
      <c r="C971" s="114" t="s">
        <v>1255</v>
      </c>
      <c r="D971" s="114" t="s">
        <v>8709</v>
      </c>
      <c r="E971" s="114" t="s">
        <v>8710</v>
      </c>
      <c r="F971" s="115">
        <v>44915</v>
      </c>
      <c r="G971" s="114" t="s">
        <v>5127</v>
      </c>
      <c r="H971" s="116">
        <v>4806900</v>
      </c>
      <c r="I971" s="116">
        <v>4806900</v>
      </c>
      <c r="J971" s="116">
        <v>4806900</v>
      </c>
      <c r="K971" s="116">
        <v>0</v>
      </c>
      <c r="L971" s="116">
        <v>0</v>
      </c>
      <c r="M971" s="116">
        <v>0</v>
      </c>
      <c r="N971" s="116">
        <v>0</v>
      </c>
      <c r="O971" s="116">
        <v>0</v>
      </c>
      <c r="P971" s="120">
        <v>0</v>
      </c>
      <c r="Q971" s="27" t="str">
        <f t="shared" si="185"/>
        <v>Registered</v>
      </c>
      <c r="R971" s="121">
        <f t="shared" si="174"/>
        <v>1</v>
      </c>
      <c r="T971" s="117">
        <f t="shared" si="183"/>
        <v>0</v>
      </c>
      <c r="U971" s="117">
        <f t="shared" si="184"/>
        <v>0</v>
      </c>
    </row>
    <row r="972" spans="1:21" hidden="1" x14ac:dyDescent="0.3">
      <c r="A972" s="114">
        <v>9486</v>
      </c>
      <c r="B972" s="114" t="s">
        <v>1657</v>
      </c>
      <c r="C972" s="114" t="s">
        <v>1255</v>
      </c>
      <c r="D972" s="114" t="s">
        <v>8711</v>
      </c>
      <c r="E972" s="114" t="s">
        <v>8712</v>
      </c>
      <c r="F972" s="115">
        <v>44742</v>
      </c>
      <c r="G972" s="114" t="s">
        <v>5120</v>
      </c>
      <c r="H972" s="116">
        <v>4495000</v>
      </c>
      <c r="I972" s="116">
        <v>4495000</v>
      </c>
      <c r="J972" s="116">
        <v>4495000</v>
      </c>
      <c r="K972" s="116">
        <v>0</v>
      </c>
      <c r="L972" s="116">
        <v>0</v>
      </c>
      <c r="M972" s="116">
        <v>0</v>
      </c>
      <c r="N972" s="116">
        <v>0</v>
      </c>
      <c r="O972" s="116">
        <v>0</v>
      </c>
      <c r="P972" s="120">
        <v>0</v>
      </c>
      <c r="Q972" s="27" t="str">
        <f t="shared" si="185"/>
        <v>Registered</v>
      </c>
      <c r="R972" s="121">
        <f t="shared" si="174"/>
        <v>1</v>
      </c>
      <c r="T972" s="117">
        <f t="shared" si="183"/>
        <v>0</v>
      </c>
      <c r="U972" s="117">
        <f t="shared" si="184"/>
        <v>0</v>
      </c>
    </row>
    <row r="973" spans="1:21" hidden="1" x14ac:dyDescent="0.3">
      <c r="A973" s="114">
        <v>9487</v>
      </c>
      <c r="B973" s="114" t="s">
        <v>1657</v>
      </c>
      <c r="C973" s="114" t="s">
        <v>1255</v>
      </c>
      <c r="D973" s="114" t="s">
        <v>8713</v>
      </c>
      <c r="E973" s="114" t="s">
        <v>8714</v>
      </c>
      <c r="F973" s="115">
        <v>45219</v>
      </c>
      <c r="G973" s="114" t="s">
        <v>5163</v>
      </c>
      <c r="H973" s="116">
        <v>4827504</v>
      </c>
      <c r="I973" s="116">
        <v>4827504</v>
      </c>
      <c r="J973" s="116">
        <v>4827504</v>
      </c>
      <c r="K973" s="116">
        <v>0</v>
      </c>
      <c r="L973" s="116">
        <v>0</v>
      </c>
      <c r="M973" s="116">
        <v>0</v>
      </c>
      <c r="N973" s="116">
        <v>0</v>
      </c>
      <c r="O973" s="116">
        <v>0</v>
      </c>
      <c r="P973" s="120">
        <v>0</v>
      </c>
      <c r="Q973" s="27" t="str">
        <f t="shared" si="185"/>
        <v>Registered</v>
      </c>
      <c r="R973" s="121">
        <f t="shared" si="174"/>
        <v>1</v>
      </c>
      <c r="T973" s="117">
        <f t="shared" si="183"/>
        <v>0</v>
      </c>
      <c r="U973" s="117">
        <f t="shared" si="184"/>
        <v>0</v>
      </c>
    </row>
    <row r="974" spans="1:21" hidden="1" x14ac:dyDescent="0.3">
      <c r="A974" s="114">
        <v>9488</v>
      </c>
      <c r="B974" s="114" t="s">
        <v>1657</v>
      </c>
      <c r="C974" s="114" t="s">
        <v>1255</v>
      </c>
      <c r="D974" s="114" t="s">
        <v>8715</v>
      </c>
      <c r="E974" s="114" t="s">
        <v>8716</v>
      </c>
      <c r="F974" s="115">
        <v>44726</v>
      </c>
      <c r="G974" s="114" t="s">
        <v>7655</v>
      </c>
      <c r="H974" s="116">
        <v>4495000</v>
      </c>
      <c r="I974" s="116">
        <v>4495000</v>
      </c>
      <c r="J974" s="116">
        <v>4495000</v>
      </c>
      <c r="K974" s="116">
        <v>0</v>
      </c>
      <c r="L974" s="116">
        <v>0</v>
      </c>
      <c r="M974" s="116">
        <v>0</v>
      </c>
      <c r="N974" s="116">
        <v>0</v>
      </c>
      <c r="O974" s="116">
        <v>0</v>
      </c>
      <c r="P974" s="120">
        <v>0</v>
      </c>
      <c r="Q974" s="27" t="str">
        <f t="shared" si="185"/>
        <v>Registered</v>
      </c>
      <c r="R974" s="121">
        <f t="shared" si="174"/>
        <v>1</v>
      </c>
      <c r="T974" s="117">
        <f t="shared" si="183"/>
        <v>0</v>
      </c>
      <c r="U974" s="117">
        <f t="shared" si="184"/>
        <v>0</v>
      </c>
    </row>
    <row r="975" spans="1:21" hidden="1" x14ac:dyDescent="0.3">
      <c r="A975" s="114">
        <v>9489</v>
      </c>
      <c r="B975" s="114" t="s">
        <v>1657</v>
      </c>
      <c r="C975" s="114" t="s">
        <v>1255</v>
      </c>
      <c r="D975" s="114" t="s">
        <v>8717</v>
      </c>
      <c r="E975" s="114" t="s">
        <v>8718</v>
      </c>
      <c r="F975" s="115">
        <v>45155</v>
      </c>
      <c r="G975" s="114" t="s">
        <v>4368</v>
      </c>
      <c r="H975" s="116">
        <v>4718610</v>
      </c>
      <c r="I975" s="116">
        <v>4718610</v>
      </c>
      <c r="J975" s="116">
        <v>4718610</v>
      </c>
      <c r="K975" s="116">
        <v>0</v>
      </c>
      <c r="L975" s="116">
        <v>0</v>
      </c>
      <c r="M975" s="116">
        <v>0</v>
      </c>
      <c r="N975" s="116">
        <v>0</v>
      </c>
      <c r="O975" s="116">
        <v>0</v>
      </c>
      <c r="P975" s="120">
        <v>0</v>
      </c>
      <c r="Q975" s="27" t="str">
        <f t="shared" si="185"/>
        <v>Registered</v>
      </c>
      <c r="R975" s="121">
        <f t="shared" si="174"/>
        <v>1</v>
      </c>
      <c r="T975" s="117">
        <f t="shared" si="183"/>
        <v>0</v>
      </c>
      <c r="U975" s="117">
        <f t="shared" si="184"/>
        <v>0</v>
      </c>
    </row>
    <row r="976" spans="1:21" hidden="1" x14ac:dyDescent="0.3">
      <c r="A976" s="114">
        <v>9490</v>
      </c>
      <c r="B976" s="114" t="s">
        <v>1657</v>
      </c>
      <c r="C976" s="114" t="s">
        <v>1255</v>
      </c>
      <c r="D976" s="114" t="s">
        <v>8719</v>
      </c>
      <c r="E976" s="114" t="s">
        <v>8720</v>
      </c>
      <c r="F976" s="115">
        <v>44761</v>
      </c>
      <c r="G976" s="114" t="s">
        <v>5180</v>
      </c>
      <c r="H976" s="116">
        <v>4495000</v>
      </c>
      <c r="I976" s="116">
        <v>4495000</v>
      </c>
      <c r="J976" s="116">
        <v>4495000</v>
      </c>
      <c r="K976" s="116">
        <v>0</v>
      </c>
      <c r="L976" s="116">
        <v>0</v>
      </c>
      <c r="M976" s="116">
        <v>0</v>
      </c>
      <c r="N976" s="116">
        <v>0</v>
      </c>
      <c r="O976" s="116">
        <v>0</v>
      </c>
      <c r="P976" s="120">
        <v>0</v>
      </c>
      <c r="Q976" s="27" t="str">
        <f t="shared" si="185"/>
        <v>Registered</v>
      </c>
      <c r="R976" s="121">
        <f t="shared" ref="R976:R1039" si="186">I976/H976</f>
        <v>1</v>
      </c>
      <c r="T976" s="117">
        <f t="shared" si="183"/>
        <v>0</v>
      </c>
      <c r="U976" s="117">
        <f t="shared" si="184"/>
        <v>0</v>
      </c>
    </row>
    <row r="977" spans="1:21" hidden="1" x14ac:dyDescent="0.3">
      <c r="A977" s="114">
        <v>9491</v>
      </c>
      <c r="B977" s="114" t="s">
        <v>1657</v>
      </c>
      <c r="C977" s="114" t="s">
        <v>1255</v>
      </c>
      <c r="D977" s="114" t="s">
        <v>8721</v>
      </c>
      <c r="E977" s="114" t="s">
        <v>8722</v>
      </c>
      <c r="F977" s="115">
        <v>45287</v>
      </c>
      <c r="G977" s="114" t="s">
        <v>2979</v>
      </c>
      <c r="H977" s="116">
        <v>4495000</v>
      </c>
      <c r="I977" s="116">
        <v>4495000</v>
      </c>
      <c r="J977" s="116">
        <v>4495000</v>
      </c>
      <c r="K977" s="116">
        <v>0</v>
      </c>
      <c r="L977" s="116">
        <v>0</v>
      </c>
      <c r="M977" s="116">
        <v>0</v>
      </c>
      <c r="N977" s="116">
        <v>0</v>
      </c>
      <c r="O977" s="116">
        <v>0</v>
      </c>
      <c r="P977" s="120">
        <v>0</v>
      </c>
      <c r="Q977" s="27" t="str">
        <f t="shared" si="185"/>
        <v>Registered</v>
      </c>
      <c r="R977" s="121">
        <f t="shared" si="186"/>
        <v>1</v>
      </c>
      <c r="T977" s="117">
        <f t="shared" si="183"/>
        <v>0</v>
      </c>
      <c r="U977" s="117">
        <f t="shared" si="184"/>
        <v>0</v>
      </c>
    </row>
    <row r="978" spans="1:21" hidden="1" x14ac:dyDescent="0.3">
      <c r="A978" s="114">
        <v>9492</v>
      </c>
      <c r="B978" s="114" t="s">
        <v>1657</v>
      </c>
      <c r="C978" s="114" t="s">
        <v>1255</v>
      </c>
      <c r="D978" s="114" t="s">
        <v>8723</v>
      </c>
      <c r="E978" s="114" t="s">
        <v>8724</v>
      </c>
      <c r="F978" s="115">
        <v>44644</v>
      </c>
      <c r="G978" s="114" t="s">
        <v>5094</v>
      </c>
      <c r="H978" s="116">
        <v>4400000</v>
      </c>
      <c r="I978" s="116">
        <v>4400000</v>
      </c>
      <c r="J978" s="116">
        <v>4400000</v>
      </c>
      <c r="K978" s="116">
        <v>0</v>
      </c>
      <c r="L978" s="116">
        <v>0</v>
      </c>
      <c r="M978" s="116">
        <v>0</v>
      </c>
      <c r="N978" s="116">
        <v>0</v>
      </c>
      <c r="O978" s="116">
        <v>0</v>
      </c>
      <c r="P978" s="120">
        <v>0</v>
      </c>
      <c r="Q978" s="27" t="str">
        <f t="shared" si="185"/>
        <v>Registered</v>
      </c>
      <c r="R978" s="121">
        <f t="shared" si="186"/>
        <v>1</v>
      </c>
      <c r="T978" s="117">
        <f t="shared" si="183"/>
        <v>0</v>
      </c>
      <c r="U978" s="117">
        <f t="shared" si="184"/>
        <v>0</v>
      </c>
    </row>
    <row r="979" spans="1:21" hidden="1" x14ac:dyDescent="0.3">
      <c r="A979" s="114">
        <v>9493</v>
      </c>
      <c r="B979" s="114" t="s">
        <v>1657</v>
      </c>
      <c r="C979" s="114" t="s">
        <v>1255</v>
      </c>
      <c r="D979" s="114" t="s">
        <v>8725</v>
      </c>
      <c r="E979" s="114" t="s">
        <v>8726</v>
      </c>
      <c r="F979" s="115">
        <v>44847</v>
      </c>
      <c r="G979" s="114" t="s">
        <v>5118</v>
      </c>
      <c r="H979" s="116">
        <v>4610700</v>
      </c>
      <c r="I979" s="116">
        <v>4610700</v>
      </c>
      <c r="J979" s="116">
        <v>4610700</v>
      </c>
      <c r="K979" s="116">
        <v>0</v>
      </c>
      <c r="L979" s="116">
        <v>0</v>
      </c>
      <c r="M979" s="116">
        <v>0</v>
      </c>
      <c r="N979" s="116">
        <v>0</v>
      </c>
      <c r="O979" s="116">
        <v>0</v>
      </c>
      <c r="P979" s="120">
        <v>0</v>
      </c>
      <c r="Q979" s="27" t="str">
        <f t="shared" si="185"/>
        <v>Registered</v>
      </c>
      <c r="R979" s="121">
        <f t="shared" si="186"/>
        <v>1</v>
      </c>
      <c r="T979" s="117">
        <f t="shared" si="183"/>
        <v>0</v>
      </c>
      <c r="U979" s="117">
        <f t="shared" si="184"/>
        <v>0</v>
      </c>
    </row>
    <row r="980" spans="1:21" hidden="1" x14ac:dyDescent="0.3">
      <c r="A980" s="114">
        <v>9494</v>
      </c>
      <c r="B980" s="114" t="s">
        <v>1657</v>
      </c>
      <c r="C980" s="114" t="s">
        <v>1255</v>
      </c>
      <c r="D980" s="114" t="s">
        <v>8727</v>
      </c>
      <c r="E980" s="114" t="s">
        <v>8728</v>
      </c>
      <c r="F980" s="115">
        <v>44742</v>
      </c>
      <c r="G980" s="114" t="s">
        <v>5132</v>
      </c>
      <c r="H980" s="116">
        <v>4495000</v>
      </c>
      <c r="I980" s="116">
        <v>4495000</v>
      </c>
      <c r="J980" s="116">
        <v>4495000</v>
      </c>
      <c r="K980" s="116">
        <v>0</v>
      </c>
      <c r="L980" s="116">
        <v>0</v>
      </c>
      <c r="M980" s="116">
        <v>0</v>
      </c>
      <c r="N980" s="116">
        <v>0</v>
      </c>
      <c r="O980" s="116">
        <v>0</v>
      </c>
      <c r="P980" s="120">
        <v>0</v>
      </c>
      <c r="Q980" s="27" t="str">
        <f t="shared" si="185"/>
        <v>Registered</v>
      </c>
      <c r="R980" s="121">
        <f t="shared" si="186"/>
        <v>1</v>
      </c>
      <c r="T980" s="117">
        <f t="shared" si="183"/>
        <v>0</v>
      </c>
      <c r="U980" s="117">
        <f t="shared" si="184"/>
        <v>0</v>
      </c>
    </row>
    <row r="981" spans="1:21" hidden="1" x14ac:dyDescent="0.3">
      <c r="A981" s="114">
        <v>9495</v>
      </c>
      <c r="B981" s="114" t="s">
        <v>1657</v>
      </c>
      <c r="C981" s="114" t="s">
        <v>1255</v>
      </c>
      <c r="D981" s="114" t="s">
        <v>8729</v>
      </c>
      <c r="E981" s="114" t="s">
        <v>8730</v>
      </c>
      <c r="F981" s="115">
        <v>45218</v>
      </c>
      <c r="G981" s="114" t="s">
        <v>1963</v>
      </c>
      <c r="H981" s="116">
        <v>4300000</v>
      </c>
      <c r="I981" s="116">
        <v>4300000</v>
      </c>
      <c r="J981" s="116">
        <v>4300000</v>
      </c>
      <c r="K981" s="116">
        <v>0</v>
      </c>
      <c r="L981" s="116">
        <v>0</v>
      </c>
      <c r="M981" s="116">
        <v>0</v>
      </c>
      <c r="N981" s="116">
        <v>0</v>
      </c>
      <c r="O981" s="116">
        <v>0</v>
      </c>
      <c r="P981" s="120">
        <v>0</v>
      </c>
      <c r="Q981" s="27" t="str">
        <f t="shared" si="185"/>
        <v>Registered</v>
      </c>
      <c r="R981" s="121">
        <f t="shared" si="186"/>
        <v>1</v>
      </c>
      <c r="T981" s="117">
        <f t="shared" si="183"/>
        <v>0</v>
      </c>
      <c r="U981" s="117">
        <f t="shared" si="184"/>
        <v>0</v>
      </c>
    </row>
    <row r="982" spans="1:21" hidden="1" x14ac:dyDescent="0.3">
      <c r="A982" s="114">
        <v>9496</v>
      </c>
      <c r="B982" s="114" t="s">
        <v>1657</v>
      </c>
      <c r="C982" s="114" t="s">
        <v>1255</v>
      </c>
      <c r="D982" s="114" t="s">
        <v>8731</v>
      </c>
      <c r="E982" s="114" t="s">
        <v>8732</v>
      </c>
      <c r="F982" s="115">
        <v>44340</v>
      </c>
      <c r="G982" s="114" t="s">
        <v>2536</v>
      </c>
      <c r="H982" s="116">
        <v>4000000</v>
      </c>
      <c r="I982" s="116">
        <v>4000000</v>
      </c>
      <c r="J982" s="116">
        <v>4000000</v>
      </c>
      <c r="K982" s="116">
        <v>0</v>
      </c>
      <c r="L982" s="116">
        <v>0</v>
      </c>
      <c r="M982" s="116">
        <v>0</v>
      </c>
      <c r="N982" s="116">
        <v>0</v>
      </c>
      <c r="O982" s="116">
        <v>0</v>
      </c>
      <c r="P982" s="120">
        <v>0</v>
      </c>
      <c r="Q982" s="27" t="str">
        <f t="shared" si="185"/>
        <v>Registered</v>
      </c>
      <c r="R982" s="121">
        <f t="shared" si="186"/>
        <v>1</v>
      </c>
      <c r="T982" s="117">
        <f t="shared" si="183"/>
        <v>0</v>
      </c>
      <c r="U982" s="117">
        <f t="shared" si="184"/>
        <v>0</v>
      </c>
    </row>
    <row r="983" spans="1:21" hidden="1" x14ac:dyDescent="0.3">
      <c r="A983" s="114">
        <v>9497</v>
      </c>
      <c r="B983" s="114" t="s">
        <v>1657</v>
      </c>
      <c r="C983" s="114" t="s">
        <v>1255</v>
      </c>
      <c r="D983" s="114" t="s">
        <v>8733</v>
      </c>
      <c r="E983" s="114" t="s">
        <v>8734</v>
      </c>
      <c r="F983" s="115">
        <v>44942</v>
      </c>
      <c r="G983" s="114" t="s">
        <v>2862</v>
      </c>
      <c r="H983" s="116">
        <v>4495000</v>
      </c>
      <c r="I983" s="116">
        <v>4495000</v>
      </c>
      <c r="J983" s="116">
        <v>4495000</v>
      </c>
      <c r="K983" s="116">
        <v>0</v>
      </c>
      <c r="L983" s="116">
        <v>0</v>
      </c>
      <c r="M983" s="116">
        <v>0</v>
      </c>
      <c r="N983" s="116">
        <v>0</v>
      </c>
      <c r="O983" s="116">
        <v>0</v>
      </c>
      <c r="P983" s="120">
        <v>0</v>
      </c>
      <c r="Q983" s="27" t="str">
        <f t="shared" si="185"/>
        <v>Registered</v>
      </c>
      <c r="R983" s="121">
        <f t="shared" si="186"/>
        <v>1</v>
      </c>
      <c r="T983" s="117">
        <f t="shared" si="183"/>
        <v>0</v>
      </c>
      <c r="U983" s="117">
        <f t="shared" si="184"/>
        <v>0</v>
      </c>
    </row>
    <row r="984" spans="1:21" hidden="1" x14ac:dyDescent="0.3">
      <c r="A984" s="114">
        <v>9498</v>
      </c>
      <c r="B984" s="114" t="s">
        <v>1657</v>
      </c>
      <c r="C984" s="114" t="s">
        <v>1255</v>
      </c>
      <c r="D984" s="114" t="s">
        <v>8735</v>
      </c>
      <c r="E984" s="114" t="s">
        <v>8736</v>
      </c>
      <c r="F984" s="115">
        <v>44970</v>
      </c>
      <c r="G984" s="114" t="s">
        <v>5154</v>
      </c>
      <c r="H984" s="116">
        <v>4806900</v>
      </c>
      <c r="I984" s="116">
        <v>4806900</v>
      </c>
      <c r="J984" s="116">
        <v>4806900</v>
      </c>
      <c r="K984" s="116">
        <v>0</v>
      </c>
      <c r="L984" s="116">
        <v>0</v>
      </c>
      <c r="M984" s="116">
        <v>0</v>
      </c>
      <c r="N984" s="116">
        <v>0</v>
      </c>
      <c r="O984" s="116">
        <v>0</v>
      </c>
      <c r="P984" s="120">
        <v>0</v>
      </c>
      <c r="Q984" s="27" t="str">
        <f t="shared" si="185"/>
        <v>Registered</v>
      </c>
      <c r="R984" s="121">
        <f t="shared" si="186"/>
        <v>1</v>
      </c>
      <c r="T984" s="117">
        <f t="shared" si="183"/>
        <v>0</v>
      </c>
      <c r="U984" s="117">
        <f t="shared" si="184"/>
        <v>0</v>
      </c>
    </row>
    <row r="985" spans="1:21" hidden="1" x14ac:dyDescent="0.3">
      <c r="A985" s="114">
        <v>9499</v>
      </c>
      <c r="B985" s="114" t="s">
        <v>1657</v>
      </c>
      <c r="C985" s="114" t="s">
        <v>1255</v>
      </c>
      <c r="D985" s="114" t="s">
        <v>8737</v>
      </c>
      <c r="E985" s="114" t="s">
        <v>8738</v>
      </c>
      <c r="F985" s="115">
        <v>44253</v>
      </c>
      <c r="G985" s="114" t="s">
        <v>8610</v>
      </c>
      <c r="H985" s="116">
        <v>4490000</v>
      </c>
      <c r="I985" s="116">
        <v>4490000</v>
      </c>
      <c r="J985" s="116">
        <v>4490000</v>
      </c>
      <c r="K985" s="116">
        <v>0</v>
      </c>
      <c r="L985" s="116">
        <v>0</v>
      </c>
      <c r="M985" s="116">
        <v>0</v>
      </c>
      <c r="N985" s="116">
        <v>0</v>
      </c>
      <c r="O985" s="116">
        <v>0</v>
      </c>
      <c r="P985" s="120">
        <v>0</v>
      </c>
      <c r="Q985" s="27" t="str">
        <f t="shared" si="185"/>
        <v>Registered</v>
      </c>
      <c r="R985" s="121">
        <f t="shared" si="186"/>
        <v>1</v>
      </c>
      <c r="T985" s="117">
        <f t="shared" si="183"/>
        <v>0</v>
      </c>
      <c r="U985" s="117">
        <f t="shared" si="184"/>
        <v>0</v>
      </c>
    </row>
    <row r="986" spans="1:21" hidden="1" x14ac:dyDescent="0.3">
      <c r="A986" s="114">
        <v>9500</v>
      </c>
      <c r="B986" s="114" t="s">
        <v>1657</v>
      </c>
      <c r="C986" s="114" t="s">
        <v>1255</v>
      </c>
      <c r="D986" s="114" t="s">
        <v>8739</v>
      </c>
      <c r="E986" s="114" t="s">
        <v>8740</v>
      </c>
      <c r="F986" s="115">
        <v>44237</v>
      </c>
      <c r="G986" s="114" t="s">
        <v>8607</v>
      </c>
      <c r="H986" s="116">
        <v>4490000</v>
      </c>
      <c r="I986" s="116">
        <v>4490000</v>
      </c>
      <c r="J986" s="116">
        <v>4490000</v>
      </c>
      <c r="K986" s="116">
        <v>0</v>
      </c>
      <c r="L986" s="116">
        <v>0</v>
      </c>
      <c r="M986" s="116">
        <v>0</v>
      </c>
      <c r="N986" s="116">
        <v>0</v>
      </c>
      <c r="O986" s="116">
        <v>0</v>
      </c>
      <c r="P986" s="120">
        <v>0</v>
      </c>
      <c r="Q986" s="27" t="str">
        <f t="shared" si="185"/>
        <v>Registered</v>
      </c>
      <c r="R986" s="121">
        <f t="shared" si="186"/>
        <v>1</v>
      </c>
      <c r="T986" s="117">
        <f t="shared" si="183"/>
        <v>0</v>
      </c>
      <c r="U986" s="117">
        <f t="shared" si="184"/>
        <v>0</v>
      </c>
    </row>
    <row r="987" spans="1:21" hidden="1" x14ac:dyDescent="0.3">
      <c r="A987" s="114">
        <v>9501</v>
      </c>
      <c r="B987" s="114" t="s">
        <v>1657</v>
      </c>
      <c r="C987" s="114" t="s">
        <v>1255</v>
      </c>
      <c r="D987" s="114" t="s">
        <v>8741</v>
      </c>
      <c r="E987" s="114" t="s">
        <v>8742</v>
      </c>
      <c r="F987" s="115">
        <v>44852</v>
      </c>
      <c r="G987" s="114" t="s">
        <v>5123</v>
      </c>
      <c r="H987" s="116">
        <v>4495000</v>
      </c>
      <c r="I987" s="116">
        <v>4495000</v>
      </c>
      <c r="J987" s="116">
        <v>4495000</v>
      </c>
      <c r="K987" s="116">
        <v>0</v>
      </c>
      <c r="L987" s="116">
        <v>0</v>
      </c>
      <c r="M987" s="116">
        <v>0</v>
      </c>
      <c r="N987" s="116">
        <v>0</v>
      </c>
      <c r="O987" s="116">
        <v>0</v>
      </c>
      <c r="P987" s="120">
        <v>0</v>
      </c>
      <c r="Q987" s="27" t="str">
        <f t="shared" si="185"/>
        <v>Registered</v>
      </c>
      <c r="R987" s="121">
        <f t="shared" si="186"/>
        <v>1</v>
      </c>
      <c r="T987" s="117">
        <f t="shared" si="183"/>
        <v>0</v>
      </c>
      <c r="U987" s="117">
        <f t="shared" si="184"/>
        <v>0</v>
      </c>
    </row>
    <row r="988" spans="1:21" hidden="1" x14ac:dyDescent="0.3">
      <c r="A988" s="114">
        <v>9502</v>
      </c>
      <c r="B988" s="114" t="s">
        <v>1657</v>
      </c>
      <c r="C988" s="114" t="s">
        <v>1255</v>
      </c>
      <c r="D988" s="114" t="s">
        <v>8743</v>
      </c>
      <c r="E988" s="114" t="s">
        <v>8744</v>
      </c>
      <c r="F988" s="115">
        <v>44761</v>
      </c>
      <c r="G988" s="114" t="s">
        <v>5361</v>
      </c>
      <c r="H988" s="116">
        <v>4400000</v>
      </c>
      <c r="I988" s="116">
        <v>4400000</v>
      </c>
      <c r="J988" s="116">
        <v>4400000</v>
      </c>
      <c r="K988" s="116">
        <v>0</v>
      </c>
      <c r="L988" s="116">
        <v>0</v>
      </c>
      <c r="M988" s="116">
        <v>0</v>
      </c>
      <c r="N988" s="116">
        <v>0</v>
      </c>
      <c r="O988" s="116">
        <v>0</v>
      </c>
      <c r="P988" s="120">
        <v>0</v>
      </c>
      <c r="Q988" s="27" t="str">
        <f t="shared" si="185"/>
        <v>Registered</v>
      </c>
      <c r="R988" s="121">
        <f t="shared" si="186"/>
        <v>1</v>
      </c>
      <c r="T988" s="117">
        <f t="shared" si="183"/>
        <v>0</v>
      </c>
      <c r="U988" s="117">
        <f t="shared" si="184"/>
        <v>0</v>
      </c>
    </row>
    <row r="989" spans="1:21" hidden="1" x14ac:dyDescent="0.3">
      <c r="A989" s="114">
        <v>9503</v>
      </c>
      <c r="B989" s="114" t="s">
        <v>1657</v>
      </c>
      <c r="C989" s="114" t="s">
        <v>1255</v>
      </c>
      <c r="D989" s="114" t="s">
        <v>8745</v>
      </c>
      <c r="E989" s="114" t="s">
        <v>8746</v>
      </c>
      <c r="F989" s="115">
        <v>45028</v>
      </c>
      <c r="G989" s="114" t="s">
        <v>2616</v>
      </c>
      <c r="H989" s="116">
        <v>4737525</v>
      </c>
      <c r="I989" s="116">
        <v>4737525</v>
      </c>
      <c r="J989" s="116">
        <v>4737525</v>
      </c>
      <c r="K989" s="116">
        <v>0</v>
      </c>
      <c r="L989" s="116">
        <v>0</v>
      </c>
      <c r="M989" s="116">
        <v>0</v>
      </c>
      <c r="N989" s="116">
        <v>0</v>
      </c>
      <c r="O989" s="116">
        <v>0</v>
      </c>
      <c r="P989" s="120">
        <v>0</v>
      </c>
      <c r="Q989" s="27" t="str">
        <f t="shared" si="185"/>
        <v>Registered</v>
      </c>
      <c r="R989" s="121">
        <f t="shared" si="186"/>
        <v>1</v>
      </c>
      <c r="T989" s="117">
        <f t="shared" si="183"/>
        <v>0</v>
      </c>
      <c r="U989" s="117">
        <f t="shared" si="184"/>
        <v>0</v>
      </c>
    </row>
    <row r="990" spans="1:21" hidden="1" x14ac:dyDescent="0.3">
      <c r="A990" s="114">
        <v>9504</v>
      </c>
      <c r="B990" s="114" t="s">
        <v>1657</v>
      </c>
      <c r="C990" s="114" t="s">
        <v>1255</v>
      </c>
      <c r="D990" s="114" t="s">
        <v>8747</v>
      </c>
      <c r="E990" s="114" t="s">
        <v>8748</v>
      </c>
      <c r="F990" s="115">
        <v>45404</v>
      </c>
      <c r="G990" s="114" t="s">
        <v>1755</v>
      </c>
      <c r="H990" s="116">
        <v>4490976</v>
      </c>
      <c r="I990" s="116">
        <v>4490976</v>
      </c>
      <c r="J990" s="116">
        <v>4490976</v>
      </c>
      <c r="K990" s="116">
        <v>0</v>
      </c>
      <c r="L990" s="116">
        <v>0</v>
      </c>
      <c r="M990" s="116">
        <v>0</v>
      </c>
      <c r="N990" s="116">
        <v>0</v>
      </c>
      <c r="O990" s="116">
        <v>0</v>
      </c>
      <c r="P990" s="120">
        <v>0</v>
      </c>
      <c r="Q990" s="27" t="str">
        <f t="shared" si="185"/>
        <v>Registered</v>
      </c>
      <c r="R990" s="121">
        <f t="shared" si="186"/>
        <v>1</v>
      </c>
      <c r="T990" s="117">
        <f t="shared" si="183"/>
        <v>0</v>
      </c>
      <c r="U990" s="117">
        <f t="shared" si="184"/>
        <v>0</v>
      </c>
    </row>
    <row r="991" spans="1:21" hidden="1" x14ac:dyDescent="0.3">
      <c r="A991" s="114">
        <v>9505</v>
      </c>
      <c r="B991" s="114" t="s">
        <v>1657</v>
      </c>
      <c r="C991" s="114" t="s">
        <v>1255</v>
      </c>
      <c r="D991" s="114" t="s">
        <v>8749</v>
      </c>
      <c r="E991" s="114" t="s">
        <v>8750</v>
      </c>
      <c r="F991" s="115">
        <v>45382</v>
      </c>
      <c r="G991" s="114" t="s">
        <v>5428</v>
      </c>
      <c r="H991" s="116">
        <v>4405671</v>
      </c>
      <c r="I991" s="116">
        <v>4405671</v>
      </c>
      <c r="J991" s="116">
        <v>4405671</v>
      </c>
      <c r="K991" s="116">
        <v>0</v>
      </c>
      <c r="L991" s="116">
        <v>0</v>
      </c>
      <c r="M991" s="116">
        <v>0</v>
      </c>
      <c r="N991" s="116">
        <v>0</v>
      </c>
      <c r="O991" s="116">
        <v>0</v>
      </c>
      <c r="P991" s="120">
        <v>0</v>
      </c>
      <c r="Q991" s="27" t="str">
        <f t="shared" si="185"/>
        <v>Registered</v>
      </c>
      <c r="R991" s="121">
        <f t="shared" si="186"/>
        <v>1</v>
      </c>
      <c r="T991" s="117">
        <f t="shared" si="183"/>
        <v>0</v>
      </c>
      <c r="U991" s="117">
        <f t="shared" si="184"/>
        <v>0</v>
      </c>
    </row>
    <row r="992" spans="1:21" hidden="1" x14ac:dyDescent="0.3">
      <c r="A992" s="114">
        <v>9506</v>
      </c>
      <c r="B992" s="114" t="s">
        <v>1657</v>
      </c>
      <c r="C992" s="114" t="s">
        <v>1255</v>
      </c>
      <c r="D992" s="114" t="s">
        <v>8751</v>
      </c>
      <c r="E992" s="114" t="s">
        <v>8752</v>
      </c>
      <c r="F992" s="115">
        <v>45432</v>
      </c>
      <c r="G992" s="114" t="s">
        <v>7725</v>
      </c>
      <c r="H992" s="116">
        <v>5006043</v>
      </c>
      <c r="I992" s="116">
        <v>5006043</v>
      </c>
      <c r="J992" s="116">
        <v>5006043</v>
      </c>
      <c r="K992" s="116">
        <v>0</v>
      </c>
      <c r="L992" s="116">
        <v>0</v>
      </c>
      <c r="M992" s="116">
        <v>0</v>
      </c>
      <c r="N992" s="116">
        <v>0</v>
      </c>
      <c r="O992" s="116">
        <v>0</v>
      </c>
      <c r="P992" s="120">
        <v>0</v>
      </c>
      <c r="Q992" s="27" t="str">
        <f t="shared" si="185"/>
        <v>Registered</v>
      </c>
      <c r="R992" s="121">
        <f t="shared" si="186"/>
        <v>1</v>
      </c>
      <c r="T992" s="117">
        <f t="shared" si="183"/>
        <v>0</v>
      </c>
      <c r="U992" s="117">
        <f t="shared" si="184"/>
        <v>0</v>
      </c>
    </row>
    <row r="993" spans="1:21" hidden="1" x14ac:dyDescent="0.3">
      <c r="A993" s="114">
        <v>9507</v>
      </c>
      <c r="B993" s="114" t="s">
        <v>1657</v>
      </c>
      <c r="C993" s="114" t="s">
        <v>1255</v>
      </c>
      <c r="D993" s="114" t="s">
        <v>8753</v>
      </c>
      <c r="E993" s="114" t="s">
        <v>8754</v>
      </c>
      <c r="F993" s="115">
        <v>45003</v>
      </c>
      <c r="G993" s="114" t="s">
        <v>3745</v>
      </c>
      <c r="H993" s="116">
        <v>4826500</v>
      </c>
      <c r="I993" s="116">
        <v>4826500</v>
      </c>
      <c r="J993" s="116">
        <v>4826500</v>
      </c>
      <c r="K993" s="116">
        <v>0</v>
      </c>
      <c r="L993" s="116">
        <v>0</v>
      </c>
      <c r="M993" s="116">
        <v>0</v>
      </c>
      <c r="N993" s="116">
        <v>0</v>
      </c>
      <c r="O993" s="116">
        <v>0</v>
      </c>
      <c r="P993" s="120">
        <v>0</v>
      </c>
      <c r="Q993" s="27" t="str">
        <f t="shared" si="185"/>
        <v>Registered</v>
      </c>
      <c r="R993" s="121">
        <f t="shared" si="186"/>
        <v>1</v>
      </c>
      <c r="T993" s="117">
        <f t="shared" si="183"/>
        <v>0</v>
      </c>
      <c r="U993" s="117">
        <f t="shared" si="184"/>
        <v>0</v>
      </c>
    </row>
    <row r="994" spans="1:21" hidden="1" x14ac:dyDescent="0.3">
      <c r="A994" s="114">
        <v>9508</v>
      </c>
      <c r="B994" s="114" t="s">
        <v>1657</v>
      </c>
      <c r="C994" s="114" t="s">
        <v>1255</v>
      </c>
      <c r="D994" s="114" t="s">
        <v>8755</v>
      </c>
      <c r="E994" s="114" t="s">
        <v>8756</v>
      </c>
      <c r="F994" s="115">
        <v>44833</v>
      </c>
      <c r="G994" s="114" t="s">
        <v>5166</v>
      </c>
      <c r="H994" s="116">
        <v>4000000</v>
      </c>
      <c r="I994" s="116">
        <v>4000000</v>
      </c>
      <c r="J994" s="116">
        <v>4000000</v>
      </c>
      <c r="K994" s="116">
        <v>0</v>
      </c>
      <c r="L994" s="116">
        <v>0</v>
      </c>
      <c r="M994" s="116">
        <v>0</v>
      </c>
      <c r="N994" s="116">
        <v>0</v>
      </c>
      <c r="O994" s="116">
        <v>0</v>
      </c>
      <c r="P994" s="120">
        <v>0</v>
      </c>
      <c r="Q994" s="27" t="str">
        <f t="shared" si="185"/>
        <v>Registered</v>
      </c>
      <c r="R994" s="121">
        <f t="shared" si="186"/>
        <v>1</v>
      </c>
      <c r="T994" s="117">
        <f t="shared" si="183"/>
        <v>0</v>
      </c>
      <c r="U994" s="117">
        <f t="shared" si="184"/>
        <v>0</v>
      </c>
    </row>
    <row r="995" spans="1:21" hidden="1" x14ac:dyDescent="0.3">
      <c r="A995" s="114">
        <v>9509</v>
      </c>
      <c r="B995" s="114" t="s">
        <v>1657</v>
      </c>
      <c r="C995" s="114" t="s">
        <v>1255</v>
      </c>
      <c r="D995" s="114" t="s">
        <v>8757</v>
      </c>
      <c r="E995" s="114" t="s">
        <v>8758</v>
      </c>
      <c r="F995" s="115">
        <v>44893</v>
      </c>
      <c r="G995" s="114" t="s">
        <v>4957</v>
      </c>
      <c r="H995" s="116">
        <v>4495000</v>
      </c>
      <c r="I995" s="116">
        <v>4495000</v>
      </c>
      <c r="J995" s="116">
        <v>4495000</v>
      </c>
      <c r="K995" s="116">
        <v>0</v>
      </c>
      <c r="L995" s="116">
        <v>0</v>
      </c>
      <c r="M995" s="116">
        <v>0</v>
      </c>
      <c r="N995" s="116">
        <v>0</v>
      </c>
      <c r="O995" s="116">
        <v>0</v>
      </c>
      <c r="P995" s="120">
        <v>0</v>
      </c>
      <c r="Q995" s="27" t="str">
        <f t="shared" si="185"/>
        <v>Registered</v>
      </c>
      <c r="R995" s="121">
        <f t="shared" si="186"/>
        <v>1</v>
      </c>
      <c r="T995" s="117">
        <f t="shared" si="183"/>
        <v>0</v>
      </c>
      <c r="U995" s="117">
        <f t="shared" si="184"/>
        <v>0</v>
      </c>
    </row>
    <row r="996" spans="1:21" hidden="1" x14ac:dyDescent="0.3">
      <c r="A996" s="114">
        <v>9510</v>
      </c>
      <c r="B996" s="114" t="s">
        <v>1657</v>
      </c>
      <c r="C996" s="114" t="s">
        <v>1255</v>
      </c>
      <c r="D996" s="114" t="s">
        <v>8759</v>
      </c>
      <c r="E996" s="114" t="s">
        <v>8760</v>
      </c>
      <c r="F996" s="115">
        <v>44524</v>
      </c>
      <c r="G996" s="114" t="s">
        <v>5489</v>
      </c>
      <c r="H996" s="116">
        <v>4495000</v>
      </c>
      <c r="I996" s="116">
        <v>4495000</v>
      </c>
      <c r="J996" s="116">
        <v>4495000</v>
      </c>
      <c r="K996" s="116">
        <v>0</v>
      </c>
      <c r="L996" s="116">
        <v>0</v>
      </c>
      <c r="M996" s="116">
        <v>0</v>
      </c>
      <c r="N996" s="116">
        <v>0</v>
      </c>
      <c r="O996" s="116">
        <v>0</v>
      </c>
      <c r="P996" s="120">
        <v>0</v>
      </c>
      <c r="Q996" s="27" t="str">
        <f t="shared" si="185"/>
        <v>Registered</v>
      </c>
      <c r="R996" s="121">
        <f t="shared" si="186"/>
        <v>1</v>
      </c>
      <c r="T996" s="117">
        <f t="shared" si="183"/>
        <v>0</v>
      </c>
      <c r="U996" s="117">
        <f t="shared" si="184"/>
        <v>0</v>
      </c>
    </row>
    <row r="997" spans="1:21" hidden="1" x14ac:dyDescent="0.3">
      <c r="A997" s="114">
        <v>9511</v>
      </c>
      <c r="B997" s="114" t="s">
        <v>1657</v>
      </c>
      <c r="C997" s="114" t="s">
        <v>1255</v>
      </c>
      <c r="D997" s="114" t="s">
        <v>8761</v>
      </c>
      <c r="E997" s="114" t="s">
        <v>384</v>
      </c>
      <c r="F997" s="115">
        <v>44874</v>
      </c>
      <c r="G997" s="114" t="s">
        <v>5177</v>
      </c>
      <c r="H997" s="116">
        <v>4495000</v>
      </c>
      <c r="I997" s="116">
        <v>4495000</v>
      </c>
      <c r="J997" s="116">
        <v>4495000</v>
      </c>
      <c r="K997" s="116">
        <v>0</v>
      </c>
      <c r="L997" s="116">
        <v>0</v>
      </c>
      <c r="M997" s="116">
        <v>0</v>
      </c>
      <c r="N997" s="116">
        <v>0</v>
      </c>
      <c r="O997" s="116">
        <v>0</v>
      </c>
      <c r="P997" s="120">
        <v>0</v>
      </c>
      <c r="Q997" s="27" t="str">
        <f t="shared" si="185"/>
        <v>Registered</v>
      </c>
      <c r="R997" s="121">
        <f t="shared" si="186"/>
        <v>1</v>
      </c>
      <c r="T997" s="117">
        <f t="shared" si="183"/>
        <v>0</v>
      </c>
      <c r="U997" s="117">
        <f t="shared" si="184"/>
        <v>0</v>
      </c>
    </row>
    <row r="998" spans="1:21" hidden="1" x14ac:dyDescent="0.3">
      <c r="A998" s="114">
        <v>9512</v>
      </c>
      <c r="B998" s="114" t="s">
        <v>1657</v>
      </c>
      <c r="C998" s="114" t="s">
        <v>1255</v>
      </c>
      <c r="D998" s="114" t="s">
        <v>8762</v>
      </c>
      <c r="E998" s="114" t="s">
        <v>8763</v>
      </c>
      <c r="F998" s="115">
        <v>45334</v>
      </c>
      <c r="G998" s="114" t="s">
        <v>5377</v>
      </c>
      <c r="H998" s="116">
        <v>5014872</v>
      </c>
      <c r="I998" s="116">
        <v>5014872</v>
      </c>
      <c r="J998" s="116">
        <v>5014872</v>
      </c>
      <c r="K998" s="116">
        <v>0</v>
      </c>
      <c r="L998" s="116">
        <v>0</v>
      </c>
      <c r="M998" s="116">
        <v>0</v>
      </c>
      <c r="N998" s="116">
        <v>0</v>
      </c>
      <c r="O998" s="116">
        <v>0</v>
      </c>
      <c r="P998" s="120">
        <v>0</v>
      </c>
      <c r="Q998" s="27" t="str">
        <f t="shared" si="185"/>
        <v>Registered</v>
      </c>
      <c r="R998" s="121">
        <f t="shared" si="186"/>
        <v>1</v>
      </c>
      <c r="T998" s="117">
        <f t="shared" si="183"/>
        <v>0</v>
      </c>
      <c r="U998" s="117">
        <f t="shared" si="184"/>
        <v>0</v>
      </c>
    </row>
    <row r="999" spans="1:21" hidden="1" x14ac:dyDescent="0.3">
      <c r="A999" s="114">
        <v>9513</v>
      </c>
      <c r="B999" s="114" t="s">
        <v>1657</v>
      </c>
      <c r="C999" s="114" t="s">
        <v>1255</v>
      </c>
      <c r="D999" s="114" t="s">
        <v>8764</v>
      </c>
      <c r="E999" s="114" t="s">
        <v>8765</v>
      </c>
      <c r="F999" s="115">
        <v>45335</v>
      </c>
      <c r="G999" s="114" t="s">
        <v>1822</v>
      </c>
      <c r="H999" s="116">
        <v>4973670</v>
      </c>
      <c r="I999" s="116">
        <v>4973670</v>
      </c>
      <c r="J999" s="116">
        <v>4973670</v>
      </c>
      <c r="K999" s="116">
        <v>0</v>
      </c>
      <c r="L999" s="116">
        <v>0</v>
      </c>
      <c r="M999" s="116">
        <v>0</v>
      </c>
      <c r="N999" s="116">
        <v>0</v>
      </c>
      <c r="O999" s="116">
        <v>0</v>
      </c>
      <c r="P999" s="120">
        <v>0</v>
      </c>
      <c r="Q999" s="27" t="str">
        <f t="shared" si="185"/>
        <v>Registered</v>
      </c>
      <c r="R999" s="121">
        <f t="shared" si="186"/>
        <v>1</v>
      </c>
      <c r="T999" s="117">
        <f t="shared" si="183"/>
        <v>0</v>
      </c>
      <c r="U999" s="117">
        <f t="shared" si="184"/>
        <v>0</v>
      </c>
    </row>
    <row r="1000" spans="1:21" hidden="1" x14ac:dyDescent="0.3">
      <c r="A1000" s="114">
        <v>9514</v>
      </c>
      <c r="B1000" s="114" t="s">
        <v>1657</v>
      </c>
      <c r="C1000" s="114" t="s">
        <v>1255</v>
      </c>
      <c r="D1000" s="114" t="s">
        <v>8766</v>
      </c>
      <c r="E1000" s="114" t="s">
        <v>8767</v>
      </c>
      <c r="F1000" s="115">
        <v>44530</v>
      </c>
      <c r="G1000" s="114" t="s">
        <v>5363</v>
      </c>
      <c r="H1000" s="116">
        <v>4495000</v>
      </c>
      <c r="I1000" s="116">
        <v>4495000</v>
      </c>
      <c r="J1000" s="116">
        <v>4495000</v>
      </c>
      <c r="K1000" s="116">
        <v>0</v>
      </c>
      <c r="L1000" s="116">
        <v>0</v>
      </c>
      <c r="M1000" s="116">
        <v>0</v>
      </c>
      <c r="N1000" s="116">
        <v>0</v>
      </c>
      <c r="O1000" s="116">
        <v>0</v>
      </c>
      <c r="P1000" s="120">
        <v>0</v>
      </c>
      <c r="Q1000" s="27" t="str">
        <f t="shared" si="185"/>
        <v>Registered</v>
      </c>
      <c r="R1000" s="121">
        <f t="shared" si="186"/>
        <v>1</v>
      </c>
      <c r="T1000" s="117">
        <f t="shared" si="183"/>
        <v>0</v>
      </c>
      <c r="U1000" s="117">
        <f t="shared" si="184"/>
        <v>0</v>
      </c>
    </row>
    <row r="1001" spans="1:21" hidden="1" x14ac:dyDescent="0.3">
      <c r="A1001" s="114">
        <v>9515</v>
      </c>
      <c r="B1001" s="114" t="s">
        <v>1657</v>
      </c>
      <c r="C1001" s="114" t="s">
        <v>1255</v>
      </c>
      <c r="D1001" s="114" t="s">
        <v>8768</v>
      </c>
      <c r="E1001" s="114" t="s">
        <v>8769</v>
      </c>
      <c r="F1001" s="115">
        <v>44802</v>
      </c>
      <c r="G1001" s="114" t="s">
        <v>2998</v>
      </c>
      <c r="H1001" s="116">
        <v>4826500</v>
      </c>
      <c r="I1001" s="116">
        <v>4826500</v>
      </c>
      <c r="J1001" s="116">
        <v>4826500</v>
      </c>
      <c r="K1001" s="116">
        <v>0</v>
      </c>
      <c r="L1001" s="116">
        <v>0</v>
      </c>
      <c r="M1001" s="116">
        <v>0</v>
      </c>
      <c r="N1001" s="116">
        <v>0</v>
      </c>
      <c r="O1001" s="116">
        <v>0</v>
      </c>
      <c r="P1001" s="120">
        <v>0</v>
      </c>
      <c r="Q1001" s="27" t="str">
        <f t="shared" si="185"/>
        <v>Registered</v>
      </c>
      <c r="R1001" s="121">
        <f t="shared" si="186"/>
        <v>1</v>
      </c>
      <c r="T1001" s="117">
        <f t="shared" si="183"/>
        <v>0</v>
      </c>
      <c r="U1001" s="117">
        <f t="shared" si="184"/>
        <v>0</v>
      </c>
    </row>
    <row r="1002" spans="1:21" hidden="1" x14ac:dyDescent="0.3">
      <c r="A1002" s="114">
        <v>9516</v>
      </c>
      <c r="B1002" s="114" t="s">
        <v>1657</v>
      </c>
      <c r="C1002" s="114" t="s">
        <v>1255</v>
      </c>
      <c r="D1002" s="114" t="s">
        <v>8770</v>
      </c>
      <c r="E1002" s="114" t="s">
        <v>8771</v>
      </c>
      <c r="F1002" s="115">
        <v>45356</v>
      </c>
      <c r="G1002" s="114" t="s">
        <v>2384</v>
      </c>
      <c r="H1002" s="116">
        <v>4372317</v>
      </c>
      <c r="I1002" s="116">
        <v>4372317</v>
      </c>
      <c r="J1002" s="116">
        <v>4372317</v>
      </c>
      <c r="K1002" s="116">
        <v>0</v>
      </c>
      <c r="L1002" s="116">
        <v>0</v>
      </c>
      <c r="M1002" s="116">
        <v>0</v>
      </c>
      <c r="N1002" s="116">
        <v>0</v>
      </c>
      <c r="O1002" s="116">
        <v>0</v>
      </c>
      <c r="P1002" s="120">
        <v>0</v>
      </c>
      <c r="Q1002" s="27" t="str">
        <f t="shared" si="185"/>
        <v>Registered</v>
      </c>
      <c r="R1002" s="121">
        <f t="shared" si="186"/>
        <v>1</v>
      </c>
      <c r="T1002" s="117">
        <f t="shared" si="183"/>
        <v>0</v>
      </c>
      <c r="U1002" s="117">
        <f t="shared" si="184"/>
        <v>0</v>
      </c>
    </row>
    <row r="1003" spans="1:21" hidden="1" x14ac:dyDescent="0.3">
      <c r="A1003" s="114">
        <v>9517</v>
      </c>
      <c r="B1003" s="114" t="s">
        <v>1657</v>
      </c>
      <c r="C1003" s="114" t="s">
        <v>1255</v>
      </c>
      <c r="D1003" s="114" t="s">
        <v>8772</v>
      </c>
      <c r="E1003" s="114" t="s">
        <v>8773</v>
      </c>
      <c r="F1003" s="115">
        <v>45322</v>
      </c>
      <c r="G1003" s="114" t="s">
        <v>3633</v>
      </c>
      <c r="H1003" s="116">
        <v>4454721</v>
      </c>
      <c r="I1003" s="116">
        <v>4454721</v>
      </c>
      <c r="J1003" s="116">
        <v>4454721</v>
      </c>
      <c r="K1003" s="116">
        <v>0</v>
      </c>
      <c r="L1003" s="116">
        <v>0</v>
      </c>
      <c r="M1003" s="116">
        <v>0</v>
      </c>
      <c r="N1003" s="116">
        <v>0</v>
      </c>
      <c r="O1003" s="116">
        <v>0</v>
      </c>
      <c r="P1003" s="120">
        <v>0</v>
      </c>
      <c r="Q1003" s="27" t="str">
        <f t="shared" si="185"/>
        <v>Registered</v>
      </c>
      <c r="R1003" s="121">
        <f t="shared" si="186"/>
        <v>1</v>
      </c>
      <c r="T1003" s="117">
        <f t="shared" si="183"/>
        <v>0</v>
      </c>
      <c r="U1003" s="117">
        <f t="shared" si="184"/>
        <v>0</v>
      </c>
    </row>
    <row r="1004" spans="1:21" hidden="1" x14ac:dyDescent="0.3">
      <c r="A1004" s="114">
        <v>9518</v>
      </c>
      <c r="B1004" s="114" t="s">
        <v>1657</v>
      </c>
      <c r="C1004" s="114" t="s">
        <v>1255</v>
      </c>
      <c r="D1004" s="114" t="s">
        <v>8774</v>
      </c>
      <c r="E1004" s="114" t="s">
        <v>8775</v>
      </c>
      <c r="F1004" s="115">
        <v>44487</v>
      </c>
      <c r="G1004" s="114" t="s">
        <v>5139</v>
      </c>
      <c r="H1004" s="116">
        <v>4100000</v>
      </c>
      <c r="I1004" s="116">
        <v>4100000</v>
      </c>
      <c r="J1004" s="116">
        <v>4100000</v>
      </c>
      <c r="K1004" s="116">
        <v>0</v>
      </c>
      <c r="L1004" s="116">
        <v>0</v>
      </c>
      <c r="M1004" s="116">
        <v>0</v>
      </c>
      <c r="N1004" s="116">
        <v>0</v>
      </c>
      <c r="O1004" s="116">
        <v>0</v>
      </c>
      <c r="P1004" s="120">
        <v>0</v>
      </c>
      <c r="Q1004" s="27" t="str">
        <f t="shared" si="185"/>
        <v>Registered</v>
      </c>
      <c r="R1004" s="121">
        <f t="shared" si="186"/>
        <v>1</v>
      </c>
      <c r="T1004" s="117">
        <f t="shared" ref="T1004:T1067" si="187">L1004+M1004+N1004+O1004+P1004</f>
        <v>0</v>
      </c>
      <c r="U1004" s="117">
        <f t="shared" ref="U1004:U1067" si="188">K1004-T1004</f>
        <v>0</v>
      </c>
    </row>
    <row r="1005" spans="1:21" hidden="1" x14ac:dyDescent="0.3">
      <c r="A1005" s="114">
        <v>9519</v>
      </c>
      <c r="B1005" s="114" t="s">
        <v>1657</v>
      </c>
      <c r="C1005" s="114" t="s">
        <v>1255</v>
      </c>
      <c r="D1005" s="114" t="s">
        <v>8776</v>
      </c>
      <c r="E1005" s="114" t="s">
        <v>8777</v>
      </c>
      <c r="F1005" s="115">
        <v>44569</v>
      </c>
      <c r="G1005" s="114" t="s">
        <v>5104</v>
      </c>
      <c r="H1005" s="116">
        <v>4495000</v>
      </c>
      <c r="I1005" s="116">
        <v>4495000</v>
      </c>
      <c r="J1005" s="116">
        <v>4495000</v>
      </c>
      <c r="K1005" s="116">
        <v>0</v>
      </c>
      <c r="L1005" s="116">
        <v>0</v>
      </c>
      <c r="M1005" s="116">
        <v>0</v>
      </c>
      <c r="N1005" s="116">
        <v>0</v>
      </c>
      <c r="O1005" s="116">
        <v>0</v>
      </c>
      <c r="P1005" s="120">
        <v>0</v>
      </c>
      <c r="Q1005" s="27" t="str">
        <f t="shared" si="185"/>
        <v>Registered</v>
      </c>
      <c r="R1005" s="121">
        <f t="shared" si="186"/>
        <v>1</v>
      </c>
      <c r="T1005" s="117">
        <f t="shared" si="187"/>
        <v>0</v>
      </c>
      <c r="U1005" s="117">
        <f t="shared" si="188"/>
        <v>0</v>
      </c>
    </row>
    <row r="1006" spans="1:21" hidden="1" x14ac:dyDescent="0.3">
      <c r="A1006" s="114">
        <v>9520</v>
      </c>
      <c r="B1006" s="114" t="s">
        <v>1657</v>
      </c>
      <c r="C1006" s="114" t="s">
        <v>1255</v>
      </c>
      <c r="D1006" s="114" t="s">
        <v>8778</v>
      </c>
      <c r="E1006" s="114" t="s">
        <v>8662</v>
      </c>
      <c r="F1006" s="115">
        <v>45260</v>
      </c>
      <c r="G1006" s="114" t="s">
        <v>5478</v>
      </c>
      <c r="H1006" s="116">
        <v>4757850</v>
      </c>
      <c r="I1006" s="116">
        <v>4757850</v>
      </c>
      <c r="J1006" s="116">
        <v>4757850</v>
      </c>
      <c r="K1006" s="116">
        <v>0</v>
      </c>
      <c r="L1006" s="116">
        <v>0</v>
      </c>
      <c r="M1006" s="116">
        <v>0</v>
      </c>
      <c r="N1006" s="116">
        <v>0</v>
      </c>
      <c r="O1006" s="116">
        <v>0</v>
      </c>
      <c r="P1006" s="120">
        <v>0</v>
      </c>
      <c r="Q1006" s="27" t="str">
        <f t="shared" si="185"/>
        <v>Registered</v>
      </c>
      <c r="R1006" s="121">
        <f t="shared" si="186"/>
        <v>1</v>
      </c>
      <c r="T1006" s="117">
        <f t="shared" si="187"/>
        <v>0</v>
      </c>
      <c r="U1006" s="117">
        <f t="shared" si="188"/>
        <v>0</v>
      </c>
    </row>
    <row r="1007" spans="1:21" hidden="1" x14ac:dyDescent="0.3">
      <c r="A1007" s="114">
        <v>9521</v>
      </c>
      <c r="B1007" s="114" t="s">
        <v>1657</v>
      </c>
      <c r="C1007" s="114" t="s">
        <v>1255</v>
      </c>
      <c r="D1007" s="114" t="s">
        <v>8779</v>
      </c>
      <c r="E1007" s="114" t="s">
        <v>8780</v>
      </c>
      <c r="F1007" s="115">
        <v>45278</v>
      </c>
      <c r="G1007" s="114" t="s">
        <v>1354</v>
      </c>
      <c r="H1007" s="116">
        <v>4757850</v>
      </c>
      <c r="I1007" s="116">
        <v>4757850</v>
      </c>
      <c r="J1007" s="116">
        <v>4757850</v>
      </c>
      <c r="K1007" s="116">
        <v>0</v>
      </c>
      <c r="L1007" s="116">
        <v>0</v>
      </c>
      <c r="M1007" s="116">
        <v>0</v>
      </c>
      <c r="N1007" s="116">
        <v>0</v>
      </c>
      <c r="O1007" s="116">
        <v>0</v>
      </c>
      <c r="P1007" s="120">
        <v>0</v>
      </c>
      <c r="Q1007" s="27" t="str">
        <f t="shared" si="185"/>
        <v>Registered</v>
      </c>
      <c r="R1007" s="121">
        <f t="shared" si="186"/>
        <v>1</v>
      </c>
      <c r="T1007" s="117">
        <f t="shared" si="187"/>
        <v>0</v>
      </c>
      <c r="U1007" s="117">
        <f t="shared" si="188"/>
        <v>0</v>
      </c>
    </row>
    <row r="1008" spans="1:21" hidden="1" x14ac:dyDescent="0.3">
      <c r="A1008" s="114">
        <v>9522</v>
      </c>
      <c r="B1008" s="114" t="s">
        <v>1657</v>
      </c>
      <c r="C1008" s="114" t="s">
        <v>1255</v>
      </c>
      <c r="D1008" s="114" t="s">
        <v>8781</v>
      </c>
      <c r="E1008" s="114" t="s">
        <v>8782</v>
      </c>
      <c r="F1008" s="115">
        <v>44530</v>
      </c>
      <c r="G1008" s="114" t="s">
        <v>5511</v>
      </c>
      <c r="H1008" s="116">
        <v>4495000</v>
      </c>
      <c r="I1008" s="116">
        <v>4495000</v>
      </c>
      <c r="J1008" s="116">
        <v>4495000</v>
      </c>
      <c r="K1008" s="116">
        <v>0</v>
      </c>
      <c r="L1008" s="116">
        <v>0</v>
      </c>
      <c r="M1008" s="116">
        <v>0</v>
      </c>
      <c r="N1008" s="116">
        <v>0</v>
      </c>
      <c r="O1008" s="116">
        <v>0</v>
      </c>
      <c r="P1008" s="120">
        <v>0</v>
      </c>
      <c r="Q1008" s="27" t="str">
        <f t="shared" si="185"/>
        <v>Registered</v>
      </c>
      <c r="R1008" s="121">
        <f t="shared" si="186"/>
        <v>1</v>
      </c>
      <c r="T1008" s="117">
        <f t="shared" si="187"/>
        <v>0</v>
      </c>
      <c r="U1008" s="117">
        <f t="shared" si="188"/>
        <v>0</v>
      </c>
    </row>
    <row r="1009" spans="1:21" hidden="1" x14ac:dyDescent="0.3">
      <c r="A1009" s="114">
        <v>9523</v>
      </c>
      <c r="B1009" s="114" t="s">
        <v>1657</v>
      </c>
      <c r="C1009" s="114" t="s">
        <v>1255</v>
      </c>
      <c r="D1009" s="114" t="s">
        <v>8783</v>
      </c>
      <c r="E1009" s="114" t="s">
        <v>8784</v>
      </c>
      <c r="F1009" s="115">
        <v>45182</v>
      </c>
      <c r="G1009" s="114" t="s">
        <v>2732</v>
      </c>
      <c r="H1009" s="116">
        <v>4825536</v>
      </c>
      <c r="I1009" s="116">
        <v>4825536</v>
      </c>
      <c r="J1009" s="116">
        <v>4825536</v>
      </c>
      <c r="K1009" s="116">
        <v>0</v>
      </c>
      <c r="L1009" s="116">
        <v>0</v>
      </c>
      <c r="M1009" s="116">
        <v>0</v>
      </c>
      <c r="N1009" s="116">
        <v>0</v>
      </c>
      <c r="O1009" s="116">
        <v>0</v>
      </c>
      <c r="P1009" s="120">
        <v>0</v>
      </c>
      <c r="Q1009" s="27" t="str">
        <f t="shared" si="185"/>
        <v>Registered</v>
      </c>
      <c r="R1009" s="121">
        <f t="shared" si="186"/>
        <v>1</v>
      </c>
      <c r="T1009" s="117">
        <f t="shared" si="187"/>
        <v>0</v>
      </c>
      <c r="U1009" s="117">
        <f t="shared" si="188"/>
        <v>0</v>
      </c>
    </row>
    <row r="1010" spans="1:21" hidden="1" x14ac:dyDescent="0.3">
      <c r="A1010" s="114">
        <v>9524</v>
      </c>
      <c r="B1010" s="114" t="s">
        <v>1657</v>
      </c>
      <c r="C1010" s="114" t="s">
        <v>1255</v>
      </c>
      <c r="D1010" s="114" t="s">
        <v>8785</v>
      </c>
      <c r="E1010" s="114" t="s">
        <v>8786</v>
      </c>
      <c r="F1010" s="115">
        <v>45351</v>
      </c>
      <c r="G1010" s="114" t="s">
        <v>2950</v>
      </c>
      <c r="H1010" s="116">
        <v>4454721</v>
      </c>
      <c r="I1010" s="116">
        <v>4454721</v>
      </c>
      <c r="J1010" s="116">
        <v>4454721</v>
      </c>
      <c r="K1010" s="116">
        <v>0</v>
      </c>
      <c r="L1010" s="116">
        <v>0</v>
      </c>
      <c r="M1010" s="116">
        <v>0</v>
      </c>
      <c r="N1010" s="116">
        <v>0</v>
      </c>
      <c r="O1010" s="116">
        <v>0</v>
      </c>
      <c r="P1010" s="120">
        <v>0</v>
      </c>
      <c r="Q1010" s="27" t="str">
        <f t="shared" si="185"/>
        <v>Registered</v>
      </c>
      <c r="R1010" s="121">
        <f t="shared" si="186"/>
        <v>1</v>
      </c>
      <c r="T1010" s="117">
        <f t="shared" si="187"/>
        <v>0</v>
      </c>
      <c r="U1010" s="117">
        <f t="shared" si="188"/>
        <v>0</v>
      </c>
    </row>
    <row r="1011" spans="1:21" hidden="1" x14ac:dyDescent="0.3">
      <c r="A1011" s="114">
        <v>9525</v>
      </c>
      <c r="B1011" s="114" t="s">
        <v>1657</v>
      </c>
      <c r="C1011" s="114" t="s">
        <v>1255</v>
      </c>
      <c r="D1011" s="114" t="s">
        <v>8787</v>
      </c>
      <c r="E1011" s="114" t="s">
        <v>8788</v>
      </c>
      <c r="F1011" s="115">
        <v>45322</v>
      </c>
      <c r="G1011" s="114" t="s">
        <v>3623</v>
      </c>
      <c r="H1011" s="116">
        <v>4454721</v>
      </c>
      <c r="I1011" s="116">
        <v>4454721</v>
      </c>
      <c r="J1011" s="116">
        <v>4454721</v>
      </c>
      <c r="K1011" s="116">
        <v>0</v>
      </c>
      <c r="L1011" s="116">
        <v>0</v>
      </c>
      <c r="M1011" s="116">
        <v>0</v>
      </c>
      <c r="N1011" s="116">
        <v>0</v>
      </c>
      <c r="O1011" s="116">
        <v>0</v>
      </c>
      <c r="P1011" s="120">
        <v>0</v>
      </c>
      <c r="Q1011" s="27" t="str">
        <f t="shared" si="185"/>
        <v>Registered</v>
      </c>
      <c r="R1011" s="121">
        <f t="shared" si="186"/>
        <v>1</v>
      </c>
      <c r="T1011" s="117">
        <f t="shared" si="187"/>
        <v>0</v>
      </c>
      <c r="U1011" s="117">
        <f t="shared" si="188"/>
        <v>0</v>
      </c>
    </row>
    <row r="1012" spans="1:21" hidden="1" x14ac:dyDescent="0.3">
      <c r="A1012" s="114">
        <v>9526</v>
      </c>
      <c r="B1012" s="114" t="s">
        <v>1657</v>
      </c>
      <c r="C1012" s="114" t="s">
        <v>1255</v>
      </c>
      <c r="D1012" s="114" t="s">
        <v>8789</v>
      </c>
      <c r="E1012" s="114" t="s">
        <v>8790</v>
      </c>
      <c r="F1012" s="115">
        <v>44371</v>
      </c>
      <c r="G1012" s="114" t="s">
        <v>8791</v>
      </c>
      <c r="H1012" s="116">
        <v>4495000</v>
      </c>
      <c r="I1012" s="116">
        <v>4495000</v>
      </c>
      <c r="J1012" s="116">
        <v>4495000</v>
      </c>
      <c r="K1012" s="116">
        <v>0</v>
      </c>
      <c r="L1012" s="116">
        <v>0</v>
      </c>
      <c r="M1012" s="116">
        <v>0</v>
      </c>
      <c r="N1012" s="116">
        <v>0</v>
      </c>
      <c r="O1012" s="116">
        <v>0</v>
      </c>
      <c r="P1012" s="120">
        <v>0</v>
      </c>
      <c r="Q1012" s="27" t="str">
        <f t="shared" si="185"/>
        <v>Registered</v>
      </c>
      <c r="R1012" s="121">
        <f t="shared" si="186"/>
        <v>1</v>
      </c>
      <c r="T1012" s="117">
        <f t="shared" si="187"/>
        <v>0</v>
      </c>
      <c r="U1012" s="117">
        <f t="shared" si="188"/>
        <v>0</v>
      </c>
    </row>
    <row r="1013" spans="1:21" hidden="1" x14ac:dyDescent="0.3">
      <c r="A1013" s="114">
        <v>9527</v>
      </c>
      <c r="B1013" s="114" t="s">
        <v>1657</v>
      </c>
      <c r="C1013" s="114" t="s">
        <v>1255</v>
      </c>
      <c r="D1013" s="114" t="s">
        <v>8792</v>
      </c>
      <c r="E1013" s="114" t="s">
        <v>8793</v>
      </c>
      <c r="F1013" s="115">
        <v>44398</v>
      </c>
      <c r="G1013" s="114" t="s">
        <v>5086</v>
      </c>
      <c r="H1013" s="116">
        <v>4495000</v>
      </c>
      <c r="I1013" s="116">
        <v>4495000</v>
      </c>
      <c r="J1013" s="116">
        <v>4495000</v>
      </c>
      <c r="K1013" s="116">
        <v>0</v>
      </c>
      <c r="L1013" s="116">
        <v>0</v>
      </c>
      <c r="M1013" s="116">
        <v>0</v>
      </c>
      <c r="N1013" s="116">
        <v>0</v>
      </c>
      <c r="O1013" s="116">
        <v>0</v>
      </c>
      <c r="P1013" s="120">
        <v>0</v>
      </c>
      <c r="Q1013" s="27" t="str">
        <f t="shared" si="185"/>
        <v>Registered</v>
      </c>
      <c r="R1013" s="121">
        <f t="shared" si="186"/>
        <v>1</v>
      </c>
      <c r="T1013" s="117">
        <f t="shared" si="187"/>
        <v>0</v>
      </c>
      <c r="U1013" s="117">
        <f t="shared" si="188"/>
        <v>0</v>
      </c>
    </row>
    <row r="1014" spans="1:21" hidden="1" x14ac:dyDescent="0.3">
      <c r="A1014" s="114">
        <v>9528</v>
      </c>
      <c r="B1014" s="114" t="s">
        <v>1657</v>
      </c>
      <c r="C1014" s="114" t="s">
        <v>1255</v>
      </c>
      <c r="D1014" s="114" t="s">
        <v>8794</v>
      </c>
      <c r="E1014" s="114" t="s">
        <v>8795</v>
      </c>
      <c r="F1014" s="115">
        <v>45278</v>
      </c>
      <c r="G1014" s="114" t="s">
        <v>2979</v>
      </c>
      <c r="H1014" s="116">
        <v>4404690</v>
      </c>
      <c r="I1014" s="116">
        <v>4404690</v>
      </c>
      <c r="J1014" s="116">
        <v>4404690</v>
      </c>
      <c r="K1014" s="116">
        <v>0</v>
      </c>
      <c r="L1014" s="116">
        <v>0</v>
      </c>
      <c r="M1014" s="116">
        <v>0</v>
      </c>
      <c r="N1014" s="116">
        <v>0</v>
      </c>
      <c r="O1014" s="116">
        <v>0</v>
      </c>
      <c r="P1014" s="120">
        <v>0</v>
      </c>
      <c r="Q1014" s="27" t="str">
        <f t="shared" si="185"/>
        <v>Registered</v>
      </c>
      <c r="R1014" s="121">
        <f t="shared" si="186"/>
        <v>1</v>
      </c>
      <c r="T1014" s="117">
        <f t="shared" si="187"/>
        <v>0</v>
      </c>
      <c r="U1014" s="117">
        <f t="shared" si="188"/>
        <v>0</v>
      </c>
    </row>
    <row r="1015" spans="1:21" hidden="1" x14ac:dyDescent="0.3">
      <c r="A1015" s="114">
        <v>9529</v>
      </c>
      <c r="B1015" s="114" t="s">
        <v>1657</v>
      </c>
      <c r="C1015" s="114" t="s">
        <v>1255</v>
      </c>
      <c r="D1015" s="114" t="s">
        <v>8796</v>
      </c>
      <c r="E1015" s="114" t="s">
        <v>8797</v>
      </c>
      <c r="F1015" s="115">
        <v>45278</v>
      </c>
      <c r="G1015" s="114" t="s">
        <v>4376</v>
      </c>
      <c r="H1015" s="116">
        <v>4326210</v>
      </c>
      <c r="I1015" s="116">
        <v>4326210</v>
      </c>
      <c r="J1015" s="116">
        <v>4326210</v>
      </c>
      <c r="K1015" s="116">
        <v>0</v>
      </c>
      <c r="L1015" s="116">
        <v>0</v>
      </c>
      <c r="M1015" s="116">
        <v>0</v>
      </c>
      <c r="N1015" s="116">
        <v>0</v>
      </c>
      <c r="O1015" s="116">
        <v>0</v>
      </c>
      <c r="P1015" s="120">
        <v>0</v>
      </c>
      <c r="Q1015" s="27" t="str">
        <f t="shared" si="185"/>
        <v>Registered</v>
      </c>
      <c r="R1015" s="121">
        <f t="shared" si="186"/>
        <v>1</v>
      </c>
      <c r="T1015" s="117">
        <f t="shared" si="187"/>
        <v>0</v>
      </c>
      <c r="U1015" s="117">
        <f t="shared" si="188"/>
        <v>0</v>
      </c>
    </row>
    <row r="1016" spans="1:21" hidden="1" x14ac:dyDescent="0.3">
      <c r="A1016" s="114">
        <v>9530</v>
      </c>
      <c r="B1016" s="114" t="s">
        <v>1657</v>
      </c>
      <c r="C1016" s="114" t="s">
        <v>1255</v>
      </c>
      <c r="D1016" s="114" t="s">
        <v>8798</v>
      </c>
      <c r="E1016" s="114" t="s">
        <v>8799</v>
      </c>
      <c r="F1016" s="115">
        <v>44666</v>
      </c>
      <c r="G1016" s="114" t="s">
        <v>5187</v>
      </c>
      <c r="H1016" s="116">
        <v>4495000</v>
      </c>
      <c r="I1016" s="116">
        <v>4495000</v>
      </c>
      <c r="J1016" s="116">
        <v>4495000</v>
      </c>
      <c r="K1016" s="116">
        <v>0</v>
      </c>
      <c r="L1016" s="116">
        <v>0</v>
      </c>
      <c r="M1016" s="116">
        <v>0</v>
      </c>
      <c r="N1016" s="116">
        <v>0</v>
      </c>
      <c r="O1016" s="116">
        <v>0</v>
      </c>
      <c r="P1016" s="120">
        <v>0</v>
      </c>
      <c r="Q1016" s="27" t="str">
        <f t="shared" si="185"/>
        <v>Registered</v>
      </c>
      <c r="R1016" s="121">
        <f t="shared" si="186"/>
        <v>1</v>
      </c>
      <c r="T1016" s="117">
        <f t="shared" si="187"/>
        <v>0</v>
      </c>
      <c r="U1016" s="117">
        <f t="shared" si="188"/>
        <v>0</v>
      </c>
    </row>
    <row r="1017" spans="1:21" hidden="1" x14ac:dyDescent="0.3">
      <c r="A1017" s="114">
        <v>9531</v>
      </c>
      <c r="B1017" s="114" t="s">
        <v>1657</v>
      </c>
      <c r="C1017" s="114" t="s">
        <v>1255</v>
      </c>
      <c r="D1017" s="114" t="s">
        <v>8800</v>
      </c>
      <c r="E1017" s="114" t="s">
        <v>8801</v>
      </c>
      <c r="F1017" s="115">
        <v>45320</v>
      </c>
      <c r="G1017" s="114" t="s">
        <v>5392</v>
      </c>
      <c r="H1017" s="116">
        <v>4420128</v>
      </c>
      <c r="I1017" s="116">
        <v>4420128</v>
      </c>
      <c r="J1017" s="116">
        <v>4420128</v>
      </c>
      <c r="K1017" s="116">
        <v>0</v>
      </c>
      <c r="L1017" s="116">
        <v>0</v>
      </c>
      <c r="M1017" s="116">
        <v>0</v>
      </c>
      <c r="N1017" s="116">
        <v>0</v>
      </c>
      <c r="O1017" s="116">
        <v>0</v>
      </c>
      <c r="P1017" s="120">
        <v>0</v>
      </c>
      <c r="Q1017" s="27" t="str">
        <f t="shared" si="185"/>
        <v>Registered</v>
      </c>
      <c r="R1017" s="121">
        <f t="shared" si="186"/>
        <v>1</v>
      </c>
      <c r="T1017" s="117">
        <f t="shared" si="187"/>
        <v>0</v>
      </c>
      <c r="U1017" s="117">
        <f t="shared" si="188"/>
        <v>0</v>
      </c>
    </row>
    <row r="1018" spans="1:21" hidden="1" x14ac:dyDescent="0.3">
      <c r="A1018" s="114">
        <v>9532</v>
      </c>
      <c r="B1018" s="114" t="s">
        <v>1657</v>
      </c>
      <c r="C1018" s="114" t="s">
        <v>1255</v>
      </c>
      <c r="D1018" s="114" t="s">
        <v>8802</v>
      </c>
      <c r="E1018" s="114" t="s">
        <v>8803</v>
      </c>
      <c r="F1018" s="115">
        <v>45278</v>
      </c>
      <c r="G1018" s="114" t="s">
        <v>4065</v>
      </c>
      <c r="H1018" s="116">
        <v>4871646</v>
      </c>
      <c r="I1018" s="116">
        <v>4871646</v>
      </c>
      <c r="J1018" s="116">
        <v>4871646</v>
      </c>
      <c r="K1018" s="116">
        <v>0</v>
      </c>
      <c r="L1018" s="116">
        <v>0</v>
      </c>
      <c r="M1018" s="116">
        <v>0</v>
      </c>
      <c r="N1018" s="116">
        <v>0</v>
      </c>
      <c r="O1018" s="116">
        <v>0</v>
      </c>
      <c r="P1018" s="120">
        <v>0</v>
      </c>
      <c r="Q1018" s="27" t="str">
        <f t="shared" si="185"/>
        <v>Registered</v>
      </c>
      <c r="R1018" s="121">
        <f t="shared" si="186"/>
        <v>1</v>
      </c>
      <c r="T1018" s="117">
        <f t="shared" si="187"/>
        <v>0</v>
      </c>
      <c r="U1018" s="117">
        <f t="shared" si="188"/>
        <v>0</v>
      </c>
    </row>
    <row r="1019" spans="1:21" hidden="1" x14ac:dyDescent="0.3">
      <c r="A1019" s="114">
        <v>9533</v>
      </c>
      <c r="B1019" s="114" t="s">
        <v>1657</v>
      </c>
      <c r="C1019" s="114" t="s">
        <v>1255</v>
      </c>
      <c r="D1019" s="114" t="s">
        <v>8804</v>
      </c>
      <c r="E1019" s="114" t="s">
        <v>8805</v>
      </c>
      <c r="F1019" s="115">
        <v>45260</v>
      </c>
      <c r="G1019" s="114" t="s">
        <v>5163</v>
      </c>
      <c r="H1019" s="116">
        <v>4345830</v>
      </c>
      <c r="I1019" s="116">
        <v>4345830</v>
      </c>
      <c r="J1019" s="116">
        <v>4345830</v>
      </c>
      <c r="K1019" s="116">
        <v>0</v>
      </c>
      <c r="L1019" s="116">
        <v>0</v>
      </c>
      <c r="M1019" s="116">
        <v>0</v>
      </c>
      <c r="N1019" s="116">
        <v>0</v>
      </c>
      <c r="O1019" s="116">
        <v>0</v>
      </c>
      <c r="P1019" s="120">
        <v>0</v>
      </c>
      <c r="Q1019" s="27" t="str">
        <f t="shared" si="185"/>
        <v>Registered</v>
      </c>
      <c r="R1019" s="121">
        <f t="shared" si="186"/>
        <v>1</v>
      </c>
      <c r="T1019" s="117">
        <f t="shared" si="187"/>
        <v>0</v>
      </c>
      <c r="U1019" s="117">
        <f t="shared" si="188"/>
        <v>0</v>
      </c>
    </row>
    <row r="1020" spans="1:21" hidden="1" x14ac:dyDescent="0.3">
      <c r="A1020" s="114">
        <v>9534</v>
      </c>
      <c r="B1020" s="114" t="s">
        <v>1657</v>
      </c>
      <c r="C1020" s="114" t="s">
        <v>1255</v>
      </c>
      <c r="D1020" s="114" t="s">
        <v>8806</v>
      </c>
      <c r="E1020" s="114" t="s">
        <v>8807</v>
      </c>
      <c r="F1020" s="115">
        <v>44340</v>
      </c>
      <c r="G1020" s="114" t="s">
        <v>5504</v>
      </c>
      <c r="H1020" s="116">
        <v>4492000</v>
      </c>
      <c r="I1020" s="116">
        <v>4492000</v>
      </c>
      <c r="J1020" s="116">
        <v>4492000</v>
      </c>
      <c r="K1020" s="116">
        <v>0</v>
      </c>
      <c r="L1020" s="116">
        <v>0</v>
      </c>
      <c r="M1020" s="116">
        <v>0</v>
      </c>
      <c r="N1020" s="116">
        <v>0</v>
      </c>
      <c r="O1020" s="116">
        <v>0</v>
      </c>
      <c r="P1020" s="120">
        <v>0</v>
      </c>
      <c r="Q1020" s="27" t="str">
        <f t="shared" si="185"/>
        <v>Registered</v>
      </c>
      <c r="R1020" s="121">
        <f t="shared" si="186"/>
        <v>1</v>
      </c>
      <c r="T1020" s="117">
        <f t="shared" si="187"/>
        <v>0</v>
      </c>
      <c r="U1020" s="117">
        <f t="shared" si="188"/>
        <v>0</v>
      </c>
    </row>
    <row r="1021" spans="1:21" hidden="1" x14ac:dyDescent="0.3">
      <c r="A1021" s="114">
        <v>9535</v>
      </c>
      <c r="B1021" s="114" t="s">
        <v>1657</v>
      </c>
      <c r="C1021" s="114" t="s">
        <v>1255</v>
      </c>
      <c r="D1021" s="114" t="s">
        <v>8808</v>
      </c>
      <c r="E1021" s="114" t="s">
        <v>8809</v>
      </c>
      <c r="F1021" s="115">
        <v>45063</v>
      </c>
      <c r="G1021" s="114" t="s">
        <v>3130</v>
      </c>
      <c r="H1021" s="116">
        <v>4257000</v>
      </c>
      <c r="I1021" s="116">
        <v>4257000</v>
      </c>
      <c r="J1021" s="116">
        <v>4257000</v>
      </c>
      <c r="K1021" s="116">
        <v>0</v>
      </c>
      <c r="L1021" s="116">
        <v>0</v>
      </c>
      <c r="M1021" s="116">
        <v>0</v>
      </c>
      <c r="N1021" s="116">
        <v>0</v>
      </c>
      <c r="O1021" s="116">
        <v>0</v>
      </c>
      <c r="P1021" s="120">
        <v>0</v>
      </c>
      <c r="Q1021" s="27" t="str">
        <f t="shared" si="185"/>
        <v>Registered</v>
      </c>
      <c r="R1021" s="121">
        <f t="shared" si="186"/>
        <v>1</v>
      </c>
      <c r="T1021" s="117">
        <f t="shared" si="187"/>
        <v>0</v>
      </c>
      <c r="U1021" s="117">
        <f t="shared" si="188"/>
        <v>0</v>
      </c>
    </row>
    <row r="1022" spans="1:21" hidden="1" x14ac:dyDescent="0.3">
      <c r="A1022" s="114">
        <v>9536</v>
      </c>
      <c r="B1022" s="114" t="s">
        <v>1657</v>
      </c>
      <c r="C1022" s="114" t="s">
        <v>1255</v>
      </c>
      <c r="D1022" s="114" t="s">
        <v>8810</v>
      </c>
      <c r="E1022" s="114" t="s">
        <v>8811</v>
      </c>
      <c r="F1022" s="115">
        <v>45182</v>
      </c>
      <c r="G1022" s="114" t="s">
        <v>5382</v>
      </c>
      <c r="H1022" s="116">
        <v>4875570</v>
      </c>
      <c r="I1022" s="116">
        <v>4875570</v>
      </c>
      <c r="J1022" s="116">
        <v>4875570</v>
      </c>
      <c r="K1022" s="116">
        <v>0</v>
      </c>
      <c r="L1022" s="116">
        <v>0</v>
      </c>
      <c r="M1022" s="116">
        <v>0</v>
      </c>
      <c r="N1022" s="116">
        <v>0</v>
      </c>
      <c r="O1022" s="116">
        <v>0</v>
      </c>
      <c r="P1022" s="120">
        <v>0</v>
      </c>
      <c r="Q1022" s="27" t="str">
        <f t="shared" si="185"/>
        <v>Registered</v>
      </c>
      <c r="R1022" s="121">
        <f t="shared" si="186"/>
        <v>1</v>
      </c>
      <c r="T1022" s="117">
        <f t="shared" si="187"/>
        <v>0</v>
      </c>
      <c r="U1022" s="117">
        <f t="shared" si="188"/>
        <v>0</v>
      </c>
    </row>
    <row r="1023" spans="1:21" hidden="1" x14ac:dyDescent="0.3">
      <c r="A1023" s="114">
        <v>9537</v>
      </c>
      <c r="B1023" s="114" t="s">
        <v>1657</v>
      </c>
      <c r="C1023" s="114" t="s">
        <v>1255</v>
      </c>
      <c r="D1023" s="114" t="s">
        <v>8812</v>
      </c>
      <c r="E1023" s="114" t="s">
        <v>5396</v>
      </c>
      <c r="F1023" s="115">
        <v>45182</v>
      </c>
      <c r="G1023" s="114" t="s">
        <v>5427</v>
      </c>
      <c r="H1023" s="116">
        <v>4713705</v>
      </c>
      <c r="I1023" s="116">
        <v>4713705</v>
      </c>
      <c r="J1023" s="116">
        <v>4713705</v>
      </c>
      <c r="K1023" s="116">
        <v>0</v>
      </c>
      <c r="L1023" s="116">
        <v>0</v>
      </c>
      <c r="M1023" s="116">
        <v>0</v>
      </c>
      <c r="N1023" s="116">
        <v>0</v>
      </c>
      <c r="O1023" s="116">
        <v>0</v>
      </c>
      <c r="P1023" s="120">
        <v>0</v>
      </c>
      <c r="Q1023" s="27" t="str">
        <f t="shared" si="185"/>
        <v>Registered</v>
      </c>
      <c r="R1023" s="121">
        <f t="shared" si="186"/>
        <v>1</v>
      </c>
      <c r="T1023" s="117">
        <f t="shared" si="187"/>
        <v>0</v>
      </c>
      <c r="U1023" s="117">
        <f t="shared" si="188"/>
        <v>0</v>
      </c>
    </row>
    <row r="1024" spans="1:21" x14ac:dyDescent="0.3">
      <c r="A1024" s="114">
        <v>190</v>
      </c>
      <c r="B1024" s="114" t="s">
        <v>314</v>
      </c>
      <c r="C1024" s="114" t="s">
        <v>317</v>
      </c>
      <c r="D1024" s="114" t="s">
        <v>1843</v>
      </c>
      <c r="E1024" s="114" t="s">
        <v>1844</v>
      </c>
      <c r="F1024" s="115">
        <v>45988</v>
      </c>
      <c r="G1024" s="114" t="s">
        <v>1837</v>
      </c>
      <c r="H1024" s="116">
        <v>5539920</v>
      </c>
      <c r="I1024" s="116">
        <v>3268552</v>
      </c>
      <c r="J1024" s="116">
        <v>155400</v>
      </c>
      <c r="K1024" s="116">
        <v>3113152</v>
      </c>
      <c r="L1024" s="116">
        <v>0</v>
      </c>
      <c r="M1024" s="116">
        <v>0</v>
      </c>
      <c r="N1024" s="116">
        <v>3113152</v>
      </c>
      <c r="O1024" s="116">
        <v>0</v>
      </c>
      <c r="P1024" s="120">
        <v>0</v>
      </c>
      <c r="Q1024" s="27" t="str">
        <f t="shared" si="185"/>
        <v>Registered</v>
      </c>
      <c r="R1024" s="121">
        <f t="shared" si="186"/>
        <v>0.58999985559358259</v>
      </c>
      <c r="T1024" s="117">
        <f t="shared" si="187"/>
        <v>3113152</v>
      </c>
      <c r="U1024" s="117">
        <f t="shared" si="188"/>
        <v>0</v>
      </c>
    </row>
    <row r="1025" spans="1:21" x14ac:dyDescent="0.3">
      <c r="A1025" s="114">
        <v>213</v>
      </c>
      <c r="B1025" s="114" t="s">
        <v>314</v>
      </c>
      <c r="C1025" s="114" t="s">
        <v>317</v>
      </c>
      <c r="D1025" s="114" t="s">
        <v>1908</v>
      </c>
      <c r="E1025" s="114" t="s">
        <v>1909</v>
      </c>
      <c r="F1025" s="115">
        <v>46106</v>
      </c>
      <c r="G1025" s="114" t="s">
        <v>1464</v>
      </c>
      <c r="H1025" s="116">
        <v>5627997</v>
      </c>
      <c r="I1025" s="116">
        <v>3320519</v>
      </c>
      <c r="J1025" s="116">
        <v>562800</v>
      </c>
      <c r="K1025" s="116">
        <v>2757719</v>
      </c>
      <c r="L1025" s="116">
        <v>0</v>
      </c>
      <c r="M1025" s="116">
        <v>2757719</v>
      </c>
      <c r="N1025" s="116">
        <v>0</v>
      </c>
      <c r="O1025" s="116">
        <v>0</v>
      </c>
      <c r="P1025" s="120">
        <v>0</v>
      </c>
      <c r="Q1025" s="27" t="str">
        <f t="shared" si="185"/>
        <v>Registered</v>
      </c>
      <c r="R1025" s="121">
        <f t="shared" si="186"/>
        <v>0.59000013681599328</v>
      </c>
      <c r="T1025" s="117">
        <f t="shared" si="187"/>
        <v>2757719</v>
      </c>
      <c r="U1025" s="117">
        <f t="shared" si="188"/>
        <v>0</v>
      </c>
    </row>
    <row r="1026" spans="1:21" x14ac:dyDescent="0.3">
      <c r="A1026" s="114">
        <v>298</v>
      </c>
      <c r="B1026" s="114" t="s">
        <v>314</v>
      </c>
      <c r="C1026" s="114" t="s">
        <v>317</v>
      </c>
      <c r="D1026" s="114" t="s">
        <v>1997</v>
      </c>
      <c r="E1026" s="114" t="s">
        <v>1998</v>
      </c>
      <c r="F1026" s="115">
        <v>45688</v>
      </c>
      <c r="G1026" s="114" t="s">
        <v>1999</v>
      </c>
      <c r="H1026" s="116">
        <v>5284647</v>
      </c>
      <c r="I1026" s="116">
        <v>3117942</v>
      </c>
      <c r="J1026" s="116">
        <v>1400003</v>
      </c>
      <c r="K1026" s="116">
        <v>1717939</v>
      </c>
      <c r="L1026" s="116">
        <v>0</v>
      </c>
      <c r="M1026" s="116">
        <v>0</v>
      </c>
      <c r="N1026" s="116">
        <v>0</v>
      </c>
      <c r="O1026" s="116">
        <v>1717939</v>
      </c>
      <c r="P1026" s="120">
        <v>0</v>
      </c>
      <c r="Q1026" s="27" t="str">
        <f t="shared" ref="Q1026:Q1089" si="189">IF(G1026="01 Jan 1900","Unregistered","Registered")</f>
        <v>Registered</v>
      </c>
      <c r="R1026" s="121">
        <f t="shared" si="186"/>
        <v>0.59000005109139741</v>
      </c>
      <c r="T1026" s="117">
        <f t="shared" si="187"/>
        <v>1717939</v>
      </c>
      <c r="U1026" s="117">
        <f t="shared" si="188"/>
        <v>0</v>
      </c>
    </row>
    <row r="1027" spans="1:21" x14ac:dyDescent="0.3">
      <c r="A1027" s="114">
        <v>303</v>
      </c>
      <c r="B1027" s="114" t="s">
        <v>314</v>
      </c>
      <c r="C1027" s="114" t="s">
        <v>317</v>
      </c>
      <c r="D1027" s="114" t="s">
        <v>1941</v>
      </c>
      <c r="E1027" s="114" t="s">
        <v>1942</v>
      </c>
      <c r="F1027" s="115">
        <v>46081</v>
      </c>
      <c r="G1027" s="114" t="s">
        <v>1588</v>
      </c>
      <c r="H1027" s="116">
        <v>5417500</v>
      </c>
      <c r="I1027" s="116">
        <v>3196325</v>
      </c>
      <c r="J1027" s="116">
        <v>1541750</v>
      </c>
      <c r="K1027" s="116">
        <v>1654575</v>
      </c>
      <c r="L1027" s="116">
        <v>0</v>
      </c>
      <c r="M1027" s="116">
        <v>1654575</v>
      </c>
      <c r="N1027" s="116">
        <v>0</v>
      </c>
      <c r="O1027" s="116">
        <v>0</v>
      </c>
      <c r="P1027" s="120">
        <v>0</v>
      </c>
      <c r="Q1027" s="27" t="str">
        <f t="shared" si="189"/>
        <v>Registered</v>
      </c>
      <c r="R1027" s="121">
        <f t="shared" si="186"/>
        <v>0.59</v>
      </c>
      <c r="T1027" s="117">
        <f t="shared" si="187"/>
        <v>1654575</v>
      </c>
      <c r="U1027" s="117">
        <f t="shared" si="188"/>
        <v>0</v>
      </c>
    </row>
    <row r="1028" spans="1:21" x14ac:dyDescent="0.3">
      <c r="A1028" s="114">
        <v>969</v>
      </c>
      <c r="B1028" s="114" t="s">
        <v>314</v>
      </c>
      <c r="C1028" s="114" t="s">
        <v>317</v>
      </c>
      <c r="D1028" s="114" t="s">
        <v>4432</v>
      </c>
      <c r="E1028" s="114" t="s">
        <v>4433</v>
      </c>
      <c r="F1028" s="115">
        <v>45909</v>
      </c>
      <c r="G1028" s="114" t="s">
        <v>4434</v>
      </c>
      <c r="H1028" s="116">
        <v>5161400</v>
      </c>
      <c r="I1028" s="116">
        <v>3045226</v>
      </c>
      <c r="J1028" s="116">
        <v>2941999</v>
      </c>
      <c r="K1028" s="116">
        <v>103227</v>
      </c>
      <c r="L1028" s="116">
        <v>0</v>
      </c>
      <c r="M1028" s="116">
        <v>0</v>
      </c>
      <c r="N1028" s="116">
        <v>0</v>
      </c>
      <c r="O1028" s="116">
        <v>103227</v>
      </c>
      <c r="P1028" s="120">
        <v>0</v>
      </c>
      <c r="Q1028" s="27" t="str">
        <f t="shared" si="189"/>
        <v>Registered</v>
      </c>
      <c r="R1028" s="121">
        <f t="shared" si="186"/>
        <v>0.59</v>
      </c>
      <c r="T1028" s="117">
        <f t="shared" si="187"/>
        <v>103227</v>
      </c>
      <c r="U1028" s="117">
        <f t="shared" si="188"/>
        <v>0</v>
      </c>
    </row>
    <row r="1029" spans="1:21" x14ac:dyDescent="0.3">
      <c r="A1029" s="114">
        <v>979</v>
      </c>
      <c r="B1029" s="114" t="s">
        <v>314</v>
      </c>
      <c r="C1029" s="114" t="s">
        <v>317</v>
      </c>
      <c r="D1029" s="114" t="s">
        <v>4447</v>
      </c>
      <c r="E1029" s="114" t="s">
        <v>4448</v>
      </c>
      <c r="F1029" s="115">
        <v>45808</v>
      </c>
      <c r="G1029" s="114" t="s">
        <v>2221</v>
      </c>
      <c r="H1029" s="116">
        <v>4767660</v>
      </c>
      <c r="I1029" s="116">
        <v>2812918</v>
      </c>
      <c r="J1029" s="116">
        <v>2722352</v>
      </c>
      <c r="K1029" s="116">
        <v>90566</v>
      </c>
      <c r="L1029" s="116">
        <v>0</v>
      </c>
      <c r="M1029" s="116">
        <v>0</v>
      </c>
      <c r="N1029" s="116">
        <v>0</v>
      </c>
      <c r="O1029" s="116">
        <v>90566</v>
      </c>
      <c r="P1029" s="120">
        <v>0</v>
      </c>
      <c r="Q1029" s="27" t="str">
        <f t="shared" si="189"/>
        <v>Registered</v>
      </c>
      <c r="R1029" s="121">
        <f t="shared" si="186"/>
        <v>0.58999970635489951</v>
      </c>
      <c r="T1029" s="117">
        <f t="shared" si="187"/>
        <v>90566</v>
      </c>
      <c r="U1029" s="117">
        <f t="shared" si="188"/>
        <v>0</v>
      </c>
    </row>
    <row r="1030" spans="1:21" x14ac:dyDescent="0.3">
      <c r="A1030" s="114">
        <v>1066</v>
      </c>
      <c r="B1030" s="114" t="s">
        <v>314</v>
      </c>
      <c r="C1030" s="114" t="s">
        <v>317</v>
      </c>
      <c r="D1030" s="114" t="s">
        <v>4778</v>
      </c>
      <c r="E1030" s="114" t="s">
        <v>4779</v>
      </c>
      <c r="F1030" s="115">
        <v>45988</v>
      </c>
      <c r="G1030" s="114" t="s">
        <v>1543</v>
      </c>
      <c r="H1030" s="116">
        <v>5650560</v>
      </c>
      <c r="I1030" s="116">
        <v>3333829</v>
      </c>
      <c r="J1030" s="116">
        <v>3277323</v>
      </c>
      <c r="K1030" s="116">
        <v>56506</v>
      </c>
      <c r="L1030" s="116">
        <v>0</v>
      </c>
      <c r="M1030" s="116">
        <v>0</v>
      </c>
      <c r="N1030" s="116">
        <v>0</v>
      </c>
      <c r="O1030" s="116">
        <v>56506</v>
      </c>
      <c r="P1030" s="120">
        <v>0</v>
      </c>
      <c r="Q1030" s="27" t="str">
        <f t="shared" si="189"/>
        <v>Registered</v>
      </c>
      <c r="R1030" s="121">
        <f t="shared" si="186"/>
        <v>0.58999975223694645</v>
      </c>
      <c r="T1030" s="117">
        <f t="shared" si="187"/>
        <v>56506</v>
      </c>
      <c r="U1030" s="117">
        <f t="shared" si="188"/>
        <v>0</v>
      </c>
    </row>
    <row r="1031" spans="1:21" x14ac:dyDescent="0.3">
      <c r="A1031" s="114">
        <v>1067</v>
      </c>
      <c r="B1031" s="114" t="s">
        <v>314</v>
      </c>
      <c r="C1031" s="114" t="s">
        <v>317</v>
      </c>
      <c r="D1031" s="114" t="s">
        <v>4780</v>
      </c>
      <c r="E1031" s="114" t="s">
        <v>4781</v>
      </c>
      <c r="F1031" s="115">
        <v>45938</v>
      </c>
      <c r="G1031" s="114" t="s">
        <v>3118</v>
      </c>
      <c r="H1031" s="116">
        <v>5364108</v>
      </c>
      <c r="I1031" s="116">
        <v>3164823</v>
      </c>
      <c r="J1031" s="116">
        <v>3111183</v>
      </c>
      <c r="K1031" s="116">
        <v>53640</v>
      </c>
      <c r="L1031" s="116">
        <v>0</v>
      </c>
      <c r="M1031" s="116">
        <v>0</v>
      </c>
      <c r="N1031" s="116">
        <v>0</v>
      </c>
      <c r="O1031" s="116">
        <v>53640</v>
      </c>
      <c r="P1031" s="120">
        <v>0</v>
      </c>
      <c r="Q1031" s="27" t="str">
        <f t="shared" si="189"/>
        <v>Registered</v>
      </c>
      <c r="R1031" s="121">
        <f t="shared" si="186"/>
        <v>0.58999986577451458</v>
      </c>
      <c r="T1031" s="117">
        <f t="shared" si="187"/>
        <v>53640</v>
      </c>
      <c r="U1031" s="117">
        <f t="shared" si="188"/>
        <v>0</v>
      </c>
    </row>
    <row r="1032" spans="1:21" hidden="1" x14ac:dyDescent="0.3">
      <c r="A1032" s="114">
        <v>9718</v>
      </c>
      <c r="B1032" s="114" t="s">
        <v>314</v>
      </c>
      <c r="C1032" s="114" t="s">
        <v>317</v>
      </c>
      <c r="D1032" s="114" t="s">
        <v>8976</v>
      </c>
      <c r="E1032" s="114" t="s">
        <v>8977</v>
      </c>
      <c r="F1032" s="115">
        <v>45889</v>
      </c>
      <c r="G1032" s="114" t="s">
        <v>1656</v>
      </c>
      <c r="H1032" s="116">
        <v>5297400</v>
      </c>
      <c r="I1032" s="116">
        <v>3125466</v>
      </c>
      <c r="J1032" s="116">
        <v>3125466</v>
      </c>
      <c r="K1032" s="116">
        <v>0</v>
      </c>
      <c r="L1032" s="116">
        <v>0</v>
      </c>
      <c r="M1032" s="116">
        <v>0</v>
      </c>
      <c r="N1032" s="116">
        <v>0</v>
      </c>
      <c r="O1032" s="116">
        <v>0</v>
      </c>
      <c r="P1032" s="120">
        <v>0</v>
      </c>
      <c r="Q1032" s="27" t="str">
        <f t="shared" si="189"/>
        <v>Registered</v>
      </c>
      <c r="R1032" s="121">
        <f t="shared" si="186"/>
        <v>0.59</v>
      </c>
      <c r="T1032" s="117">
        <f t="shared" si="187"/>
        <v>0</v>
      </c>
      <c r="U1032" s="117">
        <f t="shared" si="188"/>
        <v>0</v>
      </c>
    </row>
    <row r="1033" spans="1:21" hidden="1" x14ac:dyDescent="0.3">
      <c r="A1033" s="114">
        <v>9719</v>
      </c>
      <c r="B1033" s="114" t="s">
        <v>314</v>
      </c>
      <c r="C1033" s="114" t="s">
        <v>317</v>
      </c>
      <c r="D1033" s="114" t="s">
        <v>8978</v>
      </c>
      <c r="E1033" s="114" t="s">
        <v>8979</v>
      </c>
      <c r="F1033" s="115">
        <v>45854</v>
      </c>
      <c r="G1033" s="114" t="s">
        <v>3163</v>
      </c>
      <c r="H1033" s="116">
        <v>5220500</v>
      </c>
      <c r="I1033" s="116">
        <v>3080095</v>
      </c>
      <c r="J1033" s="116">
        <v>3080095</v>
      </c>
      <c r="K1033" s="116">
        <v>0</v>
      </c>
      <c r="L1033" s="116">
        <v>0</v>
      </c>
      <c r="M1033" s="116">
        <v>0</v>
      </c>
      <c r="N1033" s="116">
        <v>0</v>
      </c>
      <c r="O1033" s="116">
        <v>0</v>
      </c>
      <c r="P1033" s="120">
        <v>0</v>
      </c>
      <c r="Q1033" s="27" t="str">
        <f t="shared" si="189"/>
        <v>Registered</v>
      </c>
      <c r="R1033" s="121">
        <f t="shared" si="186"/>
        <v>0.59</v>
      </c>
      <c r="T1033" s="117">
        <f t="shared" si="187"/>
        <v>0</v>
      </c>
      <c r="U1033" s="117">
        <f t="shared" si="188"/>
        <v>0</v>
      </c>
    </row>
    <row r="1034" spans="1:21" hidden="1" x14ac:dyDescent="0.3">
      <c r="A1034" s="114">
        <v>9720</v>
      </c>
      <c r="B1034" s="114" t="s">
        <v>314</v>
      </c>
      <c r="C1034" s="114" t="s">
        <v>317</v>
      </c>
      <c r="D1034" s="114" t="s">
        <v>8980</v>
      </c>
      <c r="E1034" s="114" t="s">
        <v>8981</v>
      </c>
      <c r="F1034" s="115">
        <v>45849</v>
      </c>
      <c r="G1034" s="114" t="s">
        <v>3888</v>
      </c>
      <c r="H1034" s="116">
        <v>5220500</v>
      </c>
      <c r="I1034" s="116">
        <v>3080095</v>
      </c>
      <c r="J1034" s="116">
        <v>3080095</v>
      </c>
      <c r="K1034" s="116">
        <v>0</v>
      </c>
      <c r="L1034" s="116">
        <v>0</v>
      </c>
      <c r="M1034" s="116">
        <v>0</v>
      </c>
      <c r="N1034" s="116">
        <v>0</v>
      </c>
      <c r="O1034" s="116">
        <v>0</v>
      </c>
      <c r="P1034" s="120">
        <v>0</v>
      </c>
      <c r="Q1034" s="27" t="str">
        <f t="shared" si="189"/>
        <v>Registered</v>
      </c>
      <c r="R1034" s="121">
        <f t="shared" si="186"/>
        <v>0.59</v>
      </c>
      <c r="T1034" s="117">
        <f t="shared" si="187"/>
        <v>0</v>
      </c>
      <c r="U1034" s="117">
        <f t="shared" si="188"/>
        <v>0</v>
      </c>
    </row>
    <row r="1035" spans="1:21" hidden="1" x14ac:dyDescent="0.3">
      <c r="A1035" s="114">
        <v>9721</v>
      </c>
      <c r="B1035" s="114" t="s">
        <v>314</v>
      </c>
      <c r="C1035" s="114" t="s">
        <v>317</v>
      </c>
      <c r="D1035" s="114" t="s">
        <v>8982</v>
      </c>
      <c r="E1035" s="114" t="s">
        <v>8983</v>
      </c>
      <c r="F1035" s="115">
        <v>45898</v>
      </c>
      <c r="G1035" s="114" t="s">
        <v>2854</v>
      </c>
      <c r="H1035" s="116">
        <v>5538936</v>
      </c>
      <c r="I1035" s="116">
        <v>3267973</v>
      </c>
      <c r="J1035" s="116">
        <v>3267973</v>
      </c>
      <c r="K1035" s="116">
        <v>0</v>
      </c>
      <c r="L1035" s="116">
        <v>0</v>
      </c>
      <c r="M1035" s="116">
        <v>0</v>
      </c>
      <c r="N1035" s="116">
        <v>0</v>
      </c>
      <c r="O1035" s="116">
        <v>0</v>
      </c>
      <c r="P1035" s="120">
        <v>0</v>
      </c>
      <c r="Q1035" s="27" t="str">
        <f t="shared" si="189"/>
        <v>Registered</v>
      </c>
      <c r="R1035" s="121">
        <f t="shared" si="186"/>
        <v>0.59000013721046785</v>
      </c>
      <c r="T1035" s="117">
        <f t="shared" si="187"/>
        <v>0</v>
      </c>
      <c r="U1035" s="117">
        <f t="shared" si="188"/>
        <v>0</v>
      </c>
    </row>
    <row r="1036" spans="1:21" hidden="1" x14ac:dyDescent="0.3">
      <c r="A1036" s="114">
        <v>9722</v>
      </c>
      <c r="B1036" s="114" t="s">
        <v>314</v>
      </c>
      <c r="C1036" s="114" t="s">
        <v>317</v>
      </c>
      <c r="D1036" s="114" t="s">
        <v>8984</v>
      </c>
      <c r="E1036" s="114" t="s">
        <v>8985</v>
      </c>
      <c r="F1036" s="115">
        <v>45762</v>
      </c>
      <c r="G1036" s="114" t="s">
        <v>3286</v>
      </c>
      <c r="H1036" s="116">
        <v>5546808</v>
      </c>
      <c r="I1036" s="116">
        <v>3272616</v>
      </c>
      <c r="J1036" s="116">
        <v>3272616</v>
      </c>
      <c r="K1036" s="116">
        <v>0</v>
      </c>
      <c r="L1036" s="116">
        <v>0</v>
      </c>
      <c r="M1036" s="116">
        <v>0</v>
      </c>
      <c r="N1036" s="116">
        <v>0</v>
      </c>
      <c r="O1036" s="116">
        <v>0</v>
      </c>
      <c r="P1036" s="120">
        <v>0</v>
      </c>
      <c r="Q1036" s="27" t="str">
        <f t="shared" si="189"/>
        <v>Registered</v>
      </c>
      <c r="R1036" s="121">
        <f t="shared" si="186"/>
        <v>0.58999987019561517</v>
      </c>
      <c r="T1036" s="117">
        <f t="shared" si="187"/>
        <v>0</v>
      </c>
      <c r="U1036" s="117">
        <f t="shared" si="188"/>
        <v>0</v>
      </c>
    </row>
    <row r="1037" spans="1:21" hidden="1" x14ac:dyDescent="0.3">
      <c r="A1037" s="114">
        <v>9723</v>
      </c>
      <c r="B1037" s="114" t="s">
        <v>314</v>
      </c>
      <c r="C1037" s="114" t="s">
        <v>317</v>
      </c>
      <c r="D1037" s="114" t="s">
        <v>8986</v>
      </c>
      <c r="E1037" s="114" t="s">
        <v>8987</v>
      </c>
      <c r="F1037" s="115">
        <v>45909</v>
      </c>
      <c r="G1037" s="114" t="s">
        <v>4180</v>
      </c>
      <c r="H1037" s="116">
        <v>5161400</v>
      </c>
      <c r="I1037" s="116">
        <v>3045226</v>
      </c>
      <c r="J1037" s="116">
        <v>3045226</v>
      </c>
      <c r="K1037" s="116">
        <v>0</v>
      </c>
      <c r="L1037" s="116">
        <v>0</v>
      </c>
      <c r="M1037" s="116">
        <v>0</v>
      </c>
      <c r="N1037" s="116">
        <v>0</v>
      </c>
      <c r="O1037" s="116">
        <v>0</v>
      </c>
      <c r="P1037" s="120">
        <v>0</v>
      </c>
      <c r="Q1037" s="27" t="str">
        <f t="shared" si="189"/>
        <v>Registered</v>
      </c>
      <c r="R1037" s="121">
        <f t="shared" si="186"/>
        <v>0.59</v>
      </c>
      <c r="T1037" s="117">
        <f t="shared" si="187"/>
        <v>0</v>
      </c>
      <c r="U1037" s="117">
        <f t="shared" si="188"/>
        <v>0</v>
      </c>
    </row>
    <row r="1038" spans="1:21" hidden="1" x14ac:dyDescent="0.3">
      <c r="A1038" s="114">
        <v>9724</v>
      </c>
      <c r="B1038" s="114" t="s">
        <v>314</v>
      </c>
      <c r="C1038" s="114" t="s">
        <v>317</v>
      </c>
      <c r="D1038" s="114" t="s">
        <v>8988</v>
      </c>
      <c r="E1038" s="114" t="s">
        <v>8989</v>
      </c>
      <c r="F1038" s="115">
        <v>45777</v>
      </c>
      <c r="G1038" s="114" t="s">
        <v>3916</v>
      </c>
      <c r="H1038" s="116">
        <v>5101200</v>
      </c>
      <c r="I1038" s="116">
        <v>3009708</v>
      </c>
      <c r="J1038" s="116">
        <v>3009708</v>
      </c>
      <c r="K1038" s="116">
        <v>0</v>
      </c>
      <c r="L1038" s="116">
        <v>0</v>
      </c>
      <c r="M1038" s="116">
        <v>0</v>
      </c>
      <c r="N1038" s="116">
        <v>0</v>
      </c>
      <c r="O1038" s="116">
        <v>0</v>
      </c>
      <c r="P1038" s="120">
        <v>0</v>
      </c>
      <c r="Q1038" s="27" t="str">
        <f t="shared" si="189"/>
        <v>Registered</v>
      </c>
      <c r="R1038" s="121">
        <f t="shared" si="186"/>
        <v>0.59</v>
      </c>
      <c r="T1038" s="117">
        <f t="shared" si="187"/>
        <v>0</v>
      </c>
      <c r="U1038" s="117">
        <f t="shared" si="188"/>
        <v>0</v>
      </c>
    </row>
    <row r="1039" spans="1:21" hidden="1" x14ac:dyDescent="0.3">
      <c r="A1039" s="114">
        <v>9725</v>
      </c>
      <c r="B1039" s="114" t="s">
        <v>314</v>
      </c>
      <c r="C1039" s="114" t="s">
        <v>317</v>
      </c>
      <c r="D1039" s="114" t="s">
        <v>8990</v>
      </c>
      <c r="E1039" s="114" t="s">
        <v>8991</v>
      </c>
      <c r="F1039" s="115">
        <v>45869</v>
      </c>
      <c r="G1039" s="114" t="s">
        <v>7505</v>
      </c>
      <c r="H1039" s="116">
        <v>5308200</v>
      </c>
      <c r="I1039" s="116">
        <v>3131838</v>
      </c>
      <c r="J1039" s="116">
        <v>3131838</v>
      </c>
      <c r="K1039" s="116">
        <v>0</v>
      </c>
      <c r="L1039" s="116">
        <v>0</v>
      </c>
      <c r="M1039" s="116">
        <v>0</v>
      </c>
      <c r="N1039" s="116">
        <v>0</v>
      </c>
      <c r="O1039" s="116">
        <v>0</v>
      </c>
      <c r="P1039" s="120">
        <v>0</v>
      </c>
      <c r="Q1039" s="27" t="str">
        <f t="shared" si="189"/>
        <v>Registered</v>
      </c>
      <c r="R1039" s="121">
        <f t="shared" si="186"/>
        <v>0.59</v>
      </c>
      <c r="T1039" s="117">
        <f t="shared" si="187"/>
        <v>0</v>
      </c>
      <c r="U1039" s="117">
        <f t="shared" si="188"/>
        <v>0</v>
      </c>
    </row>
    <row r="1040" spans="1:21" hidden="1" x14ac:dyDescent="0.3">
      <c r="A1040" s="114">
        <v>9726</v>
      </c>
      <c r="B1040" s="114" t="s">
        <v>314</v>
      </c>
      <c r="C1040" s="114" t="s">
        <v>317</v>
      </c>
      <c r="D1040" s="114" t="s">
        <v>8992</v>
      </c>
      <c r="E1040" s="114" t="s">
        <v>8993</v>
      </c>
      <c r="F1040" s="115">
        <v>45881</v>
      </c>
      <c r="G1040" s="114" t="s">
        <v>2421</v>
      </c>
      <c r="H1040" s="116">
        <v>5542650</v>
      </c>
      <c r="I1040" s="116">
        <v>3270164</v>
      </c>
      <c r="J1040" s="116">
        <v>3270164</v>
      </c>
      <c r="K1040" s="116">
        <v>0</v>
      </c>
      <c r="L1040" s="116">
        <v>0</v>
      </c>
      <c r="M1040" s="116">
        <v>0</v>
      </c>
      <c r="N1040" s="116">
        <v>0</v>
      </c>
      <c r="O1040" s="116">
        <v>0</v>
      </c>
      <c r="P1040" s="120">
        <v>0</v>
      </c>
      <c r="Q1040" s="27" t="str">
        <f t="shared" si="189"/>
        <v>Registered</v>
      </c>
      <c r="R1040" s="121">
        <f t="shared" ref="R1040:R1103" si="190">I1040/H1040</f>
        <v>0.59000009020955679</v>
      </c>
      <c r="T1040" s="117">
        <f t="shared" si="187"/>
        <v>0</v>
      </c>
      <c r="U1040" s="117">
        <f t="shared" si="188"/>
        <v>0</v>
      </c>
    </row>
    <row r="1041" spans="1:21" hidden="1" x14ac:dyDescent="0.3">
      <c r="A1041" s="114">
        <v>9727</v>
      </c>
      <c r="B1041" s="114" t="s">
        <v>314</v>
      </c>
      <c r="C1041" s="114" t="s">
        <v>317</v>
      </c>
      <c r="D1041" s="114" t="s">
        <v>8994</v>
      </c>
      <c r="E1041" s="114" t="s">
        <v>8995</v>
      </c>
      <c r="F1041" s="115">
        <v>45777</v>
      </c>
      <c r="G1041" s="114" t="s">
        <v>3844</v>
      </c>
      <c r="H1041" s="116">
        <v>5412000</v>
      </c>
      <c r="I1041" s="116">
        <v>3193080</v>
      </c>
      <c r="J1041" s="116">
        <v>3193080</v>
      </c>
      <c r="K1041" s="116">
        <v>0</v>
      </c>
      <c r="L1041" s="116">
        <v>0</v>
      </c>
      <c r="M1041" s="116">
        <v>0</v>
      </c>
      <c r="N1041" s="116">
        <v>0</v>
      </c>
      <c r="O1041" s="116">
        <v>0</v>
      </c>
      <c r="P1041" s="120">
        <v>0</v>
      </c>
      <c r="Q1041" s="27" t="str">
        <f t="shared" si="189"/>
        <v>Registered</v>
      </c>
      <c r="R1041" s="121">
        <f t="shared" si="190"/>
        <v>0.59</v>
      </c>
      <c r="T1041" s="117">
        <f t="shared" si="187"/>
        <v>0</v>
      </c>
      <c r="U1041" s="117">
        <f t="shared" si="188"/>
        <v>0</v>
      </c>
    </row>
    <row r="1042" spans="1:21" hidden="1" x14ac:dyDescent="0.3">
      <c r="A1042" s="114">
        <v>9728</v>
      </c>
      <c r="B1042" s="114" t="s">
        <v>314</v>
      </c>
      <c r="C1042" s="114" t="s">
        <v>317</v>
      </c>
      <c r="D1042" s="114" t="s">
        <v>8996</v>
      </c>
      <c r="E1042" s="114" t="s">
        <v>8997</v>
      </c>
      <c r="F1042" s="115">
        <v>46022</v>
      </c>
      <c r="G1042" s="114" t="s">
        <v>3166</v>
      </c>
      <c r="H1042" s="116">
        <v>5369688</v>
      </c>
      <c r="I1042" s="116">
        <v>3168118</v>
      </c>
      <c r="J1042" s="116">
        <v>3168118</v>
      </c>
      <c r="K1042" s="116">
        <v>0</v>
      </c>
      <c r="L1042" s="116">
        <v>0</v>
      </c>
      <c r="M1042" s="116">
        <v>0</v>
      </c>
      <c r="N1042" s="116">
        <v>0</v>
      </c>
      <c r="O1042" s="116">
        <v>0</v>
      </c>
      <c r="P1042" s="120">
        <v>0</v>
      </c>
      <c r="Q1042" s="27" t="str">
        <f t="shared" si="189"/>
        <v>Registered</v>
      </c>
      <c r="R1042" s="121">
        <f t="shared" si="190"/>
        <v>0.59000038735956351</v>
      </c>
      <c r="T1042" s="117">
        <f t="shared" si="187"/>
        <v>0</v>
      </c>
      <c r="U1042" s="117">
        <f t="shared" si="188"/>
        <v>0</v>
      </c>
    </row>
    <row r="1043" spans="1:21" hidden="1" x14ac:dyDescent="0.3">
      <c r="A1043" s="114">
        <v>9729</v>
      </c>
      <c r="B1043" s="114" t="s">
        <v>314</v>
      </c>
      <c r="C1043" s="114" t="s">
        <v>317</v>
      </c>
      <c r="D1043" s="114" t="s">
        <v>8998</v>
      </c>
      <c r="E1043" s="114" t="s">
        <v>8999</v>
      </c>
      <c r="F1043" s="115">
        <v>45898</v>
      </c>
      <c r="G1043" s="114" t="s">
        <v>9000</v>
      </c>
      <c r="H1043" s="116">
        <v>5297400</v>
      </c>
      <c r="I1043" s="116">
        <v>3125466</v>
      </c>
      <c r="J1043" s="116">
        <v>3125466</v>
      </c>
      <c r="K1043" s="116">
        <v>0</v>
      </c>
      <c r="L1043" s="116">
        <v>0</v>
      </c>
      <c r="M1043" s="116">
        <v>0</v>
      </c>
      <c r="N1043" s="116">
        <v>0</v>
      </c>
      <c r="O1043" s="116">
        <v>0</v>
      </c>
      <c r="P1043" s="120">
        <v>0</v>
      </c>
      <c r="Q1043" s="27" t="str">
        <f t="shared" si="189"/>
        <v>Registered</v>
      </c>
      <c r="R1043" s="121">
        <f t="shared" si="190"/>
        <v>0.59</v>
      </c>
      <c r="T1043" s="117">
        <f t="shared" si="187"/>
        <v>0</v>
      </c>
      <c r="U1043" s="117">
        <f t="shared" si="188"/>
        <v>0</v>
      </c>
    </row>
    <row r="1044" spans="1:21" hidden="1" x14ac:dyDescent="0.3">
      <c r="A1044" s="114">
        <v>9730</v>
      </c>
      <c r="B1044" s="114" t="s">
        <v>314</v>
      </c>
      <c r="C1044" s="114" t="s">
        <v>317</v>
      </c>
      <c r="D1044" s="114" t="s">
        <v>9001</v>
      </c>
      <c r="E1044" s="114" t="s">
        <v>9002</v>
      </c>
      <c r="F1044" s="115">
        <v>45831</v>
      </c>
      <c r="G1044" s="114" t="s">
        <v>3163</v>
      </c>
      <c r="H1044" s="116">
        <v>5269750</v>
      </c>
      <c r="I1044" s="116">
        <v>3109153</v>
      </c>
      <c r="J1044" s="116">
        <v>3109153</v>
      </c>
      <c r="K1044" s="116">
        <v>0</v>
      </c>
      <c r="L1044" s="116">
        <v>0</v>
      </c>
      <c r="M1044" s="116">
        <v>0</v>
      </c>
      <c r="N1044" s="116">
        <v>0</v>
      </c>
      <c r="O1044" s="116">
        <v>0</v>
      </c>
      <c r="P1044" s="120">
        <v>0</v>
      </c>
      <c r="Q1044" s="27" t="str">
        <f t="shared" si="189"/>
        <v>Registered</v>
      </c>
      <c r="R1044" s="121">
        <f t="shared" si="190"/>
        <v>0.59000009488116134</v>
      </c>
      <c r="T1044" s="117">
        <f t="shared" si="187"/>
        <v>0</v>
      </c>
      <c r="U1044" s="117">
        <f t="shared" si="188"/>
        <v>0</v>
      </c>
    </row>
    <row r="1045" spans="1:21" hidden="1" x14ac:dyDescent="0.3">
      <c r="A1045" s="114">
        <v>9731</v>
      </c>
      <c r="B1045" s="114" t="s">
        <v>314</v>
      </c>
      <c r="C1045" s="114" t="s">
        <v>317</v>
      </c>
      <c r="D1045" s="114" t="s">
        <v>9003</v>
      </c>
      <c r="E1045" s="114" t="s">
        <v>9004</v>
      </c>
      <c r="F1045" s="115">
        <v>45900</v>
      </c>
      <c r="G1045" s="114" t="s">
        <v>1656</v>
      </c>
      <c r="H1045" s="116">
        <v>5516000</v>
      </c>
      <c r="I1045" s="116">
        <v>3254440</v>
      </c>
      <c r="J1045" s="116">
        <v>3254440</v>
      </c>
      <c r="K1045" s="116">
        <v>0</v>
      </c>
      <c r="L1045" s="116">
        <v>0</v>
      </c>
      <c r="M1045" s="116">
        <v>0</v>
      </c>
      <c r="N1045" s="116">
        <v>0</v>
      </c>
      <c r="O1045" s="116">
        <v>0</v>
      </c>
      <c r="P1045" s="120">
        <v>0</v>
      </c>
      <c r="Q1045" s="27" t="str">
        <f t="shared" si="189"/>
        <v>Registered</v>
      </c>
      <c r="R1045" s="121">
        <f t="shared" si="190"/>
        <v>0.59</v>
      </c>
      <c r="T1045" s="117">
        <f t="shared" si="187"/>
        <v>0</v>
      </c>
      <c r="U1045" s="117">
        <f t="shared" si="188"/>
        <v>0</v>
      </c>
    </row>
    <row r="1046" spans="1:21" hidden="1" x14ac:dyDescent="0.3">
      <c r="A1046" s="114">
        <v>9732</v>
      </c>
      <c r="B1046" s="114" t="s">
        <v>314</v>
      </c>
      <c r="C1046" s="114" t="s">
        <v>317</v>
      </c>
      <c r="D1046" s="114" t="s">
        <v>9005</v>
      </c>
      <c r="E1046" s="114" t="s">
        <v>9006</v>
      </c>
      <c r="F1046" s="115">
        <v>45854</v>
      </c>
      <c r="G1046" s="114" t="s">
        <v>4173</v>
      </c>
      <c r="H1046" s="116">
        <v>5538936</v>
      </c>
      <c r="I1046" s="116">
        <v>3267973</v>
      </c>
      <c r="J1046" s="116">
        <v>3267973</v>
      </c>
      <c r="K1046" s="116">
        <v>0</v>
      </c>
      <c r="L1046" s="116">
        <v>0</v>
      </c>
      <c r="M1046" s="116">
        <v>0</v>
      </c>
      <c r="N1046" s="116">
        <v>0</v>
      </c>
      <c r="O1046" s="116">
        <v>0</v>
      </c>
      <c r="P1046" s="120">
        <v>0</v>
      </c>
      <c r="Q1046" s="27" t="str">
        <f t="shared" si="189"/>
        <v>Registered</v>
      </c>
      <c r="R1046" s="121">
        <f t="shared" si="190"/>
        <v>0.59000013721046785</v>
      </c>
      <c r="T1046" s="117">
        <f t="shared" si="187"/>
        <v>0</v>
      </c>
      <c r="U1046" s="117">
        <f t="shared" si="188"/>
        <v>0</v>
      </c>
    </row>
    <row r="1047" spans="1:21" hidden="1" x14ac:dyDescent="0.3">
      <c r="A1047" s="114">
        <v>9733</v>
      </c>
      <c r="B1047" s="114" t="s">
        <v>314</v>
      </c>
      <c r="C1047" s="114" t="s">
        <v>317</v>
      </c>
      <c r="D1047" s="114" t="s">
        <v>9007</v>
      </c>
      <c r="E1047" s="114" t="s">
        <v>5350</v>
      </c>
      <c r="F1047" s="115">
        <v>45990</v>
      </c>
      <c r="G1047" s="114" t="s">
        <v>1575</v>
      </c>
      <c r="H1047" s="116">
        <v>4724060</v>
      </c>
      <c r="I1047" s="116">
        <v>2787194</v>
      </c>
      <c r="J1047" s="116">
        <v>2787194</v>
      </c>
      <c r="K1047" s="116">
        <v>0</v>
      </c>
      <c r="L1047" s="116">
        <v>0</v>
      </c>
      <c r="M1047" s="116">
        <v>0</v>
      </c>
      <c r="N1047" s="116">
        <v>0</v>
      </c>
      <c r="O1047" s="116">
        <v>0</v>
      </c>
      <c r="P1047" s="120">
        <v>0</v>
      </c>
      <c r="Q1047" s="27" t="str">
        <f t="shared" si="189"/>
        <v>Registered</v>
      </c>
      <c r="R1047" s="121">
        <f t="shared" si="190"/>
        <v>0.5899997036447463</v>
      </c>
      <c r="T1047" s="117">
        <f t="shared" si="187"/>
        <v>0</v>
      </c>
      <c r="U1047" s="117">
        <f t="shared" si="188"/>
        <v>0</v>
      </c>
    </row>
    <row r="1048" spans="1:21" hidden="1" x14ac:dyDescent="0.3">
      <c r="A1048" s="114">
        <v>9734</v>
      </c>
      <c r="B1048" s="114" t="s">
        <v>314</v>
      </c>
      <c r="C1048" s="114" t="s">
        <v>317</v>
      </c>
      <c r="D1048" s="114" t="s">
        <v>9008</v>
      </c>
      <c r="E1048" s="114" t="s">
        <v>9009</v>
      </c>
      <c r="F1048" s="115">
        <v>45988</v>
      </c>
      <c r="G1048" s="114" t="s">
        <v>3958</v>
      </c>
      <c r="H1048" s="116">
        <v>5591700</v>
      </c>
      <c r="I1048" s="116">
        <v>3299103</v>
      </c>
      <c r="J1048" s="116">
        <v>3299103</v>
      </c>
      <c r="K1048" s="116">
        <v>0</v>
      </c>
      <c r="L1048" s="116">
        <v>0</v>
      </c>
      <c r="M1048" s="116">
        <v>0</v>
      </c>
      <c r="N1048" s="116">
        <v>0</v>
      </c>
      <c r="O1048" s="116">
        <v>0</v>
      </c>
      <c r="P1048" s="120">
        <v>0</v>
      </c>
      <c r="Q1048" s="27" t="str">
        <f t="shared" si="189"/>
        <v>Registered</v>
      </c>
      <c r="R1048" s="121">
        <f t="shared" si="190"/>
        <v>0.59</v>
      </c>
      <c r="T1048" s="117">
        <f t="shared" si="187"/>
        <v>0</v>
      </c>
      <c r="U1048" s="117">
        <f t="shared" si="188"/>
        <v>0</v>
      </c>
    </row>
    <row r="1049" spans="1:21" hidden="1" x14ac:dyDescent="0.3">
      <c r="A1049" s="114">
        <v>9735</v>
      </c>
      <c r="B1049" s="114" t="s">
        <v>314</v>
      </c>
      <c r="C1049" s="114" t="s">
        <v>317</v>
      </c>
      <c r="D1049" s="114" t="s">
        <v>9010</v>
      </c>
      <c r="E1049" s="114" t="s">
        <v>9011</v>
      </c>
      <c r="F1049" s="115">
        <v>45817</v>
      </c>
      <c r="G1049" s="114" t="s">
        <v>4189</v>
      </c>
      <c r="H1049" s="116">
        <v>5497524</v>
      </c>
      <c r="I1049" s="116">
        <v>3243537</v>
      </c>
      <c r="J1049" s="116">
        <v>3243537</v>
      </c>
      <c r="K1049" s="116">
        <v>0</v>
      </c>
      <c r="L1049" s="116">
        <v>0</v>
      </c>
      <c r="M1049" s="116">
        <v>0</v>
      </c>
      <c r="N1049" s="116">
        <v>0</v>
      </c>
      <c r="O1049" s="116">
        <v>0</v>
      </c>
      <c r="P1049" s="120">
        <v>0</v>
      </c>
      <c r="Q1049" s="27" t="str">
        <f t="shared" si="189"/>
        <v>Registered</v>
      </c>
      <c r="R1049" s="121">
        <f t="shared" si="190"/>
        <v>0.58999960709584898</v>
      </c>
      <c r="T1049" s="117">
        <f t="shared" si="187"/>
        <v>0</v>
      </c>
      <c r="U1049" s="117">
        <f t="shared" si="188"/>
        <v>0</v>
      </c>
    </row>
    <row r="1050" spans="1:21" hidden="1" x14ac:dyDescent="0.3">
      <c r="A1050" s="114">
        <v>9736</v>
      </c>
      <c r="B1050" s="114" t="s">
        <v>314</v>
      </c>
      <c r="C1050" s="114" t="s">
        <v>317</v>
      </c>
      <c r="D1050" s="114" t="s">
        <v>9012</v>
      </c>
      <c r="E1050" s="114" t="s">
        <v>9013</v>
      </c>
      <c r="F1050" s="115">
        <v>45868</v>
      </c>
      <c r="G1050" s="114" t="s">
        <v>1947</v>
      </c>
      <c r="H1050" s="116">
        <v>5561076</v>
      </c>
      <c r="I1050" s="116">
        <v>3281037</v>
      </c>
      <c r="J1050" s="116">
        <v>3281037</v>
      </c>
      <c r="K1050" s="116">
        <v>0</v>
      </c>
      <c r="L1050" s="116">
        <v>0</v>
      </c>
      <c r="M1050" s="116">
        <v>0</v>
      </c>
      <c r="N1050" s="116">
        <v>0</v>
      </c>
      <c r="O1050" s="116">
        <v>0</v>
      </c>
      <c r="P1050" s="120">
        <v>0</v>
      </c>
      <c r="Q1050" s="27" t="str">
        <f t="shared" si="189"/>
        <v>Registered</v>
      </c>
      <c r="R1050" s="121">
        <f t="shared" si="190"/>
        <v>0.59000038841404079</v>
      </c>
      <c r="T1050" s="117">
        <f t="shared" si="187"/>
        <v>0</v>
      </c>
      <c r="U1050" s="117">
        <f t="shared" si="188"/>
        <v>0</v>
      </c>
    </row>
    <row r="1051" spans="1:21" hidden="1" x14ac:dyDescent="0.3">
      <c r="A1051" s="114">
        <v>9737</v>
      </c>
      <c r="B1051" s="114" t="s">
        <v>314</v>
      </c>
      <c r="C1051" s="114" t="s">
        <v>317</v>
      </c>
      <c r="D1051" s="114" t="s">
        <v>4428</v>
      </c>
      <c r="E1051" s="114" t="s">
        <v>4429</v>
      </c>
      <c r="F1051" s="115">
        <v>45868</v>
      </c>
      <c r="G1051" s="114" t="s">
        <v>1947</v>
      </c>
      <c r="H1051" s="116">
        <v>5611171</v>
      </c>
      <c r="I1051" s="116">
        <v>3310590</v>
      </c>
      <c r="J1051" s="116">
        <v>3310590</v>
      </c>
      <c r="K1051" s="116">
        <v>0</v>
      </c>
      <c r="L1051" s="116">
        <v>0</v>
      </c>
      <c r="M1051" s="116">
        <v>0</v>
      </c>
      <c r="N1051" s="116">
        <v>0</v>
      </c>
      <c r="O1051" s="116">
        <v>0</v>
      </c>
      <c r="P1051" s="120">
        <v>0</v>
      </c>
      <c r="Q1051" s="27" t="str">
        <f t="shared" si="189"/>
        <v>Registered</v>
      </c>
      <c r="R1051" s="121">
        <f t="shared" si="190"/>
        <v>0.58999984138783157</v>
      </c>
      <c r="T1051" s="117">
        <f t="shared" si="187"/>
        <v>0</v>
      </c>
      <c r="U1051" s="117">
        <f t="shared" si="188"/>
        <v>0</v>
      </c>
    </row>
    <row r="1052" spans="1:21" hidden="1" x14ac:dyDescent="0.3">
      <c r="A1052" s="114">
        <v>9738</v>
      </c>
      <c r="B1052" s="114" t="s">
        <v>314</v>
      </c>
      <c r="C1052" s="114" t="s">
        <v>317</v>
      </c>
      <c r="D1052" s="114" t="s">
        <v>9014</v>
      </c>
      <c r="E1052" s="114" t="s">
        <v>9015</v>
      </c>
      <c r="F1052" s="115">
        <v>45849</v>
      </c>
      <c r="G1052" s="114" t="s">
        <v>3163</v>
      </c>
      <c r="H1052" s="116">
        <v>5484772</v>
      </c>
      <c r="I1052" s="116">
        <v>3236014</v>
      </c>
      <c r="J1052" s="116">
        <v>3236014</v>
      </c>
      <c r="K1052" s="116">
        <v>0</v>
      </c>
      <c r="L1052" s="116">
        <v>0</v>
      </c>
      <c r="M1052" s="116">
        <v>0</v>
      </c>
      <c r="N1052" s="116">
        <v>0</v>
      </c>
      <c r="O1052" s="116">
        <v>0</v>
      </c>
      <c r="P1052" s="120">
        <v>0</v>
      </c>
      <c r="Q1052" s="27" t="str">
        <f t="shared" si="189"/>
        <v>Registered</v>
      </c>
      <c r="R1052" s="121">
        <f t="shared" si="190"/>
        <v>0.58999973016198304</v>
      </c>
      <c r="T1052" s="117">
        <f t="shared" si="187"/>
        <v>0</v>
      </c>
      <c r="U1052" s="117">
        <f t="shared" si="188"/>
        <v>0</v>
      </c>
    </row>
    <row r="1053" spans="1:21" hidden="1" x14ac:dyDescent="0.3">
      <c r="A1053" s="114">
        <v>9739</v>
      </c>
      <c r="B1053" s="114" t="s">
        <v>314</v>
      </c>
      <c r="C1053" s="114" t="s">
        <v>317</v>
      </c>
      <c r="D1053" s="114" t="s">
        <v>9016</v>
      </c>
      <c r="E1053" s="114" t="s">
        <v>9017</v>
      </c>
      <c r="F1053" s="115">
        <v>45849</v>
      </c>
      <c r="G1053" s="114" t="s">
        <v>3222</v>
      </c>
      <c r="H1053" s="116">
        <v>5484772</v>
      </c>
      <c r="I1053" s="116">
        <v>3236014</v>
      </c>
      <c r="J1053" s="116">
        <v>3236014</v>
      </c>
      <c r="K1053" s="116">
        <v>0</v>
      </c>
      <c r="L1053" s="116">
        <v>0</v>
      </c>
      <c r="M1053" s="116">
        <v>0</v>
      </c>
      <c r="N1053" s="116">
        <v>0</v>
      </c>
      <c r="O1053" s="116">
        <v>0</v>
      </c>
      <c r="P1053" s="120">
        <v>0</v>
      </c>
      <c r="Q1053" s="27" t="str">
        <f t="shared" si="189"/>
        <v>Registered</v>
      </c>
      <c r="R1053" s="121">
        <f t="shared" si="190"/>
        <v>0.58999973016198304</v>
      </c>
      <c r="T1053" s="117">
        <f t="shared" si="187"/>
        <v>0</v>
      </c>
      <c r="U1053" s="117">
        <f t="shared" si="188"/>
        <v>0</v>
      </c>
    </row>
    <row r="1054" spans="1:21" hidden="1" x14ac:dyDescent="0.3">
      <c r="A1054" s="114">
        <v>9740</v>
      </c>
      <c r="B1054" s="114" t="s">
        <v>314</v>
      </c>
      <c r="C1054" s="114" t="s">
        <v>317</v>
      </c>
      <c r="D1054" s="114" t="s">
        <v>1933</v>
      </c>
      <c r="E1054" s="114" t="s">
        <v>1934</v>
      </c>
      <c r="F1054" s="115">
        <v>46102</v>
      </c>
      <c r="G1054" s="114" t="s">
        <v>1464</v>
      </c>
      <c r="H1054" s="116">
        <v>5493600</v>
      </c>
      <c r="I1054" s="116">
        <v>3241224</v>
      </c>
      <c r="J1054" s="116">
        <v>3241224</v>
      </c>
      <c r="K1054" s="116">
        <v>0</v>
      </c>
      <c r="L1054" s="116">
        <v>0</v>
      </c>
      <c r="M1054" s="116">
        <v>0</v>
      </c>
      <c r="N1054" s="116">
        <v>0</v>
      </c>
      <c r="O1054" s="116">
        <v>0</v>
      </c>
      <c r="P1054" s="120">
        <v>0</v>
      </c>
      <c r="Q1054" s="27" t="str">
        <f t="shared" si="189"/>
        <v>Registered</v>
      </c>
      <c r="R1054" s="121">
        <f t="shared" si="190"/>
        <v>0.59</v>
      </c>
      <c r="T1054" s="117">
        <f t="shared" si="187"/>
        <v>0</v>
      </c>
      <c r="U1054" s="117">
        <f t="shared" si="188"/>
        <v>0</v>
      </c>
    </row>
    <row r="1055" spans="1:21" hidden="1" x14ac:dyDescent="0.3">
      <c r="A1055" s="114">
        <v>9741</v>
      </c>
      <c r="B1055" s="114" t="s">
        <v>314</v>
      </c>
      <c r="C1055" s="114" t="s">
        <v>317</v>
      </c>
      <c r="D1055" s="114" t="s">
        <v>9018</v>
      </c>
      <c r="E1055" s="114" t="s">
        <v>9019</v>
      </c>
      <c r="F1055" s="115">
        <v>45813</v>
      </c>
      <c r="G1055" s="114" t="s">
        <v>3163</v>
      </c>
      <c r="H1055" s="116">
        <v>5431797</v>
      </c>
      <c r="I1055" s="116">
        <v>3204761</v>
      </c>
      <c r="J1055" s="116">
        <v>3204761</v>
      </c>
      <c r="K1055" s="116">
        <v>0</v>
      </c>
      <c r="L1055" s="116">
        <v>0</v>
      </c>
      <c r="M1055" s="116">
        <v>0</v>
      </c>
      <c r="N1055" s="116">
        <v>0</v>
      </c>
      <c r="O1055" s="116">
        <v>0</v>
      </c>
      <c r="P1055" s="120">
        <v>0</v>
      </c>
      <c r="Q1055" s="27" t="str">
        <f t="shared" si="189"/>
        <v>Registered</v>
      </c>
      <c r="R1055" s="121">
        <f t="shared" si="190"/>
        <v>0.59000014175787496</v>
      </c>
      <c r="T1055" s="117">
        <f t="shared" si="187"/>
        <v>0</v>
      </c>
      <c r="U1055" s="117">
        <f t="shared" si="188"/>
        <v>0</v>
      </c>
    </row>
    <row r="1056" spans="1:21" hidden="1" x14ac:dyDescent="0.3">
      <c r="A1056" s="114">
        <v>9742</v>
      </c>
      <c r="B1056" s="114" t="s">
        <v>314</v>
      </c>
      <c r="C1056" s="114" t="s">
        <v>317</v>
      </c>
      <c r="D1056" s="114" t="s">
        <v>9020</v>
      </c>
      <c r="E1056" s="114" t="s">
        <v>5355</v>
      </c>
      <c r="F1056" s="115">
        <v>45990</v>
      </c>
      <c r="G1056" s="114" t="s">
        <v>1575</v>
      </c>
      <c r="H1056" s="116">
        <v>4724060</v>
      </c>
      <c r="I1056" s="116">
        <v>2787194</v>
      </c>
      <c r="J1056" s="116">
        <v>2787194</v>
      </c>
      <c r="K1056" s="116">
        <v>0</v>
      </c>
      <c r="L1056" s="116">
        <v>0</v>
      </c>
      <c r="M1056" s="116">
        <v>0</v>
      </c>
      <c r="N1056" s="116">
        <v>0</v>
      </c>
      <c r="O1056" s="116">
        <v>0</v>
      </c>
      <c r="P1056" s="120">
        <v>0</v>
      </c>
      <c r="Q1056" s="27" t="str">
        <f t="shared" si="189"/>
        <v>Registered</v>
      </c>
      <c r="R1056" s="121">
        <f t="shared" si="190"/>
        <v>0.5899997036447463</v>
      </c>
      <c r="T1056" s="117">
        <f t="shared" si="187"/>
        <v>0</v>
      </c>
      <c r="U1056" s="117">
        <f t="shared" si="188"/>
        <v>0</v>
      </c>
    </row>
    <row r="1057" spans="1:21" hidden="1" x14ac:dyDescent="0.3">
      <c r="A1057" s="114">
        <v>9743</v>
      </c>
      <c r="B1057" s="114" t="s">
        <v>314</v>
      </c>
      <c r="C1057" s="114" t="s">
        <v>317</v>
      </c>
      <c r="D1057" s="114" t="s">
        <v>9021</v>
      </c>
      <c r="E1057" s="114" t="s">
        <v>9022</v>
      </c>
      <c r="F1057" s="115">
        <v>45958</v>
      </c>
      <c r="G1057" s="114" t="s">
        <v>7551</v>
      </c>
      <c r="H1057" s="116">
        <v>5717268</v>
      </c>
      <c r="I1057" s="116">
        <v>3373188</v>
      </c>
      <c r="J1057" s="116">
        <v>3373188</v>
      </c>
      <c r="K1057" s="116">
        <v>0</v>
      </c>
      <c r="L1057" s="116">
        <v>0</v>
      </c>
      <c r="M1057" s="116">
        <v>0</v>
      </c>
      <c r="N1057" s="116">
        <v>0</v>
      </c>
      <c r="O1057" s="116">
        <v>0</v>
      </c>
      <c r="P1057" s="120">
        <v>0</v>
      </c>
      <c r="Q1057" s="27" t="str">
        <f t="shared" si="189"/>
        <v>Registered</v>
      </c>
      <c r="R1057" s="121">
        <f t="shared" si="190"/>
        <v>0.58999997901095413</v>
      </c>
      <c r="T1057" s="117">
        <f t="shared" si="187"/>
        <v>0</v>
      </c>
      <c r="U1057" s="117">
        <f t="shared" si="188"/>
        <v>0</v>
      </c>
    </row>
    <row r="1058" spans="1:21" hidden="1" x14ac:dyDescent="0.3">
      <c r="A1058" s="114">
        <v>9744</v>
      </c>
      <c r="B1058" s="114" t="s">
        <v>314</v>
      </c>
      <c r="C1058" s="114" t="s">
        <v>317</v>
      </c>
      <c r="D1058" s="114" t="s">
        <v>9023</v>
      </c>
      <c r="E1058" s="114" t="s">
        <v>9022</v>
      </c>
      <c r="F1058" s="115">
        <v>45958</v>
      </c>
      <c r="G1058" s="114" t="s">
        <v>7551</v>
      </c>
      <c r="H1058" s="116">
        <v>5717268</v>
      </c>
      <c r="I1058" s="116">
        <v>3373188</v>
      </c>
      <c r="J1058" s="116">
        <v>3373188</v>
      </c>
      <c r="K1058" s="116">
        <v>0</v>
      </c>
      <c r="L1058" s="116">
        <v>0</v>
      </c>
      <c r="M1058" s="116">
        <v>0</v>
      </c>
      <c r="N1058" s="116">
        <v>0</v>
      </c>
      <c r="O1058" s="116">
        <v>0</v>
      </c>
      <c r="P1058" s="120">
        <v>0</v>
      </c>
      <c r="Q1058" s="27" t="str">
        <f t="shared" si="189"/>
        <v>Registered</v>
      </c>
      <c r="R1058" s="121">
        <f t="shared" si="190"/>
        <v>0.58999997901095413</v>
      </c>
      <c r="T1058" s="117">
        <f t="shared" si="187"/>
        <v>0</v>
      </c>
      <c r="U1058" s="117">
        <f t="shared" si="188"/>
        <v>0</v>
      </c>
    </row>
    <row r="1059" spans="1:21" hidden="1" x14ac:dyDescent="0.3">
      <c r="A1059" s="114">
        <v>9745</v>
      </c>
      <c r="B1059" s="114" t="s">
        <v>314</v>
      </c>
      <c r="C1059" s="114" t="s">
        <v>317</v>
      </c>
      <c r="D1059" s="114" t="s">
        <v>9024</v>
      </c>
      <c r="E1059" s="114" t="s">
        <v>9025</v>
      </c>
      <c r="F1059" s="115">
        <v>45854</v>
      </c>
      <c r="G1059" s="114" t="s">
        <v>4921</v>
      </c>
      <c r="H1059" s="116">
        <v>5313600</v>
      </c>
      <c r="I1059" s="116">
        <v>3135024</v>
      </c>
      <c r="J1059" s="116">
        <v>3135024</v>
      </c>
      <c r="K1059" s="116">
        <v>0</v>
      </c>
      <c r="L1059" s="116">
        <v>0</v>
      </c>
      <c r="M1059" s="116">
        <v>0</v>
      </c>
      <c r="N1059" s="116">
        <v>0</v>
      </c>
      <c r="O1059" s="116">
        <v>0</v>
      </c>
      <c r="P1059" s="120">
        <v>0</v>
      </c>
      <c r="Q1059" s="27" t="str">
        <f t="shared" si="189"/>
        <v>Registered</v>
      </c>
      <c r="R1059" s="121">
        <f t="shared" si="190"/>
        <v>0.59</v>
      </c>
      <c r="T1059" s="117">
        <f t="shared" si="187"/>
        <v>0</v>
      </c>
      <c r="U1059" s="117">
        <f t="shared" si="188"/>
        <v>0</v>
      </c>
    </row>
    <row r="1060" spans="1:21" hidden="1" x14ac:dyDescent="0.3">
      <c r="A1060" s="114">
        <v>9746</v>
      </c>
      <c r="B1060" s="114" t="s">
        <v>314</v>
      </c>
      <c r="C1060" s="114" t="s">
        <v>317</v>
      </c>
      <c r="D1060" s="114" t="s">
        <v>9026</v>
      </c>
      <c r="E1060" s="114" t="s">
        <v>9027</v>
      </c>
      <c r="F1060" s="115">
        <v>45849</v>
      </c>
      <c r="G1060" s="114" t="s">
        <v>4921</v>
      </c>
      <c r="H1060" s="116">
        <v>5313600</v>
      </c>
      <c r="I1060" s="116">
        <v>3135024</v>
      </c>
      <c r="J1060" s="116">
        <v>3135024</v>
      </c>
      <c r="K1060" s="116">
        <v>0</v>
      </c>
      <c r="L1060" s="116">
        <v>0</v>
      </c>
      <c r="M1060" s="116">
        <v>0</v>
      </c>
      <c r="N1060" s="116">
        <v>0</v>
      </c>
      <c r="O1060" s="116">
        <v>0</v>
      </c>
      <c r="P1060" s="120">
        <v>0</v>
      </c>
      <c r="Q1060" s="27" t="str">
        <f t="shared" si="189"/>
        <v>Registered</v>
      </c>
      <c r="R1060" s="121">
        <f t="shared" si="190"/>
        <v>0.59</v>
      </c>
      <c r="T1060" s="117">
        <f t="shared" si="187"/>
        <v>0</v>
      </c>
      <c r="U1060" s="117">
        <f t="shared" si="188"/>
        <v>0</v>
      </c>
    </row>
    <row r="1061" spans="1:21" hidden="1" x14ac:dyDescent="0.3">
      <c r="A1061" s="114">
        <v>9747</v>
      </c>
      <c r="B1061" s="114" t="s">
        <v>314</v>
      </c>
      <c r="C1061" s="114" t="s">
        <v>317</v>
      </c>
      <c r="D1061" s="114" t="s">
        <v>9028</v>
      </c>
      <c r="E1061" s="114" t="s">
        <v>9029</v>
      </c>
      <c r="F1061" s="115">
        <v>45990</v>
      </c>
      <c r="G1061" s="114" t="s">
        <v>3118</v>
      </c>
      <c r="H1061" s="116">
        <v>5717268</v>
      </c>
      <c r="I1061" s="116">
        <v>3373188</v>
      </c>
      <c r="J1061" s="116">
        <v>3373188</v>
      </c>
      <c r="K1061" s="116">
        <v>0</v>
      </c>
      <c r="L1061" s="116">
        <v>0</v>
      </c>
      <c r="M1061" s="116">
        <v>0</v>
      </c>
      <c r="N1061" s="116">
        <v>0</v>
      </c>
      <c r="O1061" s="116">
        <v>0</v>
      </c>
      <c r="P1061" s="120">
        <v>0</v>
      </c>
      <c r="Q1061" s="27" t="str">
        <f t="shared" si="189"/>
        <v>Registered</v>
      </c>
      <c r="R1061" s="121">
        <f t="shared" si="190"/>
        <v>0.58999997901095413</v>
      </c>
      <c r="T1061" s="117">
        <f t="shared" si="187"/>
        <v>0</v>
      </c>
      <c r="U1061" s="117">
        <f t="shared" si="188"/>
        <v>0</v>
      </c>
    </row>
    <row r="1062" spans="1:21" hidden="1" x14ac:dyDescent="0.3">
      <c r="A1062" s="114">
        <v>9748</v>
      </c>
      <c r="B1062" s="114" t="s">
        <v>314</v>
      </c>
      <c r="C1062" s="114" t="s">
        <v>317</v>
      </c>
      <c r="D1062" s="114" t="s">
        <v>9030</v>
      </c>
      <c r="E1062" s="114" t="s">
        <v>9031</v>
      </c>
      <c r="F1062" s="115">
        <v>45930</v>
      </c>
      <c r="G1062" s="114" t="s">
        <v>9032</v>
      </c>
      <c r="H1062" s="116">
        <v>5762250</v>
      </c>
      <c r="I1062" s="116">
        <v>3399728</v>
      </c>
      <c r="J1062" s="116">
        <v>3399728</v>
      </c>
      <c r="K1062" s="116">
        <v>0</v>
      </c>
      <c r="L1062" s="116">
        <v>0</v>
      </c>
      <c r="M1062" s="116">
        <v>0</v>
      </c>
      <c r="N1062" s="116">
        <v>0</v>
      </c>
      <c r="O1062" s="116">
        <v>0</v>
      </c>
      <c r="P1062" s="120">
        <v>0</v>
      </c>
      <c r="Q1062" s="27" t="str">
        <f t="shared" si="189"/>
        <v>Registered</v>
      </c>
      <c r="R1062" s="121">
        <f t="shared" si="190"/>
        <v>0.59000008677166038</v>
      </c>
      <c r="T1062" s="117">
        <f t="shared" si="187"/>
        <v>0</v>
      </c>
      <c r="U1062" s="117">
        <f t="shared" si="188"/>
        <v>0</v>
      </c>
    </row>
    <row r="1063" spans="1:21" hidden="1" x14ac:dyDescent="0.3">
      <c r="A1063" s="114">
        <v>9749</v>
      </c>
      <c r="B1063" s="114" t="s">
        <v>314</v>
      </c>
      <c r="C1063" s="114" t="s">
        <v>317</v>
      </c>
      <c r="D1063" s="114" t="s">
        <v>9033</v>
      </c>
      <c r="E1063" s="114" t="s">
        <v>9034</v>
      </c>
      <c r="F1063" s="115">
        <v>45747</v>
      </c>
      <c r="G1063" s="114" t="s">
        <v>9035</v>
      </c>
      <c r="H1063" s="116">
        <v>5101200</v>
      </c>
      <c r="I1063" s="116">
        <v>3009708</v>
      </c>
      <c r="J1063" s="116">
        <v>3009708</v>
      </c>
      <c r="K1063" s="116">
        <v>0</v>
      </c>
      <c r="L1063" s="116">
        <v>0</v>
      </c>
      <c r="M1063" s="116">
        <v>0</v>
      </c>
      <c r="N1063" s="116">
        <v>0</v>
      </c>
      <c r="O1063" s="116">
        <v>0</v>
      </c>
      <c r="P1063" s="120">
        <v>0</v>
      </c>
      <c r="Q1063" s="27" t="str">
        <f t="shared" si="189"/>
        <v>Registered</v>
      </c>
      <c r="R1063" s="121">
        <f t="shared" si="190"/>
        <v>0.59</v>
      </c>
      <c r="T1063" s="117">
        <f t="shared" si="187"/>
        <v>0</v>
      </c>
      <c r="U1063" s="117">
        <f t="shared" si="188"/>
        <v>0</v>
      </c>
    </row>
    <row r="1064" spans="1:21" hidden="1" x14ac:dyDescent="0.3">
      <c r="A1064" s="114">
        <v>9750</v>
      </c>
      <c r="B1064" s="114" t="s">
        <v>314</v>
      </c>
      <c r="C1064" s="114" t="s">
        <v>317</v>
      </c>
      <c r="D1064" s="114" t="s">
        <v>9036</v>
      </c>
      <c r="E1064" s="114" t="s">
        <v>9037</v>
      </c>
      <c r="F1064" s="115">
        <v>45838</v>
      </c>
      <c r="G1064" s="114" t="s">
        <v>3153</v>
      </c>
      <c r="H1064" s="116">
        <v>5313600</v>
      </c>
      <c r="I1064" s="116">
        <v>3135024</v>
      </c>
      <c r="J1064" s="116">
        <v>3135024</v>
      </c>
      <c r="K1064" s="116">
        <v>0</v>
      </c>
      <c r="L1064" s="116">
        <v>0</v>
      </c>
      <c r="M1064" s="116">
        <v>0</v>
      </c>
      <c r="N1064" s="116">
        <v>0</v>
      </c>
      <c r="O1064" s="116">
        <v>0</v>
      </c>
      <c r="P1064" s="120">
        <v>0</v>
      </c>
      <c r="Q1064" s="27" t="str">
        <f t="shared" si="189"/>
        <v>Registered</v>
      </c>
      <c r="R1064" s="121">
        <f t="shared" si="190"/>
        <v>0.59</v>
      </c>
      <c r="T1064" s="117">
        <f t="shared" si="187"/>
        <v>0</v>
      </c>
      <c r="U1064" s="117">
        <f t="shared" si="188"/>
        <v>0</v>
      </c>
    </row>
    <row r="1065" spans="1:21" hidden="1" x14ac:dyDescent="0.3">
      <c r="A1065" s="114">
        <v>9751</v>
      </c>
      <c r="B1065" s="114" t="s">
        <v>314</v>
      </c>
      <c r="C1065" s="114" t="s">
        <v>317</v>
      </c>
      <c r="D1065" s="114" t="s">
        <v>9038</v>
      </c>
      <c r="E1065" s="114" t="s">
        <v>9039</v>
      </c>
      <c r="F1065" s="115">
        <v>45746</v>
      </c>
      <c r="G1065" s="114" t="s">
        <v>9035</v>
      </c>
      <c r="H1065" s="116">
        <v>5101200</v>
      </c>
      <c r="I1065" s="116">
        <v>3009708</v>
      </c>
      <c r="J1065" s="116">
        <v>3009708</v>
      </c>
      <c r="K1065" s="116">
        <v>0</v>
      </c>
      <c r="L1065" s="116">
        <v>0</v>
      </c>
      <c r="M1065" s="116">
        <v>0</v>
      </c>
      <c r="N1065" s="116">
        <v>0</v>
      </c>
      <c r="O1065" s="116">
        <v>0</v>
      </c>
      <c r="P1065" s="120">
        <v>0</v>
      </c>
      <c r="Q1065" s="27" t="str">
        <f t="shared" si="189"/>
        <v>Registered</v>
      </c>
      <c r="R1065" s="121">
        <f t="shared" si="190"/>
        <v>0.59</v>
      </c>
      <c r="T1065" s="117">
        <f t="shared" si="187"/>
        <v>0</v>
      </c>
      <c r="U1065" s="117">
        <f t="shared" si="188"/>
        <v>0</v>
      </c>
    </row>
    <row r="1066" spans="1:21" hidden="1" x14ac:dyDescent="0.3">
      <c r="A1066" s="114">
        <v>9752</v>
      </c>
      <c r="B1066" s="114" t="s">
        <v>314</v>
      </c>
      <c r="C1066" s="114" t="s">
        <v>317</v>
      </c>
      <c r="D1066" s="114" t="s">
        <v>9040</v>
      </c>
      <c r="E1066" s="114" t="s">
        <v>9041</v>
      </c>
      <c r="F1066" s="115">
        <v>46007</v>
      </c>
      <c r="G1066" s="114" t="s">
        <v>9042</v>
      </c>
      <c r="H1066" s="116">
        <v>5207695</v>
      </c>
      <c r="I1066" s="116">
        <v>3332927</v>
      </c>
      <c r="J1066" s="116">
        <v>3332927</v>
      </c>
      <c r="K1066" s="116">
        <v>0</v>
      </c>
      <c r="L1066" s="116">
        <v>0</v>
      </c>
      <c r="M1066" s="116">
        <v>0</v>
      </c>
      <c r="N1066" s="116">
        <v>0</v>
      </c>
      <c r="O1066" s="116">
        <v>0</v>
      </c>
      <c r="P1066" s="120">
        <v>0</v>
      </c>
      <c r="Q1066" s="27" t="str">
        <f t="shared" si="189"/>
        <v>Registered</v>
      </c>
      <c r="R1066" s="121">
        <f t="shared" si="190"/>
        <v>0.64000042245177569</v>
      </c>
      <c r="T1066" s="117">
        <f t="shared" si="187"/>
        <v>0</v>
      </c>
      <c r="U1066" s="117">
        <f t="shared" si="188"/>
        <v>0</v>
      </c>
    </row>
    <row r="1067" spans="1:21" hidden="1" x14ac:dyDescent="0.3">
      <c r="A1067" s="114">
        <v>9753</v>
      </c>
      <c r="B1067" s="114" t="s">
        <v>314</v>
      </c>
      <c r="C1067" s="114" t="s">
        <v>317</v>
      </c>
      <c r="D1067" s="114" t="s">
        <v>4049</v>
      </c>
      <c r="E1067" s="114" t="s">
        <v>4050</v>
      </c>
      <c r="F1067" s="115">
        <v>45884</v>
      </c>
      <c r="G1067" s="114" t="s">
        <v>3750</v>
      </c>
      <c r="H1067" s="116">
        <v>5159430</v>
      </c>
      <c r="I1067" s="116">
        <v>3302037</v>
      </c>
      <c r="J1067" s="116">
        <v>3302037</v>
      </c>
      <c r="K1067" s="116">
        <v>0</v>
      </c>
      <c r="L1067" s="116">
        <v>0</v>
      </c>
      <c r="M1067" s="116">
        <v>0</v>
      </c>
      <c r="N1067" s="116">
        <v>0</v>
      </c>
      <c r="O1067" s="116">
        <v>0</v>
      </c>
      <c r="P1067" s="120">
        <v>0</v>
      </c>
      <c r="Q1067" s="27" t="str">
        <f t="shared" si="189"/>
        <v>Registered</v>
      </c>
      <c r="R1067" s="121">
        <f t="shared" si="190"/>
        <v>0.64000034887574786</v>
      </c>
      <c r="T1067" s="117">
        <f t="shared" si="187"/>
        <v>0</v>
      </c>
      <c r="U1067" s="117">
        <f t="shared" si="188"/>
        <v>0</v>
      </c>
    </row>
    <row r="1068" spans="1:21" hidden="1" x14ac:dyDescent="0.3">
      <c r="A1068" s="114">
        <v>9754</v>
      </c>
      <c r="B1068" s="114" t="s">
        <v>314</v>
      </c>
      <c r="C1068" s="114" t="s">
        <v>317</v>
      </c>
      <c r="D1068" s="114" t="s">
        <v>4051</v>
      </c>
      <c r="E1068" s="114" t="s">
        <v>4050</v>
      </c>
      <c r="F1068" s="115">
        <v>45898</v>
      </c>
      <c r="G1068" s="114" t="s">
        <v>3750</v>
      </c>
      <c r="H1068" s="116">
        <v>5159430</v>
      </c>
      <c r="I1068" s="116">
        <v>3302037</v>
      </c>
      <c r="J1068" s="116">
        <v>3302037</v>
      </c>
      <c r="K1068" s="116">
        <v>0</v>
      </c>
      <c r="L1068" s="116">
        <v>0</v>
      </c>
      <c r="M1068" s="116">
        <v>0</v>
      </c>
      <c r="N1068" s="116">
        <v>0</v>
      </c>
      <c r="O1068" s="116">
        <v>0</v>
      </c>
      <c r="P1068" s="120">
        <v>0</v>
      </c>
      <c r="Q1068" s="27" t="str">
        <f t="shared" si="189"/>
        <v>Registered</v>
      </c>
      <c r="R1068" s="121">
        <f t="shared" si="190"/>
        <v>0.64000034887574786</v>
      </c>
      <c r="T1068" s="117">
        <f t="shared" ref="T1068:T1073" si="191">L1068+M1068+N1068+O1068+P1068</f>
        <v>0</v>
      </c>
      <c r="U1068" s="117">
        <f t="shared" ref="U1068:U1073" si="192">K1068-T1068</f>
        <v>0</v>
      </c>
    </row>
    <row r="1069" spans="1:21" hidden="1" x14ac:dyDescent="0.3">
      <c r="A1069" s="114">
        <v>10152</v>
      </c>
      <c r="B1069" s="114" t="s">
        <v>314</v>
      </c>
      <c r="C1069" s="114" t="s">
        <v>317</v>
      </c>
      <c r="D1069" s="114" t="s">
        <v>9434</v>
      </c>
      <c r="E1069" s="114" t="s">
        <v>9435</v>
      </c>
      <c r="F1069" s="115">
        <v>45961</v>
      </c>
      <c r="G1069" s="114" t="s">
        <v>8038</v>
      </c>
      <c r="H1069" s="116">
        <v>5583708</v>
      </c>
      <c r="I1069" s="116">
        <v>3294387</v>
      </c>
      <c r="J1069" s="116">
        <v>3299971</v>
      </c>
      <c r="K1069" s="116">
        <v>-5584</v>
      </c>
      <c r="L1069" s="116">
        <v>0</v>
      </c>
      <c r="M1069" s="116">
        <v>0</v>
      </c>
      <c r="N1069" s="116">
        <v>0</v>
      </c>
      <c r="O1069" s="116">
        <v>0</v>
      </c>
      <c r="P1069" s="120">
        <v>0</v>
      </c>
      <c r="Q1069" s="27" t="str">
        <f t="shared" si="189"/>
        <v>Registered</v>
      </c>
      <c r="R1069" s="121">
        <f t="shared" si="190"/>
        <v>0.58999987105342899</v>
      </c>
      <c r="T1069" s="117">
        <f t="shared" si="191"/>
        <v>0</v>
      </c>
      <c r="U1069" s="117">
        <f t="shared" si="192"/>
        <v>-5584</v>
      </c>
    </row>
    <row r="1070" spans="1:21" hidden="1" x14ac:dyDescent="0.3">
      <c r="A1070" s="114">
        <v>10161</v>
      </c>
      <c r="B1070" s="114" t="s">
        <v>314</v>
      </c>
      <c r="C1070" s="114" t="s">
        <v>317</v>
      </c>
      <c r="D1070" s="114" t="s">
        <v>9449</v>
      </c>
      <c r="E1070" s="114" t="s">
        <v>9450</v>
      </c>
      <c r="F1070" s="115">
        <v>45988</v>
      </c>
      <c r="G1070" s="114" t="s">
        <v>9451</v>
      </c>
      <c r="H1070" s="116">
        <v>5316045</v>
      </c>
      <c r="I1070" s="116">
        <v>3136468</v>
      </c>
      <c r="J1070" s="116">
        <v>3151605</v>
      </c>
      <c r="K1070" s="116">
        <v>-15137</v>
      </c>
      <c r="L1070" s="116">
        <v>0</v>
      </c>
      <c r="M1070" s="116">
        <v>0</v>
      </c>
      <c r="N1070" s="116">
        <v>0</v>
      </c>
      <c r="O1070" s="116">
        <v>0</v>
      </c>
      <c r="P1070" s="120">
        <v>0</v>
      </c>
      <c r="Q1070" s="27" t="str">
        <f t="shared" si="189"/>
        <v>Registered</v>
      </c>
      <c r="R1070" s="121">
        <f t="shared" si="190"/>
        <v>0.59000027275916589</v>
      </c>
      <c r="T1070" s="117">
        <f t="shared" si="191"/>
        <v>0</v>
      </c>
      <c r="U1070" s="117">
        <f t="shared" si="192"/>
        <v>-15137</v>
      </c>
    </row>
    <row r="1071" spans="1:21" hidden="1" x14ac:dyDescent="0.3">
      <c r="A1071" s="114">
        <v>10190</v>
      </c>
      <c r="B1071" s="114" t="s">
        <v>314</v>
      </c>
      <c r="C1071" s="114" t="s">
        <v>317</v>
      </c>
      <c r="D1071" s="114" t="s">
        <v>1948</v>
      </c>
      <c r="E1071" s="114" t="s">
        <v>1949</v>
      </c>
      <c r="F1071" s="115">
        <v>46078</v>
      </c>
      <c r="G1071" s="114" t="s">
        <v>1744</v>
      </c>
      <c r="H1071" s="116">
        <v>5328792</v>
      </c>
      <c r="I1071" s="116">
        <v>3143988</v>
      </c>
      <c r="J1071" s="116">
        <v>3197275</v>
      </c>
      <c r="K1071" s="116">
        <v>-53287</v>
      </c>
      <c r="L1071" s="116">
        <v>0</v>
      </c>
      <c r="M1071" s="116">
        <v>0</v>
      </c>
      <c r="N1071" s="116">
        <v>0</v>
      </c>
      <c r="O1071" s="116">
        <v>0</v>
      </c>
      <c r="P1071" s="120">
        <v>0</v>
      </c>
      <c r="Q1071" s="27" t="str">
        <f t="shared" si="189"/>
        <v>Registered</v>
      </c>
      <c r="R1071" s="121">
        <f t="shared" si="190"/>
        <v>0.59000013511505045</v>
      </c>
      <c r="T1071" s="117">
        <f t="shared" si="191"/>
        <v>0</v>
      </c>
      <c r="U1071" s="117">
        <f t="shared" si="192"/>
        <v>-53287</v>
      </c>
    </row>
    <row r="1072" spans="1:21" hidden="1" x14ac:dyDescent="0.3">
      <c r="A1072" s="114">
        <v>10191</v>
      </c>
      <c r="B1072" s="114" t="s">
        <v>314</v>
      </c>
      <c r="C1072" s="114" t="s">
        <v>317</v>
      </c>
      <c r="D1072" s="114" t="s">
        <v>9477</v>
      </c>
      <c r="E1072" s="114" t="s">
        <v>9478</v>
      </c>
      <c r="F1072" s="115">
        <v>46022</v>
      </c>
      <c r="G1072" s="114" t="s">
        <v>1422</v>
      </c>
      <c r="H1072" s="116">
        <v>5395500</v>
      </c>
      <c r="I1072" s="116">
        <v>3453120</v>
      </c>
      <c r="J1072" s="116">
        <v>3507075</v>
      </c>
      <c r="K1072" s="116">
        <v>-53955</v>
      </c>
      <c r="L1072" s="116">
        <v>0</v>
      </c>
      <c r="M1072" s="116">
        <v>0</v>
      </c>
      <c r="N1072" s="116">
        <v>0</v>
      </c>
      <c r="O1072" s="116">
        <v>0</v>
      </c>
      <c r="P1072" s="120">
        <v>0</v>
      </c>
      <c r="Q1072" s="27" t="str">
        <f t="shared" si="189"/>
        <v>Registered</v>
      </c>
      <c r="R1072" s="121">
        <f t="shared" si="190"/>
        <v>0.64</v>
      </c>
      <c r="T1072" s="117">
        <f t="shared" si="191"/>
        <v>0</v>
      </c>
      <c r="U1072" s="117">
        <f t="shared" si="192"/>
        <v>-53955</v>
      </c>
    </row>
    <row r="1073" spans="1:21" hidden="1" x14ac:dyDescent="0.3">
      <c r="A1073" s="114">
        <v>10194</v>
      </c>
      <c r="B1073" s="114" t="s">
        <v>314</v>
      </c>
      <c r="C1073" s="114" t="s">
        <v>317</v>
      </c>
      <c r="D1073" s="114" t="s">
        <v>9482</v>
      </c>
      <c r="E1073" s="114" t="s">
        <v>9483</v>
      </c>
      <c r="F1073" s="115">
        <v>45866</v>
      </c>
      <c r="G1073" s="114" t="s">
        <v>7838</v>
      </c>
      <c r="H1073" s="116">
        <v>5538936</v>
      </c>
      <c r="I1073" s="116">
        <v>3267973</v>
      </c>
      <c r="J1073" s="116">
        <v>3323362</v>
      </c>
      <c r="K1073" s="116">
        <v>-55389</v>
      </c>
      <c r="L1073" s="116">
        <v>0</v>
      </c>
      <c r="M1073" s="116">
        <v>0</v>
      </c>
      <c r="N1073" s="116">
        <v>0</v>
      </c>
      <c r="O1073" s="116">
        <v>0</v>
      </c>
      <c r="P1073" s="120">
        <v>0</v>
      </c>
      <c r="Q1073" s="27" t="str">
        <f t="shared" si="189"/>
        <v>Registered</v>
      </c>
      <c r="R1073" s="121">
        <f t="shared" si="190"/>
        <v>0.59000013721046785</v>
      </c>
      <c r="T1073" s="117">
        <f t="shared" si="191"/>
        <v>0</v>
      </c>
      <c r="U1073" s="117">
        <f t="shared" si="192"/>
        <v>-55389</v>
      </c>
    </row>
    <row r="1074" spans="1:21" s="101" customFormat="1" x14ac:dyDescent="0.3">
      <c r="A1074" s="99">
        <v>10308</v>
      </c>
      <c r="B1074" s="99" t="s">
        <v>314</v>
      </c>
      <c r="C1074" s="99" t="s">
        <v>317</v>
      </c>
      <c r="D1074" s="99" t="s">
        <v>320</v>
      </c>
      <c r="E1074" s="99" t="s">
        <v>321</v>
      </c>
      <c r="F1074" s="100">
        <v>46141</v>
      </c>
      <c r="G1074" s="99" t="s">
        <v>1898</v>
      </c>
      <c r="H1074" s="96">
        <v>5910000</v>
      </c>
      <c r="I1074" s="96">
        <f t="shared" ref="I1074:I1079" si="193">H1074*R1074</f>
        <v>3486900</v>
      </c>
      <c r="J1074" s="96">
        <v>100000</v>
      </c>
      <c r="K1074" s="96">
        <f t="shared" ref="K1074:K1079" si="194">I1074-J1074</f>
        <v>3386900</v>
      </c>
      <c r="L1074" s="97">
        <f t="shared" ref="L1074:L1079" si="195">IF(AND($S1074&gt;=0,$S1074&lt;=30),$K1074,0)</f>
        <v>0</v>
      </c>
      <c r="M1074" s="97">
        <f t="shared" ref="M1074:M1079" si="196">IF(AND($S1074&gt;=31,$S1074&lt;=60),$K1074,0)</f>
        <v>3386900</v>
      </c>
      <c r="N1074" s="97">
        <f t="shared" ref="N1074:N1079" si="197">IF(AND($S1074&gt;=61,$S1074&lt;=90),$K1074,0)</f>
        <v>0</v>
      </c>
      <c r="O1074" s="97">
        <f t="shared" ref="O1074:O1079" si="198">IF(AND($S1074&gt;=91,$S1074&lt;=120),$K1074,0)</f>
        <v>0</v>
      </c>
      <c r="P1074" s="98">
        <f t="shared" ref="P1074:P1079" si="199">IF($S1074&gt;120,$K1074,0)</f>
        <v>0</v>
      </c>
      <c r="Q1074" s="101" t="str">
        <f t="shared" si="189"/>
        <v>Unregistered</v>
      </c>
      <c r="R1074" s="123">
        <v>0.59</v>
      </c>
      <c r="S1074" s="95">
        <f t="shared" ref="S1074:S1079" si="200">DATE(2026,5,31)-F1074</f>
        <v>32</v>
      </c>
    </row>
    <row r="1075" spans="1:21" s="101" customFormat="1" x14ac:dyDescent="0.3">
      <c r="A1075" s="99">
        <v>10309</v>
      </c>
      <c r="B1075" s="99" t="s">
        <v>314</v>
      </c>
      <c r="C1075" s="99" t="s">
        <v>317</v>
      </c>
      <c r="D1075" s="99" t="s">
        <v>9631</v>
      </c>
      <c r="E1075" s="99" t="s">
        <v>9632</v>
      </c>
      <c r="F1075" s="100">
        <v>46078</v>
      </c>
      <c r="G1075" s="99" t="s">
        <v>1898</v>
      </c>
      <c r="H1075" s="96">
        <v>5449119</v>
      </c>
      <c r="I1075" s="96">
        <f t="shared" si="193"/>
        <v>3214980.21</v>
      </c>
      <c r="J1075" s="96">
        <v>100000</v>
      </c>
      <c r="K1075" s="96">
        <f t="shared" si="194"/>
        <v>3114980.21</v>
      </c>
      <c r="L1075" s="97">
        <f t="shared" si="195"/>
        <v>0</v>
      </c>
      <c r="M1075" s="97">
        <f t="shared" si="196"/>
        <v>0</v>
      </c>
      <c r="N1075" s="97">
        <f t="shared" si="197"/>
        <v>0</v>
      </c>
      <c r="O1075" s="97">
        <f t="shared" si="198"/>
        <v>3114980.21</v>
      </c>
      <c r="P1075" s="98">
        <f t="shared" si="199"/>
        <v>0</v>
      </c>
      <c r="Q1075" s="101" t="str">
        <f t="shared" si="189"/>
        <v>Unregistered</v>
      </c>
      <c r="R1075" s="123">
        <v>0.59</v>
      </c>
      <c r="S1075" s="95">
        <f t="shared" si="200"/>
        <v>95</v>
      </c>
    </row>
    <row r="1076" spans="1:21" s="101" customFormat="1" x14ac:dyDescent="0.3">
      <c r="A1076" s="99">
        <v>10310</v>
      </c>
      <c r="B1076" s="99" t="s">
        <v>314</v>
      </c>
      <c r="C1076" s="99" t="s">
        <v>317</v>
      </c>
      <c r="D1076" s="99" t="s">
        <v>330</v>
      </c>
      <c r="E1076" s="99" t="s">
        <v>331</v>
      </c>
      <c r="F1076" s="100">
        <v>46136</v>
      </c>
      <c r="G1076" s="99" t="s">
        <v>1898</v>
      </c>
      <c r="H1076" s="96">
        <v>5446065</v>
      </c>
      <c r="I1076" s="96">
        <f t="shared" si="193"/>
        <v>3213178.3499999996</v>
      </c>
      <c r="J1076" s="96">
        <v>100000</v>
      </c>
      <c r="K1076" s="96">
        <f t="shared" si="194"/>
        <v>3113178.3499999996</v>
      </c>
      <c r="L1076" s="97">
        <f t="shared" si="195"/>
        <v>0</v>
      </c>
      <c r="M1076" s="97">
        <f t="shared" si="196"/>
        <v>3113178.3499999996</v>
      </c>
      <c r="N1076" s="97">
        <f t="shared" si="197"/>
        <v>0</v>
      </c>
      <c r="O1076" s="97">
        <f t="shared" si="198"/>
        <v>0</v>
      </c>
      <c r="P1076" s="98">
        <f t="shared" si="199"/>
        <v>0</v>
      </c>
      <c r="Q1076" s="101" t="str">
        <f t="shared" si="189"/>
        <v>Unregistered</v>
      </c>
      <c r="R1076" s="123">
        <v>0.59</v>
      </c>
      <c r="S1076" s="95">
        <f t="shared" si="200"/>
        <v>37</v>
      </c>
    </row>
    <row r="1077" spans="1:21" s="101" customFormat="1" x14ac:dyDescent="0.3">
      <c r="A1077" s="99">
        <v>10311</v>
      </c>
      <c r="B1077" s="99" t="s">
        <v>314</v>
      </c>
      <c r="C1077" s="99" t="s">
        <v>317</v>
      </c>
      <c r="D1077" s="99" t="s">
        <v>332</v>
      </c>
      <c r="E1077" s="99" t="s">
        <v>333</v>
      </c>
      <c r="F1077" s="100">
        <v>46136</v>
      </c>
      <c r="G1077" s="99" t="s">
        <v>1898</v>
      </c>
      <c r="H1077" s="96">
        <v>5446065</v>
      </c>
      <c r="I1077" s="96">
        <f t="shared" si="193"/>
        <v>3213178.3499999996</v>
      </c>
      <c r="J1077" s="96">
        <v>100000</v>
      </c>
      <c r="K1077" s="96">
        <f t="shared" si="194"/>
        <v>3113178.3499999996</v>
      </c>
      <c r="L1077" s="97">
        <f t="shared" si="195"/>
        <v>0</v>
      </c>
      <c r="M1077" s="97">
        <f t="shared" si="196"/>
        <v>3113178.3499999996</v>
      </c>
      <c r="N1077" s="97">
        <f t="shared" si="197"/>
        <v>0</v>
      </c>
      <c r="O1077" s="97">
        <f t="shared" si="198"/>
        <v>0</v>
      </c>
      <c r="P1077" s="98">
        <f t="shared" si="199"/>
        <v>0</v>
      </c>
      <c r="Q1077" s="101" t="str">
        <f t="shared" si="189"/>
        <v>Unregistered</v>
      </c>
      <c r="R1077" s="123">
        <v>0.59</v>
      </c>
      <c r="S1077" s="95">
        <f t="shared" si="200"/>
        <v>37</v>
      </c>
    </row>
    <row r="1078" spans="1:21" s="101" customFormat="1" x14ac:dyDescent="0.3">
      <c r="A1078" s="99">
        <v>10312</v>
      </c>
      <c r="B1078" s="99" t="s">
        <v>314</v>
      </c>
      <c r="C1078" s="99" t="s">
        <v>317</v>
      </c>
      <c r="D1078" s="99" t="s">
        <v>337</v>
      </c>
      <c r="E1078" s="99" t="s">
        <v>338</v>
      </c>
      <c r="F1078" s="100">
        <v>46142</v>
      </c>
      <c r="G1078" s="99" t="s">
        <v>1898</v>
      </c>
      <c r="H1078" s="96">
        <v>5423949</v>
      </c>
      <c r="I1078" s="96">
        <f t="shared" si="193"/>
        <v>3200129.9099999997</v>
      </c>
      <c r="J1078" s="96">
        <v>100000</v>
      </c>
      <c r="K1078" s="96">
        <f t="shared" si="194"/>
        <v>3100129.9099999997</v>
      </c>
      <c r="L1078" s="97">
        <f t="shared" si="195"/>
        <v>0</v>
      </c>
      <c r="M1078" s="97">
        <f t="shared" si="196"/>
        <v>3100129.9099999997</v>
      </c>
      <c r="N1078" s="97">
        <f t="shared" si="197"/>
        <v>0</v>
      </c>
      <c r="O1078" s="97">
        <f t="shared" si="198"/>
        <v>0</v>
      </c>
      <c r="P1078" s="98">
        <f t="shared" si="199"/>
        <v>0</v>
      </c>
      <c r="Q1078" s="101" t="str">
        <f t="shared" si="189"/>
        <v>Unregistered</v>
      </c>
      <c r="R1078" s="123">
        <v>0.59</v>
      </c>
      <c r="S1078" s="95">
        <f t="shared" si="200"/>
        <v>31</v>
      </c>
    </row>
    <row r="1079" spans="1:21" s="101" customFormat="1" x14ac:dyDescent="0.3">
      <c r="A1079" s="99">
        <v>10315</v>
      </c>
      <c r="B1079" s="99" t="s">
        <v>314</v>
      </c>
      <c r="C1079" s="99" t="s">
        <v>317</v>
      </c>
      <c r="D1079" s="99" t="s">
        <v>9651</v>
      </c>
      <c r="E1079" s="99" t="s">
        <v>9652</v>
      </c>
      <c r="F1079" s="100">
        <v>46078</v>
      </c>
      <c r="G1079" s="99" t="s">
        <v>1898</v>
      </c>
      <c r="H1079" s="96">
        <v>5417500</v>
      </c>
      <c r="I1079" s="96">
        <f t="shared" si="193"/>
        <v>3196325</v>
      </c>
      <c r="J1079" s="96">
        <v>100001</v>
      </c>
      <c r="K1079" s="96">
        <f t="shared" si="194"/>
        <v>3096324</v>
      </c>
      <c r="L1079" s="97">
        <f t="shared" si="195"/>
        <v>0</v>
      </c>
      <c r="M1079" s="97">
        <f t="shared" si="196"/>
        <v>0</v>
      </c>
      <c r="N1079" s="97">
        <f t="shared" si="197"/>
        <v>0</v>
      </c>
      <c r="O1079" s="97">
        <f t="shared" si="198"/>
        <v>3096324</v>
      </c>
      <c r="P1079" s="98">
        <f t="shared" si="199"/>
        <v>0</v>
      </c>
      <c r="Q1079" s="101" t="str">
        <f t="shared" si="189"/>
        <v>Unregistered</v>
      </c>
      <c r="R1079" s="123">
        <v>0.59</v>
      </c>
      <c r="S1079" s="95">
        <f t="shared" si="200"/>
        <v>95</v>
      </c>
    </row>
    <row r="1080" spans="1:21" hidden="1" x14ac:dyDescent="0.3">
      <c r="A1080" s="114">
        <v>10419</v>
      </c>
      <c r="B1080" s="114" t="s">
        <v>314</v>
      </c>
      <c r="C1080" s="114" t="s">
        <v>317</v>
      </c>
      <c r="D1080" s="114" t="s">
        <v>9551</v>
      </c>
      <c r="E1080" s="114" t="s">
        <v>9552</v>
      </c>
      <c r="F1080" s="115">
        <v>45938</v>
      </c>
      <c r="G1080" s="114" t="s">
        <v>1456</v>
      </c>
      <c r="H1080" s="116">
        <v>5449455</v>
      </c>
      <c r="I1080" s="116">
        <v>1907310</v>
      </c>
      <c r="J1080" s="116">
        <v>2144916</v>
      </c>
      <c r="K1080" s="116">
        <v>-237606</v>
      </c>
      <c r="L1080" s="116">
        <v>0</v>
      </c>
      <c r="M1080" s="116">
        <v>0</v>
      </c>
      <c r="N1080" s="116">
        <v>0</v>
      </c>
      <c r="O1080" s="116">
        <v>0</v>
      </c>
      <c r="P1080" s="120">
        <v>0</v>
      </c>
      <c r="Q1080" s="27" t="str">
        <f t="shared" si="189"/>
        <v>Registered</v>
      </c>
      <c r="R1080" s="121">
        <f t="shared" si="190"/>
        <v>0.35000013762844173</v>
      </c>
      <c r="T1080" s="117">
        <f>L1080+M1080+N1080+O1080+P1080</f>
        <v>0</v>
      </c>
      <c r="U1080" s="117">
        <f>K1080-T1080</f>
        <v>-237606</v>
      </c>
    </row>
    <row r="1081" spans="1:21" s="101" customFormat="1" x14ac:dyDescent="0.3">
      <c r="A1081" s="99">
        <v>10447</v>
      </c>
      <c r="B1081" s="99" t="s">
        <v>314</v>
      </c>
      <c r="C1081" s="99" t="s">
        <v>317</v>
      </c>
      <c r="D1081" s="99" t="s">
        <v>9637</v>
      </c>
      <c r="E1081" s="99" t="s">
        <v>9638</v>
      </c>
      <c r="F1081" s="100">
        <v>46098</v>
      </c>
      <c r="G1081" s="99" t="s">
        <v>1898</v>
      </c>
      <c r="H1081" s="96">
        <v>4854000</v>
      </c>
      <c r="I1081" s="96">
        <f>H1081*R1081</f>
        <v>2863860</v>
      </c>
      <c r="J1081" s="96">
        <v>300000</v>
      </c>
      <c r="K1081" s="96">
        <f>I1081-J1081</f>
        <v>2563860</v>
      </c>
      <c r="L1081" s="97">
        <f>IF(AND($S1081&gt;=0,$S1081&lt;=30),$K1081,0)</f>
        <v>0</v>
      </c>
      <c r="M1081" s="97">
        <f>IF(AND($S1081&gt;=31,$S1081&lt;=60),$K1081,0)</f>
        <v>0</v>
      </c>
      <c r="N1081" s="97">
        <f>IF(AND($S1081&gt;=61,$S1081&lt;=90),$K1081,0)</f>
        <v>2563860</v>
      </c>
      <c r="O1081" s="97">
        <f>IF(AND($S1081&gt;=91,$S1081&lt;=120),$K1081,0)</f>
        <v>0</v>
      </c>
      <c r="P1081" s="98">
        <f>IF($S1081&gt;120,$K1081,0)</f>
        <v>0</v>
      </c>
      <c r="Q1081" s="101" t="str">
        <f t="shared" si="189"/>
        <v>Unregistered</v>
      </c>
      <c r="R1081" s="123">
        <v>0.59</v>
      </c>
      <c r="S1081" s="95">
        <f>DATE(2026,5,31)-F1081</f>
        <v>75</v>
      </c>
    </row>
    <row r="1082" spans="1:21" hidden="1" x14ac:dyDescent="0.3">
      <c r="A1082" s="114">
        <v>10450</v>
      </c>
      <c r="B1082" s="114" t="s">
        <v>314</v>
      </c>
      <c r="C1082" s="114" t="s">
        <v>317</v>
      </c>
      <c r="D1082" s="114" t="s">
        <v>9856</v>
      </c>
      <c r="E1082" s="114" t="s">
        <v>9857</v>
      </c>
      <c r="F1082" s="115">
        <v>45909</v>
      </c>
      <c r="G1082" s="114" t="s">
        <v>4180</v>
      </c>
      <c r="H1082" s="116">
        <v>5161400</v>
      </c>
      <c r="I1082" s="116">
        <v>3045226</v>
      </c>
      <c r="J1082" s="116">
        <v>3367998</v>
      </c>
      <c r="K1082" s="116">
        <v>-322772</v>
      </c>
      <c r="L1082" s="116">
        <v>0</v>
      </c>
      <c r="M1082" s="116">
        <v>0</v>
      </c>
      <c r="N1082" s="116">
        <v>0</v>
      </c>
      <c r="O1082" s="116">
        <v>0</v>
      </c>
      <c r="P1082" s="120">
        <v>0</v>
      </c>
      <c r="Q1082" s="27" t="str">
        <f t="shared" si="189"/>
        <v>Registered</v>
      </c>
      <c r="R1082" s="121">
        <f t="shared" si="190"/>
        <v>0.59</v>
      </c>
      <c r="T1082" s="117">
        <f>L1082+M1082+N1082+O1082+P1082</f>
        <v>0</v>
      </c>
      <c r="U1082" s="117">
        <f>K1082-T1082</f>
        <v>-322772</v>
      </c>
    </row>
    <row r="1083" spans="1:21" s="101" customFormat="1" x14ac:dyDescent="0.3">
      <c r="A1083" s="99">
        <v>10504</v>
      </c>
      <c r="B1083" s="99" t="s">
        <v>314</v>
      </c>
      <c r="C1083" s="99" t="s">
        <v>317</v>
      </c>
      <c r="D1083" s="99" t="s">
        <v>9633</v>
      </c>
      <c r="E1083" s="99" t="s">
        <v>9634</v>
      </c>
      <c r="F1083" s="100">
        <v>46111</v>
      </c>
      <c r="G1083" s="99" t="s">
        <v>1898</v>
      </c>
      <c r="H1083" s="96">
        <v>5395272</v>
      </c>
      <c r="I1083" s="96">
        <f t="shared" ref="I1083:I1085" si="201">H1083*R1083</f>
        <v>3183210.48</v>
      </c>
      <c r="J1083" s="96">
        <v>539527</v>
      </c>
      <c r="K1083" s="96">
        <f t="shared" ref="K1083:K1085" si="202">I1083-J1083</f>
        <v>2643683.48</v>
      </c>
      <c r="L1083" s="97">
        <f t="shared" ref="L1083:L1085" si="203">IF(AND($S1083&gt;=0,$S1083&lt;=30),$K1083,0)</f>
        <v>0</v>
      </c>
      <c r="M1083" s="97">
        <f t="shared" ref="M1083:M1085" si="204">IF(AND($S1083&gt;=31,$S1083&lt;=60),$K1083,0)</f>
        <v>0</v>
      </c>
      <c r="N1083" s="97">
        <f t="shared" ref="N1083:N1085" si="205">IF(AND($S1083&gt;=61,$S1083&lt;=90),$K1083,0)</f>
        <v>2643683.48</v>
      </c>
      <c r="O1083" s="97">
        <f t="shared" ref="O1083:O1085" si="206">IF(AND($S1083&gt;=91,$S1083&lt;=120),$K1083,0)</f>
        <v>0</v>
      </c>
      <c r="P1083" s="98">
        <f t="shared" ref="P1083:P1085" si="207">IF($S1083&gt;120,$K1083,0)</f>
        <v>0</v>
      </c>
      <c r="Q1083" s="101" t="str">
        <f t="shared" si="189"/>
        <v>Unregistered</v>
      </c>
      <c r="R1083" s="123">
        <v>0.59</v>
      </c>
      <c r="S1083" s="95">
        <f t="shared" ref="S1083:S1085" si="208">DATE(2026,5,31)-F1083</f>
        <v>62</v>
      </c>
    </row>
    <row r="1084" spans="1:21" s="101" customFormat="1" x14ac:dyDescent="0.3">
      <c r="A1084" s="99">
        <v>10505</v>
      </c>
      <c r="B1084" s="99" t="s">
        <v>314</v>
      </c>
      <c r="C1084" s="99" t="s">
        <v>317</v>
      </c>
      <c r="D1084" s="99" t="s">
        <v>9635</v>
      </c>
      <c r="E1084" s="99" t="s">
        <v>8884</v>
      </c>
      <c r="F1084" s="100">
        <v>46064</v>
      </c>
      <c r="G1084" s="99" t="s">
        <v>1898</v>
      </c>
      <c r="H1084" s="96">
        <v>5429320</v>
      </c>
      <c r="I1084" s="96">
        <f t="shared" si="201"/>
        <v>3203298.8</v>
      </c>
      <c r="J1084" s="96">
        <v>542932</v>
      </c>
      <c r="K1084" s="96">
        <f t="shared" si="202"/>
        <v>2660366.7999999998</v>
      </c>
      <c r="L1084" s="97">
        <f t="shared" si="203"/>
        <v>0</v>
      </c>
      <c r="M1084" s="97">
        <f t="shared" si="204"/>
        <v>0</v>
      </c>
      <c r="N1084" s="97">
        <f t="shared" si="205"/>
        <v>0</v>
      </c>
      <c r="O1084" s="97">
        <f t="shared" si="206"/>
        <v>2660366.7999999998</v>
      </c>
      <c r="P1084" s="98">
        <f t="shared" si="207"/>
        <v>0</v>
      </c>
      <c r="Q1084" s="101" t="str">
        <f t="shared" si="189"/>
        <v>Unregistered</v>
      </c>
      <c r="R1084" s="123">
        <v>0.59</v>
      </c>
      <c r="S1084" s="95">
        <f t="shared" si="208"/>
        <v>109</v>
      </c>
    </row>
    <row r="1085" spans="1:21" s="101" customFormat="1" x14ac:dyDescent="0.3">
      <c r="A1085" s="99">
        <v>10508</v>
      </c>
      <c r="B1085" s="99" t="s">
        <v>314</v>
      </c>
      <c r="C1085" s="99" t="s">
        <v>317</v>
      </c>
      <c r="D1085" s="99" t="s">
        <v>9640</v>
      </c>
      <c r="E1085" s="99" t="s">
        <v>9641</v>
      </c>
      <c r="F1085" s="100">
        <v>46111</v>
      </c>
      <c r="G1085" s="99" t="s">
        <v>1898</v>
      </c>
      <c r="H1085" s="96">
        <v>5454360</v>
      </c>
      <c r="I1085" s="96">
        <f t="shared" si="201"/>
        <v>3218072.4</v>
      </c>
      <c r="J1085" s="96">
        <v>550000</v>
      </c>
      <c r="K1085" s="96">
        <f t="shared" si="202"/>
        <v>2668072.4</v>
      </c>
      <c r="L1085" s="97">
        <f t="shared" si="203"/>
        <v>0</v>
      </c>
      <c r="M1085" s="97">
        <f t="shared" si="204"/>
        <v>0</v>
      </c>
      <c r="N1085" s="97">
        <f t="shared" si="205"/>
        <v>2668072.4</v>
      </c>
      <c r="O1085" s="97">
        <f t="shared" si="206"/>
        <v>0</v>
      </c>
      <c r="P1085" s="98">
        <f t="shared" si="207"/>
        <v>0</v>
      </c>
      <c r="Q1085" s="101" t="str">
        <f t="shared" si="189"/>
        <v>Unregistered</v>
      </c>
      <c r="R1085" s="123">
        <v>0.59</v>
      </c>
      <c r="S1085" s="95">
        <f t="shared" si="208"/>
        <v>62</v>
      </c>
    </row>
    <row r="1086" spans="1:21" hidden="1" x14ac:dyDescent="0.3">
      <c r="A1086" s="114">
        <v>10521</v>
      </c>
      <c r="B1086" s="114" t="s">
        <v>314</v>
      </c>
      <c r="C1086" s="114" t="s">
        <v>317</v>
      </c>
      <c r="D1086" s="114" t="s">
        <v>9957</v>
      </c>
      <c r="E1086" s="114" t="s">
        <v>9958</v>
      </c>
      <c r="F1086" s="115">
        <v>45854</v>
      </c>
      <c r="G1086" s="114" t="s">
        <v>1801</v>
      </c>
      <c r="H1086" s="116">
        <v>5253000</v>
      </c>
      <c r="I1086" s="116">
        <v>3099270</v>
      </c>
      <c r="J1086" s="116">
        <v>3741680</v>
      </c>
      <c r="K1086" s="116">
        <v>-642410</v>
      </c>
      <c r="L1086" s="116">
        <v>0</v>
      </c>
      <c r="M1086" s="116">
        <v>0</v>
      </c>
      <c r="N1086" s="116">
        <v>0</v>
      </c>
      <c r="O1086" s="116">
        <v>0</v>
      </c>
      <c r="P1086" s="120">
        <v>0</v>
      </c>
      <c r="Q1086" s="27" t="str">
        <f t="shared" si="189"/>
        <v>Registered</v>
      </c>
      <c r="R1086" s="121">
        <f t="shared" si="190"/>
        <v>0.59</v>
      </c>
      <c r="T1086" s="117">
        <f t="shared" ref="T1086:T1087" si="209">L1086+M1086+N1086+O1086+P1086</f>
        <v>0</v>
      </c>
      <c r="U1086" s="117">
        <f t="shared" ref="U1086:U1087" si="210">K1086-T1086</f>
        <v>-642410</v>
      </c>
    </row>
    <row r="1087" spans="1:21" hidden="1" x14ac:dyDescent="0.3">
      <c r="A1087" s="114">
        <v>10603</v>
      </c>
      <c r="B1087" s="114" t="s">
        <v>314</v>
      </c>
      <c r="C1087" s="114" t="s">
        <v>317</v>
      </c>
      <c r="D1087" s="114" t="s">
        <v>10081</v>
      </c>
      <c r="E1087" s="114" t="s">
        <v>10082</v>
      </c>
      <c r="F1087" s="115">
        <v>45988</v>
      </c>
      <c r="G1087" s="114" t="s">
        <v>7551</v>
      </c>
      <c r="H1087" s="116">
        <v>5584950</v>
      </c>
      <c r="I1087" s="116">
        <v>3295121</v>
      </c>
      <c r="J1087" s="116">
        <v>4939272</v>
      </c>
      <c r="K1087" s="116">
        <v>-1644151</v>
      </c>
      <c r="L1087" s="116">
        <v>0</v>
      </c>
      <c r="M1087" s="116">
        <v>0</v>
      </c>
      <c r="N1087" s="116">
        <v>0</v>
      </c>
      <c r="O1087" s="116">
        <v>0</v>
      </c>
      <c r="P1087" s="120">
        <v>0</v>
      </c>
      <c r="Q1087" s="27" t="str">
        <f t="shared" si="189"/>
        <v>Registered</v>
      </c>
      <c r="R1087" s="121">
        <f t="shared" si="190"/>
        <v>0.59000008952631622</v>
      </c>
      <c r="T1087" s="117">
        <f t="shared" si="209"/>
        <v>0</v>
      </c>
      <c r="U1087" s="117">
        <f t="shared" si="210"/>
        <v>-1644151</v>
      </c>
    </row>
    <row r="1088" spans="1:21" s="101" customFormat="1" hidden="1" x14ac:dyDescent="0.3">
      <c r="A1088" s="99">
        <v>10722</v>
      </c>
      <c r="B1088" s="99" t="s">
        <v>314</v>
      </c>
      <c r="C1088" s="99" t="s">
        <v>317</v>
      </c>
      <c r="D1088" s="99" t="s">
        <v>10161</v>
      </c>
      <c r="E1088" s="99" t="s">
        <v>10162</v>
      </c>
      <c r="F1088" s="100">
        <v>45960</v>
      </c>
      <c r="G1088" s="99" t="s">
        <v>1898</v>
      </c>
      <c r="H1088" s="96">
        <v>5315179</v>
      </c>
      <c r="I1088" s="96">
        <f t="shared" ref="I1088:I1097" si="211">H1088*R1088</f>
        <v>3135955.61</v>
      </c>
      <c r="J1088" s="96">
        <v>4773136</v>
      </c>
      <c r="K1088" s="96">
        <f t="shared" ref="K1088:K1097" si="212">I1088-J1088</f>
        <v>-1637180.3900000001</v>
      </c>
      <c r="L1088" s="97">
        <f t="shared" ref="L1088:L1097" si="213">IF(AND($S1088&gt;=0,$S1088&lt;=30),$K1088,0)</f>
        <v>0</v>
      </c>
      <c r="M1088" s="97">
        <f t="shared" ref="M1088:M1097" si="214">IF(AND($S1088&gt;=31,$S1088&lt;=60),$K1088,0)</f>
        <v>0</v>
      </c>
      <c r="N1088" s="97">
        <f t="shared" ref="N1088:N1097" si="215">IF(AND($S1088&gt;=61,$S1088&lt;=90),$K1088,0)</f>
        <v>0</v>
      </c>
      <c r="O1088" s="97">
        <f t="shared" ref="O1088:O1097" si="216">IF(AND($S1088&gt;=91,$S1088&lt;=120),$K1088,0)</f>
        <v>0</v>
      </c>
      <c r="P1088" s="98">
        <v>0</v>
      </c>
      <c r="Q1088" s="101" t="str">
        <f t="shared" si="189"/>
        <v>Unregistered</v>
      </c>
      <c r="R1088" s="123">
        <v>0.59</v>
      </c>
      <c r="S1088" s="95">
        <f t="shared" ref="S1088:S1103" si="217">DATE(2026,5,31)-F1088</f>
        <v>213</v>
      </c>
    </row>
    <row r="1089" spans="1:21" s="101" customFormat="1" hidden="1" x14ac:dyDescent="0.3">
      <c r="A1089" s="99">
        <v>10725</v>
      </c>
      <c r="B1089" s="99" t="s">
        <v>314</v>
      </c>
      <c r="C1089" s="99" t="s">
        <v>317</v>
      </c>
      <c r="D1089" s="99" t="s">
        <v>10186</v>
      </c>
      <c r="E1089" s="99" t="s">
        <v>10187</v>
      </c>
      <c r="F1089" s="100">
        <v>46081</v>
      </c>
      <c r="G1089" s="99" t="s">
        <v>1898</v>
      </c>
      <c r="H1089" s="96">
        <v>5395500</v>
      </c>
      <c r="I1089" s="96">
        <f t="shared" si="211"/>
        <v>3183345</v>
      </c>
      <c r="J1089" s="96">
        <v>4900000</v>
      </c>
      <c r="K1089" s="96">
        <f t="shared" si="212"/>
        <v>-1716655</v>
      </c>
      <c r="L1089" s="97">
        <f t="shared" si="213"/>
        <v>0</v>
      </c>
      <c r="M1089" s="97">
        <f t="shared" si="214"/>
        <v>0</v>
      </c>
      <c r="N1089" s="97">
        <f t="shared" si="215"/>
        <v>0</v>
      </c>
      <c r="O1089" s="97">
        <v>0</v>
      </c>
      <c r="P1089" s="98">
        <f t="shared" ref="P1089:P1097" si="218">IF($S1089&gt;120,$K1089,0)</f>
        <v>0</v>
      </c>
      <c r="Q1089" s="101" t="str">
        <f t="shared" si="189"/>
        <v>Unregistered</v>
      </c>
      <c r="R1089" s="123">
        <v>0.59</v>
      </c>
      <c r="S1089" s="95">
        <f t="shared" si="217"/>
        <v>92</v>
      </c>
    </row>
    <row r="1090" spans="1:21" s="101" customFormat="1" hidden="1" x14ac:dyDescent="0.3">
      <c r="A1090" s="99">
        <v>10726</v>
      </c>
      <c r="B1090" s="99" t="s">
        <v>314</v>
      </c>
      <c r="C1090" s="99" t="s">
        <v>317</v>
      </c>
      <c r="D1090" s="99" t="s">
        <v>10188</v>
      </c>
      <c r="E1090" s="99" t="s">
        <v>10187</v>
      </c>
      <c r="F1090" s="100">
        <v>46081</v>
      </c>
      <c r="G1090" s="99" t="s">
        <v>1898</v>
      </c>
      <c r="H1090" s="96">
        <v>5395500</v>
      </c>
      <c r="I1090" s="96">
        <f t="shared" si="211"/>
        <v>3183345</v>
      </c>
      <c r="J1090" s="96">
        <v>4900000</v>
      </c>
      <c r="K1090" s="96">
        <f t="shared" si="212"/>
        <v>-1716655</v>
      </c>
      <c r="L1090" s="97">
        <f t="shared" si="213"/>
        <v>0</v>
      </c>
      <c r="M1090" s="97">
        <f t="shared" si="214"/>
        <v>0</v>
      </c>
      <c r="N1090" s="97">
        <f t="shared" si="215"/>
        <v>0</v>
      </c>
      <c r="O1090" s="97">
        <v>0</v>
      </c>
      <c r="P1090" s="98">
        <f t="shared" si="218"/>
        <v>0</v>
      </c>
      <c r="Q1090" s="101" t="str">
        <f t="shared" ref="Q1090:Q1153" si="219">IF(G1090="01 Jan 1900","Unregistered","Registered")</f>
        <v>Unregistered</v>
      </c>
      <c r="R1090" s="123">
        <v>0.59</v>
      </c>
      <c r="S1090" s="95">
        <f t="shared" si="217"/>
        <v>92</v>
      </c>
    </row>
    <row r="1091" spans="1:21" s="101" customFormat="1" hidden="1" x14ac:dyDescent="0.3">
      <c r="A1091" s="99">
        <v>10727</v>
      </c>
      <c r="B1091" s="99" t="s">
        <v>314</v>
      </c>
      <c r="C1091" s="99" t="s">
        <v>317</v>
      </c>
      <c r="D1091" s="99" t="s">
        <v>10189</v>
      </c>
      <c r="E1091" s="99" t="s">
        <v>10187</v>
      </c>
      <c r="F1091" s="100">
        <v>46081</v>
      </c>
      <c r="G1091" s="99" t="s">
        <v>1898</v>
      </c>
      <c r="H1091" s="96">
        <v>5395500</v>
      </c>
      <c r="I1091" s="96">
        <f t="shared" si="211"/>
        <v>3183345</v>
      </c>
      <c r="J1091" s="96">
        <v>4900000</v>
      </c>
      <c r="K1091" s="96">
        <f t="shared" si="212"/>
        <v>-1716655</v>
      </c>
      <c r="L1091" s="97">
        <f t="shared" si="213"/>
        <v>0</v>
      </c>
      <c r="M1091" s="97">
        <f t="shared" si="214"/>
        <v>0</v>
      </c>
      <c r="N1091" s="97">
        <f t="shared" si="215"/>
        <v>0</v>
      </c>
      <c r="O1091" s="97">
        <v>0</v>
      </c>
      <c r="P1091" s="98">
        <f t="shared" si="218"/>
        <v>0</v>
      </c>
      <c r="Q1091" s="101" t="str">
        <f t="shared" si="219"/>
        <v>Unregistered</v>
      </c>
      <c r="R1091" s="123">
        <v>0.59</v>
      </c>
      <c r="S1091" s="95">
        <f t="shared" si="217"/>
        <v>92</v>
      </c>
    </row>
    <row r="1092" spans="1:21" s="101" customFormat="1" hidden="1" x14ac:dyDescent="0.3">
      <c r="A1092" s="99">
        <v>10728</v>
      </c>
      <c r="B1092" s="99" t="s">
        <v>314</v>
      </c>
      <c r="C1092" s="99" t="s">
        <v>317</v>
      </c>
      <c r="D1092" s="99" t="s">
        <v>10190</v>
      </c>
      <c r="E1092" s="99" t="s">
        <v>10187</v>
      </c>
      <c r="F1092" s="100">
        <v>46081</v>
      </c>
      <c r="G1092" s="99" t="s">
        <v>1898</v>
      </c>
      <c r="H1092" s="96">
        <v>5395500</v>
      </c>
      <c r="I1092" s="96">
        <f t="shared" si="211"/>
        <v>3183345</v>
      </c>
      <c r="J1092" s="96">
        <v>4900000</v>
      </c>
      <c r="K1092" s="96">
        <f t="shared" si="212"/>
        <v>-1716655</v>
      </c>
      <c r="L1092" s="97">
        <f t="shared" si="213"/>
        <v>0</v>
      </c>
      <c r="M1092" s="97">
        <f t="shared" si="214"/>
        <v>0</v>
      </c>
      <c r="N1092" s="97">
        <f t="shared" si="215"/>
        <v>0</v>
      </c>
      <c r="O1092" s="97">
        <v>0</v>
      </c>
      <c r="P1092" s="98">
        <f t="shared" si="218"/>
        <v>0</v>
      </c>
      <c r="Q1092" s="101" t="str">
        <f t="shared" si="219"/>
        <v>Unregistered</v>
      </c>
      <c r="R1092" s="123">
        <v>0.59</v>
      </c>
      <c r="S1092" s="95">
        <f t="shared" si="217"/>
        <v>92</v>
      </c>
    </row>
    <row r="1093" spans="1:21" s="101" customFormat="1" hidden="1" x14ac:dyDescent="0.3">
      <c r="A1093" s="99">
        <v>10729</v>
      </c>
      <c r="B1093" s="99" t="s">
        <v>314</v>
      </c>
      <c r="C1093" s="99" t="s">
        <v>317</v>
      </c>
      <c r="D1093" s="99" t="s">
        <v>10191</v>
      </c>
      <c r="E1093" s="99" t="s">
        <v>10187</v>
      </c>
      <c r="F1093" s="100">
        <v>46081</v>
      </c>
      <c r="G1093" s="99" t="s">
        <v>1898</v>
      </c>
      <c r="H1093" s="96">
        <v>5395500</v>
      </c>
      <c r="I1093" s="96">
        <f t="shared" si="211"/>
        <v>3183345</v>
      </c>
      <c r="J1093" s="96">
        <v>4900000</v>
      </c>
      <c r="K1093" s="96">
        <f t="shared" si="212"/>
        <v>-1716655</v>
      </c>
      <c r="L1093" s="97">
        <f t="shared" si="213"/>
        <v>0</v>
      </c>
      <c r="M1093" s="97">
        <f t="shared" si="214"/>
        <v>0</v>
      </c>
      <c r="N1093" s="97">
        <f t="shared" si="215"/>
        <v>0</v>
      </c>
      <c r="O1093" s="97">
        <v>0</v>
      </c>
      <c r="P1093" s="98">
        <f t="shared" si="218"/>
        <v>0</v>
      </c>
      <c r="Q1093" s="101" t="str">
        <f t="shared" si="219"/>
        <v>Unregistered</v>
      </c>
      <c r="R1093" s="123">
        <v>0.59</v>
      </c>
      <c r="S1093" s="95">
        <f t="shared" si="217"/>
        <v>92</v>
      </c>
    </row>
    <row r="1094" spans="1:21" s="101" customFormat="1" hidden="1" x14ac:dyDescent="0.3">
      <c r="A1094" s="99">
        <v>10730</v>
      </c>
      <c r="B1094" s="99" t="s">
        <v>314</v>
      </c>
      <c r="C1094" s="99" t="s">
        <v>317</v>
      </c>
      <c r="D1094" s="99" t="s">
        <v>10192</v>
      </c>
      <c r="E1094" s="99" t="s">
        <v>10187</v>
      </c>
      <c r="F1094" s="100">
        <v>46081</v>
      </c>
      <c r="G1094" s="99" t="s">
        <v>1898</v>
      </c>
      <c r="H1094" s="96">
        <v>5395500</v>
      </c>
      <c r="I1094" s="96">
        <f t="shared" si="211"/>
        <v>3183345</v>
      </c>
      <c r="J1094" s="96">
        <v>4900000</v>
      </c>
      <c r="K1094" s="96">
        <f t="shared" si="212"/>
        <v>-1716655</v>
      </c>
      <c r="L1094" s="97">
        <f t="shared" si="213"/>
        <v>0</v>
      </c>
      <c r="M1094" s="97">
        <f t="shared" si="214"/>
        <v>0</v>
      </c>
      <c r="N1094" s="97">
        <f t="shared" si="215"/>
        <v>0</v>
      </c>
      <c r="O1094" s="97">
        <v>0</v>
      </c>
      <c r="P1094" s="98">
        <f t="shared" si="218"/>
        <v>0</v>
      </c>
      <c r="Q1094" s="101" t="str">
        <f t="shared" si="219"/>
        <v>Unregistered</v>
      </c>
      <c r="R1094" s="123">
        <v>0.59</v>
      </c>
      <c r="S1094" s="95">
        <f t="shared" si="217"/>
        <v>92</v>
      </c>
    </row>
    <row r="1095" spans="1:21" s="101" customFormat="1" hidden="1" x14ac:dyDescent="0.3">
      <c r="A1095" s="99">
        <v>10731</v>
      </c>
      <c r="B1095" s="99" t="s">
        <v>314</v>
      </c>
      <c r="C1095" s="99" t="s">
        <v>317</v>
      </c>
      <c r="D1095" s="99" t="s">
        <v>10193</v>
      </c>
      <c r="E1095" s="99" t="s">
        <v>10187</v>
      </c>
      <c r="F1095" s="100">
        <v>46081</v>
      </c>
      <c r="G1095" s="99" t="s">
        <v>1898</v>
      </c>
      <c r="H1095" s="96">
        <v>5395500</v>
      </c>
      <c r="I1095" s="96">
        <f t="shared" si="211"/>
        <v>3183345</v>
      </c>
      <c r="J1095" s="96">
        <v>4900000</v>
      </c>
      <c r="K1095" s="96">
        <f t="shared" si="212"/>
        <v>-1716655</v>
      </c>
      <c r="L1095" s="97">
        <f t="shared" si="213"/>
        <v>0</v>
      </c>
      <c r="M1095" s="97">
        <f t="shared" si="214"/>
        <v>0</v>
      </c>
      <c r="N1095" s="97">
        <f t="shared" si="215"/>
        <v>0</v>
      </c>
      <c r="O1095" s="97">
        <v>0</v>
      </c>
      <c r="P1095" s="98">
        <f t="shared" si="218"/>
        <v>0</v>
      </c>
      <c r="Q1095" s="101" t="str">
        <f t="shared" si="219"/>
        <v>Unregistered</v>
      </c>
      <c r="R1095" s="123">
        <v>0.59</v>
      </c>
      <c r="S1095" s="95">
        <f t="shared" si="217"/>
        <v>92</v>
      </c>
    </row>
    <row r="1096" spans="1:21" s="101" customFormat="1" hidden="1" x14ac:dyDescent="0.3">
      <c r="A1096" s="99">
        <v>10732</v>
      </c>
      <c r="B1096" s="99" t="s">
        <v>314</v>
      </c>
      <c r="C1096" s="99" t="s">
        <v>317</v>
      </c>
      <c r="D1096" s="99" t="s">
        <v>10194</v>
      </c>
      <c r="E1096" s="99" t="s">
        <v>10187</v>
      </c>
      <c r="F1096" s="100">
        <v>46081</v>
      </c>
      <c r="G1096" s="99" t="s">
        <v>1898</v>
      </c>
      <c r="H1096" s="96">
        <v>5395500</v>
      </c>
      <c r="I1096" s="96">
        <f t="shared" si="211"/>
        <v>3183345</v>
      </c>
      <c r="J1096" s="96">
        <v>4900000</v>
      </c>
      <c r="K1096" s="96">
        <f t="shared" si="212"/>
        <v>-1716655</v>
      </c>
      <c r="L1096" s="97">
        <f t="shared" si="213"/>
        <v>0</v>
      </c>
      <c r="M1096" s="97">
        <f t="shared" si="214"/>
        <v>0</v>
      </c>
      <c r="N1096" s="97">
        <f t="shared" si="215"/>
        <v>0</v>
      </c>
      <c r="O1096" s="97">
        <v>0</v>
      </c>
      <c r="P1096" s="98">
        <f t="shared" si="218"/>
        <v>0</v>
      </c>
      <c r="Q1096" s="101" t="str">
        <f t="shared" si="219"/>
        <v>Unregistered</v>
      </c>
      <c r="R1096" s="123">
        <v>0.59</v>
      </c>
      <c r="S1096" s="95">
        <f t="shared" si="217"/>
        <v>92</v>
      </c>
    </row>
    <row r="1097" spans="1:21" s="101" customFormat="1" x14ac:dyDescent="0.3">
      <c r="A1097" s="99">
        <v>11095</v>
      </c>
      <c r="B1097" s="99" t="s">
        <v>314</v>
      </c>
      <c r="C1097" s="99" t="s">
        <v>317</v>
      </c>
      <c r="D1097" s="99" t="s">
        <v>322</v>
      </c>
      <c r="E1097" s="99" t="s">
        <v>323</v>
      </c>
      <c r="F1097" s="100">
        <v>46142</v>
      </c>
      <c r="G1097" s="99" t="s">
        <v>1898</v>
      </c>
      <c r="H1097" s="96">
        <v>5542650</v>
      </c>
      <c r="I1097" s="96">
        <f t="shared" si="211"/>
        <v>3270163.5</v>
      </c>
      <c r="J1097" s="96"/>
      <c r="K1097" s="96">
        <f t="shared" si="212"/>
        <v>3270163.5</v>
      </c>
      <c r="L1097" s="97">
        <f t="shared" si="213"/>
        <v>0</v>
      </c>
      <c r="M1097" s="97">
        <f t="shared" si="214"/>
        <v>3270163.5</v>
      </c>
      <c r="N1097" s="97">
        <f t="shared" si="215"/>
        <v>0</v>
      </c>
      <c r="O1097" s="97">
        <f t="shared" si="216"/>
        <v>0</v>
      </c>
      <c r="P1097" s="98">
        <f t="shared" si="218"/>
        <v>0</v>
      </c>
      <c r="Q1097" s="101" t="str">
        <f t="shared" si="219"/>
        <v>Unregistered</v>
      </c>
      <c r="R1097" s="123">
        <v>0.59</v>
      </c>
      <c r="S1097" s="95">
        <f t="shared" si="217"/>
        <v>31</v>
      </c>
    </row>
    <row r="1098" spans="1:21" s="101" customFormat="1" hidden="1" x14ac:dyDescent="0.3">
      <c r="A1098" s="99">
        <v>11099</v>
      </c>
      <c r="B1098" s="99" t="s">
        <v>314</v>
      </c>
      <c r="C1098" s="99" t="s">
        <v>317</v>
      </c>
      <c r="D1098" s="99" t="s">
        <v>324</v>
      </c>
      <c r="E1098" s="99" t="s">
        <v>325</v>
      </c>
      <c r="F1098" s="100">
        <v>46164</v>
      </c>
      <c r="G1098" s="99" t="s">
        <v>1898</v>
      </c>
      <c r="H1098" s="96">
        <v>5426892</v>
      </c>
      <c r="I1098" s="96">
        <v>0</v>
      </c>
      <c r="J1098" s="96"/>
      <c r="K1098" s="96"/>
      <c r="L1098" s="96">
        <v>0</v>
      </c>
      <c r="M1098" s="96">
        <v>0</v>
      </c>
      <c r="N1098" s="96">
        <v>0</v>
      </c>
      <c r="O1098" s="96">
        <v>0</v>
      </c>
      <c r="P1098" s="122">
        <v>0</v>
      </c>
      <c r="Q1098" s="101" t="str">
        <f t="shared" si="219"/>
        <v>Unregistered</v>
      </c>
      <c r="R1098" s="123"/>
      <c r="S1098" s="95"/>
    </row>
    <row r="1099" spans="1:21" s="101" customFormat="1" hidden="1" x14ac:dyDescent="0.3">
      <c r="A1099" s="99">
        <v>11102</v>
      </c>
      <c r="B1099" s="99" t="s">
        <v>314</v>
      </c>
      <c r="C1099" s="99" t="s">
        <v>317</v>
      </c>
      <c r="D1099" s="99" t="s">
        <v>326</v>
      </c>
      <c r="E1099" s="99" t="s">
        <v>327</v>
      </c>
      <c r="F1099" s="100">
        <v>46162</v>
      </c>
      <c r="G1099" s="99" t="s">
        <v>1898</v>
      </c>
      <c r="H1099" s="96">
        <v>5689800</v>
      </c>
      <c r="I1099" s="96">
        <v>0</v>
      </c>
      <c r="J1099" s="96"/>
      <c r="K1099" s="96"/>
      <c r="L1099" s="96">
        <v>0</v>
      </c>
      <c r="M1099" s="96">
        <v>0</v>
      </c>
      <c r="N1099" s="96">
        <v>0</v>
      </c>
      <c r="O1099" s="96">
        <v>0</v>
      </c>
      <c r="P1099" s="122">
        <v>0</v>
      </c>
      <c r="Q1099" s="101" t="str">
        <f t="shared" si="219"/>
        <v>Unregistered</v>
      </c>
      <c r="R1099" s="123"/>
      <c r="S1099" s="95"/>
    </row>
    <row r="1100" spans="1:21" s="101" customFormat="1" x14ac:dyDescent="0.3">
      <c r="A1100" s="99">
        <v>11104</v>
      </c>
      <c r="B1100" s="99" t="s">
        <v>314</v>
      </c>
      <c r="C1100" s="99" t="s">
        <v>317</v>
      </c>
      <c r="D1100" s="99" t="s">
        <v>10445</v>
      </c>
      <c r="E1100" s="99" t="s">
        <v>10446</v>
      </c>
      <c r="F1100" s="100">
        <v>46112</v>
      </c>
      <c r="G1100" s="99" t="s">
        <v>1898</v>
      </c>
      <c r="H1100" s="96">
        <v>5459265</v>
      </c>
      <c r="I1100" s="96">
        <f>H1100*R1100</f>
        <v>3220966.3499999996</v>
      </c>
      <c r="J1100" s="96"/>
      <c r="K1100" s="96">
        <f>I1100-J1100</f>
        <v>3220966.3499999996</v>
      </c>
      <c r="L1100" s="97">
        <f>IF(AND($S1100&gt;=0,$S1100&lt;=30),$K1100,0)</f>
        <v>0</v>
      </c>
      <c r="M1100" s="97">
        <f>IF(AND($S1100&gt;=31,$S1100&lt;=60),$K1100,0)</f>
        <v>0</v>
      </c>
      <c r="N1100" s="97">
        <f>IF(AND($S1100&gt;=61,$S1100&lt;=90),$K1100,0)</f>
        <v>3220966.3499999996</v>
      </c>
      <c r="O1100" s="97">
        <f>IF(AND($S1100&gt;=91,$S1100&lt;=120),$K1100,0)</f>
        <v>0</v>
      </c>
      <c r="P1100" s="98">
        <f>IF($S1100&gt;120,$K1100,0)</f>
        <v>0</v>
      </c>
      <c r="Q1100" s="101" t="str">
        <f t="shared" si="219"/>
        <v>Unregistered</v>
      </c>
      <c r="R1100" s="123">
        <v>0.59</v>
      </c>
      <c r="S1100" s="95">
        <f t="shared" si="217"/>
        <v>61</v>
      </c>
    </row>
    <row r="1101" spans="1:21" s="101" customFormat="1" hidden="1" x14ac:dyDescent="0.3">
      <c r="A1101" s="99">
        <v>11105</v>
      </c>
      <c r="B1101" s="99" t="s">
        <v>314</v>
      </c>
      <c r="C1101" s="99" t="s">
        <v>317</v>
      </c>
      <c r="D1101" s="99" t="s">
        <v>328</v>
      </c>
      <c r="E1101" s="99" t="s">
        <v>329</v>
      </c>
      <c r="F1101" s="100">
        <v>46153</v>
      </c>
      <c r="G1101" s="99" t="s">
        <v>1898</v>
      </c>
      <c r="H1101" s="96">
        <v>5654484</v>
      </c>
      <c r="I1101" s="96">
        <v>0</v>
      </c>
      <c r="J1101" s="96"/>
      <c r="K1101" s="96"/>
      <c r="L1101" s="96">
        <v>0</v>
      </c>
      <c r="M1101" s="96">
        <v>0</v>
      </c>
      <c r="N1101" s="96">
        <v>0</v>
      </c>
      <c r="O1101" s="96">
        <v>0</v>
      </c>
      <c r="P1101" s="122">
        <v>0</v>
      </c>
      <c r="Q1101" s="101" t="str">
        <f t="shared" si="219"/>
        <v>Unregistered</v>
      </c>
      <c r="R1101" s="123"/>
      <c r="S1101" s="95"/>
    </row>
    <row r="1102" spans="1:21" s="101" customFormat="1" x14ac:dyDescent="0.3">
      <c r="A1102" s="99">
        <v>11107</v>
      </c>
      <c r="B1102" s="99" t="s">
        <v>314</v>
      </c>
      <c r="C1102" s="99" t="s">
        <v>317</v>
      </c>
      <c r="D1102" s="99" t="s">
        <v>335</v>
      </c>
      <c r="E1102" s="99" t="s">
        <v>336</v>
      </c>
      <c r="F1102" s="100">
        <v>46142</v>
      </c>
      <c r="G1102" s="99" t="s">
        <v>1898</v>
      </c>
      <c r="H1102" s="96">
        <v>5494581</v>
      </c>
      <c r="I1102" s="96">
        <f>H1102*R1102</f>
        <v>3241802.79</v>
      </c>
      <c r="J1102" s="96"/>
      <c r="K1102" s="96">
        <f>I1102-J1102</f>
        <v>3241802.79</v>
      </c>
      <c r="L1102" s="97">
        <f>IF(AND($S1102&gt;=0,$S1102&lt;=30),$K1102,0)</f>
        <v>0</v>
      </c>
      <c r="M1102" s="97">
        <f>IF(AND($S1102&gt;=31,$S1102&lt;=60),$K1102,0)</f>
        <v>3241802.79</v>
      </c>
      <c r="N1102" s="97">
        <f>IF(AND($S1102&gt;=61,$S1102&lt;=90),$K1102,0)</f>
        <v>0</v>
      </c>
      <c r="O1102" s="97">
        <f>IF(AND($S1102&gt;=91,$S1102&lt;=120),$K1102,0)</f>
        <v>0</v>
      </c>
      <c r="P1102" s="98">
        <f>IF($S1102&gt;120,$K1102,0)</f>
        <v>0</v>
      </c>
      <c r="Q1102" s="101" t="str">
        <f t="shared" si="219"/>
        <v>Unregistered</v>
      </c>
      <c r="R1102" s="123">
        <v>0.59</v>
      </c>
      <c r="S1102" s="95">
        <f t="shared" si="217"/>
        <v>31</v>
      </c>
    </row>
    <row r="1103" spans="1:21" s="101" customFormat="1" hidden="1" x14ac:dyDescent="0.3">
      <c r="A1103" s="99">
        <v>11108</v>
      </c>
      <c r="B1103" s="99" t="s">
        <v>314</v>
      </c>
      <c r="C1103" s="99" t="s">
        <v>317</v>
      </c>
      <c r="D1103" s="99" t="s">
        <v>339</v>
      </c>
      <c r="E1103" s="99" t="s">
        <v>331</v>
      </c>
      <c r="F1103" s="100">
        <v>46164</v>
      </c>
      <c r="G1103" s="99" t="s">
        <v>1898</v>
      </c>
      <c r="H1103" s="96">
        <v>5447050</v>
      </c>
      <c r="I1103" s="96">
        <v>0</v>
      </c>
      <c r="J1103" s="96"/>
      <c r="K1103" s="96"/>
      <c r="L1103" s="96">
        <v>0</v>
      </c>
      <c r="M1103" s="96">
        <v>0</v>
      </c>
      <c r="N1103" s="96">
        <v>0</v>
      </c>
      <c r="O1103" s="96">
        <v>0</v>
      </c>
      <c r="P1103" s="122">
        <v>0</v>
      </c>
      <c r="Q1103" s="101" t="str">
        <f t="shared" si="219"/>
        <v>Unregistered</v>
      </c>
      <c r="R1103" s="123"/>
      <c r="S1103" s="95"/>
    </row>
    <row r="1104" spans="1:21" hidden="1" x14ac:dyDescent="0.3">
      <c r="A1104" s="114">
        <v>7032</v>
      </c>
      <c r="B1104" s="114" t="s">
        <v>1572</v>
      </c>
      <c r="C1104" s="114" t="s">
        <v>171</v>
      </c>
      <c r="D1104" s="114" t="s">
        <v>1573</v>
      </c>
      <c r="E1104" s="114" t="s">
        <v>1574</v>
      </c>
      <c r="F1104" s="115">
        <v>46045</v>
      </c>
      <c r="G1104" s="114" t="s">
        <v>1575</v>
      </c>
      <c r="H1104" s="116">
        <v>10786400</v>
      </c>
      <c r="I1104" s="116">
        <v>6687568</v>
      </c>
      <c r="J1104" s="116">
        <v>6687568</v>
      </c>
      <c r="K1104" s="116">
        <v>0</v>
      </c>
      <c r="L1104" s="116">
        <v>0</v>
      </c>
      <c r="M1104" s="116">
        <v>0</v>
      </c>
      <c r="N1104" s="116">
        <v>0</v>
      </c>
      <c r="O1104" s="116">
        <v>0</v>
      </c>
      <c r="P1104" s="120">
        <v>0</v>
      </c>
      <c r="Q1104" s="27" t="str">
        <f t="shared" si="219"/>
        <v>Registered</v>
      </c>
      <c r="R1104" s="121">
        <f t="shared" ref="R1104:R1167" si="220">I1104/H1104</f>
        <v>0.62</v>
      </c>
      <c r="T1104" s="117">
        <f>L1104+M1104+N1104+O1104+P1104</f>
        <v>0</v>
      </c>
      <c r="U1104" s="117">
        <f>K1104-T1104</f>
        <v>0</v>
      </c>
    </row>
    <row r="1105" spans="1:21" s="101" customFormat="1" x14ac:dyDescent="0.3">
      <c r="A1105" s="99">
        <v>10400</v>
      </c>
      <c r="B1105" s="99" t="s">
        <v>1572</v>
      </c>
      <c r="C1105" s="99" t="s">
        <v>171</v>
      </c>
      <c r="D1105" s="99" t="s">
        <v>174</v>
      </c>
      <c r="E1105" s="99" t="s">
        <v>175</v>
      </c>
      <c r="F1105" s="100">
        <v>46141</v>
      </c>
      <c r="G1105" s="99" t="s">
        <v>1898</v>
      </c>
      <c r="H1105" s="96">
        <v>8487000</v>
      </c>
      <c r="I1105" s="96">
        <f t="shared" ref="I1105:I1106" si="221">H1105*R1105</f>
        <v>5261940</v>
      </c>
      <c r="J1105" s="96">
        <v>200000</v>
      </c>
      <c r="K1105" s="96">
        <f t="shared" ref="K1105:K1106" si="222">I1105-J1105</f>
        <v>5061940</v>
      </c>
      <c r="L1105" s="97">
        <f t="shared" ref="L1105:L1106" si="223">IF(AND($S1105&gt;=0,$S1105&lt;=30),$K1105,0)</f>
        <v>0</v>
      </c>
      <c r="M1105" s="97">
        <f t="shared" ref="M1105:M1106" si="224">IF(AND($S1105&gt;=31,$S1105&lt;=60),$K1105,0)</f>
        <v>5061940</v>
      </c>
      <c r="N1105" s="97">
        <f t="shared" ref="N1105:N1106" si="225">IF(AND($S1105&gt;=61,$S1105&lt;=90),$K1105,0)</f>
        <v>0</v>
      </c>
      <c r="O1105" s="97">
        <f t="shared" ref="O1105:O1106" si="226">IF(AND($S1105&gt;=91,$S1105&lt;=120),$K1105,0)</f>
        <v>0</v>
      </c>
      <c r="P1105" s="98">
        <f t="shared" ref="P1105:P1106" si="227">IF($S1105&gt;120,$K1105,0)</f>
        <v>0</v>
      </c>
      <c r="Q1105" s="101" t="str">
        <f t="shared" si="219"/>
        <v>Unregistered</v>
      </c>
      <c r="R1105" s="123">
        <v>0.62</v>
      </c>
      <c r="S1105" s="95">
        <f t="shared" ref="S1105:S1106" si="228">DATE(2026,5,31)-F1105</f>
        <v>32</v>
      </c>
    </row>
    <row r="1106" spans="1:21" s="101" customFormat="1" x14ac:dyDescent="0.3">
      <c r="A1106" s="99">
        <v>10401</v>
      </c>
      <c r="B1106" s="99" t="s">
        <v>1572</v>
      </c>
      <c r="C1106" s="99" t="s">
        <v>171</v>
      </c>
      <c r="D1106" s="99" t="s">
        <v>176</v>
      </c>
      <c r="E1106" s="99" t="s">
        <v>177</v>
      </c>
      <c r="F1106" s="100">
        <v>46133</v>
      </c>
      <c r="G1106" s="99" t="s">
        <v>1898</v>
      </c>
      <c r="H1106" s="96">
        <v>8364000</v>
      </c>
      <c r="I1106" s="96">
        <f t="shared" si="221"/>
        <v>5185680</v>
      </c>
      <c r="J1106" s="96">
        <v>200000</v>
      </c>
      <c r="K1106" s="96">
        <f t="shared" si="222"/>
        <v>4985680</v>
      </c>
      <c r="L1106" s="97">
        <f t="shared" si="223"/>
        <v>0</v>
      </c>
      <c r="M1106" s="97">
        <f t="shared" si="224"/>
        <v>4985680</v>
      </c>
      <c r="N1106" s="97">
        <f t="shared" si="225"/>
        <v>0</v>
      </c>
      <c r="O1106" s="97">
        <f t="shared" si="226"/>
        <v>0</v>
      </c>
      <c r="P1106" s="98">
        <f t="shared" si="227"/>
        <v>0</v>
      </c>
      <c r="Q1106" s="101" t="str">
        <f t="shared" si="219"/>
        <v>Unregistered</v>
      </c>
      <c r="R1106" s="123">
        <v>0.62</v>
      </c>
      <c r="S1106" s="95">
        <f t="shared" si="228"/>
        <v>40</v>
      </c>
    </row>
    <row r="1107" spans="1:21" hidden="1" x14ac:dyDescent="0.3">
      <c r="A1107" s="114">
        <v>10606</v>
      </c>
      <c r="B1107" s="114" t="s">
        <v>1444</v>
      </c>
      <c r="C1107" s="114" t="s">
        <v>10085</v>
      </c>
      <c r="D1107" s="114" t="s">
        <v>10086</v>
      </c>
      <c r="E1107" s="114" t="s">
        <v>10087</v>
      </c>
      <c r="F1107" s="115">
        <v>45804</v>
      </c>
      <c r="G1107" s="114" t="s">
        <v>8975</v>
      </c>
      <c r="H1107" s="116">
        <v>31500000</v>
      </c>
      <c r="I1107" s="116">
        <v>9450000</v>
      </c>
      <c r="J1107" s="116">
        <v>11100000</v>
      </c>
      <c r="K1107" s="116">
        <v>-1650000</v>
      </c>
      <c r="L1107" s="116">
        <v>0</v>
      </c>
      <c r="M1107" s="116">
        <v>0</v>
      </c>
      <c r="N1107" s="116">
        <v>0</v>
      </c>
      <c r="O1107" s="116">
        <v>0</v>
      </c>
      <c r="P1107" s="120">
        <v>0</v>
      </c>
      <c r="Q1107" s="27" t="str">
        <f t="shared" si="219"/>
        <v>Registered</v>
      </c>
      <c r="R1107" s="121">
        <f t="shared" si="220"/>
        <v>0.3</v>
      </c>
      <c r="T1107" s="117">
        <f t="shared" ref="T1107:T1111" si="229">L1107+M1107+N1107+O1107+P1107</f>
        <v>0</v>
      </c>
      <c r="U1107" s="117">
        <f t="shared" ref="U1107:U1111" si="230">K1107-T1107</f>
        <v>-1650000</v>
      </c>
    </row>
    <row r="1108" spans="1:21" hidden="1" x14ac:dyDescent="0.3">
      <c r="A1108" s="114">
        <v>10818</v>
      </c>
      <c r="B1108" s="114" t="s">
        <v>1444</v>
      </c>
      <c r="C1108" s="114" t="s">
        <v>10085</v>
      </c>
      <c r="D1108" s="114" t="s">
        <v>10234</v>
      </c>
      <c r="E1108" s="114" t="s">
        <v>10235</v>
      </c>
      <c r="F1108" s="115">
        <v>45862</v>
      </c>
      <c r="G1108" s="114" t="s">
        <v>2281</v>
      </c>
      <c r="H1108" s="116">
        <v>26500000</v>
      </c>
      <c r="I1108" s="116">
        <v>7950000</v>
      </c>
      <c r="J1108" s="116">
        <v>14738714</v>
      </c>
      <c r="K1108" s="116">
        <v>-6788714</v>
      </c>
      <c r="L1108" s="116">
        <v>0</v>
      </c>
      <c r="M1108" s="116">
        <v>0</v>
      </c>
      <c r="N1108" s="116">
        <v>0</v>
      </c>
      <c r="O1108" s="116">
        <v>0</v>
      </c>
      <c r="P1108" s="120">
        <v>0</v>
      </c>
      <c r="Q1108" s="27" t="str">
        <f t="shared" si="219"/>
        <v>Registered</v>
      </c>
      <c r="R1108" s="121">
        <f t="shared" si="220"/>
        <v>0.3</v>
      </c>
      <c r="T1108" s="117">
        <f t="shared" si="229"/>
        <v>0</v>
      </c>
      <c r="U1108" s="117">
        <f t="shared" si="230"/>
        <v>-6788714</v>
      </c>
    </row>
    <row r="1109" spans="1:21" hidden="1" x14ac:dyDescent="0.3">
      <c r="A1109" s="114">
        <v>10821</v>
      </c>
      <c r="B1109" s="114" t="s">
        <v>1444</v>
      </c>
      <c r="C1109" s="114" t="s">
        <v>10085</v>
      </c>
      <c r="D1109" s="114" t="s">
        <v>10237</v>
      </c>
      <c r="E1109" s="114" t="s">
        <v>10238</v>
      </c>
      <c r="F1109" s="115">
        <v>45868</v>
      </c>
      <c r="G1109" s="114" t="s">
        <v>5976</v>
      </c>
      <c r="H1109" s="116">
        <v>37100000</v>
      </c>
      <c r="I1109" s="116">
        <v>11130000</v>
      </c>
      <c r="J1109" s="116">
        <v>18671000</v>
      </c>
      <c r="K1109" s="116">
        <v>-7541000</v>
      </c>
      <c r="L1109" s="116">
        <v>0</v>
      </c>
      <c r="M1109" s="116">
        <v>0</v>
      </c>
      <c r="N1109" s="116">
        <v>0</v>
      </c>
      <c r="O1109" s="116">
        <v>0</v>
      </c>
      <c r="P1109" s="120">
        <v>0</v>
      </c>
      <c r="Q1109" s="27" t="str">
        <f t="shared" si="219"/>
        <v>Registered</v>
      </c>
      <c r="R1109" s="121">
        <f t="shared" si="220"/>
        <v>0.3</v>
      </c>
      <c r="T1109" s="117">
        <f t="shared" si="229"/>
        <v>0</v>
      </c>
      <c r="U1109" s="117">
        <f t="shared" si="230"/>
        <v>-7541000</v>
      </c>
    </row>
    <row r="1110" spans="1:21" hidden="1" x14ac:dyDescent="0.3">
      <c r="A1110" s="114">
        <v>10835</v>
      </c>
      <c r="B1110" s="114" t="s">
        <v>1444</v>
      </c>
      <c r="C1110" s="114" t="s">
        <v>10085</v>
      </c>
      <c r="D1110" s="114" t="s">
        <v>10256</v>
      </c>
      <c r="E1110" s="114" t="s">
        <v>10257</v>
      </c>
      <c r="F1110" s="115">
        <v>45945</v>
      </c>
      <c r="G1110" s="114" t="s">
        <v>3768</v>
      </c>
      <c r="H1110" s="116">
        <v>25600000</v>
      </c>
      <c r="I1110" s="116">
        <v>7680000</v>
      </c>
      <c r="J1110" s="116">
        <v>17000000</v>
      </c>
      <c r="K1110" s="116">
        <v>-9320000</v>
      </c>
      <c r="L1110" s="116">
        <v>0</v>
      </c>
      <c r="M1110" s="116">
        <v>0</v>
      </c>
      <c r="N1110" s="116">
        <v>0</v>
      </c>
      <c r="O1110" s="116">
        <v>0</v>
      </c>
      <c r="P1110" s="120">
        <v>0</v>
      </c>
      <c r="Q1110" s="27" t="str">
        <f t="shared" si="219"/>
        <v>Registered</v>
      </c>
      <c r="R1110" s="121">
        <f t="shared" si="220"/>
        <v>0.3</v>
      </c>
      <c r="T1110" s="117">
        <f t="shared" si="229"/>
        <v>0</v>
      </c>
      <c r="U1110" s="117">
        <f t="shared" si="230"/>
        <v>-9320000</v>
      </c>
    </row>
    <row r="1111" spans="1:21" hidden="1" x14ac:dyDescent="0.3">
      <c r="A1111" s="114">
        <v>10851</v>
      </c>
      <c r="B1111" s="114" t="s">
        <v>1444</v>
      </c>
      <c r="C1111" s="114" t="s">
        <v>10085</v>
      </c>
      <c r="D1111" s="114" t="s">
        <v>10276</v>
      </c>
      <c r="E1111" s="114" t="s">
        <v>10238</v>
      </c>
      <c r="F1111" s="115">
        <v>45838</v>
      </c>
      <c r="G1111" s="114" t="s">
        <v>4173</v>
      </c>
      <c r="H1111" s="116">
        <v>33000000</v>
      </c>
      <c r="I1111" s="116">
        <v>9900000</v>
      </c>
      <c r="J1111" s="116">
        <v>24540000</v>
      </c>
      <c r="K1111" s="116">
        <v>-14640000</v>
      </c>
      <c r="L1111" s="116">
        <v>0</v>
      </c>
      <c r="M1111" s="116">
        <v>0</v>
      </c>
      <c r="N1111" s="116">
        <v>0</v>
      </c>
      <c r="O1111" s="116">
        <v>0</v>
      </c>
      <c r="P1111" s="120">
        <v>0</v>
      </c>
      <c r="Q1111" s="27" t="str">
        <f t="shared" si="219"/>
        <v>Registered</v>
      </c>
      <c r="R1111" s="121">
        <f t="shared" si="220"/>
        <v>0.3</v>
      </c>
      <c r="T1111" s="117">
        <f t="shared" si="229"/>
        <v>0</v>
      </c>
      <c r="U1111" s="117">
        <f t="shared" si="230"/>
        <v>-14640000</v>
      </c>
    </row>
    <row r="1112" spans="1:21" s="101" customFormat="1" hidden="1" x14ac:dyDescent="0.3">
      <c r="A1112" s="99">
        <v>10857</v>
      </c>
      <c r="B1112" s="99" t="s">
        <v>1444</v>
      </c>
      <c r="C1112" s="99" t="s">
        <v>10085</v>
      </c>
      <c r="D1112" s="99" t="s">
        <v>10271</v>
      </c>
      <c r="E1112" s="99" t="s">
        <v>6559</v>
      </c>
      <c r="F1112" s="100">
        <v>46081</v>
      </c>
      <c r="G1112" s="99" t="s">
        <v>1898</v>
      </c>
      <c r="H1112" s="96">
        <v>49100000</v>
      </c>
      <c r="I1112" s="96">
        <f>H1112*R1112</f>
        <v>14730000</v>
      </c>
      <c r="J1112" s="96">
        <v>18107029.48</v>
      </c>
      <c r="K1112" s="96">
        <f>I1112-J1112</f>
        <v>-3377029.4800000004</v>
      </c>
      <c r="L1112" s="97">
        <f>IF(AND($S1112&gt;=0,$S1112&lt;=30),$K1112,0)</f>
        <v>0</v>
      </c>
      <c r="M1112" s="97">
        <f>IF(AND($S1112&gt;=31,$S1112&lt;=60),$K1112,0)</f>
        <v>0</v>
      </c>
      <c r="N1112" s="97">
        <f>IF(AND($S1112&gt;=61,$S1112&lt;=90),$K1112,0)</f>
        <v>0</v>
      </c>
      <c r="O1112" s="97">
        <v>0</v>
      </c>
      <c r="P1112" s="98">
        <f>IF($S1112&gt;120,$K1112,0)</f>
        <v>0</v>
      </c>
      <c r="Q1112" s="101" t="str">
        <f t="shared" si="219"/>
        <v>Unregistered</v>
      </c>
      <c r="R1112" s="123">
        <v>0.3</v>
      </c>
      <c r="S1112" s="95">
        <f>DATE(2026,5,31)-F1112</f>
        <v>92</v>
      </c>
    </row>
    <row r="1113" spans="1:21" x14ac:dyDescent="0.3">
      <c r="A1113" s="114">
        <v>172</v>
      </c>
      <c r="B1113" s="114" t="s">
        <v>351</v>
      </c>
      <c r="C1113" s="114" t="s">
        <v>1798</v>
      </c>
      <c r="D1113" s="114" t="s">
        <v>1799</v>
      </c>
      <c r="E1113" s="114" t="s">
        <v>1800</v>
      </c>
      <c r="F1113" s="115">
        <v>45827</v>
      </c>
      <c r="G1113" s="114" t="s">
        <v>1801</v>
      </c>
      <c r="H1113" s="116">
        <v>9319015</v>
      </c>
      <c r="I1113" s="116">
        <v>5311840</v>
      </c>
      <c r="J1113" s="116">
        <v>1863802</v>
      </c>
      <c r="K1113" s="116">
        <v>3448038</v>
      </c>
      <c r="L1113" s="116">
        <v>0</v>
      </c>
      <c r="M1113" s="116">
        <v>372761</v>
      </c>
      <c r="N1113" s="116">
        <v>0</v>
      </c>
      <c r="O1113" s="116">
        <v>372761</v>
      </c>
      <c r="P1113" s="120">
        <v>2702516</v>
      </c>
      <c r="Q1113" s="27" t="str">
        <f t="shared" si="219"/>
        <v>Registered</v>
      </c>
      <c r="R1113" s="121">
        <f t="shared" si="220"/>
        <v>0.57000015559584361</v>
      </c>
      <c r="T1113" s="117">
        <f t="shared" ref="T1113:T1176" si="231">L1113+M1113+N1113+O1113+P1113</f>
        <v>3448038</v>
      </c>
      <c r="U1113" s="117">
        <f t="shared" ref="U1113:U1176" si="232">K1113-T1113</f>
        <v>0</v>
      </c>
    </row>
    <row r="1114" spans="1:21" x14ac:dyDescent="0.3">
      <c r="A1114" s="114">
        <v>179</v>
      </c>
      <c r="B1114" s="114" t="s">
        <v>351</v>
      </c>
      <c r="C1114" s="114" t="s">
        <v>1798</v>
      </c>
      <c r="D1114" s="114" t="s">
        <v>1811</v>
      </c>
      <c r="E1114" s="114" t="s">
        <v>1812</v>
      </c>
      <c r="F1114" s="115">
        <v>45715</v>
      </c>
      <c r="G1114" s="114" t="s">
        <v>1813</v>
      </c>
      <c r="H1114" s="116">
        <v>9524594</v>
      </c>
      <c r="I1114" s="116">
        <v>5429019</v>
      </c>
      <c r="J1114" s="116">
        <v>2052482.6</v>
      </c>
      <c r="K1114" s="116">
        <v>3376536.4</v>
      </c>
      <c r="L1114" s="116">
        <v>0</v>
      </c>
      <c r="M1114" s="116">
        <v>380984</v>
      </c>
      <c r="N1114" s="116">
        <v>0</v>
      </c>
      <c r="O1114" s="116">
        <v>380984</v>
      </c>
      <c r="P1114" s="120">
        <v>2614568.4</v>
      </c>
      <c r="Q1114" s="27" t="str">
        <f t="shared" si="219"/>
        <v>Registered</v>
      </c>
      <c r="R1114" s="121">
        <f t="shared" si="220"/>
        <v>0.57000004409636773</v>
      </c>
      <c r="T1114" s="117">
        <f t="shared" si="231"/>
        <v>3376536.4</v>
      </c>
      <c r="U1114" s="117">
        <f t="shared" si="232"/>
        <v>0</v>
      </c>
    </row>
    <row r="1115" spans="1:21" x14ac:dyDescent="0.3">
      <c r="A1115" s="114">
        <v>308</v>
      </c>
      <c r="B1115" s="114" t="s">
        <v>351</v>
      </c>
      <c r="C1115" s="114" t="s">
        <v>1798</v>
      </c>
      <c r="D1115" s="114" t="s">
        <v>2174</v>
      </c>
      <c r="E1115" s="114" t="s">
        <v>2175</v>
      </c>
      <c r="F1115" s="115">
        <v>45608</v>
      </c>
      <c r="G1115" s="114" t="s">
        <v>2176</v>
      </c>
      <c r="H1115" s="116">
        <v>9559100</v>
      </c>
      <c r="I1115" s="116">
        <v>5448687</v>
      </c>
      <c r="J1115" s="116">
        <v>3805910</v>
      </c>
      <c r="K1115" s="116">
        <v>1642777</v>
      </c>
      <c r="L1115" s="116">
        <v>0</v>
      </c>
      <c r="M1115" s="116">
        <v>382364</v>
      </c>
      <c r="N1115" s="116">
        <v>0</v>
      </c>
      <c r="O1115" s="116">
        <v>382364</v>
      </c>
      <c r="P1115" s="120">
        <v>878049</v>
      </c>
      <c r="Q1115" s="27" t="str">
        <f t="shared" si="219"/>
        <v>Registered</v>
      </c>
      <c r="R1115" s="121">
        <f t="shared" si="220"/>
        <v>0.56999999999999995</v>
      </c>
      <c r="T1115" s="117">
        <f t="shared" si="231"/>
        <v>1642777</v>
      </c>
      <c r="U1115" s="117">
        <f t="shared" si="232"/>
        <v>0</v>
      </c>
    </row>
    <row r="1116" spans="1:21" x14ac:dyDescent="0.3">
      <c r="A1116" s="114">
        <v>378</v>
      </c>
      <c r="B1116" s="114" t="s">
        <v>351</v>
      </c>
      <c r="C1116" s="114" t="s">
        <v>1798</v>
      </c>
      <c r="D1116" s="114" t="s">
        <v>2279</v>
      </c>
      <c r="E1116" s="114" t="s">
        <v>2280</v>
      </c>
      <c r="F1116" s="115">
        <v>45688</v>
      </c>
      <c r="G1116" s="114" t="s">
        <v>2281</v>
      </c>
      <c r="H1116" s="116">
        <v>9453000</v>
      </c>
      <c r="I1116" s="116">
        <v>5388210</v>
      </c>
      <c r="J1116" s="116">
        <v>4009420</v>
      </c>
      <c r="K1116" s="116">
        <v>1378790</v>
      </c>
      <c r="L1116" s="116">
        <v>0</v>
      </c>
      <c r="M1116" s="116">
        <v>378120</v>
      </c>
      <c r="N1116" s="116">
        <v>0</v>
      </c>
      <c r="O1116" s="116">
        <v>378120</v>
      </c>
      <c r="P1116" s="120">
        <v>622550</v>
      </c>
      <c r="Q1116" s="27" t="str">
        <f t="shared" si="219"/>
        <v>Registered</v>
      </c>
      <c r="R1116" s="121">
        <f t="shared" si="220"/>
        <v>0.56999999999999995</v>
      </c>
      <c r="T1116" s="117">
        <f t="shared" si="231"/>
        <v>1378790</v>
      </c>
      <c r="U1116" s="117">
        <f t="shared" si="232"/>
        <v>0</v>
      </c>
    </row>
    <row r="1117" spans="1:21" x14ac:dyDescent="0.3">
      <c r="A1117" s="114">
        <v>431</v>
      </c>
      <c r="B1117" s="114" t="s">
        <v>351</v>
      </c>
      <c r="C1117" s="114" t="s">
        <v>1798</v>
      </c>
      <c r="D1117" s="114" t="s">
        <v>2411</v>
      </c>
      <c r="E1117" s="114" t="s">
        <v>2412</v>
      </c>
      <c r="F1117" s="115">
        <v>45565</v>
      </c>
      <c r="G1117" s="114" t="s">
        <v>2413</v>
      </c>
      <c r="H1117" s="116">
        <v>9228968</v>
      </c>
      <c r="I1117" s="116">
        <v>5260513</v>
      </c>
      <c r="J1117" s="116">
        <v>4153036</v>
      </c>
      <c r="K1117" s="116">
        <v>1107477</v>
      </c>
      <c r="L1117" s="116">
        <v>0</v>
      </c>
      <c r="M1117" s="116">
        <v>369159</v>
      </c>
      <c r="N1117" s="116">
        <v>0</v>
      </c>
      <c r="O1117" s="116">
        <v>369159</v>
      </c>
      <c r="P1117" s="120">
        <v>369159</v>
      </c>
      <c r="Q1117" s="27" t="str">
        <f t="shared" si="219"/>
        <v>Registered</v>
      </c>
      <c r="R1117" s="121">
        <f t="shared" si="220"/>
        <v>0.57000013435955132</v>
      </c>
      <c r="T1117" s="117">
        <f t="shared" si="231"/>
        <v>1107477</v>
      </c>
      <c r="U1117" s="117">
        <f t="shared" si="232"/>
        <v>0</v>
      </c>
    </row>
    <row r="1118" spans="1:21" x14ac:dyDescent="0.3">
      <c r="A1118" s="114">
        <v>432</v>
      </c>
      <c r="B1118" s="114" t="s">
        <v>351</v>
      </c>
      <c r="C1118" s="114" t="s">
        <v>1798</v>
      </c>
      <c r="D1118" s="114" t="s">
        <v>2414</v>
      </c>
      <c r="E1118" s="114" t="s">
        <v>2415</v>
      </c>
      <c r="F1118" s="115">
        <v>45565</v>
      </c>
      <c r="G1118" s="114" t="s">
        <v>2413</v>
      </c>
      <c r="H1118" s="116">
        <v>9228968</v>
      </c>
      <c r="I1118" s="116">
        <v>5260513</v>
      </c>
      <c r="J1118" s="116">
        <v>4153036</v>
      </c>
      <c r="K1118" s="116">
        <v>1107477</v>
      </c>
      <c r="L1118" s="116">
        <v>0</v>
      </c>
      <c r="M1118" s="116">
        <v>369159</v>
      </c>
      <c r="N1118" s="116">
        <v>0</v>
      </c>
      <c r="O1118" s="116">
        <v>369159</v>
      </c>
      <c r="P1118" s="120">
        <v>369159</v>
      </c>
      <c r="Q1118" s="27" t="str">
        <f t="shared" si="219"/>
        <v>Registered</v>
      </c>
      <c r="R1118" s="121">
        <f t="shared" si="220"/>
        <v>0.57000013435955132</v>
      </c>
      <c r="T1118" s="117">
        <f t="shared" si="231"/>
        <v>1107477</v>
      </c>
      <c r="U1118" s="117">
        <f t="shared" si="232"/>
        <v>0</v>
      </c>
    </row>
    <row r="1119" spans="1:21" x14ac:dyDescent="0.3">
      <c r="A1119" s="114">
        <v>562</v>
      </c>
      <c r="B1119" s="114" t="s">
        <v>351</v>
      </c>
      <c r="C1119" s="114" t="s">
        <v>1798</v>
      </c>
      <c r="D1119" s="114" t="s">
        <v>2800</v>
      </c>
      <c r="E1119" s="114" t="s">
        <v>2801</v>
      </c>
      <c r="F1119" s="115">
        <v>45729</v>
      </c>
      <c r="G1119" s="114" t="s">
        <v>2802</v>
      </c>
      <c r="H1119" s="116">
        <v>9393771</v>
      </c>
      <c r="I1119" s="116">
        <v>5354450</v>
      </c>
      <c r="J1119" s="116">
        <v>4602948</v>
      </c>
      <c r="K1119" s="116">
        <v>751502</v>
      </c>
      <c r="L1119" s="116">
        <v>0</v>
      </c>
      <c r="M1119" s="116">
        <v>375751</v>
      </c>
      <c r="N1119" s="116">
        <v>0</v>
      </c>
      <c r="O1119" s="116">
        <v>375751</v>
      </c>
      <c r="P1119" s="120">
        <v>0</v>
      </c>
      <c r="Q1119" s="27" t="str">
        <f t="shared" si="219"/>
        <v>Registered</v>
      </c>
      <c r="R1119" s="121">
        <f t="shared" si="220"/>
        <v>0.57000005642036622</v>
      </c>
      <c r="T1119" s="117">
        <f t="shared" si="231"/>
        <v>751502</v>
      </c>
      <c r="U1119" s="117">
        <f t="shared" si="232"/>
        <v>0</v>
      </c>
    </row>
    <row r="1120" spans="1:21" x14ac:dyDescent="0.3">
      <c r="A1120" s="114">
        <v>594</v>
      </c>
      <c r="B1120" s="114" t="s">
        <v>351</v>
      </c>
      <c r="C1120" s="114" t="s">
        <v>1798</v>
      </c>
      <c r="D1120" s="114" t="s">
        <v>2791</v>
      </c>
      <c r="E1120" s="114" t="s">
        <v>2792</v>
      </c>
      <c r="F1120" s="115">
        <v>45899</v>
      </c>
      <c r="G1120" s="114" t="s">
        <v>2793</v>
      </c>
      <c r="H1120" s="116">
        <v>6744750</v>
      </c>
      <c r="I1120" s="116">
        <v>3844508</v>
      </c>
      <c r="J1120" s="116">
        <v>3203756</v>
      </c>
      <c r="K1120" s="116">
        <v>640752</v>
      </c>
      <c r="L1120" s="116">
        <v>0</v>
      </c>
      <c r="M1120" s="116">
        <v>269790</v>
      </c>
      <c r="N1120" s="116">
        <v>0</v>
      </c>
      <c r="O1120" s="116">
        <v>269790</v>
      </c>
      <c r="P1120" s="120">
        <v>101172</v>
      </c>
      <c r="Q1120" s="27" t="str">
        <f t="shared" si="219"/>
        <v>Registered</v>
      </c>
      <c r="R1120" s="121">
        <f t="shared" si="220"/>
        <v>0.57000007413173204</v>
      </c>
      <c r="T1120" s="117">
        <f t="shared" si="231"/>
        <v>640752</v>
      </c>
      <c r="U1120" s="117">
        <f t="shared" si="232"/>
        <v>0</v>
      </c>
    </row>
    <row r="1121" spans="1:21" x14ac:dyDescent="0.3">
      <c r="A1121" s="114">
        <v>599</v>
      </c>
      <c r="B1121" s="114" t="s">
        <v>351</v>
      </c>
      <c r="C1121" s="114" t="s">
        <v>1798</v>
      </c>
      <c r="D1121" s="114" t="s">
        <v>2402</v>
      </c>
      <c r="E1121" s="114" t="s">
        <v>2403</v>
      </c>
      <c r="F1121" s="115">
        <v>45813</v>
      </c>
      <c r="G1121" s="114" t="s">
        <v>2404</v>
      </c>
      <c r="H1121" s="116">
        <v>6791084</v>
      </c>
      <c r="I1121" s="116">
        <v>3870917</v>
      </c>
      <c r="J1121" s="116">
        <v>3237950</v>
      </c>
      <c r="K1121" s="116">
        <v>632967</v>
      </c>
      <c r="L1121" s="116">
        <v>0</v>
      </c>
      <c r="M1121" s="116">
        <v>271643</v>
      </c>
      <c r="N1121" s="116">
        <v>0</v>
      </c>
      <c r="O1121" s="116">
        <v>271643</v>
      </c>
      <c r="P1121" s="120">
        <v>89681</v>
      </c>
      <c r="Q1121" s="27" t="str">
        <f t="shared" si="219"/>
        <v>Registered</v>
      </c>
      <c r="R1121" s="121">
        <f t="shared" si="220"/>
        <v>0.56999987041833089</v>
      </c>
      <c r="T1121" s="117">
        <f t="shared" si="231"/>
        <v>632967</v>
      </c>
      <c r="U1121" s="117">
        <f t="shared" si="232"/>
        <v>0</v>
      </c>
    </row>
    <row r="1122" spans="1:21" x14ac:dyDescent="0.3">
      <c r="A1122" s="114">
        <v>816</v>
      </c>
      <c r="B1122" s="114" t="s">
        <v>351</v>
      </c>
      <c r="C1122" s="114" t="s">
        <v>1798</v>
      </c>
      <c r="D1122" s="114" t="s">
        <v>3825</v>
      </c>
      <c r="E1122" s="114" t="s">
        <v>3826</v>
      </c>
      <c r="F1122" s="115">
        <v>45715</v>
      </c>
      <c r="G1122" s="114" t="s">
        <v>2784</v>
      </c>
      <c r="H1122" s="116">
        <v>9648621</v>
      </c>
      <c r="I1122" s="116">
        <v>5499714</v>
      </c>
      <c r="J1122" s="116">
        <v>5113769</v>
      </c>
      <c r="K1122" s="116">
        <v>385945</v>
      </c>
      <c r="L1122" s="116">
        <v>0</v>
      </c>
      <c r="M1122" s="116">
        <v>385945</v>
      </c>
      <c r="N1122" s="116">
        <v>0</v>
      </c>
      <c r="O1122" s="116">
        <v>0</v>
      </c>
      <c r="P1122" s="120">
        <v>0</v>
      </c>
      <c r="Q1122" s="27" t="str">
        <f t="shared" si="219"/>
        <v>Registered</v>
      </c>
      <c r="R1122" s="121">
        <f t="shared" si="220"/>
        <v>0.57000000310925258</v>
      </c>
      <c r="T1122" s="117">
        <f t="shared" si="231"/>
        <v>385945</v>
      </c>
      <c r="U1122" s="117">
        <f t="shared" si="232"/>
        <v>0</v>
      </c>
    </row>
    <row r="1123" spans="1:21" x14ac:dyDescent="0.3">
      <c r="A1123" s="114">
        <v>822</v>
      </c>
      <c r="B1123" s="114" t="s">
        <v>351</v>
      </c>
      <c r="C1123" s="114" t="s">
        <v>1798</v>
      </c>
      <c r="D1123" s="114" t="s">
        <v>3852</v>
      </c>
      <c r="E1123" s="114" t="s">
        <v>3853</v>
      </c>
      <c r="F1123" s="115">
        <v>45619</v>
      </c>
      <c r="G1123" s="114" t="s">
        <v>2675</v>
      </c>
      <c r="H1123" s="116">
        <v>9520000</v>
      </c>
      <c r="I1123" s="116">
        <v>5426400</v>
      </c>
      <c r="J1123" s="116">
        <v>5045600</v>
      </c>
      <c r="K1123" s="116">
        <v>380800</v>
      </c>
      <c r="L1123" s="116">
        <v>0</v>
      </c>
      <c r="M1123" s="116">
        <v>380800</v>
      </c>
      <c r="N1123" s="116">
        <v>0</v>
      </c>
      <c r="O1123" s="116">
        <v>0</v>
      </c>
      <c r="P1123" s="120">
        <v>0</v>
      </c>
      <c r="Q1123" s="27" t="str">
        <f t="shared" si="219"/>
        <v>Registered</v>
      </c>
      <c r="R1123" s="121">
        <f t="shared" si="220"/>
        <v>0.56999999999999995</v>
      </c>
      <c r="T1123" s="117">
        <f t="shared" si="231"/>
        <v>380800</v>
      </c>
      <c r="U1123" s="117">
        <f t="shared" si="232"/>
        <v>0</v>
      </c>
    </row>
    <row r="1124" spans="1:21" x14ac:dyDescent="0.3">
      <c r="A1124" s="114">
        <v>823</v>
      </c>
      <c r="B1124" s="114" t="s">
        <v>351</v>
      </c>
      <c r="C1124" s="114" t="s">
        <v>1798</v>
      </c>
      <c r="D1124" s="114" t="s">
        <v>3856</v>
      </c>
      <c r="E1124" s="114" t="s">
        <v>3857</v>
      </c>
      <c r="F1124" s="115">
        <v>45740</v>
      </c>
      <c r="G1124" s="114" t="s">
        <v>2740</v>
      </c>
      <c r="H1124" s="116">
        <v>9514400</v>
      </c>
      <c r="I1124" s="116">
        <v>5423208</v>
      </c>
      <c r="J1124" s="116">
        <v>5042632</v>
      </c>
      <c r="K1124" s="116">
        <v>380576</v>
      </c>
      <c r="L1124" s="116">
        <v>0</v>
      </c>
      <c r="M1124" s="116">
        <v>380576</v>
      </c>
      <c r="N1124" s="116">
        <v>0</v>
      </c>
      <c r="O1124" s="116">
        <v>0</v>
      </c>
      <c r="P1124" s="120">
        <v>0</v>
      </c>
      <c r="Q1124" s="27" t="str">
        <f t="shared" si="219"/>
        <v>Registered</v>
      </c>
      <c r="R1124" s="121">
        <f t="shared" si="220"/>
        <v>0.56999999999999995</v>
      </c>
      <c r="T1124" s="117">
        <f t="shared" si="231"/>
        <v>380576</v>
      </c>
      <c r="U1124" s="117">
        <f t="shared" si="232"/>
        <v>0</v>
      </c>
    </row>
    <row r="1125" spans="1:21" x14ac:dyDescent="0.3">
      <c r="A1125" s="114">
        <v>827</v>
      </c>
      <c r="B1125" s="114" t="s">
        <v>351</v>
      </c>
      <c r="C1125" s="114" t="s">
        <v>1798</v>
      </c>
      <c r="D1125" s="114" t="s">
        <v>3879</v>
      </c>
      <c r="E1125" s="114" t="s">
        <v>3880</v>
      </c>
      <c r="F1125" s="115">
        <v>45735</v>
      </c>
      <c r="G1125" s="114" t="s">
        <v>2796</v>
      </c>
      <c r="H1125" s="116">
        <v>9395470</v>
      </c>
      <c r="I1125" s="116">
        <v>5355419</v>
      </c>
      <c r="J1125" s="116">
        <v>4979600</v>
      </c>
      <c r="K1125" s="116">
        <v>375819</v>
      </c>
      <c r="L1125" s="116">
        <v>0</v>
      </c>
      <c r="M1125" s="116">
        <v>375819</v>
      </c>
      <c r="N1125" s="116">
        <v>0</v>
      </c>
      <c r="O1125" s="116">
        <v>0</v>
      </c>
      <c r="P1125" s="120">
        <v>0</v>
      </c>
      <c r="Q1125" s="27" t="str">
        <f t="shared" si="219"/>
        <v>Registered</v>
      </c>
      <c r="R1125" s="121">
        <f t="shared" si="220"/>
        <v>0.57000011707769804</v>
      </c>
      <c r="T1125" s="117">
        <f t="shared" si="231"/>
        <v>375819</v>
      </c>
      <c r="U1125" s="117">
        <f t="shared" si="232"/>
        <v>0</v>
      </c>
    </row>
    <row r="1126" spans="1:21" x14ac:dyDescent="0.3">
      <c r="A1126" s="114">
        <v>888</v>
      </c>
      <c r="B1126" s="114" t="s">
        <v>351</v>
      </c>
      <c r="C1126" s="114" t="s">
        <v>1798</v>
      </c>
      <c r="D1126" s="114" t="s">
        <v>2797</v>
      </c>
      <c r="E1126" s="114" t="s">
        <v>2798</v>
      </c>
      <c r="F1126" s="115">
        <v>45811</v>
      </c>
      <c r="G1126" s="114" t="s">
        <v>2799</v>
      </c>
      <c r="H1126" s="116">
        <v>9429450</v>
      </c>
      <c r="I1126" s="116">
        <v>5374787</v>
      </c>
      <c r="J1126" s="116">
        <v>5124787</v>
      </c>
      <c r="K1126" s="116">
        <v>250000</v>
      </c>
      <c r="L1126" s="116">
        <v>0</v>
      </c>
      <c r="M1126" s="116">
        <v>250000</v>
      </c>
      <c r="N1126" s="116">
        <v>0</v>
      </c>
      <c r="O1126" s="116">
        <v>0</v>
      </c>
      <c r="P1126" s="120">
        <v>0</v>
      </c>
      <c r="Q1126" s="27" t="str">
        <f t="shared" si="219"/>
        <v>Registered</v>
      </c>
      <c r="R1126" s="121">
        <f t="shared" si="220"/>
        <v>0.57000005302536205</v>
      </c>
      <c r="T1126" s="117">
        <f t="shared" si="231"/>
        <v>250000</v>
      </c>
      <c r="U1126" s="117">
        <f t="shared" si="232"/>
        <v>0</v>
      </c>
    </row>
    <row r="1127" spans="1:21" x14ac:dyDescent="0.3">
      <c r="A1127" s="114">
        <v>895</v>
      </c>
      <c r="B1127" s="114" t="s">
        <v>351</v>
      </c>
      <c r="C1127" s="114" t="s">
        <v>1798</v>
      </c>
      <c r="D1127" s="114" t="s">
        <v>3388</v>
      </c>
      <c r="E1127" s="114" t="s">
        <v>3389</v>
      </c>
      <c r="F1127" s="115">
        <v>45854</v>
      </c>
      <c r="G1127" s="114" t="s">
        <v>3390</v>
      </c>
      <c r="H1127" s="116">
        <v>10137933</v>
      </c>
      <c r="I1127" s="116">
        <v>3446897</v>
      </c>
      <c r="J1127" s="116">
        <v>3210346</v>
      </c>
      <c r="K1127" s="116">
        <v>236551</v>
      </c>
      <c r="L1127" s="116">
        <v>0</v>
      </c>
      <c r="M1127" s="116">
        <v>236551</v>
      </c>
      <c r="N1127" s="116">
        <v>0</v>
      </c>
      <c r="O1127" s="116">
        <v>0</v>
      </c>
      <c r="P1127" s="120">
        <v>0</v>
      </c>
      <c r="Q1127" s="27" t="str">
        <f t="shared" si="219"/>
        <v>Registered</v>
      </c>
      <c r="R1127" s="121">
        <f t="shared" si="220"/>
        <v>0.33999997829932394</v>
      </c>
      <c r="T1127" s="117">
        <f t="shared" si="231"/>
        <v>236551</v>
      </c>
      <c r="U1127" s="117">
        <f t="shared" si="232"/>
        <v>0</v>
      </c>
    </row>
    <row r="1128" spans="1:21" x14ac:dyDescent="0.3">
      <c r="A1128" s="114">
        <v>943</v>
      </c>
      <c r="B1128" s="114" t="s">
        <v>351</v>
      </c>
      <c r="C1128" s="114" t="s">
        <v>1798</v>
      </c>
      <c r="D1128" s="114" t="s">
        <v>4247</v>
      </c>
      <c r="E1128" s="114" t="s">
        <v>4248</v>
      </c>
      <c r="F1128" s="115">
        <v>45870</v>
      </c>
      <c r="G1128" s="114" t="s">
        <v>1947</v>
      </c>
      <c r="H1128" s="116">
        <v>6803400</v>
      </c>
      <c r="I1128" s="116">
        <v>3877938</v>
      </c>
      <c r="J1128" s="116">
        <v>3747527</v>
      </c>
      <c r="K1128" s="116">
        <v>130411</v>
      </c>
      <c r="L1128" s="116">
        <v>0</v>
      </c>
      <c r="M1128" s="116">
        <v>130411</v>
      </c>
      <c r="N1128" s="116">
        <v>0</v>
      </c>
      <c r="O1128" s="116">
        <v>0</v>
      </c>
      <c r="P1128" s="120">
        <v>0</v>
      </c>
      <c r="Q1128" s="27" t="str">
        <f t="shared" si="219"/>
        <v>Registered</v>
      </c>
      <c r="R1128" s="121">
        <f t="shared" si="220"/>
        <v>0.56999999999999995</v>
      </c>
      <c r="T1128" s="117">
        <f t="shared" si="231"/>
        <v>130411</v>
      </c>
      <c r="U1128" s="117">
        <f t="shared" si="232"/>
        <v>0</v>
      </c>
    </row>
    <row r="1129" spans="1:21" x14ac:dyDescent="0.3">
      <c r="A1129" s="114">
        <v>975</v>
      </c>
      <c r="B1129" s="114" t="s">
        <v>351</v>
      </c>
      <c r="C1129" s="114" t="s">
        <v>1798</v>
      </c>
      <c r="D1129" s="114" t="s">
        <v>3746</v>
      </c>
      <c r="E1129" s="114" t="s">
        <v>3747</v>
      </c>
      <c r="F1129" s="115">
        <v>45762</v>
      </c>
      <c r="G1129" s="114" t="s">
        <v>3447</v>
      </c>
      <c r="H1129" s="116">
        <v>9769250</v>
      </c>
      <c r="I1129" s="116">
        <v>5568473</v>
      </c>
      <c r="J1129" s="116">
        <v>5477703</v>
      </c>
      <c r="K1129" s="116">
        <v>90770</v>
      </c>
      <c r="L1129" s="116">
        <v>0</v>
      </c>
      <c r="M1129" s="116">
        <v>90770</v>
      </c>
      <c r="N1129" s="116">
        <v>0</v>
      </c>
      <c r="O1129" s="116">
        <v>0</v>
      </c>
      <c r="P1129" s="120">
        <v>0</v>
      </c>
      <c r="Q1129" s="27" t="str">
        <f t="shared" si="219"/>
        <v>Registered</v>
      </c>
      <c r="R1129" s="121">
        <f t="shared" si="220"/>
        <v>0.57000005118100161</v>
      </c>
      <c r="T1129" s="117">
        <f t="shared" si="231"/>
        <v>90770</v>
      </c>
      <c r="U1129" s="117">
        <f t="shared" si="232"/>
        <v>0</v>
      </c>
    </row>
    <row r="1130" spans="1:21" x14ac:dyDescent="0.3">
      <c r="A1130" s="114">
        <v>1065</v>
      </c>
      <c r="B1130" s="114" t="s">
        <v>351</v>
      </c>
      <c r="C1130" s="114" t="s">
        <v>1798</v>
      </c>
      <c r="D1130" s="114" t="s">
        <v>4207</v>
      </c>
      <c r="E1130" s="114" t="s">
        <v>4208</v>
      </c>
      <c r="F1130" s="115">
        <v>45740</v>
      </c>
      <c r="G1130" s="114" t="s">
        <v>2740</v>
      </c>
      <c r="H1130" s="116">
        <v>6451500</v>
      </c>
      <c r="I1130" s="116">
        <v>3677355</v>
      </c>
      <c r="J1130" s="116">
        <v>3619295</v>
      </c>
      <c r="K1130" s="116">
        <v>58060</v>
      </c>
      <c r="L1130" s="116">
        <v>0</v>
      </c>
      <c r="M1130" s="116">
        <v>58060</v>
      </c>
      <c r="N1130" s="116">
        <v>0</v>
      </c>
      <c r="O1130" s="116">
        <v>0</v>
      </c>
      <c r="P1130" s="120">
        <v>0</v>
      </c>
      <c r="Q1130" s="27" t="str">
        <f t="shared" si="219"/>
        <v>Registered</v>
      </c>
      <c r="R1130" s="121">
        <f t="shared" si="220"/>
        <v>0.56999999999999995</v>
      </c>
      <c r="T1130" s="117">
        <f t="shared" si="231"/>
        <v>58060</v>
      </c>
      <c r="U1130" s="117">
        <f t="shared" si="232"/>
        <v>0</v>
      </c>
    </row>
    <row r="1131" spans="1:21" hidden="1" x14ac:dyDescent="0.3">
      <c r="A1131" s="114">
        <v>7719</v>
      </c>
      <c r="B1131" s="114" t="s">
        <v>351</v>
      </c>
      <c r="C1131" s="114" t="s">
        <v>1798</v>
      </c>
      <c r="D1131" s="114" t="s">
        <v>3708</v>
      </c>
      <c r="E1131" s="114" t="s">
        <v>3709</v>
      </c>
      <c r="F1131" s="115">
        <v>45854</v>
      </c>
      <c r="G1131" s="114" t="s">
        <v>3710</v>
      </c>
      <c r="H1131" s="116">
        <v>9824468</v>
      </c>
      <c r="I1131" s="116">
        <v>5599948</v>
      </c>
      <c r="J1131" s="116">
        <v>5599948</v>
      </c>
      <c r="K1131" s="116">
        <v>0</v>
      </c>
      <c r="L1131" s="116">
        <v>0</v>
      </c>
      <c r="M1131" s="116">
        <v>0</v>
      </c>
      <c r="N1131" s="116">
        <v>0</v>
      </c>
      <c r="O1131" s="116">
        <v>0</v>
      </c>
      <c r="P1131" s="120">
        <v>0</v>
      </c>
      <c r="Q1131" s="27" t="str">
        <f t="shared" si="219"/>
        <v>Registered</v>
      </c>
      <c r="R1131" s="121">
        <f t="shared" si="220"/>
        <v>0.57000012621548568</v>
      </c>
      <c r="T1131" s="117">
        <f t="shared" si="231"/>
        <v>0</v>
      </c>
      <c r="U1131" s="117">
        <f t="shared" si="232"/>
        <v>0</v>
      </c>
    </row>
    <row r="1132" spans="1:21" hidden="1" x14ac:dyDescent="0.3">
      <c r="A1132" s="114">
        <v>7720</v>
      </c>
      <c r="B1132" s="114" t="s">
        <v>351</v>
      </c>
      <c r="C1132" s="114" t="s">
        <v>1798</v>
      </c>
      <c r="D1132" s="114" t="s">
        <v>3373</v>
      </c>
      <c r="E1132" s="114" t="s">
        <v>3374</v>
      </c>
      <c r="F1132" s="115">
        <v>45838</v>
      </c>
      <c r="G1132" s="114" t="s">
        <v>2421</v>
      </c>
      <c r="H1132" s="116">
        <v>9429450</v>
      </c>
      <c r="I1132" s="116">
        <v>5374787</v>
      </c>
      <c r="J1132" s="116">
        <v>5374787</v>
      </c>
      <c r="K1132" s="116">
        <v>0</v>
      </c>
      <c r="L1132" s="116">
        <v>0</v>
      </c>
      <c r="M1132" s="116">
        <v>0</v>
      </c>
      <c r="N1132" s="116">
        <v>0</v>
      </c>
      <c r="O1132" s="116">
        <v>0</v>
      </c>
      <c r="P1132" s="120">
        <v>0</v>
      </c>
      <c r="Q1132" s="27" t="str">
        <f t="shared" si="219"/>
        <v>Registered</v>
      </c>
      <c r="R1132" s="121">
        <f t="shared" si="220"/>
        <v>0.57000005302536205</v>
      </c>
      <c r="T1132" s="117">
        <f t="shared" si="231"/>
        <v>0</v>
      </c>
      <c r="U1132" s="117">
        <f t="shared" si="232"/>
        <v>0</v>
      </c>
    </row>
    <row r="1133" spans="1:21" hidden="1" x14ac:dyDescent="0.3">
      <c r="A1133" s="114">
        <v>7721</v>
      </c>
      <c r="B1133" s="114" t="s">
        <v>351</v>
      </c>
      <c r="C1133" s="114" t="s">
        <v>1798</v>
      </c>
      <c r="D1133" s="114" t="s">
        <v>4200</v>
      </c>
      <c r="E1133" s="114" t="s">
        <v>4201</v>
      </c>
      <c r="F1133" s="115">
        <v>45838</v>
      </c>
      <c r="G1133" s="114" t="s">
        <v>1456</v>
      </c>
      <c r="H1133" s="116">
        <v>6510150</v>
      </c>
      <c r="I1133" s="116">
        <v>3710786</v>
      </c>
      <c r="J1133" s="116">
        <v>3710786</v>
      </c>
      <c r="K1133" s="116">
        <v>0</v>
      </c>
      <c r="L1133" s="116">
        <v>0</v>
      </c>
      <c r="M1133" s="116">
        <v>0</v>
      </c>
      <c r="N1133" s="116">
        <v>0</v>
      </c>
      <c r="O1133" s="116">
        <v>0</v>
      </c>
      <c r="P1133" s="120">
        <v>0</v>
      </c>
      <c r="Q1133" s="27" t="str">
        <f t="shared" si="219"/>
        <v>Registered</v>
      </c>
      <c r="R1133" s="121">
        <f t="shared" si="220"/>
        <v>0.57000007680314591</v>
      </c>
      <c r="T1133" s="117">
        <f t="shared" si="231"/>
        <v>0</v>
      </c>
      <c r="U1133" s="117">
        <f t="shared" si="232"/>
        <v>0</v>
      </c>
    </row>
    <row r="1134" spans="1:21" hidden="1" x14ac:dyDescent="0.3">
      <c r="A1134" s="114">
        <v>7722</v>
      </c>
      <c r="B1134" s="114" t="s">
        <v>351</v>
      </c>
      <c r="C1134" s="114" t="s">
        <v>1798</v>
      </c>
      <c r="D1134" s="114" t="s">
        <v>3877</v>
      </c>
      <c r="E1134" s="114" t="s">
        <v>3878</v>
      </c>
      <c r="F1134" s="115">
        <v>45747</v>
      </c>
      <c r="G1134" s="114" t="s">
        <v>3286</v>
      </c>
      <c r="H1134" s="116">
        <v>9400567</v>
      </c>
      <c r="I1134" s="116">
        <v>5358323</v>
      </c>
      <c r="J1134" s="116">
        <v>5358323</v>
      </c>
      <c r="K1134" s="116">
        <v>0</v>
      </c>
      <c r="L1134" s="116">
        <v>0</v>
      </c>
      <c r="M1134" s="116">
        <v>0</v>
      </c>
      <c r="N1134" s="116">
        <v>0</v>
      </c>
      <c r="O1134" s="116">
        <v>0</v>
      </c>
      <c r="P1134" s="120">
        <v>0</v>
      </c>
      <c r="Q1134" s="27" t="str">
        <f t="shared" si="219"/>
        <v>Registered</v>
      </c>
      <c r="R1134" s="121">
        <f t="shared" si="220"/>
        <v>0.56999997978845318</v>
      </c>
      <c r="T1134" s="117">
        <f t="shared" si="231"/>
        <v>0</v>
      </c>
      <c r="U1134" s="117">
        <f t="shared" si="232"/>
        <v>0</v>
      </c>
    </row>
    <row r="1135" spans="1:21" hidden="1" x14ac:dyDescent="0.3">
      <c r="A1135" s="114">
        <v>7723</v>
      </c>
      <c r="B1135" s="114" t="s">
        <v>351</v>
      </c>
      <c r="C1135" s="114" t="s">
        <v>1798</v>
      </c>
      <c r="D1135" s="114" t="s">
        <v>3761</v>
      </c>
      <c r="E1135" s="114" t="s">
        <v>3762</v>
      </c>
      <c r="F1135" s="115">
        <v>45775</v>
      </c>
      <c r="G1135" s="114" t="s">
        <v>2509</v>
      </c>
      <c r="H1135" s="116">
        <v>9701290</v>
      </c>
      <c r="I1135" s="116">
        <v>5529737</v>
      </c>
      <c r="J1135" s="116">
        <v>5529737</v>
      </c>
      <c r="K1135" s="116">
        <v>0</v>
      </c>
      <c r="L1135" s="116">
        <v>0</v>
      </c>
      <c r="M1135" s="116">
        <v>0</v>
      </c>
      <c r="N1135" s="116">
        <v>0</v>
      </c>
      <c r="O1135" s="116">
        <v>0</v>
      </c>
      <c r="P1135" s="120">
        <v>0</v>
      </c>
      <c r="Q1135" s="27" t="str">
        <f t="shared" si="219"/>
        <v>Registered</v>
      </c>
      <c r="R1135" s="121">
        <f t="shared" si="220"/>
        <v>0.57000017523442759</v>
      </c>
      <c r="T1135" s="117">
        <f t="shared" si="231"/>
        <v>0</v>
      </c>
      <c r="U1135" s="117">
        <f t="shared" si="232"/>
        <v>0</v>
      </c>
    </row>
    <row r="1136" spans="1:21" hidden="1" x14ac:dyDescent="0.3">
      <c r="A1136" s="114">
        <v>7724</v>
      </c>
      <c r="B1136" s="114" t="s">
        <v>351</v>
      </c>
      <c r="C1136" s="114" t="s">
        <v>1798</v>
      </c>
      <c r="D1136" s="114" t="s">
        <v>4162</v>
      </c>
      <c r="E1136" s="114" t="s">
        <v>4163</v>
      </c>
      <c r="F1136" s="115">
        <v>45777</v>
      </c>
      <c r="G1136" s="114" t="s">
        <v>1656</v>
      </c>
      <c r="H1136" s="116">
        <v>6714388</v>
      </c>
      <c r="I1136" s="116">
        <v>3827203</v>
      </c>
      <c r="J1136" s="116">
        <v>3827203</v>
      </c>
      <c r="K1136" s="116">
        <v>0</v>
      </c>
      <c r="L1136" s="116">
        <v>0</v>
      </c>
      <c r="M1136" s="116">
        <v>0</v>
      </c>
      <c r="N1136" s="116">
        <v>0</v>
      </c>
      <c r="O1136" s="116">
        <v>0</v>
      </c>
      <c r="P1136" s="120">
        <v>0</v>
      </c>
      <c r="Q1136" s="27" t="str">
        <f t="shared" si="219"/>
        <v>Registered</v>
      </c>
      <c r="R1136" s="121">
        <f t="shared" si="220"/>
        <v>0.5700002740383785</v>
      </c>
      <c r="T1136" s="117">
        <f t="shared" si="231"/>
        <v>0</v>
      </c>
      <c r="U1136" s="117">
        <f t="shared" si="232"/>
        <v>0</v>
      </c>
    </row>
    <row r="1137" spans="1:21" hidden="1" x14ac:dyDescent="0.3">
      <c r="A1137" s="114">
        <v>7725</v>
      </c>
      <c r="B1137" s="114" t="s">
        <v>351</v>
      </c>
      <c r="C1137" s="114" t="s">
        <v>1798</v>
      </c>
      <c r="D1137" s="114" t="s">
        <v>4156</v>
      </c>
      <c r="E1137" s="114" t="s">
        <v>4157</v>
      </c>
      <c r="F1137" s="115">
        <v>45909</v>
      </c>
      <c r="G1137" s="114" t="s">
        <v>4158</v>
      </c>
      <c r="H1137" s="116">
        <v>6737850</v>
      </c>
      <c r="I1137" s="116">
        <v>3840575</v>
      </c>
      <c r="J1137" s="116">
        <v>3840575</v>
      </c>
      <c r="K1137" s="116">
        <v>0</v>
      </c>
      <c r="L1137" s="116">
        <v>0</v>
      </c>
      <c r="M1137" s="116">
        <v>0</v>
      </c>
      <c r="N1137" s="116">
        <v>0</v>
      </c>
      <c r="O1137" s="116">
        <v>0</v>
      </c>
      <c r="P1137" s="120">
        <v>0</v>
      </c>
      <c r="Q1137" s="27" t="str">
        <f t="shared" si="219"/>
        <v>Registered</v>
      </c>
      <c r="R1137" s="121">
        <f t="shared" si="220"/>
        <v>0.57000007420764787</v>
      </c>
      <c r="T1137" s="117">
        <f t="shared" si="231"/>
        <v>0</v>
      </c>
      <c r="U1137" s="117">
        <f t="shared" si="232"/>
        <v>0</v>
      </c>
    </row>
    <row r="1138" spans="1:21" hidden="1" x14ac:dyDescent="0.3">
      <c r="A1138" s="114">
        <v>7726</v>
      </c>
      <c r="B1138" s="114" t="s">
        <v>351</v>
      </c>
      <c r="C1138" s="114" t="s">
        <v>1798</v>
      </c>
      <c r="D1138" s="114" t="s">
        <v>3898</v>
      </c>
      <c r="E1138" s="114" t="s">
        <v>3899</v>
      </c>
      <c r="F1138" s="115">
        <v>45833</v>
      </c>
      <c r="G1138" s="114" t="s">
        <v>1929</v>
      </c>
      <c r="H1138" s="116">
        <v>9327510</v>
      </c>
      <c r="I1138" s="116">
        <v>5316680</v>
      </c>
      <c r="J1138" s="116">
        <v>5316680</v>
      </c>
      <c r="K1138" s="116">
        <v>0</v>
      </c>
      <c r="L1138" s="116">
        <v>0</v>
      </c>
      <c r="M1138" s="116">
        <v>0</v>
      </c>
      <c r="N1138" s="116">
        <v>0</v>
      </c>
      <c r="O1138" s="116">
        <v>0</v>
      </c>
      <c r="P1138" s="120">
        <v>0</v>
      </c>
      <c r="Q1138" s="27" t="str">
        <f t="shared" si="219"/>
        <v>Registered</v>
      </c>
      <c r="R1138" s="121">
        <f t="shared" si="220"/>
        <v>0.5699999249531762</v>
      </c>
      <c r="T1138" s="117">
        <f t="shared" si="231"/>
        <v>0</v>
      </c>
      <c r="U1138" s="117">
        <f t="shared" si="232"/>
        <v>0</v>
      </c>
    </row>
    <row r="1139" spans="1:21" hidden="1" x14ac:dyDescent="0.3">
      <c r="A1139" s="114">
        <v>7727</v>
      </c>
      <c r="B1139" s="114" t="s">
        <v>351</v>
      </c>
      <c r="C1139" s="114" t="s">
        <v>1798</v>
      </c>
      <c r="D1139" s="114" t="s">
        <v>3837</v>
      </c>
      <c r="E1139" s="114" t="s">
        <v>3838</v>
      </c>
      <c r="F1139" s="115">
        <v>45811</v>
      </c>
      <c r="G1139" s="114" t="s">
        <v>1801</v>
      </c>
      <c r="H1139" s="116">
        <v>9599350</v>
      </c>
      <c r="I1139" s="116">
        <v>5471630</v>
      </c>
      <c r="J1139" s="116">
        <v>5471630</v>
      </c>
      <c r="K1139" s="116">
        <v>0</v>
      </c>
      <c r="L1139" s="116">
        <v>0</v>
      </c>
      <c r="M1139" s="116">
        <v>0</v>
      </c>
      <c r="N1139" s="116">
        <v>0</v>
      </c>
      <c r="O1139" s="116">
        <v>0</v>
      </c>
      <c r="P1139" s="120">
        <v>0</v>
      </c>
      <c r="Q1139" s="27" t="str">
        <f t="shared" si="219"/>
        <v>Registered</v>
      </c>
      <c r="R1139" s="121">
        <f t="shared" si="220"/>
        <v>0.57000005208686</v>
      </c>
      <c r="T1139" s="117">
        <f t="shared" si="231"/>
        <v>0</v>
      </c>
      <c r="U1139" s="117">
        <f t="shared" si="232"/>
        <v>0</v>
      </c>
    </row>
    <row r="1140" spans="1:21" hidden="1" x14ac:dyDescent="0.3">
      <c r="A1140" s="114">
        <v>7728</v>
      </c>
      <c r="B1140" s="114" t="s">
        <v>351</v>
      </c>
      <c r="C1140" s="114" t="s">
        <v>1798</v>
      </c>
      <c r="D1140" s="114" t="s">
        <v>4184</v>
      </c>
      <c r="E1140" s="114" t="s">
        <v>4185</v>
      </c>
      <c r="F1140" s="115">
        <v>45838</v>
      </c>
      <c r="G1140" s="114" t="s">
        <v>4186</v>
      </c>
      <c r="H1140" s="116">
        <v>6609855</v>
      </c>
      <c r="I1140" s="116">
        <v>3767617</v>
      </c>
      <c r="J1140" s="116">
        <v>3767617</v>
      </c>
      <c r="K1140" s="116">
        <v>0</v>
      </c>
      <c r="L1140" s="116">
        <v>0</v>
      </c>
      <c r="M1140" s="116">
        <v>0</v>
      </c>
      <c r="N1140" s="116">
        <v>0</v>
      </c>
      <c r="O1140" s="116">
        <v>0</v>
      </c>
      <c r="P1140" s="120">
        <v>0</v>
      </c>
      <c r="Q1140" s="27" t="str">
        <f t="shared" si="219"/>
        <v>Registered</v>
      </c>
      <c r="R1140" s="121">
        <f t="shared" si="220"/>
        <v>0.56999994704876278</v>
      </c>
      <c r="T1140" s="117">
        <f t="shared" si="231"/>
        <v>0</v>
      </c>
      <c r="U1140" s="117">
        <f t="shared" si="232"/>
        <v>0</v>
      </c>
    </row>
    <row r="1141" spans="1:21" hidden="1" x14ac:dyDescent="0.3">
      <c r="A1141" s="114">
        <v>7729</v>
      </c>
      <c r="B1141" s="114" t="s">
        <v>351</v>
      </c>
      <c r="C1141" s="114" t="s">
        <v>1798</v>
      </c>
      <c r="D1141" s="114" t="s">
        <v>3863</v>
      </c>
      <c r="E1141" s="114" t="s">
        <v>3864</v>
      </c>
      <c r="F1141" s="115">
        <v>45716</v>
      </c>
      <c r="G1141" s="114" t="s">
        <v>1873</v>
      </c>
      <c r="H1141" s="116">
        <v>9437945</v>
      </c>
      <c r="I1141" s="116">
        <v>5379630</v>
      </c>
      <c r="J1141" s="116">
        <v>5379630</v>
      </c>
      <c r="K1141" s="116">
        <v>0</v>
      </c>
      <c r="L1141" s="116">
        <v>0</v>
      </c>
      <c r="M1141" s="116">
        <v>0</v>
      </c>
      <c r="N1141" s="116">
        <v>0</v>
      </c>
      <c r="O1141" s="116">
        <v>0</v>
      </c>
      <c r="P1141" s="120">
        <v>0</v>
      </c>
      <c r="Q1141" s="27" t="str">
        <f t="shared" si="219"/>
        <v>Registered</v>
      </c>
      <c r="R1141" s="121">
        <f t="shared" si="220"/>
        <v>0.57000014303961299</v>
      </c>
      <c r="T1141" s="117">
        <f t="shared" si="231"/>
        <v>0</v>
      </c>
      <c r="U1141" s="117">
        <f t="shared" si="232"/>
        <v>0</v>
      </c>
    </row>
    <row r="1142" spans="1:21" hidden="1" x14ac:dyDescent="0.3">
      <c r="A1142" s="114">
        <v>7730</v>
      </c>
      <c r="B1142" s="114" t="s">
        <v>351</v>
      </c>
      <c r="C1142" s="114" t="s">
        <v>1798</v>
      </c>
      <c r="D1142" s="114" t="s">
        <v>4178</v>
      </c>
      <c r="E1142" s="114" t="s">
        <v>4179</v>
      </c>
      <c r="F1142" s="115">
        <v>45930</v>
      </c>
      <c r="G1142" s="114" t="s">
        <v>4180</v>
      </c>
      <c r="H1142" s="116">
        <v>6621800</v>
      </c>
      <c r="I1142" s="116">
        <v>3774426</v>
      </c>
      <c r="J1142" s="116">
        <v>3774426</v>
      </c>
      <c r="K1142" s="116">
        <v>0</v>
      </c>
      <c r="L1142" s="116">
        <v>0</v>
      </c>
      <c r="M1142" s="116">
        <v>0</v>
      </c>
      <c r="N1142" s="116">
        <v>0</v>
      </c>
      <c r="O1142" s="116">
        <v>0</v>
      </c>
      <c r="P1142" s="120">
        <v>0</v>
      </c>
      <c r="Q1142" s="27" t="str">
        <f t="shared" si="219"/>
        <v>Registered</v>
      </c>
      <c r="R1142" s="121">
        <f t="shared" si="220"/>
        <v>0.56999999999999995</v>
      </c>
      <c r="T1142" s="117">
        <f t="shared" si="231"/>
        <v>0</v>
      </c>
      <c r="U1142" s="117">
        <f t="shared" si="232"/>
        <v>0</v>
      </c>
    </row>
    <row r="1143" spans="1:21" hidden="1" x14ac:dyDescent="0.3">
      <c r="A1143" s="114">
        <v>7731</v>
      </c>
      <c r="B1143" s="114" t="s">
        <v>351</v>
      </c>
      <c r="C1143" s="114" t="s">
        <v>1798</v>
      </c>
      <c r="D1143" s="114" t="s">
        <v>3660</v>
      </c>
      <c r="E1143" s="114" t="s">
        <v>3661</v>
      </c>
      <c r="F1143" s="115">
        <v>45937</v>
      </c>
      <c r="G1143" s="114" t="s">
        <v>1813</v>
      </c>
      <c r="H1143" s="116">
        <v>9957839</v>
      </c>
      <c r="I1143" s="116">
        <v>5675970</v>
      </c>
      <c r="J1143" s="116">
        <v>5675970</v>
      </c>
      <c r="K1143" s="116">
        <v>0</v>
      </c>
      <c r="L1143" s="116">
        <v>0</v>
      </c>
      <c r="M1143" s="116">
        <v>0</v>
      </c>
      <c r="N1143" s="116">
        <v>0</v>
      </c>
      <c r="O1143" s="116">
        <v>0</v>
      </c>
      <c r="P1143" s="120">
        <v>0</v>
      </c>
      <c r="Q1143" s="27" t="str">
        <f t="shared" si="219"/>
        <v>Registered</v>
      </c>
      <c r="R1143" s="121">
        <f t="shared" si="220"/>
        <v>0.57000017774940925</v>
      </c>
      <c r="T1143" s="117">
        <f t="shared" si="231"/>
        <v>0</v>
      </c>
      <c r="U1143" s="117">
        <f t="shared" si="232"/>
        <v>0</v>
      </c>
    </row>
    <row r="1144" spans="1:21" hidden="1" x14ac:dyDescent="0.3">
      <c r="A1144" s="114">
        <v>7732</v>
      </c>
      <c r="B1144" s="114" t="s">
        <v>351</v>
      </c>
      <c r="C1144" s="114" t="s">
        <v>1798</v>
      </c>
      <c r="D1144" s="114" t="s">
        <v>3664</v>
      </c>
      <c r="E1144" s="114" t="s">
        <v>3665</v>
      </c>
      <c r="F1144" s="115">
        <v>45863</v>
      </c>
      <c r="G1144" s="114" t="s">
        <v>1947</v>
      </c>
      <c r="H1144" s="116">
        <v>9939150</v>
      </c>
      <c r="I1144" s="116">
        <v>5665316</v>
      </c>
      <c r="J1144" s="116">
        <v>5665316</v>
      </c>
      <c r="K1144" s="116">
        <v>0</v>
      </c>
      <c r="L1144" s="116">
        <v>0</v>
      </c>
      <c r="M1144" s="116">
        <v>0</v>
      </c>
      <c r="N1144" s="116">
        <v>0</v>
      </c>
      <c r="O1144" s="116">
        <v>0</v>
      </c>
      <c r="P1144" s="120">
        <v>0</v>
      </c>
      <c r="Q1144" s="27" t="str">
        <f t="shared" si="219"/>
        <v>Registered</v>
      </c>
      <c r="R1144" s="121">
        <f t="shared" si="220"/>
        <v>0.57000005030611267</v>
      </c>
      <c r="T1144" s="117">
        <f t="shared" si="231"/>
        <v>0</v>
      </c>
      <c r="U1144" s="117">
        <f t="shared" si="232"/>
        <v>0</v>
      </c>
    </row>
    <row r="1145" spans="1:21" hidden="1" x14ac:dyDescent="0.3">
      <c r="A1145" s="114">
        <v>7733</v>
      </c>
      <c r="B1145" s="114" t="s">
        <v>351</v>
      </c>
      <c r="C1145" s="114" t="s">
        <v>1798</v>
      </c>
      <c r="D1145" s="114" t="s">
        <v>4187</v>
      </c>
      <c r="E1145" s="114" t="s">
        <v>4188</v>
      </c>
      <c r="F1145" s="115">
        <v>45826</v>
      </c>
      <c r="G1145" s="114" t="s">
        <v>4189</v>
      </c>
      <c r="H1145" s="116">
        <v>6609855</v>
      </c>
      <c r="I1145" s="116">
        <v>3767617</v>
      </c>
      <c r="J1145" s="116">
        <v>3767617</v>
      </c>
      <c r="K1145" s="116">
        <v>0</v>
      </c>
      <c r="L1145" s="116">
        <v>0</v>
      </c>
      <c r="M1145" s="116">
        <v>0</v>
      </c>
      <c r="N1145" s="116">
        <v>0</v>
      </c>
      <c r="O1145" s="116">
        <v>0</v>
      </c>
      <c r="P1145" s="120">
        <v>0</v>
      </c>
      <c r="Q1145" s="27" t="str">
        <f t="shared" si="219"/>
        <v>Registered</v>
      </c>
      <c r="R1145" s="121">
        <f t="shared" si="220"/>
        <v>0.56999994704876278</v>
      </c>
      <c r="T1145" s="117">
        <f t="shared" si="231"/>
        <v>0</v>
      </c>
      <c r="U1145" s="117">
        <f t="shared" si="232"/>
        <v>0</v>
      </c>
    </row>
    <row r="1146" spans="1:21" hidden="1" x14ac:dyDescent="0.3">
      <c r="A1146" s="114">
        <v>7734</v>
      </c>
      <c r="B1146" s="114" t="s">
        <v>351</v>
      </c>
      <c r="C1146" s="114" t="s">
        <v>1798</v>
      </c>
      <c r="D1146" s="114" t="s">
        <v>3842</v>
      </c>
      <c r="E1146" s="114" t="s">
        <v>3843</v>
      </c>
      <c r="F1146" s="115">
        <v>45747</v>
      </c>
      <c r="G1146" s="114" t="s">
        <v>3844</v>
      </c>
      <c r="H1146" s="116">
        <v>9560273</v>
      </c>
      <c r="I1146" s="116">
        <v>5449356</v>
      </c>
      <c r="J1146" s="116">
        <v>5449356</v>
      </c>
      <c r="K1146" s="116">
        <v>0</v>
      </c>
      <c r="L1146" s="116">
        <v>0</v>
      </c>
      <c r="M1146" s="116">
        <v>0</v>
      </c>
      <c r="N1146" s="116">
        <v>0</v>
      </c>
      <c r="O1146" s="116">
        <v>0</v>
      </c>
      <c r="P1146" s="120">
        <v>0</v>
      </c>
      <c r="Q1146" s="27" t="str">
        <f t="shared" si="219"/>
        <v>Registered</v>
      </c>
      <c r="R1146" s="121">
        <f t="shared" si="220"/>
        <v>0.57000004079381417</v>
      </c>
      <c r="T1146" s="117">
        <f t="shared" si="231"/>
        <v>0</v>
      </c>
      <c r="U1146" s="117">
        <f t="shared" si="232"/>
        <v>0</v>
      </c>
    </row>
    <row r="1147" spans="1:21" hidden="1" x14ac:dyDescent="0.3">
      <c r="A1147" s="114">
        <v>7735</v>
      </c>
      <c r="B1147" s="114" t="s">
        <v>351</v>
      </c>
      <c r="C1147" s="114" t="s">
        <v>1798</v>
      </c>
      <c r="D1147" s="114" t="s">
        <v>4174</v>
      </c>
      <c r="E1147" s="114" t="s">
        <v>4175</v>
      </c>
      <c r="F1147" s="115">
        <v>45854</v>
      </c>
      <c r="G1147" s="114" t="s">
        <v>4158</v>
      </c>
      <c r="H1147" s="116">
        <v>6656775</v>
      </c>
      <c r="I1147" s="116">
        <v>3794362</v>
      </c>
      <c r="J1147" s="116">
        <v>3794362</v>
      </c>
      <c r="K1147" s="116">
        <v>0</v>
      </c>
      <c r="L1147" s="116">
        <v>0</v>
      </c>
      <c r="M1147" s="116">
        <v>0</v>
      </c>
      <c r="N1147" s="116">
        <v>0</v>
      </c>
      <c r="O1147" s="116">
        <v>0</v>
      </c>
      <c r="P1147" s="120">
        <v>0</v>
      </c>
      <c r="Q1147" s="27" t="str">
        <f t="shared" si="219"/>
        <v>Registered</v>
      </c>
      <c r="R1147" s="121">
        <f t="shared" si="220"/>
        <v>0.57000003755572326</v>
      </c>
      <c r="T1147" s="117">
        <f t="shared" si="231"/>
        <v>0</v>
      </c>
      <c r="U1147" s="117">
        <f t="shared" si="232"/>
        <v>0</v>
      </c>
    </row>
    <row r="1148" spans="1:21" hidden="1" x14ac:dyDescent="0.3">
      <c r="A1148" s="114">
        <v>7736</v>
      </c>
      <c r="B1148" s="114" t="s">
        <v>351</v>
      </c>
      <c r="C1148" s="114" t="s">
        <v>1798</v>
      </c>
      <c r="D1148" s="114" t="s">
        <v>4168</v>
      </c>
      <c r="E1148" s="114" t="s">
        <v>4169</v>
      </c>
      <c r="F1148" s="115">
        <v>45656</v>
      </c>
      <c r="G1148" s="114" t="s">
        <v>4170</v>
      </c>
      <c r="H1148" s="116">
        <v>6686100</v>
      </c>
      <c r="I1148" s="116">
        <v>3811077</v>
      </c>
      <c r="J1148" s="116">
        <v>3811077</v>
      </c>
      <c r="K1148" s="116">
        <v>0</v>
      </c>
      <c r="L1148" s="116">
        <v>0</v>
      </c>
      <c r="M1148" s="116">
        <v>0</v>
      </c>
      <c r="N1148" s="116">
        <v>0</v>
      </c>
      <c r="O1148" s="116">
        <v>0</v>
      </c>
      <c r="P1148" s="120">
        <v>0</v>
      </c>
      <c r="Q1148" s="27" t="str">
        <f t="shared" si="219"/>
        <v>Registered</v>
      </c>
      <c r="R1148" s="121">
        <f t="shared" si="220"/>
        <v>0.56999999999999995</v>
      </c>
      <c r="T1148" s="117">
        <f t="shared" si="231"/>
        <v>0</v>
      </c>
      <c r="U1148" s="117">
        <f t="shared" si="232"/>
        <v>0</v>
      </c>
    </row>
    <row r="1149" spans="1:21" hidden="1" x14ac:dyDescent="0.3">
      <c r="A1149" s="114">
        <v>7737</v>
      </c>
      <c r="B1149" s="114" t="s">
        <v>351</v>
      </c>
      <c r="C1149" s="114" t="s">
        <v>1798</v>
      </c>
      <c r="D1149" s="114" t="s">
        <v>4166</v>
      </c>
      <c r="E1149" s="114" t="s">
        <v>4167</v>
      </c>
      <c r="F1149" s="115">
        <v>45881</v>
      </c>
      <c r="G1149" s="114" t="s">
        <v>2505</v>
      </c>
      <c r="H1149" s="116">
        <v>6699003</v>
      </c>
      <c r="I1149" s="116">
        <v>3818431</v>
      </c>
      <c r="J1149" s="116">
        <v>3818431</v>
      </c>
      <c r="K1149" s="116">
        <v>0</v>
      </c>
      <c r="L1149" s="116">
        <v>0</v>
      </c>
      <c r="M1149" s="116">
        <v>0</v>
      </c>
      <c r="N1149" s="116">
        <v>0</v>
      </c>
      <c r="O1149" s="116">
        <v>0</v>
      </c>
      <c r="P1149" s="120">
        <v>0</v>
      </c>
      <c r="Q1149" s="27" t="str">
        <f t="shared" si="219"/>
        <v>Registered</v>
      </c>
      <c r="R1149" s="121">
        <f t="shared" si="220"/>
        <v>0.56999989401407936</v>
      </c>
      <c r="T1149" s="117">
        <f t="shared" si="231"/>
        <v>0</v>
      </c>
      <c r="U1149" s="117">
        <f t="shared" si="232"/>
        <v>0</v>
      </c>
    </row>
    <row r="1150" spans="1:21" hidden="1" x14ac:dyDescent="0.3">
      <c r="A1150" s="114">
        <v>7738</v>
      </c>
      <c r="B1150" s="114" t="s">
        <v>351</v>
      </c>
      <c r="C1150" s="114" t="s">
        <v>1798</v>
      </c>
      <c r="D1150" s="114" t="s">
        <v>3771</v>
      </c>
      <c r="E1150" s="114" t="s">
        <v>3772</v>
      </c>
      <c r="F1150" s="115">
        <v>45677</v>
      </c>
      <c r="G1150" s="114" t="s">
        <v>3205</v>
      </c>
      <c r="H1150" s="116">
        <v>9684300</v>
      </c>
      <c r="I1150" s="116">
        <v>5520051</v>
      </c>
      <c r="J1150" s="116">
        <v>5520051</v>
      </c>
      <c r="K1150" s="116">
        <v>0</v>
      </c>
      <c r="L1150" s="116">
        <v>0</v>
      </c>
      <c r="M1150" s="116">
        <v>387372</v>
      </c>
      <c r="N1150" s="116">
        <v>0</v>
      </c>
      <c r="O1150" s="116">
        <v>0</v>
      </c>
      <c r="P1150" s="120">
        <v>0</v>
      </c>
      <c r="Q1150" s="27" t="str">
        <f t="shared" si="219"/>
        <v>Registered</v>
      </c>
      <c r="R1150" s="121">
        <f t="shared" si="220"/>
        <v>0.56999999999999995</v>
      </c>
      <c r="T1150" s="117">
        <f t="shared" si="231"/>
        <v>387372</v>
      </c>
      <c r="U1150" s="117">
        <f t="shared" si="232"/>
        <v>-387372</v>
      </c>
    </row>
    <row r="1151" spans="1:21" hidden="1" x14ac:dyDescent="0.3">
      <c r="A1151" s="114">
        <v>7739</v>
      </c>
      <c r="B1151" s="114" t="s">
        <v>351</v>
      </c>
      <c r="C1151" s="114" t="s">
        <v>1798</v>
      </c>
      <c r="D1151" s="114" t="s">
        <v>4223</v>
      </c>
      <c r="E1151" s="114" t="s">
        <v>4224</v>
      </c>
      <c r="F1151" s="115">
        <v>45747</v>
      </c>
      <c r="G1151" s="114" t="s">
        <v>3734</v>
      </c>
      <c r="H1151" s="116">
        <v>6216900</v>
      </c>
      <c r="I1151" s="116">
        <v>3543633</v>
      </c>
      <c r="J1151" s="116">
        <v>3543633</v>
      </c>
      <c r="K1151" s="116">
        <v>0</v>
      </c>
      <c r="L1151" s="116">
        <v>0</v>
      </c>
      <c r="M1151" s="116">
        <v>0</v>
      </c>
      <c r="N1151" s="116">
        <v>0</v>
      </c>
      <c r="O1151" s="116">
        <v>0</v>
      </c>
      <c r="P1151" s="120">
        <v>0</v>
      </c>
      <c r="Q1151" s="27" t="str">
        <f t="shared" si="219"/>
        <v>Registered</v>
      </c>
      <c r="R1151" s="121">
        <f t="shared" si="220"/>
        <v>0.56999999999999995</v>
      </c>
      <c r="T1151" s="117">
        <f t="shared" si="231"/>
        <v>0</v>
      </c>
      <c r="U1151" s="117">
        <f t="shared" si="232"/>
        <v>0</v>
      </c>
    </row>
    <row r="1152" spans="1:21" hidden="1" x14ac:dyDescent="0.3">
      <c r="A1152" s="114">
        <v>7740</v>
      </c>
      <c r="B1152" s="114" t="s">
        <v>351</v>
      </c>
      <c r="C1152" s="114" t="s">
        <v>1798</v>
      </c>
      <c r="D1152" s="114" t="s">
        <v>8353</v>
      </c>
      <c r="E1152" s="114" t="s">
        <v>8354</v>
      </c>
      <c r="F1152" s="115">
        <v>45838</v>
      </c>
      <c r="G1152" s="114" t="s">
        <v>1974</v>
      </c>
      <c r="H1152" s="116">
        <v>6628037</v>
      </c>
      <c r="I1152" s="116">
        <v>3777980</v>
      </c>
      <c r="J1152" s="116">
        <v>3777980</v>
      </c>
      <c r="K1152" s="116">
        <v>0</v>
      </c>
      <c r="L1152" s="116">
        <v>0</v>
      </c>
      <c r="M1152" s="116">
        <v>0</v>
      </c>
      <c r="N1152" s="116">
        <v>0</v>
      </c>
      <c r="O1152" s="116">
        <v>0</v>
      </c>
      <c r="P1152" s="120">
        <v>0</v>
      </c>
      <c r="Q1152" s="27" t="str">
        <f t="shared" si="219"/>
        <v>Registered</v>
      </c>
      <c r="R1152" s="121">
        <f t="shared" si="220"/>
        <v>0.56999983554708578</v>
      </c>
      <c r="T1152" s="117">
        <f t="shared" si="231"/>
        <v>0</v>
      </c>
      <c r="U1152" s="117">
        <f t="shared" si="232"/>
        <v>0</v>
      </c>
    </row>
    <row r="1153" spans="1:21" hidden="1" x14ac:dyDescent="0.3">
      <c r="A1153" s="114">
        <v>7741</v>
      </c>
      <c r="B1153" s="114" t="s">
        <v>351</v>
      </c>
      <c r="C1153" s="114" t="s">
        <v>1798</v>
      </c>
      <c r="D1153" s="114" t="s">
        <v>4182</v>
      </c>
      <c r="E1153" s="114" t="s">
        <v>4183</v>
      </c>
      <c r="F1153" s="115">
        <v>45737</v>
      </c>
      <c r="G1153" s="114" t="s">
        <v>1873</v>
      </c>
      <c r="H1153" s="116">
        <v>6613374</v>
      </c>
      <c r="I1153" s="116">
        <v>3769623</v>
      </c>
      <c r="J1153" s="116">
        <v>3769623</v>
      </c>
      <c r="K1153" s="116">
        <v>0</v>
      </c>
      <c r="L1153" s="116">
        <v>0</v>
      </c>
      <c r="M1153" s="116">
        <v>0</v>
      </c>
      <c r="N1153" s="116">
        <v>0</v>
      </c>
      <c r="O1153" s="116">
        <v>0</v>
      </c>
      <c r="P1153" s="120">
        <v>0</v>
      </c>
      <c r="Q1153" s="27" t="str">
        <f t="shared" si="219"/>
        <v>Registered</v>
      </c>
      <c r="R1153" s="121">
        <f t="shared" si="220"/>
        <v>0.56999997278242542</v>
      </c>
      <c r="T1153" s="117">
        <f t="shared" si="231"/>
        <v>0</v>
      </c>
      <c r="U1153" s="117">
        <f t="shared" si="232"/>
        <v>0</v>
      </c>
    </row>
    <row r="1154" spans="1:21" hidden="1" x14ac:dyDescent="0.3">
      <c r="A1154" s="114">
        <v>7742</v>
      </c>
      <c r="B1154" s="114" t="s">
        <v>351</v>
      </c>
      <c r="C1154" s="114" t="s">
        <v>1798</v>
      </c>
      <c r="D1154" s="114" t="s">
        <v>3854</v>
      </c>
      <c r="E1154" s="114" t="s">
        <v>3855</v>
      </c>
      <c r="F1154" s="115">
        <v>45619</v>
      </c>
      <c r="G1154" s="114" t="s">
        <v>2675</v>
      </c>
      <c r="H1154" s="116">
        <v>9520000</v>
      </c>
      <c r="I1154" s="116">
        <v>5426400</v>
      </c>
      <c r="J1154" s="116">
        <v>5426400</v>
      </c>
      <c r="K1154" s="116">
        <v>0</v>
      </c>
      <c r="L1154" s="116">
        <v>0</v>
      </c>
      <c r="M1154" s="116">
        <v>0</v>
      </c>
      <c r="N1154" s="116">
        <v>0</v>
      </c>
      <c r="O1154" s="116">
        <v>0</v>
      </c>
      <c r="P1154" s="120">
        <v>0</v>
      </c>
      <c r="Q1154" s="27" t="str">
        <f t="shared" ref="Q1154:Q1217" si="233">IF(G1154="01 Jan 1900","Unregistered","Registered")</f>
        <v>Registered</v>
      </c>
      <c r="R1154" s="121">
        <f t="shared" si="220"/>
        <v>0.56999999999999995</v>
      </c>
      <c r="T1154" s="117">
        <f t="shared" si="231"/>
        <v>0</v>
      </c>
      <c r="U1154" s="117">
        <f t="shared" si="232"/>
        <v>0</v>
      </c>
    </row>
    <row r="1155" spans="1:21" hidden="1" x14ac:dyDescent="0.3">
      <c r="A1155" s="114">
        <v>7743</v>
      </c>
      <c r="B1155" s="114" t="s">
        <v>351</v>
      </c>
      <c r="C1155" s="114" t="s">
        <v>1798</v>
      </c>
      <c r="D1155" s="114" t="s">
        <v>4151</v>
      </c>
      <c r="E1155" s="114" t="s">
        <v>4152</v>
      </c>
      <c r="F1155" s="115">
        <v>45971</v>
      </c>
      <c r="G1155" s="114" t="s">
        <v>1889</v>
      </c>
      <c r="H1155" s="116">
        <v>6803400</v>
      </c>
      <c r="I1155" s="116">
        <v>3877938</v>
      </c>
      <c r="J1155" s="116">
        <v>3877938</v>
      </c>
      <c r="K1155" s="116">
        <v>0</v>
      </c>
      <c r="L1155" s="116">
        <v>0</v>
      </c>
      <c r="M1155" s="116">
        <v>0</v>
      </c>
      <c r="N1155" s="116">
        <v>0</v>
      </c>
      <c r="O1155" s="116">
        <v>0</v>
      </c>
      <c r="P1155" s="120">
        <v>0</v>
      </c>
      <c r="Q1155" s="27" t="str">
        <f t="shared" si="233"/>
        <v>Registered</v>
      </c>
      <c r="R1155" s="121">
        <f t="shared" si="220"/>
        <v>0.56999999999999995</v>
      </c>
      <c r="T1155" s="117">
        <f t="shared" si="231"/>
        <v>0</v>
      </c>
      <c r="U1155" s="117">
        <f t="shared" si="232"/>
        <v>0</v>
      </c>
    </row>
    <row r="1156" spans="1:21" hidden="1" x14ac:dyDescent="0.3">
      <c r="A1156" s="114">
        <v>7744</v>
      </c>
      <c r="B1156" s="114" t="s">
        <v>351</v>
      </c>
      <c r="C1156" s="114" t="s">
        <v>1798</v>
      </c>
      <c r="D1156" s="114" t="s">
        <v>3865</v>
      </c>
      <c r="E1156" s="114" t="s">
        <v>3866</v>
      </c>
      <c r="F1156" s="115">
        <v>45565</v>
      </c>
      <c r="G1156" s="114" t="s">
        <v>2577</v>
      </c>
      <c r="H1156" s="116">
        <v>9434761</v>
      </c>
      <c r="I1156" s="116">
        <v>5377812</v>
      </c>
      <c r="J1156" s="116">
        <v>5377812</v>
      </c>
      <c r="K1156" s="116">
        <v>0</v>
      </c>
      <c r="L1156" s="116">
        <v>0</v>
      </c>
      <c r="M1156" s="116">
        <v>0</v>
      </c>
      <c r="N1156" s="116">
        <v>0</v>
      </c>
      <c r="O1156" s="116">
        <v>0</v>
      </c>
      <c r="P1156" s="120">
        <v>0</v>
      </c>
      <c r="Q1156" s="27" t="str">
        <f t="shared" si="233"/>
        <v>Registered</v>
      </c>
      <c r="R1156" s="121">
        <f t="shared" si="220"/>
        <v>0.56999981239588371</v>
      </c>
      <c r="T1156" s="117">
        <f t="shared" si="231"/>
        <v>0</v>
      </c>
      <c r="U1156" s="117">
        <f t="shared" si="232"/>
        <v>0</v>
      </c>
    </row>
    <row r="1157" spans="1:21" hidden="1" x14ac:dyDescent="0.3">
      <c r="A1157" s="114">
        <v>7745</v>
      </c>
      <c r="B1157" s="114" t="s">
        <v>351</v>
      </c>
      <c r="C1157" s="114" t="s">
        <v>1798</v>
      </c>
      <c r="D1157" s="114" t="s">
        <v>4181</v>
      </c>
      <c r="E1157" s="114" t="s">
        <v>3866</v>
      </c>
      <c r="F1157" s="115">
        <v>45608</v>
      </c>
      <c r="G1157" s="114" t="s">
        <v>3984</v>
      </c>
      <c r="H1157" s="116">
        <v>6621800</v>
      </c>
      <c r="I1157" s="116">
        <v>3774426</v>
      </c>
      <c r="J1157" s="116">
        <v>3774426</v>
      </c>
      <c r="K1157" s="116">
        <v>0</v>
      </c>
      <c r="L1157" s="116">
        <v>0</v>
      </c>
      <c r="M1157" s="116">
        <v>0</v>
      </c>
      <c r="N1157" s="116">
        <v>0</v>
      </c>
      <c r="O1157" s="116">
        <v>0</v>
      </c>
      <c r="P1157" s="120">
        <v>0</v>
      </c>
      <c r="Q1157" s="27" t="str">
        <f t="shared" si="233"/>
        <v>Registered</v>
      </c>
      <c r="R1157" s="121">
        <f t="shared" si="220"/>
        <v>0.56999999999999995</v>
      </c>
      <c r="T1157" s="117">
        <f t="shared" si="231"/>
        <v>0</v>
      </c>
      <c r="U1157" s="117">
        <f t="shared" si="232"/>
        <v>0</v>
      </c>
    </row>
    <row r="1158" spans="1:21" hidden="1" x14ac:dyDescent="0.3">
      <c r="A1158" s="114">
        <v>7746</v>
      </c>
      <c r="B1158" s="114" t="s">
        <v>351</v>
      </c>
      <c r="C1158" s="114" t="s">
        <v>1798</v>
      </c>
      <c r="D1158" s="114" t="s">
        <v>4164</v>
      </c>
      <c r="E1158" s="114" t="s">
        <v>4165</v>
      </c>
      <c r="F1158" s="115">
        <v>45838</v>
      </c>
      <c r="G1158" s="114" t="s">
        <v>3153</v>
      </c>
      <c r="H1158" s="116">
        <v>6700880</v>
      </c>
      <c r="I1158" s="116">
        <v>3819501</v>
      </c>
      <c r="J1158" s="116">
        <v>3819501</v>
      </c>
      <c r="K1158" s="116">
        <v>0</v>
      </c>
      <c r="L1158" s="116">
        <v>0</v>
      </c>
      <c r="M1158" s="116">
        <v>0</v>
      </c>
      <c r="N1158" s="116">
        <v>0</v>
      </c>
      <c r="O1158" s="116">
        <v>0</v>
      </c>
      <c r="P1158" s="120">
        <v>0</v>
      </c>
      <c r="Q1158" s="27" t="str">
        <f t="shared" si="233"/>
        <v>Registered</v>
      </c>
      <c r="R1158" s="121">
        <f t="shared" si="220"/>
        <v>0.5699999104595217</v>
      </c>
      <c r="T1158" s="117">
        <f t="shared" si="231"/>
        <v>0</v>
      </c>
      <c r="U1158" s="117">
        <f t="shared" si="232"/>
        <v>0</v>
      </c>
    </row>
    <row r="1159" spans="1:21" hidden="1" x14ac:dyDescent="0.3">
      <c r="A1159" s="114">
        <v>7747</v>
      </c>
      <c r="B1159" s="114" t="s">
        <v>351</v>
      </c>
      <c r="C1159" s="114" t="s">
        <v>1798</v>
      </c>
      <c r="D1159" s="114" t="s">
        <v>4075</v>
      </c>
      <c r="E1159" s="114" t="s">
        <v>4076</v>
      </c>
      <c r="F1159" s="115">
        <v>45817</v>
      </c>
      <c r="G1159" s="114" t="s">
        <v>4077</v>
      </c>
      <c r="H1159" s="116">
        <v>9779444</v>
      </c>
      <c r="I1159" s="116">
        <v>5574284</v>
      </c>
      <c r="J1159" s="116">
        <v>5574284</v>
      </c>
      <c r="K1159" s="116">
        <v>0</v>
      </c>
      <c r="L1159" s="116">
        <v>0</v>
      </c>
      <c r="M1159" s="116">
        <v>0</v>
      </c>
      <c r="N1159" s="116">
        <v>0</v>
      </c>
      <c r="O1159" s="116">
        <v>0</v>
      </c>
      <c r="P1159" s="120">
        <v>0</v>
      </c>
      <c r="Q1159" s="27" t="str">
        <f t="shared" si="233"/>
        <v>Registered</v>
      </c>
      <c r="R1159" s="121">
        <f t="shared" si="220"/>
        <v>0.57000009407487784</v>
      </c>
      <c r="T1159" s="117">
        <f t="shared" si="231"/>
        <v>0</v>
      </c>
      <c r="U1159" s="117">
        <f t="shared" si="232"/>
        <v>0</v>
      </c>
    </row>
    <row r="1160" spans="1:21" hidden="1" x14ac:dyDescent="0.3">
      <c r="A1160" s="114">
        <v>7748</v>
      </c>
      <c r="B1160" s="114" t="s">
        <v>351</v>
      </c>
      <c r="C1160" s="114" t="s">
        <v>1798</v>
      </c>
      <c r="D1160" s="114" t="s">
        <v>2779</v>
      </c>
      <c r="E1160" s="114" t="s">
        <v>2780</v>
      </c>
      <c r="F1160" s="115">
        <v>45854</v>
      </c>
      <c r="G1160" s="114" t="s">
        <v>2781</v>
      </c>
      <c r="H1160" s="116">
        <v>9514400</v>
      </c>
      <c r="I1160" s="116">
        <v>5423208</v>
      </c>
      <c r="J1160" s="116">
        <v>5423208</v>
      </c>
      <c r="K1160" s="116">
        <v>0</v>
      </c>
      <c r="L1160" s="116">
        <v>0</v>
      </c>
      <c r="M1160" s="116">
        <v>0</v>
      </c>
      <c r="N1160" s="116">
        <v>0</v>
      </c>
      <c r="O1160" s="116">
        <v>0</v>
      </c>
      <c r="P1160" s="120">
        <v>0</v>
      </c>
      <c r="Q1160" s="27" t="str">
        <f t="shared" si="233"/>
        <v>Registered</v>
      </c>
      <c r="R1160" s="121">
        <f t="shared" si="220"/>
        <v>0.56999999999999995</v>
      </c>
      <c r="T1160" s="117">
        <f t="shared" si="231"/>
        <v>0</v>
      </c>
      <c r="U1160" s="117">
        <f t="shared" si="232"/>
        <v>0</v>
      </c>
    </row>
    <row r="1161" spans="1:21" hidden="1" x14ac:dyDescent="0.3">
      <c r="A1161" s="114">
        <v>7749</v>
      </c>
      <c r="B1161" s="114" t="s">
        <v>351</v>
      </c>
      <c r="C1161" s="114" t="s">
        <v>1798</v>
      </c>
      <c r="D1161" s="114" t="s">
        <v>3830</v>
      </c>
      <c r="E1161" s="114" t="s">
        <v>3831</v>
      </c>
      <c r="F1161" s="115">
        <v>45726</v>
      </c>
      <c r="G1161" s="114" t="s">
        <v>3832</v>
      </c>
      <c r="H1161" s="116">
        <v>9616340</v>
      </c>
      <c r="I1161" s="116">
        <v>5481315</v>
      </c>
      <c r="J1161" s="116">
        <v>5481315</v>
      </c>
      <c r="K1161" s="116">
        <v>0</v>
      </c>
      <c r="L1161" s="116">
        <v>0</v>
      </c>
      <c r="M1161" s="116">
        <v>0</v>
      </c>
      <c r="N1161" s="116">
        <v>0</v>
      </c>
      <c r="O1161" s="116">
        <v>0</v>
      </c>
      <c r="P1161" s="120">
        <v>0</v>
      </c>
      <c r="Q1161" s="27" t="str">
        <f t="shared" si="233"/>
        <v>Registered</v>
      </c>
      <c r="R1161" s="121">
        <f t="shared" si="220"/>
        <v>0.57000012478760109</v>
      </c>
      <c r="T1161" s="117">
        <f t="shared" si="231"/>
        <v>0</v>
      </c>
      <c r="U1161" s="117">
        <f t="shared" si="232"/>
        <v>0</v>
      </c>
    </row>
    <row r="1162" spans="1:21" hidden="1" x14ac:dyDescent="0.3">
      <c r="A1162" s="114">
        <v>7750</v>
      </c>
      <c r="B1162" s="114" t="s">
        <v>351</v>
      </c>
      <c r="C1162" s="114" t="s">
        <v>1798</v>
      </c>
      <c r="D1162" s="114" t="s">
        <v>3666</v>
      </c>
      <c r="E1162" s="114" t="s">
        <v>3667</v>
      </c>
      <c r="F1162" s="115">
        <v>45777</v>
      </c>
      <c r="G1162" s="114" t="s">
        <v>3668</v>
      </c>
      <c r="H1162" s="116">
        <v>9939150</v>
      </c>
      <c r="I1162" s="116">
        <v>5665316</v>
      </c>
      <c r="J1162" s="116">
        <v>5665316</v>
      </c>
      <c r="K1162" s="116">
        <v>0</v>
      </c>
      <c r="L1162" s="116">
        <v>0</v>
      </c>
      <c r="M1162" s="116">
        <v>0</v>
      </c>
      <c r="N1162" s="116">
        <v>0</v>
      </c>
      <c r="O1162" s="116">
        <v>0</v>
      </c>
      <c r="P1162" s="120">
        <v>0</v>
      </c>
      <c r="Q1162" s="27" t="str">
        <f t="shared" si="233"/>
        <v>Registered</v>
      </c>
      <c r="R1162" s="121">
        <f t="shared" si="220"/>
        <v>0.57000005030611267</v>
      </c>
      <c r="T1162" s="117">
        <f t="shared" si="231"/>
        <v>0</v>
      </c>
      <c r="U1162" s="117">
        <f t="shared" si="232"/>
        <v>0</v>
      </c>
    </row>
    <row r="1163" spans="1:21" hidden="1" x14ac:dyDescent="0.3">
      <c r="A1163" s="114">
        <v>10111</v>
      </c>
      <c r="B1163" s="114" t="s">
        <v>351</v>
      </c>
      <c r="C1163" s="114" t="s">
        <v>1798</v>
      </c>
      <c r="D1163" s="114" t="s">
        <v>3827</v>
      </c>
      <c r="E1163" s="114" t="s">
        <v>3828</v>
      </c>
      <c r="F1163" s="115">
        <v>45707</v>
      </c>
      <c r="G1163" s="114" t="s">
        <v>3829</v>
      </c>
      <c r="H1163" s="116">
        <v>9626534</v>
      </c>
      <c r="I1163" s="116">
        <v>5487123</v>
      </c>
      <c r="J1163" s="116">
        <v>5487123.4000000004</v>
      </c>
      <c r="K1163" s="116">
        <v>-0.4</v>
      </c>
      <c r="L1163" s="116">
        <v>0</v>
      </c>
      <c r="M1163" s="116">
        <v>0</v>
      </c>
      <c r="N1163" s="116">
        <v>0</v>
      </c>
      <c r="O1163" s="116">
        <v>0</v>
      </c>
      <c r="P1163" s="120">
        <v>0</v>
      </c>
      <c r="Q1163" s="27" t="str">
        <f t="shared" si="233"/>
        <v>Registered</v>
      </c>
      <c r="R1163" s="121">
        <f t="shared" si="220"/>
        <v>0.56999985664622388</v>
      </c>
      <c r="T1163" s="117">
        <f t="shared" si="231"/>
        <v>0</v>
      </c>
      <c r="U1163" s="117">
        <f t="shared" si="232"/>
        <v>-0.4</v>
      </c>
    </row>
    <row r="1164" spans="1:21" hidden="1" x14ac:dyDescent="0.3">
      <c r="A1164" s="114">
        <v>10113</v>
      </c>
      <c r="B1164" s="114" t="s">
        <v>351</v>
      </c>
      <c r="C1164" s="114" t="s">
        <v>1798</v>
      </c>
      <c r="D1164" s="114" t="s">
        <v>3769</v>
      </c>
      <c r="E1164" s="114" t="s">
        <v>3770</v>
      </c>
      <c r="F1164" s="115">
        <v>45656</v>
      </c>
      <c r="G1164" s="114" t="s">
        <v>2002</v>
      </c>
      <c r="H1164" s="116">
        <v>9692795</v>
      </c>
      <c r="I1164" s="116">
        <v>5524894</v>
      </c>
      <c r="J1164" s="116">
        <v>5524894.5</v>
      </c>
      <c r="K1164" s="116">
        <v>-0.5</v>
      </c>
      <c r="L1164" s="116">
        <v>0</v>
      </c>
      <c r="M1164" s="116">
        <v>0</v>
      </c>
      <c r="N1164" s="116">
        <v>0</v>
      </c>
      <c r="O1164" s="116">
        <v>0</v>
      </c>
      <c r="P1164" s="120">
        <v>0</v>
      </c>
      <c r="Q1164" s="27" t="str">
        <f t="shared" si="233"/>
        <v>Registered</v>
      </c>
      <c r="R1164" s="121">
        <f t="shared" si="220"/>
        <v>0.57000008769400368</v>
      </c>
      <c r="T1164" s="117">
        <f t="shared" si="231"/>
        <v>0</v>
      </c>
      <c r="U1164" s="117">
        <f t="shared" si="232"/>
        <v>-0.5</v>
      </c>
    </row>
    <row r="1165" spans="1:21" hidden="1" x14ac:dyDescent="0.3">
      <c r="A1165" s="114">
        <v>10512</v>
      </c>
      <c r="B1165" s="114" t="s">
        <v>351</v>
      </c>
      <c r="C1165" s="114" t="s">
        <v>1798</v>
      </c>
      <c r="D1165" s="114" t="s">
        <v>9942</v>
      </c>
      <c r="E1165" s="114" t="s">
        <v>9943</v>
      </c>
      <c r="F1165" s="115">
        <v>45729</v>
      </c>
      <c r="G1165" s="114" t="s">
        <v>2299</v>
      </c>
      <c r="H1165" s="116">
        <v>6451500</v>
      </c>
      <c r="I1165" s="116">
        <v>1225785</v>
      </c>
      <c r="J1165" s="116">
        <v>1806420</v>
      </c>
      <c r="K1165" s="116">
        <v>-580635</v>
      </c>
      <c r="L1165" s="116">
        <v>0</v>
      </c>
      <c r="M1165" s="116">
        <v>0</v>
      </c>
      <c r="N1165" s="116">
        <v>0</v>
      </c>
      <c r="O1165" s="116">
        <v>0</v>
      </c>
      <c r="P1165" s="120">
        <v>0</v>
      </c>
      <c r="Q1165" s="27" t="str">
        <f t="shared" si="233"/>
        <v>Registered</v>
      </c>
      <c r="R1165" s="121">
        <f t="shared" si="220"/>
        <v>0.19</v>
      </c>
      <c r="T1165" s="117">
        <f t="shared" si="231"/>
        <v>0</v>
      </c>
      <c r="U1165" s="117">
        <f t="shared" si="232"/>
        <v>-580635</v>
      </c>
    </row>
    <row r="1166" spans="1:21" hidden="1" x14ac:dyDescent="0.3">
      <c r="A1166" s="114">
        <v>10540</v>
      </c>
      <c r="B1166" s="114" t="s">
        <v>351</v>
      </c>
      <c r="C1166" s="114" t="s">
        <v>1798</v>
      </c>
      <c r="D1166" s="114" t="s">
        <v>9986</v>
      </c>
      <c r="E1166" s="114" t="s">
        <v>9943</v>
      </c>
      <c r="F1166" s="115">
        <v>45729</v>
      </c>
      <c r="G1166" s="114" t="s">
        <v>2299</v>
      </c>
      <c r="H1166" s="116">
        <v>9514400</v>
      </c>
      <c r="I1166" s="116">
        <v>1807736</v>
      </c>
      <c r="J1166" s="116">
        <v>2664032</v>
      </c>
      <c r="K1166" s="116">
        <v>-856296</v>
      </c>
      <c r="L1166" s="116">
        <v>0</v>
      </c>
      <c r="M1166" s="116">
        <v>0</v>
      </c>
      <c r="N1166" s="116">
        <v>0</v>
      </c>
      <c r="O1166" s="116">
        <v>0</v>
      </c>
      <c r="P1166" s="120">
        <v>0</v>
      </c>
      <c r="Q1166" s="27" t="str">
        <f t="shared" si="233"/>
        <v>Registered</v>
      </c>
      <c r="R1166" s="121">
        <f t="shared" si="220"/>
        <v>0.19</v>
      </c>
      <c r="T1166" s="117">
        <f t="shared" si="231"/>
        <v>0</v>
      </c>
      <c r="U1166" s="117">
        <f t="shared" si="232"/>
        <v>-856296</v>
      </c>
    </row>
    <row r="1167" spans="1:21" hidden="1" x14ac:dyDescent="0.3">
      <c r="A1167" s="114">
        <v>10608</v>
      </c>
      <c r="B1167" s="114" t="s">
        <v>351</v>
      </c>
      <c r="C1167" s="114" t="s">
        <v>1798</v>
      </c>
      <c r="D1167" s="114" t="s">
        <v>10070</v>
      </c>
      <c r="E1167" s="114" t="s">
        <v>10071</v>
      </c>
      <c r="F1167" s="115">
        <v>45657</v>
      </c>
      <c r="G1167" s="114" t="s">
        <v>7710</v>
      </c>
      <c r="H1167" s="116">
        <v>9603598</v>
      </c>
      <c r="I1167" s="116">
        <v>3841438</v>
      </c>
      <c r="J1167" s="116">
        <v>5563007</v>
      </c>
      <c r="K1167" s="116">
        <v>-1721569</v>
      </c>
      <c r="L1167" s="116">
        <v>0</v>
      </c>
      <c r="M1167" s="116">
        <v>0</v>
      </c>
      <c r="N1167" s="116">
        <v>0</v>
      </c>
      <c r="O1167" s="116">
        <v>0</v>
      </c>
      <c r="P1167" s="120">
        <v>0</v>
      </c>
      <c r="Q1167" s="27" t="str">
        <f t="shared" si="233"/>
        <v>Registered</v>
      </c>
      <c r="R1167" s="121">
        <f t="shared" si="220"/>
        <v>0.39999987504683143</v>
      </c>
      <c r="T1167" s="117">
        <f t="shared" si="231"/>
        <v>0</v>
      </c>
      <c r="U1167" s="117">
        <f t="shared" si="232"/>
        <v>-1721569</v>
      </c>
    </row>
    <row r="1168" spans="1:21" hidden="1" x14ac:dyDescent="0.3">
      <c r="A1168" s="114">
        <v>10630</v>
      </c>
      <c r="B1168" s="114" t="s">
        <v>351</v>
      </c>
      <c r="C1168" s="114" t="s">
        <v>1798</v>
      </c>
      <c r="D1168" s="114" t="s">
        <v>10121</v>
      </c>
      <c r="E1168" s="114" t="s">
        <v>10122</v>
      </c>
      <c r="F1168" s="115">
        <v>45747</v>
      </c>
      <c r="G1168" s="114" t="s">
        <v>3885</v>
      </c>
      <c r="H1168" s="116">
        <v>6216900</v>
      </c>
      <c r="I1168" s="116">
        <v>3543633</v>
      </c>
      <c r="J1168" s="116">
        <v>5806055</v>
      </c>
      <c r="K1168" s="116">
        <v>-2262422</v>
      </c>
      <c r="L1168" s="116">
        <v>0</v>
      </c>
      <c r="M1168" s="116">
        <v>0</v>
      </c>
      <c r="N1168" s="116">
        <v>0</v>
      </c>
      <c r="O1168" s="116">
        <v>0</v>
      </c>
      <c r="P1168" s="120">
        <v>0</v>
      </c>
      <c r="Q1168" s="27" t="str">
        <f t="shared" si="233"/>
        <v>Registered</v>
      </c>
      <c r="R1168" s="121">
        <f t="shared" ref="R1168:R1231" si="234">I1168/H1168</f>
        <v>0.56999999999999995</v>
      </c>
      <c r="T1168" s="117">
        <f t="shared" si="231"/>
        <v>0</v>
      </c>
      <c r="U1168" s="117">
        <f t="shared" si="232"/>
        <v>-2262422</v>
      </c>
    </row>
    <row r="1169" spans="1:21" hidden="1" x14ac:dyDescent="0.3">
      <c r="A1169" s="114">
        <v>10635</v>
      </c>
      <c r="B1169" s="114" t="s">
        <v>351</v>
      </c>
      <c r="C1169" s="114" t="s">
        <v>1798</v>
      </c>
      <c r="D1169" s="114" t="s">
        <v>10128</v>
      </c>
      <c r="E1169" s="114" t="s">
        <v>10129</v>
      </c>
      <c r="F1169" s="115">
        <v>45745</v>
      </c>
      <c r="G1169" s="114" t="s">
        <v>9419</v>
      </c>
      <c r="H1169" s="116">
        <v>6345930</v>
      </c>
      <c r="I1169" s="116">
        <v>3674220</v>
      </c>
      <c r="J1169" s="116">
        <v>6028687</v>
      </c>
      <c r="K1169" s="116">
        <v>-2354467</v>
      </c>
      <c r="L1169" s="116">
        <v>0</v>
      </c>
      <c r="M1169" s="116">
        <v>0</v>
      </c>
      <c r="N1169" s="116">
        <v>0</v>
      </c>
      <c r="O1169" s="116">
        <v>0</v>
      </c>
      <c r="P1169" s="120">
        <v>0</v>
      </c>
      <c r="Q1169" s="27" t="str">
        <f t="shared" si="233"/>
        <v>Registered</v>
      </c>
      <c r="R1169" s="121">
        <f t="shared" si="234"/>
        <v>0.57898842250072091</v>
      </c>
      <c r="T1169" s="117">
        <f t="shared" si="231"/>
        <v>0</v>
      </c>
      <c r="U1169" s="117">
        <f t="shared" si="232"/>
        <v>-2354467</v>
      </c>
    </row>
    <row r="1170" spans="1:21" x14ac:dyDescent="0.3">
      <c r="A1170" s="114">
        <v>209</v>
      </c>
      <c r="B1170" s="114" t="s">
        <v>1879</v>
      </c>
      <c r="C1170" s="114" t="s">
        <v>2005</v>
      </c>
      <c r="D1170" s="114" t="s">
        <v>2006</v>
      </c>
      <c r="E1170" s="114" t="s">
        <v>2007</v>
      </c>
      <c r="F1170" s="115">
        <v>45114</v>
      </c>
      <c r="G1170" s="114" t="s">
        <v>2008</v>
      </c>
      <c r="H1170" s="116">
        <v>7996429</v>
      </c>
      <c r="I1170" s="116">
        <v>7996429</v>
      </c>
      <c r="J1170" s="116">
        <v>5196783</v>
      </c>
      <c r="K1170" s="116">
        <v>2799646</v>
      </c>
      <c r="L1170" s="116">
        <v>799646</v>
      </c>
      <c r="M1170" s="116">
        <v>0</v>
      </c>
      <c r="N1170" s="116">
        <v>399821</v>
      </c>
      <c r="O1170" s="116">
        <v>399821</v>
      </c>
      <c r="P1170" s="120">
        <v>1200358</v>
      </c>
      <c r="Q1170" s="27" t="str">
        <f t="shared" si="233"/>
        <v>Registered</v>
      </c>
      <c r="R1170" s="121">
        <f t="shared" si="234"/>
        <v>1</v>
      </c>
      <c r="T1170" s="117">
        <f t="shared" si="231"/>
        <v>2799646</v>
      </c>
      <c r="U1170" s="117">
        <f t="shared" si="232"/>
        <v>0</v>
      </c>
    </row>
    <row r="1171" spans="1:21" x14ac:dyDescent="0.3">
      <c r="A1171" s="114">
        <v>262</v>
      </c>
      <c r="B1171" s="114" t="s">
        <v>1879</v>
      </c>
      <c r="C1171" s="114" t="s">
        <v>2005</v>
      </c>
      <c r="D1171" s="114" t="s">
        <v>2058</v>
      </c>
      <c r="E1171" s="114" t="s">
        <v>2059</v>
      </c>
      <c r="F1171" s="115">
        <v>44895</v>
      </c>
      <c r="G1171" s="114" t="s">
        <v>2060</v>
      </c>
      <c r="H1171" s="116">
        <v>5690750</v>
      </c>
      <c r="I1171" s="116">
        <v>5121678</v>
      </c>
      <c r="J1171" s="116">
        <v>3000000</v>
      </c>
      <c r="K1171" s="116">
        <v>2121678</v>
      </c>
      <c r="L1171" s="116">
        <v>0</v>
      </c>
      <c r="M1171" s="116">
        <v>0</v>
      </c>
      <c r="N1171" s="116">
        <v>284538</v>
      </c>
      <c r="O1171" s="116">
        <v>284538</v>
      </c>
      <c r="P1171" s="120">
        <v>1552602</v>
      </c>
      <c r="Q1171" s="27" t="str">
        <f t="shared" si="233"/>
        <v>Registered</v>
      </c>
      <c r="R1171" s="121">
        <f t="shared" si="234"/>
        <v>0.90000052717128676</v>
      </c>
      <c r="T1171" s="117">
        <f t="shared" si="231"/>
        <v>2121678</v>
      </c>
      <c r="U1171" s="117">
        <f t="shared" si="232"/>
        <v>0</v>
      </c>
    </row>
    <row r="1172" spans="1:21" x14ac:dyDescent="0.3">
      <c r="A1172" s="114">
        <v>389</v>
      </c>
      <c r="B1172" s="114" t="s">
        <v>1879</v>
      </c>
      <c r="C1172" s="114" t="s">
        <v>2005</v>
      </c>
      <c r="D1172" s="114" t="s">
        <v>3465</v>
      </c>
      <c r="E1172" s="114" t="s">
        <v>3466</v>
      </c>
      <c r="F1172" s="115">
        <v>44995</v>
      </c>
      <c r="G1172" s="114" t="s">
        <v>1774</v>
      </c>
      <c r="H1172" s="116">
        <v>8621429</v>
      </c>
      <c r="I1172" s="116">
        <v>8621429</v>
      </c>
      <c r="J1172" s="116">
        <v>7328212</v>
      </c>
      <c r="K1172" s="116">
        <v>1293217</v>
      </c>
      <c r="L1172" s="116">
        <v>862146</v>
      </c>
      <c r="M1172" s="116">
        <v>0</v>
      </c>
      <c r="N1172" s="116">
        <v>431071</v>
      </c>
      <c r="O1172" s="116">
        <v>0</v>
      </c>
      <c r="P1172" s="120">
        <v>0</v>
      </c>
      <c r="Q1172" s="27" t="str">
        <f t="shared" si="233"/>
        <v>Registered</v>
      </c>
      <c r="R1172" s="121">
        <f t="shared" si="234"/>
        <v>1</v>
      </c>
      <c r="T1172" s="117">
        <f t="shared" si="231"/>
        <v>1293217</v>
      </c>
      <c r="U1172" s="117">
        <f t="shared" si="232"/>
        <v>0</v>
      </c>
    </row>
    <row r="1173" spans="1:21" x14ac:dyDescent="0.3">
      <c r="A1173" s="114">
        <v>396</v>
      </c>
      <c r="B1173" s="114" t="s">
        <v>1879</v>
      </c>
      <c r="C1173" s="114" t="s">
        <v>2005</v>
      </c>
      <c r="D1173" s="114" t="s">
        <v>3501</v>
      </c>
      <c r="E1173" s="114" t="s">
        <v>3502</v>
      </c>
      <c r="F1173" s="115">
        <v>44936</v>
      </c>
      <c r="G1173" s="114" t="s">
        <v>3503</v>
      </c>
      <c r="H1173" s="116">
        <v>8487500</v>
      </c>
      <c r="I1173" s="116">
        <v>8487500</v>
      </c>
      <c r="J1173" s="116">
        <v>7214375</v>
      </c>
      <c r="K1173" s="116">
        <v>1273125</v>
      </c>
      <c r="L1173" s="116">
        <v>848750</v>
      </c>
      <c r="M1173" s="116">
        <v>0</v>
      </c>
      <c r="N1173" s="116">
        <v>424375</v>
      </c>
      <c r="O1173" s="116">
        <v>0</v>
      </c>
      <c r="P1173" s="120">
        <v>0</v>
      </c>
      <c r="Q1173" s="27" t="str">
        <f t="shared" si="233"/>
        <v>Registered</v>
      </c>
      <c r="R1173" s="121">
        <f t="shared" si="234"/>
        <v>1</v>
      </c>
      <c r="T1173" s="117">
        <f t="shared" si="231"/>
        <v>1273125</v>
      </c>
      <c r="U1173" s="117">
        <f t="shared" si="232"/>
        <v>0</v>
      </c>
    </row>
    <row r="1174" spans="1:21" x14ac:dyDescent="0.3">
      <c r="A1174" s="114">
        <v>426</v>
      </c>
      <c r="B1174" s="114" t="s">
        <v>1879</v>
      </c>
      <c r="C1174" s="114" t="s">
        <v>2005</v>
      </c>
      <c r="D1174" s="114" t="s">
        <v>3498</v>
      </c>
      <c r="E1174" s="114" t="s">
        <v>3499</v>
      </c>
      <c r="F1174" s="115">
        <v>44916</v>
      </c>
      <c r="G1174" s="114" t="s">
        <v>3500</v>
      </c>
      <c r="H1174" s="116">
        <v>8487500</v>
      </c>
      <c r="I1174" s="116">
        <v>8487500</v>
      </c>
      <c r="J1174" s="116">
        <v>7314375</v>
      </c>
      <c r="K1174" s="116">
        <v>1173125</v>
      </c>
      <c r="L1174" s="116">
        <v>848750</v>
      </c>
      <c r="M1174" s="116">
        <v>0</v>
      </c>
      <c r="N1174" s="116">
        <v>324375</v>
      </c>
      <c r="O1174" s="116">
        <v>0</v>
      </c>
      <c r="P1174" s="120">
        <v>0</v>
      </c>
      <c r="Q1174" s="27" t="str">
        <f t="shared" si="233"/>
        <v>Registered</v>
      </c>
      <c r="R1174" s="121">
        <f t="shared" si="234"/>
        <v>1</v>
      </c>
      <c r="T1174" s="117">
        <f t="shared" si="231"/>
        <v>1173125</v>
      </c>
      <c r="U1174" s="117">
        <f t="shared" si="232"/>
        <v>0</v>
      </c>
    </row>
    <row r="1175" spans="1:21" x14ac:dyDescent="0.3">
      <c r="A1175" s="114">
        <v>439</v>
      </c>
      <c r="B1175" s="114" t="s">
        <v>1879</v>
      </c>
      <c r="C1175" s="114" t="s">
        <v>2005</v>
      </c>
      <c r="D1175" s="114" t="s">
        <v>2425</v>
      </c>
      <c r="E1175" s="114" t="s">
        <v>2426</v>
      </c>
      <c r="F1175" s="115">
        <v>44925</v>
      </c>
      <c r="G1175" s="114" t="s">
        <v>2427</v>
      </c>
      <c r="H1175" s="116">
        <v>5359250</v>
      </c>
      <c r="I1175" s="116">
        <v>4823328</v>
      </c>
      <c r="J1175" s="116">
        <v>3751476</v>
      </c>
      <c r="K1175" s="116">
        <v>1071852</v>
      </c>
      <c r="L1175" s="116">
        <v>0</v>
      </c>
      <c r="M1175" s="116">
        <v>0</v>
      </c>
      <c r="N1175" s="116">
        <v>535926</v>
      </c>
      <c r="O1175" s="116">
        <v>0</v>
      </c>
      <c r="P1175" s="120">
        <v>535926</v>
      </c>
      <c r="Q1175" s="27" t="str">
        <f t="shared" si="233"/>
        <v>Registered</v>
      </c>
      <c r="R1175" s="121">
        <f t="shared" si="234"/>
        <v>0.90000055977981996</v>
      </c>
      <c r="T1175" s="117">
        <f t="shared" si="231"/>
        <v>1071852</v>
      </c>
      <c r="U1175" s="117">
        <f t="shared" si="232"/>
        <v>0</v>
      </c>
    </row>
    <row r="1176" spans="1:21" x14ac:dyDescent="0.3">
      <c r="A1176" s="114">
        <v>441</v>
      </c>
      <c r="B1176" s="114" t="s">
        <v>1879</v>
      </c>
      <c r="C1176" s="114" t="s">
        <v>2005</v>
      </c>
      <c r="D1176" s="114" t="s">
        <v>3318</v>
      </c>
      <c r="E1176" s="114" t="s">
        <v>3319</v>
      </c>
      <c r="F1176" s="115">
        <v>44971</v>
      </c>
      <c r="G1176" s="114" t="s">
        <v>2016</v>
      </c>
      <c r="H1176" s="116">
        <v>5580250</v>
      </c>
      <c r="I1176" s="116">
        <v>5580250</v>
      </c>
      <c r="J1176" s="116">
        <v>4514315</v>
      </c>
      <c r="K1176" s="116">
        <v>1065935</v>
      </c>
      <c r="L1176" s="116">
        <v>558022</v>
      </c>
      <c r="M1176" s="116">
        <v>0</v>
      </c>
      <c r="N1176" s="116">
        <v>507913</v>
      </c>
      <c r="O1176" s="116">
        <v>0</v>
      </c>
      <c r="P1176" s="120">
        <v>0</v>
      </c>
      <c r="Q1176" s="27" t="str">
        <f t="shared" si="233"/>
        <v>Registered</v>
      </c>
      <c r="R1176" s="121">
        <f t="shared" si="234"/>
        <v>1</v>
      </c>
      <c r="T1176" s="117">
        <f t="shared" si="231"/>
        <v>1065935</v>
      </c>
      <c r="U1176" s="117">
        <f t="shared" si="232"/>
        <v>0</v>
      </c>
    </row>
    <row r="1177" spans="1:21" x14ac:dyDescent="0.3">
      <c r="A1177" s="114">
        <v>462</v>
      </c>
      <c r="B1177" s="114" t="s">
        <v>1879</v>
      </c>
      <c r="C1177" s="114" t="s">
        <v>2005</v>
      </c>
      <c r="D1177" s="114" t="s">
        <v>2409</v>
      </c>
      <c r="E1177" s="114" t="s">
        <v>2090</v>
      </c>
      <c r="F1177" s="115">
        <v>44956</v>
      </c>
      <c r="G1177" s="114" t="s">
        <v>2410</v>
      </c>
      <c r="H1177" s="116">
        <v>5635500</v>
      </c>
      <c r="I1177" s="116">
        <v>5071950</v>
      </c>
      <c r="J1177" s="116">
        <v>4094850</v>
      </c>
      <c r="K1177" s="116">
        <v>977100</v>
      </c>
      <c r="L1177" s="116">
        <v>0</v>
      </c>
      <c r="M1177" s="116">
        <v>0</v>
      </c>
      <c r="N1177" s="116">
        <v>281775</v>
      </c>
      <c r="O1177" s="116">
        <v>695325</v>
      </c>
      <c r="P1177" s="120">
        <v>0</v>
      </c>
      <c r="Q1177" s="27" t="str">
        <f t="shared" si="233"/>
        <v>Registered</v>
      </c>
      <c r="R1177" s="121">
        <f t="shared" si="234"/>
        <v>0.9</v>
      </c>
      <c r="T1177" s="117">
        <f t="shared" ref="T1177:T1240" si="235">L1177+M1177+N1177+O1177+P1177</f>
        <v>977100</v>
      </c>
      <c r="U1177" s="117">
        <f t="shared" ref="U1177:U1240" si="236">K1177-T1177</f>
        <v>0</v>
      </c>
    </row>
    <row r="1178" spans="1:21" x14ac:dyDescent="0.3">
      <c r="A1178" s="114">
        <v>505</v>
      </c>
      <c r="B1178" s="114" t="s">
        <v>1879</v>
      </c>
      <c r="C1178" s="114" t="s">
        <v>2005</v>
      </c>
      <c r="D1178" s="114" t="s">
        <v>3418</v>
      </c>
      <c r="E1178" s="114" t="s">
        <v>3419</v>
      </c>
      <c r="F1178" s="115">
        <v>45075</v>
      </c>
      <c r="G1178" s="114" t="s">
        <v>3420</v>
      </c>
      <c r="H1178" s="116">
        <v>8596600</v>
      </c>
      <c r="I1178" s="116">
        <v>8596600</v>
      </c>
      <c r="J1178" s="116">
        <v>7730492</v>
      </c>
      <c r="K1178" s="116">
        <v>866108</v>
      </c>
      <c r="L1178" s="116">
        <v>859660</v>
      </c>
      <c r="M1178" s="116">
        <v>0</v>
      </c>
      <c r="N1178" s="116">
        <v>6448</v>
      </c>
      <c r="O1178" s="116">
        <v>0</v>
      </c>
      <c r="P1178" s="120">
        <v>0</v>
      </c>
      <c r="Q1178" s="27" t="str">
        <f t="shared" si="233"/>
        <v>Registered</v>
      </c>
      <c r="R1178" s="121">
        <f t="shared" si="234"/>
        <v>1</v>
      </c>
      <c r="T1178" s="117">
        <f t="shared" si="235"/>
        <v>866108</v>
      </c>
      <c r="U1178" s="117">
        <f t="shared" si="236"/>
        <v>0</v>
      </c>
    </row>
    <row r="1179" spans="1:21" x14ac:dyDescent="0.3">
      <c r="A1179" s="114">
        <v>512</v>
      </c>
      <c r="B1179" s="114" t="s">
        <v>1879</v>
      </c>
      <c r="C1179" s="114" t="s">
        <v>2005</v>
      </c>
      <c r="D1179" s="114" t="s">
        <v>8058</v>
      </c>
      <c r="E1179" s="114" t="s">
        <v>8059</v>
      </c>
      <c r="F1179" s="115">
        <v>45016</v>
      </c>
      <c r="G1179" s="114" t="s">
        <v>3094</v>
      </c>
      <c r="H1179" s="116">
        <v>8541964</v>
      </c>
      <c r="I1179" s="116">
        <v>8541964</v>
      </c>
      <c r="J1179" s="116">
        <v>7687769</v>
      </c>
      <c r="K1179" s="116">
        <v>854195</v>
      </c>
      <c r="L1179" s="116">
        <v>854195</v>
      </c>
      <c r="M1179" s="116">
        <v>0</v>
      </c>
      <c r="N1179" s="116">
        <v>0</v>
      </c>
      <c r="O1179" s="116">
        <v>0</v>
      </c>
      <c r="P1179" s="120">
        <v>0</v>
      </c>
      <c r="Q1179" s="27" t="str">
        <f t="shared" si="233"/>
        <v>Registered</v>
      </c>
      <c r="R1179" s="121">
        <f t="shared" si="234"/>
        <v>1</v>
      </c>
      <c r="T1179" s="117">
        <f t="shared" si="235"/>
        <v>854195</v>
      </c>
      <c r="U1179" s="117">
        <f t="shared" si="236"/>
        <v>0</v>
      </c>
    </row>
    <row r="1180" spans="1:21" x14ac:dyDescent="0.3">
      <c r="A1180" s="114">
        <v>513</v>
      </c>
      <c r="B1180" s="114" t="s">
        <v>1879</v>
      </c>
      <c r="C1180" s="114" t="s">
        <v>2005</v>
      </c>
      <c r="D1180" s="114" t="s">
        <v>3479</v>
      </c>
      <c r="E1180" s="114" t="s">
        <v>3480</v>
      </c>
      <c r="F1180" s="115">
        <v>45012</v>
      </c>
      <c r="G1180" s="114" t="s">
        <v>2016</v>
      </c>
      <c r="H1180" s="116">
        <v>8541964</v>
      </c>
      <c r="I1180" s="116">
        <v>8541964</v>
      </c>
      <c r="J1180" s="116">
        <v>7687769</v>
      </c>
      <c r="K1180" s="116">
        <v>854195</v>
      </c>
      <c r="L1180" s="116">
        <v>854195</v>
      </c>
      <c r="M1180" s="116">
        <v>0</v>
      </c>
      <c r="N1180" s="116">
        <v>0</v>
      </c>
      <c r="O1180" s="116">
        <v>0</v>
      </c>
      <c r="P1180" s="120">
        <v>0</v>
      </c>
      <c r="Q1180" s="27" t="str">
        <f t="shared" si="233"/>
        <v>Registered</v>
      </c>
      <c r="R1180" s="121">
        <f t="shared" si="234"/>
        <v>1</v>
      </c>
      <c r="T1180" s="117">
        <f t="shared" si="235"/>
        <v>854195</v>
      </c>
      <c r="U1180" s="117">
        <f t="shared" si="236"/>
        <v>0</v>
      </c>
    </row>
    <row r="1181" spans="1:21" x14ac:dyDescent="0.3">
      <c r="A1181" s="114">
        <v>515</v>
      </c>
      <c r="B1181" s="114" t="s">
        <v>1879</v>
      </c>
      <c r="C1181" s="114" t="s">
        <v>2005</v>
      </c>
      <c r="D1181" s="114" t="s">
        <v>4107</v>
      </c>
      <c r="E1181" s="114" t="s">
        <v>4108</v>
      </c>
      <c r="F1181" s="115">
        <v>44895</v>
      </c>
      <c r="G1181" s="114" t="s">
        <v>4109</v>
      </c>
      <c r="H1181" s="116">
        <v>5688393</v>
      </c>
      <c r="I1181" s="116">
        <v>5688393</v>
      </c>
      <c r="J1181" s="116">
        <v>4835137</v>
      </c>
      <c r="K1181" s="116">
        <v>853256</v>
      </c>
      <c r="L1181" s="116">
        <v>568836</v>
      </c>
      <c r="M1181" s="116">
        <v>0</v>
      </c>
      <c r="N1181" s="116">
        <v>284420</v>
      </c>
      <c r="O1181" s="116">
        <v>0</v>
      </c>
      <c r="P1181" s="120">
        <v>0</v>
      </c>
      <c r="Q1181" s="27" t="str">
        <f t="shared" si="233"/>
        <v>Registered</v>
      </c>
      <c r="R1181" s="121">
        <f t="shared" si="234"/>
        <v>1</v>
      </c>
      <c r="T1181" s="117">
        <f t="shared" si="235"/>
        <v>853256</v>
      </c>
      <c r="U1181" s="117">
        <f t="shared" si="236"/>
        <v>0</v>
      </c>
    </row>
    <row r="1182" spans="1:21" x14ac:dyDescent="0.3">
      <c r="A1182" s="114">
        <v>516</v>
      </c>
      <c r="B1182" s="114" t="s">
        <v>1879</v>
      </c>
      <c r="C1182" s="114" t="s">
        <v>2005</v>
      </c>
      <c r="D1182" s="114" t="s">
        <v>4113</v>
      </c>
      <c r="E1182" s="114" t="s">
        <v>4114</v>
      </c>
      <c r="F1182" s="115">
        <v>44953</v>
      </c>
      <c r="G1182" s="114" t="s">
        <v>4115</v>
      </c>
      <c r="H1182" s="116">
        <v>5675000</v>
      </c>
      <c r="I1182" s="116">
        <v>5675000</v>
      </c>
      <c r="J1182" s="116">
        <v>4823750</v>
      </c>
      <c r="K1182" s="116">
        <v>851250</v>
      </c>
      <c r="L1182" s="116">
        <v>567500</v>
      </c>
      <c r="M1182" s="116">
        <v>0</v>
      </c>
      <c r="N1182" s="116">
        <v>283750</v>
      </c>
      <c r="O1182" s="116">
        <v>0</v>
      </c>
      <c r="P1182" s="120">
        <v>0</v>
      </c>
      <c r="Q1182" s="27" t="str">
        <f t="shared" si="233"/>
        <v>Registered</v>
      </c>
      <c r="R1182" s="121">
        <f t="shared" si="234"/>
        <v>1</v>
      </c>
      <c r="T1182" s="117">
        <f t="shared" si="235"/>
        <v>851250</v>
      </c>
      <c r="U1182" s="117">
        <f t="shared" si="236"/>
        <v>0</v>
      </c>
    </row>
    <row r="1183" spans="1:21" x14ac:dyDescent="0.3">
      <c r="A1183" s="114">
        <v>520</v>
      </c>
      <c r="B1183" s="114" t="s">
        <v>1879</v>
      </c>
      <c r="C1183" s="114" t="s">
        <v>2005</v>
      </c>
      <c r="D1183" s="114" t="s">
        <v>4124</v>
      </c>
      <c r="E1183" s="114" t="s">
        <v>4125</v>
      </c>
      <c r="F1183" s="115">
        <v>44943</v>
      </c>
      <c r="G1183" s="114" t="s">
        <v>4123</v>
      </c>
      <c r="H1183" s="116">
        <v>5652679</v>
      </c>
      <c r="I1183" s="116">
        <v>5652679</v>
      </c>
      <c r="J1183" s="116">
        <v>4804777</v>
      </c>
      <c r="K1183" s="116">
        <v>847902</v>
      </c>
      <c r="L1183" s="116">
        <v>565268</v>
      </c>
      <c r="M1183" s="116">
        <v>0</v>
      </c>
      <c r="N1183" s="116">
        <v>282634</v>
      </c>
      <c r="O1183" s="116">
        <v>0</v>
      </c>
      <c r="P1183" s="120">
        <v>0</v>
      </c>
      <c r="Q1183" s="27" t="str">
        <f t="shared" si="233"/>
        <v>Registered</v>
      </c>
      <c r="R1183" s="121">
        <f t="shared" si="234"/>
        <v>1</v>
      </c>
      <c r="T1183" s="117">
        <f t="shared" si="235"/>
        <v>847902</v>
      </c>
      <c r="U1183" s="117">
        <f t="shared" si="236"/>
        <v>0</v>
      </c>
    </row>
    <row r="1184" spans="1:21" x14ac:dyDescent="0.3">
      <c r="A1184" s="114">
        <v>523</v>
      </c>
      <c r="B1184" s="114" t="s">
        <v>1879</v>
      </c>
      <c r="C1184" s="114" t="s">
        <v>2005</v>
      </c>
      <c r="D1184" s="114" t="s">
        <v>3525</v>
      </c>
      <c r="E1184" s="114" t="s">
        <v>3526</v>
      </c>
      <c r="F1184" s="115">
        <v>45090</v>
      </c>
      <c r="G1184" s="114" t="s">
        <v>3125</v>
      </c>
      <c r="H1184" s="116">
        <v>8442857</v>
      </c>
      <c r="I1184" s="116">
        <v>8442857</v>
      </c>
      <c r="J1184" s="116">
        <v>7598571</v>
      </c>
      <c r="K1184" s="116">
        <v>844286</v>
      </c>
      <c r="L1184" s="116">
        <v>844286</v>
      </c>
      <c r="M1184" s="116">
        <v>0</v>
      </c>
      <c r="N1184" s="116">
        <v>0</v>
      </c>
      <c r="O1184" s="116">
        <v>0</v>
      </c>
      <c r="P1184" s="120">
        <v>0</v>
      </c>
      <c r="Q1184" s="27" t="str">
        <f t="shared" si="233"/>
        <v>Registered</v>
      </c>
      <c r="R1184" s="121">
        <f t="shared" si="234"/>
        <v>1</v>
      </c>
      <c r="T1184" s="117">
        <f t="shared" si="235"/>
        <v>844286</v>
      </c>
      <c r="U1184" s="117">
        <f t="shared" si="236"/>
        <v>0</v>
      </c>
    </row>
    <row r="1185" spans="1:21" x14ac:dyDescent="0.3">
      <c r="A1185" s="114">
        <v>528</v>
      </c>
      <c r="B1185" s="114" t="s">
        <v>1879</v>
      </c>
      <c r="C1185" s="114" t="s">
        <v>2005</v>
      </c>
      <c r="D1185" s="114" t="s">
        <v>4139</v>
      </c>
      <c r="E1185" s="114" t="s">
        <v>4140</v>
      </c>
      <c r="F1185" s="115">
        <v>45012</v>
      </c>
      <c r="G1185" s="114" t="s">
        <v>2541</v>
      </c>
      <c r="H1185" s="116">
        <v>5585714</v>
      </c>
      <c r="I1185" s="116">
        <v>5585714</v>
      </c>
      <c r="J1185" s="116">
        <v>4747860</v>
      </c>
      <c r="K1185" s="116">
        <v>837854</v>
      </c>
      <c r="L1185" s="116">
        <v>558568</v>
      </c>
      <c r="M1185" s="116">
        <v>0</v>
      </c>
      <c r="N1185" s="116">
        <v>279286</v>
      </c>
      <c r="O1185" s="116">
        <v>0</v>
      </c>
      <c r="P1185" s="120">
        <v>0</v>
      </c>
      <c r="Q1185" s="27" t="str">
        <f t="shared" si="233"/>
        <v>Registered</v>
      </c>
      <c r="R1185" s="121">
        <f t="shared" si="234"/>
        <v>1</v>
      </c>
      <c r="T1185" s="117">
        <f t="shared" si="235"/>
        <v>837854</v>
      </c>
      <c r="U1185" s="117">
        <f t="shared" si="236"/>
        <v>0</v>
      </c>
    </row>
    <row r="1186" spans="1:21" x14ac:dyDescent="0.3">
      <c r="A1186" s="114">
        <v>530</v>
      </c>
      <c r="B1186" s="114" t="s">
        <v>1879</v>
      </c>
      <c r="C1186" s="114" t="s">
        <v>2005</v>
      </c>
      <c r="D1186" s="114" t="s">
        <v>3532</v>
      </c>
      <c r="E1186" s="114" t="s">
        <v>3533</v>
      </c>
      <c r="F1186" s="115">
        <v>45133</v>
      </c>
      <c r="G1186" s="114" t="s">
        <v>3534</v>
      </c>
      <c r="H1186" s="116">
        <v>8353571</v>
      </c>
      <c r="I1186" s="116">
        <v>8353571</v>
      </c>
      <c r="J1186" s="116">
        <v>7518217</v>
      </c>
      <c r="K1186" s="116">
        <v>835354</v>
      </c>
      <c r="L1186" s="116">
        <v>835354</v>
      </c>
      <c r="M1186" s="116">
        <v>0</v>
      </c>
      <c r="N1186" s="116">
        <v>0</v>
      </c>
      <c r="O1186" s="116">
        <v>0</v>
      </c>
      <c r="P1186" s="120">
        <v>0</v>
      </c>
      <c r="Q1186" s="27" t="str">
        <f t="shared" si="233"/>
        <v>Registered</v>
      </c>
      <c r="R1186" s="121">
        <f t="shared" si="234"/>
        <v>1</v>
      </c>
      <c r="T1186" s="117">
        <f t="shared" si="235"/>
        <v>835354</v>
      </c>
      <c r="U1186" s="117">
        <f t="shared" si="236"/>
        <v>0</v>
      </c>
    </row>
    <row r="1187" spans="1:21" x14ac:dyDescent="0.3">
      <c r="A1187" s="114">
        <v>536</v>
      </c>
      <c r="B1187" s="114" t="s">
        <v>1879</v>
      </c>
      <c r="C1187" s="114" t="s">
        <v>2005</v>
      </c>
      <c r="D1187" s="114" t="s">
        <v>2670</v>
      </c>
      <c r="E1187" s="114" t="s">
        <v>2671</v>
      </c>
      <c r="F1187" s="115">
        <v>44895</v>
      </c>
      <c r="G1187" s="114" t="s">
        <v>2672</v>
      </c>
      <c r="H1187" s="116">
        <v>8191100</v>
      </c>
      <c r="I1187" s="116">
        <v>7371990</v>
      </c>
      <c r="J1187" s="116">
        <v>6552880</v>
      </c>
      <c r="K1187" s="116">
        <v>819110</v>
      </c>
      <c r="L1187" s="116">
        <v>0</v>
      </c>
      <c r="M1187" s="116">
        <v>0</v>
      </c>
      <c r="N1187" s="116">
        <v>819110</v>
      </c>
      <c r="O1187" s="116">
        <v>0</v>
      </c>
      <c r="P1187" s="120">
        <v>0</v>
      </c>
      <c r="Q1187" s="27" t="str">
        <f t="shared" si="233"/>
        <v>Registered</v>
      </c>
      <c r="R1187" s="121">
        <f t="shared" si="234"/>
        <v>0.9</v>
      </c>
      <c r="T1187" s="117">
        <f t="shared" si="235"/>
        <v>819110</v>
      </c>
      <c r="U1187" s="117">
        <f t="shared" si="236"/>
        <v>0</v>
      </c>
    </row>
    <row r="1188" spans="1:21" x14ac:dyDescent="0.3">
      <c r="A1188" s="114">
        <v>538</v>
      </c>
      <c r="B1188" s="114" t="s">
        <v>1879</v>
      </c>
      <c r="C1188" s="114" t="s">
        <v>2005</v>
      </c>
      <c r="D1188" s="114" t="s">
        <v>8060</v>
      </c>
      <c r="E1188" s="114" t="s">
        <v>8061</v>
      </c>
      <c r="F1188" s="115">
        <v>44895</v>
      </c>
      <c r="G1188" s="114" t="s">
        <v>2346</v>
      </c>
      <c r="H1188" s="116">
        <v>8175000</v>
      </c>
      <c r="I1188" s="116">
        <v>8175000</v>
      </c>
      <c r="J1188" s="116">
        <v>7357500</v>
      </c>
      <c r="K1188" s="116">
        <v>817500</v>
      </c>
      <c r="L1188" s="116">
        <v>817500</v>
      </c>
      <c r="M1188" s="116">
        <v>0</v>
      </c>
      <c r="N1188" s="116">
        <v>0</v>
      </c>
      <c r="O1188" s="116">
        <v>0</v>
      </c>
      <c r="P1188" s="120">
        <v>0</v>
      </c>
      <c r="Q1188" s="27" t="str">
        <f t="shared" si="233"/>
        <v>Registered</v>
      </c>
      <c r="R1188" s="121">
        <f t="shared" si="234"/>
        <v>1</v>
      </c>
      <c r="T1188" s="117">
        <f t="shared" si="235"/>
        <v>817500</v>
      </c>
      <c r="U1188" s="117">
        <f t="shared" si="236"/>
        <v>0</v>
      </c>
    </row>
    <row r="1189" spans="1:21" x14ac:dyDescent="0.3">
      <c r="A1189" s="114">
        <v>555</v>
      </c>
      <c r="B1189" s="114" t="s">
        <v>1879</v>
      </c>
      <c r="C1189" s="114" t="s">
        <v>2005</v>
      </c>
      <c r="D1189" s="114" t="s">
        <v>3816</v>
      </c>
      <c r="E1189" s="114" t="s">
        <v>3817</v>
      </c>
      <c r="F1189" s="115">
        <v>45132</v>
      </c>
      <c r="G1189" s="114" t="s">
        <v>2619</v>
      </c>
      <c r="H1189" s="116">
        <v>7728571</v>
      </c>
      <c r="I1189" s="116">
        <v>7728571</v>
      </c>
      <c r="J1189" s="116">
        <v>6955717</v>
      </c>
      <c r="K1189" s="116">
        <v>772854</v>
      </c>
      <c r="L1189" s="116">
        <v>772854</v>
      </c>
      <c r="M1189" s="116">
        <v>0</v>
      </c>
      <c r="N1189" s="116">
        <v>0</v>
      </c>
      <c r="O1189" s="116">
        <v>0</v>
      </c>
      <c r="P1189" s="120">
        <v>0</v>
      </c>
      <c r="Q1189" s="27" t="str">
        <f t="shared" si="233"/>
        <v>Registered</v>
      </c>
      <c r="R1189" s="121">
        <f t="shared" si="234"/>
        <v>1</v>
      </c>
      <c r="T1189" s="117">
        <f t="shared" si="235"/>
        <v>772854</v>
      </c>
      <c r="U1189" s="117">
        <f t="shared" si="236"/>
        <v>0</v>
      </c>
    </row>
    <row r="1190" spans="1:21" x14ac:dyDescent="0.3">
      <c r="A1190" s="114">
        <v>571</v>
      </c>
      <c r="B1190" s="114" t="s">
        <v>1879</v>
      </c>
      <c r="C1190" s="114" t="s">
        <v>2005</v>
      </c>
      <c r="D1190" s="114" t="s">
        <v>2824</v>
      </c>
      <c r="E1190" s="114" t="s">
        <v>2825</v>
      </c>
      <c r="F1190" s="115">
        <v>44895</v>
      </c>
      <c r="G1190" s="114" t="s">
        <v>2672</v>
      </c>
      <c r="H1190" s="116">
        <v>8191100</v>
      </c>
      <c r="I1190" s="116">
        <v>7371990</v>
      </c>
      <c r="J1190" s="116">
        <v>6650995</v>
      </c>
      <c r="K1190" s="116">
        <v>720995</v>
      </c>
      <c r="L1190" s="116">
        <v>0</v>
      </c>
      <c r="M1190" s="116">
        <v>0</v>
      </c>
      <c r="N1190" s="116">
        <v>720995</v>
      </c>
      <c r="O1190" s="116">
        <v>0</v>
      </c>
      <c r="P1190" s="120">
        <v>0</v>
      </c>
      <c r="Q1190" s="27" t="str">
        <f t="shared" si="233"/>
        <v>Registered</v>
      </c>
      <c r="R1190" s="121">
        <f t="shared" si="234"/>
        <v>0.9</v>
      </c>
      <c r="T1190" s="117">
        <f t="shared" si="235"/>
        <v>720995</v>
      </c>
      <c r="U1190" s="117">
        <f t="shared" si="236"/>
        <v>0</v>
      </c>
    </row>
    <row r="1191" spans="1:21" x14ac:dyDescent="0.3">
      <c r="A1191" s="114">
        <v>642</v>
      </c>
      <c r="B1191" s="114" t="s">
        <v>1879</v>
      </c>
      <c r="C1191" s="114" t="s">
        <v>2005</v>
      </c>
      <c r="D1191" s="114" t="s">
        <v>4087</v>
      </c>
      <c r="E1191" s="114" t="s">
        <v>4088</v>
      </c>
      <c r="F1191" s="115">
        <v>45033</v>
      </c>
      <c r="G1191" s="114" t="s">
        <v>3790</v>
      </c>
      <c r="H1191" s="116">
        <v>5746429</v>
      </c>
      <c r="I1191" s="116">
        <v>5746429</v>
      </c>
      <c r="J1191" s="116">
        <v>5171782.9000000004</v>
      </c>
      <c r="K1191" s="116">
        <v>574646.1</v>
      </c>
      <c r="L1191" s="116">
        <v>574646</v>
      </c>
      <c r="M1191" s="116">
        <v>0</v>
      </c>
      <c r="N1191" s="116">
        <v>0.1</v>
      </c>
      <c r="O1191" s="116">
        <v>0</v>
      </c>
      <c r="P1191" s="120">
        <v>0</v>
      </c>
      <c r="Q1191" s="27" t="str">
        <f t="shared" si="233"/>
        <v>Registered</v>
      </c>
      <c r="R1191" s="121">
        <f t="shared" si="234"/>
        <v>1</v>
      </c>
      <c r="T1191" s="117">
        <f t="shared" si="235"/>
        <v>574646.1</v>
      </c>
      <c r="U1191" s="117">
        <f t="shared" si="236"/>
        <v>0</v>
      </c>
    </row>
    <row r="1192" spans="1:21" x14ac:dyDescent="0.3">
      <c r="A1192" s="114">
        <v>645</v>
      </c>
      <c r="B1192" s="114" t="s">
        <v>1879</v>
      </c>
      <c r="C1192" s="114" t="s">
        <v>2005</v>
      </c>
      <c r="D1192" s="114" t="s">
        <v>4221</v>
      </c>
      <c r="E1192" s="114" t="s">
        <v>4222</v>
      </c>
      <c r="F1192" s="115">
        <v>45045</v>
      </c>
      <c r="G1192" s="114" t="s">
        <v>1365</v>
      </c>
      <c r="H1192" s="116">
        <v>5719643</v>
      </c>
      <c r="I1192" s="116">
        <v>5719643</v>
      </c>
      <c r="J1192" s="116">
        <v>5147679</v>
      </c>
      <c r="K1192" s="116">
        <v>571964</v>
      </c>
      <c r="L1192" s="116">
        <v>571964</v>
      </c>
      <c r="M1192" s="116">
        <v>0</v>
      </c>
      <c r="N1192" s="116">
        <v>0</v>
      </c>
      <c r="O1192" s="116">
        <v>0</v>
      </c>
      <c r="P1192" s="120">
        <v>0</v>
      </c>
      <c r="Q1192" s="27" t="str">
        <f t="shared" si="233"/>
        <v>Registered</v>
      </c>
      <c r="R1192" s="121">
        <f t="shared" si="234"/>
        <v>1</v>
      </c>
      <c r="T1192" s="117">
        <f t="shared" si="235"/>
        <v>571964</v>
      </c>
      <c r="U1192" s="117">
        <f t="shared" si="236"/>
        <v>0</v>
      </c>
    </row>
    <row r="1193" spans="1:21" x14ac:dyDescent="0.3">
      <c r="A1193" s="114">
        <v>650</v>
      </c>
      <c r="B1193" s="114" t="s">
        <v>1879</v>
      </c>
      <c r="C1193" s="114" t="s">
        <v>2005</v>
      </c>
      <c r="D1193" s="114" t="s">
        <v>4105</v>
      </c>
      <c r="E1193" s="114" t="s">
        <v>4106</v>
      </c>
      <c r="F1193" s="115">
        <v>45045</v>
      </c>
      <c r="G1193" s="114" t="s">
        <v>2998</v>
      </c>
      <c r="H1193" s="116">
        <v>5693750</v>
      </c>
      <c r="I1193" s="116">
        <v>5693750</v>
      </c>
      <c r="J1193" s="116">
        <v>5124378</v>
      </c>
      <c r="K1193" s="116">
        <v>569372</v>
      </c>
      <c r="L1193" s="116">
        <v>569372</v>
      </c>
      <c r="M1193" s="116">
        <v>0</v>
      </c>
      <c r="N1193" s="116">
        <v>0</v>
      </c>
      <c r="O1193" s="116">
        <v>0</v>
      </c>
      <c r="P1193" s="120">
        <v>0</v>
      </c>
      <c r="Q1193" s="27" t="str">
        <f t="shared" si="233"/>
        <v>Registered</v>
      </c>
      <c r="R1193" s="121">
        <f t="shared" si="234"/>
        <v>1</v>
      </c>
      <c r="T1193" s="117">
        <f t="shared" si="235"/>
        <v>569372</v>
      </c>
      <c r="U1193" s="117">
        <f t="shared" si="236"/>
        <v>0</v>
      </c>
    </row>
    <row r="1194" spans="1:21" x14ac:dyDescent="0.3">
      <c r="A1194" s="114">
        <v>654</v>
      </c>
      <c r="B1194" s="114" t="s">
        <v>1879</v>
      </c>
      <c r="C1194" s="114" t="s">
        <v>2005</v>
      </c>
      <c r="D1194" s="114" t="s">
        <v>4110</v>
      </c>
      <c r="E1194" s="114" t="s">
        <v>4111</v>
      </c>
      <c r="F1194" s="115">
        <v>44985</v>
      </c>
      <c r="G1194" s="114" t="s">
        <v>4112</v>
      </c>
      <c r="H1194" s="116">
        <v>5675000</v>
      </c>
      <c r="I1194" s="116">
        <v>5675000</v>
      </c>
      <c r="J1194" s="116">
        <v>5107500</v>
      </c>
      <c r="K1194" s="116">
        <v>567500</v>
      </c>
      <c r="L1194" s="116">
        <v>567500</v>
      </c>
      <c r="M1194" s="116">
        <v>0</v>
      </c>
      <c r="N1194" s="116">
        <v>0</v>
      </c>
      <c r="O1194" s="116">
        <v>0</v>
      </c>
      <c r="P1194" s="120">
        <v>0</v>
      </c>
      <c r="Q1194" s="27" t="str">
        <f t="shared" si="233"/>
        <v>Registered</v>
      </c>
      <c r="R1194" s="121">
        <f t="shared" si="234"/>
        <v>1</v>
      </c>
      <c r="T1194" s="117">
        <f t="shared" si="235"/>
        <v>567500</v>
      </c>
      <c r="U1194" s="117">
        <f t="shared" si="236"/>
        <v>0</v>
      </c>
    </row>
    <row r="1195" spans="1:21" x14ac:dyDescent="0.3">
      <c r="A1195" s="114">
        <v>655</v>
      </c>
      <c r="B1195" s="114" t="s">
        <v>1879</v>
      </c>
      <c r="C1195" s="114" t="s">
        <v>2005</v>
      </c>
      <c r="D1195" s="114" t="s">
        <v>8062</v>
      </c>
      <c r="E1195" s="114" t="s">
        <v>8063</v>
      </c>
      <c r="F1195" s="115">
        <v>44943</v>
      </c>
      <c r="G1195" s="114" t="s">
        <v>4115</v>
      </c>
      <c r="H1195" s="116">
        <v>5675000</v>
      </c>
      <c r="I1195" s="116">
        <v>5675000</v>
      </c>
      <c r="J1195" s="116">
        <v>5107500</v>
      </c>
      <c r="K1195" s="116">
        <v>567500</v>
      </c>
      <c r="L1195" s="116">
        <v>567500</v>
      </c>
      <c r="M1195" s="116">
        <v>0</v>
      </c>
      <c r="N1195" s="116">
        <v>0</v>
      </c>
      <c r="O1195" s="116">
        <v>0</v>
      </c>
      <c r="P1195" s="120">
        <v>0</v>
      </c>
      <c r="Q1195" s="27" t="str">
        <f t="shared" si="233"/>
        <v>Registered</v>
      </c>
      <c r="R1195" s="121">
        <f t="shared" si="234"/>
        <v>1</v>
      </c>
      <c r="T1195" s="117">
        <f t="shared" si="235"/>
        <v>567500</v>
      </c>
      <c r="U1195" s="117">
        <f t="shared" si="236"/>
        <v>0</v>
      </c>
    </row>
    <row r="1196" spans="1:21" x14ac:dyDescent="0.3">
      <c r="A1196" s="114">
        <v>662</v>
      </c>
      <c r="B1196" s="114" t="s">
        <v>1879</v>
      </c>
      <c r="C1196" s="114" t="s">
        <v>2005</v>
      </c>
      <c r="D1196" s="114" t="s">
        <v>4121</v>
      </c>
      <c r="E1196" s="114" t="s">
        <v>4122</v>
      </c>
      <c r="F1196" s="115">
        <v>44943</v>
      </c>
      <c r="G1196" s="114" t="s">
        <v>4123</v>
      </c>
      <c r="H1196" s="116">
        <v>5652679</v>
      </c>
      <c r="I1196" s="116">
        <v>5652679</v>
      </c>
      <c r="J1196" s="116">
        <v>5087411</v>
      </c>
      <c r="K1196" s="116">
        <v>565268</v>
      </c>
      <c r="L1196" s="116">
        <v>565268</v>
      </c>
      <c r="M1196" s="116">
        <v>0</v>
      </c>
      <c r="N1196" s="116">
        <v>0</v>
      </c>
      <c r="O1196" s="116">
        <v>0</v>
      </c>
      <c r="P1196" s="120">
        <v>0</v>
      </c>
      <c r="Q1196" s="27" t="str">
        <f t="shared" si="233"/>
        <v>Registered</v>
      </c>
      <c r="R1196" s="121">
        <f t="shared" si="234"/>
        <v>1</v>
      </c>
      <c r="T1196" s="117">
        <f t="shared" si="235"/>
        <v>565268</v>
      </c>
      <c r="U1196" s="117">
        <f t="shared" si="236"/>
        <v>0</v>
      </c>
    </row>
    <row r="1197" spans="1:21" x14ac:dyDescent="0.3">
      <c r="A1197" s="114">
        <v>663</v>
      </c>
      <c r="B1197" s="114" t="s">
        <v>1879</v>
      </c>
      <c r="C1197" s="114" t="s">
        <v>2005</v>
      </c>
      <c r="D1197" s="114" t="s">
        <v>4126</v>
      </c>
      <c r="E1197" s="114" t="s">
        <v>4127</v>
      </c>
      <c r="F1197" s="115">
        <v>45000</v>
      </c>
      <c r="G1197" s="114" t="s">
        <v>4104</v>
      </c>
      <c r="H1197" s="116">
        <v>5652679</v>
      </c>
      <c r="I1197" s="116">
        <v>5652679</v>
      </c>
      <c r="J1197" s="116">
        <v>5087411</v>
      </c>
      <c r="K1197" s="116">
        <v>565268</v>
      </c>
      <c r="L1197" s="116">
        <v>565268</v>
      </c>
      <c r="M1197" s="116">
        <v>0</v>
      </c>
      <c r="N1197" s="116">
        <v>0</v>
      </c>
      <c r="O1197" s="116">
        <v>0</v>
      </c>
      <c r="P1197" s="120">
        <v>0</v>
      </c>
      <c r="Q1197" s="27" t="str">
        <f t="shared" si="233"/>
        <v>Registered</v>
      </c>
      <c r="R1197" s="121">
        <f t="shared" si="234"/>
        <v>1</v>
      </c>
      <c r="T1197" s="117">
        <f t="shared" si="235"/>
        <v>565268</v>
      </c>
      <c r="U1197" s="117">
        <f t="shared" si="236"/>
        <v>0</v>
      </c>
    </row>
    <row r="1198" spans="1:21" x14ac:dyDescent="0.3">
      <c r="A1198" s="114">
        <v>667</v>
      </c>
      <c r="B1198" s="114" t="s">
        <v>1879</v>
      </c>
      <c r="C1198" s="114" t="s">
        <v>2005</v>
      </c>
      <c r="D1198" s="114" t="s">
        <v>4128</v>
      </c>
      <c r="E1198" s="114" t="s">
        <v>4129</v>
      </c>
      <c r="F1198" s="115">
        <v>44985</v>
      </c>
      <c r="G1198" s="114" t="s">
        <v>2159</v>
      </c>
      <c r="H1198" s="116">
        <v>5635500</v>
      </c>
      <c r="I1198" s="116">
        <v>5635500</v>
      </c>
      <c r="J1198" s="116">
        <v>5071950</v>
      </c>
      <c r="K1198" s="116">
        <v>563550</v>
      </c>
      <c r="L1198" s="116">
        <v>563550</v>
      </c>
      <c r="M1198" s="116">
        <v>0</v>
      </c>
      <c r="N1198" s="116">
        <v>0</v>
      </c>
      <c r="O1198" s="116">
        <v>0</v>
      </c>
      <c r="P1198" s="120">
        <v>0</v>
      </c>
      <c r="Q1198" s="27" t="str">
        <f t="shared" si="233"/>
        <v>Registered</v>
      </c>
      <c r="R1198" s="121">
        <f t="shared" si="234"/>
        <v>1</v>
      </c>
      <c r="T1198" s="117">
        <f t="shared" si="235"/>
        <v>563550</v>
      </c>
      <c r="U1198" s="117">
        <f t="shared" si="236"/>
        <v>0</v>
      </c>
    </row>
    <row r="1199" spans="1:21" x14ac:dyDescent="0.3">
      <c r="A1199" s="114">
        <v>668</v>
      </c>
      <c r="B1199" s="114" t="s">
        <v>1879</v>
      </c>
      <c r="C1199" s="114" t="s">
        <v>2005</v>
      </c>
      <c r="D1199" s="114" t="s">
        <v>8052</v>
      </c>
      <c r="E1199" s="114" t="s">
        <v>8053</v>
      </c>
      <c r="F1199" s="115">
        <v>44916</v>
      </c>
      <c r="G1199" s="114" t="s">
        <v>2862</v>
      </c>
      <c r="H1199" s="116">
        <v>5631250</v>
      </c>
      <c r="I1199" s="116">
        <v>5631250</v>
      </c>
      <c r="J1199" s="116">
        <v>5068128</v>
      </c>
      <c r="K1199" s="116">
        <v>563122</v>
      </c>
      <c r="L1199" s="116">
        <v>563122</v>
      </c>
      <c r="M1199" s="116">
        <v>0</v>
      </c>
      <c r="N1199" s="116">
        <v>0</v>
      </c>
      <c r="O1199" s="116">
        <v>0</v>
      </c>
      <c r="P1199" s="120">
        <v>0</v>
      </c>
      <c r="Q1199" s="27" t="str">
        <f t="shared" si="233"/>
        <v>Registered</v>
      </c>
      <c r="R1199" s="121">
        <f t="shared" si="234"/>
        <v>1</v>
      </c>
      <c r="T1199" s="117">
        <f t="shared" si="235"/>
        <v>563122</v>
      </c>
      <c r="U1199" s="117">
        <f t="shared" si="236"/>
        <v>0</v>
      </c>
    </row>
    <row r="1200" spans="1:21" x14ac:dyDescent="0.3">
      <c r="A1200" s="114">
        <v>702</v>
      </c>
      <c r="B1200" s="114" t="s">
        <v>1879</v>
      </c>
      <c r="C1200" s="114" t="s">
        <v>2005</v>
      </c>
      <c r="D1200" s="114" t="s">
        <v>4904</v>
      </c>
      <c r="E1200" s="114" t="s">
        <v>4905</v>
      </c>
      <c r="F1200" s="115">
        <v>44922</v>
      </c>
      <c r="G1200" s="114" t="s">
        <v>3099</v>
      </c>
      <c r="H1200" s="116">
        <v>5580250</v>
      </c>
      <c r="I1200" s="116">
        <v>5580250</v>
      </c>
      <c r="J1200" s="116">
        <v>5072804.5</v>
      </c>
      <c r="K1200" s="116">
        <v>507445.5</v>
      </c>
      <c r="L1200" s="116">
        <v>507445.5</v>
      </c>
      <c r="M1200" s="116">
        <v>0</v>
      </c>
      <c r="N1200" s="116">
        <v>0</v>
      </c>
      <c r="O1200" s="116">
        <v>0</v>
      </c>
      <c r="P1200" s="120">
        <v>0</v>
      </c>
      <c r="Q1200" s="27" t="str">
        <f t="shared" si="233"/>
        <v>Registered</v>
      </c>
      <c r="R1200" s="121">
        <f t="shared" si="234"/>
        <v>1</v>
      </c>
      <c r="T1200" s="117">
        <f t="shared" si="235"/>
        <v>507445.5</v>
      </c>
      <c r="U1200" s="117">
        <f t="shared" si="236"/>
        <v>0</v>
      </c>
    </row>
    <row r="1201" spans="1:21" x14ac:dyDescent="0.3">
      <c r="A1201" s="114">
        <v>740</v>
      </c>
      <c r="B1201" s="114" t="s">
        <v>1879</v>
      </c>
      <c r="C1201" s="114" t="s">
        <v>2005</v>
      </c>
      <c r="D1201" s="114" t="s">
        <v>3481</v>
      </c>
      <c r="E1201" s="114" t="s">
        <v>3482</v>
      </c>
      <c r="F1201" s="115">
        <v>44951</v>
      </c>
      <c r="G1201" s="114" t="s">
        <v>2325</v>
      </c>
      <c r="H1201" s="116">
        <v>8532143</v>
      </c>
      <c r="I1201" s="116">
        <v>7678929</v>
      </c>
      <c r="J1201" s="116">
        <v>7252322</v>
      </c>
      <c r="K1201" s="116">
        <v>426607</v>
      </c>
      <c r="L1201" s="116">
        <v>0</v>
      </c>
      <c r="M1201" s="116">
        <v>0</v>
      </c>
      <c r="N1201" s="116">
        <v>426607</v>
      </c>
      <c r="O1201" s="116">
        <v>0</v>
      </c>
      <c r="P1201" s="120">
        <v>0</v>
      </c>
      <c r="Q1201" s="27" t="str">
        <f t="shared" si="233"/>
        <v>Registered</v>
      </c>
      <c r="R1201" s="121">
        <f t="shared" si="234"/>
        <v>0.90000003516115468</v>
      </c>
      <c r="T1201" s="117">
        <f t="shared" si="235"/>
        <v>426607</v>
      </c>
      <c r="U1201" s="117">
        <f t="shared" si="236"/>
        <v>0</v>
      </c>
    </row>
    <row r="1202" spans="1:21" x14ac:dyDescent="0.3">
      <c r="A1202" s="114">
        <v>741</v>
      </c>
      <c r="B1202" s="114" t="s">
        <v>1879</v>
      </c>
      <c r="C1202" s="114" t="s">
        <v>2005</v>
      </c>
      <c r="D1202" s="114" t="s">
        <v>3483</v>
      </c>
      <c r="E1202" s="114" t="s">
        <v>3484</v>
      </c>
      <c r="F1202" s="115">
        <v>44916</v>
      </c>
      <c r="G1202" s="114" t="s">
        <v>2862</v>
      </c>
      <c r="H1202" s="116">
        <v>8532143</v>
      </c>
      <c r="I1202" s="116">
        <v>7678929</v>
      </c>
      <c r="J1202" s="116">
        <v>7252322</v>
      </c>
      <c r="K1202" s="116">
        <v>426607</v>
      </c>
      <c r="L1202" s="116">
        <v>0</v>
      </c>
      <c r="M1202" s="116">
        <v>0</v>
      </c>
      <c r="N1202" s="116">
        <v>426607</v>
      </c>
      <c r="O1202" s="116">
        <v>0</v>
      </c>
      <c r="P1202" s="120">
        <v>0</v>
      </c>
      <c r="Q1202" s="27" t="str">
        <f t="shared" si="233"/>
        <v>Registered</v>
      </c>
      <c r="R1202" s="121">
        <f t="shared" si="234"/>
        <v>0.90000003516115468</v>
      </c>
      <c r="T1202" s="117">
        <f t="shared" si="235"/>
        <v>426607</v>
      </c>
      <c r="U1202" s="117">
        <f t="shared" si="236"/>
        <v>0</v>
      </c>
    </row>
    <row r="1203" spans="1:21" x14ac:dyDescent="0.3">
      <c r="A1203" s="114">
        <v>887</v>
      </c>
      <c r="B1203" s="114" t="s">
        <v>1879</v>
      </c>
      <c r="C1203" s="114" t="s">
        <v>2005</v>
      </c>
      <c r="D1203" s="114" t="s">
        <v>9461</v>
      </c>
      <c r="E1203" s="114" t="s">
        <v>9462</v>
      </c>
      <c r="F1203" s="115">
        <v>44970</v>
      </c>
      <c r="G1203" s="114" t="s">
        <v>4957</v>
      </c>
      <c r="H1203" s="116">
        <v>5719643</v>
      </c>
      <c r="I1203" s="116">
        <v>5719643</v>
      </c>
      <c r="J1203" s="116">
        <v>5462743</v>
      </c>
      <c r="K1203" s="116">
        <v>256900</v>
      </c>
      <c r="L1203" s="116">
        <v>256900</v>
      </c>
      <c r="M1203" s="116">
        <v>0</v>
      </c>
      <c r="N1203" s="116">
        <v>0</v>
      </c>
      <c r="O1203" s="116">
        <v>0</v>
      </c>
      <c r="P1203" s="120">
        <v>0</v>
      </c>
      <c r="Q1203" s="27" t="str">
        <f t="shared" si="233"/>
        <v>Registered</v>
      </c>
      <c r="R1203" s="121">
        <f t="shared" si="234"/>
        <v>1</v>
      </c>
      <c r="T1203" s="117">
        <f t="shared" si="235"/>
        <v>256900</v>
      </c>
      <c r="U1203" s="117">
        <f t="shared" si="236"/>
        <v>0</v>
      </c>
    </row>
    <row r="1204" spans="1:21" x14ac:dyDescent="0.3">
      <c r="A1204" s="114">
        <v>929</v>
      </c>
      <c r="B1204" s="114" t="s">
        <v>1879</v>
      </c>
      <c r="C1204" s="114" t="s">
        <v>2005</v>
      </c>
      <c r="D1204" s="114" t="s">
        <v>2344</v>
      </c>
      <c r="E1204" s="114" t="s">
        <v>2345</v>
      </c>
      <c r="F1204" s="115">
        <v>44926</v>
      </c>
      <c r="G1204" s="114" t="s">
        <v>2346</v>
      </c>
      <c r="H1204" s="116">
        <v>8266625</v>
      </c>
      <c r="I1204" s="116">
        <v>7439962</v>
      </c>
      <c r="J1204" s="116">
        <v>7269661</v>
      </c>
      <c r="K1204" s="116">
        <v>170301</v>
      </c>
      <c r="L1204" s="116">
        <v>0</v>
      </c>
      <c r="M1204" s="116">
        <v>0</v>
      </c>
      <c r="N1204" s="116">
        <v>170301</v>
      </c>
      <c r="O1204" s="116">
        <v>0</v>
      </c>
      <c r="P1204" s="120">
        <v>0</v>
      </c>
      <c r="Q1204" s="27" t="str">
        <f t="shared" si="233"/>
        <v>Registered</v>
      </c>
      <c r="R1204" s="121">
        <f t="shared" si="234"/>
        <v>0.89999993951582413</v>
      </c>
      <c r="T1204" s="117">
        <f t="shared" si="235"/>
        <v>170301</v>
      </c>
      <c r="U1204" s="117">
        <f t="shared" si="236"/>
        <v>0</v>
      </c>
    </row>
    <row r="1205" spans="1:21" hidden="1" x14ac:dyDescent="0.3">
      <c r="A1205" s="114">
        <v>7476</v>
      </c>
      <c r="B1205" s="114" t="s">
        <v>1879</v>
      </c>
      <c r="C1205" s="114" t="s">
        <v>2005</v>
      </c>
      <c r="D1205" s="114" t="s">
        <v>3496</v>
      </c>
      <c r="E1205" s="114" t="s">
        <v>3497</v>
      </c>
      <c r="F1205" s="115">
        <v>44943</v>
      </c>
      <c r="G1205" s="114" t="s">
        <v>1359</v>
      </c>
      <c r="H1205" s="116">
        <v>8487500</v>
      </c>
      <c r="I1205" s="116">
        <v>7638750</v>
      </c>
      <c r="J1205" s="116">
        <v>7638750</v>
      </c>
      <c r="K1205" s="116">
        <v>0</v>
      </c>
      <c r="L1205" s="116">
        <v>0</v>
      </c>
      <c r="M1205" s="116">
        <v>0</v>
      </c>
      <c r="N1205" s="116">
        <v>0</v>
      </c>
      <c r="O1205" s="116">
        <v>0</v>
      </c>
      <c r="P1205" s="120">
        <v>0</v>
      </c>
      <c r="Q1205" s="27" t="str">
        <f t="shared" si="233"/>
        <v>Registered</v>
      </c>
      <c r="R1205" s="121">
        <f t="shared" si="234"/>
        <v>0.9</v>
      </c>
      <c r="T1205" s="117">
        <f t="shared" si="235"/>
        <v>0</v>
      </c>
      <c r="U1205" s="117">
        <f t="shared" si="236"/>
        <v>0</v>
      </c>
    </row>
    <row r="1206" spans="1:21" hidden="1" x14ac:dyDescent="0.3">
      <c r="A1206" s="114">
        <v>7477</v>
      </c>
      <c r="B1206" s="114" t="s">
        <v>1879</v>
      </c>
      <c r="C1206" s="114" t="s">
        <v>2005</v>
      </c>
      <c r="D1206" s="114" t="s">
        <v>9993</v>
      </c>
      <c r="E1206" s="114" t="s">
        <v>9994</v>
      </c>
      <c r="F1206" s="115">
        <v>45287</v>
      </c>
      <c r="G1206" s="114" t="s">
        <v>2473</v>
      </c>
      <c r="H1206" s="116">
        <v>9059460</v>
      </c>
      <c r="I1206" s="116">
        <v>9059460</v>
      </c>
      <c r="J1206" s="116">
        <v>9059460</v>
      </c>
      <c r="K1206" s="116">
        <v>0</v>
      </c>
      <c r="L1206" s="116">
        <v>0</v>
      </c>
      <c r="M1206" s="116">
        <v>0</v>
      </c>
      <c r="N1206" s="116">
        <v>0</v>
      </c>
      <c r="O1206" s="116">
        <v>0</v>
      </c>
      <c r="P1206" s="120">
        <v>0</v>
      </c>
      <c r="Q1206" s="27" t="str">
        <f t="shared" si="233"/>
        <v>Registered</v>
      </c>
      <c r="R1206" s="121">
        <f t="shared" si="234"/>
        <v>1</v>
      </c>
      <c r="T1206" s="117">
        <f t="shared" si="235"/>
        <v>0</v>
      </c>
      <c r="U1206" s="117">
        <f t="shared" si="236"/>
        <v>0</v>
      </c>
    </row>
    <row r="1207" spans="1:21" hidden="1" x14ac:dyDescent="0.3">
      <c r="A1207" s="114">
        <v>7478</v>
      </c>
      <c r="B1207" s="114" t="s">
        <v>1879</v>
      </c>
      <c r="C1207" s="114" t="s">
        <v>2005</v>
      </c>
      <c r="D1207" s="114" t="s">
        <v>8054</v>
      </c>
      <c r="E1207" s="114" t="s">
        <v>8055</v>
      </c>
      <c r="F1207" s="115">
        <v>45143</v>
      </c>
      <c r="G1207" s="114" t="s">
        <v>2960</v>
      </c>
      <c r="H1207" s="116">
        <v>5764286</v>
      </c>
      <c r="I1207" s="116">
        <v>5187854</v>
      </c>
      <c r="J1207" s="116">
        <v>5187854</v>
      </c>
      <c r="K1207" s="116">
        <v>0</v>
      </c>
      <c r="L1207" s="116">
        <v>0</v>
      </c>
      <c r="M1207" s="116">
        <v>0</v>
      </c>
      <c r="N1207" s="116">
        <v>0</v>
      </c>
      <c r="O1207" s="116">
        <v>0</v>
      </c>
      <c r="P1207" s="120">
        <v>0</v>
      </c>
      <c r="Q1207" s="27" t="str">
        <f t="shared" si="233"/>
        <v>Registered</v>
      </c>
      <c r="R1207" s="121">
        <f t="shared" si="234"/>
        <v>0.89999941016111973</v>
      </c>
      <c r="T1207" s="117">
        <f t="shared" si="235"/>
        <v>0</v>
      </c>
      <c r="U1207" s="117">
        <f t="shared" si="236"/>
        <v>0</v>
      </c>
    </row>
    <row r="1208" spans="1:21" hidden="1" x14ac:dyDescent="0.3">
      <c r="A1208" s="114">
        <v>7479</v>
      </c>
      <c r="B1208" s="114" t="s">
        <v>1879</v>
      </c>
      <c r="C1208" s="114" t="s">
        <v>2005</v>
      </c>
      <c r="D1208" s="114" t="s">
        <v>8056</v>
      </c>
      <c r="E1208" s="114" t="s">
        <v>8057</v>
      </c>
      <c r="F1208" s="115">
        <v>45159</v>
      </c>
      <c r="G1208" s="114" t="s">
        <v>2924</v>
      </c>
      <c r="H1208" s="116">
        <v>5737500</v>
      </c>
      <c r="I1208" s="116">
        <v>5163750</v>
      </c>
      <c r="J1208" s="116">
        <v>5163750</v>
      </c>
      <c r="K1208" s="116">
        <v>0</v>
      </c>
      <c r="L1208" s="116">
        <v>0</v>
      </c>
      <c r="M1208" s="116">
        <v>0</v>
      </c>
      <c r="N1208" s="116">
        <v>0</v>
      </c>
      <c r="O1208" s="116">
        <v>0</v>
      </c>
      <c r="P1208" s="120">
        <v>0</v>
      </c>
      <c r="Q1208" s="27" t="str">
        <f t="shared" si="233"/>
        <v>Registered</v>
      </c>
      <c r="R1208" s="121">
        <f t="shared" si="234"/>
        <v>0.9</v>
      </c>
      <c r="T1208" s="117">
        <f t="shared" si="235"/>
        <v>0</v>
      </c>
      <c r="U1208" s="117">
        <f t="shared" si="236"/>
        <v>0</v>
      </c>
    </row>
    <row r="1209" spans="1:21" hidden="1" x14ac:dyDescent="0.3">
      <c r="A1209" s="114">
        <v>7480</v>
      </c>
      <c r="B1209" s="114" t="s">
        <v>1879</v>
      </c>
      <c r="C1209" s="114" t="s">
        <v>2005</v>
      </c>
      <c r="D1209" s="114" t="s">
        <v>3538</v>
      </c>
      <c r="E1209" s="114" t="s">
        <v>3539</v>
      </c>
      <c r="F1209" s="115">
        <v>44943</v>
      </c>
      <c r="G1209" s="114" t="s">
        <v>1359</v>
      </c>
      <c r="H1209" s="116">
        <v>8353300</v>
      </c>
      <c r="I1209" s="116">
        <v>7517970</v>
      </c>
      <c r="J1209" s="116">
        <v>7517970</v>
      </c>
      <c r="K1209" s="116">
        <v>0</v>
      </c>
      <c r="L1209" s="116">
        <v>0</v>
      </c>
      <c r="M1209" s="116">
        <v>0</v>
      </c>
      <c r="N1209" s="116">
        <v>0</v>
      </c>
      <c r="O1209" s="116">
        <v>0</v>
      </c>
      <c r="P1209" s="120">
        <v>0</v>
      </c>
      <c r="Q1209" s="27" t="str">
        <f t="shared" si="233"/>
        <v>Registered</v>
      </c>
      <c r="R1209" s="121">
        <f t="shared" si="234"/>
        <v>0.9</v>
      </c>
      <c r="T1209" s="117">
        <f t="shared" si="235"/>
        <v>0</v>
      </c>
      <c r="U1209" s="117">
        <f t="shared" si="236"/>
        <v>0</v>
      </c>
    </row>
    <row r="1210" spans="1:21" hidden="1" x14ac:dyDescent="0.3">
      <c r="A1210" s="114">
        <v>7481</v>
      </c>
      <c r="B1210" s="114" t="s">
        <v>1879</v>
      </c>
      <c r="C1210" s="114" t="s">
        <v>2005</v>
      </c>
      <c r="D1210" s="114" t="s">
        <v>4102</v>
      </c>
      <c r="E1210" s="114" t="s">
        <v>4103</v>
      </c>
      <c r="F1210" s="115">
        <v>45000</v>
      </c>
      <c r="G1210" s="114" t="s">
        <v>4104</v>
      </c>
      <c r="H1210" s="116">
        <v>5697321</v>
      </c>
      <c r="I1210" s="116">
        <v>5127589</v>
      </c>
      <c r="J1210" s="116">
        <v>5127589</v>
      </c>
      <c r="K1210" s="116">
        <v>0</v>
      </c>
      <c r="L1210" s="116">
        <v>0</v>
      </c>
      <c r="M1210" s="116">
        <v>0</v>
      </c>
      <c r="N1210" s="116">
        <v>0</v>
      </c>
      <c r="O1210" s="116">
        <v>0</v>
      </c>
      <c r="P1210" s="120">
        <v>0</v>
      </c>
      <c r="Q1210" s="27" t="str">
        <f t="shared" si="233"/>
        <v>Registered</v>
      </c>
      <c r="R1210" s="121">
        <f t="shared" si="234"/>
        <v>0.90000001755210912</v>
      </c>
      <c r="T1210" s="117">
        <f t="shared" si="235"/>
        <v>0</v>
      </c>
      <c r="U1210" s="117">
        <f t="shared" si="236"/>
        <v>0</v>
      </c>
    </row>
    <row r="1211" spans="1:21" hidden="1" x14ac:dyDescent="0.3">
      <c r="A1211" s="114">
        <v>7482</v>
      </c>
      <c r="B1211" s="114" t="s">
        <v>1879</v>
      </c>
      <c r="C1211" s="114" t="s">
        <v>2005</v>
      </c>
      <c r="D1211" s="114" t="s">
        <v>2633</v>
      </c>
      <c r="E1211" s="114" t="s">
        <v>2634</v>
      </c>
      <c r="F1211" s="115">
        <v>45016</v>
      </c>
      <c r="G1211" s="114" t="s">
        <v>2635</v>
      </c>
      <c r="H1211" s="116">
        <v>8509821</v>
      </c>
      <c r="I1211" s="116">
        <v>8509821</v>
      </c>
      <c r="J1211" s="116">
        <v>8509821</v>
      </c>
      <c r="K1211" s="116">
        <v>0</v>
      </c>
      <c r="L1211" s="116">
        <v>0</v>
      </c>
      <c r="M1211" s="116">
        <v>0</v>
      </c>
      <c r="N1211" s="116">
        <v>0</v>
      </c>
      <c r="O1211" s="116">
        <v>0</v>
      </c>
      <c r="P1211" s="120">
        <v>0</v>
      </c>
      <c r="Q1211" s="27" t="str">
        <f t="shared" si="233"/>
        <v>Registered</v>
      </c>
      <c r="R1211" s="121">
        <f t="shared" si="234"/>
        <v>1</v>
      </c>
      <c r="T1211" s="117">
        <f t="shared" si="235"/>
        <v>0</v>
      </c>
      <c r="U1211" s="117">
        <f t="shared" si="236"/>
        <v>0</v>
      </c>
    </row>
    <row r="1212" spans="1:21" hidden="1" x14ac:dyDescent="0.3">
      <c r="A1212" s="114">
        <v>7483</v>
      </c>
      <c r="B1212" s="114" t="s">
        <v>1879</v>
      </c>
      <c r="C1212" s="114" t="s">
        <v>2005</v>
      </c>
      <c r="D1212" s="114" t="s">
        <v>4095</v>
      </c>
      <c r="E1212" s="114" t="s">
        <v>4096</v>
      </c>
      <c r="F1212" s="115">
        <v>45068</v>
      </c>
      <c r="G1212" s="114" t="s">
        <v>1629</v>
      </c>
      <c r="H1212" s="116">
        <v>5719643</v>
      </c>
      <c r="I1212" s="116">
        <v>5147679</v>
      </c>
      <c r="J1212" s="116">
        <v>5147679</v>
      </c>
      <c r="K1212" s="116">
        <v>0</v>
      </c>
      <c r="L1212" s="116">
        <v>0</v>
      </c>
      <c r="M1212" s="116">
        <v>0</v>
      </c>
      <c r="N1212" s="116">
        <v>0</v>
      </c>
      <c r="O1212" s="116">
        <v>0</v>
      </c>
      <c r="P1212" s="120">
        <v>0</v>
      </c>
      <c r="Q1212" s="27" t="str">
        <f t="shared" si="233"/>
        <v>Registered</v>
      </c>
      <c r="R1212" s="121">
        <f t="shared" si="234"/>
        <v>0.90000005245082604</v>
      </c>
      <c r="T1212" s="117">
        <f t="shared" si="235"/>
        <v>0</v>
      </c>
      <c r="U1212" s="117">
        <f t="shared" si="236"/>
        <v>0</v>
      </c>
    </row>
    <row r="1213" spans="1:21" hidden="1" x14ac:dyDescent="0.3">
      <c r="A1213" s="114">
        <v>7484</v>
      </c>
      <c r="B1213" s="114" t="s">
        <v>1879</v>
      </c>
      <c r="C1213" s="114" t="s">
        <v>2005</v>
      </c>
      <c r="D1213" s="114" t="s">
        <v>3156</v>
      </c>
      <c r="E1213" s="114" t="s">
        <v>3157</v>
      </c>
      <c r="F1213" s="115">
        <v>45092</v>
      </c>
      <c r="G1213" s="114" t="s">
        <v>3158</v>
      </c>
      <c r="H1213" s="116">
        <v>5585714</v>
      </c>
      <c r="I1213" s="116">
        <v>5585714</v>
      </c>
      <c r="J1213" s="116">
        <v>5585714</v>
      </c>
      <c r="K1213" s="116">
        <v>0</v>
      </c>
      <c r="L1213" s="116">
        <v>0</v>
      </c>
      <c r="M1213" s="116">
        <v>0</v>
      </c>
      <c r="N1213" s="116">
        <v>0</v>
      </c>
      <c r="O1213" s="116">
        <v>0</v>
      </c>
      <c r="P1213" s="120">
        <v>0</v>
      </c>
      <c r="Q1213" s="27" t="str">
        <f t="shared" si="233"/>
        <v>Registered</v>
      </c>
      <c r="R1213" s="121">
        <f t="shared" si="234"/>
        <v>1</v>
      </c>
      <c r="T1213" s="117">
        <f t="shared" si="235"/>
        <v>0</v>
      </c>
      <c r="U1213" s="117">
        <f t="shared" si="236"/>
        <v>0</v>
      </c>
    </row>
    <row r="1214" spans="1:21" hidden="1" x14ac:dyDescent="0.3">
      <c r="A1214" s="114">
        <v>7485</v>
      </c>
      <c r="B1214" s="114" t="s">
        <v>1879</v>
      </c>
      <c r="C1214" s="114" t="s">
        <v>2005</v>
      </c>
      <c r="D1214" s="114" t="s">
        <v>2323</v>
      </c>
      <c r="E1214" s="114" t="s">
        <v>2324</v>
      </c>
      <c r="F1214" s="115">
        <v>44964</v>
      </c>
      <c r="G1214" s="114" t="s">
        <v>2325</v>
      </c>
      <c r="H1214" s="116">
        <v>8353571</v>
      </c>
      <c r="I1214" s="116">
        <v>8353571</v>
      </c>
      <c r="J1214" s="116">
        <v>8353571</v>
      </c>
      <c r="K1214" s="116">
        <v>0</v>
      </c>
      <c r="L1214" s="116">
        <v>0</v>
      </c>
      <c r="M1214" s="116">
        <v>0</v>
      </c>
      <c r="N1214" s="116">
        <v>0</v>
      </c>
      <c r="O1214" s="116">
        <v>0</v>
      </c>
      <c r="P1214" s="120">
        <v>0</v>
      </c>
      <c r="Q1214" s="27" t="str">
        <f t="shared" si="233"/>
        <v>Registered</v>
      </c>
      <c r="R1214" s="121">
        <f t="shared" si="234"/>
        <v>1</v>
      </c>
      <c r="T1214" s="117">
        <f t="shared" si="235"/>
        <v>0</v>
      </c>
      <c r="U1214" s="117">
        <f t="shared" si="236"/>
        <v>0</v>
      </c>
    </row>
    <row r="1215" spans="1:21" hidden="1" x14ac:dyDescent="0.3">
      <c r="A1215" s="114">
        <v>7486</v>
      </c>
      <c r="B1215" s="114" t="s">
        <v>1879</v>
      </c>
      <c r="C1215" s="114" t="s">
        <v>2005</v>
      </c>
      <c r="D1215" s="114" t="s">
        <v>2663</v>
      </c>
      <c r="E1215" s="114" t="s">
        <v>2664</v>
      </c>
      <c r="F1215" s="115">
        <v>44895</v>
      </c>
      <c r="G1215" s="114" t="s">
        <v>2665</v>
      </c>
      <c r="H1215" s="116">
        <v>8264286</v>
      </c>
      <c r="I1215" s="116">
        <v>8264286</v>
      </c>
      <c r="J1215" s="116">
        <v>8264286</v>
      </c>
      <c r="K1215" s="116">
        <v>0</v>
      </c>
      <c r="L1215" s="116">
        <v>0</v>
      </c>
      <c r="M1215" s="116">
        <v>0</v>
      </c>
      <c r="N1215" s="116">
        <v>0</v>
      </c>
      <c r="O1215" s="116">
        <v>0</v>
      </c>
      <c r="P1215" s="120">
        <v>0</v>
      </c>
      <c r="Q1215" s="27" t="str">
        <f t="shared" si="233"/>
        <v>Registered</v>
      </c>
      <c r="R1215" s="121">
        <f t="shared" si="234"/>
        <v>1</v>
      </c>
      <c r="T1215" s="117">
        <f t="shared" si="235"/>
        <v>0</v>
      </c>
      <c r="U1215" s="117">
        <f t="shared" si="236"/>
        <v>0</v>
      </c>
    </row>
    <row r="1216" spans="1:21" hidden="1" x14ac:dyDescent="0.3">
      <c r="A1216" s="114">
        <v>7487</v>
      </c>
      <c r="B1216" s="114" t="s">
        <v>1879</v>
      </c>
      <c r="C1216" s="114" t="s">
        <v>2005</v>
      </c>
      <c r="D1216" s="114" t="s">
        <v>2496</v>
      </c>
      <c r="E1216" s="114" t="s">
        <v>2497</v>
      </c>
      <c r="F1216" s="115">
        <v>44964</v>
      </c>
      <c r="G1216" s="114" t="s">
        <v>2498</v>
      </c>
      <c r="H1216" s="116">
        <v>6657143</v>
      </c>
      <c r="I1216" s="116">
        <v>6657143</v>
      </c>
      <c r="J1216" s="116">
        <v>6657143</v>
      </c>
      <c r="K1216" s="116">
        <v>0</v>
      </c>
      <c r="L1216" s="116">
        <v>0</v>
      </c>
      <c r="M1216" s="116">
        <v>0</v>
      </c>
      <c r="N1216" s="116">
        <v>0</v>
      </c>
      <c r="O1216" s="116">
        <v>0</v>
      </c>
      <c r="P1216" s="120">
        <v>0</v>
      </c>
      <c r="Q1216" s="27" t="str">
        <f t="shared" si="233"/>
        <v>Registered</v>
      </c>
      <c r="R1216" s="121">
        <f t="shared" si="234"/>
        <v>1</v>
      </c>
      <c r="T1216" s="117">
        <f t="shared" si="235"/>
        <v>0</v>
      </c>
      <c r="U1216" s="117">
        <f t="shared" si="236"/>
        <v>0</v>
      </c>
    </row>
    <row r="1217" spans="1:21" hidden="1" x14ac:dyDescent="0.3">
      <c r="A1217" s="114">
        <v>7488</v>
      </c>
      <c r="B1217" s="114" t="s">
        <v>1879</v>
      </c>
      <c r="C1217" s="114" t="s">
        <v>2005</v>
      </c>
      <c r="D1217" s="114" t="s">
        <v>4116</v>
      </c>
      <c r="E1217" s="114" t="s">
        <v>4117</v>
      </c>
      <c r="F1217" s="115">
        <v>44985</v>
      </c>
      <c r="G1217" s="114" t="s">
        <v>2325</v>
      </c>
      <c r="H1217" s="116">
        <v>5675000</v>
      </c>
      <c r="I1217" s="116">
        <v>5107500</v>
      </c>
      <c r="J1217" s="116">
        <v>5107500</v>
      </c>
      <c r="K1217" s="116">
        <v>0</v>
      </c>
      <c r="L1217" s="116">
        <v>0</v>
      </c>
      <c r="M1217" s="116">
        <v>0</v>
      </c>
      <c r="N1217" s="116">
        <v>0</v>
      </c>
      <c r="O1217" s="116">
        <v>0</v>
      </c>
      <c r="P1217" s="120">
        <v>0</v>
      </c>
      <c r="Q1217" s="27" t="str">
        <f t="shared" si="233"/>
        <v>Registered</v>
      </c>
      <c r="R1217" s="121">
        <f t="shared" si="234"/>
        <v>0.9</v>
      </c>
      <c r="T1217" s="117">
        <f t="shared" si="235"/>
        <v>0</v>
      </c>
      <c r="U1217" s="117">
        <f t="shared" si="236"/>
        <v>0</v>
      </c>
    </row>
    <row r="1218" spans="1:21" hidden="1" x14ac:dyDescent="0.3">
      <c r="A1218" s="114">
        <v>7489</v>
      </c>
      <c r="B1218" s="114" t="s">
        <v>1879</v>
      </c>
      <c r="C1218" s="114" t="s">
        <v>2005</v>
      </c>
      <c r="D1218" s="114" t="s">
        <v>4099</v>
      </c>
      <c r="E1218" s="114" t="s">
        <v>4100</v>
      </c>
      <c r="F1218" s="115">
        <v>44995</v>
      </c>
      <c r="G1218" s="114" t="s">
        <v>4101</v>
      </c>
      <c r="H1218" s="116">
        <v>5710714</v>
      </c>
      <c r="I1218" s="116">
        <v>5139646</v>
      </c>
      <c r="J1218" s="116">
        <v>5139646</v>
      </c>
      <c r="K1218" s="116">
        <v>0</v>
      </c>
      <c r="L1218" s="116">
        <v>0</v>
      </c>
      <c r="M1218" s="116">
        <v>0</v>
      </c>
      <c r="N1218" s="116">
        <v>0</v>
      </c>
      <c r="O1218" s="116">
        <v>0</v>
      </c>
      <c r="P1218" s="120">
        <v>0</v>
      </c>
      <c r="Q1218" s="27" t="str">
        <f t="shared" ref="Q1218:Q1281" si="237">IF(G1218="01 Jan 1900","Unregistered","Registered")</f>
        <v>Registered</v>
      </c>
      <c r="R1218" s="121">
        <f t="shared" si="234"/>
        <v>0.90000059537213739</v>
      </c>
      <c r="T1218" s="117">
        <f t="shared" si="235"/>
        <v>0</v>
      </c>
      <c r="U1218" s="117">
        <f t="shared" si="236"/>
        <v>0</v>
      </c>
    </row>
    <row r="1219" spans="1:21" hidden="1" x14ac:dyDescent="0.3">
      <c r="A1219" s="114">
        <v>7490</v>
      </c>
      <c r="B1219" s="114" t="s">
        <v>1879</v>
      </c>
      <c r="C1219" s="114" t="s">
        <v>2005</v>
      </c>
      <c r="D1219" s="114" t="s">
        <v>2643</v>
      </c>
      <c r="E1219" s="114" t="s">
        <v>2644</v>
      </c>
      <c r="F1219" s="115">
        <v>44916</v>
      </c>
      <c r="G1219" s="114" t="s">
        <v>2325</v>
      </c>
      <c r="H1219" s="116">
        <v>8442857</v>
      </c>
      <c r="I1219" s="116">
        <v>7598571</v>
      </c>
      <c r="J1219" s="116">
        <v>7598571</v>
      </c>
      <c r="K1219" s="116">
        <v>0</v>
      </c>
      <c r="L1219" s="116">
        <v>0</v>
      </c>
      <c r="M1219" s="116">
        <v>0</v>
      </c>
      <c r="N1219" s="116">
        <v>0</v>
      </c>
      <c r="O1219" s="116">
        <v>0</v>
      </c>
      <c r="P1219" s="120">
        <v>0</v>
      </c>
      <c r="Q1219" s="27" t="str">
        <f t="shared" si="237"/>
        <v>Registered</v>
      </c>
      <c r="R1219" s="121">
        <f t="shared" si="234"/>
        <v>0.89999996446700448</v>
      </c>
      <c r="T1219" s="117">
        <f t="shared" si="235"/>
        <v>0</v>
      </c>
      <c r="U1219" s="117">
        <f t="shared" si="236"/>
        <v>0</v>
      </c>
    </row>
    <row r="1220" spans="1:21" hidden="1" x14ac:dyDescent="0.3">
      <c r="A1220" s="114">
        <v>10451</v>
      </c>
      <c r="B1220" s="114" t="s">
        <v>1879</v>
      </c>
      <c r="C1220" s="114" t="s">
        <v>2005</v>
      </c>
      <c r="D1220" s="114" t="s">
        <v>9858</v>
      </c>
      <c r="E1220" s="114" t="s">
        <v>5188</v>
      </c>
      <c r="F1220" s="115">
        <v>45092</v>
      </c>
      <c r="G1220" s="114" t="s">
        <v>3007</v>
      </c>
      <c r="H1220" s="116">
        <v>8264286</v>
      </c>
      <c r="I1220" s="116">
        <v>7437854</v>
      </c>
      <c r="J1220" s="116">
        <v>7768068</v>
      </c>
      <c r="K1220" s="116">
        <v>-330214</v>
      </c>
      <c r="L1220" s="116">
        <v>0</v>
      </c>
      <c r="M1220" s="116">
        <v>0</v>
      </c>
      <c r="N1220" s="116">
        <v>0</v>
      </c>
      <c r="O1220" s="116">
        <v>0</v>
      </c>
      <c r="P1220" s="120">
        <v>0</v>
      </c>
      <c r="Q1220" s="27" t="str">
        <f t="shared" si="237"/>
        <v>Registered</v>
      </c>
      <c r="R1220" s="121">
        <f t="shared" si="234"/>
        <v>0.89999958859119833</v>
      </c>
      <c r="T1220" s="117">
        <f t="shared" si="235"/>
        <v>0</v>
      </c>
      <c r="U1220" s="117">
        <f t="shared" si="236"/>
        <v>-330214</v>
      </c>
    </row>
    <row r="1221" spans="1:21" hidden="1" x14ac:dyDescent="0.3">
      <c r="A1221" s="114">
        <v>10539</v>
      </c>
      <c r="B1221" s="114" t="s">
        <v>1879</v>
      </c>
      <c r="C1221" s="114" t="s">
        <v>2005</v>
      </c>
      <c r="D1221" s="114" t="s">
        <v>9984</v>
      </c>
      <c r="E1221" s="114" t="s">
        <v>9985</v>
      </c>
      <c r="F1221" s="115">
        <v>45159</v>
      </c>
      <c r="G1221" s="114" t="s">
        <v>5380</v>
      </c>
      <c r="H1221" s="116">
        <v>8532143</v>
      </c>
      <c r="I1221" s="116">
        <v>7678929</v>
      </c>
      <c r="J1221" s="116">
        <v>8532143</v>
      </c>
      <c r="K1221" s="116">
        <v>-853214</v>
      </c>
      <c r="L1221" s="116">
        <v>0</v>
      </c>
      <c r="M1221" s="116">
        <v>0</v>
      </c>
      <c r="N1221" s="116">
        <v>0</v>
      </c>
      <c r="O1221" s="116">
        <v>0</v>
      </c>
      <c r="P1221" s="120">
        <v>0</v>
      </c>
      <c r="Q1221" s="27" t="str">
        <f t="shared" si="237"/>
        <v>Registered</v>
      </c>
      <c r="R1221" s="121">
        <f t="shared" si="234"/>
        <v>0.90000003516115468</v>
      </c>
      <c r="T1221" s="117">
        <f t="shared" si="235"/>
        <v>0</v>
      </c>
      <c r="U1221" s="117">
        <f t="shared" si="236"/>
        <v>-853214</v>
      </c>
    </row>
    <row r="1222" spans="1:21" x14ac:dyDescent="0.3">
      <c r="A1222" s="114">
        <v>167</v>
      </c>
      <c r="B1222" s="114" t="s">
        <v>1430</v>
      </c>
      <c r="C1222" s="114" t="s">
        <v>1786</v>
      </c>
      <c r="D1222" s="114" t="s">
        <v>1787</v>
      </c>
      <c r="E1222" s="114" t="s">
        <v>1788</v>
      </c>
      <c r="F1222" s="115">
        <v>45280</v>
      </c>
      <c r="G1222" s="114" t="s">
        <v>1789</v>
      </c>
      <c r="H1222" s="116">
        <v>5560000</v>
      </c>
      <c r="I1222" s="116">
        <v>3892000</v>
      </c>
      <c r="J1222" s="116">
        <v>400000</v>
      </c>
      <c r="K1222" s="116">
        <v>3492000</v>
      </c>
      <c r="L1222" s="116">
        <v>0</v>
      </c>
      <c r="M1222" s="116">
        <v>0</v>
      </c>
      <c r="N1222" s="116">
        <v>0</v>
      </c>
      <c r="O1222" s="116">
        <v>0</v>
      </c>
      <c r="P1222" s="120">
        <v>3492000</v>
      </c>
      <c r="Q1222" s="27" t="str">
        <f t="shared" si="237"/>
        <v>Registered</v>
      </c>
      <c r="R1222" s="121">
        <f t="shared" si="234"/>
        <v>0.7</v>
      </c>
      <c r="T1222" s="117">
        <f t="shared" si="235"/>
        <v>3492000</v>
      </c>
      <c r="U1222" s="117">
        <f t="shared" si="236"/>
        <v>0</v>
      </c>
    </row>
    <row r="1223" spans="1:21" x14ac:dyDescent="0.3">
      <c r="A1223" s="114">
        <v>206</v>
      </c>
      <c r="B1223" s="114" t="s">
        <v>1430</v>
      </c>
      <c r="C1223" s="114" t="s">
        <v>1786</v>
      </c>
      <c r="D1223" s="114" t="s">
        <v>1895</v>
      </c>
      <c r="E1223" s="114" t="s">
        <v>1896</v>
      </c>
      <c r="F1223" s="115">
        <v>45094</v>
      </c>
      <c r="G1223" s="114" t="s">
        <v>1897</v>
      </c>
      <c r="H1223" s="116">
        <v>9000000</v>
      </c>
      <c r="I1223" s="116">
        <v>6300000</v>
      </c>
      <c r="J1223" s="116">
        <v>3464524</v>
      </c>
      <c r="K1223" s="116">
        <v>2835476</v>
      </c>
      <c r="L1223" s="116">
        <v>0</v>
      </c>
      <c r="M1223" s="116">
        <v>0</v>
      </c>
      <c r="N1223" s="116">
        <v>0</v>
      </c>
      <c r="O1223" s="116">
        <v>0</v>
      </c>
      <c r="P1223" s="120">
        <v>2835476</v>
      </c>
      <c r="Q1223" s="27" t="str">
        <f t="shared" si="237"/>
        <v>Registered</v>
      </c>
      <c r="R1223" s="121">
        <f t="shared" si="234"/>
        <v>0.7</v>
      </c>
      <c r="T1223" s="117">
        <f t="shared" si="235"/>
        <v>2835476</v>
      </c>
      <c r="U1223" s="117">
        <f t="shared" si="236"/>
        <v>0</v>
      </c>
    </row>
    <row r="1224" spans="1:21" x14ac:dyDescent="0.3">
      <c r="A1224" s="114">
        <v>228</v>
      </c>
      <c r="B1224" s="114" t="s">
        <v>1430</v>
      </c>
      <c r="C1224" s="114" t="s">
        <v>1786</v>
      </c>
      <c r="D1224" s="114" t="s">
        <v>1961</v>
      </c>
      <c r="E1224" s="114" t="s">
        <v>1962</v>
      </c>
      <c r="F1224" s="115">
        <v>45218</v>
      </c>
      <c r="G1224" s="114" t="s">
        <v>1963</v>
      </c>
      <c r="H1224" s="116">
        <v>9636000</v>
      </c>
      <c r="I1224" s="116">
        <v>6745200</v>
      </c>
      <c r="J1224" s="116">
        <v>4154850</v>
      </c>
      <c r="K1224" s="116">
        <v>2590350</v>
      </c>
      <c r="L1224" s="116">
        <v>0</v>
      </c>
      <c r="M1224" s="116">
        <v>0</v>
      </c>
      <c r="N1224" s="116">
        <v>0</v>
      </c>
      <c r="O1224" s="116">
        <v>0</v>
      </c>
      <c r="P1224" s="120">
        <v>2590350</v>
      </c>
      <c r="Q1224" s="27" t="str">
        <f t="shared" si="237"/>
        <v>Registered</v>
      </c>
      <c r="R1224" s="121">
        <f t="shared" si="234"/>
        <v>0.7</v>
      </c>
      <c r="T1224" s="117">
        <f t="shared" si="235"/>
        <v>2590350</v>
      </c>
      <c r="U1224" s="117">
        <f t="shared" si="236"/>
        <v>0</v>
      </c>
    </row>
    <row r="1225" spans="1:21" x14ac:dyDescent="0.3">
      <c r="A1225" s="114">
        <v>294</v>
      </c>
      <c r="B1225" s="114" t="s">
        <v>1430</v>
      </c>
      <c r="C1225" s="114" t="s">
        <v>1786</v>
      </c>
      <c r="D1225" s="114" t="s">
        <v>2142</v>
      </c>
      <c r="E1225" s="114" t="s">
        <v>1794</v>
      </c>
      <c r="F1225" s="115">
        <v>45159</v>
      </c>
      <c r="G1225" s="114" t="s">
        <v>1514</v>
      </c>
      <c r="H1225" s="116">
        <v>9636000</v>
      </c>
      <c r="I1225" s="116">
        <v>6745200</v>
      </c>
      <c r="J1225" s="116">
        <v>5000000</v>
      </c>
      <c r="K1225" s="116">
        <v>1745200</v>
      </c>
      <c r="L1225" s="116">
        <v>0</v>
      </c>
      <c r="M1225" s="116">
        <v>0</v>
      </c>
      <c r="N1225" s="116">
        <v>0</v>
      </c>
      <c r="O1225" s="116">
        <v>0</v>
      </c>
      <c r="P1225" s="120">
        <v>1745200</v>
      </c>
      <c r="Q1225" s="27" t="str">
        <f t="shared" si="237"/>
        <v>Registered</v>
      </c>
      <c r="R1225" s="121">
        <f t="shared" si="234"/>
        <v>0.7</v>
      </c>
      <c r="T1225" s="117">
        <f t="shared" si="235"/>
        <v>1745200</v>
      </c>
      <c r="U1225" s="117">
        <f t="shared" si="236"/>
        <v>0</v>
      </c>
    </row>
    <row r="1226" spans="1:21" x14ac:dyDescent="0.3">
      <c r="A1226" s="114">
        <v>927</v>
      </c>
      <c r="B1226" s="114" t="s">
        <v>1430</v>
      </c>
      <c r="C1226" s="114" t="s">
        <v>1786</v>
      </c>
      <c r="D1226" s="114" t="s">
        <v>4364</v>
      </c>
      <c r="E1226" s="114" t="s">
        <v>4365</v>
      </c>
      <c r="F1226" s="115">
        <v>45412</v>
      </c>
      <c r="G1226" s="114" t="s">
        <v>2075</v>
      </c>
      <c r="H1226" s="116">
        <v>5560000</v>
      </c>
      <c r="I1226" s="116">
        <v>4670400</v>
      </c>
      <c r="J1226" s="116">
        <v>4500000</v>
      </c>
      <c r="K1226" s="116">
        <v>170400</v>
      </c>
      <c r="L1226" s="116">
        <v>0</v>
      </c>
      <c r="M1226" s="116">
        <v>0</v>
      </c>
      <c r="N1226" s="116">
        <v>0</v>
      </c>
      <c r="O1226" s="116">
        <v>0</v>
      </c>
      <c r="P1226" s="120">
        <v>170400</v>
      </c>
      <c r="Q1226" s="27" t="str">
        <f t="shared" si="237"/>
        <v>Registered</v>
      </c>
      <c r="R1226" s="121">
        <f t="shared" si="234"/>
        <v>0.84</v>
      </c>
      <c r="T1226" s="117">
        <f t="shared" si="235"/>
        <v>170400</v>
      </c>
      <c r="U1226" s="117">
        <f t="shared" si="236"/>
        <v>0</v>
      </c>
    </row>
    <row r="1227" spans="1:21" x14ac:dyDescent="0.3">
      <c r="A1227" s="114">
        <v>928</v>
      </c>
      <c r="B1227" s="114" t="s">
        <v>1430</v>
      </c>
      <c r="C1227" s="114" t="s">
        <v>1786</v>
      </c>
      <c r="D1227" s="114" t="s">
        <v>4366</v>
      </c>
      <c r="E1227" s="114" t="s">
        <v>4367</v>
      </c>
      <c r="F1227" s="115">
        <v>45094</v>
      </c>
      <c r="G1227" s="114" t="s">
        <v>4368</v>
      </c>
      <c r="H1227" s="116">
        <v>6672000</v>
      </c>
      <c r="I1227" s="116">
        <v>4670400</v>
      </c>
      <c r="J1227" s="116">
        <v>4500001</v>
      </c>
      <c r="K1227" s="116">
        <v>170399</v>
      </c>
      <c r="L1227" s="116">
        <v>0</v>
      </c>
      <c r="M1227" s="116">
        <v>0</v>
      </c>
      <c r="N1227" s="116">
        <v>0</v>
      </c>
      <c r="O1227" s="116">
        <v>0</v>
      </c>
      <c r="P1227" s="120">
        <v>170399</v>
      </c>
      <c r="Q1227" s="27" t="str">
        <f t="shared" si="237"/>
        <v>Registered</v>
      </c>
      <c r="R1227" s="121">
        <f t="shared" si="234"/>
        <v>0.7</v>
      </c>
      <c r="T1227" s="117">
        <f t="shared" si="235"/>
        <v>170399</v>
      </c>
      <c r="U1227" s="117">
        <f t="shared" si="236"/>
        <v>0</v>
      </c>
    </row>
    <row r="1228" spans="1:21" x14ac:dyDescent="0.3">
      <c r="A1228" s="114">
        <v>1102</v>
      </c>
      <c r="B1228" s="114" t="s">
        <v>1430</v>
      </c>
      <c r="C1228" s="114" t="s">
        <v>1786</v>
      </c>
      <c r="D1228" s="114" t="s">
        <v>4825</v>
      </c>
      <c r="E1228" s="114" t="s">
        <v>4826</v>
      </c>
      <c r="F1228" s="115">
        <v>45161</v>
      </c>
      <c r="G1228" s="114" t="s">
        <v>4827</v>
      </c>
      <c r="H1228" s="116">
        <v>5560000</v>
      </c>
      <c r="I1228" s="116">
        <v>3892000</v>
      </c>
      <c r="J1228" s="116">
        <v>3885000</v>
      </c>
      <c r="K1228" s="116">
        <v>7000</v>
      </c>
      <c r="L1228" s="116">
        <v>0</v>
      </c>
      <c r="M1228" s="116">
        <v>0</v>
      </c>
      <c r="N1228" s="116">
        <v>0</v>
      </c>
      <c r="O1228" s="116">
        <v>0</v>
      </c>
      <c r="P1228" s="120">
        <v>7000</v>
      </c>
      <c r="Q1228" s="27" t="str">
        <f t="shared" si="237"/>
        <v>Registered</v>
      </c>
      <c r="R1228" s="121">
        <f t="shared" si="234"/>
        <v>0.7</v>
      </c>
      <c r="T1228" s="117">
        <f t="shared" si="235"/>
        <v>7000</v>
      </c>
      <c r="U1228" s="117">
        <f t="shared" si="236"/>
        <v>0</v>
      </c>
    </row>
    <row r="1229" spans="1:21" hidden="1" x14ac:dyDescent="0.3">
      <c r="A1229" s="114">
        <v>4834</v>
      </c>
      <c r="B1229" s="114" t="s">
        <v>1430</v>
      </c>
      <c r="C1229" s="114" t="s">
        <v>1786</v>
      </c>
      <c r="D1229" s="114" t="s">
        <v>5828</v>
      </c>
      <c r="E1229" s="114" t="s">
        <v>5829</v>
      </c>
      <c r="F1229" s="115">
        <v>45121</v>
      </c>
      <c r="G1229" s="114" t="s">
        <v>3626</v>
      </c>
      <c r="H1229" s="116">
        <v>8760000</v>
      </c>
      <c r="I1229" s="116">
        <v>6132000</v>
      </c>
      <c r="J1229" s="116">
        <v>6132000</v>
      </c>
      <c r="K1229" s="116">
        <v>0</v>
      </c>
      <c r="L1229" s="116">
        <v>0</v>
      </c>
      <c r="M1229" s="116">
        <v>0</v>
      </c>
      <c r="N1229" s="116">
        <v>0</v>
      </c>
      <c r="O1229" s="116">
        <v>0</v>
      </c>
      <c r="P1229" s="120">
        <v>0</v>
      </c>
      <c r="Q1229" s="27" t="str">
        <f t="shared" si="237"/>
        <v>Registered</v>
      </c>
      <c r="R1229" s="121">
        <f t="shared" si="234"/>
        <v>0.7</v>
      </c>
      <c r="T1229" s="117">
        <f t="shared" si="235"/>
        <v>0</v>
      </c>
      <c r="U1229" s="117">
        <f t="shared" si="236"/>
        <v>0</v>
      </c>
    </row>
    <row r="1230" spans="1:21" hidden="1" x14ac:dyDescent="0.3">
      <c r="A1230" s="114">
        <v>4835</v>
      </c>
      <c r="B1230" s="114" t="s">
        <v>1430</v>
      </c>
      <c r="C1230" s="114" t="s">
        <v>1786</v>
      </c>
      <c r="D1230" s="114" t="s">
        <v>5830</v>
      </c>
      <c r="E1230" s="114" t="s">
        <v>5831</v>
      </c>
      <c r="F1230" s="115">
        <v>45094</v>
      </c>
      <c r="G1230" s="114" t="s">
        <v>3753</v>
      </c>
      <c r="H1230" s="116">
        <v>9636000</v>
      </c>
      <c r="I1230" s="116">
        <v>6745200</v>
      </c>
      <c r="J1230" s="116">
        <v>6745200</v>
      </c>
      <c r="K1230" s="116">
        <v>0</v>
      </c>
      <c r="L1230" s="116">
        <v>0</v>
      </c>
      <c r="M1230" s="116">
        <v>0</v>
      </c>
      <c r="N1230" s="116">
        <v>0</v>
      </c>
      <c r="O1230" s="116">
        <v>0</v>
      </c>
      <c r="P1230" s="120">
        <v>0</v>
      </c>
      <c r="Q1230" s="27" t="str">
        <f t="shared" si="237"/>
        <v>Registered</v>
      </c>
      <c r="R1230" s="121">
        <f t="shared" si="234"/>
        <v>0.7</v>
      </c>
      <c r="T1230" s="117">
        <f t="shared" si="235"/>
        <v>0</v>
      </c>
      <c r="U1230" s="117">
        <f t="shared" si="236"/>
        <v>0</v>
      </c>
    </row>
    <row r="1231" spans="1:21" hidden="1" x14ac:dyDescent="0.3">
      <c r="A1231" s="114">
        <v>10275</v>
      </c>
      <c r="B1231" s="114" t="s">
        <v>1430</v>
      </c>
      <c r="C1231" s="114" t="s">
        <v>1786</v>
      </c>
      <c r="D1231" s="114" t="s">
        <v>9578</v>
      </c>
      <c r="E1231" s="114" t="s">
        <v>6207</v>
      </c>
      <c r="F1231" s="115">
        <v>45094</v>
      </c>
      <c r="G1231" s="114" t="s">
        <v>3753</v>
      </c>
      <c r="H1231" s="116">
        <v>9636000</v>
      </c>
      <c r="I1231" s="116">
        <v>6745200</v>
      </c>
      <c r="J1231" s="116">
        <v>6841560</v>
      </c>
      <c r="K1231" s="116">
        <v>-96360</v>
      </c>
      <c r="L1231" s="116">
        <v>0</v>
      </c>
      <c r="M1231" s="116">
        <v>0</v>
      </c>
      <c r="N1231" s="116">
        <v>0</v>
      </c>
      <c r="O1231" s="116">
        <v>0</v>
      </c>
      <c r="P1231" s="120">
        <v>0</v>
      </c>
      <c r="Q1231" s="27" t="str">
        <f t="shared" si="237"/>
        <v>Registered</v>
      </c>
      <c r="R1231" s="121">
        <f t="shared" si="234"/>
        <v>0.7</v>
      </c>
      <c r="T1231" s="117">
        <f t="shared" si="235"/>
        <v>0</v>
      </c>
      <c r="U1231" s="117">
        <f t="shared" si="236"/>
        <v>-96360</v>
      </c>
    </row>
    <row r="1232" spans="1:21" hidden="1" x14ac:dyDescent="0.3">
      <c r="A1232" s="114">
        <v>10455</v>
      </c>
      <c r="B1232" s="114" t="s">
        <v>1430</v>
      </c>
      <c r="C1232" s="114" t="s">
        <v>1786</v>
      </c>
      <c r="D1232" s="114" t="s">
        <v>9864</v>
      </c>
      <c r="E1232" s="114" t="s">
        <v>9865</v>
      </c>
      <c r="F1232" s="115">
        <v>45090</v>
      </c>
      <c r="G1232" s="114" t="s">
        <v>4866</v>
      </c>
      <c r="H1232" s="116">
        <v>8760000</v>
      </c>
      <c r="I1232" s="116">
        <v>6132000</v>
      </c>
      <c r="J1232" s="116">
        <v>6479657</v>
      </c>
      <c r="K1232" s="116">
        <v>-347657</v>
      </c>
      <c r="L1232" s="116">
        <v>0</v>
      </c>
      <c r="M1232" s="116">
        <v>0</v>
      </c>
      <c r="N1232" s="116">
        <v>0</v>
      </c>
      <c r="O1232" s="116">
        <v>0</v>
      </c>
      <c r="P1232" s="120">
        <v>0</v>
      </c>
      <c r="Q1232" s="27" t="str">
        <f t="shared" si="237"/>
        <v>Registered</v>
      </c>
      <c r="R1232" s="121">
        <f t="shared" ref="R1232:R1295" si="238">I1232/H1232</f>
        <v>0.7</v>
      </c>
      <c r="T1232" s="117">
        <f t="shared" si="235"/>
        <v>0</v>
      </c>
      <c r="U1232" s="117">
        <f t="shared" si="236"/>
        <v>-347657</v>
      </c>
    </row>
    <row r="1233" spans="1:21" hidden="1" x14ac:dyDescent="0.3">
      <c r="A1233" s="114">
        <v>10536</v>
      </c>
      <c r="B1233" s="114" t="s">
        <v>1430</v>
      </c>
      <c r="C1233" s="114" t="s">
        <v>1786</v>
      </c>
      <c r="D1233" s="114" t="s">
        <v>9980</v>
      </c>
      <c r="E1233" s="114" t="s">
        <v>9981</v>
      </c>
      <c r="F1233" s="115">
        <v>45089</v>
      </c>
      <c r="G1233" s="114" t="s">
        <v>3420</v>
      </c>
      <c r="H1233" s="116">
        <v>6000000</v>
      </c>
      <c r="I1233" s="116">
        <v>4200000</v>
      </c>
      <c r="J1233" s="116">
        <v>5000000</v>
      </c>
      <c r="K1233" s="116">
        <v>-800000</v>
      </c>
      <c r="L1233" s="116">
        <v>0</v>
      </c>
      <c r="M1233" s="116">
        <v>0</v>
      </c>
      <c r="N1233" s="116">
        <v>0</v>
      </c>
      <c r="O1233" s="116">
        <v>0</v>
      </c>
      <c r="P1233" s="120">
        <v>0</v>
      </c>
      <c r="Q1233" s="27" t="str">
        <f t="shared" si="237"/>
        <v>Registered</v>
      </c>
      <c r="R1233" s="121">
        <f t="shared" si="238"/>
        <v>0.7</v>
      </c>
      <c r="T1233" s="117">
        <f t="shared" si="235"/>
        <v>0</v>
      </c>
      <c r="U1233" s="117">
        <f t="shared" si="236"/>
        <v>-800000</v>
      </c>
    </row>
    <row r="1234" spans="1:21" hidden="1" x14ac:dyDescent="0.3">
      <c r="A1234" s="114">
        <v>10541</v>
      </c>
      <c r="B1234" s="114" t="s">
        <v>1430</v>
      </c>
      <c r="C1234" s="114" t="s">
        <v>1786</v>
      </c>
      <c r="D1234" s="114" t="s">
        <v>9987</v>
      </c>
      <c r="E1234" s="114" t="s">
        <v>9988</v>
      </c>
      <c r="F1234" s="115">
        <v>45107</v>
      </c>
      <c r="G1234" s="114" t="s">
        <v>4794</v>
      </c>
      <c r="H1234" s="116">
        <v>10854000</v>
      </c>
      <c r="I1234" s="116">
        <v>7597800</v>
      </c>
      <c r="J1234" s="116">
        <v>8475000</v>
      </c>
      <c r="K1234" s="116">
        <v>-877200</v>
      </c>
      <c r="L1234" s="116">
        <v>0</v>
      </c>
      <c r="M1234" s="116">
        <v>0</v>
      </c>
      <c r="N1234" s="116">
        <v>0</v>
      </c>
      <c r="O1234" s="116">
        <v>0</v>
      </c>
      <c r="P1234" s="120">
        <v>0</v>
      </c>
      <c r="Q1234" s="27" t="str">
        <f t="shared" si="237"/>
        <v>Registered</v>
      </c>
      <c r="R1234" s="121">
        <f t="shared" si="238"/>
        <v>0.7</v>
      </c>
      <c r="T1234" s="117">
        <f t="shared" si="235"/>
        <v>0</v>
      </c>
      <c r="U1234" s="117">
        <f t="shared" si="236"/>
        <v>-877200</v>
      </c>
    </row>
    <row r="1235" spans="1:21" hidden="1" x14ac:dyDescent="0.3">
      <c r="A1235" s="114">
        <v>10546</v>
      </c>
      <c r="B1235" s="114" t="s">
        <v>1430</v>
      </c>
      <c r="C1235" s="114" t="s">
        <v>1786</v>
      </c>
      <c r="D1235" s="114" t="s">
        <v>9995</v>
      </c>
      <c r="E1235" s="114" t="s">
        <v>9996</v>
      </c>
      <c r="F1235" s="115">
        <v>45090</v>
      </c>
      <c r="G1235" s="114" t="s">
        <v>4866</v>
      </c>
      <c r="H1235" s="116">
        <v>8030000</v>
      </c>
      <c r="I1235" s="116">
        <v>5621000</v>
      </c>
      <c r="J1235" s="116">
        <v>6530757</v>
      </c>
      <c r="K1235" s="116">
        <v>-909757</v>
      </c>
      <c r="L1235" s="116">
        <v>0</v>
      </c>
      <c r="M1235" s="116">
        <v>0</v>
      </c>
      <c r="N1235" s="116">
        <v>0</v>
      </c>
      <c r="O1235" s="116">
        <v>0</v>
      </c>
      <c r="P1235" s="120">
        <v>0</v>
      </c>
      <c r="Q1235" s="27" t="str">
        <f t="shared" si="237"/>
        <v>Registered</v>
      </c>
      <c r="R1235" s="121">
        <f t="shared" si="238"/>
        <v>0.7</v>
      </c>
      <c r="T1235" s="117">
        <f t="shared" si="235"/>
        <v>0</v>
      </c>
      <c r="U1235" s="117">
        <f t="shared" si="236"/>
        <v>-909757</v>
      </c>
    </row>
    <row r="1236" spans="1:21" hidden="1" x14ac:dyDescent="0.3">
      <c r="A1236" s="114">
        <v>10547</v>
      </c>
      <c r="B1236" s="114" t="s">
        <v>1430</v>
      </c>
      <c r="C1236" s="114" t="s">
        <v>1786</v>
      </c>
      <c r="D1236" s="114" t="s">
        <v>9997</v>
      </c>
      <c r="E1236" s="114" t="s">
        <v>4843</v>
      </c>
      <c r="F1236" s="115">
        <v>45104</v>
      </c>
      <c r="G1236" s="114" t="s">
        <v>4794</v>
      </c>
      <c r="H1236" s="116">
        <v>11299500</v>
      </c>
      <c r="I1236" s="116">
        <v>7909650</v>
      </c>
      <c r="J1236" s="116">
        <v>8821990</v>
      </c>
      <c r="K1236" s="116">
        <v>-912340</v>
      </c>
      <c r="L1236" s="116">
        <v>0</v>
      </c>
      <c r="M1236" s="116">
        <v>0</v>
      </c>
      <c r="N1236" s="116">
        <v>0</v>
      </c>
      <c r="O1236" s="116">
        <v>0</v>
      </c>
      <c r="P1236" s="120">
        <v>0</v>
      </c>
      <c r="Q1236" s="27" t="str">
        <f t="shared" si="237"/>
        <v>Registered</v>
      </c>
      <c r="R1236" s="121">
        <f t="shared" si="238"/>
        <v>0.7</v>
      </c>
      <c r="T1236" s="117">
        <f t="shared" si="235"/>
        <v>0</v>
      </c>
      <c r="U1236" s="117">
        <f t="shared" si="236"/>
        <v>-912340</v>
      </c>
    </row>
    <row r="1237" spans="1:21" hidden="1" x14ac:dyDescent="0.3">
      <c r="A1237" s="114">
        <v>10564</v>
      </c>
      <c r="B1237" s="114" t="s">
        <v>1430</v>
      </c>
      <c r="C1237" s="114" t="s">
        <v>1786</v>
      </c>
      <c r="D1237" s="114" t="s">
        <v>10020</v>
      </c>
      <c r="E1237" s="114" t="s">
        <v>10021</v>
      </c>
      <c r="F1237" s="115">
        <v>45107</v>
      </c>
      <c r="G1237" s="114" t="s">
        <v>2401</v>
      </c>
      <c r="H1237" s="116">
        <v>7628500</v>
      </c>
      <c r="I1237" s="116">
        <v>5339950</v>
      </c>
      <c r="J1237" s="116">
        <v>6350000</v>
      </c>
      <c r="K1237" s="116">
        <v>-1010050</v>
      </c>
      <c r="L1237" s="116">
        <v>0</v>
      </c>
      <c r="M1237" s="116">
        <v>0</v>
      </c>
      <c r="N1237" s="116">
        <v>0</v>
      </c>
      <c r="O1237" s="116">
        <v>0</v>
      </c>
      <c r="P1237" s="120">
        <v>0</v>
      </c>
      <c r="Q1237" s="27" t="str">
        <f t="shared" si="237"/>
        <v>Registered</v>
      </c>
      <c r="R1237" s="121">
        <f t="shared" si="238"/>
        <v>0.7</v>
      </c>
      <c r="T1237" s="117">
        <f t="shared" si="235"/>
        <v>0</v>
      </c>
      <c r="U1237" s="117">
        <f t="shared" si="236"/>
        <v>-1010050</v>
      </c>
    </row>
    <row r="1238" spans="1:21" hidden="1" x14ac:dyDescent="0.3">
      <c r="A1238" s="114">
        <v>10589</v>
      </c>
      <c r="B1238" s="114" t="s">
        <v>1430</v>
      </c>
      <c r="C1238" s="114" t="s">
        <v>1786</v>
      </c>
      <c r="D1238" s="114" t="s">
        <v>10063</v>
      </c>
      <c r="E1238" s="114" t="s">
        <v>6698</v>
      </c>
      <c r="F1238" s="115">
        <v>45092</v>
      </c>
      <c r="G1238" s="114" t="s">
        <v>2924</v>
      </c>
      <c r="H1238" s="116">
        <v>6672000</v>
      </c>
      <c r="I1238" s="116">
        <v>4670400</v>
      </c>
      <c r="J1238" s="116">
        <v>6000000</v>
      </c>
      <c r="K1238" s="116">
        <v>-1329600</v>
      </c>
      <c r="L1238" s="116">
        <v>0</v>
      </c>
      <c r="M1238" s="116">
        <v>0</v>
      </c>
      <c r="N1238" s="116">
        <v>0</v>
      </c>
      <c r="O1238" s="116">
        <v>0</v>
      </c>
      <c r="P1238" s="120">
        <v>0</v>
      </c>
      <c r="Q1238" s="27" t="str">
        <f t="shared" si="237"/>
        <v>Registered</v>
      </c>
      <c r="R1238" s="121">
        <f t="shared" si="238"/>
        <v>0.7</v>
      </c>
      <c r="T1238" s="117">
        <f t="shared" si="235"/>
        <v>0</v>
      </c>
      <c r="U1238" s="117">
        <f t="shared" si="236"/>
        <v>-1329600</v>
      </c>
    </row>
    <row r="1239" spans="1:21" hidden="1" x14ac:dyDescent="0.3">
      <c r="A1239" s="114">
        <v>10604</v>
      </c>
      <c r="B1239" s="114" t="s">
        <v>1430</v>
      </c>
      <c r="C1239" s="114" t="s">
        <v>1786</v>
      </c>
      <c r="D1239" s="114" t="s">
        <v>10083</v>
      </c>
      <c r="E1239" s="114" t="s">
        <v>10084</v>
      </c>
      <c r="F1239" s="115">
        <v>45090</v>
      </c>
      <c r="G1239" s="114" t="s">
        <v>5174</v>
      </c>
      <c r="H1239" s="116">
        <v>8370000</v>
      </c>
      <c r="I1239" s="116">
        <v>5859000</v>
      </c>
      <c r="J1239" s="116">
        <v>7506957</v>
      </c>
      <c r="K1239" s="116">
        <v>-1647957</v>
      </c>
      <c r="L1239" s="116">
        <v>0</v>
      </c>
      <c r="M1239" s="116">
        <v>0</v>
      </c>
      <c r="N1239" s="116">
        <v>0</v>
      </c>
      <c r="O1239" s="116">
        <v>0</v>
      </c>
      <c r="P1239" s="120">
        <v>0</v>
      </c>
      <c r="Q1239" s="27" t="str">
        <f t="shared" si="237"/>
        <v>Registered</v>
      </c>
      <c r="R1239" s="121">
        <f t="shared" si="238"/>
        <v>0.7</v>
      </c>
      <c r="T1239" s="117">
        <f t="shared" si="235"/>
        <v>0</v>
      </c>
      <c r="U1239" s="117">
        <f t="shared" si="236"/>
        <v>-1647957</v>
      </c>
    </row>
    <row r="1240" spans="1:21" hidden="1" x14ac:dyDescent="0.3">
      <c r="A1240" s="114">
        <v>10903</v>
      </c>
      <c r="B1240" s="114" t="s">
        <v>1430</v>
      </c>
      <c r="C1240" s="114" t="s">
        <v>1786</v>
      </c>
      <c r="D1240" s="114" t="s">
        <v>10311</v>
      </c>
      <c r="E1240" s="114" t="s">
        <v>10312</v>
      </c>
      <c r="F1240" s="115">
        <v>45260</v>
      </c>
      <c r="G1240" s="114" t="s">
        <v>10313</v>
      </c>
      <c r="H1240" s="116">
        <v>1</v>
      </c>
      <c r="I1240" s="116">
        <v>1</v>
      </c>
      <c r="J1240" s="116"/>
      <c r="K1240" s="116"/>
      <c r="L1240" s="116">
        <v>0</v>
      </c>
      <c r="M1240" s="116">
        <v>0</v>
      </c>
      <c r="N1240" s="116">
        <v>0</v>
      </c>
      <c r="O1240" s="116">
        <v>0</v>
      </c>
      <c r="P1240" s="120">
        <v>1</v>
      </c>
      <c r="Q1240" s="27" t="str">
        <f t="shared" si="237"/>
        <v>Registered</v>
      </c>
      <c r="R1240" s="121">
        <f t="shared" si="238"/>
        <v>1</v>
      </c>
      <c r="T1240" s="117">
        <f t="shared" si="235"/>
        <v>1</v>
      </c>
      <c r="U1240" s="117">
        <f t="shared" si="236"/>
        <v>-1</v>
      </c>
    </row>
    <row r="1241" spans="1:21" x14ac:dyDescent="0.3">
      <c r="A1241" s="114">
        <v>146</v>
      </c>
      <c r="B1241" s="114" t="s">
        <v>130</v>
      </c>
      <c r="C1241" s="114" t="s">
        <v>134</v>
      </c>
      <c r="D1241" s="114" t="s">
        <v>9588</v>
      </c>
      <c r="E1241" s="114" t="s">
        <v>9589</v>
      </c>
      <c r="F1241" s="115">
        <v>46105</v>
      </c>
      <c r="G1241" s="114" t="s">
        <v>9590</v>
      </c>
      <c r="H1241" s="116">
        <v>13494150</v>
      </c>
      <c r="I1241" s="116">
        <v>4048245</v>
      </c>
      <c r="J1241" s="116">
        <v>100000</v>
      </c>
      <c r="K1241" s="116">
        <v>3948245</v>
      </c>
      <c r="L1241" s="116">
        <v>3948245</v>
      </c>
      <c r="M1241" s="116">
        <v>0</v>
      </c>
      <c r="N1241" s="116">
        <v>0</v>
      </c>
      <c r="O1241" s="116">
        <v>0</v>
      </c>
      <c r="P1241" s="120">
        <v>0</v>
      </c>
      <c r="Q1241" s="27" t="str">
        <f t="shared" si="237"/>
        <v>Registered</v>
      </c>
      <c r="R1241" s="121">
        <f t="shared" si="238"/>
        <v>0.3</v>
      </c>
      <c r="T1241" s="117">
        <f t="shared" ref="T1241:T1266" si="239">L1241+M1241+N1241+O1241+P1241</f>
        <v>3948245</v>
      </c>
      <c r="U1241" s="117">
        <f t="shared" ref="U1241:U1266" si="240">K1241-T1241</f>
        <v>0</v>
      </c>
    </row>
    <row r="1242" spans="1:21" x14ac:dyDescent="0.3">
      <c r="A1242" s="114">
        <v>252</v>
      </c>
      <c r="B1242" s="114" t="s">
        <v>130</v>
      </c>
      <c r="C1242" s="114" t="s">
        <v>134</v>
      </c>
      <c r="D1242" s="114" t="s">
        <v>9585</v>
      </c>
      <c r="E1242" s="114" t="s">
        <v>9586</v>
      </c>
      <c r="F1242" s="115">
        <v>46108</v>
      </c>
      <c r="G1242" s="114" t="s">
        <v>9587</v>
      </c>
      <c r="H1242" s="116">
        <v>8985600</v>
      </c>
      <c r="I1242" s="116">
        <v>2695680</v>
      </c>
      <c r="J1242" s="116">
        <v>450000</v>
      </c>
      <c r="K1242" s="116">
        <v>2245680</v>
      </c>
      <c r="L1242" s="116">
        <v>2245680</v>
      </c>
      <c r="M1242" s="116">
        <v>0</v>
      </c>
      <c r="N1242" s="116">
        <v>0</v>
      </c>
      <c r="O1242" s="116">
        <v>0</v>
      </c>
      <c r="P1242" s="120">
        <v>0</v>
      </c>
      <c r="Q1242" s="27" t="str">
        <f t="shared" si="237"/>
        <v>Registered</v>
      </c>
      <c r="R1242" s="121">
        <f t="shared" si="238"/>
        <v>0.3</v>
      </c>
      <c r="T1242" s="117">
        <f t="shared" si="239"/>
        <v>2245680</v>
      </c>
      <c r="U1242" s="117">
        <f t="shared" si="240"/>
        <v>0</v>
      </c>
    </row>
    <row r="1243" spans="1:21" x14ac:dyDescent="0.3">
      <c r="A1243" s="114">
        <v>282</v>
      </c>
      <c r="B1243" s="114" t="s">
        <v>130</v>
      </c>
      <c r="C1243" s="114" t="s">
        <v>134</v>
      </c>
      <c r="D1243" s="114" t="s">
        <v>1964</v>
      </c>
      <c r="E1243" s="114" t="s">
        <v>1965</v>
      </c>
      <c r="F1243" s="115">
        <v>46109</v>
      </c>
      <c r="G1243" s="114" t="s">
        <v>1429</v>
      </c>
      <c r="H1243" s="116">
        <v>9273600</v>
      </c>
      <c r="I1243" s="116">
        <v>2782080</v>
      </c>
      <c r="J1243" s="116">
        <v>927360</v>
      </c>
      <c r="K1243" s="116">
        <v>1854720</v>
      </c>
      <c r="L1243" s="116">
        <v>0</v>
      </c>
      <c r="M1243" s="116">
        <v>1854720</v>
      </c>
      <c r="N1243" s="116">
        <v>0</v>
      </c>
      <c r="O1243" s="116">
        <v>0</v>
      </c>
      <c r="P1243" s="120">
        <v>0</v>
      </c>
      <c r="Q1243" s="27" t="str">
        <f t="shared" si="237"/>
        <v>Registered</v>
      </c>
      <c r="R1243" s="121">
        <f t="shared" si="238"/>
        <v>0.3</v>
      </c>
      <c r="T1243" s="117">
        <f t="shared" si="239"/>
        <v>1854720</v>
      </c>
      <c r="U1243" s="117">
        <f t="shared" si="240"/>
        <v>0</v>
      </c>
    </row>
    <row r="1244" spans="1:21" x14ac:dyDescent="0.3">
      <c r="A1244" s="114">
        <v>289</v>
      </c>
      <c r="B1244" s="114" t="s">
        <v>130</v>
      </c>
      <c r="C1244" s="114" t="s">
        <v>134</v>
      </c>
      <c r="D1244" s="114" t="s">
        <v>9775</v>
      </c>
      <c r="E1244" s="114" t="s">
        <v>9776</v>
      </c>
      <c r="F1244" s="115">
        <v>46105</v>
      </c>
      <c r="G1244" s="114" t="s">
        <v>9590</v>
      </c>
      <c r="H1244" s="116">
        <v>8985600</v>
      </c>
      <c r="I1244" s="116">
        <v>2695680</v>
      </c>
      <c r="J1244" s="116">
        <v>898560</v>
      </c>
      <c r="K1244" s="116">
        <v>1797120</v>
      </c>
      <c r="L1244" s="116">
        <v>1797120</v>
      </c>
      <c r="M1244" s="116">
        <v>0</v>
      </c>
      <c r="N1244" s="116">
        <v>0</v>
      </c>
      <c r="O1244" s="116">
        <v>0</v>
      </c>
      <c r="P1244" s="120">
        <v>0</v>
      </c>
      <c r="Q1244" s="27" t="str">
        <f t="shared" si="237"/>
        <v>Registered</v>
      </c>
      <c r="R1244" s="121">
        <f t="shared" si="238"/>
        <v>0.3</v>
      </c>
      <c r="T1244" s="117">
        <f t="shared" si="239"/>
        <v>1797120</v>
      </c>
      <c r="U1244" s="117">
        <f t="shared" si="240"/>
        <v>0</v>
      </c>
    </row>
    <row r="1245" spans="1:21" x14ac:dyDescent="0.3">
      <c r="A1245" s="114">
        <v>296</v>
      </c>
      <c r="B1245" s="114" t="s">
        <v>130</v>
      </c>
      <c r="C1245" s="114" t="s">
        <v>134</v>
      </c>
      <c r="D1245" s="114" t="s">
        <v>2143</v>
      </c>
      <c r="E1245" s="114" t="s">
        <v>2144</v>
      </c>
      <c r="F1245" s="115">
        <v>45894</v>
      </c>
      <c r="G1245" s="114" t="s">
        <v>1535</v>
      </c>
      <c r="H1245" s="116">
        <v>8697600</v>
      </c>
      <c r="I1245" s="116">
        <v>2609280</v>
      </c>
      <c r="J1245" s="116">
        <v>869760</v>
      </c>
      <c r="K1245" s="116">
        <v>1739520</v>
      </c>
      <c r="L1245" s="116">
        <v>0</v>
      </c>
      <c r="M1245" s="116">
        <v>0</v>
      </c>
      <c r="N1245" s="116">
        <v>0</v>
      </c>
      <c r="O1245" s="116">
        <v>1739520</v>
      </c>
      <c r="P1245" s="120">
        <v>0</v>
      </c>
      <c r="Q1245" s="27" t="str">
        <f t="shared" si="237"/>
        <v>Registered</v>
      </c>
      <c r="R1245" s="121">
        <f t="shared" si="238"/>
        <v>0.3</v>
      </c>
      <c r="T1245" s="117">
        <f t="shared" si="239"/>
        <v>1739520</v>
      </c>
      <c r="U1245" s="117">
        <f t="shared" si="240"/>
        <v>0</v>
      </c>
    </row>
    <row r="1246" spans="1:21" x14ac:dyDescent="0.3">
      <c r="A1246" s="114">
        <v>1169</v>
      </c>
      <c r="B1246" s="114" t="s">
        <v>130</v>
      </c>
      <c r="C1246" s="114" t="s">
        <v>134</v>
      </c>
      <c r="D1246" s="114" t="s">
        <v>4919</v>
      </c>
      <c r="E1246" s="114" t="s">
        <v>4920</v>
      </c>
      <c r="F1246" s="115">
        <v>45808</v>
      </c>
      <c r="G1246" s="114" t="s">
        <v>4921</v>
      </c>
      <c r="H1246" s="116">
        <v>8891136</v>
      </c>
      <c r="I1246" s="116">
        <v>2667341</v>
      </c>
      <c r="J1246" s="116">
        <v>2667340.6</v>
      </c>
      <c r="K1246" s="116">
        <v>0.4</v>
      </c>
      <c r="L1246" s="116">
        <v>0</v>
      </c>
      <c r="M1246" s="116">
        <v>0</v>
      </c>
      <c r="N1246" s="116">
        <v>0</v>
      </c>
      <c r="O1246" s="116">
        <v>0</v>
      </c>
      <c r="P1246" s="120">
        <v>0.4</v>
      </c>
      <c r="Q1246" s="27" t="str">
        <f t="shared" si="237"/>
        <v>Registered</v>
      </c>
      <c r="R1246" s="121">
        <f t="shared" si="238"/>
        <v>0.30000002249431346</v>
      </c>
      <c r="T1246" s="117">
        <f t="shared" si="239"/>
        <v>0.4</v>
      </c>
      <c r="U1246" s="117">
        <f t="shared" si="240"/>
        <v>0</v>
      </c>
    </row>
    <row r="1247" spans="1:21" hidden="1" x14ac:dyDescent="0.3">
      <c r="A1247" s="114">
        <v>6523</v>
      </c>
      <c r="B1247" s="114" t="s">
        <v>130</v>
      </c>
      <c r="C1247" s="114" t="s">
        <v>134</v>
      </c>
      <c r="D1247" s="114" t="s">
        <v>7089</v>
      </c>
      <c r="E1247" s="114" t="s">
        <v>7090</v>
      </c>
      <c r="F1247" s="115">
        <v>45842</v>
      </c>
      <c r="G1247" s="114" t="s">
        <v>3163</v>
      </c>
      <c r="H1247" s="116">
        <v>8888832</v>
      </c>
      <c r="I1247" s="116">
        <v>1777766</v>
      </c>
      <c r="J1247" s="116">
        <v>1777766</v>
      </c>
      <c r="K1247" s="116">
        <v>0</v>
      </c>
      <c r="L1247" s="116">
        <v>0</v>
      </c>
      <c r="M1247" s="116">
        <v>0</v>
      </c>
      <c r="N1247" s="116">
        <v>0</v>
      </c>
      <c r="O1247" s="116">
        <v>0</v>
      </c>
      <c r="P1247" s="120">
        <v>0</v>
      </c>
      <c r="Q1247" s="27" t="str">
        <f t="shared" si="237"/>
        <v>Registered</v>
      </c>
      <c r="R1247" s="121">
        <f t="shared" si="238"/>
        <v>0.19999995499971199</v>
      </c>
      <c r="T1247" s="117">
        <f t="shared" si="239"/>
        <v>0</v>
      </c>
      <c r="U1247" s="117">
        <f t="shared" si="240"/>
        <v>0</v>
      </c>
    </row>
    <row r="1248" spans="1:21" hidden="1" x14ac:dyDescent="0.3">
      <c r="A1248" s="114">
        <v>6524</v>
      </c>
      <c r="B1248" s="114" t="s">
        <v>130</v>
      </c>
      <c r="C1248" s="114" t="s">
        <v>134</v>
      </c>
      <c r="D1248" s="114" t="s">
        <v>7091</v>
      </c>
      <c r="E1248" s="114" t="s">
        <v>7092</v>
      </c>
      <c r="F1248" s="115">
        <v>45926</v>
      </c>
      <c r="G1248" s="114" t="s">
        <v>2081</v>
      </c>
      <c r="H1248" s="116">
        <v>8711424</v>
      </c>
      <c r="I1248" s="116">
        <v>1742287</v>
      </c>
      <c r="J1248" s="116">
        <v>1742287</v>
      </c>
      <c r="K1248" s="116">
        <v>0</v>
      </c>
      <c r="L1248" s="116">
        <v>0</v>
      </c>
      <c r="M1248" s="116">
        <v>0</v>
      </c>
      <c r="N1248" s="116">
        <v>0</v>
      </c>
      <c r="O1248" s="116">
        <v>0</v>
      </c>
      <c r="P1248" s="120">
        <v>0</v>
      </c>
      <c r="Q1248" s="27" t="str">
        <f t="shared" si="237"/>
        <v>Registered</v>
      </c>
      <c r="R1248" s="121">
        <f t="shared" si="238"/>
        <v>0.2000002525419495</v>
      </c>
      <c r="T1248" s="117">
        <f t="shared" si="239"/>
        <v>0</v>
      </c>
      <c r="U1248" s="117">
        <f t="shared" si="240"/>
        <v>0</v>
      </c>
    </row>
    <row r="1249" spans="1:21" hidden="1" x14ac:dyDescent="0.3">
      <c r="A1249" s="114">
        <v>6525</v>
      </c>
      <c r="B1249" s="114" t="s">
        <v>130</v>
      </c>
      <c r="C1249" s="114" t="s">
        <v>134</v>
      </c>
      <c r="D1249" s="114" t="s">
        <v>7093</v>
      </c>
      <c r="E1249" s="114" t="s">
        <v>7094</v>
      </c>
      <c r="F1249" s="115">
        <v>46051</v>
      </c>
      <c r="G1249" s="114" t="s">
        <v>2407</v>
      </c>
      <c r="H1249" s="116">
        <v>9067392</v>
      </c>
      <c r="I1249" s="116">
        <v>2720217</v>
      </c>
      <c r="J1249" s="116">
        <v>2720217</v>
      </c>
      <c r="K1249" s="116">
        <v>0</v>
      </c>
      <c r="L1249" s="116">
        <v>0</v>
      </c>
      <c r="M1249" s="116">
        <v>0</v>
      </c>
      <c r="N1249" s="116">
        <v>0</v>
      </c>
      <c r="O1249" s="116">
        <v>0</v>
      </c>
      <c r="P1249" s="120">
        <v>0</v>
      </c>
      <c r="Q1249" s="27" t="str">
        <f t="shared" si="237"/>
        <v>Registered</v>
      </c>
      <c r="R1249" s="121">
        <f t="shared" si="238"/>
        <v>0.29999993382882312</v>
      </c>
      <c r="T1249" s="117">
        <f t="shared" si="239"/>
        <v>0</v>
      </c>
      <c r="U1249" s="117">
        <f t="shared" si="240"/>
        <v>0</v>
      </c>
    </row>
    <row r="1250" spans="1:21" hidden="1" x14ac:dyDescent="0.3">
      <c r="A1250" s="114">
        <v>6526</v>
      </c>
      <c r="B1250" s="114" t="s">
        <v>130</v>
      </c>
      <c r="C1250" s="114" t="s">
        <v>134</v>
      </c>
      <c r="D1250" s="114" t="s">
        <v>7095</v>
      </c>
      <c r="E1250" s="114" t="s">
        <v>7096</v>
      </c>
      <c r="F1250" s="115">
        <v>45565</v>
      </c>
      <c r="G1250" s="114" t="s">
        <v>6107</v>
      </c>
      <c r="H1250" s="116">
        <v>9072000</v>
      </c>
      <c r="I1250" s="116">
        <v>2721600</v>
      </c>
      <c r="J1250" s="116">
        <v>2721600</v>
      </c>
      <c r="K1250" s="116">
        <v>0</v>
      </c>
      <c r="L1250" s="116">
        <v>0</v>
      </c>
      <c r="M1250" s="116">
        <v>0</v>
      </c>
      <c r="N1250" s="116">
        <v>0</v>
      </c>
      <c r="O1250" s="116">
        <v>0</v>
      </c>
      <c r="P1250" s="120">
        <v>0</v>
      </c>
      <c r="Q1250" s="27" t="str">
        <f t="shared" si="237"/>
        <v>Registered</v>
      </c>
      <c r="R1250" s="121">
        <f t="shared" si="238"/>
        <v>0.3</v>
      </c>
      <c r="T1250" s="117">
        <f t="shared" si="239"/>
        <v>0</v>
      </c>
      <c r="U1250" s="117">
        <f t="shared" si="240"/>
        <v>0</v>
      </c>
    </row>
    <row r="1251" spans="1:21" hidden="1" x14ac:dyDescent="0.3">
      <c r="A1251" s="114">
        <v>6527</v>
      </c>
      <c r="B1251" s="114" t="s">
        <v>130</v>
      </c>
      <c r="C1251" s="114" t="s">
        <v>134</v>
      </c>
      <c r="D1251" s="114" t="s">
        <v>7097</v>
      </c>
      <c r="E1251" s="114" t="s">
        <v>7098</v>
      </c>
      <c r="F1251" s="115">
        <v>45675</v>
      </c>
      <c r="G1251" s="114" t="s">
        <v>5429</v>
      </c>
      <c r="H1251" s="116">
        <v>12806550</v>
      </c>
      <c r="I1251" s="116">
        <v>3841965</v>
      </c>
      <c r="J1251" s="116">
        <v>3841965</v>
      </c>
      <c r="K1251" s="116">
        <v>0</v>
      </c>
      <c r="L1251" s="116">
        <v>0</v>
      </c>
      <c r="M1251" s="116">
        <v>0</v>
      </c>
      <c r="N1251" s="116">
        <v>0</v>
      </c>
      <c r="O1251" s="116">
        <v>0</v>
      </c>
      <c r="P1251" s="120">
        <v>0</v>
      </c>
      <c r="Q1251" s="27" t="str">
        <f t="shared" si="237"/>
        <v>Registered</v>
      </c>
      <c r="R1251" s="121">
        <f t="shared" si="238"/>
        <v>0.3</v>
      </c>
      <c r="T1251" s="117">
        <f t="shared" si="239"/>
        <v>0</v>
      </c>
      <c r="U1251" s="117">
        <f t="shared" si="240"/>
        <v>0</v>
      </c>
    </row>
    <row r="1252" spans="1:21" hidden="1" x14ac:dyDescent="0.3">
      <c r="A1252" s="114">
        <v>6528</v>
      </c>
      <c r="B1252" s="114" t="s">
        <v>130</v>
      </c>
      <c r="C1252" s="114" t="s">
        <v>134</v>
      </c>
      <c r="D1252" s="114" t="s">
        <v>7099</v>
      </c>
      <c r="E1252" s="114" t="s">
        <v>7100</v>
      </c>
      <c r="F1252" s="115">
        <v>45954</v>
      </c>
      <c r="G1252" s="114" t="s">
        <v>7101</v>
      </c>
      <c r="H1252" s="116">
        <v>8978688</v>
      </c>
      <c r="I1252" s="116">
        <v>2693607</v>
      </c>
      <c r="J1252" s="116">
        <v>2693607</v>
      </c>
      <c r="K1252" s="116">
        <v>0</v>
      </c>
      <c r="L1252" s="116">
        <v>0</v>
      </c>
      <c r="M1252" s="116">
        <v>0</v>
      </c>
      <c r="N1252" s="116">
        <v>0</v>
      </c>
      <c r="O1252" s="116">
        <v>0</v>
      </c>
      <c r="P1252" s="120">
        <v>0</v>
      </c>
      <c r="Q1252" s="27" t="str">
        <f t="shared" si="237"/>
        <v>Registered</v>
      </c>
      <c r="R1252" s="121">
        <f t="shared" si="238"/>
        <v>0.30000006682490804</v>
      </c>
      <c r="T1252" s="117">
        <f t="shared" si="239"/>
        <v>0</v>
      </c>
      <c r="U1252" s="117">
        <f t="shared" si="240"/>
        <v>0</v>
      </c>
    </row>
    <row r="1253" spans="1:21" hidden="1" x14ac:dyDescent="0.3">
      <c r="A1253" s="114">
        <v>6529</v>
      </c>
      <c r="B1253" s="114" t="s">
        <v>130</v>
      </c>
      <c r="C1253" s="114" t="s">
        <v>134</v>
      </c>
      <c r="D1253" s="114" t="s">
        <v>7102</v>
      </c>
      <c r="E1253" s="114" t="s">
        <v>7103</v>
      </c>
      <c r="F1253" s="115">
        <v>45747</v>
      </c>
      <c r="G1253" s="114" t="s">
        <v>3286</v>
      </c>
      <c r="H1253" s="116">
        <v>8355456</v>
      </c>
      <c r="I1253" s="116">
        <v>2506637</v>
      </c>
      <c r="J1253" s="116">
        <v>2506637</v>
      </c>
      <c r="K1253" s="116">
        <v>0</v>
      </c>
      <c r="L1253" s="116">
        <v>0</v>
      </c>
      <c r="M1253" s="116">
        <v>0</v>
      </c>
      <c r="N1253" s="116">
        <v>0</v>
      </c>
      <c r="O1253" s="116">
        <v>0</v>
      </c>
      <c r="P1253" s="120">
        <v>0</v>
      </c>
      <c r="Q1253" s="27" t="str">
        <f t="shared" si="237"/>
        <v>Registered</v>
      </c>
      <c r="R1253" s="121">
        <f t="shared" si="238"/>
        <v>0.30000002393645542</v>
      </c>
      <c r="T1253" s="117">
        <f t="shared" si="239"/>
        <v>0</v>
      </c>
      <c r="U1253" s="117">
        <f t="shared" si="240"/>
        <v>0</v>
      </c>
    </row>
    <row r="1254" spans="1:21" hidden="1" x14ac:dyDescent="0.3">
      <c r="A1254" s="114">
        <v>6530</v>
      </c>
      <c r="B1254" s="114" t="s">
        <v>130</v>
      </c>
      <c r="C1254" s="114" t="s">
        <v>134</v>
      </c>
      <c r="D1254" s="114" t="s">
        <v>2124</v>
      </c>
      <c r="E1254" s="114" t="s">
        <v>2125</v>
      </c>
      <c r="F1254" s="115">
        <v>46098</v>
      </c>
      <c r="G1254" s="114" t="s">
        <v>1847</v>
      </c>
      <c r="H1254" s="116">
        <v>9043200</v>
      </c>
      <c r="I1254" s="116">
        <v>2712960</v>
      </c>
      <c r="J1254" s="116">
        <v>2712960</v>
      </c>
      <c r="K1254" s="116">
        <v>0</v>
      </c>
      <c r="L1254" s="116">
        <v>0</v>
      </c>
      <c r="M1254" s="116">
        <v>0</v>
      </c>
      <c r="N1254" s="116">
        <v>0</v>
      </c>
      <c r="O1254" s="116">
        <v>0</v>
      </c>
      <c r="P1254" s="120">
        <v>0</v>
      </c>
      <c r="Q1254" s="27" t="str">
        <f t="shared" si="237"/>
        <v>Registered</v>
      </c>
      <c r="R1254" s="121">
        <f t="shared" si="238"/>
        <v>0.3</v>
      </c>
      <c r="T1254" s="117">
        <f t="shared" si="239"/>
        <v>0</v>
      </c>
      <c r="U1254" s="117">
        <f t="shared" si="240"/>
        <v>0</v>
      </c>
    </row>
    <row r="1255" spans="1:21" hidden="1" x14ac:dyDescent="0.3">
      <c r="A1255" s="114">
        <v>6531</v>
      </c>
      <c r="B1255" s="114" t="s">
        <v>130</v>
      </c>
      <c r="C1255" s="114" t="s">
        <v>134</v>
      </c>
      <c r="D1255" s="114" t="s">
        <v>7104</v>
      </c>
      <c r="E1255" s="114" t="s">
        <v>7105</v>
      </c>
      <c r="F1255" s="115">
        <v>45861</v>
      </c>
      <c r="G1255" s="114" t="s">
        <v>7106</v>
      </c>
      <c r="H1255" s="116">
        <v>8710272</v>
      </c>
      <c r="I1255" s="116">
        <v>2613081</v>
      </c>
      <c r="J1255" s="116">
        <v>2613081</v>
      </c>
      <c r="K1255" s="116">
        <v>0</v>
      </c>
      <c r="L1255" s="116">
        <v>0</v>
      </c>
      <c r="M1255" s="116">
        <v>0</v>
      </c>
      <c r="N1255" s="116">
        <v>0</v>
      </c>
      <c r="O1255" s="116">
        <v>0</v>
      </c>
      <c r="P1255" s="120">
        <v>0</v>
      </c>
      <c r="Q1255" s="27" t="str">
        <f t="shared" si="237"/>
        <v>Registered</v>
      </c>
      <c r="R1255" s="121">
        <f t="shared" si="238"/>
        <v>0.29999993111581358</v>
      </c>
      <c r="T1255" s="117">
        <f t="shared" si="239"/>
        <v>0</v>
      </c>
      <c r="U1255" s="117">
        <f t="shared" si="240"/>
        <v>0</v>
      </c>
    </row>
    <row r="1256" spans="1:21" hidden="1" x14ac:dyDescent="0.3">
      <c r="A1256" s="114">
        <v>6532</v>
      </c>
      <c r="B1256" s="114" t="s">
        <v>130</v>
      </c>
      <c r="C1256" s="114" t="s">
        <v>134</v>
      </c>
      <c r="D1256" s="114" t="s">
        <v>7107</v>
      </c>
      <c r="E1256" s="114" t="s">
        <v>7108</v>
      </c>
      <c r="F1256" s="115">
        <v>46022</v>
      </c>
      <c r="G1256" s="114" t="s">
        <v>1401</v>
      </c>
      <c r="H1256" s="116">
        <v>8939520</v>
      </c>
      <c r="I1256" s="116">
        <v>2681856</v>
      </c>
      <c r="J1256" s="116">
        <v>2681856</v>
      </c>
      <c r="K1256" s="116">
        <v>0</v>
      </c>
      <c r="L1256" s="116">
        <v>0</v>
      </c>
      <c r="M1256" s="116">
        <v>0</v>
      </c>
      <c r="N1256" s="116">
        <v>0</v>
      </c>
      <c r="O1256" s="116">
        <v>0</v>
      </c>
      <c r="P1256" s="120">
        <v>0</v>
      </c>
      <c r="Q1256" s="27" t="str">
        <f t="shared" si="237"/>
        <v>Registered</v>
      </c>
      <c r="R1256" s="121">
        <f t="shared" si="238"/>
        <v>0.3</v>
      </c>
      <c r="T1256" s="117">
        <f t="shared" si="239"/>
        <v>0</v>
      </c>
      <c r="U1256" s="117">
        <f t="shared" si="240"/>
        <v>0</v>
      </c>
    </row>
    <row r="1257" spans="1:21" hidden="1" x14ac:dyDescent="0.3">
      <c r="A1257" s="114">
        <v>6533</v>
      </c>
      <c r="B1257" s="114" t="s">
        <v>130</v>
      </c>
      <c r="C1257" s="114" t="s">
        <v>134</v>
      </c>
      <c r="D1257" s="114" t="s">
        <v>7109</v>
      </c>
      <c r="E1257" s="114" t="s">
        <v>7110</v>
      </c>
      <c r="F1257" s="115">
        <v>45857</v>
      </c>
      <c r="G1257" s="114" t="s">
        <v>4921</v>
      </c>
      <c r="H1257" s="116">
        <v>8755200</v>
      </c>
      <c r="I1257" s="116">
        <v>2626560</v>
      </c>
      <c r="J1257" s="116">
        <v>2626560</v>
      </c>
      <c r="K1257" s="116">
        <v>0</v>
      </c>
      <c r="L1257" s="116">
        <v>0</v>
      </c>
      <c r="M1257" s="116">
        <v>0</v>
      </c>
      <c r="N1257" s="116">
        <v>0</v>
      </c>
      <c r="O1257" s="116">
        <v>0</v>
      </c>
      <c r="P1257" s="120">
        <v>0</v>
      </c>
      <c r="Q1257" s="27" t="str">
        <f t="shared" si="237"/>
        <v>Registered</v>
      </c>
      <c r="R1257" s="121">
        <f t="shared" si="238"/>
        <v>0.3</v>
      </c>
      <c r="T1257" s="117">
        <f t="shared" si="239"/>
        <v>0</v>
      </c>
      <c r="U1257" s="117">
        <f t="shared" si="240"/>
        <v>0</v>
      </c>
    </row>
    <row r="1258" spans="1:21" hidden="1" x14ac:dyDescent="0.3">
      <c r="A1258" s="114">
        <v>10124</v>
      </c>
      <c r="B1258" s="114" t="s">
        <v>130</v>
      </c>
      <c r="C1258" s="114" t="s">
        <v>134</v>
      </c>
      <c r="D1258" s="114" t="s">
        <v>9395</v>
      </c>
      <c r="E1258" s="114" t="s">
        <v>9396</v>
      </c>
      <c r="F1258" s="115">
        <v>45643</v>
      </c>
      <c r="G1258" s="114" t="s">
        <v>2170</v>
      </c>
      <c r="H1258" s="116">
        <v>13236300</v>
      </c>
      <c r="I1258" s="116">
        <v>3970890</v>
      </c>
      <c r="J1258" s="116">
        <v>3970891</v>
      </c>
      <c r="K1258" s="116">
        <v>-1</v>
      </c>
      <c r="L1258" s="116">
        <v>0</v>
      </c>
      <c r="M1258" s="116">
        <v>0</v>
      </c>
      <c r="N1258" s="116">
        <v>0</v>
      </c>
      <c r="O1258" s="116">
        <v>0</v>
      </c>
      <c r="P1258" s="120">
        <v>0</v>
      </c>
      <c r="Q1258" s="27" t="str">
        <f t="shared" si="237"/>
        <v>Registered</v>
      </c>
      <c r="R1258" s="121">
        <f t="shared" si="238"/>
        <v>0.3</v>
      </c>
      <c r="T1258" s="117">
        <f t="shared" si="239"/>
        <v>0</v>
      </c>
      <c r="U1258" s="117">
        <f t="shared" si="240"/>
        <v>-1</v>
      </c>
    </row>
    <row r="1259" spans="1:21" hidden="1" x14ac:dyDescent="0.3">
      <c r="A1259" s="114">
        <v>10125</v>
      </c>
      <c r="B1259" s="114" t="s">
        <v>130</v>
      </c>
      <c r="C1259" s="114" t="s">
        <v>134</v>
      </c>
      <c r="D1259" s="114" t="s">
        <v>9397</v>
      </c>
      <c r="E1259" s="114" t="s">
        <v>9398</v>
      </c>
      <c r="F1259" s="115">
        <v>45777</v>
      </c>
      <c r="G1259" s="114" t="s">
        <v>1974</v>
      </c>
      <c r="H1259" s="116">
        <v>8891136</v>
      </c>
      <c r="I1259" s="116">
        <v>2667341</v>
      </c>
      <c r="J1259" s="116">
        <v>2667342</v>
      </c>
      <c r="K1259" s="116">
        <v>-1</v>
      </c>
      <c r="L1259" s="116">
        <v>0</v>
      </c>
      <c r="M1259" s="116">
        <v>0</v>
      </c>
      <c r="N1259" s="116">
        <v>0</v>
      </c>
      <c r="O1259" s="116">
        <v>0</v>
      </c>
      <c r="P1259" s="120">
        <v>0</v>
      </c>
      <c r="Q1259" s="27" t="str">
        <f t="shared" si="237"/>
        <v>Registered</v>
      </c>
      <c r="R1259" s="121">
        <f t="shared" si="238"/>
        <v>0.30000002249431346</v>
      </c>
      <c r="T1259" s="117">
        <f t="shared" si="239"/>
        <v>0</v>
      </c>
      <c r="U1259" s="117">
        <f t="shared" si="240"/>
        <v>-1</v>
      </c>
    </row>
    <row r="1260" spans="1:21" hidden="1" x14ac:dyDescent="0.3">
      <c r="A1260" s="114">
        <v>10156</v>
      </c>
      <c r="B1260" s="114" t="s">
        <v>130</v>
      </c>
      <c r="C1260" s="114" t="s">
        <v>134</v>
      </c>
      <c r="D1260" s="114" t="s">
        <v>9442</v>
      </c>
      <c r="E1260" s="114" t="s">
        <v>9443</v>
      </c>
      <c r="F1260" s="115">
        <v>45777</v>
      </c>
      <c r="G1260" s="114" t="s">
        <v>3281</v>
      </c>
      <c r="H1260" s="116">
        <v>8712576</v>
      </c>
      <c r="I1260" s="116">
        <v>2613773</v>
      </c>
      <c r="J1260" s="116">
        <v>2623773</v>
      </c>
      <c r="K1260" s="116">
        <v>-10000</v>
      </c>
      <c r="L1260" s="116">
        <v>0</v>
      </c>
      <c r="M1260" s="116">
        <v>0</v>
      </c>
      <c r="N1260" s="116">
        <v>0</v>
      </c>
      <c r="O1260" s="116">
        <v>0</v>
      </c>
      <c r="P1260" s="120">
        <v>0</v>
      </c>
      <c r="Q1260" s="27" t="str">
        <f t="shared" si="237"/>
        <v>Registered</v>
      </c>
      <c r="R1260" s="121">
        <f t="shared" si="238"/>
        <v>0.30000002295532341</v>
      </c>
      <c r="T1260" s="117">
        <f t="shared" si="239"/>
        <v>0</v>
      </c>
      <c r="U1260" s="117">
        <f t="shared" si="240"/>
        <v>-10000</v>
      </c>
    </row>
    <row r="1261" spans="1:21" hidden="1" x14ac:dyDescent="0.3">
      <c r="A1261" s="114">
        <v>10223</v>
      </c>
      <c r="B1261" s="114" t="s">
        <v>130</v>
      </c>
      <c r="C1261" s="114" t="s">
        <v>134</v>
      </c>
      <c r="D1261" s="114" t="s">
        <v>9511</v>
      </c>
      <c r="E1261" s="114" t="s">
        <v>9512</v>
      </c>
      <c r="F1261" s="115">
        <v>45911</v>
      </c>
      <c r="G1261" s="114" t="s">
        <v>8224</v>
      </c>
      <c r="H1261" s="116">
        <v>8709120</v>
      </c>
      <c r="I1261" s="116">
        <v>1741826</v>
      </c>
      <c r="J1261" s="116">
        <v>1828918</v>
      </c>
      <c r="K1261" s="116">
        <v>-87092</v>
      </c>
      <c r="L1261" s="116">
        <v>0</v>
      </c>
      <c r="M1261" s="116">
        <v>0</v>
      </c>
      <c r="N1261" s="116">
        <v>0</v>
      </c>
      <c r="O1261" s="116">
        <v>0</v>
      </c>
      <c r="P1261" s="120">
        <v>0</v>
      </c>
      <c r="Q1261" s="27" t="str">
        <f t="shared" si="237"/>
        <v>Registered</v>
      </c>
      <c r="R1261" s="121">
        <f t="shared" si="238"/>
        <v>0.20000022964432687</v>
      </c>
      <c r="T1261" s="117">
        <f t="shared" si="239"/>
        <v>0</v>
      </c>
      <c r="U1261" s="117">
        <f t="shared" si="240"/>
        <v>-87092</v>
      </c>
    </row>
    <row r="1262" spans="1:21" hidden="1" x14ac:dyDescent="0.3">
      <c r="A1262" s="114">
        <v>10225</v>
      </c>
      <c r="B1262" s="114" t="s">
        <v>130</v>
      </c>
      <c r="C1262" s="114" t="s">
        <v>134</v>
      </c>
      <c r="D1262" s="114" t="s">
        <v>9515</v>
      </c>
      <c r="E1262" s="114" t="s">
        <v>9516</v>
      </c>
      <c r="F1262" s="115">
        <v>45895</v>
      </c>
      <c r="G1262" s="114" t="s">
        <v>9517</v>
      </c>
      <c r="H1262" s="116">
        <v>8755200</v>
      </c>
      <c r="I1262" s="116">
        <v>2626560</v>
      </c>
      <c r="J1262" s="116">
        <v>2714112</v>
      </c>
      <c r="K1262" s="116">
        <v>-87552</v>
      </c>
      <c r="L1262" s="116">
        <v>0</v>
      </c>
      <c r="M1262" s="116">
        <v>0</v>
      </c>
      <c r="N1262" s="116">
        <v>0</v>
      </c>
      <c r="O1262" s="116">
        <v>0</v>
      </c>
      <c r="P1262" s="120">
        <v>0</v>
      </c>
      <c r="Q1262" s="27" t="str">
        <f t="shared" si="237"/>
        <v>Registered</v>
      </c>
      <c r="R1262" s="121">
        <f t="shared" si="238"/>
        <v>0.3</v>
      </c>
      <c r="T1262" s="117">
        <f t="shared" si="239"/>
        <v>0</v>
      </c>
      <c r="U1262" s="117">
        <f t="shared" si="240"/>
        <v>-87552</v>
      </c>
    </row>
    <row r="1263" spans="1:21" hidden="1" x14ac:dyDescent="0.3">
      <c r="A1263" s="114">
        <v>10228</v>
      </c>
      <c r="B1263" s="114" t="s">
        <v>130</v>
      </c>
      <c r="C1263" s="114" t="s">
        <v>134</v>
      </c>
      <c r="D1263" s="114" t="s">
        <v>9522</v>
      </c>
      <c r="E1263" s="114" t="s">
        <v>9523</v>
      </c>
      <c r="F1263" s="115">
        <v>45876</v>
      </c>
      <c r="G1263" s="114" t="s">
        <v>4397</v>
      </c>
      <c r="H1263" s="116">
        <v>8812800</v>
      </c>
      <c r="I1263" s="116">
        <v>2643840</v>
      </c>
      <c r="J1263" s="116">
        <v>2731968</v>
      </c>
      <c r="K1263" s="116">
        <v>-88128</v>
      </c>
      <c r="L1263" s="116">
        <v>0</v>
      </c>
      <c r="M1263" s="116">
        <v>0</v>
      </c>
      <c r="N1263" s="116">
        <v>0</v>
      </c>
      <c r="O1263" s="116">
        <v>0</v>
      </c>
      <c r="P1263" s="120">
        <v>0</v>
      </c>
      <c r="Q1263" s="27" t="str">
        <f t="shared" si="237"/>
        <v>Registered</v>
      </c>
      <c r="R1263" s="121">
        <f t="shared" si="238"/>
        <v>0.3</v>
      </c>
      <c r="T1263" s="117">
        <f t="shared" si="239"/>
        <v>0</v>
      </c>
      <c r="U1263" s="117">
        <f t="shared" si="240"/>
        <v>-88128</v>
      </c>
    </row>
    <row r="1264" spans="1:21" hidden="1" x14ac:dyDescent="0.3">
      <c r="A1264" s="114">
        <v>10231</v>
      </c>
      <c r="B1264" s="114" t="s">
        <v>130</v>
      </c>
      <c r="C1264" s="114" t="s">
        <v>134</v>
      </c>
      <c r="D1264" s="114" t="s">
        <v>9528</v>
      </c>
      <c r="E1264" s="114" t="s">
        <v>9529</v>
      </c>
      <c r="F1264" s="115">
        <v>45899</v>
      </c>
      <c r="G1264" s="114" t="s">
        <v>8224</v>
      </c>
      <c r="H1264" s="116">
        <v>8843904</v>
      </c>
      <c r="I1264" s="116">
        <v>2653171</v>
      </c>
      <c r="J1264" s="116">
        <v>2741610</v>
      </c>
      <c r="K1264" s="116">
        <v>-88439</v>
      </c>
      <c r="L1264" s="116">
        <v>0</v>
      </c>
      <c r="M1264" s="116">
        <v>0</v>
      </c>
      <c r="N1264" s="116">
        <v>0</v>
      </c>
      <c r="O1264" s="116">
        <v>0</v>
      </c>
      <c r="P1264" s="120">
        <v>0</v>
      </c>
      <c r="Q1264" s="27" t="str">
        <f t="shared" si="237"/>
        <v>Registered</v>
      </c>
      <c r="R1264" s="121">
        <f t="shared" si="238"/>
        <v>0.29999997738555279</v>
      </c>
      <c r="T1264" s="117">
        <f t="shared" si="239"/>
        <v>0</v>
      </c>
      <c r="U1264" s="117">
        <f t="shared" si="240"/>
        <v>-88439</v>
      </c>
    </row>
    <row r="1265" spans="1:21" hidden="1" x14ac:dyDescent="0.3">
      <c r="A1265" s="114">
        <v>10236</v>
      </c>
      <c r="B1265" s="114" t="s">
        <v>130</v>
      </c>
      <c r="C1265" s="114" t="s">
        <v>134</v>
      </c>
      <c r="D1265" s="114" t="s">
        <v>9538</v>
      </c>
      <c r="E1265" s="114" t="s">
        <v>9539</v>
      </c>
      <c r="F1265" s="115">
        <v>45623</v>
      </c>
      <c r="G1265" s="114" t="s">
        <v>2492</v>
      </c>
      <c r="H1265" s="116">
        <v>8891136</v>
      </c>
      <c r="I1265" s="116">
        <v>2667341</v>
      </c>
      <c r="J1265" s="116">
        <v>2756253</v>
      </c>
      <c r="K1265" s="116">
        <v>-88912</v>
      </c>
      <c r="L1265" s="116">
        <v>0</v>
      </c>
      <c r="M1265" s="116">
        <v>0</v>
      </c>
      <c r="N1265" s="116">
        <v>0</v>
      </c>
      <c r="O1265" s="116">
        <v>0</v>
      </c>
      <c r="P1265" s="120">
        <v>0</v>
      </c>
      <c r="Q1265" s="27" t="str">
        <f t="shared" si="237"/>
        <v>Registered</v>
      </c>
      <c r="R1265" s="121">
        <f t="shared" si="238"/>
        <v>0.30000002249431346</v>
      </c>
      <c r="T1265" s="117">
        <f t="shared" si="239"/>
        <v>0</v>
      </c>
      <c r="U1265" s="117">
        <f t="shared" si="240"/>
        <v>-88912</v>
      </c>
    </row>
    <row r="1266" spans="1:21" hidden="1" x14ac:dyDescent="0.3">
      <c r="A1266" s="114">
        <v>10239</v>
      </c>
      <c r="B1266" s="114" t="s">
        <v>130</v>
      </c>
      <c r="C1266" s="114" t="s">
        <v>134</v>
      </c>
      <c r="D1266" s="114" t="s">
        <v>9544</v>
      </c>
      <c r="E1266" s="114" t="s">
        <v>9545</v>
      </c>
      <c r="F1266" s="115">
        <v>45988</v>
      </c>
      <c r="G1266" s="114" t="s">
        <v>1728</v>
      </c>
      <c r="H1266" s="116">
        <v>8978688</v>
      </c>
      <c r="I1266" s="116">
        <v>2693607</v>
      </c>
      <c r="J1266" s="116">
        <v>2783393.8</v>
      </c>
      <c r="K1266" s="116">
        <v>-89786.8</v>
      </c>
      <c r="L1266" s="116">
        <v>0</v>
      </c>
      <c r="M1266" s="116">
        <v>0</v>
      </c>
      <c r="N1266" s="116">
        <v>0</v>
      </c>
      <c r="O1266" s="116">
        <v>0</v>
      </c>
      <c r="P1266" s="120">
        <v>0</v>
      </c>
      <c r="Q1266" s="27" t="str">
        <f t="shared" si="237"/>
        <v>Registered</v>
      </c>
      <c r="R1266" s="121">
        <f t="shared" si="238"/>
        <v>0.30000006682490804</v>
      </c>
      <c r="T1266" s="117">
        <f t="shared" si="239"/>
        <v>0</v>
      </c>
      <c r="U1266" s="117">
        <f t="shared" si="240"/>
        <v>-89786.8</v>
      </c>
    </row>
    <row r="1267" spans="1:21" s="101" customFormat="1" x14ac:dyDescent="0.3">
      <c r="A1267" s="99">
        <v>10293</v>
      </c>
      <c r="B1267" s="99" t="s">
        <v>130</v>
      </c>
      <c r="C1267" s="99" t="s">
        <v>134</v>
      </c>
      <c r="D1267" s="99" t="s">
        <v>10353</v>
      </c>
      <c r="E1267" s="99" t="s">
        <v>135</v>
      </c>
      <c r="F1267" s="100">
        <v>46112</v>
      </c>
      <c r="G1267" s="99" t="s">
        <v>1898</v>
      </c>
      <c r="H1267" s="96">
        <v>9331200</v>
      </c>
      <c r="I1267" s="96">
        <f>H1267*R1267</f>
        <v>2799360</v>
      </c>
      <c r="J1267" s="96">
        <v>100000</v>
      </c>
      <c r="K1267" s="96">
        <f>I1267-J1267</f>
        <v>2699360</v>
      </c>
      <c r="L1267" s="97">
        <f>IF(AND($S1267&gt;=0,$S1267&lt;=30),$K1267,0)</f>
        <v>0</v>
      </c>
      <c r="M1267" s="97">
        <f>IF(AND($S1267&gt;=31,$S1267&lt;=60),$K1267,0)</f>
        <v>0</v>
      </c>
      <c r="N1267" s="97">
        <f>IF(AND($S1267&gt;=61,$S1267&lt;=90),$K1267,0)</f>
        <v>2699360</v>
      </c>
      <c r="O1267" s="97">
        <f>IF(AND($S1267&gt;=91,$S1267&lt;=120),$K1267,0)</f>
        <v>0</v>
      </c>
      <c r="P1267" s="98">
        <f>IF($S1267&gt;120,$K1267,0)</f>
        <v>0</v>
      </c>
      <c r="Q1267" s="101" t="str">
        <f t="shared" si="237"/>
        <v>Unregistered</v>
      </c>
      <c r="R1267" s="123">
        <v>0.3</v>
      </c>
      <c r="S1267" s="95">
        <f>DATE(2026,5,31)-F1267</f>
        <v>61</v>
      </c>
    </row>
    <row r="1268" spans="1:21" hidden="1" x14ac:dyDescent="0.3">
      <c r="A1268" s="114">
        <v>10340</v>
      </c>
      <c r="B1268" s="114" t="s">
        <v>130</v>
      </c>
      <c r="C1268" s="114" t="s">
        <v>134</v>
      </c>
      <c r="D1268" s="114" t="s">
        <v>9694</v>
      </c>
      <c r="E1268" s="114" t="s">
        <v>9695</v>
      </c>
      <c r="F1268" s="115">
        <v>45746</v>
      </c>
      <c r="G1268" s="114" t="s">
        <v>3937</v>
      </c>
      <c r="H1268" s="116">
        <v>13176995</v>
      </c>
      <c r="I1268" s="116">
        <v>3953099</v>
      </c>
      <c r="J1268" s="116">
        <v>4084869</v>
      </c>
      <c r="K1268" s="116">
        <v>-131770</v>
      </c>
      <c r="L1268" s="116">
        <v>0</v>
      </c>
      <c r="M1268" s="116">
        <v>0</v>
      </c>
      <c r="N1268" s="116">
        <v>0</v>
      </c>
      <c r="O1268" s="116">
        <v>0</v>
      </c>
      <c r="P1268" s="120">
        <v>0</v>
      </c>
      <c r="Q1268" s="27" t="str">
        <f t="shared" si="237"/>
        <v>Registered</v>
      </c>
      <c r="R1268" s="121">
        <f t="shared" si="238"/>
        <v>0.30000003794491842</v>
      </c>
      <c r="T1268" s="117">
        <f t="shared" ref="T1268:T1274" si="241">L1268+M1268+N1268+O1268+P1268</f>
        <v>0</v>
      </c>
      <c r="U1268" s="117">
        <f t="shared" ref="U1268:U1274" si="242">K1268-T1268</f>
        <v>-131770</v>
      </c>
    </row>
    <row r="1269" spans="1:21" hidden="1" x14ac:dyDescent="0.3">
      <c r="A1269" s="114">
        <v>10345</v>
      </c>
      <c r="B1269" s="114" t="s">
        <v>130</v>
      </c>
      <c r="C1269" s="114" t="s">
        <v>134</v>
      </c>
      <c r="D1269" s="114" t="s">
        <v>9703</v>
      </c>
      <c r="E1269" s="114" t="s">
        <v>9704</v>
      </c>
      <c r="F1269" s="115">
        <v>46022</v>
      </c>
      <c r="G1269" s="114" t="s">
        <v>1575</v>
      </c>
      <c r="H1269" s="116">
        <v>13322250</v>
      </c>
      <c r="I1269" s="116">
        <v>3996675</v>
      </c>
      <c r="J1269" s="116">
        <v>4129897</v>
      </c>
      <c r="K1269" s="116">
        <v>-133222</v>
      </c>
      <c r="L1269" s="116">
        <v>0</v>
      </c>
      <c r="M1269" s="116">
        <v>0</v>
      </c>
      <c r="N1269" s="116">
        <v>0</v>
      </c>
      <c r="O1269" s="116">
        <v>0</v>
      </c>
      <c r="P1269" s="120">
        <v>0</v>
      </c>
      <c r="Q1269" s="27" t="str">
        <f t="shared" si="237"/>
        <v>Registered</v>
      </c>
      <c r="R1269" s="121">
        <f t="shared" si="238"/>
        <v>0.3</v>
      </c>
      <c r="T1269" s="117">
        <f t="shared" si="241"/>
        <v>0</v>
      </c>
      <c r="U1269" s="117">
        <f t="shared" si="242"/>
        <v>-133222</v>
      </c>
    </row>
    <row r="1270" spans="1:21" hidden="1" x14ac:dyDescent="0.3">
      <c r="A1270" s="114">
        <v>10350</v>
      </c>
      <c r="B1270" s="114" t="s">
        <v>130</v>
      </c>
      <c r="C1270" s="114" t="s">
        <v>134</v>
      </c>
      <c r="D1270" s="114" t="s">
        <v>9713</v>
      </c>
      <c r="E1270" s="114" t="s">
        <v>9714</v>
      </c>
      <c r="F1270" s="115">
        <v>45517</v>
      </c>
      <c r="G1270" s="114" t="s">
        <v>4437</v>
      </c>
      <c r="H1270" s="116">
        <v>13356630</v>
      </c>
      <c r="I1270" s="116">
        <v>4006989</v>
      </c>
      <c r="J1270" s="116">
        <v>4140555</v>
      </c>
      <c r="K1270" s="116">
        <v>-133566</v>
      </c>
      <c r="L1270" s="116">
        <v>0</v>
      </c>
      <c r="M1270" s="116">
        <v>0</v>
      </c>
      <c r="N1270" s="116">
        <v>0</v>
      </c>
      <c r="O1270" s="116">
        <v>0</v>
      </c>
      <c r="P1270" s="120">
        <v>0</v>
      </c>
      <c r="Q1270" s="27" t="str">
        <f t="shared" si="237"/>
        <v>Registered</v>
      </c>
      <c r="R1270" s="121">
        <f t="shared" si="238"/>
        <v>0.3</v>
      </c>
      <c r="T1270" s="117">
        <f t="shared" si="241"/>
        <v>0</v>
      </c>
      <c r="U1270" s="117">
        <f t="shared" si="242"/>
        <v>-133566</v>
      </c>
    </row>
    <row r="1271" spans="1:21" hidden="1" x14ac:dyDescent="0.3">
      <c r="A1271" s="114">
        <v>10352</v>
      </c>
      <c r="B1271" s="114" t="s">
        <v>130</v>
      </c>
      <c r="C1271" s="114" t="s">
        <v>134</v>
      </c>
      <c r="D1271" s="114" t="s">
        <v>9717</v>
      </c>
      <c r="E1271" s="114" t="s">
        <v>9718</v>
      </c>
      <c r="F1271" s="115">
        <v>45876</v>
      </c>
      <c r="G1271" s="114" t="s">
        <v>4397</v>
      </c>
      <c r="H1271" s="116">
        <v>13428828</v>
      </c>
      <c r="I1271" s="116">
        <v>4028649</v>
      </c>
      <c r="J1271" s="116">
        <v>4162937</v>
      </c>
      <c r="K1271" s="116">
        <v>-134288</v>
      </c>
      <c r="L1271" s="116">
        <v>0</v>
      </c>
      <c r="M1271" s="116">
        <v>0</v>
      </c>
      <c r="N1271" s="116">
        <v>0</v>
      </c>
      <c r="O1271" s="116">
        <v>0</v>
      </c>
      <c r="P1271" s="120">
        <v>0</v>
      </c>
      <c r="Q1271" s="27" t="str">
        <f t="shared" si="237"/>
        <v>Registered</v>
      </c>
      <c r="R1271" s="121">
        <f t="shared" si="238"/>
        <v>0.30000004467999741</v>
      </c>
      <c r="T1271" s="117">
        <f t="shared" si="241"/>
        <v>0</v>
      </c>
      <c r="U1271" s="117">
        <f t="shared" si="242"/>
        <v>-134288</v>
      </c>
    </row>
    <row r="1272" spans="1:21" hidden="1" x14ac:dyDescent="0.3">
      <c r="A1272" s="114">
        <v>10356</v>
      </c>
      <c r="B1272" s="114" t="s">
        <v>130</v>
      </c>
      <c r="C1272" s="114" t="s">
        <v>134</v>
      </c>
      <c r="D1272" s="114" t="s">
        <v>9725</v>
      </c>
      <c r="E1272" s="114" t="s">
        <v>9726</v>
      </c>
      <c r="F1272" s="115">
        <v>46022</v>
      </c>
      <c r="G1272" s="114" t="s">
        <v>1580</v>
      </c>
      <c r="H1272" s="116">
        <v>13488134</v>
      </c>
      <c r="I1272" s="116">
        <v>4046440</v>
      </c>
      <c r="J1272" s="116">
        <v>4181322</v>
      </c>
      <c r="K1272" s="116">
        <v>-134882</v>
      </c>
      <c r="L1272" s="116">
        <v>0</v>
      </c>
      <c r="M1272" s="116">
        <v>0</v>
      </c>
      <c r="N1272" s="116">
        <v>0</v>
      </c>
      <c r="O1272" s="116">
        <v>0</v>
      </c>
      <c r="P1272" s="120">
        <v>0</v>
      </c>
      <c r="Q1272" s="27" t="str">
        <f t="shared" si="237"/>
        <v>Registered</v>
      </c>
      <c r="R1272" s="121">
        <f t="shared" si="238"/>
        <v>0.29999998517215204</v>
      </c>
      <c r="T1272" s="117">
        <f t="shared" si="241"/>
        <v>0</v>
      </c>
      <c r="U1272" s="117">
        <f t="shared" si="242"/>
        <v>-134882</v>
      </c>
    </row>
    <row r="1273" spans="1:21" hidden="1" x14ac:dyDescent="0.3">
      <c r="A1273" s="114">
        <v>10359</v>
      </c>
      <c r="B1273" s="114" t="s">
        <v>130</v>
      </c>
      <c r="C1273" s="114" t="s">
        <v>134</v>
      </c>
      <c r="D1273" s="114" t="s">
        <v>9730</v>
      </c>
      <c r="E1273" s="114" t="s">
        <v>9731</v>
      </c>
      <c r="F1273" s="115">
        <v>46015</v>
      </c>
      <c r="G1273" s="114" t="s">
        <v>4944</v>
      </c>
      <c r="H1273" s="116">
        <v>13585257</v>
      </c>
      <c r="I1273" s="116">
        <v>4075577</v>
      </c>
      <c r="J1273" s="116">
        <v>4211429</v>
      </c>
      <c r="K1273" s="116">
        <v>-135852</v>
      </c>
      <c r="L1273" s="116">
        <v>0</v>
      </c>
      <c r="M1273" s="116">
        <v>0</v>
      </c>
      <c r="N1273" s="116">
        <v>0</v>
      </c>
      <c r="O1273" s="116">
        <v>0</v>
      </c>
      <c r="P1273" s="120">
        <v>0</v>
      </c>
      <c r="Q1273" s="27" t="str">
        <f t="shared" si="237"/>
        <v>Registered</v>
      </c>
      <c r="R1273" s="121">
        <f t="shared" si="238"/>
        <v>0.29999999263907928</v>
      </c>
      <c r="T1273" s="117">
        <f t="shared" si="241"/>
        <v>0</v>
      </c>
      <c r="U1273" s="117">
        <f t="shared" si="242"/>
        <v>-135852</v>
      </c>
    </row>
    <row r="1274" spans="1:21" hidden="1" x14ac:dyDescent="0.3">
      <c r="A1274" s="114">
        <v>10411</v>
      </c>
      <c r="B1274" s="114" t="s">
        <v>130</v>
      </c>
      <c r="C1274" s="114" t="s">
        <v>134</v>
      </c>
      <c r="D1274" s="114" t="s">
        <v>9809</v>
      </c>
      <c r="E1274" s="114" t="s">
        <v>9810</v>
      </c>
      <c r="F1274" s="115">
        <v>45504</v>
      </c>
      <c r="G1274" s="114" t="s">
        <v>4000</v>
      </c>
      <c r="H1274" s="116">
        <v>8467200</v>
      </c>
      <c r="I1274" s="116">
        <v>2540160</v>
      </c>
      <c r="J1274" s="116">
        <v>2763520</v>
      </c>
      <c r="K1274" s="116">
        <v>-223360</v>
      </c>
      <c r="L1274" s="116">
        <v>0</v>
      </c>
      <c r="M1274" s="116">
        <v>0</v>
      </c>
      <c r="N1274" s="116">
        <v>0</v>
      </c>
      <c r="O1274" s="116">
        <v>0</v>
      </c>
      <c r="P1274" s="120">
        <v>0</v>
      </c>
      <c r="Q1274" s="27" t="str">
        <f t="shared" si="237"/>
        <v>Registered</v>
      </c>
      <c r="R1274" s="121">
        <f t="shared" si="238"/>
        <v>0.3</v>
      </c>
      <c r="T1274" s="117">
        <f t="shared" si="241"/>
        <v>0</v>
      </c>
      <c r="U1274" s="117">
        <f t="shared" si="242"/>
        <v>-223360</v>
      </c>
    </row>
    <row r="1275" spans="1:21" s="101" customFormat="1" hidden="1" x14ac:dyDescent="0.3">
      <c r="A1275" s="99">
        <v>10964</v>
      </c>
      <c r="B1275" s="99" t="s">
        <v>130</v>
      </c>
      <c r="C1275" s="99" t="s">
        <v>134</v>
      </c>
      <c r="D1275" s="99" t="s">
        <v>136</v>
      </c>
      <c r="E1275" s="99" t="s">
        <v>137</v>
      </c>
      <c r="F1275" s="100">
        <v>46168</v>
      </c>
      <c r="G1275" s="99" t="s">
        <v>1898</v>
      </c>
      <c r="H1275" s="96">
        <v>9245952</v>
      </c>
      <c r="I1275" s="96">
        <v>0</v>
      </c>
      <c r="J1275" s="96"/>
      <c r="K1275" s="96"/>
      <c r="L1275" s="96">
        <v>0</v>
      </c>
      <c r="M1275" s="96">
        <v>0</v>
      </c>
      <c r="N1275" s="96">
        <v>0</v>
      </c>
      <c r="O1275" s="96">
        <v>0</v>
      </c>
      <c r="P1275" s="122">
        <v>0</v>
      </c>
      <c r="Q1275" s="101" t="str">
        <f t="shared" si="237"/>
        <v>Unregistered</v>
      </c>
      <c r="R1275" s="123"/>
      <c r="S1275" s="95"/>
    </row>
    <row r="1276" spans="1:21" x14ac:dyDescent="0.3">
      <c r="A1276" s="114">
        <v>235</v>
      </c>
      <c r="B1276" s="114" t="s">
        <v>1879</v>
      </c>
      <c r="C1276" s="114" t="s">
        <v>1978</v>
      </c>
      <c r="D1276" s="114" t="s">
        <v>1979</v>
      </c>
      <c r="E1276" s="114" t="s">
        <v>1980</v>
      </c>
      <c r="F1276" s="115">
        <v>44895</v>
      </c>
      <c r="G1276" s="114" t="s">
        <v>1981</v>
      </c>
      <c r="H1276" s="116">
        <v>8359729</v>
      </c>
      <c r="I1276" s="116">
        <v>8359729</v>
      </c>
      <c r="J1276" s="116">
        <v>5851809</v>
      </c>
      <c r="K1276" s="116">
        <v>2507920</v>
      </c>
      <c r="L1276" s="116">
        <v>0</v>
      </c>
      <c r="M1276" s="116">
        <v>835976</v>
      </c>
      <c r="N1276" s="116">
        <v>417986</v>
      </c>
      <c r="O1276" s="116">
        <v>417986</v>
      </c>
      <c r="P1276" s="120">
        <v>835972</v>
      </c>
      <c r="Q1276" s="27" t="str">
        <f t="shared" si="237"/>
        <v>Registered</v>
      </c>
      <c r="R1276" s="121">
        <f t="shared" si="238"/>
        <v>1</v>
      </c>
      <c r="T1276" s="117">
        <f t="shared" ref="T1276:T1339" si="243">L1276+M1276+N1276+O1276+P1276</f>
        <v>2507920</v>
      </c>
      <c r="U1276" s="117">
        <f t="shared" ref="U1276:U1339" si="244">K1276-T1276</f>
        <v>0</v>
      </c>
    </row>
    <row r="1277" spans="1:21" x14ac:dyDescent="0.3">
      <c r="A1277" s="114">
        <v>292</v>
      </c>
      <c r="B1277" s="114" t="s">
        <v>1879</v>
      </c>
      <c r="C1277" s="114" t="s">
        <v>1978</v>
      </c>
      <c r="D1277" s="114" t="s">
        <v>2585</v>
      </c>
      <c r="E1277" s="114" t="s">
        <v>2586</v>
      </c>
      <c r="F1277" s="115">
        <v>45063</v>
      </c>
      <c r="G1277" s="114" t="s">
        <v>2587</v>
      </c>
      <c r="H1277" s="116">
        <v>8769600</v>
      </c>
      <c r="I1277" s="116">
        <v>8769600</v>
      </c>
      <c r="J1277" s="116">
        <v>7015680</v>
      </c>
      <c r="K1277" s="116">
        <v>1753920</v>
      </c>
      <c r="L1277" s="116">
        <v>876960</v>
      </c>
      <c r="M1277" s="116">
        <v>0</v>
      </c>
      <c r="N1277" s="116">
        <v>876960</v>
      </c>
      <c r="O1277" s="116">
        <v>0</v>
      </c>
      <c r="P1277" s="120">
        <v>0</v>
      </c>
      <c r="Q1277" s="27" t="str">
        <f t="shared" si="237"/>
        <v>Registered</v>
      </c>
      <c r="R1277" s="121">
        <f t="shared" si="238"/>
        <v>1</v>
      </c>
      <c r="T1277" s="117">
        <f t="shared" si="243"/>
        <v>1753920</v>
      </c>
      <c r="U1277" s="117">
        <f t="shared" si="244"/>
        <v>0</v>
      </c>
    </row>
    <row r="1278" spans="1:21" x14ac:dyDescent="0.3">
      <c r="A1278" s="114">
        <v>420</v>
      </c>
      <c r="B1278" s="114" t="s">
        <v>1879</v>
      </c>
      <c r="C1278" s="114" t="s">
        <v>1978</v>
      </c>
      <c r="D1278" s="114" t="s">
        <v>4052</v>
      </c>
      <c r="E1278" s="114" t="s">
        <v>4053</v>
      </c>
      <c r="F1278" s="115">
        <v>44989</v>
      </c>
      <c r="G1278" s="114" t="s">
        <v>4054</v>
      </c>
      <c r="H1278" s="116">
        <v>8930500</v>
      </c>
      <c r="I1278" s="116">
        <v>8930500</v>
      </c>
      <c r="J1278" s="116">
        <v>7728746</v>
      </c>
      <c r="K1278" s="116">
        <v>1201754</v>
      </c>
      <c r="L1278" s="116">
        <v>893050</v>
      </c>
      <c r="M1278" s="116">
        <v>0</v>
      </c>
      <c r="N1278" s="116">
        <v>308704</v>
      </c>
      <c r="O1278" s="116">
        <v>0</v>
      </c>
      <c r="P1278" s="120">
        <v>0</v>
      </c>
      <c r="Q1278" s="27" t="str">
        <f t="shared" si="237"/>
        <v>Registered</v>
      </c>
      <c r="R1278" s="121">
        <f t="shared" si="238"/>
        <v>1</v>
      </c>
      <c r="T1278" s="117">
        <f t="shared" si="243"/>
        <v>1201754</v>
      </c>
      <c r="U1278" s="117">
        <f t="shared" si="244"/>
        <v>0</v>
      </c>
    </row>
    <row r="1279" spans="1:21" x14ac:dyDescent="0.3">
      <c r="A1279" s="114">
        <v>470</v>
      </c>
      <c r="B1279" s="114" t="s">
        <v>1879</v>
      </c>
      <c r="C1279" s="114" t="s">
        <v>1978</v>
      </c>
      <c r="D1279" s="114" t="s">
        <v>8108</v>
      </c>
      <c r="E1279" s="114" t="s">
        <v>8109</v>
      </c>
      <c r="F1279" s="115">
        <v>44904</v>
      </c>
      <c r="G1279" s="114" t="s">
        <v>2601</v>
      </c>
      <c r="H1279" s="116">
        <v>9246429</v>
      </c>
      <c r="I1279" s="116">
        <v>9246429</v>
      </c>
      <c r="J1279" s="116">
        <v>8321783</v>
      </c>
      <c r="K1279" s="116">
        <v>924646</v>
      </c>
      <c r="L1279" s="116">
        <v>924646</v>
      </c>
      <c r="M1279" s="116">
        <v>0</v>
      </c>
      <c r="N1279" s="116">
        <v>0</v>
      </c>
      <c r="O1279" s="116">
        <v>0</v>
      </c>
      <c r="P1279" s="120">
        <v>0</v>
      </c>
      <c r="Q1279" s="27" t="str">
        <f t="shared" si="237"/>
        <v>Registered</v>
      </c>
      <c r="R1279" s="121">
        <f t="shared" si="238"/>
        <v>1</v>
      </c>
      <c r="T1279" s="117">
        <f t="shared" si="243"/>
        <v>924646</v>
      </c>
      <c r="U1279" s="117">
        <f t="shared" si="244"/>
        <v>0</v>
      </c>
    </row>
    <row r="1280" spans="1:21" x14ac:dyDescent="0.3">
      <c r="A1280" s="114">
        <v>471</v>
      </c>
      <c r="B1280" s="114" t="s">
        <v>1879</v>
      </c>
      <c r="C1280" s="114" t="s">
        <v>1978</v>
      </c>
      <c r="D1280" s="114" t="s">
        <v>8112</v>
      </c>
      <c r="E1280" s="114" t="s">
        <v>8113</v>
      </c>
      <c r="F1280" s="115">
        <v>44895</v>
      </c>
      <c r="G1280" s="114" t="s">
        <v>2665</v>
      </c>
      <c r="H1280" s="116">
        <v>9246429</v>
      </c>
      <c r="I1280" s="116">
        <v>9246429</v>
      </c>
      <c r="J1280" s="116">
        <v>8321783</v>
      </c>
      <c r="K1280" s="116">
        <v>924646</v>
      </c>
      <c r="L1280" s="116">
        <v>924646</v>
      </c>
      <c r="M1280" s="116">
        <v>0</v>
      </c>
      <c r="N1280" s="116">
        <v>0</v>
      </c>
      <c r="O1280" s="116">
        <v>0</v>
      </c>
      <c r="P1280" s="120">
        <v>0</v>
      </c>
      <c r="Q1280" s="27" t="str">
        <f t="shared" si="237"/>
        <v>Registered</v>
      </c>
      <c r="R1280" s="121">
        <f t="shared" si="238"/>
        <v>1</v>
      </c>
      <c r="T1280" s="117">
        <f t="shared" si="243"/>
        <v>924646</v>
      </c>
      <c r="U1280" s="117">
        <f t="shared" si="244"/>
        <v>0</v>
      </c>
    </row>
    <row r="1281" spans="1:21" x14ac:dyDescent="0.3">
      <c r="A1281" s="114">
        <v>473</v>
      </c>
      <c r="B1281" s="114" t="s">
        <v>1879</v>
      </c>
      <c r="C1281" s="114" t="s">
        <v>1978</v>
      </c>
      <c r="D1281" s="114" t="s">
        <v>8070</v>
      </c>
      <c r="E1281" s="114" t="s">
        <v>8071</v>
      </c>
      <c r="F1281" s="115">
        <v>45062</v>
      </c>
      <c r="G1281" s="114" t="s">
        <v>2305</v>
      </c>
      <c r="H1281" s="116">
        <v>9157143</v>
      </c>
      <c r="I1281" s="116">
        <v>9157143</v>
      </c>
      <c r="J1281" s="116">
        <v>8241429</v>
      </c>
      <c r="K1281" s="116">
        <v>915714</v>
      </c>
      <c r="L1281" s="116">
        <v>915714</v>
      </c>
      <c r="M1281" s="116">
        <v>0</v>
      </c>
      <c r="N1281" s="116">
        <v>0</v>
      </c>
      <c r="O1281" s="116">
        <v>0</v>
      </c>
      <c r="P1281" s="120">
        <v>0</v>
      </c>
      <c r="Q1281" s="27" t="str">
        <f t="shared" si="237"/>
        <v>Registered</v>
      </c>
      <c r="R1281" s="121">
        <f t="shared" si="238"/>
        <v>1</v>
      </c>
      <c r="T1281" s="117">
        <f t="shared" si="243"/>
        <v>915714</v>
      </c>
      <c r="U1281" s="117">
        <f t="shared" si="244"/>
        <v>0</v>
      </c>
    </row>
    <row r="1282" spans="1:21" x14ac:dyDescent="0.3">
      <c r="A1282" s="114">
        <v>474</v>
      </c>
      <c r="B1282" s="114" t="s">
        <v>1879</v>
      </c>
      <c r="C1282" s="114" t="s">
        <v>1978</v>
      </c>
      <c r="D1282" s="114" t="s">
        <v>8076</v>
      </c>
      <c r="E1282" s="114" t="s">
        <v>8044</v>
      </c>
      <c r="F1282" s="115">
        <v>45040</v>
      </c>
      <c r="G1282" s="114" t="s">
        <v>3045</v>
      </c>
      <c r="H1282" s="116">
        <v>9099000</v>
      </c>
      <c r="I1282" s="116">
        <v>9099000</v>
      </c>
      <c r="J1282" s="116">
        <v>8189100</v>
      </c>
      <c r="K1282" s="116">
        <v>909900</v>
      </c>
      <c r="L1282" s="116">
        <v>909900</v>
      </c>
      <c r="M1282" s="116">
        <v>0</v>
      </c>
      <c r="N1282" s="116">
        <v>0</v>
      </c>
      <c r="O1282" s="116">
        <v>0</v>
      </c>
      <c r="P1282" s="120">
        <v>0</v>
      </c>
      <c r="Q1282" s="27" t="str">
        <f t="shared" ref="Q1282:Q1345" si="245">IF(G1282="01 Jan 1900","Unregistered","Registered")</f>
        <v>Registered</v>
      </c>
      <c r="R1282" s="121">
        <f t="shared" si="238"/>
        <v>1</v>
      </c>
      <c r="T1282" s="117">
        <f t="shared" si="243"/>
        <v>909900</v>
      </c>
      <c r="U1282" s="117">
        <f t="shared" si="244"/>
        <v>0</v>
      </c>
    </row>
    <row r="1283" spans="1:21" x14ac:dyDescent="0.3">
      <c r="A1283" s="114">
        <v>475</v>
      </c>
      <c r="B1283" s="114" t="s">
        <v>1879</v>
      </c>
      <c r="C1283" s="114" t="s">
        <v>1978</v>
      </c>
      <c r="D1283" s="114" t="s">
        <v>8094</v>
      </c>
      <c r="E1283" s="114" t="s">
        <v>8095</v>
      </c>
      <c r="F1283" s="115">
        <v>45008</v>
      </c>
      <c r="G1283" s="114" t="s">
        <v>3469</v>
      </c>
      <c r="H1283" s="116">
        <v>9099000</v>
      </c>
      <c r="I1283" s="116">
        <v>9099000</v>
      </c>
      <c r="J1283" s="116">
        <v>8189100</v>
      </c>
      <c r="K1283" s="116">
        <v>909900</v>
      </c>
      <c r="L1283" s="116">
        <v>909900</v>
      </c>
      <c r="M1283" s="116">
        <v>0</v>
      </c>
      <c r="N1283" s="116">
        <v>0</v>
      </c>
      <c r="O1283" s="116">
        <v>0</v>
      </c>
      <c r="P1283" s="120">
        <v>0</v>
      </c>
      <c r="Q1283" s="27" t="str">
        <f t="shared" si="245"/>
        <v>Registered</v>
      </c>
      <c r="R1283" s="121">
        <f t="shared" si="238"/>
        <v>1</v>
      </c>
      <c r="T1283" s="117">
        <f t="shared" si="243"/>
        <v>909900</v>
      </c>
      <c r="U1283" s="117">
        <f t="shared" si="244"/>
        <v>0</v>
      </c>
    </row>
    <row r="1284" spans="1:21" x14ac:dyDescent="0.3">
      <c r="A1284" s="114">
        <v>476</v>
      </c>
      <c r="B1284" s="114" t="s">
        <v>1879</v>
      </c>
      <c r="C1284" s="114" t="s">
        <v>1978</v>
      </c>
      <c r="D1284" s="114" t="s">
        <v>8116</v>
      </c>
      <c r="E1284" s="114" t="s">
        <v>8117</v>
      </c>
      <c r="F1284" s="115">
        <v>44895</v>
      </c>
      <c r="G1284" s="114" t="s">
        <v>2616</v>
      </c>
      <c r="H1284" s="116">
        <v>9090179</v>
      </c>
      <c r="I1284" s="116">
        <v>9090179</v>
      </c>
      <c r="J1284" s="116">
        <v>8181161</v>
      </c>
      <c r="K1284" s="116">
        <v>909018</v>
      </c>
      <c r="L1284" s="116">
        <v>909018</v>
      </c>
      <c r="M1284" s="116">
        <v>0</v>
      </c>
      <c r="N1284" s="116">
        <v>0</v>
      </c>
      <c r="O1284" s="116">
        <v>0</v>
      </c>
      <c r="P1284" s="120">
        <v>0</v>
      </c>
      <c r="Q1284" s="27" t="str">
        <f t="shared" si="245"/>
        <v>Registered</v>
      </c>
      <c r="R1284" s="121">
        <f t="shared" si="238"/>
        <v>1</v>
      </c>
      <c r="T1284" s="117">
        <f t="shared" si="243"/>
        <v>909018</v>
      </c>
      <c r="U1284" s="117">
        <f t="shared" si="244"/>
        <v>0</v>
      </c>
    </row>
    <row r="1285" spans="1:21" x14ac:dyDescent="0.3">
      <c r="A1285" s="114">
        <v>477</v>
      </c>
      <c r="B1285" s="114" t="s">
        <v>1879</v>
      </c>
      <c r="C1285" s="114" t="s">
        <v>1978</v>
      </c>
      <c r="D1285" s="114" t="s">
        <v>2544</v>
      </c>
      <c r="E1285" s="114" t="s">
        <v>2545</v>
      </c>
      <c r="F1285" s="115">
        <v>44964</v>
      </c>
      <c r="G1285" s="114" t="s">
        <v>2159</v>
      </c>
      <c r="H1285" s="116">
        <v>9067857</v>
      </c>
      <c r="I1285" s="116">
        <v>9067857</v>
      </c>
      <c r="J1285" s="116">
        <v>8161071</v>
      </c>
      <c r="K1285" s="116">
        <v>906786</v>
      </c>
      <c r="L1285" s="116">
        <v>0</v>
      </c>
      <c r="M1285" s="116">
        <v>906786</v>
      </c>
      <c r="N1285" s="116">
        <v>0</v>
      </c>
      <c r="O1285" s="116">
        <v>0</v>
      </c>
      <c r="P1285" s="120">
        <v>0</v>
      </c>
      <c r="Q1285" s="27" t="str">
        <f t="shared" si="245"/>
        <v>Registered</v>
      </c>
      <c r="R1285" s="121">
        <f t="shared" si="238"/>
        <v>1</v>
      </c>
      <c r="T1285" s="117">
        <f t="shared" si="243"/>
        <v>906786</v>
      </c>
      <c r="U1285" s="117">
        <f t="shared" si="244"/>
        <v>0</v>
      </c>
    </row>
    <row r="1286" spans="1:21" x14ac:dyDescent="0.3">
      <c r="A1286" s="114">
        <v>478</v>
      </c>
      <c r="B1286" s="114" t="s">
        <v>1879</v>
      </c>
      <c r="C1286" s="114" t="s">
        <v>1978</v>
      </c>
      <c r="D1286" s="114" t="s">
        <v>8090</v>
      </c>
      <c r="E1286" s="114" t="s">
        <v>8091</v>
      </c>
      <c r="F1286" s="115">
        <v>44936</v>
      </c>
      <c r="G1286" s="114" t="s">
        <v>2381</v>
      </c>
      <c r="H1286" s="116">
        <v>9067857</v>
      </c>
      <c r="I1286" s="116">
        <v>9067857</v>
      </c>
      <c r="J1286" s="116">
        <v>8161071</v>
      </c>
      <c r="K1286" s="116">
        <v>906786</v>
      </c>
      <c r="L1286" s="116">
        <v>906786</v>
      </c>
      <c r="M1286" s="116">
        <v>0</v>
      </c>
      <c r="N1286" s="116">
        <v>0</v>
      </c>
      <c r="O1286" s="116">
        <v>0</v>
      </c>
      <c r="P1286" s="120">
        <v>0</v>
      </c>
      <c r="Q1286" s="27" t="str">
        <f t="shared" si="245"/>
        <v>Registered</v>
      </c>
      <c r="R1286" s="121">
        <f t="shared" si="238"/>
        <v>1</v>
      </c>
      <c r="T1286" s="117">
        <f t="shared" si="243"/>
        <v>906786</v>
      </c>
      <c r="U1286" s="117">
        <f t="shared" si="244"/>
        <v>0</v>
      </c>
    </row>
    <row r="1287" spans="1:21" x14ac:dyDescent="0.3">
      <c r="A1287" s="114">
        <v>479</v>
      </c>
      <c r="B1287" s="114" t="s">
        <v>1879</v>
      </c>
      <c r="C1287" s="114" t="s">
        <v>1978</v>
      </c>
      <c r="D1287" s="114" t="s">
        <v>8110</v>
      </c>
      <c r="E1287" s="114" t="s">
        <v>8111</v>
      </c>
      <c r="F1287" s="115">
        <v>44895</v>
      </c>
      <c r="G1287" s="114" t="s">
        <v>2308</v>
      </c>
      <c r="H1287" s="116">
        <v>9014286</v>
      </c>
      <c r="I1287" s="116">
        <v>9014286</v>
      </c>
      <c r="J1287" s="116">
        <v>8112854</v>
      </c>
      <c r="K1287" s="116">
        <v>901432</v>
      </c>
      <c r="L1287" s="116">
        <v>901432</v>
      </c>
      <c r="M1287" s="116">
        <v>0</v>
      </c>
      <c r="N1287" s="116">
        <v>0</v>
      </c>
      <c r="O1287" s="116">
        <v>0</v>
      </c>
      <c r="P1287" s="120">
        <v>0</v>
      </c>
      <c r="Q1287" s="27" t="str">
        <f t="shared" si="245"/>
        <v>Registered</v>
      </c>
      <c r="R1287" s="121">
        <f t="shared" si="238"/>
        <v>1</v>
      </c>
      <c r="T1287" s="117">
        <f t="shared" si="243"/>
        <v>901432</v>
      </c>
      <c r="U1287" s="117">
        <f t="shared" si="244"/>
        <v>0</v>
      </c>
    </row>
    <row r="1288" spans="1:21" x14ac:dyDescent="0.3">
      <c r="A1288" s="114">
        <v>483</v>
      </c>
      <c r="B1288" s="114" t="s">
        <v>1879</v>
      </c>
      <c r="C1288" s="114" t="s">
        <v>1978</v>
      </c>
      <c r="D1288" s="114" t="s">
        <v>8096</v>
      </c>
      <c r="E1288" s="114" t="s">
        <v>8097</v>
      </c>
      <c r="F1288" s="115">
        <v>45016</v>
      </c>
      <c r="G1288" s="114" t="s">
        <v>1981</v>
      </c>
      <c r="H1288" s="116">
        <v>8988393</v>
      </c>
      <c r="I1288" s="116">
        <v>8988393</v>
      </c>
      <c r="J1288" s="116">
        <v>8089557</v>
      </c>
      <c r="K1288" s="116">
        <v>898836</v>
      </c>
      <c r="L1288" s="116">
        <v>898836</v>
      </c>
      <c r="M1288" s="116">
        <v>0</v>
      </c>
      <c r="N1288" s="116">
        <v>0</v>
      </c>
      <c r="O1288" s="116">
        <v>0</v>
      </c>
      <c r="P1288" s="120">
        <v>0</v>
      </c>
      <c r="Q1288" s="27" t="str">
        <f t="shared" si="245"/>
        <v>Registered</v>
      </c>
      <c r="R1288" s="121">
        <f t="shared" si="238"/>
        <v>1</v>
      </c>
      <c r="T1288" s="117">
        <f t="shared" si="243"/>
        <v>898836</v>
      </c>
      <c r="U1288" s="117">
        <f t="shared" si="244"/>
        <v>0</v>
      </c>
    </row>
    <row r="1289" spans="1:21" x14ac:dyDescent="0.3">
      <c r="A1289" s="114">
        <v>484</v>
      </c>
      <c r="B1289" s="114" t="s">
        <v>1879</v>
      </c>
      <c r="C1289" s="114" t="s">
        <v>1978</v>
      </c>
      <c r="D1289" s="114" t="s">
        <v>8098</v>
      </c>
      <c r="E1289" s="114" t="s">
        <v>8099</v>
      </c>
      <c r="F1289" s="115">
        <v>44895</v>
      </c>
      <c r="G1289" s="114" t="s">
        <v>3042</v>
      </c>
      <c r="H1289" s="116">
        <v>8978571</v>
      </c>
      <c r="I1289" s="116">
        <v>8978571</v>
      </c>
      <c r="J1289" s="116">
        <v>8080717</v>
      </c>
      <c r="K1289" s="116">
        <v>897854</v>
      </c>
      <c r="L1289" s="116">
        <v>897854</v>
      </c>
      <c r="M1289" s="116">
        <v>0</v>
      </c>
      <c r="N1289" s="116">
        <v>0</v>
      </c>
      <c r="O1289" s="116">
        <v>0</v>
      </c>
      <c r="P1289" s="120">
        <v>0</v>
      </c>
      <c r="Q1289" s="27" t="str">
        <f t="shared" si="245"/>
        <v>Registered</v>
      </c>
      <c r="R1289" s="121">
        <f t="shared" si="238"/>
        <v>1</v>
      </c>
      <c r="T1289" s="117">
        <f t="shared" si="243"/>
        <v>897854</v>
      </c>
      <c r="U1289" s="117">
        <f t="shared" si="244"/>
        <v>0</v>
      </c>
    </row>
    <row r="1290" spans="1:21" x14ac:dyDescent="0.3">
      <c r="A1290" s="114">
        <v>485</v>
      </c>
      <c r="B1290" s="114" t="s">
        <v>1879</v>
      </c>
      <c r="C1290" s="114" t="s">
        <v>1978</v>
      </c>
      <c r="D1290" s="114" t="s">
        <v>8100</v>
      </c>
      <c r="E1290" s="114" t="s">
        <v>8101</v>
      </c>
      <c r="F1290" s="115">
        <v>44895</v>
      </c>
      <c r="G1290" s="114" t="s">
        <v>3042</v>
      </c>
      <c r="H1290" s="116">
        <v>8978571</v>
      </c>
      <c r="I1290" s="116">
        <v>8978571</v>
      </c>
      <c r="J1290" s="116">
        <v>8080717</v>
      </c>
      <c r="K1290" s="116">
        <v>897854</v>
      </c>
      <c r="L1290" s="116">
        <v>897854</v>
      </c>
      <c r="M1290" s="116">
        <v>0</v>
      </c>
      <c r="N1290" s="116">
        <v>0</v>
      </c>
      <c r="O1290" s="116">
        <v>0</v>
      </c>
      <c r="P1290" s="120">
        <v>0</v>
      </c>
      <c r="Q1290" s="27" t="str">
        <f t="shared" si="245"/>
        <v>Registered</v>
      </c>
      <c r="R1290" s="121">
        <f t="shared" si="238"/>
        <v>1</v>
      </c>
      <c r="T1290" s="117">
        <f t="shared" si="243"/>
        <v>897854</v>
      </c>
      <c r="U1290" s="117">
        <f t="shared" si="244"/>
        <v>0</v>
      </c>
    </row>
    <row r="1291" spans="1:21" x14ac:dyDescent="0.3">
      <c r="A1291" s="114">
        <v>487</v>
      </c>
      <c r="B1291" s="114" t="s">
        <v>1879</v>
      </c>
      <c r="C1291" s="114" t="s">
        <v>1978</v>
      </c>
      <c r="D1291" s="114" t="s">
        <v>8088</v>
      </c>
      <c r="E1291" s="114" t="s">
        <v>8089</v>
      </c>
      <c r="F1291" s="115">
        <v>44970</v>
      </c>
      <c r="G1291" s="114" t="s">
        <v>2616</v>
      </c>
      <c r="H1291" s="116">
        <v>8935800</v>
      </c>
      <c r="I1291" s="116">
        <v>8935800</v>
      </c>
      <c r="J1291" s="116">
        <v>8042220</v>
      </c>
      <c r="K1291" s="116">
        <v>893580</v>
      </c>
      <c r="L1291" s="116">
        <v>893580</v>
      </c>
      <c r="M1291" s="116">
        <v>0</v>
      </c>
      <c r="N1291" s="116">
        <v>0</v>
      </c>
      <c r="O1291" s="116">
        <v>0</v>
      </c>
      <c r="P1291" s="120">
        <v>0</v>
      </c>
      <c r="Q1291" s="27" t="str">
        <f t="shared" si="245"/>
        <v>Registered</v>
      </c>
      <c r="R1291" s="121">
        <f t="shared" si="238"/>
        <v>1</v>
      </c>
      <c r="T1291" s="117">
        <f t="shared" si="243"/>
        <v>893580</v>
      </c>
      <c r="U1291" s="117">
        <f t="shared" si="244"/>
        <v>0</v>
      </c>
    </row>
    <row r="1292" spans="1:21" x14ac:dyDescent="0.3">
      <c r="A1292" s="114">
        <v>488</v>
      </c>
      <c r="B1292" s="114" t="s">
        <v>1879</v>
      </c>
      <c r="C1292" s="114" t="s">
        <v>1978</v>
      </c>
      <c r="D1292" s="114" t="s">
        <v>8083</v>
      </c>
      <c r="E1292" s="114" t="s">
        <v>8084</v>
      </c>
      <c r="F1292" s="115">
        <v>45016</v>
      </c>
      <c r="G1292" s="114" t="s">
        <v>1807</v>
      </c>
      <c r="H1292" s="116">
        <v>8933929</v>
      </c>
      <c r="I1292" s="116">
        <v>8933929</v>
      </c>
      <c r="J1292" s="116">
        <v>8040533</v>
      </c>
      <c r="K1292" s="116">
        <v>893396</v>
      </c>
      <c r="L1292" s="116">
        <v>893396</v>
      </c>
      <c r="M1292" s="116">
        <v>0</v>
      </c>
      <c r="N1292" s="116">
        <v>0</v>
      </c>
      <c r="O1292" s="116">
        <v>0</v>
      </c>
      <c r="P1292" s="120">
        <v>0</v>
      </c>
      <c r="Q1292" s="27" t="str">
        <f t="shared" si="245"/>
        <v>Registered</v>
      </c>
      <c r="R1292" s="121">
        <f t="shared" si="238"/>
        <v>1</v>
      </c>
      <c r="T1292" s="117">
        <f t="shared" si="243"/>
        <v>893396</v>
      </c>
      <c r="U1292" s="117">
        <f t="shared" si="244"/>
        <v>0</v>
      </c>
    </row>
    <row r="1293" spans="1:21" x14ac:dyDescent="0.3">
      <c r="A1293" s="114">
        <v>489</v>
      </c>
      <c r="B1293" s="114" t="s">
        <v>1879</v>
      </c>
      <c r="C1293" s="114" t="s">
        <v>1978</v>
      </c>
      <c r="D1293" s="114" t="s">
        <v>8104</v>
      </c>
      <c r="E1293" s="114" t="s">
        <v>8105</v>
      </c>
      <c r="F1293" s="115">
        <v>44915</v>
      </c>
      <c r="G1293" s="114" t="s">
        <v>3702</v>
      </c>
      <c r="H1293" s="116">
        <v>8933929</v>
      </c>
      <c r="I1293" s="116">
        <v>8933929</v>
      </c>
      <c r="J1293" s="116">
        <v>8040533</v>
      </c>
      <c r="K1293" s="116">
        <v>893396</v>
      </c>
      <c r="L1293" s="116">
        <v>893396</v>
      </c>
      <c r="M1293" s="116">
        <v>0</v>
      </c>
      <c r="N1293" s="116">
        <v>0</v>
      </c>
      <c r="O1293" s="116">
        <v>0</v>
      </c>
      <c r="P1293" s="120">
        <v>0</v>
      </c>
      <c r="Q1293" s="27" t="str">
        <f t="shared" si="245"/>
        <v>Registered</v>
      </c>
      <c r="R1293" s="121">
        <f t="shared" si="238"/>
        <v>1</v>
      </c>
      <c r="T1293" s="117">
        <f t="shared" si="243"/>
        <v>893396</v>
      </c>
      <c r="U1293" s="117">
        <f t="shared" si="244"/>
        <v>0</v>
      </c>
    </row>
    <row r="1294" spans="1:21" x14ac:dyDescent="0.3">
      <c r="A1294" s="114">
        <v>496</v>
      </c>
      <c r="B1294" s="114" t="s">
        <v>1879</v>
      </c>
      <c r="C1294" s="114" t="s">
        <v>1978</v>
      </c>
      <c r="D1294" s="114" t="s">
        <v>8114</v>
      </c>
      <c r="E1294" s="114" t="s">
        <v>8115</v>
      </c>
      <c r="F1294" s="115">
        <v>45062</v>
      </c>
      <c r="G1294" s="114" t="s">
        <v>4094</v>
      </c>
      <c r="H1294" s="116">
        <v>8866964</v>
      </c>
      <c r="I1294" s="116">
        <v>8866964</v>
      </c>
      <c r="J1294" s="116">
        <v>7980269</v>
      </c>
      <c r="K1294" s="116">
        <v>886695</v>
      </c>
      <c r="L1294" s="116">
        <v>886695</v>
      </c>
      <c r="M1294" s="116">
        <v>0</v>
      </c>
      <c r="N1294" s="116">
        <v>0</v>
      </c>
      <c r="O1294" s="116">
        <v>0</v>
      </c>
      <c r="P1294" s="120">
        <v>0</v>
      </c>
      <c r="Q1294" s="27" t="str">
        <f t="shared" si="245"/>
        <v>Registered</v>
      </c>
      <c r="R1294" s="121">
        <f t="shared" si="238"/>
        <v>1</v>
      </c>
      <c r="T1294" s="117">
        <f t="shared" si="243"/>
        <v>886695</v>
      </c>
      <c r="U1294" s="117">
        <f t="shared" si="244"/>
        <v>0</v>
      </c>
    </row>
    <row r="1295" spans="1:21" x14ac:dyDescent="0.3">
      <c r="A1295" s="114">
        <v>497</v>
      </c>
      <c r="B1295" s="114" t="s">
        <v>1879</v>
      </c>
      <c r="C1295" s="114" t="s">
        <v>1978</v>
      </c>
      <c r="D1295" s="114" t="s">
        <v>8085</v>
      </c>
      <c r="E1295" s="114" t="s">
        <v>8086</v>
      </c>
      <c r="F1295" s="115">
        <v>45107</v>
      </c>
      <c r="G1295" s="114" t="s">
        <v>3420</v>
      </c>
      <c r="H1295" s="116">
        <v>8800000</v>
      </c>
      <c r="I1295" s="116">
        <v>8800000</v>
      </c>
      <c r="J1295" s="116">
        <v>7920000</v>
      </c>
      <c r="K1295" s="116">
        <v>880000</v>
      </c>
      <c r="L1295" s="116">
        <v>880000</v>
      </c>
      <c r="M1295" s="116">
        <v>0</v>
      </c>
      <c r="N1295" s="116">
        <v>0</v>
      </c>
      <c r="O1295" s="116">
        <v>0</v>
      </c>
      <c r="P1295" s="120">
        <v>0</v>
      </c>
      <c r="Q1295" s="27" t="str">
        <f t="shared" si="245"/>
        <v>Registered</v>
      </c>
      <c r="R1295" s="121">
        <f t="shared" si="238"/>
        <v>1</v>
      </c>
      <c r="T1295" s="117">
        <f t="shared" si="243"/>
        <v>880000</v>
      </c>
      <c r="U1295" s="117">
        <f t="shared" si="244"/>
        <v>0</v>
      </c>
    </row>
    <row r="1296" spans="1:21" x14ac:dyDescent="0.3">
      <c r="A1296" s="114">
        <v>499</v>
      </c>
      <c r="B1296" s="114" t="s">
        <v>1879</v>
      </c>
      <c r="C1296" s="114" t="s">
        <v>1978</v>
      </c>
      <c r="D1296" s="114" t="s">
        <v>2588</v>
      </c>
      <c r="E1296" s="114" t="s">
        <v>2589</v>
      </c>
      <c r="F1296" s="115">
        <v>44971</v>
      </c>
      <c r="G1296" s="114" t="s">
        <v>2590</v>
      </c>
      <c r="H1296" s="116">
        <v>8755357</v>
      </c>
      <c r="I1296" s="116">
        <v>8755357</v>
      </c>
      <c r="J1296" s="116">
        <v>7879821</v>
      </c>
      <c r="K1296" s="116">
        <v>875536</v>
      </c>
      <c r="L1296" s="116">
        <v>0</v>
      </c>
      <c r="M1296" s="116">
        <v>875536</v>
      </c>
      <c r="N1296" s="116">
        <v>0</v>
      </c>
      <c r="O1296" s="116">
        <v>0</v>
      </c>
      <c r="P1296" s="120">
        <v>0</v>
      </c>
      <c r="Q1296" s="27" t="str">
        <f t="shared" si="245"/>
        <v>Registered</v>
      </c>
      <c r="R1296" s="121">
        <f t="shared" ref="R1296:R1359" si="246">I1296/H1296</f>
        <v>1</v>
      </c>
      <c r="T1296" s="117">
        <f t="shared" si="243"/>
        <v>875536</v>
      </c>
      <c r="U1296" s="117">
        <f t="shared" si="244"/>
        <v>0</v>
      </c>
    </row>
    <row r="1297" spans="1:21" x14ac:dyDescent="0.3">
      <c r="A1297" s="114">
        <v>503</v>
      </c>
      <c r="B1297" s="114" t="s">
        <v>1879</v>
      </c>
      <c r="C1297" s="114" t="s">
        <v>1978</v>
      </c>
      <c r="D1297" s="114" t="s">
        <v>2599</v>
      </c>
      <c r="E1297" s="114" t="s">
        <v>2600</v>
      </c>
      <c r="F1297" s="115">
        <v>44943</v>
      </c>
      <c r="G1297" s="114" t="s">
        <v>2601</v>
      </c>
      <c r="H1297" s="116">
        <v>8710714</v>
      </c>
      <c r="I1297" s="116">
        <v>8710714</v>
      </c>
      <c r="J1297" s="116">
        <v>7839646</v>
      </c>
      <c r="K1297" s="116">
        <v>871068</v>
      </c>
      <c r="L1297" s="116">
        <v>0</v>
      </c>
      <c r="M1297" s="116">
        <v>871068</v>
      </c>
      <c r="N1297" s="116">
        <v>0</v>
      </c>
      <c r="O1297" s="116">
        <v>0</v>
      </c>
      <c r="P1297" s="120">
        <v>0</v>
      </c>
      <c r="Q1297" s="27" t="str">
        <f t="shared" si="245"/>
        <v>Registered</v>
      </c>
      <c r="R1297" s="121">
        <f t="shared" si="246"/>
        <v>1</v>
      </c>
      <c r="T1297" s="117">
        <f t="shared" si="243"/>
        <v>871068</v>
      </c>
      <c r="U1297" s="117">
        <f t="shared" si="244"/>
        <v>0</v>
      </c>
    </row>
    <row r="1298" spans="1:21" x14ac:dyDescent="0.3">
      <c r="A1298" s="114">
        <v>504</v>
      </c>
      <c r="B1298" s="114" t="s">
        <v>1879</v>
      </c>
      <c r="C1298" s="114" t="s">
        <v>1978</v>
      </c>
      <c r="D1298" s="114" t="s">
        <v>8087</v>
      </c>
      <c r="E1298" s="114" t="s">
        <v>5088</v>
      </c>
      <c r="F1298" s="115">
        <v>45135</v>
      </c>
      <c r="G1298" s="114" t="s">
        <v>2805</v>
      </c>
      <c r="H1298" s="116">
        <v>8688400</v>
      </c>
      <c r="I1298" s="116">
        <v>8688400</v>
      </c>
      <c r="J1298" s="116">
        <v>7819560</v>
      </c>
      <c r="K1298" s="116">
        <v>868840</v>
      </c>
      <c r="L1298" s="116">
        <v>868840</v>
      </c>
      <c r="M1298" s="116">
        <v>0</v>
      </c>
      <c r="N1298" s="116">
        <v>0</v>
      </c>
      <c r="O1298" s="116">
        <v>0</v>
      </c>
      <c r="P1298" s="120">
        <v>0</v>
      </c>
      <c r="Q1298" s="27" t="str">
        <f t="shared" si="245"/>
        <v>Registered</v>
      </c>
      <c r="R1298" s="121">
        <f t="shared" si="246"/>
        <v>1</v>
      </c>
      <c r="T1298" s="117">
        <f t="shared" si="243"/>
        <v>868840</v>
      </c>
      <c r="U1298" s="117">
        <f t="shared" si="244"/>
        <v>0</v>
      </c>
    </row>
    <row r="1299" spans="1:21" x14ac:dyDescent="0.3">
      <c r="A1299" s="114">
        <v>506</v>
      </c>
      <c r="B1299" s="114" t="s">
        <v>1879</v>
      </c>
      <c r="C1299" s="114" t="s">
        <v>1978</v>
      </c>
      <c r="D1299" s="114" t="s">
        <v>8106</v>
      </c>
      <c r="E1299" s="114" t="s">
        <v>8107</v>
      </c>
      <c r="F1299" s="115">
        <v>45008</v>
      </c>
      <c r="G1299" s="114" t="s">
        <v>4263</v>
      </c>
      <c r="H1299" s="116">
        <v>8621429</v>
      </c>
      <c r="I1299" s="116">
        <v>8621429</v>
      </c>
      <c r="J1299" s="116">
        <v>7759283</v>
      </c>
      <c r="K1299" s="116">
        <v>862146</v>
      </c>
      <c r="L1299" s="116">
        <v>862146</v>
      </c>
      <c r="M1299" s="116">
        <v>0</v>
      </c>
      <c r="N1299" s="116">
        <v>0</v>
      </c>
      <c r="O1299" s="116">
        <v>0</v>
      </c>
      <c r="P1299" s="120">
        <v>0</v>
      </c>
      <c r="Q1299" s="27" t="str">
        <f t="shared" si="245"/>
        <v>Registered</v>
      </c>
      <c r="R1299" s="121">
        <f t="shared" si="246"/>
        <v>1</v>
      </c>
      <c r="T1299" s="117">
        <f t="shared" si="243"/>
        <v>862146</v>
      </c>
      <c r="U1299" s="117">
        <f t="shared" si="244"/>
        <v>0</v>
      </c>
    </row>
    <row r="1300" spans="1:21" x14ac:dyDescent="0.3">
      <c r="A1300" s="114">
        <v>509</v>
      </c>
      <c r="B1300" s="114" t="s">
        <v>1879</v>
      </c>
      <c r="C1300" s="114" t="s">
        <v>1978</v>
      </c>
      <c r="D1300" s="114" t="s">
        <v>4934</v>
      </c>
      <c r="E1300" s="114" t="s">
        <v>4935</v>
      </c>
      <c r="F1300" s="115">
        <v>45037</v>
      </c>
      <c r="G1300" s="114" t="s">
        <v>1365</v>
      </c>
      <c r="H1300" s="116">
        <v>8576786</v>
      </c>
      <c r="I1300" s="116">
        <v>8576786</v>
      </c>
      <c r="J1300" s="116">
        <v>7719103.75</v>
      </c>
      <c r="K1300" s="116">
        <v>857682.25</v>
      </c>
      <c r="L1300" s="116">
        <v>857682</v>
      </c>
      <c r="M1300" s="116">
        <v>0</v>
      </c>
      <c r="N1300" s="116">
        <v>0.25</v>
      </c>
      <c r="O1300" s="116">
        <v>0</v>
      </c>
      <c r="P1300" s="120">
        <v>0</v>
      </c>
      <c r="Q1300" s="27" t="str">
        <f t="shared" si="245"/>
        <v>Registered</v>
      </c>
      <c r="R1300" s="121">
        <f t="shared" si="246"/>
        <v>1</v>
      </c>
      <c r="T1300" s="117">
        <f t="shared" si="243"/>
        <v>857682.25</v>
      </c>
      <c r="U1300" s="117">
        <f t="shared" si="244"/>
        <v>0</v>
      </c>
    </row>
    <row r="1301" spans="1:21" x14ac:dyDescent="0.3">
      <c r="A1301" s="114">
        <v>510</v>
      </c>
      <c r="B1301" s="114" t="s">
        <v>1879</v>
      </c>
      <c r="C1301" s="114" t="s">
        <v>1978</v>
      </c>
      <c r="D1301" s="114" t="s">
        <v>8092</v>
      </c>
      <c r="E1301" s="114" t="s">
        <v>8093</v>
      </c>
      <c r="F1301" s="115">
        <v>45103</v>
      </c>
      <c r="G1301" s="114" t="s">
        <v>3024</v>
      </c>
      <c r="H1301" s="116">
        <v>8576786</v>
      </c>
      <c r="I1301" s="116">
        <v>8576786</v>
      </c>
      <c r="J1301" s="116">
        <v>7719104</v>
      </c>
      <c r="K1301" s="116">
        <v>857682</v>
      </c>
      <c r="L1301" s="116">
        <v>857682</v>
      </c>
      <c r="M1301" s="116">
        <v>0</v>
      </c>
      <c r="N1301" s="116">
        <v>0</v>
      </c>
      <c r="O1301" s="116">
        <v>0</v>
      </c>
      <c r="P1301" s="120">
        <v>0</v>
      </c>
      <c r="Q1301" s="27" t="str">
        <f t="shared" si="245"/>
        <v>Registered</v>
      </c>
      <c r="R1301" s="121">
        <f t="shared" si="246"/>
        <v>1</v>
      </c>
      <c r="T1301" s="117">
        <f t="shared" si="243"/>
        <v>857682</v>
      </c>
      <c r="U1301" s="117">
        <f t="shared" si="244"/>
        <v>0</v>
      </c>
    </row>
    <row r="1302" spans="1:21" x14ac:dyDescent="0.3">
      <c r="A1302" s="114">
        <v>511</v>
      </c>
      <c r="B1302" s="114" t="s">
        <v>1879</v>
      </c>
      <c r="C1302" s="114" t="s">
        <v>1978</v>
      </c>
      <c r="D1302" s="114" t="s">
        <v>8102</v>
      </c>
      <c r="E1302" s="114" t="s">
        <v>8103</v>
      </c>
      <c r="F1302" s="115">
        <v>45062</v>
      </c>
      <c r="G1302" s="114" t="s">
        <v>4898</v>
      </c>
      <c r="H1302" s="116">
        <v>8555000</v>
      </c>
      <c r="I1302" s="116">
        <v>8555000</v>
      </c>
      <c r="J1302" s="116">
        <v>7699500</v>
      </c>
      <c r="K1302" s="116">
        <v>855500</v>
      </c>
      <c r="L1302" s="116">
        <v>855500</v>
      </c>
      <c r="M1302" s="116">
        <v>0</v>
      </c>
      <c r="N1302" s="116">
        <v>0</v>
      </c>
      <c r="O1302" s="116">
        <v>0</v>
      </c>
      <c r="P1302" s="120">
        <v>0</v>
      </c>
      <c r="Q1302" s="27" t="str">
        <f t="shared" si="245"/>
        <v>Registered</v>
      </c>
      <c r="R1302" s="121">
        <f t="shared" si="246"/>
        <v>1</v>
      </c>
      <c r="T1302" s="117">
        <f t="shared" si="243"/>
        <v>855500</v>
      </c>
      <c r="U1302" s="117">
        <f t="shared" si="244"/>
        <v>0</v>
      </c>
    </row>
    <row r="1303" spans="1:21" x14ac:dyDescent="0.3">
      <c r="A1303" s="114">
        <v>514</v>
      </c>
      <c r="B1303" s="114" t="s">
        <v>1879</v>
      </c>
      <c r="C1303" s="114" t="s">
        <v>1978</v>
      </c>
      <c r="D1303" s="114" t="s">
        <v>8079</v>
      </c>
      <c r="E1303" s="114" t="s">
        <v>8080</v>
      </c>
      <c r="F1303" s="115">
        <v>44985</v>
      </c>
      <c r="G1303" s="114" t="s">
        <v>2717</v>
      </c>
      <c r="H1303" s="116">
        <v>8535000</v>
      </c>
      <c r="I1303" s="116">
        <v>8535000</v>
      </c>
      <c r="J1303" s="116">
        <v>7681500</v>
      </c>
      <c r="K1303" s="116">
        <v>853500</v>
      </c>
      <c r="L1303" s="116">
        <v>853500</v>
      </c>
      <c r="M1303" s="116">
        <v>0</v>
      </c>
      <c r="N1303" s="116">
        <v>0</v>
      </c>
      <c r="O1303" s="116">
        <v>0</v>
      </c>
      <c r="P1303" s="120">
        <v>0</v>
      </c>
      <c r="Q1303" s="27" t="str">
        <f t="shared" si="245"/>
        <v>Registered</v>
      </c>
      <c r="R1303" s="121">
        <f t="shared" si="246"/>
        <v>1</v>
      </c>
      <c r="T1303" s="117">
        <f t="shared" si="243"/>
        <v>853500</v>
      </c>
      <c r="U1303" s="117">
        <f t="shared" si="244"/>
        <v>0</v>
      </c>
    </row>
    <row r="1304" spans="1:21" x14ac:dyDescent="0.3">
      <c r="A1304" s="114">
        <v>518</v>
      </c>
      <c r="B1304" s="114" t="s">
        <v>1879</v>
      </c>
      <c r="C1304" s="114" t="s">
        <v>1978</v>
      </c>
      <c r="D1304" s="114" t="s">
        <v>2636</v>
      </c>
      <c r="E1304" s="114" t="s">
        <v>2637</v>
      </c>
      <c r="F1304" s="115">
        <v>45033</v>
      </c>
      <c r="G1304" s="114" t="s">
        <v>2159</v>
      </c>
      <c r="H1304" s="116">
        <v>9014750</v>
      </c>
      <c r="I1304" s="116">
        <v>9014750</v>
      </c>
      <c r="J1304" s="116">
        <v>8164731</v>
      </c>
      <c r="K1304" s="116">
        <v>850019</v>
      </c>
      <c r="L1304" s="116">
        <v>0</v>
      </c>
      <c r="M1304" s="116">
        <v>850019</v>
      </c>
      <c r="N1304" s="116">
        <v>0</v>
      </c>
      <c r="O1304" s="116">
        <v>0</v>
      </c>
      <c r="P1304" s="120">
        <v>0</v>
      </c>
      <c r="Q1304" s="27" t="str">
        <f t="shared" si="245"/>
        <v>Registered</v>
      </c>
      <c r="R1304" s="121">
        <f t="shared" si="246"/>
        <v>1</v>
      </c>
      <c r="T1304" s="117">
        <f t="shared" si="243"/>
        <v>850019</v>
      </c>
      <c r="U1304" s="117">
        <f t="shared" si="244"/>
        <v>0</v>
      </c>
    </row>
    <row r="1305" spans="1:21" x14ac:dyDescent="0.3">
      <c r="A1305" s="114">
        <v>732</v>
      </c>
      <c r="B1305" s="114" t="s">
        <v>1879</v>
      </c>
      <c r="C1305" s="114" t="s">
        <v>1978</v>
      </c>
      <c r="D1305" s="114" t="s">
        <v>3443</v>
      </c>
      <c r="E1305" s="114" t="s">
        <v>3444</v>
      </c>
      <c r="F1305" s="115">
        <v>44985</v>
      </c>
      <c r="G1305" s="114" t="s">
        <v>2308</v>
      </c>
      <c r="H1305" s="116">
        <v>8756250</v>
      </c>
      <c r="I1305" s="116">
        <v>8756250</v>
      </c>
      <c r="J1305" s="116">
        <v>8318441</v>
      </c>
      <c r="K1305" s="116">
        <v>437809</v>
      </c>
      <c r="L1305" s="116">
        <v>437809</v>
      </c>
      <c r="M1305" s="116">
        <v>0</v>
      </c>
      <c r="N1305" s="116">
        <v>0</v>
      </c>
      <c r="O1305" s="116">
        <v>0</v>
      </c>
      <c r="P1305" s="120">
        <v>0</v>
      </c>
      <c r="Q1305" s="27" t="str">
        <f t="shared" si="245"/>
        <v>Registered</v>
      </c>
      <c r="R1305" s="121">
        <f t="shared" si="246"/>
        <v>1</v>
      </c>
      <c r="T1305" s="117">
        <f t="shared" si="243"/>
        <v>437809</v>
      </c>
      <c r="U1305" s="117">
        <f t="shared" si="244"/>
        <v>0</v>
      </c>
    </row>
    <row r="1306" spans="1:21" x14ac:dyDescent="0.3">
      <c r="A1306" s="114">
        <v>733</v>
      </c>
      <c r="B1306" s="114" t="s">
        <v>1879</v>
      </c>
      <c r="C1306" s="114" t="s">
        <v>1978</v>
      </c>
      <c r="D1306" s="114" t="s">
        <v>9900</v>
      </c>
      <c r="E1306" s="114" t="s">
        <v>9901</v>
      </c>
      <c r="F1306" s="115">
        <v>44985</v>
      </c>
      <c r="G1306" s="114" t="s">
        <v>5395</v>
      </c>
      <c r="H1306" s="116">
        <v>8756250</v>
      </c>
      <c r="I1306" s="116">
        <v>8756250</v>
      </c>
      <c r="J1306" s="116">
        <v>8318441</v>
      </c>
      <c r="K1306" s="116">
        <v>437809</v>
      </c>
      <c r="L1306" s="116">
        <v>437809</v>
      </c>
      <c r="M1306" s="116">
        <v>0</v>
      </c>
      <c r="N1306" s="116">
        <v>0</v>
      </c>
      <c r="O1306" s="116">
        <v>0</v>
      </c>
      <c r="P1306" s="120">
        <v>0</v>
      </c>
      <c r="Q1306" s="27" t="str">
        <f t="shared" si="245"/>
        <v>Registered</v>
      </c>
      <c r="R1306" s="121">
        <f t="shared" si="246"/>
        <v>1</v>
      </c>
      <c r="T1306" s="117">
        <f t="shared" si="243"/>
        <v>437809</v>
      </c>
      <c r="U1306" s="117">
        <f t="shared" si="244"/>
        <v>0</v>
      </c>
    </row>
    <row r="1307" spans="1:21" x14ac:dyDescent="0.3">
      <c r="A1307" s="114">
        <v>821</v>
      </c>
      <c r="B1307" s="114" t="s">
        <v>1879</v>
      </c>
      <c r="C1307" s="114" t="s">
        <v>1978</v>
      </c>
      <c r="D1307" s="114" t="s">
        <v>2583</v>
      </c>
      <c r="E1307" s="114" t="s">
        <v>2584</v>
      </c>
      <c r="F1307" s="115">
        <v>45077</v>
      </c>
      <c r="G1307" s="114" t="s">
        <v>2091</v>
      </c>
      <c r="H1307" s="116">
        <v>8773214</v>
      </c>
      <c r="I1307" s="116">
        <v>7895896</v>
      </c>
      <c r="J1307" s="116">
        <v>7514898</v>
      </c>
      <c r="K1307" s="116">
        <v>380998</v>
      </c>
      <c r="L1307" s="116">
        <v>0</v>
      </c>
      <c r="M1307" s="116">
        <v>0</v>
      </c>
      <c r="N1307" s="116">
        <v>380998</v>
      </c>
      <c r="O1307" s="116">
        <v>0</v>
      </c>
      <c r="P1307" s="120">
        <v>0</v>
      </c>
      <c r="Q1307" s="27" t="str">
        <f t="shared" si="245"/>
        <v>Registered</v>
      </c>
      <c r="R1307" s="121">
        <f t="shared" si="246"/>
        <v>0.90000038754326517</v>
      </c>
      <c r="T1307" s="117">
        <f t="shared" si="243"/>
        <v>380998</v>
      </c>
      <c r="U1307" s="117">
        <f t="shared" si="244"/>
        <v>0</v>
      </c>
    </row>
    <row r="1308" spans="1:21" x14ac:dyDescent="0.3">
      <c r="A1308" s="114">
        <v>852</v>
      </c>
      <c r="B1308" s="114" t="s">
        <v>1879</v>
      </c>
      <c r="C1308" s="114" t="s">
        <v>1978</v>
      </c>
      <c r="D1308" s="114" t="s">
        <v>9931</v>
      </c>
      <c r="E1308" s="114" t="s">
        <v>9932</v>
      </c>
      <c r="F1308" s="115">
        <v>44915</v>
      </c>
      <c r="G1308" s="114" t="s">
        <v>2630</v>
      </c>
      <c r="H1308" s="116">
        <v>8532143</v>
      </c>
      <c r="I1308" s="116">
        <v>8532143</v>
      </c>
      <c r="J1308" s="116">
        <v>8200000</v>
      </c>
      <c r="K1308" s="116">
        <v>332143</v>
      </c>
      <c r="L1308" s="116">
        <v>332143</v>
      </c>
      <c r="M1308" s="116">
        <v>0</v>
      </c>
      <c r="N1308" s="116">
        <v>0</v>
      </c>
      <c r="O1308" s="116">
        <v>0</v>
      </c>
      <c r="P1308" s="120">
        <v>0</v>
      </c>
      <c r="Q1308" s="27" t="str">
        <f t="shared" si="245"/>
        <v>Registered</v>
      </c>
      <c r="R1308" s="121">
        <f t="shared" si="246"/>
        <v>1</v>
      </c>
      <c r="T1308" s="117">
        <f t="shared" si="243"/>
        <v>332143</v>
      </c>
      <c r="U1308" s="117">
        <f t="shared" si="244"/>
        <v>0</v>
      </c>
    </row>
    <row r="1309" spans="1:21" x14ac:dyDescent="0.3">
      <c r="A1309" s="114">
        <v>913</v>
      </c>
      <c r="B1309" s="114" t="s">
        <v>1879</v>
      </c>
      <c r="C1309" s="114" t="s">
        <v>1978</v>
      </c>
      <c r="D1309" s="114" t="s">
        <v>4285</v>
      </c>
      <c r="E1309" s="114" t="s">
        <v>4286</v>
      </c>
      <c r="F1309" s="115">
        <v>45097</v>
      </c>
      <c r="G1309" s="114" t="s">
        <v>3420</v>
      </c>
      <c r="H1309" s="116">
        <v>8800000</v>
      </c>
      <c r="I1309" s="116">
        <v>7920000</v>
      </c>
      <c r="J1309" s="116">
        <v>7727964</v>
      </c>
      <c r="K1309" s="116">
        <v>192036</v>
      </c>
      <c r="L1309" s="116">
        <v>0</v>
      </c>
      <c r="M1309" s="116">
        <v>0</v>
      </c>
      <c r="N1309" s="116">
        <v>192036</v>
      </c>
      <c r="O1309" s="116">
        <v>0</v>
      </c>
      <c r="P1309" s="120">
        <v>0</v>
      </c>
      <c r="Q1309" s="27" t="str">
        <f t="shared" si="245"/>
        <v>Registered</v>
      </c>
      <c r="R1309" s="121">
        <f t="shared" si="246"/>
        <v>0.9</v>
      </c>
      <c r="T1309" s="117">
        <f t="shared" si="243"/>
        <v>192036</v>
      </c>
      <c r="U1309" s="117">
        <f t="shared" si="244"/>
        <v>0</v>
      </c>
    </row>
    <row r="1310" spans="1:21" hidden="1" x14ac:dyDescent="0.3">
      <c r="A1310" s="114">
        <v>7491</v>
      </c>
      <c r="B1310" s="114" t="s">
        <v>1879</v>
      </c>
      <c r="C1310" s="114" t="s">
        <v>1978</v>
      </c>
      <c r="D1310" s="114" t="s">
        <v>8064</v>
      </c>
      <c r="E1310" s="114" t="s">
        <v>8065</v>
      </c>
      <c r="F1310" s="115">
        <v>45077</v>
      </c>
      <c r="G1310" s="114" t="s">
        <v>2072</v>
      </c>
      <c r="H1310" s="116">
        <v>9201786</v>
      </c>
      <c r="I1310" s="116">
        <v>8281604</v>
      </c>
      <c r="J1310" s="116">
        <v>8281604</v>
      </c>
      <c r="K1310" s="116">
        <v>0</v>
      </c>
      <c r="L1310" s="116">
        <v>0</v>
      </c>
      <c r="M1310" s="116">
        <v>0</v>
      </c>
      <c r="N1310" s="116">
        <v>0</v>
      </c>
      <c r="O1310" s="116">
        <v>0</v>
      </c>
      <c r="P1310" s="120">
        <v>0</v>
      </c>
      <c r="Q1310" s="27" t="str">
        <f t="shared" si="245"/>
        <v>Registered</v>
      </c>
      <c r="R1310" s="121">
        <f t="shared" si="246"/>
        <v>0.89999963050651255</v>
      </c>
      <c r="T1310" s="117">
        <f t="shared" si="243"/>
        <v>0</v>
      </c>
      <c r="U1310" s="117">
        <f t="shared" si="244"/>
        <v>0</v>
      </c>
    </row>
    <row r="1311" spans="1:21" hidden="1" x14ac:dyDescent="0.3">
      <c r="A1311" s="114">
        <v>7492</v>
      </c>
      <c r="B1311" s="114" t="s">
        <v>1879</v>
      </c>
      <c r="C1311" s="114" t="s">
        <v>1978</v>
      </c>
      <c r="D1311" s="114" t="s">
        <v>8066</v>
      </c>
      <c r="E1311" s="114" t="s">
        <v>8067</v>
      </c>
      <c r="F1311" s="115">
        <v>45016</v>
      </c>
      <c r="G1311" s="114" t="s">
        <v>2635</v>
      </c>
      <c r="H1311" s="116">
        <v>8771100</v>
      </c>
      <c r="I1311" s="116">
        <v>7893990</v>
      </c>
      <c r="J1311" s="116">
        <v>7893990</v>
      </c>
      <c r="K1311" s="116">
        <v>0</v>
      </c>
      <c r="L1311" s="116">
        <v>0</v>
      </c>
      <c r="M1311" s="116">
        <v>0</v>
      </c>
      <c r="N1311" s="116">
        <v>0</v>
      </c>
      <c r="O1311" s="116">
        <v>0</v>
      </c>
      <c r="P1311" s="120">
        <v>0</v>
      </c>
      <c r="Q1311" s="27" t="str">
        <f t="shared" si="245"/>
        <v>Registered</v>
      </c>
      <c r="R1311" s="121">
        <f t="shared" si="246"/>
        <v>0.9</v>
      </c>
      <c r="T1311" s="117">
        <f t="shared" si="243"/>
        <v>0</v>
      </c>
      <c r="U1311" s="117">
        <f t="shared" si="244"/>
        <v>0</v>
      </c>
    </row>
    <row r="1312" spans="1:21" hidden="1" x14ac:dyDescent="0.3">
      <c r="A1312" s="114">
        <v>7493</v>
      </c>
      <c r="B1312" s="114" t="s">
        <v>1879</v>
      </c>
      <c r="C1312" s="114" t="s">
        <v>1978</v>
      </c>
      <c r="D1312" s="114" t="s">
        <v>8068</v>
      </c>
      <c r="E1312" s="114" t="s">
        <v>8069</v>
      </c>
      <c r="F1312" s="115">
        <v>45071</v>
      </c>
      <c r="G1312" s="114" t="s">
        <v>2998</v>
      </c>
      <c r="H1312" s="116">
        <v>8800000</v>
      </c>
      <c r="I1312" s="116">
        <v>7920000</v>
      </c>
      <c r="J1312" s="116">
        <v>7920000</v>
      </c>
      <c r="K1312" s="116">
        <v>0</v>
      </c>
      <c r="L1312" s="116">
        <v>0</v>
      </c>
      <c r="M1312" s="116">
        <v>0</v>
      </c>
      <c r="N1312" s="116">
        <v>0</v>
      </c>
      <c r="O1312" s="116">
        <v>0</v>
      </c>
      <c r="P1312" s="120">
        <v>0</v>
      </c>
      <c r="Q1312" s="27" t="str">
        <f t="shared" si="245"/>
        <v>Registered</v>
      </c>
      <c r="R1312" s="121">
        <f t="shared" si="246"/>
        <v>0.9</v>
      </c>
      <c r="T1312" s="117">
        <f t="shared" si="243"/>
        <v>0</v>
      </c>
      <c r="U1312" s="117">
        <f t="shared" si="244"/>
        <v>0</v>
      </c>
    </row>
    <row r="1313" spans="1:21" hidden="1" x14ac:dyDescent="0.3">
      <c r="A1313" s="114">
        <v>7494</v>
      </c>
      <c r="B1313" s="114" t="s">
        <v>1879</v>
      </c>
      <c r="C1313" s="114" t="s">
        <v>1978</v>
      </c>
      <c r="D1313" s="114" t="s">
        <v>3448</v>
      </c>
      <c r="E1313" s="114" t="s">
        <v>3449</v>
      </c>
      <c r="F1313" s="115">
        <v>45175</v>
      </c>
      <c r="G1313" s="114" t="s">
        <v>3001</v>
      </c>
      <c r="H1313" s="116">
        <v>8744152</v>
      </c>
      <c r="I1313" s="116">
        <v>7869738</v>
      </c>
      <c r="J1313" s="116">
        <v>7869738</v>
      </c>
      <c r="K1313" s="116">
        <v>0</v>
      </c>
      <c r="L1313" s="116">
        <v>0</v>
      </c>
      <c r="M1313" s="116">
        <v>0</v>
      </c>
      <c r="N1313" s="116">
        <v>0</v>
      </c>
      <c r="O1313" s="116">
        <v>0</v>
      </c>
      <c r="P1313" s="120">
        <v>0</v>
      </c>
      <c r="Q1313" s="27" t="str">
        <f t="shared" si="245"/>
        <v>Registered</v>
      </c>
      <c r="R1313" s="121">
        <f t="shared" si="246"/>
        <v>0.90000013723457695</v>
      </c>
      <c r="T1313" s="117">
        <f t="shared" si="243"/>
        <v>0</v>
      </c>
      <c r="U1313" s="117">
        <f t="shared" si="244"/>
        <v>0</v>
      </c>
    </row>
    <row r="1314" spans="1:21" hidden="1" x14ac:dyDescent="0.3">
      <c r="A1314" s="114">
        <v>7495</v>
      </c>
      <c r="B1314" s="114" t="s">
        <v>1879</v>
      </c>
      <c r="C1314" s="114" t="s">
        <v>1978</v>
      </c>
      <c r="D1314" s="114" t="s">
        <v>8072</v>
      </c>
      <c r="E1314" s="114" t="s">
        <v>8073</v>
      </c>
      <c r="F1314" s="115">
        <v>45182</v>
      </c>
      <c r="G1314" s="114" t="s">
        <v>5096</v>
      </c>
      <c r="H1314" s="116">
        <v>7788600</v>
      </c>
      <c r="I1314" s="116">
        <v>7009740</v>
      </c>
      <c r="J1314" s="116">
        <v>7009740</v>
      </c>
      <c r="K1314" s="116">
        <v>0</v>
      </c>
      <c r="L1314" s="116">
        <v>0</v>
      </c>
      <c r="M1314" s="116">
        <v>0</v>
      </c>
      <c r="N1314" s="116">
        <v>0</v>
      </c>
      <c r="O1314" s="116">
        <v>0</v>
      </c>
      <c r="P1314" s="120">
        <v>0</v>
      </c>
      <c r="Q1314" s="27" t="str">
        <f t="shared" si="245"/>
        <v>Registered</v>
      </c>
      <c r="R1314" s="121">
        <f t="shared" si="246"/>
        <v>0.9</v>
      </c>
      <c r="T1314" s="117">
        <f t="shared" si="243"/>
        <v>0</v>
      </c>
      <c r="U1314" s="117">
        <f t="shared" si="244"/>
        <v>0</v>
      </c>
    </row>
    <row r="1315" spans="1:21" hidden="1" x14ac:dyDescent="0.3">
      <c r="A1315" s="114">
        <v>7496</v>
      </c>
      <c r="B1315" s="114" t="s">
        <v>1879</v>
      </c>
      <c r="C1315" s="114" t="s">
        <v>1978</v>
      </c>
      <c r="D1315" s="114" t="s">
        <v>8074</v>
      </c>
      <c r="E1315" s="114" t="s">
        <v>8075</v>
      </c>
      <c r="F1315" s="115">
        <v>44895</v>
      </c>
      <c r="G1315" s="114" t="s">
        <v>2159</v>
      </c>
      <c r="H1315" s="116">
        <v>9267500</v>
      </c>
      <c r="I1315" s="116">
        <v>8340750</v>
      </c>
      <c r="J1315" s="116">
        <v>8340750</v>
      </c>
      <c r="K1315" s="116">
        <v>0</v>
      </c>
      <c r="L1315" s="116">
        <v>0</v>
      </c>
      <c r="M1315" s="116">
        <v>0</v>
      </c>
      <c r="N1315" s="116">
        <v>0</v>
      </c>
      <c r="O1315" s="116">
        <v>0</v>
      </c>
      <c r="P1315" s="120">
        <v>0</v>
      </c>
      <c r="Q1315" s="27" t="str">
        <f t="shared" si="245"/>
        <v>Registered</v>
      </c>
      <c r="R1315" s="121">
        <f t="shared" si="246"/>
        <v>0.9</v>
      </c>
      <c r="T1315" s="117">
        <f t="shared" si="243"/>
        <v>0</v>
      </c>
      <c r="U1315" s="117">
        <f t="shared" si="244"/>
        <v>0</v>
      </c>
    </row>
    <row r="1316" spans="1:21" hidden="1" x14ac:dyDescent="0.3">
      <c r="A1316" s="114">
        <v>7497</v>
      </c>
      <c r="B1316" s="114" t="s">
        <v>1879</v>
      </c>
      <c r="C1316" s="114" t="s">
        <v>1978</v>
      </c>
      <c r="D1316" s="114" t="s">
        <v>2539</v>
      </c>
      <c r="E1316" s="114" t="s">
        <v>2540</v>
      </c>
      <c r="F1316" s="115">
        <v>44895</v>
      </c>
      <c r="G1316" s="114" t="s">
        <v>2541</v>
      </c>
      <c r="H1316" s="116">
        <v>9080357</v>
      </c>
      <c r="I1316" s="116">
        <v>9080357</v>
      </c>
      <c r="J1316" s="116">
        <v>9080357</v>
      </c>
      <c r="K1316" s="116">
        <v>0</v>
      </c>
      <c r="L1316" s="116">
        <v>0</v>
      </c>
      <c r="M1316" s="116">
        <v>0</v>
      </c>
      <c r="N1316" s="116">
        <v>0</v>
      </c>
      <c r="O1316" s="116">
        <v>0</v>
      </c>
      <c r="P1316" s="120">
        <v>0</v>
      </c>
      <c r="Q1316" s="27" t="str">
        <f t="shared" si="245"/>
        <v>Registered</v>
      </c>
      <c r="R1316" s="121">
        <f t="shared" si="246"/>
        <v>1</v>
      </c>
      <c r="T1316" s="117">
        <f t="shared" si="243"/>
        <v>0</v>
      </c>
      <c r="U1316" s="117">
        <f t="shared" si="244"/>
        <v>0</v>
      </c>
    </row>
    <row r="1317" spans="1:21" hidden="1" x14ac:dyDescent="0.3">
      <c r="A1317" s="114">
        <v>7498</v>
      </c>
      <c r="B1317" s="114" t="s">
        <v>1879</v>
      </c>
      <c r="C1317" s="114" t="s">
        <v>1978</v>
      </c>
      <c r="D1317" s="114" t="s">
        <v>2303</v>
      </c>
      <c r="E1317" s="114" t="s">
        <v>2304</v>
      </c>
      <c r="F1317" s="115">
        <v>45008</v>
      </c>
      <c r="G1317" s="114" t="s">
        <v>2305</v>
      </c>
      <c r="H1317" s="116">
        <v>8710714</v>
      </c>
      <c r="I1317" s="116">
        <v>8710714</v>
      </c>
      <c r="J1317" s="116">
        <v>8710714</v>
      </c>
      <c r="K1317" s="116">
        <v>0</v>
      </c>
      <c r="L1317" s="116">
        <v>0</v>
      </c>
      <c r="M1317" s="116">
        <v>0</v>
      </c>
      <c r="N1317" s="116">
        <v>0</v>
      </c>
      <c r="O1317" s="116">
        <v>0</v>
      </c>
      <c r="P1317" s="120">
        <v>0</v>
      </c>
      <c r="Q1317" s="27" t="str">
        <f t="shared" si="245"/>
        <v>Registered</v>
      </c>
      <c r="R1317" s="121">
        <f t="shared" si="246"/>
        <v>1</v>
      </c>
      <c r="T1317" s="117">
        <f t="shared" si="243"/>
        <v>0</v>
      </c>
      <c r="U1317" s="117">
        <f t="shared" si="244"/>
        <v>0</v>
      </c>
    </row>
    <row r="1318" spans="1:21" hidden="1" x14ac:dyDescent="0.3">
      <c r="A1318" s="114">
        <v>7499</v>
      </c>
      <c r="B1318" s="114" t="s">
        <v>1879</v>
      </c>
      <c r="C1318" s="114" t="s">
        <v>1978</v>
      </c>
      <c r="D1318" s="114" t="s">
        <v>8077</v>
      </c>
      <c r="E1318" s="114" t="s">
        <v>8078</v>
      </c>
      <c r="F1318" s="115">
        <v>45016</v>
      </c>
      <c r="G1318" s="114" t="s">
        <v>2601</v>
      </c>
      <c r="H1318" s="116">
        <v>8769600</v>
      </c>
      <c r="I1318" s="116">
        <v>7892640</v>
      </c>
      <c r="J1318" s="116">
        <v>7892640</v>
      </c>
      <c r="K1318" s="116">
        <v>0</v>
      </c>
      <c r="L1318" s="116">
        <v>0</v>
      </c>
      <c r="M1318" s="116">
        <v>0</v>
      </c>
      <c r="N1318" s="116">
        <v>0</v>
      </c>
      <c r="O1318" s="116">
        <v>0</v>
      </c>
      <c r="P1318" s="120">
        <v>0</v>
      </c>
      <c r="Q1318" s="27" t="str">
        <f t="shared" si="245"/>
        <v>Registered</v>
      </c>
      <c r="R1318" s="121">
        <f t="shared" si="246"/>
        <v>0.9</v>
      </c>
      <c r="T1318" s="117">
        <f t="shared" si="243"/>
        <v>0</v>
      </c>
      <c r="U1318" s="117">
        <f t="shared" si="244"/>
        <v>0</v>
      </c>
    </row>
    <row r="1319" spans="1:21" hidden="1" x14ac:dyDescent="0.3">
      <c r="A1319" s="114">
        <v>7500</v>
      </c>
      <c r="B1319" s="114" t="s">
        <v>1879</v>
      </c>
      <c r="C1319" s="114" t="s">
        <v>1978</v>
      </c>
      <c r="D1319" s="114" t="s">
        <v>2542</v>
      </c>
      <c r="E1319" s="114" t="s">
        <v>2543</v>
      </c>
      <c r="F1319" s="115">
        <v>44943</v>
      </c>
      <c r="G1319" s="114" t="s">
        <v>2541</v>
      </c>
      <c r="H1319" s="116">
        <v>9067857</v>
      </c>
      <c r="I1319" s="116">
        <v>9067857</v>
      </c>
      <c r="J1319" s="116">
        <v>9067857</v>
      </c>
      <c r="K1319" s="116">
        <v>0</v>
      </c>
      <c r="L1319" s="116">
        <v>0</v>
      </c>
      <c r="M1319" s="116">
        <v>0</v>
      </c>
      <c r="N1319" s="116">
        <v>0</v>
      </c>
      <c r="O1319" s="116">
        <v>0</v>
      </c>
      <c r="P1319" s="120">
        <v>0</v>
      </c>
      <c r="Q1319" s="27" t="str">
        <f t="shared" si="245"/>
        <v>Registered</v>
      </c>
      <c r="R1319" s="121">
        <f t="shared" si="246"/>
        <v>1</v>
      </c>
      <c r="T1319" s="117">
        <f t="shared" si="243"/>
        <v>0</v>
      </c>
      <c r="U1319" s="117">
        <f t="shared" si="244"/>
        <v>0</v>
      </c>
    </row>
    <row r="1320" spans="1:21" hidden="1" x14ac:dyDescent="0.3">
      <c r="A1320" s="114">
        <v>7501</v>
      </c>
      <c r="B1320" s="114" t="s">
        <v>1879</v>
      </c>
      <c r="C1320" s="114" t="s">
        <v>1978</v>
      </c>
      <c r="D1320" s="114" t="s">
        <v>8081</v>
      </c>
      <c r="E1320" s="114" t="s">
        <v>8082</v>
      </c>
      <c r="F1320" s="115">
        <v>45097</v>
      </c>
      <c r="G1320" s="114" t="s">
        <v>3125</v>
      </c>
      <c r="H1320" s="116">
        <v>8785840</v>
      </c>
      <c r="I1320" s="116">
        <v>7907258</v>
      </c>
      <c r="J1320" s="116">
        <v>7907258</v>
      </c>
      <c r="K1320" s="116">
        <v>0</v>
      </c>
      <c r="L1320" s="116">
        <v>0</v>
      </c>
      <c r="M1320" s="116">
        <v>0</v>
      </c>
      <c r="N1320" s="116">
        <v>0</v>
      </c>
      <c r="O1320" s="116">
        <v>0</v>
      </c>
      <c r="P1320" s="120">
        <v>0</v>
      </c>
      <c r="Q1320" s="27" t="str">
        <f t="shared" si="245"/>
        <v>Registered</v>
      </c>
      <c r="R1320" s="121">
        <f t="shared" si="246"/>
        <v>0.9000002276390191</v>
      </c>
      <c r="T1320" s="117">
        <f t="shared" si="243"/>
        <v>0</v>
      </c>
      <c r="U1320" s="117">
        <f t="shared" si="244"/>
        <v>0</v>
      </c>
    </row>
    <row r="1321" spans="1:21" hidden="1" x14ac:dyDescent="0.3">
      <c r="A1321" s="114">
        <v>7502</v>
      </c>
      <c r="B1321" s="114" t="s">
        <v>1879</v>
      </c>
      <c r="C1321" s="114" t="s">
        <v>1978</v>
      </c>
      <c r="D1321" s="114" t="s">
        <v>2617</v>
      </c>
      <c r="E1321" s="114" t="s">
        <v>2618</v>
      </c>
      <c r="F1321" s="115">
        <v>45092</v>
      </c>
      <c r="G1321" s="114" t="s">
        <v>2619</v>
      </c>
      <c r="H1321" s="116">
        <v>8576786</v>
      </c>
      <c r="I1321" s="116">
        <v>7719104</v>
      </c>
      <c r="J1321" s="116">
        <v>7719104</v>
      </c>
      <c r="K1321" s="116">
        <v>0</v>
      </c>
      <c r="L1321" s="116">
        <v>0</v>
      </c>
      <c r="M1321" s="116">
        <v>0</v>
      </c>
      <c r="N1321" s="116">
        <v>0</v>
      </c>
      <c r="O1321" s="116">
        <v>0</v>
      </c>
      <c r="P1321" s="120">
        <v>0</v>
      </c>
      <c r="Q1321" s="27" t="str">
        <f t="shared" si="245"/>
        <v>Registered</v>
      </c>
      <c r="R1321" s="121">
        <f t="shared" si="246"/>
        <v>0.89999960358110831</v>
      </c>
      <c r="T1321" s="117">
        <f t="shared" si="243"/>
        <v>0</v>
      </c>
      <c r="U1321" s="117">
        <f t="shared" si="244"/>
        <v>0</v>
      </c>
    </row>
    <row r="1322" spans="1:21" hidden="1" x14ac:dyDescent="0.3">
      <c r="A1322" s="114">
        <v>7503</v>
      </c>
      <c r="B1322" s="114" t="s">
        <v>1879</v>
      </c>
      <c r="C1322" s="114" t="s">
        <v>1978</v>
      </c>
      <c r="D1322" s="114" t="s">
        <v>2306</v>
      </c>
      <c r="E1322" s="114" t="s">
        <v>2307</v>
      </c>
      <c r="F1322" s="115">
        <v>45008</v>
      </c>
      <c r="G1322" s="114" t="s">
        <v>2308</v>
      </c>
      <c r="H1322" s="116">
        <v>8688393</v>
      </c>
      <c r="I1322" s="116">
        <v>8688393</v>
      </c>
      <c r="J1322" s="116">
        <v>8688393</v>
      </c>
      <c r="K1322" s="116">
        <v>0</v>
      </c>
      <c r="L1322" s="116">
        <v>0</v>
      </c>
      <c r="M1322" s="116">
        <v>0</v>
      </c>
      <c r="N1322" s="116">
        <v>0</v>
      </c>
      <c r="O1322" s="116">
        <v>0</v>
      </c>
      <c r="P1322" s="120">
        <v>0</v>
      </c>
      <c r="Q1322" s="27" t="str">
        <f t="shared" si="245"/>
        <v>Registered</v>
      </c>
      <c r="R1322" s="121">
        <f t="shared" si="246"/>
        <v>1</v>
      </c>
      <c r="T1322" s="117">
        <f t="shared" si="243"/>
        <v>0</v>
      </c>
      <c r="U1322" s="117">
        <f t="shared" si="244"/>
        <v>0</v>
      </c>
    </row>
    <row r="1323" spans="1:21" hidden="1" x14ac:dyDescent="0.3">
      <c r="A1323" s="114">
        <v>7504</v>
      </c>
      <c r="B1323" s="114" t="s">
        <v>1879</v>
      </c>
      <c r="C1323" s="114" t="s">
        <v>1978</v>
      </c>
      <c r="D1323" s="114" t="s">
        <v>2531</v>
      </c>
      <c r="E1323" s="114" t="s">
        <v>2532</v>
      </c>
      <c r="F1323" s="115">
        <v>44926</v>
      </c>
      <c r="G1323" s="114" t="s">
        <v>2533</v>
      </c>
      <c r="H1323" s="116">
        <v>9246429</v>
      </c>
      <c r="I1323" s="116">
        <v>9246429</v>
      </c>
      <c r="J1323" s="116">
        <v>9246429</v>
      </c>
      <c r="K1323" s="116">
        <v>0</v>
      </c>
      <c r="L1323" s="116">
        <v>0</v>
      </c>
      <c r="M1323" s="116">
        <v>0</v>
      </c>
      <c r="N1323" s="116">
        <v>0</v>
      </c>
      <c r="O1323" s="116">
        <v>0</v>
      </c>
      <c r="P1323" s="120">
        <v>0</v>
      </c>
      <c r="Q1323" s="27" t="str">
        <f t="shared" si="245"/>
        <v>Registered</v>
      </c>
      <c r="R1323" s="121">
        <f t="shared" si="246"/>
        <v>1</v>
      </c>
      <c r="T1323" s="117">
        <f t="shared" si="243"/>
        <v>0</v>
      </c>
      <c r="U1323" s="117">
        <f t="shared" si="244"/>
        <v>0</v>
      </c>
    </row>
    <row r="1324" spans="1:21" hidden="1" x14ac:dyDescent="0.3">
      <c r="A1324" s="114">
        <v>10206</v>
      </c>
      <c r="B1324" s="114" t="s">
        <v>1879</v>
      </c>
      <c r="C1324" s="114" t="s">
        <v>1978</v>
      </c>
      <c r="D1324" s="114" t="s">
        <v>9486</v>
      </c>
      <c r="E1324" s="114" t="s">
        <v>9487</v>
      </c>
      <c r="F1324" s="115">
        <v>44951</v>
      </c>
      <c r="G1324" s="114" t="s">
        <v>2601</v>
      </c>
      <c r="H1324" s="116">
        <v>9067857</v>
      </c>
      <c r="I1324" s="116">
        <v>8161071</v>
      </c>
      <c r="J1324" s="116">
        <v>8229081</v>
      </c>
      <c r="K1324" s="116">
        <v>-68010</v>
      </c>
      <c r="L1324" s="116">
        <v>0</v>
      </c>
      <c r="M1324" s="116">
        <v>0</v>
      </c>
      <c r="N1324" s="116">
        <v>0</v>
      </c>
      <c r="O1324" s="116">
        <v>0</v>
      </c>
      <c r="P1324" s="120">
        <v>0</v>
      </c>
      <c r="Q1324" s="27" t="str">
        <f t="shared" si="245"/>
        <v>Registered</v>
      </c>
      <c r="R1324" s="121">
        <f t="shared" si="246"/>
        <v>0.89999996691610817</v>
      </c>
      <c r="T1324" s="117">
        <f t="shared" si="243"/>
        <v>0</v>
      </c>
      <c r="U1324" s="117">
        <f t="shared" si="244"/>
        <v>-68010</v>
      </c>
    </row>
    <row r="1325" spans="1:21" hidden="1" x14ac:dyDescent="0.3">
      <c r="A1325" s="114">
        <v>10474</v>
      </c>
      <c r="B1325" s="114" t="s">
        <v>1879</v>
      </c>
      <c r="C1325" s="114" t="s">
        <v>1978</v>
      </c>
      <c r="D1325" s="114" t="s">
        <v>9902</v>
      </c>
      <c r="E1325" s="114" t="s">
        <v>9903</v>
      </c>
      <c r="F1325" s="115">
        <v>45086</v>
      </c>
      <c r="G1325" s="114" t="s">
        <v>3420</v>
      </c>
      <c r="H1325" s="116">
        <v>8800000</v>
      </c>
      <c r="I1325" s="116">
        <v>7920000</v>
      </c>
      <c r="J1325" s="116">
        <v>8360000</v>
      </c>
      <c r="K1325" s="116">
        <v>-440000</v>
      </c>
      <c r="L1325" s="116">
        <v>0</v>
      </c>
      <c r="M1325" s="116">
        <v>0</v>
      </c>
      <c r="N1325" s="116">
        <v>0</v>
      </c>
      <c r="O1325" s="116">
        <v>0</v>
      </c>
      <c r="P1325" s="120">
        <v>0</v>
      </c>
      <c r="Q1325" s="27" t="str">
        <f t="shared" si="245"/>
        <v>Registered</v>
      </c>
      <c r="R1325" s="121">
        <f t="shared" si="246"/>
        <v>0.9</v>
      </c>
      <c r="T1325" s="117">
        <f t="shared" si="243"/>
        <v>0</v>
      </c>
      <c r="U1325" s="117">
        <f t="shared" si="244"/>
        <v>-440000</v>
      </c>
    </row>
    <row r="1326" spans="1:21" hidden="1" x14ac:dyDescent="0.3">
      <c r="A1326" s="114">
        <v>10477</v>
      </c>
      <c r="B1326" s="114" t="s">
        <v>1879</v>
      </c>
      <c r="C1326" s="114" t="s">
        <v>1978</v>
      </c>
      <c r="D1326" s="114" t="s">
        <v>9906</v>
      </c>
      <c r="E1326" s="114" t="s">
        <v>9907</v>
      </c>
      <c r="F1326" s="115">
        <v>44895</v>
      </c>
      <c r="G1326" s="114" t="s">
        <v>2308</v>
      </c>
      <c r="H1326" s="116">
        <v>9014286</v>
      </c>
      <c r="I1326" s="116">
        <v>8112854</v>
      </c>
      <c r="J1326" s="116">
        <v>8563568</v>
      </c>
      <c r="K1326" s="116">
        <v>-450714</v>
      </c>
      <c r="L1326" s="116">
        <v>0</v>
      </c>
      <c r="M1326" s="116">
        <v>0</v>
      </c>
      <c r="N1326" s="116">
        <v>0</v>
      </c>
      <c r="O1326" s="116">
        <v>0</v>
      </c>
      <c r="P1326" s="120">
        <v>0</v>
      </c>
      <c r="Q1326" s="27" t="str">
        <f t="shared" si="245"/>
        <v>Registered</v>
      </c>
      <c r="R1326" s="121">
        <f t="shared" si="246"/>
        <v>0.89999962282093116</v>
      </c>
      <c r="T1326" s="117">
        <f t="shared" si="243"/>
        <v>0</v>
      </c>
      <c r="U1326" s="117">
        <f t="shared" si="244"/>
        <v>-450714</v>
      </c>
    </row>
    <row r="1327" spans="1:21" hidden="1" x14ac:dyDescent="0.3">
      <c r="A1327" s="114">
        <v>10479</v>
      </c>
      <c r="B1327" s="114" t="s">
        <v>1879</v>
      </c>
      <c r="C1327" s="114" t="s">
        <v>1978</v>
      </c>
      <c r="D1327" s="114" t="s">
        <v>9909</v>
      </c>
      <c r="E1327" s="114" t="s">
        <v>9910</v>
      </c>
      <c r="F1327" s="115">
        <v>44895</v>
      </c>
      <c r="G1327" s="114" t="s">
        <v>1981</v>
      </c>
      <c r="H1327" s="116">
        <v>9157143</v>
      </c>
      <c r="I1327" s="116">
        <v>8241429</v>
      </c>
      <c r="J1327" s="116">
        <v>8699286</v>
      </c>
      <c r="K1327" s="116">
        <v>-457857</v>
      </c>
      <c r="L1327" s="116">
        <v>0</v>
      </c>
      <c r="M1327" s="116">
        <v>0</v>
      </c>
      <c r="N1327" s="116">
        <v>0</v>
      </c>
      <c r="O1327" s="116">
        <v>0</v>
      </c>
      <c r="P1327" s="120">
        <v>0</v>
      </c>
      <c r="Q1327" s="27" t="str">
        <f t="shared" si="245"/>
        <v>Registered</v>
      </c>
      <c r="R1327" s="121">
        <f t="shared" si="246"/>
        <v>0.90000003276130991</v>
      </c>
      <c r="T1327" s="117">
        <f t="shared" si="243"/>
        <v>0</v>
      </c>
      <c r="U1327" s="117">
        <f t="shared" si="244"/>
        <v>-457857</v>
      </c>
    </row>
    <row r="1328" spans="1:21" x14ac:dyDescent="0.3">
      <c r="A1328" s="114">
        <v>162</v>
      </c>
      <c r="B1328" s="114" t="s">
        <v>1759</v>
      </c>
      <c r="C1328" s="114" t="s">
        <v>13</v>
      </c>
      <c r="D1328" s="114" t="s">
        <v>1760</v>
      </c>
      <c r="E1328" s="114" t="s">
        <v>1761</v>
      </c>
      <c r="F1328" s="115">
        <v>46053</v>
      </c>
      <c r="G1328" s="114" t="s">
        <v>1558</v>
      </c>
      <c r="H1328" s="116">
        <v>5800000</v>
      </c>
      <c r="I1328" s="116">
        <v>4060000</v>
      </c>
      <c r="J1328" s="116">
        <v>500000</v>
      </c>
      <c r="K1328" s="116">
        <v>3560000</v>
      </c>
      <c r="L1328" s="116">
        <v>0</v>
      </c>
      <c r="M1328" s="116">
        <v>3560000</v>
      </c>
      <c r="N1328" s="116">
        <v>0</v>
      </c>
      <c r="O1328" s="116">
        <v>0</v>
      </c>
      <c r="P1328" s="120">
        <v>0</v>
      </c>
      <c r="Q1328" s="27" t="str">
        <f t="shared" si="245"/>
        <v>Registered</v>
      </c>
      <c r="R1328" s="121">
        <f t="shared" si="246"/>
        <v>0.7</v>
      </c>
      <c r="T1328" s="117">
        <f t="shared" si="243"/>
        <v>3560000</v>
      </c>
      <c r="U1328" s="117">
        <f t="shared" si="244"/>
        <v>0</v>
      </c>
    </row>
    <row r="1329" spans="1:21" x14ac:dyDescent="0.3">
      <c r="A1329" s="114">
        <v>223</v>
      </c>
      <c r="B1329" s="114" t="s">
        <v>1759</v>
      </c>
      <c r="C1329" s="114" t="s">
        <v>13</v>
      </c>
      <c r="D1329" s="114" t="s">
        <v>1938</v>
      </c>
      <c r="E1329" s="114" t="s">
        <v>1939</v>
      </c>
      <c r="F1329" s="115">
        <v>45350</v>
      </c>
      <c r="G1329" s="114" t="s">
        <v>1940</v>
      </c>
      <c r="H1329" s="116">
        <v>5800000</v>
      </c>
      <c r="I1329" s="116">
        <v>4060000</v>
      </c>
      <c r="J1329" s="116">
        <v>1400000</v>
      </c>
      <c r="K1329" s="116">
        <v>2660000</v>
      </c>
      <c r="L1329" s="116">
        <v>0</v>
      </c>
      <c r="M1329" s="116">
        <v>0</v>
      </c>
      <c r="N1329" s="116">
        <v>0</v>
      </c>
      <c r="O1329" s="116">
        <v>0</v>
      </c>
      <c r="P1329" s="120">
        <v>2660000</v>
      </c>
      <c r="Q1329" s="27" t="str">
        <f t="shared" si="245"/>
        <v>Registered</v>
      </c>
      <c r="R1329" s="121">
        <f t="shared" si="246"/>
        <v>0.7</v>
      </c>
      <c r="T1329" s="117">
        <f t="shared" si="243"/>
        <v>2660000</v>
      </c>
      <c r="U1329" s="117">
        <f t="shared" si="244"/>
        <v>0</v>
      </c>
    </row>
    <row r="1330" spans="1:21" x14ac:dyDescent="0.3">
      <c r="A1330" s="114">
        <v>297</v>
      </c>
      <c r="B1330" s="114" t="s">
        <v>1759</v>
      </c>
      <c r="C1330" s="114" t="s">
        <v>13</v>
      </c>
      <c r="D1330" s="114" t="s">
        <v>2152</v>
      </c>
      <c r="E1330" s="114" t="s">
        <v>2153</v>
      </c>
      <c r="F1330" s="115">
        <v>45345</v>
      </c>
      <c r="G1330" s="114" t="s">
        <v>2154</v>
      </c>
      <c r="H1330" s="116">
        <v>4030000</v>
      </c>
      <c r="I1330" s="116">
        <v>2821000</v>
      </c>
      <c r="J1330" s="116">
        <v>1100000</v>
      </c>
      <c r="K1330" s="116">
        <v>1721000</v>
      </c>
      <c r="L1330" s="116">
        <v>0</v>
      </c>
      <c r="M1330" s="116">
        <v>0</v>
      </c>
      <c r="N1330" s="116">
        <v>0</v>
      </c>
      <c r="O1330" s="116">
        <v>0</v>
      </c>
      <c r="P1330" s="120">
        <v>1721000</v>
      </c>
      <c r="Q1330" s="27" t="str">
        <f t="shared" si="245"/>
        <v>Registered</v>
      </c>
      <c r="R1330" s="121">
        <f t="shared" si="246"/>
        <v>0.7</v>
      </c>
      <c r="T1330" s="117">
        <f t="shared" si="243"/>
        <v>1721000</v>
      </c>
      <c r="U1330" s="117">
        <f t="shared" si="244"/>
        <v>0</v>
      </c>
    </row>
    <row r="1331" spans="1:21" x14ac:dyDescent="0.3">
      <c r="A1331" s="114">
        <v>307</v>
      </c>
      <c r="B1331" s="114" t="s">
        <v>1759</v>
      </c>
      <c r="C1331" s="114" t="s">
        <v>13</v>
      </c>
      <c r="D1331" s="114" t="s">
        <v>2171</v>
      </c>
      <c r="E1331" s="114" t="s">
        <v>2172</v>
      </c>
      <c r="F1331" s="115">
        <v>45345</v>
      </c>
      <c r="G1331" s="114" t="s">
        <v>2173</v>
      </c>
      <c r="H1331" s="116">
        <v>4110000</v>
      </c>
      <c r="I1331" s="116">
        <v>2877000</v>
      </c>
      <c r="J1331" s="116">
        <v>1233000</v>
      </c>
      <c r="K1331" s="116">
        <v>1644000</v>
      </c>
      <c r="L1331" s="116">
        <v>0</v>
      </c>
      <c r="M1331" s="116">
        <v>0</v>
      </c>
      <c r="N1331" s="116">
        <v>0</v>
      </c>
      <c r="O1331" s="116">
        <v>0</v>
      </c>
      <c r="P1331" s="120">
        <v>1644000</v>
      </c>
      <c r="Q1331" s="27" t="str">
        <f t="shared" si="245"/>
        <v>Registered</v>
      </c>
      <c r="R1331" s="121">
        <f t="shared" si="246"/>
        <v>0.7</v>
      </c>
      <c r="T1331" s="117">
        <f t="shared" si="243"/>
        <v>1644000</v>
      </c>
      <c r="U1331" s="117">
        <f t="shared" si="244"/>
        <v>0</v>
      </c>
    </row>
    <row r="1332" spans="1:21" x14ac:dyDescent="0.3">
      <c r="A1332" s="114">
        <v>490</v>
      </c>
      <c r="B1332" s="114" t="s">
        <v>1759</v>
      </c>
      <c r="C1332" s="114" t="s">
        <v>13</v>
      </c>
      <c r="D1332" s="114" t="s">
        <v>2561</v>
      </c>
      <c r="E1332" s="114" t="s">
        <v>2110</v>
      </c>
      <c r="F1332" s="115">
        <v>45345</v>
      </c>
      <c r="G1332" s="114" t="s">
        <v>2562</v>
      </c>
      <c r="H1332" s="116">
        <v>2730000</v>
      </c>
      <c r="I1332" s="116">
        <v>1911000</v>
      </c>
      <c r="J1332" s="116">
        <v>1019000</v>
      </c>
      <c r="K1332" s="116">
        <v>892000</v>
      </c>
      <c r="L1332" s="116">
        <v>0</v>
      </c>
      <c r="M1332" s="116">
        <v>0</v>
      </c>
      <c r="N1332" s="116">
        <v>0</v>
      </c>
      <c r="O1332" s="116">
        <v>0</v>
      </c>
      <c r="P1332" s="120">
        <v>892000</v>
      </c>
      <c r="Q1332" s="27" t="str">
        <f t="shared" si="245"/>
        <v>Registered</v>
      </c>
      <c r="R1332" s="121">
        <f t="shared" si="246"/>
        <v>0.7</v>
      </c>
      <c r="T1332" s="117">
        <f t="shared" si="243"/>
        <v>892000</v>
      </c>
      <c r="U1332" s="117">
        <f t="shared" si="244"/>
        <v>0</v>
      </c>
    </row>
    <row r="1333" spans="1:21" x14ac:dyDescent="0.3">
      <c r="A1333" s="114">
        <v>491</v>
      </c>
      <c r="B1333" s="114" t="s">
        <v>1759</v>
      </c>
      <c r="C1333" s="114" t="s">
        <v>13</v>
      </c>
      <c r="D1333" s="114" t="s">
        <v>2563</v>
      </c>
      <c r="E1333" s="114" t="s">
        <v>2110</v>
      </c>
      <c r="F1333" s="115">
        <v>45345</v>
      </c>
      <c r="G1333" s="114" t="s">
        <v>2562</v>
      </c>
      <c r="H1333" s="116">
        <v>2730000</v>
      </c>
      <c r="I1333" s="116">
        <v>1911000</v>
      </c>
      <c r="J1333" s="116">
        <v>1019000</v>
      </c>
      <c r="K1333" s="116">
        <v>892000</v>
      </c>
      <c r="L1333" s="116">
        <v>0</v>
      </c>
      <c r="M1333" s="116">
        <v>0</v>
      </c>
      <c r="N1333" s="116">
        <v>0</v>
      </c>
      <c r="O1333" s="116">
        <v>0</v>
      </c>
      <c r="P1333" s="120">
        <v>892000</v>
      </c>
      <c r="Q1333" s="27" t="str">
        <f t="shared" si="245"/>
        <v>Registered</v>
      </c>
      <c r="R1333" s="121">
        <f t="shared" si="246"/>
        <v>0.7</v>
      </c>
      <c r="T1333" s="117">
        <f t="shared" si="243"/>
        <v>892000</v>
      </c>
      <c r="U1333" s="117">
        <f t="shared" si="244"/>
        <v>0</v>
      </c>
    </row>
    <row r="1334" spans="1:21" x14ac:dyDescent="0.3">
      <c r="A1334" s="114">
        <v>539</v>
      </c>
      <c r="B1334" s="114" t="s">
        <v>1759</v>
      </c>
      <c r="C1334" s="114" t="s">
        <v>13</v>
      </c>
      <c r="D1334" s="114" t="s">
        <v>2676</v>
      </c>
      <c r="E1334" s="114" t="s">
        <v>2677</v>
      </c>
      <c r="F1334" s="115">
        <v>45366</v>
      </c>
      <c r="G1334" s="114" t="s">
        <v>2678</v>
      </c>
      <c r="H1334" s="116">
        <v>3880000</v>
      </c>
      <c r="I1334" s="116">
        <v>2716000</v>
      </c>
      <c r="J1334" s="116">
        <v>1900000</v>
      </c>
      <c r="K1334" s="116">
        <v>816000</v>
      </c>
      <c r="L1334" s="116">
        <v>0</v>
      </c>
      <c r="M1334" s="116">
        <v>0</v>
      </c>
      <c r="N1334" s="116">
        <v>0</v>
      </c>
      <c r="O1334" s="116">
        <v>0</v>
      </c>
      <c r="P1334" s="120">
        <v>816000</v>
      </c>
      <c r="Q1334" s="27" t="str">
        <f t="shared" si="245"/>
        <v>Registered</v>
      </c>
      <c r="R1334" s="121">
        <f t="shared" si="246"/>
        <v>0.7</v>
      </c>
      <c r="T1334" s="117">
        <f t="shared" si="243"/>
        <v>816000</v>
      </c>
      <c r="U1334" s="117">
        <f t="shared" si="244"/>
        <v>0</v>
      </c>
    </row>
    <row r="1335" spans="1:21" x14ac:dyDescent="0.3">
      <c r="A1335" s="114">
        <v>556</v>
      </c>
      <c r="B1335" s="114" t="s">
        <v>1759</v>
      </c>
      <c r="C1335" s="114" t="s">
        <v>13</v>
      </c>
      <c r="D1335" s="114" t="s">
        <v>2768</v>
      </c>
      <c r="E1335" s="114" t="s">
        <v>2769</v>
      </c>
      <c r="F1335" s="115">
        <v>45345</v>
      </c>
      <c r="G1335" s="114" t="s">
        <v>2684</v>
      </c>
      <c r="H1335" s="116">
        <v>5964000</v>
      </c>
      <c r="I1335" s="116">
        <v>4174800</v>
      </c>
      <c r="J1335" s="116">
        <v>3405740</v>
      </c>
      <c r="K1335" s="116">
        <v>769060</v>
      </c>
      <c r="L1335" s="116">
        <v>0</v>
      </c>
      <c r="M1335" s="116">
        <v>0</v>
      </c>
      <c r="N1335" s="116">
        <v>0</v>
      </c>
      <c r="O1335" s="116">
        <v>0</v>
      </c>
      <c r="P1335" s="120">
        <v>769060</v>
      </c>
      <c r="Q1335" s="27" t="str">
        <f t="shared" si="245"/>
        <v>Registered</v>
      </c>
      <c r="R1335" s="121">
        <f t="shared" si="246"/>
        <v>0.7</v>
      </c>
      <c r="T1335" s="117">
        <f t="shared" si="243"/>
        <v>769060</v>
      </c>
      <c r="U1335" s="117">
        <f t="shared" si="244"/>
        <v>0</v>
      </c>
    </row>
    <row r="1336" spans="1:21" hidden="1" x14ac:dyDescent="0.3">
      <c r="A1336" s="114">
        <v>10203</v>
      </c>
      <c r="B1336" s="114" t="s">
        <v>1759</v>
      </c>
      <c r="C1336" s="114" t="s">
        <v>13</v>
      </c>
      <c r="D1336" s="114" t="s">
        <v>9485</v>
      </c>
      <c r="E1336" s="114" t="s">
        <v>9292</v>
      </c>
      <c r="F1336" s="115">
        <v>45345</v>
      </c>
      <c r="G1336" s="114" t="s">
        <v>1416</v>
      </c>
      <c r="H1336" s="116">
        <v>3190000</v>
      </c>
      <c r="I1336" s="116">
        <v>2233000</v>
      </c>
      <c r="J1336" s="116">
        <v>2300000</v>
      </c>
      <c r="K1336" s="116">
        <v>-67000</v>
      </c>
      <c r="L1336" s="116">
        <v>0</v>
      </c>
      <c r="M1336" s="116">
        <v>0</v>
      </c>
      <c r="N1336" s="116">
        <v>0</v>
      </c>
      <c r="O1336" s="116">
        <v>0</v>
      </c>
      <c r="P1336" s="120">
        <v>0</v>
      </c>
      <c r="Q1336" s="27" t="str">
        <f t="shared" si="245"/>
        <v>Registered</v>
      </c>
      <c r="R1336" s="121">
        <f t="shared" si="246"/>
        <v>0.7</v>
      </c>
      <c r="T1336" s="117">
        <f t="shared" si="243"/>
        <v>0</v>
      </c>
      <c r="U1336" s="117">
        <f t="shared" si="244"/>
        <v>-67000</v>
      </c>
    </row>
    <row r="1337" spans="1:21" hidden="1" x14ac:dyDescent="0.3">
      <c r="A1337" s="114">
        <v>10453</v>
      </c>
      <c r="B1337" s="114" t="s">
        <v>1759</v>
      </c>
      <c r="C1337" s="114" t="s">
        <v>13</v>
      </c>
      <c r="D1337" s="114" t="s">
        <v>9860</v>
      </c>
      <c r="E1337" s="114" t="s">
        <v>9861</v>
      </c>
      <c r="F1337" s="115">
        <v>45349</v>
      </c>
      <c r="G1337" s="114" t="s">
        <v>3973</v>
      </c>
      <c r="H1337" s="116">
        <v>4520000</v>
      </c>
      <c r="I1337" s="116">
        <v>3164000</v>
      </c>
      <c r="J1337" s="116">
        <v>3500000</v>
      </c>
      <c r="K1337" s="116">
        <v>-336000</v>
      </c>
      <c r="L1337" s="116">
        <v>0</v>
      </c>
      <c r="M1337" s="116">
        <v>0</v>
      </c>
      <c r="N1337" s="116">
        <v>0</v>
      </c>
      <c r="O1337" s="116">
        <v>0</v>
      </c>
      <c r="P1337" s="120">
        <v>0</v>
      </c>
      <c r="Q1337" s="27" t="str">
        <f t="shared" si="245"/>
        <v>Registered</v>
      </c>
      <c r="R1337" s="121">
        <f t="shared" si="246"/>
        <v>0.7</v>
      </c>
      <c r="T1337" s="117">
        <f t="shared" si="243"/>
        <v>0</v>
      </c>
      <c r="U1337" s="117">
        <f t="shared" si="244"/>
        <v>-336000</v>
      </c>
    </row>
    <row r="1338" spans="1:21" hidden="1" x14ac:dyDescent="0.3">
      <c r="A1338" s="114">
        <v>10459</v>
      </c>
      <c r="B1338" s="114" t="s">
        <v>1759</v>
      </c>
      <c r="C1338" s="114" t="s">
        <v>13</v>
      </c>
      <c r="D1338" s="114" t="s">
        <v>9837</v>
      </c>
      <c r="E1338" s="114" t="s">
        <v>9838</v>
      </c>
      <c r="F1338" s="115">
        <v>45349</v>
      </c>
      <c r="G1338" s="114" t="s">
        <v>2678</v>
      </c>
      <c r="H1338" s="116">
        <v>3880000</v>
      </c>
      <c r="I1338" s="116">
        <v>2716000</v>
      </c>
      <c r="J1338" s="116">
        <v>3100000</v>
      </c>
      <c r="K1338" s="116">
        <v>-384000</v>
      </c>
      <c r="L1338" s="116">
        <v>0</v>
      </c>
      <c r="M1338" s="116">
        <v>0</v>
      </c>
      <c r="N1338" s="116">
        <v>0</v>
      </c>
      <c r="O1338" s="116">
        <v>0</v>
      </c>
      <c r="P1338" s="120">
        <v>0</v>
      </c>
      <c r="Q1338" s="27" t="str">
        <f t="shared" si="245"/>
        <v>Registered</v>
      </c>
      <c r="R1338" s="121">
        <f t="shared" si="246"/>
        <v>0.7</v>
      </c>
      <c r="T1338" s="117">
        <f t="shared" si="243"/>
        <v>0</v>
      </c>
      <c r="U1338" s="117">
        <f t="shared" si="244"/>
        <v>-384000</v>
      </c>
    </row>
    <row r="1339" spans="1:21" hidden="1" x14ac:dyDescent="0.3">
      <c r="A1339" s="114">
        <v>10460</v>
      </c>
      <c r="B1339" s="114" t="s">
        <v>1759</v>
      </c>
      <c r="C1339" s="114" t="s">
        <v>13</v>
      </c>
      <c r="D1339" s="114" t="s">
        <v>9872</v>
      </c>
      <c r="E1339" s="114" t="s">
        <v>9873</v>
      </c>
      <c r="F1339" s="115">
        <v>45366</v>
      </c>
      <c r="G1339" s="114" t="s">
        <v>8545</v>
      </c>
      <c r="H1339" s="116">
        <v>3190000</v>
      </c>
      <c r="I1339" s="116">
        <v>2233000</v>
      </c>
      <c r="J1339" s="116">
        <v>2619000</v>
      </c>
      <c r="K1339" s="116">
        <v>-386000</v>
      </c>
      <c r="L1339" s="116">
        <v>0</v>
      </c>
      <c r="M1339" s="116">
        <v>0</v>
      </c>
      <c r="N1339" s="116">
        <v>0</v>
      </c>
      <c r="O1339" s="116">
        <v>0</v>
      </c>
      <c r="P1339" s="120">
        <v>0</v>
      </c>
      <c r="Q1339" s="27" t="str">
        <f t="shared" si="245"/>
        <v>Registered</v>
      </c>
      <c r="R1339" s="121">
        <f t="shared" si="246"/>
        <v>0.7</v>
      </c>
      <c r="T1339" s="117">
        <f t="shared" si="243"/>
        <v>0</v>
      </c>
      <c r="U1339" s="117">
        <f t="shared" si="244"/>
        <v>-386000</v>
      </c>
    </row>
    <row r="1340" spans="1:21" hidden="1" x14ac:dyDescent="0.3">
      <c r="A1340" s="114">
        <v>10488</v>
      </c>
      <c r="B1340" s="114" t="s">
        <v>1759</v>
      </c>
      <c r="C1340" s="114" t="s">
        <v>13</v>
      </c>
      <c r="D1340" s="114" t="s">
        <v>9913</v>
      </c>
      <c r="E1340" s="114" t="s">
        <v>9914</v>
      </c>
      <c r="F1340" s="115">
        <v>45349</v>
      </c>
      <c r="G1340" s="114" t="s">
        <v>7725</v>
      </c>
      <c r="H1340" s="116">
        <v>4520000</v>
      </c>
      <c r="I1340" s="116">
        <v>3164000</v>
      </c>
      <c r="J1340" s="116">
        <v>3650000</v>
      </c>
      <c r="K1340" s="116">
        <v>-486000</v>
      </c>
      <c r="L1340" s="116">
        <v>0</v>
      </c>
      <c r="M1340" s="116">
        <v>0</v>
      </c>
      <c r="N1340" s="116">
        <v>0</v>
      </c>
      <c r="O1340" s="116">
        <v>0</v>
      </c>
      <c r="P1340" s="120">
        <v>0</v>
      </c>
      <c r="Q1340" s="27" t="str">
        <f t="shared" si="245"/>
        <v>Registered</v>
      </c>
      <c r="R1340" s="121">
        <f t="shared" si="246"/>
        <v>0.7</v>
      </c>
      <c r="T1340" s="117">
        <f t="shared" ref="T1340:T1342" si="247">L1340+M1340+N1340+O1340+P1340</f>
        <v>0</v>
      </c>
      <c r="U1340" s="117">
        <f t="shared" ref="U1340:U1342" si="248">K1340-T1340</f>
        <v>-486000</v>
      </c>
    </row>
    <row r="1341" spans="1:21" hidden="1" x14ac:dyDescent="0.3">
      <c r="A1341" s="114">
        <v>10503</v>
      </c>
      <c r="B1341" s="114" t="s">
        <v>1759</v>
      </c>
      <c r="C1341" s="114" t="s">
        <v>13</v>
      </c>
      <c r="D1341" s="114" t="s">
        <v>9933</v>
      </c>
      <c r="E1341" s="114" t="s">
        <v>9934</v>
      </c>
      <c r="F1341" s="115">
        <v>45345</v>
      </c>
      <c r="G1341" s="114" t="s">
        <v>2659</v>
      </c>
      <c r="H1341" s="116">
        <v>4520000</v>
      </c>
      <c r="I1341" s="116">
        <v>3164000</v>
      </c>
      <c r="J1341" s="116">
        <v>3700000</v>
      </c>
      <c r="K1341" s="116">
        <v>-536000</v>
      </c>
      <c r="L1341" s="116">
        <v>0</v>
      </c>
      <c r="M1341" s="116">
        <v>0</v>
      </c>
      <c r="N1341" s="116">
        <v>0</v>
      </c>
      <c r="O1341" s="116">
        <v>0</v>
      </c>
      <c r="P1341" s="120">
        <v>0</v>
      </c>
      <c r="Q1341" s="27" t="str">
        <f t="shared" si="245"/>
        <v>Registered</v>
      </c>
      <c r="R1341" s="121">
        <f t="shared" si="246"/>
        <v>0.7</v>
      </c>
      <c r="T1341" s="117">
        <f t="shared" si="247"/>
        <v>0</v>
      </c>
      <c r="U1341" s="117">
        <f t="shared" si="248"/>
        <v>-536000</v>
      </c>
    </row>
    <row r="1342" spans="1:21" hidden="1" x14ac:dyDescent="0.3">
      <c r="A1342" s="114">
        <v>10551</v>
      </c>
      <c r="B1342" s="114" t="s">
        <v>1759</v>
      </c>
      <c r="C1342" s="114" t="s">
        <v>13</v>
      </c>
      <c r="D1342" s="114" t="s">
        <v>10001</v>
      </c>
      <c r="E1342" s="114" t="s">
        <v>10002</v>
      </c>
      <c r="F1342" s="115">
        <v>45366</v>
      </c>
      <c r="G1342" s="114" t="s">
        <v>4392</v>
      </c>
      <c r="H1342" s="116">
        <v>5800000</v>
      </c>
      <c r="I1342" s="116">
        <v>4060000</v>
      </c>
      <c r="J1342" s="116">
        <v>5000000</v>
      </c>
      <c r="K1342" s="116">
        <v>-940000</v>
      </c>
      <c r="L1342" s="116">
        <v>0</v>
      </c>
      <c r="M1342" s="116">
        <v>0</v>
      </c>
      <c r="N1342" s="116">
        <v>0</v>
      </c>
      <c r="O1342" s="116">
        <v>0</v>
      </c>
      <c r="P1342" s="120">
        <v>0</v>
      </c>
      <c r="Q1342" s="27" t="str">
        <f t="shared" si="245"/>
        <v>Registered</v>
      </c>
      <c r="R1342" s="121">
        <f t="shared" si="246"/>
        <v>0.7</v>
      </c>
      <c r="T1342" s="117">
        <f t="shared" si="247"/>
        <v>0</v>
      </c>
      <c r="U1342" s="117">
        <f t="shared" si="248"/>
        <v>-940000</v>
      </c>
    </row>
    <row r="1343" spans="1:21" s="101" customFormat="1" x14ac:dyDescent="0.3">
      <c r="A1343" s="99">
        <v>10596</v>
      </c>
      <c r="B1343" s="99" t="s">
        <v>1759</v>
      </c>
      <c r="C1343" s="99" t="s">
        <v>13</v>
      </c>
      <c r="D1343" s="99" t="s">
        <v>10074</v>
      </c>
      <c r="E1343" s="99" t="s">
        <v>5549</v>
      </c>
      <c r="F1343" s="100">
        <v>45961</v>
      </c>
      <c r="G1343" s="99" t="s">
        <v>1898</v>
      </c>
      <c r="H1343" s="96">
        <v>4970000</v>
      </c>
      <c r="I1343" s="96">
        <f>H1343*R1343</f>
        <v>3479000</v>
      </c>
      <c r="J1343" s="96">
        <v>1500000</v>
      </c>
      <c r="K1343" s="96">
        <f>I1343-J1343</f>
        <v>1979000</v>
      </c>
      <c r="L1343" s="97">
        <f>IF(AND($S1343&gt;=0,$S1343&lt;=30),$K1343,0)</f>
        <v>0</v>
      </c>
      <c r="M1343" s="97">
        <f>IF(AND($S1343&gt;=31,$S1343&lt;=60),$K1343,0)</f>
        <v>0</v>
      </c>
      <c r="N1343" s="97">
        <f>IF(AND($S1343&gt;=61,$S1343&lt;=90),$K1343,0)</f>
        <v>0</v>
      </c>
      <c r="O1343" s="97">
        <f>IF(AND($S1343&gt;=91,$S1343&lt;=120),$K1343,0)</f>
        <v>0</v>
      </c>
      <c r="P1343" s="98">
        <f>IF($S1343&gt;120,$K1343,0)</f>
        <v>1979000</v>
      </c>
      <c r="Q1343" s="101" t="str">
        <f t="shared" si="245"/>
        <v>Unregistered</v>
      </c>
      <c r="R1343" s="123">
        <v>0.7</v>
      </c>
      <c r="S1343" s="95">
        <f>DATE(2026,5,31)-F1343</f>
        <v>212</v>
      </c>
    </row>
    <row r="1344" spans="1:21" x14ac:dyDescent="0.3">
      <c r="A1344" s="114">
        <v>82</v>
      </c>
      <c r="B1344" s="114" t="s">
        <v>1539</v>
      </c>
      <c r="C1344" s="114" t="s">
        <v>1540</v>
      </c>
      <c r="D1344" s="114" t="s">
        <v>1541</v>
      </c>
      <c r="E1344" s="114" t="s">
        <v>1542</v>
      </c>
      <c r="F1344" s="115">
        <v>46022</v>
      </c>
      <c r="G1344" s="114" t="s">
        <v>1543</v>
      </c>
      <c r="H1344" s="116">
        <v>36560000</v>
      </c>
      <c r="I1344" s="116">
        <v>10968000</v>
      </c>
      <c r="J1344" s="116">
        <v>4950000</v>
      </c>
      <c r="K1344" s="116">
        <v>6018000</v>
      </c>
      <c r="L1344" s="116">
        <v>0</v>
      </c>
      <c r="M1344" s="116">
        <v>0</v>
      </c>
      <c r="N1344" s="116">
        <v>0</v>
      </c>
      <c r="O1344" s="116">
        <v>0</v>
      </c>
      <c r="P1344" s="120">
        <v>6018000</v>
      </c>
      <c r="Q1344" s="27" t="str">
        <f t="shared" si="245"/>
        <v>Registered</v>
      </c>
      <c r="R1344" s="121">
        <f t="shared" si="246"/>
        <v>0.3</v>
      </c>
      <c r="T1344" s="117">
        <f t="shared" ref="T1344:T1351" si="249">L1344+M1344+N1344+O1344+P1344</f>
        <v>6018000</v>
      </c>
      <c r="U1344" s="117">
        <f t="shared" ref="U1344:U1351" si="250">K1344-T1344</f>
        <v>0</v>
      </c>
    </row>
    <row r="1345" spans="1:21" hidden="1" x14ac:dyDescent="0.3">
      <c r="A1345" s="114">
        <v>4680</v>
      </c>
      <c r="B1345" s="114" t="s">
        <v>1539</v>
      </c>
      <c r="C1345" s="114" t="s">
        <v>1540</v>
      </c>
      <c r="D1345" s="114" t="s">
        <v>5515</v>
      </c>
      <c r="E1345" s="114" t="s">
        <v>5516</v>
      </c>
      <c r="F1345" s="115">
        <v>45525</v>
      </c>
      <c r="G1345" s="114" t="s">
        <v>5517</v>
      </c>
      <c r="H1345" s="116">
        <v>33000000</v>
      </c>
      <c r="I1345" s="116">
        <v>9900000</v>
      </c>
      <c r="J1345" s="116">
        <v>9900000</v>
      </c>
      <c r="K1345" s="116">
        <v>0</v>
      </c>
      <c r="L1345" s="116">
        <v>0</v>
      </c>
      <c r="M1345" s="116">
        <v>0</v>
      </c>
      <c r="N1345" s="116">
        <v>0</v>
      </c>
      <c r="O1345" s="116">
        <v>0</v>
      </c>
      <c r="P1345" s="120">
        <v>0</v>
      </c>
      <c r="Q1345" s="27" t="str">
        <f t="shared" si="245"/>
        <v>Registered</v>
      </c>
      <c r="R1345" s="121">
        <f t="shared" si="246"/>
        <v>0.3</v>
      </c>
      <c r="T1345" s="117">
        <f t="shared" si="249"/>
        <v>0</v>
      </c>
      <c r="U1345" s="117">
        <f t="shared" si="250"/>
        <v>0</v>
      </c>
    </row>
    <row r="1346" spans="1:21" hidden="1" x14ac:dyDescent="0.3">
      <c r="A1346" s="114">
        <v>4681</v>
      </c>
      <c r="B1346" s="114" t="s">
        <v>1539</v>
      </c>
      <c r="C1346" s="114" t="s">
        <v>1540</v>
      </c>
      <c r="D1346" s="114" t="s">
        <v>5518</v>
      </c>
      <c r="E1346" s="114" t="s">
        <v>5519</v>
      </c>
      <c r="F1346" s="115">
        <v>45525</v>
      </c>
      <c r="G1346" s="114" t="s">
        <v>5517</v>
      </c>
      <c r="H1346" s="116">
        <v>33000000</v>
      </c>
      <c r="I1346" s="116">
        <v>9900000</v>
      </c>
      <c r="J1346" s="116">
        <v>9900000</v>
      </c>
      <c r="K1346" s="116">
        <v>0</v>
      </c>
      <c r="L1346" s="116">
        <v>0</v>
      </c>
      <c r="M1346" s="116">
        <v>0</v>
      </c>
      <c r="N1346" s="116">
        <v>0</v>
      </c>
      <c r="O1346" s="116">
        <v>0</v>
      </c>
      <c r="P1346" s="120">
        <v>0</v>
      </c>
      <c r="Q1346" s="27" t="str">
        <f t="shared" ref="Q1346:Q1409" si="251">IF(G1346="01 Jan 1900","Unregistered","Registered")</f>
        <v>Registered</v>
      </c>
      <c r="R1346" s="121">
        <f t="shared" si="246"/>
        <v>0.3</v>
      </c>
      <c r="T1346" s="117">
        <f t="shared" si="249"/>
        <v>0</v>
      </c>
      <c r="U1346" s="117">
        <f t="shared" si="250"/>
        <v>0</v>
      </c>
    </row>
    <row r="1347" spans="1:21" hidden="1" x14ac:dyDescent="0.3">
      <c r="A1347" s="114">
        <v>4682</v>
      </c>
      <c r="B1347" s="114" t="s">
        <v>1539</v>
      </c>
      <c r="C1347" s="114" t="s">
        <v>1540</v>
      </c>
      <c r="D1347" s="114" t="s">
        <v>5520</v>
      </c>
      <c r="E1347" s="114" t="s">
        <v>5521</v>
      </c>
      <c r="F1347" s="115">
        <v>46092</v>
      </c>
      <c r="G1347" s="114" t="s">
        <v>1583</v>
      </c>
      <c r="H1347" s="116">
        <v>44459821</v>
      </c>
      <c r="I1347" s="116">
        <v>15389938</v>
      </c>
      <c r="J1347" s="116">
        <v>15389938</v>
      </c>
      <c r="K1347" s="116">
        <v>0</v>
      </c>
      <c r="L1347" s="116">
        <v>0</v>
      </c>
      <c r="M1347" s="116">
        <v>0</v>
      </c>
      <c r="N1347" s="116">
        <v>0</v>
      </c>
      <c r="O1347" s="116">
        <v>0</v>
      </c>
      <c r="P1347" s="120">
        <v>0</v>
      </c>
      <c r="Q1347" s="27" t="str">
        <f t="shared" si="251"/>
        <v>Registered</v>
      </c>
      <c r="R1347" s="121">
        <f t="shared" si="246"/>
        <v>0.34615384528876081</v>
      </c>
      <c r="T1347" s="117">
        <f t="shared" si="249"/>
        <v>0</v>
      </c>
      <c r="U1347" s="117">
        <f t="shared" si="250"/>
        <v>0</v>
      </c>
    </row>
    <row r="1348" spans="1:21" hidden="1" x14ac:dyDescent="0.3">
      <c r="A1348" s="114">
        <v>4683</v>
      </c>
      <c r="B1348" s="114" t="s">
        <v>1539</v>
      </c>
      <c r="C1348" s="114" t="s">
        <v>1540</v>
      </c>
      <c r="D1348" s="114" t="s">
        <v>5522</v>
      </c>
      <c r="E1348" s="114" t="s">
        <v>5523</v>
      </c>
      <c r="F1348" s="115">
        <v>45565</v>
      </c>
      <c r="G1348" s="114" t="s">
        <v>5431</v>
      </c>
      <c r="H1348" s="116">
        <v>38969400</v>
      </c>
      <c r="I1348" s="116">
        <v>11690820</v>
      </c>
      <c r="J1348" s="116">
        <v>11690820</v>
      </c>
      <c r="K1348" s="116">
        <v>0</v>
      </c>
      <c r="L1348" s="116">
        <v>0</v>
      </c>
      <c r="M1348" s="116">
        <v>0</v>
      </c>
      <c r="N1348" s="116">
        <v>0</v>
      </c>
      <c r="O1348" s="116">
        <v>0</v>
      </c>
      <c r="P1348" s="120">
        <v>0</v>
      </c>
      <c r="Q1348" s="27" t="str">
        <f t="shared" si="251"/>
        <v>Registered</v>
      </c>
      <c r="R1348" s="121">
        <f t="shared" si="246"/>
        <v>0.3</v>
      </c>
      <c r="T1348" s="117">
        <f t="shared" si="249"/>
        <v>0</v>
      </c>
      <c r="U1348" s="117">
        <f t="shared" si="250"/>
        <v>0</v>
      </c>
    </row>
    <row r="1349" spans="1:21" hidden="1" x14ac:dyDescent="0.3">
      <c r="A1349" s="114">
        <v>10335</v>
      </c>
      <c r="B1349" s="114" t="s">
        <v>1539</v>
      </c>
      <c r="C1349" s="114" t="s">
        <v>1540</v>
      </c>
      <c r="D1349" s="114" t="s">
        <v>9687</v>
      </c>
      <c r="E1349" s="114" t="s">
        <v>9688</v>
      </c>
      <c r="F1349" s="115">
        <v>45777</v>
      </c>
      <c r="G1349" s="114" t="s">
        <v>3377</v>
      </c>
      <c r="H1349" s="116">
        <v>39000000</v>
      </c>
      <c r="I1349" s="116">
        <v>11700000</v>
      </c>
      <c r="J1349" s="116">
        <v>11817000</v>
      </c>
      <c r="K1349" s="116">
        <v>-117000</v>
      </c>
      <c r="L1349" s="116">
        <v>0</v>
      </c>
      <c r="M1349" s="116">
        <v>0</v>
      </c>
      <c r="N1349" s="116">
        <v>0</v>
      </c>
      <c r="O1349" s="116">
        <v>0</v>
      </c>
      <c r="P1349" s="120">
        <v>0</v>
      </c>
      <c r="Q1349" s="27" t="str">
        <f t="shared" si="251"/>
        <v>Registered</v>
      </c>
      <c r="R1349" s="121">
        <f t="shared" si="246"/>
        <v>0.3</v>
      </c>
      <c r="T1349" s="117">
        <f t="shared" si="249"/>
        <v>0</v>
      </c>
      <c r="U1349" s="117">
        <f t="shared" si="250"/>
        <v>-117000</v>
      </c>
    </row>
    <row r="1350" spans="1:21" hidden="1" x14ac:dyDescent="0.3">
      <c r="A1350" s="114">
        <v>10458</v>
      </c>
      <c r="B1350" s="114" t="s">
        <v>1539</v>
      </c>
      <c r="C1350" s="114" t="s">
        <v>1540</v>
      </c>
      <c r="D1350" s="114" t="s">
        <v>9870</v>
      </c>
      <c r="E1350" s="114" t="s">
        <v>9871</v>
      </c>
      <c r="F1350" s="115">
        <v>45551</v>
      </c>
      <c r="G1350" s="114" t="s">
        <v>2577</v>
      </c>
      <c r="H1350" s="116">
        <v>36420000</v>
      </c>
      <c r="I1350" s="116">
        <v>10926000</v>
      </c>
      <c r="J1350" s="116">
        <v>11290200</v>
      </c>
      <c r="K1350" s="116">
        <v>-364200</v>
      </c>
      <c r="L1350" s="116">
        <v>0</v>
      </c>
      <c r="M1350" s="116">
        <v>0</v>
      </c>
      <c r="N1350" s="116">
        <v>0</v>
      </c>
      <c r="O1350" s="116">
        <v>0</v>
      </c>
      <c r="P1350" s="120">
        <v>0</v>
      </c>
      <c r="Q1350" s="27" t="str">
        <f t="shared" si="251"/>
        <v>Registered</v>
      </c>
      <c r="R1350" s="121">
        <f t="shared" si="246"/>
        <v>0.3</v>
      </c>
      <c r="T1350" s="117">
        <f t="shared" si="249"/>
        <v>0</v>
      </c>
      <c r="U1350" s="117">
        <f t="shared" si="250"/>
        <v>-364200</v>
      </c>
    </row>
    <row r="1351" spans="1:21" hidden="1" x14ac:dyDescent="0.3">
      <c r="A1351" s="114">
        <v>10524</v>
      </c>
      <c r="B1351" s="114" t="s">
        <v>1539</v>
      </c>
      <c r="C1351" s="114" t="s">
        <v>1540</v>
      </c>
      <c r="D1351" s="114" t="s">
        <v>9962</v>
      </c>
      <c r="E1351" s="114" t="s">
        <v>9963</v>
      </c>
      <c r="F1351" s="115">
        <v>45747</v>
      </c>
      <c r="G1351" s="114" t="s">
        <v>8646</v>
      </c>
      <c r="H1351" s="116">
        <v>37500000</v>
      </c>
      <c r="I1351" s="116">
        <v>11250000</v>
      </c>
      <c r="J1351" s="116">
        <v>11909561</v>
      </c>
      <c r="K1351" s="116">
        <v>-659561</v>
      </c>
      <c r="L1351" s="116">
        <v>0</v>
      </c>
      <c r="M1351" s="116">
        <v>0</v>
      </c>
      <c r="N1351" s="116">
        <v>0</v>
      </c>
      <c r="O1351" s="116">
        <v>0</v>
      </c>
      <c r="P1351" s="120">
        <v>0</v>
      </c>
      <c r="Q1351" s="27" t="str">
        <f t="shared" si="251"/>
        <v>Registered</v>
      </c>
      <c r="R1351" s="121">
        <f t="shared" si="246"/>
        <v>0.3</v>
      </c>
      <c r="T1351" s="117">
        <f t="shared" si="249"/>
        <v>0</v>
      </c>
      <c r="U1351" s="117">
        <f t="shared" si="250"/>
        <v>-659561</v>
      </c>
    </row>
    <row r="1352" spans="1:21" s="101" customFormat="1" x14ac:dyDescent="0.3">
      <c r="A1352" s="99">
        <v>10575</v>
      </c>
      <c r="B1352" s="99" t="s">
        <v>1539</v>
      </c>
      <c r="C1352" s="99" t="s">
        <v>1540</v>
      </c>
      <c r="D1352" s="99" t="s">
        <v>10044</v>
      </c>
      <c r="E1352" s="99" t="s">
        <v>10045</v>
      </c>
      <c r="F1352" s="100">
        <v>46111</v>
      </c>
      <c r="G1352" s="99" t="s">
        <v>1898</v>
      </c>
      <c r="H1352" s="96">
        <v>36410000</v>
      </c>
      <c r="I1352" s="96">
        <f>H1352*R1352</f>
        <v>10923000</v>
      </c>
      <c r="J1352" s="96">
        <v>1100000</v>
      </c>
      <c r="K1352" s="96">
        <f>I1352-J1352</f>
        <v>9823000</v>
      </c>
      <c r="L1352" s="97">
        <f>IF(AND($S1352&gt;=0,$S1352&lt;=30),$K1352,0)</f>
        <v>0</v>
      </c>
      <c r="M1352" s="97">
        <f>IF(AND($S1352&gt;=31,$S1352&lt;=60),$K1352,0)</f>
        <v>0</v>
      </c>
      <c r="N1352" s="97">
        <f>IF(AND($S1352&gt;=61,$S1352&lt;=90),$K1352,0)</f>
        <v>9823000</v>
      </c>
      <c r="O1352" s="97">
        <f>IF(AND($S1352&gt;=91,$S1352&lt;=120),$K1352,0)</f>
        <v>0</v>
      </c>
      <c r="P1352" s="98">
        <f>IF($S1352&gt;120,$K1352,0)</f>
        <v>0</v>
      </c>
      <c r="Q1352" s="101" t="str">
        <f t="shared" si="251"/>
        <v>Unregistered</v>
      </c>
      <c r="R1352" s="123">
        <v>0.3</v>
      </c>
      <c r="S1352" s="95">
        <f>DATE(2026,5,31)-F1352</f>
        <v>62</v>
      </c>
    </row>
    <row r="1353" spans="1:21" hidden="1" x14ac:dyDescent="0.3">
      <c r="A1353" s="114">
        <v>10582</v>
      </c>
      <c r="B1353" s="114" t="s">
        <v>1539</v>
      </c>
      <c r="C1353" s="114" t="s">
        <v>1540</v>
      </c>
      <c r="D1353" s="114" t="s">
        <v>10058</v>
      </c>
      <c r="E1353" s="114" t="s">
        <v>10059</v>
      </c>
      <c r="F1353" s="115">
        <v>45747</v>
      </c>
      <c r="G1353" s="114" t="s">
        <v>3286</v>
      </c>
      <c r="H1353" s="116">
        <v>38000000</v>
      </c>
      <c r="I1353" s="116">
        <v>11400000</v>
      </c>
      <c r="J1353" s="116">
        <v>12565000</v>
      </c>
      <c r="K1353" s="116">
        <v>-1165000</v>
      </c>
      <c r="L1353" s="116">
        <v>0</v>
      </c>
      <c r="M1353" s="116">
        <v>0</v>
      </c>
      <c r="N1353" s="116">
        <v>0</v>
      </c>
      <c r="O1353" s="116">
        <v>0</v>
      </c>
      <c r="P1353" s="120">
        <v>0</v>
      </c>
      <c r="Q1353" s="27" t="str">
        <f t="shared" si="251"/>
        <v>Registered</v>
      </c>
      <c r="R1353" s="121">
        <f t="shared" si="246"/>
        <v>0.3</v>
      </c>
      <c r="T1353" s="117">
        <f t="shared" ref="T1353:T1364" si="252">L1353+M1353+N1353+O1353+P1353</f>
        <v>0</v>
      </c>
      <c r="U1353" s="117">
        <f t="shared" ref="U1353:U1364" si="253">K1353-T1353</f>
        <v>-1165000</v>
      </c>
    </row>
    <row r="1354" spans="1:21" hidden="1" x14ac:dyDescent="0.3">
      <c r="A1354" s="114">
        <v>10593</v>
      </c>
      <c r="B1354" s="114" t="s">
        <v>1539</v>
      </c>
      <c r="C1354" s="114" t="s">
        <v>1540</v>
      </c>
      <c r="D1354" s="114" t="s">
        <v>10066</v>
      </c>
      <c r="E1354" s="114" t="s">
        <v>10067</v>
      </c>
      <c r="F1354" s="115">
        <v>45930</v>
      </c>
      <c r="G1354" s="114" t="s">
        <v>2101</v>
      </c>
      <c r="H1354" s="116">
        <v>36560000</v>
      </c>
      <c r="I1354" s="116">
        <v>7655216</v>
      </c>
      <c r="J1354" s="116">
        <v>9100000</v>
      </c>
      <c r="K1354" s="116">
        <v>-1444784</v>
      </c>
      <c r="L1354" s="116">
        <v>0</v>
      </c>
      <c r="M1354" s="116">
        <v>0</v>
      </c>
      <c r="N1354" s="116">
        <v>0</v>
      </c>
      <c r="O1354" s="116">
        <v>0</v>
      </c>
      <c r="P1354" s="120">
        <v>0</v>
      </c>
      <c r="Q1354" s="27" t="str">
        <f t="shared" si="251"/>
        <v>Registered</v>
      </c>
      <c r="R1354" s="121">
        <f t="shared" si="246"/>
        <v>0.20938774617067835</v>
      </c>
      <c r="T1354" s="117">
        <f t="shared" si="252"/>
        <v>0</v>
      </c>
      <c r="U1354" s="117">
        <f t="shared" si="253"/>
        <v>-1444784</v>
      </c>
    </row>
    <row r="1355" spans="1:21" hidden="1" x14ac:dyDescent="0.3">
      <c r="A1355" s="114">
        <v>10600</v>
      </c>
      <c r="B1355" s="114" t="s">
        <v>1539</v>
      </c>
      <c r="C1355" s="114" t="s">
        <v>1540</v>
      </c>
      <c r="D1355" s="114" t="s">
        <v>10077</v>
      </c>
      <c r="E1355" s="114" t="s">
        <v>10078</v>
      </c>
      <c r="F1355" s="115">
        <v>45930</v>
      </c>
      <c r="G1355" s="114" t="s">
        <v>2101</v>
      </c>
      <c r="H1355" s="116">
        <v>36560000</v>
      </c>
      <c r="I1355" s="116">
        <v>7502112</v>
      </c>
      <c r="J1355" s="116">
        <v>9100000</v>
      </c>
      <c r="K1355" s="116">
        <v>-1597888</v>
      </c>
      <c r="L1355" s="116">
        <v>0</v>
      </c>
      <c r="M1355" s="116">
        <v>0</v>
      </c>
      <c r="N1355" s="116">
        <v>0</v>
      </c>
      <c r="O1355" s="116">
        <v>0</v>
      </c>
      <c r="P1355" s="120">
        <v>0</v>
      </c>
      <c r="Q1355" s="27" t="str">
        <f t="shared" si="251"/>
        <v>Registered</v>
      </c>
      <c r="R1355" s="121">
        <f t="shared" si="246"/>
        <v>0.20519999999999999</v>
      </c>
      <c r="T1355" s="117">
        <f t="shared" si="252"/>
        <v>0</v>
      </c>
      <c r="U1355" s="117">
        <f t="shared" si="253"/>
        <v>-1597888</v>
      </c>
    </row>
    <row r="1356" spans="1:21" hidden="1" x14ac:dyDescent="0.3">
      <c r="A1356" s="114">
        <v>10618</v>
      </c>
      <c r="B1356" s="114" t="s">
        <v>1539</v>
      </c>
      <c r="C1356" s="114" t="s">
        <v>1540</v>
      </c>
      <c r="D1356" s="114" t="s">
        <v>10100</v>
      </c>
      <c r="E1356" s="114" t="s">
        <v>10101</v>
      </c>
      <c r="F1356" s="115">
        <v>45741</v>
      </c>
      <c r="G1356" s="114" t="s">
        <v>3286</v>
      </c>
      <c r="H1356" s="116">
        <v>35500000</v>
      </c>
      <c r="I1356" s="116">
        <v>10650000</v>
      </c>
      <c r="J1356" s="116">
        <v>12540000</v>
      </c>
      <c r="K1356" s="116">
        <v>-1890000</v>
      </c>
      <c r="L1356" s="116">
        <v>0</v>
      </c>
      <c r="M1356" s="116">
        <v>0</v>
      </c>
      <c r="N1356" s="116">
        <v>0</v>
      </c>
      <c r="O1356" s="116">
        <v>0</v>
      </c>
      <c r="P1356" s="120">
        <v>0</v>
      </c>
      <c r="Q1356" s="27" t="str">
        <f t="shared" si="251"/>
        <v>Registered</v>
      </c>
      <c r="R1356" s="121">
        <f t="shared" si="246"/>
        <v>0.3</v>
      </c>
      <c r="T1356" s="117">
        <f t="shared" si="252"/>
        <v>0</v>
      </c>
      <c r="U1356" s="117">
        <f t="shared" si="253"/>
        <v>-1890000</v>
      </c>
    </row>
    <row r="1357" spans="1:21" hidden="1" x14ac:dyDescent="0.3">
      <c r="A1357" s="114">
        <v>10767</v>
      </c>
      <c r="B1357" s="114" t="s">
        <v>1539</v>
      </c>
      <c r="C1357" s="114" t="s">
        <v>1540</v>
      </c>
      <c r="D1357" s="114" t="s">
        <v>10184</v>
      </c>
      <c r="E1357" s="114" t="s">
        <v>10185</v>
      </c>
      <c r="F1357" s="115">
        <v>45869</v>
      </c>
      <c r="G1357" s="114" t="s">
        <v>4158</v>
      </c>
      <c r="H1357" s="116">
        <v>36600000</v>
      </c>
      <c r="I1357" s="116">
        <v>1299300</v>
      </c>
      <c r="J1357" s="116">
        <v>6900000</v>
      </c>
      <c r="K1357" s="116">
        <v>-5600700</v>
      </c>
      <c r="L1357" s="116">
        <v>0</v>
      </c>
      <c r="M1357" s="116">
        <v>0</v>
      </c>
      <c r="N1357" s="116">
        <v>0</v>
      </c>
      <c r="O1357" s="116">
        <v>0</v>
      </c>
      <c r="P1357" s="120">
        <v>0</v>
      </c>
      <c r="Q1357" s="27" t="str">
        <f t="shared" si="251"/>
        <v>Registered</v>
      </c>
      <c r="R1357" s="121">
        <f t="shared" si="246"/>
        <v>3.5499999999999997E-2</v>
      </c>
      <c r="T1357" s="117">
        <f t="shared" si="252"/>
        <v>0</v>
      </c>
      <c r="U1357" s="117">
        <f t="shared" si="253"/>
        <v>-5600700</v>
      </c>
    </row>
    <row r="1358" spans="1:21" hidden="1" x14ac:dyDescent="0.3">
      <c r="A1358" s="114">
        <v>10796</v>
      </c>
      <c r="B1358" s="114" t="s">
        <v>1539</v>
      </c>
      <c r="C1358" s="114" t="s">
        <v>1540</v>
      </c>
      <c r="D1358" s="114" t="s">
        <v>10218</v>
      </c>
      <c r="E1358" s="114" t="s">
        <v>10219</v>
      </c>
      <c r="F1358" s="115">
        <v>45687</v>
      </c>
      <c r="G1358" s="114" t="s">
        <v>2796</v>
      </c>
      <c r="H1358" s="116">
        <v>38969400</v>
      </c>
      <c r="I1358" s="116">
        <v>11690820</v>
      </c>
      <c r="J1358" s="116">
        <v>17842350</v>
      </c>
      <c r="K1358" s="116">
        <v>-6151530</v>
      </c>
      <c r="L1358" s="116">
        <v>0</v>
      </c>
      <c r="M1358" s="116">
        <v>0</v>
      </c>
      <c r="N1358" s="116">
        <v>0</v>
      </c>
      <c r="O1358" s="116">
        <v>0</v>
      </c>
      <c r="P1358" s="120">
        <v>0</v>
      </c>
      <c r="Q1358" s="27" t="str">
        <f t="shared" si="251"/>
        <v>Registered</v>
      </c>
      <c r="R1358" s="121">
        <f t="shared" si="246"/>
        <v>0.3</v>
      </c>
      <c r="T1358" s="117">
        <f t="shared" si="252"/>
        <v>0</v>
      </c>
      <c r="U1358" s="117">
        <f t="shared" si="253"/>
        <v>-6151530</v>
      </c>
    </row>
    <row r="1359" spans="1:21" hidden="1" x14ac:dyDescent="0.3">
      <c r="A1359" s="114">
        <v>10826</v>
      </c>
      <c r="B1359" s="114" t="s">
        <v>1539</v>
      </c>
      <c r="C1359" s="114" t="s">
        <v>1540</v>
      </c>
      <c r="D1359" s="114" t="s">
        <v>10221</v>
      </c>
      <c r="E1359" s="114" t="s">
        <v>10222</v>
      </c>
      <c r="F1359" s="115">
        <v>45551</v>
      </c>
      <c r="G1359" s="114" t="s">
        <v>2438</v>
      </c>
      <c r="H1359" s="116">
        <v>36420000</v>
      </c>
      <c r="I1359" s="116">
        <v>2205000</v>
      </c>
      <c r="J1359" s="116">
        <v>10545740</v>
      </c>
      <c r="K1359" s="116">
        <v>-8340740</v>
      </c>
      <c r="L1359" s="116">
        <v>0</v>
      </c>
      <c r="M1359" s="116">
        <v>0</v>
      </c>
      <c r="N1359" s="116">
        <v>0</v>
      </c>
      <c r="O1359" s="116">
        <v>0</v>
      </c>
      <c r="P1359" s="120">
        <v>0</v>
      </c>
      <c r="Q1359" s="27" t="str">
        <f t="shared" si="251"/>
        <v>Registered</v>
      </c>
      <c r="R1359" s="121">
        <f t="shared" si="246"/>
        <v>6.0543657331136737E-2</v>
      </c>
      <c r="T1359" s="117">
        <f t="shared" si="252"/>
        <v>0</v>
      </c>
      <c r="U1359" s="117">
        <f t="shared" si="253"/>
        <v>-8340740</v>
      </c>
    </row>
    <row r="1360" spans="1:21" hidden="1" x14ac:dyDescent="0.3">
      <c r="A1360" s="114">
        <v>10830</v>
      </c>
      <c r="B1360" s="114" t="s">
        <v>1539</v>
      </c>
      <c r="C1360" s="114" t="s">
        <v>1540</v>
      </c>
      <c r="D1360" s="114" t="s">
        <v>10247</v>
      </c>
      <c r="E1360" s="114" t="s">
        <v>10248</v>
      </c>
      <c r="F1360" s="115">
        <v>45596</v>
      </c>
      <c r="G1360" s="114" t="s">
        <v>2737</v>
      </c>
      <c r="H1360" s="116">
        <v>38969400</v>
      </c>
      <c r="I1360" s="116">
        <v>11690820</v>
      </c>
      <c r="J1360" s="116">
        <v>20389694</v>
      </c>
      <c r="K1360" s="116">
        <v>-8698874</v>
      </c>
      <c r="L1360" s="116">
        <v>0</v>
      </c>
      <c r="M1360" s="116">
        <v>0</v>
      </c>
      <c r="N1360" s="116">
        <v>0</v>
      </c>
      <c r="O1360" s="116">
        <v>0</v>
      </c>
      <c r="P1360" s="120">
        <v>0</v>
      </c>
      <c r="Q1360" s="27" t="str">
        <f t="shared" si="251"/>
        <v>Registered</v>
      </c>
      <c r="R1360" s="121">
        <f t="shared" ref="R1360:R1423" si="254">I1360/H1360</f>
        <v>0.3</v>
      </c>
      <c r="T1360" s="117">
        <f t="shared" si="252"/>
        <v>0</v>
      </c>
      <c r="U1360" s="117">
        <f t="shared" si="253"/>
        <v>-8698874</v>
      </c>
    </row>
    <row r="1361" spans="1:21" hidden="1" x14ac:dyDescent="0.3">
      <c r="A1361" s="114">
        <v>10844</v>
      </c>
      <c r="B1361" s="114" t="s">
        <v>1539</v>
      </c>
      <c r="C1361" s="114" t="s">
        <v>1540</v>
      </c>
      <c r="D1361" s="114" t="s">
        <v>10254</v>
      </c>
      <c r="E1361" s="114" t="s">
        <v>10255</v>
      </c>
      <c r="F1361" s="115">
        <v>45596</v>
      </c>
      <c r="G1361" s="114" t="s">
        <v>2438</v>
      </c>
      <c r="H1361" s="116">
        <v>47710000</v>
      </c>
      <c r="I1361" s="116">
        <v>14313000</v>
      </c>
      <c r="J1361" s="116">
        <v>24982900</v>
      </c>
      <c r="K1361" s="116">
        <v>-10669900</v>
      </c>
      <c r="L1361" s="116">
        <v>0</v>
      </c>
      <c r="M1361" s="116">
        <v>0</v>
      </c>
      <c r="N1361" s="116">
        <v>0</v>
      </c>
      <c r="O1361" s="116">
        <v>0</v>
      </c>
      <c r="P1361" s="120">
        <v>0</v>
      </c>
      <c r="Q1361" s="27" t="str">
        <f t="shared" si="251"/>
        <v>Registered</v>
      </c>
      <c r="R1361" s="121">
        <f t="shared" si="254"/>
        <v>0.3</v>
      </c>
      <c r="T1361" s="117">
        <f t="shared" si="252"/>
        <v>0</v>
      </c>
      <c r="U1361" s="117">
        <f t="shared" si="253"/>
        <v>-10669900</v>
      </c>
    </row>
    <row r="1362" spans="1:21" hidden="1" x14ac:dyDescent="0.3">
      <c r="A1362" s="114">
        <v>10847</v>
      </c>
      <c r="B1362" s="114" t="s">
        <v>1539</v>
      </c>
      <c r="C1362" s="114" t="s">
        <v>1540</v>
      </c>
      <c r="D1362" s="114" t="s">
        <v>5513</v>
      </c>
      <c r="E1362" s="114" t="s">
        <v>5514</v>
      </c>
      <c r="F1362" s="115">
        <v>46092</v>
      </c>
      <c r="G1362" s="114" t="s">
        <v>1666</v>
      </c>
      <c r="H1362" s="116">
        <v>44459821</v>
      </c>
      <c r="I1362" s="116">
        <v>13337946</v>
      </c>
      <c r="J1362" s="116">
        <v>25000000</v>
      </c>
      <c r="K1362" s="116">
        <v>-11662054</v>
      </c>
      <c r="L1362" s="116">
        <v>0</v>
      </c>
      <c r="M1362" s="116">
        <v>0</v>
      </c>
      <c r="N1362" s="116">
        <v>0</v>
      </c>
      <c r="O1362" s="116">
        <v>0</v>
      </c>
      <c r="P1362" s="120">
        <v>0</v>
      </c>
      <c r="Q1362" s="27" t="str">
        <f t="shared" si="251"/>
        <v>Registered</v>
      </c>
      <c r="R1362" s="121">
        <f t="shared" si="254"/>
        <v>0.29999999325233451</v>
      </c>
      <c r="T1362" s="117">
        <f t="shared" si="252"/>
        <v>0</v>
      </c>
      <c r="U1362" s="117">
        <f t="shared" si="253"/>
        <v>-11662054</v>
      </c>
    </row>
    <row r="1363" spans="1:21" hidden="1" x14ac:dyDescent="0.3">
      <c r="A1363" s="114">
        <v>10849</v>
      </c>
      <c r="B1363" s="114" t="s">
        <v>1539</v>
      </c>
      <c r="C1363" s="114" t="s">
        <v>1540</v>
      </c>
      <c r="D1363" s="114" t="s">
        <v>10272</v>
      </c>
      <c r="E1363" s="114" t="s">
        <v>10273</v>
      </c>
      <c r="F1363" s="115">
        <v>45838</v>
      </c>
      <c r="G1363" s="114" t="s">
        <v>1575</v>
      </c>
      <c r="H1363" s="116">
        <v>43974000</v>
      </c>
      <c r="I1363" s="116">
        <v>13192200</v>
      </c>
      <c r="J1363" s="116">
        <v>27700000</v>
      </c>
      <c r="K1363" s="116">
        <v>-14507800</v>
      </c>
      <c r="L1363" s="116">
        <v>0</v>
      </c>
      <c r="M1363" s="116">
        <v>0</v>
      </c>
      <c r="N1363" s="116">
        <v>0</v>
      </c>
      <c r="O1363" s="116">
        <v>0</v>
      </c>
      <c r="P1363" s="120">
        <v>0</v>
      </c>
      <c r="Q1363" s="27" t="str">
        <f t="shared" si="251"/>
        <v>Registered</v>
      </c>
      <c r="R1363" s="121">
        <f t="shared" si="254"/>
        <v>0.3</v>
      </c>
      <c r="T1363" s="117">
        <f t="shared" si="252"/>
        <v>0</v>
      </c>
      <c r="U1363" s="117">
        <f t="shared" si="253"/>
        <v>-14507800</v>
      </c>
    </row>
    <row r="1364" spans="1:21" hidden="1" x14ac:dyDescent="0.3">
      <c r="A1364" s="114">
        <v>10854</v>
      </c>
      <c r="B1364" s="114" t="s">
        <v>1539</v>
      </c>
      <c r="C1364" s="114" t="s">
        <v>1540</v>
      </c>
      <c r="D1364" s="114" t="s">
        <v>10281</v>
      </c>
      <c r="E1364" s="114" t="s">
        <v>10282</v>
      </c>
      <c r="F1364" s="115">
        <v>45991</v>
      </c>
      <c r="G1364" s="114" t="s">
        <v>2335</v>
      </c>
      <c r="H1364" s="116">
        <v>45100000</v>
      </c>
      <c r="I1364" s="116">
        <v>13530000</v>
      </c>
      <c r="J1364" s="116">
        <v>30200000</v>
      </c>
      <c r="K1364" s="116">
        <v>-16670000</v>
      </c>
      <c r="L1364" s="116">
        <v>0</v>
      </c>
      <c r="M1364" s="116">
        <v>0</v>
      </c>
      <c r="N1364" s="116">
        <v>0</v>
      </c>
      <c r="O1364" s="116">
        <v>0</v>
      </c>
      <c r="P1364" s="120">
        <v>0</v>
      </c>
      <c r="Q1364" s="27" t="str">
        <f t="shared" si="251"/>
        <v>Registered</v>
      </c>
      <c r="R1364" s="121">
        <f t="shared" si="254"/>
        <v>0.3</v>
      </c>
      <c r="T1364" s="117">
        <f t="shared" si="252"/>
        <v>0</v>
      </c>
      <c r="U1364" s="117">
        <f t="shared" si="253"/>
        <v>-16670000</v>
      </c>
    </row>
    <row r="1365" spans="1:21" s="101" customFormat="1" x14ac:dyDescent="0.3">
      <c r="A1365" s="99">
        <v>10900</v>
      </c>
      <c r="B1365" s="99" t="s">
        <v>1539</v>
      </c>
      <c r="C1365" s="99" t="s">
        <v>1540</v>
      </c>
      <c r="D1365" s="99" t="s">
        <v>459</v>
      </c>
      <c r="E1365" s="99" t="s">
        <v>460</v>
      </c>
      <c r="F1365" s="100">
        <v>46142</v>
      </c>
      <c r="G1365" s="99" t="s">
        <v>1898</v>
      </c>
      <c r="H1365" s="96">
        <v>45700000</v>
      </c>
      <c r="I1365" s="96">
        <f>H1365*R1365</f>
        <v>13710000</v>
      </c>
      <c r="J1365" s="96"/>
      <c r="K1365" s="96">
        <f>I1365-J1365</f>
        <v>13710000</v>
      </c>
      <c r="L1365" s="97">
        <f>IF(AND($S1365&gt;=0,$S1365&lt;=30),$K1365,0)</f>
        <v>0</v>
      </c>
      <c r="M1365" s="97">
        <f>IF(AND($S1365&gt;=31,$S1365&lt;=60),$K1365,0)</f>
        <v>13710000</v>
      </c>
      <c r="N1365" s="97">
        <f>IF(AND($S1365&gt;=61,$S1365&lt;=90),$K1365,0)</f>
        <v>0</v>
      </c>
      <c r="O1365" s="97">
        <f>IF(AND($S1365&gt;=91,$S1365&lt;=120),$K1365,0)</f>
        <v>0</v>
      </c>
      <c r="P1365" s="98">
        <f>IF($S1365&gt;120,$K1365,0)</f>
        <v>0</v>
      </c>
      <c r="Q1365" s="101" t="str">
        <f t="shared" si="251"/>
        <v>Unregistered</v>
      </c>
      <c r="R1365" s="123">
        <v>0.3</v>
      </c>
      <c r="S1365" s="95">
        <f t="shared" ref="S1365:S1366" si="255">DATE(2026,5,31)-F1365</f>
        <v>31</v>
      </c>
    </row>
    <row r="1366" spans="1:21" s="101" customFormat="1" hidden="1" x14ac:dyDescent="0.3">
      <c r="A1366" s="99">
        <v>10901</v>
      </c>
      <c r="B1366" s="99" t="s">
        <v>1539</v>
      </c>
      <c r="C1366" s="99" t="s">
        <v>1540</v>
      </c>
      <c r="D1366" s="99" t="s">
        <v>461</v>
      </c>
      <c r="E1366" s="99" t="s">
        <v>462</v>
      </c>
      <c r="F1366" s="100">
        <v>46173</v>
      </c>
      <c r="G1366" s="99" t="s">
        <v>1898</v>
      </c>
      <c r="H1366" s="96">
        <v>36500000</v>
      </c>
      <c r="I1366" s="96">
        <v>0</v>
      </c>
      <c r="J1366" s="96"/>
      <c r="K1366" s="96"/>
      <c r="L1366" s="96">
        <v>0</v>
      </c>
      <c r="M1366" s="96">
        <v>0</v>
      </c>
      <c r="N1366" s="96">
        <v>0</v>
      </c>
      <c r="O1366" s="96">
        <v>0</v>
      </c>
      <c r="P1366" s="122">
        <v>0</v>
      </c>
      <c r="Q1366" s="101" t="str">
        <f t="shared" si="251"/>
        <v>Unregistered</v>
      </c>
      <c r="R1366" s="123"/>
      <c r="S1366" s="95"/>
    </row>
    <row r="1367" spans="1:21" x14ac:dyDescent="0.3">
      <c r="A1367" s="114">
        <v>171</v>
      </c>
      <c r="B1367" s="114" t="s">
        <v>1879</v>
      </c>
      <c r="C1367" s="114" t="s">
        <v>1880</v>
      </c>
      <c r="D1367" s="114" t="s">
        <v>1881</v>
      </c>
      <c r="E1367" s="114" t="s">
        <v>1882</v>
      </c>
      <c r="F1367" s="115">
        <v>45117</v>
      </c>
      <c r="G1367" s="114" t="s">
        <v>1883</v>
      </c>
      <c r="H1367" s="116">
        <v>5530000</v>
      </c>
      <c r="I1367" s="116">
        <v>5530000</v>
      </c>
      <c r="J1367" s="116">
        <v>2080650</v>
      </c>
      <c r="K1367" s="116">
        <v>3449350</v>
      </c>
      <c r="L1367" s="116">
        <v>553000</v>
      </c>
      <c r="M1367" s="116">
        <v>0</v>
      </c>
      <c r="N1367" s="116">
        <v>276500</v>
      </c>
      <c r="O1367" s="116">
        <v>276500</v>
      </c>
      <c r="P1367" s="120">
        <v>2343350</v>
      </c>
      <c r="Q1367" s="27" t="str">
        <f t="shared" si="251"/>
        <v>Registered</v>
      </c>
      <c r="R1367" s="121">
        <f t="shared" si="254"/>
        <v>1</v>
      </c>
      <c r="T1367" s="117">
        <f t="shared" ref="T1367:T1418" si="256">L1367+M1367+N1367+O1367+P1367</f>
        <v>3449350</v>
      </c>
      <c r="U1367" s="117">
        <f t="shared" ref="U1367:U1418" si="257">K1367-T1367</f>
        <v>0</v>
      </c>
    </row>
    <row r="1368" spans="1:21" x14ac:dyDescent="0.3">
      <c r="A1368" s="114">
        <v>351</v>
      </c>
      <c r="B1368" s="114" t="s">
        <v>1879</v>
      </c>
      <c r="C1368" s="114" t="s">
        <v>1880</v>
      </c>
      <c r="D1368" s="114" t="s">
        <v>2222</v>
      </c>
      <c r="E1368" s="114" t="s">
        <v>2223</v>
      </c>
      <c r="F1368" s="115">
        <v>44895</v>
      </c>
      <c r="G1368" s="114" t="s">
        <v>2224</v>
      </c>
      <c r="H1368" s="116">
        <v>7947800</v>
      </c>
      <c r="I1368" s="116">
        <v>7153020</v>
      </c>
      <c r="J1368" s="116">
        <v>5563460</v>
      </c>
      <c r="K1368" s="116">
        <v>1589560</v>
      </c>
      <c r="L1368" s="116">
        <v>0</v>
      </c>
      <c r="M1368" s="116">
        <v>0</v>
      </c>
      <c r="N1368" s="116">
        <v>794780</v>
      </c>
      <c r="O1368" s="116">
        <v>794780</v>
      </c>
      <c r="P1368" s="120">
        <v>0</v>
      </c>
      <c r="Q1368" s="27" t="str">
        <f t="shared" si="251"/>
        <v>Registered</v>
      </c>
      <c r="R1368" s="121">
        <f t="shared" si="254"/>
        <v>0.9</v>
      </c>
      <c r="T1368" s="117">
        <f t="shared" si="256"/>
        <v>1589560</v>
      </c>
      <c r="U1368" s="117">
        <f t="shared" si="257"/>
        <v>0</v>
      </c>
    </row>
    <row r="1369" spans="1:21" x14ac:dyDescent="0.3">
      <c r="A1369" s="114">
        <v>393</v>
      </c>
      <c r="B1369" s="114" t="s">
        <v>1879</v>
      </c>
      <c r="C1369" s="114" t="s">
        <v>1880</v>
      </c>
      <c r="D1369" s="114" t="s">
        <v>2379</v>
      </c>
      <c r="E1369" s="114" t="s">
        <v>2380</v>
      </c>
      <c r="F1369" s="115">
        <v>44895</v>
      </c>
      <c r="G1369" s="114" t="s">
        <v>2381</v>
      </c>
      <c r="H1369" s="116">
        <v>8532143</v>
      </c>
      <c r="I1369" s="116">
        <v>8532143</v>
      </c>
      <c r="J1369" s="116">
        <v>7252321.0300000003</v>
      </c>
      <c r="K1369" s="116">
        <v>1279821.97</v>
      </c>
      <c r="L1369" s="116">
        <v>853214</v>
      </c>
      <c r="M1369" s="116">
        <v>0</v>
      </c>
      <c r="N1369" s="116">
        <v>426607.97</v>
      </c>
      <c r="O1369" s="116">
        <v>0</v>
      </c>
      <c r="P1369" s="120">
        <v>0</v>
      </c>
      <c r="Q1369" s="27" t="str">
        <f t="shared" si="251"/>
        <v>Registered</v>
      </c>
      <c r="R1369" s="121">
        <f t="shared" si="254"/>
        <v>1</v>
      </c>
      <c r="T1369" s="117">
        <f t="shared" si="256"/>
        <v>1279821.97</v>
      </c>
      <c r="U1369" s="117">
        <f t="shared" si="257"/>
        <v>0</v>
      </c>
    </row>
    <row r="1370" spans="1:21" x14ac:dyDescent="0.3">
      <c r="A1370" s="114">
        <v>394</v>
      </c>
      <c r="B1370" s="114" t="s">
        <v>1879</v>
      </c>
      <c r="C1370" s="114" t="s">
        <v>1880</v>
      </c>
      <c r="D1370" s="114" t="s">
        <v>3487</v>
      </c>
      <c r="E1370" s="114" t="s">
        <v>3488</v>
      </c>
      <c r="F1370" s="115">
        <v>45062</v>
      </c>
      <c r="G1370" s="114" t="s">
        <v>2587</v>
      </c>
      <c r="H1370" s="116">
        <v>8532143</v>
      </c>
      <c r="I1370" s="116">
        <v>8532143</v>
      </c>
      <c r="J1370" s="116">
        <v>7252322</v>
      </c>
      <c r="K1370" s="116">
        <v>1279821</v>
      </c>
      <c r="L1370" s="116">
        <v>853214</v>
      </c>
      <c r="M1370" s="116">
        <v>0</v>
      </c>
      <c r="N1370" s="116">
        <v>426607</v>
      </c>
      <c r="O1370" s="116">
        <v>0</v>
      </c>
      <c r="P1370" s="120">
        <v>0</v>
      </c>
      <c r="Q1370" s="27" t="str">
        <f t="shared" si="251"/>
        <v>Registered</v>
      </c>
      <c r="R1370" s="121">
        <f t="shared" si="254"/>
        <v>1</v>
      </c>
      <c r="T1370" s="117">
        <f t="shared" si="256"/>
        <v>1279821</v>
      </c>
      <c r="U1370" s="117">
        <f t="shared" si="257"/>
        <v>0</v>
      </c>
    </row>
    <row r="1371" spans="1:21" x14ac:dyDescent="0.3">
      <c r="A1371" s="114">
        <v>428</v>
      </c>
      <c r="B1371" s="114" t="s">
        <v>1879</v>
      </c>
      <c r="C1371" s="114" t="s">
        <v>1880</v>
      </c>
      <c r="D1371" s="114" t="s">
        <v>3084</v>
      </c>
      <c r="E1371" s="114" t="s">
        <v>3085</v>
      </c>
      <c r="F1371" s="115">
        <v>45175</v>
      </c>
      <c r="G1371" s="114" t="s">
        <v>3086</v>
      </c>
      <c r="H1371" s="116">
        <v>5746429</v>
      </c>
      <c r="I1371" s="116">
        <v>5746429</v>
      </c>
      <c r="J1371" s="116">
        <v>4597141</v>
      </c>
      <c r="K1371" s="116">
        <v>1149288</v>
      </c>
      <c r="L1371" s="116">
        <v>574646</v>
      </c>
      <c r="M1371" s="116">
        <v>0</v>
      </c>
      <c r="N1371" s="116">
        <v>574642</v>
      </c>
      <c r="O1371" s="116">
        <v>0</v>
      </c>
      <c r="P1371" s="120">
        <v>0</v>
      </c>
      <c r="Q1371" s="27" t="str">
        <f t="shared" si="251"/>
        <v>Registered</v>
      </c>
      <c r="R1371" s="121">
        <f t="shared" si="254"/>
        <v>1</v>
      </c>
      <c r="T1371" s="117">
        <f t="shared" si="256"/>
        <v>1149288</v>
      </c>
      <c r="U1371" s="117">
        <f t="shared" si="257"/>
        <v>0</v>
      </c>
    </row>
    <row r="1372" spans="1:21" x14ac:dyDescent="0.3">
      <c r="A1372" s="114">
        <v>429</v>
      </c>
      <c r="B1372" s="114" t="s">
        <v>1879</v>
      </c>
      <c r="C1372" s="114" t="s">
        <v>1880</v>
      </c>
      <c r="D1372" s="114" t="s">
        <v>3100</v>
      </c>
      <c r="E1372" s="114" t="s">
        <v>3101</v>
      </c>
      <c r="F1372" s="115">
        <v>45000</v>
      </c>
      <c r="G1372" s="114" t="s">
        <v>2305</v>
      </c>
      <c r="H1372" s="116">
        <v>5719643</v>
      </c>
      <c r="I1372" s="116">
        <v>5719643</v>
      </c>
      <c r="J1372" s="116">
        <v>4575715</v>
      </c>
      <c r="K1372" s="116">
        <v>1143928</v>
      </c>
      <c r="L1372" s="116">
        <v>571964</v>
      </c>
      <c r="M1372" s="116">
        <v>0</v>
      </c>
      <c r="N1372" s="116">
        <v>571964</v>
      </c>
      <c r="O1372" s="116">
        <v>0</v>
      </c>
      <c r="P1372" s="120">
        <v>0</v>
      </c>
      <c r="Q1372" s="27" t="str">
        <f t="shared" si="251"/>
        <v>Registered</v>
      </c>
      <c r="R1372" s="121">
        <f t="shared" si="254"/>
        <v>1</v>
      </c>
      <c r="T1372" s="117">
        <f t="shared" si="256"/>
        <v>1143928</v>
      </c>
      <c r="U1372" s="117">
        <f t="shared" si="257"/>
        <v>0</v>
      </c>
    </row>
    <row r="1373" spans="1:21" x14ac:dyDescent="0.3">
      <c r="A1373" s="114">
        <v>507</v>
      </c>
      <c r="B1373" s="114" t="s">
        <v>1879</v>
      </c>
      <c r="C1373" s="114" t="s">
        <v>1880</v>
      </c>
      <c r="D1373" s="114" t="s">
        <v>3467</v>
      </c>
      <c r="E1373" s="114" t="s">
        <v>3468</v>
      </c>
      <c r="F1373" s="115">
        <v>45098</v>
      </c>
      <c r="G1373" s="114" t="s">
        <v>3469</v>
      </c>
      <c r="H1373" s="116">
        <v>8621429</v>
      </c>
      <c r="I1373" s="116">
        <v>8621429</v>
      </c>
      <c r="J1373" s="116">
        <v>7759283</v>
      </c>
      <c r="K1373" s="116">
        <v>862146</v>
      </c>
      <c r="L1373" s="116">
        <v>862146</v>
      </c>
      <c r="M1373" s="116">
        <v>0</v>
      </c>
      <c r="N1373" s="116">
        <v>0</v>
      </c>
      <c r="O1373" s="116">
        <v>0</v>
      </c>
      <c r="P1373" s="120">
        <v>0</v>
      </c>
      <c r="Q1373" s="27" t="str">
        <f t="shared" si="251"/>
        <v>Registered</v>
      </c>
      <c r="R1373" s="121">
        <f t="shared" si="254"/>
        <v>1</v>
      </c>
      <c r="T1373" s="117">
        <f t="shared" si="256"/>
        <v>862146</v>
      </c>
      <c r="U1373" s="117">
        <f t="shared" si="257"/>
        <v>0</v>
      </c>
    </row>
    <row r="1374" spans="1:21" x14ac:dyDescent="0.3">
      <c r="A1374" s="114">
        <v>519</v>
      </c>
      <c r="B1374" s="114" t="s">
        <v>1879</v>
      </c>
      <c r="C1374" s="114" t="s">
        <v>1880</v>
      </c>
      <c r="D1374" s="114" t="s">
        <v>2638</v>
      </c>
      <c r="E1374" s="114" t="s">
        <v>2639</v>
      </c>
      <c r="F1374" s="115">
        <v>44904</v>
      </c>
      <c r="G1374" s="114" t="s">
        <v>2308</v>
      </c>
      <c r="H1374" s="116">
        <v>8488393</v>
      </c>
      <c r="I1374" s="116">
        <v>8488393</v>
      </c>
      <c r="J1374" s="116">
        <v>7639557</v>
      </c>
      <c r="K1374" s="116">
        <v>848836</v>
      </c>
      <c r="L1374" s="116">
        <v>848836</v>
      </c>
      <c r="M1374" s="116">
        <v>0</v>
      </c>
      <c r="N1374" s="116">
        <v>0</v>
      </c>
      <c r="O1374" s="116">
        <v>0</v>
      </c>
      <c r="P1374" s="120">
        <v>0</v>
      </c>
      <c r="Q1374" s="27" t="str">
        <f t="shared" si="251"/>
        <v>Registered</v>
      </c>
      <c r="R1374" s="121">
        <f t="shared" si="254"/>
        <v>1</v>
      </c>
      <c r="T1374" s="117">
        <f t="shared" si="256"/>
        <v>848836</v>
      </c>
      <c r="U1374" s="117">
        <f t="shared" si="257"/>
        <v>0</v>
      </c>
    </row>
    <row r="1375" spans="1:21" x14ac:dyDescent="0.3">
      <c r="A1375" s="114">
        <v>521</v>
      </c>
      <c r="B1375" s="114" t="s">
        <v>1879</v>
      </c>
      <c r="C1375" s="114" t="s">
        <v>1880</v>
      </c>
      <c r="D1375" s="114" t="s">
        <v>2624</v>
      </c>
      <c r="E1375" s="114" t="s">
        <v>2625</v>
      </c>
      <c r="F1375" s="115">
        <v>45040</v>
      </c>
      <c r="G1375" s="114" t="s">
        <v>2590</v>
      </c>
      <c r="H1375" s="116">
        <v>8532143</v>
      </c>
      <c r="I1375" s="116">
        <v>7678929</v>
      </c>
      <c r="J1375" s="116">
        <v>6832095</v>
      </c>
      <c r="K1375" s="116">
        <v>846834</v>
      </c>
      <c r="L1375" s="116">
        <v>0</v>
      </c>
      <c r="M1375" s="116">
        <v>0</v>
      </c>
      <c r="N1375" s="116">
        <v>846834</v>
      </c>
      <c r="O1375" s="116">
        <v>0</v>
      </c>
      <c r="P1375" s="120">
        <v>0</v>
      </c>
      <c r="Q1375" s="27" t="str">
        <f t="shared" si="251"/>
        <v>Registered</v>
      </c>
      <c r="R1375" s="121">
        <f t="shared" si="254"/>
        <v>0.90000003516115468</v>
      </c>
      <c r="T1375" s="117">
        <f t="shared" si="256"/>
        <v>846834</v>
      </c>
      <c r="U1375" s="117">
        <f t="shared" si="257"/>
        <v>0</v>
      </c>
    </row>
    <row r="1376" spans="1:21" x14ac:dyDescent="0.3">
      <c r="A1376" s="114">
        <v>524</v>
      </c>
      <c r="B1376" s="114" t="s">
        <v>1879</v>
      </c>
      <c r="C1376" s="114" t="s">
        <v>1880</v>
      </c>
      <c r="D1376" s="114" t="s">
        <v>2645</v>
      </c>
      <c r="E1376" s="114" t="s">
        <v>2646</v>
      </c>
      <c r="F1376" s="115">
        <v>44895</v>
      </c>
      <c r="G1376" s="114" t="s">
        <v>2647</v>
      </c>
      <c r="H1376" s="116">
        <v>8442857</v>
      </c>
      <c r="I1376" s="116">
        <v>7598571</v>
      </c>
      <c r="J1376" s="116">
        <v>6754285</v>
      </c>
      <c r="K1376" s="116">
        <v>844286</v>
      </c>
      <c r="L1376" s="116">
        <v>0</v>
      </c>
      <c r="M1376" s="116">
        <v>0</v>
      </c>
      <c r="N1376" s="116">
        <v>844286</v>
      </c>
      <c r="O1376" s="116">
        <v>0</v>
      </c>
      <c r="P1376" s="120">
        <v>0</v>
      </c>
      <c r="Q1376" s="27" t="str">
        <f t="shared" si="251"/>
        <v>Registered</v>
      </c>
      <c r="R1376" s="121">
        <f t="shared" si="254"/>
        <v>0.89999996446700448</v>
      </c>
      <c r="T1376" s="117">
        <f t="shared" si="256"/>
        <v>844286</v>
      </c>
      <c r="U1376" s="117">
        <f t="shared" si="257"/>
        <v>0</v>
      </c>
    </row>
    <row r="1377" spans="1:21" x14ac:dyDescent="0.3">
      <c r="A1377" s="114">
        <v>525</v>
      </c>
      <c r="B1377" s="114" t="s">
        <v>1879</v>
      </c>
      <c r="C1377" s="114" t="s">
        <v>1880</v>
      </c>
      <c r="D1377" s="114" t="s">
        <v>3527</v>
      </c>
      <c r="E1377" s="114" t="s">
        <v>3528</v>
      </c>
      <c r="F1377" s="115">
        <v>44895</v>
      </c>
      <c r="G1377" s="114" t="s">
        <v>3529</v>
      </c>
      <c r="H1377" s="116">
        <v>8434400</v>
      </c>
      <c r="I1377" s="116">
        <v>8012680</v>
      </c>
      <c r="J1377" s="116">
        <v>7169240</v>
      </c>
      <c r="K1377" s="116">
        <v>843440</v>
      </c>
      <c r="L1377" s="116">
        <v>843440</v>
      </c>
      <c r="M1377" s="116">
        <v>0</v>
      </c>
      <c r="N1377" s="116">
        <v>0</v>
      </c>
      <c r="O1377" s="116">
        <v>0</v>
      </c>
      <c r="P1377" s="120">
        <v>0</v>
      </c>
      <c r="Q1377" s="27" t="str">
        <f t="shared" si="251"/>
        <v>Registered</v>
      </c>
      <c r="R1377" s="121">
        <f t="shared" si="254"/>
        <v>0.95</v>
      </c>
      <c r="T1377" s="117">
        <f t="shared" si="256"/>
        <v>843440</v>
      </c>
      <c r="U1377" s="117">
        <f t="shared" si="257"/>
        <v>0</v>
      </c>
    </row>
    <row r="1378" spans="1:21" x14ac:dyDescent="0.3">
      <c r="A1378" s="114">
        <v>532</v>
      </c>
      <c r="B1378" s="114" t="s">
        <v>1879</v>
      </c>
      <c r="C1378" s="114" t="s">
        <v>1880</v>
      </c>
      <c r="D1378" s="114" t="s">
        <v>2162</v>
      </c>
      <c r="E1378" s="114" t="s">
        <v>2163</v>
      </c>
      <c r="F1378" s="115">
        <v>45012</v>
      </c>
      <c r="G1378" s="114" t="s">
        <v>2164</v>
      </c>
      <c r="H1378" s="116">
        <v>8308929</v>
      </c>
      <c r="I1378" s="116">
        <v>8308929</v>
      </c>
      <c r="J1378" s="116">
        <v>7478033</v>
      </c>
      <c r="K1378" s="116">
        <v>830896</v>
      </c>
      <c r="L1378" s="116">
        <v>0</v>
      </c>
      <c r="M1378" s="116">
        <v>830896</v>
      </c>
      <c r="N1378" s="116">
        <v>0</v>
      </c>
      <c r="O1378" s="116">
        <v>0</v>
      </c>
      <c r="P1378" s="120">
        <v>0</v>
      </c>
      <c r="Q1378" s="27" t="str">
        <f t="shared" si="251"/>
        <v>Registered</v>
      </c>
      <c r="R1378" s="121">
        <f t="shared" si="254"/>
        <v>1</v>
      </c>
      <c r="T1378" s="117">
        <f t="shared" si="256"/>
        <v>830896</v>
      </c>
      <c r="U1378" s="117">
        <f t="shared" si="257"/>
        <v>0</v>
      </c>
    </row>
    <row r="1379" spans="1:21" x14ac:dyDescent="0.3">
      <c r="A1379" s="114">
        <v>534</v>
      </c>
      <c r="B1379" s="114" t="s">
        <v>1879</v>
      </c>
      <c r="C1379" s="114" t="s">
        <v>1880</v>
      </c>
      <c r="D1379" s="114" t="s">
        <v>3570</v>
      </c>
      <c r="E1379" s="114" t="s">
        <v>3571</v>
      </c>
      <c r="F1379" s="115">
        <v>45117</v>
      </c>
      <c r="G1379" s="114" t="s">
        <v>2921</v>
      </c>
      <c r="H1379" s="116">
        <v>8226576</v>
      </c>
      <c r="I1379" s="116">
        <v>8226576</v>
      </c>
      <c r="J1379" s="116">
        <v>7403920</v>
      </c>
      <c r="K1379" s="116">
        <v>822656</v>
      </c>
      <c r="L1379" s="116">
        <v>822656</v>
      </c>
      <c r="M1379" s="116">
        <v>0</v>
      </c>
      <c r="N1379" s="116">
        <v>0</v>
      </c>
      <c r="O1379" s="116">
        <v>0</v>
      </c>
      <c r="P1379" s="120">
        <v>0</v>
      </c>
      <c r="Q1379" s="27" t="str">
        <f t="shared" si="251"/>
        <v>Registered</v>
      </c>
      <c r="R1379" s="121">
        <f t="shared" si="254"/>
        <v>1</v>
      </c>
      <c r="T1379" s="117">
        <f t="shared" si="256"/>
        <v>822656</v>
      </c>
      <c r="U1379" s="117">
        <f t="shared" si="257"/>
        <v>0</v>
      </c>
    </row>
    <row r="1380" spans="1:21" x14ac:dyDescent="0.3">
      <c r="A1380" s="114">
        <v>546</v>
      </c>
      <c r="B1380" s="114" t="s">
        <v>1879</v>
      </c>
      <c r="C1380" s="114" t="s">
        <v>1880</v>
      </c>
      <c r="D1380" s="114" t="s">
        <v>2614</v>
      </c>
      <c r="E1380" s="114" t="s">
        <v>2615</v>
      </c>
      <c r="F1380" s="115">
        <v>44985</v>
      </c>
      <c r="G1380" s="114" t="s">
        <v>2616</v>
      </c>
      <c r="H1380" s="116">
        <v>8596600</v>
      </c>
      <c r="I1380" s="116">
        <v>8596600</v>
      </c>
      <c r="J1380" s="116">
        <v>7800938</v>
      </c>
      <c r="K1380" s="116">
        <v>795662</v>
      </c>
      <c r="L1380" s="116">
        <v>795662</v>
      </c>
      <c r="M1380" s="116">
        <v>0</v>
      </c>
      <c r="N1380" s="116">
        <v>0</v>
      </c>
      <c r="O1380" s="116">
        <v>0</v>
      </c>
      <c r="P1380" s="120">
        <v>0</v>
      </c>
      <c r="Q1380" s="27" t="str">
        <f t="shared" si="251"/>
        <v>Registered</v>
      </c>
      <c r="R1380" s="121">
        <f t="shared" si="254"/>
        <v>1</v>
      </c>
      <c r="T1380" s="117">
        <f t="shared" si="256"/>
        <v>795662</v>
      </c>
      <c r="U1380" s="117">
        <f t="shared" si="257"/>
        <v>0</v>
      </c>
    </row>
    <row r="1381" spans="1:21" x14ac:dyDescent="0.3">
      <c r="A1381" s="114">
        <v>566</v>
      </c>
      <c r="B1381" s="114" t="s">
        <v>1879</v>
      </c>
      <c r="C1381" s="114" t="s">
        <v>1880</v>
      </c>
      <c r="D1381" s="114" t="s">
        <v>2399</v>
      </c>
      <c r="E1381" s="114" t="s">
        <v>2400</v>
      </c>
      <c r="F1381" s="115">
        <v>45082</v>
      </c>
      <c r="G1381" s="114" t="s">
        <v>2401</v>
      </c>
      <c r="H1381" s="116">
        <v>5719643</v>
      </c>
      <c r="I1381" s="116">
        <v>5147679</v>
      </c>
      <c r="J1381" s="116">
        <v>4416853.22</v>
      </c>
      <c r="K1381" s="116">
        <v>730825.78</v>
      </c>
      <c r="L1381" s="116">
        <v>0</v>
      </c>
      <c r="M1381" s="116">
        <v>0</v>
      </c>
      <c r="N1381" s="116">
        <v>730825.78</v>
      </c>
      <c r="O1381" s="116">
        <v>0</v>
      </c>
      <c r="P1381" s="120">
        <v>0</v>
      </c>
      <c r="Q1381" s="27" t="str">
        <f t="shared" si="251"/>
        <v>Registered</v>
      </c>
      <c r="R1381" s="121">
        <f t="shared" si="254"/>
        <v>0.90000005245082604</v>
      </c>
      <c r="T1381" s="117">
        <f t="shared" si="256"/>
        <v>730825.78</v>
      </c>
      <c r="U1381" s="117">
        <f t="shared" si="257"/>
        <v>0</v>
      </c>
    </row>
    <row r="1382" spans="1:21" x14ac:dyDescent="0.3">
      <c r="A1382" s="114">
        <v>580</v>
      </c>
      <c r="B1382" s="114" t="s">
        <v>1879</v>
      </c>
      <c r="C1382" s="114" t="s">
        <v>1880</v>
      </c>
      <c r="D1382" s="114" t="s">
        <v>2855</v>
      </c>
      <c r="E1382" s="114" t="s">
        <v>2856</v>
      </c>
      <c r="F1382" s="115">
        <v>44943</v>
      </c>
      <c r="G1382" s="114" t="s">
        <v>1365</v>
      </c>
      <c r="H1382" s="116">
        <v>6854464</v>
      </c>
      <c r="I1382" s="116">
        <v>6854464</v>
      </c>
      <c r="J1382" s="116">
        <v>6169019</v>
      </c>
      <c r="K1382" s="116">
        <v>685445</v>
      </c>
      <c r="L1382" s="116">
        <v>685445</v>
      </c>
      <c r="M1382" s="116">
        <v>0</v>
      </c>
      <c r="N1382" s="116">
        <v>0</v>
      </c>
      <c r="O1382" s="116">
        <v>0</v>
      </c>
      <c r="P1382" s="120">
        <v>0</v>
      </c>
      <c r="Q1382" s="27" t="str">
        <f t="shared" si="251"/>
        <v>Registered</v>
      </c>
      <c r="R1382" s="121">
        <f t="shared" si="254"/>
        <v>1</v>
      </c>
      <c r="T1382" s="117">
        <f t="shared" si="256"/>
        <v>685445</v>
      </c>
      <c r="U1382" s="117">
        <f t="shared" si="257"/>
        <v>0</v>
      </c>
    </row>
    <row r="1383" spans="1:21" x14ac:dyDescent="0.3">
      <c r="A1383" s="114">
        <v>640</v>
      </c>
      <c r="B1383" s="114" t="s">
        <v>1879</v>
      </c>
      <c r="C1383" s="114" t="s">
        <v>1880</v>
      </c>
      <c r="D1383" s="114" t="s">
        <v>4924</v>
      </c>
      <c r="E1383" s="114" t="s">
        <v>4925</v>
      </c>
      <c r="F1383" s="115">
        <v>45008</v>
      </c>
      <c r="G1383" s="114" t="s">
        <v>2632</v>
      </c>
      <c r="H1383" s="116">
        <v>5764286</v>
      </c>
      <c r="I1383" s="116">
        <v>5764286</v>
      </c>
      <c r="J1383" s="116">
        <v>5187853.5999999996</v>
      </c>
      <c r="K1383" s="116">
        <v>576432.4</v>
      </c>
      <c r="L1383" s="116">
        <v>576432</v>
      </c>
      <c r="M1383" s="116">
        <v>0</v>
      </c>
      <c r="N1383" s="116">
        <v>0.4</v>
      </c>
      <c r="O1383" s="116">
        <v>0</v>
      </c>
      <c r="P1383" s="120">
        <v>0</v>
      </c>
      <c r="Q1383" s="27" t="str">
        <f t="shared" si="251"/>
        <v>Registered</v>
      </c>
      <c r="R1383" s="121">
        <f t="shared" si="254"/>
        <v>1</v>
      </c>
      <c r="T1383" s="117">
        <f t="shared" si="256"/>
        <v>576432.4</v>
      </c>
      <c r="U1383" s="117">
        <f t="shared" si="257"/>
        <v>0</v>
      </c>
    </row>
    <row r="1384" spans="1:21" x14ac:dyDescent="0.3">
      <c r="A1384" s="114">
        <v>641</v>
      </c>
      <c r="B1384" s="114" t="s">
        <v>1879</v>
      </c>
      <c r="C1384" s="114" t="s">
        <v>1880</v>
      </c>
      <c r="D1384" s="114" t="s">
        <v>4085</v>
      </c>
      <c r="E1384" s="114" t="s">
        <v>4086</v>
      </c>
      <c r="F1384" s="115">
        <v>45014</v>
      </c>
      <c r="G1384" s="114" t="s">
        <v>2998</v>
      </c>
      <c r="H1384" s="116">
        <v>5719643</v>
      </c>
      <c r="I1384" s="116">
        <v>5719643</v>
      </c>
      <c r="J1384" s="116">
        <v>5144790</v>
      </c>
      <c r="K1384" s="116">
        <v>574853</v>
      </c>
      <c r="L1384" s="116">
        <v>571964</v>
      </c>
      <c r="M1384" s="116">
        <v>0</v>
      </c>
      <c r="N1384" s="116">
        <v>2889</v>
      </c>
      <c r="O1384" s="116">
        <v>0</v>
      </c>
      <c r="P1384" s="120">
        <v>0</v>
      </c>
      <c r="Q1384" s="27" t="str">
        <f t="shared" si="251"/>
        <v>Registered</v>
      </c>
      <c r="R1384" s="121">
        <f t="shared" si="254"/>
        <v>1</v>
      </c>
      <c r="T1384" s="117">
        <f t="shared" si="256"/>
        <v>574853</v>
      </c>
      <c r="U1384" s="117">
        <f t="shared" si="257"/>
        <v>0</v>
      </c>
    </row>
    <row r="1385" spans="1:21" x14ac:dyDescent="0.3">
      <c r="A1385" s="114">
        <v>643</v>
      </c>
      <c r="B1385" s="114" t="s">
        <v>1879</v>
      </c>
      <c r="C1385" s="114" t="s">
        <v>1880</v>
      </c>
      <c r="D1385" s="114" t="s">
        <v>4089</v>
      </c>
      <c r="E1385" s="114" t="s">
        <v>4090</v>
      </c>
      <c r="F1385" s="115">
        <v>45045</v>
      </c>
      <c r="G1385" s="114" t="s">
        <v>4091</v>
      </c>
      <c r="H1385" s="116">
        <v>5746429</v>
      </c>
      <c r="I1385" s="116">
        <v>5746429</v>
      </c>
      <c r="J1385" s="116">
        <v>5171783</v>
      </c>
      <c r="K1385" s="116">
        <v>574646</v>
      </c>
      <c r="L1385" s="116">
        <v>574646</v>
      </c>
      <c r="M1385" s="116">
        <v>0</v>
      </c>
      <c r="N1385" s="116">
        <v>0</v>
      </c>
      <c r="O1385" s="116">
        <v>0</v>
      </c>
      <c r="P1385" s="120">
        <v>0</v>
      </c>
      <c r="Q1385" s="27" t="str">
        <f t="shared" si="251"/>
        <v>Registered</v>
      </c>
      <c r="R1385" s="121">
        <f t="shared" si="254"/>
        <v>1</v>
      </c>
      <c r="T1385" s="117">
        <f t="shared" si="256"/>
        <v>574646</v>
      </c>
      <c r="U1385" s="117">
        <f t="shared" si="257"/>
        <v>0</v>
      </c>
    </row>
    <row r="1386" spans="1:21" x14ac:dyDescent="0.3">
      <c r="A1386" s="114">
        <v>646</v>
      </c>
      <c r="B1386" s="114" t="s">
        <v>1879</v>
      </c>
      <c r="C1386" s="114" t="s">
        <v>1880</v>
      </c>
      <c r="D1386" s="114" t="s">
        <v>4097</v>
      </c>
      <c r="E1386" s="114" t="s">
        <v>4098</v>
      </c>
      <c r="F1386" s="115">
        <v>45103</v>
      </c>
      <c r="G1386" s="114" t="s">
        <v>2091</v>
      </c>
      <c r="H1386" s="116">
        <v>5719643</v>
      </c>
      <c r="I1386" s="116">
        <v>5719643</v>
      </c>
      <c r="J1386" s="116">
        <v>5147679</v>
      </c>
      <c r="K1386" s="116">
        <v>571964</v>
      </c>
      <c r="L1386" s="116">
        <v>571964</v>
      </c>
      <c r="M1386" s="116">
        <v>0</v>
      </c>
      <c r="N1386" s="116">
        <v>0</v>
      </c>
      <c r="O1386" s="116">
        <v>0</v>
      </c>
      <c r="P1386" s="120">
        <v>0</v>
      </c>
      <c r="Q1386" s="27" t="str">
        <f t="shared" si="251"/>
        <v>Registered</v>
      </c>
      <c r="R1386" s="121">
        <f t="shared" si="254"/>
        <v>1</v>
      </c>
      <c r="T1386" s="117">
        <f t="shared" si="256"/>
        <v>571964</v>
      </c>
      <c r="U1386" s="117">
        <f t="shared" si="257"/>
        <v>0</v>
      </c>
    </row>
    <row r="1387" spans="1:21" x14ac:dyDescent="0.3">
      <c r="A1387" s="114">
        <v>647</v>
      </c>
      <c r="B1387" s="114" t="s">
        <v>1879</v>
      </c>
      <c r="C1387" s="114" t="s">
        <v>1880</v>
      </c>
      <c r="D1387" s="114" t="s">
        <v>3102</v>
      </c>
      <c r="E1387" s="114" t="s">
        <v>3103</v>
      </c>
      <c r="F1387" s="115">
        <v>45016</v>
      </c>
      <c r="G1387" s="114" t="s">
        <v>3104</v>
      </c>
      <c r="H1387" s="116">
        <v>5719643</v>
      </c>
      <c r="I1387" s="116">
        <v>5719643</v>
      </c>
      <c r="J1387" s="116">
        <v>5147679</v>
      </c>
      <c r="K1387" s="116">
        <v>571964</v>
      </c>
      <c r="L1387" s="116">
        <v>571964</v>
      </c>
      <c r="M1387" s="116">
        <v>0</v>
      </c>
      <c r="N1387" s="116">
        <v>0</v>
      </c>
      <c r="O1387" s="116">
        <v>0</v>
      </c>
      <c r="P1387" s="120">
        <v>0</v>
      </c>
      <c r="Q1387" s="27" t="str">
        <f t="shared" si="251"/>
        <v>Registered</v>
      </c>
      <c r="R1387" s="121">
        <f t="shared" si="254"/>
        <v>1</v>
      </c>
      <c r="T1387" s="117">
        <f t="shared" si="256"/>
        <v>571964</v>
      </c>
      <c r="U1387" s="117">
        <f t="shared" si="257"/>
        <v>0</v>
      </c>
    </row>
    <row r="1388" spans="1:21" x14ac:dyDescent="0.3">
      <c r="A1388" s="114">
        <v>652</v>
      </c>
      <c r="B1388" s="114" t="s">
        <v>1879</v>
      </c>
      <c r="C1388" s="114" t="s">
        <v>1880</v>
      </c>
      <c r="D1388" s="114" t="s">
        <v>2628</v>
      </c>
      <c r="E1388" s="114" t="s">
        <v>2629</v>
      </c>
      <c r="F1388" s="115">
        <v>45008</v>
      </c>
      <c r="G1388" s="114" t="s">
        <v>2630</v>
      </c>
      <c r="H1388" s="116">
        <v>5684821</v>
      </c>
      <c r="I1388" s="116">
        <v>5684821</v>
      </c>
      <c r="J1388" s="116">
        <v>5116339</v>
      </c>
      <c r="K1388" s="116">
        <v>568482</v>
      </c>
      <c r="L1388" s="116">
        <v>0</v>
      </c>
      <c r="M1388" s="116">
        <v>568482</v>
      </c>
      <c r="N1388" s="116">
        <v>0</v>
      </c>
      <c r="O1388" s="116">
        <v>0</v>
      </c>
      <c r="P1388" s="120">
        <v>0</v>
      </c>
      <c r="Q1388" s="27" t="str">
        <f t="shared" si="251"/>
        <v>Registered</v>
      </c>
      <c r="R1388" s="121">
        <f t="shared" si="254"/>
        <v>1</v>
      </c>
      <c r="T1388" s="117">
        <f t="shared" si="256"/>
        <v>568482</v>
      </c>
      <c r="U1388" s="117">
        <f t="shared" si="257"/>
        <v>0</v>
      </c>
    </row>
    <row r="1389" spans="1:21" x14ac:dyDescent="0.3">
      <c r="A1389" s="114">
        <v>653</v>
      </c>
      <c r="B1389" s="114" t="s">
        <v>1879</v>
      </c>
      <c r="C1389" s="114" t="s">
        <v>1880</v>
      </c>
      <c r="D1389" s="114" t="s">
        <v>2631</v>
      </c>
      <c r="E1389" s="114" t="s">
        <v>289</v>
      </c>
      <c r="F1389" s="115">
        <v>45008</v>
      </c>
      <c r="G1389" s="114" t="s">
        <v>2632</v>
      </c>
      <c r="H1389" s="116">
        <v>5684821</v>
      </c>
      <c r="I1389" s="116">
        <v>5684821</v>
      </c>
      <c r="J1389" s="116">
        <v>5116339</v>
      </c>
      <c r="K1389" s="116">
        <v>568482</v>
      </c>
      <c r="L1389" s="116">
        <v>0</v>
      </c>
      <c r="M1389" s="116">
        <v>568482</v>
      </c>
      <c r="N1389" s="116">
        <v>0</v>
      </c>
      <c r="O1389" s="116">
        <v>0</v>
      </c>
      <c r="P1389" s="120">
        <v>0</v>
      </c>
      <c r="Q1389" s="27" t="str">
        <f t="shared" si="251"/>
        <v>Registered</v>
      </c>
      <c r="R1389" s="121">
        <f t="shared" si="254"/>
        <v>1</v>
      </c>
      <c r="T1389" s="117">
        <f t="shared" si="256"/>
        <v>568482</v>
      </c>
      <c r="U1389" s="117">
        <f t="shared" si="257"/>
        <v>0</v>
      </c>
    </row>
    <row r="1390" spans="1:21" x14ac:dyDescent="0.3">
      <c r="A1390" s="114">
        <v>656</v>
      </c>
      <c r="B1390" s="114" t="s">
        <v>1879</v>
      </c>
      <c r="C1390" s="114" t="s">
        <v>1880</v>
      </c>
      <c r="D1390" s="114" t="s">
        <v>3119</v>
      </c>
      <c r="E1390" s="114" t="s">
        <v>3120</v>
      </c>
      <c r="F1390" s="115">
        <v>44951</v>
      </c>
      <c r="G1390" s="114" t="s">
        <v>2635</v>
      </c>
      <c r="H1390" s="116">
        <v>5675000</v>
      </c>
      <c r="I1390" s="116">
        <v>5107500</v>
      </c>
      <c r="J1390" s="116">
        <v>4540000</v>
      </c>
      <c r="K1390" s="116">
        <v>567500</v>
      </c>
      <c r="L1390" s="116">
        <v>0</v>
      </c>
      <c r="M1390" s="116">
        <v>0</v>
      </c>
      <c r="N1390" s="116">
        <v>567500</v>
      </c>
      <c r="O1390" s="116">
        <v>0</v>
      </c>
      <c r="P1390" s="120">
        <v>0</v>
      </c>
      <c r="Q1390" s="27" t="str">
        <f t="shared" si="251"/>
        <v>Registered</v>
      </c>
      <c r="R1390" s="121">
        <f t="shared" si="254"/>
        <v>0.9</v>
      </c>
      <c r="T1390" s="117">
        <f t="shared" si="256"/>
        <v>567500</v>
      </c>
      <c r="U1390" s="117">
        <f t="shared" si="257"/>
        <v>0</v>
      </c>
    </row>
    <row r="1391" spans="1:21" x14ac:dyDescent="0.3">
      <c r="A1391" s="114">
        <v>657</v>
      </c>
      <c r="B1391" s="114" t="s">
        <v>1879</v>
      </c>
      <c r="C1391" s="114" t="s">
        <v>1880</v>
      </c>
      <c r="D1391" s="114" t="s">
        <v>4120</v>
      </c>
      <c r="E1391" s="114" t="s">
        <v>290</v>
      </c>
      <c r="F1391" s="115">
        <v>45008</v>
      </c>
      <c r="G1391" s="114" t="s">
        <v>2541</v>
      </c>
      <c r="H1391" s="116">
        <v>5675000</v>
      </c>
      <c r="I1391" s="116">
        <v>5675000</v>
      </c>
      <c r="J1391" s="116">
        <v>5107500</v>
      </c>
      <c r="K1391" s="116">
        <v>567500</v>
      </c>
      <c r="L1391" s="116">
        <v>567500</v>
      </c>
      <c r="M1391" s="116">
        <v>0</v>
      </c>
      <c r="N1391" s="116">
        <v>0</v>
      </c>
      <c r="O1391" s="116">
        <v>0</v>
      </c>
      <c r="P1391" s="120">
        <v>0</v>
      </c>
      <c r="Q1391" s="27" t="str">
        <f t="shared" si="251"/>
        <v>Registered</v>
      </c>
      <c r="R1391" s="121">
        <f t="shared" si="254"/>
        <v>1</v>
      </c>
      <c r="T1391" s="117">
        <f t="shared" si="256"/>
        <v>567500</v>
      </c>
      <c r="U1391" s="117">
        <f t="shared" si="257"/>
        <v>0</v>
      </c>
    </row>
    <row r="1392" spans="1:21" x14ac:dyDescent="0.3">
      <c r="A1392" s="114">
        <v>658</v>
      </c>
      <c r="B1392" s="114" t="s">
        <v>1879</v>
      </c>
      <c r="C1392" s="114" t="s">
        <v>1880</v>
      </c>
      <c r="D1392" s="114" t="s">
        <v>3121</v>
      </c>
      <c r="E1392" s="114" t="s">
        <v>3122</v>
      </c>
      <c r="F1392" s="115">
        <v>44970</v>
      </c>
      <c r="G1392" s="114" t="s">
        <v>2533</v>
      </c>
      <c r="H1392" s="116">
        <v>5675000</v>
      </c>
      <c r="I1392" s="116">
        <v>5675000</v>
      </c>
      <c r="J1392" s="116">
        <v>5107500</v>
      </c>
      <c r="K1392" s="116">
        <v>567500</v>
      </c>
      <c r="L1392" s="116">
        <v>567500</v>
      </c>
      <c r="M1392" s="116">
        <v>0</v>
      </c>
      <c r="N1392" s="116">
        <v>0</v>
      </c>
      <c r="O1392" s="116">
        <v>0</v>
      </c>
      <c r="P1392" s="120">
        <v>0</v>
      </c>
      <c r="Q1392" s="27" t="str">
        <f t="shared" si="251"/>
        <v>Registered</v>
      </c>
      <c r="R1392" s="121">
        <f t="shared" si="254"/>
        <v>1</v>
      </c>
      <c r="T1392" s="117">
        <f t="shared" si="256"/>
        <v>567500</v>
      </c>
      <c r="U1392" s="117">
        <f t="shared" si="257"/>
        <v>0</v>
      </c>
    </row>
    <row r="1393" spans="1:21" x14ac:dyDescent="0.3">
      <c r="A1393" s="114">
        <v>659</v>
      </c>
      <c r="B1393" s="114" t="s">
        <v>1879</v>
      </c>
      <c r="C1393" s="114" t="s">
        <v>1880</v>
      </c>
      <c r="D1393" s="114" t="s">
        <v>3123</v>
      </c>
      <c r="E1393" s="114" t="s">
        <v>3124</v>
      </c>
      <c r="F1393" s="115">
        <v>44978</v>
      </c>
      <c r="G1393" s="114" t="s">
        <v>3125</v>
      </c>
      <c r="H1393" s="116">
        <v>5675000</v>
      </c>
      <c r="I1393" s="116">
        <v>5675000</v>
      </c>
      <c r="J1393" s="116">
        <v>5107500</v>
      </c>
      <c r="K1393" s="116">
        <v>567500</v>
      </c>
      <c r="L1393" s="116">
        <v>567500</v>
      </c>
      <c r="M1393" s="116">
        <v>0</v>
      </c>
      <c r="N1393" s="116">
        <v>0</v>
      </c>
      <c r="O1393" s="116">
        <v>0</v>
      </c>
      <c r="P1393" s="120">
        <v>0</v>
      </c>
      <c r="Q1393" s="27" t="str">
        <f t="shared" si="251"/>
        <v>Registered</v>
      </c>
      <c r="R1393" s="121">
        <f t="shared" si="254"/>
        <v>1</v>
      </c>
      <c r="T1393" s="117">
        <f t="shared" si="256"/>
        <v>567500</v>
      </c>
      <c r="U1393" s="117">
        <f t="shared" si="257"/>
        <v>0</v>
      </c>
    </row>
    <row r="1394" spans="1:21" x14ac:dyDescent="0.3">
      <c r="A1394" s="114">
        <v>660</v>
      </c>
      <c r="B1394" s="114" t="s">
        <v>1879</v>
      </c>
      <c r="C1394" s="114" t="s">
        <v>1880</v>
      </c>
      <c r="D1394" s="114" t="s">
        <v>3126</v>
      </c>
      <c r="E1394" s="114" t="s">
        <v>3127</v>
      </c>
      <c r="F1394" s="115">
        <v>44978</v>
      </c>
      <c r="G1394" s="114" t="s">
        <v>3125</v>
      </c>
      <c r="H1394" s="116">
        <v>5675000</v>
      </c>
      <c r="I1394" s="116">
        <v>5675000</v>
      </c>
      <c r="J1394" s="116">
        <v>5107500</v>
      </c>
      <c r="K1394" s="116">
        <v>567500</v>
      </c>
      <c r="L1394" s="116">
        <v>567500</v>
      </c>
      <c r="M1394" s="116">
        <v>0</v>
      </c>
      <c r="N1394" s="116">
        <v>0</v>
      </c>
      <c r="O1394" s="116">
        <v>0</v>
      </c>
      <c r="P1394" s="120">
        <v>0</v>
      </c>
      <c r="Q1394" s="27" t="str">
        <f t="shared" si="251"/>
        <v>Registered</v>
      </c>
      <c r="R1394" s="121">
        <f t="shared" si="254"/>
        <v>1</v>
      </c>
      <c r="T1394" s="117">
        <f t="shared" si="256"/>
        <v>567500</v>
      </c>
      <c r="U1394" s="117">
        <f t="shared" si="257"/>
        <v>0</v>
      </c>
    </row>
    <row r="1395" spans="1:21" x14ac:dyDescent="0.3">
      <c r="A1395" s="114">
        <v>670</v>
      </c>
      <c r="B1395" s="114" t="s">
        <v>1879</v>
      </c>
      <c r="C1395" s="114" t="s">
        <v>1880</v>
      </c>
      <c r="D1395" s="114" t="s">
        <v>2651</v>
      </c>
      <c r="E1395" s="114" t="s">
        <v>2652</v>
      </c>
      <c r="F1395" s="115">
        <v>45045</v>
      </c>
      <c r="G1395" s="114" t="s">
        <v>2653</v>
      </c>
      <c r="H1395" s="116">
        <v>5585714</v>
      </c>
      <c r="I1395" s="116">
        <v>5585714</v>
      </c>
      <c r="J1395" s="116">
        <v>5027146</v>
      </c>
      <c r="K1395" s="116">
        <v>558568</v>
      </c>
      <c r="L1395" s="116">
        <v>0</v>
      </c>
      <c r="M1395" s="116">
        <v>558568</v>
      </c>
      <c r="N1395" s="116">
        <v>0</v>
      </c>
      <c r="O1395" s="116">
        <v>0</v>
      </c>
      <c r="P1395" s="120">
        <v>0</v>
      </c>
      <c r="Q1395" s="27" t="str">
        <f t="shared" si="251"/>
        <v>Registered</v>
      </c>
      <c r="R1395" s="121">
        <f t="shared" si="254"/>
        <v>1</v>
      </c>
      <c r="T1395" s="117">
        <f t="shared" si="256"/>
        <v>558568</v>
      </c>
      <c r="U1395" s="117">
        <f t="shared" si="257"/>
        <v>0</v>
      </c>
    </row>
    <row r="1396" spans="1:21" x14ac:dyDescent="0.3">
      <c r="A1396" s="114">
        <v>671</v>
      </c>
      <c r="B1396" s="114" t="s">
        <v>1879</v>
      </c>
      <c r="C1396" s="114" t="s">
        <v>1880</v>
      </c>
      <c r="D1396" s="114" t="s">
        <v>4142</v>
      </c>
      <c r="E1396" s="114" t="s">
        <v>4143</v>
      </c>
      <c r="F1396" s="115">
        <v>44985</v>
      </c>
      <c r="G1396" s="114" t="s">
        <v>2647</v>
      </c>
      <c r="H1396" s="116">
        <v>5580250</v>
      </c>
      <c r="I1396" s="116">
        <v>5580250</v>
      </c>
      <c r="J1396" s="116">
        <v>5022228</v>
      </c>
      <c r="K1396" s="116">
        <v>558022</v>
      </c>
      <c r="L1396" s="116">
        <v>558022</v>
      </c>
      <c r="M1396" s="116">
        <v>0</v>
      </c>
      <c r="N1396" s="116">
        <v>0</v>
      </c>
      <c r="O1396" s="116">
        <v>0</v>
      </c>
      <c r="P1396" s="120">
        <v>0</v>
      </c>
      <c r="Q1396" s="27" t="str">
        <f t="shared" si="251"/>
        <v>Registered</v>
      </c>
      <c r="R1396" s="121">
        <f t="shared" si="254"/>
        <v>1</v>
      </c>
      <c r="T1396" s="117">
        <f t="shared" si="256"/>
        <v>558022</v>
      </c>
      <c r="U1396" s="117">
        <f t="shared" si="257"/>
        <v>0</v>
      </c>
    </row>
    <row r="1397" spans="1:21" x14ac:dyDescent="0.3">
      <c r="A1397" s="114">
        <v>677</v>
      </c>
      <c r="B1397" s="114" t="s">
        <v>1879</v>
      </c>
      <c r="C1397" s="114" t="s">
        <v>1880</v>
      </c>
      <c r="D1397" s="114" t="s">
        <v>3197</v>
      </c>
      <c r="E1397" s="114" t="s">
        <v>3198</v>
      </c>
      <c r="F1397" s="115">
        <v>44895</v>
      </c>
      <c r="G1397" s="114" t="s">
        <v>2541</v>
      </c>
      <c r="H1397" s="116">
        <v>5496429</v>
      </c>
      <c r="I1397" s="116">
        <v>5496429</v>
      </c>
      <c r="J1397" s="116">
        <v>4946783</v>
      </c>
      <c r="K1397" s="116">
        <v>549646</v>
      </c>
      <c r="L1397" s="116">
        <v>549646</v>
      </c>
      <c r="M1397" s="116">
        <v>0</v>
      </c>
      <c r="N1397" s="116">
        <v>0</v>
      </c>
      <c r="O1397" s="116">
        <v>0</v>
      </c>
      <c r="P1397" s="120">
        <v>0</v>
      </c>
      <c r="Q1397" s="27" t="str">
        <f t="shared" si="251"/>
        <v>Registered</v>
      </c>
      <c r="R1397" s="121">
        <f t="shared" si="254"/>
        <v>1</v>
      </c>
      <c r="T1397" s="117">
        <f t="shared" si="256"/>
        <v>549646</v>
      </c>
      <c r="U1397" s="117">
        <f t="shared" si="257"/>
        <v>0</v>
      </c>
    </row>
    <row r="1398" spans="1:21" x14ac:dyDescent="0.3">
      <c r="A1398" s="114">
        <v>687</v>
      </c>
      <c r="B1398" s="114" t="s">
        <v>1879</v>
      </c>
      <c r="C1398" s="114" t="s">
        <v>1880</v>
      </c>
      <c r="D1398" s="114" t="s">
        <v>2309</v>
      </c>
      <c r="E1398" s="114" t="s">
        <v>2310</v>
      </c>
      <c r="F1398" s="115">
        <v>45838</v>
      </c>
      <c r="G1398" s="114" t="s">
        <v>1801</v>
      </c>
      <c r="H1398" s="116">
        <v>8607207</v>
      </c>
      <c r="I1398" s="116">
        <v>7316123</v>
      </c>
      <c r="J1398" s="116">
        <v>6786833</v>
      </c>
      <c r="K1398" s="116">
        <v>529290</v>
      </c>
      <c r="L1398" s="116">
        <v>0</v>
      </c>
      <c r="M1398" s="116">
        <v>0</v>
      </c>
      <c r="N1398" s="116">
        <v>529290</v>
      </c>
      <c r="O1398" s="116">
        <v>0</v>
      </c>
      <c r="P1398" s="120">
        <v>0</v>
      </c>
      <c r="Q1398" s="27" t="str">
        <f t="shared" si="251"/>
        <v>Registered</v>
      </c>
      <c r="R1398" s="121">
        <f t="shared" si="254"/>
        <v>0.84999965726396498</v>
      </c>
      <c r="T1398" s="117">
        <f t="shared" si="256"/>
        <v>529290</v>
      </c>
      <c r="U1398" s="117">
        <f t="shared" si="257"/>
        <v>0</v>
      </c>
    </row>
    <row r="1399" spans="1:21" x14ac:dyDescent="0.3">
      <c r="A1399" s="114">
        <v>738</v>
      </c>
      <c r="B1399" s="114" t="s">
        <v>1879</v>
      </c>
      <c r="C1399" s="114" t="s">
        <v>1880</v>
      </c>
      <c r="D1399" s="114" t="s">
        <v>3472</v>
      </c>
      <c r="E1399" s="114" t="s">
        <v>3473</v>
      </c>
      <c r="F1399" s="115">
        <v>45063</v>
      </c>
      <c r="G1399" s="114" t="s">
        <v>2653</v>
      </c>
      <c r="H1399" s="116">
        <v>8621429</v>
      </c>
      <c r="I1399" s="116">
        <v>7759283</v>
      </c>
      <c r="J1399" s="116">
        <v>7328212</v>
      </c>
      <c r="K1399" s="116">
        <v>431071</v>
      </c>
      <c r="L1399" s="116">
        <v>0</v>
      </c>
      <c r="M1399" s="116">
        <v>0</v>
      </c>
      <c r="N1399" s="116">
        <v>431071</v>
      </c>
      <c r="O1399" s="116">
        <v>0</v>
      </c>
      <c r="P1399" s="120">
        <v>0</v>
      </c>
      <c r="Q1399" s="27" t="str">
        <f t="shared" si="251"/>
        <v>Registered</v>
      </c>
      <c r="R1399" s="121">
        <f t="shared" si="254"/>
        <v>0.89999964043083813</v>
      </c>
      <c r="T1399" s="117">
        <f t="shared" si="256"/>
        <v>431071</v>
      </c>
      <c r="U1399" s="117">
        <f t="shared" si="257"/>
        <v>0</v>
      </c>
    </row>
    <row r="1400" spans="1:21" x14ac:dyDescent="0.3">
      <c r="A1400" s="114">
        <v>742</v>
      </c>
      <c r="B1400" s="114" t="s">
        <v>1879</v>
      </c>
      <c r="C1400" s="114" t="s">
        <v>1880</v>
      </c>
      <c r="D1400" s="114" t="s">
        <v>3489</v>
      </c>
      <c r="E1400" s="114" t="s">
        <v>3490</v>
      </c>
      <c r="F1400" s="115">
        <v>44895</v>
      </c>
      <c r="G1400" s="114" t="s">
        <v>2632</v>
      </c>
      <c r="H1400" s="116">
        <v>8532143</v>
      </c>
      <c r="I1400" s="116">
        <v>8532143</v>
      </c>
      <c r="J1400" s="116">
        <v>8105536.0999999996</v>
      </c>
      <c r="K1400" s="116">
        <v>426606.9</v>
      </c>
      <c r="L1400" s="116">
        <v>426606.9</v>
      </c>
      <c r="M1400" s="116">
        <v>0</v>
      </c>
      <c r="N1400" s="116">
        <v>0</v>
      </c>
      <c r="O1400" s="116">
        <v>0</v>
      </c>
      <c r="P1400" s="120">
        <v>0</v>
      </c>
      <c r="Q1400" s="27" t="str">
        <f t="shared" si="251"/>
        <v>Registered</v>
      </c>
      <c r="R1400" s="121">
        <f t="shared" si="254"/>
        <v>1</v>
      </c>
      <c r="T1400" s="117">
        <f t="shared" si="256"/>
        <v>426606.9</v>
      </c>
      <c r="U1400" s="117">
        <f t="shared" si="257"/>
        <v>0</v>
      </c>
    </row>
    <row r="1401" spans="1:21" x14ac:dyDescent="0.3">
      <c r="A1401" s="114">
        <v>754</v>
      </c>
      <c r="B1401" s="114" t="s">
        <v>1879</v>
      </c>
      <c r="C1401" s="114" t="s">
        <v>1880</v>
      </c>
      <c r="D1401" s="114" t="s">
        <v>2157</v>
      </c>
      <c r="E1401" s="114" t="s">
        <v>2158</v>
      </c>
      <c r="F1401" s="115">
        <v>44895</v>
      </c>
      <c r="G1401" s="114" t="s">
        <v>2159</v>
      </c>
      <c r="H1401" s="116">
        <v>8532143</v>
      </c>
      <c r="I1401" s="116">
        <v>7678929</v>
      </c>
      <c r="J1401" s="116">
        <v>7267501</v>
      </c>
      <c r="K1401" s="116">
        <v>411428</v>
      </c>
      <c r="L1401" s="116">
        <v>0</v>
      </c>
      <c r="M1401" s="116">
        <v>0</v>
      </c>
      <c r="N1401" s="116">
        <v>411428</v>
      </c>
      <c r="O1401" s="116">
        <v>0</v>
      </c>
      <c r="P1401" s="120">
        <v>0</v>
      </c>
      <c r="Q1401" s="27" t="str">
        <f t="shared" si="251"/>
        <v>Registered</v>
      </c>
      <c r="R1401" s="121">
        <f t="shared" si="254"/>
        <v>0.90000003516115468</v>
      </c>
      <c r="T1401" s="117">
        <f t="shared" si="256"/>
        <v>411428</v>
      </c>
      <c r="U1401" s="117">
        <f t="shared" si="257"/>
        <v>0</v>
      </c>
    </row>
    <row r="1402" spans="1:21" x14ac:dyDescent="0.3">
      <c r="A1402" s="114">
        <v>873</v>
      </c>
      <c r="B1402" s="114" t="s">
        <v>1879</v>
      </c>
      <c r="C1402" s="114" t="s">
        <v>1880</v>
      </c>
      <c r="D1402" s="114" t="s">
        <v>4083</v>
      </c>
      <c r="E1402" s="114" t="s">
        <v>4084</v>
      </c>
      <c r="F1402" s="115">
        <v>45016</v>
      </c>
      <c r="G1402" s="114" t="s">
        <v>2590</v>
      </c>
      <c r="H1402" s="116">
        <v>5809821</v>
      </c>
      <c r="I1402" s="116">
        <v>5809821</v>
      </c>
      <c r="J1402" s="116">
        <v>5519330</v>
      </c>
      <c r="K1402" s="116">
        <v>290491</v>
      </c>
      <c r="L1402" s="116">
        <v>290491</v>
      </c>
      <c r="M1402" s="116">
        <v>0</v>
      </c>
      <c r="N1402" s="116">
        <v>0</v>
      </c>
      <c r="O1402" s="116">
        <v>0</v>
      </c>
      <c r="P1402" s="120">
        <v>0</v>
      </c>
      <c r="Q1402" s="27" t="str">
        <f t="shared" si="251"/>
        <v>Registered</v>
      </c>
      <c r="R1402" s="121">
        <f t="shared" si="254"/>
        <v>1</v>
      </c>
      <c r="T1402" s="117">
        <f t="shared" si="256"/>
        <v>290491</v>
      </c>
      <c r="U1402" s="117">
        <f t="shared" si="257"/>
        <v>0</v>
      </c>
    </row>
    <row r="1403" spans="1:21" x14ac:dyDescent="0.3">
      <c r="A1403" s="114">
        <v>876</v>
      </c>
      <c r="B1403" s="114" t="s">
        <v>1879</v>
      </c>
      <c r="C1403" s="114" t="s">
        <v>1880</v>
      </c>
      <c r="D1403" s="114" t="s">
        <v>4118</v>
      </c>
      <c r="E1403" s="114" t="s">
        <v>4119</v>
      </c>
      <c r="F1403" s="115">
        <v>44956</v>
      </c>
      <c r="G1403" s="114" t="s">
        <v>2308</v>
      </c>
      <c r="H1403" s="116">
        <v>5675000</v>
      </c>
      <c r="I1403" s="116">
        <v>4823750</v>
      </c>
      <c r="J1403" s="116">
        <v>4540000</v>
      </c>
      <c r="K1403" s="116">
        <v>283750</v>
      </c>
      <c r="L1403" s="116">
        <v>0</v>
      </c>
      <c r="M1403" s="116">
        <v>0</v>
      </c>
      <c r="N1403" s="116">
        <v>283750</v>
      </c>
      <c r="O1403" s="116">
        <v>0</v>
      </c>
      <c r="P1403" s="120">
        <v>0</v>
      </c>
      <c r="Q1403" s="27" t="str">
        <f t="shared" si="251"/>
        <v>Registered</v>
      </c>
      <c r="R1403" s="121">
        <f t="shared" si="254"/>
        <v>0.85</v>
      </c>
      <c r="T1403" s="117">
        <f t="shared" si="256"/>
        <v>283750</v>
      </c>
      <c r="U1403" s="117">
        <f t="shared" si="257"/>
        <v>0</v>
      </c>
    </row>
    <row r="1404" spans="1:21" x14ac:dyDescent="0.3">
      <c r="A1404" s="114">
        <v>1082</v>
      </c>
      <c r="B1404" s="114" t="s">
        <v>1879</v>
      </c>
      <c r="C1404" s="114" t="s">
        <v>1880</v>
      </c>
      <c r="D1404" s="114" t="s">
        <v>2622</v>
      </c>
      <c r="E1404" s="114" t="s">
        <v>2623</v>
      </c>
      <c r="F1404" s="115">
        <v>45131</v>
      </c>
      <c r="G1404" s="114" t="s">
        <v>2114</v>
      </c>
      <c r="H1404" s="116">
        <v>8532143</v>
      </c>
      <c r="I1404" s="116">
        <v>7678929</v>
      </c>
      <c r="J1404" s="116">
        <v>7664362</v>
      </c>
      <c r="K1404" s="116">
        <v>14567</v>
      </c>
      <c r="L1404" s="116">
        <v>0</v>
      </c>
      <c r="M1404" s="116">
        <v>0</v>
      </c>
      <c r="N1404" s="116">
        <v>14567</v>
      </c>
      <c r="O1404" s="116">
        <v>0</v>
      </c>
      <c r="P1404" s="120">
        <v>0</v>
      </c>
      <c r="Q1404" s="27" t="str">
        <f t="shared" si="251"/>
        <v>Registered</v>
      </c>
      <c r="R1404" s="121">
        <f t="shared" si="254"/>
        <v>0.90000003516115468</v>
      </c>
      <c r="T1404" s="117">
        <f t="shared" si="256"/>
        <v>14567</v>
      </c>
      <c r="U1404" s="117">
        <f t="shared" si="257"/>
        <v>0</v>
      </c>
    </row>
    <row r="1405" spans="1:21" x14ac:dyDescent="0.3">
      <c r="A1405" s="114">
        <v>1197</v>
      </c>
      <c r="B1405" s="114" t="s">
        <v>1879</v>
      </c>
      <c r="C1405" s="114" t="s">
        <v>1880</v>
      </c>
      <c r="D1405" s="114" t="s">
        <v>10053</v>
      </c>
      <c r="E1405" s="114" t="s">
        <v>2220</v>
      </c>
      <c r="F1405" s="115">
        <v>44926</v>
      </c>
      <c r="G1405" s="114" t="s">
        <v>7492</v>
      </c>
      <c r="H1405" s="116">
        <v>7371429</v>
      </c>
      <c r="I1405" s="116">
        <v>7371429</v>
      </c>
      <c r="J1405" s="116">
        <v>7371428.9000000004</v>
      </c>
      <c r="K1405" s="116">
        <v>0.1</v>
      </c>
      <c r="L1405" s="116">
        <v>0.1</v>
      </c>
      <c r="M1405" s="116">
        <v>0</v>
      </c>
      <c r="N1405" s="116">
        <v>0</v>
      </c>
      <c r="O1405" s="116">
        <v>0</v>
      </c>
      <c r="P1405" s="120">
        <v>0</v>
      </c>
      <c r="Q1405" s="27" t="str">
        <f t="shared" si="251"/>
        <v>Registered</v>
      </c>
      <c r="R1405" s="121">
        <f t="shared" si="254"/>
        <v>1</v>
      </c>
      <c r="T1405" s="117">
        <f t="shared" si="256"/>
        <v>0.1</v>
      </c>
      <c r="U1405" s="117">
        <f t="shared" si="257"/>
        <v>0</v>
      </c>
    </row>
    <row r="1406" spans="1:21" hidden="1" x14ac:dyDescent="0.3">
      <c r="A1406" s="114">
        <v>7505</v>
      </c>
      <c r="B1406" s="114" t="s">
        <v>1879</v>
      </c>
      <c r="C1406" s="114" t="s">
        <v>1880</v>
      </c>
      <c r="D1406" s="114" t="s">
        <v>3474</v>
      </c>
      <c r="E1406" s="114" t="s">
        <v>3475</v>
      </c>
      <c r="F1406" s="115">
        <v>45187</v>
      </c>
      <c r="G1406" s="114" t="s">
        <v>3476</v>
      </c>
      <c r="H1406" s="116">
        <v>8567857</v>
      </c>
      <c r="I1406" s="116">
        <v>7711071</v>
      </c>
      <c r="J1406" s="116">
        <v>7711071</v>
      </c>
      <c r="K1406" s="116">
        <v>0</v>
      </c>
      <c r="L1406" s="116">
        <v>0</v>
      </c>
      <c r="M1406" s="116">
        <v>0</v>
      </c>
      <c r="N1406" s="116">
        <v>0</v>
      </c>
      <c r="O1406" s="116">
        <v>0</v>
      </c>
      <c r="P1406" s="120">
        <v>0</v>
      </c>
      <c r="Q1406" s="27" t="str">
        <f t="shared" si="251"/>
        <v>Registered</v>
      </c>
      <c r="R1406" s="121">
        <f t="shared" si="254"/>
        <v>0.89999996498541002</v>
      </c>
      <c r="T1406" s="117">
        <f t="shared" si="256"/>
        <v>0</v>
      </c>
      <c r="U1406" s="117">
        <f t="shared" si="257"/>
        <v>0</v>
      </c>
    </row>
    <row r="1407" spans="1:21" hidden="1" x14ac:dyDescent="0.3">
      <c r="A1407" s="114">
        <v>7506</v>
      </c>
      <c r="B1407" s="114" t="s">
        <v>1879</v>
      </c>
      <c r="C1407" s="114" t="s">
        <v>1880</v>
      </c>
      <c r="D1407" s="114" t="s">
        <v>4092</v>
      </c>
      <c r="E1407" s="114" t="s">
        <v>4093</v>
      </c>
      <c r="F1407" s="115">
        <v>45062</v>
      </c>
      <c r="G1407" s="114" t="s">
        <v>4094</v>
      </c>
      <c r="H1407" s="116">
        <v>5746000</v>
      </c>
      <c r="I1407" s="116">
        <v>4884100</v>
      </c>
      <c r="J1407" s="116">
        <v>4884100</v>
      </c>
      <c r="K1407" s="116">
        <v>0</v>
      </c>
      <c r="L1407" s="116">
        <v>0</v>
      </c>
      <c r="M1407" s="116">
        <v>0</v>
      </c>
      <c r="N1407" s="116">
        <v>0</v>
      </c>
      <c r="O1407" s="116">
        <v>0</v>
      </c>
      <c r="P1407" s="120">
        <v>0</v>
      </c>
      <c r="Q1407" s="27" t="str">
        <f t="shared" si="251"/>
        <v>Registered</v>
      </c>
      <c r="R1407" s="121">
        <f t="shared" si="254"/>
        <v>0.85</v>
      </c>
      <c r="T1407" s="117">
        <f t="shared" si="256"/>
        <v>0</v>
      </c>
      <c r="U1407" s="117">
        <f t="shared" si="257"/>
        <v>0</v>
      </c>
    </row>
    <row r="1408" spans="1:21" hidden="1" x14ac:dyDescent="0.3">
      <c r="A1408" s="114">
        <v>7507</v>
      </c>
      <c r="B1408" s="114" t="s">
        <v>1879</v>
      </c>
      <c r="C1408" s="114" t="s">
        <v>1880</v>
      </c>
      <c r="D1408" s="114" t="s">
        <v>8118</v>
      </c>
      <c r="E1408" s="114" t="s">
        <v>8119</v>
      </c>
      <c r="F1408" s="115">
        <v>44895</v>
      </c>
      <c r="G1408" s="114" t="s">
        <v>2159</v>
      </c>
      <c r="H1408" s="116">
        <v>8532143</v>
      </c>
      <c r="I1408" s="116">
        <v>7252322</v>
      </c>
      <c r="J1408" s="116">
        <v>7252322</v>
      </c>
      <c r="K1408" s="116">
        <v>0</v>
      </c>
      <c r="L1408" s="116">
        <v>0</v>
      </c>
      <c r="M1408" s="116">
        <v>0</v>
      </c>
      <c r="N1408" s="116">
        <v>0</v>
      </c>
      <c r="O1408" s="116">
        <v>0</v>
      </c>
      <c r="P1408" s="120">
        <v>0</v>
      </c>
      <c r="Q1408" s="27" t="str">
        <f t="shared" si="251"/>
        <v>Registered</v>
      </c>
      <c r="R1408" s="121">
        <f t="shared" si="254"/>
        <v>0.85000005274173207</v>
      </c>
      <c r="T1408" s="117">
        <f t="shared" si="256"/>
        <v>0</v>
      </c>
      <c r="U1408" s="117">
        <f t="shared" si="257"/>
        <v>0</v>
      </c>
    </row>
    <row r="1409" spans="1:21" hidden="1" x14ac:dyDescent="0.3">
      <c r="A1409" s="114">
        <v>7508</v>
      </c>
      <c r="B1409" s="114" t="s">
        <v>1879</v>
      </c>
      <c r="C1409" s="114" t="s">
        <v>1880</v>
      </c>
      <c r="D1409" s="114" t="s">
        <v>3081</v>
      </c>
      <c r="E1409" s="114" t="s">
        <v>3082</v>
      </c>
      <c r="F1409" s="115">
        <v>45008</v>
      </c>
      <c r="G1409" s="114" t="s">
        <v>3083</v>
      </c>
      <c r="H1409" s="116">
        <v>5764286</v>
      </c>
      <c r="I1409" s="116">
        <v>5187854</v>
      </c>
      <c r="J1409" s="116">
        <v>5187854</v>
      </c>
      <c r="K1409" s="116">
        <v>0</v>
      </c>
      <c r="L1409" s="116">
        <v>0</v>
      </c>
      <c r="M1409" s="116">
        <v>0</v>
      </c>
      <c r="N1409" s="116">
        <v>0</v>
      </c>
      <c r="O1409" s="116">
        <v>0</v>
      </c>
      <c r="P1409" s="120">
        <v>0</v>
      </c>
      <c r="Q1409" s="27" t="str">
        <f t="shared" si="251"/>
        <v>Registered</v>
      </c>
      <c r="R1409" s="121">
        <f t="shared" si="254"/>
        <v>0.89999941016111973</v>
      </c>
      <c r="T1409" s="117">
        <f t="shared" si="256"/>
        <v>0</v>
      </c>
      <c r="U1409" s="117">
        <f t="shared" si="257"/>
        <v>0</v>
      </c>
    </row>
    <row r="1410" spans="1:21" hidden="1" x14ac:dyDescent="0.3">
      <c r="A1410" s="114">
        <v>7509</v>
      </c>
      <c r="B1410" s="114" t="s">
        <v>1879</v>
      </c>
      <c r="C1410" s="114" t="s">
        <v>1880</v>
      </c>
      <c r="D1410" s="114" t="s">
        <v>2393</v>
      </c>
      <c r="E1410" s="114" t="s">
        <v>2394</v>
      </c>
      <c r="F1410" s="115">
        <v>45084</v>
      </c>
      <c r="G1410" s="114" t="s">
        <v>2395</v>
      </c>
      <c r="H1410" s="116">
        <v>5766250</v>
      </c>
      <c r="I1410" s="116">
        <v>5189628</v>
      </c>
      <c r="J1410" s="116">
        <v>5189628</v>
      </c>
      <c r="K1410" s="116">
        <v>0</v>
      </c>
      <c r="L1410" s="116">
        <v>0</v>
      </c>
      <c r="M1410" s="116">
        <v>0</v>
      </c>
      <c r="N1410" s="116">
        <v>0</v>
      </c>
      <c r="O1410" s="116">
        <v>0</v>
      </c>
      <c r="P1410" s="120">
        <v>0</v>
      </c>
      <c r="Q1410" s="27" t="str">
        <f t="shared" ref="Q1410:Q1473" si="258">IF(G1410="01 Jan 1900","Unregistered","Registered")</f>
        <v>Registered</v>
      </c>
      <c r="R1410" s="121">
        <f t="shared" si="254"/>
        <v>0.9000005202688055</v>
      </c>
      <c r="T1410" s="117">
        <f t="shared" si="256"/>
        <v>0</v>
      </c>
      <c r="U1410" s="117">
        <f t="shared" si="257"/>
        <v>0</v>
      </c>
    </row>
    <row r="1411" spans="1:21" hidden="1" x14ac:dyDescent="0.3">
      <c r="A1411" s="114">
        <v>7510</v>
      </c>
      <c r="B1411" s="114" t="s">
        <v>1879</v>
      </c>
      <c r="C1411" s="114" t="s">
        <v>1880</v>
      </c>
      <c r="D1411" s="114" t="s">
        <v>3057</v>
      </c>
      <c r="E1411" s="114" t="s">
        <v>3058</v>
      </c>
      <c r="F1411" s="115">
        <v>45075</v>
      </c>
      <c r="G1411" s="114" t="s">
        <v>2091</v>
      </c>
      <c r="H1411" s="116">
        <v>5801250</v>
      </c>
      <c r="I1411" s="116">
        <v>5801250</v>
      </c>
      <c r="J1411" s="116">
        <v>5801250</v>
      </c>
      <c r="K1411" s="116">
        <v>0</v>
      </c>
      <c r="L1411" s="116">
        <v>0</v>
      </c>
      <c r="M1411" s="116">
        <v>0</v>
      </c>
      <c r="N1411" s="116">
        <v>0</v>
      </c>
      <c r="O1411" s="116">
        <v>0</v>
      </c>
      <c r="P1411" s="120">
        <v>0</v>
      </c>
      <c r="Q1411" s="27" t="str">
        <f t="shared" si="258"/>
        <v>Registered</v>
      </c>
      <c r="R1411" s="121">
        <f t="shared" si="254"/>
        <v>1</v>
      </c>
      <c r="T1411" s="117">
        <f t="shared" si="256"/>
        <v>0</v>
      </c>
      <c r="U1411" s="117">
        <f t="shared" si="257"/>
        <v>0</v>
      </c>
    </row>
    <row r="1412" spans="1:21" hidden="1" x14ac:dyDescent="0.3">
      <c r="A1412" s="114">
        <v>7511</v>
      </c>
      <c r="B1412" s="114" t="s">
        <v>1879</v>
      </c>
      <c r="C1412" s="114" t="s">
        <v>1880</v>
      </c>
      <c r="D1412" s="114" t="s">
        <v>3485</v>
      </c>
      <c r="E1412" s="114" t="s">
        <v>3486</v>
      </c>
      <c r="F1412" s="115">
        <v>44985</v>
      </c>
      <c r="G1412" s="114" t="s">
        <v>2541</v>
      </c>
      <c r="H1412" s="116">
        <v>8532143</v>
      </c>
      <c r="I1412" s="116">
        <v>7678929</v>
      </c>
      <c r="J1412" s="116">
        <v>7678929</v>
      </c>
      <c r="K1412" s="116">
        <v>0</v>
      </c>
      <c r="L1412" s="116">
        <v>0</v>
      </c>
      <c r="M1412" s="116">
        <v>0</v>
      </c>
      <c r="N1412" s="116">
        <v>0</v>
      </c>
      <c r="O1412" s="116">
        <v>0</v>
      </c>
      <c r="P1412" s="120">
        <v>0</v>
      </c>
      <c r="Q1412" s="27" t="str">
        <f t="shared" si="258"/>
        <v>Registered</v>
      </c>
      <c r="R1412" s="121">
        <f t="shared" si="254"/>
        <v>0.90000003516115468</v>
      </c>
      <c r="T1412" s="117">
        <f t="shared" si="256"/>
        <v>0</v>
      </c>
      <c r="U1412" s="117">
        <f t="shared" si="257"/>
        <v>0</v>
      </c>
    </row>
    <row r="1413" spans="1:21" hidden="1" x14ac:dyDescent="0.3">
      <c r="A1413" s="114">
        <v>7512</v>
      </c>
      <c r="B1413" s="114" t="s">
        <v>1879</v>
      </c>
      <c r="C1413" s="114" t="s">
        <v>1880</v>
      </c>
      <c r="D1413" s="114" t="s">
        <v>3470</v>
      </c>
      <c r="E1413" s="114" t="s">
        <v>3471</v>
      </c>
      <c r="F1413" s="115">
        <v>45092</v>
      </c>
      <c r="G1413" s="114" t="s">
        <v>2091</v>
      </c>
      <c r="H1413" s="116">
        <v>8621429</v>
      </c>
      <c r="I1413" s="116">
        <v>7328212</v>
      </c>
      <c r="J1413" s="116">
        <v>7328212</v>
      </c>
      <c r="K1413" s="116">
        <v>0</v>
      </c>
      <c r="L1413" s="116">
        <v>0</v>
      </c>
      <c r="M1413" s="116">
        <v>0</v>
      </c>
      <c r="N1413" s="116">
        <v>0</v>
      </c>
      <c r="O1413" s="116">
        <v>0</v>
      </c>
      <c r="P1413" s="120">
        <v>0</v>
      </c>
      <c r="Q1413" s="27" t="str">
        <f t="shared" si="258"/>
        <v>Registered</v>
      </c>
      <c r="R1413" s="121">
        <f t="shared" si="254"/>
        <v>0.84999969262636155</v>
      </c>
      <c r="T1413" s="117">
        <f t="shared" si="256"/>
        <v>0</v>
      </c>
      <c r="U1413" s="117">
        <f t="shared" si="257"/>
        <v>0</v>
      </c>
    </row>
    <row r="1414" spans="1:21" hidden="1" x14ac:dyDescent="0.3">
      <c r="A1414" s="114">
        <v>7513</v>
      </c>
      <c r="B1414" s="114" t="s">
        <v>1879</v>
      </c>
      <c r="C1414" s="114" t="s">
        <v>1880</v>
      </c>
      <c r="D1414" s="114" t="s">
        <v>3535</v>
      </c>
      <c r="E1414" s="114" t="s">
        <v>3536</v>
      </c>
      <c r="F1414" s="115">
        <v>44922</v>
      </c>
      <c r="G1414" s="114" t="s">
        <v>3537</v>
      </c>
      <c r="H1414" s="116">
        <v>8353571</v>
      </c>
      <c r="I1414" s="116">
        <v>7518217</v>
      </c>
      <c r="J1414" s="116">
        <v>7518217</v>
      </c>
      <c r="K1414" s="116">
        <v>0</v>
      </c>
      <c r="L1414" s="116">
        <v>0</v>
      </c>
      <c r="M1414" s="116">
        <v>0</v>
      </c>
      <c r="N1414" s="116">
        <v>0</v>
      </c>
      <c r="O1414" s="116">
        <v>0</v>
      </c>
      <c r="P1414" s="120">
        <v>0</v>
      </c>
      <c r="Q1414" s="27" t="str">
        <f t="shared" si="258"/>
        <v>Registered</v>
      </c>
      <c r="R1414" s="121">
        <f t="shared" si="254"/>
        <v>0.90000037109877917</v>
      </c>
      <c r="T1414" s="117">
        <f t="shared" si="256"/>
        <v>0</v>
      </c>
      <c r="U1414" s="117">
        <f t="shared" si="257"/>
        <v>0</v>
      </c>
    </row>
    <row r="1415" spans="1:21" hidden="1" x14ac:dyDescent="0.3">
      <c r="A1415" s="114">
        <v>7514</v>
      </c>
      <c r="B1415" s="114" t="s">
        <v>1879</v>
      </c>
      <c r="C1415" s="114" t="s">
        <v>1880</v>
      </c>
      <c r="D1415" s="114" t="s">
        <v>2626</v>
      </c>
      <c r="E1415" s="114" t="s">
        <v>2627</v>
      </c>
      <c r="F1415" s="115">
        <v>44895</v>
      </c>
      <c r="G1415" s="114" t="s">
        <v>2164</v>
      </c>
      <c r="H1415" s="116">
        <v>8532143</v>
      </c>
      <c r="I1415" s="116">
        <v>7678929</v>
      </c>
      <c r="J1415" s="116">
        <v>7678929</v>
      </c>
      <c r="K1415" s="116">
        <v>0</v>
      </c>
      <c r="L1415" s="116">
        <v>0</v>
      </c>
      <c r="M1415" s="116">
        <v>0</v>
      </c>
      <c r="N1415" s="116">
        <v>0</v>
      </c>
      <c r="O1415" s="116">
        <v>0</v>
      </c>
      <c r="P1415" s="120">
        <v>0</v>
      </c>
      <c r="Q1415" s="27" t="str">
        <f t="shared" si="258"/>
        <v>Registered</v>
      </c>
      <c r="R1415" s="121">
        <f t="shared" si="254"/>
        <v>0.90000003516115468</v>
      </c>
      <c r="T1415" s="117">
        <f t="shared" si="256"/>
        <v>0</v>
      </c>
      <c r="U1415" s="117">
        <f t="shared" si="257"/>
        <v>0</v>
      </c>
    </row>
    <row r="1416" spans="1:21" hidden="1" x14ac:dyDescent="0.3">
      <c r="A1416" s="114">
        <v>7515</v>
      </c>
      <c r="B1416" s="114" t="s">
        <v>1879</v>
      </c>
      <c r="C1416" s="114" t="s">
        <v>1880</v>
      </c>
      <c r="D1416" s="114" t="s">
        <v>2605</v>
      </c>
      <c r="E1416" s="114" t="s">
        <v>2606</v>
      </c>
      <c r="F1416" s="115">
        <v>45071</v>
      </c>
      <c r="G1416" s="114" t="s">
        <v>2607</v>
      </c>
      <c r="H1416" s="116">
        <v>8621429</v>
      </c>
      <c r="I1416" s="116">
        <v>7759283</v>
      </c>
      <c r="J1416" s="116">
        <v>7759283</v>
      </c>
      <c r="K1416" s="116">
        <v>0</v>
      </c>
      <c r="L1416" s="116">
        <v>0</v>
      </c>
      <c r="M1416" s="116">
        <v>0</v>
      </c>
      <c r="N1416" s="116">
        <v>0</v>
      </c>
      <c r="O1416" s="116">
        <v>0</v>
      </c>
      <c r="P1416" s="120">
        <v>0</v>
      </c>
      <c r="Q1416" s="27" t="str">
        <f t="shared" si="258"/>
        <v>Registered</v>
      </c>
      <c r="R1416" s="121">
        <f t="shared" si="254"/>
        <v>0.89999964043083813</v>
      </c>
      <c r="T1416" s="117">
        <f t="shared" si="256"/>
        <v>0</v>
      </c>
      <c r="U1416" s="117">
        <f t="shared" si="257"/>
        <v>0</v>
      </c>
    </row>
    <row r="1417" spans="1:21" hidden="1" x14ac:dyDescent="0.3">
      <c r="A1417" s="114">
        <v>10154</v>
      </c>
      <c r="B1417" s="114" t="s">
        <v>1879</v>
      </c>
      <c r="C1417" s="114" t="s">
        <v>1880</v>
      </c>
      <c r="D1417" s="114" t="s">
        <v>9438</v>
      </c>
      <c r="E1417" s="114" t="s">
        <v>9439</v>
      </c>
      <c r="F1417" s="115">
        <v>44971</v>
      </c>
      <c r="G1417" s="114" t="s">
        <v>1981</v>
      </c>
      <c r="H1417" s="116">
        <v>8331250</v>
      </c>
      <c r="I1417" s="116">
        <v>7498128</v>
      </c>
      <c r="J1417" s="116">
        <v>7504508</v>
      </c>
      <c r="K1417" s="116">
        <v>-6380</v>
      </c>
      <c r="L1417" s="116">
        <v>0</v>
      </c>
      <c r="M1417" s="116">
        <v>0</v>
      </c>
      <c r="N1417" s="116">
        <v>0</v>
      </c>
      <c r="O1417" s="116">
        <v>0</v>
      </c>
      <c r="P1417" s="120">
        <v>0</v>
      </c>
      <c r="Q1417" s="27" t="str">
        <f t="shared" si="258"/>
        <v>Registered</v>
      </c>
      <c r="R1417" s="121">
        <f t="shared" si="254"/>
        <v>0.90000036009002249</v>
      </c>
      <c r="T1417" s="117">
        <f t="shared" si="256"/>
        <v>0</v>
      </c>
      <c r="U1417" s="117">
        <f t="shared" si="257"/>
        <v>-6380</v>
      </c>
    </row>
    <row r="1418" spans="1:21" hidden="1" x14ac:dyDescent="0.3">
      <c r="A1418" s="114">
        <v>10218</v>
      </c>
      <c r="B1418" s="114" t="s">
        <v>1879</v>
      </c>
      <c r="C1418" s="114" t="s">
        <v>1880</v>
      </c>
      <c r="D1418" s="114" t="s">
        <v>9961</v>
      </c>
      <c r="E1418" s="114" t="s">
        <v>5448</v>
      </c>
      <c r="F1418" s="115">
        <v>45037</v>
      </c>
      <c r="G1418" s="114" t="s">
        <v>2601</v>
      </c>
      <c r="H1418" s="116">
        <v>5675000</v>
      </c>
      <c r="I1418" s="116">
        <v>5391250</v>
      </c>
      <c r="J1418" s="116">
        <v>5472500</v>
      </c>
      <c r="K1418" s="116">
        <v>-81250</v>
      </c>
      <c r="L1418" s="116">
        <v>0</v>
      </c>
      <c r="M1418" s="116">
        <v>0</v>
      </c>
      <c r="N1418" s="116">
        <v>0</v>
      </c>
      <c r="O1418" s="116">
        <v>0</v>
      </c>
      <c r="P1418" s="120">
        <v>0</v>
      </c>
      <c r="Q1418" s="27" t="str">
        <f t="shared" si="258"/>
        <v>Registered</v>
      </c>
      <c r="R1418" s="121">
        <f t="shared" si="254"/>
        <v>0.95</v>
      </c>
      <c r="T1418" s="117">
        <f t="shared" si="256"/>
        <v>0</v>
      </c>
      <c r="U1418" s="117">
        <f t="shared" si="257"/>
        <v>-81250</v>
      </c>
    </row>
    <row r="1419" spans="1:21" s="101" customFormat="1" x14ac:dyDescent="0.3">
      <c r="A1419" s="99">
        <v>1101</v>
      </c>
      <c r="B1419" s="99" t="s">
        <v>1719</v>
      </c>
      <c r="C1419" s="99" t="s">
        <v>85</v>
      </c>
      <c r="D1419" s="99" t="s">
        <v>4823</v>
      </c>
      <c r="E1419" s="99" t="s">
        <v>4824</v>
      </c>
      <c r="F1419" s="100">
        <v>43538</v>
      </c>
      <c r="G1419" s="99" t="s">
        <v>1898</v>
      </c>
      <c r="H1419" s="96">
        <v>3000000</v>
      </c>
      <c r="I1419" s="96">
        <f>H1419*R1419</f>
        <v>3000000</v>
      </c>
      <c r="J1419" s="96">
        <v>2992716</v>
      </c>
      <c r="K1419" s="96">
        <f>I1419-J1419</f>
        <v>7284</v>
      </c>
      <c r="L1419" s="97">
        <f>IF(AND($S1419&gt;=0,$S1419&lt;=30),$K1419,0)</f>
        <v>0</v>
      </c>
      <c r="M1419" s="97">
        <f>IF(AND($S1419&gt;=31,$S1419&lt;=60),$K1419,0)</f>
        <v>0</v>
      </c>
      <c r="N1419" s="97">
        <f>IF(AND($S1419&gt;=61,$S1419&lt;=90),$K1419,0)</f>
        <v>0</v>
      </c>
      <c r="O1419" s="97">
        <f>IF(AND($S1419&gt;=91,$S1419&lt;=120),$K1419,0)</f>
        <v>0</v>
      </c>
      <c r="P1419" s="98">
        <f>IF($S1419&gt;120,$K1419,0)</f>
        <v>7284</v>
      </c>
      <c r="Q1419" s="101" t="str">
        <f t="shared" si="258"/>
        <v>Unregistered</v>
      </c>
      <c r="R1419" s="123">
        <v>1</v>
      </c>
      <c r="S1419" s="95">
        <f>DATE(2026,5,31)-F1419</f>
        <v>2635</v>
      </c>
    </row>
    <row r="1420" spans="1:21" hidden="1" x14ac:dyDescent="0.3">
      <c r="A1420" s="114">
        <v>2696</v>
      </c>
      <c r="B1420" s="114" t="s">
        <v>1719</v>
      </c>
      <c r="C1420" s="114" t="s">
        <v>85</v>
      </c>
      <c r="D1420" s="114" t="s">
        <v>5189</v>
      </c>
      <c r="E1420" s="114" t="s">
        <v>5190</v>
      </c>
      <c r="F1420" s="115">
        <v>44739</v>
      </c>
      <c r="G1420" s="114" t="s">
        <v>2325</v>
      </c>
      <c r="H1420" s="116">
        <v>2057000</v>
      </c>
      <c r="I1420" s="116">
        <v>2057000</v>
      </c>
      <c r="J1420" s="116">
        <v>2057000</v>
      </c>
      <c r="K1420" s="116">
        <v>0</v>
      </c>
      <c r="L1420" s="116">
        <v>0</v>
      </c>
      <c r="M1420" s="116">
        <v>0</v>
      </c>
      <c r="N1420" s="116">
        <v>0</v>
      </c>
      <c r="O1420" s="116">
        <v>0</v>
      </c>
      <c r="P1420" s="120">
        <v>0</v>
      </c>
      <c r="Q1420" s="27" t="str">
        <f t="shared" si="258"/>
        <v>Registered</v>
      </c>
      <c r="R1420" s="121">
        <f t="shared" si="254"/>
        <v>1</v>
      </c>
      <c r="T1420" s="117">
        <f t="shared" ref="T1420:T1447" si="259">L1420+M1420+N1420+O1420+P1420</f>
        <v>0</v>
      </c>
      <c r="U1420" s="117">
        <f t="shared" ref="U1420:U1447" si="260">K1420-T1420</f>
        <v>0</v>
      </c>
    </row>
    <row r="1421" spans="1:21" hidden="1" x14ac:dyDescent="0.3">
      <c r="A1421" s="114">
        <v>2697</v>
      </c>
      <c r="B1421" s="114" t="s">
        <v>1719</v>
      </c>
      <c r="C1421" s="114" t="s">
        <v>85</v>
      </c>
      <c r="D1421" s="114" t="s">
        <v>5191</v>
      </c>
      <c r="E1421" s="114" t="s">
        <v>5192</v>
      </c>
      <c r="F1421" s="115">
        <v>44078</v>
      </c>
      <c r="G1421" s="114" t="s">
        <v>5193</v>
      </c>
      <c r="H1421" s="116">
        <v>2000000</v>
      </c>
      <c r="I1421" s="116">
        <v>2000000</v>
      </c>
      <c r="J1421" s="116">
        <v>2000000</v>
      </c>
      <c r="K1421" s="116">
        <v>0</v>
      </c>
      <c r="L1421" s="116">
        <v>0</v>
      </c>
      <c r="M1421" s="116">
        <v>0</v>
      </c>
      <c r="N1421" s="116">
        <v>0</v>
      </c>
      <c r="O1421" s="116">
        <v>0</v>
      </c>
      <c r="P1421" s="120">
        <v>0</v>
      </c>
      <c r="Q1421" s="27" t="str">
        <f t="shared" si="258"/>
        <v>Registered</v>
      </c>
      <c r="R1421" s="121">
        <f t="shared" si="254"/>
        <v>1</v>
      </c>
      <c r="T1421" s="117">
        <f t="shared" si="259"/>
        <v>0</v>
      </c>
      <c r="U1421" s="117">
        <f t="shared" si="260"/>
        <v>0</v>
      </c>
    </row>
    <row r="1422" spans="1:21" hidden="1" x14ac:dyDescent="0.3">
      <c r="A1422" s="114">
        <v>2698</v>
      </c>
      <c r="B1422" s="114" t="s">
        <v>1719</v>
      </c>
      <c r="C1422" s="114" t="s">
        <v>85</v>
      </c>
      <c r="D1422" s="114" t="s">
        <v>5194</v>
      </c>
      <c r="E1422" s="114" t="s">
        <v>5195</v>
      </c>
      <c r="F1422" s="115">
        <v>44408</v>
      </c>
      <c r="G1422" s="114" t="s">
        <v>5196</v>
      </c>
      <c r="H1422" s="116">
        <v>2121698</v>
      </c>
      <c r="I1422" s="116">
        <v>2121698</v>
      </c>
      <c r="J1422" s="116">
        <v>2121698</v>
      </c>
      <c r="K1422" s="116">
        <v>0</v>
      </c>
      <c r="L1422" s="116">
        <v>0</v>
      </c>
      <c r="M1422" s="116">
        <v>0</v>
      </c>
      <c r="N1422" s="116">
        <v>0</v>
      </c>
      <c r="O1422" s="116">
        <v>0</v>
      </c>
      <c r="P1422" s="120">
        <v>0</v>
      </c>
      <c r="Q1422" s="27" t="str">
        <f t="shared" si="258"/>
        <v>Registered</v>
      </c>
      <c r="R1422" s="121">
        <f t="shared" si="254"/>
        <v>1</v>
      </c>
      <c r="T1422" s="117">
        <f t="shared" si="259"/>
        <v>0</v>
      </c>
      <c r="U1422" s="117">
        <f t="shared" si="260"/>
        <v>0</v>
      </c>
    </row>
    <row r="1423" spans="1:21" hidden="1" x14ac:dyDescent="0.3">
      <c r="A1423" s="114">
        <v>2699</v>
      </c>
      <c r="B1423" s="114" t="s">
        <v>1719</v>
      </c>
      <c r="C1423" s="114" t="s">
        <v>85</v>
      </c>
      <c r="D1423" s="114" t="s">
        <v>5197</v>
      </c>
      <c r="E1423" s="114" t="s">
        <v>5198</v>
      </c>
      <c r="F1423" s="115">
        <v>44663</v>
      </c>
      <c r="G1423" s="114" t="s">
        <v>5089</v>
      </c>
      <c r="H1423" s="116">
        <v>2019600</v>
      </c>
      <c r="I1423" s="116">
        <v>2019600</v>
      </c>
      <c r="J1423" s="116">
        <v>2019600</v>
      </c>
      <c r="K1423" s="116">
        <v>0</v>
      </c>
      <c r="L1423" s="116">
        <v>0</v>
      </c>
      <c r="M1423" s="116">
        <v>0</v>
      </c>
      <c r="N1423" s="116">
        <v>0</v>
      </c>
      <c r="O1423" s="116">
        <v>0</v>
      </c>
      <c r="P1423" s="120">
        <v>0</v>
      </c>
      <c r="Q1423" s="27" t="str">
        <f t="shared" si="258"/>
        <v>Registered</v>
      </c>
      <c r="R1423" s="121">
        <f t="shared" si="254"/>
        <v>1</v>
      </c>
      <c r="T1423" s="117">
        <f t="shared" si="259"/>
        <v>0</v>
      </c>
      <c r="U1423" s="117">
        <f t="shared" si="260"/>
        <v>0</v>
      </c>
    </row>
    <row r="1424" spans="1:21" hidden="1" x14ac:dyDescent="0.3">
      <c r="A1424" s="114">
        <v>2700</v>
      </c>
      <c r="B1424" s="114" t="s">
        <v>1719</v>
      </c>
      <c r="C1424" s="114" t="s">
        <v>85</v>
      </c>
      <c r="D1424" s="114" t="s">
        <v>5199</v>
      </c>
      <c r="E1424" s="114" t="s">
        <v>5124</v>
      </c>
      <c r="F1424" s="115">
        <v>44522</v>
      </c>
      <c r="G1424" s="114" t="s">
        <v>5125</v>
      </c>
      <c r="H1424" s="116">
        <v>1870000</v>
      </c>
      <c r="I1424" s="116">
        <v>1870000</v>
      </c>
      <c r="J1424" s="116">
        <v>1870000</v>
      </c>
      <c r="K1424" s="116">
        <v>0</v>
      </c>
      <c r="L1424" s="116">
        <v>0</v>
      </c>
      <c r="M1424" s="116">
        <v>0</v>
      </c>
      <c r="N1424" s="116">
        <v>0</v>
      </c>
      <c r="O1424" s="116">
        <v>0</v>
      </c>
      <c r="P1424" s="120">
        <v>0</v>
      </c>
      <c r="Q1424" s="27" t="str">
        <f t="shared" si="258"/>
        <v>Registered</v>
      </c>
      <c r="R1424" s="121">
        <f t="shared" ref="R1424:R1486" si="261">I1424/H1424</f>
        <v>1</v>
      </c>
      <c r="T1424" s="117">
        <f t="shared" si="259"/>
        <v>0</v>
      </c>
      <c r="U1424" s="117">
        <f t="shared" si="260"/>
        <v>0</v>
      </c>
    </row>
    <row r="1425" spans="1:21" hidden="1" x14ac:dyDescent="0.3">
      <c r="A1425" s="114">
        <v>2701</v>
      </c>
      <c r="B1425" s="114" t="s">
        <v>1719</v>
      </c>
      <c r="C1425" s="114" t="s">
        <v>85</v>
      </c>
      <c r="D1425" s="114" t="s">
        <v>5200</v>
      </c>
      <c r="E1425" s="114" t="s">
        <v>5201</v>
      </c>
      <c r="F1425" s="115">
        <v>42509</v>
      </c>
      <c r="G1425" s="114" t="s">
        <v>5079</v>
      </c>
      <c r="H1425" s="116">
        <v>2100000</v>
      </c>
      <c r="I1425" s="116">
        <v>2100000</v>
      </c>
      <c r="J1425" s="116">
        <v>2100000</v>
      </c>
      <c r="K1425" s="116">
        <v>0</v>
      </c>
      <c r="L1425" s="116">
        <v>0</v>
      </c>
      <c r="M1425" s="116">
        <v>0</v>
      </c>
      <c r="N1425" s="116">
        <v>0</v>
      </c>
      <c r="O1425" s="116">
        <v>0</v>
      </c>
      <c r="P1425" s="120">
        <v>0</v>
      </c>
      <c r="Q1425" s="27" t="str">
        <f t="shared" si="258"/>
        <v>Registered</v>
      </c>
      <c r="R1425" s="121">
        <f t="shared" si="261"/>
        <v>1</v>
      </c>
      <c r="T1425" s="117">
        <f t="shared" si="259"/>
        <v>0</v>
      </c>
      <c r="U1425" s="117">
        <f t="shared" si="260"/>
        <v>0</v>
      </c>
    </row>
    <row r="1426" spans="1:21" hidden="1" x14ac:dyDescent="0.3">
      <c r="A1426" s="114">
        <v>2702</v>
      </c>
      <c r="B1426" s="114" t="s">
        <v>1719</v>
      </c>
      <c r="C1426" s="114" t="s">
        <v>85</v>
      </c>
      <c r="D1426" s="114" t="s">
        <v>5202</v>
      </c>
      <c r="E1426" s="114" t="s">
        <v>5203</v>
      </c>
      <c r="F1426" s="115">
        <v>44500</v>
      </c>
      <c r="G1426" s="114" t="s">
        <v>5204</v>
      </c>
      <c r="H1426" s="116">
        <v>2030000</v>
      </c>
      <c r="I1426" s="116">
        <v>2030000</v>
      </c>
      <c r="J1426" s="116">
        <v>2030000</v>
      </c>
      <c r="K1426" s="116">
        <v>0</v>
      </c>
      <c r="L1426" s="116">
        <v>0</v>
      </c>
      <c r="M1426" s="116">
        <v>0</v>
      </c>
      <c r="N1426" s="116">
        <v>0</v>
      </c>
      <c r="O1426" s="116">
        <v>0</v>
      </c>
      <c r="P1426" s="120">
        <v>0</v>
      </c>
      <c r="Q1426" s="27" t="str">
        <f t="shared" si="258"/>
        <v>Registered</v>
      </c>
      <c r="R1426" s="121">
        <f t="shared" si="261"/>
        <v>1</v>
      </c>
      <c r="T1426" s="117">
        <f t="shared" si="259"/>
        <v>0</v>
      </c>
      <c r="U1426" s="117">
        <f t="shared" si="260"/>
        <v>0</v>
      </c>
    </row>
    <row r="1427" spans="1:21" hidden="1" x14ac:dyDescent="0.3">
      <c r="A1427" s="114">
        <v>2703</v>
      </c>
      <c r="B1427" s="114" t="s">
        <v>1719</v>
      </c>
      <c r="C1427" s="114" t="s">
        <v>85</v>
      </c>
      <c r="D1427" s="114" t="s">
        <v>5205</v>
      </c>
      <c r="E1427" s="114" t="s">
        <v>5206</v>
      </c>
      <c r="F1427" s="115">
        <v>44500</v>
      </c>
      <c r="G1427" s="114" t="s">
        <v>5204</v>
      </c>
      <c r="H1427" s="116">
        <v>2030000</v>
      </c>
      <c r="I1427" s="116">
        <v>2030000</v>
      </c>
      <c r="J1427" s="116">
        <v>2030000</v>
      </c>
      <c r="K1427" s="116">
        <v>0</v>
      </c>
      <c r="L1427" s="116">
        <v>0</v>
      </c>
      <c r="M1427" s="116">
        <v>0</v>
      </c>
      <c r="N1427" s="116">
        <v>0</v>
      </c>
      <c r="O1427" s="116">
        <v>0</v>
      </c>
      <c r="P1427" s="120">
        <v>0</v>
      </c>
      <c r="Q1427" s="27" t="str">
        <f t="shared" si="258"/>
        <v>Registered</v>
      </c>
      <c r="R1427" s="121">
        <f t="shared" si="261"/>
        <v>1</v>
      </c>
      <c r="T1427" s="117">
        <f t="shared" si="259"/>
        <v>0</v>
      </c>
      <c r="U1427" s="117">
        <f t="shared" si="260"/>
        <v>0</v>
      </c>
    </row>
    <row r="1428" spans="1:21" hidden="1" x14ac:dyDescent="0.3">
      <c r="A1428" s="114">
        <v>2704</v>
      </c>
      <c r="B1428" s="114" t="s">
        <v>1719</v>
      </c>
      <c r="C1428" s="114" t="s">
        <v>85</v>
      </c>
      <c r="D1428" s="114" t="s">
        <v>5207</v>
      </c>
      <c r="E1428" s="114" t="s">
        <v>5208</v>
      </c>
      <c r="F1428" s="115">
        <v>44404</v>
      </c>
      <c r="G1428" s="114" t="s">
        <v>5209</v>
      </c>
      <c r="H1428" s="116">
        <v>2451650</v>
      </c>
      <c r="I1428" s="116">
        <v>2451650</v>
      </c>
      <c r="J1428" s="116">
        <v>2451650</v>
      </c>
      <c r="K1428" s="116">
        <v>0</v>
      </c>
      <c r="L1428" s="116">
        <v>0</v>
      </c>
      <c r="M1428" s="116">
        <v>0</v>
      </c>
      <c r="N1428" s="116">
        <v>0</v>
      </c>
      <c r="O1428" s="116">
        <v>0</v>
      </c>
      <c r="P1428" s="120">
        <v>0</v>
      </c>
      <c r="Q1428" s="27" t="str">
        <f t="shared" si="258"/>
        <v>Registered</v>
      </c>
      <c r="R1428" s="121">
        <f t="shared" si="261"/>
        <v>1</v>
      </c>
      <c r="T1428" s="117">
        <f t="shared" si="259"/>
        <v>0</v>
      </c>
      <c r="U1428" s="117">
        <f t="shared" si="260"/>
        <v>0</v>
      </c>
    </row>
    <row r="1429" spans="1:21" hidden="1" x14ac:dyDescent="0.3">
      <c r="A1429" s="114">
        <v>2705</v>
      </c>
      <c r="B1429" s="114" t="s">
        <v>1719</v>
      </c>
      <c r="C1429" s="114" t="s">
        <v>85</v>
      </c>
      <c r="D1429" s="114" t="s">
        <v>5210</v>
      </c>
      <c r="E1429" s="114" t="s">
        <v>5082</v>
      </c>
      <c r="F1429" s="115">
        <v>43645</v>
      </c>
      <c r="G1429" s="114" t="s">
        <v>5144</v>
      </c>
      <c r="H1429" s="116">
        <v>2935900</v>
      </c>
      <c r="I1429" s="116">
        <v>2935900</v>
      </c>
      <c r="J1429" s="116">
        <v>2935900</v>
      </c>
      <c r="K1429" s="116">
        <v>0</v>
      </c>
      <c r="L1429" s="116">
        <v>0</v>
      </c>
      <c r="M1429" s="116">
        <v>0</v>
      </c>
      <c r="N1429" s="116">
        <v>0</v>
      </c>
      <c r="O1429" s="116">
        <v>0</v>
      </c>
      <c r="P1429" s="120">
        <v>0</v>
      </c>
      <c r="Q1429" s="27" t="str">
        <f t="shared" si="258"/>
        <v>Registered</v>
      </c>
      <c r="R1429" s="121">
        <f t="shared" si="261"/>
        <v>1</v>
      </c>
      <c r="T1429" s="117">
        <f t="shared" si="259"/>
        <v>0</v>
      </c>
      <c r="U1429" s="117">
        <f t="shared" si="260"/>
        <v>0</v>
      </c>
    </row>
    <row r="1430" spans="1:21" hidden="1" x14ac:dyDescent="0.3">
      <c r="A1430" s="114">
        <v>2706</v>
      </c>
      <c r="B1430" s="114" t="s">
        <v>1719</v>
      </c>
      <c r="C1430" s="114" t="s">
        <v>85</v>
      </c>
      <c r="D1430" s="114" t="s">
        <v>5211</v>
      </c>
      <c r="E1430" s="114" t="s">
        <v>5212</v>
      </c>
      <c r="F1430" s="115">
        <v>44628</v>
      </c>
      <c r="G1430" s="114" t="s">
        <v>2851</v>
      </c>
      <c r="H1430" s="116">
        <v>1932832</v>
      </c>
      <c r="I1430" s="116">
        <v>1932832</v>
      </c>
      <c r="J1430" s="116">
        <v>1932832</v>
      </c>
      <c r="K1430" s="116">
        <v>0</v>
      </c>
      <c r="L1430" s="116">
        <v>0</v>
      </c>
      <c r="M1430" s="116">
        <v>0</v>
      </c>
      <c r="N1430" s="116">
        <v>0</v>
      </c>
      <c r="O1430" s="116">
        <v>0</v>
      </c>
      <c r="P1430" s="120">
        <v>0</v>
      </c>
      <c r="Q1430" s="27" t="str">
        <f t="shared" si="258"/>
        <v>Registered</v>
      </c>
      <c r="R1430" s="121">
        <f t="shared" si="261"/>
        <v>1</v>
      </c>
      <c r="T1430" s="117">
        <f t="shared" si="259"/>
        <v>0</v>
      </c>
      <c r="U1430" s="117">
        <f t="shared" si="260"/>
        <v>0</v>
      </c>
    </row>
    <row r="1431" spans="1:21" hidden="1" x14ac:dyDescent="0.3">
      <c r="A1431" s="114">
        <v>2707</v>
      </c>
      <c r="B1431" s="114" t="s">
        <v>1719</v>
      </c>
      <c r="C1431" s="114" t="s">
        <v>85</v>
      </c>
      <c r="D1431" s="114" t="s">
        <v>3325</v>
      </c>
      <c r="E1431" s="114" t="s">
        <v>5213</v>
      </c>
      <c r="F1431" s="115">
        <v>44628</v>
      </c>
      <c r="G1431" s="114" t="s">
        <v>5214</v>
      </c>
      <c r="H1431" s="116">
        <v>1932832</v>
      </c>
      <c r="I1431" s="116">
        <v>1932832</v>
      </c>
      <c r="J1431" s="116">
        <v>1932832</v>
      </c>
      <c r="K1431" s="116">
        <v>0</v>
      </c>
      <c r="L1431" s="116">
        <v>0</v>
      </c>
      <c r="M1431" s="116">
        <v>0</v>
      </c>
      <c r="N1431" s="116">
        <v>0</v>
      </c>
      <c r="O1431" s="116">
        <v>0</v>
      </c>
      <c r="P1431" s="120">
        <v>0</v>
      </c>
      <c r="Q1431" s="27" t="str">
        <f t="shared" si="258"/>
        <v>Registered</v>
      </c>
      <c r="R1431" s="121">
        <f t="shared" si="261"/>
        <v>1</v>
      </c>
      <c r="T1431" s="117">
        <f t="shared" si="259"/>
        <v>0</v>
      </c>
      <c r="U1431" s="117">
        <f t="shared" si="260"/>
        <v>0</v>
      </c>
    </row>
    <row r="1432" spans="1:21" hidden="1" x14ac:dyDescent="0.3">
      <c r="A1432" s="114">
        <v>2708</v>
      </c>
      <c r="B1432" s="114" t="s">
        <v>1719</v>
      </c>
      <c r="C1432" s="114" t="s">
        <v>85</v>
      </c>
      <c r="D1432" s="114" t="s">
        <v>5215</v>
      </c>
      <c r="E1432" s="114" t="s">
        <v>5190</v>
      </c>
      <c r="F1432" s="115">
        <v>44663</v>
      </c>
      <c r="G1432" s="114" t="s">
        <v>5180</v>
      </c>
      <c r="H1432" s="116">
        <v>2036243</v>
      </c>
      <c r="I1432" s="116">
        <v>2036243</v>
      </c>
      <c r="J1432" s="116">
        <v>2036243</v>
      </c>
      <c r="K1432" s="116">
        <v>0</v>
      </c>
      <c r="L1432" s="116">
        <v>0</v>
      </c>
      <c r="M1432" s="116">
        <v>0</v>
      </c>
      <c r="N1432" s="116">
        <v>0</v>
      </c>
      <c r="O1432" s="116">
        <v>0</v>
      </c>
      <c r="P1432" s="120">
        <v>0</v>
      </c>
      <c r="Q1432" s="27" t="str">
        <f t="shared" si="258"/>
        <v>Registered</v>
      </c>
      <c r="R1432" s="121">
        <f t="shared" si="261"/>
        <v>1</v>
      </c>
      <c r="T1432" s="117">
        <f t="shared" si="259"/>
        <v>0</v>
      </c>
      <c r="U1432" s="117">
        <f t="shared" si="260"/>
        <v>0</v>
      </c>
    </row>
    <row r="1433" spans="1:21" hidden="1" x14ac:dyDescent="0.3">
      <c r="A1433" s="114">
        <v>2709</v>
      </c>
      <c r="B1433" s="114" t="s">
        <v>1719</v>
      </c>
      <c r="C1433" s="114" t="s">
        <v>85</v>
      </c>
      <c r="D1433" s="114" t="s">
        <v>5216</v>
      </c>
      <c r="E1433" s="114" t="s">
        <v>5190</v>
      </c>
      <c r="F1433" s="115">
        <v>44663</v>
      </c>
      <c r="G1433" s="114" t="s">
        <v>5180</v>
      </c>
      <c r="H1433" s="116">
        <v>2036243</v>
      </c>
      <c r="I1433" s="116">
        <v>2036243</v>
      </c>
      <c r="J1433" s="116">
        <v>2036243</v>
      </c>
      <c r="K1433" s="116">
        <v>0</v>
      </c>
      <c r="L1433" s="116">
        <v>0</v>
      </c>
      <c r="M1433" s="116">
        <v>0</v>
      </c>
      <c r="N1433" s="116">
        <v>0</v>
      </c>
      <c r="O1433" s="116">
        <v>0</v>
      </c>
      <c r="P1433" s="120">
        <v>0</v>
      </c>
      <c r="Q1433" s="27" t="str">
        <f t="shared" si="258"/>
        <v>Registered</v>
      </c>
      <c r="R1433" s="121">
        <f t="shared" si="261"/>
        <v>1</v>
      </c>
      <c r="T1433" s="117">
        <f t="shared" si="259"/>
        <v>0</v>
      </c>
      <c r="U1433" s="117">
        <f t="shared" si="260"/>
        <v>0</v>
      </c>
    </row>
    <row r="1434" spans="1:21" hidden="1" x14ac:dyDescent="0.3">
      <c r="A1434" s="114">
        <v>2710</v>
      </c>
      <c r="B1434" s="114" t="s">
        <v>1719</v>
      </c>
      <c r="C1434" s="114" t="s">
        <v>85</v>
      </c>
      <c r="D1434" s="114" t="s">
        <v>5217</v>
      </c>
      <c r="E1434" s="114" t="s">
        <v>5218</v>
      </c>
      <c r="F1434" s="115">
        <v>44722</v>
      </c>
      <c r="G1434" s="114" t="s">
        <v>5178</v>
      </c>
      <c r="H1434" s="116">
        <v>2157000</v>
      </c>
      <c r="I1434" s="116">
        <v>2157000</v>
      </c>
      <c r="J1434" s="116">
        <v>2157000</v>
      </c>
      <c r="K1434" s="116">
        <v>0</v>
      </c>
      <c r="L1434" s="116">
        <v>0</v>
      </c>
      <c r="M1434" s="116">
        <v>0</v>
      </c>
      <c r="N1434" s="116">
        <v>0</v>
      </c>
      <c r="O1434" s="116">
        <v>0</v>
      </c>
      <c r="P1434" s="120">
        <v>0</v>
      </c>
      <c r="Q1434" s="27" t="str">
        <f t="shared" si="258"/>
        <v>Registered</v>
      </c>
      <c r="R1434" s="121">
        <f t="shared" si="261"/>
        <v>1</v>
      </c>
      <c r="T1434" s="117">
        <f t="shared" si="259"/>
        <v>0</v>
      </c>
      <c r="U1434" s="117">
        <f t="shared" si="260"/>
        <v>0</v>
      </c>
    </row>
    <row r="1435" spans="1:21" hidden="1" x14ac:dyDescent="0.3">
      <c r="A1435" s="114">
        <v>2711</v>
      </c>
      <c r="B1435" s="114" t="s">
        <v>1719</v>
      </c>
      <c r="C1435" s="114" t="s">
        <v>85</v>
      </c>
      <c r="D1435" s="114" t="s">
        <v>5219</v>
      </c>
      <c r="E1435" s="114" t="s">
        <v>5220</v>
      </c>
      <c r="F1435" s="115">
        <v>42424</v>
      </c>
      <c r="G1435" s="114" t="s">
        <v>5221</v>
      </c>
      <c r="H1435" s="116">
        <v>2200000</v>
      </c>
      <c r="I1435" s="116">
        <v>2200000</v>
      </c>
      <c r="J1435" s="116">
        <v>2200000</v>
      </c>
      <c r="K1435" s="116">
        <v>0</v>
      </c>
      <c r="L1435" s="116">
        <v>0</v>
      </c>
      <c r="M1435" s="116">
        <v>0</v>
      </c>
      <c r="N1435" s="116">
        <v>0</v>
      </c>
      <c r="O1435" s="116">
        <v>0</v>
      </c>
      <c r="P1435" s="120">
        <v>0</v>
      </c>
      <c r="Q1435" s="27" t="str">
        <f t="shared" si="258"/>
        <v>Registered</v>
      </c>
      <c r="R1435" s="121">
        <f t="shared" si="261"/>
        <v>1</v>
      </c>
      <c r="T1435" s="117">
        <f t="shared" si="259"/>
        <v>0</v>
      </c>
      <c r="U1435" s="117">
        <f t="shared" si="260"/>
        <v>0</v>
      </c>
    </row>
    <row r="1436" spans="1:21" hidden="1" x14ac:dyDescent="0.3">
      <c r="A1436" s="114">
        <v>2712</v>
      </c>
      <c r="B1436" s="114" t="s">
        <v>1719</v>
      </c>
      <c r="C1436" s="114" t="s">
        <v>85</v>
      </c>
      <c r="D1436" s="114" t="s">
        <v>5222</v>
      </c>
      <c r="E1436" s="114" t="s">
        <v>5223</v>
      </c>
      <c r="F1436" s="115">
        <v>44628</v>
      </c>
      <c r="G1436" s="114" t="s">
        <v>5094</v>
      </c>
      <c r="H1436" s="116">
        <v>2000000</v>
      </c>
      <c r="I1436" s="116">
        <v>2000000</v>
      </c>
      <c r="J1436" s="116">
        <v>2000000</v>
      </c>
      <c r="K1436" s="116">
        <v>0</v>
      </c>
      <c r="L1436" s="116">
        <v>0</v>
      </c>
      <c r="M1436" s="116">
        <v>0</v>
      </c>
      <c r="N1436" s="116">
        <v>0</v>
      </c>
      <c r="O1436" s="116">
        <v>0</v>
      </c>
      <c r="P1436" s="120">
        <v>0</v>
      </c>
      <c r="Q1436" s="27" t="str">
        <f t="shared" si="258"/>
        <v>Registered</v>
      </c>
      <c r="R1436" s="121">
        <f t="shared" si="261"/>
        <v>1</v>
      </c>
      <c r="T1436" s="117">
        <f t="shared" si="259"/>
        <v>0</v>
      </c>
      <c r="U1436" s="117">
        <f t="shared" si="260"/>
        <v>0</v>
      </c>
    </row>
    <row r="1437" spans="1:21" hidden="1" x14ac:dyDescent="0.3">
      <c r="A1437" s="114">
        <v>2713</v>
      </c>
      <c r="B1437" s="114" t="s">
        <v>1719</v>
      </c>
      <c r="C1437" s="114" t="s">
        <v>85</v>
      </c>
      <c r="D1437" s="114" t="s">
        <v>5224</v>
      </c>
      <c r="E1437" s="114" t="s">
        <v>5225</v>
      </c>
      <c r="F1437" s="115">
        <v>44561</v>
      </c>
      <c r="G1437" s="114" t="s">
        <v>5226</v>
      </c>
      <c r="H1437" s="116">
        <v>2000000</v>
      </c>
      <c r="I1437" s="116">
        <v>2000000</v>
      </c>
      <c r="J1437" s="116">
        <v>2000000</v>
      </c>
      <c r="K1437" s="116">
        <v>0</v>
      </c>
      <c r="L1437" s="116">
        <v>0</v>
      </c>
      <c r="M1437" s="116">
        <v>0</v>
      </c>
      <c r="N1437" s="116">
        <v>0</v>
      </c>
      <c r="O1437" s="116">
        <v>0</v>
      </c>
      <c r="P1437" s="120">
        <v>0</v>
      </c>
      <c r="Q1437" s="27" t="str">
        <f t="shared" si="258"/>
        <v>Registered</v>
      </c>
      <c r="R1437" s="121">
        <f t="shared" si="261"/>
        <v>1</v>
      </c>
      <c r="T1437" s="117">
        <f t="shared" si="259"/>
        <v>0</v>
      </c>
      <c r="U1437" s="117">
        <f t="shared" si="260"/>
        <v>0</v>
      </c>
    </row>
    <row r="1438" spans="1:21" hidden="1" x14ac:dyDescent="0.3">
      <c r="A1438" s="114">
        <v>2714</v>
      </c>
      <c r="B1438" s="114" t="s">
        <v>1719</v>
      </c>
      <c r="C1438" s="114" t="s">
        <v>85</v>
      </c>
      <c r="D1438" s="114" t="s">
        <v>5227</v>
      </c>
      <c r="E1438" s="114" t="s">
        <v>5228</v>
      </c>
      <c r="F1438" s="115">
        <v>44628</v>
      </c>
      <c r="G1438" s="114" t="s">
        <v>5214</v>
      </c>
      <c r="H1438" s="116">
        <v>2000000</v>
      </c>
      <c r="I1438" s="116">
        <v>2000000</v>
      </c>
      <c r="J1438" s="116">
        <v>2000000</v>
      </c>
      <c r="K1438" s="116">
        <v>0</v>
      </c>
      <c r="L1438" s="116">
        <v>0</v>
      </c>
      <c r="M1438" s="116">
        <v>0</v>
      </c>
      <c r="N1438" s="116">
        <v>0</v>
      </c>
      <c r="O1438" s="116">
        <v>0</v>
      </c>
      <c r="P1438" s="120">
        <v>0</v>
      </c>
      <c r="Q1438" s="27" t="str">
        <f t="shared" si="258"/>
        <v>Registered</v>
      </c>
      <c r="R1438" s="121">
        <f t="shared" si="261"/>
        <v>1</v>
      </c>
      <c r="T1438" s="117">
        <f t="shared" si="259"/>
        <v>0</v>
      </c>
      <c r="U1438" s="117">
        <f t="shared" si="260"/>
        <v>0</v>
      </c>
    </row>
    <row r="1439" spans="1:21" hidden="1" x14ac:dyDescent="0.3">
      <c r="A1439" s="114">
        <v>2715</v>
      </c>
      <c r="B1439" s="114" t="s">
        <v>1719</v>
      </c>
      <c r="C1439" s="114" t="s">
        <v>85</v>
      </c>
      <c r="D1439" s="114" t="s">
        <v>5229</v>
      </c>
      <c r="E1439" s="114" t="s">
        <v>5230</v>
      </c>
      <c r="F1439" s="115">
        <v>44628</v>
      </c>
      <c r="G1439" s="114" t="s">
        <v>5129</v>
      </c>
      <c r="H1439" s="116">
        <v>2000000</v>
      </c>
      <c r="I1439" s="116">
        <v>2000000</v>
      </c>
      <c r="J1439" s="116">
        <v>2000000</v>
      </c>
      <c r="K1439" s="116">
        <v>0</v>
      </c>
      <c r="L1439" s="116">
        <v>0</v>
      </c>
      <c r="M1439" s="116">
        <v>0</v>
      </c>
      <c r="N1439" s="116">
        <v>0</v>
      </c>
      <c r="O1439" s="116">
        <v>0</v>
      </c>
      <c r="P1439" s="120">
        <v>0</v>
      </c>
      <c r="Q1439" s="27" t="str">
        <f t="shared" si="258"/>
        <v>Registered</v>
      </c>
      <c r="R1439" s="121">
        <f t="shared" si="261"/>
        <v>1</v>
      </c>
      <c r="T1439" s="117">
        <f t="shared" si="259"/>
        <v>0</v>
      </c>
      <c r="U1439" s="117">
        <f t="shared" si="260"/>
        <v>0</v>
      </c>
    </row>
    <row r="1440" spans="1:21" hidden="1" x14ac:dyDescent="0.3">
      <c r="A1440" s="114">
        <v>2716</v>
      </c>
      <c r="B1440" s="114" t="s">
        <v>1719</v>
      </c>
      <c r="C1440" s="114" t="s">
        <v>85</v>
      </c>
      <c r="D1440" s="114" t="s">
        <v>5231</v>
      </c>
      <c r="E1440" s="114" t="s">
        <v>5232</v>
      </c>
      <c r="F1440" s="115">
        <v>44592</v>
      </c>
      <c r="G1440" s="114" t="s">
        <v>5094</v>
      </c>
      <c r="H1440" s="116">
        <v>2000000</v>
      </c>
      <c r="I1440" s="116">
        <v>2000000</v>
      </c>
      <c r="J1440" s="116">
        <v>2000000</v>
      </c>
      <c r="K1440" s="116">
        <v>0</v>
      </c>
      <c r="L1440" s="116">
        <v>0</v>
      </c>
      <c r="M1440" s="116">
        <v>0</v>
      </c>
      <c r="N1440" s="116">
        <v>0</v>
      </c>
      <c r="O1440" s="116">
        <v>0</v>
      </c>
      <c r="P1440" s="120">
        <v>0</v>
      </c>
      <c r="Q1440" s="27" t="str">
        <f t="shared" si="258"/>
        <v>Registered</v>
      </c>
      <c r="R1440" s="121">
        <f t="shared" si="261"/>
        <v>1</v>
      </c>
      <c r="T1440" s="117">
        <f t="shared" si="259"/>
        <v>0</v>
      </c>
      <c r="U1440" s="117">
        <f t="shared" si="260"/>
        <v>0</v>
      </c>
    </row>
    <row r="1441" spans="1:21" hidden="1" x14ac:dyDescent="0.3">
      <c r="A1441" s="114">
        <v>2717</v>
      </c>
      <c r="B1441" s="114" t="s">
        <v>1719</v>
      </c>
      <c r="C1441" s="114" t="s">
        <v>85</v>
      </c>
      <c r="D1441" s="114" t="s">
        <v>5233</v>
      </c>
      <c r="E1441" s="114" t="s">
        <v>5234</v>
      </c>
      <c r="F1441" s="115">
        <v>44847</v>
      </c>
      <c r="G1441" s="114" t="s">
        <v>5235</v>
      </c>
      <c r="H1441" s="116">
        <v>2019600</v>
      </c>
      <c r="I1441" s="116">
        <v>2019600</v>
      </c>
      <c r="J1441" s="116">
        <v>2019600</v>
      </c>
      <c r="K1441" s="116">
        <v>0</v>
      </c>
      <c r="L1441" s="116">
        <v>0</v>
      </c>
      <c r="M1441" s="116">
        <v>0</v>
      </c>
      <c r="N1441" s="116">
        <v>0</v>
      </c>
      <c r="O1441" s="116">
        <v>0</v>
      </c>
      <c r="P1441" s="120">
        <v>0</v>
      </c>
      <c r="Q1441" s="27" t="str">
        <f t="shared" si="258"/>
        <v>Registered</v>
      </c>
      <c r="R1441" s="121">
        <f t="shared" si="261"/>
        <v>1</v>
      </c>
      <c r="T1441" s="117">
        <f t="shared" si="259"/>
        <v>0</v>
      </c>
      <c r="U1441" s="117">
        <f t="shared" si="260"/>
        <v>0</v>
      </c>
    </row>
    <row r="1442" spans="1:21" hidden="1" x14ac:dyDescent="0.3">
      <c r="A1442" s="114">
        <v>2718</v>
      </c>
      <c r="B1442" s="114" t="s">
        <v>1719</v>
      </c>
      <c r="C1442" s="114" t="s">
        <v>85</v>
      </c>
      <c r="D1442" s="114" t="s">
        <v>2311</v>
      </c>
      <c r="E1442" s="114" t="s">
        <v>5236</v>
      </c>
      <c r="F1442" s="115">
        <v>44603</v>
      </c>
      <c r="G1442" s="114" t="s">
        <v>5142</v>
      </c>
      <c r="H1442" s="116">
        <v>2074219</v>
      </c>
      <c r="I1442" s="116">
        <v>2074219</v>
      </c>
      <c r="J1442" s="116">
        <v>2074219</v>
      </c>
      <c r="K1442" s="116">
        <v>0</v>
      </c>
      <c r="L1442" s="116">
        <v>0</v>
      </c>
      <c r="M1442" s="116">
        <v>0</v>
      </c>
      <c r="N1442" s="116">
        <v>0</v>
      </c>
      <c r="O1442" s="116">
        <v>0</v>
      </c>
      <c r="P1442" s="120">
        <v>0</v>
      </c>
      <c r="Q1442" s="27" t="str">
        <f t="shared" si="258"/>
        <v>Registered</v>
      </c>
      <c r="R1442" s="121">
        <f t="shared" si="261"/>
        <v>1</v>
      </c>
      <c r="T1442" s="117">
        <f t="shared" si="259"/>
        <v>0</v>
      </c>
      <c r="U1442" s="117">
        <f t="shared" si="260"/>
        <v>0</v>
      </c>
    </row>
    <row r="1443" spans="1:21" hidden="1" x14ac:dyDescent="0.3">
      <c r="A1443" s="114">
        <v>2719</v>
      </c>
      <c r="B1443" s="114" t="s">
        <v>1719</v>
      </c>
      <c r="C1443" s="114" t="s">
        <v>85</v>
      </c>
      <c r="D1443" s="114" t="s">
        <v>1552</v>
      </c>
      <c r="E1443" s="114" t="s">
        <v>5237</v>
      </c>
      <c r="F1443" s="115">
        <v>45136</v>
      </c>
      <c r="G1443" s="114" t="s">
        <v>2424</v>
      </c>
      <c r="H1443" s="116">
        <v>1970980</v>
      </c>
      <c r="I1443" s="116">
        <v>1970980</v>
      </c>
      <c r="J1443" s="116">
        <v>1970980</v>
      </c>
      <c r="K1443" s="116">
        <v>0</v>
      </c>
      <c r="L1443" s="116">
        <v>0</v>
      </c>
      <c r="M1443" s="116">
        <v>0</v>
      </c>
      <c r="N1443" s="116">
        <v>0</v>
      </c>
      <c r="O1443" s="116">
        <v>0</v>
      </c>
      <c r="P1443" s="120">
        <v>0</v>
      </c>
      <c r="Q1443" s="27" t="str">
        <f t="shared" si="258"/>
        <v>Registered</v>
      </c>
      <c r="R1443" s="121">
        <f t="shared" si="261"/>
        <v>1</v>
      </c>
      <c r="T1443" s="117">
        <f t="shared" si="259"/>
        <v>0</v>
      </c>
      <c r="U1443" s="117">
        <f t="shared" si="260"/>
        <v>0</v>
      </c>
    </row>
    <row r="1444" spans="1:21" hidden="1" x14ac:dyDescent="0.3">
      <c r="A1444" s="114">
        <v>2720</v>
      </c>
      <c r="B1444" s="114" t="s">
        <v>1719</v>
      </c>
      <c r="C1444" s="114" t="s">
        <v>85</v>
      </c>
      <c r="D1444" s="114" t="s">
        <v>5238</v>
      </c>
      <c r="E1444" s="114" t="s">
        <v>5239</v>
      </c>
      <c r="F1444" s="115">
        <v>44883</v>
      </c>
      <c r="G1444" s="114" t="s">
        <v>4109</v>
      </c>
      <c r="H1444" s="116">
        <v>2019600</v>
      </c>
      <c r="I1444" s="116">
        <v>2019600</v>
      </c>
      <c r="J1444" s="116">
        <v>2019600</v>
      </c>
      <c r="K1444" s="116">
        <v>0</v>
      </c>
      <c r="L1444" s="116">
        <v>0</v>
      </c>
      <c r="M1444" s="116">
        <v>0</v>
      </c>
      <c r="N1444" s="116">
        <v>0</v>
      </c>
      <c r="O1444" s="116">
        <v>0</v>
      </c>
      <c r="P1444" s="120">
        <v>0</v>
      </c>
      <c r="Q1444" s="27" t="str">
        <f t="shared" si="258"/>
        <v>Registered</v>
      </c>
      <c r="R1444" s="121">
        <f t="shared" si="261"/>
        <v>1</v>
      </c>
      <c r="T1444" s="117">
        <f t="shared" si="259"/>
        <v>0</v>
      </c>
      <c r="U1444" s="117">
        <f t="shared" si="260"/>
        <v>0</v>
      </c>
    </row>
    <row r="1445" spans="1:21" hidden="1" x14ac:dyDescent="0.3">
      <c r="A1445" s="114">
        <v>2721</v>
      </c>
      <c r="B1445" s="114" t="s">
        <v>1719</v>
      </c>
      <c r="C1445" s="114" t="s">
        <v>85</v>
      </c>
      <c r="D1445" s="114" t="s">
        <v>5240</v>
      </c>
      <c r="E1445" s="114" t="s">
        <v>5241</v>
      </c>
      <c r="F1445" s="115">
        <v>45135</v>
      </c>
      <c r="G1445" s="114" t="s">
        <v>1963</v>
      </c>
      <c r="H1445" s="116">
        <v>1970980</v>
      </c>
      <c r="I1445" s="116">
        <v>1970980</v>
      </c>
      <c r="J1445" s="116">
        <v>1970980</v>
      </c>
      <c r="K1445" s="116">
        <v>0</v>
      </c>
      <c r="L1445" s="116">
        <v>0</v>
      </c>
      <c r="M1445" s="116">
        <v>0</v>
      </c>
      <c r="N1445" s="116">
        <v>0</v>
      </c>
      <c r="O1445" s="116">
        <v>0</v>
      </c>
      <c r="P1445" s="120">
        <v>0</v>
      </c>
      <c r="Q1445" s="27" t="str">
        <f t="shared" si="258"/>
        <v>Registered</v>
      </c>
      <c r="R1445" s="121">
        <f t="shared" si="261"/>
        <v>1</v>
      </c>
      <c r="T1445" s="117">
        <f t="shared" si="259"/>
        <v>0</v>
      </c>
      <c r="U1445" s="117">
        <f t="shared" si="260"/>
        <v>0</v>
      </c>
    </row>
    <row r="1446" spans="1:21" hidden="1" x14ac:dyDescent="0.3">
      <c r="A1446" s="114">
        <v>2722</v>
      </c>
      <c r="B1446" s="114" t="s">
        <v>1719</v>
      </c>
      <c r="C1446" s="114" t="s">
        <v>85</v>
      </c>
      <c r="D1446" s="114" t="s">
        <v>5242</v>
      </c>
      <c r="E1446" s="114" t="s">
        <v>5243</v>
      </c>
      <c r="F1446" s="115">
        <v>45135</v>
      </c>
      <c r="G1446" s="114" t="s">
        <v>2598</v>
      </c>
      <c r="H1446" s="116">
        <v>1970980</v>
      </c>
      <c r="I1446" s="116">
        <v>1970980</v>
      </c>
      <c r="J1446" s="116">
        <v>1970980</v>
      </c>
      <c r="K1446" s="116">
        <v>0</v>
      </c>
      <c r="L1446" s="116">
        <v>0</v>
      </c>
      <c r="M1446" s="116">
        <v>0</v>
      </c>
      <c r="N1446" s="116">
        <v>0</v>
      </c>
      <c r="O1446" s="116">
        <v>0</v>
      </c>
      <c r="P1446" s="120">
        <v>0</v>
      </c>
      <c r="Q1446" s="27" t="str">
        <f t="shared" si="258"/>
        <v>Registered</v>
      </c>
      <c r="R1446" s="121">
        <f t="shared" si="261"/>
        <v>1</v>
      </c>
      <c r="T1446" s="117">
        <f t="shared" si="259"/>
        <v>0</v>
      </c>
      <c r="U1446" s="117">
        <f t="shared" si="260"/>
        <v>0</v>
      </c>
    </row>
    <row r="1447" spans="1:21" hidden="1" x14ac:dyDescent="0.3">
      <c r="A1447" s="114">
        <v>2723</v>
      </c>
      <c r="B1447" s="114" t="s">
        <v>1719</v>
      </c>
      <c r="C1447" s="114" t="s">
        <v>85</v>
      </c>
      <c r="D1447" s="114" t="s">
        <v>5244</v>
      </c>
      <c r="E1447" s="114" t="s">
        <v>5245</v>
      </c>
      <c r="F1447" s="115">
        <v>44739</v>
      </c>
      <c r="G1447" s="114" t="s">
        <v>2772</v>
      </c>
      <c r="H1447" s="116">
        <v>2020000</v>
      </c>
      <c r="I1447" s="116">
        <v>2020000</v>
      </c>
      <c r="J1447" s="116">
        <v>2020000</v>
      </c>
      <c r="K1447" s="116">
        <v>0</v>
      </c>
      <c r="L1447" s="116">
        <v>0</v>
      </c>
      <c r="M1447" s="116">
        <v>0</v>
      </c>
      <c r="N1447" s="116">
        <v>0</v>
      </c>
      <c r="O1447" s="116">
        <v>0</v>
      </c>
      <c r="P1447" s="120">
        <v>0</v>
      </c>
      <c r="Q1447" s="27" t="str">
        <f t="shared" si="258"/>
        <v>Registered</v>
      </c>
      <c r="R1447" s="121">
        <f t="shared" si="261"/>
        <v>1</v>
      </c>
      <c r="T1447" s="117">
        <f t="shared" si="259"/>
        <v>0</v>
      </c>
      <c r="U1447" s="117">
        <f t="shared" si="260"/>
        <v>0</v>
      </c>
    </row>
    <row r="1448" spans="1:21" s="101" customFormat="1" hidden="1" x14ac:dyDescent="0.3">
      <c r="A1448" s="99">
        <v>2724</v>
      </c>
      <c r="B1448" s="99" t="s">
        <v>1719</v>
      </c>
      <c r="C1448" s="99" t="s">
        <v>85</v>
      </c>
      <c r="D1448" s="99" t="s">
        <v>5246</v>
      </c>
      <c r="E1448" s="99" t="s">
        <v>5247</v>
      </c>
      <c r="F1448" s="100">
        <v>42608</v>
      </c>
      <c r="G1448" s="99" t="s">
        <v>1898</v>
      </c>
      <c r="H1448" s="96">
        <v>3277272</v>
      </c>
      <c r="I1448" s="96">
        <f>H1448*R1448</f>
        <v>3277272</v>
      </c>
      <c r="J1448" s="96">
        <v>3277272</v>
      </c>
      <c r="K1448" s="96">
        <f>I1448-J1448</f>
        <v>0</v>
      </c>
      <c r="L1448" s="97">
        <f>IF(AND($S1448&gt;=0,$S1448&lt;=30),$K1448,0)</f>
        <v>0</v>
      </c>
      <c r="M1448" s="97">
        <f>IF(AND($S1448&gt;=31,$S1448&lt;=60),$K1448,0)</f>
        <v>0</v>
      </c>
      <c r="N1448" s="97">
        <f>IF(AND($S1448&gt;=61,$S1448&lt;=90),$K1448,0)</f>
        <v>0</v>
      </c>
      <c r="O1448" s="97">
        <f>IF(AND($S1448&gt;=91,$S1448&lt;=120),$K1448,0)</f>
        <v>0</v>
      </c>
      <c r="P1448" s="98">
        <f>IF($S1448&gt;120,$K1448,0)</f>
        <v>0</v>
      </c>
      <c r="Q1448" s="101" t="str">
        <f t="shared" si="258"/>
        <v>Unregistered</v>
      </c>
      <c r="R1448" s="123">
        <v>1</v>
      </c>
      <c r="S1448" s="95">
        <f>DATE(2026,5,31)-F1448</f>
        <v>3565</v>
      </c>
    </row>
    <row r="1449" spans="1:21" hidden="1" x14ac:dyDescent="0.3">
      <c r="A1449" s="114">
        <v>2725</v>
      </c>
      <c r="B1449" s="114" t="s">
        <v>1719</v>
      </c>
      <c r="C1449" s="114" t="s">
        <v>85</v>
      </c>
      <c r="D1449" s="114" t="s">
        <v>5248</v>
      </c>
      <c r="E1449" s="114" t="s">
        <v>5249</v>
      </c>
      <c r="F1449" s="115">
        <v>45219</v>
      </c>
      <c r="G1449" s="114" t="s">
        <v>2598</v>
      </c>
      <c r="H1449" s="116">
        <v>1970980</v>
      </c>
      <c r="I1449" s="116">
        <v>1970980</v>
      </c>
      <c r="J1449" s="116">
        <v>1970980</v>
      </c>
      <c r="K1449" s="116">
        <v>0</v>
      </c>
      <c r="L1449" s="116">
        <v>0</v>
      </c>
      <c r="M1449" s="116">
        <v>0</v>
      </c>
      <c r="N1449" s="116">
        <v>0</v>
      </c>
      <c r="O1449" s="116">
        <v>0</v>
      </c>
      <c r="P1449" s="120">
        <v>0</v>
      </c>
      <c r="Q1449" s="27" t="str">
        <f t="shared" si="258"/>
        <v>Registered</v>
      </c>
      <c r="R1449" s="121">
        <f t="shared" si="261"/>
        <v>1</v>
      </c>
      <c r="T1449" s="117">
        <f t="shared" ref="T1449:T1465" si="262">L1449+M1449+N1449+O1449+P1449</f>
        <v>0</v>
      </c>
      <c r="U1449" s="117">
        <f t="shared" ref="U1449:U1465" si="263">K1449-T1449</f>
        <v>0</v>
      </c>
    </row>
    <row r="1450" spans="1:21" hidden="1" x14ac:dyDescent="0.3">
      <c r="A1450" s="114">
        <v>2726</v>
      </c>
      <c r="B1450" s="114" t="s">
        <v>1719</v>
      </c>
      <c r="C1450" s="114" t="s">
        <v>85</v>
      </c>
      <c r="D1450" s="114" t="s">
        <v>5250</v>
      </c>
      <c r="E1450" s="114" t="s">
        <v>5251</v>
      </c>
      <c r="F1450" s="115">
        <v>43626</v>
      </c>
      <c r="G1450" s="114" t="s">
        <v>5252</v>
      </c>
      <c r="H1450" s="116">
        <v>2800000</v>
      </c>
      <c r="I1450" s="116">
        <v>2800000</v>
      </c>
      <c r="J1450" s="116">
        <v>2800000</v>
      </c>
      <c r="K1450" s="116">
        <v>0</v>
      </c>
      <c r="L1450" s="116">
        <v>0</v>
      </c>
      <c r="M1450" s="116">
        <v>0</v>
      </c>
      <c r="N1450" s="116">
        <v>0</v>
      </c>
      <c r="O1450" s="116">
        <v>0</v>
      </c>
      <c r="P1450" s="120">
        <v>0</v>
      </c>
      <c r="Q1450" s="27" t="str">
        <f t="shared" si="258"/>
        <v>Registered</v>
      </c>
      <c r="R1450" s="121">
        <f t="shared" si="261"/>
        <v>1</v>
      </c>
      <c r="T1450" s="117">
        <f t="shared" si="262"/>
        <v>0</v>
      </c>
      <c r="U1450" s="117">
        <f t="shared" si="263"/>
        <v>0</v>
      </c>
    </row>
    <row r="1451" spans="1:21" hidden="1" x14ac:dyDescent="0.3">
      <c r="A1451" s="114">
        <v>2727</v>
      </c>
      <c r="B1451" s="114" t="s">
        <v>1719</v>
      </c>
      <c r="C1451" s="114" t="s">
        <v>85</v>
      </c>
      <c r="D1451" s="114" t="s">
        <v>5253</v>
      </c>
      <c r="E1451" s="114" t="s">
        <v>5254</v>
      </c>
      <c r="F1451" s="115">
        <v>42880</v>
      </c>
      <c r="G1451" s="114" t="s">
        <v>5080</v>
      </c>
      <c r="H1451" s="116">
        <v>3000000</v>
      </c>
      <c r="I1451" s="116">
        <v>3000000</v>
      </c>
      <c r="J1451" s="116">
        <v>3000000</v>
      </c>
      <c r="K1451" s="116">
        <v>0</v>
      </c>
      <c r="L1451" s="116">
        <v>0</v>
      </c>
      <c r="M1451" s="116">
        <v>0</v>
      </c>
      <c r="N1451" s="116">
        <v>0</v>
      </c>
      <c r="O1451" s="116">
        <v>0</v>
      </c>
      <c r="P1451" s="120">
        <v>0</v>
      </c>
      <c r="Q1451" s="27" t="str">
        <f t="shared" si="258"/>
        <v>Registered</v>
      </c>
      <c r="R1451" s="121">
        <f t="shared" si="261"/>
        <v>1</v>
      </c>
      <c r="T1451" s="117">
        <f t="shared" si="262"/>
        <v>0</v>
      </c>
      <c r="U1451" s="117">
        <f t="shared" si="263"/>
        <v>0</v>
      </c>
    </row>
    <row r="1452" spans="1:21" hidden="1" x14ac:dyDescent="0.3">
      <c r="A1452" s="114">
        <v>2728</v>
      </c>
      <c r="B1452" s="114" t="s">
        <v>1719</v>
      </c>
      <c r="C1452" s="114" t="s">
        <v>85</v>
      </c>
      <c r="D1452" s="114" t="s">
        <v>1986</v>
      </c>
      <c r="E1452" s="114" t="s">
        <v>5255</v>
      </c>
      <c r="F1452" s="115">
        <v>43593</v>
      </c>
      <c r="G1452" s="114" t="s">
        <v>1828</v>
      </c>
      <c r="H1452" s="116">
        <v>2775200</v>
      </c>
      <c r="I1452" s="116">
        <v>2775200</v>
      </c>
      <c r="J1452" s="116">
        <v>2775200</v>
      </c>
      <c r="K1452" s="116">
        <v>0</v>
      </c>
      <c r="L1452" s="116">
        <v>0</v>
      </c>
      <c r="M1452" s="116">
        <v>0</v>
      </c>
      <c r="N1452" s="116">
        <v>0</v>
      </c>
      <c r="O1452" s="116">
        <v>0</v>
      </c>
      <c r="P1452" s="120">
        <v>0</v>
      </c>
      <c r="Q1452" s="27" t="str">
        <f t="shared" si="258"/>
        <v>Registered</v>
      </c>
      <c r="R1452" s="121">
        <f t="shared" si="261"/>
        <v>1</v>
      </c>
      <c r="T1452" s="117">
        <f t="shared" si="262"/>
        <v>0</v>
      </c>
      <c r="U1452" s="117">
        <f t="shared" si="263"/>
        <v>0</v>
      </c>
    </row>
    <row r="1453" spans="1:21" hidden="1" x14ac:dyDescent="0.3">
      <c r="A1453" s="114">
        <v>2729</v>
      </c>
      <c r="B1453" s="114" t="s">
        <v>1719</v>
      </c>
      <c r="C1453" s="114" t="s">
        <v>85</v>
      </c>
      <c r="D1453" s="114" t="s">
        <v>5256</v>
      </c>
      <c r="E1453" s="114" t="s">
        <v>5257</v>
      </c>
      <c r="F1453" s="115">
        <v>43535</v>
      </c>
      <c r="G1453" s="114" t="s">
        <v>5258</v>
      </c>
      <c r="H1453" s="116">
        <v>2400000</v>
      </c>
      <c r="I1453" s="116">
        <v>2400000</v>
      </c>
      <c r="J1453" s="116">
        <v>2400000</v>
      </c>
      <c r="K1453" s="116">
        <v>0</v>
      </c>
      <c r="L1453" s="116">
        <v>0</v>
      </c>
      <c r="M1453" s="116">
        <v>0</v>
      </c>
      <c r="N1453" s="116">
        <v>0</v>
      </c>
      <c r="O1453" s="116">
        <v>0</v>
      </c>
      <c r="P1453" s="120">
        <v>0</v>
      </c>
      <c r="Q1453" s="27" t="str">
        <f t="shared" si="258"/>
        <v>Registered</v>
      </c>
      <c r="R1453" s="121">
        <f t="shared" si="261"/>
        <v>1</v>
      </c>
      <c r="T1453" s="117">
        <f t="shared" si="262"/>
        <v>0</v>
      </c>
      <c r="U1453" s="117">
        <f t="shared" si="263"/>
        <v>0</v>
      </c>
    </row>
    <row r="1454" spans="1:21" hidden="1" x14ac:dyDescent="0.3">
      <c r="A1454" s="114">
        <v>2730</v>
      </c>
      <c r="B1454" s="114" t="s">
        <v>1719</v>
      </c>
      <c r="C1454" s="114" t="s">
        <v>85</v>
      </c>
      <c r="D1454" s="114" t="s">
        <v>5259</v>
      </c>
      <c r="E1454" s="114" t="s">
        <v>5260</v>
      </c>
      <c r="F1454" s="115">
        <v>43838</v>
      </c>
      <c r="G1454" s="114" t="s">
        <v>5261</v>
      </c>
      <c r="H1454" s="116">
        <v>2691400</v>
      </c>
      <c r="I1454" s="116">
        <v>2691400</v>
      </c>
      <c r="J1454" s="116">
        <v>2691400</v>
      </c>
      <c r="K1454" s="116">
        <v>0</v>
      </c>
      <c r="L1454" s="116">
        <v>0</v>
      </c>
      <c r="M1454" s="116">
        <v>0</v>
      </c>
      <c r="N1454" s="116">
        <v>0</v>
      </c>
      <c r="O1454" s="116">
        <v>0</v>
      </c>
      <c r="P1454" s="120">
        <v>0</v>
      </c>
      <c r="Q1454" s="27" t="str">
        <f t="shared" si="258"/>
        <v>Registered</v>
      </c>
      <c r="R1454" s="121">
        <f t="shared" si="261"/>
        <v>1</v>
      </c>
      <c r="T1454" s="117">
        <f t="shared" si="262"/>
        <v>0</v>
      </c>
      <c r="U1454" s="117">
        <f t="shared" si="263"/>
        <v>0</v>
      </c>
    </row>
    <row r="1455" spans="1:21" hidden="1" x14ac:dyDescent="0.3">
      <c r="A1455" s="114">
        <v>2731</v>
      </c>
      <c r="B1455" s="114" t="s">
        <v>1719</v>
      </c>
      <c r="C1455" s="114" t="s">
        <v>85</v>
      </c>
      <c r="D1455" s="114" t="s">
        <v>3650</v>
      </c>
      <c r="E1455" s="114" t="s">
        <v>5262</v>
      </c>
      <c r="F1455" s="115">
        <v>42693</v>
      </c>
      <c r="G1455" s="114" t="s">
        <v>5263</v>
      </c>
      <c r="H1455" s="116">
        <v>2800000</v>
      </c>
      <c r="I1455" s="116">
        <v>2800000</v>
      </c>
      <c r="J1455" s="116">
        <v>2800000</v>
      </c>
      <c r="K1455" s="116">
        <v>0</v>
      </c>
      <c r="L1455" s="116">
        <v>0</v>
      </c>
      <c r="M1455" s="116">
        <v>0</v>
      </c>
      <c r="N1455" s="116">
        <v>0</v>
      </c>
      <c r="O1455" s="116">
        <v>0</v>
      </c>
      <c r="P1455" s="120">
        <v>0</v>
      </c>
      <c r="Q1455" s="27" t="str">
        <f t="shared" si="258"/>
        <v>Registered</v>
      </c>
      <c r="R1455" s="121">
        <f t="shared" si="261"/>
        <v>1</v>
      </c>
      <c r="T1455" s="117">
        <f t="shared" si="262"/>
        <v>0</v>
      </c>
      <c r="U1455" s="117">
        <f t="shared" si="263"/>
        <v>0</v>
      </c>
    </row>
    <row r="1456" spans="1:21" hidden="1" x14ac:dyDescent="0.3">
      <c r="A1456" s="114">
        <v>2732</v>
      </c>
      <c r="B1456" s="114" t="s">
        <v>1719</v>
      </c>
      <c r="C1456" s="114" t="s">
        <v>85</v>
      </c>
      <c r="D1456" s="114" t="s">
        <v>5264</v>
      </c>
      <c r="E1456" s="114" t="s">
        <v>5265</v>
      </c>
      <c r="F1456" s="115">
        <v>42692</v>
      </c>
      <c r="G1456" s="114" t="s">
        <v>5263</v>
      </c>
      <c r="H1456" s="116">
        <v>2800000</v>
      </c>
      <c r="I1456" s="116">
        <v>2800000</v>
      </c>
      <c r="J1456" s="116">
        <v>2800000</v>
      </c>
      <c r="K1456" s="116">
        <v>0</v>
      </c>
      <c r="L1456" s="116">
        <v>0</v>
      </c>
      <c r="M1456" s="116">
        <v>0</v>
      </c>
      <c r="N1456" s="116">
        <v>0</v>
      </c>
      <c r="O1456" s="116">
        <v>0</v>
      </c>
      <c r="P1456" s="120">
        <v>0</v>
      </c>
      <c r="Q1456" s="27" t="str">
        <f t="shared" si="258"/>
        <v>Registered</v>
      </c>
      <c r="R1456" s="121">
        <f t="shared" si="261"/>
        <v>1</v>
      </c>
      <c r="T1456" s="117">
        <f t="shared" si="262"/>
        <v>0</v>
      </c>
      <c r="U1456" s="117">
        <f t="shared" si="263"/>
        <v>0</v>
      </c>
    </row>
    <row r="1457" spans="1:21" hidden="1" x14ac:dyDescent="0.3">
      <c r="A1457" s="114">
        <v>2733</v>
      </c>
      <c r="B1457" s="114" t="s">
        <v>1719</v>
      </c>
      <c r="C1457" s="114" t="s">
        <v>85</v>
      </c>
      <c r="D1457" s="114" t="s">
        <v>5266</v>
      </c>
      <c r="E1457" s="114" t="s">
        <v>5267</v>
      </c>
      <c r="F1457" s="115">
        <v>42692</v>
      </c>
      <c r="G1457" s="114" t="s">
        <v>5263</v>
      </c>
      <c r="H1457" s="116">
        <v>2800000</v>
      </c>
      <c r="I1457" s="116">
        <v>2800000</v>
      </c>
      <c r="J1457" s="116">
        <v>2800000</v>
      </c>
      <c r="K1457" s="116">
        <v>0</v>
      </c>
      <c r="L1457" s="116">
        <v>0</v>
      </c>
      <c r="M1457" s="116">
        <v>0</v>
      </c>
      <c r="N1457" s="116">
        <v>0</v>
      </c>
      <c r="O1457" s="116">
        <v>0</v>
      </c>
      <c r="P1457" s="120">
        <v>0</v>
      </c>
      <c r="Q1457" s="27" t="str">
        <f t="shared" si="258"/>
        <v>Registered</v>
      </c>
      <c r="R1457" s="121">
        <f t="shared" si="261"/>
        <v>1</v>
      </c>
      <c r="T1457" s="117">
        <f t="shared" si="262"/>
        <v>0</v>
      </c>
      <c r="U1457" s="117">
        <f t="shared" si="263"/>
        <v>0</v>
      </c>
    </row>
    <row r="1458" spans="1:21" hidden="1" x14ac:dyDescent="0.3">
      <c r="A1458" s="114">
        <v>2734</v>
      </c>
      <c r="B1458" s="114" t="s">
        <v>1719</v>
      </c>
      <c r="C1458" s="114" t="s">
        <v>85</v>
      </c>
      <c r="D1458" s="114" t="s">
        <v>5268</v>
      </c>
      <c r="E1458" s="114" t="s">
        <v>5269</v>
      </c>
      <c r="F1458" s="115">
        <v>42693</v>
      </c>
      <c r="G1458" s="114" t="s">
        <v>5263</v>
      </c>
      <c r="H1458" s="116">
        <v>2800000</v>
      </c>
      <c r="I1458" s="116">
        <v>2800000</v>
      </c>
      <c r="J1458" s="116">
        <v>2800000</v>
      </c>
      <c r="K1458" s="116">
        <v>0</v>
      </c>
      <c r="L1458" s="116">
        <v>0</v>
      </c>
      <c r="M1458" s="116">
        <v>0</v>
      </c>
      <c r="N1458" s="116">
        <v>0</v>
      </c>
      <c r="O1458" s="116">
        <v>0</v>
      </c>
      <c r="P1458" s="120">
        <v>0</v>
      </c>
      <c r="Q1458" s="27" t="str">
        <f t="shared" si="258"/>
        <v>Registered</v>
      </c>
      <c r="R1458" s="121">
        <f t="shared" si="261"/>
        <v>1</v>
      </c>
      <c r="T1458" s="117">
        <f t="shared" si="262"/>
        <v>0</v>
      </c>
      <c r="U1458" s="117">
        <f t="shared" si="263"/>
        <v>0</v>
      </c>
    </row>
    <row r="1459" spans="1:21" hidden="1" x14ac:dyDescent="0.3">
      <c r="A1459" s="114">
        <v>2735</v>
      </c>
      <c r="B1459" s="114" t="s">
        <v>1719</v>
      </c>
      <c r="C1459" s="114" t="s">
        <v>85</v>
      </c>
      <c r="D1459" s="114" t="s">
        <v>5270</v>
      </c>
      <c r="E1459" s="114" t="s">
        <v>5269</v>
      </c>
      <c r="F1459" s="115">
        <v>42693</v>
      </c>
      <c r="G1459" s="114" t="s">
        <v>5263</v>
      </c>
      <c r="H1459" s="116">
        <v>2800000</v>
      </c>
      <c r="I1459" s="116">
        <v>2800000</v>
      </c>
      <c r="J1459" s="116">
        <v>2800000</v>
      </c>
      <c r="K1459" s="116">
        <v>0</v>
      </c>
      <c r="L1459" s="116">
        <v>0</v>
      </c>
      <c r="M1459" s="116">
        <v>0</v>
      </c>
      <c r="N1459" s="116">
        <v>0</v>
      </c>
      <c r="O1459" s="116">
        <v>0</v>
      </c>
      <c r="P1459" s="120">
        <v>0</v>
      </c>
      <c r="Q1459" s="27" t="str">
        <f t="shared" si="258"/>
        <v>Registered</v>
      </c>
      <c r="R1459" s="121">
        <f t="shared" si="261"/>
        <v>1</v>
      </c>
      <c r="T1459" s="117">
        <f t="shared" si="262"/>
        <v>0</v>
      </c>
      <c r="U1459" s="117">
        <f t="shared" si="263"/>
        <v>0</v>
      </c>
    </row>
    <row r="1460" spans="1:21" hidden="1" x14ac:dyDescent="0.3">
      <c r="A1460" s="114">
        <v>2736</v>
      </c>
      <c r="B1460" s="114" t="s">
        <v>1719</v>
      </c>
      <c r="C1460" s="114" t="s">
        <v>85</v>
      </c>
      <c r="D1460" s="114" t="s">
        <v>5271</v>
      </c>
      <c r="E1460" s="114" t="s">
        <v>5272</v>
      </c>
      <c r="F1460" s="115">
        <v>42693</v>
      </c>
      <c r="G1460" s="114" t="s">
        <v>5263</v>
      </c>
      <c r="H1460" s="116">
        <v>2800000</v>
      </c>
      <c r="I1460" s="116">
        <v>2800000</v>
      </c>
      <c r="J1460" s="116">
        <v>2800000</v>
      </c>
      <c r="K1460" s="116">
        <v>0</v>
      </c>
      <c r="L1460" s="116">
        <v>0</v>
      </c>
      <c r="M1460" s="116">
        <v>0</v>
      </c>
      <c r="N1460" s="116">
        <v>0</v>
      </c>
      <c r="O1460" s="116">
        <v>0</v>
      </c>
      <c r="P1460" s="120">
        <v>0</v>
      </c>
      <c r="Q1460" s="27" t="str">
        <f t="shared" si="258"/>
        <v>Registered</v>
      </c>
      <c r="R1460" s="121">
        <f t="shared" si="261"/>
        <v>1</v>
      </c>
      <c r="T1460" s="117">
        <f t="shared" si="262"/>
        <v>0</v>
      </c>
      <c r="U1460" s="117">
        <f t="shared" si="263"/>
        <v>0</v>
      </c>
    </row>
    <row r="1461" spans="1:21" hidden="1" x14ac:dyDescent="0.3">
      <c r="A1461" s="114">
        <v>10080</v>
      </c>
      <c r="B1461" s="114" t="s">
        <v>62</v>
      </c>
      <c r="C1461" s="114" t="s">
        <v>390</v>
      </c>
      <c r="D1461" s="114" t="s">
        <v>9354</v>
      </c>
      <c r="E1461" s="114" t="s">
        <v>9355</v>
      </c>
      <c r="F1461" s="115">
        <v>45338</v>
      </c>
      <c r="G1461" s="114" t="s">
        <v>4956</v>
      </c>
      <c r="H1461" s="116">
        <v>9300000</v>
      </c>
      <c r="I1461" s="116">
        <v>9300000</v>
      </c>
      <c r="J1461" s="116">
        <v>9300000</v>
      </c>
      <c r="K1461" s="116">
        <v>0</v>
      </c>
      <c r="L1461" s="116">
        <v>0</v>
      </c>
      <c r="M1461" s="116">
        <v>0</v>
      </c>
      <c r="N1461" s="116">
        <v>0</v>
      </c>
      <c r="O1461" s="116">
        <v>0</v>
      </c>
      <c r="P1461" s="120">
        <v>0</v>
      </c>
      <c r="Q1461" s="27" t="str">
        <f t="shared" si="258"/>
        <v>Registered</v>
      </c>
      <c r="R1461" s="121">
        <f t="shared" si="261"/>
        <v>1</v>
      </c>
      <c r="T1461" s="117">
        <f t="shared" si="262"/>
        <v>0</v>
      </c>
      <c r="U1461" s="117">
        <f t="shared" si="263"/>
        <v>0</v>
      </c>
    </row>
    <row r="1462" spans="1:21" hidden="1" x14ac:dyDescent="0.3">
      <c r="A1462" s="114">
        <v>10081</v>
      </c>
      <c r="B1462" s="114" t="s">
        <v>62</v>
      </c>
      <c r="C1462" s="114" t="s">
        <v>390</v>
      </c>
      <c r="D1462" s="114" t="s">
        <v>9356</v>
      </c>
      <c r="E1462" s="114" t="s">
        <v>9357</v>
      </c>
      <c r="F1462" s="115">
        <v>45338</v>
      </c>
      <c r="G1462" s="114" t="s">
        <v>9358</v>
      </c>
      <c r="H1462" s="116">
        <v>6967000</v>
      </c>
      <c r="I1462" s="116">
        <v>6967000</v>
      </c>
      <c r="J1462" s="116">
        <v>6967000</v>
      </c>
      <c r="K1462" s="116">
        <v>0</v>
      </c>
      <c r="L1462" s="116">
        <v>0</v>
      </c>
      <c r="M1462" s="116">
        <v>0</v>
      </c>
      <c r="N1462" s="116">
        <v>0</v>
      </c>
      <c r="O1462" s="116">
        <v>0</v>
      </c>
      <c r="P1462" s="120">
        <v>0</v>
      </c>
      <c r="Q1462" s="27" t="str">
        <f t="shared" si="258"/>
        <v>Registered</v>
      </c>
      <c r="R1462" s="121">
        <f t="shared" si="261"/>
        <v>1</v>
      </c>
      <c r="T1462" s="117">
        <f t="shared" si="262"/>
        <v>0</v>
      </c>
      <c r="U1462" s="117">
        <f t="shared" si="263"/>
        <v>0</v>
      </c>
    </row>
    <row r="1463" spans="1:21" hidden="1" x14ac:dyDescent="0.3">
      <c r="A1463" s="114">
        <v>10082</v>
      </c>
      <c r="B1463" s="114" t="s">
        <v>62</v>
      </c>
      <c r="C1463" s="114" t="s">
        <v>390</v>
      </c>
      <c r="D1463" s="114" t="s">
        <v>9359</v>
      </c>
      <c r="E1463" s="114" t="s">
        <v>9360</v>
      </c>
      <c r="F1463" s="115">
        <v>45338</v>
      </c>
      <c r="G1463" s="114" t="s">
        <v>6804</v>
      </c>
      <c r="H1463" s="116">
        <v>6590000</v>
      </c>
      <c r="I1463" s="116">
        <v>6590000</v>
      </c>
      <c r="J1463" s="116">
        <v>6590000</v>
      </c>
      <c r="K1463" s="116">
        <v>0</v>
      </c>
      <c r="L1463" s="116">
        <v>0</v>
      </c>
      <c r="M1463" s="116">
        <v>0</v>
      </c>
      <c r="N1463" s="116">
        <v>0</v>
      </c>
      <c r="O1463" s="116">
        <v>0</v>
      </c>
      <c r="P1463" s="120">
        <v>0</v>
      </c>
      <c r="Q1463" s="27" t="str">
        <f t="shared" si="258"/>
        <v>Registered</v>
      </c>
      <c r="R1463" s="121">
        <f t="shared" si="261"/>
        <v>1</v>
      </c>
      <c r="T1463" s="117">
        <f t="shared" si="262"/>
        <v>0</v>
      </c>
      <c r="U1463" s="117">
        <f t="shared" si="263"/>
        <v>0</v>
      </c>
    </row>
    <row r="1464" spans="1:21" hidden="1" x14ac:dyDescent="0.3">
      <c r="A1464" s="114">
        <v>10083</v>
      </c>
      <c r="B1464" s="114" t="s">
        <v>62</v>
      </c>
      <c r="C1464" s="114" t="s">
        <v>390</v>
      </c>
      <c r="D1464" s="114" t="s">
        <v>9361</v>
      </c>
      <c r="E1464" s="114" t="s">
        <v>5459</v>
      </c>
      <c r="F1464" s="115">
        <v>45341</v>
      </c>
      <c r="G1464" s="114" t="s">
        <v>5386</v>
      </c>
      <c r="H1464" s="116">
        <v>6500000</v>
      </c>
      <c r="I1464" s="116">
        <v>6500000</v>
      </c>
      <c r="J1464" s="116">
        <v>6500000</v>
      </c>
      <c r="K1464" s="116">
        <v>0</v>
      </c>
      <c r="L1464" s="116">
        <v>0</v>
      </c>
      <c r="M1464" s="116">
        <v>0</v>
      </c>
      <c r="N1464" s="116">
        <v>0</v>
      </c>
      <c r="O1464" s="116">
        <v>0</v>
      </c>
      <c r="P1464" s="120">
        <v>0</v>
      </c>
      <c r="Q1464" s="27" t="str">
        <f t="shared" si="258"/>
        <v>Registered</v>
      </c>
      <c r="R1464" s="121">
        <f t="shared" si="261"/>
        <v>1</v>
      </c>
      <c r="T1464" s="117">
        <f t="shared" si="262"/>
        <v>0</v>
      </c>
      <c r="U1464" s="117">
        <f t="shared" si="263"/>
        <v>0</v>
      </c>
    </row>
    <row r="1465" spans="1:21" hidden="1" x14ac:dyDescent="0.3">
      <c r="A1465" s="114">
        <v>10084</v>
      </c>
      <c r="B1465" s="114" t="s">
        <v>62</v>
      </c>
      <c r="C1465" s="114" t="s">
        <v>390</v>
      </c>
      <c r="D1465" s="114" t="s">
        <v>9362</v>
      </c>
      <c r="E1465" s="114" t="s">
        <v>9363</v>
      </c>
      <c r="F1465" s="115">
        <v>45359</v>
      </c>
      <c r="G1465" s="114" t="s">
        <v>2881</v>
      </c>
      <c r="H1465" s="116">
        <v>7550000</v>
      </c>
      <c r="I1465" s="116">
        <v>7550000</v>
      </c>
      <c r="J1465" s="116">
        <v>7550000</v>
      </c>
      <c r="K1465" s="116">
        <v>0</v>
      </c>
      <c r="L1465" s="116">
        <v>0</v>
      </c>
      <c r="M1465" s="116">
        <v>0</v>
      </c>
      <c r="N1465" s="116">
        <v>0</v>
      </c>
      <c r="O1465" s="116">
        <v>0</v>
      </c>
      <c r="P1465" s="120">
        <v>0</v>
      </c>
      <c r="Q1465" s="27" t="str">
        <f t="shared" si="258"/>
        <v>Registered</v>
      </c>
      <c r="R1465" s="121">
        <f t="shared" si="261"/>
        <v>1</v>
      </c>
      <c r="T1465" s="117">
        <f t="shared" si="262"/>
        <v>0</v>
      </c>
      <c r="U1465" s="117">
        <f t="shared" si="263"/>
        <v>0</v>
      </c>
    </row>
    <row r="1466" spans="1:21" s="101" customFormat="1" x14ac:dyDescent="0.3">
      <c r="A1466" s="99">
        <v>10560</v>
      </c>
      <c r="B1466" s="99" t="s">
        <v>62</v>
      </c>
      <c r="C1466" s="99" t="s">
        <v>390</v>
      </c>
      <c r="D1466" s="99" t="s">
        <v>10016</v>
      </c>
      <c r="E1466" s="99" t="s">
        <v>5769</v>
      </c>
      <c r="F1466" s="100">
        <v>45351</v>
      </c>
      <c r="G1466" s="99" t="s">
        <v>1898</v>
      </c>
      <c r="H1466" s="96">
        <v>6670000</v>
      </c>
      <c r="I1466" s="96">
        <f t="shared" ref="I1466:I1468" si="264">H1466*R1466</f>
        <v>6670000</v>
      </c>
      <c r="J1466" s="96">
        <v>1000000</v>
      </c>
      <c r="K1466" s="96">
        <f t="shared" ref="K1466:K1468" si="265">I1466-J1466</f>
        <v>5670000</v>
      </c>
      <c r="L1466" s="97">
        <f t="shared" ref="L1466:L1468" si="266">IF(AND($S1466&gt;=0,$S1466&lt;=30),$K1466,0)</f>
        <v>0</v>
      </c>
      <c r="M1466" s="97">
        <f t="shared" ref="M1466:M1468" si="267">IF(AND($S1466&gt;=31,$S1466&lt;=60),$K1466,0)</f>
        <v>0</v>
      </c>
      <c r="N1466" s="97">
        <f t="shared" ref="N1466:N1468" si="268">IF(AND($S1466&gt;=61,$S1466&lt;=90),$K1466,0)</f>
        <v>0</v>
      </c>
      <c r="O1466" s="97">
        <f t="shared" ref="O1466:O1468" si="269">IF(AND($S1466&gt;=91,$S1466&lt;=120),$K1466,0)</f>
        <v>0</v>
      </c>
      <c r="P1466" s="98">
        <f t="shared" ref="P1466:P1468" si="270">IF($S1466&gt;120,$K1466,0)</f>
        <v>5670000</v>
      </c>
      <c r="Q1466" s="101" t="str">
        <f t="shared" si="258"/>
        <v>Unregistered</v>
      </c>
      <c r="R1466" s="123">
        <v>1</v>
      </c>
      <c r="S1466" s="95">
        <f t="shared" ref="S1466:S1468" si="271">DATE(2026,5,31)-F1466</f>
        <v>822</v>
      </c>
    </row>
    <row r="1467" spans="1:21" s="101" customFormat="1" x14ac:dyDescent="0.3">
      <c r="A1467" s="99">
        <v>10561</v>
      </c>
      <c r="B1467" s="99" t="s">
        <v>62</v>
      </c>
      <c r="C1467" s="99" t="s">
        <v>390</v>
      </c>
      <c r="D1467" s="99" t="s">
        <v>10017</v>
      </c>
      <c r="E1467" s="99" t="s">
        <v>10018</v>
      </c>
      <c r="F1467" s="100">
        <v>45338</v>
      </c>
      <c r="G1467" s="99" t="s">
        <v>1898</v>
      </c>
      <c r="H1467" s="96">
        <v>9023000</v>
      </c>
      <c r="I1467" s="96">
        <f t="shared" si="264"/>
        <v>9023000</v>
      </c>
      <c r="J1467" s="96">
        <v>1000000</v>
      </c>
      <c r="K1467" s="96">
        <f t="shared" si="265"/>
        <v>8023000</v>
      </c>
      <c r="L1467" s="97">
        <f t="shared" si="266"/>
        <v>0</v>
      </c>
      <c r="M1467" s="97">
        <f t="shared" si="267"/>
        <v>0</v>
      </c>
      <c r="N1467" s="97">
        <f t="shared" si="268"/>
        <v>0</v>
      </c>
      <c r="O1467" s="97">
        <f t="shared" si="269"/>
        <v>0</v>
      </c>
      <c r="P1467" s="98">
        <f t="shared" si="270"/>
        <v>8023000</v>
      </c>
      <c r="Q1467" s="101" t="str">
        <f t="shared" si="258"/>
        <v>Unregistered</v>
      </c>
      <c r="R1467" s="123">
        <v>1</v>
      </c>
      <c r="S1467" s="95">
        <f t="shared" si="271"/>
        <v>835</v>
      </c>
    </row>
    <row r="1468" spans="1:21" s="101" customFormat="1" x14ac:dyDescent="0.3">
      <c r="A1468" s="99">
        <v>10863</v>
      </c>
      <c r="B1468" s="99" t="s">
        <v>1539</v>
      </c>
      <c r="C1468" s="99" t="s">
        <v>10296</v>
      </c>
      <c r="D1468" s="99" t="s">
        <v>10297</v>
      </c>
      <c r="E1468" s="99" t="s">
        <v>10298</v>
      </c>
      <c r="F1468" s="100">
        <v>45961</v>
      </c>
      <c r="G1468" s="99" t="s">
        <v>1898</v>
      </c>
      <c r="H1468" s="96">
        <v>35400000</v>
      </c>
      <c r="I1468" s="96">
        <f t="shared" si="264"/>
        <v>35400000</v>
      </c>
      <c r="J1468" s="96">
        <v>31600000</v>
      </c>
      <c r="K1468" s="96">
        <f t="shared" si="265"/>
        <v>3800000</v>
      </c>
      <c r="L1468" s="97">
        <f t="shared" si="266"/>
        <v>0</v>
      </c>
      <c r="M1468" s="97">
        <f t="shared" si="267"/>
        <v>0</v>
      </c>
      <c r="N1468" s="97">
        <f t="shared" si="268"/>
        <v>0</v>
      </c>
      <c r="O1468" s="97">
        <f t="shared" si="269"/>
        <v>0</v>
      </c>
      <c r="P1468" s="98">
        <f t="shared" si="270"/>
        <v>3800000</v>
      </c>
      <c r="Q1468" s="101" t="str">
        <f t="shared" si="258"/>
        <v>Unregistered</v>
      </c>
      <c r="R1468" s="123">
        <v>1</v>
      </c>
      <c r="S1468" s="95">
        <f t="shared" si="271"/>
        <v>212</v>
      </c>
    </row>
    <row r="1469" spans="1:21" x14ac:dyDescent="0.3">
      <c r="A1469" s="114">
        <v>549</v>
      </c>
      <c r="B1469" s="114" t="s">
        <v>107</v>
      </c>
      <c r="C1469" s="114" t="s">
        <v>2721</v>
      </c>
      <c r="D1469" s="114" t="s">
        <v>2722</v>
      </c>
      <c r="E1469" s="114" t="s">
        <v>2723</v>
      </c>
      <c r="F1469" s="115">
        <v>45527</v>
      </c>
      <c r="G1469" s="114" t="s">
        <v>2724</v>
      </c>
      <c r="H1469" s="116">
        <v>6180000</v>
      </c>
      <c r="I1469" s="116">
        <v>1854000</v>
      </c>
      <c r="J1469" s="116">
        <v>1061800</v>
      </c>
      <c r="K1469" s="116">
        <v>792200</v>
      </c>
      <c r="L1469" s="116">
        <v>0</v>
      </c>
      <c r="M1469" s="116">
        <v>0</v>
      </c>
      <c r="N1469" s="116">
        <v>0</v>
      </c>
      <c r="O1469" s="116">
        <v>0</v>
      </c>
      <c r="P1469" s="120">
        <v>792200</v>
      </c>
      <c r="Q1469" s="27" t="str">
        <f t="shared" si="258"/>
        <v>Registered</v>
      </c>
      <c r="R1469" s="121">
        <f t="shared" si="261"/>
        <v>0.3</v>
      </c>
      <c r="T1469" s="117">
        <f t="shared" ref="T1469:T1470" si="272">L1469+M1469+N1469+O1469+P1469</f>
        <v>792200</v>
      </c>
      <c r="U1469" s="117">
        <f t="shared" ref="U1469:U1470" si="273">K1469-T1469</f>
        <v>0</v>
      </c>
    </row>
    <row r="1470" spans="1:21" hidden="1" x14ac:dyDescent="0.3">
      <c r="A1470" s="114">
        <v>10193</v>
      </c>
      <c r="B1470" s="114" t="s">
        <v>107</v>
      </c>
      <c r="C1470" s="114" t="s">
        <v>2721</v>
      </c>
      <c r="D1470" s="114" t="s">
        <v>9481</v>
      </c>
      <c r="E1470" s="114" t="s">
        <v>9243</v>
      </c>
      <c r="F1470" s="115">
        <v>45535</v>
      </c>
      <c r="G1470" s="114" t="s">
        <v>2227</v>
      </c>
      <c r="H1470" s="116">
        <v>5412000</v>
      </c>
      <c r="I1470" s="116">
        <v>1623600</v>
      </c>
      <c r="J1470" s="116">
        <v>1677720</v>
      </c>
      <c r="K1470" s="116">
        <v>-54120</v>
      </c>
      <c r="L1470" s="116">
        <v>0</v>
      </c>
      <c r="M1470" s="116">
        <v>0</v>
      </c>
      <c r="N1470" s="116">
        <v>0</v>
      </c>
      <c r="O1470" s="116">
        <v>0</v>
      </c>
      <c r="P1470" s="120">
        <v>0</v>
      </c>
      <c r="Q1470" s="27" t="str">
        <f t="shared" si="258"/>
        <v>Registered</v>
      </c>
      <c r="R1470" s="121">
        <f t="shared" si="261"/>
        <v>0.3</v>
      </c>
      <c r="T1470" s="117">
        <f t="shared" si="272"/>
        <v>0</v>
      </c>
      <c r="U1470" s="117">
        <f t="shared" si="273"/>
        <v>-54120</v>
      </c>
    </row>
    <row r="1471" spans="1:21" s="101" customFormat="1" x14ac:dyDescent="0.3">
      <c r="A1471" s="99">
        <v>10393</v>
      </c>
      <c r="B1471" s="99" t="s">
        <v>107</v>
      </c>
      <c r="C1471" s="99" t="s">
        <v>2721</v>
      </c>
      <c r="D1471" s="99" t="s">
        <v>10324</v>
      </c>
      <c r="E1471" s="99" t="s">
        <v>10325</v>
      </c>
      <c r="F1471" s="100">
        <v>46112</v>
      </c>
      <c r="G1471" s="99" t="s">
        <v>1898</v>
      </c>
      <c r="H1471" s="96">
        <v>14883000</v>
      </c>
      <c r="I1471" s="96">
        <f t="shared" ref="I1471:I1472" si="274">H1471*R1471</f>
        <v>4464900</v>
      </c>
      <c r="J1471" s="96">
        <v>200000</v>
      </c>
      <c r="K1471" s="96">
        <f t="shared" ref="K1471:K1472" si="275">I1471-J1471</f>
        <v>4264900</v>
      </c>
      <c r="L1471" s="97">
        <f t="shared" ref="L1471:L1472" si="276">IF(AND($S1471&gt;=0,$S1471&lt;=30),$K1471,0)</f>
        <v>0</v>
      </c>
      <c r="M1471" s="97">
        <f t="shared" ref="M1471:M1472" si="277">IF(AND($S1471&gt;=31,$S1471&lt;=60),$K1471,0)</f>
        <v>0</v>
      </c>
      <c r="N1471" s="97">
        <f t="shared" ref="N1471:N1472" si="278">IF(AND($S1471&gt;=61,$S1471&lt;=90),$K1471,0)</f>
        <v>4264900</v>
      </c>
      <c r="O1471" s="97">
        <f t="shared" ref="O1471:O1472" si="279">IF(AND($S1471&gt;=91,$S1471&lt;=120),$K1471,0)</f>
        <v>0</v>
      </c>
      <c r="P1471" s="98">
        <f t="shared" ref="P1471:P1472" si="280">IF($S1471&gt;120,$K1471,0)</f>
        <v>0</v>
      </c>
      <c r="Q1471" s="101" t="str">
        <f t="shared" si="258"/>
        <v>Unregistered</v>
      </c>
      <c r="R1471" s="123">
        <v>0.3</v>
      </c>
      <c r="S1471" s="95">
        <f t="shared" ref="S1471:S1472" si="281">DATE(2026,5,31)-F1471</f>
        <v>61</v>
      </c>
    </row>
    <row r="1472" spans="1:21" s="101" customFormat="1" x14ac:dyDescent="0.3">
      <c r="A1472" s="99">
        <v>10394</v>
      </c>
      <c r="B1472" s="99" t="s">
        <v>107</v>
      </c>
      <c r="C1472" s="99" t="s">
        <v>2721</v>
      </c>
      <c r="D1472" s="99" t="s">
        <v>10326</v>
      </c>
      <c r="E1472" s="99" t="s">
        <v>9780</v>
      </c>
      <c r="F1472" s="100">
        <v>46112</v>
      </c>
      <c r="G1472" s="99" t="s">
        <v>1898</v>
      </c>
      <c r="H1472" s="96">
        <v>14883000</v>
      </c>
      <c r="I1472" s="96">
        <f t="shared" si="274"/>
        <v>4464900</v>
      </c>
      <c r="J1472" s="96">
        <v>200000</v>
      </c>
      <c r="K1472" s="96">
        <f t="shared" si="275"/>
        <v>4264900</v>
      </c>
      <c r="L1472" s="97">
        <f t="shared" si="276"/>
        <v>0</v>
      </c>
      <c r="M1472" s="97">
        <f t="shared" si="277"/>
        <v>0</v>
      </c>
      <c r="N1472" s="97">
        <f t="shared" si="278"/>
        <v>4264900</v>
      </c>
      <c r="O1472" s="97">
        <f t="shared" si="279"/>
        <v>0</v>
      </c>
      <c r="P1472" s="98">
        <f t="shared" si="280"/>
        <v>0</v>
      </c>
      <c r="Q1472" s="101" t="str">
        <f t="shared" si="258"/>
        <v>Unregistered</v>
      </c>
      <c r="R1472" s="123">
        <v>0.3</v>
      </c>
      <c r="S1472" s="95">
        <f t="shared" si="281"/>
        <v>61</v>
      </c>
    </row>
    <row r="1473" spans="1:21" hidden="1" x14ac:dyDescent="0.3">
      <c r="A1473" s="114">
        <v>10629</v>
      </c>
      <c r="B1473" s="114" t="s">
        <v>107</v>
      </c>
      <c r="C1473" s="114" t="s">
        <v>2721</v>
      </c>
      <c r="D1473" s="114" t="s">
        <v>10119</v>
      </c>
      <c r="E1473" s="114" t="s">
        <v>10120</v>
      </c>
      <c r="F1473" s="115">
        <v>45649</v>
      </c>
      <c r="G1473" s="114" t="s">
        <v>2170</v>
      </c>
      <c r="H1473" s="116">
        <v>7391000</v>
      </c>
      <c r="I1473" s="116">
        <v>517370</v>
      </c>
      <c r="J1473" s="116">
        <v>2750000</v>
      </c>
      <c r="K1473" s="116">
        <v>-2232630</v>
      </c>
      <c r="L1473" s="116">
        <v>0</v>
      </c>
      <c r="M1473" s="116">
        <v>0</v>
      </c>
      <c r="N1473" s="116">
        <v>0</v>
      </c>
      <c r="O1473" s="116">
        <v>0</v>
      </c>
      <c r="P1473" s="120">
        <v>0</v>
      </c>
      <c r="Q1473" s="27" t="str">
        <f t="shared" si="258"/>
        <v>Registered</v>
      </c>
      <c r="R1473" s="121">
        <f t="shared" si="261"/>
        <v>7.0000000000000007E-2</v>
      </c>
      <c r="T1473" s="117">
        <f>L1473+M1473+N1473+O1473+P1473</f>
        <v>0</v>
      </c>
      <c r="U1473" s="117">
        <f>K1473-T1473</f>
        <v>-2232630</v>
      </c>
    </row>
    <row r="1474" spans="1:21" s="101" customFormat="1" x14ac:dyDescent="0.3">
      <c r="A1474" s="99">
        <v>10912</v>
      </c>
      <c r="B1474" s="99" t="s">
        <v>107</v>
      </c>
      <c r="C1474" s="99" t="s">
        <v>2721</v>
      </c>
      <c r="D1474" s="99" t="s">
        <v>10322</v>
      </c>
      <c r="E1474" s="99" t="s">
        <v>10323</v>
      </c>
      <c r="F1474" s="100">
        <v>45961</v>
      </c>
      <c r="G1474" s="99" t="s">
        <v>1898</v>
      </c>
      <c r="H1474" s="96">
        <v>9050000</v>
      </c>
      <c r="I1474" s="96">
        <f t="shared" ref="I1474:I1476" si="282">H1474*R1474</f>
        <v>2715000</v>
      </c>
      <c r="J1474" s="96"/>
      <c r="K1474" s="96">
        <f t="shared" ref="K1474:K1476" si="283">I1474-J1474</f>
        <v>2715000</v>
      </c>
      <c r="L1474" s="97">
        <f t="shared" ref="L1474:L1476" si="284">IF(AND($S1474&gt;=0,$S1474&lt;=30),$K1474,0)</f>
        <v>0</v>
      </c>
      <c r="M1474" s="97">
        <f t="shared" ref="M1474:M1476" si="285">IF(AND($S1474&gt;=31,$S1474&lt;=60),$K1474,0)</f>
        <v>0</v>
      </c>
      <c r="N1474" s="97">
        <f t="shared" ref="N1474:N1476" si="286">IF(AND($S1474&gt;=61,$S1474&lt;=90),$K1474,0)</f>
        <v>0</v>
      </c>
      <c r="O1474" s="97">
        <f t="shared" ref="O1474:O1476" si="287">IF(AND($S1474&gt;=91,$S1474&lt;=120),$K1474,0)</f>
        <v>0</v>
      </c>
      <c r="P1474" s="98">
        <f t="shared" ref="P1474:P1476" si="288">IF($S1474&gt;120,$K1474,0)</f>
        <v>2715000</v>
      </c>
      <c r="Q1474" s="101" t="str">
        <f t="shared" ref="Q1474:Q1537" si="289">IF(G1474="01 Jan 1900","Unregistered","Registered")</f>
        <v>Unregistered</v>
      </c>
      <c r="R1474" s="123">
        <v>0.3</v>
      </c>
      <c r="S1474" s="95">
        <f t="shared" ref="S1474:S1476" si="290">DATE(2026,5,31)-F1474</f>
        <v>212</v>
      </c>
    </row>
    <row r="1475" spans="1:21" s="101" customFormat="1" x14ac:dyDescent="0.3">
      <c r="A1475" s="99">
        <v>10913</v>
      </c>
      <c r="B1475" s="99" t="s">
        <v>107</v>
      </c>
      <c r="C1475" s="99" t="s">
        <v>2721</v>
      </c>
      <c r="D1475" s="99" t="s">
        <v>10327</v>
      </c>
      <c r="E1475" s="99" t="s">
        <v>10328</v>
      </c>
      <c r="F1475" s="100">
        <v>45980</v>
      </c>
      <c r="G1475" s="99" t="s">
        <v>1898</v>
      </c>
      <c r="H1475" s="96">
        <v>12710000</v>
      </c>
      <c r="I1475" s="96">
        <f t="shared" si="282"/>
        <v>3813000</v>
      </c>
      <c r="J1475" s="96"/>
      <c r="K1475" s="96">
        <f t="shared" si="283"/>
        <v>3813000</v>
      </c>
      <c r="L1475" s="97">
        <f t="shared" si="284"/>
        <v>0</v>
      </c>
      <c r="M1475" s="97">
        <f t="shared" si="285"/>
        <v>0</v>
      </c>
      <c r="N1475" s="97">
        <f t="shared" si="286"/>
        <v>0</v>
      </c>
      <c r="O1475" s="97">
        <f t="shared" si="287"/>
        <v>0</v>
      </c>
      <c r="P1475" s="98">
        <f t="shared" si="288"/>
        <v>3813000</v>
      </c>
      <c r="Q1475" s="101" t="str">
        <f t="shared" si="289"/>
        <v>Unregistered</v>
      </c>
      <c r="R1475" s="123">
        <v>0.3</v>
      </c>
      <c r="S1475" s="95">
        <f t="shared" si="290"/>
        <v>193</v>
      </c>
    </row>
    <row r="1476" spans="1:21" s="101" customFormat="1" x14ac:dyDescent="0.3">
      <c r="A1476" s="99">
        <v>10914</v>
      </c>
      <c r="B1476" s="99" t="s">
        <v>107</v>
      </c>
      <c r="C1476" s="99" t="s">
        <v>2721</v>
      </c>
      <c r="D1476" s="99" t="s">
        <v>10329</v>
      </c>
      <c r="E1476" s="99" t="s">
        <v>10328</v>
      </c>
      <c r="F1476" s="100">
        <v>45971</v>
      </c>
      <c r="G1476" s="99" t="s">
        <v>1898</v>
      </c>
      <c r="H1476" s="96">
        <v>9940000</v>
      </c>
      <c r="I1476" s="96">
        <f t="shared" si="282"/>
        <v>2982000</v>
      </c>
      <c r="J1476" s="96"/>
      <c r="K1476" s="96">
        <f t="shared" si="283"/>
        <v>2982000</v>
      </c>
      <c r="L1476" s="97">
        <f t="shared" si="284"/>
        <v>0</v>
      </c>
      <c r="M1476" s="97">
        <f t="shared" si="285"/>
        <v>0</v>
      </c>
      <c r="N1476" s="97">
        <f t="shared" si="286"/>
        <v>0</v>
      </c>
      <c r="O1476" s="97">
        <f t="shared" si="287"/>
        <v>0</v>
      </c>
      <c r="P1476" s="98">
        <f t="shared" si="288"/>
        <v>2982000</v>
      </c>
      <c r="Q1476" s="101" t="str">
        <f t="shared" si="289"/>
        <v>Unregistered</v>
      </c>
      <c r="R1476" s="123">
        <v>0.3</v>
      </c>
      <c r="S1476" s="95">
        <f t="shared" si="290"/>
        <v>202</v>
      </c>
    </row>
    <row r="1477" spans="1:21" x14ac:dyDescent="0.3">
      <c r="A1477" s="114">
        <v>250</v>
      </c>
      <c r="B1477" s="114" t="s">
        <v>130</v>
      </c>
      <c r="C1477" s="114" t="s">
        <v>133</v>
      </c>
      <c r="D1477" s="114" t="s">
        <v>1959</v>
      </c>
      <c r="E1477" s="114" t="s">
        <v>1960</v>
      </c>
      <c r="F1477" s="115">
        <v>46108</v>
      </c>
      <c r="G1477" s="114" t="s">
        <v>1558</v>
      </c>
      <c r="H1477" s="116">
        <v>8985600</v>
      </c>
      <c r="I1477" s="116">
        <v>2695680</v>
      </c>
      <c r="J1477" s="116">
        <v>449280</v>
      </c>
      <c r="K1477" s="116">
        <v>2246400</v>
      </c>
      <c r="L1477" s="116">
        <v>0</v>
      </c>
      <c r="M1477" s="116">
        <v>2246400</v>
      </c>
      <c r="N1477" s="116">
        <v>0</v>
      </c>
      <c r="O1477" s="116">
        <v>0</v>
      </c>
      <c r="P1477" s="120">
        <v>0</v>
      </c>
      <c r="Q1477" s="27" t="str">
        <f t="shared" si="289"/>
        <v>Registered</v>
      </c>
      <c r="R1477" s="121">
        <f t="shared" ref="R1477:R1540" si="291">I1477/H1477</f>
        <v>0.3</v>
      </c>
      <c r="T1477" s="117">
        <f t="shared" ref="T1477:T1491" si="292">L1477+M1477+N1477+O1477+P1477</f>
        <v>2246400</v>
      </c>
      <c r="U1477" s="117">
        <f t="shared" ref="U1477:U1491" si="293">K1477-T1477</f>
        <v>0</v>
      </c>
    </row>
    <row r="1478" spans="1:21" x14ac:dyDescent="0.3">
      <c r="A1478" s="114">
        <v>290</v>
      </c>
      <c r="B1478" s="114" t="s">
        <v>130</v>
      </c>
      <c r="C1478" s="114" t="s">
        <v>133</v>
      </c>
      <c r="D1478" s="114" t="s">
        <v>2133</v>
      </c>
      <c r="E1478" s="114" t="s">
        <v>2134</v>
      </c>
      <c r="F1478" s="115">
        <v>46079</v>
      </c>
      <c r="G1478" s="114" t="s">
        <v>1492</v>
      </c>
      <c r="H1478" s="116">
        <v>8977678</v>
      </c>
      <c r="I1478" s="116">
        <v>2693304</v>
      </c>
      <c r="J1478" s="116">
        <v>897768</v>
      </c>
      <c r="K1478" s="116">
        <v>1795536</v>
      </c>
      <c r="L1478" s="116">
        <v>0</v>
      </c>
      <c r="M1478" s="116">
        <v>1795536</v>
      </c>
      <c r="N1478" s="116">
        <v>0</v>
      </c>
      <c r="O1478" s="116">
        <v>0</v>
      </c>
      <c r="P1478" s="120">
        <v>0</v>
      </c>
      <c r="Q1478" s="27" t="str">
        <f t="shared" si="289"/>
        <v>Registered</v>
      </c>
      <c r="R1478" s="121">
        <f t="shared" si="291"/>
        <v>0.30000006683242592</v>
      </c>
      <c r="T1478" s="117">
        <f t="shared" si="292"/>
        <v>1795536</v>
      </c>
      <c r="U1478" s="117">
        <f t="shared" si="293"/>
        <v>0</v>
      </c>
    </row>
    <row r="1479" spans="1:21" x14ac:dyDescent="0.3">
      <c r="A1479" s="114">
        <v>293</v>
      </c>
      <c r="B1479" s="114" t="s">
        <v>130</v>
      </c>
      <c r="C1479" s="114" t="s">
        <v>133</v>
      </c>
      <c r="D1479" s="114" t="s">
        <v>2137</v>
      </c>
      <c r="E1479" s="114" t="s">
        <v>2138</v>
      </c>
      <c r="F1479" s="115">
        <v>46078</v>
      </c>
      <c r="G1479" s="114" t="s">
        <v>1583</v>
      </c>
      <c r="H1479" s="116">
        <v>9067392</v>
      </c>
      <c r="I1479" s="116">
        <v>2720217</v>
      </c>
      <c r="J1479" s="116">
        <v>967039</v>
      </c>
      <c r="K1479" s="116">
        <v>1753178</v>
      </c>
      <c r="L1479" s="116">
        <v>0</v>
      </c>
      <c r="M1479" s="116">
        <v>0</v>
      </c>
      <c r="N1479" s="116">
        <v>1753178</v>
      </c>
      <c r="O1479" s="116">
        <v>0</v>
      </c>
      <c r="P1479" s="120">
        <v>0</v>
      </c>
      <c r="Q1479" s="27" t="str">
        <f t="shared" si="289"/>
        <v>Registered</v>
      </c>
      <c r="R1479" s="121">
        <f t="shared" si="291"/>
        <v>0.29999993382882312</v>
      </c>
      <c r="T1479" s="117">
        <f t="shared" si="292"/>
        <v>1753178</v>
      </c>
      <c r="U1479" s="117">
        <f t="shared" si="293"/>
        <v>0</v>
      </c>
    </row>
    <row r="1480" spans="1:21" x14ac:dyDescent="0.3">
      <c r="A1480" s="114">
        <v>353</v>
      </c>
      <c r="B1480" s="114" t="s">
        <v>130</v>
      </c>
      <c r="C1480" s="114" t="s">
        <v>133</v>
      </c>
      <c r="D1480" s="114" t="s">
        <v>145</v>
      </c>
      <c r="E1480" s="114" t="s">
        <v>146</v>
      </c>
      <c r="F1480" s="115">
        <v>46133</v>
      </c>
      <c r="G1480" s="114" t="s">
        <v>9899</v>
      </c>
      <c r="H1480" s="116">
        <v>9112320</v>
      </c>
      <c r="I1480" s="116">
        <v>1822464</v>
      </c>
      <c r="J1480" s="116">
        <v>251000</v>
      </c>
      <c r="K1480" s="116">
        <v>1571464</v>
      </c>
      <c r="L1480" s="116">
        <v>1571464</v>
      </c>
      <c r="M1480" s="116">
        <v>0</v>
      </c>
      <c r="N1480" s="116">
        <v>0</v>
      </c>
      <c r="O1480" s="116">
        <v>0</v>
      </c>
      <c r="P1480" s="120">
        <v>0</v>
      </c>
      <c r="Q1480" s="27" t="str">
        <f t="shared" si="289"/>
        <v>Registered</v>
      </c>
      <c r="R1480" s="121">
        <f t="shared" si="291"/>
        <v>0.2</v>
      </c>
      <c r="T1480" s="117">
        <f t="shared" si="292"/>
        <v>1571464</v>
      </c>
      <c r="U1480" s="117">
        <f t="shared" si="293"/>
        <v>0</v>
      </c>
    </row>
    <row r="1481" spans="1:21" hidden="1" x14ac:dyDescent="0.3">
      <c r="A1481" s="114">
        <v>6534</v>
      </c>
      <c r="B1481" s="114" t="s">
        <v>130</v>
      </c>
      <c r="C1481" s="114" t="s">
        <v>133</v>
      </c>
      <c r="D1481" s="114" t="s">
        <v>2038</v>
      </c>
      <c r="E1481" s="114" t="s">
        <v>2039</v>
      </c>
      <c r="F1481" s="115">
        <v>46081</v>
      </c>
      <c r="G1481" s="114" t="s">
        <v>1492</v>
      </c>
      <c r="H1481" s="116">
        <v>9067392</v>
      </c>
      <c r="I1481" s="116">
        <v>2720217</v>
      </c>
      <c r="J1481" s="116">
        <v>2720217</v>
      </c>
      <c r="K1481" s="116">
        <v>0</v>
      </c>
      <c r="L1481" s="116">
        <v>0</v>
      </c>
      <c r="M1481" s="116">
        <v>0</v>
      </c>
      <c r="N1481" s="116">
        <v>0</v>
      </c>
      <c r="O1481" s="116">
        <v>0</v>
      </c>
      <c r="P1481" s="120">
        <v>0</v>
      </c>
      <c r="Q1481" s="27" t="str">
        <f t="shared" si="289"/>
        <v>Registered</v>
      </c>
      <c r="R1481" s="121">
        <f t="shared" si="291"/>
        <v>0.29999993382882312</v>
      </c>
      <c r="T1481" s="117">
        <f t="shared" si="292"/>
        <v>0</v>
      </c>
      <c r="U1481" s="117">
        <f t="shared" si="293"/>
        <v>0</v>
      </c>
    </row>
    <row r="1482" spans="1:21" hidden="1" x14ac:dyDescent="0.3">
      <c r="A1482" s="114">
        <v>6535</v>
      </c>
      <c r="B1482" s="114" t="s">
        <v>130</v>
      </c>
      <c r="C1482" s="114" t="s">
        <v>133</v>
      </c>
      <c r="D1482" s="114" t="s">
        <v>7111</v>
      </c>
      <c r="E1482" s="114" t="s">
        <v>7112</v>
      </c>
      <c r="F1482" s="115">
        <v>46022</v>
      </c>
      <c r="G1482" s="114" t="s">
        <v>1875</v>
      </c>
      <c r="H1482" s="116">
        <v>13710744</v>
      </c>
      <c r="I1482" s="116">
        <v>4113223</v>
      </c>
      <c r="J1482" s="116">
        <v>4113223</v>
      </c>
      <c r="K1482" s="116">
        <v>0</v>
      </c>
      <c r="L1482" s="116">
        <v>0</v>
      </c>
      <c r="M1482" s="116">
        <v>0</v>
      </c>
      <c r="N1482" s="116">
        <v>0</v>
      </c>
      <c r="O1482" s="116">
        <v>0</v>
      </c>
      <c r="P1482" s="120">
        <v>0</v>
      </c>
      <c r="Q1482" s="27" t="str">
        <f t="shared" si="289"/>
        <v>Registered</v>
      </c>
      <c r="R1482" s="121">
        <f t="shared" si="291"/>
        <v>0.29999998541289957</v>
      </c>
      <c r="T1482" s="117">
        <f t="shared" si="292"/>
        <v>0</v>
      </c>
      <c r="U1482" s="117">
        <f t="shared" si="293"/>
        <v>0</v>
      </c>
    </row>
    <row r="1483" spans="1:21" hidden="1" x14ac:dyDescent="0.3">
      <c r="A1483" s="114">
        <v>6536</v>
      </c>
      <c r="B1483" s="114" t="s">
        <v>130</v>
      </c>
      <c r="C1483" s="114" t="s">
        <v>133</v>
      </c>
      <c r="D1483" s="114" t="s">
        <v>7113</v>
      </c>
      <c r="E1483" s="114" t="s">
        <v>7114</v>
      </c>
      <c r="F1483" s="115">
        <v>46022</v>
      </c>
      <c r="G1483" s="114" t="s">
        <v>1875</v>
      </c>
      <c r="H1483" s="116">
        <v>13710744</v>
      </c>
      <c r="I1483" s="116">
        <v>4113223</v>
      </c>
      <c r="J1483" s="116">
        <v>4113223</v>
      </c>
      <c r="K1483" s="116">
        <v>0</v>
      </c>
      <c r="L1483" s="116">
        <v>0</v>
      </c>
      <c r="M1483" s="116">
        <v>0</v>
      </c>
      <c r="N1483" s="116">
        <v>0</v>
      </c>
      <c r="O1483" s="116">
        <v>0</v>
      </c>
      <c r="P1483" s="120">
        <v>0</v>
      </c>
      <c r="Q1483" s="27" t="str">
        <f t="shared" si="289"/>
        <v>Registered</v>
      </c>
      <c r="R1483" s="121">
        <f t="shared" si="291"/>
        <v>0.29999998541289957</v>
      </c>
      <c r="T1483" s="117">
        <f t="shared" si="292"/>
        <v>0</v>
      </c>
      <c r="U1483" s="117">
        <f t="shared" si="293"/>
        <v>0</v>
      </c>
    </row>
    <row r="1484" spans="1:21" hidden="1" x14ac:dyDescent="0.3">
      <c r="A1484" s="114">
        <v>6537</v>
      </c>
      <c r="B1484" s="114" t="s">
        <v>130</v>
      </c>
      <c r="C1484" s="114" t="s">
        <v>133</v>
      </c>
      <c r="D1484" s="114" t="s">
        <v>7115</v>
      </c>
      <c r="E1484" s="114" t="s">
        <v>7116</v>
      </c>
      <c r="F1484" s="115">
        <v>45955</v>
      </c>
      <c r="G1484" s="114" t="s">
        <v>7101</v>
      </c>
      <c r="H1484" s="116">
        <v>13666050</v>
      </c>
      <c r="I1484" s="116">
        <v>4099815</v>
      </c>
      <c r="J1484" s="116">
        <v>4099815</v>
      </c>
      <c r="K1484" s="116">
        <v>0</v>
      </c>
      <c r="L1484" s="116">
        <v>0</v>
      </c>
      <c r="M1484" s="116">
        <v>0</v>
      </c>
      <c r="N1484" s="116">
        <v>0</v>
      </c>
      <c r="O1484" s="116">
        <v>0</v>
      </c>
      <c r="P1484" s="120">
        <v>0</v>
      </c>
      <c r="Q1484" s="27" t="str">
        <f t="shared" si="289"/>
        <v>Registered</v>
      </c>
      <c r="R1484" s="121">
        <f t="shared" si="291"/>
        <v>0.3</v>
      </c>
      <c r="T1484" s="117">
        <f t="shared" si="292"/>
        <v>0</v>
      </c>
      <c r="U1484" s="117">
        <f t="shared" si="293"/>
        <v>0</v>
      </c>
    </row>
    <row r="1485" spans="1:21" hidden="1" x14ac:dyDescent="0.3">
      <c r="A1485" s="114">
        <v>6538</v>
      </c>
      <c r="B1485" s="114" t="s">
        <v>130</v>
      </c>
      <c r="C1485" s="114" t="s">
        <v>133</v>
      </c>
      <c r="D1485" s="114" t="s">
        <v>7117</v>
      </c>
      <c r="E1485" s="114" t="s">
        <v>7118</v>
      </c>
      <c r="F1485" s="115">
        <v>45657</v>
      </c>
      <c r="G1485" s="114" t="s">
        <v>5433</v>
      </c>
      <c r="H1485" s="116">
        <v>8534016</v>
      </c>
      <c r="I1485" s="116">
        <v>2560205</v>
      </c>
      <c r="J1485" s="116">
        <v>2560205</v>
      </c>
      <c r="K1485" s="116">
        <v>0</v>
      </c>
      <c r="L1485" s="116">
        <v>0</v>
      </c>
      <c r="M1485" s="116">
        <v>0</v>
      </c>
      <c r="N1485" s="116">
        <v>0</v>
      </c>
      <c r="O1485" s="116">
        <v>0</v>
      </c>
      <c r="P1485" s="120">
        <v>0</v>
      </c>
      <c r="Q1485" s="27" t="str">
        <f t="shared" si="289"/>
        <v>Registered</v>
      </c>
      <c r="R1485" s="121">
        <f t="shared" si="291"/>
        <v>0.30000002343562515</v>
      </c>
      <c r="T1485" s="117">
        <f t="shared" si="292"/>
        <v>0</v>
      </c>
      <c r="U1485" s="117">
        <f t="shared" si="293"/>
        <v>0</v>
      </c>
    </row>
    <row r="1486" spans="1:21" hidden="1" x14ac:dyDescent="0.3">
      <c r="A1486" s="114">
        <v>6539</v>
      </c>
      <c r="B1486" s="114" t="s">
        <v>130</v>
      </c>
      <c r="C1486" s="114" t="s">
        <v>133</v>
      </c>
      <c r="D1486" s="114" t="s">
        <v>7119</v>
      </c>
      <c r="E1486" s="114" t="s">
        <v>7120</v>
      </c>
      <c r="F1486" s="115">
        <v>46051</v>
      </c>
      <c r="G1486" s="114" t="s">
        <v>2847</v>
      </c>
      <c r="H1486" s="116">
        <v>9245536</v>
      </c>
      <c r="I1486" s="116">
        <v>2773661</v>
      </c>
      <c r="J1486" s="116">
        <v>2773661</v>
      </c>
      <c r="K1486" s="116">
        <v>0</v>
      </c>
      <c r="L1486" s="116">
        <v>0</v>
      </c>
      <c r="M1486" s="116">
        <v>0</v>
      </c>
      <c r="N1486" s="116">
        <v>0</v>
      </c>
      <c r="O1486" s="116">
        <v>0</v>
      </c>
      <c r="P1486" s="120">
        <v>0</v>
      </c>
      <c r="Q1486" s="27" t="str">
        <f t="shared" si="289"/>
        <v>Registered</v>
      </c>
      <c r="R1486" s="121">
        <f t="shared" si="291"/>
        <v>0.30000002163206113</v>
      </c>
      <c r="T1486" s="117">
        <f t="shared" si="292"/>
        <v>0</v>
      </c>
      <c r="U1486" s="117">
        <f t="shared" si="293"/>
        <v>0</v>
      </c>
    </row>
    <row r="1487" spans="1:21" hidden="1" x14ac:dyDescent="0.3">
      <c r="A1487" s="114">
        <v>10230</v>
      </c>
      <c r="B1487" s="114" t="s">
        <v>130</v>
      </c>
      <c r="C1487" s="114" t="s">
        <v>133</v>
      </c>
      <c r="D1487" s="114" t="s">
        <v>9526</v>
      </c>
      <c r="E1487" s="114" t="s">
        <v>9527</v>
      </c>
      <c r="F1487" s="115">
        <v>46022</v>
      </c>
      <c r="G1487" s="114" t="s">
        <v>7575</v>
      </c>
      <c r="H1487" s="116">
        <v>8835840</v>
      </c>
      <c r="I1487" s="116">
        <v>2650752</v>
      </c>
      <c r="J1487" s="116">
        <v>2739111</v>
      </c>
      <c r="K1487" s="116">
        <v>-88359</v>
      </c>
      <c r="L1487" s="116">
        <v>0</v>
      </c>
      <c r="M1487" s="116">
        <v>0</v>
      </c>
      <c r="N1487" s="116">
        <v>0</v>
      </c>
      <c r="O1487" s="116">
        <v>0</v>
      </c>
      <c r="P1487" s="120">
        <v>0</v>
      </c>
      <c r="Q1487" s="27" t="str">
        <f t="shared" si="289"/>
        <v>Registered</v>
      </c>
      <c r="R1487" s="121">
        <f t="shared" si="291"/>
        <v>0.3</v>
      </c>
      <c r="T1487" s="117">
        <f t="shared" si="292"/>
        <v>0</v>
      </c>
      <c r="U1487" s="117">
        <f t="shared" si="293"/>
        <v>-88359</v>
      </c>
    </row>
    <row r="1488" spans="1:21" hidden="1" x14ac:dyDescent="0.3">
      <c r="A1488" s="114">
        <v>10242</v>
      </c>
      <c r="B1488" s="114" t="s">
        <v>130</v>
      </c>
      <c r="C1488" s="114" t="s">
        <v>133</v>
      </c>
      <c r="D1488" s="114" t="s">
        <v>141</v>
      </c>
      <c r="E1488" s="114" t="s">
        <v>142</v>
      </c>
      <c r="F1488" s="115">
        <v>46130</v>
      </c>
      <c r="G1488" s="114" t="s">
        <v>9645</v>
      </c>
      <c r="H1488" s="116">
        <v>9216000</v>
      </c>
      <c r="I1488" s="116">
        <v>0</v>
      </c>
      <c r="J1488" s="116">
        <v>90000</v>
      </c>
      <c r="K1488" s="116">
        <v>-90000</v>
      </c>
      <c r="L1488" s="116">
        <v>0</v>
      </c>
      <c r="M1488" s="116">
        <v>0</v>
      </c>
      <c r="N1488" s="116">
        <v>0</v>
      </c>
      <c r="O1488" s="116">
        <v>0</v>
      </c>
      <c r="P1488" s="120">
        <v>0</v>
      </c>
      <c r="Q1488" s="27" t="str">
        <f t="shared" si="289"/>
        <v>Registered</v>
      </c>
      <c r="R1488" s="121">
        <f t="shared" si="291"/>
        <v>0</v>
      </c>
      <c r="T1488" s="117">
        <f t="shared" si="292"/>
        <v>0</v>
      </c>
      <c r="U1488" s="117">
        <f t="shared" si="293"/>
        <v>-90000</v>
      </c>
    </row>
    <row r="1489" spans="1:21" hidden="1" x14ac:dyDescent="0.3">
      <c r="A1489" s="114">
        <v>10243</v>
      </c>
      <c r="B1489" s="114" t="s">
        <v>130</v>
      </c>
      <c r="C1489" s="114" t="s">
        <v>133</v>
      </c>
      <c r="D1489" s="114" t="s">
        <v>143</v>
      </c>
      <c r="E1489" s="114" t="s">
        <v>144</v>
      </c>
      <c r="F1489" s="115">
        <v>46130</v>
      </c>
      <c r="G1489" s="114" t="s">
        <v>9645</v>
      </c>
      <c r="H1489" s="116">
        <v>9216000</v>
      </c>
      <c r="I1489" s="116">
        <v>0</v>
      </c>
      <c r="J1489" s="116">
        <v>90000</v>
      </c>
      <c r="K1489" s="116">
        <v>-90000</v>
      </c>
      <c r="L1489" s="116">
        <v>0</v>
      </c>
      <c r="M1489" s="116">
        <v>0</v>
      </c>
      <c r="N1489" s="116">
        <v>0</v>
      </c>
      <c r="O1489" s="116">
        <v>0</v>
      </c>
      <c r="P1489" s="120">
        <v>0</v>
      </c>
      <c r="Q1489" s="27" t="str">
        <f t="shared" si="289"/>
        <v>Registered</v>
      </c>
      <c r="R1489" s="121">
        <f t="shared" si="291"/>
        <v>0</v>
      </c>
      <c r="T1489" s="117">
        <f t="shared" si="292"/>
        <v>0</v>
      </c>
      <c r="U1489" s="117">
        <f t="shared" si="293"/>
        <v>-90000</v>
      </c>
    </row>
    <row r="1490" spans="1:21" hidden="1" x14ac:dyDescent="0.3">
      <c r="A1490" s="114">
        <v>10248</v>
      </c>
      <c r="B1490" s="114" t="s">
        <v>130</v>
      </c>
      <c r="C1490" s="114" t="s">
        <v>133</v>
      </c>
      <c r="D1490" s="114" t="s">
        <v>9558</v>
      </c>
      <c r="E1490" s="114" t="s">
        <v>9559</v>
      </c>
      <c r="F1490" s="115">
        <v>46053</v>
      </c>
      <c r="G1490" s="114" t="s">
        <v>2335</v>
      </c>
      <c r="H1490" s="116">
        <v>9023616</v>
      </c>
      <c r="I1490" s="116">
        <v>2707085</v>
      </c>
      <c r="J1490" s="116">
        <v>2797321</v>
      </c>
      <c r="K1490" s="116">
        <v>-90236</v>
      </c>
      <c r="L1490" s="116">
        <v>0</v>
      </c>
      <c r="M1490" s="116">
        <v>0</v>
      </c>
      <c r="N1490" s="116">
        <v>0</v>
      </c>
      <c r="O1490" s="116">
        <v>0</v>
      </c>
      <c r="P1490" s="120">
        <v>0</v>
      </c>
      <c r="Q1490" s="27" t="str">
        <f t="shared" si="289"/>
        <v>Registered</v>
      </c>
      <c r="R1490" s="121">
        <f t="shared" si="291"/>
        <v>0.30000002216406374</v>
      </c>
      <c r="T1490" s="117">
        <f t="shared" si="292"/>
        <v>0</v>
      </c>
      <c r="U1490" s="117">
        <f t="shared" si="293"/>
        <v>-90236</v>
      </c>
    </row>
    <row r="1491" spans="1:21" hidden="1" x14ac:dyDescent="0.3">
      <c r="A1491" s="114">
        <v>10380</v>
      </c>
      <c r="B1491" s="114" t="s">
        <v>130</v>
      </c>
      <c r="C1491" s="114" t="s">
        <v>133</v>
      </c>
      <c r="D1491" s="114" t="s">
        <v>9759</v>
      </c>
      <c r="E1491" s="114" t="s">
        <v>9760</v>
      </c>
      <c r="F1491" s="115">
        <v>46016</v>
      </c>
      <c r="G1491" s="114" t="s">
        <v>3166</v>
      </c>
      <c r="H1491" s="116">
        <v>8843904</v>
      </c>
      <c r="I1491" s="116">
        <v>2653171</v>
      </c>
      <c r="J1491" s="116">
        <v>2841610.4</v>
      </c>
      <c r="K1491" s="116">
        <v>-188439.4</v>
      </c>
      <c r="L1491" s="116">
        <v>0</v>
      </c>
      <c r="M1491" s="116">
        <v>0</v>
      </c>
      <c r="N1491" s="116">
        <v>0</v>
      </c>
      <c r="O1491" s="116">
        <v>0</v>
      </c>
      <c r="P1491" s="120">
        <v>0</v>
      </c>
      <c r="Q1491" s="27" t="str">
        <f t="shared" si="289"/>
        <v>Registered</v>
      </c>
      <c r="R1491" s="121">
        <f t="shared" si="291"/>
        <v>0.29999997738555279</v>
      </c>
      <c r="T1491" s="117">
        <f t="shared" si="292"/>
        <v>0</v>
      </c>
      <c r="U1491" s="117">
        <f t="shared" si="293"/>
        <v>-188439.4</v>
      </c>
    </row>
    <row r="1492" spans="1:21" s="101" customFormat="1" x14ac:dyDescent="0.3">
      <c r="A1492" s="99">
        <v>10476</v>
      </c>
      <c r="B1492" s="99" t="s">
        <v>130</v>
      </c>
      <c r="C1492" s="99" t="s">
        <v>133</v>
      </c>
      <c r="D1492" s="99" t="s">
        <v>9866</v>
      </c>
      <c r="E1492" s="99" t="s">
        <v>9867</v>
      </c>
      <c r="F1492" s="100">
        <v>46009</v>
      </c>
      <c r="G1492" s="99" t="s">
        <v>1898</v>
      </c>
      <c r="H1492" s="96">
        <v>8977678</v>
      </c>
      <c r="I1492" s="96">
        <f>H1492*R1492</f>
        <v>2693303.4</v>
      </c>
      <c r="J1492" s="96">
        <v>448884</v>
      </c>
      <c r="K1492" s="96">
        <f>I1492-J1492</f>
        <v>2244419.4</v>
      </c>
      <c r="L1492" s="97">
        <f>IF(AND($S1492&gt;=0,$S1492&lt;=30),$K1492,0)</f>
        <v>0</v>
      </c>
      <c r="M1492" s="97">
        <f>IF(AND($S1492&gt;=31,$S1492&lt;=60),$K1492,0)</f>
        <v>0</v>
      </c>
      <c r="N1492" s="97">
        <f>IF(AND($S1492&gt;=61,$S1492&lt;=90),$K1492,0)</f>
        <v>0</v>
      </c>
      <c r="O1492" s="97">
        <f>IF(AND($S1492&gt;=91,$S1492&lt;=120),$K1492,0)</f>
        <v>0</v>
      </c>
      <c r="P1492" s="98">
        <f>IF($S1492&gt;120,$K1492,0)</f>
        <v>2244419.4</v>
      </c>
      <c r="Q1492" s="101" t="str">
        <f t="shared" si="289"/>
        <v>Unregistered</v>
      </c>
      <c r="R1492" s="123">
        <v>0.3</v>
      </c>
      <c r="S1492" s="95">
        <f>DATE(2026,5,31)-F1492</f>
        <v>164</v>
      </c>
    </row>
    <row r="1493" spans="1:21" hidden="1" x14ac:dyDescent="0.3">
      <c r="A1493" s="114">
        <v>10532</v>
      </c>
      <c r="B1493" s="114" t="s">
        <v>130</v>
      </c>
      <c r="C1493" s="114" t="s">
        <v>133</v>
      </c>
      <c r="D1493" s="114" t="s">
        <v>9973</v>
      </c>
      <c r="E1493" s="114" t="s">
        <v>8635</v>
      </c>
      <c r="F1493" s="115">
        <v>45797</v>
      </c>
      <c r="G1493" s="114" t="s">
        <v>4212</v>
      </c>
      <c r="H1493" s="116">
        <v>8710272</v>
      </c>
      <c r="I1493" s="116">
        <v>1829157</v>
      </c>
      <c r="J1493" s="116">
        <v>2571027</v>
      </c>
      <c r="K1493" s="116">
        <v>-741870</v>
      </c>
      <c r="L1493" s="116">
        <v>0</v>
      </c>
      <c r="M1493" s="116">
        <v>0</v>
      </c>
      <c r="N1493" s="116">
        <v>0</v>
      </c>
      <c r="O1493" s="116">
        <v>0</v>
      </c>
      <c r="P1493" s="120">
        <v>0</v>
      </c>
      <c r="Q1493" s="27" t="str">
        <f t="shared" si="289"/>
        <v>Registered</v>
      </c>
      <c r="R1493" s="121">
        <f t="shared" si="291"/>
        <v>0.20999998622316271</v>
      </c>
      <c r="T1493" s="117">
        <f>L1493+M1493+N1493+O1493+P1493</f>
        <v>0</v>
      </c>
      <c r="U1493" s="117">
        <f>K1493-T1493</f>
        <v>-741870</v>
      </c>
    </row>
    <row r="1494" spans="1:21" s="101" customFormat="1" x14ac:dyDescent="0.3">
      <c r="A1494" s="99">
        <v>10591</v>
      </c>
      <c r="B1494" s="99" t="s">
        <v>130</v>
      </c>
      <c r="C1494" s="99" t="s">
        <v>133</v>
      </c>
      <c r="D1494" s="99" t="s">
        <v>9591</v>
      </c>
      <c r="E1494" s="99" t="s">
        <v>9592</v>
      </c>
      <c r="F1494" s="100">
        <v>46105</v>
      </c>
      <c r="G1494" s="99" t="s">
        <v>1898</v>
      </c>
      <c r="H1494" s="96">
        <v>13621715</v>
      </c>
      <c r="I1494" s="96">
        <f>H1494*R1494</f>
        <v>4086514.5</v>
      </c>
      <c r="J1494" s="96">
        <v>1362171.5</v>
      </c>
      <c r="K1494" s="96">
        <f>I1494-J1494</f>
        <v>2724343</v>
      </c>
      <c r="L1494" s="97">
        <f>IF(AND($S1494&gt;=0,$S1494&lt;=30),$K1494,0)</f>
        <v>0</v>
      </c>
      <c r="M1494" s="97">
        <f>IF(AND($S1494&gt;=31,$S1494&lt;=60),$K1494,0)</f>
        <v>0</v>
      </c>
      <c r="N1494" s="97">
        <f>IF(AND($S1494&gt;=61,$S1494&lt;=90),$K1494,0)</f>
        <v>2724343</v>
      </c>
      <c r="O1494" s="97">
        <f>IF(AND($S1494&gt;=91,$S1494&lt;=120),$K1494,0)</f>
        <v>0</v>
      </c>
      <c r="P1494" s="98">
        <f>IF($S1494&gt;120,$K1494,0)</f>
        <v>0</v>
      </c>
      <c r="Q1494" s="101" t="str">
        <f t="shared" si="289"/>
        <v>Unregistered</v>
      </c>
      <c r="R1494" s="123">
        <v>0.3</v>
      </c>
      <c r="S1494" s="95">
        <f>DATE(2026,5,31)-F1494</f>
        <v>68</v>
      </c>
    </row>
    <row r="1495" spans="1:21" hidden="1" x14ac:dyDescent="0.3">
      <c r="A1495" s="114">
        <v>10708</v>
      </c>
      <c r="B1495" s="114" t="s">
        <v>130</v>
      </c>
      <c r="C1495" s="114" t="s">
        <v>133</v>
      </c>
      <c r="D1495" s="114" t="s">
        <v>10180</v>
      </c>
      <c r="E1495" s="114" t="s">
        <v>10181</v>
      </c>
      <c r="F1495" s="115">
        <v>45991</v>
      </c>
      <c r="G1495" s="114" t="s">
        <v>9451</v>
      </c>
      <c r="H1495" s="116">
        <v>8888331</v>
      </c>
      <c r="I1495" s="116">
        <v>2666499</v>
      </c>
      <c r="J1495" s="116">
        <v>7182631</v>
      </c>
      <c r="K1495" s="116">
        <v>-4516132</v>
      </c>
      <c r="L1495" s="116">
        <v>0</v>
      </c>
      <c r="M1495" s="116">
        <v>0</v>
      </c>
      <c r="N1495" s="116">
        <v>0</v>
      </c>
      <c r="O1495" s="116">
        <v>0</v>
      </c>
      <c r="P1495" s="120">
        <v>0</v>
      </c>
      <c r="Q1495" s="27" t="str">
        <f t="shared" si="289"/>
        <v>Registered</v>
      </c>
      <c r="R1495" s="121">
        <f t="shared" si="291"/>
        <v>0.29999996624788161</v>
      </c>
      <c r="T1495" s="117">
        <f t="shared" ref="T1495:T1496" si="294">L1495+M1495+N1495+O1495+P1495</f>
        <v>0</v>
      </c>
      <c r="U1495" s="117">
        <f t="shared" ref="U1495:U1496" si="295">K1495-T1495</f>
        <v>-4516132</v>
      </c>
    </row>
    <row r="1496" spans="1:21" hidden="1" x14ac:dyDescent="0.3">
      <c r="A1496" s="114">
        <v>10833</v>
      </c>
      <c r="B1496" s="114" t="s">
        <v>130</v>
      </c>
      <c r="C1496" s="114" t="s">
        <v>133</v>
      </c>
      <c r="D1496" s="114" t="s">
        <v>10253</v>
      </c>
      <c r="E1496" s="114" t="s">
        <v>10181</v>
      </c>
      <c r="F1496" s="115">
        <v>45991</v>
      </c>
      <c r="G1496" s="114" t="s">
        <v>9451</v>
      </c>
      <c r="H1496" s="116">
        <v>12906252</v>
      </c>
      <c r="I1496" s="116">
        <v>3871875</v>
      </c>
      <c r="J1496" s="116">
        <v>12906252</v>
      </c>
      <c r="K1496" s="116">
        <v>-9034377</v>
      </c>
      <c r="L1496" s="116">
        <v>0</v>
      </c>
      <c r="M1496" s="116">
        <v>0</v>
      </c>
      <c r="N1496" s="116">
        <v>0</v>
      </c>
      <c r="O1496" s="116">
        <v>0</v>
      </c>
      <c r="P1496" s="120">
        <v>0</v>
      </c>
      <c r="Q1496" s="27" t="str">
        <f t="shared" si="289"/>
        <v>Registered</v>
      </c>
      <c r="R1496" s="121">
        <f t="shared" si="291"/>
        <v>0.29999995351090308</v>
      </c>
      <c r="T1496" s="117">
        <f t="shared" si="294"/>
        <v>0</v>
      </c>
      <c r="U1496" s="117">
        <f t="shared" si="295"/>
        <v>-9034377</v>
      </c>
    </row>
    <row r="1497" spans="1:21" s="101" customFormat="1" hidden="1" x14ac:dyDescent="0.3">
      <c r="A1497" s="99">
        <v>10966</v>
      </c>
      <c r="B1497" s="99" t="s">
        <v>130</v>
      </c>
      <c r="C1497" s="99" t="s">
        <v>133</v>
      </c>
      <c r="D1497" s="99" t="s">
        <v>139</v>
      </c>
      <c r="E1497" s="99" t="s">
        <v>140</v>
      </c>
      <c r="F1497" s="100">
        <v>46162</v>
      </c>
      <c r="G1497" s="99" t="s">
        <v>1898</v>
      </c>
      <c r="H1497" s="96">
        <v>9158400</v>
      </c>
      <c r="I1497" s="96">
        <v>0</v>
      </c>
      <c r="J1497" s="96"/>
      <c r="K1497" s="96"/>
      <c r="L1497" s="96">
        <v>0</v>
      </c>
      <c r="M1497" s="96">
        <v>0</v>
      </c>
      <c r="N1497" s="96">
        <v>0</v>
      </c>
      <c r="O1497" s="96">
        <v>0</v>
      </c>
      <c r="P1497" s="122">
        <v>0</v>
      </c>
      <c r="Q1497" s="101" t="str">
        <f t="shared" si="289"/>
        <v>Unregistered</v>
      </c>
      <c r="R1497" s="123"/>
      <c r="S1497" s="95"/>
    </row>
    <row r="1498" spans="1:21" s="101" customFormat="1" hidden="1" x14ac:dyDescent="0.3">
      <c r="A1498" s="99">
        <v>10970</v>
      </c>
      <c r="B1498" s="99" t="s">
        <v>130</v>
      </c>
      <c r="C1498" s="99" t="s">
        <v>133</v>
      </c>
      <c r="D1498" s="99" t="s">
        <v>147</v>
      </c>
      <c r="E1498" s="99" t="s">
        <v>148</v>
      </c>
      <c r="F1498" s="100">
        <v>46170</v>
      </c>
      <c r="G1498" s="99" t="s">
        <v>1898</v>
      </c>
      <c r="H1498" s="96">
        <v>9194000</v>
      </c>
      <c r="I1498" s="96">
        <v>0</v>
      </c>
      <c r="J1498" s="96"/>
      <c r="K1498" s="96"/>
      <c r="L1498" s="96">
        <v>0</v>
      </c>
      <c r="M1498" s="96">
        <v>0</v>
      </c>
      <c r="N1498" s="96">
        <v>0</v>
      </c>
      <c r="O1498" s="96">
        <v>0</v>
      </c>
      <c r="P1498" s="122">
        <v>0</v>
      </c>
      <c r="Q1498" s="101" t="str">
        <f t="shared" si="289"/>
        <v>Unregistered</v>
      </c>
      <c r="R1498" s="123"/>
      <c r="S1498" s="95"/>
    </row>
    <row r="1499" spans="1:21" x14ac:dyDescent="0.3">
      <c r="A1499" s="114">
        <v>127</v>
      </c>
      <c r="B1499" s="114" t="s">
        <v>351</v>
      </c>
      <c r="C1499" s="114" t="s">
        <v>353</v>
      </c>
      <c r="D1499" s="114" t="s">
        <v>376</v>
      </c>
      <c r="E1499" s="114" t="s">
        <v>377</v>
      </c>
      <c r="F1499" s="115">
        <v>46130</v>
      </c>
      <c r="G1499" s="114" t="s">
        <v>10377</v>
      </c>
      <c r="H1499" s="116">
        <v>6921873</v>
      </c>
      <c r="I1499" s="116">
        <v>4637655</v>
      </c>
      <c r="J1499" s="116">
        <v>100000</v>
      </c>
      <c r="K1499" s="116">
        <v>4537655</v>
      </c>
      <c r="L1499" s="116">
        <v>4537655</v>
      </c>
      <c r="M1499" s="116">
        <v>0</v>
      </c>
      <c r="N1499" s="116">
        <v>0</v>
      </c>
      <c r="O1499" s="116">
        <v>0</v>
      </c>
      <c r="P1499" s="120">
        <v>0</v>
      </c>
      <c r="Q1499" s="27" t="str">
        <f t="shared" si="289"/>
        <v>Registered</v>
      </c>
      <c r="R1499" s="121">
        <f t="shared" si="291"/>
        <v>0.67000001300226109</v>
      </c>
      <c r="T1499" s="117">
        <f t="shared" ref="T1499:T1562" si="296">L1499+M1499+N1499+O1499+P1499</f>
        <v>4537655</v>
      </c>
      <c r="U1499" s="117">
        <f t="shared" ref="U1499:U1562" si="297">K1499-T1499</f>
        <v>0</v>
      </c>
    </row>
    <row r="1500" spans="1:21" x14ac:dyDescent="0.3">
      <c r="A1500" s="114">
        <v>256</v>
      </c>
      <c r="B1500" s="114" t="s">
        <v>351</v>
      </c>
      <c r="C1500" s="114" t="s">
        <v>353</v>
      </c>
      <c r="D1500" s="114" t="s">
        <v>2000</v>
      </c>
      <c r="E1500" s="114" t="s">
        <v>2001</v>
      </c>
      <c r="F1500" s="115">
        <v>45527</v>
      </c>
      <c r="G1500" s="114" t="s">
        <v>2002</v>
      </c>
      <c r="H1500" s="116">
        <v>9605000</v>
      </c>
      <c r="I1500" s="116">
        <v>5955100</v>
      </c>
      <c r="J1500" s="116">
        <v>3748499.9</v>
      </c>
      <c r="K1500" s="116">
        <v>2206600.1</v>
      </c>
      <c r="L1500" s="116">
        <v>0</v>
      </c>
      <c r="M1500" s="116">
        <v>0</v>
      </c>
      <c r="N1500" s="116">
        <v>192100</v>
      </c>
      <c r="O1500" s="116">
        <v>0</v>
      </c>
      <c r="P1500" s="120">
        <v>2014500.1</v>
      </c>
      <c r="Q1500" s="27" t="str">
        <f t="shared" si="289"/>
        <v>Registered</v>
      </c>
      <c r="R1500" s="121">
        <f t="shared" si="291"/>
        <v>0.62</v>
      </c>
      <c r="T1500" s="117">
        <f t="shared" si="296"/>
        <v>2206600.1</v>
      </c>
      <c r="U1500" s="117">
        <f t="shared" si="297"/>
        <v>0</v>
      </c>
    </row>
    <row r="1501" spans="1:21" x14ac:dyDescent="0.3">
      <c r="A1501" s="114">
        <v>304</v>
      </c>
      <c r="B1501" s="114" t="s">
        <v>351</v>
      </c>
      <c r="C1501" s="114" t="s">
        <v>353</v>
      </c>
      <c r="D1501" s="114" t="s">
        <v>2168</v>
      </c>
      <c r="E1501" s="114" t="s">
        <v>2169</v>
      </c>
      <c r="F1501" s="115">
        <v>45434</v>
      </c>
      <c r="G1501" s="114" t="s">
        <v>2170</v>
      </c>
      <c r="H1501" s="116">
        <v>9228968</v>
      </c>
      <c r="I1501" s="116">
        <v>4614485</v>
      </c>
      <c r="J1501" s="116">
        <v>2962290</v>
      </c>
      <c r="K1501" s="116">
        <v>1652195</v>
      </c>
      <c r="L1501" s="116">
        <v>0</v>
      </c>
      <c r="M1501" s="116">
        <v>0</v>
      </c>
      <c r="N1501" s="116">
        <v>1652195</v>
      </c>
      <c r="O1501" s="116">
        <v>0</v>
      </c>
      <c r="P1501" s="120">
        <v>0</v>
      </c>
      <c r="Q1501" s="27" t="str">
        <f t="shared" si="289"/>
        <v>Registered</v>
      </c>
      <c r="R1501" s="121">
        <f t="shared" si="291"/>
        <v>0.50000010835447695</v>
      </c>
      <c r="T1501" s="117">
        <f t="shared" si="296"/>
        <v>1652195</v>
      </c>
      <c r="U1501" s="117">
        <f t="shared" si="297"/>
        <v>0</v>
      </c>
    </row>
    <row r="1502" spans="1:21" x14ac:dyDescent="0.3">
      <c r="A1502" s="114">
        <v>352</v>
      </c>
      <c r="B1502" s="114" t="s">
        <v>351</v>
      </c>
      <c r="C1502" s="114" t="s">
        <v>353</v>
      </c>
      <c r="D1502" s="114" t="s">
        <v>2225</v>
      </c>
      <c r="E1502" s="114" t="s">
        <v>2226</v>
      </c>
      <c r="F1502" s="115">
        <v>45532</v>
      </c>
      <c r="G1502" s="114" t="s">
        <v>2227</v>
      </c>
      <c r="H1502" s="116">
        <v>9381280</v>
      </c>
      <c r="I1502" s="116">
        <v>6285457</v>
      </c>
      <c r="J1502" s="116">
        <v>4699999</v>
      </c>
      <c r="K1502" s="116">
        <v>1585458</v>
      </c>
      <c r="L1502" s="116">
        <v>0</v>
      </c>
      <c r="M1502" s="116">
        <v>0</v>
      </c>
      <c r="N1502" s="116">
        <v>187626</v>
      </c>
      <c r="O1502" s="116">
        <v>469064</v>
      </c>
      <c r="P1502" s="120">
        <v>928768</v>
      </c>
      <c r="Q1502" s="27" t="str">
        <f t="shared" si="289"/>
        <v>Registered</v>
      </c>
      <c r="R1502" s="121">
        <f t="shared" si="291"/>
        <v>0.6699999360428428</v>
      </c>
      <c r="T1502" s="117">
        <f t="shared" si="296"/>
        <v>1585458</v>
      </c>
      <c r="U1502" s="117">
        <f t="shared" si="297"/>
        <v>0</v>
      </c>
    </row>
    <row r="1503" spans="1:21" x14ac:dyDescent="0.3">
      <c r="A1503" s="114">
        <v>576</v>
      </c>
      <c r="B1503" s="114" t="s">
        <v>351</v>
      </c>
      <c r="C1503" s="114" t="s">
        <v>353</v>
      </c>
      <c r="D1503" s="114" t="s">
        <v>2581</v>
      </c>
      <c r="E1503" s="114" t="s">
        <v>2582</v>
      </c>
      <c r="F1503" s="115">
        <v>45707</v>
      </c>
      <c r="G1503" s="114" t="s">
        <v>2438</v>
      </c>
      <c r="H1503" s="116">
        <v>6451500</v>
      </c>
      <c r="I1503" s="116">
        <v>3999930</v>
      </c>
      <c r="J1503" s="116">
        <v>3307469</v>
      </c>
      <c r="K1503" s="116">
        <v>692461</v>
      </c>
      <c r="L1503" s="116">
        <v>0</v>
      </c>
      <c r="M1503" s="116">
        <v>0</v>
      </c>
      <c r="N1503" s="116">
        <v>129030</v>
      </c>
      <c r="O1503" s="116">
        <v>0</v>
      </c>
      <c r="P1503" s="120">
        <v>563431</v>
      </c>
      <c r="Q1503" s="27" t="str">
        <f t="shared" si="289"/>
        <v>Registered</v>
      </c>
      <c r="R1503" s="121">
        <f t="shared" si="291"/>
        <v>0.62</v>
      </c>
      <c r="T1503" s="117">
        <f t="shared" si="296"/>
        <v>692461</v>
      </c>
      <c r="U1503" s="117">
        <f t="shared" si="297"/>
        <v>0</v>
      </c>
    </row>
    <row r="1504" spans="1:21" x14ac:dyDescent="0.3">
      <c r="A1504" s="114">
        <v>590</v>
      </c>
      <c r="B1504" s="114" t="s">
        <v>351</v>
      </c>
      <c r="C1504" s="114" t="s">
        <v>353</v>
      </c>
      <c r="D1504" s="114" t="s">
        <v>2648</v>
      </c>
      <c r="E1504" s="114" t="s">
        <v>2649</v>
      </c>
      <c r="F1504" s="115">
        <v>45813</v>
      </c>
      <c r="G1504" s="114" t="s">
        <v>2505</v>
      </c>
      <c r="H1504" s="116">
        <v>9854200</v>
      </c>
      <c r="I1504" s="116">
        <v>6602314</v>
      </c>
      <c r="J1504" s="116">
        <v>5951648</v>
      </c>
      <c r="K1504" s="116">
        <v>650666</v>
      </c>
      <c r="L1504" s="116">
        <v>0</v>
      </c>
      <c r="M1504" s="116">
        <v>0</v>
      </c>
      <c r="N1504" s="116">
        <v>157956</v>
      </c>
      <c r="O1504" s="116">
        <v>492710</v>
      </c>
      <c r="P1504" s="120">
        <v>0</v>
      </c>
      <c r="Q1504" s="27" t="str">
        <f t="shared" si="289"/>
        <v>Registered</v>
      </c>
      <c r="R1504" s="121">
        <f t="shared" si="291"/>
        <v>0.67</v>
      </c>
      <c r="T1504" s="117">
        <f t="shared" si="296"/>
        <v>650666</v>
      </c>
      <c r="U1504" s="117">
        <f t="shared" si="297"/>
        <v>0</v>
      </c>
    </row>
    <row r="1505" spans="1:21" x14ac:dyDescent="0.3">
      <c r="A1505" s="114">
        <v>688</v>
      </c>
      <c r="B1505" s="114" t="s">
        <v>351</v>
      </c>
      <c r="C1505" s="114" t="s">
        <v>353</v>
      </c>
      <c r="D1505" s="114" t="s">
        <v>3267</v>
      </c>
      <c r="E1505" s="114" t="s">
        <v>3268</v>
      </c>
      <c r="F1505" s="115">
        <v>45716</v>
      </c>
      <c r="G1505" s="114" t="s">
        <v>1858</v>
      </c>
      <c r="H1505" s="116">
        <v>6452087</v>
      </c>
      <c r="I1505" s="116">
        <v>4000293</v>
      </c>
      <c r="J1505" s="116">
        <v>3471251</v>
      </c>
      <c r="K1505" s="116">
        <v>529042</v>
      </c>
      <c r="L1505" s="116">
        <v>0</v>
      </c>
      <c r="M1505" s="116">
        <v>0</v>
      </c>
      <c r="N1505" s="116">
        <v>129042</v>
      </c>
      <c r="O1505" s="116">
        <v>0</v>
      </c>
      <c r="P1505" s="120">
        <v>400000</v>
      </c>
      <c r="Q1505" s="27" t="str">
        <f t="shared" si="289"/>
        <v>Registered</v>
      </c>
      <c r="R1505" s="121">
        <f t="shared" si="291"/>
        <v>0.61999985431070592</v>
      </c>
      <c r="T1505" s="117">
        <f t="shared" si="296"/>
        <v>529042</v>
      </c>
      <c r="U1505" s="117">
        <f t="shared" si="297"/>
        <v>0</v>
      </c>
    </row>
    <row r="1506" spans="1:21" x14ac:dyDescent="0.3">
      <c r="A1506" s="114">
        <v>696</v>
      </c>
      <c r="B1506" s="114" t="s">
        <v>351</v>
      </c>
      <c r="C1506" s="114" t="s">
        <v>353</v>
      </c>
      <c r="D1506" s="114" t="s">
        <v>2507</v>
      </c>
      <c r="E1506" s="114" t="s">
        <v>2508</v>
      </c>
      <c r="F1506" s="115">
        <v>45765</v>
      </c>
      <c r="G1506" s="114" t="s">
        <v>2509</v>
      </c>
      <c r="H1506" s="116">
        <v>6739000</v>
      </c>
      <c r="I1506" s="116">
        <v>4515130</v>
      </c>
      <c r="J1506" s="116">
        <v>4000000</v>
      </c>
      <c r="K1506" s="116">
        <v>515130</v>
      </c>
      <c r="L1506" s="116">
        <v>0</v>
      </c>
      <c r="M1506" s="116">
        <v>0</v>
      </c>
      <c r="N1506" s="116">
        <v>134780</v>
      </c>
      <c r="O1506" s="116">
        <v>336950</v>
      </c>
      <c r="P1506" s="120">
        <v>43400</v>
      </c>
      <c r="Q1506" s="27" t="str">
        <f t="shared" si="289"/>
        <v>Registered</v>
      </c>
      <c r="R1506" s="121">
        <f t="shared" si="291"/>
        <v>0.67</v>
      </c>
      <c r="T1506" s="117">
        <f t="shared" si="296"/>
        <v>515130</v>
      </c>
      <c r="U1506" s="117">
        <f t="shared" si="297"/>
        <v>0</v>
      </c>
    </row>
    <row r="1507" spans="1:21" x14ac:dyDescent="0.3">
      <c r="A1507" s="114">
        <v>718</v>
      </c>
      <c r="B1507" s="114" t="s">
        <v>351</v>
      </c>
      <c r="C1507" s="114" t="s">
        <v>353</v>
      </c>
      <c r="D1507" s="114" t="s">
        <v>3371</v>
      </c>
      <c r="E1507" s="114" t="s">
        <v>3372</v>
      </c>
      <c r="F1507" s="115">
        <v>45473</v>
      </c>
      <c r="G1507" s="114" t="s">
        <v>2908</v>
      </c>
      <c r="H1507" s="116">
        <v>9434547</v>
      </c>
      <c r="I1507" s="116">
        <v>6321146</v>
      </c>
      <c r="J1507" s="116">
        <v>5849419</v>
      </c>
      <c r="K1507" s="116">
        <v>471727</v>
      </c>
      <c r="L1507" s="116">
        <v>0</v>
      </c>
      <c r="M1507" s="116">
        <v>471727</v>
      </c>
      <c r="N1507" s="116">
        <v>0</v>
      </c>
      <c r="O1507" s="116">
        <v>0</v>
      </c>
      <c r="P1507" s="120">
        <v>0</v>
      </c>
      <c r="Q1507" s="27" t="str">
        <f t="shared" si="289"/>
        <v>Registered</v>
      </c>
      <c r="R1507" s="121">
        <f t="shared" si="291"/>
        <v>0.66999994806321916</v>
      </c>
      <c r="T1507" s="117">
        <f t="shared" si="296"/>
        <v>471727</v>
      </c>
      <c r="U1507" s="117">
        <f t="shared" si="297"/>
        <v>0</v>
      </c>
    </row>
    <row r="1508" spans="1:21" x14ac:dyDescent="0.3">
      <c r="A1508" s="114">
        <v>721</v>
      </c>
      <c r="B1508" s="114" t="s">
        <v>351</v>
      </c>
      <c r="C1508" s="114" t="s">
        <v>353</v>
      </c>
      <c r="D1508" s="114" t="s">
        <v>3393</v>
      </c>
      <c r="E1508" s="114" t="s">
        <v>3394</v>
      </c>
      <c r="F1508" s="115">
        <v>45657</v>
      </c>
      <c r="G1508" s="114" t="s">
        <v>2438</v>
      </c>
      <c r="H1508" s="116">
        <v>5659588</v>
      </c>
      <c r="I1508" s="116">
        <v>3791926</v>
      </c>
      <c r="J1508" s="116">
        <v>3329583</v>
      </c>
      <c r="K1508" s="116">
        <v>462343</v>
      </c>
      <c r="L1508" s="116">
        <v>0</v>
      </c>
      <c r="M1508" s="116">
        <v>0</v>
      </c>
      <c r="N1508" s="116">
        <v>113192</v>
      </c>
      <c r="O1508" s="116">
        <v>282979</v>
      </c>
      <c r="P1508" s="120">
        <v>66172</v>
      </c>
      <c r="Q1508" s="27" t="str">
        <f t="shared" si="289"/>
        <v>Registered</v>
      </c>
      <c r="R1508" s="121">
        <f t="shared" si="291"/>
        <v>0.67000036045026601</v>
      </c>
      <c r="T1508" s="117">
        <f t="shared" si="296"/>
        <v>462343</v>
      </c>
      <c r="U1508" s="117">
        <f t="shared" si="297"/>
        <v>0</v>
      </c>
    </row>
    <row r="1509" spans="1:21" x14ac:dyDescent="0.3">
      <c r="A1509" s="114">
        <v>729</v>
      </c>
      <c r="B1509" s="114" t="s">
        <v>351</v>
      </c>
      <c r="C1509" s="114" t="s">
        <v>353</v>
      </c>
      <c r="D1509" s="114" t="s">
        <v>3435</v>
      </c>
      <c r="E1509" s="114" t="s">
        <v>3436</v>
      </c>
      <c r="F1509" s="115">
        <v>45436</v>
      </c>
      <c r="G1509" s="114" t="s">
        <v>3437</v>
      </c>
      <c r="H1509" s="116">
        <v>6345208</v>
      </c>
      <c r="I1509" s="116">
        <v>4251288</v>
      </c>
      <c r="J1509" s="116">
        <v>3807124</v>
      </c>
      <c r="K1509" s="116">
        <v>444164</v>
      </c>
      <c r="L1509" s="116">
        <v>0</v>
      </c>
      <c r="M1509" s="116">
        <v>317260</v>
      </c>
      <c r="N1509" s="116">
        <v>126904</v>
      </c>
      <c r="O1509" s="116">
        <v>0</v>
      </c>
      <c r="P1509" s="120">
        <v>0</v>
      </c>
      <c r="Q1509" s="27" t="str">
        <f t="shared" si="289"/>
        <v>Registered</v>
      </c>
      <c r="R1509" s="121">
        <f t="shared" si="291"/>
        <v>0.66999978566502472</v>
      </c>
      <c r="T1509" s="117">
        <f t="shared" si="296"/>
        <v>444164</v>
      </c>
      <c r="U1509" s="117">
        <f t="shared" si="297"/>
        <v>0</v>
      </c>
    </row>
    <row r="1510" spans="1:21" x14ac:dyDescent="0.3">
      <c r="A1510" s="114">
        <v>902</v>
      </c>
      <c r="B1510" s="114" t="s">
        <v>351</v>
      </c>
      <c r="C1510" s="114" t="s">
        <v>353</v>
      </c>
      <c r="D1510" s="114" t="s">
        <v>4257</v>
      </c>
      <c r="E1510" s="114" t="s">
        <v>354</v>
      </c>
      <c r="F1510" s="115">
        <v>45715</v>
      </c>
      <c r="G1510" s="114" t="s">
        <v>3829</v>
      </c>
      <c r="H1510" s="116">
        <v>6747096</v>
      </c>
      <c r="I1510" s="116">
        <v>4520555</v>
      </c>
      <c r="J1510" s="116">
        <v>4313696</v>
      </c>
      <c r="K1510" s="116">
        <v>206859</v>
      </c>
      <c r="L1510" s="116">
        <v>0</v>
      </c>
      <c r="M1510" s="116">
        <v>0</v>
      </c>
      <c r="N1510" s="116">
        <v>0</v>
      </c>
      <c r="O1510" s="116">
        <v>206859</v>
      </c>
      <c r="P1510" s="120">
        <v>0</v>
      </c>
      <c r="Q1510" s="27" t="str">
        <f t="shared" si="289"/>
        <v>Registered</v>
      </c>
      <c r="R1510" s="121">
        <f t="shared" si="291"/>
        <v>0.67000010078410033</v>
      </c>
      <c r="T1510" s="117">
        <f t="shared" si="296"/>
        <v>206859</v>
      </c>
      <c r="U1510" s="117">
        <f t="shared" si="297"/>
        <v>0</v>
      </c>
    </row>
    <row r="1511" spans="1:21" x14ac:dyDescent="0.3">
      <c r="A1511" s="114">
        <v>916</v>
      </c>
      <c r="B1511" s="114" t="s">
        <v>351</v>
      </c>
      <c r="C1511" s="114" t="s">
        <v>353</v>
      </c>
      <c r="D1511" s="114" t="s">
        <v>4305</v>
      </c>
      <c r="E1511" s="114" t="s">
        <v>4306</v>
      </c>
      <c r="F1511" s="115">
        <v>45632</v>
      </c>
      <c r="G1511" s="114" t="s">
        <v>4307</v>
      </c>
      <c r="H1511" s="116">
        <v>9514400</v>
      </c>
      <c r="I1511" s="116">
        <v>5898928</v>
      </c>
      <c r="J1511" s="116">
        <v>5708640</v>
      </c>
      <c r="K1511" s="116">
        <v>190288</v>
      </c>
      <c r="L1511" s="116">
        <v>0</v>
      </c>
      <c r="M1511" s="116">
        <v>0</v>
      </c>
      <c r="N1511" s="116">
        <v>190288</v>
      </c>
      <c r="O1511" s="116">
        <v>0</v>
      </c>
      <c r="P1511" s="120">
        <v>0</v>
      </c>
      <c r="Q1511" s="27" t="str">
        <f t="shared" si="289"/>
        <v>Registered</v>
      </c>
      <c r="R1511" s="121">
        <f t="shared" si="291"/>
        <v>0.62</v>
      </c>
      <c r="T1511" s="117">
        <f t="shared" si="296"/>
        <v>190288</v>
      </c>
      <c r="U1511" s="117">
        <f t="shared" si="297"/>
        <v>0</v>
      </c>
    </row>
    <row r="1512" spans="1:21" x14ac:dyDescent="0.3">
      <c r="A1512" s="114">
        <v>917</v>
      </c>
      <c r="B1512" s="114" t="s">
        <v>351</v>
      </c>
      <c r="C1512" s="114" t="s">
        <v>353</v>
      </c>
      <c r="D1512" s="114" t="s">
        <v>4308</v>
      </c>
      <c r="E1512" s="114" t="s">
        <v>4309</v>
      </c>
      <c r="F1512" s="115">
        <v>45420</v>
      </c>
      <c r="G1512" s="114" t="s">
        <v>3317</v>
      </c>
      <c r="H1512" s="116">
        <v>9514286</v>
      </c>
      <c r="I1512" s="116">
        <v>6850285</v>
      </c>
      <c r="J1512" s="116">
        <v>6659999</v>
      </c>
      <c r="K1512" s="116">
        <v>190286</v>
      </c>
      <c r="L1512" s="116">
        <v>0</v>
      </c>
      <c r="M1512" s="116">
        <v>0</v>
      </c>
      <c r="N1512" s="116">
        <v>190286</v>
      </c>
      <c r="O1512" s="116">
        <v>0</v>
      </c>
      <c r="P1512" s="120">
        <v>0</v>
      </c>
      <c r="Q1512" s="27" t="str">
        <f t="shared" si="289"/>
        <v>Registered</v>
      </c>
      <c r="R1512" s="121">
        <f t="shared" si="291"/>
        <v>0.71999990330330621</v>
      </c>
      <c r="T1512" s="117">
        <f t="shared" si="296"/>
        <v>190286</v>
      </c>
      <c r="U1512" s="117">
        <f t="shared" si="297"/>
        <v>0</v>
      </c>
    </row>
    <row r="1513" spans="1:21" x14ac:dyDescent="0.3">
      <c r="A1513" s="114">
        <v>944</v>
      </c>
      <c r="B1513" s="114" t="s">
        <v>351</v>
      </c>
      <c r="C1513" s="114" t="s">
        <v>353</v>
      </c>
      <c r="D1513" s="114" t="s">
        <v>4409</v>
      </c>
      <c r="E1513" s="114" t="s">
        <v>4410</v>
      </c>
      <c r="F1513" s="115">
        <v>45473</v>
      </c>
      <c r="G1513" s="114" t="s">
        <v>2894</v>
      </c>
      <c r="H1513" s="116">
        <v>6507928</v>
      </c>
      <c r="I1513" s="116">
        <v>4034916</v>
      </c>
      <c r="J1513" s="116">
        <v>3904757</v>
      </c>
      <c r="K1513" s="116">
        <v>130159</v>
      </c>
      <c r="L1513" s="116">
        <v>0</v>
      </c>
      <c r="M1513" s="116">
        <v>0</v>
      </c>
      <c r="N1513" s="116">
        <v>130159</v>
      </c>
      <c r="O1513" s="116">
        <v>0</v>
      </c>
      <c r="P1513" s="120">
        <v>0</v>
      </c>
      <c r="Q1513" s="27" t="str">
        <f t="shared" si="289"/>
        <v>Registered</v>
      </c>
      <c r="R1513" s="121">
        <f t="shared" si="291"/>
        <v>0.62000009834159198</v>
      </c>
      <c r="T1513" s="117">
        <f t="shared" si="296"/>
        <v>130159</v>
      </c>
      <c r="U1513" s="117">
        <f t="shared" si="297"/>
        <v>0</v>
      </c>
    </row>
    <row r="1514" spans="1:21" hidden="1" x14ac:dyDescent="0.3">
      <c r="A1514" s="114">
        <v>7751</v>
      </c>
      <c r="B1514" s="114" t="s">
        <v>351</v>
      </c>
      <c r="C1514" s="114" t="s">
        <v>353</v>
      </c>
      <c r="D1514" s="114" t="s">
        <v>8355</v>
      </c>
      <c r="E1514" s="114" t="s">
        <v>8356</v>
      </c>
      <c r="F1514" s="115">
        <v>45554</v>
      </c>
      <c r="G1514" s="114" t="s">
        <v>2413</v>
      </c>
      <c r="H1514" s="116">
        <v>6568800</v>
      </c>
      <c r="I1514" s="116">
        <v>4401096</v>
      </c>
      <c r="J1514" s="116">
        <v>4401096</v>
      </c>
      <c r="K1514" s="116">
        <v>0</v>
      </c>
      <c r="L1514" s="116">
        <v>0</v>
      </c>
      <c r="M1514" s="116">
        <v>0</v>
      </c>
      <c r="N1514" s="116">
        <v>0</v>
      </c>
      <c r="O1514" s="116">
        <v>0</v>
      </c>
      <c r="P1514" s="120">
        <v>0</v>
      </c>
      <c r="Q1514" s="27" t="str">
        <f t="shared" si="289"/>
        <v>Registered</v>
      </c>
      <c r="R1514" s="121">
        <f t="shared" si="291"/>
        <v>0.67</v>
      </c>
      <c r="T1514" s="117">
        <f t="shared" si="296"/>
        <v>0</v>
      </c>
      <c r="U1514" s="117">
        <f t="shared" si="297"/>
        <v>0</v>
      </c>
    </row>
    <row r="1515" spans="1:21" hidden="1" x14ac:dyDescent="0.3">
      <c r="A1515" s="114">
        <v>7752</v>
      </c>
      <c r="B1515" s="114" t="s">
        <v>351</v>
      </c>
      <c r="C1515" s="114" t="s">
        <v>353</v>
      </c>
      <c r="D1515" s="114" t="s">
        <v>4415</v>
      </c>
      <c r="E1515" s="114" t="s">
        <v>4416</v>
      </c>
      <c r="F1515" s="115">
        <v>45527</v>
      </c>
      <c r="G1515" s="114" t="s">
        <v>2227</v>
      </c>
      <c r="H1515" s="116">
        <v>6392850</v>
      </c>
      <c r="I1515" s="116">
        <v>4283211</v>
      </c>
      <c r="J1515" s="116">
        <v>4283211</v>
      </c>
      <c r="K1515" s="116">
        <v>0</v>
      </c>
      <c r="L1515" s="116">
        <v>0</v>
      </c>
      <c r="M1515" s="116">
        <v>0</v>
      </c>
      <c r="N1515" s="116">
        <v>0</v>
      </c>
      <c r="O1515" s="116">
        <v>0</v>
      </c>
      <c r="P1515" s="120">
        <v>0</v>
      </c>
      <c r="Q1515" s="27" t="str">
        <f t="shared" si="289"/>
        <v>Registered</v>
      </c>
      <c r="R1515" s="121">
        <f t="shared" si="291"/>
        <v>0.67000023463713365</v>
      </c>
      <c r="T1515" s="117">
        <f t="shared" si="296"/>
        <v>0</v>
      </c>
      <c r="U1515" s="117">
        <f t="shared" si="297"/>
        <v>0</v>
      </c>
    </row>
    <row r="1516" spans="1:21" hidden="1" x14ac:dyDescent="0.3">
      <c r="A1516" s="114">
        <v>7753</v>
      </c>
      <c r="B1516" s="114" t="s">
        <v>351</v>
      </c>
      <c r="C1516" s="114" t="s">
        <v>353</v>
      </c>
      <c r="D1516" s="114" t="s">
        <v>8357</v>
      </c>
      <c r="E1516" s="114" t="s">
        <v>8358</v>
      </c>
      <c r="F1516" s="115">
        <v>45532</v>
      </c>
      <c r="G1516" s="114" t="s">
        <v>2737</v>
      </c>
      <c r="H1516" s="116">
        <v>9426500</v>
      </c>
      <c r="I1516" s="116">
        <v>6787080</v>
      </c>
      <c r="J1516" s="116">
        <v>6787080</v>
      </c>
      <c r="K1516" s="116">
        <v>0</v>
      </c>
      <c r="L1516" s="116">
        <v>0</v>
      </c>
      <c r="M1516" s="116">
        <v>0</v>
      </c>
      <c r="N1516" s="116">
        <v>0</v>
      </c>
      <c r="O1516" s="116">
        <v>0</v>
      </c>
      <c r="P1516" s="120">
        <v>0</v>
      </c>
      <c r="Q1516" s="27" t="str">
        <f t="shared" si="289"/>
        <v>Registered</v>
      </c>
      <c r="R1516" s="121">
        <f t="shared" si="291"/>
        <v>0.72</v>
      </c>
      <c r="T1516" s="117">
        <f t="shared" si="296"/>
        <v>0</v>
      </c>
      <c r="U1516" s="117">
        <f t="shared" si="297"/>
        <v>0</v>
      </c>
    </row>
    <row r="1517" spans="1:21" hidden="1" x14ac:dyDescent="0.3">
      <c r="A1517" s="114">
        <v>7754</v>
      </c>
      <c r="B1517" s="114" t="s">
        <v>351</v>
      </c>
      <c r="C1517" s="114" t="s">
        <v>353</v>
      </c>
      <c r="D1517" s="114" t="s">
        <v>8359</v>
      </c>
      <c r="E1517" s="114" t="s">
        <v>8360</v>
      </c>
      <c r="F1517" s="115">
        <v>45742</v>
      </c>
      <c r="G1517" s="114" t="s">
        <v>1873</v>
      </c>
      <c r="H1517" s="116">
        <v>9358500</v>
      </c>
      <c r="I1517" s="116">
        <v>6270195</v>
      </c>
      <c r="J1517" s="116">
        <v>6270195</v>
      </c>
      <c r="K1517" s="116">
        <v>0</v>
      </c>
      <c r="L1517" s="116">
        <v>0</v>
      </c>
      <c r="M1517" s="116">
        <v>0</v>
      </c>
      <c r="N1517" s="116">
        <v>0</v>
      </c>
      <c r="O1517" s="116">
        <v>0</v>
      </c>
      <c r="P1517" s="120">
        <v>0</v>
      </c>
      <c r="Q1517" s="27" t="str">
        <f t="shared" si="289"/>
        <v>Registered</v>
      </c>
      <c r="R1517" s="121">
        <f t="shared" si="291"/>
        <v>0.67</v>
      </c>
      <c r="T1517" s="117">
        <f t="shared" si="296"/>
        <v>0</v>
      </c>
      <c r="U1517" s="117">
        <f t="shared" si="297"/>
        <v>0</v>
      </c>
    </row>
    <row r="1518" spans="1:21" hidden="1" x14ac:dyDescent="0.3">
      <c r="A1518" s="114">
        <v>7755</v>
      </c>
      <c r="B1518" s="114" t="s">
        <v>351</v>
      </c>
      <c r="C1518" s="114" t="s">
        <v>353</v>
      </c>
      <c r="D1518" s="114" t="s">
        <v>8361</v>
      </c>
      <c r="E1518" s="114" t="s">
        <v>8362</v>
      </c>
      <c r="F1518" s="115">
        <v>45468</v>
      </c>
      <c r="G1518" s="114" t="s">
        <v>2894</v>
      </c>
      <c r="H1518" s="116">
        <v>9514400</v>
      </c>
      <c r="I1518" s="116">
        <v>6374648</v>
      </c>
      <c r="J1518" s="116">
        <v>6374648</v>
      </c>
      <c r="K1518" s="116">
        <v>0</v>
      </c>
      <c r="L1518" s="116">
        <v>0</v>
      </c>
      <c r="M1518" s="116">
        <v>0</v>
      </c>
      <c r="N1518" s="116">
        <v>0</v>
      </c>
      <c r="O1518" s="116">
        <v>0</v>
      </c>
      <c r="P1518" s="120">
        <v>0</v>
      </c>
      <c r="Q1518" s="27" t="str">
        <f t="shared" si="289"/>
        <v>Registered</v>
      </c>
      <c r="R1518" s="121">
        <f t="shared" si="291"/>
        <v>0.67</v>
      </c>
      <c r="T1518" s="117">
        <f t="shared" si="296"/>
        <v>0</v>
      </c>
      <c r="U1518" s="117">
        <f t="shared" si="297"/>
        <v>0</v>
      </c>
    </row>
    <row r="1519" spans="1:21" hidden="1" x14ac:dyDescent="0.3">
      <c r="A1519" s="114">
        <v>7756</v>
      </c>
      <c r="B1519" s="114" t="s">
        <v>351</v>
      </c>
      <c r="C1519" s="114" t="s">
        <v>353</v>
      </c>
      <c r="D1519" s="114" t="s">
        <v>4283</v>
      </c>
      <c r="E1519" s="114" t="s">
        <v>4284</v>
      </c>
      <c r="F1519" s="115">
        <v>45608</v>
      </c>
      <c r="G1519" s="114" t="s">
        <v>2435</v>
      </c>
      <c r="H1519" s="116">
        <v>9605000</v>
      </c>
      <c r="I1519" s="116">
        <v>6435350</v>
      </c>
      <c r="J1519" s="116">
        <v>6435350</v>
      </c>
      <c r="K1519" s="116">
        <v>0</v>
      </c>
      <c r="L1519" s="116">
        <v>0</v>
      </c>
      <c r="M1519" s="116">
        <v>0</v>
      </c>
      <c r="N1519" s="116">
        <v>0</v>
      </c>
      <c r="O1519" s="116">
        <v>0</v>
      </c>
      <c r="P1519" s="120">
        <v>0</v>
      </c>
      <c r="Q1519" s="27" t="str">
        <f t="shared" si="289"/>
        <v>Registered</v>
      </c>
      <c r="R1519" s="121">
        <f t="shared" si="291"/>
        <v>0.67</v>
      </c>
      <c r="T1519" s="117">
        <f t="shared" si="296"/>
        <v>0</v>
      </c>
      <c r="U1519" s="117">
        <f t="shared" si="297"/>
        <v>0</v>
      </c>
    </row>
    <row r="1520" spans="1:21" hidden="1" x14ac:dyDescent="0.3">
      <c r="A1520" s="114">
        <v>7757</v>
      </c>
      <c r="B1520" s="114" t="s">
        <v>351</v>
      </c>
      <c r="C1520" s="114" t="s">
        <v>353</v>
      </c>
      <c r="D1520" s="114" t="s">
        <v>8365</v>
      </c>
      <c r="E1520" s="114" t="s">
        <v>8366</v>
      </c>
      <c r="F1520" s="115">
        <v>45523</v>
      </c>
      <c r="G1520" s="114" t="s">
        <v>1768</v>
      </c>
      <c r="H1520" s="116">
        <v>9336400</v>
      </c>
      <c r="I1520" s="116">
        <v>6255388</v>
      </c>
      <c r="J1520" s="116">
        <v>6255388</v>
      </c>
      <c r="K1520" s="116">
        <v>0</v>
      </c>
      <c r="L1520" s="116">
        <v>0</v>
      </c>
      <c r="M1520" s="116">
        <v>0</v>
      </c>
      <c r="N1520" s="116">
        <v>0</v>
      </c>
      <c r="O1520" s="116">
        <v>0</v>
      </c>
      <c r="P1520" s="120">
        <v>0</v>
      </c>
      <c r="Q1520" s="27" t="str">
        <f t="shared" si="289"/>
        <v>Registered</v>
      </c>
      <c r="R1520" s="121">
        <f t="shared" si="291"/>
        <v>0.67</v>
      </c>
      <c r="T1520" s="117">
        <f t="shared" si="296"/>
        <v>0</v>
      </c>
      <c r="U1520" s="117">
        <f t="shared" si="297"/>
        <v>0</v>
      </c>
    </row>
    <row r="1521" spans="1:21" hidden="1" x14ac:dyDescent="0.3">
      <c r="A1521" s="114">
        <v>7758</v>
      </c>
      <c r="B1521" s="114" t="s">
        <v>351</v>
      </c>
      <c r="C1521" s="114" t="s">
        <v>353</v>
      </c>
      <c r="D1521" s="114" t="s">
        <v>8367</v>
      </c>
      <c r="E1521" s="114" t="s">
        <v>8368</v>
      </c>
      <c r="F1521" s="115">
        <v>45664</v>
      </c>
      <c r="G1521" s="114" t="s">
        <v>3832</v>
      </c>
      <c r="H1521" s="116">
        <v>6580530</v>
      </c>
      <c r="I1521" s="116">
        <v>4408956</v>
      </c>
      <c r="J1521" s="116">
        <v>4408956</v>
      </c>
      <c r="K1521" s="116">
        <v>0</v>
      </c>
      <c r="L1521" s="116">
        <v>0</v>
      </c>
      <c r="M1521" s="116">
        <v>0</v>
      </c>
      <c r="N1521" s="116">
        <v>0</v>
      </c>
      <c r="O1521" s="116">
        <v>0</v>
      </c>
      <c r="P1521" s="120">
        <v>0</v>
      </c>
      <c r="Q1521" s="27" t="str">
        <f t="shared" si="289"/>
        <v>Registered</v>
      </c>
      <c r="R1521" s="121">
        <f t="shared" si="291"/>
        <v>0.67000013676709935</v>
      </c>
      <c r="T1521" s="117">
        <f t="shared" si="296"/>
        <v>0</v>
      </c>
      <c r="U1521" s="117">
        <f t="shared" si="297"/>
        <v>0</v>
      </c>
    </row>
    <row r="1522" spans="1:21" hidden="1" x14ac:dyDescent="0.3">
      <c r="A1522" s="114">
        <v>7759</v>
      </c>
      <c r="B1522" s="114" t="s">
        <v>351</v>
      </c>
      <c r="C1522" s="114" t="s">
        <v>353</v>
      </c>
      <c r="D1522" s="114" t="s">
        <v>3368</v>
      </c>
      <c r="E1522" s="114" t="s">
        <v>3369</v>
      </c>
      <c r="F1522" s="115">
        <v>45527</v>
      </c>
      <c r="G1522" s="114" t="s">
        <v>3370</v>
      </c>
      <c r="H1522" s="116">
        <v>9435000</v>
      </c>
      <c r="I1522" s="116">
        <v>6321450</v>
      </c>
      <c r="J1522" s="116">
        <v>6321450</v>
      </c>
      <c r="K1522" s="116">
        <v>0</v>
      </c>
      <c r="L1522" s="116">
        <v>0</v>
      </c>
      <c r="M1522" s="116">
        <v>0</v>
      </c>
      <c r="N1522" s="116">
        <v>0</v>
      </c>
      <c r="O1522" s="116">
        <v>0</v>
      </c>
      <c r="P1522" s="120">
        <v>0</v>
      </c>
      <c r="Q1522" s="27" t="str">
        <f t="shared" si="289"/>
        <v>Registered</v>
      </c>
      <c r="R1522" s="121">
        <f t="shared" si="291"/>
        <v>0.67</v>
      </c>
      <c r="T1522" s="117">
        <f t="shared" si="296"/>
        <v>0</v>
      </c>
      <c r="U1522" s="117">
        <f t="shared" si="297"/>
        <v>0</v>
      </c>
    </row>
    <row r="1523" spans="1:21" hidden="1" x14ac:dyDescent="0.3">
      <c r="A1523" s="114">
        <v>7760</v>
      </c>
      <c r="B1523" s="114" t="s">
        <v>351</v>
      </c>
      <c r="C1523" s="114" t="s">
        <v>353</v>
      </c>
      <c r="D1523" s="114" t="s">
        <v>4014</v>
      </c>
      <c r="E1523" s="114" t="s">
        <v>4015</v>
      </c>
      <c r="F1523" s="115">
        <v>45408</v>
      </c>
      <c r="G1523" s="114" t="s">
        <v>4016</v>
      </c>
      <c r="H1523" s="116">
        <v>6574920</v>
      </c>
      <c r="I1523" s="116">
        <v>4405197</v>
      </c>
      <c r="J1523" s="116">
        <v>4405197</v>
      </c>
      <c r="K1523" s="116">
        <v>0</v>
      </c>
      <c r="L1523" s="116">
        <v>0</v>
      </c>
      <c r="M1523" s="116">
        <v>0</v>
      </c>
      <c r="N1523" s="116">
        <v>0</v>
      </c>
      <c r="O1523" s="116">
        <v>0</v>
      </c>
      <c r="P1523" s="120">
        <v>0</v>
      </c>
      <c r="Q1523" s="27" t="str">
        <f t="shared" si="289"/>
        <v>Registered</v>
      </c>
      <c r="R1523" s="121">
        <f t="shared" si="291"/>
        <v>0.67000009125586324</v>
      </c>
      <c r="T1523" s="117">
        <f t="shared" si="296"/>
        <v>0</v>
      </c>
      <c r="U1523" s="117">
        <f t="shared" si="297"/>
        <v>0</v>
      </c>
    </row>
    <row r="1524" spans="1:21" hidden="1" x14ac:dyDescent="0.3">
      <c r="A1524" s="114">
        <v>7761</v>
      </c>
      <c r="B1524" s="114" t="s">
        <v>351</v>
      </c>
      <c r="C1524" s="114" t="s">
        <v>353</v>
      </c>
      <c r="D1524" s="114" t="s">
        <v>3363</v>
      </c>
      <c r="E1524" s="114" t="s">
        <v>3364</v>
      </c>
      <c r="F1524" s="115">
        <v>45656</v>
      </c>
      <c r="G1524" s="114" t="s">
        <v>3365</v>
      </c>
      <c r="H1524" s="116">
        <v>9605000</v>
      </c>
      <c r="I1524" s="116">
        <v>6435350</v>
      </c>
      <c r="J1524" s="116">
        <v>6435350</v>
      </c>
      <c r="K1524" s="116">
        <v>0</v>
      </c>
      <c r="L1524" s="116">
        <v>0</v>
      </c>
      <c r="M1524" s="116">
        <v>0</v>
      </c>
      <c r="N1524" s="116">
        <v>0</v>
      </c>
      <c r="O1524" s="116">
        <v>0</v>
      </c>
      <c r="P1524" s="120">
        <v>0</v>
      </c>
      <c r="Q1524" s="27" t="str">
        <f t="shared" si="289"/>
        <v>Registered</v>
      </c>
      <c r="R1524" s="121">
        <f t="shared" si="291"/>
        <v>0.67</v>
      </c>
      <c r="T1524" s="117">
        <f t="shared" si="296"/>
        <v>0</v>
      </c>
      <c r="U1524" s="117">
        <f t="shared" si="297"/>
        <v>0</v>
      </c>
    </row>
    <row r="1525" spans="1:21" hidden="1" x14ac:dyDescent="0.3">
      <c r="A1525" s="114">
        <v>7762</v>
      </c>
      <c r="B1525" s="114" t="s">
        <v>351</v>
      </c>
      <c r="C1525" s="114" t="s">
        <v>353</v>
      </c>
      <c r="D1525" s="114" t="s">
        <v>8369</v>
      </c>
      <c r="E1525" s="114" t="s">
        <v>8370</v>
      </c>
      <c r="F1525" s="115">
        <v>45645</v>
      </c>
      <c r="G1525" s="114" t="s">
        <v>8371</v>
      </c>
      <c r="H1525" s="116">
        <v>9599350</v>
      </c>
      <c r="I1525" s="116">
        <v>5951598</v>
      </c>
      <c r="J1525" s="116">
        <v>5951598</v>
      </c>
      <c r="K1525" s="116">
        <v>0</v>
      </c>
      <c r="L1525" s="116">
        <v>0</v>
      </c>
      <c r="M1525" s="116">
        <v>0</v>
      </c>
      <c r="N1525" s="116">
        <v>0</v>
      </c>
      <c r="O1525" s="116">
        <v>0</v>
      </c>
      <c r="P1525" s="120">
        <v>0</v>
      </c>
      <c r="Q1525" s="27" t="str">
        <f t="shared" si="289"/>
        <v>Registered</v>
      </c>
      <c r="R1525" s="121">
        <f t="shared" si="291"/>
        <v>0.62000010417372009</v>
      </c>
      <c r="T1525" s="117">
        <f t="shared" si="296"/>
        <v>0</v>
      </c>
      <c r="U1525" s="117">
        <f t="shared" si="297"/>
        <v>0</v>
      </c>
    </row>
    <row r="1526" spans="1:21" hidden="1" x14ac:dyDescent="0.3">
      <c r="A1526" s="114">
        <v>7763</v>
      </c>
      <c r="B1526" s="114" t="s">
        <v>351</v>
      </c>
      <c r="C1526" s="114" t="s">
        <v>353</v>
      </c>
      <c r="D1526" s="114" t="s">
        <v>8372</v>
      </c>
      <c r="E1526" s="114" t="s">
        <v>8373</v>
      </c>
      <c r="F1526" s="115">
        <v>45674</v>
      </c>
      <c r="G1526" s="114" t="s">
        <v>1785</v>
      </c>
      <c r="H1526" s="116">
        <v>6614547</v>
      </c>
      <c r="I1526" s="116">
        <v>4101019</v>
      </c>
      <c r="J1526" s="116">
        <v>4101019</v>
      </c>
      <c r="K1526" s="116">
        <v>0</v>
      </c>
      <c r="L1526" s="116">
        <v>0</v>
      </c>
      <c r="M1526" s="116">
        <v>0</v>
      </c>
      <c r="N1526" s="116">
        <v>0</v>
      </c>
      <c r="O1526" s="116">
        <v>0</v>
      </c>
      <c r="P1526" s="120">
        <v>0</v>
      </c>
      <c r="Q1526" s="27" t="str">
        <f t="shared" si="289"/>
        <v>Registered</v>
      </c>
      <c r="R1526" s="121">
        <f t="shared" si="291"/>
        <v>0.6199999788345294</v>
      </c>
      <c r="T1526" s="117">
        <f t="shared" si="296"/>
        <v>0</v>
      </c>
      <c r="U1526" s="117">
        <f t="shared" si="297"/>
        <v>0</v>
      </c>
    </row>
    <row r="1527" spans="1:21" hidden="1" x14ac:dyDescent="0.3">
      <c r="A1527" s="114">
        <v>7764</v>
      </c>
      <c r="B1527" s="114" t="s">
        <v>351</v>
      </c>
      <c r="C1527" s="114" t="s">
        <v>353</v>
      </c>
      <c r="D1527" s="114" t="s">
        <v>8374</v>
      </c>
      <c r="E1527" s="114" t="s">
        <v>8375</v>
      </c>
      <c r="F1527" s="115">
        <v>45504</v>
      </c>
      <c r="G1527" s="114" t="s">
        <v>2029</v>
      </c>
      <c r="H1527" s="116">
        <v>9265000</v>
      </c>
      <c r="I1527" s="116">
        <v>5744300</v>
      </c>
      <c r="J1527" s="116">
        <v>5744300</v>
      </c>
      <c r="K1527" s="116">
        <v>0</v>
      </c>
      <c r="L1527" s="116">
        <v>0</v>
      </c>
      <c r="M1527" s="116">
        <v>0</v>
      </c>
      <c r="N1527" s="116">
        <v>0</v>
      </c>
      <c r="O1527" s="116">
        <v>0</v>
      </c>
      <c r="P1527" s="120">
        <v>0</v>
      </c>
      <c r="Q1527" s="27" t="str">
        <f t="shared" si="289"/>
        <v>Registered</v>
      </c>
      <c r="R1527" s="121">
        <f t="shared" si="291"/>
        <v>0.62</v>
      </c>
      <c r="T1527" s="117">
        <f t="shared" si="296"/>
        <v>0</v>
      </c>
      <c r="U1527" s="117">
        <f t="shared" si="297"/>
        <v>0</v>
      </c>
    </row>
    <row r="1528" spans="1:21" hidden="1" x14ac:dyDescent="0.3">
      <c r="A1528" s="114">
        <v>7765</v>
      </c>
      <c r="B1528" s="114" t="s">
        <v>351</v>
      </c>
      <c r="C1528" s="114" t="s">
        <v>353</v>
      </c>
      <c r="D1528" s="114" t="s">
        <v>8376</v>
      </c>
      <c r="E1528" s="114" t="s">
        <v>8377</v>
      </c>
      <c r="F1528" s="115">
        <v>45467</v>
      </c>
      <c r="G1528" s="114" t="s">
        <v>7276</v>
      </c>
      <c r="H1528" s="116">
        <v>6526571</v>
      </c>
      <c r="I1528" s="116">
        <v>4046474</v>
      </c>
      <c r="J1528" s="116">
        <v>4046474</v>
      </c>
      <c r="K1528" s="116">
        <v>0</v>
      </c>
      <c r="L1528" s="116">
        <v>0</v>
      </c>
      <c r="M1528" s="116">
        <v>0</v>
      </c>
      <c r="N1528" s="116">
        <v>0</v>
      </c>
      <c r="O1528" s="116">
        <v>0</v>
      </c>
      <c r="P1528" s="120">
        <v>0</v>
      </c>
      <c r="Q1528" s="27" t="str">
        <f t="shared" si="289"/>
        <v>Registered</v>
      </c>
      <c r="R1528" s="121">
        <f t="shared" si="291"/>
        <v>0.6199999969356037</v>
      </c>
      <c r="T1528" s="117">
        <f t="shared" si="296"/>
        <v>0</v>
      </c>
      <c r="U1528" s="117">
        <f t="shared" si="297"/>
        <v>0</v>
      </c>
    </row>
    <row r="1529" spans="1:21" hidden="1" x14ac:dyDescent="0.3">
      <c r="A1529" s="114">
        <v>7766</v>
      </c>
      <c r="B1529" s="114" t="s">
        <v>351</v>
      </c>
      <c r="C1529" s="114" t="s">
        <v>353</v>
      </c>
      <c r="D1529" s="114" t="s">
        <v>8378</v>
      </c>
      <c r="E1529" s="114" t="s">
        <v>8379</v>
      </c>
      <c r="F1529" s="115">
        <v>45881</v>
      </c>
      <c r="G1529" s="114" t="s">
        <v>2075</v>
      </c>
      <c r="H1529" s="116">
        <v>6744750</v>
      </c>
      <c r="I1529" s="116">
        <v>4181746</v>
      </c>
      <c r="J1529" s="116">
        <v>4181746</v>
      </c>
      <c r="K1529" s="116">
        <v>0</v>
      </c>
      <c r="L1529" s="116">
        <v>0</v>
      </c>
      <c r="M1529" s="116">
        <v>0</v>
      </c>
      <c r="N1529" s="116">
        <v>0</v>
      </c>
      <c r="O1529" s="116">
        <v>0</v>
      </c>
      <c r="P1529" s="120">
        <v>0</v>
      </c>
      <c r="Q1529" s="27" t="str">
        <f t="shared" si="289"/>
        <v>Registered</v>
      </c>
      <c r="R1529" s="121">
        <f t="shared" si="291"/>
        <v>0.62000014826346417</v>
      </c>
      <c r="T1529" s="117">
        <f t="shared" si="296"/>
        <v>0</v>
      </c>
      <c r="U1529" s="117">
        <f t="shared" si="297"/>
        <v>0</v>
      </c>
    </row>
    <row r="1530" spans="1:21" hidden="1" x14ac:dyDescent="0.3">
      <c r="A1530" s="114">
        <v>7767</v>
      </c>
      <c r="B1530" s="114" t="s">
        <v>351</v>
      </c>
      <c r="C1530" s="114" t="s">
        <v>353</v>
      </c>
      <c r="D1530" s="114" t="s">
        <v>8380</v>
      </c>
      <c r="E1530" s="114" t="s">
        <v>8381</v>
      </c>
      <c r="F1530" s="115">
        <v>45420</v>
      </c>
      <c r="G1530" s="114" t="s">
        <v>4881</v>
      </c>
      <c r="H1530" s="116">
        <v>9514286</v>
      </c>
      <c r="I1530" s="116">
        <v>5898857</v>
      </c>
      <c r="J1530" s="116">
        <v>5898857</v>
      </c>
      <c r="K1530" s="116">
        <v>0</v>
      </c>
      <c r="L1530" s="116">
        <v>0</v>
      </c>
      <c r="M1530" s="116">
        <v>0</v>
      </c>
      <c r="N1530" s="116">
        <v>0</v>
      </c>
      <c r="O1530" s="116">
        <v>0</v>
      </c>
      <c r="P1530" s="120">
        <v>0</v>
      </c>
      <c r="Q1530" s="27" t="str">
        <f t="shared" si="289"/>
        <v>Registered</v>
      </c>
      <c r="R1530" s="121">
        <f t="shared" si="291"/>
        <v>0.61999996636636734</v>
      </c>
      <c r="T1530" s="117">
        <f t="shared" si="296"/>
        <v>0</v>
      </c>
      <c r="U1530" s="117">
        <f t="shared" si="297"/>
        <v>0</v>
      </c>
    </row>
    <row r="1531" spans="1:21" hidden="1" x14ac:dyDescent="0.3">
      <c r="A1531" s="114">
        <v>7768</v>
      </c>
      <c r="B1531" s="114" t="s">
        <v>351</v>
      </c>
      <c r="C1531" s="114" t="s">
        <v>353</v>
      </c>
      <c r="D1531" s="114" t="s">
        <v>8382</v>
      </c>
      <c r="E1531" s="114" t="s">
        <v>8383</v>
      </c>
      <c r="F1531" s="115">
        <v>45416</v>
      </c>
      <c r="G1531" s="114" t="s">
        <v>1517</v>
      </c>
      <c r="H1531" s="116">
        <v>9344500</v>
      </c>
      <c r="I1531" s="116">
        <v>5793590</v>
      </c>
      <c r="J1531" s="116">
        <v>5793590</v>
      </c>
      <c r="K1531" s="116">
        <v>0</v>
      </c>
      <c r="L1531" s="116">
        <v>0</v>
      </c>
      <c r="M1531" s="116">
        <v>0</v>
      </c>
      <c r="N1531" s="116">
        <v>0</v>
      </c>
      <c r="O1531" s="116">
        <v>0</v>
      </c>
      <c r="P1531" s="120">
        <v>0</v>
      </c>
      <c r="Q1531" s="27" t="str">
        <f t="shared" si="289"/>
        <v>Registered</v>
      </c>
      <c r="R1531" s="121">
        <f t="shared" si="291"/>
        <v>0.62</v>
      </c>
      <c r="T1531" s="117">
        <f t="shared" si="296"/>
        <v>0</v>
      </c>
      <c r="U1531" s="117">
        <f t="shared" si="297"/>
        <v>0</v>
      </c>
    </row>
    <row r="1532" spans="1:21" hidden="1" x14ac:dyDescent="0.3">
      <c r="A1532" s="114">
        <v>7769</v>
      </c>
      <c r="B1532" s="114" t="s">
        <v>351</v>
      </c>
      <c r="C1532" s="114" t="s">
        <v>353</v>
      </c>
      <c r="D1532" s="114" t="s">
        <v>8384</v>
      </c>
      <c r="E1532" s="114" t="s">
        <v>8385</v>
      </c>
      <c r="F1532" s="115">
        <v>45456</v>
      </c>
      <c r="G1532" s="114" t="s">
        <v>2558</v>
      </c>
      <c r="H1532" s="116">
        <v>6526571</v>
      </c>
      <c r="I1532" s="116">
        <v>4046474</v>
      </c>
      <c r="J1532" s="116">
        <v>4046474</v>
      </c>
      <c r="K1532" s="116">
        <v>0</v>
      </c>
      <c r="L1532" s="116">
        <v>0</v>
      </c>
      <c r="M1532" s="116">
        <v>0</v>
      </c>
      <c r="N1532" s="116">
        <v>130531</v>
      </c>
      <c r="O1532" s="116">
        <v>0</v>
      </c>
      <c r="P1532" s="120">
        <v>0</v>
      </c>
      <c r="Q1532" s="27" t="str">
        <f t="shared" si="289"/>
        <v>Registered</v>
      </c>
      <c r="R1532" s="121">
        <f t="shared" si="291"/>
        <v>0.6199999969356037</v>
      </c>
      <c r="T1532" s="117">
        <f t="shared" si="296"/>
        <v>130531</v>
      </c>
      <c r="U1532" s="117">
        <f t="shared" si="297"/>
        <v>-130531</v>
      </c>
    </row>
    <row r="1533" spans="1:21" hidden="1" x14ac:dyDescent="0.3">
      <c r="A1533" s="114">
        <v>7770</v>
      </c>
      <c r="B1533" s="114" t="s">
        <v>351</v>
      </c>
      <c r="C1533" s="114" t="s">
        <v>353</v>
      </c>
      <c r="D1533" s="114" t="s">
        <v>8386</v>
      </c>
      <c r="E1533" s="114" t="s">
        <v>8387</v>
      </c>
      <c r="F1533" s="115">
        <v>45443</v>
      </c>
      <c r="G1533" s="114" t="s">
        <v>5437</v>
      </c>
      <c r="H1533" s="116">
        <v>9449838</v>
      </c>
      <c r="I1533" s="116">
        <v>5858902</v>
      </c>
      <c r="J1533" s="116">
        <v>5858902</v>
      </c>
      <c r="K1533" s="116">
        <v>0</v>
      </c>
      <c r="L1533" s="116">
        <v>0</v>
      </c>
      <c r="M1533" s="116">
        <v>0</v>
      </c>
      <c r="N1533" s="116">
        <v>0</v>
      </c>
      <c r="O1533" s="116">
        <v>0</v>
      </c>
      <c r="P1533" s="120">
        <v>0</v>
      </c>
      <c r="Q1533" s="27" t="str">
        <f t="shared" si="289"/>
        <v>Registered</v>
      </c>
      <c r="R1533" s="121">
        <f t="shared" si="291"/>
        <v>0.62000025820548454</v>
      </c>
      <c r="T1533" s="117">
        <f t="shared" si="296"/>
        <v>0</v>
      </c>
      <c r="U1533" s="117">
        <f t="shared" si="297"/>
        <v>0</v>
      </c>
    </row>
    <row r="1534" spans="1:21" hidden="1" x14ac:dyDescent="0.3">
      <c r="A1534" s="114">
        <v>7771</v>
      </c>
      <c r="B1534" s="114" t="s">
        <v>351</v>
      </c>
      <c r="C1534" s="114" t="s">
        <v>353</v>
      </c>
      <c r="D1534" s="114" t="s">
        <v>8388</v>
      </c>
      <c r="E1534" s="114" t="s">
        <v>8389</v>
      </c>
      <c r="F1534" s="115">
        <v>45412</v>
      </c>
      <c r="G1534" s="114" t="s">
        <v>4016</v>
      </c>
      <c r="H1534" s="116">
        <v>9147416</v>
      </c>
      <c r="I1534" s="116">
        <v>5671398</v>
      </c>
      <c r="J1534" s="116">
        <v>5671398</v>
      </c>
      <c r="K1534" s="116">
        <v>0</v>
      </c>
      <c r="L1534" s="116">
        <v>0</v>
      </c>
      <c r="M1534" s="116">
        <v>0</v>
      </c>
      <c r="N1534" s="116">
        <v>0</v>
      </c>
      <c r="O1534" s="116">
        <v>0</v>
      </c>
      <c r="P1534" s="120">
        <v>0</v>
      </c>
      <c r="Q1534" s="27" t="str">
        <f t="shared" si="289"/>
        <v>Registered</v>
      </c>
      <c r="R1534" s="121">
        <f t="shared" si="291"/>
        <v>0.62000000874563921</v>
      </c>
      <c r="T1534" s="117">
        <f t="shared" si="296"/>
        <v>0</v>
      </c>
      <c r="U1534" s="117">
        <f t="shared" si="297"/>
        <v>0</v>
      </c>
    </row>
    <row r="1535" spans="1:21" hidden="1" x14ac:dyDescent="0.3">
      <c r="A1535" s="114">
        <v>7772</v>
      </c>
      <c r="B1535" s="114" t="s">
        <v>351</v>
      </c>
      <c r="C1535" s="114" t="s">
        <v>353</v>
      </c>
      <c r="D1535" s="114" t="s">
        <v>8390</v>
      </c>
      <c r="E1535" s="114" t="s">
        <v>8391</v>
      </c>
      <c r="F1535" s="115">
        <v>45463</v>
      </c>
      <c r="G1535" s="114" t="s">
        <v>7276</v>
      </c>
      <c r="H1535" s="116">
        <v>6492880</v>
      </c>
      <c r="I1535" s="116">
        <v>4025585</v>
      </c>
      <c r="J1535" s="116">
        <v>4025585</v>
      </c>
      <c r="K1535" s="116">
        <v>0</v>
      </c>
      <c r="L1535" s="116">
        <v>0</v>
      </c>
      <c r="M1535" s="116">
        <v>0</v>
      </c>
      <c r="N1535" s="116">
        <v>0</v>
      </c>
      <c r="O1535" s="116">
        <v>0</v>
      </c>
      <c r="P1535" s="120">
        <v>0</v>
      </c>
      <c r="Q1535" s="27" t="str">
        <f t="shared" si="289"/>
        <v>Registered</v>
      </c>
      <c r="R1535" s="121">
        <f t="shared" si="291"/>
        <v>0.61999990759108436</v>
      </c>
      <c r="T1535" s="117">
        <f t="shared" si="296"/>
        <v>0</v>
      </c>
      <c r="U1535" s="117">
        <f t="shared" si="297"/>
        <v>0</v>
      </c>
    </row>
    <row r="1536" spans="1:21" hidden="1" x14ac:dyDescent="0.3">
      <c r="A1536" s="114">
        <v>7773</v>
      </c>
      <c r="B1536" s="114" t="s">
        <v>351</v>
      </c>
      <c r="C1536" s="114" t="s">
        <v>353</v>
      </c>
      <c r="D1536" s="114" t="s">
        <v>8392</v>
      </c>
      <c r="E1536" s="114" t="s">
        <v>8393</v>
      </c>
      <c r="F1536" s="115">
        <v>45511</v>
      </c>
      <c r="G1536" s="114" t="s">
        <v>2047</v>
      </c>
      <c r="H1536" s="116">
        <v>9520000</v>
      </c>
      <c r="I1536" s="116">
        <v>5902400</v>
      </c>
      <c r="J1536" s="116">
        <v>5902400</v>
      </c>
      <c r="K1536" s="116">
        <v>0</v>
      </c>
      <c r="L1536" s="116">
        <v>0</v>
      </c>
      <c r="M1536" s="116">
        <v>0</v>
      </c>
      <c r="N1536" s="116">
        <v>0</v>
      </c>
      <c r="O1536" s="116">
        <v>0</v>
      </c>
      <c r="P1536" s="120">
        <v>0</v>
      </c>
      <c r="Q1536" s="27" t="str">
        <f t="shared" si="289"/>
        <v>Registered</v>
      </c>
      <c r="R1536" s="121">
        <f t="shared" si="291"/>
        <v>0.62</v>
      </c>
      <c r="T1536" s="117">
        <f t="shared" si="296"/>
        <v>0</v>
      </c>
      <c r="U1536" s="117">
        <f t="shared" si="297"/>
        <v>0</v>
      </c>
    </row>
    <row r="1537" spans="1:21" hidden="1" x14ac:dyDescent="0.3">
      <c r="A1537" s="114">
        <v>7774</v>
      </c>
      <c r="B1537" s="114" t="s">
        <v>351</v>
      </c>
      <c r="C1537" s="114" t="s">
        <v>353</v>
      </c>
      <c r="D1537" s="114" t="s">
        <v>8394</v>
      </c>
      <c r="E1537" s="114" t="s">
        <v>8395</v>
      </c>
      <c r="F1537" s="115">
        <v>45554</v>
      </c>
      <c r="G1537" s="114" t="s">
        <v>5439</v>
      </c>
      <c r="H1537" s="116">
        <v>9426500</v>
      </c>
      <c r="I1537" s="116">
        <v>5844430</v>
      </c>
      <c r="J1537" s="116">
        <v>5844430</v>
      </c>
      <c r="K1537" s="116">
        <v>0</v>
      </c>
      <c r="L1537" s="116">
        <v>0</v>
      </c>
      <c r="M1537" s="116">
        <v>0</v>
      </c>
      <c r="N1537" s="116">
        <v>0</v>
      </c>
      <c r="O1537" s="116">
        <v>0</v>
      </c>
      <c r="P1537" s="120">
        <v>0</v>
      </c>
      <c r="Q1537" s="27" t="str">
        <f t="shared" si="289"/>
        <v>Registered</v>
      </c>
      <c r="R1537" s="121">
        <f t="shared" si="291"/>
        <v>0.62</v>
      </c>
      <c r="T1537" s="117">
        <f t="shared" si="296"/>
        <v>0</v>
      </c>
      <c r="U1537" s="117">
        <f t="shared" si="297"/>
        <v>0</v>
      </c>
    </row>
    <row r="1538" spans="1:21" hidden="1" x14ac:dyDescent="0.3">
      <c r="A1538" s="114">
        <v>7775</v>
      </c>
      <c r="B1538" s="114" t="s">
        <v>351</v>
      </c>
      <c r="C1538" s="114" t="s">
        <v>353</v>
      </c>
      <c r="D1538" s="114" t="s">
        <v>8396</v>
      </c>
      <c r="E1538" s="114" t="s">
        <v>8397</v>
      </c>
      <c r="F1538" s="115">
        <v>45656</v>
      </c>
      <c r="G1538" s="114" t="s">
        <v>6249</v>
      </c>
      <c r="H1538" s="116">
        <v>6567888</v>
      </c>
      <c r="I1538" s="116">
        <v>4072093</v>
      </c>
      <c r="J1538" s="116">
        <v>4072093</v>
      </c>
      <c r="K1538" s="116">
        <v>0</v>
      </c>
      <c r="L1538" s="116">
        <v>0</v>
      </c>
      <c r="M1538" s="116">
        <v>0</v>
      </c>
      <c r="N1538" s="116">
        <v>0</v>
      </c>
      <c r="O1538" s="116">
        <v>0</v>
      </c>
      <c r="P1538" s="120">
        <v>0</v>
      </c>
      <c r="Q1538" s="27" t="str">
        <f t="shared" ref="Q1538:Q1601" si="298">IF(G1538="01 Jan 1900","Unregistered","Registered")</f>
        <v>Registered</v>
      </c>
      <c r="R1538" s="121">
        <f t="shared" si="291"/>
        <v>0.62000037150450804</v>
      </c>
      <c r="T1538" s="117">
        <f t="shared" si="296"/>
        <v>0</v>
      </c>
      <c r="U1538" s="117">
        <f t="shared" si="297"/>
        <v>0</v>
      </c>
    </row>
    <row r="1539" spans="1:21" hidden="1" x14ac:dyDescent="0.3">
      <c r="A1539" s="114">
        <v>7776</v>
      </c>
      <c r="B1539" s="114" t="s">
        <v>351</v>
      </c>
      <c r="C1539" s="114" t="s">
        <v>353</v>
      </c>
      <c r="D1539" s="114" t="s">
        <v>8400</v>
      </c>
      <c r="E1539" s="114" t="s">
        <v>8401</v>
      </c>
      <c r="F1539" s="115">
        <v>45590</v>
      </c>
      <c r="G1539" s="114" t="s">
        <v>3951</v>
      </c>
      <c r="H1539" s="116">
        <v>9392500</v>
      </c>
      <c r="I1539" s="116">
        <v>5823350</v>
      </c>
      <c r="J1539" s="116">
        <v>5823350</v>
      </c>
      <c r="K1539" s="116">
        <v>0</v>
      </c>
      <c r="L1539" s="116">
        <v>0</v>
      </c>
      <c r="M1539" s="116">
        <v>0</v>
      </c>
      <c r="N1539" s="116">
        <v>0</v>
      </c>
      <c r="O1539" s="116">
        <v>0</v>
      </c>
      <c r="P1539" s="120">
        <v>0</v>
      </c>
      <c r="Q1539" s="27" t="str">
        <f t="shared" si="298"/>
        <v>Registered</v>
      </c>
      <c r="R1539" s="121">
        <f t="shared" si="291"/>
        <v>0.62</v>
      </c>
      <c r="T1539" s="117">
        <f t="shared" si="296"/>
        <v>0</v>
      </c>
      <c r="U1539" s="117">
        <f t="shared" si="297"/>
        <v>0</v>
      </c>
    </row>
    <row r="1540" spans="1:21" hidden="1" x14ac:dyDescent="0.3">
      <c r="A1540" s="114">
        <v>7777</v>
      </c>
      <c r="B1540" s="114" t="s">
        <v>351</v>
      </c>
      <c r="C1540" s="114" t="s">
        <v>353</v>
      </c>
      <c r="D1540" s="114" t="s">
        <v>4345</v>
      </c>
      <c r="E1540" s="114" t="s">
        <v>4346</v>
      </c>
      <c r="F1540" s="115">
        <v>45656</v>
      </c>
      <c r="G1540" s="114" t="s">
        <v>4347</v>
      </c>
      <c r="H1540" s="116">
        <v>9344500</v>
      </c>
      <c r="I1540" s="116">
        <v>5793590</v>
      </c>
      <c r="J1540" s="116">
        <v>5793590</v>
      </c>
      <c r="K1540" s="116">
        <v>0</v>
      </c>
      <c r="L1540" s="116">
        <v>0</v>
      </c>
      <c r="M1540" s="116">
        <v>0</v>
      </c>
      <c r="N1540" s="116">
        <v>0</v>
      </c>
      <c r="O1540" s="116">
        <v>0</v>
      </c>
      <c r="P1540" s="120">
        <v>0</v>
      </c>
      <c r="Q1540" s="27" t="str">
        <f t="shared" si="298"/>
        <v>Registered</v>
      </c>
      <c r="R1540" s="121">
        <f t="shared" si="291"/>
        <v>0.62</v>
      </c>
      <c r="T1540" s="117">
        <f t="shared" si="296"/>
        <v>0</v>
      </c>
      <c r="U1540" s="117">
        <f t="shared" si="297"/>
        <v>0</v>
      </c>
    </row>
    <row r="1541" spans="1:21" hidden="1" x14ac:dyDescent="0.3">
      <c r="A1541" s="114">
        <v>7778</v>
      </c>
      <c r="B1541" s="114" t="s">
        <v>351</v>
      </c>
      <c r="C1541" s="114" t="s">
        <v>353</v>
      </c>
      <c r="D1541" s="114" t="s">
        <v>8402</v>
      </c>
      <c r="E1541" s="114" t="s">
        <v>8403</v>
      </c>
      <c r="F1541" s="115">
        <v>45677</v>
      </c>
      <c r="G1541" s="114" t="s">
        <v>4302</v>
      </c>
      <c r="H1541" s="116">
        <v>6679463</v>
      </c>
      <c r="I1541" s="116">
        <v>4141268</v>
      </c>
      <c r="J1541" s="116">
        <v>4141268</v>
      </c>
      <c r="K1541" s="116">
        <v>0</v>
      </c>
      <c r="L1541" s="116">
        <v>0</v>
      </c>
      <c r="M1541" s="116">
        <v>0</v>
      </c>
      <c r="N1541" s="116">
        <v>0</v>
      </c>
      <c r="O1541" s="116">
        <v>0</v>
      </c>
      <c r="P1541" s="120">
        <v>0</v>
      </c>
      <c r="Q1541" s="27" t="str">
        <f t="shared" si="298"/>
        <v>Registered</v>
      </c>
      <c r="R1541" s="121">
        <f t="shared" ref="R1541:R1604" si="299">I1541/H1541</f>
        <v>0.62000014072987608</v>
      </c>
      <c r="T1541" s="117">
        <f t="shared" si="296"/>
        <v>0</v>
      </c>
      <c r="U1541" s="117">
        <f t="shared" si="297"/>
        <v>0</v>
      </c>
    </row>
    <row r="1542" spans="1:21" hidden="1" x14ac:dyDescent="0.3">
      <c r="A1542" s="114">
        <v>7779</v>
      </c>
      <c r="B1542" s="114" t="s">
        <v>351</v>
      </c>
      <c r="C1542" s="114" t="s">
        <v>353</v>
      </c>
      <c r="D1542" s="114" t="s">
        <v>8404</v>
      </c>
      <c r="E1542" s="114" t="s">
        <v>8405</v>
      </c>
      <c r="F1542" s="115">
        <v>45420</v>
      </c>
      <c r="G1542" s="114" t="s">
        <v>5435</v>
      </c>
      <c r="H1542" s="116">
        <v>6252620</v>
      </c>
      <c r="I1542" s="116">
        <v>3876625</v>
      </c>
      <c r="J1542" s="116">
        <v>3876625</v>
      </c>
      <c r="K1542" s="116">
        <v>0</v>
      </c>
      <c r="L1542" s="116">
        <v>0</v>
      </c>
      <c r="M1542" s="116">
        <v>0</v>
      </c>
      <c r="N1542" s="116">
        <v>0</v>
      </c>
      <c r="O1542" s="116">
        <v>0</v>
      </c>
      <c r="P1542" s="120">
        <v>0</v>
      </c>
      <c r="Q1542" s="27" t="str">
        <f t="shared" si="298"/>
        <v>Registered</v>
      </c>
      <c r="R1542" s="121">
        <f t="shared" si="299"/>
        <v>0.62000009595977368</v>
      </c>
      <c r="T1542" s="117">
        <f t="shared" si="296"/>
        <v>0</v>
      </c>
      <c r="U1542" s="117">
        <f t="shared" si="297"/>
        <v>0</v>
      </c>
    </row>
    <row r="1543" spans="1:21" hidden="1" x14ac:dyDescent="0.3">
      <c r="A1543" s="114">
        <v>7780</v>
      </c>
      <c r="B1543" s="114" t="s">
        <v>351</v>
      </c>
      <c r="C1543" s="114" t="s">
        <v>353</v>
      </c>
      <c r="D1543" s="114" t="s">
        <v>8406</v>
      </c>
      <c r="E1543" s="114" t="s">
        <v>8407</v>
      </c>
      <c r="F1543" s="115">
        <v>45527</v>
      </c>
      <c r="G1543" s="114" t="s">
        <v>4956</v>
      </c>
      <c r="H1543" s="116">
        <v>9350000</v>
      </c>
      <c r="I1543" s="116">
        <v>5797000</v>
      </c>
      <c r="J1543" s="116">
        <v>5797000</v>
      </c>
      <c r="K1543" s="116">
        <v>0</v>
      </c>
      <c r="L1543" s="116">
        <v>0</v>
      </c>
      <c r="M1543" s="116">
        <v>0</v>
      </c>
      <c r="N1543" s="116">
        <v>0</v>
      </c>
      <c r="O1543" s="116">
        <v>0</v>
      </c>
      <c r="P1543" s="120">
        <v>0</v>
      </c>
      <c r="Q1543" s="27" t="str">
        <f t="shared" si="298"/>
        <v>Registered</v>
      </c>
      <c r="R1543" s="121">
        <f t="shared" si="299"/>
        <v>0.62</v>
      </c>
      <c r="T1543" s="117">
        <f t="shared" si="296"/>
        <v>0</v>
      </c>
      <c r="U1543" s="117">
        <f t="shared" si="297"/>
        <v>0</v>
      </c>
    </row>
    <row r="1544" spans="1:21" hidden="1" x14ac:dyDescent="0.3">
      <c r="A1544" s="114">
        <v>7781</v>
      </c>
      <c r="B1544" s="114" t="s">
        <v>351</v>
      </c>
      <c r="C1544" s="114" t="s">
        <v>353</v>
      </c>
      <c r="D1544" s="114" t="s">
        <v>8408</v>
      </c>
      <c r="E1544" s="114" t="s">
        <v>8409</v>
      </c>
      <c r="F1544" s="115">
        <v>45632</v>
      </c>
      <c r="G1544" s="114" t="s">
        <v>2398</v>
      </c>
      <c r="H1544" s="116">
        <v>6615142</v>
      </c>
      <c r="I1544" s="116">
        <v>4101388</v>
      </c>
      <c r="J1544" s="116">
        <v>4101388</v>
      </c>
      <c r="K1544" s="116">
        <v>0</v>
      </c>
      <c r="L1544" s="116">
        <v>0</v>
      </c>
      <c r="M1544" s="116">
        <v>0</v>
      </c>
      <c r="N1544" s="116">
        <v>0</v>
      </c>
      <c r="O1544" s="116">
        <v>0</v>
      </c>
      <c r="P1544" s="120">
        <v>0</v>
      </c>
      <c r="Q1544" s="27" t="str">
        <f t="shared" si="298"/>
        <v>Registered</v>
      </c>
      <c r="R1544" s="121">
        <f t="shared" si="299"/>
        <v>0.61999999395326666</v>
      </c>
      <c r="T1544" s="117">
        <f t="shared" si="296"/>
        <v>0</v>
      </c>
      <c r="U1544" s="117">
        <f t="shared" si="297"/>
        <v>0</v>
      </c>
    </row>
    <row r="1545" spans="1:21" hidden="1" x14ac:dyDescent="0.3">
      <c r="A1545" s="114">
        <v>7782</v>
      </c>
      <c r="B1545" s="114" t="s">
        <v>351</v>
      </c>
      <c r="C1545" s="114" t="s">
        <v>353</v>
      </c>
      <c r="D1545" s="114" t="s">
        <v>8410</v>
      </c>
      <c r="E1545" s="114" t="s">
        <v>8411</v>
      </c>
      <c r="F1545" s="115">
        <v>45626</v>
      </c>
      <c r="G1545" s="114" t="s">
        <v>2398</v>
      </c>
      <c r="H1545" s="116">
        <v>6615142</v>
      </c>
      <c r="I1545" s="116">
        <v>4101388</v>
      </c>
      <c r="J1545" s="116">
        <v>4101388</v>
      </c>
      <c r="K1545" s="116">
        <v>0</v>
      </c>
      <c r="L1545" s="116">
        <v>0</v>
      </c>
      <c r="M1545" s="116">
        <v>0</v>
      </c>
      <c r="N1545" s="116">
        <v>0</v>
      </c>
      <c r="O1545" s="116">
        <v>0</v>
      </c>
      <c r="P1545" s="120">
        <v>0</v>
      </c>
      <c r="Q1545" s="27" t="str">
        <f t="shared" si="298"/>
        <v>Registered</v>
      </c>
      <c r="R1545" s="121">
        <f t="shared" si="299"/>
        <v>0.61999999395326666</v>
      </c>
      <c r="T1545" s="117">
        <f t="shared" si="296"/>
        <v>0</v>
      </c>
      <c r="U1545" s="117">
        <f t="shared" si="297"/>
        <v>0</v>
      </c>
    </row>
    <row r="1546" spans="1:21" hidden="1" x14ac:dyDescent="0.3">
      <c r="A1546" s="114">
        <v>7783</v>
      </c>
      <c r="B1546" s="114" t="s">
        <v>351</v>
      </c>
      <c r="C1546" s="114" t="s">
        <v>353</v>
      </c>
      <c r="D1546" s="114" t="s">
        <v>8412</v>
      </c>
      <c r="E1546" s="114" t="s">
        <v>8413</v>
      </c>
      <c r="F1546" s="115">
        <v>45432</v>
      </c>
      <c r="G1546" s="114" t="s">
        <v>2684</v>
      </c>
      <c r="H1546" s="116">
        <v>9514286</v>
      </c>
      <c r="I1546" s="116">
        <v>5898857</v>
      </c>
      <c r="J1546" s="116">
        <v>5898857</v>
      </c>
      <c r="K1546" s="116">
        <v>0</v>
      </c>
      <c r="L1546" s="116">
        <v>0</v>
      </c>
      <c r="M1546" s="116">
        <v>0</v>
      </c>
      <c r="N1546" s="116">
        <v>0</v>
      </c>
      <c r="O1546" s="116">
        <v>0</v>
      </c>
      <c r="P1546" s="120">
        <v>0</v>
      </c>
      <c r="Q1546" s="27" t="str">
        <f t="shared" si="298"/>
        <v>Registered</v>
      </c>
      <c r="R1546" s="121">
        <f t="shared" si="299"/>
        <v>0.61999996636636734</v>
      </c>
      <c r="T1546" s="117">
        <f t="shared" si="296"/>
        <v>0</v>
      </c>
      <c r="U1546" s="117">
        <f t="shared" si="297"/>
        <v>0</v>
      </c>
    </row>
    <row r="1547" spans="1:21" hidden="1" x14ac:dyDescent="0.3">
      <c r="A1547" s="114">
        <v>7784</v>
      </c>
      <c r="B1547" s="114" t="s">
        <v>351</v>
      </c>
      <c r="C1547" s="114" t="s">
        <v>353</v>
      </c>
      <c r="D1547" s="114" t="s">
        <v>8414</v>
      </c>
      <c r="E1547" s="114" t="s">
        <v>8415</v>
      </c>
      <c r="F1547" s="115">
        <v>45580</v>
      </c>
      <c r="G1547" s="114" t="s">
        <v>8163</v>
      </c>
      <c r="H1547" s="116">
        <v>6568800</v>
      </c>
      <c r="I1547" s="116">
        <v>4072656</v>
      </c>
      <c r="J1547" s="116">
        <v>4072656</v>
      </c>
      <c r="K1547" s="116">
        <v>0</v>
      </c>
      <c r="L1547" s="116">
        <v>0</v>
      </c>
      <c r="M1547" s="116">
        <v>0</v>
      </c>
      <c r="N1547" s="116">
        <v>0</v>
      </c>
      <c r="O1547" s="116">
        <v>0</v>
      </c>
      <c r="P1547" s="120">
        <v>0</v>
      </c>
      <c r="Q1547" s="27" t="str">
        <f t="shared" si="298"/>
        <v>Registered</v>
      </c>
      <c r="R1547" s="121">
        <f t="shared" si="299"/>
        <v>0.62</v>
      </c>
      <c r="T1547" s="117">
        <f t="shared" si="296"/>
        <v>0</v>
      </c>
      <c r="U1547" s="117">
        <f t="shared" si="297"/>
        <v>0</v>
      </c>
    </row>
    <row r="1548" spans="1:21" hidden="1" x14ac:dyDescent="0.3">
      <c r="A1548" s="114">
        <v>7785</v>
      </c>
      <c r="B1548" s="114" t="s">
        <v>351</v>
      </c>
      <c r="C1548" s="114" t="s">
        <v>353</v>
      </c>
      <c r="D1548" s="114" t="s">
        <v>8416</v>
      </c>
      <c r="E1548" s="114" t="s">
        <v>8417</v>
      </c>
      <c r="F1548" s="115">
        <v>45456</v>
      </c>
      <c r="G1548" s="114" t="s">
        <v>7276</v>
      </c>
      <c r="H1548" s="116">
        <v>6478816</v>
      </c>
      <c r="I1548" s="116">
        <v>4016866</v>
      </c>
      <c r="J1548" s="116">
        <v>4016866</v>
      </c>
      <c r="K1548" s="116">
        <v>0</v>
      </c>
      <c r="L1548" s="116">
        <v>0</v>
      </c>
      <c r="M1548" s="116">
        <v>0</v>
      </c>
      <c r="N1548" s="116">
        <v>0</v>
      </c>
      <c r="O1548" s="116">
        <v>0</v>
      </c>
      <c r="P1548" s="120">
        <v>0</v>
      </c>
      <c r="Q1548" s="27" t="str">
        <f t="shared" si="298"/>
        <v>Registered</v>
      </c>
      <c r="R1548" s="121">
        <f t="shared" si="299"/>
        <v>0.62000001234793523</v>
      </c>
      <c r="T1548" s="117">
        <f t="shared" si="296"/>
        <v>0</v>
      </c>
      <c r="U1548" s="117">
        <f t="shared" si="297"/>
        <v>0</v>
      </c>
    </row>
    <row r="1549" spans="1:21" hidden="1" x14ac:dyDescent="0.3">
      <c r="A1549" s="114">
        <v>7786</v>
      </c>
      <c r="B1549" s="114" t="s">
        <v>351</v>
      </c>
      <c r="C1549" s="114" t="s">
        <v>353</v>
      </c>
      <c r="D1549" s="114" t="s">
        <v>8418</v>
      </c>
      <c r="E1549" s="114" t="s">
        <v>8419</v>
      </c>
      <c r="F1549" s="115">
        <v>45434</v>
      </c>
      <c r="G1549" s="114" t="s">
        <v>3437</v>
      </c>
      <c r="H1549" s="116">
        <v>9514286</v>
      </c>
      <c r="I1549" s="116">
        <v>5898857</v>
      </c>
      <c r="J1549" s="116">
        <v>5898857</v>
      </c>
      <c r="K1549" s="116">
        <v>0</v>
      </c>
      <c r="L1549" s="116">
        <v>0</v>
      </c>
      <c r="M1549" s="116">
        <v>0</v>
      </c>
      <c r="N1549" s="116">
        <v>0</v>
      </c>
      <c r="O1549" s="116">
        <v>0</v>
      </c>
      <c r="P1549" s="120">
        <v>0</v>
      </c>
      <c r="Q1549" s="27" t="str">
        <f t="shared" si="298"/>
        <v>Registered</v>
      </c>
      <c r="R1549" s="121">
        <f t="shared" si="299"/>
        <v>0.61999996636636734</v>
      </c>
      <c r="T1549" s="117">
        <f t="shared" si="296"/>
        <v>0</v>
      </c>
      <c r="U1549" s="117">
        <f t="shared" si="297"/>
        <v>0</v>
      </c>
    </row>
    <row r="1550" spans="1:21" hidden="1" x14ac:dyDescent="0.3">
      <c r="A1550" s="114">
        <v>7787</v>
      </c>
      <c r="B1550" s="114" t="s">
        <v>351</v>
      </c>
      <c r="C1550" s="114" t="s">
        <v>353</v>
      </c>
      <c r="D1550" s="114" t="s">
        <v>8420</v>
      </c>
      <c r="E1550" s="114" t="s">
        <v>8421</v>
      </c>
      <c r="F1550" s="115">
        <v>45608</v>
      </c>
      <c r="G1550" s="114" t="s">
        <v>2737</v>
      </c>
      <c r="H1550" s="116">
        <v>9648885</v>
      </c>
      <c r="I1550" s="116">
        <v>5982309</v>
      </c>
      <c r="J1550" s="116">
        <v>5982309</v>
      </c>
      <c r="K1550" s="116">
        <v>0</v>
      </c>
      <c r="L1550" s="116">
        <v>0</v>
      </c>
      <c r="M1550" s="116">
        <v>0</v>
      </c>
      <c r="N1550" s="116">
        <v>0</v>
      </c>
      <c r="O1550" s="116">
        <v>0</v>
      </c>
      <c r="P1550" s="120">
        <v>0</v>
      </c>
      <c r="Q1550" s="27" t="str">
        <f t="shared" si="298"/>
        <v>Registered</v>
      </c>
      <c r="R1550" s="121">
        <f t="shared" si="299"/>
        <v>0.62000003109167534</v>
      </c>
      <c r="T1550" s="117">
        <f t="shared" si="296"/>
        <v>0</v>
      </c>
      <c r="U1550" s="117">
        <f t="shared" si="297"/>
        <v>0</v>
      </c>
    </row>
    <row r="1551" spans="1:21" hidden="1" x14ac:dyDescent="0.3">
      <c r="A1551" s="114">
        <v>7788</v>
      </c>
      <c r="B1551" s="114" t="s">
        <v>351</v>
      </c>
      <c r="C1551" s="114" t="s">
        <v>353</v>
      </c>
      <c r="D1551" s="114" t="s">
        <v>8422</v>
      </c>
      <c r="E1551" s="114" t="s">
        <v>8423</v>
      </c>
      <c r="F1551" s="115">
        <v>45504</v>
      </c>
      <c r="G1551" s="114" t="s">
        <v>5540</v>
      </c>
      <c r="H1551" s="116">
        <v>6551205</v>
      </c>
      <c r="I1551" s="116">
        <v>4061747</v>
      </c>
      <c r="J1551" s="116">
        <v>4061747</v>
      </c>
      <c r="K1551" s="116">
        <v>0</v>
      </c>
      <c r="L1551" s="116">
        <v>0</v>
      </c>
      <c r="M1551" s="116">
        <v>0</v>
      </c>
      <c r="N1551" s="116">
        <v>0</v>
      </c>
      <c r="O1551" s="116">
        <v>0</v>
      </c>
      <c r="P1551" s="120">
        <v>0</v>
      </c>
      <c r="Q1551" s="27" t="str">
        <f t="shared" si="298"/>
        <v>Registered</v>
      </c>
      <c r="R1551" s="121">
        <f t="shared" si="299"/>
        <v>0.61999998473563256</v>
      </c>
      <c r="T1551" s="117">
        <f t="shared" si="296"/>
        <v>0</v>
      </c>
      <c r="U1551" s="117">
        <f t="shared" si="297"/>
        <v>0</v>
      </c>
    </row>
    <row r="1552" spans="1:21" hidden="1" x14ac:dyDescent="0.3">
      <c r="A1552" s="114">
        <v>7789</v>
      </c>
      <c r="B1552" s="114" t="s">
        <v>351</v>
      </c>
      <c r="C1552" s="114" t="s">
        <v>353</v>
      </c>
      <c r="D1552" s="114" t="s">
        <v>8424</v>
      </c>
      <c r="E1552" s="114" t="s">
        <v>8425</v>
      </c>
      <c r="F1552" s="115">
        <v>45456</v>
      </c>
      <c r="G1552" s="114" t="s">
        <v>5437</v>
      </c>
      <c r="H1552" s="116">
        <v>9520000</v>
      </c>
      <c r="I1552" s="116">
        <v>5902400</v>
      </c>
      <c r="J1552" s="116">
        <v>5902400</v>
      </c>
      <c r="K1552" s="116">
        <v>0</v>
      </c>
      <c r="L1552" s="116">
        <v>0</v>
      </c>
      <c r="M1552" s="116">
        <v>0</v>
      </c>
      <c r="N1552" s="116">
        <v>0</v>
      </c>
      <c r="O1552" s="116">
        <v>0</v>
      </c>
      <c r="P1552" s="120">
        <v>0</v>
      </c>
      <c r="Q1552" s="27" t="str">
        <f t="shared" si="298"/>
        <v>Registered</v>
      </c>
      <c r="R1552" s="121">
        <f t="shared" si="299"/>
        <v>0.62</v>
      </c>
      <c r="T1552" s="117">
        <f t="shared" si="296"/>
        <v>0</v>
      </c>
      <c r="U1552" s="117">
        <f t="shared" si="297"/>
        <v>0</v>
      </c>
    </row>
    <row r="1553" spans="1:21" hidden="1" x14ac:dyDescent="0.3">
      <c r="A1553" s="114">
        <v>7790</v>
      </c>
      <c r="B1553" s="114" t="s">
        <v>351</v>
      </c>
      <c r="C1553" s="114" t="s">
        <v>353</v>
      </c>
      <c r="D1553" s="114" t="s">
        <v>8426</v>
      </c>
      <c r="E1553" s="114" t="s">
        <v>8427</v>
      </c>
      <c r="F1553" s="115">
        <v>45554</v>
      </c>
      <c r="G1553" s="114" t="s">
        <v>2577</v>
      </c>
      <c r="H1553" s="116">
        <v>9265000</v>
      </c>
      <c r="I1553" s="116">
        <v>5744300</v>
      </c>
      <c r="J1553" s="116">
        <v>5744300</v>
      </c>
      <c r="K1553" s="116">
        <v>0</v>
      </c>
      <c r="L1553" s="116">
        <v>0</v>
      </c>
      <c r="M1553" s="116">
        <v>0</v>
      </c>
      <c r="N1553" s="116">
        <v>0</v>
      </c>
      <c r="O1553" s="116">
        <v>0</v>
      </c>
      <c r="P1553" s="120">
        <v>0</v>
      </c>
      <c r="Q1553" s="27" t="str">
        <f t="shared" si="298"/>
        <v>Registered</v>
      </c>
      <c r="R1553" s="121">
        <f t="shared" si="299"/>
        <v>0.62</v>
      </c>
      <c r="T1553" s="117">
        <f t="shared" si="296"/>
        <v>0</v>
      </c>
      <c r="U1553" s="117">
        <f t="shared" si="297"/>
        <v>0</v>
      </c>
    </row>
    <row r="1554" spans="1:21" hidden="1" x14ac:dyDescent="0.3">
      <c r="A1554" s="114">
        <v>7791</v>
      </c>
      <c r="B1554" s="114" t="s">
        <v>351</v>
      </c>
      <c r="C1554" s="114" t="s">
        <v>353</v>
      </c>
      <c r="D1554" s="114" t="s">
        <v>8428</v>
      </c>
      <c r="E1554" s="114" t="s">
        <v>8429</v>
      </c>
      <c r="F1554" s="115">
        <v>45565</v>
      </c>
      <c r="G1554" s="114" t="s">
        <v>2413</v>
      </c>
      <c r="H1554" s="116">
        <v>6510150</v>
      </c>
      <c r="I1554" s="116">
        <v>4036294</v>
      </c>
      <c r="J1554" s="116">
        <v>4036294</v>
      </c>
      <c r="K1554" s="116">
        <v>0</v>
      </c>
      <c r="L1554" s="116">
        <v>0</v>
      </c>
      <c r="M1554" s="116">
        <v>0</v>
      </c>
      <c r="N1554" s="116">
        <v>0</v>
      </c>
      <c r="O1554" s="116">
        <v>0</v>
      </c>
      <c r="P1554" s="120">
        <v>0</v>
      </c>
      <c r="Q1554" s="27" t="str">
        <f t="shared" si="298"/>
        <v>Registered</v>
      </c>
      <c r="R1554" s="121">
        <f t="shared" si="299"/>
        <v>0.62000015360629168</v>
      </c>
      <c r="T1554" s="117">
        <f t="shared" si="296"/>
        <v>0</v>
      </c>
      <c r="U1554" s="117">
        <f t="shared" si="297"/>
        <v>0</v>
      </c>
    </row>
    <row r="1555" spans="1:21" hidden="1" x14ac:dyDescent="0.3">
      <c r="A1555" s="114">
        <v>7792</v>
      </c>
      <c r="B1555" s="114" t="s">
        <v>351</v>
      </c>
      <c r="C1555" s="114" t="s">
        <v>353</v>
      </c>
      <c r="D1555" s="114" t="s">
        <v>8430</v>
      </c>
      <c r="E1555" s="114" t="s">
        <v>8431</v>
      </c>
      <c r="F1555" s="115">
        <v>45527</v>
      </c>
      <c r="G1555" s="114" t="s">
        <v>2227</v>
      </c>
      <c r="H1555" s="116">
        <v>6457365</v>
      </c>
      <c r="I1555" s="116">
        <v>4003568</v>
      </c>
      <c r="J1555" s="116">
        <v>4003568</v>
      </c>
      <c r="K1555" s="116">
        <v>0</v>
      </c>
      <c r="L1555" s="116">
        <v>0</v>
      </c>
      <c r="M1555" s="116">
        <v>0</v>
      </c>
      <c r="N1555" s="116">
        <v>0</v>
      </c>
      <c r="O1555" s="116">
        <v>0</v>
      </c>
      <c r="P1555" s="120">
        <v>0</v>
      </c>
      <c r="Q1555" s="27" t="str">
        <f t="shared" si="298"/>
        <v>Registered</v>
      </c>
      <c r="R1555" s="121">
        <f t="shared" si="299"/>
        <v>0.62000026326527924</v>
      </c>
      <c r="T1555" s="117">
        <f t="shared" si="296"/>
        <v>0</v>
      </c>
      <c r="U1555" s="117">
        <f t="shared" si="297"/>
        <v>0</v>
      </c>
    </row>
    <row r="1556" spans="1:21" hidden="1" x14ac:dyDescent="0.3">
      <c r="A1556" s="114">
        <v>7793</v>
      </c>
      <c r="B1556" s="114" t="s">
        <v>351</v>
      </c>
      <c r="C1556" s="114" t="s">
        <v>353</v>
      </c>
      <c r="D1556" s="114" t="s">
        <v>8432</v>
      </c>
      <c r="E1556" s="114" t="s">
        <v>8433</v>
      </c>
      <c r="F1556" s="115">
        <v>45909</v>
      </c>
      <c r="G1556" s="114" t="s">
        <v>2421</v>
      </c>
      <c r="H1556" s="116">
        <v>6699003</v>
      </c>
      <c r="I1556" s="116">
        <v>4823281</v>
      </c>
      <c r="J1556" s="116">
        <v>4823281</v>
      </c>
      <c r="K1556" s="116">
        <v>0</v>
      </c>
      <c r="L1556" s="116">
        <v>0</v>
      </c>
      <c r="M1556" s="116">
        <v>0</v>
      </c>
      <c r="N1556" s="116">
        <v>0</v>
      </c>
      <c r="O1556" s="116">
        <v>0</v>
      </c>
      <c r="P1556" s="120">
        <v>0</v>
      </c>
      <c r="Q1556" s="27" t="str">
        <f t="shared" si="298"/>
        <v>Registered</v>
      </c>
      <c r="R1556" s="121">
        <f t="shared" si="299"/>
        <v>0.71999982683990438</v>
      </c>
      <c r="T1556" s="117">
        <f t="shared" si="296"/>
        <v>0</v>
      </c>
      <c r="U1556" s="117">
        <f t="shared" si="297"/>
        <v>0</v>
      </c>
    </row>
    <row r="1557" spans="1:21" hidden="1" x14ac:dyDescent="0.3">
      <c r="A1557" s="114">
        <v>7794</v>
      </c>
      <c r="B1557" s="114" t="s">
        <v>351</v>
      </c>
      <c r="C1557" s="114" t="s">
        <v>353</v>
      </c>
      <c r="D1557" s="114" t="s">
        <v>8434</v>
      </c>
      <c r="E1557" s="114" t="s">
        <v>8435</v>
      </c>
      <c r="F1557" s="115">
        <v>45593</v>
      </c>
      <c r="G1557" s="114" t="s">
        <v>2435</v>
      </c>
      <c r="H1557" s="116">
        <v>9599350</v>
      </c>
      <c r="I1557" s="116">
        <v>6431566</v>
      </c>
      <c r="J1557" s="116">
        <v>6431566</v>
      </c>
      <c r="K1557" s="116">
        <v>0</v>
      </c>
      <c r="L1557" s="116">
        <v>0</v>
      </c>
      <c r="M1557" s="116">
        <v>0</v>
      </c>
      <c r="N1557" s="116">
        <v>0</v>
      </c>
      <c r="O1557" s="116">
        <v>0</v>
      </c>
      <c r="P1557" s="120">
        <v>0</v>
      </c>
      <c r="Q1557" s="27" t="str">
        <f t="shared" si="298"/>
        <v>Registered</v>
      </c>
      <c r="R1557" s="121">
        <f t="shared" si="299"/>
        <v>0.67000015626058018</v>
      </c>
      <c r="T1557" s="117">
        <f t="shared" si="296"/>
        <v>0</v>
      </c>
      <c r="U1557" s="117">
        <f t="shared" si="297"/>
        <v>0</v>
      </c>
    </row>
    <row r="1558" spans="1:21" hidden="1" x14ac:dyDescent="0.3">
      <c r="A1558" s="114">
        <v>7795</v>
      </c>
      <c r="B1558" s="114" t="s">
        <v>351</v>
      </c>
      <c r="C1558" s="114" t="s">
        <v>353</v>
      </c>
      <c r="D1558" s="114" t="s">
        <v>8436</v>
      </c>
      <c r="E1558" s="114" t="s">
        <v>8437</v>
      </c>
      <c r="F1558" s="115">
        <v>45688</v>
      </c>
      <c r="G1558" s="114" t="s">
        <v>2740</v>
      </c>
      <c r="H1558" s="116">
        <v>6674370</v>
      </c>
      <c r="I1558" s="116">
        <v>4471829</v>
      </c>
      <c r="J1558" s="116">
        <v>4471829</v>
      </c>
      <c r="K1558" s="116">
        <v>0</v>
      </c>
      <c r="L1558" s="116">
        <v>0</v>
      </c>
      <c r="M1558" s="116">
        <v>0</v>
      </c>
      <c r="N1558" s="116">
        <v>0</v>
      </c>
      <c r="O1558" s="116">
        <v>0</v>
      </c>
      <c r="P1558" s="120">
        <v>0</v>
      </c>
      <c r="Q1558" s="27" t="str">
        <f t="shared" si="298"/>
        <v>Registered</v>
      </c>
      <c r="R1558" s="121">
        <f t="shared" si="299"/>
        <v>0.67000016480956259</v>
      </c>
      <c r="T1558" s="117">
        <f t="shared" si="296"/>
        <v>0</v>
      </c>
      <c r="U1558" s="117">
        <f t="shared" si="297"/>
        <v>0</v>
      </c>
    </row>
    <row r="1559" spans="1:21" hidden="1" x14ac:dyDescent="0.3">
      <c r="A1559" s="114">
        <v>7796</v>
      </c>
      <c r="B1559" s="114" t="s">
        <v>351</v>
      </c>
      <c r="C1559" s="114" t="s">
        <v>353</v>
      </c>
      <c r="D1559" s="114" t="s">
        <v>8438</v>
      </c>
      <c r="E1559" s="114" t="s">
        <v>8439</v>
      </c>
      <c r="F1559" s="115">
        <v>45632</v>
      </c>
      <c r="G1559" s="114" t="s">
        <v>2711</v>
      </c>
      <c r="H1559" s="116">
        <v>9514400</v>
      </c>
      <c r="I1559" s="116">
        <v>6374648</v>
      </c>
      <c r="J1559" s="116">
        <v>6374648</v>
      </c>
      <c r="K1559" s="116">
        <v>0</v>
      </c>
      <c r="L1559" s="116">
        <v>0</v>
      </c>
      <c r="M1559" s="116">
        <v>0</v>
      </c>
      <c r="N1559" s="116">
        <v>0</v>
      </c>
      <c r="O1559" s="116">
        <v>0</v>
      </c>
      <c r="P1559" s="120">
        <v>0</v>
      </c>
      <c r="Q1559" s="27" t="str">
        <f t="shared" si="298"/>
        <v>Registered</v>
      </c>
      <c r="R1559" s="121">
        <f t="shared" si="299"/>
        <v>0.67</v>
      </c>
      <c r="T1559" s="117">
        <f t="shared" si="296"/>
        <v>0</v>
      </c>
      <c r="U1559" s="117">
        <f t="shared" si="297"/>
        <v>0</v>
      </c>
    </row>
    <row r="1560" spans="1:21" hidden="1" x14ac:dyDescent="0.3">
      <c r="A1560" s="114">
        <v>7797</v>
      </c>
      <c r="B1560" s="114" t="s">
        <v>351</v>
      </c>
      <c r="C1560" s="114" t="s">
        <v>353</v>
      </c>
      <c r="D1560" s="114" t="s">
        <v>8440</v>
      </c>
      <c r="E1560" s="114" t="s">
        <v>8441</v>
      </c>
      <c r="F1560" s="115">
        <v>45619</v>
      </c>
      <c r="G1560" s="114" t="s">
        <v>2850</v>
      </c>
      <c r="H1560" s="116">
        <v>9678600</v>
      </c>
      <c r="I1560" s="116">
        <v>6484662</v>
      </c>
      <c r="J1560" s="116">
        <v>6484662</v>
      </c>
      <c r="K1560" s="116">
        <v>0</v>
      </c>
      <c r="L1560" s="116">
        <v>0</v>
      </c>
      <c r="M1560" s="116">
        <v>0</v>
      </c>
      <c r="N1560" s="116">
        <v>0</v>
      </c>
      <c r="O1560" s="116">
        <v>0</v>
      </c>
      <c r="P1560" s="120">
        <v>0</v>
      </c>
      <c r="Q1560" s="27" t="str">
        <f t="shared" si="298"/>
        <v>Registered</v>
      </c>
      <c r="R1560" s="121">
        <f t="shared" si="299"/>
        <v>0.67</v>
      </c>
      <c r="T1560" s="117">
        <f t="shared" si="296"/>
        <v>0</v>
      </c>
      <c r="U1560" s="117">
        <f t="shared" si="297"/>
        <v>0</v>
      </c>
    </row>
    <row r="1561" spans="1:21" hidden="1" x14ac:dyDescent="0.3">
      <c r="A1561" s="114">
        <v>7798</v>
      </c>
      <c r="B1561" s="114" t="s">
        <v>351</v>
      </c>
      <c r="C1561" s="114" t="s">
        <v>353</v>
      </c>
      <c r="D1561" s="114" t="s">
        <v>8446</v>
      </c>
      <c r="E1561" s="114" t="s">
        <v>8447</v>
      </c>
      <c r="F1561" s="115">
        <v>45930</v>
      </c>
      <c r="G1561" s="114" t="s">
        <v>7509</v>
      </c>
      <c r="H1561" s="116">
        <v>9827866</v>
      </c>
      <c r="I1561" s="116">
        <v>6584671</v>
      </c>
      <c r="J1561" s="116">
        <v>6584671</v>
      </c>
      <c r="K1561" s="116">
        <v>0</v>
      </c>
      <c r="L1561" s="116">
        <v>0</v>
      </c>
      <c r="M1561" s="116">
        <v>0</v>
      </c>
      <c r="N1561" s="116">
        <v>0</v>
      </c>
      <c r="O1561" s="116">
        <v>0</v>
      </c>
      <c r="P1561" s="120">
        <v>0</v>
      </c>
      <c r="Q1561" s="27" t="str">
        <f t="shared" si="298"/>
        <v>Registered</v>
      </c>
      <c r="R1561" s="121">
        <f t="shared" si="299"/>
        <v>0.67000007936616146</v>
      </c>
      <c r="T1561" s="117">
        <f t="shared" si="296"/>
        <v>0</v>
      </c>
      <c r="U1561" s="117">
        <f t="shared" si="297"/>
        <v>0</v>
      </c>
    </row>
    <row r="1562" spans="1:21" hidden="1" x14ac:dyDescent="0.3">
      <c r="A1562" s="114">
        <v>7799</v>
      </c>
      <c r="B1562" s="114" t="s">
        <v>351</v>
      </c>
      <c r="C1562" s="114" t="s">
        <v>353</v>
      </c>
      <c r="D1562" s="114" t="s">
        <v>8448</v>
      </c>
      <c r="E1562" s="114" t="s">
        <v>8449</v>
      </c>
      <c r="F1562" s="115">
        <v>45837</v>
      </c>
      <c r="G1562" s="114" t="s">
        <v>8450</v>
      </c>
      <c r="H1562" s="116">
        <v>6654429</v>
      </c>
      <c r="I1562" s="116">
        <v>4458467</v>
      </c>
      <c r="J1562" s="116">
        <v>4458467</v>
      </c>
      <c r="K1562" s="116">
        <v>0</v>
      </c>
      <c r="L1562" s="116">
        <v>0</v>
      </c>
      <c r="M1562" s="116">
        <v>0</v>
      </c>
      <c r="N1562" s="116">
        <v>0</v>
      </c>
      <c r="O1562" s="116">
        <v>0</v>
      </c>
      <c r="P1562" s="120">
        <v>0</v>
      </c>
      <c r="Q1562" s="27" t="str">
        <f t="shared" si="298"/>
        <v>Registered</v>
      </c>
      <c r="R1562" s="121">
        <f t="shared" si="299"/>
        <v>0.66999993538138281</v>
      </c>
      <c r="T1562" s="117">
        <f t="shared" si="296"/>
        <v>0</v>
      </c>
      <c r="U1562" s="117">
        <f t="shared" si="297"/>
        <v>0</v>
      </c>
    </row>
    <row r="1563" spans="1:21" hidden="1" x14ac:dyDescent="0.3">
      <c r="A1563" s="114">
        <v>7800</v>
      </c>
      <c r="B1563" s="114" t="s">
        <v>351</v>
      </c>
      <c r="C1563" s="114" t="s">
        <v>353</v>
      </c>
      <c r="D1563" s="114" t="s">
        <v>8453</v>
      </c>
      <c r="E1563" s="114" t="s">
        <v>8454</v>
      </c>
      <c r="F1563" s="115">
        <v>45727</v>
      </c>
      <c r="G1563" s="114" t="s">
        <v>4456</v>
      </c>
      <c r="H1563" s="116">
        <v>9599350</v>
      </c>
      <c r="I1563" s="116">
        <v>6431566</v>
      </c>
      <c r="J1563" s="116">
        <v>6431566</v>
      </c>
      <c r="K1563" s="116">
        <v>0</v>
      </c>
      <c r="L1563" s="116">
        <v>0</v>
      </c>
      <c r="M1563" s="116">
        <v>0</v>
      </c>
      <c r="N1563" s="116">
        <v>0</v>
      </c>
      <c r="O1563" s="116">
        <v>0</v>
      </c>
      <c r="P1563" s="120">
        <v>0</v>
      </c>
      <c r="Q1563" s="27" t="str">
        <f t="shared" si="298"/>
        <v>Registered</v>
      </c>
      <c r="R1563" s="121">
        <f t="shared" si="299"/>
        <v>0.67000015626058018</v>
      </c>
      <c r="T1563" s="117">
        <f t="shared" ref="T1563:T1574" si="300">L1563+M1563+N1563+O1563+P1563</f>
        <v>0</v>
      </c>
      <c r="U1563" s="117">
        <f t="shared" ref="U1563:U1574" si="301">K1563-T1563</f>
        <v>0</v>
      </c>
    </row>
    <row r="1564" spans="1:21" hidden="1" x14ac:dyDescent="0.3">
      <c r="A1564" s="114">
        <v>10131</v>
      </c>
      <c r="B1564" s="114" t="s">
        <v>351</v>
      </c>
      <c r="C1564" s="114" t="s">
        <v>353</v>
      </c>
      <c r="D1564" s="114" t="s">
        <v>9408</v>
      </c>
      <c r="E1564" s="114" t="s">
        <v>9409</v>
      </c>
      <c r="F1564" s="115">
        <v>45596</v>
      </c>
      <c r="G1564" s="114" t="s">
        <v>2808</v>
      </c>
      <c r="H1564" s="116">
        <v>9319015</v>
      </c>
      <c r="I1564" s="116">
        <v>6243741</v>
      </c>
      <c r="J1564" s="116">
        <v>6243742.5</v>
      </c>
      <c r="K1564" s="116">
        <v>-1.5</v>
      </c>
      <c r="L1564" s="116">
        <v>0</v>
      </c>
      <c r="M1564" s="116">
        <v>0</v>
      </c>
      <c r="N1564" s="116">
        <v>0</v>
      </c>
      <c r="O1564" s="116">
        <v>0</v>
      </c>
      <c r="P1564" s="120">
        <v>0</v>
      </c>
      <c r="Q1564" s="27" t="str">
        <f t="shared" si="298"/>
        <v>Registered</v>
      </c>
      <c r="R1564" s="121">
        <f t="shared" si="299"/>
        <v>0.67000010194210435</v>
      </c>
      <c r="T1564" s="117">
        <f t="shared" si="300"/>
        <v>0</v>
      </c>
      <c r="U1564" s="117">
        <f t="shared" si="301"/>
        <v>-1.5</v>
      </c>
    </row>
    <row r="1565" spans="1:21" hidden="1" x14ac:dyDescent="0.3">
      <c r="A1565" s="114">
        <v>10147</v>
      </c>
      <c r="B1565" s="114" t="s">
        <v>351</v>
      </c>
      <c r="C1565" s="114" t="s">
        <v>353</v>
      </c>
      <c r="D1565" s="114" t="s">
        <v>9430</v>
      </c>
      <c r="E1565" s="114" t="s">
        <v>9431</v>
      </c>
      <c r="F1565" s="115">
        <v>45656</v>
      </c>
      <c r="G1565" s="114" t="s">
        <v>2870</v>
      </c>
      <c r="H1565" s="116">
        <v>9675550</v>
      </c>
      <c r="I1565" s="116">
        <v>6482620</v>
      </c>
      <c r="J1565" s="116">
        <v>6484507</v>
      </c>
      <c r="K1565" s="116">
        <v>-1887</v>
      </c>
      <c r="L1565" s="116">
        <v>0</v>
      </c>
      <c r="M1565" s="116">
        <v>0</v>
      </c>
      <c r="N1565" s="116">
        <v>0</v>
      </c>
      <c r="O1565" s="116">
        <v>0</v>
      </c>
      <c r="P1565" s="120">
        <v>0</v>
      </c>
      <c r="Q1565" s="27" t="str">
        <f t="shared" si="298"/>
        <v>Registered</v>
      </c>
      <c r="R1565" s="121">
        <f t="shared" si="299"/>
        <v>0.67000015502994659</v>
      </c>
      <c r="T1565" s="117">
        <f t="shared" si="300"/>
        <v>0</v>
      </c>
      <c r="U1565" s="117">
        <f t="shared" si="301"/>
        <v>-1887</v>
      </c>
    </row>
    <row r="1566" spans="1:21" hidden="1" x14ac:dyDescent="0.3">
      <c r="A1566" s="114">
        <v>10150</v>
      </c>
      <c r="B1566" s="114" t="s">
        <v>351</v>
      </c>
      <c r="C1566" s="114" t="s">
        <v>353</v>
      </c>
      <c r="D1566" s="114" t="s">
        <v>4036</v>
      </c>
      <c r="E1566" s="114" t="s">
        <v>4037</v>
      </c>
      <c r="F1566" s="115">
        <v>45473</v>
      </c>
      <c r="G1566" s="114" t="s">
        <v>1396</v>
      </c>
      <c r="H1566" s="116">
        <v>6300000</v>
      </c>
      <c r="I1566" s="116">
        <v>4221000</v>
      </c>
      <c r="J1566" s="116">
        <v>4225410</v>
      </c>
      <c r="K1566" s="116">
        <v>-4410</v>
      </c>
      <c r="L1566" s="116">
        <v>0</v>
      </c>
      <c r="M1566" s="116">
        <v>0</v>
      </c>
      <c r="N1566" s="116">
        <v>0</v>
      </c>
      <c r="O1566" s="116">
        <v>0</v>
      </c>
      <c r="P1566" s="120">
        <v>0</v>
      </c>
      <c r="Q1566" s="27" t="str">
        <f t="shared" si="298"/>
        <v>Registered</v>
      </c>
      <c r="R1566" s="121">
        <f t="shared" si="299"/>
        <v>0.67</v>
      </c>
      <c r="T1566" s="117">
        <f t="shared" si="300"/>
        <v>0</v>
      </c>
      <c r="U1566" s="117">
        <f t="shared" si="301"/>
        <v>-4410</v>
      </c>
    </row>
    <row r="1567" spans="1:21" hidden="1" x14ac:dyDescent="0.3">
      <c r="A1567" s="114">
        <v>10151</v>
      </c>
      <c r="B1567" s="114" t="s">
        <v>351</v>
      </c>
      <c r="C1567" s="114" t="s">
        <v>353</v>
      </c>
      <c r="D1567" s="114" t="s">
        <v>8363</v>
      </c>
      <c r="E1567" s="114" t="s">
        <v>8364</v>
      </c>
      <c r="F1567" s="115">
        <v>45583</v>
      </c>
      <c r="G1567" s="114" t="s">
        <v>2610</v>
      </c>
      <c r="H1567" s="116">
        <v>6635278</v>
      </c>
      <c r="I1567" s="116">
        <v>4445637</v>
      </c>
      <c r="J1567" s="116">
        <v>4450264</v>
      </c>
      <c r="K1567" s="116">
        <v>-4627</v>
      </c>
      <c r="L1567" s="116">
        <v>0</v>
      </c>
      <c r="M1567" s="116">
        <v>0</v>
      </c>
      <c r="N1567" s="116">
        <v>0</v>
      </c>
      <c r="O1567" s="116">
        <v>0</v>
      </c>
      <c r="P1567" s="120">
        <v>0</v>
      </c>
      <c r="Q1567" s="27" t="str">
        <f t="shared" si="298"/>
        <v>Registered</v>
      </c>
      <c r="R1567" s="121">
        <f t="shared" si="299"/>
        <v>0.67000011152509364</v>
      </c>
      <c r="T1567" s="117">
        <f t="shared" si="300"/>
        <v>0</v>
      </c>
      <c r="U1567" s="117">
        <f t="shared" si="301"/>
        <v>-4627</v>
      </c>
    </row>
    <row r="1568" spans="1:21" hidden="1" x14ac:dyDescent="0.3">
      <c r="A1568" s="114">
        <v>10155</v>
      </c>
      <c r="B1568" s="114" t="s">
        <v>351</v>
      </c>
      <c r="C1568" s="114" t="s">
        <v>353</v>
      </c>
      <c r="D1568" s="114" t="s">
        <v>9440</v>
      </c>
      <c r="E1568" s="114" t="s">
        <v>9441</v>
      </c>
      <c r="F1568" s="115">
        <v>45379</v>
      </c>
      <c r="G1568" s="114" t="s">
        <v>2384</v>
      </c>
      <c r="H1568" s="116">
        <v>6621800</v>
      </c>
      <c r="I1568" s="116">
        <v>4105516</v>
      </c>
      <c r="J1568" s="116">
        <v>4112138</v>
      </c>
      <c r="K1568" s="116">
        <v>-6622</v>
      </c>
      <c r="L1568" s="116">
        <v>0</v>
      </c>
      <c r="M1568" s="116">
        <v>0</v>
      </c>
      <c r="N1568" s="116">
        <v>0</v>
      </c>
      <c r="O1568" s="116">
        <v>0</v>
      </c>
      <c r="P1568" s="120">
        <v>0</v>
      </c>
      <c r="Q1568" s="27" t="str">
        <f t="shared" si="298"/>
        <v>Registered</v>
      </c>
      <c r="R1568" s="121">
        <f t="shared" si="299"/>
        <v>0.62</v>
      </c>
      <c r="T1568" s="117">
        <f t="shared" si="300"/>
        <v>0</v>
      </c>
      <c r="U1568" s="117">
        <f t="shared" si="301"/>
        <v>-6622</v>
      </c>
    </row>
    <row r="1569" spans="1:21" hidden="1" x14ac:dyDescent="0.3">
      <c r="A1569" s="114">
        <v>10196</v>
      </c>
      <c r="B1569" s="114" t="s">
        <v>351</v>
      </c>
      <c r="C1569" s="114" t="s">
        <v>353</v>
      </c>
      <c r="D1569" s="114" t="s">
        <v>8442</v>
      </c>
      <c r="E1569" s="114" t="s">
        <v>8443</v>
      </c>
      <c r="F1569" s="115">
        <v>45632</v>
      </c>
      <c r="G1569" s="114" t="s">
        <v>2870</v>
      </c>
      <c r="H1569" s="116">
        <v>6123060</v>
      </c>
      <c r="I1569" s="116">
        <v>4102449</v>
      </c>
      <c r="J1569" s="116">
        <v>4163680</v>
      </c>
      <c r="K1569" s="116">
        <v>-61231</v>
      </c>
      <c r="L1569" s="116">
        <v>0</v>
      </c>
      <c r="M1569" s="116">
        <v>0</v>
      </c>
      <c r="N1569" s="116">
        <v>0</v>
      </c>
      <c r="O1569" s="116">
        <v>0</v>
      </c>
      <c r="P1569" s="120">
        <v>0</v>
      </c>
      <c r="Q1569" s="27" t="str">
        <f t="shared" si="298"/>
        <v>Registered</v>
      </c>
      <c r="R1569" s="121">
        <f t="shared" si="299"/>
        <v>0.66999980401955883</v>
      </c>
      <c r="T1569" s="117">
        <f t="shared" si="300"/>
        <v>0</v>
      </c>
      <c r="U1569" s="117">
        <f t="shared" si="301"/>
        <v>-61231</v>
      </c>
    </row>
    <row r="1570" spans="1:21" hidden="1" x14ac:dyDescent="0.3">
      <c r="A1570" s="114">
        <v>10198</v>
      </c>
      <c r="B1570" s="114" t="s">
        <v>351</v>
      </c>
      <c r="C1570" s="114" t="s">
        <v>353</v>
      </c>
      <c r="D1570" s="114" t="s">
        <v>3276</v>
      </c>
      <c r="E1570" s="114" t="s">
        <v>3277</v>
      </c>
      <c r="F1570" s="115">
        <v>45473</v>
      </c>
      <c r="G1570" s="114" t="s">
        <v>3278</v>
      </c>
      <c r="H1570" s="116">
        <v>6252620</v>
      </c>
      <c r="I1570" s="116">
        <v>4189256</v>
      </c>
      <c r="J1570" s="116">
        <v>4251782</v>
      </c>
      <c r="K1570" s="116">
        <v>-62526</v>
      </c>
      <c r="L1570" s="116">
        <v>0</v>
      </c>
      <c r="M1570" s="116">
        <v>0</v>
      </c>
      <c r="N1570" s="116">
        <v>0</v>
      </c>
      <c r="O1570" s="116">
        <v>0</v>
      </c>
      <c r="P1570" s="120">
        <v>0</v>
      </c>
      <c r="Q1570" s="27" t="str">
        <f t="shared" si="298"/>
        <v>Registered</v>
      </c>
      <c r="R1570" s="121">
        <f t="shared" si="299"/>
        <v>0.67000009595977361</v>
      </c>
      <c r="T1570" s="117">
        <f t="shared" si="300"/>
        <v>0</v>
      </c>
      <c r="U1570" s="117">
        <f t="shared" si="301"/>
        <v>-62526</v>
      </c>
    </row>
    <row r="1571" spans="1:21" hidden="1" x14ac:dyDescent="0.3">
      <c r="A1571" s="114">
        <v>10202</v>
      </c>
      <c r="B1571" s="114" t="s">
        <v>351</v>
      </c>
      <c r="C1571" s="114" t="s">
        <v>353</v>
      </c>
      <c r="D1571" s="114" t="s">
        <v>8398</v>
      </c>
      <c r="E1571" s="114" t="s">
        <v>8399</v>
      </c>
      <c r="F1571" s="115">
        <v>45608</v>
      </c>
      <c r="G1571" s="114" t="s">
        <v>7736</v>
      </c>
      <c r="H1571" s="116">
        <v>6686100</v>
      </c>
      <c r="I1571" s="116">
        <v>4145382</v>
      </c>
      <c r="J1571" s="116">
        <v>4212243</v>
      </c>
      <c r="K1571" s="116">
        <v>-66861</v>
      </c>
      <c r="L1571" s="116">
        <v>0</v>
      </c>
      <c r="M1571" s="116">
        <v>0</v>
      </c>
      <c r="N1571" s="116">
        <v>0</v>
      </c>
      <c r="O1571" s="116">
        <v>0</v>
      </c>
      <c r="P1571" s="120">
        <v>0</v>
      </c>
      <c r="Q1571" s="27" t="str">
        <f t="shared" si="298"/>
        <v>Registered</v>
      </c>
      <c r="R1571" s="121">
        <f t="shared" si="299"/>
        <v>0.62</v>
      </c>
      <c r="T1571" s="117">
        <f t="shared" si="300"/>
        <v>0</v>
      </c>
      <c r="U1571" s="117">
        <f t="shared" si="301"/>
        <v>-66861</v>
      </c>
    </row>
    <row r="1572" spans="1:21" hidden="1" x14ac:dyDescent="0.3">
      <c r="A1572" s="114">
        <v>10252</v>
      </c>
      <c r="B1572" s="114" t="s">
        <v>351</v>
      </c>
      <c r="C1572" s="114" t="s">
        <v>353</v>
      </c>
      <c r="D1572" s="114" t="s">
        <v>8451</v>
      </c>
      <c r="E1572" s="114" t="s">
        <v>8452</v>
      </c>
      <c r="F1572" s="115">
        <v>45544</v>
      </c>
      <c r="G1572" s="114" t="s">
        <v>1453</v>
      </c>
      <c r="H1572" s="116">
        <v>9265000</v>
      </c>
      <c r="I1572" s="116">
        <v>6207550</v>
      </c>
      <c r="J1572" s="116">
        <v>6300200</v>
      </c>
      <c r="K1572" s="116">
        <v>-92650</v>
      </c>
      <c r="L1572" s="116">
        <v>0</v>
      </c>
      <c r="M1572" s="116">
        <v>0</v>
      </c>
      <c r="N1572" s="116">
        <v>0</v>
      </c>
      <c r="O1572" s="116">
        <v>0</v>
      </c>
      <c r="P1572" s="120">
        <v>0</v>
      </c>
      <c r="Q1572" s="27" t="str">
        <f t="shared" si="298"/>
        <v>Registered</v>
      </c>
      <c r="R1572" s="121">
        <f t="shared" si="299"/>
        <v>0.67</v>
      </c>
      <c r="T1572" s="117">
        <f t="shared" si="300"/>
        <v>0</v>
      </c>
      <c r="U1572" s="117">
        <f t="shared" si="301"/>
        <v>-92650</v>
      </c>
    </row>
    <row r="1573" spans="1:21" hidden="1" x14ac:dyDescent="0.3">
      <c r="A1573" s="114">
        <v>10259</v>
      </c>
      <c r="B1573" s="114" t="s">
        <v>351</v>
      </c>
      <c r="C1573" s="114" t="s">
        <v>353</v>
      </c>
      <c r="D1573" s="114" t="s">
        <v>9575</v>
      </c>
      <c r="E1573" s="114" t="s">
        <v>9576</v>
      </c>
      <c r="F1573" s="115">
        <v>45473</v>
      </c>
      <c r="G1573" s="114" t="s">
        <v>3408</v>
      </c>
      <c r="H1573" s="116">
        <v>9446440</v>
      </c>
      <c r="I1573" s="116">
        <v>6329116</v>
      </c>
      <c r="J1573" s="116">
        <v>6423580</v>
      </c>
      <c r="K1573" s="116">
        <v>-94464</v>
      </c>
      <c r="L1573" s="116">
        <v>0</v>
      </c>
      <c r="M1573" s="116">
        <v>0</v>
      </c>
      <c r="N1573" s="116">
        <v>0</v>
      </c>
      <c r="O1573" s="116">
        <v>0</v>
      </c>
      <c r="P1573" s="120">
        <v>0</v>
      </c>
      <c r="Q1573" s="27" t="str">
        <f t="shared" si="298"/>
        <v>Registered</v>
      </c>
      <c r="R1573" s="121">
        <f t="shared" si="299"/>
        <v>0.67000012703198242</v>
      </c>
      <c r="T1573" s="117">
        <f t="shared" si="300"/>
        <v>0</v>
      </c>
      <c r="U1573" s="117">
        <f t="shared" si="301"/>
        <v>-94464</v>
      </c>
    </row>
    <row r="1574" spans="1:21" hidden="1" x14ac:dyDescent="0.3">
      <c r="A1574" s="114">
        <v>10261</v>
      </c>
      <c r="B1574" s="114" t="s">
        <v>351</v>
      </c>
      <c r="C1574" s="114" t="s">
        <v>353</v>
      </c>
      <c r="D1574" s="114" t="s">
        <v>8444</v>
      </c>
      <c r="E1574" s="114" t="s">
        <v>8445</v>
      </c>
      <c r="F1574" s="115">
        <v>45650</v>
      </c>
      <c r="G1574" s="114" t="s">
        <v>2580</v>
      </c>
      <c r="H1574" s="116">
        <v>9514400</v>
      </c>
      <c r="I1574" s="116">
        <v>6374648</v>
      </c>
      <c r="J1574" s="116">
        <v>6469792</v>
      </c>
      <c r="K1574" s="116">
        <v>-95144</v>
      </c>
      <c r="L1574" s="116">
        <v>0</v>
      </c>
      <c r="M1574" s="116">
        <v>0</v>
      </c>
      <c r="N1574" s="116">
        <v>0</v>
      </c>
      <c r="O1574" s="116">
        <v>0</v>
      </c>
      <c r="P1574" s="120">
        <v>0</v>
      </c>
      <c r="Q1574" s="27" t="str">
        <f t="shared" si="298"/>
        <v>Registered</v>
      </c>
      <c r="R1574" s="121">
        <f t="shared" si="299"/>
        <v>0.67</v>
      </c>
      <c r="T1574" s="117">
        <f t="shared" si="300"/>
        <v>0</v>
      </c>
      <c r="U1574" s="117">
        <f t="shared" si="301"/>
        <v>-95144</v>
      </c>
    </row>
    <row r="1575" spans="1:21" s="101" customFormat="1" x14ac:dyDescent="0.3">
      <c r="A1575" s="99">
        <v>10302</v>
      </c>
      <c r="B1575" s="99" t="s">
        <v>351</v>
      </c>
      <c r="C1575" s="99" t="s">
        <v>353</v>
      </c>
      <c r="D1575" s="99" t="s">
        <v>375</v>
      </c>
      <c r="E1575" s="99" t="s">
        <v>354</v>
      </c>
      <c r="F1575" s="100">
        <v>46142</v>
      </c>
      <c r="G1575" s="99" t="s">
        <v>1898</v>
      </c>
      <c r="H1575" s="96">
        <v>10092060</v>
      </c>
      <c r="I1575" s="96">
        <f>H1575*R1575</f>
        <v>6761680.2000000002</v>
      </c>
      <c r="J1575" s="96">
        <v>100000</v>
      </c>
      <c r="K1575" s="96">
        <f>I1575-J1575</f>
        <v>6661680.2000000002</v>
      </c>
      <c r="L1575" s="97">
        <f>IF(AND($S1575&gt;=0,$S1575&lt;=30),$K1575,0)</f>
        <v>0</v>
      </c>
      <c r="M1575" s="97">
        <f>IF(AND($S1575&gt;=31,$S1575&lt;=60),$K1575,0)</f>
        <v>6661680.2000000002</v>
      </c>
      <c r="N1575" s="97">
        <f>IF(AND($S1575&gt;=61,$S1575&lt;=90),$K1575,0)</f>
        <v>0</v>
      </c>
      <c r="O1575" s="97">
        <f>IF(AND($S1575&gt;=91,$S1575&lt;=120),$K1575,0)</f>
        <v>0</v>
      </c>
      <c r="P1575" s="98">
        <f>IF($S1575&gt;120,$K1575,0)</f>
        <v>0</v>
      </c>
      <c r="Q1575" s="101" t="str">
        <f t="shared" si="298"/>
        <v>Unregistered</v>
      </c>
      <c r="R1575" s="123">
        <v>0.67</v>
      </c>
      <c r="S1575" s="95">
        <f>DATE(2026,5,31)-F1575</f>
        <v>31</v>
      </c>
    </row>
    <row r="1576" spans="1:21" hidden="1" x14ac:dyDescent="0.3">
      <c r="A1576" s="114">
        <v>10339</v>
      </c>
      <c r="B1576" s="114" t="s">
        <v>351</v>
      </c>
      <c r="C1576" s="114" t="s">
        <v>353</v>
      </c>
      <c r="D1576" s="114" t="s">
        <v>3403</v>
      </c>
      <c r="E1576" s="114" t="s">
        <v>3404</v>
      </c>
      <c r="F1576" s="115">
        <v>45499</v>
      </c>
      <c r="G1576" s="114" t="s">
        <v>3405</v>
      </c>
      <c r="H1576" s="116">
        <v>6510150</v>
      </c>
      <c r="I1576" s="116">
        <v>4361802</v>
      </c>
      <c r="J1576" s="116">
        <v>4492005</v>
      </c>
      <c r="K1576" s="116">
        <v>-130203</v>
      </c>
      <c r="L1576" s="116">
        <v>0</v>
      </c>
      <c r="M1576" s="116">
        <v>0</v>
      </c>
      <c r="N1576" s="116">
        <v>0</v>
      </c>
      <c r="O1576" s="116">
        <v>0</v>
      </c>
      <c r="P1576" s="120">
        <v>0</v>
      </c>
      <c r="Q1576" s="27" t="str">
        <f t="shared" si="298"/>
        <v>Registered</v>
      </c>
      <c r="R1576" s="121">
        <f t="shared" si="299"/>
        <v>0.67000023040943757</v>
      </c>
      <c r="T1576" s="117">
        <f t="shared" ref="T1576:T1622" si="302">L1576+M1576+N1576+O1576+P1576</f>
        <v>0</v>
      </c>
      <c r="U1576" s="117">
        <f t="shared" ref="U1576:U1622" si="303">K1576-T1576</f>
        <v>-130203</v>
      </c>
    </row>
    <row r="1577" spans="1:21" hidden="1" x14ac:dyDescent="0.3">
      <c r="A1577" s="114">
        <v>10378</v>
      </c>
      <c r="B1577" s="114" t="s">
        <v>351</v>
      </c>
      <c r="C1577" s="114" t="s">
        <v>353</v>
      </c>
      <c r="D1577" s="114" t="s">
        <v>3355</v>
      </c>
      <c r="E1577" s="114" t="s">
        <v>3356</v>
      </c>
      <c r="F1577" s="115">
        <v>45565</v>
      </c>
      <c r="G1577" s="114" t="s">
        <v>3357</v>
      </c>
      <c r="H1577" s="116">
        <v>6481998</v>
      </c>
      <c r="I1577" s="116">
        <v>4342940</v>
      </c>
      <c r="J1577" s="116">
        <v>4527680</v>
      </c>
      <c r="K1577" s="116">
        <v>-184740</v>
      </c>
      <c r="L1577" s="116">
        <v>0</v>
      </c>
      <c r="M1577" s="116">
        <v>0</v>
      </c>
      <c r="N1577" s="116">
        <v>0</v>
      </c>
      <c r="O1577" s="116">
        <v>0</v>
      </c>
      <c r="P1577" s="120">
        <v>0</v>
      </c>
      <c r="Q1577" s="27" t="str">
        <f t="shared" si="298"/>
        <v>Registered</v>
      </c>
      <c r="R1577" s="121">
        <f t="shared" si="299"/>
        <v>0.67000020672638283</v>
      </c>
      <c r="T1577" s="117">
        <f t="shared" si="302"/>
        <v>0</v>
      </c>
      <c r="U1577" s="117">
        <f t="shared" si="303"/>
        <v>-184740</v>
      </c>
    </row>
    <row r="1578" spans="1:21" hidden="1" x14ac:dyDescent="0.3">
      <c r="A1578" s="114">
        <v>10426</v>
      </c>
      <c r="B1578" s="114" t="s">
        <v>351</v>
      </c>
      <c r="C1578" s="114" t="s">
        <v>353</v>
      </c>
      <c r="D1578" s="114" t="s">
        <v>4241</v>
      </c>
      <c r="E1578" s="114" t="s">
        <v>4242</v>
      </c>
      <c r="F1578" s="115">
        <v>45483</v>
      </c>
      <c r="G1578" s="114" t="s">
        <v>2021</v>
      </c>
      <c r="H1578" s="116">
        <v>9435000</v>
      </c>
      <c r="I1578" s="116">
        <v>6321450</v>
      </c>
      <c r="J1578" s="116">
        <v>6569900</v>
      </c>
      <c r="K1578" s="116">
        <v>-248450</v>
      </c>
      <c r="L1578" s="116">
        <v>0</v>
      </c>
      <c r="M1578" s="116">
        <v>0</v>
      </c>
      <c r="N1578" s="116">
        <v>0</v>
      </c>
      <c r="O1578" s="116">
        <v>0</v>
      </c>
      <c r="P1578" s="120">
        <v>0</v>
      </c>
      <c r="Q1578" s="27" t="str">
        <f t="shared" si="298"/>
        <v>Registered</v>
      </c>
      <c r="R1578" s="121">
        <f t="shared" si="299"/>
        <v>0.67</v>
      </c>
      <c r="T1578" s="117">
        <f t="shared" si="302"/>
        <v>0</v>
      </c>
      <c r="U1578" s="117">
        <f t="shared" si="303"/>
        <v>-248450</v>
      </c>
    </row>
    <row r="1579" spans="1:21" hidden="1" x14ac:dyDescent="0.3">
      <c r="A1579" s="114">
        <v>10449</v>
      </c>
      <c r="B1579" s="114" t="s">
        <v>351</v>
      </c>
      <c r="C1579" s="114" t="s">
        <v>353</v>
      </c>
      <c r="D1579" s="114" t="s">
        <v>9854</v>
      </c>
      <c r="E1579" s="114" t="s">
        <v>9855</v>
      </c>
      <c r="F1579" s="115">
        <v>45626</v>
      </c>
      <c r="G1579" s="114" t="s">
        <v>2867</v>
      </c>
      <c r="H1579" s="116">
        <v>6387400</v>
      </c>
      <c r="I1579" s="116">
        <v>4279558</v>
      </c>
      <c r="J1579" s="116">
        <v>4598928</v>
      </c>
      <c r="K1579" s="116">
        <v>-319370</v>
      </c>
      <c r="L1579" s="116">
        <v>0</v>
      </c>
      <c r="M1579" s="116">
        <v>0</v>
      </c>
      <c r="N1579" s="116">
        <v>0</v>
      </c>
      <c r="O1579" s="116">
        <v>0</v>
      </c>
      <c r="P1579" s="120">
        <v>0</v>
      </c>
      <c r="Q1579" s="27" t="str">
        <f t="shared" si="298"/>
        <v>Registered</v>
      </c>
      <c r="R1579" s="121">
        <f t="shared" si="299"/>
        <v>0.67</v>
      </c>
      <c r="T1579" s="117">
        <f t="shared" si="302"/>
        <v>0</v>
      </c>
      <c r="U1579" s="117">
        <f t="shared" si="303"/>
        <v>-319370</v>
      </c>
    </row>
    <row r="1580" spans="1:21" hidden="1" x14ac:dyDescent="0.3">
      <c r="A1580" s="114">
        <v>10535</v>
      </c>
      <c r="B1580" s="114" t="s">
        <v>351</v>
      </c>
      <c r="C1580" s="114" t="s">
        <v>353</v>
      </c>
      <c r="D1580" s="114" t="s">
        <v>9978</v>
      </c>
      <c r="E1580" s="114" t="s">
        <v>9979</v>
      </c>
      <c r="F1580" s="115">
        <v>45443</v>
      </c>
      <c r="G1580" s="114" t="s">
        <v>2072</v>
      </c>
      <c r="H1580" s="116">
        <v>8628446</v>
      </c>
      <c r="I1580" s="116">
        <v>5349637</v>
      </c>
      <c r="J1580" s="116">
        <v>6146800</v>
      </c>
      <c r="K1580" s="116">
        <v>-797163</v>
      </c>
      <c r="L1580" s="116">
        <v>0</v>
      </c>
      <c r="M1580" s="116">
        <v>0</v>
      </c>
      <c r="N1580" s="116">
        <v>0</v>
      </c>
      <c r="O1580" s="116">
        <v>0</v>
      </c>
      <c r="P1580" s="120">
        <v>0</v>
      </c>
      <c r="Q1580" s="27" t="str">
        <f t="shared" si="298"/>
        <v>Registered</v>
      </c>
      <c r="R1580" s="121">
        <f t="shared" si="299"/>
        <v>0.62000005562994775</v>
      </c>
      <c r="T1580" s="117">
        <f t="shared" si="302"/>
        <v>0</v>
      </c>
      <c r="U1580" s="117">
        <f t="shared" si="303"/>
        <v>-797163</v>
      </c>
    </row>
    <row r="1581" spans="1:21" hidden="1" x14ac:dyDescent="0.3">
      <c r="A1581" s="114">
        <v>10542</v>
      </c>
      <c r="B1581" s="114" t="s">
        <v>351</v>
      </c>
      <c r="C1581" s="114" t="s">
        <v>353</v>
      </c>
      <c r="D1581" s="114" t="s">
        <v>9974</v>
      </c>
      <c r="E1581" s="114" t="s">
        <v>9975</v>
      </c>
      <c r="F1581" s="115">
        <v>45707</v>
      </c>
      <c r="G1581" s="114" t="s">
        <v>1555</v>
      </c>
      <c r="H1581" s="116">
        <v>6686100</v>
      </c>
      <c r="I1581" s="116">
        <v>4212243</v>
      </c>
      <c r="J1581" s="116">
        <v>5105761</v>
      </c>
      <c r="K1581" s="116">
        <v>-893518</v>
      </c>
      <c r="L1581" s="116">
        <v>0</v>
      </c>
      <c r="M1581" s="116">
        <v>0</v>
      </c>
      <c r="N1581" s="116">
        <v>0</v>
      </c>
      <c r="O1581" s="116">
        <v>0</v>
      </c>
      <c r="P1581" s="120">
        <v>0</v>
      </c>
      <c r="Q1581" s="27" t="str">
        <f t="shared" si="298"/>
        <v>Registered</v>
      </c>
      <c r="R1581" s="121">
        <f t="shared" si="299"/>
        <v>0.63</v>
      </c>
      <c r="T1581" s="117">
        <f t="shared" si="302"/>
        <v>0</v>
      </c>
      <c r="U1581" s="117">
        <f t="shared" si="303"/>
        <v>-893518</v>
      </c>
    </row>
    <row r="1582" spans="1:21" hidden="1" x14ac:dyDescent="0.3">
      <c r="A1582" s="114">
        <v>10552</v>
      </c>
      <c r="B1582" s="114" t="s">
        <v>351</v>
      </c>
      <c r="C1582" s="114" t="s">
        <v>353</v>
      </c>
      <c r="D1582" s="114" t="s">
        <v>10003</v>
      </c>
      <c r="E1582" s="114" t="s">
        <v>10004</v>
      </c>
      <c r="F1582" s="115">
        <v>45484</v>
      </c>
      <c r="G1582" s="114" t="s">
        <v>8554</v>
      </c>
      <c r="H1582" s="116">
        <v>6470268</v>
      </c>
      <c r="I1582" s="116">
        <v>4335080</v>
      </c>
      <c r="J1582" s="116">
        <v>5285243</v>
      </c>
      <c r="K1582" s="116">
        <v>-950163</v>
      </c>
      <c r="L1582" s="116">
        <v>0</v>
      </c>
      <c r="M1582" s="116">
        <v>0</v>
      </c>
      <c r="N1582" s="116">
        <v>0</v>
      </c>
      <c r="O1582" s="116">
        <v>0</v>
      </c>
      <c r="P1582" s="120">
        <v>0</v>
      </c>
      <c r="Q1582" s="27" t="str">
        <f t="shared" si="298"/>
        <v>Registered</v>
      </c>
      <c r="R1582" s="121">
        <f t="shared" si="299"/>
        <v>0.67000006800336553</v>
      </c>
      <c r="T1582" s="117">
        <f t="shared" si="302"/>
        <v>0</v>
      </c>
      <c r="U1582" s="117">
        <f t="shared" si="303"/>
        <v>-950163</v>
      </c>
    </row>
    <row r="1583" spans="1:21" hidden="1" x14ac:dyDescent="0.3">
      <c r="A1583" s="114">
        <v>10565</v>
      </c>
      <c r="B1583" s="114" t="s">
        <v>351</v>
      </c>
      <c r="C1583" s="114" t="s">
        <v>353</v>
      </c>
      <c r="D1583" s="114" t="s">
        <v>10024</v>
      </c>
      <c r="E1583" s="114" t="s">
        <v>10025</v>
      </c>
      <c r="F1583" s="115">
        <v>45561</v>
      </c>
      <c r="G1583" s="114" t="s">
        <v>2050</v>
      </c>
      <c r="H1583" s="116">
        <v>6451500</v>
      </c>
      <c r="I1583" s="116">
        <v>2838660</v>
      </c>
      <c r="J1583" s="116">
        <v>3870900</v>
      </c>
      <c r="K1583" s="116">
        <v>-1032240</v>
      </c>
      <c r="L1583" s="116">
        <v>0</v>
      </c>
      <c r="M1583" s="116">
        <v>0</v>
      </c>
      <c r="N1583" s="116">
        <v>0</v>
      </c>
      <c r="O1583" s="116">
        <v>0</v>
      </c>
      <c r="P1583" s="120">
        <v>0</v>
      </c>
      <c r="Q1583" s="27" t="str">
        <f t="shared" si="298"/>
        <v>Registered</v>
      </c>
      <c r="R1583" s="121">
        <f t="shared" si="299"/>
        <v>0.44</v>
      </c>
      <c r="T1583" s="117">
        <f t="shared" si="302"/>
        <v>0</v>
      </c>
      <c r="U1583" s="117">
        <f t="shared" si="303"/>
        <v>-1032240</v>
      </c>
    </row>
    <row r="1584" spans="1:21" x14ac:dyDescent="0.3">
      <c r="A1584" s="114">
        <v>184</v>
      </c>
      <c r="B1584" s="114" t="s">
        <v>1719</v>
      </c>
      <c r="C1584" s="114" t="s">
        <v>84</v>
      </c>
      <c r="D1584" s="114" t="s">
        <v>1826</v>
      </c>
      <c r="E1584" s="114" t="s">
        <v>1827</v>
      </c>
      <c r="F1584" s="115">
        <v>43592</v>
      </c>
      <c r="G1584" s="114" t="s">
        <v>1828</v>
      </c>
      <c r="H1584" s="116">
        <v>5628630</v>
      </c>
      <c r="I1584" s="116">
        <v>5628630</v>
      </c>
      <c r="J1584" s="116">
        <v>2341724</v>
      </c>
      <c r="K1584" s="116">
        <v>3286906</v>
      </c>
      <c r="L1584" s="116">
        <v>0</v>
      </c>
      <c r="M1584" s="116">
        <v>0</v>
      </c>
      <c r="N1584" s="116">
        <v>0</v>
      </c>
      <c r="O1584" s="116">
        <v>0</v>
      </c>
      <c r="P1584" s="120">
        <v>3286906</v>
      </c>
      <c r="Q1584" s="27" t="str">
        <f t="shared" si="298"/>
        <v>Registered</v>
      </c>
      <c r="R1584" s="121">
        <f t="shared" si="299"/>
        <v>1</v>
      </c>
      <c r="T1584" s="117">
        <f t="shared" si="302"/>
        <v>3286906</v>
      </c>
      <c r="U1584" s="117">
        <f t="shared" si="303"/>
        <v>0</v>
      </c>
    </row>
    <row r="1585" spans="1:21" x14ac:dyDescent="0.3">
      <c r="A1585" s="114">
        <v>185</v>
      </c>
      <c r="B1585" s="114" t="s">
        <v>1719</v>
      </c>
      <c r="C1585" s="114" t="s">
        <v>84</v>
      </c>
      <c r="D1585" s="114" t="s">
        <v>1829</v>
      </c>
      <c r="E1585" s="114" t="s">
        <v>1827</v>
      </c>
      <c r="F1585" s="115">
        <v>43592</v>
      </c>
      <c r="G1585" s="114" t="s">
        <v>1828</v>
      </c>
      <c r="H1585" s="116">
        <v>5628630</v>
      </c>
      <c r="I1585" s="116">
        <v>5628630</v>
      </c>
      <c r="J1585" s="116">
        <v>2341724</v>
      </c>
      <c r="K1585" s="116">
        <v>3286906</v>
      </c>
      <c r="L1585" s="116">
        <v>0</v>
      </c>
      <c r="M1585" s="116">
        <v>0</v>
      </c>
      <c r="N1585" s="116">
        <v>0</v>
      </c>
      <c r="O1585" s="116">
        <v>0</v>
      </c>
      <c r="P1585" s="120">
        <v>3286906</v>
      </c>
      <c r="Q1585" s="27" t="str">
        <f t="shared" si="298"/>
        <v>Registered</v>
      </c>
      <c r="R1585" s="121">
        <f t="shared" si="299"/>
        <v>1</v>
      </c>
      <c r="T1585" s="117">
        <f t="shared" si="302"/>
        <v>3286906</v>
      </c>
      <c r="U1585" s="117">
        <f t="shared" si="303"/>
        <v>0</v>
      </c>
    </row>
    <row r="1586" spans="1:21" x14ac:dyDescent="0.3">
      <c r="A1586" s="114">
        <v>275</v>
      </c>
      <c r="B1586" s="114" t="s">
        <v>1719</v>
      </c>
      <c r="C1586" s="114" t="s">
        <v>84</v>
      </c>
      <c r="D1586" s="114" t="s">
        <v>2084</v>
      </c>
      <c r="E1586" s="114" t="s">
        <v>2085</v>
      </c>
      <c r="F1586" s="115">
        <v>44408</v>
      </c>
      <c r="G1586" s="114" t="s">
        <v>2086</v>
      </c>
      <c r="H1586" s="116">
        <v>4000000</v>
      </c>
      <c r="I1586" s="116">
        <v>4000000</v>
      </c>
      <c r="J1586" s="116">
        <v>2074218</v>
      </c>
      <c r="K1586" s="116">
        <v>1925782</v>
      </c>
      <c r="L1586" s="116">
        <v>0</v>
      </c>
      <c r="M1586" s="116">
        <v>0</v>
      </c>
      <c r="N1586" s="116">
        <v>0</v>
      </c>
      <c r="O1586" s="116">
        <v>0</v>
      </c>
      <c r="P1586" s="120">
        <v>1925782</v>
      </c>
      <c r="Q1586" s="27" t="str">
        <f t="shared" si="298"/>
        <v>Registered</v>
      </c>
      <c r="R1586" s="121">
        <f t="shared" si="299"/>
        <v>1</v>
      </c>
      <c r="T1586" s="117">
        <f t="shared" si="302"/>
        <v>1925782</v>
      </c>
      <c r="U1586" s="117">
        <f t="shared" si="303"/>
        <v>0</v>
      </c>
    </row>
    <row r="1587" spans="1:21" x14ac:dyDescent="0.3">
      <c r="A1587" s="114">
        <v>395</v>
      </c>
      <c r="B1587" s="114" t="s">
        <v>1719</v>
      </c>
      <c r="C1587" s="114" t="s">
        <v>84</v>
      </c>
      <c r="D1587" s="114" t="s">
        <v>2319</v>
      </c>
      <c r="E1587" s="114" t="s">
        <v>2320</v>
      </c>
      <c r="F1587" s="115">
        <v>43593</v>
      </c>
      <c r="G1587" s="114" t="s">
        <v>1828</v>
      </c>
      <c r="H1587" s="116">
        <v>5840800</v>
      </c>
      <c r="I1587" s="116">
        <v>5840800</v>
      </c>
      <c r="J1587" s="116">
        <v>4561896</v>
      </c>
      <c r="K1587" s="116">
        <v>1278904</v>
      </c>
      <c r="L1587" s="116">
        <v>0</v>
      </c>
      <c r="M1587" s="116">
        <v>0</v>
      </c>
      <c r="N1587" s="116">
        <v>0</v>
      </c>
      <c r="O1587" s="116">
        <v>0</v>
      </c>
      <c r="P1587" s="120">
        <v>1278904</v>
      </c>
      <c r="Q1587" s="27" t="str">
        <f t="shared" si="298"/>
        <v>Registered</v>
      </c>
      <c r="R1587" s="121">
        <f t="shared" si="299"/>
        <v>1</v>
      </c>
      <c r="T1587" s="117">
        <f t="shared" si="302"/>
        <v>1278904</v>
      </c>
      <c r="U1587" s="117">
        <f t="shared" si="303"/>
        <v>0</v>
      </c>
    </row>
    <row r="1588" spans="1:21" x14ac:dyDescent="0.3">
      <c r="A1588" s="114">
        <v>533</v>
      </c>
      <c r="B1588" s="114" t="s">
        <v>1719</v>
      </c>
      <c r="C1588" s="114" t="s">
        <v>84</v>
      </c>
      <c r="D1588" s="114" t="s">
        <v>2660</v>
      </c>
      <c r="E1588" s="114" t="s">
        <v>2661</v>
      </c>
      <c r="F1588" s="115">
        <v>43306</v>
      </c>
      <c r="G1588" s="114" t="s">
        <v>2662</v>
      </c>
      <c r="H1588" s="116">
        <v>4833000</v>
      </c>
      <c r="I1588" s="116">
        <v>4349700</v>
      </c>
      <c r="J1588" s="116">
        <v>3520699</v>
      </c>
      <c r="K1588" s="116">
        <v>829001</v>
      </c>
      <c r="L1588" s="116">
        <v>0</v>
      </c>
      <c r="M1588" s="116">
        <v>0</v>
      </c>
      <c r="N1588" s="116">
        <v>0</v>
      </c>
      <c r="O1588" s="116">
        <v>0</v>
      </c>
      <c r="P1588" s="120">
        <v>829001</v>
      </c>
      <c r="Q1588" s="27" t="str">
        <f t="shared" si="298"/>
        <v>Registered</v>
      </c>
      <c r="R1588" s="121">
        <f t="shared" si="299"/>
        <v>0.9</v>
      </c>
      <c r="T1588" s="117">
        <f t="shared" si="302"/>
        <v>829001</v>
      </c>
      <c r="U1588" s="117">
        <f t="shared" si="303"/>
        <v>0</v>
      </c>
    </row>
    <row r="1589" spans="1:21" hidden="1" x14ac:dyDescent="0.3">
      <c r="A1589" s="114">
        <v>2737</v>
      </c>
      <c r="B1589" s="114" t="s">
        <v>1719</v>
      </c>
      <c r="C1589" s="114" t="s">
        <v>84</v>
      </c>
      <c r="D1589" s="114" t="s">
        <v>5273</v>
      </c>
      <c r="E1589" s="114" t="s">
        <v>5274</v>
      </c>
      <c r="F1589" s="115">
        <v>44056</v>
      </c>
      <c r="G1589" s="114" t="s">
        <v>5275</v>
      </c>
      <c r="H1589" s="116">
        <v>4534500</v>
      </c>
      <c r="I1589" s="116">
        <v>4534500</v>
      </c>
      <c r="J1589" s="116">
        <v>4534500</v>
      </c>
      <c r="K1589" s="116">
        <v>0</v>
      </c>
      <c r="L1589" s="116">
        <v>0</v>
      </c>
      <c r="M1589" s="116">
        <v>0</v>
      </c>
      <c r="N1589" s="116">
        <v>0</v>
      </c>
      <c r="O1589" s="116">
        <v>0</v>
      </c>
      <c r="P1589" s="120">
        <v>0</v>
      </c>
      <c r="Q1589" s="27" t="str">
        <f t="shared" si="298"/>
        <v>Registered</v>
      </c>
      <c r="R1589" s="121">
        <f t="shared" si="299"/>
        <v>1</v>
      </c>
      <c r="T1589" s="117">
        <f t="shared" si="302"/>
        <v>0</v>
      </c>
      <c r="U1589" s="117">
        <f t="shared" si="303"/>
        <v>0</v>
      </c>
    </row>
    <row r="1590" spans="1:21" hidden="1" x14ac:dyDescent="0.3">
      <c r="A1590" s="114">
        <v>2738</v>
      </c>
      <c r="B1590" s="114" t="s">
        <v>1719</v>
      </c>
      <c r="C1590" s="114" t="s">
        <v>84</v>
      </c>
      <c r="D1590" s="114" t="s">
        <v>5276</v>
      </c>
      <c r="E1590" s="114" t="s">
        <v>5277</v>
      </c>
      <c r="F1590" s="115">
        <v>44078</v>
      </c>
      <c r="G1590" s="114" t="s">
        <v>5193</v>
      </c>
      <c r="H1590" s="116">
        <v>4000000</v>
      </c>
      <c r="I1590" s="116">
        <v>4000000</v>
      </c>
      <c r="J1590" s="116">
        <v>4000000</v>
      </c>
      <c r="K1590" s="116">
        <v>0</v>
      </c>
      <c r="L1590" s="116">
        <v>0</v>
      </c>
      <c r="M1590" s="116">
        <v>0</v>
      </c>
      <c r="N1590" s="116">
        <v>0</v>
      </c>
      <c r="O1590" s="116">
        <v>0</v>
      </c>
      <c r="P1590" s="120">
        <v>0</v>
      </c>
      <c r="Q1590" s="27" t="str">
        <f t="shared" si="298"/>
        <v>Registered</v>
      </c>
      <c r="R1590" s="121">
        <f t="shared" si="299"/>
        <v>1</v>
      </c>
      <c r="T1590" s="117">
        <f t="shared" si="302"/>
        <v>0</v>
      </c>
      <c r="U1590" s="117">
        <f t="shared" si="303"/>
        <v>0</v>
      </c>
    </row>
    <row r="1591" spans="1:21" hidden="1" x14ac:dyDescent="0.3">
      <c r="A1591" s="114">
        <v>2739</v>
      </c>
      <c r="B1591" s="114" t="s">
        <v>1719</v>
      </c>
      <c r="C1591" s="114" t="s">
        <v>84</v>
      </c>
      <c r="D1591" s="114" t="s">
        <v>5278</v>
      </c>
      <c r="E1591" s="114" t="s">
        <v>5279</v>
      </c>
      <c r="F1591" s="115">
        <v>43838</v>
      </c>
      <c r="G1591" s="114" t="s">
        <v>5280</v>
      </c>
      <c r="H1591" s="116">
        <v>5000000</v>
      </c>
      <c r="I1591" s="116">
        <v>5000000</v>
      </c>
      <c r="J1591" s="116">
        <v>5000000</v>
      </c>
      <c r="K1591" s="116">
        <v>0</v>
      </c>
      <c r="L1591" s="116">
        <v>0</v>
      </c>
      <c r="M1591" s="116">
        <v>0</v>
      </c>
      <c r="N1591" s="116">
        <v>0</v>
      </c>
      <c r="O1591" s="116">
        <v>0</v>
      </c>
      <c r="P1591" s="120">
        <v>0</v>
      </c>
      <c r="Q1591" s="27" t="str">
        <f t="shared" si="298"/>
        <v>Registered</v>
      </c>
      <c r="R1591" s="121">
        <f t="shared" si="299"/>
        <v>1</v>
      </c>
      <c r="T1591" s="117">
        <f t="shared" si="302"/>
        <v>0</v>
      </c>
      <c r="U1591" s="117">
        <f t="shared" si="303"/>
        <v>0</v>
      </c>
    </row>
    <row r="1592" spans="1:21" hidden="1" x14ac:dyDescent="0.3">
      <c r="A1592" s="114">
        <v>2740</v>
      </c>
      <c r="B1592" s="114" t="s">
        <v>1719</v>
      </c>
      <c r="C1592" s="114" t="s">
        <v>84</v>
      </c>
      <c r="D1592" s="114" t="s">
        <v>5281</v>
      </c>
      <c r="E1592" s="114" t="s">
        <v>5282</v>
      </c>
      <c r="F1592" s="115">
        <v>44103</v>
      </c>
      <c r="G1592" s="114" t="s">
        <v>5193</v>
      </c>
      <c r="H1592" s="116">
        <v>4366800</v>
      </c>
      <c r="I1592" s="116">
        <v>4366800</v>
      </c>
      <c r="J1592" s="116">
        <v>4366800</v>
      </c>
      <c r="K1592" s="116">
        <v>0</v>
      </c>
      <c r="L1592" s="116">
        <v>0</v>
      </c>
      <c r="M1592" s="116">
        <v>0</v>
      </c>
      <c r="N1592" s="116">
        <v>0</v>
      </c>
      <c r="O1592" s="116">
        <v>0</v>
      </c>
      <c r="P1592" s="120">
        <v>0</v>
      </c>
      <c r="Q1592" s="27" t="str">
        <f t="shared" si="298"/>
        <v>Registered</v>
      </c>
      <c r="R1592" s="121">
        <f t="shared" si="299"/>
        <v>1</v>
      </c>
      <c r="T1592" s="117">
        <f t="shared" si="302"/>
        <v>0</v>
      </c>
      <c r="U1592" s="117">
        <f t="shared" si="303"/>
        <v>0</v>
      </c>
    </row>
    <row r="1593" spans="1:21" hidden="1" x14ac:dyDescent="0.3">
      <c r="A1593" s="114">
        <v>2741</v>
      </c>
      <c r="B1593" s="114" t="s">
        <v>1719</v>
      </c>
      <c r="C1593" s="114" t="s">
        <v>84</v>
      </c>
      <c r="D1593" s="114" t="s">
        <v>5283</v>
      </c>
      <c r="E1593" s="114" t="s">
        <v>5284</v>
      </c>
      <c r="F1593" s="115">
        <v>44847</v>
      </c>
      <c r="G1593" s="114" t="s">
        <v>5285</v>
      </c>
      <c r="H1593" s="116">
        <v>4040000</v>
      </c>
      <c r="I1593" s="116">
        <v>4040000</v>
      </c>
      <c r="J1593" s="116">
        <v>4040000</v>
      </c>
      <c r="K1593" s="116">
        <v>0</v>
      </c>
      <c r="L1593" s="116">
        <v>0</v>
      </c>
      <c r="M1593" s="116">
        <v>0</v>
      </c>
      <c r="N1593" s="116">
        <v>0</v>
      </c>
      <c r="O1593" s="116">
        <v>0</v>
      </c>
      <c r="P1593" s="120">
        <v>0</v>
      </c>
      <c r="Q1593" s="27" t="str">
        <f t="shared" si="298"/>
        <v>Registered</v>
      </c>
      <c r="R1593" s="121">
        <f t="shared" si="299"/>
        <v>1</v>
      </c>
      <c r="T1593" s="117">
        <f t="shared" si="302"/>
        <v>0</v>
      </c>
      <c r="U1593" s="117">
        <f t="shared" si="303"/>
        <v>0</v>
      </c>
    </row>
    <row r="1594" spans="1:21" hidden="1" x14ac:dyDescent="0.3">
      <c r="A1594" s="114">
        <v>2742</v>
      </c>
      <c r="B1594" s="114" t="s">
        <v>1719</v>
      </c>
      <c r="C1594" s="114" t="s">
        <v>84</v>
      </c>
      <c r="D1594" s="114" t="s">
        <v>5286</v>
      </c>
      <c r="E1594" s="114" t="s">
        <v>5284</v>
      </c>
      <c r="F1594" s="115">
        <v>44761</v>
      </c>
      <c r="G1594" s="114" t="s">
        <v>5159</v>
      </c>
      <c r="H1594" s="116">
        <v>4040400</v>
      </c>
      <c r="I1594" s="116">
        <v>4040400</v>
      </c>
      <c r="J1594" s="116">
        <v>4040400</v>
      </c>
      <c r="K1594" s="116">
        <v>0</v>
      </c>
      <c r="L1594" s="116">
        <v>0</v>
      </c>
      <c r="M1594" s="116">
        <v>0</v>
      </c>
      <c r="N1594" s="116">
        <v>0</v>
      </c>
      <c r="O1594" s="116">
        <v>0</v>
      </c>
      <c r="P1594" s="120">
        <v>0</v>
      </c>
      <c r="Q1594" s="27" t="str">
        <f t="shared" si="298"/>
        <v>Registered</v>
      </c>
      <c r="R1594" s="121">
        <f t="shared" si="299"/>
        <v>1</v>
      </c>
      <c r="T1594" s="117">
        <f t="shared" si="302"/>
        <v>0</v>
      </c>
      <c r="U1594" s="117">
        <f t="shared" si="303"/>
        <v>0</v>
      </c>
    </row>
    <row r="1595" spans="1:21" hidden="1" x14ac:dyDescent="0.3">
      <c r="A1595" s="114">
        <v>2743</v>
      </c>
      <c r="B1595" s="114" t="s">
        <v>1719</v>
      </c>
      <c r="C1595" s="114" t="s">
        <v>84</v>
      </c>
      <c r="D1595" s="114" t="s">
        <v>5287</v>
      </c>
      <c r="E1595" s="114" t="s">
        <v>5288</v>
      </c>
      <c r="F1595" s="115">
        <v>45695</v>
      </c>
      <c r="G1595" s="114" t="s">
        <v>5289</v>
      </c>
      <c r="H1595" s="116">
        <v>4000000</v>
      </c>
      <c r="I1595" s="116">
        <v>4000000</v>
      </c>
      <c r="J1595" s="116">
        <v>4000000</v>
      </c>
      <c r="K1595" s="116">
        <v>0</v>
      </c>
      <c r="L1595" s="116">
        <v>0</v>
      </c>
      <c r="M1595" s="116">
        <v>0</v>
      </c>
      <c r="N1595" s="116">
        <v>0</v>
      </c>
      <c r="O1595" s="116">
        <v>0</v>
      </c>
      <c r="P1595" s="120">
        <v>0</v>
      </c>
      <c r="Q1595" s="27" t="str">
        <f t="shared" si="298"/>
        <v>Registered</v>
      </c>
      <c r="R1595" s="121">
        <f t="shared" si="299"/>
        <v>1</v>
      </c>
      <c r="T1595" s="117">
        <f t="shared" si="302"/>
        <v>0</v>
      </c>
      <c r="U1595" s="117">
        <f t="shared" si="303"/>
        <v>0</v>
      </c>
    </row>
    <row r="1596" spans="1:21" hidden="1" x14ac:dyDescent="0.3">
      <c r="A1596" s="114">
        <v>2744</v>
      </c>
      <c r="B1596" s="114" t="s">
        <v>1719</v>
      </c>
      <c r="C1596" s="114" t="s">
        <v>84</v>
      </c>
      <c r="D1596" s="114" t="s">
        <v>5290</v>
      </c>
      <c r="E1596" s="114" t="s">
        <v>5078</v>
      </c>
      <c r="F1596" s="115">
        <v>44377</v>
      </c>
      <c r="G1596" s="114" t="s">
        <v>5291</v>
      </c>
      <c r="H1596" s="116">
        <v>6552000</v>
      </c>
      <c r="I1596" s="116">
        <v>6552000</v>
      </c>
      <c r="J1596" s="116">
        <v>6552000</v>
      </c>
      <c r="K1596" s="116">
        <v>0</v>
      </c>
      <c r="L1596" s="116">
        <v>0</v>
      </c>
      <c r="M1596" s="116">
        <v>0</v>
      </c>
      <c r="N1596" s="116">
        <v>0</v>
      </c>
      <c r="O1596" s="116">
        <v>0</v>
      </c>
      <c r="P1596" s="120">
        <v>0</v>
      </c>
      <c r="Q1596" s="27" t="str">
        <f t="shared" si="298"/>
        <v>Registered</v>
      </c>
      <c r="R1596" s="121">
        <f t="shared" si="299"/>
        <v>1</v>
      </c>
      <c r="T1596" s="117">
        <f t="shared" si="302"/>
        <v>0</v>
      </c>
      <c r="U1596" s="117">
        <f t="shared" si="303"/>
        <v>0</v>
      </c>
    </row>
    <row r="1597" spans="1:21" hidden="1" x14ac:dyDescent="0.3">
      <c r="A1597" s="114">
        <v>2745</v>
      </c>
      <c r="B1597" s="114" t="s">
        <v>1719</v>
      </c>
      <c r="C1597" s="114" t="s">
        <v>84</v>
      </c>
      <c r="D1597" s="114" t="s">
        <v>5292</v>
      </c>
      <c r="E1597" s="114" t="s">
        <v>5078</v>
      </c>
      <c r="F1597" s="115">
        <v>44377</v>
      </c>
      <c r="G1597" s="114" t="s">
        <v>5291</v>
      </c>
      <c r="H1597" s="116">
        <v>6552000</v>
      </c>
      <c r="I1597" s="116">
        <v>6552000</v>
      </c>
      <c r="J1597" s="116">
        <v>6552000</v>
      </c>
      <c r="K1597" s="116">
        <v>0</v>
      </c>
      <c r="L1597" s="116">
        <v>0</v>
      </c>
      <c r="M1597" s="116">
        <v>0</v>
      </c>
      <c r="N1597" s="116">
        <v>0</v>
      </c>
      <c r="O1597" s="116">
        <v>0</v>
      </c>
      <c r="P1597" s="120">
        <v>0</v>
      </c>
      <c r="Q1597" s="27" t="str">
        <f t="shared" si="298"/>
        <v>Registered</v>
      </c>
      <c r="R1597" s="121">
        <f t="shared" si="299"/>
        <v>1</v>
      </c>
      <c r="T1597" s="117">
        <f t="shared" si="302"/>
        <v>0</v>
      </c>
      <c r="U1597" s="117">
        <f t="shared" si="303"/>
        <v>0</v>
      </c>
    </row>
    <row r="1598" spans="1:21" hidden="1" x14ac:dyDescent="0.3">
      <c r="A1598" s="114">
        <v>2746</v>
      </c>
      <c r="B1598" s="114" t="s">
        <v>1719</v>
      </c>
      <c r="C1598" s="114" t="s">
        <v>84</v>
      </c>
      <c r="D1598" s="114" t="s">
        <v>5293</v>
      </c>
      <c r="E1598" s="114" t="s">
        <v>5078</v>
      </c>
      <c r="F1598" s="115">
        <v>44377</v>
      </c>
      <c r="G1598" s="114" t="s">
        <v>5291</v>
      </c>
      <c r="H1598" s="116">
        <v>6552000</v>
      </c>
      <c r="I1598" s="116">
        <v>6552000</v>
      </c>
      <c r="J1598" s="116">
        <v>6552000</v>
      </c>
      <c r="K1598" s="116">
        <v>0</v>
      </c>
      <c r="L1598" s="116">
        <v>0</v>
      </c>
      <c r="M1598" s="116">
        <v>0</v>
      </c>
      <c r="N1598" s="116">
        <v>0</v>
      </c>
      <c r="O1598" s="116">
        <v>0</v>
      </c>
      <c r="P1598" s="120">
        <v>0</v>
      </c>
      <c r="Q1598" s="27" t="str">
        <f t="shared" si="298"/>
        <v>Registered</v>
      </c>
      <c r="R1598" s="121">
        <f t="shared" si="299"/>
        <v>1</v>
      </c>
      <c r="T1598" s="117">
        <f t="shared" si="302"/>
        <v>0</v>
      </c>
      <c r="U1598" s="117">
        <f t="shared" si="303"/>
        <v>0</v>
      </c>
    </row>
    <row r="1599" spans="1:21" hidden="1" x14ac:dyDescent="0.3">
      <c r="A1599" s="114">
        <v>2747</v>
      </c>
      <c r="B1599" s="114" t="s">
        <v>1719</v>
      </c>
      <c r="C1599" s="114" t="s">
        <v>84</v>
      </c>
      <c r="D1599" s="114" t="s">
        <v>5294</v>
      </c>
      <c r="E1599" s="114" t="s">
        <v>5295</v>
      </c>
      <c r="F1599" s="115">
        <v>45726</v>
      </c>
      <c r="G1599" s="114" t="s">
        <v>2784</v>
      </c>
      <c r="H1599" s="116">
        <v>4000000</v>
      </c>
      <c r="I1599" s="116">
        <v>4000000</v>
      </c>
      <c r="J1599" s="116">
        <v>4000000</v>
      </c>
      <c r="K1599" s="116">
        <v>0</v>
      </c>
      <c r="L1599" s="116">
        <v>0</v>
      </c>
      <c r="M1599" s="116">
        <v>0</v>
      </c>
      <c r="N1599" s="116">
        <v>0</v>
      </c>
      <c r="O1599" s="116">
        <v>0</v>
      </c>
      <c r="P1599" s="120">
        <v>0</v>
      </c>
      <c r="Q1599" s="27" t="str">
        <f t="shared" si="298"/>
        <v>Registered</v>
      </c>
      <c r="R1599" s="121">
        <f t="shared" si="299"/>
        <v>1</v>
      </c>
      <c r="T1599" s="117">
        <f t="shared" si="302"/>
        <v>0</v>
      </c>
      <c r="U1599" s="117">
        <f t="shared" si="303"/>
        <v>0</v>
      </c>
    </row>
    <row r="1600" spans="1:21" hidden="1" x14ac:dyDescent="0.3">
      <c r="A1600" s="114">
        <v>2748</v>
      </c>
      <c r="B1600" s="114" t="s">
        <v>1719</v>
      </c>
      <c r="C1600" s="114" t="s">
        <v>84</v>
      </c>
      <c r="D1600" s="114" t="s">
        <v>5296</v>
      </c>
      <c r="E1600" s="114" t="s">
        <v>5297</v>
      </c>
      <c r="F1600" s="115">
        <v>45226</v>
      </c>
      <c r="G1600" s="114" t="s">
        <v>3086</v>
      </c>
      <c r="H1600" s="116">
        <v>2500000</v>
      </c>
      <c r="I1600" s="116">
        <v>2500000</v>
      </c>
      <c r="J1600" s="116">
        <v>2500000</v>
      </c>
      <c r="K1600" s="116">
        <v>0</v>
      </c>
      <c r="L1600" s="116">
        <v>0</v>
      </c>
      <c r="M1600" s="116">
        <v>0</v>
      </c>
      <c r="N1600" s="116">
        <v>0</v>
      </c>
      <c r="O1600" s="116">
        <v>0</v>
      </c>
      <c r="P1600" s="120">
        <v>0</v>
      </c>
      <c r="Q1600" s="27" t="str">
        <f t="shared" si="298"/>
        <v>Registered</v>
      </c>
      <c r="R1600" s="121">
        <f t="shared" si="299"/>
        <v>1</v>
      </c>
      <c r="T1600" s="117">
        <f t="shared" si="302"/>
        <v>0</v>
      </c>
      <c r="U1600" s="117">
        <f t="shared" si="303"/>
        <v>0</v>
      </c>
    </row>
    <row r="1601" spans="1:21" hidden="1" x14ac:dyDescent="0.3">
      <c r="A1601" s="114">
        <v>2749</v>
      </c>
      <c r="B1601" s="114" t="s">
        <v>1719</v>
      </c>
      <c r="C1601" s="114" t="s">
        <v>84</v>
      </c>
      <c r="D1601" s="114" t="s">
        <v>5298</v>
      </c>
      <c r="E1601" s="114" t="s">
        <v>5299</v>
      </c>
      <c r="F1601" s="115">
        <v>45930</v>
      </c>
      <c r="G1601" s="114" t="s">
        <v>3685</v>
      </c>
      <c r="H1601" s="116">
        <v>4000000</v>
      </c>
      <c r="I1601" s="116">
        <v>4000000</v>
      </c>
      <c r="J1601" s="116">
        <v>4000000</v>
      </c>
      <c r="K1601" s="116">
        <v>0</v>
      </c>
      <c r="L1601" s="116">
        <v>0</v>
      </c>
      <c r="M1601" s="116">
        <v>0</v>
      </c>
      <c r="N1601" s="116">
        <v>0</v>
      </c>
      <c r="O1601" s="116">
        <v>0</v>
      </c>
      <c r="P1601" s="120">
        <v>0</v>
      </c>
      <c r="Q1601" s="27" t="str">
        <f t="shared" si="298"/>
        <v>Registered</v>
      </c>
      <c r="R1601" s="121">
        <f t="shared" si="299"/>
        <v>1</v>
      </c>
      <c r="T1601" s="117">
        <f t="shared" si="302"/>
        <v>0</v>
      </c>
      <c r="U1601" s="117">
        <f t="shared" si="303"/>
        <v>0</v>
      </c>
    </row>
    <row r="1602" spans="1:21" hidden="1" x14ac:dyDescent="0.3">
      <c r="A1602" s="114">
        <v>2750</v>
      </c>
      <c r="B1602" s="114" t="s">
        <v>1719</v>
      </c>
      <c r="C1602" s="114" t="s">
        <v>84</v>
      </c>
      <c r="D1602" s="114" t="s">
        <v>1750</v>
      </c>
      <c r="E1602" s="114" t="s">
        <v>1751</v>
      </c>
      <c r="F1602" s="115">
        <v>45930</v>
      </c>
      <c r="G1602" s="114" t="s">
        <v>1464</v>
      </c>
      <c r="H1602" s="116">
        <v>4000000</v>
      </c>
      <c r="I1602" s="116">
        <v>4000000</v>
      </c>
      <c r="J1602" s="116">
        <v>4000000</v>
      </c>
      <c r="K1602" s="116">
        <v>0</v>
      </c>
      <c r="L1602" s="116">
        <v>0</v>
      </c>
      <c r="M1602" s="116">
        <v>0</v>
      </c>
      <c r="N1602" s="116">
        <v>0</v>
      </c>
      <c r="O1602" s="116">
        <v>0</v>
      </c>
      <c r="P1602" s="120">
        <v>0</v>
      </c>
      <c r="Q1602" s="27" t="str">
        <f t="shared" ref="Q1602:Q1665" si="304">IF(G1602="01 Jan 1900","Unregistered","Registered")</f>
        <v>Registered</v>
      </c>
      <c r="R1602" s="121">
        <f t="shared" si="299"/>
        <v>1</v>
      </c>
      <c r="T1602" s="117">
        <f t="shared" si="302"/>
        <v>0</v>
      </c>
      <c r="U1602" s="117">
        <f t="shared" si="303"/>
        <v>0</v>
      </c>
    </row>
    <row r="1603" spans="1:21" hidden="1" x14ac:dyDescent="0.3">
      <c r="A1603" s="114">
        <v>2751</v>
      </c>
      <c r="B1603" s="114" t="s">
        <v>1719</v>
      </c>
      <c r="C1603" s="114" t="s">
        <v>84</v>
      </c>
      <c r="D1603" s="114" t="s">
        <v>5300</v>
      </c>
      <c r="E1603" s="114" t="s">
        <v>5301</v>
      </c>
      <c r="F1603" s="115">
        <v>45226</v>
      </c>
      <c r="G1603" s="114" t="s">
        <v>5105</v>
      </c>
      <c r="H1603" s="116">
        <v>2500000</v>
      </c>
      <c r="I1603" s="116">
        <v>2500000</v>
      </c>
      <c r="J1603" s="116">
        <v>2500000</v>
      </c>
      <c r="K1603" s="116">
        <v>0</v>
      </c>
      <c r="L1603" s="116">
        <v>0</v>
      </c>
      <c r="M1603" s="116">
        <v>0</v>
      </c>
      <c r="N1603" s="116">
        <v>0</v>
      </c>
      <c r="O1603" s="116">
        <v>0</v>
      </c>
      <c r="P1603" s="120">
        <v>0</v>
      </c>
      <c r="Q1603" s="27" t="str">
        <f t="shared" si="304"/>
        <v>Registered</v>
      </c>
      <c r="R1603" s="121">
        <f t="shared" si="299"/>
        <v>1</v>
      </c>
      <c r="T1603" s="117">
        <f t="shared" si="302"/>
        <v>0</v>
      </c>
      <c r="U1603" s="117">
        <f t="shared" si="303"/>
        <v>0</v>
      </c>
    </row>
    <row r="1604" spans="1:21" hidden="1" x14ac:dyDescent="0.3">
      <c r="A1604" s="114">
        <v>2752</v>
      </c>
      <c r="B1604" s="114" t="s">
        <v>1719</v>
      </c>
      <c r="C1604" s="114" t="s">
        <v>84</v>
      </c>
      <c r="D1604" s="114" t="s">
        <v>5302</v>
      </c>
      <c r="E1604" s="114" t="s">
        <v>5303</v>
      </c>
      <c r="F1604" s="115">
        <v>42424</v>
      </c>
      <c r="G1604" s="114" t="s">
        <v>5304</v>
      </c>
      <c r="H1604" s="116">
        <v>4650000</v>
      </c>
      <c r="I1604" s="116">
        <v>4650000</v>
      </c>
      <c r="J1604" s="116">
        <v>4650000</v>
      </c>
      <c r="K1604" s="116">
        <v>0</v>
      </c>
      <c r="L1604" s="116">
        <v>0</v>
      </c>
      <c r="M1604" s="116">
        <v>0</v>
      </c>
      <c r="N1604" s="116">
        <v>0</v>
      </c>
      <c r="O1604" s="116">
        <v>0</v>
      </c>
      <c r="P1604" s="120">
        <v>0</v>
      </c>
      <c r="Q1604" s="27" t="str">
        <f t="shared" si="304"/>
        <v>Registered</v>
      </c>
      <c r="R1604" s="121">
        <f t="shared" si="299"/>
        <v>1</v>
      </c>
      <c r="T1604" s="117">
        <f t="shared" si="302"/>
        <v>0</v>
      </c>
      <c r="U1604" s="117">
        <f t="shared" si="303"/>
        <v>0</v>
      </c>
    </row>
    <row r="1605" spans="1:21" hidden="1" x14ac:dyDescent="0.3">
      <c r="A1605" s="114">
        <v>2753</v>
      </c>
      <c r="B1605" s="114" t="s">
        <v>1719</v>
      </c>
      <c r="C1605" s="114" t="s">
        <v>84</v>
      </c>
      <c r="D1605" s="114" t="s">
        <v>5305</v>
      </c>
      <c r="E1605" s="114" t="s">
        <v>5306</v>
      </c>
      <c r="F1605" s="115">
        <v>45764</v>
      </c>
      <c r="G1605" s="114" t="s">
        <v>5307</v>
      </c>
      <c r="H1605" s="116">
        <v>4000000</v>
      </c>
      <c r="I1605" s="116">
        <v>4000000</v>
      </c>
      <c r="J1605" s="116">
        <v>4000000</v>
      </c>
      <c r="K1605" s="116">
        <v>0</v>
      </c>
      <c r="L1605" s="116">
        <v>0</v>
      </c>
      <c r="M1605" s="116">
        <v>0</v>
      </c>
      <c r="N1605" s="116">
        <v>0</v>
      </c>
      <c r="O1605" s="116">
        <v>0</v>
      </c>
      <c r="P1605" s="120">
        <v>0</v>
      </c>
      <c r="Q1605" s="27" t="str">
        <f t="shared" si="304"/>
        <v>Registered</v>
      </c>
      <c r="R1605" s="121">
        <f t="shared" ref="R1605:R1668" si="305">I1605/H1605</f>
        <v>1</v>
      </c>
      <c r="T1605" s="117">
        <f t="shared" si="302"/>
        <v>0</v>
      </c>
      <c r="U1605" s="117">
        <f t="shared" si="303"/>
        <v>0</v>
      </c>
    </row>
    <row r="1606" spans="1:21" hidden="1" x14ac:dyDescent="0.3">
      <c r="A1606" s="114">
        <v>2754</v>
      </c>
      <c r="B1606" s="114" t="s">
        <v>1719</v>
      </c>
      <c r="C1606" s="114" t="s">
        <v>84</v>
      </c>
      <c r="D1606" s="114" t="s">
        <v>1720</v>
      </c>
      <c r="E1606" s="114" t="s">
        <v>1721</v>
      </c>
      <c r="F1606" s="115">
        <v>46031</v>
      </c>
      <c r="G1606" s="114" t="s">
        <v>1694</v>
      </c>
      <c r="H1606" s="116">
        <v>4000000</v>
      </c>
      <c r="I1606" s="116">
        <v>4000000</v>
      </c>
      <c r="J1606" s="116">
        <v>4000000</v>
      </c>
      <c r="K1606" s="116">
        <v>0</v>
      </c>
      <c r="L1606" s="116">
        <v>0</v>
      </c>
      <c r="M1606" s="116">
        <v>0</v>
      </c>
      <c r="N1606" s="116">
        <v>0</v>
      </c>
      <c r="O1606" s="116">
        <v>0</v>
      </c>
      <c r="P1606" s="120">
        <v>0</v>
      </c>
      <c r="Q1606" s="27" t="str">
        <f t="shared" si="304"/>
        <v>Registered</v>
      </c>
      <c r="R1606" s="121">
        <f t="shared" si="305"/>
        <v>1</v>
      </c>
      <c r="T1606" s="117">
        <f t="shared" si="302"/>
        <v>0</v>
      </c>
      <c r="U1606" s="117">
        <f t="shared" si="303"/>
        <v>0</v>
      </c>
    </row>
    <row r="1607" spans="1:21" hidden="1" x14ac:dyDescent="0.3">
      <c r="A1607" s="114">
        <v>2755</v>
      </c>
      <c r="B1607" s="114" t="s">
        <v>1719</v>
      </c>
      <c r="C1607" s="114" t="s">
        <v>84</v>
      </c>
      <c r="D1607" s="114" t="s">
        <v>5308</v>
      </c>
      <c r="E1607" s="114" t="s">
        <v>5301</v>
      </c>
      <c r="F1607" s="115">
        <v>45226</v>
      </c>
      <c r="G1607" s="114" t="s">
        <v>5105</v>
      </c>
      <c r="H1607" s="116">
        <v>2500000</v>
      </c>
      <c r="I1607" s="116">
        <v>2500000</v>
      </c>
      <c r="J1607" s="116">
        <v>2500000</v>
      </c>
      <c r="K1607" s="116">
        <v>0</v>
      </c>
      <c r="L1607" s="116">
        <v>0</v>
      </c>
      <c r="M1607" s="116">
        <v>0</v>
      </c>
      <c r="N1607" s="116">
        <v>0</v>
      </c>
      <c r="O1607" s="116">
        <v>0</v>
      </c>
      <c r="P1607" s="120">
        <v>0</v>
      </c>
      <c r="Q1607" s="27" t="str">
        <f t="shared" si="304"/>
        <v>Registered</v>
      </c>
      <c r="R1607" s="121">
        <f t="shared" si="305"/>
        <v>1</v>
      </c>
      <c r="T1607" s="117">
        <f t="shared" si="302"/>
        <v>0</v>
      </c>
      <c r="U1607" s="117">
        <f t="shared" si="303"/>
        <v>0</v>
      </c>
    </row>
    <row r="1608" spans="1:21" hidden="1" x14ac:dyDescent="0.3">
      <c r="A1608" s="114">
        <v>2756</v>
      </c>
      <c r="B1608" s="114" t="s">
        <v>1719</v>
      </c>
      <c r="C1608" s="114" t="s">
        <v>84</v>
      </c>
      <c r="D1608" s="114" t="s">
        <v>5309</v>
      </c>
      <c r="E1608" s="114" t="s">
        <v>5310</v>
      </c>
      <c r="F1608" s="115">
        <v>45226</v>
      </c>
      <c r="G1608" s="114" t="s">
        <v>3086</v>
      </c>
      <c r="H1608" s="116">
        <v>2500000</v>
      </c>
      <c r="I1608" s="116">
        <v>2500000</v>
      </c>
      <c r="J1608" s="116">
        <v>2500000</v>
      </c>
      <c r="K1608" s="116">
        <v>0</v>
      </c>
      <c r="L1608" s="116">
        <v>0</v>
      </c>
      <c r="M1608" s="116">
        <v>0</v>
      </c>
      <c r="N1608" s="116">
        <v>0</v>
      </c>
      <c r="O1608" s="116">
        <v>0</v>
      </c>
      <c r="P1608" s="120">
        <v>0</v>
      </c>
      <c r="Q1608" s="27" t="str">
        <f t="shared" si="304"/>
        <v>Registered</v>
      </c>
      <c r="R1608" s="121">
        <f t="shared" si="305"/>
        <v>1</v>
      </c>
      <c r="T1608" s="117">
        <f t="shared" si="302"/>
        <v>0</v>
      </c>
      <c r="U1608" s="117">
        <f t="shared" si="303"/>
        <v>0</v>
      </c>
    </row>
    <row r="1609" spans="1:21" hidden="1" x14ac:dyDescent="0.3">
      <c r="A1609" s="114">
        <v>2757</v>
      </c>
      <c r="B1609" s="114" t="s">
        <v>1719</v>
      </c>
      <c r="C1609" s="114" t="s">
        <v>84</v>
      </c>
      <c r="D1609" s="114" t="s">
        <v>5311</v>
      </c>
      <c r="E1609" s="114" t="s">
        <v>5074</v>
      </c>
      <c r="F1609" s="115">
        <v>45891</v>
      </c>
      <c r="G1609" s="114" t="s">
        <v>5312</v>
      </c>
      <c r="H1609" s="116">
        <v>4043000</v>
      </c>
      <c r="I1609" s="116">
        <v>4043000</v>
      </c>
      <c r="J1609" s="116">
        <v>4043000</v>
      </c>
      <c r="K1609" s="116">
        <v>0</v>
      </c>
      <c r="L1609" s="116">
        <v>0</v>
      </c>
      <c r="M1609" s="116">
        <v>0</v>
      </c>
      <c r="N1609" s="116">
        <v>0</v>
      </c>
      <c r="O1609" s="116">
        <v>0</v>
      </c>
      <c r="P1609" s="120">
        <v>0</v>
      </c>
      <c r="Q1609" s="27" t="str">
        <f t="shared" si="304"/>
        <v>Registered</v>
      </c>
      <c r="R1609" s="121">
        <f t="shared" si="305"/>
        <v>1</v>
      </c>
      <c r="T1609" s="117">
        <f t="shared" si="302"/>
        <v>0</v>
      </c>
      <c r="U1609" s="117">
        <f t="shared" si="303"/>
        <v>0</v>
      </c>
    </row>
    <row r="1610" spans="1:21" hidden="1" x14ac:dyDescent="0.3">
      <c r="A1610" s="114">
        <v>2758</v>
      </c>
      <c r="B1610" s="114" t="s">
        <v>1719</v>
      </c>
      <c r="C1610" s="114" t="s">
        <v>84</v>
      </c>
      <c r="D1610" s="114" t="s">
        <v>5313</v>
      </c>
      <c r="E1610" s="114" t="s">
        <v>5297</v>
      </c>
      <c r="F1610" s="115">
        <v>45226</v>
      </c>
      <c r="G1610" s="114" t="s">
        <v>3086</v>
      </c>
      <c r="H1610" s="116">
        <v>2500000</v>
      </c>
      <c r="I1610" s="116">
        <v>2500000</v>
      </c>
      <c r="J1610" s="116">
        <v>2500000</v>
      </c>
      <c r="K1610" s="116">
        <v>0</v>
      </c>
      <c r="L1610" s="116">
        <v>0</v>
      </c>
      <c r="M1610" s="116">
        <v>0</v>
      </c>
      <c r="N1610" s="116">
        <v>0</v>
      </c>
      <c r="O1610" s="116">
        <v>0</v>
      </c>
      <c r="P1610" s="120">
        <v>0</v>
      </c>
      <c r="Q1610" s="27" t="str">
        <f t="shared" si="304"/>
        <v>Registered</v>
      </c>
      <c r="R1610" s="121">
        <f t="shared" si="305"/>
        <v>1</v>
      </c>
      <c r="T1610" s="117">
        <f t="shared" si="302"/>
        <v>0</v>
      </c>
      <c r="U1610" s="117">
        <f t="shared" si="303"/>
        <v>0</v>
      </c>
    </row>
    <row r="1611" spans="1:21" hidden="1" x14ac:dyDescent="0.3">
      <c r="A1611" s="114">
        <v>2759</v>
      </c>
      <c r="B1611" s="114" t="s">
        <v>1719</v>
      </c>
      <c r="C1611" s="114" t="s">
        <v>84</v>
      </c>
      <c r="D1611" s="114" t="s">
        <v>5314</v>
      </c>
      <c r="E1611" s="114" t="s">
        <v>5315</v>
      </c>
      <c r="F1611" s="115">
        <v>45948</v>
      </c>
      <c r="G1611" s="114" t="s">
        <v>3249</v>
      </c>
      <c r="H1611" s="116">
        <v>4000000</v>
      </c>
      <c r="I1611" s="116">
        <v>4000000</v>
      </c>
      <c r="J1611" s="116">
        <v>4000000</v>
      </c>
      <c r="K1611" s="116">
        <v>0</v>
      </c>
      <c r="L1611" s="116">
        <v>0</v>
      </c>
      <c r="M1611" s="116">
        <v>0</v>
      </c>
      <c r="N1611" s="116">
        <v>0</v>
      </c>
      <c r="O1611" s="116">
        <v>0</v>
      </c>
      <c r="P1611" s="120">
        <v>0</v>
      </c>
      <c r="Q1611" s="27" t="str">
        <f t="shared" si="304"/>
        <v>Registered</v>
      </c>
      <c r="R1611" s="121">
        <f t="shared" si="305"/>
        <v>1</v>
      </c>
      <c r="T1611" s="117">
        <f t="shared" si="302"/>
        <v>0</v>
      </c>
      <c r="U1611" s="117">
        <f t="shared" si="303"/>
        <v>0</v>
      </c>
    </row>
    <row r="1612" spans="1:21" hidden="1" x14ac:dyDescent="0.3">
      <c r="A1612" s="114">
        <v>2760</v>
      </c>
      <c r="B1612" s="114" t="s">
        <v>1719</v>
      </c>
      <c r="C1612" s="114" t="s">
        <v>84</v>
      </c>
      <c r="D1612" s="114" t="s">
        <v>5316</v>
      </c>
      <c r="E1612" s="114" t="s">
        <v>5317</v>
      </c>
      <c r="F1612" s="115">
        <v>44169</v>
      </c>
      <c r="G1612" s="114" t="s">
        <v>3146</v>
      </c>
      <c r="H1612" s="116">
        <v>4288150</v>
      </c>
      <c r="I1612" s="116">
        <v>4288150</v>
      </c>
      <c r="J1612" s="116">
        <v>4288150</v>
      </c>
      <c r="K1612" s="116">
        <v>0</v>
      </c>
      <c r="L1612" s="116">
        <v>0</v>
      </c>
      <c r="M1612" s="116">
        <v>0</v>
      </c>
      <c r="N1612" s="116">
        <v>0</v>
      </c>
      <c r="O1612" s="116">
        <v>0</v>
      </c>
      <c r="P1612" s="120">
        <v>0</v>
      </c>
      <c r="Q1612" s="27" t="str">
        <f t="shared" si="304"/>
        <v>Registered</v>
      </c>
      <c r="R1612" s="121">
        <f t="shared" si="305"/>
        <v>1</v>
      </c>
      <c r="T1612" s="117">
        <f t="shared" si="302"/>
        <v>0</v>
      </c>
      <c r="U1612" s="117">
        <f t="shared" si="303"/>
        <v>0</v>
      </c>
    </row>
    <row r="1613" spans="1:21" hidden="1" x14ac:dyDescent="0.3">
      <c r="A1613" s="114">
        <v>2761</v>
      </c>
      <c r="B1613" s="114" t="s">
        <v>1719</v>
      </c>
      <c r="C1613" s="114" t="s">
        <v>84</v>
      </c>
      <c r="D1613" s="114" t="s">
        <v>5318</v>
      </c>
      <c r="E1613" s="114" t="s">
        <v>5319</v>
      </c>
      <c r="F1613" s="115">
        <v>44357</v>
      </c>
      <c r="G1613" s="114" t="s">
        <v>5097</v>
      </c>
      <c r="H1613" s="116">
        <v>3772478</v>
      </c>
      <c r="I1613" s="116">
        <v>3772478</v>
      </c>
      <c r="J1613" s="116">
        <v>3772478</v>
      </c>
      <c r="K1613" s="116">
        <v>0</v>
      </c>
      <c r="L1613" s="116">
        <v>0</v>
      </c>
      <c r="M1613" s="116">
        <v>0</v>
      </c>
      <c r="N1613" s="116">
        <v>0</v>
      </c>
      <c r="O1613" s="116">
        <v>0</v>
      </c>
      <c r="P1613" s="120">
        <v>0</v>
      </c>
      <c r="Q1613" s="27" t="str">
        <f t="shared" si="304"/>
        <v>Registered</v>
      </c>
      <c r="R1613" s="121">
        <f t="shared" si="305"/>
        <v>1</v>
      </c>
      <c r="T1613" s="117">
        <f t="shared" si="302"/>
        <v>0</v>
      </c>
      <c r="U1613" s="117">
        <f t="shared" si="303"/>
        <v>0</v>
      </c>
    </row>
    <row r="1614" spans="1:21" hidden="1" x14ac:dyDescent="0.3">
      <c r="A1614" s="114">
        <v>2762</v>
      </c>
      <c r="B1614" s="114" t="s">
        <v>1719</v>
      </c>
      <c r="C1614" s="114" t="s">
        <v>84</v>
      </c>
      <c r="D1614" s="114" t="s">
        <v>5320</v>
      </c>
      <c r="E1614" s="114" t="s">
        <v>5321</v>
      </c>
      <c r="F1614" s="115">
        <v>44561</v>
      </c>
      <c r="G1614" s="114" t="s">
        <v>5322</v>
      </c>
      <c r="H1614" s="116">
        <v>3900000</v>
      </c>
      <c r="I1614" s="116">
        <v>3900000</v>
      </c>
      <c r="J1614" s="116">
        <v>3900000</v>
      </c>
      <c r="K1614" s="116">
        <v>0</v>
      </c>
      <c r="L1614" s="116">
        <v>0</v>
      </c>
      <c r="M1614" s="116">
        <v>0</v>
      </c>
      <c r="N1614" s="116">
        <v>0</v>
      </c>
      <c r="O1614" s="116">
        <v>0</v>
      </c>
      <c r="P1614" s="120">
        <v>0</v>
      </c>
      <c r="Q1614" s="27" t="str">
        <f t="shared" si="304"/>
        <v>Registered</v>
      </c>
      <c r="R1614" s="121">
        <f t="shared" si="305"/>
        <v>1</v>
      </c>
      <c r="T1614" s="117">
        <f t="shared" si="302"/>
        <v>0</v>
      </c>
      <c r="U1614" s="117">
        <f t="shared" si="303"/>
        <v>0</v>
      </c>
    </row>
    <row r="1615" spans="1:21" hidden="1" x14ac:dyDescent="0.3">
      <c r="A1615" s="114">
        <v>2763</v>
      </c>
      <c r="B1615" s="114" t="s">
        <v>1719</v>
      </c>
      <c r="C1615" s="114" t="s">
        <v>84</v>
      </c>
      <c r="D1615" s="114" t="s">
        <v>5323</v>
      </c>
      <c r="E1615" s="114" t="s">
        <v>5324</v>
      </c>
      <c r="F1615" s="115">
        <v>43794</v>
      </c>
      <c r="G1615" s="114" t="s">
        <v>5325</v>
      </c>
      <c r="H1615" s="116">
        <v>4859546</v>
      </c>
      <c r="I1615" s="116">
        <v>4859546</v>
      </c>
      <c r="J1615" s="116">
        <v>4859546</v>
      </c>
      <c r="K1615" s="116">
        <v>0</v>
      </c>
      <c r="L1615" s="116">
        <v>0</v>
      </c>
      <c r="M1615" s="116">
        <v>0</v>
      </c>
      <c r="N1615" s="116">
        <v>0</v>
      </c>
      <c r="O1615" s="116">
        <v>0</v>
      </c>
      <c r="P1615" s="120">
        <v>0</v>
      </c>
      <c r="Q1615" s="27" t="str">
        <f t="shared" si="304"/>
        <v>Registered</v>
      </c>
      <c r="R1615" s="121">
        <f t="shared" si="305"/>
        <v>1</v>
      </c>
      <c r="T1615" s="117">
        <f t="shared" si="302"/>
        <v>0</v>
      </c>
      <c r="U1615" s="117">
        <f t="shared" si="303"/>
        <v>0</v>
      </c>
    </row>
    <row r="1616" spans="1:21" hidden="1" x14ac:dyDescent="0.3">
      <c r="A1616" s="114">
        <v>2764</v>
      </c>
      <c r="B1616" s="114" t="s">
        <v>1719</v>
      </c>
      <c r="C1616" s="114" t="s">
        <v>84</v>
      </c>
      <c r="D1616" s="114" t="s">
        <v>5326</v>
      </c>
      <c r="E1616" s="114" t="s">
        <v>5284</v>
      </c>
      <c r="F1616" s="115">
        <v>45135</v>
      </c>
      <c r="G1616" s="114" t="s">
        <v>2732</v>
      </c>
      <c r="H1616" s="116">
        <v>4040000</v>
      </c>
      <c r="I1616" s="116">
        <v>4040000</v>
      </c>
      <c r="J1616" s="116">
        <v>4040000</v>
      </c>
      <c r="K1616" s="116">
        <v>0</v>
      </c>
      <c r="L1616" s="116">
        <v>0</v>
      </c>
      <c r="M1616" s="116">
        <v>0</v>
      </c>
      <c r="N1616" s="116">
        <v>0</v>
      </c>
      <c r="O1616" s="116">
        <v>0</v>
      </c>
      <c r="P1616" s="120">
        <v>0</v>
      </c>
      <c r="Q1616" s="27" t="str">
        <f t="shared" si="304"/>
        <v>Registered</v>
      </c>
      <c r="R1616" s="121">
        <f t="shared" si="305"/>
        <v>1</v>
      </c>
      <c r="T1616" s="117">
        <f t="shared" si="302"/>
        <v>0</v>
      </c>
      <c r="U1616" s="117">
        <f t="shared" si="303"/>
        <v>0</v>
      </c>
    </row>
    <row r="1617" spans="1:21" hidden="1" x14ac:dyDescent="0.3">
      <c r="A1617" s="114">
        <v>2765</v>
      </c>
      <c r="B1617" s="114" t="s">
        <v>1719</v>
      </c>
      <c r="C1617" s="114" t="s">
        <v>84</v>
      </c>
      <c r="D1617" s="114" t="s">
        <v>5327</v>
      </c>
      <c r="E1617" s="114" t="s">
        <v>5328</v>
      </c>
      <c r="F1617" s="115">
        <v>45729</v>
      </c>
      <c r="G1617" s="114" t="s">
        <v>2784</v>
      </c>
      <c r="H1617" s="116">
        <v>4000000</v>
      </c>
      <c r="I1617" s="116">
        <v>4000000</v>
      </c>
      <c r="J1617" s="116">
        <v>4000000</v>
      </c>
      <c r="K1617" s="116">
        <v>0</v>
      </c>
      <c r="L1617" s="116">
        <v>0</v>
      </c>
      <c r="M1617" s="116">
        <v>0</v>
      </c>
      <c r="N1617" s="116">
        <v>0</v>
      </c>
      <c r="O1617" s="116">
        <v>0</v>
      </c>
      <c r="P1617" s="120">
        <v>0</v>
      </c>
      <c r="Q1617" s="27" t="str">
        <f t="shared" si="304"/>
        <v>Registered</v>
      </c>
      <c r="R1617" s="121">
        <f t="shared" si="305"/>
        <v>1</v>
      </c>
      <c r="T1617" s="117">
        <f t="shared" si="302"/>
        <v>0</v>
      </c>
      <c r="U1617" s="117">
        <f t="shared" si="303"/>
        <v>0</v>
      </c>
    </row>
    <row r="1618" spans="1:21" hidden="1" x14ac:dyDescent="0.3">
      <c r="A1618" s="114">
        <v>2766</v>
      </c>
      <c r="B1618" s="114" t="s">
        <v>1719</v>
      </c>
      <c r="C1618" s="114" t="s">
        <v>84</v>
      </c>
      <c r="D1618" s="114" t="s">
        <v>5329</v>
      </c>
      <c r="E1618" s="114" t="s">
        <v>5330</v>
      </c>
      <c r="F1618" s="115">
        <v>45226</v>
      </c>
      <c r="G1618" s="114" t="s">
        <v>3086</v>
      </c>
      <c r="H1618" s="116">
        <v>2500000</v>
      </c>
      <c r="I1618" s="116">
        <v>2500000</v>
      </c>
      <c r="J1618" s="116">
        <v>2500000</v>
      </c>
      <c r="K1618" s="116">
        <v>0</v>
      </c>
      <c r="L1618" s="116">
        <v>0</v>
      </c>
      <c r="M1618" s="116">
        <v>0</v>
      </c>
      <c r="N1618" s="116">
        <v>0</v>
      </c>
      <c r="O1618" s="116">
        <v>0</v>
      </c>
      <c r="P1618" s="120">
        <v>0</v>
      </c>
      <c r="Q1618" s="27" t="str">
        <f t="shared" si="304"/>
        <v>Registered</v>
      </c>
      <c r="R1618" s="121">
        <f t="shared" si="305"/>
        <v>1</v>
      </c>
      <c r="T1618" s="117">
        <f t="shared" si="302"/>
        <v>0</v>
      </c>
      <c r="U1618" s="117">
        <f t="shared" si="303"/>
        <v>0</v>
      </c>
    </row>
    <row r="1619" spans="1:21" hidden="1" x14ac:dyDescent="0.3">
      <c r="A1619" s="114">
        <v>2767</v>
      </c>
      <c r="B1619" s="114" t="s">
        <v>1719</v>
      </c>
      <c r="C1619" s="114" t="s">
        <v>84</v>
      </c>
      <c r="D1619" s="114" t="s">
        <v>5331</v>
      </c>
      <c r="E1619" s="114" t="s">
        <v>5083</v>
      </c>
      <c r="F1619" s="115">
        <v>42457</v>
      </c>
      <c r="G1619" s="114" t="s">
        <v>5332</v>
      </c>
      <c r="H1619" s="116">
        <v>4000000</v>
      </c>
      <c r="I1619" s="116">
        <v>4000000</v>
      </c>
      <c r="J1619" s="116">
        <v>4000000</v>
      </c>
      <c r="K1619" s="116">
        <v>0</v>
      </c>
      <c r="L1619" s="116">
        <v>0</v>
      </c>
      <c r="M1619" s="116">
        <v>0</v>
      </c>
      <c r="N1619" s="116">
        <v>0</v>
      </c>
      <c r="O1619" s="116">
        <v>0</v>
      </c>
      <c r="P1619" s="120">
        <v>0</v>
      </c>
      <c r="Q1619" s="27" t="str">
        <f t="shared" si="304"/>
        <v>Registered</v>
      </c>
      <c r="R1619" s="121">
        <f t="shared" si="305"/>
        <v>1</v>
      </c>
      <c r="T1619" s="117">
        <f t="shared" si="302"/>
        <v>0</v>
      </c>
      <c r="U1619" s="117">
        <f t="shared" si="303"/>
        <v>0</v>
      </c>
    </row>
    <row r="1620" spans="1:21" hidden="1" x14ac:dyDescent="0.3">
      <c r="A1620" s="114">
        <v>2768</v>
      </c>
      <c r="B1620" s="114" t="s">
        <v>1719</v>
      </c>
      <c r="C1620" s="114" t="s">
        <v>84</v>
      </c>
      <c r="D1620" s="114" t="s">
        <v>5333</v>
      </c>
      <c r="E1620" s="114" t="s">
        <v>5334</v>
      </c>
      <c r="F1620" s="115">
        <v>45136</v>
      </c>
      <c r="G1620" s="114" t="s">
        <v>3056</v>
      </c>
      <c r="H1620" s="116">
        <v>4904445</v>
      </c>
      <c r="I1620" s="116">
        <v>4904445</v>
      </c>
      <c r="J1620" s="116">
        <v>4904445</v>
      </c>
      <c r="K1620" s="116">
        <v>0</v>
      </c>
      <c r="L1620" s="116">
        <v>0</v>
      </c>
      <c r="M1620" s="116">
        <v>0</v>
      </c>
      <c r="N1620" s="116">
        <v>0</v>
      </c>
      <c r="O1620" s="116">
        <v>0</v>
      </c>
      <c r="P1620" s="120">
        <v>0</v>
      </c>
      <c r="Q1620" s="27" t="str">
        <f t="shared" si="304"/>
        <v>Registered</v>
      </c>
      <c r="R1620" s="121">
        <f t="shared" si="305"/>
        <v>1</v>
      </c>
      <c r="T1620" s="117">
        <f t="shared" si="302"/>
        <v>0</v>
      </c>
      <c r="U1620" s="117">
        <f t="shared" si="303"/>
        <v>0</v>
      </c>
    </row>
    <row r="1621" spans="1:21" hidden="1" x14ac:dyDescent="0.3">
      <c r="A1621" s="114">
        <v>2769</v>
      </c>
      <c r="B1621" s="114" t="s">
        <v>1719</v>
      </c>
      <c r="C1621" s="114" t="s">
        <v>84</v>
      </c>
      <c r="D1621" s="114" t="s">
        <v>5335</v>
      </c>
      <c r="E1621" s="114" t="s">
        <v>5076</v>
      </c>
      <c r="F1621" s="115">
        <v>43838</v>
      </c>
      <c r="G1621" s="114" t="s">
        <v>5336</v>
      </c>
      <c r="H1621" s="116">
        <v>4000000</v>
      </c>
      <c r="I1621" s="116">
        <v>4000000</v>
      </c>
      <c r="J1621" s="116">
        <v>4000000</v>
      </c>
      <c r="K1621" s="116">
        <v>0</v>
      </c>
      <c r="L1621" s="116">
        <v>0</v>
      </c>
      <c r="M1621" s="116">
        <v>0</v>
      </c>
      <c r="N1621" s="116">
        <v>0</v>
      </c>
      <c r="O1621" s="116">
        <v>0</v>
      </c>
      <c r="P1621" s="120">
        <v>0</v>
      </c>
      <c r="Q1621" s="27" t="str">
        <f t="shared" si="304"/>
        <v>Registered</v>
      </c>
      <c r="R1621" s="121">
        <f t="shared" si="305"/>
        <v>1</v>
      </c>
      <c r="T1621" s="117">
        <f t="shared" si="302"/>
        <v>0</v>
      </c>
      <c r="U1621" s="117">
        <f t="shared" si="303"/>
        <v>0</v>
      </c>
    </row>
    <row r="1622" spans="1:21" hidden="1" x14ac:dyDescent="0.3">
      <c r="A1622" s="114">
        <v>2770</v>
      </c>
      <c r="B1622" s="114" t="s">
        <v>1719</v>
      </c>
      <c r="C1622" s="114" t="s">
        <v>84</v>
      </c>
      <c r="D1622" s="114" t="s">
        <v>5337</v>
      </c>
      <c r="E1622" s="114" t="s">
        <v>5338</v>
      </c>
      <c r="F1622" s="115">
        <v>44043</v>
      </c>
      <c r="G1622" s="114" t="s">
        <v>5339</v>
      </c>
      <c r="H1622" s="116">
        <v>3960100</v>
      </c>
      <c r="I1622" s="116">
        <v>3960100</v>
      </c>
      <c r="J1622" s="116">
        <v>3960100</v>
      </c>
      <c r="K1622" s="116">
        <v>0</v>
      </c>
      <c r="L1622" s="116">
        <v>0</v>
      </c>
      <c r="M1622" s="116">
        <v>0</v>
      </c>
      <c r="N1622" s="116">
        <v>0</v>
      </c>
      <c r="O1622" s="116">
        <v>0</v>
      </c>
      <c r="P1622" s="120">
        <v>0</v>
      </c>
      <c r="Q1622" s="27" t="str">
        <f t="shared" si="304"/>
        <v>Registered</v>
      </c>
      <c r="R1622" s="121">
        <f t="shared" si="305"/>
        <v>1</v>
      </c>
      <c r="T1622" s="117">
        <f t="shared" si="302"/>
        <v>0</v>
      </c>
      <c r="U1622" s="117">
        <f t="shared" si="303"/>
        <v>0</v>
      </c>
    </row>
    <row r="1623" spans="1:21" s="101" customFormat="1" x14ac:dyDescent="0.3">
      <c r="A1623" s="99">
        <v>10290</v>
      </c>
      <c r="B1623" s="99" t="s">
        <v>1719</v>
      </c>
      <c r="C1623" s="99" t="s">
        <v>84</v>
      </c>
      <c r="D1623" s="99" t="s">
        <v>9579</v>
      </c>
      <c r="E1623" s="99" t="s">
        <v>9580</v>
      </c>
      <c r="F1623" s="100">
        <v>46066</v>
      </c>
      <c r="G1623" s="99" t="s">
        <v>1898</v>
      </c>
      <c r="H1623" s="96">
        <v>4000000</v>
      </c>
      <c r="I1623" s="96">
        <f>H1623*R1623</f>
        <v>4000000</v>
      </c>
      <c r="J1623" s="96">
        <v>100000</v>
      </c>
      <c r="K1623" s="96">
        <f>I1623-J1623</f>
        <v>3900000</v>
      </c>
      <c r="L1623" s="97">
        <f>IF(AND($S1623&gt;=0,$S1623&lt;=30),$K1623,0)</f>
        <v>0</v>
      </c>
      <c r="M1623" s="97">
        <f>IF(AND($S1623&gt;=31,$S1623&lt;=60),$K1623,0)</f>
        <v>0</v>
      </c>
      <c r="N1623" s="97">
        <f>IF(AND($S1623&gt;=61,$S1623&lt;=90),$K1623,0)</f>
        <v>0</v>
      </c>
      <c r="O1623" s="97">
        <f>IF(AND($S1623&gt;=91,$S1623&lt;=120),$K1623,0)</f>
        <v>3900000</v>
      </c>
      <c r="P1623" s="98">
        <f>IF($S1623&gt;120,$K1623,0)</f>
        <v>0</v>
      </c>
      <c r="Q1623" s="101" t="str">
        <f t="shared" si="304"/>
        <v>Unregistered</v>
      </c>
      <c r="R1623" s="123">
        <v>1</v>
      </c>
      <c r="S1623" s="95">
        <f>DATE(2026,5,31)-F1623</f>
        <v>107</v>
      </c>
    </row>
    <row r="1624" spans="1:21" hidden="1" x14ac:dyDescent="0.3">
      <c r="A1624" s="114">
        <v>10520</v>
      </c>
      <c r="B1624" s="114" t="s">
        <v>1719</v>
      </c>
      <c r="C1624" s="114" t="s">
        <v>84</v>
      </c>
      <c r="D1624" s="114" t="s">
        <v>9954</v>
      </c>
      <c r="E1624" s="114" t="s">
        <v>9955</v>
      </c>
      <c r="F1624" s="115">
        <v>42396</v>
      </c>
      <c r="G1624" s="114" t="s">
        <v>9956</v>
      </c>
      <c r="H1624" s="116">
        <v>4900000</v>
      </c>
      <c r="I1624" s="116">
        <v>4165000</v>
      </c>
      <c r="J1624" s="116">
        <v>4794025</v>
      </c>
      <c r="K1624" s="116">
        <v>-629025</v>
      </c>
      <c r="L1624" s="116">
        <v>0</v>
      </c>
      <c r="M1624" s="116">
        <v>0</v>
      </c>
      <c r="N1624" s="116">
        <v>0</v>
      </c>
      <c r="O1624" s="116">
        <v>0</v>
      </c>
      <c r="P1624" s="120">
        <v>0</v>
      </c>
      <c r="Q1624" s="27" t="str">
        <f t="shared" si="304"/>
        <v>Registered</v>
      </c>
      <c r="R1624" s="121">
        <f t="shared" si="305"/>
        <v>0.85</v>
      </c>
      <c r="T1624" s="117">
        <f t="shared" ref="T1624:T1687" si="306">L1624+M1624+N1624+O1624+P1624</f>
        <v>0</v>
      </c>
      <c r="U1624" s="117">
        <f t="shared" ref="U1624:U1687" si="307">K1624-T1624</f>
        <v>-629025</v>
      </c>
    </row>
    <row r="1625" spans="1:21" x14ac:dyDescent="0.3">
      <c r="A1625" s="114">
        <v>132</v>
      </c>
      <c r="B1625" s="114" t="s">
        <v>1657</v>
      </c>
      <c r="C1625" s="114" t="s">
        <v>1254</v>
      </c>
      <c r="D1625" s="114" t="s">
        <v>1658</v>
      </c>
      <c r="E1625" s="114" t="s">
        <v>1659</v>
      </c>
      <c r="F1625" s="115">
        <v>44517</v>
      </c>
      <c r="G1625" s="114" t="s">
        <v>1660</v>
      </c>
      <c r="H1625" s="116">
        <v>4495000</v>
      </c>
      <c r="I1625" s="116">
        <v>4495000</v>
      </c>
      <c r="J1625" s="116">
        <v>100000</v>
      </c>
      <c r="K1625" s="116">
        <v>4395000</v>
      </c>
      <c r="L1625" s="116">
        <v>0</v>
      </c>
      <c r="M1625" s="116">
        <v>0</v>
      </c>
      <c r="N1625" s="116">
        <v>0</v>
      </c>
      <c r="O1625" s="116">
        <v>0</v>
      </c>
      <c r="P1625" s="120">
        <v>4395000</v>
      </c>
      <c r="Q1625" s="27" t="str">
        <f t="shared" si="304"/>
        <v>Registered</v>
      </c>
      <c r="R1625" s="121">
        <f t="shared" si="305"/>
        <v>1</v>
      </c>
      <c r="T1625" s="117">
        <f t="shared" si="306"/>
        <v>4395000</v>
      </c>
      <c r="U1625" s="117">
        <f t="shared" si="307"/>
        <v>0</v>
      </c>
    </row>
    <row r="1626" spans="1:21" hidden="1" x14ac:dyDescent="0.3">
      <c r="A1626" s="114">
        <v>9538</v>
      </c>
      <c r="B1626" s="114" t="s">
        <v>1657</v>
      </c>
      <c r="C1626" s="114" t="s">
        <v>1254</v>
      </c>
      <c r="D1626" s="114" t="s">
        <v>8813</v>
      </c>
      <c r="E1626" s="114" t="s">
        <v>8814</v>
      </c>
      <c r="F1626" s="115">
        <v>44768</v>
      </c>
      <c r="G1626" s="114" t="s">
        <v>3567</v>
      </c>
      <c r="H1626" s="116">
        <v>4495000</v>
      </c>
      <c r="I1626" s="116">
        <v>4495000</v>
      </c>
      <c r="J1626" s="116">
        <v>4495000</v>
      </c>
      <c r="K1626" s="116">
        <v>0</v>
      </c>
      <c r="L1626" s="116">
        <v>0</v>
      </c>
      <c r="M1626" s="116">
        <v>0</v>
      </c>
      <c r="N1626" s="116">
        <v>0</v>
      </c>
      <c r="O1626" s="116">
        <v>0</v>
      </c>
      <c r="P1626" s="120">
        <v>0</v>
      </c>
      <c r="Q1626" s="27" t="str">
        <f t="shared" si="304"/>
        <v>Registered</v>
      </c>
      <c r="R1626" s="121">
        <f t="shared" si="305"/>
        <v>1</v>
      </c>
      <c r="T1626" s="117">
        <f t="shared" si="306"/>
        <v>0</v>
      </c>
      <c r="U1626" s="117">
        <f t="shared" si="307"/>
        <v>0</v>
      </c>
    </row>
    <row r="1627" spans="1:21" hidden="1" x14ac:dyDescent="0.3">
      <c r="A1627" s="114">
        <v>9539</v>
      </c>
      <c r="B1627" s="114" t="s">
        <v>1657</v>
      </c>
      <c r="C1627" s="114" t="s">
        <v>1254</v>
      </c>
      <c r="D1627" s="114" t="s">
        <v>8815</v>
      </c>
      <c r="E1627" s="114" t="s">
        <v>8816</v>
      </c>
      <c r="F1627" s="115">
        <v>44371</v>
      </c>
      <c r="G1627" s="114" t="s">
        <v>5089</v>
      </c>
      <c r="H1627" s="116">
        <v>4495000</v>
      </c>
      <c r="I1627" s="116">
        <v>4495000</v>
      </c>
      <c r="J1627" s="116">
        <v>4495000</v>
      </c>
      <c r="K1627" s="116">
        <v>0</v>
      </c>
      <c r="L1627" s="116">
        <v>0</v>
      </c>
      <c r="M1627" s="116">
        <v>0</v>
      </c>
      <c r="N1627" s="116">
        <v>0</v>
      </c>
      <c r="O1627" s="116">
        <v>0</v>
      </c>
      <c r="P1627" s="120">
        <v>0</v>
      </c>
      <c r="Q1627" s="27" t="str">
        <f t="shared" si="304"/>
        <v>Registered</v>
      </c>
      <c r="R1627" s="121">
        <f t="shared" si="305"/>
        <v>1</v>
      </c>
      <c r="T1627" s="117">
        <f t="shared" si="306"/>
        <v>0</v>
      </c>
      <c r="U1627" s="117">
        <f t="shared" si="307"/>
        <v>0</v>
      </c>
    </row>
    <row r="1628" spans="1:21" hidden="1" x14ac:dyDescent="0.3">
      <c r="A1628" s="114">
        <v>9540</v>
      </c>
      <c r="B1628" s="114" t="s">
        <v>1657</v>
      </c>
      <c r="C1628" s="114" t="s">
        <v>1254</v>
      </c>
      <c r="D1628" s="114" t="s">
        <v>8817</v>
      </c>
      <c r="E1628" s="114" t="s">
        <v>8615</v>
      </c>
      <c r="F1628" s="115">
        <v>45090</v>
      </c>
      <c r="G1628" s="114" t="s">
        <v>5358</v>
      </c>
      <c r="H1628" s="116">
        <v>4495000</v>
      </c>
      <c r="I1628" s="116">
        <v>4495000</v>
      </c>
      <c r="J1628" s="116">
        <v>4495000</v>
      </c>
      <c r="K1628" s="116">
        <v>0</v>
      </c>
      <c r="L1628" s="116">
        <v>0</v>
      </c>
      <c r="M1628" s="116">
        <v>0</v>
      </c>
      <c r="N1628" s="116">
        <v>0</v>
      </c>
      <c r="O1628" s="116">
        <v>0</v>
      </c>
      <c r="P1628" s="120">
        <v>0</v>
      </c>
      <c r="Q1628" s="27" t="str">
        <f t="shared" si="304"/>
        <v>Registered</v>
      </c>
      <c r="R1628" s="121">
        <f t="shared" si="305"/>
        <v>1</v>
      </c>
      <c r="T1628" s="117">
        <f t="shared" si="306"/>
        <v>0</v>
      </c>
      <c r="U1628" s="117">
        <f t="shared" si="307"/>
        <v>0</v>
      </c>
    </row>
    <row r="1629" spans="1:21" hidden="1" x14ac:dyDescent="0.3">
      <c r="A1629" s="114">
        <v>9541</v>
      </c>
      <c r="B1629" s="114" t="s">
        <v>1657</v>
      </c>
      <c r="C1629" s="114" t="s">
        <v>1254</v>
      </c>
      <c r="D1629" s="114" t="s">
        <v>8818</v>
      </c>
      <c r="E1629" s="114" t="s">
        <v>8819</v>
      </c>
      <c r="F1629" s="115">
        <v>45092</v>
      </c>
      <c r="G1629" s="114" t="s">
        <v>5358</v>
      </c>
      <c r="H1629" s="116">
        <v>4495000</v>
      </c>
      <c r="I1629" s="116">
        <v>4495000</v>
      </c>
      <c r="J1629" s="116">
        <v>4495000</v>
      </c>
      <c r="K1629" s="116">
        <v>0</v>
      </c>
      <c r="L1629" s="116">
        <v>0</v>
      </c>
      <c r="M1629" s="116">
        <v>0</v>
      </c>
      <c r="N1629" s="116">
        <v>0</v>
      </c>
      <c r="O1629" s="116">
        <v>0</v>
      </c>
      <c r="P1629" s="120">
        <v>0</v>
      </c>
      <c r="Q1629" s="27" t="str">
        <f t="shared" si="304"/>
        <v>Registered</v>
      </c>
      <c r="R1629" s="121">
        <f t="shared" si="305"/>
        <v>1</v>
      </c>
      <c r="T1629" s="117">
        <f t="shared" si="306"/>
        <v>0</v>
      </c>
      <c r="U1629" s="117">
        <f t="shared" si="307"/>
        <v>0</v>
      </c>
    </row>
    <row r="1630" spans="1:21" hidden="1" x14ac:dyDescent="0.3">
      <c r="A1630" s="114">
        <v>9542</v>
      </c>
      <c r="B1630" s="114" t="s">
        <v>1657</v>
      </c>
      <c r="C1630" s="114" t="s">
        <v>1254</v>
      </c>
      <c r="D1630" s="114" t="s">
        <v>8820</v>
      </c>
      <c r="E1630" s="114" t="s">
        <v>8821</v>
      </c>
      <c r="F1630" s="115">
        <v>45412</v>
      </c>
      <c r="G1630" s="114" t="s">
        <v>5547</v>
      </c>
      <c r="H1630" s="116">
        <v>5003640</v>
      </c>
      <c r="I1630" s="116">
        <v>5003640</v>
      </c>
      <c r="J1630" s="116">
        <v>5003640</v>
      </c>
      <c r="K1630" s="116">
        <v>0</v>
      </c>
      <c r="L1630" s="116">
        <v>0</v>
      </c>
      <c r="M1630" s="116">
        <v>0</v>
      </c>
      <c r="N1630" s="116">
        <v>0</v>
      </c>
      <c r="O1630" s="116">
        <v>0</v>
      </c>
      <c r="P1630" s="120">
        <v>0</v>
      </c>
      <c r="Q1630" s="27" t="str">
        <f t="shared" si="304"/>
        <v>Registered</v>
      </c>
      <c r="R1630" s="121">
        <f t="shared" si="305"/>
        <v>1</v>
      </c>
      <c r="T1630" s="117">
        <f t="shared" si="306"/>
        <v>0</v>
      </c>
      <c r="U1630" s="117">
        <f t="shared" si="307"/>
        <v>0</v>
      </c>
    </row>
    <row r="1631" spans="1:21" hidden="1" x14ac:dyDescent="0.3">
      <c r="A1631" s="114">
        <v>9543</v>
      </c>
      <c r="B1631" s="114" t="s">
        <v>1657</v>
      </c>
      <c r="C1631" s="114" t="s">
        <v>1254</v>
      </c>
      <c r="D1631" s="114" t="s">
        <v>8822</v>
      </c>
      <c r="E1631" s="114" t="s">
        <v>8823</v>
      </c>
      <c r="F1631" s="115">
        <v>45322</v>
      </c>
      <c r="G1631" s="114" t="s">
        <v>3765</v>
      </c>
      <c r="H1631" s="116">
        <v>4487040</v>
      </c>
      <c r="I1631" s="116">
        <v>4487040</v>
      </c>
      <c r="J1631" s="116">
        <v>4487040</v>
      </c>
      <c r="K1631" s="116">
        <v>0</v>
      </c>
      <c r="L1631" s="116">
        <v>0</v>
      </c>
      <c r="M1631" s="116">
        <v>0</v>
      </c>
      <c r="N1631" s="116">
        <v>0</v>
      </c>
      <c r="O1631" s="116">
        <v>0</v>
      </c>
      <c r="P1631" s="120">
        <v>0</v>
      </c>
      <c r="Q1631" s="27" t="str">
        <f t="shared" si="304"/>
        <v>Registered</v>
      </c>
      <c r="R1631" s="121">
        <f t="shared" si="305"/>
        <v>1</v>
      </c>
      <c r="T1631" s="117">
        <f t="shared" si="306"/>
        <v>0</v>
      </c>
      <c r="U1631" s="117">
        <f t="shared" si="307"/>
        <v>0</v>
      </c>
    </row>
    <row r="1632" spans="1:21" hidden="1" x14ac:dyDescent="0.3">
      <c r="A1632" s="114">
        <v>9544</v>
      </c>
      <c r="B1632" s="114" t="s">
        <v>1657</v>
      </c>
      <c r="C1632" s="114" t="s">
        <v>1254</v>
      </c>
      <c r="D1632" s="114" t="s">
        <v>8824</v>
      </c>
      <c r="E1632" s="114" t="s">
        <v>8640</v>
      </c>
      <c r="F1632" s="115">
        <v>45432</v>
      </c>
      <c r="G1632" s="114" t="s">
        <v>5437</v>
      </c>
      <c r="H1632" s="116">
        <v>4478265</v>
      </c>
      <c r="I1632" s="116">
        <v>4478265</v>
      </c>
      <c r="J1632" s="116">
        <v>4478265</v>
      </c>
      <c r="K1632" s="116">
        <v>0</v>
      </c>
      <c r="L1632" s="116">
        <v>0</v>
      </c>
      <c r="M1632" s="116">
        <v>0</v>
      </c>
      <c r="N1632" s="116">
        <v>0</v>
      </c>
      <c r="O1632" s="116">
        <v>0</v>
      </c>
      <c r="P1632" s="120">
        <v>0</v>
      </c>
      <c r="Q1632" s="27" t="str">
        <f t="shared" si="304"/>
        <v>Registered</v>
      </c>
      <c r="R1632" s="121">
        <f t="shared" si="305"/>
        <v>1</v>
      </c>
      <c r="T1632" s="117">
        <f t="shared" si="306"/>
        <v>0</v>
      </c>
      <c r="U1632" s="117">
        <f t="shared" si="307"/>
        <v>0</v>
      </c>
    </row>
    <row r="1633" spans="1:21" hidden="1" x14ac:dyDescent="0.3">
      <c r="A1633" s="114">
        <v>9545</v>
      </c>
      <c r="B1633" s="114" t="s">
        <v>1657</v>
      </c>
      <c r="C1633" s="114" t="s">
        <v>1254</v>
      </c>
      <c r="D1633" s="114" t="s">
        <v>8825</v>
      </c>
      <c r="E1633" s="114" t="s">
        <v>8826</v>
      </c>
      <c r="F1633" s="115">
        <v>45443</v>
      </c>
      <c r="G1633" s="114" t="s">
        <v>4827</v>
      </c>
      <c r="H1633" s="116">
        <v>5003100</v>
      </c>
      <c r="I1633" s="116">
        <v>5003100</v>
      </c>
      <c r="J1633" s="116">
        <v>5003100</v>
      </c>
      <c r="K1633" s="116">
        <v>0</v>
      </c>
      <c r="L1633" s="116">
        <v>0</v>
      </c>
      <c r="M1633" s="116">
        <v>0</v>
      </c>
      <c r="N1633" s="116">
        <v>0</v>
      </c>
      <c r="O1633" s="116">
        <v>0</v>
      </c>
      <c r="P1633" s="120">
        <v>0</v>
      </c>
      <c r="Q1633" s="27" t="str">
        <f t="shared" si="304"/>
        <v>Registered</v>
      </c>
      <c r="R1633" s="121">
        <f t="shared" si="305"/>
        <v>1</v>
      </c>
      <c r="T1633" s="117">
        <f t="shared" si="306"/>
        <v>0</v>
      </c>
      <c r="U1633" s="117">
        <f t="shared" si="307"/>
        <v>0</v>
      </c>
    </row>
    <row r="1634" spans="1:21" hidden="1" x14ac:dyDescent="0.3">
      <c r="A1634" s="114">
        <v>9546</v>
      </c>
      <c r="B1634" s="114" t="s">
        <v>1657</v>
      </c>
      <c r="C1634" s="114" t="s">
        <v>1254</v>
      </c>
      <c r="D1634" s="114" t="s">
        <v>8827</v>
      </c>
      <c r="E1634" s="114" t="s">
        <v>8828</v>
      </c>
      <c r="F1634" s="115">
        <v>45107</v>
      </c>
      <c r="G1634" s="114" t="s">
        <v>2842</v>
      </c>
      <c r="H1634" s="116">
        <v>4495000</v>
      </c>
      <c r="I1634" s="116">
        <v>4495000</v>
      </c>
      <c r="J1634" s="116">
        <v>4495000</v>
      </c>
      <c r="K1634" s="116">
        <v>0</v>
      </c>
      <c r="L1634" s="116">
        <v>0</v>
      </c>
      <c r="M1634" s="116">
        <v>0</v>
      </c>
      <c r="N1634" s="116">
        <v>0</v>
      </c>
      <c r="O1634" s="116">
        <v>0</v>
      </c>
      <c r="P1634" s="120">
        <v>0</v>
      </c>
      <c r="Q1634" s="27" t="str">
        <f t="shared" si="304"/>
        <v>Registered</v>
      </c>
      <c r="R1634" s="121">
        <f t="shared" si="305"/>
        <v>1</v>
      </c>
      <c r="T1634" s="117">
        <f t="shared" si="306"/>
        <v>0</v>
      </c>
      <c r="U1634" s="117">
        <f t="shared" si="307"/>
        <v>0</v>
      </c>
    </row>
    <row r="1635" spans="1:21" hidden="1" x14ac:dyDescent="0.3">
      <c r="A1635" s="114">
        <v>9547</v>
      </c>
      <c r="B1635" s="114" t="s">
        <v>1657</v>
      </c>
      <c r="C1635" s="114" t="s">
        <v>1254</v>
      </c>
      <c r="D1635" s="114" t="s">
        <v>8829</v>
      </c>
      <c r="E1635" s="114" t="s">
        <v>8830</v>
      </c>
      <c r="F1635" s="115">
        <v>44894</v>
      </c>
      <c r="G1635" s="114" t="s">
        <v>2427</v>
      </c>
      <c r="H1635" s="116">
        <v>4737850</v>
      </c>
      <c r="I1635" s="116">
        <v>4737850</v>
      </c>
      <c r="J1635" s="116">
        <v>4737850</v>
      </c>
      <c r="K1635" s="116">
        <v>0</v>
      </c>
      <c r="L1635" s="116">
        <v>0</v>
      </c>
      <c r="M1635" s="116">
        <v>0</v>
      </c>
      <c r="N1635" s="116">
        <v>0</v>
      </c>
      <c r="O1635" s="116">
        <v>0</v>
      </c>
      <c r="P1635" s="120">
        <v>0</v>
      </c>
      <c r="Q1635" s="27" t="str">
        <f t="shared" si="304"/>
        <v>Registered</v>
      </c>
      <c r="R1635" s="121">
        <f t="shared" si="305"/>
        <v>1</v>
      </c>
      <c r="T1635" s="117">
        <f t="shared" si="306"/>
        <v>0</v>
      </c>
      <c r="U1635" s="117">
        <f t="shared" si="307"/>
        <v>0</v>
      </c>
    </row>
    <row r="1636" spans="1:21" hidden="1" x14ac:dyDescent="0.3">
      <c r="A1636" s="114">
        <v>9548</v>
      </c>
      <c r="B1636" s="114" t="s">
        <v>1657</v>
      </c>
      <c r="C1636" s="114" t="s">
        <v>1254</v>
      </c>
      <c r="D1636" s="114" t="s">
        <v>8831</v>
      </c>
      <c r="E1636" s="114" t="s">
        <v>8832</v>
      </c>
      <c r="F1636" s="115">
        <v>44845</v>
      </c>
      <c r="G1636" s="114" t="s">
        <v>3758</v>
      </c>
      <c r="H1636" s="116">
        <v>4495000</v>
      </c>
      <c r="I1636" s="116">
        <v>4495000</v>
      </c>
      <c r="J1636" s="116">
        <v>4495000</v>
      </c>
      <c r="K1636" s="116">
        <v>0</v>
      </c>
      <c r="L1636" s="116">
        <v>0</v>
      </c>
      <c r="M1636" s="116">
        <v>0</v>
      </c>
      <c r="N1636" s="116">
        <v>0</v>
      </c>
      <c r="O1636" s="116">
        <v>0</v>
      </c>
      <c r="P1636" s="120">
        <v>0</v>
      </c>
      <c r="Q1636" s="27" t="str">
        <f t="shared" si="304"/>
        <v>Registered</v>
      </c>
      <c r="R1636" s="121">
        <f t="shared" si="305"/>
        <v>1</v>
      </c>
      <c r="T1636" s="117">
        <f t="shared" si="306"/>
        <v>0</v>
      </c>
      <c r="U1636" s="117">
        <f t="shared" si="307"/>
        <v>0</v>
      </c>
    </row>
    <row r="1637" spans="1:21" hidden="1" x14ac:dyDescent="0.3">
      <c r="A1637" s="114">
        <v>9549</v>
      </c>
      <c r="B1637" s="114" t="s">
        <v>1657</v>
      </c>
      <c r="C1637" s="114" t="s">
        <v>1254</v>
      </c>
      <c r="D1637" s="114" t="s">
        <v>8833</v>
      </c>
      <c r="E1637" s="114" t="s">
        <v>8834</v>
      </c>
      <c r="F1637" s="115">
        <v>45169</v>
      </c>
      <c r="G1637" s="114" t="s">
        <v>3001</v>
      </c>
      <c r="H1637" s="116">
        <v>4782375</v>
      </c>
      <c r="I1637" s="116">
        <v>4782375</v>
      </c>
      <c r="J1637" s="116">
        <v>4782375</v>
      </c>
      <c r="K1637" s="116">
        <v>0</v>
      </c>
      <c r="L1637" s="116">
        <v>0</v>
      </c>
      <c r="M1637" s="116">
        <v>0</v>
      </c>
      <c r="N1637" s="116">
        <v>0</v>
      </c>
      <c r="O1637" s="116">
        <v>0</v>
      </c>
      <c r="P1637" s="120">
        <v>0</v>
      </c>
      <c r="Q1637" s="27" t="str">
        <f t="shared" si="304"/>
        <v>Registered</v>
      </c>
      <c r="R1637" s="121">
        <f t="shared" si="305"/>
        <v>1</v>
      </c>
      <c r="T1637" s="117">
        <f t="shared" si="306"/>
        <v>0</v>
      </c>
      <c r="U1637" s="117">
        <f t="shared" si="307"/>
        <v>0</v>
      </c>
    </row>
    <row r="1638" spans="1:21" hidden="1" x14ac:dyDescent="0.3">
      <c r="A1638" s="114">
        <v>9550</v>
      </c>
      <c r="B1638" s="114" t="s">
        <v>1657</v>
      </c>
      <c r="C1638" s="114" t="s">
        <v>1254</v>
      </c>
      <c r="D1638" s="114" t="s">
        <v>8835</v>
      </c>
      <c r="E1638" s="114" t="s">
        <v>4050</v>
      </c>
      <c r="F1638" s="115">
        <v>45194</v>
      </c>
      <c r="G1638" s="114" t="s">
        <v>2265</v>
      </c>
      <c r="H1638" s="116">
        <v>4870800</v>
      </c>
      <c r="I1638" s="116">
        <v>4870800</v>
      </c>
      <c r="J1638" s="116">
        <v>4870800</v>
      </c>
      <c r="K1638" s="116">
        <v>0</v>
      </c>
      <c r="L1638" s="116">
        <v>0</v>
      </c>
      <c r="M1638" s="116">
        <v>0</v>
      </c>
      <c r="N1638" s="116">
        <v>0</v>
      </c>
      <c r="O1638" s="116">
        <v>0</v>
      </c>
      <c r="P1638" s="120">
        <v>0</v>
      </c>
      <c r="Q1638" s="27" t="str">
        <f t="shared" si="304"/>
        <v>Registered</v>
      </c>
      <c r="R1638" s="121">
        <f t="shared" si="305"/>
        <v>1</v>
      </c>
      <c r="T1638" s="117">
        <f t="shared" si="306"/>
        <v>0</v>
      </c>
      <c r="U1638" s="117">
        <f t="shared" si="307"/>
        <v>0</v>
      </c>
    </row>
    <row r="1639" spans="1:21" hidden="1" x14ac:dyDescent="0.3">
      <c r="A1639" s="114">
        <v>9551</v>
      </c>
      <c r="B1639" s="114" t="s">
        <v>1657</v>
      </c>
      <c r="C1639" s="114" t="s">
        <v>1254</v>
      </c>
      <c r="D1639" s="114" t="s">
        <v>8836</v>
      </c>
      <c r="E1639" s="114" t="s">
        <v>8837</v>
      </c>
      <c r="F1639" s="115">
        <v>45016</v>
      </c>
      <c r="G1639" s="114" t="s">
        <v>1804</v>
      </c>
      <c r="H1639" s="116">
        <v>4587948</v>
      </c>
      <c r="I1639" s="116">
        <v>4587948</v>
      </c>
      <c r="J1639" s="116">
        <v>4587948</v>
      </c>
      <c r="K1639" s="116">
        <v>0</v>
      </c>
      <c r="L1639" s="116">
        <v>0</v>
      </c>
      <c r="M1639" s="116">
        <v>0</v>
      </c>
      <c r="N1639" s="116">
        <v>0</v>
      </c>
      <c r="O1639" s="116">
        <v>0</v>
      </c>
      <c r="P1639" s="120">
        <v>0</v>
      </c>
      <c r="Q1639" s="27" t="str">
        <f t="shared" si="304"/>
        <v>Registered</v>
      </c>
      <c r="R1639" s="121">
        <f t="shared" si="305"/>
        <v>1</v>
      </c>
      <c r="T1639" s="117">
        <f t="shared" si="306"/>
        <v>0</v>
      </c>
      <c r="U1639" s="117">
        <f t="shared" si="307"/>
        <v>0</v>
      </c>
    </row>
    <row r="1640" spans="1:21" hidden="1" x14ac:dyDescent="0.3">
      <c r="A1640" s="114">
        <v>9552</v>
      </c>
      <c r="B1640" s="114" t="s">
        <v>1657</v>
      </c>
      <c r="C1640" s="114" t="s">
        <v>1254</v>
      </c>
      <c r="D1640" s="114" t="s">
        <v>8838</v>
      </c>
      <c r="E1640" s="114" t="s">
        <v>8839</v>
      </c>
      <c r="F1640" s="115">
        <v>45251</v>
      </c>
      <c r="G1640" s="114" t="s">
        <v>3562</v>
      </c>
      <c r="H1640" s="116">
        <v>4414500</v>
      </c>
      <c r="I1640" s="116">
        <v>4414500</v>
      </c>
      <c r="J1640" s="116">
        <v>4414500</v>
      </c>
      <c r="K1640" s="116">
        <v>0</v>
      </c>
      <c r="L1640" s="116">
        <v>0</v>
      </c>
      <c r="M1640" s="116">
        <v>0</v>
      </c>
      <c r="N1640" s="116">
        <v>0</v>
      </c>
      <c r="O1640" s="116">
        <v>0</v>
      </c>
      <c r="P1640" s="120">
        <v>0</v>
      </c>
      <c r="Q1640" s="27" t="str">
        <f t="shared" si="304"/>
        <v>Registered</v>
      </c>
      <c r="R1640" s="121">
        <f t="shared" si="305"/>
        <v>1</v>
      </c>
      <c r="T1640" s="117">
        <f t="shared" si="306"/>
        <v>0</v>
      </c>
      <c r="U1640" s="117">
        <f t="shared" si="307"/>
        <v>0</v>
      </c>
    </row>
    <row r="1641" spans="1:21" hidden="1" x14ac:dyDescent="0.3">
      <c r="A1641" s="114">
        <v>9553</v>
      </c>
      <c r="B1641" s="114" t="s">
        <v>1657</v>
      </c>
      <c r="C1641" s="114" t="s">
        <v>1254</v>
      </c>
      <c r="D1641" s="114" t="s">
        <v>8840</v>
      </c>
      <c r="E1641" s="114" t="s">
        <v>8841</v>
      </c>
      <c r="F1641" s="115">
        <v>44895</v>
      </c>
      <c r="G1641" s="114" t="s">
        <v>2911</v>
      </c>
      <c r="H1641" s="116">
        <v>4400000</v>
      </c>
      <c r="I1641" s="116">
        <v>4400000</v>
      </c>
      <c r="J1641" s="116">
        <v>4400000</v>
      </c>
      <c r="K1641" s="116">
        <v>0</v>
      </c>
      <c r="L1641" s="116">
        <v>0</v>
      </c>
      <c r="M1641" s="116">
        <v>0</v>
      </c>
      <c r="N1641" s="116">
        <v>0</v>
      </c>
      <c r="O1641" s="116">
        <v>0</v>
      </c>
      <c r="P1641" s="120">
        <v>0</v>
      </c>
      <c r="Q1641" s="27" t="str">
        <f t="shared" si="304"/>
        <v>Registered</v>
      </c>
      <c r="R1641" s="121">
        <f t="shared" si="305"/>
        <v>1</v>
      </c>
      <c r="T1641" s="117">
        <f t="shared" si="306"/>
        <v>0</v>
      </c>
      <c r="U1641" s="117">
        <f t="shared" si="307"/>
        <v>0</v>
      </c>
    </row>
    <row r="1642" spans="1:21" hidden="1" x14ac:dyDescent="0.3">
      <c r="A1642" s="114">
        <v>9554</v>
      </c>
      <c r="B1642" s="114" t="s">
        <v>1657</v>
      </c>
      <c r="C1642" s="114" t="s">
        <v>1254</v>
      </c>
      <c r="D1642" s="114" t="s">
        <v>8842</v>
      </c>
      <c r="E1642" s="114" t="s">
        <v>8843</v>
      </c>
      <c r="F1642" s="115">
        <v>44802</v>
      </c>
      <c r="G1642" s="114" t="s">
        <v>5169</v>
      </c>
      <c r="H1642" s="116">
        <v>4495000</v>
      </c>
      <c r="I1642" s="116">
        <v>4495000</v>
      </c>
      <c r="J1642" s="116">
        <v>4495000</v>
      </c>
      <c r="K1642" s="116">
        <v>0</v>
      </c>
      <c r="L1642" s="116">
        <v>0</v>
      </c>
      <c r="M1642" s="116">
        <v>0</v>
      </c>
      <c r="N1642" s="116">
        <v>0</v>
      </c>
      <c r="O1642" s="116">
        <v>0</v>
      </c>
      <c r="P1642" s="120">
        <v>0</v>
      </c>
      <c r="Q1642" s="27" t="str">
        <f t="shared" si="304"/>
        <v>Registered</v>
      </c>
      <c r="R1642" s="121">
        <f t="shared" si="305"/>
        <v>1</v>
      </c>
      <c r="T1642" s="117">
        <f t="shared" si="306"/>
        <v>0</v>
      </c>
      <c r="U1642" s="117">
        <f t="shared" si="307"/>
        <v>0</v>
      </c>
    </row>
    <row r="1643" spans="1:21" hidden="1" x14ac:dyDescent="0.3">
      <c r="A1643" s="114">
        <v>9555</v>
      </c>
      <c r="B1643" s="114" t="s">
        <v>1657</v>
      </c>
      <c r="C1643" s="114" t="s">
        <v>1254</v>
      </c>
      <c r="D1643" s="114" t="s">
        <v>8844</v>
      </c>
      <c r="E1643" s="114" t="s">
        <v>8845</v>
      </c>
      <c r="F1643" s="115">
        <v>45014</v>
      </c>
      <c r="G1643" s="114" t="s">
        <v>5183</v>
      </c>
      <c r="H1643" s="116">
        <v>4338812</v>
      </c>
      <c r="I1643" s="116">
        <v>4338812</v>
      </c>
      <c r="J1643" s="116">
        <v>4338812</v>
      </c>
      <c r="K1643" s="116">
        <v>0</v>
      </c>
      <c r="L1643" s="116">
        <v>0</v>
      </c>
      <c r="M1643" s="116">
        <v>0</v>
      </c>
      <c r="N1643" s="116">
        <v>0</v>
      </c>
      <c r="O1643" s="116">
        <v>0</v>
      </c>
      <c r="P1643" s="120">
        <v>0</v>
      </c>
      <c r="Q1643" s="27" t="str">
        <f t="shared" si="304"/>
        <v>Registered</v>
      </c>
      <c r="R1643" s="121">
        <f t="shared" si="305"/>
        <v>1</v>
      </c>
      <c r="T1643" s="117">
        <f t="shared" si="306"/>
        <v>0</v>
      </c>
      <c r="U1643" s="117">
        <f t="shared" si="307"/>
        <v>0</v>
      </c>
    </row>
    <row r="1644" spans="1:21" hidden="1" x14ac:dyDescent="0.3">
      <c r="A1644" s="114">
        <v>9556</v>
      </c>
      <c r="B1644" s="114" t="s">
        <v>1657</v>
      </c>
      <c r="C1644" s="114" t="s">
        <v>1254</v>
      </c>
      <c r="D1644" s="114" t="s">
        <v>8846</v>
      </c>
      <c r="E1644" s="114" t="s">
        <v>8847</v>
      </c>
      <c r="F1644" s="115">
        <v>45259</v>
      </c>
      <c r="G1644" s="114" t="s">
        <v>8848</v>
      </c>
      <c r="H1644" s="116">
        <v>4411557</v>
      </c>
      <c r="I1644" s="116">
        <v>4411557</v>
      </c>
      <c r="J1644" s="116">
        <v>4411557</v>
      </c>
      <c r="K1644" s="116">
        <v>0</v>
      </c>
      <c r="L1644" s="116">
        <v>0</v>
      </c>
      <c r="M1644" s="116">
        <v>0</v>
      </c>
      <c r="N1644" s="116">
        <v>0</v>
      </c>
      <c r="O1644" s="116">
        <v>0</v>
      </c>
      <c r="P1644" s="120">
        <v>0</v>
      </c>
      <c r="Q1644" s="27" t="str">
        <f t="shared" si="304"/>
        <v>Registered</v>
      </c>
      <c r="R1644" s="121">
        <f t="shared" si="305"/>
        <v>1</v>
      </c>
      <c r="T1644" s="117">
        <f t="shared" si="306"/>
        <v>0</v>
      </c>
      <c r="U1644" s="117">
        <f t="shared" si="307"/>
        <v>0</v>
      </c>
    </row>
    <row r="1645" spans="1:21" hidden="1" x14ac:dyDescent="0.3">
      <c r="A1645" s="114">
        <v>9557</v>
      </c>
      <c r="B1645" s="114" t="s">
        <v>1657</v>
      </c>
      <c r="C1645" s="114" t="s">
        <v>1254</v>
      </c>
      <c r="D1645" s="114" t="s">
        <v>8849</v>
      </c>
      <c r="E1645" s="114" t="s">
        <v>8850</v>
      </c>
      <c r="F1645" s="115">
        <v>44847</v>
      </c>
      <c r="G1645" s="114" t="s">
        <v>5115</v>
      </c>
      <c r="H1645" s="116">
        <v>4000000</v>
      </c>
      <c r="I1645" s="116">
        <v>4000000</v>
      </c>
      <c r="J1645" s="116">
        <v>4000000</v>
      </c>
      <c r="K1645" s="116">
        <v>0</v>
      </c>
      <c r="L1645" s="116">
        <v>0</v>
      </c>
      <c r="M1645" s="116">
        <v>0</v>
      </c>
      <c r="N1645" s="116">
        <v>0</v>
      </c>
      <c r="O1645" s="116">
        <v>0</v>
      </c>
      <c r="P1645" s="120">
        <v>0</v>
      </c>
      <c r="Q1645" s="27" t="str">
        <f t="shared" si="304"/>
        <v>Registered</v>
      </c>
      <c r="R1645" s="121">
        <f t="shared" si="305"/>
        <v>1</v>
      </c>
      <c r="T1645" s="117">
        <f t="shared" si="306"/>
        <v>0</v>
      </c>
      <c r="U1645" s="117">
        <f t="shared" si="307"/>
        <v>0</v>
      </c>
    </row>
    <row r="1646" spans="1:21" hidden="1" x14ac:dyDescent="0.3">
      <c r="A1646" s="114">
        <v>9558</v>
      </c>
      <c r="B1646" s="114" t="s">
        <v>1657</v>
      </c>
      <c r="C1646" s="114" t="s">
        <v>1254</v>
      </c>
      <c r="D1646" s="114" t="s">
        <v>8851</v>
      </c>
      <c r="E1646" s="114" t="s">
        <v>8852</v>
      </c>
      <c r="F1646" s="115">
        <v>44487</v>
      </c>
      <c r="G1646" s="114" t="s">
        <v>5490</v>
      </c>
      <c r="H1646" s="116">
        <v>4495000</v>
      </c>
      <c r="I1646" s="116">
        <v>4495000</v>
      </c>
      <c r="J1646" s="116">
        <v>4495000</v>
      </c>
      <c r="K1646" s="116">
        <v>0</v>
      </c>
      <c r="L1646" s="116">
        <v>0</v>
      </c>
      <c r="M1646" s="116">
        <v>0</v>
      </c>
      <c r="N1646" s="116">
        <v>0</v>
      </c>
      <c r="O1646" s="116">
        <v>0</v>
      </c>
      <c r="P1646" s="120">
        <v>0</v>
      </c>
      <c r="Q1646" s="27" t="str">
        <f t="shared" si="304"/>
        <v>Registered</v>
      </c>
      <c r="R1646" s="121">
        <f t="shared" si="305"/>
        <v>1</v>
      </c>
      <c r="T1646" s="117">
        <f t="shared" si="306"/>
        <v>0</v>
      </c>
      <c r="U1646" s="117">
        <f t="shared" si="307"/>
        <v>0</v>
      </c>
    </row>
    <row r="1647" spans="1:21" hidden="1" x14ac:dyDescent="0.3">
      <c r="A1647" s="114">
        <v>9559</v>
      </c>
      <c r="B1647" s="114" t="s">
        <v>1657</v>
      </c>
      <c r="C1647" s="114" t="s">
        <v>1254</v>
      </c>
      <c r="D1647" s="114" t="s">
        <v>8853</v>
      </c>
      <c r="E1647" s="114" t="s">
        <v>8854</v>
      </c>
      <c r="F1647" s="115">
        <v>44651</v>
      </c>
      <c r="G1647" s="114" t="s">
        <v>8032</v>
      </c>
      <c r="H1647" s="116">
        <v>4345000</v>
      </c>
      <c r="I1647" s="116">
        <v>4345000</v>
      </c>
      <c r="J1647" s="116">
        <v>4345000</v>
      </c>
      <c r="K1647" s="116">
        <v>0</v>
      </c>
      <c r="L1647" s="116">
        <v>0</v>
      </c>
      <c r="M1647" s="116">
        <v>0</v>
      </c>
      <c r="N1647" s="116">
        <v>0</v>
      </c>
      <c r="O1647" s="116">
        <v>0</v>
      </c>
      <c r="P1647" s="120">
        <v>0</v>
      </c>
      <c r="Q1647" s="27" t="str">
        <f t="shared" si="304"/>
        <v>Registered</v>
      </c>
      <c r="R1647" s="121">
        <f t="shared" si="305"/>
        <v>1</v>
      </c>
      <c r="T1647" s="117">
        <f t="shared" si="306"/>
        <v>0</v>
      </c>
      <c r="U1647" s="117">
        <f t="shared" si="307"/>
        <v>0</v>
      </c>
    </row>
    <row r="1648" spans="1:21" hidden="1" x14ac:dyDescent="0.3">
      <c r="A1648" s="114">
        <v>9560</v>
      </c>
      <c r="B1648" s="114" t="s">
        <v>1657</v>
      </c>
      <c r="C1648" s="114" t="s">
        <v>1254</v>
      </c>
      <c r="D1648" s="114" t="s">
        <v>8855</v>
      </c>
      <c r="E1648" s="114" t="s">
        <v>8856</v>
      </c>
      <c r="F1648" s="115">
        <v>44970</v>
      </c>
      <c r="G1648" s="114" t="s">
        <v>4115</v>
      </c>
      <c r="H1648" s="116">
        <v>4495000</v>
      </c>
      <c r="I1648" s="116">
        <v>4495000</v>
      </c>
      <c r="J1648" s="116">
        <v>4495000</v>
      </c>
      <c r="K1648" s="116">
        <v>0</v>
      </c>
      <c r="L1648" s="116">
        <v>0</v>
      </c>
      <c r="M1648" s="116">
        <v>0</v>
      </c>
      <c r="N1648" s="116">
        <v>0</v>
      </c>
      <c r="O1648" s="116">
        <v>0</v>
      </c>
      <c r="P1648" s="120">
        <v>0</v>
      </c>
      <c r="Q1648" s="27" t="str">
        <f t="shared" si="304"/>
        <v>Registered</v>
      </c>
      <c r="R1648" s="121">
        <f t="shared" si="305"/>
        <v>1</v>
      </c>
      <c r="T1648" s="117">
        <f t="shared" si="306"/>
        <v>0</v>
      </c>
      <c r="U1648" s="117">
        <f t="shared" si="307"/>
        <v>0</v>
      </c>
    </row>
    <row r="1649" spans="1:21" hidden="1" x14ac:dyDescent="0.3">
      <c r="A1649" s="114">
        <v>9561</v>
      </c>
      <c r="B1649" s="114" t="s">
        <v>1657</v>
      </c>
      <c r="C1649" s="114" t="s">
        <v>1254</v>
      </c>
      <c r="D1649" s="114" t="s">
        <v>8857</v>
      </c>
      <c r="E1649" s="114" t="s">
        <v>8858</v>
      </c>
      <c r="F1649" s="115">
        <v>44852</v>
      </c>
      <c r="G1649" s="114" t="s">
        <v>5115</v>
      </c>
      <c r="H1649" s="116">
        <v>4000000</v>
      </c>
      <c r="I1649" s="116">
        <v>4000000</v>
      </c>
      <c r="J1649" s="116">
        <v>4000000</v>
      </c>
      <c r="K1649" s="116">
        <v>0</v>
      </c>
      <c r="L1649" s="116">
        <v>0</v>
      </c>
      <c r="M1649" s="116">
        <v>0</v>
      </c>
      <c r="N1649" s="116">
        <v>0</v>
      </c>
      <c r="O1649" s="116">
        <v>0</v>
      </c>
      <c r="P1649" s="120">
        <v>0</v>
      </c>
      <c r="Q1649" s="27" t="str">
        <f t="shared" si="304"/>
        <v>Registered</v>
      </c>
      <c r="R1649" s="121">
        <f t="shared" si="305"/>
        <v>1</v>
      </c>
      <c r="T1649" s="117">
        <f t="shared" si="306"/>
        <v>0</v>
      </c>
      <c r="U1649" s="117">
        <f t="shared" si="307"/>
        <v>0</v>
      </c>
    </row>
    <row r="1650" spans="1:21" hidden="1" x14ac:dyDescent="0.3">
      <c r="A1650" s="114">
        <v>9562</v>
      </c>
      <c r="B1650" s="114" t="s">
        <v>1657</v>
      </c>
      <c r="C1650" s="114" t="s">
        <v>1254</v>
      </c>
      <c r="D1650" s="114" t="s">
        <v>8859</v>
      </c>
      <c r="E1650" s="114" t="s">
        <v>8860</v>
      </c>
      <c r="F1650" s="115">
        <v>44275</v>
      </c>
      <c r="G1650" s="114" t="s">
        <v>3020</v>
      </c>
      <c r="H1650" s="116">
        <v>4169992</v>
      </c>
      <c r="I1650" s="116">
        <v>4169992</v>
      </c>
      <c r="J1650" s="116">
        <v>4169992</v>
      </c>
      <c r="K1650" s="116">
        <v>0</v>
      </c>
      <c r="L1650" s="116">
        <v>0</v>
      </c>
      <c r="M1650" s="116">
        <v>0</v>
      </c>
      <c r="N1650" s="116">
        <v>0</v>
      </c>
      <c r="O1650" s="116">
        <v>0</v>
      </c>
      <c r="P1650" s="120">
        <v>0</v>
      </c>
      <c r="Q1650" s="27" t="str">
        <f t="shared" si="304"/>
        <v>Registered</v>
      </c>
      <c r="R1650" s="121">
        <f t="shared" si="305"/>
        <v>1</v>
      </c>
      <c r="T1650" s="117">
        <f t="shared" si="306"/>
        <v>0</v>
      </c>
      <c r="U1650" s="117">
        <f t="shared" si="307"/>
        <v>0</v>
      </c>
    </row>
    <row r="1651" spans="1:21" hidden="1" x14ac:dyDescent="0.3">
      <c r="A1651" s="114">
        <v>9563</v>
      </c>
      <c r="B1651" s="114" t="s">
        <v>1657</v>
      </c>
      <c r="C1651" s="114" t="s">
        <v>1254</v>
      </c>
      <c r="D1651" s="114" t="s">
        <v>8861</v>
      </c>
      <c r="E1651" s="114" t="s">
        <v>8862</v>
      </c>
      <c r="F1651" s="115">
        <v>44761</v>
      </c>
      <c r="G1651" s="114" t="s">
        <v>5176</v>
      </c>
      <c r="H1651" s="116">
        <v>4495000</v>
      </c>
      <c r="I1651" s="116">
        <v>4495000</v>
      </c>
      <c r="J1651" s="116">
        <v>4495000</v>
      </c>
      <c r="K1651" s="116">
        <v>0</v>
      </c>
      <c r="L1651" s="116">
        <v>0</v>
      </c>
      <c r="M1651" s="116">
        <v>0</v>
      </c>
      <c r="N1651" s="116">
        <v>0</v>
      </c>
      <c r="O1651" s="116">
        <v>0</v>
      </c>
      <c r="P1651" s="120">
        <v>0</v>
      </c>
      <c r="Q1651" s="27" t="str">
        <f t="shared" si="304"/>
        <v>Registered</v>
      </c>
      <c r="R1651" s="121">
        <f t="shared" si="305"/>
        <v>1</v>
      </c>
      <c r="T1651" s="117">
        <f t="shared" si="306"/>
        <v>0</v>
      </c>
      <c r="U1651" s="117">
        <f t="shared" si="307"/>
        <v>0</v>
      </c>
    </row>
    <row r="1652" spans="1:21" hidden="1" x14ac:dyDescent="0.3">
      <c r="A1652" s="114">
        <v>9564</v>
      </c>
      <c r="B1652" s="114" t="s">
        <v>1657</v>
      </c>
      <c r="C1652" s="114" t="s">
        <v>1254</v>
      </c>
      <c r="D1652" s="114" t="s">
        <v>8863</v>
      </c>
      <c r="E1652" s="114" t="s">
        <v>5440</v>
      </c>
      <c r="F1652" s="115">
        <v>44742</v>
      </c>
      <c r="G1652" s="114" t="s">
        <v>2630</v>
      </c>
      <c r="H1652" s="116">
        <v>4495000</v>
      </c>
      <c r="I1652" s="116">
        <v>4495000</v>
      </c>
      <c r="J1652" s="116">
        <v>4495000</v>
      </c>
      <c r="K1652" s="116">
        <v>0</v>
      </c>
      <c r="L1652" s="116">
        <v>0</v>
      </c>
      <c r="M1652" s="116">
        <v>0</v>
      </c>
      <c r="N1652" s="116">
        <v>0</v>
      </c>
      <c r="O1652" s="116">
        <v>0</v>
      </c>
      <c r="P1652" s="120">
        <v>0</v>
      </c>
      <c r="Q1652" s="27" t="str">
        <f t="shared" si="304"/>
        <v>Registered</v>
      </c>
      <c r="R1652" s="121">
        <f t="shared" si="305"/>
        <v>1</v>
      </c>
      <c r="T1652" s="117">
        <f t="shared" si="306"/>
        <v>0</v>
      </c>
      <c r="U1652" s="117">
        <f t="shared" si="307"/>
        <v>0</v>
      </c>
    </row>
    <row r="1653" spans="1:21" hidden="1" x14ac:dyDescent="0.3">
      <c r="A1653" s="114">
        <v>9565</v>
      </c>
      <c r="B1653" s="114" t="s">
        <v>1657</v>
      </c>
      <c r="C1653" s="114" t="s">
        <v>1254</v>
      </c>
      <c r="D1653" s="114" t="s">
        <v>8864</v>
      </c>
      <c r="E1653" s="114" t="s">
        <v>8865</v>
      </c>
      <c r="F1653" s="115">
        <v>44865</v>
      </c>
      <c r="G1653" s="114" t="s">
        <v>5166</v>
      </c>
      <c r="H1653" s="116">
        <v>4782143</v>
      </c>
      <c r="I1653" s="116">
        <v>4782143</v>
      </c>
      <c r="J1653" s="116">
        <v>4782143</v>
      </c>
      <c r="K1653" s="116">
        <v>0</v>
      </c>
      <c r="L1653" s="116">
        <v>0</v>
      </c>
      <c r="M1653" s="116">
        <v>0</v>
      </c>
      <c r="N1653" s="116">
        <v>0</v>
      </c>
      <c r="O1653" s="116">
        <v>0</v>
      </c>
      <c r="P1653" s="120">
        <v>0</v>
      </c>
      <c r="Q1653" s="27" t="str">
        <f t="shared" si="304"/>
        <v>Registered</v>
      </c>
      <c r="R1653" s="121">
        <f t="shared" si="305"/>
        <v>1</v>
      </c>
      <c r="T1653" s="117">
        <f t="shared" si="306"/>
        <v>0</v>
      </c>
      <c r="U1653" s="117">
        <f t="shared" si="307"/>
        <v>0</v>
      </c>
    </row>
    <row r="1654" spans="1:21" hidden="1" x14ac:dyDescent="0.3">
      <c r="A1654" s="114">
        <v>9566</v>
      </c>
      <c r="B1654" s="114" t="s">
        <v>1657</v>
      </c>
      <c r="C1654" s="114" t="s">
        <v>1254</v>
      </c>
      <c r="D1654" s="114" t="s">
        <v>8866</v>
      </c>
      <c r="E1654" s="114" t="s">
        <v>8867</v>
      </c>
      <c r="F1654" s="115">
        <v>44425</v>
      </c>
      <c r="G1654" s="114" t="s">
        <v>5112</v>
      </c>
      <c r="H1654" s="116">
        <v>4495000</v>
      </c>
      <c r="I1654" s="116">
        <v>4495000</v>
      </c>
      <c r="J1654" s="116">
        <v>4495000</v>
      </c>
      <c r="K1654" s="116">
        <v>0</v>
      </c>
      <c r="L1654" s="116">
        <v>0</v>
      </c>
      <c r="M1654" s="116">
        <v>0</v>
      </c>
      <c r="N1654" s="116">
        <v>0</v>
      </c>
      <c r="O1654" s="116">
        <v>0</v>
      </c>
      <c r="P1654" s="120">
        <v>0</v>
      </c>
      <c r="Q1654" s="27" t="str">
        <f t="shared" si="304"/>
        <v>Registered</v>
      </c>
      <c r="R1654" s="121">
        <f t="shared" si="305"/>
        <v>1</v>
      </c>
      <c r="T1654" s="117">
        <f t="shared" si="306"/>
        <v>0</v>
      </c>
      <c r="U1654" s="117">
        <f t="shared" si="307"/>
        <v>0</v>
      </c>
    </row>
    <row r="1655" spans="1:21" hidden="1" x14ac:dyDescent="0.3">
      <c r="A1655" s="114">
        <v>9567</v>
      </c>
      <c r="B1655" s="114" t="s">
        <v>1657</v>
      </c>
      <c r="C1655" s="114" t="s">
        <v>1254</v>
      </c>
      <c r="D1655" s="114" t="s">
        <v>8868</v>
      </c>
      <c r="E1655" s="114" t="s">
        <v>8869</v>
      </c>
      <c r="F1655" s="115">
        <v>44237</v>
      </c>
      <c r="G1655" s="114" t="s">
        <v>5487</v>
      </c>
      <c r="H1655" s="116">
        <v>4495000</v>
      </c>
      <c r="I1655" s="116">
        <v>4495000</v>
      </c>
      <c r="J1655" s="116">
        <v>4495000</v>
      </c>
      <c r="K1655" s="116">
        <v>0</v>
      </c>
      <c r="L1655" s="116">
        <v>0</v>
      </c>
      <c r="M1655" s="116">
        <v>0</v>
      </c>
      <c r="N1655" s="116">
        <v>0</v>
      </c>
      <c r="O1655" s="116">
        <v>0</v>
      </c>
      <c r="P1655" s="120">
        <v>0</v>
      </c>
      <c r="Q1655" s="27" t="str">
        <f t="shared" si="304"/>
        <v>Registered</v>
      </c>
      <c r="R1655" s="121">
        <f t="shared" si="305"/>
        <v>1</v>
      </c>
      <c r="T1655" s="117">
        <f t="shared" si="306"/>
        <v>0</v>
      </c>
      <c r="U1655" s="117">
        <f t="shared" si="307"/>
        <v>0</v>
      </c>
    </row>
    <row r="1656" spans="1:21" hidden="1" x14ac:dyDescent="0.3">
      <c r="A1656" s="114">
        <v>9568</v>
      </c>
      <c r="B1656" s="114" t="s">
        <v>1657</v>
      </c>
      <c r="C1656" s="114" t="s">
        <v>1254</v>
      </c>
      <c r="D1656" s="114" t="s">
        <v>8870</v>
      </c>
      <c r="E1656" s="114" t="s">
        <v>8871</v>
      </c>
      <c r="F1656" s="115">
        <v>45248</v>
      </c>
      <c r="G1656" s="114" t="s">
        <v>8872</v>
      </c>
      <c r="H1656" s="116">
        <v>4954050</v>
      </c>
      <c r="I1656" s="116">
        <v>4954050</v>
      </c>
      <c r="J1656" s="116">
        <v>4954050</v>
      </c>
      <c r="K1656" s="116">
        <v>0</v>
      </c>
      <c r="L1656" s="116">
        <v>0</v>
      </c>
      <c r="M1656" s="116">
        <v>0</v>
      </c>
      <c r="N1656" s="116">
        <v>0</v>
      </c>
      <c r="O1656" s="116">
        <v>0</v>
      </c>
      <c r="P1656" s="120">
        <v>0</v>
      </c>
      <c r="Q1656" s="27" t="str">
        <f t="shared" si="304"/>
        <v>Registered</v>
      </c>
      <c r="R1656" s="121">
        <f t="shared" si="305"/>
        <v>1</v>
      </c>
      <c r="T1656" s="117">
        <f t="shared" si="306"/>
        <v>0</v>
      </c>
      <c r="U1656" s="117">
        <f t="shared" si="307"/>
        <v>0</v>
      </c>
    </row>
    <row r="1657" spans="1:21" hidden="1" x14ac:dyDescent="0.3">
      <c r="A1657" s="114">
        <v>9569</v>
      </c>
      <c r="B1657" s="114" t="s">
        <v>1657</v>
      </c>
      <c r="C1657" s="114" t="s">
        <v>1254</v>
      </c>
      <c r="D1657" s="114" t="s">
        <v>8873</v>
      </c>
      <c r="E1657" s="114" t="s">
        <v>8874</v>
      </c>
      <c r="F1657" s="115">
        <v>44277</v>
      </c>
      <c r="G1657" s="114" t="s">
        <v>8609</v>
      </c>
      <c r="H1657" s="116">
        <v>4300000</v>
      </c>
      <c r="I1657" s="116">
        <v>4300000</v>
      </c>
      <c r="J1657" s="116">
        <v>4300000</v>
      </c>
      <c r="K1657" s="116">
        <v>0</v>
      </c>
      <c r="L1657" s="116">
        <v>0</v>
      </c>
      <c r="M1657" s="116">
        <v>0</v>
      </c>
      <c r="N1657" s="116">
        <v>0</v>
      </c>
      <c r="O1657" s="116">
        <v>0</v>
      </c>
      <c r="P1657" s="120">
        <v>0</v>
      </c>
      <c r="Q1657" s="27" t="str">
        <f t="shared" si="304"/>
        <v>Registered</v>
      </c>
      <c r="R1657" s="121">
        <f t="shared" si="305"/>
        <v>1</v>
      </c>
      <c r="T1657" s="117">
        <f t="shared" si="306"/>
        <v>0</v>
      </c>
      <c r="U1657" s="117">
        <f t="shared" si="307"/>
        <v>0</v>
      </c>
    </row>
    <row r="1658" spans="1:21" hidden="1" x14ac:dyDescent="0.3">
      <c r="A1658" s="114">
        <v>9570</v>
      </c>
      <c r="B1658" s="114" t="s">
        <v>1657</v>
      </c>
      <c r="C1658" s="114" t="s">
        <v>1254</v>
      </c>
      <c r="D1658" s="114" t="s">
        <v>8875</v>
      </c>
      <c r="E1658" s="114" t="s">
        <v>8876</v>
      </c>
      <c r="F1658" s="115">
        <v>44277</v>
      </c>
      <c r="G1658" s="114" t="s">
        <v>8609</v>
      </c>
      <c r="H1658" s="116">
        <v>4495000</v>
      </c>
      <c r="I1658" s="116">
        <v>4495000</v>
      </c>
      <c r="J1658" s="116">
        <v>4495000</v>
      </c>
      <c r="K1658" s="116">
        <v>0</v>
      </c>
      <c r="L1658" s="116">
        <v>0</v>
      </c>
      <c r="M1658" s="116">
        <v>0</v>
      </c>
      <c r="N1658" s="116">
        <v>0</v>
      </c>
      <c r="O1658" s="116">
        <v>0</v>
      </c>
      <c r="P1658" s="120">
        <v>0</v>
      </c>
      <c r="Q1658" s="27" t="str">
        <f t="shared" si="304"/>
        <v>Registered</v>
      </c>
      <c r="R1658" s="121">
        <f t="shared" si="305"/>
        <v>1</v>
      </c>
      <c r="T1658" s="117">
        <f t="shared" si="306"/>
        <v>0</v>
      </c>
      <c r="U1658" s="117">
        <f t="shared" si="307"/>
        <v>0</v>
      </c>
    </row>
    <row r="1659" spans="1:21" hidden="1" x14ac:dyDescent="0.3">
      <c r="A1659" s="114">
        <v>9571</v>
      </c>
      <c r="B1659" s="114" t="s">
        <v>1657</v>
      </c>
      <c r="C1659" s="114" t="s">
        <v>1254</v>
      </c>
      <c r="D1659" s="114" t="s">
        <v>8877</v>
      </c>
      <c r="E1659" s="114" t="s">
        <v>8878</v>
      </c>
      <c r="F1659" s="115">
        <v>44833</v>
      </c>
      <c r="G1659" s="114" t="s">
        <v>5115</v>
      </c>
      <c r="H1659" s="116">
        <v>4495000</v>
      </c>
      <c r="I1659" s="116">
        <v>4495000</v>
      </c>
      <c r="J1659" s="116">
        <v>4495000</v>
      </c>
      <c r="K1659" s="116">
        <v>0</v>
      </c>
      <c r="L1659" s="116">
        <v>0</v>
      </c>
      <c r="M1659" s="116">
        <v>0</v>
      </c>
      <c r="N1659" s="116">
        <v>0</v>
      </c>
      <c r="O1659" s="116">
        <v>0</v>
      </c>
      <c r="P1659" s="120">
        <v>0</v>
      </c>
      <c r="Q1659" s="27" t="str">
        <f t="shared" si="304"/>
        <v>Registered</v>
      </c>
      <c r="R1659" s="121">
        <f t="shared" si="305"/>
        <v>1</v>
      </c>
      <c r="T1659" s="117">
        <f t="shared" si="306"/>
        <v>0</v>
      </c>
      <c r="U1659" s="117">
        <f t="shared" si="307"/>
        <v>0</v>
      </c>
    </row>
    <row r="1660" spans="1:21" hidden="1" x14ac:dyDescent="0.3">
      <c r="A1660" s="114">
        <v>9572</v>
      </c>
      <c r="B1660" s="114" t="s">
        <v>1657</v>
      </c>
      <c r="C1660" s="114" t="s">
        <v>1254</v>
      </c>
      <c r="D1660" s="114" t="s">
        <v>8879</v>
      </c>
      <c r="E1660" s="114" t="s">
        <v>8880</v>
      </c>
      <c r="F1660" s="115">
        <v>44886</v>
      </c>
      <c r="G1660" s="114" t="s">
        <v>5122</v>
      </c>
      <c r="H1660" s="116">
        <v>4495000</v>
      </c>
      <c r="I1660" s="116">
        <v>4495000</v>
      </c>
      <c r="J1660" s="116">
        <v>4495000</v>
      </c>
      <c r="K1660" s="116">
        <v>0</v>
      </c>
      <c r="L1660" s="116">
        <v>0</v>
      </c>
      <c r="M1660" s="116">
        <v>0</v>
      </c>
      <c r="N1660" s="116">
        <v>0</v>
      </c>
      <c r="O1660" s="116">
        <v>0</v>
      </c>
      <c r="P1660" s="120">
        <v>0</v>
      </c>
      <c r="Q1660" s="27" t="str">
        <f t="shared" si="304"/>
        <v>Registered</v>
      </c>
      <c r="R1660" s="121">
        <f t="shared" si="305"/>
        <v>1</v>
      </c>
      <c r="T1660" s="117">
        <f t="shared" si="306"/>
        <v>0</v>
      </c>
      <c r="U1660" s="117">
        <f t="shared" si="307"/>
        <v>0</v>
      </c>
    </row>
    <row r="1661" spans="1:21" hidden="1" x14ac:dyDescent="0.3">
      <c r="A1661" s="114">
        <v>9573</v>
      </c>
      <c r="B1661" s="114" t="s">
        <v>1657</v>
      </c>
      <c r="C1661" s="114" t="s">
        <v>1254</v>
      </c>
      <c r="D1661" s="114" t="s">
        <v>8881</v>
      </c>
      <c r="E1661" s="114" t="s">
        <v>8882</v>
      </c>
      <c r="F1661" s="115">
        <v>44847</v>
      </c>
      <c r="G1661" s="114" t="s">
        <v>3809</v>
      </c>
      <c r="H1661" s="116">
        <v>4000000</v>
      </c>
      <c r="I1661" s="116">
        <v>4000000</v>
      </c>
      <c r="J1661" s="116">
        <v>4000000</v>
      </c>
      <c r="K1661" s="116">
        <v>0</v>
      </c>
      <c r="L1661" s="116">
        <v>0</v>
      </c>
      <c r="M1661" s="116">
        <v>0</v>
      </c>
      <c r="N1661" s="116">
        <v>0</v>
      </c>
      <c r="O1661" s="116">
        <v>0</v>
      </c>
      <c r="P1661" s="120">
        <v>0</v>
      </c>
      <c r="Q1661" s="27" t="str">
        <f t="shared" si="304"/>
        <v>Registered</v>
      </c>
      <c r="R1661" s="121">
        <f t="shared" si="305"/>
        <v>1</v>
      </c>
      <c r="T1661" s="117">
        <f t="shared" si="306"/>
        <v>0</v>
      </c>
      <c r="U1661" s="117">
        <f t="shared" si="307"/>
        <v>0</v>
      </c>
    </row>
    <row r="1662" spans="1:21" hidden="1" x14ac:dyDescent="0.3">
      <c r="A1662" s="114">
        <v>9574</v>
      </c>
      <c r="B1662" s="114" t="s">
        <v>1657</v>
      </c>
      <c r="C1662" s="114" t="s">
        <v>1254</v>
      </c>
      <c r="D1662" s="114" t="s">
        <v>8883</v>
      </c>
      <c r="E1662" s="114" t="s">
        <v>8884</v>
      </c>
      <c r="F1662" s="115">
        <v>45064</v>
      </c>
      <c r="G1662" s="114" t="s">
        <v>3007</v>
      </c>
      <c r="H1662" s="116">
        <v>4782095</v>
      </c>
      <c r="I1662" s="116">
        <v>4782095</v>
      </c>
      <c r="J1662" s="116">
        <v>4782095</v>
      </c>
      <c r="K1662" s="116">
        <v>0</v>
      </c>
      <c r="L1662" s="116">
        <v>0</v>
      </c>
      <c r="M1662" s="116">
        <v>0</v>
      </c>
      <c r="N1662" s="116">
        <v>0</v>
      </c>
      <c r="O1662" s="116">
        <v>0</v>
      </c>
      <c r="P1662" s="120">
        <v>0</v>
      </c>
      <c r="Q1662" s="27" t="str">
        <f t="shared" si="304"/>
        <v>Registered</v>
      </c>
      <c r="R1662" s="121">
        <f t="shared" si="305"/>
        <v>1</v>
      </c>
      <c r="T1662" s="117">
        <f t="shared" si="306"/>
        <v>0</v>
      </c>
      <c r="U1662" s="117">
        <f t="shared" si="307"/>
        <v>0</v>
      </c>
    </row>
    <row r="1663" spans="1:21" hidden="1" x14ac:dyDescent="0.3">
      <c r="A1663" s="114">
        <v>9575</v>
      </c>
      <c r="B1663" s="114" t="s">
        <v>1657</v>
      </c>
      <c r="C1663" s="114" t="s">
        <v>1254</v>
      </c>
      <c r="D1663" s="114" t="s">
        <v>8885</v>
      </c>
      <c r="E1663" s="114" t="s">
        <v>8886</v>
      </c>
      <c r="F1663" s="115">
        <v>44773</v>
      </c>
      <c r="G1663" s="114" t="s">
        <v>3316</v>
      </c>
      <c r="H1663" s="116">
        <v>4495000</v>
      </c>
      <c r="I1663" s="116">
        <v>4495000</v>
      </c>
      <c r="J1663" s="116">
        <v>4495000</v>
      </c>
      <c r="K1663" s="116">
        <v>0</v>
      </c>
      <c r="L1663" s="116">
        <v>0</v>
      </c>
      <c r="M1663" s="116">
        <v>0</v>
      </c>
      <c r="N1663" s="116">
        <v>0</v>
      </c>
      <c r="O1663" s="116">
        <v>0</v>
      </c>
      <c r="P1663" s="120">
        <v>0</v>
      </c>
      <c r="Q1663" s="27" t="str">
        <f t="shared" si="304"/>
        <v>Registered</v>
      </c>
      <c r="R1663" s="121">
        <f t="shared" si="305"/>
        <v>1</v>
      </c>
      <c r="T1663" s="117">
        <f t="shared" si="306"/>
        <v>0</v>
      </c>
      <c r="U1663" s="117">
        <f t="shared" si="307"/>
        <v>0</v>
      </c>
    </row>
    <row r="1664" spans="1:21" hidden="1" x14ac:dyDescent="0.3">
      <c r="A1664" s="114">
        <v>9576</v>
      </c>
      <c r="B1664" s="114" t="s">
        <v>1657</v>
      </c>
      <c r="C1664" s="114" t="s">
        <v>1254</v>
      </c>
      <c r="D1664" s="114" t="s">
        <v>8887</v>
      </c>
      <c r="E1664" s="114" t="s">
        <v>8888</v>
      </c>
      <c r="F1664" s="115">
        <v>44874</v>
      </c>
      <c r="G1664" s="114" t="s">
        <v>4910</v>
      </c>
      <c r="H1664" s="116">
        <v>4495000</v>
      </c>
      <c r="I1664" s="116">
        <v>4495000</v>
      </c>
      <c r="J1664" s="116">
        <v>4495000</v>
      </c>
      <c r="K1664" s="116">
        <v>0</v>
      </c>
      <c r="L1664" s="116">
        <v>0</v>
      </c>
      <c r="M1664" s="116">
        <v>0</v>
      </c>
      <c r="N1664" s="116">
        <v>0</v>
      </c>
      <c r="O1664" s="116">
        <v>0</v>
      </c>
      <c r="P1664" s="120">
        <v>0</v>
      </c>
      <c r="Q1664" s="27" t="str">
        <f t="shared" si="304"/>
        <v>Registered</v>
      </c>
      <c r="R1664" s="121">
        <f t="shared" si="305"/>
        <v>1</v>
      </c>
      <c r="T1664" s="117">
        <f t="shared" si="306"/>
        <v>0</v>
      </c>
      <c r="U1664" s="117">
        <f t="shared" si="307"/>
        <v>0</v>
      </c>
    </row>
    <row r="1665" spans="1:21" hidden="1" x14ac:dyDescent="0.3">
      <c r="A1665" s="114">
        <v>9577</v>
      </c>
      <c r="B1665" s="114" t="s">
        <v>1657</v>
      </c>
      <c r="C1665" s="114" t="s">
        <v>1254</v>
      </c>
      <c r="D1665" s="114" t="s">
        <v>8889</v>
      </c>
      <c r="E1665" s="114" t="s">
        <v>8890</v>
      </c>
      <c r="F1665" s="115">
        <v>44425</v>
      </c>
      <c r="G1665" s="114" t="s">
        <v>8606</v>
      </c>
      <c r="H1665" s="116">
        <v>4495000</v>
      </c>
      <c r="I1665" s="116">
        <v>4495000</v>
      </c>
      <c r="J1665" s="116">
        <v>4495000</v>
      </c>
      <c r="K1665" s="116">
        <v>0</v>
      </c>
      <c r="L1665" s="116">
        <v>0</v>
      </c>
      <c r="M1665" s="116">
        <v>0</v>
      </c>
      <c r="N1665" s="116">
        <v>0</v>
      </c>
      <c r="O1665" s="116">
        <v>0</v>
      </c>
      <c r="P1665" s="120">
        <v>0</v>
      </c>
      <c r="Q1665" s="27" t="str">
        <f t="shared" si="304"/>
        <v>Registered</v>
      </c>
      <c r="R1665" s="121">
        <f t="shared" si="305"/>
        <v>1</v>
      </c>
      <c r="T1665" s="117">
        <f t="shared" si="306"/>
        <v>0</v>
      </c>
      <c r="U1665" s="117">
        <f t="shared" si="307"/>
        <v>0</v>
      </c>
    </row>
    <row r="1666" spans="1:21" hidden="1" x14ac:dyDescent="0.3">
      <c r="A1666" s="114">
        <v>9578</v>
      </c>
      <c r="B1666" s="114" t="s">
        <v>1657</v>
      </c>
      <c r="C1666" s="114" t="s">
        <v>1254</v>
      </c>
      <c r="D1666" s="114" t="s">
        <v>8891</v>
      </c>
      <c r="E1666" s="114" t="s">
        <v>8892</v>
      </c>
      <c r="F1666" s="115">
        <v>44267</v>
      </c>
      <c r="G1666" s="114" t="s">
        <v>8893</v>
      </c>
      <c r="H1666" s="116">
        <v>4495000</v>
      </c>
      <c r="I1666" s="116">
        <v>4495000</v>
      </c>
      <c r="J1666" s="116">
        <v>4495000</v>
      </c>
      <c r="K1666" s="116">
        <v>0</v>
      </c>
      <c r="L1666" s="116">
        <v>0</v>
      </c>
      <c r="M1666" s="116">
        <v>0</v>
      </c>
      <c r="N1666" s="116">
        <v>0</v>
      </c>
      <c r="O1666" s="116">
        <v>0</v>
      </c>
      <c r="P1666" s="120">
        <v>0</v>
      </c>
      <c r="Q1666" s="27" t="str">
        <f t="shared" ref="Q1666:Q1729" si="308">IF(G1666="01 Jan 1900","Unregistered","Registered")</f>
        <v>Registered</v>
      </c>
      <c r="R1666" s="121">
        <f t="shared" si="305"/>
        <v>1</v>
      </c>
      <c r="T1666" s="117">
        <f t="shared" si="306"/>
        <v>0</v>
      </c>
      <c r="U1666" s="117">
        <f t="shared" si="307"/>
        <v>0</v>
      </c>
    </row>
    <row r="1667" spans="1:21" hidden="1" x14ac:dyDescent="0.3">
      <c r="A1667" s="114">
        <v>9579</v>
      </c>
      <c r="B1667" s="114" t="s">
        <v>1657</v>
      </c>
      <c r="C1667" s="114" t="s">
        <v>1254</v>
      </c>
      <c r="D1667" s="114" t="s">
        <v>8894</v>
      </c>
      <c r="E1667" s="114" t="s">
        <v>8895</v>
      </c>
      <c r="F1667" s="115">
        <v>44469</v>
      </c>
      <c r="G1667" s="114" t="s">
        <v>3839</v>
      </c>
      <c r="H1667" s="116">
        <v>4495000</v>
      </c>
      <c r="I1667" s="116">
        <v>4495000</v>
      </c>
      <c r="J1667" s="116">
        <v>4495000</v>
      </c>
      <c r="K1667" s="116">
        <v>0</v>
      </c>
      <c r="L1667" s="116">
        <v>0</v>
      </c>
      <c r="M1667" s="116">
        <v>0</v>
      </c>
      <c r="N1667" s="116">
        <v>0</v>
      </c>
      <c r="O1667" s="116">
        <v>0</v>
      </c>
      <c r="P1667" s="120">
        <v>0</v>
      </c>
      <c r="Q1667" s="27" t="str">
        <f t="shared" si="308"/>
        <v>Registered</v>
      </c>
      <c r="R1667" s="121">
        <f t="shared" si="305"/>
        <v>1</v>
      </c>
      <c r="T1667" s="117">
        <f t="shared" si="306"/>
        <v>0</v>
      </c>
      <c r="U1667" s="117">
        <f t="shared" si="307"/>
        <v>0</v>
      </c>
    </row>
    <row r="1668" spans="1:21" hidden="1" x14ac:dyDescent="0.3">
      <c r="A1668" s="114">
        <v>9580</v>
      </c>
      <c r="B1668" s="114" t="s">
        <v>1657</v>
      </c>
      <c r="C1668" s="114" t="s">
        <v>1254</v>
      </c>
      <c r="D1668" s="114" t="s">
        <v>8896</v>
      </c>
      <c r="E1668" s="114" t="s">
        <v>8897</v>
      </c>
      <c r="F1668" s="115">
        <v>44773</v>
      </c>
      <c r="G1668" s="114" t="s">
        <v>3072</v>
      </c>
      <c r="H1668" s="116">
        <v>4495000</v>
      </c>
      <c r="I1668" s="116">
        <v>4495000</v>
      </c>
      <c r="J1668" s="116">
        <v>4495000</v>
      </c>
      <c r="K1668" s="116">
        <v>0</v>
      </c>
      <c r="L1668" s="116">
        <v>0</v>
      </c>
      <c r="M1668" s="116">
        <v>0</v>
      </c>
      <c r="N1668" s="116">
        <v>0</v>
      </c>
      <c r="O1668" s="116">
        <v>0</v>
      </c>
      <c r="P1668" s="120">
        <v>0</v>
      </c>
      <c r="Q1668" s="27" t="str">
        <f t="shared" si="308"/>
        <v>Registered</v>
      </c>
      <c r="R1668" s="121">
        <f t="shared" si="305"/>
        <v>1</v>
      </c>
      <c r="T1668" s="117">
        <f t="shared" si="306"/>
        <v>0</v>
      </c>
      <c r="U1668" s="117">
        <f t="shared" si="307"/>
        <v>0</v>
      </c>
    </row>
    <row r="1669" spans="1:21" hidden="1" x14ac:dyDescent="0.3">
      <c r="A1669" s="114">
        <v>9581</v>
      </c>
      <c r="B1669" s="114" t="s">
        <v>1657</v>
      </c>
      <c r="C1669" s="114" t="s">
        <v>1254</v>
      </c>
      <c r="D1669" s="114" t="s">
        <v>8898</v>
      </c>
      <c r="E1669" s="114" t="s">
        <v>8899</v>
      </c>
      <c r="F1669" s="115">
        <v>45105</v>
      </c>
      <c r="G1669" s="114" t="s">
        <v>3125</v>
      </c>
      <c r="H1669" s="116">
        <v>4826766</v>
      </c>
      <c r="I1669" s="116">
        <v>4826766</v>
      </c>
      <c r="J1669" s="116">
        <v>4826766</v>
      </c>
      <c r="K1669" s="116">
        <v>0</v>
      </c>
      <c r="L1669" s="116">
        <v>0</v>
      </c>
      <c r="M1669" s="116">
        <v>0</v>
      </c>
      <c r="N1669" s="116">
        <v>0</v>
      </c>
      <c r="O1669" s="116">
        <v>0</v>
      </c>
      <c r="P1669" s="120">
        <v>0</v>
      </c>
      <c r="Q1669" s="27" t="str">
        <f t="shared" si="308"/>
        <v>Registered</v>
      </c>
      <c r="R1669" s="121">
        <f t="shared" ref="R1669:R1732" si="309">I1669/H1669</f>
        <v>1</v>
      </c>
      <c r="T1669" s="117">
        <f t="shared" si="306"/>
        <v>0</v>
      </c>
      <c r="U1669" s="117">
        <f t="shared" si="307"/>
        <v>0</v>
      </c>
    </row>
    <row r="1670" spans="1:21" hidden="1" x14ac:dyDescent="0.3">
      <c r="A1670" s="114">
        <v>9582</v>
      </c>
      <c r="B1670" s="114" t="s">
        <v>1657</v>
      </c>
      <c r="C1670" s="114" t="s">
        <v>1254</v>
      </c>
      <c r="D1670" s="114" t="s">
        <v>8900</v>
      </c>
      <c r="E1670" s="114" t="s">
        <v>8901</v>
      </c>
      <c r="F1670" s="115">
        <v>44277</v>
      </c>
      <c r="G1670" s="114" t="s">
        <v>8610</v>
      </c>
      <c r="H1670" s="116">
        <v>4495000</v>
      </c>
      <c r="I1670" s="116">
        <v>4495000</v>
      </c>
      <c r="J1670" s="116">
        <v>4495000</v>
      </c>
      <c r="K1670" s="116">
        <v>0</v>
      </c>
      <c r="L1670" s="116">
        <v>0</v>
      </c>
      <c r="M1670" s="116">
        <v>0</v>
      </c>
      <c r="N1670" s="116">
        <v>0</v>
      </c>
      <c r="O1670" s="116">
        <v>0</v>
      </c>
      <c r="P1670" s="120">
        <v>0</v>
      </c>
      <c r="Q1670" s="27" t="str">
        <f t="shared" si="308"/>
        <v>Registered</v>
      </c>
      <c r="R1670" s="121">
        <f t="shared" si="309"/>
        <v>1</v>
      </c>
      <c r="T1670" s="117">
        <f t="shared" si="306"/>
        <v>0</v>
      </c>
      <c r="U1670" s="117">
        <f t="shared" si="307"/>
        <v>0</v>
      </c>
    </row>
    <row r="1671" spans="1:21" hidden="1" x14ac:dyDescent="0.3">
      <c r="A1671" s="114">
        <v>9583</v>
      </c>
      <c r="B1671" s="114" t="s">
        <v>1657</v>
      </c>
      <c r="C1671" s="114" t="s">
        <v>1254</v>
      </c>
      <c r="D1671" s="114" t="s">
        <v>8902</v>
      </c>
      <c r="E1671" s="114" t="s">
        <v>8901</v>
      </c>
      <c r="F1671" s="115">
        <v>44408</v>
      </c>
      <c r="G1671" s="114" t="s">
        <v>5087</v>
      </c>
      <c r="H1671" s="116">
        <v>4495000</v>
      </c>
      <c r="I1671" s="116">
        <v>4495000</v>
      </c>
      <c r="J1671" s="116">
        <v>4495000</v>
      </c>
      <c r="K1671" s="116">
        <v>0</v>
      </c>
      <c r="L1671" s="116">
        <v>0</v>
      </c>
      <c r="M1671" s="116">
        <v>0</v>
      </c>
      <c r="N1671" s="116">
        <v>0</v>
      </c>
      <c r="O1671" s="116">
        <v>0</v>
      </c>
      <c r="P1671" s="120">
        <v>0</v>
      </c>
      <c r="Q1671" s="27" t="str">
        <f t="shared" si="308"/>
        <v>Registered</v>
      </c>
      <c r="R1671" s="121">
        <f t="shared" si="309"/>
        <v>1</v>
      </c>
      <c r="T1671" s="117">
        <f t="shared" si="306"/>
        <v>0</v>
      </c>
      <c r="U1671" s="117">
        <f t="shared" si="307"/>
        <v>0</v>
      </c>
    </row>
    <row r="1672" spans="1:21" hidden="1" x14ac:dyDescent="0.3">
      <c r="A1672" s="114">
        <v>9584</v>
      </c>
      <c r="B1672" s="114" t="s">
        <v>1657</v>
      </c>
      <c r="C1672" s="114" t="s">
        <v>1254</v>
      </c>
      <c r="D1672" s="114" t="s">
        <v>8903</v>
      </c>
      <c r="E1672" s="114" t="s">
        <v>8904</v>
      </c>
      <c r="F1672" s="115">
        <v>44834</v>
      </c>
      <c r="G1672" s="114" t="s">
        <v>5166</v>
      </c>
      <c r="H1672" s="116">
        <v>4300000</v>
      </c>
      <c r="I1672" s="116">
        <v>4300000</v>
      </c>
      <c r="J1672" s="116">
        <v>4300000</v>
      </c>
      <c r="K1672" s="116">
        <v>0</v>
      </c>
      <c r="L1672" s="116">
        <v>0</v>
      </c>
      <c r="M1672" s="116">
        <v>0</v>
      </c>
      <c r="N1672" s="116">
        <v>0</v>
      </c>
      <c r="O1672" s="116">
        <v>0</v>
      </c>
      <c r="P1672" s="120">
        <v>0</v>
      </c>
      <c r="Q1672" s="27" t="str">
        <f t="shared" si="308"/>
        <v>Registered</v>
      </c>
      <c r="R1672" s="121">
        <f t="shared" si="309"/>
        <v>1</v>
      </c>
      <c r="T1672" s="117">
        <f t="shared" si="306"/>
        <v>0</v>
      </c>
      <c r="U1672" s="117">
        <f t="shared" si="307"/>
        <v>0</v>
      </c>
    </row>
    <row r="1673" spans="1:21" hidden="1" x14ac:dyDescent="0.3">
      <c r="A1673" s="114">
        <v>9585</v>
      </c>
      <c r="B1673" s="114" t="s">
        <v>1657</v>
      </c>
      <c r="C1673" s="114" t="s">
        <v>1254</v>
      </c>
      <c r="D1673" s="114" t="s">
        <v>8905</v>
      </c>
      <c r="E1673" s="114" t="s">
        <v>8906</v>
      </c>
      <c r="F1673" s="115">
        <v>45335</v>
      </c>
      <c r="G1673" s="114" t="s">
        <v>4901</v>
      </c>
      <c r="H1673" s="116">
        <v>4469328</v>
      </c>
      <c r="I1673" s="116">
        <v>4469328</v>
      </c>
      <c r="J1673" s="116">
        <v>4469328</v>
      </c>
      <c r="K1673" s="116">
        <v>0</v>
      </c>
      <c r="L1673" s="116">
        <v>0</v>
      </c>
      <c r="M1673" s="116">
        <v>0</v>
      </c>
      <c r="N1673" s="116">
        <v>0</v>
      </c>
      <c r="O1673" s="116">
        <v>0</v>
      </c>
      <c r="P1673" s="120">
        <v>0</v>
      </c>
      <c r="Q1673" s="27" t="str">
        <f t="shared" si="308"/>
        <v>Registered</v>
      </c>
      <c r="R1673" s="121">
        <f t="shared" si="309"/>
        <v>1</v>
      </c>
      <c r="T1673" s="117">
        <f t="shared" si="306"/>
        <v>0</v>
      </c>
      <c r="U1673" s="117">
        <f t="shared" si="307"/>
        <v>0</v>
      </c>
    </row>
    <row r="1674" spans="1:21" hidden="1" x14ac:dyDescent="0.3">
      <c r="A1674" s="114">
        <v>9586</v>
      </c>
      <c r="B1674" s="114" t="s">
        <v>1657</v>
      </c>
      <c r="C1674" s="114" t="s">
        <v>1254</v>
      </c>
      <c r="D1674" s="114" t="s">
        <v>8907</v>
      </c>
      <c r="E1674" s="114" t="s">
        <v>8908</v>
      </c>
      <c r="F1674" s="115">
        <v>45359</v>
      </c>
      <c r="G1674" s="114" t="s">
        <v>3554</v>
      </c>
      <c r="H1674" s="116">
        <v>5052840</v>
      </c>
      <c r="I1674" s="116">
        <v>5052840</v>
      </c>
      <c r="J1674" s="116">
        <v>5052840</v>
      </c>
      <c r="K1674" s="116">
        <v>0</v>
      </c>
      <c r="L1674" s="116">
        <v>0</v>
      </c>
      <c r="M1674" s="116">
        <v>0</v>
      </c>
      <c r="N1674" s="116">
        <v>0</v>
      </c>
      <c r="O1674" s="116">
        <v>0</v>
      </c>
      <c r="P1674" s="120">
        <v>0</v>
      </c>
      <c r="Q1674" s="27" t="str">
        <f t="shared" si="308"/>
        <v>Registered</v>
      </c>
      <c r="R1674" s="121">
        <f t="shared" si="309"/>
        <v>1</v>
      </c>
      <c r="T1674" s="117">
        <f t="shared" si="306"/>
        <v>0</v>
      </c>
      <c r="U1674" s="117">
        <f t="shared" si="307"/>
        <v>0</v>
      </c>
    </row>
    <row r="1675" spans="1:21" hidden="1" x14ac:dyDescent="0.3">
      <c r="A1675" s="114">
        <v>9587</v>
      </c>
      <c r="B1675" s="114" t="s">
        <v>1657</v>
      </c>
      <c r="C1675" s="114" t="s">
        <v>1254</v>
      </c>
      <c r="D1675" s="114" t="s">
        <v>8909</v>
      </c>
      <c r="E1675" s="114" t="s">
        <v>8910</v>
      </c>
      <c r="F1675" s="115">
        <v>45381</v>
      </c>
      <c r="G1675" s="114" t="s">
        <v>5737</v>
      </c>
      <c r="H1675" s="116">
        <v>4454721</v>
      </c>
      <c r="I1675" s="116">
        <v>4454721</v>
      </c>
      <c r="J1675" s="116">
        <v>4454721</v>
      </c>
      <c r="K1675" s="116">
        <v>0</v>
      </c>
      <c r="L1675" s="116">
        <v>0</v>
      </c>
      <c r="M1675" s="116">
        <v>0</v>
      </c>
      <c r="N1675" s="116">
        <v>0</v>
      </c>
      <c r="O1675" s="116">
        <v>0</v>
      </c>
      <c r="P1675" s="120">
        <v>0</v>
      </c>
      <c r="Q1675" s="27" t="str">
        <f t="shared" si="308"/>
        <v>Registered</v>
      </c>
      <c r="R1675" s="121">
        <f t="shared" si="309"/>
        <v>1</v>
      </c>
      <c r="T1675" s="117">
        <f t="shared" si="306"/>
        <v>0</v>
      </c>
      <c r="U1675" s="117">
        <f t="shared" si="307"/>
        <v>0</v>
      </c>
    </row>
    <row r="1676" spans="1:21" hidden="1" x14ac:dyDescent="0.3">
      <c r="A1676" s="114">
        <v>9588</v>
      </c>
      <c r="B1676" s="114" t="s">
        <v>1657</v>
      </c>
      <c r="C1676" s="114" t="s">
        <v>1254</v>
      </c>
      <c r="D1676" s="114" t="s">
        <v>8911</v>
      </c>
      <c r="E1676" s="114" t="s">
        <v>8906</v>
      </c>
      <c r="F1676" s="115">
        <v>45334</v>
      </c>
      <c r="G1676" s="114" t="s">
        <v>4901</v>
      </c>
      <c r="H1676" s="116">
        <v>4453740</v>
      </c>
      <c r="I1676" s="116">
        <v>4453740</v>
      </c>
      <c r="J1676" s="116">
        <v>4453740</v>
      </c>
      <c r="K1676" s="116">
        <v>0</v>
      </c>
      <c r="L1676" s="116">
        <v>0</v>
      </c>
      <c r="M1676" s="116">
        <v>0</v>
      </c>
      <c r="N1676" s="116">
        <v>0</v>
      </c>
      <c r="O1676" s="116">
        <v>0</v>
      </c>
      <c r="P1676" s="120">
        <v>0</v>
      </c>
      <c r="Q1676" s="27" t="str">
        <f t="shared" si="308"/>
        <v>Registered</v>
      </c>
      <c r="R1676" s="121">
        <f t="shared" si="309"/>
        <v>1</v>
      </c>
      <c r="T1676" s="117">
        <f t="shared" si="306"/>
        <v>0</v>
      </c>
      <c r="U1676" s="117">
        <f t="shared" si="307"/>
        <v>0</v>
      </c>
    </row>
    <row r="1677" spans="1:21" hidden="1" x14ac:dyDescent="0.3">
      <c r="A1677" s="114">
        <v>9589</v>
      </c>
      <c r="B1677" s="114" t="s">
        <v>1657</v>
      </c>
      <c r="C1677" s="114" t="s">
        <v>1254</v>
      </c>
      <c r="D1677" s="114" t="s">
        <v>8912</v>
      </c>
      <c r="E1677" s="114" t="s">
        <v>2245</v>
      </c>
      <c r="F1677" s="115">
        <v>44833</v>
      </c>
      <c r="G1677" s="114" t="s">
        <v>5167</v>
      </c>
      <c r="H1677" s="116">
        <v>4000000</v>
      </c>
      <c r="I1677" s="116">
        <v>4000000</v>
      </c>
      <c r="J1677" s="116">
        <v>4000000</v>
      </c>
      <c r="K1677" s="116">
        <v>0</v>
      </c>
      <c r="L1677" s="116">
        <v>0</v>
      </c>
      <c r="M1677" s="116">
        <v>0</v>
      </c>
      <c r="N1677" s="116">
        <v>0</v>
      </c>
      <c r="O1677" s="116">
        <v>0</v>
      </c>
      <c r="P1677" s="120">
        <v>0</v>
      </c>
      <c r="Q1677" s="27" t="str">
        <f t="shared" si="308"/>
        <v>Registered</v>
      </c>
      <c r="R1677" s="121">
        <f t="shared" si="309"/>
        <v>1</v>
      </c>
      <c r="T1677" s="117">
        <f t="shared" si="306"/>
        <v>0</v>
      </c>
      <c r="U1677" s="117">
        <f t="shared" si="307"/>
        <v>0</v>
      </c>
    </row>
    <row r="1678" spans="1:21" hidden="1" x14ac:dyDescent="0.3">
      <c r="A1678" s="114">
        <v>9590</v>
      </c>
      <c r="B1678" s="114" t="s">
        <v>1657</v>
      </c>
      <c r="C1678" s="114" t="s">
        <v>1254</v>
      </c>
      <c r="D1678" s="114" t="s">
        <v>8913</v>
      </c>
      <c r="E1678" s="114" t="s">
        <v>8914</v>
      </c>
      <c r="F1678" s="115">
        <v>44389</v>
      </c>
      <c r="G1678" s="114" t="s">
        <v>5505</v>
      </c>
      <c r="H1678" s="116">
        <v>4495000</v>
      </c>
      <c r="I1678" s="116">
        <v>4495000</v>
      </c>
      <c r="J1678" s="116">
        <v>4495000</v>
      </c>
      <c r="K1678" s="116">
        <v>0</v>
      </c>
      <c r="L1678" s="116">
        <v>0</v>
      </c>
      <c r="M1678" s="116">
        <v>0</v>
      </c>
      <c r="N1678" s="116">
        <v>0</v>
      </c>
      <c r="O1678" s="116">
        <v>0</v>
      </c>
      <c r="P1678" s="120">
        <v>0</v>
      </c>
      <c r="Q1678" s="27" t="str">
        <f t="shared" si="308"/>
        <v>Registered</v>
      </c>
      <c r="R1678" s="121">
        <f t="shared" si="309"/>
        <v>1</v>
      </c>
      <c r="T1678" s="117">
        <f t="shared" si="306"/>
        <v>0</v>
      </c>
      <c r="U1678" s="117">
        <f t="shared" si="307"/>
        <v>0</v>
      </c>
    </row>
    <row r="1679" spans="1:21" hidden="1" x14ac:dyDescent="0.3">
      <c r="A1679" s="114">
        <v>9591</v>
      </c>
      <c r="B1679" s="114" t="s">
        <v>1657</v>
      </c>
      <c r="C1679" s="114" t="s">
        <v>1254</v>
      </c>
      <c r="D1679" s="114" t="s">
        <v>8915</v>
      </c>
      <c r="E1679" s="114" t="s">
        <v>8914</v>
      </c>
      <c r="F1679" s="115">
        <v>44386</v>
      </c>
      <c r="G1679" s="114" t="s">
        <v>5505</v>
      </c>
      <c r="H1679" s="116">
        <v>4495000</v>
      </c>
      <c r="I1679" s="116">
        <v>4495000</v>
      </c>
      <c r="J1679" s="116">
        <v>4495000</v>
      </c>
      <c r="K1679" s="116">
        <v>0</v>
      </c>
      <c r="L1679" s="116">
        <v>0</v>
      </c>
      <c r="M1679" s="116">
        <v>0</v>
      </c>
      <c r="N1679" s="116">
        <v>0</v>
      </c>
      <c r="O1679" s="116">
        <v>0</v>
      </c>
      <c r="P1679" s="120">
        <v>0</v>
      </c>
      <c r="Q1679" s="27" t="str">
        <f t="shared" si="308"/>
        <v>Registered</v>
      </c>
      <c r="R1679" s="121">
        <f t="shared" si="309"/>
        <v>1</v>
      </c>
      <c r="T1679" s="117">
        <f t="shared" si="306"/>
        <v>0</v>
      </c>
      <c r="U1679" s="117">
        <f t="shared" si="307"/>
        <v>0</v>
      </c>
    </row>
    <row r="1680" spans="1:21" hidden="1" x14ac:dyDescent="0.3">
      <c r="A1680" s="114">
        <v>9592</v>
      </c>
      <c r="B1680" s="114" t="s">
        <v>1657</v>
      </c>
      <c r="C1680" s="114" t="s">
        <v>1254</v>
      </c>
      <c r="D1680" s="114" t="s">
        <v>8916</v>
      </c>
      <c r="E1680" s="114" t="s">
        <v>8917</v>
      </c>
      <c r="F1680" s="115">
        <v>44926</v>
      </c>
      <c r="G1680" s="114" t="s">
        <v>5127</v>
      </c>
      <c r="H1680" s="116">
        <v>4211000</v>
      </c>
      <c r="I1680" s="116">
        <v>4211000</v>
      </c>
      <c r="J1680" s="116">
        <v>4211000</v>
      </c>
      <c r="K1680" s="116">
        <v>0</v>
      </c>
      <c r="L1680" s="116">
        <v>0</v>
      </c>
      <c r="M1680" s="116">
        <v>0</v>
      </c>
      <c r="N1680" s="116">
        <v>0</v>
      </c>
      <c r="O1680" s="116">
        <v>0</v>
      </c>
      <c r="P1680" s="120">
        <v>0</v>
      </c>
      <c r="Q1680" s="27" t="str">
        <f t="shared" si="308"/>
        <v>Registered</v>
      </c>
      <c r="R1680" s="121">
        <f t="shared" si="309"/>
        <v>1</v>
      </c>
      <c r="T1680" s="117">
        <f t="shared" si="306"/>
        <v>0</v>
      </c>
      <c r="U1680" s="117">
        <f t="shared" si="307"/>
        <v>0</v>
      </c>
    </row>
    <row r="1681" spans="1:21" hidden="1" x14ac:dyDescent="0.3">
      <c r="A1681" s="114">
        <v>9593</v>
      </c>
      <c r="B1681" s="114" t="s">
        <v>1657</v>
      </c>
      <c r="C1681" s="114" t="s">
        <v>1254</v>
      </c>
      <c r="D1681" s="114" t="s">
        <v>8918</v>
      </c>
      <c r="E1681" s="114" t="s">
        <v>8919</v>
      </c>
      <c r="F1681" s="115">
        <v>45291</v>
      </c>
      <c r="G1681" s="114" t="s">
        <v>1504</v>
      </c>
      <c r="H1681" s="116">
        <v>4469328</v>
      </c>
      <c r="I1681" s="116">
        <v>4469328</v>
      </c>
      <c r="J1681" s="116">
        <v>4469328</v>
      </c>
      <c r="K1681" s="116">
        <v>0</v>
      </c>
      <c r="L1681" s="116">
        <v>0</v>
      </c>
      <c r="M1681" s="116">
        <v>0</v>
      </c>
      <c r="N1681" s="116">
        <v>0</v>
      </c>
      <c r="O1681" s="116">
        <v>0</v>
      </c>
      <c r="P1681" s="120">
        <v>0</v>
      </c>
      <c r="Q1681" s="27" t="str">
        <f t="shared" si="308"/>
        <v>Registered</v>
      </c>
      <c r="R1681" s="121">
        <f t="shared" si="309"/>
        <v>1</v>
      </c>
      <c r="T1681" s="117">
        <f t="shared" si="306"/>
        <v>0</v>
      </c>
      <c r="U1681" s="117">
        <f t="shared" si="307"/>
        <v>0</v>
      </c>
    </row>
    <row r="1682" spans="1:21" hidden="1" x14ac:dyDescent="0.3">
      <c r="A1682" s="114">
        <v>9594</v>
      </c>
      <c r="B1682" s="114" t="s">
        <v>1657</v>
      </c>
      <c r="C1682" s="114" t="s">
        <v>1254</v>
      </c>
      <c r="D1682" s="114" t="s">
        <v>8920</v>
      </c>
      <c r="E1682" s="114" t="s">
        <v>8921</v>
      </c>
      <c r="F1682" s="115">
        <v>45278</v>
      </c>
      <c r="G1682" s="114" t="s">
        <v>8922</v>
      </c>
      <c r="H1682" s="116">
        <v>4920000</v>
      </c>
      <c r="I1682" s="116">
        <v>4920000</v>
      </c>
      <c r="J1682" s="116">
        <v>4920000</v>
      </c>
      <c r="K1682" s="116">
        <v>0</v>
      </c>
      <c r="L1682" s="116">
        <v>0</v>
      </c>
      <c r="M1682" s="116">
        <v>0</v>
      </c>
      <c r="N1682" s="116">
        <v>0</v>
      </c>
      <c r="O1682" s="116">
        <v>0</v>
      </c>
      <c r="P1682" s="120">
        <v>0</v>
      </c>
      <c r="Q1682" s="27" t="str">
        <f t="shared" si="308"/>
        <v>Registered</v>
      </c>
      <c r="R1682" s="121">
        <f t="shared" si="309"/>
        <v>1</v>
      </c>
      <c r="T1682" s="117">
        <f t="shared" si="306"/>
        <v>0</v>
      </c>
      <c r="U1682" s="117">
        <f t="shared" si="307"/>
        <v>0</v>
      </c>
    </row>
    <row r="1683" spans="1:21" hidden="1" x14ac:dyDescent="0.3">
      <c r="A1683" s="114">
        <v>9595</v>
      </c>
      <c r="B1683" s="114" t="s">
        <v>1657</v>
      </c>
      <c r="C1683" s="114" t="s">
        <v>1254</v>
      </c>
      <c r="D1683" s="114" t="s">
        <v>8923</v>
      </c>
      <c r="E1683" s="114" t="s">
        <v>8924</v>
      </c>
      <c r="F1683" s="115">
        <v>45382</v>
      </c>
      <c r="G1683" s="114" t="s">
        <v>5049</v>
      </c>
      <c r="H1683" s="116">
        <v>4968765</v>
      </c>
      <c r="I1683" s="116">
        <v>4968765</v>
      </c>
      <c r="J1683" s="116">
        <v>4968765</v>
      </c>
      <c r="K1683" s="116">
        <v>0</v>
      </c>
      <c r="L1683" s="116">
        <v>0</v>
      </c>
      <c r="M1683" s="116">
        <v>0</v>
      </c>
      <c r="N1683" s="116">
        <v>0</v>
      </c>
      <c r="O1683" s="116">
        <v>0</v>
      </c>
      <c r="P1683" s="120">
        <v>0</v>
      </c>
      <c r="Q1683" s="27" t="str">
        <f t="shared" si="308"/>
        <v>Registered</v>
      </c>
      <c r="R1683" s="121">
        <f t="shared" si="309"/>
        <v>1</v>
      </c>
      <c r="T1683" s="117">
        <f t="shared" si="306"/>
        <v>0</v>
      </c>
      <c r="U1683" s="117">
        <f t="shared" si="307"/>
        <v>0</v>
      </c>
    </row>
    <row r="1684" spans="1:21" hidden="1" x14ac:dyDescent="0.3">
      <c r="A1684" s="114">
        <v>9596</v>
      </c>
      <c r="B1684" s="114" t="s">
        <v>1657</v>
      </c>
      <c r="C1684" s="114" t="s">
        <v>1254</v>
      </c>
      <c r="D1684" s="114" t="s">
        <v>8925</v>
      </c>
      <c r="E1684" s="114" t="s">
        <v>8926</v>
      </c>
      <c r="F1684" s="115">
        <v>45344</v>
      </c>
      <c r="G1684" s="114" t="s">
        <v>5360</v>
      </c>
      <c r="H1684" s="116">
        <v>4454721</v>
      </c>
      <c r="I1684" s="116">
        <v>4454721</v>
      </c>
      <c r="J1684" s="116">
        <v>4454721</v>
      </c>
      <c r="K1684" s="116">
        <v>0</v>
      </c>
      <c r="L1684" s="116">
        <v>0</v>
      </c>
      <c r="M1684" s="116">
        <v>0</v>
      </c>
      <c r="N1684" s="116">
        <v>0</v>
      </c>
      <c r="O1684" s="116">
        <v>0</v>
      </c>
      <c r="P1684" s="120">
        <v>0</v>
      </c>
      <c r="Q1684" s="27" t="str">
        <f t="shared" si="308"/>
        <v>Registered</v>
      </c>
      <c r="R1684" s="121">
        <f t="shared" si="309"/>
        <v>1</v>
      </c>
      <c r="T1684" s="117">
        <f t="shared" si="306"/>
        <v>0</v>
      </c>
      <c r="U1684" s="117">
        <f t="shared" si="307"/>
        <v>0</v>
      </c>
    </row>
    <row r="1685" spans="1:21" hidden="1" x14ac:dyDescent="0.3">
      <c r="A1685" s="114">
        <v>9597</v>
      </c>
      <c r="B1685" s="114" t="s">
        <v>1657</v>
      </c>
      <c r="C1685" s="114" t="s">
        <v>1254</v>
      </c>
      <c r="D1685" s="114" t="s">
        <v>8927</v>
      </c>
      <c r="E1685" s="114" t="s">
        <v>8928</v>
      </c>
      <c r="F1685" s="115">
        <v>45290</v>
      </c>
      <c r="G1685" s="114" t="s">
        <v>5375</v>
      </c>
      <c r="H1685" s="116">
        <v>4489008</v>
      </c>
      <c r="I1685" s="116">
        <v>4489008</v>
      </c>
      <c r="J1685" s="116">
        <v>4489008</v>
      </c>
      <c r="K1685" s="116">
        <v>0</v>
      </c>
      <c r="L1685" s="116">
        <v>0</v>
      </c>
      <c r="M1685" s="116">
        <v>0</v>
      </c>
      <c r="N1685" s="116">
        <v>0</v>
      </c>
      <c r="O1685" s="116">
        <v>0</v>
      </c>
      <c r="P1685" s="120">
        <v>0</v>
      </c>
      <c r="Q1685" s="27" t="str">
        <f t="shared" si="308"/>
        <v>Registered</v>
      </c>
      <c r="R1685" s="121">
        <f t="shared" si="309"/>
        <v>1</v>
      </c>
      <c r="T1685" s="117">
        <f t="shared" si="306"/>
        <v>0</v>
      </c>
      <c r="U1685" s="117">
        <f t="shared" si="307"/>
        <v>0</v>
      </c>
    </row>
    <row r="1686" spans="1:21" hidden="1" x14ac:dyDescent="0.3">
      <c r="A1686" s="114">
        <v>9598</v>
      </c>
      <c r="B1686" s="114" t="s">
        <v>1657</v>
      </c>
      <c r="C1686" s="114" t="s">
        <v>1254</v>
      </c>
      <c r="D1686" s="114" t="s">
        <v>8929</v>
      </c>
      <c r="E1686" s="114" t="s">
        <v>8930</v>
      </c>
      <c r="F1686" s="115">
        <v>45199</v>
      </c>
      <c r="G1686" s="114" t="s">
        <v>5613</v>
      </c>
      <c r="H1686" s="116">
        <v>4826500</v>
      </c>
      <c r="I1686" s="116">
        <v>4826500</v>
      </c>
      <c r="J1686" s="116">
        <v>4826500</v>
      </c>
      <c r="K1686" s="116">
        <v>0</v>
      </c>
      <c r="L1686" s="116">
        <v>0</v>
      </c>
      <c r="M1686" s="116">
        <v>0</v>
      </c>
      <c r="N1686" s="116">
        <v>0</v>
      </c>
      <c r="O1686" s="116">
        <v>0</v>
      </c>
      <c r="P1686" s="120">
        <v>0</v>
      </c>
      <c r="Q1686" s="27" t="str">
        <f t="shared" si="308"/>
        <v>Registered</v>
      </c>
      <c r="R1686" s="121">
        <f t="shared" si="309"/>
        <v>1</v>
      </c>
      <c r="T1686" s="117">
        <f t="shared" si="306"/>
        <v>0</v>
      </c>
      <c r="U1686" s="117">
        <f t="shared" si="307"/>
        <v>0</v>
      </c>
    </row>
    <row r="1687" spans="1:21" hidden="1" x14ac:dyDescent="0.3">
      <c r="A1687" s="114">
        <v>9599</v>
      </c>
      <c r="B1687" s="114" t="s">
        <v>1657</v>
      </c>
      <c r="C1687" s="114" t="s">
        <v>1254</v>
      </c>
      <c r="D1687" s="114" t="s">
        <v>8931</v>
      </c>
      <c r="E1687" s="114" t="s">
        <v>8932</v>
      </c>
      <c r="F1687" s="115">
        <v>45290</v>
      </c>
      <c r="G1687" s="114" t="s">
        <v>4376</v>
      </c>
      <c r="H1687" s="116">
        <v>4905000</v>
      </c>
      <c r="I1687" s="116">
        <v>4905000</v>
      </c>
      <c r="J1687" s="116">
        <v>4905000</v>
      </c>
      <c r="K1687" s="116">
        <v>0</v>
      </c>
      <c r="L1687" s="116">
        <v>0</v>
      </c>
      <c r="M1687" s="116">
        <v>0</v>
      </c>
      <c r="N1687" s="116">
        <v>0</v>
      </c>
      <c r="O1687" s="116">
        <v>0</v>
      </c>
      <c r="P1687" s="120">
        <v>0</v>
      </c>
      <c r="Q1687" s="27" t="str">
        <f t="shared" si="308"/>
        <v>Registered</v>
      </c>
      <c r="R1687" s="121">
        <f t="shared" si="309"/>
        <v>1</v>
      </c>
      <c r="T1687" s="117">
        <f t="shared" si="306"/>
        <v>0</v>
      </c>
      <c r="U1687" s="117">
        <f t="shared" si="307"/>
        <v>0</v>
      </c>
    </row>
    <row r="1688" spans="1:21" hidden="1" x14ac:dyDescent="0.3">
      <c r="A1688" s="114">
        <v>9600</v>
      </c>
      <c r="B1688" s="114" t="s">
        <v>1657</v>
      </c>
      <c r="C1688" s="114" t="s">
        <v>1254</v>
      </c>
      <c r="D1688" s="114" t="s">
        <v>8933</v>
      </c>
      <c r="E1688" s="114" t="s">
        <v>8934</v>
      </c>
      <c r="F1688" s="115">
        <v>45316</v>
      </c>
      <c r="G1688" s="114" t="s">
        <v>2950</v>
      </c>
      <c r="H1688" s="116">
        <v>4495923</v>
      </c>
      <c r="I1688" s="116">
        <v>4495923</v>
      </c>
      <c r="J1688" s="116">
        <v>4495923</v>
      </c>
      <c r="K1688" s="116">
        <v>0</v>
      </c>
      <c r="L1688" s="116">
        <v>0</v>
      </c>
      <c r="M1688" s="116">
        <v>0</v>
      </c>
      <c r="N1688" s="116">
        <v>0</v>
      </c>
      <c r="O1688" s="116">
        <v>0</v>
      </c>
      <c r="P1688" s="120">
        <v>0</v>
      </c>
      <c r="Q1688" s="27" t="str">
        <f t="shared" si="308"/>
        <v>Registered</v>
      </c>
      <c r="R1688" s="121">
        <f t="shared" si="309"/>
        <v>1</v>
      </c>
      <c r="T1688" s="117">
        <f t="shared" ref="T1688:T1751" si="310">L1688+M1688+N1688+O1688+P1688</f>
        <v>0</v>
      </c>
      <c r="U1688" s="117">
        <f t="shared" ref="U1688:U1751" si="311">K1688-T1688</f>
        <v>0</v>
      </c>
    </row>
    <row r="1689" spans="1:21" hidden="1" x14ac:dyDescent="0.3">
      <c r="A1689" s="114">
        <v>9601</v>
      </c>
      <c r="B1689" s="114" t="s">
        <v>1657</v>
      </c>
      <c r="C1689" s="114" t="s">
        <v>1254</v>
      </c>
      <c r="D1689" s="114" t="s">
        <v>8935</v>
      </c>
      <c r="E1689" s="114" t="s">
        <v>8936</v>
      </c>
      <c r="F1689" s="115">
        <v>45198</v>
      </c>
      <c r="G1689" s="114" t="s">
        <v>2595</v>
      </c>
      <c r="H1689" s="116">
        <v>4403666</v>
      </c>
      <c r="I1689" s="116">
        <v>4403666</v>
      </c>
      <c r="J1689" s="116">
        <v>4403666</v>
      </c>
      <c r="K1689" s="116">
        <v>0</v>
      </c>
      <c r="L1689" s="116">
        <v>0</v>
      </c>
      <c r="M1689" s="116">
        <v>0</v>
      </c>
      <c r="N1689" s="116">
        <v>0</v>
      </c>
      <c r="O1689" s="116">
        <v>0</v>
      </c>
      <c r="P1689" s="120">
        <v>0</v>
      </c>
      <c r="Q1689" s="27" t="str">
        <f t="shared" si="308"/>
        <v>Registered</v>
      </c>
      <c r="R1689" s="121">
        <f t="shared" si="309"/>
        <v>1</v>
      </c>
      <c r="T1689" s="117">
        <f t="shared" si="310"/>
        <v>0</v>
      </c>
      <c r="U1689" s="117">
        <f t="shared" si="311"/>
        <v>0</v>
      </c>
    </row>
    <row r="1690" spans="1:21" hidden="1" x14ac:dyDescent="0.3">
      <c r="A1690" s="114">
        <v>9602</v>
      </c>
      <c r="B1690" s="114" t="s">
        <v>1657</v>
      </c>
      <c r="C1690" s="114" t="s">
        <v>1254</v>
      </c>
      <c r="D1690" s="114" t="s">
        <v>8937</v>
      </c>
      <c r="E1690" s="114" t="s">
        <v>8938</v>
      </c>
      <c r="F1690" s="115">
        <v>45185</v>
      </c>
      <c r="G1690" s="114" t="s">
        <v>5185</v>
      </c>
      <c r="H1690" s="116">
        <v>4826500</v>
      </c>
      <c r="I1690" s="116">
        <v>4826500</v>
      </c>
      <c r="J1690" s="116">
        <v>4826500</v>
      </c>
      <c r="K1690" s="116">
        <v>0</v>
      </c>
      <c r="L1690" s="116">
        <v>0</v>
      </c>
      <c r="M1690" s="116">
        <v>0</v>
      </c>
      <c r="N1690" s="116">
        <v>0</v>
      </c>
      <c r="O1690" s="116">
        <v>0</v>
      </c>
      <c r="P1690" s="120">
        <v>0</v>
      </c>
      <c r="Q1690" s="27" t="str">
        <f t="shared" si="308"/>
        <v>Registered</v>
      </c>
      <c r="R1690" s="121">
        <f t="shared" si="309"/>
        <v>1</v>
      </c>
      <c r="T1690" s="117">
        <f t="shared" si="310"/>
        <v>0</v>
      </c>
      <c r="U1690" s="117">
        <f t="shared" si="311"/>
        <v>0</v>
      </c>
    </row>
    <row r="1691" spans="1:21" hidden="1" x14ac:dyDescent="0.3">
      <c r="A1691" s="114">
        <v>9603</v>
      </c>
      <c r="B1691" s="114" t="s">
        <v>1657</v>
      </c>
      <c r="C1691" s="114" t="s">
        <v>1254</v>
      </c>
      <c r="D1691" s="114" t="s">
        <v>8939</v>
      </c>
      <c r="E1691" s="114" t="s">
        <v>8940</v>
      </c>
      <c r="F1691" s="115">
        <v>45194</v>
      </c>
      <c r="G1691" s="114" t="s">
        <v>5384</v>
      </c>
      <c r="H1691" s="116">
        <v>4713705</v>
      </c>
      <c r="I1691" s="116">
        <v>4713705</v>
      </c>
      <c r="J1691" s="116">
        <v>4713705</v>
      </c>
      <c r="K1691" s="116">
        <v>0</v>
      </c>
      <c r="L1691" s="116">
        <v>0</v>
      </c>
      <c r="M1691" s="116">
        <v>0</v>
      </c>
      <c r="N1691" s="116">
        <v>0</v>
      </c>
      <c r="O1691" s="116">
        <v>0</v>
      </c>
      <c r="P1691" s="120">
        <v>0</v>
      </c>
      <c r="Q1691" s="27" t="str">
        <f t="shared" si="308"/>
        <v>Registered</v>
      </c>
      <c r="R1691" s="121">
        <f t="shared" si="309"/>
        <v>1</v>
      </c>
      <c r="T1691" s="117">
        <f t="shared" si="310"/>
        <v>0</v>
      </c>
      <c r="U1691" s="117">
        <f t="shared" si="311"/>
        <v>0</v>
      </c>
    </row>
    <row r="1692" spans="1:21" hidden="1" x14ac:dyDescent="0.3">
      <c r="A1692" s="114">
        <v>9604</v>
      </c>
      <c r="B1692" s="114" t="s">
        <v>1657</v>
      </c>
      <c r="C1692" s="114" t="s">
        <v>1254</v>
      </c>
      <c r="D1692" s="114" t="s">
        <v>8941</v>
      </c>
      <c r="E1692" s="114" t="s">
        <v>8942</v>
      </c>
      <c r="F1692" s="115">
        <v>45322</v>
      </c>
      <c r="G1692" s="114" t="s">
        <v>5392</v>
      </c>
      <c r="H1692" s="116">
        <v>5003100</v>
      </c>
      <c r="I1692" s="116">
        <v>5003100</v>
      </c>
      <c r="J1692" s="116">
        <v>5003100</v>
      </c>
      <c r="K1692" s="116">
        <v>0</v>
      </c>
      <c r="L1692" s="116">
        <v>0</v>
      </c>
      <c r="M1692" s="116">
        <v>0</v>
      </c>
      <c r="N1692" s="116">
        <v>0</v>
      </c>
      <c r="O1692" s="116">
        <v>0</v>
      </c>
      <c r="P1692" s="120">
        <v>0</v>
      </c>
      <c r="Q1692" s="27" t="str">
        <f t="shared" si="308"/>
        <v>Registered</v>
      </c>
      <c r="R1692" s="121">
        <f t="shared" si="309"/>
        <v>1</v>
      </c>
      <c r="T1692" s="117">
        <f t="shared" si="310"/>
        <v>0</v>
      </c>
      <c r="U1692" s="117">
        <f t="shared" si="311"/>
        <v>0</v>
      </c>
    </row>
    <row r="1693" spans="1:21" hidden="1" x14ac:dyDescent="0.3">
      <c r="A1693" s="114">
        <v>9605</v>
      </c>
      <c r="B1693" s="114" t="s">
        <v>1657</v>
      </c>
      <c r="C1693" s="114" t="s">
        <v>1254</v>
      </c>
      <c r="D1693" s="114" t="s">
        <v>8943</v>
      </c>
      <c r="E1693" s="114" t="s">
        <v>8944</v>
      </c>
      <c r="F1693" s="115">
        <v>44650</v>
      </c>
      <c r="G1693" s="114" t="s">
        <v>5363</v>
      </c>
      <c r="H1693" s="116">
        <v>4000000</v>
      </c>
      <c r="I1693" s="116">
        <v>4000000</v>
      </c>
      <c r="J1693" s="116">
        <v>4000000</v>
      </c>
      <c r="K1693" s="116">
        <v>0</v>
      </c>
      <c r="L1693" s="116">
        <v>0</v>
      </c>
      <c r="M1693" s="116">
        <v>0</v>
      </c>
      <c r="N1693" s="116">
        <v>0</v>
      </c>
      <c r="O1693" s="116">
        <v>0</v>
      </c>
      <c r="P1693" s="120">
        <v>0</v>
      </c>
      <c r="Q1693" s="27" t="str">
        <f t="shared" si="308"/>
        <v>Registered</v>
      </c>
      <c r="R1693" s="121">
        <f t="shared" si="309"/>
        <v>1</v>
      </c>
      <c r="T1693" s="117">
        <f t="shared" si="310"/>
        <v>0</v>
      </c>
      <c r="U1693" s="117">
        <f t="shared" si="311"/>
        <v>0</v>
      </c>
    </row>
    <row r="1694" spans="1:21" hidden="1" x14ac:dyDescent="0.3">
      <c r="A1694" s="114">
        <v>9606</v>
      </c>
      <c r="B1694" s="114" t="s">
        <v>1657</v>
      </c>
      <c r="C1694" s="114" t="s">
        <v>1254</v>
      </c>
      <c r="D1694" s="114" t="s">
        <v>8945</v>
      </c>
      <c r="E1694" s="114" t="s">
        <v>8946</v>
      </c>
      <c r="F1694" s="115">
        <v>45169</v>
      </c>
      <c r="G1694" s="114" t="s">
        <v>3476</v>
      </c>
      <c r="H1694" s="116">
        <v>4330584</v>
      </c>
      <c r="I1694" s="116">
        <v>4330584</v>
      </c>
      <c r="J1694" s="116">
        <v>4330584</v>
      </c>
      <c r="K1694" s="116">
        <v>0</v>
      </c>
      <c r="L1694" s="116">
        <v>0</v>
      </c>
      <c r="M1694" s="116">
        <v>0</v>
      </c>
      <c r="N1694" s="116">
        <v>0</v>
      </c>
      <c r="O1694" s="116">
        <v>0</v>
      </c>
      <c r="P1694" s="120">
        <v>0</v>
      </c>
      <c r="Q1694" s="27" t="str">
        <f t="shared" si="308"/>
        <v>Registered</v>
      </c>
      <c r="R1694" s="121">
        <f t="shared" si="309"/>
        <v>1</v>
      </c>
      <c r="T1694" s="117">
        <f t="shared" si="310"/>
        <v>0</v>
      </c>
      <c r="U1694" s="117">
        <f t="shared" si="311"/>
        <v>0</v>
      </c>
    </row>
    <row r="1695" spans="1:21" hidden="1" x14ac:dyDescent="0.3">
      <c r="A1695" s="114">
        <v>9607</v>
      </c>
      <c r="B1695" s="114" t="s">
        <v>1657</v>
      </c>
      <c r="C1695" s="114" t="s">
        <v>1254</v>
      </c>
      <c r="D1695" s="114" t="s">
        <v>8947</v>
      </c>
      <c r="E1695" s="114" t="s">
        <v>8948</v>
      </c>
      <c r="F1695" s="115">
        <v>44863</v>
      </c>
      <c r="G1695" s="114" t="s">
        <v>5121</v>
      </c>
      <c r="H1695" s="116">
        <v>4610700</v>
      </c>
      <c r="I1695" s="116">
        <v>4610700</v>
      </c>
      <c r="J1695" s="116">
        <v>4610700</v>
      </c>
      <c r="K1695" s="116">
        <v>0</v>
      </c>
      <c r="L1695" s="116">
        <v>0</v>
      </c>
      <c r="M1695" s="116">
        <v>0</v>
      </c>
      <c r="N1695" s="116">
        <v>0</v>
      </c>
      <c r="O1695" s="116">
        <v>0</v>
      </c>
      <c r="P1695" s="120">
        <v>0</v>
      </c>
      <c r="Q1695" s="27" t="str">
        <f t="shared" si="308"/>
        <v>Registered</v>
      </c>
      <c r="R1695" s="121">
        <f t="shared" si="309"/>
        <v>1</v>
      </c>
      <c r="T1695" s="117">
        <f t="shared" si="310"/>
        <v>0</v>
      </c>
      <c r="U1695" s="117">
        <f t="shared" si="311"/>
        <v>0</v>
      </c>
    </row>
    <row r="1696" spans="1:21" hidden="1" x14ac:dyDescent="0.3">
      <c r="A1696" s="114">
        <v>9608</v>
      </c>
      <c r="B1696" s="114" t="s">
        <v>1657</v>
      </c>
      <c r="C1696" s="114" t="s">
        <v>1254</v>
      </c>
      <c r="D1696" s="114" t="s">
        <v>8949</v>
      </c>
      <c r="E1696" s="114" t="s">
        <v>8950</v>
      </c>
      <c r="F1696" s="115">
        <v>45278</v>
      </c>
      <c r="G1696" s="114" t="s">
        <v>3584</v>
      </c>
      <c r="H1696" s="116">
        <v>4404690</v>
      </c>
      <c r="I1696" s="116">
        <v>4404690</v>
      </c>
      <c r="J1696" s="116">
        <v>4404690</v>
      </c>
      <c r="K1696" s="116">
        <v>0</v>
      </c>
      <c r="L1696" s="116">
        <v>0</v>
      </c>
      <c r="M1696" s="116">
        <v>0</v>
      </c>
      <c r="N1696" s="116">
        <v>0</v>
      </c>
      <c r="O1696" s="116">
        <v>0</v>
      </c>
      <c r="P1696" s="120">
        <v>0</v>
      </c>
      <c r="Q1696" s="27" t="str">
        <f t="shared" si="308"/>
        <v>Registered</v>
      </c>
      <c r="R1696" s="121">
        <f t="shared" si="309"/>
        <v>1</v>
      </c>
      <c r="T1696" s="117">
        <f t="shared" si="310"/>
        <v>0</v>
      </c>
      <c r="U1696" s="117">
        <f t="shared" si="311"/>
        <v>0</v>
      </c>
    </row>
    <row r="1697" spans="1:21" hidden="1" x14ac:dyDescent="0.3">
      <c r="A1697" s="114">
        <v>9609</v>
      </c>
      <c r="B1697" s="114" t="s">
        <v>1657</v>
      </c>
      <c r="C1697" s="114" t="s">
        <v>1254</v>
      </c>
      <c r="D1697" s="114" t="s">
        <v>8951</v>
      </c>
      <c r="E1697" s="114" t="s">
        <v>8952</v>
      </c>
      <c r="F1697" s="115">
        <v>45076</v>
      </c>
      <c r="G1697" s="114" t="s">
        <v>2515</v>
      </c>
      <c r="H1697" s="116">
        <v>4737429</v>
      </c>
      <c r="I1697" s="116">
        <v>4737429</v>
      </c>
      <c r="J1697" s="116">
        <v>4737429</v>
      </c>
      <c r="K1697" s="116">
        <v>0</v>
      </c>
      <c r="L1697" s="116">
        <v>0</v>
      </c>
      <c r="M1697" s="116">
        <v>0</v>
      </c>
      <c r="N1697" s="116">
        <v>0</v>
      </c>
      <c r="O1697" s="116">
        <v>0</v>
      </c>
      <c r="P1697" s="120">
        <v>0</v>
      </c>
      <c r="Q1697" s="27" t="str">
        <f t="shared" si="308"/>
        <v>Registered</v>
      </c>
      <c r="R1697" s="121">
        <f t="shared" si="309"/>
        <v>1</v>
      </c>
      <c r="T1697" s="117">
        <f t="shared" si="310"/>
        <v>0</v>
      </c>
      <c r="U1697" s="117">
        <f t="shared" si="311"/>
        <v>0</v>
      </c>
    </row>
    <row r="1698" spans="1:21" hidden="1" x14ac:dyDescent="0.3">
      <c r="A1698" s="114">
        <v>9610</v>
      </c>
      <c r="B1698" s="114" t="s">
        <v>1657</v>
      </c>
      <c r="C1698" s="114" t="s">
        <v>1254</v>
      </c>
      <c r="D1698" s="114" t="s">
        <v>8953</v>
      </c>
      <c r="E1698" s="114" t="s">
        <v>8954</v>
      </c>
      <c r="F1698" s="115">
        <v>44561</v>
      </c>
      <c r="G1698" s="114" t="s">
        <v>5365</v>
      </c>
      <c r="H1698" s="116">
        <v>4495000</v>
      </c>
      <c r="I1698" s="116">
        <v>4495000</v>
      </c>
      <c r="J1698" s="116">
        <v>4495000</v>
      </c>
      <c r="K1698" s="116">
        <v>0</v>
      </c>
      <c r="L1698" s="116">
        <v>0</v>
      </c>
      <c r="M1698" s="116">
        <v>0</v>
      </c>
      <c r="N1698" s="116">
        <v>0</v>
      </c>
      <c r="O1698" s="116">
        <v>0</v>
      </c>
      <c r="P1698" s="120">
        <v>0</v>
      </c>
      <c r="Q1698" s="27" t="str">
        <f t="shared" si="308"/>
        <v>Registered</v>
      </c>
      <c r="R1698" s="121">
        <f t="shared" si="309"/>
        <v>1</v>
      </c>
      <c r="T1698" s="117">
        <f t="shared" si="310"/>
        <v>0</v>
      </c>
      <c r="U1698" s="117">
        <f t="shared" si="311"/>
        <v>0</v>
      </c>
    </row>
    <row r="1699" spans="1:21" hidden="1" x14ac:dyDescent="0.3">
      <c r="A1699" s="114">
        <v>9611</v>
      </c>
      <c r="B1699" s="114" t="s">
        <v>1657</v>
      </c>
      <c r="C1699" s="114" t="s">
        <v>1254</v>
      </c>
      <c r="D1699" s="114" t="s">
        <v>8955</v>
      </c>
      <c r="E1699" s="114" t="s">
        <v>8956</v>
      </c>
      <c r="F1699" s="115">
        <v>45290</v>
      </c>
      <c r="G1699" s="114" t="s">
        <v>3765</v>
      </c>
      <c r="H1699" s="116">
        <v>4855950</v>
      </c>
      <c r="I1699" s="116">
        <v>4855950</v>
      </c>
      <c r="J1699" s="116">
        <v>4855950</v>
      </c>
      <c r="K1699" s="116">
        <v>0</v>
      </c>
      <c r="L1699" s="116">
        <v>0</v>
      </c>
      <c r="M1699" s="116">
        <v>0</v>
      </c>
      <c r="N1699" s="116">
        <v>0</v>
      </c>
      <c r="O1699" s="116">
        <v>0</v>
      </c>
      <c r="P1699" s="120">
        <v>0</v>
      </c>
      <c r="Q1699" s="27" t="str">
        <f t="shared" si="308"/>
        <v>Registered</v>
      </c>
      <c r="R1699" s="121">
        <f t="shared" si="309"/>
        <v>1</v>
      </c>
      <c r="T1699" s="117">
        <f t="shared" si="310"/>
        <v>0</v>
      </c>
      <c r="U1699" s="117">
        <f t="shared" si="311"/>
        <v>0</v>
      </c>
    </row>
    <row r="1700" spans="1:21" hidden="1" x14ac:dyDescent="0.3">
      <c r="A1700" s="114">
        <v>9612</v>
      </c>
      <c r="B1700" s="114" t="s">
        <v>1657</v>
      </c>
      <c r="C1700" s="114" t="s">
        <v>1254</v>
      </c>
      <c r="D1700" s="114" t="s">
        <v>8957</v>
      </c>
      <c r="E1700" s="114" t="s">
        <v>8958</v>
      </c>
      <c r="F1700" s="115">
        <v>45287</v>
      </c>
      <c r="G1700" s="114" t="s">
        <v>6026</v>
      </c>
      <c r="H1700" s="116">
        <v>4905000</v>
      </c>
      <c r="I1700" s="116">
        <v>4905000</v>
      </c>
      <c r="J1700" s="116">
        <v>4905000</v>
      </c>
      <c r="K1700" s="116">
        <v>0</v>
      </c>
      <c r="L1700" s="116">
        <v>0</v>
      </c>
      <c r="M1700" s="116">
        <v>0</v>
      </c>
      <c r="N1700" s="116">
        <v>0</v>
      </c>
      <c r="O1700" s="116">
        <v>0</v>
      </c>
      <c r="P1700" s="120">
        <v>0</v>
      </c>
      <c r="Q1700" s="27" t="str">
        <f t="shared" si="308"/>
        <v>Registered</v>
      </c>
      <c r="R1700" s="121">
        <f t="shared" si="309"/>
        <v>1</v>
      </c>
      <c r="T1700" s="117">
        <f t="shared" si="310"/>
        <v>0</v>
      </c>
      <c r="U1700" s="117">
        <f t="shared" si="311"/>
        <v>0</v>
      </c>
    </row>
    <row r="1701" spans="1:21" hidden="1" x14ac:dyDescent="0.3">
      <c r="A1701" s="114">
        <v>9613</v>
      </c>
      <c r="B1701" s="114" t="s">
        <v>1657</v>
      </c>
      <c r="C1701" s="114" t="s">
        <v>1254</v>
      </c>
      <c r="D1701" s="114" t="s">
        <v>8959</v>
      </c>
      <c r="E1701" s="114" t="s">
        <v>4050</v>
      </c>
      <c r="F1701" s="115">
        <v>44956</v>
      </c>
      <c r="G1701" s="114" t="s">
        <v>4963</v>
      </c>
      <c r="H1701" s="116">
        <v>4495000</v>
      </c>
      <c r="I1701" s="116">
        <v>4495000</v>
      </c>
      <c r="J1701" s="116">
        <v>4495000</v>
      </c>
      <c r="K1701" s="116">
        <v>0</v>
      </c>
      <c r="L1701" s="116">
        <v>0</v>
      </c>
      <c r="M1701" s="116">
        <v>0</v>
      </c>
      <c r="N1701" s="116">
        <v>0</v>
      </c>
      <c r="O1701" s="116">
        <v>0</v>
      </c>
      <c r="P1701" s="120">
        <v>0</v>
      </c>
      <c r="Q1701" s="27" t="str">
        <f t="shared" si="308"/>
        <v>Registered</v>
      </c>
      <c r="R1701" s="121">
        <f t="shared" si="309"/>
        <v>1</v>
      </c>
      <c r="T1701" s="117">
        <f t="shared" si="310"/>
        <v>0</v>
      </c>
      <c r="U1701" s="117">
        <f t="shared" si="311"/>
        <v>0</v>
      </c>
    </row>
    <row r="1702" spans="1:21" hidden="1" x14ac:dyDescent="0.3">
      <c r="A1702" s="114">
        <v>9614</v>
      </c>
      <c r="B1702" s="114" t="s">
        <v>1657</v>
      </c>
      <c r="C1702" s="114" t="s">
        <v>1254</v>
      </c>
      <c r="D1702" s="114" t="s">
        <v>8960</v>
      </c>
      <c r="E1702" s="114" t="s">
        <v>4050</v>
      </c>
      <c r="F1702" s="115">
        <v>44956</v>
      </c>
      <c r="G1702" s="114" t="s">
        <v>4963</v>
      </c>
      <c r="H1702" s="116">
        <v>4495000</v>
      </c>
      <c r="I1702" s="116">
        <v>4495000</v>
      </c>
      <c r="J1702" s="116">
        <v>4495000</v>
      </c>
      <c r="K1702" s="116">
        <v>0</v>
      </c>
      <c r="L1702" s="116">
        <v>0</v>
      </c>
      <c r="M1702" s="116">
        <v>0</v>
      </c>
      <c r="N1702" s="116">
        <v>0</v>
      </c>
      <c r="O1702" s="116">
        <v>0</v>
      </c>
      <c r="P1702" s="120">
        <v>0</v>
      </c>
      <c r="Q1702" s="27" t="str">
        <f t="shared" si="308"/>
        <v>Registered</v>
      </c>
      <c r="R1702" s="121">
        <f t="shared" si="309"/>
        <v>1</v>
      </c>
      <c r="T1702" s="117">
        <f t="shared" si="310"/>
        <v>0</v>
      </c>
      <c r="U1702" s="117">
        <f t="shared" si="311"/>
        <v>0</v>
      </c>
    </row>
    <row r="1703" spans="1:21" hidden="1" x14ac:dyDescent="0.3">
      <c r="A1703" s="114">
        <v>9615</v>
      </c>
      <c r="B1703" s="114" t="s">
        <v>1657</v>
      </c>
      <c r="C1703" s="114" t="s">
        <v>1254</v>
      </c>
      <c r="D1703" s="114" t="s">
        <v>8961</v>
      </c>
      <c r="E1703" s="114" t="s">
        <v>8962</v>
      </c>
      <c r="F1703" s="115">
        <v>45105</v>
      </c>
      <c r="G1703" s="114" t="s">
        <v>2998</v>
      </c>
      <c r="H1703" s="116">
        <v>4669560</v>
      </c>
      <c r="I1703" s="116">
        <v>4669560</v>
      </c>
      <c r="J1703" s="116">
        <v>4669560</v>
      </c>
      <c r="K1703" s="116">
        <v>0</v>
      </c>
      <c r="L1703" s="116">
        <v>0</v>
      </c>
      <c r="M1703" s="116">
        <v>0</v>
      </c>
      <c r="N1703" s="116">
        <v>0</v>
      </c>
      <c r="O1703" s="116">
        <v>0</v>
      </c>
      <c r="P1703" s="120">
        <v>0</v>
      </c>
      <c r="Q1703" s="27" t="str">
        <f t="shared" si="308"/>
        <v>Registered</v>
      </c>
      <c r="R1703" s="121">
        <f t="shared" si="309"/>
        <v>1</v>
      </c>
      <c r="T1703" s="117">
        <f t="shared" si="310"/>
        <v>0</v>
      </c>
      <c r="U1703" s="117">
        <f t="shared" si="311"/>
        <v>0</v>
      </c>
    </row>
    <row r="1704" spans="1:21" hidden="1" x14ac:dyDescent="0.3">
      <c r="A1704" s="114">
        <v>9616</v>
      </c>
      <c r="B1704" s="114" t="s">
        <v>1657</v>
      </c>
      <c r="C1704" s="114" t="s">
        <v>1254</v>
      </c>
      <c r="D1704" s="114" t="s">
        <v>8963</v>
      </c>
      <c r="E1704" s="114" t="s">
        <v>8964</v>
      </c>
      <c r="F1704" s="115">
        <v>45356</v>
      </c>
      <c r="G1704" s="114" t="s">
        <v>3184</v>
      </c>
      <c r="H1704" s="116">
        <v>5003100</v>
      </c>
      <c r="I1704" s="116">
        <v>5003100</v>
      </c>
      <c r="J1704" s="116">
        <v>5003100</v>
      </c>
      <c r="K1704" s="116">
        <v>0</v>
      </c>
      <c r="L1704" s="116">
        <v>0</v>
      </c>
      <c r="M1704" s="116">
        <v>0</v>
      </c>
      <c r="N1704" s="116">
        <v>0</v>
      </c>
      <c r="O1704" s="116">
        <v>0</v>
      </c>
      <c r="P1704" s="120">
        <v>0</v>
      </c>
      <c r="Q1704" s="27" t="str">
        <f t="shared" si="308"/>
        <v>Registered</v>
      </c>
      <c r="R1704" s="121">
        <f t="shared" si="309"/>
        <v>1</v>
      </c>
      <c r="T1704" s="117">
        <f t="shared" si="310"/>
        <v>0</v>
      </c>
      <c r="U1704" s="117">
        <f t="shared" si="311"/>
        <v>0</v>
      </c>
    </row>
    <row r="1705" spans="1:21" hidden="1" x14ac:dyDescent="0.3">
      <c r="A1705" s="114">
        <v>9617</v>
      </c>
      <c r="B1705" s="114" t="s">
        <v>1657</v>
      </c>
      <c r="C1705" s="114" t="s">
        <v>1254</v>
      </c>
      <c r="D1705" s="114" t="s">
        <v>8965</v>
      </c>
      <c r="E1705" s="114" t="s">
        <v>8966</v>
      </c>
      <c r="F1705" s="115">
        <v>45012</v>
      </c>
      <c r="G1705" s="114" t="s">
        <v>2632</v>
      </c>
      <c r="H1705" s="116">
        <v>4688600</v>
      </c>
      <c r="I1705" s="116">
        <v>4688600</v>
      </c>
      <c r="J1705" s="116">
        <v>4688600</v>
      </c>
      <c r="K1705" s="116">
        <v>0</v>
      </c>
      <c r="L1705" s="116">
        <v>0</v>
      </c>
      <c r="M1705" s="116">
        <v>0</v>
      </c>
      <c r="N1705" s="116">
        <v>0</v>
      </c>
      <c r="O1705" s="116">
        <v>0</v>
      </c>
      <c r="P1705" s="120">
        <v>0</v>
      </c>
      <c r="Q1705" s="27" t="str">
        <f t="shared" si="308"/>
        <v>Registered</v>
      </c>
      <c r="R1705" s="121">
        <f t="shared" si="309"/>
        <v>1</v>
      </c>
      <c r="T1705" s="117">
        <f t="shared" si="310"/>
        <v>0</v>
      </c>
      <c r="U1705" s="117">
        <f t="shared" si="311"/>
        <v>0</v>
      </c>
    </row>
    <row r="1706" spans="1:21" hidden="1" x14ac:dyDescent="0.3">
      <c r="A1706" s="114">
        <v>9618</v>
      </c>
      <c r="B1706" s="114" t="s">
        <v>1657</v>
      </c>
      <c r="C1706" s="114" t="s">
        <v>1254</v>
      </c>
      <c r="D1706" s="114" t="s">
        <v>8967</v>
      </c>
      <c r="E1706" s="114" t="s">
        <v>8968</v>
      </c>
      <c r="F1706" s="115">
        <v>44608</v>
      </c>
      <c r="G1706" s="114" t="s">
        <v>5226</v>
      </c>
      <c r="H1706" s="116">
        <v>4495000</v>
      </c>
      <c r="I1706" s="116">
        <v>4495000</v>
      </c>
      <c r="J1706" s="116">
        <v>4495000</v>
      </c>
      <c r="K1706" s="116">
        <v>0</v>
      </c>
      <c r="L1706" s="116">
        <v>0</v>
      </c>
      <c r="M1706" s="116">
        <v>0</v>
      </c>
      <c r="N1706" s="116">
        <v>0</v>
      </c>
      <c r="O1706" s="116">
        <v>0</v>
      </c>
      <c r="P1706" s="120">
        <v>0</v>
      </c>
      <c r="Q1706" s="27" t="str">
        <f t="shared" si="308"/>
        <v>Registered</v>
      </c>
      <c r="R1706" s="121">
        <f t="shared" si="309"/>
        <v>1</v>
      </c>
      <c r="T1706" s="117">
        <f t="shared" si="310"/>
        <v>0</v>
      </c>
      <c r="U1706" s="117">
        <f t="shared" si="311"/>
        <v>0</v>
      </c>
    </row>
    <row r="1707" spans="1:21" hidden="1" x14ac:dyDescent="0.3">
      <c r="A1707" s="114">
        <v>9619</v>
      </c>
      <c r="B1707" s="114" t="s">
        <v>1657</v>
      </c>
      <c r="C1707" s="114" t="s">
        <v>1254</v>
      </c>
      <c r="D1707" s="114" t="s">
        <v>8969</v>
      </c>
      <c r="E1707" s="114" t="s">
        <v>8970</v>
      </c>
      <c r="F1707" s="115">
        <v>45105</v>
      </c>
      <c r="G1707" s="114" t="s">
        <v>3476</v>
      </c>
      <c r="H1707" s="116">
        <v>4495000</v>
      </c>
      <c r="I1707" s="116">
        <v>4495000</v>
      </c>
      <c r="J1707" s="116">
        <v>4495000</v>
      </c>
      <c r="K1707" s="116">
        <v>0</v>
      </c>
      <c r="L1707" s="116">
        <v>0</v>
      </c>
      <c r="M1707" s="116">
        <v>0</v>
      </c>
      <c r="N1707" s="116">
        <v>0</v>
      </c>
      <c r="O1707" s="116">
        <v>0</v>
      </c>
      <c r="P1707" s="120">
        <v>0</v>
      </c>
      <c r="Q1707" s="27" t="str">
        <f t="shared" si="308"/>
        <v>Registered</v>
      </c>
      <c r="R1707" s="121">
        <f t="shared" si="309"/>
        <v>1</v>
      </c>
      <c r="T1707" s="117">
        <f t="shared" si="310"/>
        <v>0</v>
      </c>
      <c r="U1707" s="117">
        <f t="shared" si="311"/>
        <v>0</v>
      </c>
    </row>
    <row r="1708" spans="1:21" hidden="1" x14ac:dyDescent="0.3">
      <c r="A1708" s="114">
        <v>9620</v>
      </c>
      <c r="B1708" s="114" t="s">
        <v>1657</v>
      </c>
      <c r="C1708" s="114" t="s">
        <v>1254</v>
      </c>
      <c r="D1708" s="114" t="s">
        <v>8971</v>
      </c>
      <c r="E1708" s="114" t="s">
        <v>8972</v>
      </c>
      <c r="F1708" s="115">
        <v>45105</v>
      </c>
      <c r="G1708" s="114" t="s">
        <v>3476</v>
      </c>
      <c r="H1708" s="116">
        <v>4495000</v>
      </c>
      <c r="I1708" s="116">
        <v>4495000</v>
      </c>
      <c r="J1708" s="116">
        <v>4495000</v>
      </c>
      <c r="K1708" s="116">
        <v>0</v>
      </c>
      <c r="L1708" s="116">
        <v>0</v>
      </c>
      <c r="M1708" s="116">
        <v>0</v>
      </c>
      <c r="N1708" s="116">
        <v>0</v>
      </c>
      <c r="O1708" s="116">
        <v>0</v>
      </c>
      <c r="P1708" s="120">
        <v>0</v>
      </c>
      <c r="Q1708" s="27" t="str">
        <f t="shared" si="308"/>
        <v>Registered</v>
      </c>
      <c r="R1708" s="121">
        <f t="shared" si="309"/>
        <v>1</v>
      </c>
      <c r="T1708" s="117">
        <f t="shared" si="310"/>
        <v>0</v>
      </c>
      <c r="U1708" s="117">
        <f t="shared" si="311"/>
        <v>0</v>
      </c>
    </row>
    <row r="1709" spans="1:21" x14ac:dyDescent="0.3">
      <c r="A1709" s="114">
        <v>51</v>
      </c>
      <c r="B1709" s="114" t="s">
        <v>130</v>
      </c>
      <c r="C1709" s="114" t="s">
        <v>24</v>
      </c>
      <c r="D1709" s="114" t="s">
        <v>1448</v>
      </c>
      <c r="E1709" s="114" t="s">
        <v>1449</v>
      </c>
      <c r="F1709" s="115">
        <v>44978</v>
      </c>
      <c r="G1709" s="114" t="s">
        <v>1450</v>
      </c>
      <c r="H1709" s="116">
        <v>11391882</v>
      </c>
      <c r="I1709" s="116">
        <v>10252690</v>
      </c>
      <c r="J1709" s="116">
        <v>1139200</v>
      </c>
      <c r="K1709" s="116">
        <v>9113490</v>
      </c>
      <c r="L1709" s="116">
        <v>0</v>
      </c>
      <c r="M1709" s="116">
        <v>0</v>
      </c>
      <c r="N1709" s="116">
        <v>0</v>
      </c>
      <c r="O1709" s="116">
        <v>0</v>
      </c>
      <c r="P1709" s="120">
        <v>9113490</v>
      </c>
      <c r="Q1709" s="27" t="str">
        <f t="shared" si="308"/>
        <v>Registered</v>
      </c>
      <c r="R1709" s="121">
        <f t="shared" si="309"/>
        <v>0.8999996664291291</v>
      </c>
      <c r="T1709" s="117">
        <f t="shared" si="310"/>
        <v>9113490</v>
      </c>
      <c r="U1709" s="117">
        <f t="shared" si="311"/>
        <v>0</v>
      </c>
    </row>
    <row r="1710" spans="1:21" x14ac:dyDescent="0.3">
      <c r="A1710" s="114">
        <v>76</v>
      </c>
      <c r="B1710" s="114" t="s">
        <v>130</v>
      </c>
      <c r="C1710" s="114" t="s">
        <v>24</v>
      </c>
      <c r="D1710" s="114" t="s">
        <v>1525</v>
      </c>
      <c r="E1710" s="114" t="s">
        <v>1526</v>
      </c>
      <c r="F1710" s="115">
        <v>44942</v>
      </c>
      <c r="G1710" s="114" t="s">
        <v>1527</v>
      </c>
      <c r="H1710" s="116">
        <v>7649133</v>
      </c>
      <c r="I1710" s="116">
        <v>6884222</v>
      </c>
      <c r="J1710" s="116">
        <v>400000</v>
      </c>
      <c r="K1710" s="116">
        <v>6484222</v>
      </c>
      <c r="L1710" s="116">
        <v>0</v>
      </c>
      <c r="M1710" s="116">
        <v>382457</v>
      </c>
      <c r="N1710" s="116">
        <v>0</v>
      </c>
      <c r="O1710" s="116">
        <v>0</v>
      </c>
      <c r="P1710" s="120">
        <v>6101765</v>
      </c>
      <c r="Q1710" s="27" t="str">
        <f t="shared" si="308"/>
        <v>Registered</v>
      </c>
      <c r="R1710" s="121">
        <f t="shared" si="309"/>
        <v>0.90000030068767267</v>
      </c>
      <c r="T1710" s="117">
        <f t="shared" si="310"/>
        <v>6484222</v>
      </c>
      <c r="U1710" s="117">
        <f t="shared" si="311"/>
        <v>0</v>
      </c>
    </row>
    <row r="1711" spans="1:21" x14ac:dyDescent="0.3">
      <c r="A1711" s="114">
        <v>100</v>
      </c>
      <c r="B1711" s="114" t="s">
        <v>130</v>
      </c>
      <c r="C1711" s="114" t="s">
        <v>24</v>
      </c>
      <c r="D1711" s="114" t="s">
        <v>1512</v>
      </c>
      <c r="E1711" s="114" t="s">
        <v>1513</v>
      </c>
      <c r="F1711" s="115">
        <v>44942</v>
      </c>
      <c r="G1711" s="114" t="s">
        <v>1514</v>
      </c>
      <c r="H1711" s="116">
        <v>11121900</v>
      </c>
      <c r="I1711" s="116">
        <v>9453615</v>
      </c>
      <c r="J1711" s="116">
        <v>4312472</v>
      </c>
      <c r="K1711" s="116">
        <v>5141143</v>
      </c>
      <c r="L1711" s="116">
        <v>0</v>
      </c>
      <c r="M1711" s="116">
        <v>0</v>
      </c>
      <c r="N1711" s="116">
        <v>0</v>
      </c>
      <c r="O1711" s="116">
        <v>0</v>
      </c>
      <c r="P1711" s="120">
        <v>5141143</v>
      </c>
      <c r="Q1711" s="27" t="str">
        <f t="shared" si="308"/>
        <v>Registered</v>
      </c>
      <c r="R1711" s="121">
        <f t="shared" si="309"/>
        <v>0.85</v>
      </c>
      <c r="T1711" s="117">
        <f t="shared" si="310"/>
        <v>5141143</v>
      </c>
      <c r="U1711" s="117">
        <f t="shared" si="311"/>
        <v>0</v>
      </c>
    </row>
    <row r="1712" spans="1:21" x14ac:dyDescent="0.3">
      <c r="A1712" s="114">
        <v>193</v>
      </c>
      <c r="B1712" s="114" t="s">
        <v>130</v>
      </c>
      <c r="C1712" s="114" t="s">
        <v>24</v>
      </c>
      <c r="D1712" s="114" t="s">
        <v>1682</v>
      </c>
      <c r="E1712" s="114" t="s">
        <v>1683</v>
      </c>
      <c r="F1712" s="115">
        <v>44942</v>
      </c>
      <c r="G1712" s="114" t="s">
        <v>1514</v>
      </c>
      <c r="H1712" s="116">
        <v>7683150</v>
      </c>
      <c r="I1712" s="116">
        <v>6530683</v>
      </c>
      <c r="J1712" s="116">
        <v>3477832</v>
      </c>
      <c r="K1712" s="116">
        <v>3052851</v>
      </c>
      <c r="L1712" s="116">
        <v>0</v>
      </c>
      <c r="M1712" s="116">
        <v>0</v>
      </c>
      <c r="N1712" s="116">
        <v>0</v>
      </c>
      <c r="O1712" s="116">
        <v>0</v>
      </c>
      <c r="P1712" s="120">
        <v>3052851</v>
      </c>
      <c r="Q1712" s="27" t="str">
        <f t="shared" si="308"/>
        <v>Registered</v>
      </c>
      <c r="R1712" s="121">
        <f t="shared" si="309"/>
        <v>0.85000071585222203</v>
      </c>
      <c r="T1712" s="117">
        <f t="shared" si="310"/>
        <v>3052851</v>
      </c>
      <c r="U1712" s="117">
        <f t="shared" si="311"/>
        <v>0</v>
      </c>
    </row>
    <row r="1713" spans="1:21" x14ac:dyDescent="0.3">
      <c r="A1713" s="114">
        <v>211</v>
      </c>
      <c r="B1713" s="114" t="s">
        <v>130</v>
      </c>
      <c r="C1713" s="114" t="s">
        <v>24</v>
      </c>
      <c r="D1713" s="114" t="s">
        <v>1469</v>
      </c>
      <c r="E1713" s="114" t="s">
        <v>1470</v>
      </c>
      <c r="F1713" s="115">
        <v>46094</v>
      </c>
      <c r="G1713" s="114" t="s">
        <v>1471</v>
      </c>
      <c r="H1713" s="116">
        <v>11032609</v>
      </c>
      <c r="I1713" s="116">
        <v>9377713</v>
      </c>
      <c r="J1713" s="116">
        <v>6603261</v>
      </c>
      <c r="K1713" s="116">
        <v>2774452</v>
      </c>
      <c r="L1713" s="116">
        <v>0</v>
      </c>
      <c r="M1713" s="116">
        <v>2774452</v>
      </c>
      <c r="N1713" s="116">
        <v>0</v>
      </c>
      <c r="O1713" s="116">
        <v>0</v>
      </c>
      <c r="P1713" s="120">
        <v>0</v>
      </c>
      <c r="Q1713" s="27" t="str">
        <f t="shared" si="308"/>
        <v>Registered</v>
      </c>
      <c r="R1713" s="121">
        <f t="shared" si="309"/>
        <v>0.84999957852217911</v>
      </c>
      <c r="T1713" s="117">
        <f t="shared" si="310"/>
        <v>2774452</v>
      </c>
      <c r="U1713" s="117">
        <f t="shared" si="311"/>
        <v>0</v>
      </c>
    </row>
    <row r="1714" spans="1:21" x14ac:dyDescent="0.3">
      <c r="A1714" s="114">
        <v>273</v>
      </c>
      <c r="B1714" s="114" t="s">
        <v>130</v>
      </c>
      <c r="C1714" s="114" t="s">
        <v>24</v>
      </c>
      <c r="D1714" s="114" t="s">
        <v>2076</v>
      </c>
      <c r="E1714" s="114" t="s">
        <v>2077</v>
      </c>
      <c r="F1714" s="115">
        <v>44942</v>
      </c>
      <c r="G1714" s="114" t="s">
        <v>2078</v>
      </c>
      <c r="H1714" s="116">
        <v>7649133</v>
      </c>
      <c r="I1714" s="116">
        <v>6884222</v>
      </c>
      <c r="J1714" s="116">
        <v>4900000</v>
      </c>
      <c r="K1714" s="116">
        <v>1984222</v>
      </c>
      <c r="L1714" s="116">
        <v>0</v>
      </c>
      <c r="M1714" s="116">
        <v>382457</v>
      </c>
      <c r="N1714" s="116">
        <v>0</v>
      </c>
      <c r="O1714" s="116">
        <v>0</v>
      </c>
      <c r="P1714" s="120">
        <v>1601765</v>
      </c>
      <c r="Q1714" s="27" t="str">
        <f t="shared" si="308"/>
        <v>Registered</v>
      </c>
      <c r="R1714" s="121">
        <f t="shared" si="309"/>
        <v>0.90000030068767267</v>
      </c>
      <c r="T1714" s="117">
        <f t="shared" si="310"/>
        <v>1984222</v>
      </c>
      <c r="U1714" s="117">
        <f t="shared" si="311"/>
        <v>0</v>
      </c>
    </row>
    <row r="1715" spans="1:21" x14ac:dyDescent="0.3">
      <c r="A1715" s="114">
        <v>421</v>
      </c>
      <c r="B1715" s="114" t="s">
        <v>130</v>
      </c>
      <c r="C1715" s="114" t="s">
        <v>24</v>
      </c>
      <c r="D1715" s="114" t="s">
        <v>2373</v>
      </c>
      <c r="E1715" s="114" t="s">
        <v>2374</v>
      </c>
      <c r="F1715" s="115">
        <v>44918</v>
      </c>
      <c r="G1715" s="114" t="s">
        <v>2375</v>
      </c>
      <c r="H1715" s="116">
        <v>11308680</v>
      </c>
      <c r="I1715" s="116">
        <v>10177810</v>
      </c>
      <c r="J1715" s="116">
        <v>8981508</v>
      </c>
      <c r="K1715" s="116">
        <v>1196302</v>
      </c>
      <c r="L1715" s="116">
        <v>0</v>
      </c>
      <c r="M1715" s="116">
        <v>0</v>
      </c>
      <c r="N1715" s="116">
        <v>1130868</v>
      </c>
      <c r="O1715" s="116">
        <v>0</v>
      </c>
      <c r="P1715" s="120">
        <v>65434</v>
      </c>
      <c r="Q1715" s="27" t="str">
        <f t="shared" si="308"/>
        <v>Registered</v>
      </c>
      <c r="R1715" s="121">
        <f t="shared" si="309"/>
        <v>0.89999982314469951</v>
      </c>
      <c r="T1715" s="117">
        <f t="shared" si="310"/>
        <v>1196302</v>
      </c>
      <c r="U1715" s="117">
        <f t="shared" si="311"/>
        <v>0</v>
      </c>
    </row>
    <row r="1716" spans="1:21" x14ac:dyDescent="0.3">
      <c r="A1716" s="114">
        <v>593</v>
      </c>
      <c r="B1716" s="114" t="s">
        <v>130</v>
      </c>
      <c r="C1716" s="114" t="s">
        <v>24</v>
      </c>
      <c r="D1716" s="114" t="s">
        <v>7167</v>
      </c>
      <c r="E1716" s="114" t="s">
        <v>7168</v>
      </c>
      <c r="F1716" s="115">
        <v>45777</v>
      </c>
      <c r="G1716" s="114" t="s">
        <v>6790</v>
      </c>
      <c r="H1716" s="116">
        <v>12827541</v>
      </c>
      <c r="I1716" s="116">
        <v>11544786</v>
      </c>
      <c r="J1716" s="116">
        <v>10903409</v>
      </c>
      <c r="K1716" s="116">
        <v>641377</v>
      </c>
      <c r="L1716" s="116">
        <v>641377</v>
      </c>
      <c r="M1716" s="116">
        <v>0</v>
      </c>
      <c r="N1716" s="116">
        <v>0</v>
      </c>
      <c r="O1716" s="116">
        <v>0</v>
      </c>
      <c r="P1716" s="120">
        <v>0</v>
      </c>
      <c r="Q1716" s="27" t="str">
        <f t="shared" si="308"/>
        <v>Registered</v>
      </c>
      <c r="R1716" s="121">
        <f t="shared" si="309"/>
        <v>0.89999992983846244</v>
      </c>
      <c r="T1716" s="117">
        <f t="shared" si="310"/>
        <v>641377</v>
      </c>
      <c r="U1716" s="117">
        <f t="shared" si="311"/>
        <v>0</v>
      </c>
    </row>
    <row r="1717" spans="1:21" x14ac:dyDescent="0.3">
      <c r="A1717" s="114">
        <v>596</v>
      </c>
      <c r="B1717" s="114" t="s">
        <v>130</v>
      </c>
      <c r="C1717" s="114" t="s">
        <v>24</v>
      </c>
      <c r="D1717" s="114" t="s">
        <v>7202</v>
      </c>
      <c r="E1717" s="114" t="s">
        <v>7203</v>
      </c>
      <c r="F1717" s="115">
        <v>45556</v>
      </c>
      <c r="G1717" s="114" t="s">
        <v>7204</v>
      </c>
      <c r="H1717" s="116">
        <v>12735000</v>
      </c>
      <c r="I1717" s="116">
        <v>11461500</v>
      </c>
      <c r="J1717" s="116">
        <v>10824750</v>
      </c>
      <c r="K1717" s="116">
        <v>636750</v>
      </c>
      <c r="L1717" s="116">
        <v>636750</v>
      </c>
      <c r="M1717" s="116">
        <v>0</v>
      </c>
      <c r="N1717" s="116">
        <v>0</v>
      </c>
      <c r="O1717" s="116">
        <v>0</v>
      </c>
      <c r="P1717" s="120">
        <v>0</v>
      </c>
      <c r="Q1717" s="27" t="str">
        <f t="shared" si="308"/>
        <v>Registered</v>
      </c>
      <c r="R1717" s="121">
        <f t="shared" si="309"/>
        <v>0.9</v>
      </c>
      <c r="T1717" s="117">
        <f t="shared" si="310"/>
        <v>636750</v>
      </c>
      <c r="U1717" s="117">
        <f t="shared" si="311"/>
        <v>0</v>
      </c>
    </row>
    <row r="1718" spans="1:21" x14ac:dyDescent="0.3">
      <c r="A1718" s="114">
        <v>601</v>
      </c>
      <c r="B1718" s="114" t="s">
        <v>130</v>
      </c>
      <c r="C1718" s="114" t="s">
        <v>24</v>
      </c>
      <c r="D1718" s="114" t="s">
        <v>7209</v>
      </c>
      <c r="E1718" s="114" t="s">
        <v>7210</v>
      </c>
      <c r="F1718" s="115">
        <v>45551</v>
      </c>
      <c r="G1718" s="114" t="s">
        <v>7211</v>
      </c>
      <c r="H1718" s="116">
        <v>12395400</v>
      </c>
      <c r="I1718" s="116">
        <v>10536090</v>
      </c>
      <c r="J1718" s="116">
        <v>9916320</v>
      </c>
      <c r="K1718" s="116">
        <v>619770</v>
      </c>
      <c r="L1718" s="116">
        <v>619770</v>
      </c>
      <c r="M1718" s="116">
        <v>0</v>
      </c>
      <c r="N1718" s="116">
        <v>0</v>
      </c>
      <c r="O1718" s="116">
        <v>0</v>
      </c>
      <c r="P1718" s="120">
        <v>0</v>
      </c>
      <c r="Q1718" s="27" t="str">
        <f t="shared" si="308"/>
        <v>Registered</v>
      </c>
      <c r="R1718" s="121">
        <f t="shared" si="309"/>
        <v>0.85</v>
      </c>
      <c r="T1718" s="117">
        <f t="shared" si="310"/>
        <v>619770</v>
      </c>
      <c r="U1718" s="117">
        <f t="shared" si="311"/>
        <v>0</v>
      </c>
    </row>
    <row r="1719" spans="1:21" x14ac:dyDescent="0.3">
      <c r="A1719" s="114">
        <v>602</v>
      </c>
      <c r="B1719" s="114" t="s">
        <v>130</v>
      </c>
      <c r="C1719" s="114" t="s">
        <v>24</v>
      </c>
      <c r="D1719" s="114" t="s">
        <v>7131</v>
      </c>
      <c r="E1719" s="114" t="s">
        <v>7132</v>
      </c>
      <c r="F1719" s="115">
        <v>45422</v>
      </c>
      <c r="G1719" s="114" t="s">
        <v>2944</v>
      </c>
      <c r="H1719" s="116">
        <v>12334272</v>
      </c>
      <c r="I1719" s="116">
        <v>11100846</v>
      </c>
      <c r="J1719" s="116">
        <v>10484132</v>
      </c>
      <c r="K1719" s="116">
        <v>616714</v>
      </c>
      <c r="L1719" s="116">
        <v>616714</v>
      </c>
      <c r="M1719" s="116">
        <v>0</v>
      </c>
      <c r="N1719" s="116">
        <v>0</v>
      </c>
      <c r="O1719" s="116">
        <v>0</v>
      </c>
      <c r="P1719" s="120">
        <v>0</v>
      </c>
      <c r="Q1719" s="27" t="str">
        <f t="shared" si="308"/>
        <v>Registered</v>
      </c>
      <c r="R1719" s="121">
        <f t="shared" si="309"/>
        <v>0.90000009728989272</v>
      </c>
      <c r="T1719" s="117">
        <f t="shared" si="310"/>
        <v>616714</v>
      </c>
      <c r="U1719" s="117">
        <f t="shared" si="311"/>
        <v>0</v>
      </c>
    </row>
    <row r="1720" spans="1:21" x14ac:dyDescent="0.3">
      <c r="A1720" s="114">
        <v>604</v>
      </c>
      <c r="B1720" s="114" t="s">
        <v>130</v>
      </c>
      <c r="C1720" s="114" t="s">
        <v>24</v>
      </c>
      <c r="D1720" s="114" t="s">
        <v>7212</v>
      </c>
      <c r="E1720" s="114" t="s">
        <v>7213</v>
      </c>
      <c r="F1720" s="115">
        <v>45399</v>
      </c>
      <c r="G1720" s="114" t="s">
        <v>1940</v>
      </c>
      <c r="H1720" s="116">
        <v>12329178</v>
      </c>
      <c r="I1720" s="116">
        <v>11096260</v>
      </c>
      <c r="J1720" s="116">
        <v>10479801</v>
      </c>
      <c r="K1720" s="116">
        <v>616459</v>
      </c>
      <c r="L1720" s="116">
        <v>616459</v>
      </c>
      <c r="M1720" s="116">
        <v>0</v>
      </c>
      <c r="N1720" s="116">
        <v>0</v>
      </c>
      <c r="O1720" s="116">
        <v>0</v>
      </c>
      <c r="P1720" s="120">
        <v>0</v>
      </c>
      <c r="Q1720" s="27" t="str">
        <f t="shared" si="308"/>
        <v>Registered</v>
      </c>
      <c r="R1720" s="121">
        <f t="shared" si="309"/>
        <v>0.89999998377831836</v>
      </c>
      <c r="T1720" s="117">
        <f t="shared" si="310"/>
        <v>616459</v>
      </c>
      <c r="U1720" s="117">
        <f t="shared" si="311"/>
        <v>0</v>
      </c>
    </row>
    <row r="1721" spans="1:21" x14ac:dyDescent="0.3">
      <c r="A1721" s="114">
        <v>605</v>
      </c>
      <c r="B1721" s="114" t="s">
        <v>130</v>
      </c>
      <c r="C1721" s="114" t="s">
        <v>24</v>
      </c>
      <c r="D1721" s="114" t="s">
        <v>7198</v>
      </c>
      <c r="E1721" s="114" t="s">
        <v>7199</v>
      </c>
      <c r="F1721" s="115">
        <v>45443</v>
      </c>
      <c r="G1721" s="114" t="s">
        <v>3727</v>
      </c>
      <c r="H1721" s="116">
        <v>12312198</v>
      </c>
      <c r="I1721" s="116">
        <v>11080980</v>
      </c>
      <c r="J1721" s="116">
        <v>10465370</v>
      </c>
      <c r="K1721" s="116">
        <v>615610</v>
      </c>
      <c r="L1721" s="116">
        <v>615610</v>
      </c>
      <c r="M1721" s="116">
        <v>0</v>
      </c>
      <c r="N1721" s="116">
        <v>0</v>
      </c>
      <c r="O1721" s="116">
        <v>0</v>
      </c>
      <c r="P1721" s="120">
        <v>0</v>
      </c>
      <c r="Q1721" s="27" t="str">
        <f t="shared" si="308"/>
        <v>Registered</v>
      </c>
      <c r="R1721" s="121">
        <f t="shared" si="309"/>
        <v>0.90000014619647928</v>
      </c>
      <c r="T1721" s="117">
        <f t="shared" si="310"/>
        <v>615610</v>
      </c>
      <c r="U1721" s="117">
        <f t="shared" si="311"/>
        <v>0</v>
      </c>
    </row>
    <row r="1722" spans="1:21" x14ac:dyDescent="0.3">
      <c r="A1722" s="114">
        <v>608</v>
      </c>
      <c r="B1722" s="114" t="s">
        <v>130</v>
      </c>
      <c r="C1722" s="114" t="s">
        <v>24</v>
      </c>
      <c r="D1722" s="114" t="s">
        <v>7218</v>
      </c>
      <c r="E1722" s="114" t="s">
        <v>7219</v>
      </c>
      <c r="F1722" s="115">
        <v>45383</v>
      </c>
      <c r="G1722" s="114" t="s">
        <v>2108</v>
      </c>
      <c r="H1722" s="116">
        <v>12195036</v>
      </c>
      <c r="I1722" s="116">
        <v>10975533</v>
      </c>
      <c r="J1722" s="116">
        <v>10365781</v>
      </c>
      <c r="K1722" s="116">
        <v>609752</v>
      </c>
      <c r="L1722" s="116">
        <v>609752</v>
      </c>
      <c r="M1722" s="116">
        <v>0</v>
      </c>
      <c r="N1722" s="116">
        <v>0</v>
      </c>
      <c r="O1722" s="116">
        <v>0</v>
      </c>
      <c r="P1722" s="120">
        <v>0</v>
      </c>
      <c r="Q1722" s="27" t="str">
        <f t="shared" si="308"/>
        <v>Registered</v>
      </c>
      <c r="R1722" s="121">
        <f t="shared" si="309"/>
        <v>0.90000004920034682</v>
      </c>
      <c r="T1722" s="117">
        <f t="shared" si="310"/>
        <v>609752</v>
      </c>
      <c r="U1722" s="117">
        <f t="shared" si="311"/>
        <v>0</v>
      </c>
    </row>
    <row r="1723" spans="1:21" x14ac:dyDescent="0.3">
      <c r="A1723" s="114">
        <v>610</v>
      </c>
      <c r="B1723" s="114" t="s">
        <v>130</v>
      </c>
      <c r="C1723" s="114" t="s">
        <v>24</v>
      </c>
      <c r="D1723" s="114" t="s">
        <v>7192</v>
      </c>
      <c r="E1723" s="114" t="s">
        <v>7193</v>
      </c>
      <c r="F1723" s="115">
        <v>45558</v>
      </c>
      <c r="G1723" s="114" t="s">
        <v>1396</v>
      </c>
      <c r="H1723" s="116">
        <v>12140700</v>
      </c>
      <c r="I1723" s="116">
        <v>10926630</v>
      </c>
      <c r="J1723" s="116">
        <v>10319595</v>
      </c>
      <c r="K1723" s="116">
        <v>607035</v>
      </c>
      <c r="L1723" s="116">
        <v>607035</v>
      </c>
      <c r="M1723" s="116">
        <v>0</v>
      </c>
      <c r="N1723" s="116">
        <v>0</v>
      </c>
      <c r="O1723" s="116">
        <v>0</v>
      </c>
      <c r="P1723" s="120">
        <v>0</v>
      </c>
      <c r="Q1723" s="27" t="str">
        <f t="shared" si="308"/>
        <v>Registered</v>
      </c>
      <c r="R1723" s="121">
        <f t="shared" si="309"/>
        <v>0.9</v>
      </c>
      <c r="T1723" s="117">
        <f t="shared" si="310"/>
        <v>607035</v>
      </c>
      <c r="U1723" s="117">
        <f t="shared" si="311"/>
        <v>0</v>
      </c>
    </row>
    <row r="1724" spans="1:21" x14ac:dyDescent="0.3">
      <c r="A1724" s="114">
        <v>613</v>
      </c>
      <c r="B1724" s="114" t="s">
        <v>130</v>
      </c>
      <c r="C1724" s="114" t="s">
        <v>24</v>
      </c>
      <c r="D1724" s="114" t="s">
        <v>7125</v>
      </c>
      <c r="E1724" s="114" t="s">
        <v>7126</v>
      </c>
      <c r="F1724" s="115">
        <v>45225</v>
      </c>
      <c r="G1724" s="114" t="s">
        <v>5478</v>
      </c>
      <c r="H1724" s="116">
        <v>12105042</v>
      </c>
      <c r="I1724" s="116">
        <v>10894536</v>
      </c>
      <c r="J1724" s="116">
        <v>10289284</v>
      </c>
      <c r="K1724" s="116">
        <v>605252</v>
      </c>
      <c r="L1724" s="116">
        <v>605252</v>
      </c>
      <c r="M1724" s="116">
        <v>0</v>
      </c>
      <c r="N1724" s="116">
        <v>0</v>
      </c>
      <c r="O1724" s="116">
        <v>0</v>
      </c>
      <c r="P1724" s="120">
        <v>0</v>
      </c>
      <c r="Q1724" s="27" t="str">
        <f t="shared" si="308"/>
        <v>Registered</v>
      </c>
      <c r="R1724" s="121">
        <f t="shared" si="309"/>
        <v>0.89999985130163118</v>
      </c>
      <c r="T1724" s="117">
        <f t="shared" si="310"/>
        <v>605252</v>
      </c>
      <c r="U1724" s="117">
        <f t="shared" si="311"/>
        <v>0</v>
      </c>
    </row>
    <row r="1725" spans="1:21" x14ac:dyDescent="0.3">
      <c r="A1725" s="114">
        <v>715</v>
      </c>
      <c r="B1725" s="114" t="s">
        <v>130</v>
      </c>
      <c r="C1725" s="114" t="s">
        <v>24</v>
      </c>
      <c r="D1725" s="114" t="s">
        <v>3351</v>
      </c>
      <c r="E1725" s="114" t="s">
        <v>2397</v>
      </c>
      <c r="F1725" s="115">
        <v>45392</v>
      </c>
      <c r="G1725" s="114" t="s">
        <v>2398</v>
      </c>
      <c r="H1725" s="116">
        <v>8328300</v>
      </c>
      <c r="I1725" s="116">
        <v>7495470</v>
      </c>
      <c r="J1725" s="116">
        <v>7000000</v>
      </c>
      <c r="K1725" s="116">
        <v>495470</v>
      </c>
      <c r="L1725" s="116">
        <v>0</v>
      </c>
      <c r="M1725" s="116">
        <v>416415</v>
      </c>
      <c r="N1725" s="116">
        <v>0</v>
      </c>
      <c r="O1725" s="116">
        <v>0</v>
      </c>
      <c r="P1725" s="120">
        <v>79055</v>
      </c>
      <c r="Q1725" s="27" t="str">
        <f t="shared" si="308"/>
        <v>Registered</v>
      </c>
      <c r="R1725" s="121">
        <f t="shared" si="309"/>
        <v>0.9</v>
      </c>
      <c r="T1725" s="117">
        <f t="shared" si="310"/>
        <v>495470</v>
      </c>
      <c r="U1725" s="117">
        <f t="shared" si="311"/>
        <v>0</v>
      </c>
    </row>
    <row r="1726" spans="1:21" x14ac:dyDescent="0.3">
      <c r="A1726" s="114">
        <v>746</v>
      </c>
      <c r="B1726" s="114" t="s">
        <v>130</v>
      </c>
      <c r="C1726" s="114" t="s">
        <v>24</v>
      </c>
      <c r="D1726" s="114" t="s">
        <v>3540</v>
      </c>
      <c r="E1726" s="114" t="s">
        <v>3541</v>
      </c>
      <c r="F1726" s="115">
        <v>44942</v>
      </c>
      <c r="G1726" s="114" t="s">
        <v>2911</v>
      </c>
      <c r="H1726" s="116">
        <v>10426000</v>
      </c>
      <c r="I1726" s="116">
        <v>8757715</v>
      </c>
      <c r="J1726" s="116">
        <v>8340800</v>
      </c>
      <c r="K1726" s="116">
        <v>416915</v>
      </c>
      <c r="L1726" s="116">
        <v>0</v>
      </c>
      <c r="M1726" s="116">
        <v>0</v>
      </c>
      <c r="N1726" s="116">
        <v>0</v>
      </c>
      <c r="O1726" s="116">
        <v>0</v>
      </c>
      <c r="P1726" s="120">
        <v>416915</v>
      </c>
      <c r="Q1726" s="27" t="str">
        <f t="shared" si="308"/>
        <v>Registered</v>
      </c>
      <c r="R1726" s="121">
        <f t="shared" si="309"/>
        <v>0.83998801074237484</v>
      </c>
      <c r="T1726" s="117">
        <f t="shared" si="310"/>
        <v>416915</v>
      </c>
      <c r="U1726" s="117">
        <f t="shared" si="311"/>
        <v>0</v>
      </c>
    </row>
    <row r="1727" spans="1:21" x14ac:dyDescent="0.3">
      <c r="A1727" s="114">
        <v>747</v>
      </c>
      <c r="B1727" s="114" t="s">
        <v>130</v>
      </c>
      <c r="C1727" s="114" t="s">
        <v>24</v>
      </c>
      <c r="D1727" s="114" t="s">
        <v>3542</v>
      </c>
      <c r="E1727" s="114" t="s">
        <v>3543</v>
      </c>
      <c r="F1727" s="115">
        <v>45416</v>
      </c>
      <c r="G1727" s="114" t="s">
        <v>2787</v>
      </c>
      <c r="H1727" s="116">
        <v>8311878</v>
      </c>
      <c r="I1727" s="116">
        <v>7480690</v>
      </c>
      <c r="J1727" s="116">
        <v>7065096</v>
      </c>
      <c r="K1727" s="116">
        <v>415594</v>
      </c>
      <c r="L1727" s="116">
        <v>0</v>
      </c>
      <c r="M1727" s="116">
        <v>415594</v>
      </c>
      <c r="N1727" s="116">
        <v>0</v>
      </c>
      <c r="O1727" s="116">
        <v>0</v>
      </c>
      <c r="P1727" s="120">
        <v>0</v>
      </c>
      <c r="Q1727" s="27" t="str">
        <f t="shared" si="308"/>
        <v>Registered</v>
      </c>
      <c r="R1727" s="121">
        <f t="shared" si="309"/>
        <v>0.89999997593804915</v>
      </c>
      <c r="T1727" s="117">
        <f t="shared" si="310"/>
        <v>415594</v>
      </c>
      <c r="U1727" s="117">
        <f t="shared" si="311"/>
        <v>0</v>
      </c>
    </row>
    <row r="1728" spans="1:21" x14ac:dyDescent="0.3">
      <c r="A1728" s="114">
        <v>750</v>
      </c>
      <c r="B1728" s="114" t="s">
        <v>130</v>
      </c>
      <c r="C1728" s="114" t="s">
        <v>24</v>
      </c>
      <c r="D1728" s="114" t="s">
        <v>3555</v>
      </c>
      <c r="E1728" s="114" t="s">
        <v>3556</v>
      </c>
      <c r="F1728" s="115">
        <v>44918</v>
      </c>
      <c r="G1728" s="114" t="s">
        <v>2541</v>
      </c>
      <c r="H1728" s="116">
        <v>7683150</v>
      </c>
      <c r="I1728" s="116">
        <v>6914841</v>
      </c>
      <c r="J1728" s="116">
        <v>6501421</v>
      </c>
      <c r="K1728" s="116">
        <v>413420</v>
      </c>
      <c r="L1728" s="116">
        <v>0</v>
      </c>
      <c r="M1728" s="116">
        <v>0</v>
      </c>
      <c r="N1728" s="116">
        <v>384158</v>
      </c>
      <c r="O1728" s="116">
        <v>0</v>
      </c>
      <c r="P1728" s="120">
        <v>29262</v>
      </c>
      <c r="Q1728" s="27" t="str">
        <f t="shared" si="308"/>
        <v>Registered</v>
      </c>
      <c r="R1728" s="121">
        <f t="shared" si="309"/>
        <v>0.90000078092969682</v>
      </c>
      <c r="T1728" s="117">
        <f t="shared" si="310"/>
        <v>413420</v>
      </c>
      <c r="U1728" s="117">
        <f t="shared" si="311"/>
        <v>0</v>
      </c>
    </row>
    <row r="1729" spans="1:21" x14ac:dyDescent="0.3">
      <c r="A1729" s="114">
        <v>757</v>
      </c>
      <c r="B1729" s="114" t="s">
        <v>130</v>
      </c>
      <c r="C1729" s="114" t="s">
        <v>24</v>
      </c>
      <c r="D1729" s="114" t="s">
        <v>3606</v>
      </c>
      <c r="E1729" s="114" t="s">
        <v>3607</v>
      </c>
      <c r="F1729" s="115">
        <v>44970</v>
      </c>
      <c r="G1729" s="114" t="s">
        <v>2672</v>
      </c>
      <c r="H1729" s="116">
        <v>8087835</v>
      </c>
      <c r="I1729" s="116">
        <v>7279053</v>
      </c>
      <c r="J1729" s="116">
        <v>6874661</v>
      </c>
      <c r="K1729" s="116">
        <v>404392</v>
      </c>
      <c r="L1729" s="116">
        <v>0</v>
      </c>
      <c r="M1729" s="116">
        <v>404392</v>
      </c>
      <c r="N1729" s="116">
        <v>0</v>
      </c>
      <c r="O1729" s="116">
        <v>0</v>
      </c>
      <c r="P1729" s="120">
        <v>0</v>
      </c>
      <c r="Q1729" s="27" t="str">
        <f t="shared" si="308"/>
        <v>Registered</v>
      </c>
      <c r="R1729" s="121">
        <f t="shared" si="309"/>
        <v>0.90000018546372418</v>
      </c>
      <c r="T1729" s="117">
        <f t="shared" si="310"/>
        <v>404392</v>
      </c>
      <c r="U1729" s="117">
        <f t="shared" si="311"/>
        <v>0</v>
      </c>
    </row>
    <row r="1730" spans="1:21" x14ac:dyDescent="0.3">
      <c r="A1730" s="114">
        <v>780</v>
      </c>
      <c r="B1730" s="114" t="s">
        <v>130</v>
      </c>
      <c r="C1730" s="114" t="s">
        <v>24</v>
      </c>
      <c r="D1730" s="114" t="s">
        <v>3692</v>
      </c>
      <c r="E1730" s="114" t="s">
        <v>3693</v>
      </c>
      <c r="F1730" s="115">
        <v>44918</v>
      </c>
      <c r="G1730" s="114" t="s">
        <v>2995</v>
      </c>
      <c r="H1730" s="116">
        <v>7864965</v>
      </c>
      <c r="I1730" s="116">
        <v>7078468</v>
      </c>
      <c r="J1730" s="116">
        <v>6685219.5</v>
      </c>
      <c r="K1730" s="116">
        <v>393248.5</v>
      </c>
      <c r="L1730" s="116">
        <v>0</v>
      </c>
      <c r="M1730" s="116">
        <v>393248</v>
      </c>
      <c r="N1730" s="116">
        <v>0</v>
      </c>
      <c r="O1730" s="116">
        <v>0</v>
      </c>
      <c r="P1730" s="120">
        <v>0.5</v>
      </c>
      <c r="Q1730" s="27" t="str">
        <f t="shared" ref="Q1730:Q1793" si="312">IF(G1730="01 Jan 1900","Unregistered","Registered")</f>
        <v>Registered</v>
      </c>
      <c r="R1730" s="121">
        <f t="shared" si="309"/>
        <v>0.89999993642692622</v>
      </c>
      <c r="T1730" s="117">
        <f t="shared" si="310"/>
        <v>393248.5</v>
      </c>
      <c r="U1730" s="117">
        <f t="shared" si="311"/>
        <v>0</v>
      </c>
    </row>
    <row r="1731" spans="1:21" x14ac:dyDescent="0.3">
      <c r="A1731" s="114">
        <v>783</v>
      </c>
      <c r="B1731" s="114" t="s">
        <v>130</v>
      </c>
      <c r="C1731" s="114" t="s">
        <v>24</v>
      </c>
      <c r="D1731" s="114" t="s">
        <v>3705</v>
      </c>
      <c r="E1731" s="114" t="s">
        <v>3706</v>
      </c>
      <c r="F1731" s="115">
        <v>44957</v>
      </c>
      <c r="G1731" s="114" t="s">
        <v>3707</v>
      </c>
      <c r="H1731" s="116">
        <v>7863792</v>
      </c>
      <c r="I1731" s="116">
        <v>7077417</v>
      </c>
      <c r="J1731" s="116">
        <v>6684227</v>
      </c>
      <c r="K1731" s="116">
        <v>393190</v>
      </c>
      <c r="L1731" s="116">
        <v>0</v>
      </c>
      <c r="M1731" s="116">
        <v>393190</v>
      </c>
      <c r="N1731" s="116">
        <v>0</v>
      </c>
      <c r="O1731" s="116">
        <v>0</v>
      </c>
      <c r="P1731" s="120">
        <v>0</v>
      </c>
      <c r="Q1731" s="27" t="str">
        <f t="shared" si="312"/>
        <v>Registered</v>
      </c>
      <c r="R1731" s="121">
        <f t="shared" si="309"/>
        <v>0.90000053409347547</v>
      </c>
      <c r="T1731" s="117">
        <f t="shared" si="310"/>
        <v>393190</v>
      </c>
      <c r="U1731" s="117">
        <f t="shared" si="311"/>
        <v>0</v>
      </c>
    </row>
    <row r="1732" spans="1:21" x14ac:dyDescent="0.3">
      <c r="A1732" s="114">
        <v>784</v>
      </c>
      <c r="B1732" s="114" t="s">
        <v>130</v>
      </c>
      <c r="C1732" s="114" t="s">
        <v>24</v>
      </c>
      <c r="D1732" s="114" t="s">
        <v>3713</v>
      </c>
      <c r="E1732" s="114" t="s">
        <v>3714</v>
      </c>
      <c r="F1732" s="115">
        <v>44918</v>
      </c>
      <c r="G1732" s="114" t="s">
        <v>2751</v>
      </c>
      <c r="H1732" s="116">
        <v>7859100</v>
      </c>
      <c r="I1732" s="116">
        <v>7073190</v>
      </c>
      <c r="J1732" s="116">
        <v>6680235</v>
      </c>
      <c r="K1732" s="116">
        <v>392955</v>
      </c>
      <c r="L1732" s="116">
        <v>0</v>
      </c>
      <c r="M1732" s="116">
        <v>392955</v>
      </c>
      <c r="N1732" s="116">
        <v>0</v>
      </c>
      <c r="O1732" s="116">
        <v>0</v>
      </c>
      <c r="P1732" s="120">
        <v>0</v>
      </c>
      <c r="Q1732" s="27" t="str">
        <f t="shared" si="312"/>
        <v>Registered</v>
      </c>
      <c r="R1732" s="121">
        <f t="shared" si="309"/>
        <v>0.9</v>
      </c>
      <c r="T1732" s="117">
        <f t="shared" si="310"/>
        <v>392955</v>
      </c>
      <c r="U1732" s="117">
        <f t="shared" si="311"/>
        <v>0</v>
      </c>
    </row>
    <row r="1733" spans="1:21" x14ac:dyDescent="0.3">
      <c r="A1733" s="114">
        <v>788</v>
      </c>
      <c r="B1733" s="114" t="s">
        <v>130</v>
      </c>
      <c r="C1733" s="114" t="s">
        <v>24</v>
      </c>
      <c r="D1733" s="114" t="s">
        <v>3737</v>
      </c>
      <c r="E1733" s="114" t="s">
        <v>3738</v>
      </c>
      <c r="F1733" s="115">
        <v>45007</v>
      </c>
      <c r="G1733" s="114" t="s">
        <v>2541</v>
      </c>
      <c r="H1733" s="116">
        <v>7820391</v>
      </c>
      <c r="I1733" s="116">
        <v>7038357</v>
      </c>
      <c r="J1733" s="116">
        <v>6647337</v>
      </c>
      <c r="K1733" s="116">
        <v>391020</v>
      </c>
      <c r="L1733" s="116">
        <v>0</v>
      </c>
      <c r="M1733" s="116">
        <v>391020</v>
      </c>
      <c r="N1733" s="116">
        <v>0</v>
      </c>
      <c r="O1733" s="116">
        <v>0</v>
      </c>
      <c r="P1733" s="120">
        <v>0</v>
      </c>
      <c r="Q1733" s="27" t="str">
        <f t="shared" si="312"/>
        <v>Registered</v>
      </c>
      <c r="R1733" s="121">
        <f t="shared" ref="R1733:R1796" si="313">I1733/H1733</f>
        <v>0.90000065214130598</v>
      </c>
      <c r="T1733" s="117">
        <f t="shared" si="310"/>
        <v>391020</v>
      </c>
      <c r="U1733" s="117">
        <f t="shared" si="311"/>
        <v>0</v>
      </c>
    </row>
    <row r="1734" spans="1:21" x14ac:dyDescent="0.3">
      <c r="A1734" s="114">
        <v>789</v>
      </c>
      <c r="B1734" s="114" t="s">
        <v>130</v>
      </c>
      <c r="C1734" s="114" t="s">
        <v>24</v>
      </c>
      <c r="D1734" s="114" t="s">
        <v>2749</v>
      </c>
      <c r="E1734" s="114" t="s">
        <v>2750</v>
      </c>
      <c r="F1734" s="115">
        <v>45002</v>
      </c>
      <c r="G1734" s="114" t="s">
        <v>2751</v>
      </c>
      <c r="H1734" s="116">
        <v>7820391</v>
      </c>
      <c r="I1734" s="116">
        <v>7038357</v>
      </c>
      <c r="J1734" s="116">
        <v>6647337</v>
      </c>
      <c r="K1734" s="116">
        <v>391020</v>
      </c>
      <c r="L1734" s="116">
        <v>0</v>
      </c>
      <c r="M1734" s="116">
        <v>391020</v>
      </c>
      <c r="N1734" s="116">
        <v>0</v>
      </c>
      <c r="O1734" s="116">
        <v>0</v>
      </c>
      <c r="P1734" s="120">
        <v>0</v>
      </c>
      <c r="Q1734" s="27" t="str">
        <f t="shared" si="312"/>
        <v>Registered</v>
      </c>
      <c r="R1734" s="121">
        <f t="shared" si="313"/>
        <v>0.90000065214130598</v>
      </c>
      <c r="T1734" s="117">
        <f t="shared" si="310"/>
        <v>391020</v>
      </c>
      <c r="U1734" s="117">
        <f t="shared" si="311"/>
        <v>0</v>
      </c>
    </row>
    <row r="1735" spans="1:21" x14ac:dyDescent="0.3">
      <c r="A1735" s="114">
        <v>790</v>
      </c>
      <c r="B1735" s="114" t="s">
        <v>130</v>
      </c>
      <c r="C1735" s="114" t="s">
        <v>24</v>
      </c>
      <c r="D1735" s="114" t="s">
        <v>3739</v>
      </c>
      <c r="E1735" s="114" t="s">
        <v>3740</v>
      </c>
      <c r="F1735" s="115">
        <v>45000</v>
      </c>
      <c r="G1735" s="114" t="s">
        <v>2395</v>
      </c>
      <c r="H1735" s="116">
        <v>7820391</v>
      </c>
      <c r="I1735" s="116">
        <v>7038357</v>
      </c>
      <c r="J1735" s="116">
        <v>6647337</v>
      </c>
      <c r="K1735" s="116">
        <v>391020</v>
      </c>
      <c r="L1735" s="116">
        <v>0</v>
      </c>
      <c r="M1735" s="116">
        <v>391020</v>
      </c>
      <c r="N1735" s="116">
        <v>0</v>
      </c>
      <c r="O1735" s="116">
        <v>0</v>
      </c>
      <c r="P1735" s="120">
        <v>0</v>
      </c>
      <c r="Q1735" s="27" t="str">
        <f t="shared" si="312"/>
        <v>Registered</v>
      </c>
      <c r="R1735" s="121">
        <f t="shared" si="313"/>
        <v>0.90000065214130598</v>
      </c>
      <c r="T1735" s="117">
        <f t="shared" si="310"/>
        <v>391020</v>
      </c>
      <c r="U1735" s="117">
        <f t="shared" si="311"/>
        <v>0</v>
      </c>
    </row>
    <row r="1736" spans="1:21" x14ac:dyDescent="0.3">
      <c r="A1736" s="114">
        <v>791</v>
      </c>
      <c r="B1736" s="114" t="s">
        <v>130</v>
      </c>
      <c r="C1736" s="114" t="s">
        <v>24</v>
      </c>
      <c r="D1736" s="114" t="s">
        <v>3743</v>
      </c>
      <c r="E1736" s="114" t="s">
        <v>3744</v>
      </c>
      <c r="F1736" s="115">
        <v>45064</v>
      </c>
      <c r="G1736" s="114" t="s">
        <v>3745</v>
      </c>
      <c r="H1736" s="116">
        <v>7820391</v>
      </c>
      <c r="I1736" s="116">
        <v>6490926</v>
      </c>
      <c r="J1736" s="116">
        <v>6099906.0999999996</v>
      </c>
      <c r="K1736" s="116">
        <v>391019.9</v>
      </c>
      <c r="L1736" s="116">
        <v>0</v>
      </c>
      <c r="M1736" s="116">
        <v>391019.9</v>
      </c>
      <c r="N1736" s="116">
        <v>0</v>
      </c>
      <c r="O1736" s="116">
        <v>0</v>
      </c>
      <c r="P1736" s="120">
        <v>0</v>
      </c>
      <c r="Q1736" s="27" t="str">
        <f t="shared" si="312"/>
        <v>Registered</v>
      </c>
      <c r="R1736" s="121">
        <f t="shared" si="313"/>
        <v>0.83000018797014119</v>
      </c>
      <c r="T1736" s="117">
        <f t="shared" si="310"/>
        <v>391019.9</v>
      </c>
      <c r="U1736" s="117">
        <f t="shared" si="311"/>
        <v>0</v>
      </c>
    </row>
    <row r="1737" spans="1:21" x14ac:dyDescent="0.3">
      <c r="A1737" s="114">
        <v>795</v>
      </c>
      <c r="B1737" s="114" t="s">
        <v>130</v>
      </c>
      <c r="C1737" s="114" t="s">
        <v>24</v>
      </c>
      <c r="D1737" s="114" t="s">
        <v>3756</v>
      </c>
      <c r="E1737" s="114" t="s">
        <v>3757</v>
      </c>
      <c r="F1737" s="115">
        <v>44918</v>
      </c>
      <c r="G1737" s="114" t="s">
        <v>3758</v>
      </c>
      <c r="H1737" s="116">
        <v>7775817</v>
      </c>
      <c r="I1737" s="116">
        <v>6998239</v>
      </c>
      <c r="J1737" s="116">
        <v>6609448</v>
      </c>
      <c r="K1737" s="116">
        <v>388791</v>
      </c>
      <c r="L1737" s="116">
        <v>0</v>
      </c>
      <c r="M1737" s="116">
        <v>388791</v>
      </c>
      <c r="N1737" s="116">
        <v>0</v>
      </c>
      <c r="O1737" s="116">
        <v>0</v>
      </c>
      <c r="P1737" s="120">
        <v>0</v>
      </c>
      <c r="Q1737" s="27" t="str">
        <f t="shared" si="312"/>
        <v>Registered</v>
      </c>
      <c r="R1737" s="121">
        <f t="shared" si="313"/>
        <v>0.90000047583424347</v>
      </c>
      <c r="T1737" s="117">
        <f t="shared" si="310"/>
        <v>388791</v>
      </c>
      <c r="U1737" s="117">
        <f t="shared" si="311"/>
        <v>0</v>
      </c>
    </row>
    <row r="1738" spans="1:21" x14ac:dyDescent="0.3">
      <c r="A1738" s="114">
        <v>797</v>
      </c>
      <c r="B1738" s="114" t="s">
        <v>130</v>
      </c>
      <c r="C1738" s="114" t="s">
        <v>24</v>
      </c>
      <c r="D1738" s="114" t="s">
        <v>3778</v>
      </c>
      <c r="E1738" s="114" t="s">
        <v>3779</v>
      </c>
      <c r="F1738" s="115">
        <v>44918</v>
      </c>
      <c r="G1738" s="114" t="s">
        <v>3780</v>
      </c>
      <c r="H1738" s="116">
        <v>7741800</v>
      </c>
      <c r="I1738" s="116">
        <v>6967620</v>
      </c>
      <c r="J1738" s="116">
        <v>6580530</v>
      </c>
      <c r="K1738" s="116">
        <v>387090</v>
      </c>
      <c r="L1738" s="116">
        <v>0</v>
      </c>
      <c r="M1738" s="116">
        <v>387090</v>
      </c>
      <c r="N1738" s="116">
        <v>0</v>
      </c>
      <c r="O1738" s="116">
        <v>0</v>
      </c>
      <c r="P1738" s="120">
        <v>0</v>
      </c>
      <c r="Q1738" s="27" t="str">
        <f t="shared" si="312"/>
        <v>Registered</v>
      </c>
      <c r="R1738" s="121">
        <f t="shared" si="313"/>
        <v>0.9</v>
      </c>
      <c r="T1738" s="117">
        <f t="shared" si="310"/>
        <v>387090</v>
      </c>
      <c r="U1738" s="117">
        <f t="shared" si="311"/>
        <v>0</v>
      </c>
    </row>
    <row r="1739" spans="1:21" x14ac:dyDescent="0.3">
      <c r="A1739" s="114">
        <v>798</v>
      </c>
      <c r="B1739" s="114" t="s">
        <v>130</v>
      </c>
      <c r="C1739" s="114" t="s">
        <v>24</v>
      </c>
      <c r="D1739" s="114" t="s">
        <v>3781</v>
      </c>
      <c r="E1739" s="114" t="s">
        <v>3782</v>
      </c>
      <c r="F1739" s="115">
        <v>44918</v>
      </c>
      <c r="G1739" s="114" t="s">
        <v>3758</v>
      </c>
      <c r="H1739" s="116">
        <v>7741800</v>
      </c>
      <c r="I1739" s="116">
        <v>6967620</v>
      </c>
      <c r="J1739" s="116">
        <v>6580530</v>
      </c>
      <c r="K1739" s="116">
        <v>387090</v>
      </c>
      <c r="L1739" s="116">
        <v>0</v>
      </c>
      <c r="M1739" s="116">
        <v>387090</v>
      </c>
      <c r="N1739" s="116">
        <v>0</v>
      </c>
      <c r="O1739" s="116">
        <v>0</v>
      </c>
      <c r="P1739" s="120">
        <v>0</v>
      </c>
      <c r="Q1739" s="27" t="str">
        <f t="shared" si="312"/>
        <v>Registered</v>
      </c>
      <c r="R1739" s="121">
        <f t="shared" si="313"/>
        <v>0.9</v>
      </c>
      <c r="T1739" s="117">
        <f t="shared" si="310"/>
        <v>387090</v>
      </c>
      <c r="U1739" s="117">
        <f t="shared" si="311"/>
        <v>0</v>
      </c>
    </row>
    <row r="1740" spans="1:21" x14ac:dyDescent="0.3">
      <c r="A1740" s="114">
        <v>806</v>
      </c>
      <c r="B1740" s="114" t="s">
        <v>130</v>
      </c>
      <c r="C1740" s="114" t="s">
        <v>24</v>
      </c>
      <c r="D1740" s="114" t="s">
        <v>3796</v>
      </c>
      <c r="E1740" s="114" t="s">
        <v>3797</v>
      </c>
      <c r="F1740" s="115">
        <v>45009</v>
      </c>
      <c r="G1740" s="114" t="s">
        <v>2601</v>
      </c>
      <c r="H1740" s="116">
        <v>7731243</v>
      </c>
      <c r="I1740" s="116">
        <v>6958117</v>
      </c>
      <c r="J1740" s="116">
        <v>6571555</v>
      </c>
      <c r="K1740" s="116">
        <v>386562</v>
      </c>
      <c r="L1740" s="116">
        <v>0</v>
      </c>
      <c r="M1740" s="116">
        <v>386562</v>
      </c>
      <c r="N1740" s="116">
        <v>0</v>
      </c>
      <c r="O1740" s="116">
        <v>0</v>
      </c>
      <c r="P1740" s="120">
        <v>0</v>
      </c>
      <c r="Q1740" s="27" t="str">
        <f t="shared" si="312"/>
        <v>Registered</v>
      </c>
      <c r="R1740" s="121">
        <f t="shared" si="313"/>
        <v>0.89999978011297799</v>
      </c>
      <c r="T1740" s="117">
        <f t="shared" si="310"/>
        <v>386562</v>
      </c>
      <c r="U1740" s="117">
        <f t="shared" si="311"/>
        <v>0</v>
      </c>
    </row>
    <row r="1741" spans="1:21" x14ac:dyDescent="0.3">
      <c r="A1741" s="114">
        <v>807</v>
      </c>
      <c r="B1741" s="114" t="s">
        <v>130</v>
      </c>
      <c r="C1741" s="114" t="s">
        <v>24</v>
      </c>
      <c r="D1741" s="114" t="s">
        <v>3798</v>
      </c>
      <c r="E1741" s="114" t="s">
        <v>3799</v>
      </c>
      <c r="F1741" s="115">
        <v>44925</v>
      </c>
      <c r="G1741" s="114" t="s">
        <v>3780</v>
      </c>
      <c r="H1741" s="116">
        <v>7731243</v>
      </c>
      <c r="I1741" s="116">
        <v>6958117</v>
      </c>
      <c r="J1741" s="116">
        <v>6571555</v>
      </c>
      <c r="K1741" s="116">
        <v>386562</v>
      </c>
      <c r="L1741" s="116">
        <v>0</v>
      </c>
      <c r="M1741" s="116">
        <v>386562</v>
      </c>
      <c r="N1741" s="116">
        <v>0</v>
      </c>
      <c r="O1741" s="116">
        <v>0</v>
      </c>
      <c r="P1741" s="120">
        <v>0</v>
      </c>
      <c r="Q1741" s="27" t="str">
        <f t="shared" si="312"/>
        <v>Registered</v>
      </c>
      <c r="R1741" s="121">
        <f t="shared" si="313"/>
        <v>0.89999978011297799</v>
      </c>
      <c r="T1741" s="117">
        <f t="shared" si="310"/>
        <v>386562</v>
      </c>
      <c r="U1741" s="117">
        <f t="shared" si="311"/>
        <v>0</v>
      </c>
    </row>
    <row r="1742" spans="1:21" x14ac:dyDescent="0.3">
      <c r="A1742" s="114">
        <v>808</v>
      </c>
      <c r="B1742" s="114" t="s">
        <v>130</v>
      </c>
      <c r="C1742" s="114" t="s">
        <v>24</v>
      </c>
      <c r="D1742" s="114" t="s">
        <v>3802</v>
      </c>
      <c r="E1742" s="114" t="s">
        <v>3803</v>
      </c>
      <c r="F1742" s="115">
        <v>45016</v>
      </c>
      <c r="G1742" s="114" t="s">
        <v>3537</v>
      </c>
      <c r="H1742" s="116">
        <v>7731243</v>
      </c>
      <c r="I1742" s="116">
        <v>6958117</v>
      </c>
      <c r="J1742" s="116">
        <v>6571555</v>
      </c>
      <c r="K1742" s="116">
        <v>386562</v>
      </c>
      <c r="L1742" s="116">
        <v>0</v>
      </c>
      <c r="M1742" s="116">
        <v>386562</v>
      </c>
      <c r="N1742" s="116">
        <v>0</v>
      </c>
      <c r="O1742" s="116">
        <v>0</v>
      </c>
      <c r="P1742" s="120">
        <v>0</v>
      </c>
      <c r="Q1742" s="27" t="str">
        <f t="shared" si="312"/>
        <v>Registered</v>
      </c>
      <c r="R1742" s="121">
        <f t="shared" si="313"/>
        <v>0.89999978011297799</v>
      </c>
      <c r="T1742" s="117">
        <f t="shared" si="310"/>
        <v>386562</v>
      </c>
      <c r="U1742" s="117">
        <f t="shared" si="311"/>
        <v>0</v>
      </c>
    </row>
    <row r="1743" spans="1:21" x14ac:dyDescent="0.3">
      <c r="A1743" s="114">
        <v>815</v>
      </c>
      <c r="B1743" s="114" t="s">
        <v>130</v>
      </c>
      <c r="C1743" s="114" t="s">
        <v>24</v>
      </c>
      <c r="D1743" s="114" t="s">
        <v>3820</v>
      </c>
      <c r="E1743" s="114" t="s">
        <v>3821</v>
      </c>
      <c r="F1743" s="115">
        <v>44942</v>
      </c>
      <c r="G1743" s="114" t="s">
        <v>3822</v>
      </c>
      <c r="H1743" s="116">
        <v>7719513</v>
      </c>
      <c r="I1743" s="116">
        <v>6947563</v>
      </c>
      <c r="J1743" s="116">
        <v>6561587</v>
      </c>
      <c r="K1743" s="116">
        <v>385976</v>
      </c>
      <c r="L1743" s="116">
        <v>0</v>
      </c>
      <c r="M1743" s="116">
        <v>385976</v>
      </c>
      <c r="N1743" s="116">
        <v>0</v>
      </c>
      <c r="O1743" s="116">
        <v>0</v>
      </c>
      <c r="P1743" s="120">
        <v>0</v>
      </c>
      <c r="Q1743" s="27" t="str">
        <f t="shared" si="312"/>
        <v>Registered</v>
      </c>
      <c r="R1743" s="121">
        <f t="shared" si="313"/>
        <v>0.90000016840440578</v>
      </c>
      <c r="T1743" s="117">
        <f t="shared" si="310"/>
        <v>385976</v>
      </c>
      <c r="U1743" s="117">
        <f t="shared" si="311"/>
        <v>0</v>
      </c>
    </row>
    <row r="1744" spans="1:21" x14ac:dyDescent="0.3">
      <c r="A1744" s="114">
        <v>817</v>
      </c>
      <c r="B1744" s="114" t="s">
        <v>130</v>
      </c>
      <c r="C1744" s="114" t="s">
        <v>24</v>
      </c>
      <c r="D1744" s="114" t="s">
        <v>3833</v>
      </c>
      <c r="E1744" s="114" t="s">
        <v>3834</v>
      </c>
      <c r="F1744" s="115">
        <v>44957</v>
      </c>
      <c r="G1744" s="114" t="s">
        <v>2375</v>
      </c>
      <c r="H1744" s="116">
        <v>7686669</v>
      </c>
      <c r="I1744" s="116">
        <v>6917999</v>
      </c>
      <c r="J1744" s="116">
        <v>6533666</v>
      </c>
      <c r="K1744" s="116">
        <v>384333</v>
      </c>
      <c r="L1744" s="116">
        <v>0</v>
      </c>
      <c r="M1744" s="116">
        <v>384333</v>
      </c>
      <c r="N1744" s="116">
        <v>0</v>
      </c>
      <c r="O1744" s="116">
        <v>0</v>
      </c>
      <c r="P1744" s="120">
        <v>0</v>
      </c>
      <c r="Q1744" s="27" t="str">
        <f t="shared" si="312"/>
        <v>Registered</v>
      </c>
      <c r="R1744" s="121">
        <f t="shared" si="313"/>
        <v>0.89999959670437224</v>
      </c>
      <c r="T1744" s="117">
        <f t="shared" si="310"/>
        <v>384333</v>
      </c>
      <c r="U1744" s="117">
        <f t="shared" si="311"/>
        <v>0</v>
      </c>
    </row>
    <row r="1745" spans="1:21" x14ac:dyDescent="0.3">
      <c r="A1745" s="114">
        <v>828</v>
      </c>
      <c r="B1745" s="114" t="s">
        <v>130</v>
      </c>
      <c r="C1745" s="114" t="s">
        <v>24</v>
      </c>
      <c r="D1745" s="114" t="s">
        <v>3881</v>
      </c>
      <c r="E1745" s="114" t="s">
        <v>3882</v>
      </c>
      <c r="F1745" s="115">
        <v>44942</v>
      </c>
      <c r="G1745" s="114" t="s">
        <v>3822</v>
      </c>
      <c r="H1745" s="116">
        <v>7719513</v>
      </c>
      <c r="I1745" s="116">
        <v>6969183</v>
      </c>
      <c r="J1745" s="116">
        <v>6594017</v>
      </c>
      <c r="K1745" s="116">
        <v>375166</v>
      </c>
      <c r="L1745" s="116">
        <v>0</v>
      </c>
      <c r="M1745" s="116">
        <v>375166</v>
      </c>
      <c r="N1745" s="116">
        <v>0</v>
      </c>
      <c r="O1745" s="116">
        <v>0</v>
      </c>
      <c r="P1745" s="120">
        <v>0</v>
      </c>
      <c r="Q1745" s="27" t="str">
        <f t="shared" si="312"/>
        <v>Registered</v>
      </c>
      <c r="R1745" s="121">
        <f t="shared" si="313"/>
        <v>0.90280086321507591</v>
      </c>
      <c r="T1745" s="117">
        <f t="shared" si="310"/>
        <v>375166</v>
      </c>
      <c r="U1745" s="117">
        <f t="shared" si="311"/>
        <v>0</v>
      </c>
    </row>
    <row r="1746" spans="1:21" x14ac:dyDescent="0.3">
      <c r="A1746" s="114">
        <v>871</v>
      </c>
      <c r="B1746" s="114" t="s">
        <v>130</v>
      </c>
      <c r="C1746" s="114" t="s">
        <v>24</v>
      </c>
      <c r="D1746" s="114" t="s">
        <v>3794</v>
      </c>
      <c r="E1746" s="114" t="s">
        <v>3795</v>
      </c>
      <c r="F1746" s="115">
        <v>44925</v>
      </c>
      <c r="G1746" s="114" t="s">
        <v>2325</v>
      </c>
      <c r="H1746" s="116">
        <v>7731243</v>
      </c>
      <c r="I1746" s="116">
        <v>6958117</v>
      </c>
      <c r="J1746" s="116">
        <v>6658117</v>
      </c>
      <c r="K1746" s="116">
        <v>300000</v>
      </c>
      <c r="L1746" s="116">
        <v>0</v>
      </c>
      <c r="M1746" s="116">
        <v>0</v>
      </c>
      <c r="N1746" s="116">
        <v>300000</v>
      </c>
      <c r="O1746" s="116">
        <v>0</v>
      </c>
      <c r="P1746" s="120">
        <v>0</v>
      </c>
      <c r="Q1746" s="27" t="str">
        <f t="shared" si="312"/>
        <v>Registered</v>
      </c>
      <c r="R1746" s="121">
        <f t="shared" si="313"/>
        <v>0.89999978011297799</v>
      </c>
      <c r="T1746" s="117">
        <f t="shared" si="310"/>
        <v>300000</v>
      </c>
      <c r="U1746" s="117">
        <f t="shared" si="311"/>
        <v>0</v>
      </c>
    </row>
    <row r="1747" spans="1:21" x14ac:dyDescent="0.3">
      <c r="A1747" s="114">
        <v>890</v>
      </c>
      <c r="B1747" s="114" t="s">
        <v>130</v>
      </c>
      <c r="C1747" s="114" t="s">
        <v>24</v>
      </c>
      <c r="D1747" s="114" t="s">
        <v>4235</v>
      </c>
      <c r="E1747" s="114" t="s">
        <v>4236</v>
      </c>
      <c r="F1747" s="115">
        <v>44918</v>
      </c>
      <c r="G1747" s="114" t="s">
        <v>1981</v>
      </c>
      <c r="H1747" s="116">
        <v>7917750</v>
      </c>
      <c r="I1747" s="116">
        <v>7125981</v>
      </c>
      <c r="J1747" s="116">
        <v>6880123</v>
      </c>
      <c r="K1747" s="116">
        <v>245858</v>
      </c>
      <c r="L1747" s="116">
        <v>0</v>
      </c>
      <c r="M1747" s="116">
        <v>245858</v>
      </c>
      <c r="N1747" s="116">
        <v>0</v>
      </c>
      <c r="O1747" s="116">
        <v>0</v>
      </c>
      <c r="P1747" s="120">
        <v>0</v>
      </c>
      <c r="Q1747" s="27" t="str">
        <f t="shared" si="312"/>
        <v>Registered</v>
      </c>
      <c r="R1747" s="121">
        <f t="shared" si="313"/>
        <v>0.90000075779103916</v>
      </c>
      <c r="T1747" s="117">
        <f t="shared" si="310"/>
        <v>245858</v>
      </c>
      <c r="U1747" s="117">
        <f t="shared" si="311"/>
        <v>0</v>
      </c>
    </row>
    <row r="1748" spans="1:21" x14ac:dyDescent="0.3">
      <c r="A1748" s="114">
        <v>1060</v>
      </c>
      <c r="B1748" s="114" t="s">
        <v>130</v>
      </c>
      <c r="C1748" s="114" t="s">
        <v>24</v>
      </c>
      <c r="D1748" s="114" t="s">
        <v>4677</v>
      </c>
      <c r="E1748" s="114" t="s">
        <v>4678</v>
      </c>
      <c r="F1748" s="115">
        <v>44918</v>
      </c>
      <c r="G1748" s="114" t="s">
        <v>2751</v>
      </c>
      <c r="H1748" s="116">
        <v>7859100</v>
      </c>
      <c r="I1748" s="116">
        <v>7073190</v>
      </c>
      <c r="J1748" s="116">
        <v>6997280</v>
      </c>
      <c r="K1748" s="116">
        <v>75910</v>
      </c>
      <c r="L1748" s="116">
        <v>0</v>
      </c>
      <c r="M1748" s="116">
        <v>0</v>
      </c>
      <c r="N1748" s="116">
        <v>0</v>
      </c>
      <c r="O1748" s="116">
        <v>0</v>
      </c>
      <c r="P1748" s="120">
        <v>75910</v>
      </c>
      <c r="Q1748" s="27" t="str">
        <f t="shared" si="312"/>
        <v>Registered</v>
      </c>
      <c r="R1748" s="121">
        <f t="shared" si="313"/>
        <v>0.9</v>
      </c>
      <c r="T1748" s="117">
        <f t="shared" si="310"/>
        <v>75910</v>
      </c>
      <c r="U1748" s="117">
        <f t="shared" si="311"/>
        <v>0</v>
      </c>
    </row>
    <row r="1749" spans="1:21" x14ac:dyDescent="0.3">
      <c r="A1749" s="114">
        <v>1126</v>
      </c>
      <c r="B1749" s="114" t="s">
        <v>130</v>
      </c>
      <c r="C1749" s="114" t="s">
        <v>24</v>
      </c>
      <c r="D1749" s="114" t="s">
        <v>4853</v>
      </c>
      <c r="E1749" s="114" t="s">
        <v>4854</v>
      </c>
      <c r="F1749" s="115">
        <v>45382</v>
      </c>
      <c r="G1749" s="114" t="s">
        <v>3493</v>
      </c>
      <c r="H1749" s="116">
        <v>12108438</v>
      </c>
      <c r="I1749" s="116">
        <v>10897596</v>
      </c>
      <c r="J1749" s="116">
        <v>10897594.800000001</v>
      </c>
      <c r="K1749" s="116">
        <v>1.2</v>
      </c>
      <c r="L1749" s="116">
        <v>0</v>
      </c>
      <c r="M1749" s="116">
        <v>0</v>
      </c>
      <c r="N1749" s="116">
        <v>1.2</v>
      </c>
      <c r="O1749" s="116">
        <v>0</v>
      </c>
      <c r="P1749" s="120">
        <v>0</v>
      </c>
      <c r="Q1749" s="27" t="str">
        <f t="shared" si="312"/>
        <v>Registered</v>
      </c>
      <c r="R1749" s="121">
        <f t="shared" si="313"/>
        <v>0.900000148656664</v>
      </c>
      <c r="T1749" s="117">
        <f t="shared" si="310"/>
        <v>1.2</v>
      </c>
      <c r="U1749" s="117">
        <f t="shared" si="311"/>
        <v>0</v>
      </c>
    </row>
    <row r="1750" spans="1:21" x14ac:dyDescent="0.3">
      <c r="A1750" s="114">
        <v>1139</v>
      </c>
      <c r="B1750" s="114" t="s">
        <v>130</v>
      </c>
      <c r="C1750" s="114" t="s">
        <v>24</v>
      </c>
      <c r="D1750" s="114" t="s">
        <v>4871</v>
      </c>
      <c r="E1750" s="114" t="s">
        <v>4872</v>
      </c>
      <c r="F1750" s="115">
        <v>45121</v>
      </c>
      <c r="G1750" s="114" t="s">
        <v>4873</v>
      </c>
      <c r="H1750" s="116">
        <v>11570172</v>
      </c>
      <c r="I1750" s="116">
        <v>9834647</v>
      </c>
      <c r="J1750" s="116">
        <v>9834646.1999999993</v>
      </c>
      <c r="K1750" s="116">
        <v>0.8</v>
      </c>
      <c r="L1750" s="116">
        <v>0</v>
      </c>
      <c r="M1750" s="116">
        <v>0</v>
      </c>
      <c r="N1750" s="116">
        <v>0</v>
      </c>
      <c r="O1750" s="116">
        <v>0</v>
      </c>
      <c r="P1750" s="120">
        <v>0.8</v>
      </c>
      <c r="Q1750" s="27" t="str">
        <f t="shared" si="312"/>
        <v>Registered</v>
      </c>
      <c r="R1750" s="121">
        <f t="shared" si="313"/>
        <v>0.85000006914331094</v>
      </c>
      <c r="T1750" s="117">
        <f t="shared" si="310"/>
        <v>0.8</v>
      </c>
      <c r="U1750" s="117">
        <f t="shared" si="311"/>
        <v>0</v>
      </c>
    </row>
    <row r="1751" spans="1:21" x14ac:dyDescent="0.3">
      <c r="A1751" s="114">
        <v>1170</v>
      </c>
      <c r="B1751" s="114" t="s">
        <v>130</v>
      </c>
      <c r="C1751" s="114" t="s">
        <v>24</v>
      </c>
      <c r="D1751" s="114" t="s">
        <v>4922</v>
      </c>
      <c r="E1751" s="114" t="s">
        <v>4923</v>
      </c>
      <c r="F1751" s="115">
        <v>45129</v>
      </c>
      <c r="G1751" s="114" t="s">
        <v>3056</v>
      </c>
      <c r="H1751" s="116">
        <v>11882604</v>
      </c>
      <c r="I1751" s="116">
        <v>10694343.800000001</v>
      </c>
      <c r="J1751" s="116">
        <v>10694343.4</v>
      </c>
      <c r="K1751" s="116">
        <v>0.4</v>
      </c>
      <c r="L1751" s="116">
        <v>0</v>
      </c>
      <c r="M1751" s="116">
        <v>0</v>
      </c>
      <c r="N1751" s="116">
        <v>0</v>
      </c>
      <c r="O1751" s="116">
        <v>0</v>
      </c>
      <c r="P1751" s="120">
        <v>0.4</v>
      </c>
      <c r="Q1751" s="27" t="str">
        <f t="shared" si="312"/>
        <v>Registered</v>
      </c>
      <c r="R1751" s="121">
        <f t="shared" si="313"/>
        <v>0.90000001683132758</v>
      </c>
      <c r="T1751" s="117">
        <f t="shared" si="310"/>
        <v>0.4</v>
      </c>
      <c r="U1751" s="117">
        <f t="shared" si="311"/>
        <v>0</v>
      </c>
    </row>
    <row r="1752" spans="1:21" x14ac:dyDescent="0.3">
      <c r="A1752" s="114">
        <v>1171</v>
      </c>
      <c r="B1752" s="114" t="s">
        <v>130</v>
      </c>
      <c r="C1752" s="114" t="s">
        <v>24</v>
      </c>
      <c r="D1752" s="114" t="s">
        <v>3092</v>
      </c>
      <c r="E1752" s="114" t="s">
        <v>3093</v>
      </c>
      <c r="F1752" s="115">
        <v>45007</v>
      </c>
      <c r="G1752" s="114" t="s">
        <v>3094</v>
      </c>
      <c r="H1752" s="116">
        <v>11481876</v>
      </c>
      <c r="I1752" s="116">
        <v>10333689</v>
      </c>
      <c r="J1752" s="116">
        <v>10333688.6</v>
      </c>
      <c r="K1752" s="116">
        <v>0.4</v>
      </c>
      <c r="L1752" s="116">
        <v>0</v>
      </c>
      <c r="M1752" s="116">
        <v>0</v>
      </c>
      <c r="N1752" s="116">
        <v>0.4</v>
      </c>
      <c r="O1752" s="116">
        <v>0</v>
      </c>
      <c r="P1752" s="120">
        <v>0</v>
      </c>
      <c r="Q1752" s="27" t="str">
        <f t="shared" si="312"/>
        <v>Registered</v>
      </c>
      <c r="R1752" s="121">
        <f t="shared" si="313"/>
        <v>0.90000005225626889</v>
      </c>
      <c r="T1752" s="117">
        <f t="shared" ref="T1752:T1815" si="314">L1752+M1752+N1752+O1752+P1752</f>
        <v>0.4</v>
      </c>
      <c r="U1752" s="117">
        <f t="shared" ref="U1752:U1815" si="315">K1752-T1752</f>
        <v>0</v>
      </c>
    </row>
    <row r="1753" spans="1:21" hidden="1" x14ac:dyDescent="0.3">
      <c r="A1753" s="114">
        <v>6540</v>
      </c>
      <c r="B1753" s="114" t="s">
        <v>130</v>
      </c>
      <c r="C1753" s="114" t="s">
        <v>24</v>
      </c>
      <c r="D1753" s="114" t="s">
        <v>7121</v>
      </c>
      <c r="E1753" s="114" t="s">
        <v>7122</v>
      </c>
      <c r="F1753" s="115">
        <v>44942</v>
      </c>
      <c r="G1753" s="114" t="s">
        <v>2751</v>
      </c>
      <c r="H1753" s="116">
        <v>7719513</v>
      </c>
      <c r="I1753" s="116">
        <v>6947563</v>
      </c>
      <c r="J1753" s="116">
        <v>6947563</v>
      </c>
      <c r="K1753" s="116">
        <v>0</v>
      </c>
      <c r="L1753" s="116">
        <v>0</v>
      </c>
      <c r="M1753" s="116">
        <v>0</v>
      </c>
      <c r="N1753" s="116">
        <v>0</v>
      </c>
      <c r="O1753" s="116">
        <v>0</v>
      </c>
      <c r="P1753" s="120">
        <v>0</v>
      </c>
      <c r="Q1753" s="27" t="str">
        <f t="shared" si="312"/>
        <v>Registered</v>
      </c>
      <c r="R1753" s="121">
        <f t="shared" si="313"/>
        <v>0.90000016840440578</v>
      </c>
      <c r="T1753" s="117">
        <f t="shared" si="314"/>
        <v>0</v>
      </c>
      <c r="U1753" s="117">
        <f t="shared" si="315"/>
        <v>0</v>
      </c>
    </row>
    <row r="1754" spans="1:21" hidden="1" x14ac:dyDescent="0.3">
      <c r="A1754" s="114">
        <v>6541</v>
      </c>
      <c r="B1754" s="114" t="s">
        <v>130</v>
      </c>
      <c r="C1754" s="114" t="s">
        <v>24</v>
      </c>
      <c r="D1754" s="114" t="s">
        <v>7123</v>
      </c>
      <c r="E1754" s="114" t="s">
        <v>7124</v>
      </c>
      <c r="F1754" s="115">
        <v>45016</v>
      </c>
      <c r="G1754" s="114" t="s">
        <v>5388</v>
      </c>
      <c r="H1754" s="116">
        <v>11436030</v>
      </c>
      <c r="I1754" s="116">
        <v>10292431</v>
      </c>
      <c r="J1754" s="116">
        <v>10292431</v>
      </c>
      <c r="K1754" s="116">
        <v>0</v>
      </c>
      <c r="L1754" s="116">
        <v>0</v>
      </c>
      <c r="M1754" s="116">
        <v>0</v>
      </c>
      <c r="N1754" s="116">
        <v>0</v>
      </c>
      <c r="O1754" s="116">
        <v>0</v>
      </c>
      <c r="P1754" s="120">
        <v>0</v>
      </c>
      <c r="Q1754" s="27" t="str">
        <f t="shared" si="312"/>
        <v>Registered</v>
      </c>
      <c r="R1754" s="121">
        <f t="shared" si="313"/>
        <v>0.90000034977173027</v>
      </c>
      <c r="T1754" s="117">
        <f t="shared" si="314"/>
        <v>0</v>
      </c>
      <c r="U1754" s="117">
        <f t="shared" si="315"/>
        <v>0</v>
      </c>
    </row>
    <row r="1755" spans="1:21" hidden="1" x14ac:dyDescent="0.3">
      <c r="A1755" s="114">
        <v>6542</v>
      </c>
      <c r="B1755" s="114" t="s">
        <v>130</v>
      </c>
      <c r="C1755" s="114" t="s">
        <v>24</v>
      </c>
      <c r="D1755" s="114" t="s">
        <v>7127</v>
      </c>
      <c r="E1755" s="114" t="s">
        <v>7128</v>
      </c>
      <c r="F1755" s="115">
        <v>45157</v>
      </c>
      <c r="G1755" s="114" t="s">
        <v>3567</v>
      </c>
      <c r="H1755" s="116">
        <v>7741800</v>
      </c>
      <c r="I1755" s="116">
        <v>6580530</v>
      </c>
      <c r="J1755" s="116">
        <v>6580530</v>
      </c>
      <c r="K1755" s="116">
        <v>0</v>
      </c>
      <c r="L1755" s="116">
        <v>0</v>
      </c>
      <c r="M1755" s="116">
        <v>0</v>
      </c>
      <c r="N1755" s="116">
        <v>0</v>
      </c>
      <c r="O1755" s="116">
        <v>0</v>
      </c>
      <c r="P1755" s="120">
        <v>0</v>
      </c>
      <c r="Q1755" s="27" t="str">
        <f t="shared" si="312"/>
        <v>Registered</v>
      </c>
      <c r="R1755" s="121">
        <f t="shared" si="313"/>
        <v>0.85</v>
      </c>
      <c r="T1755" s="117">
        <f t="shared" si="314"/>
        <v>0</v>
      </c>
      <c r="U1755" s="117">
        <f t="shared" si="315"/>
        <v>0</v>
      </c>
    </row>
    <row r="1756" spans="1:21" hidden="1" x14ac:dyDescent="0.3">
      <c r="A1756" s="114">
        <v>6543</v>
      </c>
      <c r="B1756" s="114" t="s">
        <v>130</v>
      </c>
      <c r="C1756" s="114" t="s">
        <v>24</v>
      </c>
      <c r="D1756" s="114" t="s">
        <v>7129</v>
      </c>
      <c r="E1756" s="114" t="s">
        <v>7130</v>
      </c>
      <c r="F1756" s="115">
        <v>44918</v>
      </c>
      <c r="G1756" s="114" t="s">
        <v>5153</v>
      </c>
      <c r="H1756" s="116">
        <v>7859100</v>
      </c>
      <c r="I1756" s="116">
        <v>7073190</v>
      </c>
      <c r="J1756" s="116">
        <v>7073190</v>
      </c>
      <c r="K1756" s="116">
        <v>0</v>
      </c>
      <c r="L1756" s="116">
        <v>0</v>
      </c>
      <c r="M1756" s="116">
        <v>0</v>
      </c>
      <c r="N1756" s="116">
        <v>0</v>
      </c>
      <c r="O1756" s="116">
        <v>0</v>
      </c>
      <c r="P1756" s="120">
        <v>0</v>
      </c>
      <c r="Q1756" s="27" t="str">
        <f t="shared" si="312"/>
        <v>Registered</v>
      </c>
      <c r="R1756" s="121">
        <f t="shared" si="313"/>
        <v>0.9</v>
      </c>
      <c r="T1756" s="117">
        <f t="shared" si="314"/>
        <v>0</v>
      </c>
      <c r="U1756" s="117">
        <f t="shared" si="315"/>
        <v>0</v>
      </c>
    </row>
    <row r="1757" spans="1:21" hidden="1" x14ac:dyDescent="0.3">
      <c r="A1757" s="114">
        <v>6544</v>
      </c>
      <c r="B1757" s="114" t="s">
        <v>130</v>
      </c>
      <c r="C1757" s="114" t="s">
        <v>24</v>
      </c>
      <c r="D1757" s="114" t="s">
        <v>3051</v>
      </c>
      <c r="E1757" s="114" t="s">
        <v>3052</v>
      </c>
      <c r="F1757" s="115">
        <v>44926</v>
      </c>
      <c r="G1757" s="114" t="s">
        <v>3053</v>
      </c>
      <c r="H1757" s="116">
        <v>11614320</v>
      </c>
      <c r="I1757" s="116">
        <v>10452890</v>
      </c>
      <c r="J1757" s="116">
        <v>10452890</v>
      </c>
      <c r="K1757" s="116">
        <v>0</v>
      </c>
      <c r="L1757" s="116">
        <v>0</v>
      </c>
      <c r="M1757" s="116">
        <v>0</v>
      </c>
      <c r="N1757" s="116">
        <v>0</v>
      </c>
      <c r="O1757" s="116">
        <v>0</v>
      </c>
      <c r="P1757" s="120">
        <v>0</v>
      </c>
      <c r="Q1757" s="27" t="str">
        <f t="shared" si="312"/>
        <v>Registered</v>
      </c>
      <c r="R1757" s="121">
        <f t="shared" si="313"/>
        <v>0.90000017220121364</v>
      </c>
      <c r="T1757" s="117">
        <f t="shared" si="314"/>
        <v>0</v>
      </c>
      <c r="U1757" s="117">
        <f t="shared" si="315"/>
        <v>0</v>
      </c>
    </row>
    <row r="1758" spans="1:21" hidden="1" x14ac:dyDescent="0.3">
      <c r="A1758" s="114">
        <v>6545</v>
      </c>
      <c r="B1758" s="114" t="s">
        <v>130</v>
      </c>
      <c r="C1758" s="114" t="s">
        <v>24</v>
      </c>
      <c r="D1758" s="114" t="s">
        <v>7133</v>
      </c>
      <c r="E1758" s="114" t="s">
        <v>7134</v>
      </c>
      <c r="F1758" s="115">
        <v>45161</v>
      </c>
      <c r="G1758" s="114" t="s">
        <v>2523</v>
      </c>
      <c r="H1758" s="116">
        <v>11393580</v>
      </c>
      <c r="I1758" s="116">
        <v>9684541</v>
      </c>
      <c r="J1758" s="116">
        <v>9684541</v>
      </c>
      <c r="K1758" s="116">
        <v>0</v>
      </c>
      <c r="L1758" s="116">
        <v>0</v>
      </c>
      <c r="M1758" s="116">
        <v>0</v>
      </c>
      <c r="N1758" s="116">
        <v>0</v>
      </c>
      <c r="O1758" s="116">
        <v>0</v>
      </c>
      <c r="P1758" s="120">
        <v>0</v>
      </c>
      <c r="Q1758" s="27" t="str">
        <f t="shared" si="312"/>
        <v>Registered</v>
      </c>
      <c r="R1758" s="121">
        <f t="shared" si="313"/>
        <v>0.84999982446254818</v>
      </c>
      <c r="T1758" s="117">
        <f t="shared" si="314"/>
        <v>0</v>
      </c>
      <c r="U1758" s="117">
        <f t="shared" si="315"/>
        <v>0</v>
      </c>
    </row>
    <row r="1759" spans="1:21" hidden="1" x14ac:dyDescent="0.3">
      <c r="A1759" s="114">
        <v>6546</v>
      </c>
      <c r="B1759" s="114" t="s">
        <v>130</v>
      </c>
      <c r="C1759" s="114" t="s">
        <v>24</v>
      </c>
      <c r="D1759" s="114" t="s">
        <v>7135</v>
      </c>
      <c r="E1759" s="114" t="s">
        <v>7136</v>
      </c>
      <c r="F1759" s="115">
        <v>44926</v>
      </c>
      <c r="G1759" s="114" t="s">
        <v>3822</v>
      </c>
      <c r="H1759" s="116">
        <v>7859100</v>
      </c>
      <c r="I1759" s="116">
        <v>7073190</v>
      </c>
      <c r="J1759" s="116">
        <v>7073190</v>
      </c>
      <c r="K1759" s="116">
        <v>0</v>
      </c>
      <c r="L1759" s="116">
        <v>0</v>
      </c>
      <c r="M1759" s="116">
        <v>0</v>
      </c>
      <c r="N1759" s="116">
        <v>0</v>
      </c>
      <c r="O1759" s="116">
        <v>0</v>
      </c>
      <c r="P1759" s="120">
        <v>0</v>
      </c>
      <c r="Q1759" s="27" t="str">
        <f t="shared" si="312"/>
        <v>Registered</v>
      </c>
      <c r="R1759" s="121">
        <f t="shared" si="313"/>
        <v>0.9</v>
      </c>
      <c r="T1759" s="117">
        <f t="shared" si="314"/>
        <v>0</v>
      </c>
      <c r="U1759" s="117">
        <f t="shared" si="315"/>
        <v>0</v>
      </c>
    </row>
    <row r="1760" spans="1:21" hidden="1" x14ac:dyDescent="0.3">
      <c r="A1760" s="114">
        <v>6547</v>
      </c>
      <c r="B1760" s="114" t="s">
        <v>130</v>
      </c>
      <c r="C1760" s="114" t="s">
        <v>24</v>
      </c>
      <c r="D1760" s="114" t="s">
        <v>3128</v>
      </c>
      <c r="E1760" s="114" t="s">
        <v>3129</v>
      </c>
      <c r="F1760" s="115">
        <v>45012</v>
      </c>
      <c r="G1760" s="114" t="s">
        <v>3130</v>
      </c>
      <c r="H1760" s="116">
        <v>11334150</v>
      </c>
      <c r="I1760" s="116">
        <v>10200741</v>
      </c>
      <c r="J1760" s="116">
        <v>10200741</v>
      </c>
      <c r="K1760" s="116">
        <v>0</v>
      </c>
      <c r="L1760" s="116">
        <v>0</v>
      </c>
      <c r="M1760" s="116">
        <v>0</v>
      </c>
      <c r="N1760" s="116">
        <v>0</v>
      </c>
      <c r="O1760" s="116">
        <v>0</v>
      </c>
      <c r="P1760" s="120">
        <v>0</v>
      </c>
      <c r="Q1760" s="27" t="str">
        <f t="shared" si="312"/>
        <v>Registered</v>
      </c>
      <c r="R1760" s="121">
        <f t="shared" si="313"/>
        <v>0.90000052937361863</v>
      </c>
      <c r="T1760" s="117">
        <f t="shared" si="314"/>
        <v>0</v>
      </c>
      <c r="U1760" s="117">
        <f t="shared" si="315"/>
        <v>0</v>
      </c>
    </row>
    <row r="1761" spans="1:21" hidden="1" x14ac:dyDescent="0.3">
      <c r="A1761" s="114">
        <v>6548</v>
      </c>
      <c r="B1761" s="114" t="s">
        <v>130</v>
      </c>
      <c r="C1761" s="114" t="s">
        <v>24</v>
      </c>
      <c r="D1761" s="114" t="s">
        <v>7137</v>
      </c>
      <c r="E1761" s="114" t="s">
        <v>7138</v>
      </c>
      <c r="F1761" s="115">
        <v>45306</v>
      </c>
      <c r="G1761" s="114" t="s">
        <v>5163</v>
      </c>
      <c r="H1761" s="116">
        <v>12016746</v>
      </c>
      <c r="I1761" s="116">
        <v>10214231</v>
      </c>
      <c r="J1761" s="116">
        <v>10214231</v>
      </c>
      <c r="K1761" s="116">
        <v>0</v>
      </c>
      <c r="L1761" s="116">
        <v>0</v>
      </c>
      <c r="M1761" s="116">
        <v>0</v>
      </c>
      <c r="N1761" s="116">
        <v>0</v>
      </c>
      <c r="O1761" s="116">
        <v>0</v>
      </c>
      <c r="P1761" s="120">
        <v>0</v>
      </c>
      <c r="Q1761" s="27" t="str">
        <f t="shared" si="312"/>
        <v>Registered</v>
      </c>
      <c r="R1761" s="121">
        <f t="shared" si="313"/>
        <v>0.8499997420266685</v>
      </c>
      <c r="T1761" s="117">
        <f t="shared" si="314"/>
        <v>0</v>
      </c>
      <c r="U1761" s="117">
        <f t="shared" si="315"/>
        <v>0</v>
      </c>
    </row>
    <row r="1762" spans="1:21" hidden="1" x14ac:dyDescent="0.3">
      <c r="A1762" s="114">
        <v>6549</v>
      </c>
      <c r="B1762" s="114" t="s">
        <v>130</v>
      </c>
      <c r="C1762" s="114" t="s">
        <v>24</v>
      </c>
      <c r="D1762" s="114" t="s">
        <v>3800</v>
      </c>
      <c r="E1762" s="114" t="s">
        <v>3801</v>
      </c>
      <c r="F1762" s="115">
        <v>44925</v>
      </c>
      <c r="G1762" s="114" t="s">
        <v>2911</v>
      </c>
      <c r="H1762" s="116">
        <v>7731243</v>
      </c>
      <c r="I1762" s="116">
        <v>6958119</v>
      </c>
      <c r="J1762" s="116">
        <v>6958119</v>
      </c>
      <c r="K1762" s="116">
        <v>0</v>
      </c>
      <c r="L1762" s="116">
        <v>0</v>
      </c>
      <c r="M1762" s="116">
        <v>0</v>
      </c>
      <c r="N1762" s="116">
        <v>0</v>
      </c>
      <c r="O1762" s="116">
        <v>0</v>
      </c>
      <c r="P1762" s="120">
        <v>0</v>
      </c>
      <c r="Q1762" s="27" t="str">
        <f t="shared" si="312"/>
        <v>Registered</v>
      </c>
      <c r="R1762" s="121">
        <f t="shared" si="313"/>
        <v>0.90000003880359214</v>
      </c>
      <c r="T1762" s="117">
        <f t="shared" si="314"/>
        <v>0</v>
      </c>
      <c r="U1762" s="117">
        <f t="shared" si="315"/>
        <v>0</v>
      </c>
    </row>
    <row r="1763" spans="1:21" hidden="1" x14ac:dyDescent="0.3">
      <c r="A1763" s="114">
        <v>6550</v>
      </c>
      <c r="B1763" s="114" t="s">
        <v>130</v>
      </c>
      <c r="C1763" s="114" t="s">
        <v>24</v>
      </c>
      <c r="D1763" s="114" t="s">
        <v>7139</v>
      </c>
      <c r="E1763" s="114" t="s">
        <v>7140</v>
      </c>
      <c r="F1763" s="115">
        <v>45279</v>
      </c>
      <c r="G1763" s="114" t="s">
        <v>1527</v>
      </c>
      <c r="H1763" s="116">
        <v>12016746</v>
      </c>
      <c r="I1763" s="116">
        <v>10815068</v>
      </c>
      <c r="J1763" s="116">
        <v>10815068</v>
      </c>
      <c r="K1763" s="116">
        <v>0</v>
      </c>
      <c r="L1763" s="116">
        <v>0</v>
      </c>
      <c r="M1763" s="116">
        <v>0</v>
      </c>
      <c r="N1763" s="116">
        <v>0</v>
      </c>
      <c r="O1763" s="116">
        <v>0</v>
      </c>
      <c r="P1763" s="120">
        <v>0</v>
      </c>
      <c r="Q1763" s="27" t="str">
        <f t="shared" si="312"/>
        <v>Registered</v>
      </c>
      <c r="R1763" s="121">
        <f t="shared" si="313"/>
        <v>0.89999971706150739</v>
      </c>
      <c r="T1763" s="117">
        <f t="shared" si="314"/>
        <v>0</v>
      </c>
      <c r="U1763" s="117">
        <f t="shared" si="315"/>
        <v>0</v>
      </c>
    </row>
    <row r="1764" spans="1:21" hidden="1" x14ac:dyDescent="0.3">
      <c r="A1764" s="114">
        <v>6551</v>
      </c>
      <c r="B1764" s="114" t="s">
        <v>130</v>
      </c>
      <c r="C1764" s="114" t="s">
        <v>24</v>
      </c>
      <c r="D1764" s="114" t="s">
        <v>7141</v>
      </c>
      <c r="E1764" s="114" t="s">
        <v>7142</v>
      </c>
      <c r="F1764" s="115">
        <v>45138</v>
      </c>
      <c r="G1764" s="114" t="s">
        <v>3548</v>
      </c>
      <c r="H1764" s="116">
        <v>11570172</v>
      </c>
      <c r="I1764" s="116">
        <v>9834647</v>
      </c>
      <c r="J1764" s="116">
        <v>9834647</v>
      </c>
      <c r="K1764" s="116">
        <v>0</v>
      </c>
      <c r="L1764" s="116">
        <v>0</v>
      </c>
      <c r="M1764" s="116">
        <v>0</v>
      </c>
      <c r="N1764" s="116">
        <v>0</v>
      </c>
      <c r="O1764" s="116">
        <v>0</v>
      </c>
      <c r="P1764" s="120">
        <v>0</v>
      </c>
      <c r="Q1764" s="27" t="str">
        <f t="shared" si="312"/>
        <v>Registered</v>
      </c>
      <c r="R1764" s="121">
        <f t="shared" si="313"/>
        <v>0.85000006914331094</v>
      </c>
      <c r="T1764" s="117">
        <f t="shared" si="314"/>
        <v>0</v>
      </c>
      <c r="U1764" s="117">
        <f t="shared" si="315"/>
        <v>0</v>
      </c>
    </row>
    <row r="1765" spans="1:21" hidden="1" x14ac:dyDescent="0.3">
      <c r="A1765" s="114">
        <v>6552</v>
      </c>
      <c r="B1765" s="114" t="s">
        <v>130</v>
      </c>
      <c r="C1765" s="114" t="s">
        <v>24</v>
      </c>
      <c r="D1765" s="114" t="s">
        <v>7143</v>
      </c>
      <c r="E1765" s="114" t="s">
        <v>7144</v>
      </c>
      <c r="F1765" s="115">
        <v>44971</v>
      </c>
      <c r="G1765" s="114" t="s">
        <v>4115</v>
      </c>
      <c r="H1765" s="116">
        <v>11570172</v>
      </c>
      <c r="I1765" s="116">
        <v>10413154</v>
      </c>
      <c r="J1765" s="116">
        <v>10413154</v>
      </c>
      <c r="K1765" s="116">
        <v>0</v>
      </c>
      <c r="L1765" s="116">
        <v>0</v>
      </c>
      <c r="M1765" s="116">
        <v>0</v>
      </c>
      <c r="N1765" s="116">
        <v>0</v>
      </c>
      <c r="O1765" s="116">
        <v>0</v>
      </c>
      <c r="P1765" s="120">
        <v>0</v>
      </c>
      <c r="Q1765" s="27" t="str">
        <f t="shared" si="312"/>
        <v>Registered</v>
      </c>
      <c r="R1765" s="121">
        <f t="shared" si="313"/>
        <v>0.89999993085668906</v>
      </c>
      <c r="T1765" s="117">
        <f t="shared" si="314"/>
        <v>0</v>
      </c>
      <c r="U1765" s="117">
        <f t="shared" si="315"/>
        <v>0</v>
      </c>
    </row>
    <row r="1766" spans="1:21" hidden="1" x14ac:dyDescent="0.3">
      <c r="A1766" s="114">
        <v>6553</v>
      </c>
      <c r="B1766" s="114" t="s">
        <v>130</v>
      </c>
      <c r="C1766" s="114" t="s">
        <v>24</v>
      </c>
      <c r="D1766" s="114" t="s">
        <v>7145</v>
      </c>
      <c r="E1766" s="114" t="s">
        <v>7146</v>
      </c>
      <c r="F1766" s="115">
        <v>44918</v>
      </c>
      <c r="G1766" s="114" t="s">
        <v>3067</v>
      </c>
      <c r="H1766" s="116">
        <v>7653825</v>
      </c>
      <c r="I1766" s="116">
        <v>6888443</v>
      </c>
      <c r="J1766" s="116">
        <v>6888443</v>
      </c>
      <c r="K1766" s="116">
        <v>0</v>
      </c>
      <c r="L1766" s="116">
        <v>0</v>
      </c>
      <c r="M1766" s="116">
        <v>0</v>
      </c>
      <c r="N1766" s="116">
        <v>0</v>
      </c>
      <c r="O1766" s="116">
        <v>0</v>
      </c>
      <c r="P1766" s="120">
        <v>0</v>
      </c>
      <c r="Q1766" s="27" t="str">
        <f t="shared" si="312"/>
        <v>Registered</v>
      </c>
      <c r="R1766" s="121">
        <f t="shared" si="313"/>
        <v>0.90000006532681376</v>
      </c>
      <c r="T1766" s="117">
        <f t="shared" si="314"/>
        <v>0</v>
      </c>
      <c r="U1766" s="117">
        <f t="shared" si="315"/>
        <v>0</v>
      </c>
    </row>
    <row r="1767" spans="1:21" hidden="1" x14ac:dyDescent="0.3">
      <c r="A1767" s="114">
        <v>6554</v>
      </c>
      <c r="B1767" s="114" t="s">
        <v>130</v>
      </c>
      <c r="C1767" s="114" t="s">
        <v>24</v>
      </c>
      <c r="D1767" s="114" t="s">
        <v>7147</v>
      </c>
      <c r="E1767" s="114" t="s">
        <v>7148</v>
      </c>
      <c r="F1767" s="115">
        <v>44918</v>
      </c>
      <c r="G1767" s="114" t="s">
        <v>3780</v>
      </c>
      <c r="H1767" s="116">
        <v>11660166</v>
      </c>
      <c r="I1767" s="116">
        <v>10494148</v>
      </c>
      <c r="J1767" s="116">
        <v>10494148</v>
      </c>
      <c r="K1767" s="116">
        <v>0</v>
      </c>
      <c r="L1767" s="116">
        <v>0</v>
      </c>
      <c r="M1767" s="116">
        <v>0</v>
      </c>
      <c r="N1767" s="116">
        <v>0</v>
      </c>
      <c r="O1767" s="116">
        <v>0</v>
      </c>
      <c r="P1767" s="120">
        <v>0</v>
      </c>
      <c r="Q1767" s="27" t="str">
        <f t="shared" si="312"/>
        <v>Registered</v>
      </c>
      <c r="R1767" s="121">
        <f t="shared" si="313"/>
        <v>0.89999987993309871</v>
      </c>
      <c r="T1767" s="117">
        <f t="shared" si="314"/>
        <v>0</v>
      </c>
      <c r="U1767" s="117">
        <f t="shared" si="315"/>
        <v>0</v>
      </c>
    </row>
    <row r="1768" spans="1:21" hidden="1" x14ac:dyDescent="0.3">
      <c r="A1768" s="114">
        <v>6555</v>
      </c>
      <c r="B1768" s="114" t="s">
        <v>130</v>
      </c>
      <c r="C1768" s="114" t="s">
        <v>24</v>
      </c>
      <c r="D1768" s="114" t="s">
        <v>7149</v>
      </c>
      <c r="E1768" s="114" t="s">
        <v>7150</v>
      </c>
      <c r="F1768" s="115">
        <v>44926</v>
      </c>
      <c r="G1768" s="114" t="s">
        <v>2966</v>
      </c>
      <c r="H1768" s="116">
        <v>11481876</v>
      </c>
      <c r="I1768" s="116">
        <v>9759595</v>
      </c>
      <c r="J1768" s="116">
        <v>9759595</v>
      </c>
      <c r="K1768" s="116">
        <v>0</v>
      </c>
      <c r="L1768" s="116">
        <v>0</v>
      </c>
      <c r="M1768" s="116">
        <v>0</v>
      </c>
      <c r="N1768" s="116">
        <v>0</v>
      </c>
      <c r="O1768" s="116">
        <v>0</v>
      </c>
      <c r="P1768" s="120">
        <v>0</v>
      </c>
      <c r="Q1768" s="27" t="str">
        <f t="shared" si="312"/>
        <v>Registered</v>
      </c>
      <c r="R1768" s="121">
        <f t="shared" si="313"/>
        <v>0.85000003483751263</v>
      </c>
      <c r="T1768" s="117">
        <f t="shared" si="314"/>
        <v>0</v>
      </c>
      <c r="U1768" s="117">
        <f t="shared" si="315"/>
        <v>0</v>
      </c>
    </row>
    <row r="1769" spans="1:21" hidden="1" x14ac:dyDescent="0.3">
      <c r="A1769" s="114">
        <v>6556</v>
      </c>
      <c r="B1769" s="114" t="s">
        <v>130</v>
      </c>
      <c r="C1769" s="114" t="s">
        <v>24</v>
      </c>
      <c r="D1769" s="114" t="s">
        <v>7151</v>
      </c>
      <c r="E1769" s="114" t="s">
        <v>7152</v>
      </c>
      <c r="F1769" s="115">
        <v>44918</v>
      </c>
      <c r="G1769" s="114" t="s">
        <v>3067</v>
      </c>
      <c r="H1769" s="116">
        <v>7653825</v>
      </c>
      <c r="I1769" s="116">
        <v>6888443</v>
      </c>
      <c r="J1769" s="116">
        <v>6888443</v>
      </c>
      <c r="K1769" s="116">
        <v>0</v>
      </c>
      <c r="L1769" s="116">
        <v>0</v>
      </c>
      <c r="M1769" s="116">
        <v>0</v>
      </c>
      <c r="N1769" s="116">
        <v>0</v>
      </c>
      <c r="O1769" s="116">
        <v>0</v>
      </c>
      <c r="P1769" s="120">
        <v>0</v>
      </c>
      <c r="Q1769" s="27" t="str">
        <f t="shared" si="312"/>
        <v>Registered</v>
      </c>
      <c r="R1769" s="121">
        <f t="shared" si="313"/>
        <v>0.90000006532681376</v>
      </c>
      <c r="T1769" s="117">
        <f t="shared" si="314"/>
        <v>0</v>
      </c>
      <c r="U1769" s="117">
        <f t="shared" si="315"/>
        <v>0</v>
      </c>
    </row>
    <row r="1770" spans="1:21" hidden="1" x14ac:dyDescent="0.3">
      <c r="A1770" s="114">
        <v>6557</v>
      </c>
      <c r="B1770" s="114" t="s">
        <v>130</v>
      </c>
      <c r="C1770" s="114" t="s">
        <v>24</v>
      </c>
      <c r="D1770" s="114" t="s">
        <v>7153</v>
      </c>
      <c r="E1770" s="114" t="s">
        <v>7154</v>
      </c>
      <c r="F1770" s="115">
        <v>45000</v>
      </c>
      <c r="G1770" s="114" t="s">
        <v>2590</v>
      </c>
      <c r="H1770" s="116">
        <v>10400000</v>
      </c>
      <c r="I1770" s="116">
        <v>9360000</v>
      </c>
      <c r="J1770" s="116">
        <v>9360000</v>
      </c>
      <c r="K1770" s="116">
        <v>0</v>
      </c>
      <c r="L1770" s="116">
        <v>0</v>
      </c>
      <c r="M1770" s="116">
        <v>0</v>
      </c>
      <c r="N1770" s="116">
        <v>0</v>
      </c>
      <c r="O1770" s="116">
        <v>0</v>
      </c>
      <c r="P1770" s="120">
        <v>0</v>
      </c>
      <c r="Q1770" s="27" t="str">
        <f t="shared" si="312"/>
        <v>Registered</v>
      </c>
      <c r="R1770" s="121">
        <f t="shared" si="313"/>
        <v>0.9</v>
      </c>
      <c r="T1770" s="117">
        <f t="shared" si="314"/>
        <v>0</v>
      </c>
      <c r="U1770" s="117">
        <f t="shared" si="315"/>
        <v>0</v>
      </c>
    </row>
    <row r="1771" spans="1:21" hidden="1" x14ac:dyDescent="0.3">
      <c r="A1771" s="114">
        <v>6558</v>
      </c>
      <c r="B1771" s="114" t="s">
        <v>130</v>
      </c>
      <c r="C1771" s="114" t="s">
        <v>24</v>
      </c>
      <c r="D1771" s="114" t="s">
        <v>7155</v>
      </c>
      <c r="E1771" s="114" t="s">
        <v>7156</v>
      </c>
      <c r="F1771" s="115">
        <v>45071</v>
      </c>
      <c r="G1771" s="114" t="s">
        <v>2401</v>
      </c>
      <c r="H1771" s="116">
        <v>11376600</v>
      </c>
      <c r="I1771" s="116">
        <v>9670110</v>
      </c>
      <c r="J1771" s="116">
        <v>9670110</v>
      </c>
      <c r="K1771" s="116">
        <v>0</v>
      </c>
      <c r="L1771" s="116">
        <v>0</v>
      </c>
      <c r="M1771" s="116">
        <v>0</v>
      </c>
      <c r="N1771" s="116">
        <v>0</v>
      </c>
      <c r="O1771" s="116">
        <v>0</v>
      </c>
      <c r="P1771" s="120">
        <v>0</v>
      </c>
      <c r="Q1771" s="27" t="str">
        <f t="shared" si="312"/>
        <v>Registered</v>
      </c>
      <c r="R1771" s="121">
        <f t="shared" si="313"/>
        <v>0.85</v>
      </c>
      <c r="T1771" s="117">
        <f t="shared" si="314"/>
        <v>0</v>
      </c>
      <c r="U1771" s="117">
        <f t="shared" si="315"/>
        <v>0</v>
      </c>
    </row>
    <row r="1772" spans="1:21" hidden="1" x14ac:dyDescent="0.3">
      <c r="A1772" s="114">
        <v>6559</v>
      </c>
      <c r="B1772" s="114" t="s">
        <v>130</v>
      </c>
      <c r="C1772" s="114" t="s">
        <v>24</v>
      </c>
      <c r="D1772" s="114" t="s">
        <v>7157</v>
      </c>
      <c r="E1772" s="114" t="s">
        <v>7158</v>
      </c>
      <c r="F1772" s="115">
        <v>44957</v>
      </c>
      <c r="G1772" s="114" t="s">
        <v>3780</v>
      </c>
      <c r="H1772" s="116">
        <v>7998687</v>
      </c>
      <c r="I1772" s="116">
        <v>7198817</v>
      </c>
      <c r="J1772" s="116">
        <v>7198817</v>
      </c>
      <c r="K1772" s="116">
        <v>0</v>
      </c>
      <c r="L1772" s="116">
        <v>0</v>
      </c>
      <c r="M1772" s="116">
        <v>0</v>
      </c>
      <c r="N1772" s="116">
        <v>0</v>
      </c>
      <c r="O1772" s="116">
        <v>0</v>
      </c>
      <c r="P1772" s="120">
        <v>0</v>
      </c>
      <c r="Q1772" s="27" t="str">
        <f t="shared" si="312"/>
        <v>Registered</v>
      </c>
      <c r="R1772" s="121">
        <f t="shared" si="313"/>
        <v>0.89999983747332535</v>
      </c>
      <c r="T1772" s="117">
        <f t="shared" si="314"/>
        <v>0</v>
      </c>
      <c r="U1772" s="117">
        <f t="shared" si="315"/>
        <v>0</v>
      </c>
    </row>
    <row r="1773" spans="1:21" hidden="1" x14ac:dyDescent="0.3">
      <c r="A1773" s="114">
        <v>6560</v>
      </c>
      <c r="B1773" s="114" t="s">
        <v>130</v>
      </c>
      <c r="C1773" s="114" t="s">
        <v>24</v>
      </c>
      <c r="D1773" s="114" t="s">
        <v>7159</v>
      </c>
      <c r="E1773" s="114" t="s">
        <v>7160</v>
      </c>
      <c r="F1773" s="115">
        <v>45007</v>
      </c>
      <c r="G1773" s="114" t="s">
        <v>2635</v>
      </c>
      <c r="H1773" s="116">
        <v>11570172</v>
      </c>
      <c r="I1773" s="116">
        <v>10413156</v>
      </c>
      <c r="J1773" s="116">
        <v>10413156</v>
      </c>
      <c r="K1773" s="116">
        <v>0</v>
      </c>
      <c r="L1773" s="116">
        <v>0</v>
      </c>
      <c r="M1773" s="116">
        <v>0</v>
      </c>
      <c r="N1773" s="116">
        <v>0</v>
      </c>
      <c r="O1773" s="116">
        <v>0</v>
      </c>
      <c r="P1773" s="120">
        <v>0</v>
      </c>
      <c r="Q1773" s="27" t="str">
        <f t="shared" si="312"/>
        <v>Registered</v>
      </c>
      <c r="R1773" s="121">
        <f t="shared" si="313"/>
        <v>0.90000010371496642</v>
      </c>
      <c r="T1773" s="117">
        <f t="shared" si="314"/>
        <v>0</v>
      </c>
      <c r="U1773" s="117">
        <f t="shared" si="315"/>
        <v>0</v>
      </c>
    </row>
    <row r="1774" spans="1:21" hidden="1" x14ac:dyDescent="0.3">
      <c r="A1774" s="114">
        <v>6561</v>
      </c>
      <c r="B1774" s="114" t="s">
        <v>130</v>
      </c>
      <c r="C1774" s="114" t="s">
        <v>24</v>
      </c>
      <c r="D1774" s="114" t="s">
        <v>7161</v>
      </c>
      <c r="E1774" s="114" t="s">
        <v>7162</v>
      </c>
      <c r="F1774" s="115">
        <v>45168</v>
      </c>
      <c r="G1774" s="114" t="s">
        <v>4898</v>
      </c>
      <c r="H1774" s="116">
        <v>11436030</v>
      </c>
      <c r="I1774" s="116">
        <v>9720629</v>
      </c>
      <c r="J1774" s="116">
        <v>9720629</v>
      </c>
      <c r="K1774" s="116">
        <v>0</v>
      </c>
      <c r="L1774" s="116">
        <v>0</v>
      </c>
      <c r="M1774" s="116">
        <v>0</v>
      </c>
      <c r="N1774" s="116">
        <v>0</v>
      </c>
      <c r="O1774" s="116">
        <v>0</v>
      </c>
      <c r="P1774" s="120">
        <v>0</v>
      </c>
      <c r="Q1774" s="27" t="str">
        <f t="shared" si="312"/>
        <v>Registered</v>
      </c>
      <c r="R1774" s="121">
        <f t="shared" si="313"/>
        <v>0.850000306050264</v>
      </c>
      <c r="T1774" s="117">
        <f t="shared" si="314"/>
        <v>0</v>
      </c>
      <c r="U1774" s="117">
        <f t="shared" si="315"/>
        <v>0</v>
      </c>
    </row>
    <row r="1775" spans="1:21" hidden="1" x14ac:dyDescent="0.3">
      <c r="A1775" s="114">
        <v>6562</v>
      </c>
      <c r="B1775" s="114" t="s">
        <v>130</v>
      </c>
      <c r="C1775" s="114" t="s">
        <v>24</v>
      </c>
      <c r="D1775" s="114" t="s">
        <v>3823</v>
      </c>
      <c r="E1775" s="114" t="s">
        <v>3824</v>
      </c>
      <c r="F1775" s="115">
        <v>44942</v>
      </c>
      <c r="G1775" s="114" t="s">
        <v>2751</v>
      </c>
      <c r="H1775" s="116">
        <v>7719513</v>
      </c>
      <c r="I1775" s="116">
        <v>6947563</v>
      </c>
      <c r="J1775" s="116">
        <v>6947563</v>
      </c>
      <c r="K1775" s="116">
        <v>0</v>
      </c>
      <c r="L1775" s="116">
        <v>0</v>
      </c>
      <c r="M1775" s="116">
        <v>0</v>
      </c>
      <c r="N1775" s="116">
        <v>0</v>
      </c>
      <c r="O1775" s="116">
        <v>0</v>
      </c>
      <c r="P1775" s="120">
        <v>0</v>
      </c>
      <c r="Q1775" s="27" t="str">
        <f t="shared" si="312"/>
        <v>Registered</v>
      </c>
      <c r="R1775" s="121">
        <f t="shared" si="313"/>
        <v>0.90000016840440578</v>
      </c>
      <c r="T1775" s="117">
        <f t="shared" si="314"/>
        <v>0</v>
      </c>
      <c r="U1775" s="117">
        <f t="shared" si="315"/>
        <v>0</v>
      </c>
    </row>
    <row r="1776" spans="1:21" hidden="1" x14ac:dyDescent="0.3">
      <c r="A1776" s="114">
        <v>6563</v>
      </c>
      <c r="B1776" s="114" t="s">
        <v>130</v>
      </c>
      <c r="C1776" s="114" t="s">
        <v>24</v>
      </c>
      <c r="D1776" s="114" t="s">
        <v>7163</v>
      </c>
      <c r="E1776" s="114" t="s">
        <v>7164</v>
      </c>
      <c r="F1776" s="115">
        <v>45260</v>
      </c>
      <c r="G1776" s="114" t="s">
        <v>2060</v>
      </c>
      <c r="H1776" s="116">
        <v>11838456</v>
      </c>
      <c r="I1776" s="116">
        <v>10654613</v>
      </c>
      <c r="J1776" s="116">
        <v>10654613</v>
      </c>
      <c r="K1776" s="116">
        <v>0</v>
      </c>
      <c r="L1776" s="116">
        <v>0</v>
      </c>
      <c r="M1776" s="116">
        <v>0</v>
      </c>
      <c r="N1776" s="116">
        <v>0</v>
      </c>
      <c r="O1776" s="116">
        <v>0</v>
      </c>
      <c r="P1776" s="120">
        <v>0</v>
      </c>
      <c r="Q1776" s="27" t="str">
        <f t="shared" si="312"/>
        <v>Registered</v>
      </c>
      <c r="R1776" s="121">
        <f t="shared" si="313"/>
        <v>0.90000021962323462</v>
      </c>
      <c r="T1776" s="117">
        <f t="shared" si="314"/>
        <v>0</v>
      </c>
      <c r="U1776" s="117">
        <f t="shared" si="315"/>
        <v>0</v>
      </c>
    </row>
    <row r="1777" spans="1:21" hidden="1" x14ac:dyDescent="0.3">
      <c r="A1777" s="114">
        <v>6564</v>
      </c>
      <c r="B1777" s="114" t="s">
        <v>130</v>
      </c>
      <c r="C1777" s="114" t="s">
        <v>24</v>
      </c>
      <c r="D1777" s="114" t="s">
        <v>7165</v>
      </c>
      <c r="E1777" s="114" t="s">
        <v>7166</v>
      </c>
      <c r="F1777" s="115">
        <v>45119</v>
      </c>
      <c r="G1777" s="114" t="s">
        <v>2924</v>
      </c>
      <c r="H1777" s="116">
        <v>11614320</v>
      </c>
      <c r="I1777" s="116">
        <v>9872174</v>
      </c>
      <c r="J1777" s="116">
        <v>9872174</v>
      </c>
      <c r="K1777" s="116">
        <v>0</v>
      </c>
      <c r="L1777" s="116">
        <v>0</v>
      </c>
      <c r="M1777" s="116">
        <v>0</v>
      </c>
      <c r="N1777" s="116">
        <v>0</v>
      </c>
      <c r="O1777" s="116">
        <v>0</v>
      </c>
      <c r="P1777" s="120">
        <v>0</v>
      </c>
      <c r="Q1777" s="27" t="str">
        <f t="shared" si="312"/>
        <v>Registered</v>
      </c>
      <c r="R1777" s="121">
        <f t="shared" si="313"/>
        <v>0.85000017220121371</v>
      </c>
      <c r="T1777" s="117">
        <f t="shared" si="314"/>
        <v>0</v>
      </c>
      <c r="U1777" s="117">
        <f t="shared" si="315"/>
        <v>0</v>
      </c>
    </row>
    <row r="1778" spans="1:21" hidden="1" x14ac:dyDescent="0.3">
      <c r="A1778" s="114">
        <v>6565</v>
      </c>
      <c r="B1778" s="114" t="s">
        <v>130</v>
      </c>
      <c r="C1778" s="114" t="s">
        <v>24</v>
      </c>
      <c r="D1778" s="114" t="s">
        <v>3845</v>
      </c>
      <c r="E1778" s="114" t="s">
        <v>3846</v>
      </c>
      <c r="F1778" s="115">
        <v>44925</v>
      </c>
      <c r="G1778" s="114" t="s">
        <v>3707</v>
      </c>
      <c r="H1778" s="116">
        <v>7642095</v>
      </c>
      <c r="I1778" s="116">
        <v>6877889</v>
      </c>
      <c r="J1778" s="116">
        <v>6877889</v>
      </c>
      <c r="K1778" s="116">
        <v>0</v>
      </c>
      <c r="L1778" s="116">
        <v>0</v>
      </c>
      <c r="M1778" s="116">
        <v>0</v>
      </c>
      <c r="N1778" s="116">
        <v>0</v>
      </c>
      <c r="O1778" s="116">
        <v>0</v>
      </c>
      <c r="P1778" s="120">
        <v>0</v>
      </c>
      <c r="Q1778" s="27" t="str">
        <f t="shared" si="312"/>
        <v>Registered</v>
      </c>
      <c r="R1778" s="121">
        <f t="shared" si="313"/>
        <v>0.90000045798959583</v>
      </c>
      <c r="T1778" s="117">
        <f t="shared" si="314"/>
        <v>0</v>
      </c>
      <c r="U1778" s="117">
        <f t="shared" si="315"/>
        <v>0</v>
      </c>
    </row>
    <row r="1779" spans="1:21" hidden="1" x14ac:dyDescent="0.3">
      <c r="A1779" s="114">
        <v>6566</v>
      </c>
      <c r="B1779" s="114" t="s">
        <v>130</v>
      </c>
      <c r="C1779" s="114" t="s">
        <v>24</v>
      </c>
      <c r="D1779" s="114" t="s">
        <v>7169</v>
      </c>
      <c r="E1779" s="114" t="s">
        <v>7170</v>
      </c>
      <c r="F1779" s="115">
        <v>45009</v>
      </c>
      <c r="G1779" s="114" t="s">
        <v>2533</v>
      </c>
      <c r="H1779" s="116">
        <v>11570172</v>
      </c>
      <c r="I1779" s="116">
        <v>9834647</v>
      </c>
      <c r="J1779" s="116">
        <v>9834647</v>
      </c>
      <c r="K1779" s="116">
        <v>0</v>
      </c>
      <c r="L1779" s="116">
        <v>0</v>
      </c>
      <c r="M1779" s="116">
        <v>0</v>
      </c>
      <c r="N1779" s="116">
        <v>0</v>
      </c>
      <c r="O1779" s="116">
        <v>0</v>
      </c>
      <c r="P1779" s="120">
        <v>0</v>
      </c>
      <c r="Q1779" s="27" t="str">
        <f t="shared" si="312"/>
        <v>Registered</v>
      </c>
      <c r="R1779" s="121">
        <f t="shared" si="313"/>
        <v>0.85000006914331094</v>
      </c>
      <c r="T1779" s="117">
        <f t="shared" si="314"/>
        <v>0</v>
      </c>
      <c r="U1779" s="117">
        <f t="shared" si="315"/>
        <v>0</v>
      </c>
    </row>
    <row r="1780" spans="1:21" hidden="1" x14ac:dyDescent="0.3">
      <c r="A1780" s="114">
        <v>6567</v>
      </c>
      <c r="B1780" s="114" t="s">
        <v>130</v>
      </c>
      <c r="C1780" s="114" t="s">
        <v>24</v>
      </c>
      <c r="D1780" s="114" t="s">
        <v>3847</v>
      </c>
      <c r="E1780" s="114" t="s">
        <v>3848</v>
      </c>
      <c r="F1780" s="115">
        <v>44925</v>
      </c>
      <c r="G1780" s="114" t="s">
        <v>3849</v>
      </c>
      <c r="H1780" s="116">
        <v>7642095</v>
      </c>
      <c r="I1780" s="116">
        <v>6877889</v>
      </c>
      <c r="J1780" s="116">
        <v>6877889</v>
      </c>
      <c r="K1780" s="116">
        <v>0</v>
      </c>
      <c r="L1780" s="116">
        <v>0</v>
      </c>
      <c r="M1780" s="116">
        <v>0</v>
      </c>
      <c r="N1780" s="116">
        <v>0</v>
      </c>
      <c r="O1780" s="116">
        <v>0</v>
      </c>
      <c r="P1780" s="120">
        <v>0</v>
      </c>
      <c r="Q1780" s="27" t="str">
        <f t="shared" si="312"/>
        <v>Registered</v>
      </c>
      <c r="R1780" s="121">
        <f t="shared" si="313"/>
        <v>0.90000045798959583</v>
      </c>
      <c r="T1780" s="117">
        <f t="shared" si="314"/>
        <v>0</v>
      </c>
      <c r="U1780" s="117">
        <f t="shared" si="315"/>
        <v>0</v>
      </c>
    </row>
    <row r="1781" spans="1:21" hidden="1" x14ac:dyDescent="0.3">
      <c r="A1781" s="114">
        <v>6568</v>
      </c>
      <c r="B1781" s="114" t="s">
        <v>130</v>
      </c>
      <c r="C1781" s="114" t="s">
        <v>24</v>
      </c>
      <c r="D1781" s="114" t="s">
        <v>7171</v>
      </c>
      <c r="E1781" s="114" t="s">
        <v>7172</v>
      </c>
      <c r="F1781" s="115">
        <v>45374</v>
      </c>
      <c r="G1781" s="114" t="s">
        <v>5737</v>
      </c>
      <c r="H1781" s="116">
        <v>11970900</v>
      </c>
      <c r="I1781" s="116">
        <v>9576720</v>
      </c>
      <c r="J1781" s="116">
        <v>9576720</v>
      </c>
      <c r="K1781" s="116">
        <v>0</v>
      </c>
      <c r="L1781" s="116">
        <v>0</v>
      </c>
      <c r="M1781" s="116">
        <v>0</v>
      </c>
      <c r="N1781" s="116">
        <v>0</v>
      </c>
      <c r="O1781" s="116">
        <v>0</v>
      </c>
      <c r="P1781" s="120">
        <v>0</v>
      </c>
      <c r="Q1781" s="27" t="str">
        <f t="shared" si="312"/>
        <v>Registered</v>
      </c>
      <c r="R1781" s="121">
        <f t="shared" si="313"/>
        <v>0.8</v>
      </c>
      <c r="T1781" s="117">
        <f t="shared" si="314"/>
        <v>0</v>
      </c>
      <c r="U1781" s="117">
        <f t="shared" si="315"/>
        <v>0</v>
      </c>
    </row>
    <row r="1782" spans="1:21" hidden="1" x14ac:dyDescent="0.3">
      <c r="A1782" s="114">
        <v>6569</v>
      </c>
      <c r="B1782" s="114" t="s">
        <v>130</v>
      </c>
      <c r="C1782" s="114" t="s">
        <v>24</v>
      </c>
      <c r="D1782" s="114" t="s">
        <v>2977</v>
      </c>
      <c r="E1782" s="114" t="s">
        <v>2978</v>
      </c>
      <c r="F1782" s="115">
        <v>45260</v>
      </c>
      <c r="G1782" s="114" t="s">
        <v>2979</v>
      </c>
      <c r="H1782" s="116">
        <v>11928450</v>
      </c>
      <c r="I1782" s="116">
        <v>10735611</v>
      </c>
      <c r="J1782" s="116">
        <v>10735611</v>
      </c>
      <c r="K1782" s="116">
        <v>0</v>
      </c>
      <c r="L1782" s="116">
        <v>0</v>
      </c>
      <c r="M1782" s="116">
        <v>0</v>
      </c>
      <c r="N1782" s="116">
        <v>0</v>
      </c>
      <c r="O1782" s="116">
        <v>0</v>
      </c>
      <c r="P1782" s="120">
        <v>0</v>
      </c>
      <c r="Q1782" s="27" t="str">
        <f t="shared" si="312"/>
        <v>Registered</v>
      </c>
      <c r="R1782" s="121">
        <f t="shared" si="313"/>
        <v>0.90000050299913237</v>
      </c>
      <c r="T1782" s="117">
        <f t="shared" si="314"/>
        <v>0</v>
      </c>
      <c r="U1782" s="117">
        <f t="shared" si="315"/>
        <v>0</v>
      </c>
    </row>
    <row r="1783" spans="1:21" hidden="1" x14ac:dyDescent="0.3">
      <c r="A1783" s="114">
        <v>6570</v>
      </c>
      <c r="B1783" s="114" t="s">
        <v>130</v>
      </c>
      <c r="C1783" s="114" t="s">
        <v>24</v>
      </c>
      <c r="D1783" s="114" t="s">
        <v>7173</v>
      </c>
      <c r="E1783" s="114" t="s">
        <v>7174</v>
      </c>
      <c r="F1783" s="115">
        <v>45287</v>
      </c>
      <c r="G1783" s="114" t="s">
        <v>3626</v>
      </c>
      <c r="H1783" s="116">
        <v>11926752</v>
      </c>
      <c r="I1783" s="116">
        <v>10137743</v>
      </c>
      <c r="J1783" s="116">
        <v>10137743</v>
      </c>
      <c r="K1783" s="116">
        <v>0</v>
      </c>
      <c r="L1783" s="116">
        <v>0</v>
      </c>
      <c r="M1783" s="116">
        <v>0</v>
      </c>
      <c r="N1783" s="116">
        <v>0</v>
      </c>
      <c r="O1783" s="116">
        <v>0</v>
      </c>
      <c r="P1783" s="120">
        <v>0</v>
      </c>
      <c r="Q1783" s="27" t="str">
        <f t="shared" si="312"/>
        <v>Registered</v>
      </c>
      <c r="R1783" s="121">
        <f t="shared" si="313"/>
        <v>0.85000031861147107</v>
      </c>
      <c r="T1783" s="117">
        <f t="shared" si="314"/>
        <v>0</v>
      </c>
      <c r="U1783" s="117">
        <f t="shared" si="315"/>
        <v>0</v>
      </c>
    </row>
    <row r="1784" spans="1:21" hidden="1" x14ac:dyDescent="0.3">
      <c r="A1784" s="114">
        <v>6571</v>
      </c>
      <c r="B1784" s="114" t="s">
        <v>130</v>
      </c>
      <c r="C1784" s="114" t="s">
        <v>24</v>
      </c>
      <c r="D1784" s="114" t="s">
        <v>3741</v>
      </c>
      <c r="E1784" s="114" t="s">
        <v>3742</v>
      </c>
      <c r="F1784" s="115">
        <v>45107</v>
      </c>
      <c r="G1784" s="114" t="s">
        <v>2401</v>
      </c>
      <c r="H1784" s="116">
        <v>7820391</v>
      </c>
      <c r="I1784" s="116">
        <v>7038357</v>
      </c>
      <c r="J1784" s="116">
        <v>7038357</v>
      </c>
      <c r="K1784" s="116">
        <v>0</v>
      </c>
      <c r="L1784" s="116">
        <v>0</v>
      </c>
      <c r="M1784" s="116">
        <v>0</v>
      </c>
      <c r="N1784" s="116">
        <v>0</v>
      </c>
      <c r="O1784" s="116">
        <v>0</v>
      </c>
      <c r="P1784" s="120">
        <v>0</v>
      </c>
      <c r="Q1784" s="27" t="str">
        <f t="shared" si="312"/>
        <v>Registered</v>
      </c>
      <c r="R1784" s="121">
        <f t="shared" si="313"/>
        <v>0.90000065214130598</v>
      </c>
      <c r="T1784" s="117">
        <f t="shared" si="314"/>
        <v>0</v>
      </c>
      <c r="U1784" s="117">
        <f t="shared" si="315"/>
        <v>0</v>
      </c>
    </row>
    <row r="1785" spans="1:21" hidden="1" x14ac:dyDescent="0.3">
      <c r="A1785" s="114">
        <v>6572</v>
      </c>
      <c r="B1785" s="114" t="s">
        <v>130</v>
      </c>
      <c r="C1785" s="114" t="s">
        <v>24</v>
      </c>
      <c r="D1785" s="114" t="s">
        <v>7175</v>
      </c>
      <c r="E1785" s="114" t="s">
        <v>7176</v>
      </c>
      <c r="F1785" s="115">
        <v>45332</v>
      </c>
      <c r="G1785" s="114" t="s">
        <v>3554</v>
      </c>
      <c r="H1785" s="116">
        <v>11972598</v>
      </c>
      <c r="I1785" s="116">
        <v>10176710</v>
      </c>
      <c r="J1785" s="116">
        <v>10176710</v>
      </c>
      <c r="K1785" s="116">
        <v>0</v>
      </c>
      <c r="L1785" s="116">
        <v>0</v>
      </c>
      <c r="M1785" s="116">
        <v>0</v>
      </c>
      <c r="N1785" s="116">
        <v>0</v>
      </c>
      <c r="O1785" s="116">
        <v>0</v>
      </c>
      <c r="P1785" s="120">
        <v>0</v>
      </c>
      <c r="Q1785" s="27" t="str">
        <f t="shared" si="312"/>
        <v>Registered</v>
      </c>
      <c r="R1785" s="121">
        <f t="shared" si="313"/>
        <v>0.8500001419909029</v>
      </c>
      <c r="T1785" s="117">
        <f t="shared" si="314"/>
        <v>0</v>
      </c>
      <c r="U1785" s="117">
        <f t="shared" si="315"/>
        <v>0</v>
      </c>
    </row>
    <row r="1786" spans="1:21" hidden="1" x14ac:dyDescent="0.3">
      <c r="A1786" s="114">
        <v>6573</v>
      </c>
      <c r="B1786" s="114" t="s">
        <v>130</v>
      </c>
      <c r="C1786" s="114" t="s">
        <v>24</v>
      </c>
      <c r="D1786" s="114" t="s">
        <v>3696</v>
      </c>
      <c r="E1786" s="114" t="s">
        <v>3697</v>
      </c>
      <c r="F1786" s="115">
        <v>45152</v>
      </c>
      <c r="G1786" s="114" t="s">
        <v>2787</v>
      </c>
      <c r="H1786" s="116">
        <v>7864965</v>
      </c>
      <c r="I1786" s="116">
        <v>7078468</v>
      </c>
      <c r="J1786" s="116">
        <v>7078468</v>
      </c>
      <c r="K1786" s="116">
        <v>0</v>
      </c>
      <c r="L1786" s="116">
        <v>0</v>
      </c>
      <c r="M1786" s="116">
        <v>0</v>
      </c>
      <c r="N1786" s="116">
        <v>0</v>
      </c>
      <c r="O1786" s="116">
        <v>0</v>
      </c>
      <c r="P1786" s="120">
        <v>0</v>
      </c>
      <c r="Q1786" s="27" t="str">
        <f t="shared" si="312"/>
        <v>Registered</v>
      </c>
      <c r="R1786" s="121">
        <f t="shared" si="313"/>
        <v>0.89999993642692622</v>
      </c>
      <c r="T1786" s="117">
        <f t="shared" si="314"/>
        <v>0</v>
      </c>
      <c r="U1786" s="117">
        <f t="shared" si="315"/>
        <v>0</v>
      </c>
    </row>
    <row r="1787" spans="1:21" hidden="1" x14ac:dyDescent="0.3">
      <c r="A1787" s="114">
        <v>6574</v>
      </c>
      <c r="B1787" s="114" t="s">
        <v>130</v>
      </c>
      <c r="C1787" s="114" t="s">
        <v>24</v>
      </c>
      <c r="D1787" s="114" t="s">
        <v>2932</v>
      </c>
      <c r="E1787" s="114" t="s">
        <v>2933</v>
      </c>
      <c r="F1787" s="115">
        <v>45472</v>
      </c>
      <c r="G1787" s="114" t="s">
        <v>2908</v>
      </c>
      <c r="H1787" s="116">
        <v>12329178</v>
      </c>
      <c r="I1787" s="116">
        <v>11096260</v>
      </c>
      <c r="J1787" s="116">
        <v>11096260</v>
      </c>
      <c r="K1787" s="116">
        <v>0</v>
      </c>
      <c r="L1787" s="116">
        <v>0</v>
      </c>
      <c r="M1787" s="116">
        <v>0</v>
      </c>
      <c r="N1787" s="116">
        <v>0</v>
      </c>
      <c r="O1787" s="116">
        <v>0</v>
      </c>
      <c r="P1787" s="120">
        <v>0</v>
      </c>
      <c r="Q1787" s="27" t="str">
        <f t="shared" si="312"/>
        <v>Registered</v>
      </c>
      <c r="R1787" s="121">
        <f t="shared" si="313"/>
        <v>0.89999998377831836</v>
      </c>
      <c r="T1787" s="117">
        <f t="shared" si="314"/>
        <v>0</v>
      </c>
      <c r="U1787" s="117">
        <f t="shared" si="315"/>
        <v>0</v>
      </c>
    </row>
    <row r="1788" spans="1:21" hidden="1" x14ac:dyDescent="0.3">
      <c r="A1788" s="114">
        <v>6575</v>
      </c>
      <c r="B1788" s="114" t="s">
        <v>130</v>
      </c>
      <c r="C1788" s="114" t="s">
        <v>24</v>
      </c>
      <c r="D1788" s="114" t="s">
        <v>7177</v>
      </c>
      <c r="E1788" s="114" t="s">
        <v>7178</v>
      </c>
      <c r="F1788" s="115">
        <v>45532</v>
      </c>
      <c r="G1788" s="114" t="s">
        <v>7179</v>
      </c>
      <c r="H1788" s="116">
        <v>12480300</v>
      </c>
      <c r="I1788" s="116">
        <v>10608255</v>
      </c>
      <c r="J1788" s="116">
        <v>10608255</v>
      </c>
      <c r="K1788" s="116">
        <v>0</v>
      </c>
      <c r="L1788" s="116">
        <v>0</v>
      </c>
      <c r="M1788" s="116">
        <v>0</v>
      </c>
      <c r="N1788" s="116">
        <v>0</v>
      </c>
      <c r="O1788" s="116">
        <v>0</v>
      </c>
      <c r="P1788" s="120">
        <v>0</v>
      </c>
      <c r="Q1788" s="27" t="str">
        <f t="shared" si="312"/>
        <v>Registered</v>
      </c>
      <c r="R1788" s="121">
        <f t="shared" si="313"/>
        <v>0.85</v>
      </c>
      <c r="T1788" s="117">
        <f t="shared" si="314"/>
        <v>0</v>
      </c>
      <c r="U1788" s="117">
        <f t="shared" si="315"/>
        <v>0</v>
      </c>
    </row>
    <row r="1789" spans="1:21" hidden="1" x14ac:dyDescent="0.3">
      <c r="A1789" s="114">
        <v>6576</v>
      </c>
      <c r="B1789" s="114" t="s">
        <v>130</v>
      </c>
      <c r="C1789" s="114" t="s">
        <v>24</v>
      </c>
      <c r="D1789" s="114" t="s">
        <v>3585</v>
      </c>
      <c r="E1789" s="114" t="s">
        <v>3586</v>
      </c>
      <c r="F1789" s="115">
        <v>45226</v>
      </c>
      <c r="G1789" s="114" t="s">
        <v>1940</v>
      </c>
      <c r="H1789" s="116">
        <v>8176786</v>
      </c>
      <c r="I1789" s="116">
        <v>7359107</v>
      </c>
      <c r="J1789" s="116">
        <v>7359107</v>
      </c>
      <c r="K1789" s="116">
        <v>0</v>
      </c>
      <c r="L1789" s="116">
        <v>0</v>
      </c>
      <c r="M1789" s="116">
        <v>0</v>
      </c>
      <c r="N1789" s="116">
        <v>0</v>
      </c>
      <c r="O1789" s="116">
        <v>0</v>
      </c>
      <c r="P1789" s="120">
        <v>0</v>
      </c>
      <c r="Q1789" s="27" t="str">
        <f t="shared" si="312"/>
        <v>Registered</v>
      </c>
      <c r="R1789" s="121">
        <f t="shared" si="313"/>
        <v>0.89999995108102382</v>
      </c>
      <c r="T1789" s="117">
        <f t="shared" si="314"/>
        <v>0</v>
      </c>
      <c r="U1789" s="117">
        <f t="shared" si="315"/>
        <v>0</v>
      </c>
    </row>
    <row r="1790" spans="1:21" hidden="1" x14ac:dyDescent="0.3">
      <c r="A1790" s="114">
        <v>6577</v>
      </c>
      <c r="B1790" s="114" t="s">
        <v>130</v>
      </c>
      <c r="C1790" s="114" t="s">
        <v>24</v>
      </c>
      <c r="D1790" s="114" t="s">
        <v>2975</v>
      </c>
      <c r="E1790" s="114" t="s">
        <v>2976</v>
      </c>
      <c r="F1790" s="115">
        <v>45382</v>
      </c>
      <c r="G1790" s="114" t="s">
        <v>1940</v>
      </c>
      <c r="H1790" s="116">
        <v>11970900</v>
      </c>
      <c r="I1790" s="116">
        <v>10773810</v>
      </c>
      <c r="J1790" s="116">
        <v>10773810</v>
      </c>
      <c r="K1790" s="116">
        <v>0</v>
      </c>
      <c r="L1790" s="116">
        <v>0</v>
      </c>
      <c r="M1790" s="116">
        <v>0</v>
      </c>
      <c r="N1790" s="116">
        <v>0</v>
      </c>
      <c r="O1790" s="116">
        <v>0</v>
      </c>
      <c r="P1790" s="120">
        <v>0</v>
      </c>
      <c r="Q1790" s="27" t="str">
        <f t="shared" si="312"/>
        <v>Registered</v>
      </c>
      <c r="R1790" s="121">
        <f t="shared" si="313"/>
        <v>0.9</v>
      </c>
      <c r="T1790" s="117">
        <f t="shared" si="314"/>
        <v>0</v>
      </c>
      <c r="U1790" s="117">
        <f t="shared" si="315"/>
        <v>0</v>
      </c>
    </row>
    <row r="1791" spans="1:21" hidden="1" x14ac:dyDescent="0.3">
      <c r="A1791" s="114">
        <v>6578</v>
      </c>
      <c r="B1791" s="114" t="s">
        <v>130</v>
      </c>
      <c r="C1791" s="114" t="s">
        <v>24</v>
      </c>
      <c r="D1791" s="114" t="s">
        <v>7180</v>
      </c>
      <c r="E1791" s="114" t="s">
        <v>7181</v>
      </c>
      <c r="F1791" s="115">
        <v>45461</v>
      </c>
      <c r="G1791" s="114" t="s">
        <v>2558</v>
      </c>
      <c r="H1791" s="116">
        <v>8490174</v>
      </c>
      <c r="I1791" s="116">
        <v>7216648</v>
      </c>
      <c r="J1791" s="116">
        <v>7216648</v>
      </c>
      <c r="K1791" s="116">
        <v>0</v>
      </c>
      <c r="L1791" s="116">
        <v>0</v>
      </c>
      <c r="M1791" s="116">
        <v>0</v>
      </c>
      <c r="N1791" s="116">
        <v>0</v>
      </c>
      <c r="O1791" s="116">
        <v>0</v>
      </c>
      <c r="P1791" s="120">
        <v>0</v>
      </c>
      <c r="Q1791" s="27" t="str">
        <f t="shared" si="312"/>
        <v>Registered</v>
      </c>
      <c r="R1791" s="121">
        <f t="shared" si="313"/>
        <v>0.85000001177832163</v>
      </c>
      <c r="T1791" s="117">
        <f t="shared" si="314"/>
        <v>0</v>
      </c>
      <c r="U1791" s="117">
        <f t="shared" si="315"/>
        <v>0</v>
      </c>
    </row>
    <row r="1792" spans="1:21" hidden="1" x14ac:dyDescent="0.3">
      <c r="A1792" s="114">
        <v>6579</v>
      </c>
      <c r="B1792" s="114" t="s">
        <v>130</v>
      </c>
      <c r="C1792" s="114" t="s">
        <v>24</v>
      </c>
      <c r="D1792" s="114" t="s">
        <v>3506</v>
      </c>
      <c r="E1792" s="114" t="s">
        <v>3507</v>
      </c>
      <c r="F1792" s="115">
        <v>45433</v>
      </c>
      <c r="G1792" s="114" t="s">
        <v>3508</v>
      </c>
      <c r="H1792" s="116">
        <v>8445600</v>
      </c>
      <c r="I1792" s="116">
        <v>7601040</v>
      </c>
      <c r="J1792" s="116">
        <v>7601040</v>
      </c>
      <c r="K1792" s="116">
        <v>0</v>
      </c>
      <c r="L1792" s="116">
        <v>0</v>
      </c>
      <c r="M1792" s="116">
        <v>0</v>
      </c>
      <c r="N1792" s="116">
        <v>0</v>
      </c>
      <c r="O1792" s="116">
        <v>0</v>
      </c>
      <c r="P1792" s="120">
        <v>0</v>
      </c>
      <c r="Q1792" s="27" t="str">
        <f t="shared" si="312"/>
        <v>Registered</v>
      </c>
      <c r="R1792" s="121">
        <f t="shared" si="313"/>
        <v>0.9</v>
      </c>
      <c r="T1792" s="117">
        <f t="shared" si="314"/>
        <v>0</v>
      </c>
      <c r="U1792" s="117">
        <f t="shared" si="315"/>
        <v>0</v>
      </c>
    </row>
    <row r="1793" spans="1:21" hidden="1" x14ac:dyDescent="0.3">
      <c r="A1793" s="114">
        <v>6580</v>
      </c>
      <c r="B1793" s="114" t="s">
        <v>130</v>
      </c>
      <c r="C1793" s="114" t="s">
        <v>24</v>
      </c>
      <c r="D1793" s="114" t="s">
        <v>7182</v>
      </c>
      <c r="E1793" s="114" t="s">
        <v>7183</v>
      </c>
      <c r="F1793" s="115">
        <v>45532</v>
      </c>
      <c r="G1793" s="114" t="s">
        <v>5436</v>
      </c>
      <c r="H1793" s="116">
        <v>12556710</v>
      </c>
      <c r="I1793" s="116">
        <v>11301040</v>
      </c>
      <c r="J1793" s="116">
        <v>11301040</v>
      </c>
      <c r="K1793" s="116">
        <v>0</v>
      </c>
      <c r="L1793" s="116">
        <v>0</v>
      </c>
      <c r="M1793" s="116">
        <v>0</v>
      </c>
      <c r="N1793" s="116">
        <v>0</v>
      </c>
      <c r="O1793" s="116">
        <v>0</v>
      </c>
      <c r="P1793" s="120">
        <v>0</v>
      </c>
      <c r="Q1793" s="27" t="str">
        <f t="shared" si="312"/>
        <v>Registered</v>
      </c>
      <c r="R1793" s="121">
        <f t="shared" si="313"/>
        <v>0.90000007963869522</v>
      </c>
      <c r="T1793" s="117">
        <f t="shared" si="314"/>
        <v>0</v>
      </c>
      <c r="U1793" s="117">
        <f t="shared" si="315"/>
        <v>0</v>
      </c>
    </row>
    <row r="1794" spans="1:21" hidden="1" x14ac:dyDescent="0.3">
      <c r="A1794" s="114">
        <v>6581</v>
      </c>
      <c r="B1794" s="114" t="s">
        <v>130</v>
      </c>
      <c r="C1794" s="114" t="s">
        <v>24</v>
      </c>
      <c r="D1794" s="114" t="s">
        <v>7184</v>
      </c>
      <c r="E1794" s="114" t="s">
        <v>7185</v>
      </c>
      <c r="F1794" s="115">
        <v>44957</v>
      </c>
      <c r="G1794" s="114" t="s">
        <v>4112</v>
      </c>
      <c r="H1794" s="116">
        <v>7820391</v>
      </c>
      <c r="I1794" s="116">
        <v>7038357</v>
      </c>
      <c r="J1794" s="116">
        <v>7038357</v>
      </c>
      <c r="K1794" s="116">
        <v>0</v>
      </c>
      <c r="L1794" s="116">
        <v>0</v>
      </c>
      <c r="M1794" s="116">
        <v>0</v>
      </c>
      <c r="N1794" s="116">
        <v>0</v>
      </c>
      <c r="O1794" s="116">
        <v>0</v>
      </c>
      <c r="P1794" s="120">
        <v>0</v>
      </c>
      <c r="Q1794" s="27" t="str">
        <f t="shared" ref="Q1794:Q1857" si="316">IF(G1794="01 Jan 1900","Unregistered","Registered")</f>
        <v>Registered</v>
      </c>
      <c r="R1794" s="121">
        <f t="shared" si="313"/>
        <v>0.90000065214130598</v>
      </c>
      <c r="T1794" s="117">
        <f t="shared" si="314"/>
        <v>0</v>
      </c>
      <c r="U1794" s="117">
        <f t="shared" si="315"/>
        <v>0</v>
      </c>
    </row>
    <row r="1795" spans="1:21" hidden="1" x14ac:dyDescent="0.3">
      <c r="A1795" s="114">
        <v>6582</v>
      </c>
      <c r="B1795" s="114" t="s">
        <v>130</v>
      </c>
      <c r="C1795" s="114" t="s">
        <v>24</v>
      </c>
      <c r="D1795" s="114" t="s">
        <v>7186</v>
      </c>
      <c r="E1795" s="114" t="s">
        <v>7187</v>
      </c>
      <c r="F1795" s="115">
        <v>45681</v>
      </c>
      <c r="G1795" s="114" t="s">
        <v>2002</v>
      </c>
      <c r="H1795" s="116">
        <v>12819900</v>
      </c>
      <c r="I1795" s="116">
        <v>11537910</v>
      </c>
      <c r="J1795" s="116">
        <v>11537910</v>
      </c>
      <c r="K1795" s="116">
        <v>0</v>
      </c>
      <c r="L1795" s="116">
        <v>0</v>
      </c>
      <c r="M1795" s="116">
        <v>0</v>
      </c>
      <c r="N1795" s="116">
        <v>0</v>
      </c>
      <c r="O1795" s="116">
        <v>0</v>
      </c>
      <c r="P1795" s="120">
        <v>0</v>
      </c>
      <c r="Q1795" s="27" t="str">
        <f t="shared" si="316"/>
        <v>Registered</v>
      </c>
      <c r="R1795" s="121">
        <f t="shared" si="313"/>
        <v>0.9</v>
      </c>
      <c r="T1795" s="117">
        <f t="shared" si="314"/>
        <v>0</v>
      </c>
      <c r="U1795" s="117">
        <f t="shared" si="315"/>
        <v>0</v>
      </c>
    </row>
    <row r="1796" spans="1:21" hidden="1" x14ac:dyDescent="0.3">
      <c r="A1796" s="114">
        <v>6583</v>
      </c>
      <c r="B1796" s="114" t="s">
        <v>130</v>
      </c>
      <c r="C1796" s="114" t="s">
        <v>24</v>
      </c>
      <c r="D1796" s="114" t="s">
        <v>7188</v>
      </c>
      <c r="E1796" s="114" t="s">
        <v>7189</v>
      </c>
      <c r="F1796" s="115">
        <v>44918</v>
      </c>
      <c r="G1796" s="114" t="s">
        <v>5133</v>
      </c>
      <c r="H1796" s="116">
        <v>7813353</v>
      </c>
      <c r="I1796" s="116">
        <v>7032022</v>
      </c>
      <c r="J1796" s="116">
        <v>7032022</v>
      </c>
      <c r="K1796" s="116">
        <v>0</v>
      </c>
      <c r="L1796" s="116">
        <v>0</v>
      </c>
      <c r="M1796" s="116">
        <v>0</v>
      </c>
      <c r="N1796" s="116">
        <v>0</v>
      </c>
      <c r="O1796" s="116">
        <v>0</v>
      </c>
      <c r="P1796" s="120">
        <v>0</v>
      </c>
      <c r="Q1796" s="27" t="str">
        <f t="shared" si="316"/>
        <v>Registered</v>
      </c>
      <c r="R1796" s="121">
        <f t="shared" si="313"/>
        <v>0.90000055033991166</v>
      </c>
      <c r="T1796" s="117">
        <f t="shared" si="314"/>
        <v>0</v>
      </c>
      <c r="U1796" s="117">
        <f t="shared" si="315"/>
        <v>0</v>
      </c>
    </row>
    <row r="1797" spans="1:21" hidden="1" x14ac:dyDescent="0.3">
      <c r="A1797" s="114">
        <v>6584</v>
      </c>
      <c r="B1797" s="114" t="s">
        <v>130</v>
      </c>
      <c r="C1797" s="114" t="s">
        <v>24</v>
      </c>
      <c r="D1797" s="114" t="s">
        <v>7190</v>
      </c>
      <c r="E1797" s="114" t="s">
        <v>7191</v>
      </c>
      <c r="F1797" s="115">
        <v>45287</v>
      </c>
      <c r="G1797" s="114" t="s">
        <v>5385</v>
      </c>
      <c r="H1797" s="116">
        <v>12060894</v>
      </c>
      <c r="I1797" s="116">
        <v>10854808</v>
      </c>
      <c r="J1797" s="116">
        <v>10854808</v>
      </c>
      <c r="K1797" s="116">
        <v>0</v>
      </c>
      <c r="L1797" s="116">
        <v>0</v>
      </c>
      <c r="M1797" s="116">
        <v>0</v>
      </c>
      <c r="N1797" s="116">
        <v>0</v>
      </c>
      <c r="O1797" s="116">
        <v>0</v>
      </c>
      <c r="P1797" s="120">
        <v>1</v>
      </c>
      <c r="Q1797" s="27" t="str">
        <f t="shared" si="316"/>
        <v>Registered</v>
      </c>
      <c r="R1797" s="121">
        <f t="shared" ref="R1797:R1860" si="317">I1797/H1797</f>
        <v>0.90000028190281745</v>
      </c>
      <c r="T1797" s="117">
        <f t="shared" si="314"/>
        <v>1</v>
      </c>
      <c r="U1797" s="117">
        <f t="shared" si="315"/>
        <v>-1</v>
      </c>
    </row>
    <row r="1798" spans="1:21" hidden="1" x14ac:dyDescent="0.3">
      <c r="A1798" s="114">
        <v>6585</v>
      </c>
      <c r="B1798" s="114" t="s">
        <v>130</v>
      </c>
      <c r="C1798" s="114" t="s">
        <v>24</v>
      </c>
      <c r="D1798" s="114" t="s">
        <v>3840</v>
      </c>
      <c r="E1798" s="114" t="s">
        <v>3841</v>
      </c>
      <c r="F1798" s="115">
        <v>44918</v>
      </c>
      <c r="G1798" s="114" t="s">
        <v>3110</v>
      </c>
      <c r="H1798" s="116">
        <v>7649133</v>
      </c>
      <c r="I1798" s="116">
        <v>6884222</v>
      </c>
      <c r="J1798" s="116">
        <v>6884222</v>
      </c>
      <c r="K1798" s="116">
        <v>0</v>
      </c>
      <c r="L1798" s="116">
        <v>0</v>
      </c>
      <c r="M1798" s="116">
        <v>0</v>
      </c>
      <c r="N1798" s="116">
        <v>0</v>
      </c>
      <c r="O1798" s="116">
        <v>0</v>
      </c>
      <c r="P1798" s="120">
        <v>0</v>
      </c>
      <c r="Q1798" s="27" t="str">
        <f t="shared" si="316"/>
        <v>Registered</v>
      </c>
      <c r="R1798" s="121">
        <f t="shared" si="317"/>
        <v>0.90000030068767267</v>
      </c>
      <c r="T1798" s="117">
        <f t="shared" si="314"/>
        <v>0</v>
      </c>
      <c r="U1798" s="117">
        <f t="shared" si="315"/>
        <v>0</v>
      </c>
    </row>
    <row r="1799" spans="1:21" hidden="1" x14ac:dyDescent="0.3">
      <c r="A1799" s="114">
        <v>6586</v>
      </c>
      <c r="B1799" s="114" t="s">
        <v>130</v>
      </c>
      <c r="C1799" s="114" t="s">
        <v>24</v>
      </c>
      <c r="D1799" s="114" t="s">
        <v>7194</v>
      </c>
      <c r="E1799" s="114" t="s">
        <v>7195</v>
      </c>
      <c r="F1799" s="115">
        <v>44918</v>
      </c>
      <c r="G1799" s="114" t="s">
        <v>2751</v>
      </c>
      <c r="H1799" s="116">
        <v>7859100</v>
      </c>
      <c r="I1799" s="116">
        <v>7073190</v>
      </c>
      <c r="J1799" s="116">
        <v>7073190</v>
      </c>
      <c r="K1799" s="116">
        <v>0</v>
      </c>
      <c r="L1799" s="116">
        <v>0</v>
      </c>
      <c r="M1799" s="116">
        <v>0</v>
      </c>
      <c r="N1799" s="116">
        <v>0</v>
      </c>
      <c r="O1799" s="116">
        <v>0</v>
      </c>
      <c r="P1799" s="120">
        <v>0</v>
      </c>
      <c r="Q1799" s="27" t="str">
        <f t="shared" si="316"/>
        <v>Registered</v>
      </c>
      <c r="R1799" s="121">
        <f t="shared" si="317"/>
        <v>0.9</v>
      </c>
      <c r="T1799" s="117">
        <f t="shared" si="314"/>
        <v>0</v>
      </c>
      <c r="U1799" s="117">
        <f t="shared" si="315"/>
        <v>0</v>
      </c>
    </row>
    <row r="1800" spans="1:21" hidden="1" x14ac:dyDescent="0.3">
      <c r="A1800" s="114">
        <v>6587</v>
      </c>
      <c r="B1800" s="114" t="s">
        <v>130</v>
      </c>
      <c r="C1800" s="114" t="s">
        <v>24</v>
      </c>
      <c r="D1800" s="114" t="s">
        <v>7196</v>
      </c>
      <c r="E1800" s="114" t="s">
        <v>7197</v>
      </c>
      <c r="F1800" s="115">
        <v>45014</v>
      </c>
      <c r="G1800" s="114" t="s">
        <v>2732</v>
      </c>
      <c r="H1800" s="116">
        <v>11436030</v>
      </c>
      <c r="I1800" s="116">
        <v>10292431</v>
      </c>
      <c r="J1800" s="116">
        <v>10292431</v>
      </c>
      <c r="K1800" s="116">
        <v>0</v>
      </c>
      <c r="L1800" s="116">
        <v>0</v>
      </c>
      <c r="M1800" s="116">
        <v>0</v>
      </c>
      <c r="N1800" s="116">
        <v>0</v>
      </c>
      <c r="O1800" s="116">
        <v>0</v>
      </c>
      <c r="P1800" s="120">
        <v>0</v>
      </c>
      <c r="Q1800" s="27" t="str">
        <f t="shared" si="316"/>
        <v>Registered</v>
      </c>
      <c r="R1800" s="121">
        <f t="shared" si="317"/>
        <v>0.90000034977173027</v>
      </c>
      <c r="T1800" s="117">
        <f t="shared" si="314"/>
        <v>0</v>
      </c>
      <c r="U1800" s="117">
        <f t="shared" si="315"/>
        <v>0</v>
      </c>
    </row>
    <row r="1801" spans="1:21" hidden="1" x14ac:dyDescent="0.3">
      <c r="A1801" s="114">
        <v>6588</v>
      </c>
      <c r="B1801" s="114" t="s">
        <v>130</v>
      </c>
      <c r="C1801" s="114" t="s">
        <v>24</v>
      </c>
      <c r="D1801" s="114" t="s">
        <v>7200</v>
      </c>
      <c r="E1801" s="114" t="s">
        <v>7201</v>
      </c>
      <c r="F1801" s="115">
        <v>44951</v>
      </c>
      <c r="G1801" s="114" t="s">
        <v>2346</v>
      </c>
      <c r="H1801" s="116">
        <v>7864965</v>
      </c>
      <c r="I1801" s="116">
        <v>7078468</v>
      </c>
      <c r="J1801" s="116">
        <v>7078468</v>
      </c>
      <c r="K1801" s="116">
        <v>0</v>
      </c>
      <c r="L1801" s="116">
        <v>0</v>
      </c>
      <c r="M1801" s="116">
        <v>0</v>
      </c>
      <c r="N1801" s="116">
        <v>0</v>
      </c>
      <c r="O1801" s="116">
        <v>0</v>
      </c>
      <c r="P1801" s="120">
        <v>0</v>
      </c>
      <c r="Q1801" s="27" t="str">
        <f t="shared" si="316"/>
        <v>Registered</v>
      </c>
      <c r="R1801" s="121">
        <f t="shared" si="317"/>
        <v>0.89999993642692622</v>
      </c>
      <c r="T1801" s="117">
        <f t="shared" si="314"/>
        <v>0</v>
      </c>
      <c r="U1801" s="117">
        <f t="shared" si="315"/>
        <v>0</v>
      </c>
    </row>
    <row r="1802" spans="1:21" hidden="1" x14ac:dyDescent="0.3">
      <c r="A1802" s="114">
        <v>6589</v>
      </c>
      <c r="B1802" s="114" t="s">
        <v>130</v>
      </c>
      <c r="C1802" s="114" t="s">
        <v>24</v>
      </c>
      <c r="D1802" s="114" t="s">
        <v>7205</v>
      </c>
      <c r="E1802" s="114" t="s">
        <v>7206</v>
      </c>
      <c r="F1802" s="115">
        <v>44946</v>
      </c>
      <c r="G1802" s="114" t="s">
        <v>3104</v>
      </c>
      <c r="H1802" s="116">
        <v>7500000</v>
      </c>
      <c r="I1802" s="116">
        <v>6750000</v>
      </c>
      <c r="J1802" s="116">
        <v>6750000</v>
      </c>
      <c r="K1802" s="116">
        <v>0</v>
      </c>
      <c r="L1802" s="116">
        <v>0</v>
      </c>
      <c r="M1802" s="116">
        <v>0</v>
      </c>
      <c r="N1802" s="116">
        <v>0</v>
      </c>
      <c r="O1802" s="116">
        <v>0</v>
      </c>
      <c r="P1802" s="120">
        <v>0</v>
      </c>
      <c r="Q1802" s="27" t="str">
        <f t="shared" si="316"/>
        <v>Registered</v>
      </c>
      <c r="R1802" s="121">
        <f t="shared" si="317"/>
        <v>0.9</v>
      </c>
      <c r="T1802" s="117">
        <f t="shared" si="314"/>
        <v>0</v>
      </c>
      <c r="U1802" s="117">
        <f t="shared" si="315"/>
        <v>0</v>
      </c>
    </row>
    <row r="1803" spans="1:21" hidden="1" x14ac:dyDescent="0.3">
      <c r="A1803" s="114">
        <v>6590</v>
      </c>
      <c r="B1803" s="114" t="s">
        <v>130</v>
      </c>
      <c r="C1803" s="114" t="s">
        <v>24</v>
      </c>
      <c r="D1803" s="114" t="s">
        <v>7207</v>
      </c>
      <c r="E1803" s="114" t="s">
        <v>7208</v>
      </c>
      <c r="F1803" s="115">
        <v>45040</v>
      </c>
      <c r="G1803" s="114" t="s">
        <v>5158</v>
      </c>
      <c r="H1803" s="116">
        <v>11570172</v>
      </c>
      <c r="I1803" s="116">
        <v>10413156</v>
      </c>
      <c r="J1803" s="116">
        <v>10413156</v>
      </c>
      <c r="K1803" s="116">
        <v>0</v>
      </c>
      <c r="L1803" s="116">
        <v>0</v>
      </c>
      <c r="M1803" s="116">
        <v>0</v>
      </c>
      <c r="N1803" s="116">
        <v>0</v>
      </c>
      <c r="O1803" s="116">
        <v>0</v>
      </c>
      <c r="P1803" s="120">
        <v>0</v>
      </c>
      <c r="Q1803" s="27" t="str">
        <f t="shared" si="316"/>
        <v>Registered</v>
      </c>
      <c r="R1803" s="121">
        <f t="shared" si="317"/>
        <v>0.90000010371496642</v>
      </c>
      <c r="T1803" s="117">
        <f t="shared" si="314"/>
        <v>0</v>
      </c>
      <c r="U1803" s="117">
        <f t="shared" si="315"/>
        <v>0</v>
      </c>
    </row>
    <row r="1804" spans="1:21" hidden="1" x14ac:dyDescent="0.3">
      <c r="A1804" s="114">
        <v>6591</v>
      </c>
      <c r="B1804" s="114" t="s">
        <v>130</v>
      </c>
      <c r="C1804" s="114" t="s">
        <v>24</v>
      </c>
      <c r="D1804" s="114" t="s">
        <v>7214</v>
      </c>
      <c r="E1804" s="114" t="s">
        <v>7215</v>
      </c>
      <c r="F1804" s="115">
        <v>45090</v>
      </c>
      <c r="G1804" s="114" t="s">
        <v>4960</v>
      </c>
      <c r="H1804" s="116">
        <v>7998687</v>
      </c>
      <c r="I1804" s="116">
        <v>7198817</v>
      </c>
      <c r="J1804" s="116">
        <v>7198817</v>
      </c>
      <c r="K1804" s="116">
        <v>0</v>
      </c>
      <c r="L1804" s="116">
        <v>0</v>
      </c>
      <c r="M1804" s="116">
        <v>0</v>
      </c>
      <c r="N1804" s="116">
        <v>0</v>
      </c>
      <c r="O1804" s="116">
        <v>0</v>
      </c>
      <c r="P1804" s="120">
        <v>0</v>
      </c>
      <c r="Q1804" s="27" t="str">
        <f t="shared" si="316"/>
        <v>Registered</v>
      </c>
      <c r="R1804" s="121">
        <f t="shared" si="317"/>
        <v>0.89999983747332535</v>
      </c>
      <c r="T1804" s="117">
        <f t="shared" si="314"/>
        <v>0</v>
      </c>
      <c r="U1804" s="117">
        <f t="shared" si="315"/>
        <v>0</v>
      </c>
    </row>
    <row r="1805" spans="1:21" hidden="1" x14ac:dyDescent="0.3">
      <c r="A1805" s="114">
        <v>6592</v>
      </c>
      <c r="B1805" s="114" t="s">
        <v>130</v>
      </c>
      <c r="C1805" s="114" t="s">
        <v>24</v>
      </c>
      <c r="D1805" s="114" t="s">
        <v>7216</v>
      </c>
      <c r="E1805" s="114" t="s">
        <v>7217</v>
      </c>
      <c r="F1805" s="115">
        <v>45005</v>
      </c>
      <c r="G1805" s="114" t="s">
        <v>2751</v>
      </c>
      <c r="H1805" s="116">
        <v>10428000</v>
      </c>
      <c r="I1805" s="116">
        <v>9385200</v>
      </c>
      <c r="J1805" s="116">
        <v>9385200</v>
      </c>
      <c r="K1805" s="116">
        <v>0</v>
      </c>
      <c r="L1805" s="116">
        <v>0</v>
      </c>
      <c r="M1805" s="116">
        <v>0</v>
      </c>
      <c r="N1805" s="116">
        <v>0</v>
      </c>
      <c r="O1805" s="116">
        <v>0</v>
      </c>
      <c r="P1805" s="120">
        <v>0</v>
      </c>
      <c r="Q1805" s="27" t="str">
        <f t="shared" si="316"/>
        <v>Registered</v>
      </c>
      <c r="R1805" s="121">
        <f t="shared" si="317"/>
        <v>0.9</v>
      </c>
      <c r="T1805" s="117">
        <f t="shared" si="314"/>
        <v>0</v>
      </c>
      <c r="U1805" s="117">
        <f t="shared" si="315"/>
        <v>0</v>
      </c>
    </row>
    <row r="1806" spans="1:21" hidden="1" x14ac:dyDescent="0.3">
      <c r="A1806" s="114">
        <v>10137</v>
      </c>
      <c r="B1806" s="114" t="s">
        <v>130</v>
      </c>
      <c r="C1806" s="114" t="s">
        <v>24</v>
      </c>
      <c r="D1806" s="114" t="s">
        <v>3814</v>
      </c>
      <c r="E1806" s="114" t="s">
        <v>3815</v>
      </c>
      <c r="F1806" s="115">
        <v>44918</v>
      </c>
      <c r="G1806" s="114" t="s">
        <v>2541</v>
      </c>
      <c r="H1806" s="116">
        <v>7730500</v>
      </c>
      <c r="I1806" s="116">
        <v>6957450</v>
      </c>
      <c r="J1806" s="116">
        <v>6957453</v>
      </c>
      <c r="K1806" s="116">
        <v>-3</v>
      </c>
      <c r="L1806" s="116">
        <v>0</v>
      </c>
      <c r="M1806" s="116">
        <v>0</v>
      </c>
      <c r="N1806" s="116">
        <v>0</v>
      </c>
      <c r="O1806" s="116">
        <v>0</v>
      </c>
      <c r="P1806" s="120">
        <v>0</v>
      </c>
      <c r="Q1806" s="27" t="str">
        <f t="shared" si="316"/>
        <v>Registered</v>
      </c>
      <c r="R1806" s="121">
        <f t="shared" si="317"/>
        <v>0.9</v>
      </c>
      <c r="T1806" s="117">
        <f t="shared" si="314"/>
        <v>0</v>
      </c>
      <c r="U1806" s="117">
        <f t="shared" si="315"/>
        <v>-3</v>
      </c>
    </row>
    <row r="1807" spans="1:21" hidden="1" x14ac:dyDescent="0.3">
      <c r="A1807" s="114">
        <v>10214</v>
      </c>
      <c r="B1807" s="114" t="s">
        <v>130</v>
      </c>
      <c r="C1807" s="114" t="s">
        <v>24</v>
      </c>
      <c r="D1807" s="114" t="s">
        <v>9499</v>
      </c>
      <c r="E1807" s="114" t="s">
        <v>9500</v>
      </c>
      <c r="F1807" s="115">
        <v>44918</v>
      </c>
      <c r="G1807" s="114" t="s">
        <v>2590</v>
      </c>
      <c r="H1807" s="116">
        <v>7741800</v>
      </c>
      <c r="I1807" s="116">
        <v>6967620</v>
      </c>
      <c r="J1807" s="116">
        <v>7045038</v>
      </c>
      <c r="K1807" s="116">
        <v>-77418</v>
      </c>
      <c r="L1807" s="116">
        <v>0</v>
      </c>
      <c r="M1807" s="116">
        <v>0</v>
      </c>
      <c r="N1807" s="116">
        <v>0</v>
      </c>
      <c r="O1807" s="116">
        <v>0</v>
      </c>
      <c r="P1807" s="120">
        <v>0</v>
      </c>
      <c r="Q1807" s="27" t="str">
        <f t="shared" si="316"/>
        <v>Registered</v>
      </c>
      <c r="R1807" s="121">
        <f t="shared" si="317"/>
        <v>0.9</v>
      </c>
      <c r="T1807" s="117">
        <f t="shared" si="314"/>
        <v>0</v>
      </c>
      <c r="U1807" s="117">
        <f t="shared" si="315"/>
        <v>-77418</v>
      </c>
    </row>
    <row r="1808" spans="1:21" hidden="1" x14ac:dyDescent="0.3">
      <c r="A1808" s="114">
        <v>10370</v>
      </c>
      <c r="B1808" s="114" t="s">
        <v>130</v>
      </c>
      <c r="C1808" s="114" t="s">
        <v>24</v>
      </c>
      <c r="D1808" s="114" t="s">
        <v>9742</v>
      </c>
      <c r="E1808" s="114" t="s">
        <v>9743</v>
      </c>
      <c r="F1808" s="115">
        <v>45260</v>
      </c>
      <c r="G1808" s="114" t="s">
        <v>5049</v>
      </c>
      <c r="H1808" s="116">
        <v>11882604</v>
      </c>
      <c r="I1808" s="116">
        <v>10100211</v>
      </c>
      <c r="J1808" s="116">
        <v>10248811</v>
      </c>
      <c r="K1808" s="116">
        <v>-148600</v>
      </c>
      <c r="L1808" s="116">
        <v>0</v>
      </c>
      <c r="M1808" s="116">
        <v>0</v>
      </c>
      <c r="N1808" s="116">
        <v>0</v>
      </c>
      <c r="O1808" s="116">
        <v>0</v>
      </c>
      <c r="P1808" s="120">
        <v>0</v>
      </c>
      <c r="Q1808" s="27" t="str">
        <f t="shared" si="316"/>
        <v>Registered</v>
      </c>
      <c r="R1808" s="121">
        <f t="shared" si="317"/>
        <v>0.84999979802406944</v>
      </c>
      <c r="T1808" s="117">
        <f t="shared" si="314"/>
        <v>0</v>
      </c>
      <c r="U1808" s="117">
        <f t="shared" si="315"/>
        <v>-148600</v>
      </c>
    </row>
    <row r="1809" spans="1:21" hidden="1" x14ac:dyDescent="0.3">
      <c r="A1809" s="114">
        <v>10461</v>
      </c>
      <c r="B1809" s="114" t="s">
        <v>130</v>
      </c>
      <c r="C1809" s="114" t="s">
        <v>24</v>
      </c>
      <c r="D1809" s="114" t="s">
        <v>9874</v>
      </c>
      <c r="E1809" s="114" t="s">
        <v>9875</v>
      </c>
      <c r="F1809" s="115">
        <v>45012</v>
      </c>
      <c r="G1809" s="114" t="s">
        <v>2164</v>
      </c>
      <c r="H1809" s="116">
        <v>7731243</v>
      </c>
      <c r="I1809" s="116">
        <v>6571555</v>
      </c>
      <c r="J1809" s="116">
        <v>6958117</v>
      </c>
      <c r="K1809" s="116">
        <v>-386562</v>
      </c>
      <c r="L1809" s="116">
        <v>0</v>
      </c>
      <c r="M1809" s="116">
        <v>0</v>
      </c>
      <c r="N1809" s="116">
        <v>0</v>
      </c>
      <c r="O1809" s="116">
        <v>0</v>
      </c>
      <c r="P1809" s="120">
        <v>0</v>
      </c>
      <c r="Q1809" s="27" t="str">
        <f t="shared" si="316"/>
        <v>Registered</v>
      </c>
      <c r="R1809" s="121">
        <f t="shared" si="317"/>
        <v>0.849999799514774</v>
      </c>
      <c r="T1809" s="117">
        <f t="shared" si="314"/>
        <v>0</v>
      </c>
      <c r="U1809" s="117">
        <f t="shared" si="315"/>
        <v>-386562</v>
      </c>
    </row>
    <row r="1810" spans="1:21" hidden="1" x14ac:dyDescent="0.3">
      <c r="A1810" s="114">
        <v>10468</v>
      </c>
      <c r="B1810" s="114" t="s">
        <v>130</v>
      </c>
      <c r="C1810" s="114" t="s">
        <v>24</v>
      </c>
      <c r="D1810" s="114" t="s">
        <v>9883</v>
      </c>
      <c r="E1810" s="114" t="s">
        <v>9884</v>
      </c>
      <c r="F1810" s="115">
        <v>44971</v>
      </c>
      <c r="G1810" s="114" t="s">
        <v>4104</v>
      </c>
      <c r="H1810" s="116">
        <v>7976400</v>
      </c>
      <c r="I1810" s="116">
        <v>7178760</v>
      </c>
      <c r="J1810" s="116">
        <v>7581120</v>
      </c>
      <c r="K1810" s="116">
        <v>-402360</v>
      </c>
      <c r="L1810" s="116">
        <v>0</v>
      </c>
      <c r="M1810" s="116">
        <v>0</v>
      </c>
      <c r="N1810" s="116">
        <v>0</v>
      </c>
      <c r="O1810" s="116">
        <v>0</v>
      </c>
      <c r="P1810" s="120">
        <v>0</v>
      </c>
      <c r="Q1810" s="27" t="str">
        <f t="shared" si="316"/>
        <v>Registered</v>
      </c>
      <c r="R1810" s="121">
        <f t="shared" si="317"/>
        <v>0.9</v>
      </c>
      <c r="T1810" s="117">
        <f t="shared" si="314"/>
        <v>0</v>
      </c>
      <c r="U1810" s="117">
        <f t="shared" si="315"/>
        <v>-402360</v>
      </c>
    </row>
    <row r="1811" spans="1:21" hidden="1" x14ac:dyDescent="0.3">
      <c r="A1811" s="114">
        <v>10578</v>
      </c>
      <c r="B1811" s="114" t="s">
        <v>130</v>
      </c>
      <c r="C1811" s="114" t="s">
        <v>24</v>
      </c>
      <c r="D1811" s="114" t="s">
        <v>10051</v>
      </c>
      <c r="E1811" s="114" t="s">
        <v>10052</v>
      </c>
      <c r="F1811" s="115">
        <v>45686</v>
      </c>
      <c r="G1811" s="114" t="s">
        <v>3885</v>
      </c>
      <c r="H1811" s="116">
        <v>10138700</v>
      </c>
      <c r="I1811" s="116">
        <v>8110960</v>
      </c>
      <c r="J1811" s="116">
        <v>9212347</v>
      </c>
      <c r="K1811" s="116">
        <v>-1101387</v>
      </c>
      <c r="L1811" s="116">
        <v>0</v>
      </c>
      <c r="M1811" s="116">
        <v>0</v>
      </c>
      <c r="N1811" s="116">
        <v>0</v>
      </c>
      <c r="O1811" s="116">
        <v>0</v>
      </c>
      <c r="P1811" s="120">
        <v>0</v>
      </c>
      <c r="Q1811" s="27" t="str">
        <f t="shared" si="316"/>
        <v>Registered</v>
      </c>
      <c r="R1811" s="121">
        <f t="shared" si="317"/>
        <v>0.8</v>
      </c>
      <c r="T1811" s="117">
        <f t="shared" si="314"/>
        <v>0</v>
      </c>
      <c r="U1811" s="117">
        <f t="shared" si="315"/>
        <v>-1101387</v>
      </c>
    </row>
    <row r="1812" spans="1:21" hidden="1" x14ac:dyDescent="0.3">
      <c r="A1812" s="114">
        <v>10620</v>
      </c>
      <c r="B1812" s="114" t="s">
        <v>130</v>
      </c>
      <c r="C1812" s="114" t="s">
        <v>24</v>
      </c>
      <c r="D1812" s="114" t="s">
        <v>10104</v>
      </c>
      <c r="E1812" s="114" t="s">
        <v>10105</v>
      </c>
      <c r="F1812" s="115">
        <v>45686</v>
      </c>
      <c r="G1812" s="114" t="s">
        <v>4299</v>
      </c>
      <c r="H1812" s="116">
        <v>12819900</v>
      </c>
      <c r="I1812" s="116">
        <v>10896915</v>
      </c>
      <c r="J1812" s="116">
        <v>12819900</v>
      </c>
      <c r="K1812" s="116">
        <v>-1922985</v>
      </c>
      <c r="L1812" s="116">
        <v>0</v>
      </c>
      <c r="M1812" s="116">
        <v>0</v>
      </c>
      <c r="N1812" s="116">
        <v>0</v>
      </c>
      <c r="O1812" s="116">
        <v>0</v>
      </c>
      <c r="P1812" s="120">
        <v>0</v>
      </c>
      <c r="Q1812" s="27" t="str">
        <f t="shared" si="316"/>
        <v>Registered</v>
      </c>
      <c r="R1812" s="121">
        <f t="shared" si="317"/>
        <v>0.85</v>
      </c>
      <c r="T1812" s="117">
        <f t="shared" si="314"/>
        <v>0</v>
      </c>
      <c r="U1812" s="117">
        <f t="shared" si="315"/>
        <v>-1922985</v>
      </c>
    </row>
    <row r="1813" spans="1:21" x14ac:dyDescent="0.3">
      <c r="A1813" s="114">
        <v>244</v>
      </c>
      <c r="B1813" s="114" t="s">
        <v>1430</v>
      </c>
      <c r="C1813" s="114" t="s">
        <v>1904</v>
      </c>
      <c r="D1813" s="114" t="s">
        <v>2012</v>
      </c>
      <c r="E1813" s="114" t="s">
        <v>2013</v>
      </c>
      <c r="F1813" s="115">
        <v>45194</v>
      </c>
      <c r="G1813" s="114" t="s">
        <v>1932</v>
      </c>
      <c r="H1813" s="116">
        <v>8258929</v>
      </c>
      <c r="I1813" s="116">
        <v>6607143</v>
      </c>
      <c r="J1813" s="116">
        <v>4225200</v>
      </c>
      <c r="K1813" s="116">
        <v>2381943</v>
      </c>
      <c r="L1813" s="116">
        <v>0</v>
      </c>
      <c r="M1813" s="116">
        <v>0</v>
      </c>
      <c r="N1813" s="116">
        <v>0</v>
      </c>
      <c r="O1813" s="116">
        <v>412946</v>
      </c>
      <c r="P1813" s="120">
        <v>1968997</v>
      </c>
      <c r="Q1813" s="27" t="str">
        <f t="shared" si="316"/>
        <v>Registered</v>
      </c>
      <c r="R1813" s="121">
        <f t="shared" si="317"/>
        <v>0.79999997578378501</v>
      </c>
      <c r="T1813" s="117">
        <f t="shared" si="314"/>
        <v>2381943</v>
      </c>
      <c r="U1813" s="117">
        <f t="shared" si="315"/>
        <v>0</v>
      </c>
    </row>
    <row r="1814" spans="1:21" x14ac:dyDescent="0.3">
      <c r="A1814" s="114">
        <v>413</v>
      </c>
      <c r="B1814" s="114" t="s">
        <v>1430</v>
      </c>
      <c r="C1814" s="114" t="s">
        <v>1904</v>
      </c>
      <c r="D1814" s="114" t="s">
        <v>2353</v>
      </c>
      <c r="E1814" s="114" t="s">
        <v>2354</v>
      </c>
      <c r="F1814" s="115">
        <v>45104</v>
      </c>
      <c r="G1814" s="114" t="s">
        <v>2355</v>
      </c>
      <c r="H1814" s="116">
        <v>12055800</v>
      </c>
      <c r="I1814" s="116">
        <v>9644640</v>
      </c>
      <c r="J1814" s="116">
        <v>8439060</v>
      </c>
      <c r="K1814" s="116">
        <v>1205580</v>
      </c>
      <c r="L1814" s="116">
        <v>0</v>
      </c>
      <c r="M1814" s="116">
        <v>0</v>
      </c>
      <c r="N1814" s="116">
        <v>0</v>
      </c>
      <c r="O1814" s="116">
        <v>0</v>
      </c>
      <c r="P1814" s="120">
        <v>1205580</v>
      </c>
      <c r="Q1814" s="27" t="str">
        <f t="shared" si="316"/>
        <v>Registered</v>
      </c>
      <c r="R1814" s="121">
        <f t="shared" si="317"/>
        <v>0.8</v>
      </c>
      <c r="T1814" s="117">
        <f t="shared" si="314"/>
        <v>1205580</v>
      </c>
      <c r="U1814" s="117">
        <f t="shared" si="315"/>
        <v>0</v>
      </c>
    </row>
    <row r="1815" spans="1:21" x14ac:dyDescent="0.3">
      <c r="A1815" s="114">
        <v>772</v>
      </c>
      <c r="B1815" s="114" t="s">
        <v>1430</v>
      </c>
      <c r="C1815" s="114" t="s">
        <v>1904</v>
      </c>
      <c r="D1815" s="114" t="s">
        <v>3655</v>
      </c>
      <c r="E1815" s="114" t="s">
        <v>3656</v>
      </c>
      <c r="F1815" s="115">
        <v>45107</v>
      </c>
      <c r="G1815" s="114" t="s">
        <v>2355</v>
      </c>
      <c r="H1815" s="116">
        <v>7983438</v>
      </c>
      <c r="I1815" s="116">
        <v>6386754</v>
      </c>
      <c r="J1815" s="116">
        <v>5987582</v>
      </c>
      <c r="K1815" s="116">
        <v>399172</v>
      </c>
      <c r="L1815" s="116">
        <v>0</v>
      </c>
      <c r="M1815" s="116">
        <v>399172</v>
      </c>
      <c r="N1815" s="116">
        <v>0</v>
      </c>
      <c r="O1815" s="116">
        <v>0</v>
      </c>
      <c r="P1815" s="120">
        <v>0</v>
      </c>
      <c r="Q1815" s="27" t="str">
        <f t="shared" si="316"/>
        <v>Registered</v>
      </c>
      <c r="R1815" s="121">
        <f t="shared" si="317"/>
        <v>0.80000045093354522</v>
      </c>
      <c r="T1815" s="117">
        <f t="shared" si="314"/>
        <v>399172</v>
      </c>
      <c r="U1815" s="117">
        <f t="shared" si="315"/>
        <v>0</v>
      </c>
    </row>
    <row r="1816" spans="1:21" x14ac:dyDescent="0.3">
      <c r="A1816" s="114">
        <v>866</v>
      </c>
      <c r="B1816" s="114" t="s">
        <v>1430</v>
      </c>
      <c r="C1816" s="114" t="s">
        <v>1904</v>
      </c>
      <c r="D1816" s="114" t="s">
        <v>3614</v>
      </c>
      <c r="E1816" s="114" t="s">
        <v>3615</v>
      </c>
      <c r="F1816" s="115">
        <v>45472</v>
      </c>
      <c r="G1816" s="114" t="s">
        <v>3616</v>
      </c>
      <c r="H1816" s="116">
        <v>12106740</v>
      </c>
      <c r="I1816" s="116">
        <v>8474720</v>
      </c>
      <c r="J1816" s="116">
        <v>8170696</v>
      </c>
      <c r="K1816" s="116">
        <v>304024</v>
      </c>
      <c r="L1816" s="116">
        <v>0</v>
      </c>
      <c r="M1816" s="116">
        <v>0</v>
      </c>
      <c r="N1816" s="116">
        <v>0</v>
      </c>
      <c r="O1816" s="116">
        <v>0</v>
      </c>
      <c r="P1816" s="120">
        <v>304024</v>
      </c>
      <c r="Q1816" s="27" t="str">
        <f t="shared" si="316"/>
        <v>Registered</v>
      </c>
      <c r="R1816" s="121">
        <f t="shared" si="317"/>
        <v>0.70000016519723729</v>
      </c>
      <c r="T1816" s="117">
        <f t="shared" ref="T1816:T1879" si="318">L1816+M1816+N1816+O1816+P1816</f>
        <v>304024</v>
      </c>
      <c r="U1816" s="117">
        <f t="shared" ref="U1816:U1879" si="319">K1816-T1816</f>
        <v>0</v>
      </c>
    </row>
    <row r="1817" spans="1:21" x14ac:dyDescent="0.3">
      <c r="A1817" s="114">
        <v>1071</v>
      </c>
      <c r="B1817" s="114" t="s">
        <v>1430</v>
      </c>
      <c r="C1817" s="114" t="s">
        <v>1904</v>
      </c>
      <c r="D1817" s="114" t="s">
        <v>4785</v>
      </c>
      <c r="E1817" s="114" t="s">
        <v>4786</v>
      </c>
      <c r="F1817" s="115">
        <v>45107</v>
      </c>
      <c r="G1817" s="114" t="s">
        <v>2523</v>
      </c>
      <c r="H1817" s="116">
        <v>11596304</v>
      </c>
      <c r="I1817" s="116">
        <v>9277042</v>
      </c>
      <c r="J1817" s="116">
        <v>9235078</v>
      </c>
      <c r="K1817" s="116">
        <v>41964</v>
      </c>
      <c r="L1817" s="116">
        <v>0</v>
      </c>
      <c r="M1817" s="116">
        <v>0</v>
      </c>
      <c r="N1817" s="116">
        <v>0</v>
      </c>
      <c r="O1817" s="116">
        <v>41964</v>
      </c>
      <c r="P1817" s="120">
        <v>0</v>
      </c>
      <c r="Q1817" s="27" t="str">
        <f t="shared" si="316"/>
        <v>Registered</v>
      </c>
      <c r="R1817" s="121">
        <f t="shared" si="317"/>
        <v>0.79999989651875292</v>
      </c>
      <c r="T1817" s="117">
        <f t="shared" si="318"/>
        <v>41964</v>
      </c>
      <c r="U1817" s="117">
        <f t="shared" si="319"/>
        <v>0</v>
      </c>
    </row>
    <row r="1818" spans="1:21" x14ac:dyDescent="0.3">
      <c r="A1818" s="114">
        <v>1129</v>
      </c>
      <c r="B1818" s="114" t="s">
        <v>1430</v>
      </c>
      <c r="C1818" s="114" t="s">
        <v>1904</v>
      </c>
      <c r="D1818" s="114" t="s">
        <v>4855</v>
      </c>
      <c r="E1818" s="114" t="s">
        <v>4856</v>
      </c>
      <c r="F1818" s="115">
        <v>45131</v>
      </c>
      <c r="G1818" s="114" t="s">
        <v>4857</v>
      </c>
      <c r="H1818" s="116">
        <v>12053571</v>
      </c>
      <c r="I1818" s="116">
        <v>9642857</v>
      </c>
      <c r="J1818" s="116">
        <v>9642856</v>
      </c>
      <c r="K1818" s="116">
        <v>1</v>
      </c>
      <c r="L1818" s="116">
        <v>0</v>
      </c>
      <c r="M1818" s="116">
        <v>0</v>
      </c>
      <c r="N1818" s="116">
        <v>0</v>
      </c>
      <c r="O1818" s="116">
        <v>1</v>
      </c>
      <c r="P1818" s="120">
        <v>0</v>
      </c>
      <c r="Q1818" s="27" t="str">
        <f t="shared" si="316"/>
        <v>Registered</v>
      </c>
      <c r="R1818" s="121">
        <f t="shared" si="317"/>
        <v>0.80000001659259323</v>
      </c>
      <c r="T1818" s="117">
        <f t="shared" si="318"/>
        <v>1</v>
      </c>
      <c r="U1818" s="117">
        <f t="shared" si="319"/>
        <v>0</v>
      </c>
    </row>
    <row r="1819" spans="1:21" x14ac:dyDescent="0.3">
      <c r="A1819" s="114">
        <v>1134</v>
      </c>
      <c r="B1819" s="114" t="s">
        <v>1430</v>
      </c>
      <c r="C1819" s="114" t="s">
        <v>1904</v>
      </c>
      <c r="D1819" s="114" t="s">
        <v>4862</v>
      </c>
      <c r="E1819" s="114" t="s">
        <v>4863</v>
      </c>
      <c r="F1819" s="115">
        <v>45236</v>
      </c>
      <c r="G1819" s="114" t="s">
        <v>2979</v>
      </c>
      <c r="H1819" s="116">
        <v>8078451</v>
      </c>
      <c r="I1819" s="116">
        <v>6462762</v>
      </c>
      <c r="J1819" s="116">
        <v>6462761.0999999996</v>
      </c>
      <c r="K1819" s="116">
        <v>0.9</v>
      </c>
      <c r="L1819" s="116">
        <v>0</v>
      </c>
      <c r="M1819" s="116">
        <v>0</v>
      </c>
      <c r="N1819" s="116">
        <v>0</v>
      </c>
      <c r="O1819" s="116">
        <v>0</v>
      </c>
      <c r="P1819" s="120">
        <v>0.9</v>
      </c>
      <c r="Q1819" s="27" t="str">
        <f t="shared" si="316"/>
        <v>Registered</v>
      </c>
      <c r="R1819" s="121">
        <f t="shared" si="317"/>
        <v>0.80000014854332846</v>
      </c>
      <c r="T1819" s="117">
        <f t="shared" si="318"/>
        <v>0.9</v>
      </c>
      <c r="U1819" s="117">
        <f t="shared" si="319"/>
        <v>0</v>
      </c>
    </row>
    <row r="1820" spans="1:21" x14ac:dyDescent="0.3">
      <c r="A1820" s="114">
        <v>1165</v>
      </c>
      <c r="B1820" s="114" t="s">
        <v>1430</v>
      </c>
      <c r="C1820" s="114" t="s">
        <v>1904</v>
      </c>
      <c r="D1820" s="114" t="s">
        <v>4913</v>
      </c>
      <c r="E1820" s="114" t="s">
        <v>4914</v>
      </c>
      <c r="F1820" s="115">
        <v>45105</v>
      </c>
      <c r="G1820" s="114" t="s">
        <v>4901</v>
      </c>
      <c r="H1820" s="116">
        <v>8214286</v>
      </c>
      <c r="I1820" s="116">
        <v>6571428</v>
      </c>
      <c r="J1820" s="116">
        <v>6571427.5999999996</v>
      </c>
      <c r="K1820" s="116">
        <v>0.4</v>
      </c>
      <c r="L1820" s="116">
        <v>0</v>
      </c>
      <c r="M1820" s="116">
        <v>0</v>
      </c>
      <c r="N1820" s="116">
        <v>0</v>
      </c>
      <c r="O1820" s="116">
        <v>0</v>
      </c>
      <c r="P1820" s="120">
        <v>0.4</v>
      </c>
      <c r="Q1820" s="27" t="str">
        <f t="shared" si="316"/>
        <v>Registered</v>
      </c>
      <c r="R1820" s="121">
        <f t="shared" si="317"/>
        <v>0.79999990260869902</v>
      </c>
      <c r="T1820" s="117">
        <f t="shared" si="318"/>
        <v>0.4</v>
      </c>
      <c r="U1820" s="117">
        <f t="shared" si="319"/>
        <v>0</v>
      </c>
    </row>
    <row r="1821" spans="1:21" hidden="1" x14ac:dyDescent="0.3">
      <c r="A1821" s="114">
        <v>4836</v>
      </c>
      <c r="B1821" s="114" t="s">
        <v>1430</v>
      </c>
      <c r="C1821" s="114" t="s">
        <v>1904</v>
      </c>
      <c r="D1821" s="114" t="s">
        <v>5832</v>
      </c>
      <c r="E1821" s="114" t="s">
        <v>5833</v>
      </c>
      <c r="F1821" s="115">
        <v>45100</v>
      </c>
      <c r="G1821" s="114" t="s">
        <v>3753</v>
      </c>
      <c r="H1821" s="116">
        <v>8169643</v>
      </c>
      <c r="I1821" s="116">
        <v>6535715</v>
      </c>
      <c r="J1821" s="116">
        <v>6535715</v>
      </c>
      <c r="K1821" s="116">
        <v>0</v>
      </c>
      <c r="L1821" s="116">
        <v>0</v>
      </c>
      <c r="M1821" s="116">
        <v>0</v>
      </c>
      <c r="N1821" s="116">
        <v>0</v>
      </c>
      <c r="O1821" s="116">
        <v>0</v>
      </c>
      <c r="P1821" s="120">
        <v>0</v>
      </c>
      <c r="Q1821" s="27" t="str">
        <f t="shared" si="316"/>
        <v>Registered</v>
      </c>
      <c r="R1821" s="121">
        <f t="shared" si="317"/>
        <v>0.8000000734426217</v>
      </c>
      <c r="T1821" s="117">
        <f t="shared" si="318"/>
        <v>0</v>
      </c>
      <c r="U1821" s="117">
        <f t="shared" si="319"/>
        <v>0</v>
      </c>
    </row>
    <row r="1822" spans="1:21" hidden="1" x14ac:dyDescent="0.3">
      <c r="A1822" s="114">
        <v>4837</v>
      </c>
      <c r="B1822" s="114" t="s">
        <v>1430</v>
      </c>
      <c r="C1822" s="114" t="s">
        <v>1904</v>
      </c>
      <c r="D1822" s="114" t="s">
        <v>5834</v>
      </c>
      <c r="E1822" s="114" t="s">
        <v>5835</v>
      </c>
      <c r="F1822" s="115">
        <v>45146</v>
      </c>
      <c r="G1822" s="114" t="s">
        <v>5032</v>
      </c>
      <c r="H1822" s="116">
        <v>11970900</v>
      </c>
      <c r="I1822" s="116">
        <v>9576720</v>
      </c>
      <c r="J1822" s="116">
        <v>9576720</v>
      </c>
      <c r="K1822" s="116">
        <v>0</v>
      </c>
      <c r="L1822" s="116">
        <v>0</v>
      </c>
      <c r="M1822" s="116">
        <v>0</v>
      </c>
      <c r="N1822" s="116">
        <v>0</v>
      </c>
      <c r="O1822" s="116">
        <v>0</v>
      </c>
      <c r="P1822" s="120">
        <v>0</v>
      </c>
      <c r="Q1822" s="27" t="str">
        <f t="shared" si="316"/>
        <v>Registered</v>
      </c>
      <c r="R1822" s="121">
        <f t="shared" si="317"/>
        <v>0.8</v>
      </c>
      <c r="T1822" s="117">
        <f t="shared" si="318"/>
        <v>0</v>
      </c>
      <c r="U1822" s="117">
        <f t="shared" si="319"/>
        <v>0</v>
      </c>
    </row>
    <row r="1823" spans="1:21" hidden="1" x14ac:dyDescent="0.3">
      <c r="A1823" s="114">
        <v>4838</v>
      </c>
      <c r="B1823" s="114" t="s">
        <v>1430</v>
      </c>
      <c r="C1823" s="114" t="s">
        <v>1904</v>
      </c>
      <c r="D1823" s="114" t="s">
        <v>5836</v>
      </c>
      <c r="E1823" s="114" t="s">
        <v>5837</v>
      </c>
      <c r="F1823" s="115">
        <v>45090</v>
      </c>
      <c r="G1823" s="114" t="s">
        <v>5364</v>
      </c>
      <c r="H1823" s="116">
        <v>11611607</v>
      </c>
      <c r="I1823" s="116">
        <v>9289283</v>
      </c>
      <c r="J1823" s="116">
        <v>9289283</v>
      </c>
      <c r="K1823" s="116">
        <v>0</v>
      </c>
      <c r="L1823" s="116">
        <v>0</v>
      </c>
      <c r="M1823" s="116">
        <v>0</v>
      </c>
      <c r="N1823" s="116">
        <v>0</v>
      </c>
      <c r="O1823" s="116">
        <v>0</v>
      </c>
      <c r="P1823" s="120">
        <v>0</v>
      </c>
      <c r="Q1823" s="27" t="str">
        <f t="shared" si="316"/>
        <v>Registered</v>
      </c>
      <c r="R1823" s="121">
        <f t="shared" si="317"/>
        <v>0.79999977608611794</v>
      </c>
      <c r="T1823" s="117">
        <f t="shared" si="318"/>
        <v>0</v>
      </c>
      <c r="U1823" s="117">
        <f t="shared" si="319"/>
        <v>0</v>
      </c>
    </row>
    <row r="1824" spans="1:21" hidden="1" x14ac:dyDescent="0.3">
      <c r="A1824" s="114">
        <v>4839</v>
      </c>
      <c r="B1824" s="114" t="s">
        <v>1430</v>
      </c>
      <c r="C1824" s="114" t="s">
        <v>1904</v>
      </c>
      <c r="D1824" s="114" t="s">
        <v>5838</v>
      </c>
      <c r="E1824" s="114" t="s">
        <v>5839</v>
      </c>
      <c r="F1824" s="115">
        <v>45155</v>
      </c>
      <c r="G1824" s="114" t="s">
        <v>4873</v>
      </c>
      <c r="H1824" s="116">
        <v>12455357</v>
      </c>
      <c r="I1824" s="116">
        <v>9964285</v>
      </c>
      <c r="J1824" s="116">
        <v>9964285</v>
      </c>
      <c r="K1824" s="116">
        <v>0</v>
      </c>
      <c r="L1824" s="116">
        <v>0</v>
      </c>
      <c r="M1824" s="116">
        <v>0</v>
      </c>
      <c r="N1824" s="116">
        <v>0</v>
      </c>
      <c r="O1824" s="116">
        <v>0</v>
      </c>
      <c r="P1824" s="120">
        <v>0</v>
      </c>
      <c r="Q1824" s="27" t="str">
        <f t="shared" si="316"/>
        <v>Registered</v>
      </c>
      <c r="R1824" s="121">
        <f t="shared" si="317"/>
        <v>0.79999995182795647</v>
      </c>
      <c r="T1824" s="117">
        <f t="shared" si="318"/>
        <v>0</v>
      </c>
      <c r="U1824" s="117">
        <f t="shared" si="319"/>
        <v>0</v>
      </c>
    </row>
    <row r="1825" spans="1:21" hidden="1" x14ac:dyDescent="0.3">
      <c r="A1825" s="114">
        <v>4840</v>
      </c>
      <c r="B1825" s="114" t="s">
        <v>1430</v>
      </c>
      <c r="C1825" s="114" t="s">
        <v>1904</v>
      </c>
      <c r="D1825" s="114" t="s">
        <v>5840</v>
      </c>
      <c r="E1825" s="114" t="s">
        <v>5841</v>
      </c>
      <c r="F1825" s="115">
        <v>45124</v>
      </c>
      <c r="G1825" s="114" t="s">
        <v>2619</v>
      </c>
      <c r="H1825" s="116">
        <v>8022147</v>
      </c>
      <c r="I1825" s="116">
        <v>6417718</v>
      </c>
      <c r="J1825" s="116">
        <v>6417718</v>
      </c>
      <c r="K1825" s="116">
        <v>0</v>
      </c>
      <c r="L1825" s="116">
        <v>0</v>
      </c>
      <c r="M1825" s="116">
        <v>0</v>
      </c>
      <c r="N1825" s="116">
        <v>0</v>
      </c>
      <c r="O1825" s="116">
        <v>0</v>
      </c>
      <c r="P1825" s="120">
        <v>0</v>
      </c>
      <c r="Q1825" s="27" t="str">
        <f t="shared" si="316"/>
        <v>Registered</v>
      </c>
      <c r="R1825" s="121">
        <f t="shared" si="317"/>
        <v>0.80000004986196338</v>
      </c>
      <c r="T1825" s="117">
        <f t="shared" si="318"/>
        <v>0</v>
      </c>
      <c r="U1825" s="117">
        <f t="shared" si="319"/>
        <v>0</v>
      </c>
    </row>
    <row r="1826" spans="1:21" hidden="1" x14ac:dyDescent="0.3">
      <c r="A1826" s="114">
        <v>4841</v>
      </c>
      <c r="B1826" s="114" t="s">
        <v>1430</v>
      </c>
      <c r="C1826" s="114" t="s">
        <v>1904</v>
      </c>
      <c r="D1826" s="114" t="s">
        <v>5842</v>
      </c>
      <c r="E1826" s="114" t="s">
        <v>5843</v>
      </c>
      <c r="F1826" s="115">
        <v>45096</v>
      </c>
      <c r="G1826" s="114" t="s">
        <v>5179</v>
      </c>
      <c r="H1826" s="116">
        <v>8169643</v>
      </c>
      <c r="I1826" s="116">
        <v>6535715</v>
      </c>
      <c r="J1826" s="116">
        <v>6535715</v>
      </c>
      <c r="K1826" s="116">
        <v>0</v>
      </c>
      <c r="L1826" s="116">
        <v>0</v>
      </c>
      <c r="M1826" s="116">
        <v>0</v>
      </c>
      <c r="N1826" s="116">
        <v>0</v>
      </c>
      <c r="O1826" s="116">
        <v>0</v>
      </c>
      <c r="P1826" s="120">
        <v>0</v>
      </c>
      <c r="Q1826" s="27" t="str">
        <f t="shared" si="316"/>
        <v>Registered</v>
      </c>
      <c r="R1826" s="121">
        <f t="shared" si="317"/>
        <v>0.8000000734426217</v>
      </c>
      <c r="T1826" s="117">
        <f t="shared" si="318"/>
        <v>0</v>
      </c>
      <c r="U1826" s="117">
        <f t="shared" si="319"/>
        <v>0</v>
      </c>
    </row>
    <row r="1827" spans="1:21" hidden="1" x14ac:dyDescent="0.3">
      <c r="A1827" s="114">
        <v>4842</v>
      </c>
      <c r="B1827" s="114" t="s">
        <v>1430</v>
      </c>
      <c r="C1827" s="114" t="s">
        <v>1904</v>
      </c>
      <c r="D1827" s="114" t="s">
        <v>5844</v>
      </c>
      <c r="E1827" s="114" t="s">
        <v>5393</v>
      </c>
      <c r="F1827" s="115">
        <v>45096</v>
      </c>
      <c r="G1827" s="114" t="s">
        <v>2619</v>
      </c>
      <c r="H1827" s="116">
        <v>11546400</v>
      </c>
      <c r="I1827" s="116">
        <v>9237120</v>
      </c>
      <c r="J1827" s="116">
        <v>9237120</v>
      </c>
      <c r="K1827" s="116">
        <v>0</v>
      </c>
      <c r="L1827" s="116">
        <v>0</v>
      </c>
      <c r="M1827" s="116">
        <v>0</v>
      </c>
      <c r="N1827" s="116">
        <v>0</v>
      </c>
      <c r="O1827" s="116">
        <v>0</v>
      </c>
      <c r="P1827" s="120">
        <v>0</v>
      </c>
      <c r="Q1827" s="27" t="str">
        <f t="shared" si="316"/>
        <v>Registered</v>
      </c>
      <c r="R1827" s="121">
        <f t="shared" si="317"/>
        <v>0.8</v>
      </c>
      <c r="T1827" s="117">
        <f t="shared" si="318"/>
        <v>0</v>
      </c>
      <c r="U1827" s="117">
        <f t="shared" si="319"/>
        <v>0</v>
      </c>
    </row>
    <row r="1828" spans="1:21" hidden="1" x14ac:dyDescent="0.3">
      <c r="A1828" s="114">
        <v>4843</v>
      </c>
      <c r="B1828" s="114" t="s">
        <v>1430</v>
      </c>
      <c r="C1828" s="114" t="s">
        <v>1904</v>
      </c>
      <c r="D1828" s="114" t="s">
        <v>5845</v>
      </c>
      <c r="E1828" s="114" t="s">
        <v>5846</v>
      </c>
      <c r="F1828" s="115">
        <v>45131</v>
      </c>
      <c r="G1828" s="114" t="s">
        <v>2960</v>
      </c>
      <c r="H1828" s="116">
        <v>11974107</v>
      </c>
      <c r="I1828" s="116">
        <v>9579282</v>
      </c>
      <c r="J1828" s="116">
        <v>9579282</v>
      </c>
      <c r="K1828" s="116">
        <v>0</v>
      </c>
      <c r="L1828" s="116">
        <v>0</v>
      </c>
      <c r="M1828" s="116">
        <v>0</v>
      </c>
      <c r="N1828" s="116">
        <v>0</v>
      </c>
      <c r="O1828" s="116">
        <v>0</v>
      </c>
      <c r="P1828" s="120">
        <v>0</v>
      </c>
      <c r="Q1828" s="27" t="str">
        <f t="shared" si="316"/>
        <v>Registered</v>
      </c>
      <c r="R1828" s="121">
        <f t="shared" si="317"/>
        <v>0.79999969935127524</v>
      </c>
      <c r="T1828" s="117">
        <f t="shared" si="318"/>
        <v>0</v>
      </c>
      <c r="U1828" s="117">
        <f t="shared" si="319"/>
        <v>0</v>
      </c>
    </row>
    <row r="1829" spans="1:21" hidden="1" x14ac:dyDescent="0.3">
      <c r="A1829" s="114">
        <v>4844</v>
      </c>
      <c r="B1829" s="114" t="s">
        <v>1430</v>
      </c>
      <c r="C1829" s="114" t="s">
        <v>1904</v>
      </c>
      <c r="D1829" s="114" t="s">
        <v>5847</v>
      </c>
      <c r="E1829" s="114" t="s">
        <v>5848</v>
      </c>
      <c r="F1829" s="115">
        <v>45155</v>
      </c>
      <c r="G1829" s="114" t="s">
        <v>3024</v>
      </c>
      <c r="H1829" s="116">
        <v>8258929</v>
      </c>
      <c r="I1829" s="116">
        <v>6194197</v>
      </c>
      <c r="J1829" s="116">
        <v>6194197</v>
      </c>
      <c r="K1829" s="116">
        <v>0</v>
      </c>
      <c r="L1829" s="116">
        <v>0</v>
      </c>
      <c r="M1829" s="116">
        <v>0</v>
      </c>
      <c r="N1829" s="116">
        <v>0</v>
      </c>
      <c r="O1829" s="116">
        <v>0</v>
      </c>
      <c r="P1829" s="120">
        <v>0</v>
      </c>
      <c r="Q1829" s="27" t="str">
        <f t="shared" si="316"/>
        <v>Registered</v>
      </c>
      <c r="R1829" s="121">
        <f t="shared" si="317"/>
        <v>0.75000003027026874</v>
      </c>
      <c r="T1829" s="117">
        <f t="shared" si="318"/>
        <v>0</v>
      </c>
      <c r="U1829" s="117">
        <f t="shared" si="319"/>
        <v>0</v>
      </c>
    </row>
    <row r="1830" spans="1:21" hidden="1" x14ac:dyDescent="0.3">
      <c r="A1830" s="114">
        <v>4845</v>
      </c>
      <c r="B1830" s="114" t="s">
        <v>1430</v>
      </c>
      <c r="C1830" s="114" t="s">
        <v>1904</v>
      </c>
      <c r="D1830" s="114" t="s">
        <v>5849</v>
      </c>
      <c r="E1830" s="114" t="s">
        <v>5850</v>
      </c>
      <c r="F1830" s="115">
        <v>45176</v>
      </c>
      <c r="G1830" s="114" t="s">
        <v>4898</v>
      </c>
      <c r="H1830" s="116">
        <v>8169640</v>
      </c>
      <c r="I1830" s="116">
        <v>6535711</v>
      </c>
      <c r="J1830" s="116">
        <v>6535711</v>
      </c>
      <c r="K1830" s="116">
        <v>0</v>
      </c>
      <c r="L1830" s="116">
        <v>0</v>
      </c>
      <c r="M1830" s="116">
        <v>0</v>
      </c>
      <c r="N1830" s="116">
        <v>0</v>
      </c>
      <c r="O1830" s="116">
        <v>0</v>
      </c>
      <c r="P1830" s="120">
        <v>0</v>
      </c>
      <c r="Q1830" s="27" t="str">
        <f t="shared" si="316"/>
        <v>Registered</v>
      </c>
      <c r="R1830" s="121">
        <f t="shared" si="317"/>
        <v>0.79999987759558566</v>
      </c>
      <c r="T1830" s="117">
        <f t="shared" si="318"/>
        <v>0</v>
      </c>
      <c r="U1830" s="117">
        <f t="shared" si="319"/>
        <v>0</v>
      </c>
    </row>
    <row r="1831" spans="1:21" hidden="1" x14ac:dyDescent="0.3">
      <c r="A1831" s="114">
        <v>4846</v>
      </c>
      <c r="B1831" s="114" t="s">
        <v>1430</v>
      </c>
      <c r="C1831" s="114" t="s">
        <v>1904</v>
      </c>
      <c r="D1831" s="114" t="s">
        <v>5851</v>
      </c>
      <c r="E1831" s="114" t="s">
        <v>5852</v>
      </c>
      <c r="F1831" s="115">
        <v>45097</v>
      </c>
      <c r="G1831" s="114" t="s">
        <v>2619</v>
      </c>
      <c r="H1831" s="116">
        <v>11546400</v>
      </c>
      <c r="I1831" s="116">
        <v>9237120</v>
      </c>
      <c r="J1831" s="116">
        <v>9237120</v>
      </c>
      <c r="K1831" s="116">
        <v>0</v>
      </c>
      <c r="L1831" s="116">
        <v>0</v>
      </c>
      <c r="M1831" s="116">
        <v>0</v>
      </c>
      <c r="N1831" s="116">
        <v>0</v>
      </c>
      <c r="O1831" s="116">
        <v>0</v>
      </c>
      <c r="P1831" s="120">
        <v>0</v>
      </c>
      <c r="Q1831" s="27" t="str">
        <f t="shared" si="316"/>
        <v>Registered</v>
      </c>
      <c r="R1831" s="121">
        <f t="shared" si="317"/>
        <v>0.8</v>
      </c>
      <c r="T1831" s="117">
        <f t="shared" si="318"/>
        <v>0</v>
      </c>
      <c r="U1831" s="117">
        <f t="shared" si="319"/>
        <v>0</v>
      </c>
    </row>
    <row r="1832" spans="1:21" hidden="1" x14ac:dyDescent="0.3">
      <c r="A1832" s="114">
        <v>4847</v>
      </c>
      <c r="B1832" s="114" t="s">
        <v>1430</v>
      </c>
      <c r="C1832" s="114" t="s">
        <v>1904</v>
      </c>
      <c r="D1832" s="114" t="s">
        <v>5853</v>
      </c>
      <c r="E1832" s="114" t="s">
        <v>5854</v>
      </c>
      <c r="F1832" s="115">
        <v>45142</v>
      </c>
      <c r="G1832" s="114" t="s">
        <v>2008</v>
      </c>
      <c r="H1832" s="116">
        <v>12465180</v>
      </c>
      <c r="I1832" s="116">
        <v>9348885</v>
      </c>
      <c r="J1832" s="116">
        <v>9348885</v>
      </c>
      <c r="K1832" s="116">
        <v>0</v>
      </c>
      <c r="L1832" s="116">
        <v>0</v>
      </c>
      <c r="M1832" s="116">
        <v>0</v>
      </c>
      <c r="N1832" s="116">
        <v>0</v>
      </c>
      <c r="O1832" s="116">
        <v>0</v>
      </c>
      <c r="P1832" s="120">
        <v>0</v>
      </c>
      <c r="Q1832" s="27" t="str">
        <f t="shared" si="316"/>
        <v>Registered</v>
      </c>
      <c r="R1832" s="121">
        <f t="shared" si="317"/>
        <v>0.75</v>
      </c>
      <c r="T1832" s="117">
        <f t="shared" si="318"/>
        <v>0</v>
      </c>
      <c r="U1832" s="117">
        <f t="shared" si="319"/>
        <v>0</v>
      </c>
    </row>
    <row r="1833" spans="1:21" hidden="1" x14ac:dyDescent="0.3">
      <c r="A1833" s="114">
        <v>4848</v>
      </c>
      <c r="B1833" s="114" t="s">
        <v>1430</v>
      </c>
      <c r="C1833" s="114" t="s">
        <v>1904</v>
      </c>
      <c r="D1833" s="114" t="s">
        <v>5855</v>
      </c>
      <c r="E1833" s="114" t="s">
        <v>5856</v>
      </c>
      <c r="F1833" s="115">
        <v>45097</v>
      </c>
      <c r="G1833" s="114" t="s">
        <v>2921</v>
      </c>
      <c r="H1833" s="116">
        <v>8393435</v>
      </c>
      <c r="I1833" s="116">
        <v>6714748</v>
      </c>
      <c r="J1833" s="116">
        <v>6714748</v>
      </c>
      <c r="K1833" s="116">
        <v>0</v>
      </c>
      <c r="L1833" s="116">
        <v>0</v>
      </c>
      <c r="M1833" s="116">
        <v>0</v>
      </c>
      <c r="N1833" s="116">
        <v>0</v>
      </c>
      <c r="O1833" s="116">
        <v>0</v>
      </c>
      <c r="P1833" s="120">
        <v>0</v>
      </c>
      <c r="Q1833" s="27" t="str">
        <f t="shared" si="316"/>
        <v>Registered</v>
      </c>
      <c r="R1833" s="121">
        <f t="shared" si="317"/>
        <v>0.8</v>
      </c>
      <c r="T1833" s="117">
        <f t="shared" si="318"/>
        <v>0</v>
      </c>
      <c r="U1833" s="117">
        <f t="shared" si="319"/>
        <v>0</v>
      </c>
    </row>
    <row r="1834" spans="1:21" hidden="1" x14ac:dyDescent="0.3">
      <c r="A1834" s="114">
        <v>4849</v>
      </c>
      <c r="B1834" s="114" t="s">
        <v>1430</v>
      </c>
      <c r="C1834" s="114" t="s">
        <v>1904</v>
      </c>
      <c r="D1834" s="114" t="s">
        <v>5857</v>
      </c>
      <c r="E1834" s="114" t="s">
        <v>5858</v>
      </c>
      <c r="F1834" s="115">
        <v>45100</v>
      </c>
      <c r="G1834" s="114" t="s">
        <v>3039</v>
      </c>
      <c r="H1834" s="116">
        <v>11546400</v>
      </c>
      <c r="I1834" s="116">
        <v>9237120</v>
      </c>
      <c r="J1834" s="116">
        <v>9237120</v>
      </c>
      <c r="K1834" s="116">
        <v>0</v>
      </c>
      <c r="L1834" s="116">
        <v>0</v>
      </c>
      <c r="M1834" s="116">
        <v>0</v>
      </c>
      <c r="N1834" s="116">
        <v>0</v>
      </c>
      <c r="O1834" s="116">
        <v>0</v>
      </c>
      <c r="P1834" s="120">
        <v>0</v>
      </c>
      <c r="Q1834" s="27" t="str">
        <f t="shared" si="316"/>
        <v>Registered</v>
      </c>
      <c r="R1834" s="121">
        <f t="shared" si="317"/>
        <v>0.8</v>
      </c>
      <c r="T1834" s="117">
        <f t="shared" si="318"/>
        <v>0</v>
      </c>
      <c r="U1834" s="117">
        <f t="shared" si="319"/>
        <v>0</v>
      </c>
    </row>
    <row r="1835" spans="1:21" hidden="1" x14ac:dyDescent="0.3">
      <c r="A1835" s="114">
        <v>4850</v>
      </c>
      <c r="B1835" s="114" t="s">
        <v>1430</v>
      </c>
      <c r="C1835" s="114" t="s">
        <v>1904</v>
      </c>
      <c r="D1835" s="114" t="s">
        <v>5859</v>
      </c>
      <c r="E1835" s="114" t="s">
        <v>5860</v>
      </c>
      <c r="F1835" s="115">
        <v>45107</v>
      </c>
      <c r="G1835" s="114" t="s">
        <v>3591</v>
      </c>
      <c r="H1835" s="116">
        <v>12633929</v>
      </c>
      <c r="I1835" s="116">
        <v>9475447</v>
      </c>
      <c r="J1835" s="116">
        <v>9475447</v>
      </c>
      <c r="K1835" s="116">
        <v>0</v>
      </c>
      <c r="L1835" s="116">
        <v>0</v>
      </c>
      <c r="M1835" s="116">
        <v>0</v>
      </c>
      <c r="N1835" s="116">
        <v>0</v>
      </c>
      <c r="O1835" s="116">
        <v>0</v>
      </c>
      <c r="P1835" s="120">
        <v>0</v>
      </c>
      <c r="Q1835" s="27" t="str">
        <f t="shared" si="316"/>
        <v>Registered</v>
      </c>
      <c r="R1835" s="121">
        <f t="shared" si="317"/>
        <v>0.75000001978798514</v>
      </c>
      <c r="T1835" s="117">
        <f t="shared" si="318"/>
        <v>0</v>
      </c>
      <c r="U1835" s="117">
        <f t="shared" si="319"/>
        <v>0</v>
      </c>
    </row>
    <row r="1836" spans="1:21" hidden="1" x14ac:dyDescent="0.3">
      <c r="A1836" s="114">
        <v>4851</v>
      </c>
      <c r="B1836" s="114" t="s">
        <v>1430</v>
      </c>
      <c r="C1836" s="114" t="s">
        <v>1904</v>
      </c>
      <c r="D1836" s="114" t="s">
        <v>5861</v>
      </c>
      <c r="E1836" s="114" t="s">
        <v>5862</v>
      </c>
      <c r="F1836" s="115">
        <v>45138</v>
      </c>
      <c r="G1836" s="114" t="s">
        <v>4959</v>
      </c>
      <c r="H1836" s="116">
        <v>8269650</v>
      </c>
      <c r="I1836" s="116">
        <v>6202239</v>
      </c>
      <c r="J1836" s="116">
        <v>6202239</v>
      </c>
      <c r="K1836" s="116">
        <v>0</v>
      </c>
      <c r="L1836" s="116">
        <v>0</v>
      </c>
      <c r="M1836" s="116">
        <v>0</v>
      </c>
      <c r="N1836" s="116">
        <v>0</v>
      </c>
      <c r="O1836" s="116">
        <v>0</v>
      </c>
      <c r="P1836" s="120">
        <v>0</v>
      </c>
      <c r="Q1836" s="27" t="str">
        <f t="shared" si="316"/>
        <v>Registered</v>
      </c>
      <c r="R1836" s="121">
        <f t="shared" si="317"/>
        <v>0.75000018138615299</v>
      </c>
      <c r="T1836" s="117">
        <f t="shared" si="318"/>
        <v>0</v>
      </c>
      <c r="U1836" s="117">
        <f t="shared" si="319"/>
        <v>0</v>
      </c>
    </row>
    <row r="1837" spans="1:21" hidden="1" x14ac:dyDescent="0.3">
      <c r="A1837" s="114">
        <v>4852</v>
      </c>
      <c r="B1837" s="114" t="s">
        <v>1430</v>
      </c>
      <c r="C1837" s="114" t="s">
        <v>1904</v>
      </c>
      <c r="D1837" s="114" t="s">
        <v>5863</v>
      </c>
      <c r="E1837" s="114" t="s">
        <v>5864</v>
      </c>
      <c r="F1837" s="115">
        <v>45096</v>
      </c>
      <c r="G1837" s="114" t="s">
        <v>5032</v>
      </c>
      <c r="H1837" s="116">
        <v>8080357</v>
      </c>
      <c r="I1837" s="116">
        <v>6464285</v>
      </c>
      <c r="J1837" s="116">
        <v>6464285</v>
      </c>
      <c r="K1837" s="116">
        <v>0</v>
      </c>
      <c r="L1837" s="116">
        <v>0</v>
      </c>
      <c r="M1837" s="116">
        <v>0</v>
      </c>
      <c r="N1837" s="116">
        <v>0</v>
      </c>
      <c r="O1837" s="116">
        <v>0</v>
      </c>
      <c r="P1837" s="120">
        <v>0</v>
      </c>
      <c r="Q1837" s="27" t="str">
        <f t="shared" si="316"/>
        <v>Registered</v>
      </c>
      <c r="R1837" s="121">
        <f t="shared" si="317"/>
        <v>0.79999992574585499</v>
      </c>
      <c r="T1837" s="117">
        <f t="shared" si="318"/>
        <v>0</v>
      </c>
      <c r="U1837" s="117">
        <f t="shared" si="319"/>
        <v>0</v>
      </c>
    </row>
    <row r="1838" spans="1:21" hidden="1" x14ac:dyDescent="0.3">
      <c r="A1838" s="114">
        <v>4853</v>
      </c>
      <c r="B1838" s="114" t="s">
        <v>1430</v>
      </c>
      <c r="C1838" s="114" t="s">
        <v>1904</v>
      </c>
      <c r="D1838" s="114" t="s">
        <v>5865</v>
      </c>
      <c r="E1838" s="114" t="s">
        <v>5866</v>
      </c>
      <c r="F1838" s="115">
        <v>45155</v>
      </c>
      <c r="G1838" s="114" t="s">
        <v>3567</v>
      </c>
      <c r="H1838" s="116">
        <v>12008929</v>
      </c>
      <c r="I1838" s="116">
        <v>9006697</v>
      </c>
      <c r="J1838" s="116">
        <v>9006697</v>
      </c>
      <c r="K1838" s="116">
        <v>0</v>
      </c>
      <c r="L1838" s="116">
        <v>0</v>
      </c>
      <c r="M1838" s="116">
        <v>0</v>
      </c>
      <c r="N1838" s="116">
        <v>0</v>
      </c>
      <c r="O1838" s="116">
        <v>0</v>
      </c>
      <c r="P1838" s="120">
        <v>0</v>
      </c>
      <c r="Q1838" s="27" t="str">
        <f t="shared" si="316"/>
        <v>Registered</v>
      </c>
      <c r="R1838" s="121">
        <f t="shared" si="317"/>
        <v>0.75000002081784312</v>
      </c>
      <c r="T1838" s="117">
        <f t="shared" si="318"/>
        <v>0</v>
      </c>
      <c r="U1838" s="117">
        <f t="shared" si="319"/>
        <v>0</v>
      </c>
    </row>
    <row r="1839" spans="1:21" hidden="1" x14ac:dyDescent="0.3">
      <c r="A1839" s="114">
        <v>4854</v>
      </c>
      <c r="B1839" s="114" t="s">
        <v>1430</v>
      </c>
      <c r="C1839" s="114" t="s">
        <v>1904</v>
      </c>
      <c r="D1839" s="114" t="s">
        <v>5867</v>
      </c>
      <c r="E1839" s="114" t="s">
        <v>5868</v>
      </c>
      <c r="F1839" s="115">
        <v>45127</v>
      </c>
      <c r="G1839" s="114" t="s">
        <v>3442</v>
      </c>
      <c r="H1839" s="116">
        <v>8281380</v>
      </c>
      <c r="I1839" s="116">
        <v>6211035</v>
      </c>
      <c r="J1839" s="116">
        <v>6211035</v>
      </c>
      <c r="K1839" s="116">
        <v>0</v>
      </c>
      <c r="L1839" s="116">
        <v>0</v>
      </c>
      <c r="M1839" s="116">
        <v>0</v>
      </c>
      <c r="N1839" s="116">
        <v>0</v>
      </c>
      <c r="O1839" s="116">
        <v>0</v>
      </c>
      <c r="P1839" s="120">
        <v>0</v>
      </c>
      <c r="Q1839" s="27" t="str">
        <f t="shared" si="316"/>
        <v>Registered</v>
      </c>
      <c r="R1839" s="121">
        <f t="shared" si="317"/>
        <v>0.75</v>
      </c>
      <c r="T1839" s="117">
        <f t="shared" si="318"/>
        <v>0</v>
      </c>
      <c r="U1839" s="117">
        <f t="shared" si="319"/>
        <v>0</v>
      </c>
    </row>
    <row r="1840" spans="1:21" hidden="1" x14ac:dyDescent="0.3">
      <c r="A1840" s="114">
        <v>4855</v>
      </c>
      <c r="B1840" s="114" t="s">
        <v>1430</v>
      </c>
      <c r="C1840" s="114" t="s">
        <v>1904</v>
      </c>
      <c r="D1840" s="114" t="s">
        <v>5869</v>
      </c>
      <c r="E1840" s="114" t="s">
        <v>5870</v>
      </c>
      <c r="F1840" s="115">
        <v>45240</v>
      </c>
      <c r="G1840" s="114" t="s">
        <v>5379</v>
      </c>
      <c r="H1840" s="116">
        <v>8562900</v>
      </c>
      <c r="I1840" s="116">
        <v>6850320</v>
      </c>
      <c r="J1840" s="116">
        <v>6850320</v>
      </c>
      <c r="K1840" s="116">
        <v>0</v>
      </c>
      <c r="L1840" s="116">
        <v>0</v>
      </c>
      <c r="M1840" s="116">
        <v>0</v>
      </c>
      <c r="N1840" s="116">
        <v>0</v>
      </c>
      <c r="O1840" s="116">
        <v>0</v>
      </c>
      <c r="P1840" s="120">
        <v>0</v>
      </c>
      <c r="Q1840" s="27" t="str">
        <f t="shared" si="316"/>
        <v>Registered</v>
      </c>
      <c r="R1840" s="121">
        <f t="shared" si="317"/>
        <v>0.8</v>
      </c>
      <c r="T1840" s="117">
        <f t="shared" si="318"/>
        <v>0</v>
      </c>
      <c r="U1840" s="117">
        <f t="shared" si="319"/>
        <v>0</v>
      </c>
    </row>
    <row r="1841" spans="1:21" hidden="1" x14ac:dyDescent="0.3">
      <c r="A1841" s="114">
        <v>4856</v>
      </c>
      <c r="B1841" s="114" t="s">
        <v>1430</v>
      </c>
      <c r="C1841" s="114" t="s">
        <v>1904</v>
      </c>
      <c r="D1841" s="114" t="s">
        <v>5871</v>
      </c>
      <c r="E1841" s="114" t="s">
        <v>5872</v>
      </c>
      <c r="F1841" s="115">
        <v>45107</v>
      </c>
      <c r="G1841" s="114" t="s">
        <v>3039</v>
      </c>
      <c r="H1841" s="116">
        <v>12366071</v>
      </c>
      <c r="I1841" s="116">
        <v>9892857</v>
      </c>
      <c r="J1841" s="116">
        <v>9892857</v>
      </c>
      <c r="K1841" s="116">
        <v>0</v>
      </c>
      <c r="L1841" s="116">
        <v>0</v>
      </c>
      <c r="M1841" s="116">
        <v>0</v>
      </c>
      <c r="N1841" s="116">
        <v>0</v>
      </c>
      <c r="O1841" s="116">
        <v>0</v>
      </c>
      <c r="P1841" s="120">
        <v>0</v>
      </c>
      <c r="Q1841" s="27" t="str">
        <f t="shared" si="316"/>
        <v>Registered</v>
      </c>
      <c r="R1841" s="121">
        <f t="shared" si="317"/>
        <v>0.80000001617328576</v>
      </c>
      <c r="T1841" s="117">
        <f t="shared" si="318"/>
        <v>0</v>
      </c>
      <c r="U1841" s="117">
        <f t="shared" si="319"/>
        <v>0</v>
      </c>
    </row>
    <row r="1842" spans="1:21" hidden="1" x14ac:dyDescent="0.3">
      <c r="A1842" s="114">
        <v>4857</v>
      </c>
      <c r="B1842" s="114" t="s">
        <v>1430</v>
      </c>
      <c r="C1842" s="114" t="s">
        <v>1904</v>
      </c>
      <c r="D1842" s="114" t="s">
        <v>5873</v>
      </c>
      <c r="E1842" s="114" t="s">
        <v>5874</v>
      </c>
      <c r="F1842" s="115">
        <v>45159</v>
      </c>
      <c r="G1842" s="114" t="s">
        <v>5185</v>
      </c>
      <c r="H1842" s="116">
        <v>8169643</v>
      </c>
      <c r="I1842" s="116">
        <v>6127233</v>
      </c>
      <c r="J1842" s="116">
        <v>6127233</v>
      </c>
      <c r="K1842" s="116">
        <v>0</v>
      </c>
      <c r="L1842" s="116">
        <v>0</v>
      </c>
      <c r="M1842" s="116">
        <v>0</v>
      </c>
      <c r="N1842" s="116">
        <v>0</v>
      </c>
      <c r="O1842" s="116">
        <v>0</v>
      </c>
      <c r="P1842" s="120">
        <v>0</v>
      </c>
      <c r="Q1842" s="27" t="str">
        <f t="shared" si="316"/>
        <v>Registered</v>
      </c>
      <c r="R1842" s="121">
        <f t="shared" si="317"/>
        <v>0.75000009180327709</v>
      </c>
      <c r="T1842" s="117">
        <f t="shared" si="318"/>
        <v>0</v>
      </c>
      <c r="U1842" s="117">
        <f t="shared" si="319"/>
        <v>0</v>
      </c>
    </row>
    <row r="1843" spans="1:21" hidden="1" x14ac:dyDescent="0.3">
      <c r="A1843" s="114">
        <v>4858</v>
      </c>
      <c r="B1843" s="114" t="s">
        <v>1430</v>
      </c>
      <c r="C1843" s="114" t="s">
        <v>1904</v>
      </c>
      <c r="D1843" s="114" t="s">
        <v>5875</v>
      </c>
      <c r="E1843" s="114" t="s">
        <v>5876</v>
      </c>
      <c r="F1843" s="115">
        <v>45105</v>
      </c>
      <c r="G1843" s="114" t="s">
        <v>5877</v>
      </c>
      <c r="H1843" s="116">
        <v>7991071</v>
      </c>
      <c r="I1843" s="116">
        <v>6392857</v>
      </c>
      <c r="J1843" s="116">
        <v>6392857</v>
      </c>
      <c r="K1843" s="116">
        <v>0</v>
      </c>
      <c r="L1843" s="116">
        <v>0</v>
      </c>
      <c r="M1843" s="116">
        <v>0</v>
      </c>
      <c r="N1843" s="116">
        <v>0</v>
      </c>
      <c r="O1843" s="116">
        <v>0</v>
      </c>
      <c r="P1843" s="120">
        <v>0</v>
      </c>
      <c r="Q1843" s="27" t="str">
        <f t="shared" si="316"/>
        <v>Registered</v>
      </c>
      <c r="R1843" s="121">
        <f t="shared" si="317"/>
        <v>0.80000002502793433</v>
      </c>
      <c r="T1843" s="117">
        <f t="shared" si="318"/>
        <v>0</v>
      </c>
      <c r="U1843" s="117">
        <f t="shared" si="319"/>
        <v>0</v>
      </c>
    </row>
    <row r="1844" spans="1:21" hidden="1" x14ac:dyDescent="0.3">
      <c r="A1844" s="114">
        <v>4859</v>
      </c>
      <c r="B1844" s="114" t="s">
        <v>1430</v>
      </c>
      <c r="C1844" s="114" t="s">
        <v>1904</v>
      </c>
      <c r="D1844" s="114" t="s">
        <v>5878</v>
      </c>
      <c r="E1844" s="114" t="s">
        <v>5879</v>
      </c>
      <c r="F1844" s="115">
        <v>45104</v>
      </c>
      <c r="G1844" s="114" t="s">
        <v>3007</v>
      </c>
      <c r="H1844" s="116">
        <v>11970900</v>
      </c>
      <c r="I1844" s="116">
        <v>9576720</v>
      </c>
      <c r="J1844" s="116">
        <v>9576720</v>
      </c>
      <c r="K1844" s="116">
        <v>0</v>
      </c>
      <c r="L1844" s="116">
        <v>0</v>
      </c>
      <c r="M1844" s="116">
        <v>0</v>
      </c>
      <c r="N1844" s="116">
        <v>0</v>
      </c>
      <c r="O1844" s="116">
        <v>0</v>
      </c>
      <c r="P1844" s="120">
        <v>0</v>
      </c>
      <c r="Q1844" s="27" t="str">
        <f t="shared" si="316"/>
        <v>Registered</v>
      </c>
      <c r="R1844" s="121">
        <f t="shared" si="317"/>
        <v>0.8</v>
      </c>
      <c r="T1844" s="117">
        <f t="shared" si="318"/>
        <v>0</v>
      </c>
      <c r="U1844" s="117">
        <f t="shared" si="319"/>
        <v>0</v>
      </c>
    </row>
    <row r="1845" spans="1:21" hidden="1" x14ac:dyDescent="0.3">
      <c r="A1845" s="114">
        <v>4860</v>
      </c>
      <c r="B1845" s="114" t="s">
        <v>1430</v>
      </c>
      <c r="C1845" s="114" t="s">
        <v>1904</v>
      </c>
      <c r="D1845" s="114" t="s">
        <v>5880</v>
      </c>
      <c r="E1845" s="114" t="s">
        <v>5881</v>
      </c>
      <c r="F1845" s="115">
        <v>45136</v>
      </c>
      <c r="G1845" s="114" t="s">
        <v>2265</v>
      </c>
      <c r="H1845" s="116">
        <v>8169643</v>
      </c>
      <c r="I1845" s="116">
        <v>5718751</v>
      </c>
      <c r="J1845" s="116">
        <v>5718751</v>
      </c>
      <c r="K1845" s="116">
        <v>0</v>
      </c>
      <c r="L1845" s="116">
        <v>0</v>
      </c>
      <c r="M1845" s="116">
        <v>0</v>
      </c>
      <c r="N1845" s="116">
        <v>0</v>
      </c>
      <c r="O1845" s="116">
        <v>0</v>
      </c>
      <c r="P1845" s="120">
        <v>0</v>
      </c>
      <c r="Q1845" s="27" t="str">
        <f t="shared" si="316"/>
        <v>Registered</v>
      </c>
      <c r="R1845" s="121">
        <f t="shared" si="317"/>
        <v>0.70000011016393249</v>
      </c>
      <c r="T1845" s="117">
        <f t="shared" si="318"/>
        <v>0</v>
      </c>
      <c r="U1845" s="117">
        <f t="shared" si="319"/>
        <v>0</v>
      </c>
    </row>
    <row r="1846" spans="1:21" hidden="1" x14ac:dyDescent="0.3">
      <c r="A1846" s="114">
        <v>4861</v>
      </c>
      <c r="B1846" s="114" t="s">
        <v>1430</v>
      </c>
      <c r="C1846" s="114" t="s">
        <v>1904</v>
      </c>
      <c r="D1846" s="114" t="s">
        <v>5882</v>
      </c>
      <c r="E1846" s="114" t="s">
        <v>5883</v>
      </c>
      <c r="F1846" s="115">
        <v>45107</v>
      </c>
      <c r="G1846" s="114" t="s">
        <v>2714</v>
      </c>
      <c r="H1846" s="116">
        <v>7859100</v>
      </c>
      <c r="I1846" s="116">
        <v>6287280</v>
      </c>
      <c r="J1846" s="116">
        <v>6287280</v>
      </c>
      <c r="K1846" s="116">
        <v>0</v>
      </c>
      <c r="L1846" s="116">
        <v>0</v>
      </c>
      <c r="M1846" s="116">
        <v>0</v>
      </c>
      <c r="N1846" s="116">
        <v>0</v>
      </c>
      <c r="O1846" s="116">
        <v>0</v>
      </c>
      <c r="P1846" s="120">
        <v>0</v>
      </c>
      <c r="Q1846" s="27" t="str">
        <f t="shared" si="316"/>
        <v>Registered</v>
      </c>
      <c r="R1846" s="121">
        <f t="shared" si="317"/>
        <v>0.8</v>
      </c>
      <c r="T1846" s="117">
        <f t="shared" si="318"/>
        <v>0</v>
      </c>
      <c r="U1846" s="117">
        <f t="shared" si="319"/>
        <v>0</v>
      </c>
    </row>
    <row r="1847" spans="1:21" hidden="1" x14ac:dyDescent="0.3">
      <c r="A1847" s="114">
        <v>4862</v>
      </c>
      <c r="B1847" s="114" t="s">
        <v>1430</v>
      </c>
      <c r="C1847" s="114" t="s">
        <v>1904</v>
      </c>
      <c r="D1847" s="114" t="s">
        <v>5884</v>
      </c>
      <c r="E1847" s="114" t="s">
        <v>5885</v>
      </c>
      <c r="F1847" s="115">
        <v>45100</v>
      </c>
      <c r="G1847" s="114" t="s">
        <v>4959</v>
      </c>
      <c r="H1847" s="116">
        <v>11607528</v>
      </c>
      <c r="I1847" s="116">
        <v>9286021</v>
      </c>
      <c r="J1847" s="116">
        <v>9286021</v>
      </c>
      <c r="K1847" s="116">
        <v>0</v>
      </c>
      <c r="L1847" s="116">
        <v>0</v>
      </c>
      <c r="M1847" s="116">
        <v>0</v>
      </c>
      <c r="N1847" s="116">
        <v>0</v>
      </c>
      <c r="O1847" s="116">
        <v>0</v>
      </c>
      <c r="P1847" s="120">
        <v>0</v>
      </c>
      <c r="Q1847" s="27" t="str">
        <f t="shared" si="316"/>
        <v>Registered</v>
      </c>
      <c r="R1847" s="121">
        <f t="shared" si="317"/>
        <v>0.7999998793886175</v>
      </c>
      <c r="T1847" s="117">
        <f t="shared" si="318"/>
        <v>0</v>
      </c>
      <c r="U1847" s="117">
        <f t="shared" si="319"/>
        <v>0</v>
      </c>
    </row>
    <row r="1848" spans="1:21" hidden="1" x14ac:dyDescent="0.3">
      <c r="A1848" s="114">
        <v>4863</v>
      </c>
      <c r="B1848" s="114" t="s">
        <v>1430</v>
      </c>
      <c r="C1848" s="114" t="s">
        <v>1904</v>
      </c>
      <c r="D1848" s="114" t="s">
        <v>5886</v>
      </c>
      <c r="E1848" s="114" t="s">
        <v>5887</v>
      </c>
      <c r="F1848" s="115">
        <v>45104</v>
      </c>
      <c r="G1848" s="114" t="s">
        <v>4150</v>
      </c>
      <c r="H1848" s="116">
        <v>11741071</v>
      </c>
      <c r="I1848" s="116">
        <v>8805803</v>
      </c>
      <c r="J1848" s="116">
        <v>8805803</v>
      </c>
      <c r="K1848" s="116">
        <v>0</v>
      </c>
      <c r="L1848" s="116">
        <v>0</v>
      </c>
      <c r="M1848" s="116">
        <v>0</v>
      </c>
      <c r="N1848" s="116">
        <v>0</v>
      </c>
      <c r="O1848" s="116">
        <v>0</v>
      </c>
      <c r="P1848" s="120">
        <v>0</v>
      </c>
      <c r="Q1848" s="27" t="str">
        <f t="shared" si="316"/>
        <v>Registered</v>
      </c>
      <c r="R1848" s="121">
        <f t="shared" si="317"/>
        <v>0.74999997870722357</v>
      </c>
      <c r="T1848" s="117">
        <f t="shared" si="318"/>
        <v>0</v>
      </c>
      <c r="U1848" s="117">
        <f t="shared" si="319"/>
        <v>0</v>
      </c>
    </row>
    <row r="1849" spans="1:21" hidden="1" x14ac:dyDescent="0.3">
      <c r="A1849" s="114">
        <v>4864</v>
      </c>
      <c r="B1849" s="114" t="s">
        <v>1430</v>
      </c>
      <c r="C1849" s="114" t="s">
        <v>1904</v>
      </c>
      <c r="D1849" s="114" t="s">
        <v>5888</v>
      </c>
      <c r="E1849" s="114" t="s">
        <v>5889</v>
      </c>
      <c r="F1849" s="115">
        <v>45176</v>
      </c>
      <c r="G1849" s="114" t="s">
        <v>4898</v>
      </c>
      <c r="H1849" s="116">
        <v>8175810</v>
      </c>
      <c r="I1849" s="116">
        <v>6131856</v>
      </c>
      <c r="J1849" s="116">
        <v>6131856</v>
      </c>
      <c r="K1849" s="116">
        <v>0</v>
      </c>
      <c r="L1849" s="116">
        <v>0</v>
      </c>
      <c r="M1849" s="116">
        <v>0</v>
      </c>
      <c r="N1849" s="116">
        <v>0</v>
      </c>
      <c r="O1849" s="116">
        <v>0</v>
      </c>
      <c r="P1849" s="120">
        <v>0</v>
      </c>
      <c r="Q1849" s="27" t="str">
        <f t="shared" si="316"/>
        <v>Registered</v>
      </c>
      <c r="R1849" s="121">
        <f t="shared" si="317"/>
        <v>0.74999981653193992</v>
      </c>
      <c r="T1849" s="117">
        <f t="shared" si="318"/>
        <v>0</v>
      </c>
      <c r="U1849" s="117">
        <f t="shared" si="319"/>
        <v>0</v>
      </c>
    </row>
    <row r="1850" spans="1:21" hidden="1" x14ac:dyDescent="0.3">
      <c r="A1850" s="114">
        <v>4865</v>
      </c>
      <c r="B1850" s="114" t="s">
        <v>1430</v>
      </c>
      <c r="C1850" s="114" t="s">
        <v>1904</v>
      </c>
      <c r="D1850" s="114" t="s">
        <v>5890</v>
      </c>
      <c r="E1850" s="114" t="s">
        <v>5891</v>
      </c>
      <c r="F1850" s="115">
        <v>45090</v>
      </c>
      <c r="G1850" s="114" t="s">
        <v>4274</v>
      </c>
      <c r="H1850" s="116">
        <v>8035714</v>
      </c>
      <c r="I1850" s="116">
        <v>6428570</v>
      </c>
      <c r="J1850" s="116">
        <v>6428570</v>
      </c>
      <c r="K1850" s="116">
        <v>0</v>
      </c>
      <c r="L1850" s="116">
        <v>0</v>
      </c>
      <c r="M1850" s="116">
        <v>0</v>
      </c>
      <c r="N1850" s="116">
        <v>0</v>
      </c>
      <c r="O1850" s="116">
        <v>0</v>
      </c>
      <c r="P1850" s="120">
        <v>0</v>
      </c>
      <c r="Q1850" s="27" t="str">
        <f t="shared" si="316"/>
        <v>Registered</v>
      </c>
      <c r="R1850" s="121">
        <f t="shared" si="317"/>
        <v>0.79999985066666135</v>
      </c>
      <c r="T1850" s="117">
        <f t="shared" si="318"/>
        <v>0</v>
      </c>
      <c r="U1850" s="117">
        <f t="shared" si="319"/>
        <v>0</v>
      </c>
    </row>
    <row r="1851" spans="1:21" hidden="1" x14ac:dyDescent="0.3">
      <c r="A1851" s="114">
        <v>4866</v>
      </c>
      <c r="B1851" s="114" t="s">
        <v>1430</v>
      </c>
      <c r="C1851" s="114" t="s">
        <v>1904</v>
      </c>
      <c r="D1851" s="114" t="s">
        <v>2922</v>
      </c>
      <c r="E1851" s="114" t="s">
        <v>2923</v>
      </c>
      <c r="F1851" s="115">
        <v>45107</v>
      </c>
      <c r="G1851" s="114" t="s">
        <v>2924</v>
      </c>
      <c r="H1851" s="116">
        <v>12455357</v>
      </c>
      <c r="I1851" s="116">
        <v>9964285</v>
      </c>
      <c r="J1851" s="116">
        <v>9964285</v>
      </c>
      <c r="K1851" s="116">
        <v>0</v>
      </c>
      <c r="L1851" s="116">
        <v>0</v>
      </c>
      <c r="M1851" s="116">
        <v>0</v>
      </c>
      <c r="N1851" s="116">
        <v>0</v>
      </c>
      <c r="O1851" s="116">
        <v>0</v>
      </c>
      <c r="P1851" s="120">
        <v>0</v>
      </c>
      <c r="Q1851" s="27" t="str">
        <f t="shared" si="316"/>
        <v>Registered</v>
      </c>
      <c r="R1851" s="121">
        <f t="shared" si="317"/>
        <v>0.79999995182795647</v>
      </c>
      <c r="T1851" s="117">
        <f t="shared" si="318"/>
        <v>0</v>
      </c>
      <c r="U1851" s="117">
        <f t="shared" si="319"/>
        <v>0</v>
      </c>
    </row>
    <row r="1852" spans="1:21" hidden="1" x14ac:dyDescent="0.3">
      <c r="A1852" s="114">
        <v>4867</v>
      </c>
      <c r="B1852" s="114" t="s">
        <v>1430</v>
      </c>
      <c r="C1852" s="114" t="s">
        <v>1904</v>
      </c>
      <c r="D1852" s="114" t="s">
        <v>5892</v>
      </c>
      <c r="E1852" s="114" t="s">
        <v>5893</v>
      </c>
      <c r="F1852" s="115">
        <v>45103</v>
      </c>
      <c r="G1852" s="114" t="s">
        <v>2619</v>
      </c>
      <c r="H1852" s="116">
        <v>8125000</v>
      </c>
      <c r="I1852" s="116">
        <v>6093750</v>
      </c>
      <c r="J1852" s="116">
        <v>6093750</v>
      </c>
      <c r="K1852" s="116">
        <v>0</v>
      </c>
      <c r="L1852" s="116">
        <v>0</v>
      </c>
      <c r="M1852" s="116">
        <v>0</v>
      </c>
      <c r="N1852" s="116">
        <v>0</v>
      </c>
      <c r="O1852" s="116">
        <v>0</v>
      </c>
      <c r="P1852" s="120">
        <v>0</v>
      </c>
      <c r="Q1852" s="27" t="str">
        <f t="shared" si="316"/>
        <v>Registered</v>
      </c>
      <c r="R1852" s="121">
        <f t="shared" si="317"/>
        <v>0.75</v>
      </c>
      <c r="T1852" s="117">
        <f t="shared" si="318"/>
        <v>0</v>
      </c>
      <c r="U1852" s="117">
        <f t="shared" si="319"/>
        <v>0</v>
      </c>
    </row>
    <row r="1853" spans="1:21" hidden="1" x14ac:dyDescent="0.3">
      <c r="A1853" s="114">
        <v>4868</v>
      </c>
      <c r="B1853" s="114" t="s">
        <v>1430</v>
      </c>
      <c r="C1853" s="114" t="s">
        <v>1904</v>
      </c>
      <c r="D1853" s="114" t="s">
        <v>5894</v>
      </c>
      <c r="E1853" s="114" t="s">
        <v>5895</v>
      </c>
      <c r="F1853" s="115">
        <v>45107</v>
      </c>
      <c r="G1853" s="114" t="s">
        <v>2410</v>
      </c>
      <c r="H1853" s="116">
        <v>8169643</v>
      </c>
      <c r="I1853" s="116">
        <v>6535715</v>
      </c>
      <c r="J1853" s="116">
        <v>6535715</v>
      </c>
      <c r="K1853" s="116">
        <v>0</v>
      </c>
      <c r="L1853" s="116">
        <v>0</v>
      </c>
      <c r="M1853" s="116">
        <v>0</v>
      </c>
      <c r="N1853" s="116">
        <v>0</v>
      </c>
      <c r="O1853" s="116">
        <v>0</v>
      </c>
      <c r="P1853" s="120">
        <v>0</v>
      </c>
      <c r="Q1853" s="27" t="str">
        <f t="shared" si="316"/>
        <v>Registered</v>
      </c>
      <c r="R1853" s="121">
        <f t="shared" si="317"/>
        <v>0.8000000734426217</v>
      </c>
      <c r="T1853" s="117">
        <f t="shared" si="318"/>
        <v>0</v>
      </c>
      <c r="U1853" s="117">
        <f t="shared" si="319"/>
        <v>0</v>
      </c>
    </row>
    <row r="1854" spans="1:21" hidden="1" x14ac:dyDescent="0.3">
      <c r="A1854" s="114">
        <v>4869</v>
      </c>
      <c r="B1854" s="114" t="s">
        <v>1430</v>
      </c>
      <c r="C1854" s="114" t="s">
        <v>1904</v>
      </c>
      <c r="D1854" s="114" t="s">
        <v>5896</v>
      </c>
      <c r="E1854" s="114" t="s">
        <v>5897</v>
      </c>
      <c r="F1854" s="115">
        <v>45117</v>
      </c>
      <c r="G1854" s="114" t="s">
        <v>3534</v>
      </c>
      <c r="H1854" s="116">
        <v>12943854</v>
      </c>
      <c r="I1854" s="116">
        <v>10355083</v>
      </c>
      <c r="J1854" s="116">
        <v>10355083</v>
      </c>
      <c r="K1854" s="116">
        <v>0</v>
      </c>
      <c r="L1854" s="116">
        <v>0</v>
      </c>
      <c r="M1854" s="116">
        <v>0</v>
      </c>
      <c r="N1854" s="116">
        <v>0</v>
      </c>
      <c r="O1854" s="116">
        <v>0</v>
      </c>
      <c r="P1854" s="120">
        <v>0</v>
      </c>
      <c r="Q1854" s="27" t="str">
        <f t="shared" si="316"/>
        <v>Registered</v>
      </c>
      <c r="R1854" s="121">
        <f t="shared" si="317"/>
        <v>0.7999999845486514</v>
      </c>
      <c r="T1854" s="117">
        <f t="shared" si="318"/>
        <v>0</v>
      </c>
      <c r="U1854" s="117">
        <f t="shared" si="319"/>
        <v>0</v>
      </c>
    </row>
    <row r="1855" spans="1:21" hidden="1" x14ac:dyDescent="0.3">
      <c r="A1855" s="114">
        <v>4870</v>
      </c>
      <c r="B1855" s="114" t="s">
        <v>1430</v>
      </c>
      <c r="C1855" s="114" t="s">
        <v>1904</v>
      </c>
      <c r="D1855" s="114" t="s">
        <v>3409</v>
      </c>
      <c r="E1855" s="114" t="s">
        <v>3410</v>
      </c>
      <c r="F1855" s="115">
        <v>45796</v>
      </c>
      <c r="G1855" s="114" t="s">
        <v>1850</v>
      </c>
      <c r="H1855" s="116">
        <v>9059821</v>
      </c>
      <c r="I1855" s="116">
        <v>7247856</v>
      </c>
      <c r="J1855" s="116">
        <v>7247856</v>
      </c>
      <c r="K1855" s="116">
        <v>0</v>
      </c>
      <c r="L1855" s="116">
        <v>0</v>
      </c>
      <c r="M1855" s="116">
        <v>0</v>
      </c>
      <c r="N1855" s="116">
        <v>0</v>
      </c>
      <c r="O1855" s="116">
        <v>0</v>
      </c>
      <c r="P1855" s="120">
        <v>0</v>
      </c>
      <c r="Q1855" s="27" t="str">
        <f t="shared" si="316"/>
        <v>Registered</v>
      </c>
      <c r="R1855" s="121">
        <f t="shared" si="317"/>
        <v>0.79999991169803464</v>
      </c>
      <c r="T1855" s="117">
        <f t="shared" si="318"/>
        <v>0</v>
      </c>
      <c r="U1855" s="117">
        <f t="shared" si="319"/>
        <v>0</v>
      </c>
    </row>
    <row r="1856" spans="1:21" hidden="1" x14ac:dyDescent="0.3">
      <c r="A1856" s="114">
        <v>4871</v>
      </c>
      <c r="B1856" s="114" t="s">
        <v>1430</v>
      </c>
      <c r="C1856" s="114" t="s">
        <v>1904</v>
      </c>
      <c r="D1856" s="114" t="s">
        <v>5898</v>
      </c>
      <c r="E1856" s="114" t="s">
        <v>5899</v>
      </c>
      <c r="F1856" s="115">
        <v>45701</v>
      </c>
      <c r="G1856" s="114" t="s">
        <v>4291</v>
      </c>
      <c r="H1856" s="116">
        <v>8883929</v>
      </c>
      <c r="I1856" s="116">
        <v>6218750</v>
      </c>
      <c r="J1856" s="116">
        <v>6218750</v>
      </c>
      <c r="K1856" s="116">
        <v>0</v>
      </c>
      <c r="L1856" s="116">
        <v>0</v>
      </c>
      <c r="M1856" s="116">
        <v>0</v>
      </c>
      <c r="N1856" s="116">
        <v>0</v>
      </c>
      <c r="O1856" s="116">
        <v>0</v>
      </c>
      <c r="P1856" s="120">
        <v>0</v>
      </c>
      <c r="Q1856" s="27" t="str">
        <f t="shared" si="316"/>
        <v>Registered</v>
      </c>
      <c r="R1856" s="121">
        <f t="shared" si="317"/>
        <v>0.69999996623115746</v>
      </c>
      <c r="T1856" s="117">
        <f t="shared" si="318"/>
        <v>0</v>
      </c>
      <c r="U1856" s="117">
        <f t="shared" si="319"/>
        <v>0</v>
      </c>
    </row>
    <row r="1857" spans="1:21" hidden="1" x14ac:dyDescent="0.3">
      <c r="A1857" s="114">
        <v>4872</v>
      </c>
      <c r="B1857" s="114" t="s">
        <v>1430</v>
      </c>
      <c r="C1857" s="114" t="s">
        <v>1904</v>
      </c>
      <c r="D1857" s="114" t="s">
        <v>5900</v>
      </c>
      <c r="E1857" s="114" t="s">
        <v>5901</v>
      </c>
      <c r="F1857" s="115">
        <v>45100</v>
      </c>
      <c r="G1857" s="114" t="s">
        <v>3007</v>
      </c>
      <c r="H1857" s="116">
        <v>8258929</v>
      </c>
      <c r="I1857" s="116">
        <v>6194197</v>
      </c>
      <c r="J1857" s="116">
        <v>6194197</v>
      </c>
      <c r="K1857" s="116">
        <v>0</v>
      </c>
      <c r="L1857" s="116">
        <v>0</v>
      </c>
      <c r="M1857" s="116">
        <v>0</v>
      </c>
      <c r="N1857" s="116">
        <v>0</v>
      </c>
      <c r="O1857" s="116">
        <v>0</v>
      </c>
      <c r="P1857" s="120">
        <v>0</v>
      </c>
      <c r="Q1857" s="27" t="str">
        <f t="shared" si="316"/>
        <v>Registered</v>
      </c>
      <c r="R1857" s="121">
        <f t="shared" si="317"/>
        <v>0.75000003027026874</v>
      </c>
      <c r="T1857" s="117">
        <f t="shared" si="318"/>
        <v>0</v>
      </c>
      <c r="U1857" s="117">
        <f t="shared" si="319"/>
        <v>0</v>
      </c>
    </row>
    <row r="1858" spans="1:21" hidden="1" x14ac:dyDescent="0.3">
      <c r="A1858" s="114">
        <v>4873</v>
      </c>
      <c r="B1858" s="114" t="s">
        <v>1430</v>
      </c>
      <c r="C1858" s="114" t="s">
        <v>1904</v>
      </c>
      <c r="D1858" s="114" t="s">
        <v>5902</v>
      </c>
      <c r="E1858" s="114" t="s">
        <v>5903</v>
      </c>
      <c r="F1858" s="115">
        <v>45097</v>
      </c>
      <c r="G1858" s="114" t="s">
        <v>5877</v>
      </c>
      <c r="H1858" s="116">
        <v>7985370</v>
      </c>
      <c r="I1858" s="116">
        <v>6388297</v>
      </c>
      <c r="J1858" s="116">
        <v>6388297</v>
      </c>
      <c r="K1858" s="116">
        <v>0</v>
      </c>
      <c r="L1858" s="116">
        <v>0</v>
      </c>
      <c r="M1858" s="116">
        <v>0</v>
      </c>
      <c r="N1858" s="116">
        <v>0</v>
      </c>
      <c r="O1858" s="116">
        <v>0</v>
      </c>
      <c r="P1858" s="120">
        <v>0</v>
      </c>
      <c r="Q1858" s="27" t="str">
        <f t="shared" ref="Q1858:Q1921" si="320">IF(G1858="01 Jan 1900","Unregistered","Registered")</f>
        <v>Registered</v>
      </c>
      <c r="R1858" s="121">
        <f t="shared" si="317"/>
        <v>0.80000012522901254</v>
      </c>
      <c r="T1858" s="117">
        <f t="shared" si="318"/>
        <v>0</v>
      </c>
      <c r="U1858" s="117">
        <f t="shared" si="319"/>
        <v>0</v>
      </c>
    </row>
    <row r="1859" spans="1:21" hidden="1" x14ac:dyDescent="0.3">
      <c r="A1859" s="114">
        <v>4874</v>
      </c>
      <c r="B1859" s="114" t="s">
        <v>1430</v>
      </c>
      <c r="C1859" s="114" t="s">
        <v>1904</v>
      </c>
      <c r="D1859" s="114" t="s">
        <v>5904</v>
      </c>
      <c r="E1859" s="114" t="s">
        <v>5905</v>
      </c>
      <c r="F1859" s="115">
        <v>45142</v>
      </c>
      <c r="G1859" s="114" t="s">
        <v>5185</v>
      </c>
      <c r="H1859" s="116">
        <v>12633929</v>
      </c>
      <c r="I1859" s="116">
        <v>9475447</v>
      </c>
      <c r="J1859" s="116">
        <v>9475447</v>
      </c>
      <c r="K1859" s="116">
        <v>0</v>
      </c>
      <c r="L1859" s="116">
        <v>0</v>
      </c>
      <c r="M1859" s="116">
        <v>0</v>
      </c>
      <c r="N1859" s="116">
        <v>0</v>
      </c>
      <c r="O1859" s="116">
        <v>0</v>
      </c>
      <c r="P1859" s="120">
        <v>0</v>
      </c>
      <c r="Q1859" s="27" t="str">
        <f t="shared" si="320"/>
        <v>Registered</v>
      </c>
      <c r="R1859" s="121">
        <f t="shared" si="317"/>
        <v>0.75000001978798514</v>
      </c>
      <c r="T1859" s="117">
        <f t="shared" si="318"/>
        <v>0</v>
      </c>
      <c r="U1859" s="117">
        <f t="shared" si="319"/>
        <v>0</v>
      </c>
    </row>
    <row r="1860" spans="1:21" hidden="1" x14ac:dyDescent="0.3">
      <c r="A1860" s="114">
        <v>4875</v>
      </c>
      <c r="B1860" s="114" t="s">
        <v>1430</v>
      </c>
      <c r="C1860" s="114" t="s">
        <v>1904</v>
      </c>
      <c r="D1860" s="114" t="s">
        <v>3587</v>
      </c>
      <c r="E1860" s="114" t="s">
        <v>3588</v>
      </c>
      <c r="F1860" s="115">
        <v>45104</v>
      </c>
      <c r="G1860" s="114" t="s">
        <v>2401</v>
      </c>
      <c r="H1860" s="116">
        <v>8169643</v>
      </c>
      <c r="I1860" s="116">
        <v>6127233</v>
      </c>
      <c r="J1860" s="116">
        <v>6127233</v>
      </c>
      <c r="K1860" s="116">
        <v>0</v>
      </c>
      <c r="L1860" s="116">
        <v>0</v>
      </c>
      <c r="M1860" s="116">
        <v>0</v>
      </c>
      <c r="N1860" s="116">
        <v>0</v>
      </c>
      <c r="O1860" s="116">
        <v>0</v>
      </c>
      <c r="P1860" s="120">
        <v>0</v>
      </c>
      <c r="Q1860" s="27" t="str">
        <f t="shared" si="320"/>
        <v>Registered</v>
      </c>
      <c r="R1860" s="121">
        <f t="shared" si="317"/>
        <v>0.75000009180327709</v>
      </c>
      <c r="T1860" s="117">
        <f t="shared" si="318"/>
        <v>0</v>
      </c>
      <c r="U1860" s="117">
        <f t="shared" si="319"/>
        <v>0</v>
      </c>
    </row>
    <row r="1861" spans="1:21" hidden="1" x14ac:dyDescent="0.3">
      <c r="A1861" s="114">
        <v>4876</v>
      </c>
      <c r="B1861" s="114" t="s">
        <v>1430</v>
      </c>
      <c r="C1861" s="114" t="s">
        <v>1904</v>
      </c>
      <c r="D1861" s="114" t="s">
        <v>5906</v>
      </c>
      <c r="E1861" s="114" t="s">
        <v>5907</v>
      </c>
      <c r="F1861" s="115">
        <v>45291</v>
      </c>
      <c r="G1861" s="114" t="s">
        <v>1825</v>
      </c>
      <c r="H1861" s="116">
        <v>8211000</v>
      </c>
      <c r="I1861" s="116">
        <v>4926600</v>
      </c>
      <c r="J1861" s="116">
        <v>4926600</v>
      </c>
      <c r="K1861" s="116">
        <v>0</v>
      </c>
      <c r="L1861" s="116">
        <v>0</v>
      </c>
      <c r="M1861" s="116">
        <v>0</v>
      </c>
      <c r="N1861" s="116">
        <v>0</v>
      </c>
      <c r="O1861" s="116">
        <v>0</v>
      </c>
      <c r="P1861" s="120">
        <v>0</v>
      </c>
      <c r="Q1861" s="27" t="str">
        <f t="shared" si="320"/>
        <v>Registered</v>
      </c>
      <c r="R1861" s="121">
        <f t="shared" ref="R1861:R1924" si="321">I1861/H1861</f>
        <v>0.6</v>
      </c>
      <c r="T1861" s="117">
        <f t="shared" si="318"/>
        <v>0</v>
      </c>
      <c r="U1861" s="117">
        <f t="shared" si="319"/>
        <v>0</v>
      </c>
    </row>
    <row r="1862" spans="1:21" hidden="1" x14ac:dyDescent="0.3">
      <c r="A1862" s="114">
        <v>4877</v>
      </c>
      <c r="B1862" s="114" t="s">
        <v>1430</v>
      </c>
      <c r="C1862" s="114" t="s">
        <v>1904</v>
      </c>
      <c r="D1862" s="114" t="s">
        <v>5908</v>
      </c>
      <c r="E1862" s="114" t="s">
        <v>5909</v>
      </c>
      <c r="F1862" s="115">
        <v>45100</v>
      </c>
      <c r="G1862" s="114" t="s">
        <v>5364</v>
      </c>
      <c r="H1862" s="116">
        <v>11831664</v>
      </c>
      <c r="I1862" s="116">
        <v>9228699</v>
      </c>
      <c r="J1862" s="116">
        <v>9228699</v>
      </c>
      <c r="K1862" s="116">
        <v>0</v>
      </c>
      <c r="L1862" s="116">
        <v>0</v>
      </c>
      <c r="M1862" s="116">
        <v>0</v>
      </c>
      <c r="N1862" s="116">
        <v>0</v>
      </c>
      <c r="O1862" s="116">
        <v>0</v>
      </c>
      <c r="P1862" s="120">
        <v>0</v>
      </c>
      <c r="Q1862" s="27" t="str">
        <f t="shared" si="320"/>
        <v>Registered</v>
      </c>
      <c r="R1862" s="121">
        <f t="shared" si="321"/>
        <v>0.78000009128048264</v>
      </c>
      <c r="T1862" s="117">
        <f t="shared" si="318"/>
        <v>0</v>
      </c>
      <c r="U1862" s="117">
        <f t="shared" si="319"/>
        <v>0</v>
      </c>
    </row>
    <row r="1863" spans="1:21" hidden="1" x14ac:dyDescent="0.3">
      <c r="A1863" s="114">
        <v>4878</v>
      </c>
      <c r="B1863" s="114" t="s">
        <v>1430</v>
      </c>
      <c r="C1863" s="114" t="s">
        <v>1904</v>
      </c>
      <c r="D1863" s="114" t="s">
        <v>5910</v>
      </c>
      <c r="E1863" s="114" t="s">
        <v>5911</v>
      </c>
      <c r="F1863" s="115">
        <v>45107</v>
      </c>
      <c r="G1863" s="114" t="s">
        <v>2842</v>
      </c>
      <c r="H1863" s="116">
        <v>7911607</v>
      </c>
      <c r="I1863" s="116">
        <v>6329284</v>
      </c>
      <c r="J1863" s="116">
        <v>6329284</v>
      </c>
      <c r="K1863" s="116">
        <v>0</v>
      </c>
      <c r="L1863" s="116">
        <v>0</v>
      </c>
      <c r="M1863" s="116">
        <v>0</v>
      </c>
      <c r="N1863" s="116">
        <v>0</v>
      </c>
      <c r="O1863" s="116">
        <v>0</v>
      </c>
      <c r="P1863" s="120">
        <v>0</v>
      </c>
      <c r="Q1863" s="27" t="str">
        <f t="shared" si="320"/>
        <v>Registered</v>
      </c>
      <c r="R1863" s="121">
        <f t="shared" si="321"/>
        <v>0.79999979776548558</v>
      </c>
      <c r="T1863" s="117">
        <f t="shared" si="318"/>
        <v>0</v>
      </c>
      <c r="U1863" s="117">
        <f t="shared" si="319"/>
        <v>0</v>
      </c>
    </row>
    <row r="1864" spans="1:21" hidden="1" x14ac:dyDescent="0.3">
      <c r="A1864" s="114">
        <v>4879</v>
      </c>
      <c r="B1864" s="114" t="s">
        <v>1430</v>
      </c>
      <c r="C1864" s="114" t="s">
        <v>1904</v>
      </c>
      <c r="D1864" s="114" t="s">
        <v>5912</v>
      </c>
      <c r="E1864" s="114" t="s">
        <v>5913</v>
      </c>
      <c r="F1864" s="115">
        <v>45106</v>
      </c>
      <c r="G1864" s="114" t="s">
        <v>4873</v>
      </c>
      <c r="H1864" s="116">
        <v>7737108</v>
      </c>
      <c r="I1864" s="116">
        <v>5802828</v>
      </c>
      <c r="J1864" s="116">
        <v>5802828</v>
      </c>
      <c r="K1864" s="116">
        <v>0</v>
      </c>
      <c r="L1864" s="116">
        <v>0</v>
      </c>
      <c r="M1864" s="116">
        <v>0</v>
      </c>
      <c r="N1864" s="116">
        <v>0</v>
      </c>
      <c r="O1864" s="116">
        <v>0</v>
      </c>
      <c r="P1864" s="120">
        <v>0</v>
      </c>
      <c r="Q1864" s="27" t="str">
        <f t="shared" si="320"/>
        <v>Registered</v>
      </c>
      <c r="R1864" s="121">
        <f t="shared" si="321"/>
        <v>0.74999961225822365</v>
      </c>
      <c r="T1864" s="117">
        <f t="shared" si="318"/>
        <v>0</v>
      </c>
      <c r="U1864" s="117">
        <f t="shared" si="319"/>
        <v>0</v>
      </c>
    </row>
    <row r="1865" spans="1:21" hidden="1" x14ac:dyDescent="0.3">
      <c r="A1865" s="114">
        <v>4880</v>
      </c>
      <c r="B1865" s="114" t="s">
        <v>1430</v>
      </c>
      <c r="C1865" s="114" t="s">
        <v>1904</v>
      </c>
      <c r="D1865" s="114" t="s">
        <v>5914</v>
      </c>
      <c r="E1865" s="114" t="s">
        <v>5915</v>
      </c>
      <c r="F1865" s="115">
        <v>45257</v>
      </c>
      <c r="G1865" s="114" t="s">
        <v>4964</v>
      </c>
      <c r="H1865" s="116">
        <v>8211000</v>
      </c>
      <c r="I1865" s="116">
        <v>5911920</v>
      </c>
      <c r="J1865" s="116">
        <v>5911920</v>
      </c>
      <c r="K1865" s="116">
        <v>0</v>
      </c>
      <c r="L1865" s="116">
        <v>0</v>
      </c>
      <c r="M1865" s="116">
        <v>0</v>
      </c>
      <c r="N1865" s="116">
        <v>0</v>
      </c>
      <c r="O1865" s="116">
        <v>0</v>
      </c>
      <c r="P1865" s="120">
        <v>0</v>
      </c>
      <c r="Q1865" s="27" t="str">
        <f t="shared" si="320"/>
        <v>Registered</v>
      </c>
      <c r="R1865" s="121">
        <f t="shared" si="321"/>
        <v>0.72</v>
      </c>
      <c r="T1865" s="117">
        <f t="shared" si="318"/>
        <v>0</v>
      </c>
      <c r="U1865" s="117">
        <f t="shared" si="319"/>
        <v>0</v>
      </c>
    </row>
    <row r="1866" spans="1:21" hidden="1" x14ac:dyDescent="0.3">
      <c r="A1866" s="114">
        <v>4881</v>
      </c>
      <c r="B1866" s="114" t="s">
        <v>1430</v>
      </c>
      <c r="C1866" s="114" t="s">
        <v>1904</v>
      </c>
      <c r="D1866" s="114" t="s">
        <v>5916</v>
      </c>
      <c r="E1866" s="114" t="s">
        <v>5917</v>
      </c>
      <c r="F1866" s="115">
        <v>45097</v>
      </c>
      <c r="G1866" s="114" t="s">
        <v>5359</v>
      </c>
      <c r="H1866" s="116">
        <v>11607528</v>
      </c>
      <c r="I1866" s="116">
        <v>9286023</v>
      </c>
      <c r="J1866" s="116">
        <v>9286023</v>
      </c>
      <c r="K1866" s="116">
        <v>0</v>
      </c>
      <c r="L1866" s="116">
        <v>0</v>
      </c>
      <c r="M1866" s="116">
        <v>0</v>
      </c>
      <c r="N1866" s="116">
        <v>0</v>
      </c>
      <c r="O1866" s="116">
        <v>0</v>
      </c>
      <c r="P1866" s="120">
        <v>0</v>
      </c>
      <c r="Q1866" s="27" t="str">
        <f t="shared" si="320"/>
        <v>Registered</v>
      </c>
      <c r="R1866" s="121">
        <f t="shared" si="321"/>
        <v>0.80000005169059252</v>
      </c>
      <c r="T1866" s="117">
        <f t="shared" si="318"/>
        <v>0</v>
      </c>
      <c r="U1866" s="117">
        <f t="shared" si="319"/>
        <v>0</v>
      </c>
    </row>
    <row r="1867" spans="1:21" hidden="1" x14ac:dyDescent="0.3">
      <c r="A1867" s="114">
        <v>4882</v>
      </c>
      <c r="B1867" s="114" t="s">
        <v>1430</v>
      </c>
      <c r="C1867" s="114" t="s">
        <v>1904</v>
      </c>
      <c r="D1867" s="114" t="s">
        <v>5918</v>
      </c>
      <c r="E1867" s="114" t="s">
        <v>5919</v>
      </c>
      <c r="F1867" s="115">
        <v>45105</v>
      </c>
      <c r="G1867" s="114" t="s">
        <v>2008</v>
      </c>
      <c r="H1867" s="116">
        <v>12008926</v>
      </c>
      <c r="I1867" s="116">
        <v>9006696</v>
      </c>
      <c r="J1867" s="116">
        <v>9006696</v>
      </c>
      <c r="K1867" s="116">
        <v>0</v>
      </c>
      <c r="L1867" s="116">
        <v>0</v>
      </c>
      <c r="M1867" s="116">
        <v>0</v>
      </c>
      <c r="N1867" s="116">
        <v>0</v>
      </c>
      <c r="O1867" s="116">
        <v>0</v>
      </c>
      <c r="P1867" s="120">
        <v>0</v>
      </c>
      <c r="Q1867" s="27" t="str">
        <f t="shared" si="320"/>
        <v>Registered</v>
      </c>
      <c r="R1867" s="121">
        <f t="shared" si="321"/>
        <v>0.75000012490708989</v>
      </c>
      <c r="T1867" s="117">
        <f t="shared" si="318"/>
        <v>0</v>
      </c>
      <c r="U1867" s="117">
        <f t="shared" si="319"/>
        <v>0</v>
      </c>
    </row>
    <row r="1868" spans="1:21" hidden="1" x14ac:dyDescent="0.3">
      <c r="A1868" s="114">
        <v>4883</v>
      </c>
      <c r="B1868" s="114" t="s">
        <v>1430</v>
      </c>
      <c r="C1868" s="114" t="s">
        <v>1904</v>
      </c>
      <c r="D1868" s="114" t="s">
        <v>5920</v>
      </c>
      <c r="E1868" s="114" t="s">
        <v>5921</v>
      </c>
      <c r="F1868" s="115">
        <v>45107</v>
      </c>
      <c r="G1868" s="114" t="s">
        <v>2842</v>
      </c>
      <c r="H1868" s="116">
        <v>8093700</v>
      </c>
      <c r="I1868" s="116">
        <v>6070275</v>
      </c>
      <c r="J1868" s="116">
        <v>6070275</v>
      </c>
      <c r="K1868" s="116">
        <v>0</v>
      </c>
      <c r="L1868" s="116">
        <v>0</v>
      </c>
      <c r="M1868" s="116">
        <v>0</v>
      </c>
      <c r="N1868" s="116">
        <v>0</v>
      </c>
      <c r="O1868" s="116">
        <v>0</v>
      </c>
      <c r="P1868" s="120">
        <v>0</v>
      </c>
      <c r="Q1868" s="27" t="str">
        <f t="shared" si="320"/>
        <v>Registered</v>
      </c>
      <c r="R1868" s="121">
        <f t="shared" si="321"/>
        <v>0.75</v>
      </c>
      <c r="T1868" s="117">
        <f t="shared" si="318"/>
        <v>0</v>
      </c>
      <c r="U1868" s="117">
        <f t="shared" si="319"/>
        <v>0</v>
      </c>
    </row>
    <row r="1869" spans="1:21" hidden="1" x14ac:dyDescent="0.3">
      <c r="A1869" s="114">
        <v>4884</v>
      </c>
      <c r="B1869" s="114" t="s">
        <v>1430</v>
      </c>
      <c r="C1869" s="114" t="s">
        <v>1904</v>
      </c>
      <c r="D1869" s="114" t="s">
        <v>3589</v>
      </c>
      <c r="E1869" s="114" t="s">
        <v>3590</v>
      </c>
      <c r="F1869" s="115">
        <v>45107</v>
      </c>
      <c r="G1869" s="114" t="s">
        <v>3591</v>
      </c>
      <c r="H1869" s="116">
        <v>8169643</v>
      </c>
      <c r="I1869" s="116">
        <v>6127233</v>
      </c>
      <c r="J1869" s="116">
        <v>6127233</v>
      </c>
      <c r="K1869" s="116">
        <v>0</v>
      </c>
      <c r="L1869" s="116">
        <v>0</v>
      </c>
      <c r="M1869" s="116">
        <v>0</v>
      </c>
      <c r="N1869" s="116">
        <v>0</v>
      </c>
      <c r="O1869" s="116">
        <v>0</v>
      </c>
      <c r="P1869" s="120">
        <v>0</v>
      </c>
      <c r="Q1869" s="27" t="str">
        <f t="shared" si="320"/>
        <v>Registered</v>
      </c>
      <c r="R1869" s="121">
        <f t="shared" si="321"/>
        <v>0.75000009180327709</v>
      </c>
      <c r="T1869" s="117">
        <f t="shared" si="318"/>
        <v>0</v>
      </c>
      <c r="U1869" s="117">
        <f t="shared" si="319"/>
        <v>0</v>
      </c>
    </row>
    <row r="1870" spans="1:21" hidden="1" x14ac:dyDescent="0.3">
      <c r="A1870" s="114">
        <v>4885</v>
      </c>
      <c r="B1870" s="114" t="s">
        <v>1430</v>
      </c>
      <c r="C1870" s="114" t="s">
        <v>1904</v>
      </c>
      <c r="D1870" s="114" t="s">
        <v>5922</v>
      </c>
      <c r="E1870" s="114" t="s">
        <v>5923</v>
      </c>
      <c r="F1870" s="115">
        <v>45738</v>
      </c>
      <c r="G1870" s="114" t="s">
        <v>2696</v>
      </c>
      <c r="H1870" s="116">
        <v>9107143</v>
      </c>
      <c r="I1870" s="116">
        <v>6375001</v>
      </c>
      <c r="J1870" s="116">
        <v>6375001</v>
      </c>
      <c r="K1870" s="116">
        <v>0</v>
      </c>
      <c r="L1870" s="116">
        <v>0</v>
      </c>
      <c r="M1870" s="116">
        <v>0</v>
      </c>
      <c r="N1870" s="116">
        <v>0</v>
      </c>
      <c r="O1870" s="116">
        <v>0</v>
      </c>
      <c r="P1870" s="120">
        <v>0</v>
      </c>
      <c r="Q1870" s="27" t="str">
        <f t="shared" si="320"/>
        <v>Registered</v>
      </c>
      <c r="R1870" s="121">
        <f t="shared" si="321"/>
        <v>0.70000009882352787</v>
      </c>
      <c r="T1870" s="117">
        <f t="shared" si="318"/>
        <v>0</v>
      </c>
      <c r="U1870" s="117">
        <f t="shared" si="319"/>
        <v>0</v>
      </c>
    </row>
    <row r="1871" spans="1:21" hidden="1" x14ac:dyDescent="0.3">
      <c r="A1871" s="114">
        <v>4886</v>
      </c>
      <c r="B1871" s="114" t="s">
        <v>1430</v>
      </c>
      <c r="C1871" s="114" t="s">
        <v>1904</v>
      </c>
      <c r="D1871" s="114" t="s">
        <v>5924</v>
      </c>
      <c r="E1871" s="114" t="s">
        <v>5925</v>
      </c>
      <c r="F1871" s="115">
        <v>45159</v>
      </c>
      <c r="G1871" s="114" t="s">
        <v>3753</v>
      </c>
      <c r="H1871" s="116">
        <v>11208120</v>
      </c>
      <c r="I1871" s="116">
        <v>7845684</v>
      </c>
      <c r="J1871" s="116">
        <v>7845684</v>
      </c>
      <c r="K1871" s="116">
        <v>0</v>
      </c>
      <c r="L1871" s="116">
        <v>0</v>
      </c>
      <c r="M1871" s="116">
        <v>0</v>
      </c>
      <c r="N1871" s="116">
        <v>0</v>
      </c>
      <c r="O1871" s="116">
        <v>0</v>
      </c>
      <c r="P1871" s="120">
        <v>0</v>
      </c>
      <c r="Q1871" s="27" t="str">
        <f t="shared" si="320"/>
        <v>Registered</v>
      </c>
      <c r="R1871" s="121">
        <f t="shared" si="321"/>
        <v>0.7</v>
      </c>
      <c r="T1871" s="117">
        <f t="shared" si="318"/>
        <v>0</v>
      </c>
      <c r="U1871" s="117">
        <f t="shared" si="319"/>
        <v>0</v>
      </c>
    </row>
    <row r="1872" spans="1:21" hidden="1" x14ac:dyDescent="0.3">
      <c r="A1872" s="114">
        <v>4887</v>
      </c>
      <c r="B1872" s="114" t="s">
        <v>1430</v>
      </c>
      <c r="C1872" s="114" t="s">
        <v>1904</v>
      </c>
      <c r="D1872" s="114" t="s">
        <v>5926</v>
      </c>
      <c r="E1872" s="114" t="s">
        <v>5927</v>
      </c>
      <c r="F1872" s="115">
        <v>45306</v>
      </c>
      <c r="G1872" s="114" t="s">
        <v>4376</v>
      </c>
      <c r="H1872" s="116">
        <v>12300000</v>
      </c>
      <c r="I1872" s="116">
        <v>8610000</v>
      </c>
      <c r="J1872" s="116">
        <v>8610000</v>
      </c>
      <c r="K1872" s="116">
        <v>0</v>
      </c>
      <c r="L1872" s="116">
        <v>0</v>
      </c>
      <c r="M1872" s="116">
        <v>0</v>
      </c>
      <c r="N1872" s="116">
        <v>0</v>
      </c>
      <c r="O1872" s="116">
        <v>0</v>
      </c>
      <c r="P1872" s="120">
        <v>0</v>
      </c>
      <c r="Q1872" s="27" t="str">
        <f t="shared" si="320"/>
        <v>Registered</v>
      </c>
      <c r="R1872" s="121">
        <f t="shared" si="321"/>
        <v>0.7</v>
      </c>
      <c r="T1872" s="117">
        <f t="shared" si="318"/>
        <v>0</v>
      </c>
      <c r="U1872" s="117">
        <f t="shared" si="319"/>
        <v>0</v>
      </c>
    </row>
    <row r="1873" spans="1:21" hidden="1" x14ac:dyDescent="0.3">
      <c r="A1873" s="114">
        <v>4888</v>
      </c>
      <c r="B1873" s="114" t="s">
        <v>1430</v>
      </c>
      <c r="C1873" s="114" t="s">
        <v>1904</v>
      </c>
      <c r="D1873" s="114" t="s">
        <v>5928</v>
      </c>
      <c r="E1873" s="114" t="s">
        <v>5929</v>
      </c>
      <c r="F1873" s="115">
        <v>45357</v>
      </c>
      <c r="G1873" s="114" t="s">
        <v>5706</v>
      </c>
      <c r="H1873" s="116">
        <v>8131236</v>
      </c>
      <c r="I1873" s="116">
        <v>5691864</v>
      </c>
      <c r="J1873" s="116">
        <v>5691864</v>
      </c>
      <c r="K1873" s="116">
        <v>0</v>
      </c>
      <c r="L1873" s="116">
        <v>0</v>
      </c>
      <c r="M1873" s="116">
        <v>0</v>
      </c>
      <c r="N1873" s="116">
        <v>0</v>
      </c>
      <c r="O1873" s="116">
        <v>0</v>
      </c>
      <c r="P1873" s="120">
        <v>0</v>
      </c>
      <c r="Q1873" s="27" t="str">
        <f t="shared" si="320"/>
        <v>Registered</v>
      </c>
      <c r="R1873" s="121">
        <f t="shared" si="321"/>
        <v>0.69999985242096041</v>
      </c>
      <c r="T1873" s="117">
        <f t="shared" si="318"/>
        <v>0</v>
      </c>
      <c r="U1873" s="117">
        <f t="shared" si="319"/>
        <v>0</v>
      </c>
    </row>
    <row r="1874" spans="1:21" hidden="1" x14ac:dyDescent="0.3">
      <c r="A1874" s="114">
        <v>4889</v>
      </c>
      <c r="B1874" s="114" t="s">
        <v>1430</v>
      </c>
      <c r="C1874" s="114" t="s">
        <v>1904</v>
      </c>
      <c r="D1874" s="114" t="s">
        <v>3546</v>
      </c>
      <c r="E1874" s="114" t="s">
        <v>3547</v>
      </c>
      <c r="F1874" s="115">
        <v>45176</v>
      </c>
      <c r="G1874" s="114" t="s">
        <v>3548</v>
      </c>
      <c r="H1874" s="116">
        <v>8304465</v>
      </c>
      <c r="I1874" s="116">
        <v>6228350</v>
      </c>
      <c r="J1874" s="116">
        <v>6228350</v>
      </c>
      <c r="K1874" s="116">
        <v>0</v>
      </c>
      <c r="L1874" s="116">
        <v>0</v>
      </c>
      <c r="M1874" s="116">
        <v>0</v>
      </c>
      <c r="N1874" s="116">
        <v>0</v>
      </c>
      <c r="O1874" s="116">
        <v>0</v>
      </c>
      <c r="P1874" s="120">
        <v>0</v>
      </c>
      <c r="Q1874" s="27" t="str">
        <f t="shared" si="320"/>
        <v>Registered</v>
      </c>
      <c r="R1874" s="121">
        <f t="shared" si="321"/>
        <v>0.75000015052143632</v>
      </c>
      <c r="T1874" s="117">
        <f t="shared" si="318"/>
        <v>0</v>
      </c>
      <c r="U1874" s="117">
        <f t="shared" si="319"/>
        <v>0</v>
      </c>
    </row>
    <row r="1875" spans="1:21" hidden="1" x14ac:dyDescent="0.3">
      <c r="A1875" s="114">
        <v>4890</v>
      </c>
      <c r="B1875" s="114" t="s">
        <v>1430</v>
      </c>
      <c r="C1875" s="114" t="s">
        <v>1904</v>
      </c>
      <c r="D1875" s="114" t="s">
        <v>2954</v>
      </c>
      <c r="E1875" s="114" t="s">
        <v>2955</v>
      </c>
      <c r="F1875" s="115">
        <v>45206</v>
      </c>
      <c r="G1875" s="114" t="s">
        <v>2501</v>
      </c>
      <c r="H1875" s="116">
        <v>12055800</v>
      </c>
      <c r="I1875" s="116">
        <v>9041850</v>
      </c>
      <c r="J1875" s="116">
        <v>9041850</v>
      </c>
      <c r="K1875" s="116">
        <v>0</v>
      </c>
      <c r="L1875" s="116">
        <v>0</v>
      </c>
      <c r="M1875" s="116">
        <v>0</v>
      </c>
      <c r="N1875" s="116">
        <v>0</v>
      </c>
      <c r="O1875" s="116">
        <v>0</v>
      </c>
      <c r="P1875" s="120">
        <v>0</v>
      </c>
      <c r="Q1875" s="27" t="str">
        <f t="shared" si="320"/>
        <v>Registered</v>
      </c>
      <c r="R1875" s="121">
        <f t="shared" si="321"/>
        <v>0.75</v>
      </c>
      <c r="T1875" s="117">
        <f t="shared" si="318"/>
        <v>0</v>
      </c>
      <c r="U1875" s="117">
        <f t="shared" si="319"/>
        <v>0</v>
      </c>
    </row>
    <row r="1876" spans="1:21" hidden="1" x14ac:dyDescent="0.3">
      <c r="A1876" s="114">
        <v>4891</v>
      </c>
      <c r="B1876" s="114" t="s">
        <v>1430</v>
      </c>
      <c r="C1876" s="114" t="s">
        <v>1904</v>
      </c>
      <c r="D1876" s="114" t="s">
        <v>5930</v>
      </c>
      <c r="E1876" s="114" t="s">
        <v>5931</v>
      </c>
      <c r="F1876" s="115">
        <v>45224</v>
      </c>
      <c r="G1876" s="114" t="s">
        <v>3086</v>
      </c>
      <c r="H1876" s="116">
        <v>12055800</v>
      </c>
      <c r="I1876" s="116">
        <v>8439060</v>
      </c>
      <c r="J1876" s="116">
        <v>8439060</v>
      </c>
      <c r="K1876" s="116">
        <v>0</v>
      </c>
      <c r="L1876" s="116">
        <v>0</v>
      </c>
      <c r="M1876" s="116">
        <v>0</v>
      </c>
      <c r="N1876" s="116">
        <v>0</v>
      </c>
      <c r="O1876" s="116">
        <v>0</v>
      </c>
      <c r="P1876" s="120">
        <v>0</v>
      </c>
      <c r="Q1876" s="27" t="str">
        <f t="shared" si="320"/>
        <v>Registered</v>
      </c>
      <c r="R1876" s="121">
        <f t="shared" si="321"/>
        <v>0.7</v>
      </c>
      <c r="T1876" s="117">
        <f t="shared" si="318"/>
        <v>0</v>
      </c>
      <c r="U1876" s="117">
        <f t="shared" si="319"/>
        <v>0</v>
      </c>
    </row>
    <row r="1877" spans="1:21" hidden="1" x14ac:dyDescent="0.3">
      <c r="A1877" s="114">
        <v>4892</v>
      </c>
      <c r="B1877" s="114" t="s">
        <v>1430</v>
      </c>
      <c r="C1877" s="114" t="s">
        <v>1904</v>
      </c>
      <c r="D1877" s="114" t="s">
        <v>5932</v>
      </c>
      <c r="E1877" s="114" t="s">
        <v>5933</v>
      </c>
      <c r="F1877" s="115">
        <v>45239</v>
      </c>
      <c r="G1877" s="114" t="s">
        <v>3562</v>
      </c>
      <c r="H1877" s="116">
        <v>8527000</v>
      </c>
      <c r="I1877" s="116">
        <v>5968900</v>
      </c>
      <c r="J1877" s="116">
        <v>5968900</v>
      </c>
      <c r="K1877" s="116">
        <v>0</v>
      </c>
      <c r="L1877" s="116">
        <v>0</v>
      </c>
      <c r="M1877" s="116">
        <v>0</v>
      </c>
      <c r="N1877" s="116">
        <v>0</v>
      </c>
      <c r="O1877" s="116">
        <v>0</v>
      </c>
      <c r="P1877" s="120">
        <v>0</v>
      </c>
      <c r="Q1877" s="27" t="str">
        <f t="shared" si="320"/>
        <v>Registered</v>
      </c>
      <c r="R1877" s="121">
        <f t="shared" si="321"/>
        <v>0.7</v>
      </c>
      <c r="T1877" s="117">
        <f t="shared" si="318"/>
        <v>0</v>
      </c>
      <c r="U1877" s="117">
        <f t="shared" si="319"/>
        <v>0</v>
      </c>
    </row>
    <row r="1878" spans="1:21" hidden="1" x14ac:dyDescent="0.3">
      <c r="A1878" s="114">
        <v>4893</v>
      </c>
      <c r="B1878" s="114" t="s">
        <v>1430</v>
      </c>
      <c r="C1878" s="114" t="s">
        <v>1904</v>
      </c>
      <c r="D1878" s="114" t="s">
        <v>5934</v>
      </c>
      <c r="E1878" s="114" t="s">
        <v>5935</v>
      </c>
      <c r="F1878" s="115">
        <v>45176</v>
      </c>
      <c r="G1878" s="114" t="s">
        <v>2501</v>
      </c>
      <c r="H1878" s="116">
        <v>12920540</v>
      </c>
      <c r="I1878" s="116">
        <v>9044380</v>
      </c>
      <c r="J1878" s="116">
        <v>9044380</v>
      </c>
      <c r="K1878" s="116">
        <v>0</v>
      </c>
      <c r="L1878" s="116">
        <v>0</v>
      </c>
      <c r="M1878" s="116">
        <v>0</v>
      </c>
      <c r="N1878" s="116">
        <v>0</v>
      </c>
      <c r="O1878" s="116">
        <v>0</v>
      </c>
      <c r="P1878" s="120">
        <v>0</v>
      </c>
      <c r="Q1878" s="27" t="str">
        <f t="shared" si="320"/>
        <v>Registered</v>
      </c>
      <c r="R1878" s="121">
        <f t="shared" si="321"/>
        <v>0.70000015479229194</v>
      </c>
      <c r="T1878" s="117">
        <f t="shared" si="318"/>
        <v>0</v>
      </c>
      <c r="U1878" s="117">
        <f t="shared" si="319"/>
        <v>0</v>
      </c>
    </row>
    <row r="1879" spans="1:21" hidden="1" x14ac:dyDescent="0.3">
      <c r="A1879" s="114">
        <v>4894</v>
      </c>
      <c r="B1879" s="114" t="s">
        <v>1430</v>
      </c>
      <c r="C1879" s="114" t="s">
        <v>1904</v>
      </c>
      <c r="D1879" s="114" t="s">
        <v>5936</v>
      </c>
      <c r="E1879" s="114" t="s">
        <v>5937</v>
      </c>
      <c r="F1879" s="115">
        <v>45726</v>
      </c>
      <c r="G1879" s="114" t="s">
        <v>1858</v>
      </c>
      <c r="H1879" s="116">
        <v>8804464</v>
      </c>
      <c r="I1879" s="116">
        <v>7043572</v>
      </c>
      <c r="J1879" s="116">
        <v>7043572</v>
      </c>
      <c r="K1879" s="116">
        <v>0</v>
      </c>
      <c r="L1879" s="116">
        <v>0</v>
      </c>
      <c r="M1879" s="116">
        <v>0</v>
      </c>
      <c r="N1879" s="116">
        <v>0</v>
      </c>
      <c r="O1879" s="116">
        <v>0</v>
      </c>
      <c r="P1879" s="120">
        <v>0</v>
      </c>
      <c r="Q1879" s="27" t="str">
        <f t="shared" si="320"/>
        <v>Registered</v>
      </c>
      <c r="R1879" s="121">
        <f t="shared" si="321"/>
        <v>0.80000009086299861</v>
      </c>
      <c r="T1879" s="117">
        <f t="shared" si="318"/>
        <v>0</v>
      </c>
      <c r="U1879" s="117">
        <f t="shared" si="319"/>
        <v>0</v>
      </c>
    </row>
    <row r="1880" spans="1:21" hidden="1" x14ac:dyDescent="0.3">
      <c r="A1880" s="114">
        <v>4895</v>
      </c>
      <c r="B1880" s="114" t="s">
        <v>1430</v>
      </c>
      <c r="C1880" s="114" t="s">
        <v>1904</v>
      </c>
      <c r="D1880" s="114" t="s">
        <v>5938</v>
      </c>
      <c r="E1880" s="114" t="s">
        <v>5939</v>
      </c>
      <c r="F1880" s="115">
        <v>45127</v>
      </c>
      <c r="G1880" s="114" t="s">
        <v>3039</v>
      </c>
      <c r="H1880" s="116">
        <v>8169643</v>
      </c>
      <c r="I1880" s="116">
        <v>6535715</v>
      </c>
      <c r="J1880" s="116">
        <v>6535715</v>
      </c>
      <c r="K1880" s="116">
        <v>0</v>
      </c>
      <c r="L1880" s="116">
        <v>0</v>
      </c>
      <c r="M1880" s="116">
        <v>0</v>
      </c>
      <c r="N1880" s="116">
        <v>0</v>
      </c>
      <c r="O1880" s="116">
        <v>0</v>
      </c>
      <c r="P1880" s="120">
        <v>0</v>
      </c>
      <c r="Q1880" s="27" t="str">
        <f t="shared" si="320"/>
        <v>Registered</v>
      </c>
      <c r="R1880" s="121">
        <f t="shared" si="321"/>
        <v>0.8000000734426217</v>
      </c>
      <c r="T1880" s="117">
        <f t="shared" ref="T1880:T1908" si="322">L1880+M1880+N1880+O1880+P1880</f>
        <v>0</v>
      </c>
      <c r="U1880" s="117">
        <f t="shared" ref="U1880:U1908" si="323">K1880-T1880</f>
        <v>0</v>
      </c>
    </row>
    <row r="1881" spans="1:21" hidden="1" x14ac:dyDescent="0.3">
      <c r="A1881" s="114">
        <v>4896</v>
      </c>
      <c r="B1881" s="114" t="s">
        <v>1430</v>
      </c>
      <c r="C1881" s="114" t="s">
        <v>1904</v>
      </c>
      <c r="D1881" s="114" t="s">
        <v>5940</v>
      </c>
      <c r="E1881" s="114" t="s">
        <v>5941</v>
      </c>
      <c r="F1881" s="115">
        <v>45512</v>
      </c>
      <c r="G1881" s="114" t="s">
        <v>3508</v>
      </c>
      <c r="H1881" s="116">
        <v>8883929</v>
      </c>
      <c r="I1881" s="116">
        <v>7107143</v>
      </c>
      <c r="J1881" s="116">
        <v>7107143</v>
      </c>
      <c r="K1881" s="116">
        <v>0</v>
      </c>
      <c r="L1881" s="116">
        <v>0</v>
      </c>
      <c r="M1881" s="116">
        <v>0</v>
      </c>
      <c r="N1881" s="116">
        <v>0</v>
      </c>
      <c r="O1881" s="116">
        <v>0</v>
      </c>
      <c r="P1881" s="120">
        <v>0</v>
      </c>
      <c r="Q1881" s="27" t="str">
        <f t="shared" si="320"/>
        <v>Registered</v>
      </c>
      <c r="R1881" s="121">
        <f t="shared" si="321"/>
        <v>0.79999997748743823</v>
      </c>
      <c r="T1881" s="117">
        <f t="shared" si="322"/>
        <v>0</v>
      </c>
      <c r="U1881" s="117">
        <f t="shared" si="323"/>
        <v>0</v>
      </c>
    </row>
    <row r="1882" spans="1:21" hidden="1" x14ac:dyDescent="0.3">
      <c r="A1882" s="114">
        <v>4897</v>
      </c>
      <c r="B1882" s="114" t="s">
        <v>1430</v>
      </c>
      <c r="C1882" s="114" t="s">
        <v>1904</v>
      </c>
      <c r="D1882" s="114" t="s">
        <v>5942</v>
      </c>
      <c r="E1882" s="114" t="s">
        <v>5943</v>
      </c>
      <c r="F1882" s="115">
        <v>45565</v>
      </c>
      <c r="G1882" s="114" t="s">
        <v>2610</v>
      </c>
      <c r="H1882" s="116">
        <v>8973214</v>
      </c>
      <c r="I1882" s="116">
        <v>7178572</v>
      </c>
      <c r="J1882" s="116">
        <v>7178572</v>
      </c>
      <c r="K1882" s="116">
        <v>0</v>
      </c>
      <c r="L1882" s="116">
        <v>0</v>
      </c>
      <c r="M1882" s="116">
        <v>0</v>
      </c>
      <c r="N1882" s="116">
        <v>0</v>
      </c>
      <c r="O1882" s="116">
        <v>0</v>
      </c>
      <c r="P1882" s="120">
        <v>0</v>
      </c>
      <c r="Q1882" s="27" t="str">
        <f t="shared" si="320"/>
        <v>Registered</v>
      </c>
      <c r="R1882" s="121">
        <f t="shared" si="321"/>
        <v>0.80000008915423171</v>
      </c>
      <c r="T1882" s="117">
        <f t="shared" si="322"/>
        <v>0</v>
      </c>
      <c r="U1882" s="117">
        <f t="shared" si="323"/>
        <v>0</v>
      </c>
    </row>
    <row r="1883" spans="1:21" hidden="1" x14ac:dyDescent="0.3">
      <c r="A1883" s="114">
        <v>4898</v>
      </c>
      <c r="B1883" s="114" t="s">
        <v>1430</v>
      </c>
      <c r="C1883" s="114" t="s">
        <v>1904</v>
      </c>
      <c r="D1883" s="114" t="s">
        <v>5944</v>
      </c>
      <c r="E1883" s="114" t="s">
        <v>5945</v>
      </c>
      <c r="F1883" s="115">
        <v>45104</v>
      </c>
      <c r="G1883" s="114" t="s">
        <v>2924</v>
      </c>
      <c r="H1883" s="116">
        <v>12456528</v>
      </c>
      <c r="I1883" s="116">
        <v>9342396</v>
      </c>
      <c r="J1883" s="116">
        <v>9342396</v>
      </c>
      <c r="K1883" s="116">
        <v>0</v>
      </c>
      <c r="L1883" s="116">
        <v>0</v>
      </c>
      <c r="M1883" s="116">
        <v>0</v>
      </c>
      <c r="N1883" s="116">
        <v>0</v>
      </c>
      <c r="O1883" s="116">
        <v>0</v>
      </c>
      <c r="P1883" s="120">
        <v>0</v>
      </c>
      <c r="Q1883" s="27" t="str">
        <f t="shared" si="320"/>
        <v>Registered</v>
      </c>
      <c r="R1883" s="121">
        <f t="shared" si="321"/>
        <v>0.75</v>
      </c>
      <c r="T1883" s="117">
        <f t="shared" si="322"/>
        <v>0</v>
      </c>
      <c r="U1883" s="117">
        <f t="shared" si="323"/>
        <v>0</v>
      </c>
    </row>
    <row r="1884" spans="1:21" hidden="1" x14ac:dyDescent="0.3">
      <c r="A1884" s="114">
        <v>4899</v>
      </c>
      <c r="B1884" s="114" t="s">
        <v>1430</v>
      </c>
      <c r="C1884" s="114" t="s">
        <v>1904</v>
      </c>
      <c r="D1884" s="114" t="s">
        <v>5946</v>
      </c>
      <c r="E1884" s="114" t="s">
        <v>5947</v>
      </c>
      <c r="F1884" s="115">
        <v>45176</v>
      </c>
      <c r="G1884" s="114" t="s">
        <v>4958</v>
      </c>
      <c r="H1884" s="116">
        <v>12009464</v>
      </c>
      <c r="I1884" s="116">
        <v>9607572</v>
      </c>
      <c r="J1884" s="116">
        <v>9607572</v>
      </c>
      <c r="K1884" s="116">
        <v>0</v>
      </c>
      <c r="L1884" s="116">
        <v>0</v>
      </c>
      <c r="M1884" s="116">
        <v>0</v>
      </c>
      <c r="N1884" s="116">
        <v>0</v>
      </c>
      <c r="O1884" s="116">
        <v>0</v>
      </c>
      <c r="P1884" s="120">
        <v>0</v>
      </c>
      <c r="Q1884" s="27" t="str">
        <f t="shared" si="320"/>
        <v>Registered</v>
      </c>
      <c r="R1884" s="121">
        <f t="shared" si="321"/>
        <v>0.80000006661413037</v>
      </c>
      <c r="T1884" s="117">
        <f t="shared" si="322"/>
        <v>0</v>
      </c>
      <c r="U1884" s="117">
        <f t="shared" si="323"/>
        <v>0</v>
      </c>
    </row>
    <row r="1885" spans="1:21" hidden="1" x14ac:dyDescent="0.3">
      <c r="A1885" s="114">
        <v>4900</v>
      </c>
      <c r="B1885" s="114" t="s">
        <v>1430</v>
      </c>
      <c r="C1885" s="114" t="s">
        <v>1904</v>
      </c>
      <c r="D1885" s="114" t="s">
        <v>5948</v>
      </c>
      <c r="E1885" s="114" t="s">
        <v>5949</v>
      </c>
      <c r="F1885" s="115">
        <v>45281</v>
      </c>
      <c r="G1885" s="114" t="s">
        <v>4901</v>
      </c>
      <c r="H1885" s="116">
        <v>8334165</v>
      </c>
      <c r="I1885" s="116">
        <v>6667333</v>
      </c>
      <c r="J1885" s="116">
        <v>6667333</v>
      </c>
      <c r="K1885" s="116">
        <v>0</v>
      </c>
      <c r="L1885" s="116">
        <v>0</v>
      </c>
      <c r="M1885" s="116">
        <v>0</v>
      </c>
      <c r="N1885" s="116">
        <v>0</v>
      </c>
      <c r="O1885" s="116">
        <v>0</v>
      </c>
      <c r="P1885" s="120">
        <v>0</v>
      </c>
      <c r="Q1885" s="27" t="str">
        <f t="shared" si="320"/>
        <v>Registered</v>
      </c>
      <c r="R1885" s="121">
        <f t="shared" si="321"/>
        <v>0.80000011998802523</v>
      </c>
      <c r="T1885" s="117">
        <f t="shared" si="322"/>
        <v>0</v>
      </c>
      <c r="U1885" s="117">
        <f t="shared" si="323"/>
        <v>0</v>
      </c>
    </row>
    <row r="1886" spans="1:21" hidden="1" x14ac:dyDescent="0.3">
      <c r="A1886" s="114">
        <v>4901</v>
      </c>
      <c r="B1886" s="114" t="s">
        <v>1430</v>
      </c>
      <c r="C1886" s="114" t="s">
        <v>1904</v>
      </c>
      <c r="D1886" s="114" t="s">
        <v>5950</v>
      </c>
      <c r="E1886" s="114" t="s">
        <v>5951</v>
      </c>
      <c r="F1886" s="115">
        <v>45688</v>
      </c>
      <c r="G1886" s="114" t="s">
        <v>4299</v>
      </c>
      <c r="H1886" s="116">
        <v>9250893</v>
      </c>
      <c r="I1886" s="116">
        <v>6475627</v>
      </c>
      <c r="J1886" s="116">
        <v>6475627</v>
      </c>
      <c r="K1886" s="116">
        <v>0</v>
      </c>
      <c r="L1886" s="116">
        <v>0</v>
      </c>
      <c r="M1886" s="116">
        <v>0</v>
      </c>
      <c r="N1886" s="116">
        <v>0</v>
      </c>
      <c r="O1886" s="116">
        <v>0</v>
      </c>
      <c r="P1886" s="120">
        <v>0</v>
      </c>
      <c r="Q1886" s="27" t="str">
        <f t="shared" si="320"/>
        <v>Registered</v>
      </c>
      <c r="R1886" s="121">
        <f t="shared" si="321"/>
        <v>0.70000020538557739</v>
      </c>
      <c r="T1886" s="117">
        <f t="shared" si="322"/>
        <v>0</v>
      </c>
      <c r="U1886" s="117">
        <f t="shared" si="323"/>
        <v>0</v>
      </c>
    </row>
    <row r="1887" spans="1:21" hidden="1" x14ac:dyDescent="0.3">
      <c r="A1887" s="114">
        <v>4902</v>
      </c>
      <c r="B1887" s="114" t="s">
        <v>1430</v>
      </c>
      <c r="C1887" s="114" t="s">
        <v>1904</v>
      </c>
      <c r="D1887" s="114" t="s">
        <v>5952</v>
      </c>
      <c r="E1887" s="114" t="s">
        <v>5953</v>
      </c>
      <c r="F1887" s="115">
        <v>45875</v>
      </c>
      <c r="G1887" s="114" t="s">
        <v>3888</v>
      </c>
      <c r="H1887" s="116">
        <v>13159500</v>
      </c>
      <c r="I1887" s="116">
        <v>10527600</v>
      </c>
      <c r="J1887" s="116">
        <v>10527600</v>
      </c>
      <c r="K1887" s="116">
        <v>0</v>
      </c>
      <c r="L1887" s="116">
        <v>0</v>
      </c>
      <c r="M1887" s="116">
        <v>0</v>
      </c>
      <c r="N1887" s="116">
        <v>0</v>
      </c>
      <c r="O1887" s="116">
        <v>0</v>
      </c>
      <c r="P1887" s="120">
        <v>0</v>
      </c>
      <c r="Q1887" s="27" t="str">
        <f t="shared" si="320"/>
        <v>Registered</v>
      </c>
      <c r="R1887" s="121">
        <f t="shared" si="321"/>
        <v>0.8</v>
      </c>
      <c r="T1887" s="117">
        <f t="shared" si="322"/>
        <v>0</v>
      </c>
      <c r="U1887" s="117">
        <f t="shared" si="323"/>
        <v>0</v>
      </c>
    </row>
    <row r="1888" spans="1:21" hidden="1" x14ac:dyDescent="0.3">
      <c r="A1888" s="114">
        <v>4903</v>
      </c>
      <c r="B1888" s="114" t="s">
        <v>1430</v>
      </c>
      <c r="C1888" s="114" t="s">
        <v>1904</v>
      </c>
      <c r="D1888" s="114" t="s">
        <v>5954</v>
      </c>
      <c r="E1888" s="114" t="s">
        <v>5955</v>
      </c>
      <c r="F1888" s="115">
        <v>45187</v>
      </c>
      <c r="G1888" s="114" t="s">
        <v>3613</v>
      </c>
      <c r="H1888" s="116">
        <v>8022147</v>
      </c>
      <c r="I1888" s="116">
        <v>6417718</v>
      </c>
      <c r="J1888" s="116">
        <v>6417718</v>
      </c>
      <c r="K1888" s="116">
        <v>0</v>
      </c>
      <c r="L1888" s="116">
        <v>0</v>
      </c>
      <c r="M1888" s="116">
        <v>0</v>
      </c>
      <c r="N1888" s="116">
        <v>0</v>
      </c>
      <c r="O1888" s="116">
        <v>0</v>
      </c>
      <c r="P1888" s="120">
        <v>0</v>
      </c>
      <c r="Q1888" s="27" t="str">
        <f t="shared" si="320"/>
        <v>Registered</v>
      </c>
      <c r="R1888" s="121">
        <f t="shared" si="321"/>
        <v>0.80000004986196338</v>
      </c>
      <c r="T1888" s="117">
        <f t="shared" si="322"/>
        <v>0</v>
      </c>
      <c r="U1888" s="117">
        <f t="shared" si="323"/>
        <v>0</v>
      </c>
    </row>
    <row r="1889" spans="1:21" hidden="1" x14ac:dyDescent="0.3">
      <c r="A1889" s="114">
        <v>4904</v>
      </c>
      <c r="B1889" s="114" t="s">
        <v>1430</v>
      </c>
      <c r="C1889" s="114" t="s">
        <v>1904</v>
      </c>
      <c r="D1889" s="114" t="s">
        <v>5956</v>
      </c>
      <c r="E1889" s="114" t="s">
        <v>5957</v>
      </c>
      <c r="F1889" s="115">
        <v>45092</v>
      </c>
      <c r="G1889" s="114" t="s">
        <v>3007</v>
      </c>
      <c r="H1889" s="116">
        <v>11741071</v>
      </c>
      <c r="I1889" s="116">
        <v>9392855</v>
      </c>
      <c r="J1889" s="116">
        <v>9392855</v>
      </c>
      <c r="K1889" s="116">
        <v>0</v>
      </c>
      <c r="L1889" s="116">
        <v>0</v>
      </c>
      <c r="M1889" s="116">
        <v>0</v>
      </c>
      <c r="N1889" s="116">
        <v>0</v>
      </c>
      <c r="O1889" s="116">
        <v>0</v>
      </c>
      <c r="P1889" s="120">
        <v>0</v>
      </c>
      <c r="Q1889" s="27" t="str">
        <f t="shared" si="320"/>
        <v>Registered</v>
      </c>
      <c r="R1889" s="121">
        <f t="shared" si="321"/>
        <v>0.79999984669200963</v>
      </c>
      <c r="T1889" s="117">
        <f t="shared" si="322"/>
        <v>0</v>
      </c>
      <c r="U1889" s="117">
        <f t="shared" si="323"/>
        <v>0</v>
      </c>
    </row>
    <row r="1890" spans="1:21" hidden="1" x14ac:dyDescent="0.3">
      <c r="A1890" s="114">
        <v>4905</v>
      </c>
      <c r="B1890" s="114" t="s">
        <v>1430</v>
      </c>
      <c r="C1890" s="114" t="s">
        <v>1904</v>
      </c>
      <c r="D1890" s="114" t="s">
        <v>5958</v>
      </c>
      <c r="E1890" s="114" t="s">
        <v>5959</v>
      </c>
      <c r="F1890" s="115">
        <v>45341</v>
      </c>
      <c r="G1890" s="114" t="s">
        <v>5427</v>
      </c>
      <c r="H1890" s="116">
        <v>8348214</v>
      </c>
      <c r="I1890" s="116">
        <v>6678572</v>
      </c>
      <c r="J1890" s="116">
        <v>6678572</v>
      </c>
      <c r="K1890" s="116">
        <v>0</v>
      </c>
      <c r="L1890" s="116">
        <v>0</v>
      </c>
      <c r="M1890" s="116">
        <v>0</v>
      </c>
      <c r="N1890" s="116">
        <v>0</v>
      </c>
      <c r="O1890" s="116">
        <v>0</v>
      </c>
      <c r="P1890" s="120">
        <v>0</v>
      </c>
      <c r="Q1890" s="27" t="str">
        <f t="shared" si="320"/>
        <v>Registered</v>
      </c>
      <c r="R1890" s="121">
        <f t="shared" si="321"/>
        <v>0.80000009582888032</v>
      </c>
      <c r="T1890" s="117">
        <f t="shared" si="322"/>
        <v>0</v>
      </c>
      <c r="U1890" s="117">
        <f t="shared" si="323"/>
        <v>0</v>
      </c>
    </row>
    <row r="1891" spans="1:21" hidden="1" x14ac:dyDescent="0.3">
      <c r="A1891" s="114">
        <v>4906</v>
      </c>
      <c r="B1891" s="114" t="s">
        <v>1430</v>
      </c>
      <c r="C1891" s="114" t="s">
        <v>1904</v>
      </c>
      <c r="D1891" s="114" t="s">
        <v>5960</v>
      </c>
      <c r="E1891" s="114" t="s">
        <v>5961</v>
      </c>
      <c r="F1891" s="115">
        <v>45104</v>
      </c>
      <c r="G1891" s="114" t="s">
        <v>2008</v>
      </c>
      <c r="H1891" s="116">
        <v>8036223</v>
      </c>
      <c r="I1891" s="116">
        <v>6428976</v>
      </c>
      <c r="J1891" s="116">
        <v>6428976</v>
      </c>
      <c r="K1891" s="116">
        <v>0</v>
      </c>
      <c r="L1891" s="116">
        <v>0</v>
      </c>
      <c r="M1891" s="116">
        <v>0</v>
      </c>
      <c r="N1891" s="116">
        <v>0</v>
      </c>
      <c r="O1891" s="116">
        <v>0</v>
      </c>
      <c r="P1891" s="120">
        <v>0</v>
      </c>
      <c r="Q1891" s="27" t="str">
        <f t="shared" si="320"/>
        <v>Registered</v>
      </c>
      <c r="R1891" s="121">
        <f t="shared" si="321"/>
        <v>0.79999970135223974</v>
      </c>
      <c r="T1891" s="117">
        <f t="shared" si="322"/>
        <v>0</v>
      </c>
      <c r="U1891" s="117">
        <f t="shared" si="323"/>
        <v>0</v>
      </c>
    </row>
    <row r="1892" spans="1:21" hidden="1" x14ac:dyDescent="0.3">
      <c r="A1892" s="114">
        <v>4907</v>
      </c>
      <c r="B1892" s="114" t="s">
        <v>1430</v>
      </c>
      <c r="C1892" s="114" t="s">
        <v>1904</v>
      </c>
      <c r="D1892" s="114" t="s">
        <v>5962</v>
      </c>
      <c r="E1892" s="114" t="s">
        <v>5451</v>
      </c>
      <c r="F1892" s="115">
        <v>45304</v>
      </c>
      <c r="G1892" s="114" t="s">
        <v>3330</v>
      </c>
      <c r="H1892" s="116">
        <v>12142857</v>
      </c>
      <c r="I1892" s="116">
        <v>9714285</v>
      </c>
      <c r="J1892" s="116">
        <v>9714285</v>
      </c>
      <c r="K1892" s="116">
        <v>0</v>
      </c>
      <c r="L1892" s="116">
        <v>0</v>
      </c>
      <c r="M1892" s="116">
        <v>0</v>
      </c>
      <c r="N1892" s="116">
        <v>0</v>
      </c>
      <c r="O1892" s="116">
        <v>0</v>
      </c>
      <c r="P1892" s="120">
        <v>0</v>
      </c>
      <c r="Q1892" s="27" t="str">
        <f t="shared" si="320"/>
        <v>Registered</v>
      </c>
      <c r="R1892" s="121">
        <f t="shared" si="321"/>
        <v>0.7999999505882347</v>
      </c>
      <c r="T1892" s="117">
        <f t="shared" si="322"/>
        <v>0</v>
      </c>
      <c r="U1892" s="117">
        <f t="shared" si="323"/>
        <v>0</v>
      </c>
    </row>
    <row r="1893" spans="1:21" hidden="1" x14ac:dyDescent="0.3">
      <c r="A1893" s="114">
        <v>4908</v>
      </c>
      <c r="B1893" s="114" t="s">
        <v>1430</v>
      </c>
      <c r="C1893" s="114" t="s">
        <v>1904</v>
      </c>
      <c r="D1893" s="114" t="s">
        <v>5963</v>
      </c>
      <c r="E1893" s="114" t="s">
        <v>5964</v>
      </c>
      <c r="F1893" s="115">
        <v>45093</v>
      </c>
      <c r="G1893" s="114" t="s">
        <v>3469</v>
      </c>
      <c r="H1893" s="116">
        <v>11741071</v>
      </c>
      <c r="I1893" s="116">
        <v>9392857</v>
      </c>
      <c r="J1893" s="116">
        <v>9392857</v>
      </c>
      <c r="K1893" s="116">
        <v>0</v>
      </c>
      <c r="L1893" s="116">
        <v>0</v>
      </c>
      <c r="M1893" s="116">
        <v>0</v>
      </c>
      <c r="N1893" s="116">
        <v>0</v>
      </c>
      <c r="O1893" s="116">
        <v>0</v>
      </c>
      <c r="P1893" s="120">
        <v>0</v>
      </c>
      <c r="Q1893" s="27" t="str">
        <f t="shared" si="320"/>
        <v>Registered</v>
      </c>
      <c r="R1893" s="121">
        <f t="shared" si="321"/>
        <v>0.80000001703422119</v>
      </c>
      <c r="T1893" s="117">
        <f t="shared" si="322"/>
        <v>0</v>
      </c>
      <c r="U1893" s="117">
        <f t="shared" si="323"/>
        <v>0</v>
      </c>
    </row>
    <row r="1894" spans="1:21" hidden="1" x14ac:dyDescent="0.3">
      <c r="A1894" s="114">
        <v>4909</v>
      </c>
      <c r="B1894" s="114" t="s">
        <v>1430</v>
      </c>
      <c r="C1894" s="114" t="s">
        <v>1904</v>
      </c>
      <c r="D1894" s="114" t="s">
        <v>5965</v>
      </c>
      <c r="E1894" s="114" t="s">
        <v>5966</v>
      </c>
      <c r="F1894" s="115">
        <v>45349</v>
      </c>
      <c r="G1894" s="114" t="s">
        <v>5967</v>
      </c>
      <c r="H1894" s="116">
        <v>12055800</v>
      </c>
      <c r="I1894" s="116">
        <v>9644640</v>
      </c>
      <c r="J1894" s="116">
        <v>9644640</v>
      </c>
      <c r="K1894" s="116">
        <v>0</v>
      </c>
      <c r="L1894" s="116">
        <v>0</v>
      </c>
      <c r="M1894" s="116">
        <v>0</v>
      </c>
      <c r="N1894" s="116">
        <v>0</v>
      </c>
      <c r="O1894" s="116">
        <v>0</v>
      </c>
      <c r="P1894" s="120">
        <v>0</v>
      </c>
      <c r="Q1894" s="27" t="str">
        <f t="shared" si="320"/>
        <v>Registered</v>
      </c>
      <c r="R1894" s="121">
        <f t="shared" si="321"/>
        <v>0.8</v>
      </c>
      <c r="T1894" s="117">
        <f t="shared" si="322"/>
        <v>0</v>
      </c>
      <c r="U1894" s="117">
        <f t="shared" si="323"/>
        <v>0</v>
      </c>
    </row>
    <row r="1895" spans="1:21" hidden="1" x14ac:dyDescent="0.3">
      <c r="A1895" s="114">
        <v>10102</v>
      </c>
      <c r="B1895" s="114" t="s">
        <v>1430</v>
      </c>
      <c r="C1895" s="114" t="s">
        <v>1904</v>
      </c>
      <c r="D1895" s="114" t="s">
        <v>9368</v>
      </c>
      <c r="E1895" s="114" t="s">
        <v>9369</v>
      </c>
      <c r="F1895" s="115">
        <v>45096</v>
      </c>
      <c r="G1895" s="114" t="s">
        <v>2842</v>
      </c>
      <c r="H1895" s="116">
        <v>11875812</v>
      </c>
      <c r="I1895" s="116">
        <v>9500647</v>
      </c>
      <c r="J1895" s="116">
        <v>9500647.1300000008</v>
      </c>
      <c r="K1895" s="116">
        <v>-0.13</v>
      </c>
      <c r="L1895" s="116">
        <v>0</v>
      </c>
      <c r="M1895" s="116">
        <v>0</v>
      </c>
      <c r="N1895" s="116">
        <v>0</v>
      </c>
      <c r="O1895" s="116">
        <v>0</v>
      </c>
      <c r="P1895" s="120">
        <v>0</v>
      </c>
      <c r="Q1895" s="27" t="str">
        <f t="shared" si="320"/>
        <v>Registered</v>
      </c>
      <c r="R1895" s="121">
        <f t="shared" si="321"/>
        <v>0.79999978106760194</v>
      </c>
      <c r="T1895" s="117">
        <f t="shared" si="322"/>
        <v>0</v>
      </c>
      <c r="U1895" s="117">
        <f t="shared" si="323"/>
        <v>-0.13</v>
      </c>
    </row>
    <row r="1896" spans="1:21" hidden="1" x14ac:dyDescent="0.3">
      <c r="A1896" s="114">
        <v>10108</v>
      </c>
      <c r="B1896" s="114" t="s">
        <v>1430</v>
      </c>
      <c r="C1896" s="114" t="s">
        <v>1904</v>
      </c>
      <c r="D1896" s="114" t="s">
        <v>9376</v>
      </c>
      <c r="E1896" s="114" t="s">
        <v>9377</v>
      </c>
      <c r="F1896" s="115">
        <v>45762</v>
      </c>
      <c r="G1896" s="114" t="s">
        <v>4212</v>
      </c>
      <c r="H1896" s="116">
        <v>13794643</v>
      </c>
      <c r="I1896" s="116">
        <v>8276786</v>
      </c>
      <c r="J1896" s="116">
        <v>8276786.2999999998</v>
      </c>
      <c r="K1896" s="116">
        <v>-0.3</v>
      </c>
      <c r="L1896" s="116">
        <v>0</v>
      </c>
      <c r="M1896" s="116">
        <v>0</v>
      </c>
      <c r="N1896" s="116">
        <v>0</v>
      </c>
      <c r="O1896" s="116">
        <v>0</v>
      </c>
      <c r="P1896" s="120">
        <v>0</v>
      </c>
      <c r="Q1896" s="27" t="str">
        <f t="shared" si="320"/>
        <v>Registered</v>
      </c>
      <c r="R1896" s="121">
        <f t="shared" si="321"/>
        <v>0.6000000144983817</v>
      </c>
      <c r="T1896" s="117">
        <f t="shared" si="322"/>
        <v>0</v>
      </c>
      <c r="U1896" s="117">
        <f t="shared" si="323"/>
        <v>-0.3</v>
      </c>
    </row>
    <row r="1897" spans="1:21" hidden="1" x14ac:dyDescent="0.3">
      <c r="A1897" s="114">
        <v>10115</v>
      </c>
      <c r="B1897" s="114" t="s">
        <v>1430</v>
      </c>
      <c r="C1897" s="114" t="s">
        <v>1904</v>
      </c>
      <c r="D1897" s="114" t="s">
        <v>9384</v>
      </c>
      <c r="E1897" s="114" t="s">
        <v>9385</v>
      </c>
      <c r="F1897" s="115">
        <v>45107</v>
      </c>
      <c r="G1897" s="114" t="s">
        <v>3039</v>
      </c>
      <c r="H1897" s="116">
        <v>12589286</v>
      </c>
      <c r="I1897" s="116">
        <v>10071428</v>
      </c>
      <c r="J1897" s="116">
        <v>10071428.57</v>
      </c>
      <c r="K1897" s="116">
        <v>-0.56999999999999995</v>
      </c>
      <c r="L1897" s="116">
        <v>0</v>
      </c>
      <c r="M1897" s="116">
        <v>0</v>
      </c>
      <c r="N1897" s="116">
        <v>0</v>
      </c>
      <c r="O1897" s="116">
        <v>0</v>
      </c>
      <c r="P1897" s="120">
        <v>0</v>
      </c>
      <c r="Q1897" s="27" t="str">
        <f t="shared" si="320"/>
        <v>Registered</v>
      </c>
      <c r="R1897" s="121">
        <f t="shared" si="321"/>
        <v>0.79999993645390211</v>
      </c>
      <c r="T1897" s="117">
        <f t="shared" si="322"/>
        <v>0</v>
      </c>
      <c r="U1897" s="117">
        <f t="shared" si="323"/>
        <v>-0.56999999999999995</v>
      </c>
    </row>
    <row r="1898" spans="1:21" hidden="1" x14ac:dyDescent="0.3">
      <c r="A1898" s="114">
        <v>10116</v>
      </c>
      <c r="B1898" s="114" t="s">
        <v>1430</v>
      </c>
      <c r="C1898" s="114" t="s">
        <v>1904</v>
      </c>
      <c r="D1898" s="114" t="s">
        <v>9386</v>
      </c>
      <c r="E1898" s="114" t="s">
        <v>9387</v>
      </c>
      <c r="F1898" s="115">
        <v>45117</v>
      </c>
      <c r="G1898" s="114" t="s">
        <v>3039</v>
      </c>
      <c r="H1898" s="116">
        <v>12466716</v>
      </c>
      <c r="I1898" s="116">
        <v>9973373</v>
      </c>
      <c r="J1898" s="116">
        <v>9973373.5999999996</v>
      </c>
      <c r="K1898" s="116">
        <v>-0.6</v>
      </c>
      <c r="L1898" s="116">
        <v>0</v>
      </c>
      <c r="M1898" s="116">
        <v>0</v>
      </c>
      <c r="N1898" s="116">
        <v>0</v>
      </c>
      <c r="O1898" s="116">
        <v>0</v>
      </c>
      <c r="P1898" s="120">
        <v>0</v>
      </c>
      <c r="Q1898" s="27" t="str">
        <f t="shared" si="320"/>
        <v>Registered</v>
      </c>
      <c r="R1898" s="121">
        <f t="shared" si="321"/>
        <v>0.80000001604271731</v>
      </c>
      <c r="T1898" s="117">
        <f t="shared" si="322"/>
        <v>0</v>
      </c>
      <c r="U1898" s="117">
        <f t="shared" si="323"/>
        <v>-0.6</v>
      </c>
    </row>
    <row r="1899" spans="1:21" hidden="1" x14ac:dyDescent="0.3">
      <c r="A1899" s="114">
        <v>10144</v>
      </c>
      <c r="B1899" s="114" t="s">
        <v>1430</v>
      </c>
      <c r="C1899" s="114" t="s">
        <v>1904</v>
      </c>
      <c r="D1899" s="114" t="s">
        <v>1905</v>
      </c>
      <c r="E1899" s="114" t="s">
        <v>1906</v>
      </c>
      <c r="F1899" s="115">
        <v>46078</v>
      </c>
      <c r="G1899" s="114" t="s">
        <v>1907</v>
      </c>
      <c r="H1899" s="116">
        <v>9650000</v>
      </c>
      <c r="I1899" s="116">
        <v>6755000</v>
      </c>
      <c r="J1899" s="116">
        <v>6756000</v>
      </c>
      <c r="K1899" s="116">
        <v>-1000</v>
      </c>
      <c r="L1899" s="116">
        <v>0</v>
      </c>
      <c r="M1899" s="116">
        <v>0</v>
      </c>
      <c r="N1899" s="116">
        <v>0</v>
      </c>
      <c r="O1899" s="116">
        <v>0</v>
      </c>
      <c r="P1899" s="120">
        <v>0</v>
      </c>
      <c r="Q1899" s="27" t="str">
        <f t="shared" si="320"/>
        <v>Registered</v>
      </c>
      <c r="R1899" s="121">
        <f t="shared" si="321"/>
        <v>0.7</v>
      </c>
      <c r="T1899" s="117">
        <f t="shared" si="322"/>
        <v>0</v>
      </c>
      <c r="U1899" s="117">
        <f t="shared" si="323"/>
        <v>-1000</v>
      </c>
    </row>
    <row r="1900" spans="1:21" hidden="1" x14ac:dyDescent="0.3">
      <c r="A1900" s="114">
        <v>10168</v>
      </c>
      <c r="B1900" s="114" t="s">
        <v>1430</v>
      </c>
      <c r="C1900" s="114" t="s">
        <v>1904</v>
      </c>
      <c r="D1900" s="114" t="s">
        <v>4024</v>
      </c>
      <c r="E1900" s="114" t="s">
        <v>4025</v>
      </c>
      <c r="F1900" s="115">
        <v>45104</v>
      </c>
      <c r="G1900" s="114" t="s">
        <v>2982</v>
      </c>
      <c r="H1900" s="116">
        <v>11713116</v>
      </c>
      <c r="I1900" s="116">
        <v>9370493</v>
      </c>
      <c r="J1900" s="116">
        <v>9399774.9900000002</v>
      </c>
      <c r="K1900" s="116">
        <v>-29281.99</v>
      </c>
      <c r="L1900" s="116">
        <v>0</v>
      </c>
      <c r="M1900" s="116">
        <v>0</v>
      </c>
      <c r="N1900" s="116">
        <v>0</v>
      </c>
      <c r="O1900" s="116">
        <v>0</v>
      </c>
      <c r="P1900" s="120">
        <v>0</v>
      </c>
      <c r="Q1900" s="27" t="str">
        <f t="shared" si="320"/>
        <v>Registered</v>
      </c>
      <c r="R1900" s="121">
        <f t="shared" si="321"/>
        <v>0.80000001707487567</v>
      </c>
      <c r="T1900" s="117">
        <f t="shared" si="322"/>
        <v>0</v>
      </c>
      <c r="U1900" s="117">
        <f t="shared" si="323"/>
        <v>-29281.99</v>
      </c>
    </row>
    <row r="1901" spans="1:21" hidden="1" x14ac:dyDescent="0.3">
      <c r="A1901" s="114">
        <v>10175</v>
      </c>
      <c r="B1901" s="114" t="s">
        <v>1430</v>
      </c>
      <c r="C1901" s="114" t="s">
        <v>1904</v>
      </c>
      <c r="D1901" s="114" t="s">
        <v>9472</v>
      </c>
      <c r="E1901" s="114" t="s">
        <v>9473</v>
      </c>
      <c r="F1901" s="115">
        <v>45096</v>
      </c>
      <c r="G1901" s="114" t="s">
        <v>4878</v>
      </c>
      <c r="H1901" s="116">
        <v>7901786</v>
      </c>
      <c r="I1901" s="116">
        <v>6321428</v>
      </c>
      <c r="J1901" s="116">
        <v>6368036</v>
      </c>
      <c r="K1901" s="116">
        <v>-46608</v>
      </c>
      <c r="L1901" s="116">
        <v>0</v>
      </c>
      <c r="M1901" s="116">
        <v>0</v>
      </c>
      <c r="N1901" s="116">
        <v>0</v>
      </c>
      <c r="O1901" s="116">
        <v>0</v>
      </c>
      <c r="P1901" s="120">
        <v>0</v>
      </c>
      <c r="Q1901" s="27" t="str">
        <f t="shared" si="320"/>
        <v>Registered</v>
      </c>
      <c r="R1901" s="121">
        <f t="shared" si="321"/>
        <v>0.79999989875706579</v>
      </c>
      <c r="T1901" s="117">
        <f t="shared" si="322"/>
        <v>0</v>
      </c>
      <c r="U1901" s="117">
        <f t="shared" si="323"/>
        <v>-46608</v>
      </c>
    </row>
    <row r="1902" spans="1:21" hidden="1" x14ac:dyDescent="0.3">
      <c r="A1902" s="114">
        <v>10257</v>
      </c>
      <c r="B1902" s="114" t="s">
        <v>1430</v>
      </c>
      <c r="C1902" s="114" t="s">
        <v>1904</v>
      </c>
      <c r="D1902" s="114" t="s">
        <v>9571</v>
      </c>
      <c r="E1902" s="114" t="s">
        <v>9572</v>
      </c>
      <c r="F1902" s="115">
        <v>45090</v>
      </c>
      <c r="G1902" s="114" t="s">
        <v>5364</v>
      </c>
      <c r="H1902" s="116">
        <v>11611607</v>
      </c>
      <c r="I1902" s="116">
        <v>9289287</v>
      </c>
      <c r="J1902" s="116">
        <v>9383482</v>
      </c>
      <c r="K1902" s="116">
        <v>-94195</v>
      </c>
      <c r="L1902" s="116">
        <v>0</v>
      </c>
      <c r="M1902" s="116">
        <v>0</v>
      </c>
      <c r="N1902" s="116">
        <v>0</v>
      </c>
      <c r="O1902" s="116">
        <v>0</v>
      </c>
      <c r="P1902" s="120">
        <v>0</v>
      </c>
      <c r="Q1902" s="27" t="str">
        <f t="shared" si="320"/>
        <v>Registered</v>
      </c>
      <c r="R1902" s="121">
        <f t="shared" si="321"/>
        <v>0.80000012056901337</v>
      </c>
      <c r="T1902" s="117">
        <f t="shared" si="322"/>
        <v>0</v>
      </c>
      <c r="U1902" s="117">
        <f t="shared" si="323"/>
        <v>-94195</v>
      </c>
    </row>
    <row r="1903" spans="1:21" hidden="1" x14ac:dyDescent="0.3">
      <c r="A1903" s="114">
        <v>10262</v>
      </c>
      <c r="B1903" s="114" t="s">
        <v>1430</v>
      </c>
      <c r="C1903" s="114" t="s">
        <v>1904</v>
      </c>
      <c r="D1903" s="114" t="s">
        <v>9577</v>
      </c>
      <c r="E1903" s="114" t="s">
        <v>7088</v>
      </c>
      <c r="F1903" s="115">
        <v>45127</v>
      </c>
      <c r="G1903" s="114" t="s">
        <v>3442</v>
      </c>
      <c r="H1903" s="116">
        <v>12735000</v>
      </c>
      <c r="I1903" s="116">
        <v>9551250</v>
      </c>
      <c r="J1903" s="116">
        <v>9646762</v>
      </c>
      <c r="K1903" s="116">
        <v>-95512</v>
      </c>
      <c r="L1903" s="116">
        <v>0</v>
      </c>
      <c r="M1903" s="116">
        <v>0</v>
      </c>
      <c r="N1903" s="116">
        <v>0</v>
      </c>
      <c r="O1903" s="116">
        <v>0</v>
      </c>
      <c r="P1903" s="120">
        <v>0</v>
      </c>
      <c r="Q1903" s="27" t="str">
        <f t="shared" si="320"/>
        <v>Registered</v>
      </c>
      <c r="R1903" s="121">
        <f t="shared" si="321"/>
        <v>0.75</v>
      </c>
      <c r="T1903" s="117">
        <f t="shared" si="322"/>
        <v>0</v>
      </c>
      <c r="U1903" s="117">
        <f t="shared" si="323"/>
        <v>-95512</v>
      </c>
    </row>
    <row r="1904" spans="1:21" hidden="1" x14ac:dyDescent="0.3">
      <c r="A1904" s="114">
        <v>10473</v>
      </c>
      <c r="B1904" s="114" t="s">
        <v>1430</v>
      </c>
      <c r="C1904" s="114" t="s">
        <v>1904</v>
      </c>
      <c r="D1904" s="114" t="s">
        <v>9807</v>
      </c>
      <c r="E1904" s="114" t="s">
        <v>9808</v>
      </c>
      <c r="F1904" s="115">
        <v>45279</v>
      </c>
      <c r="G1904" s="114" t="s">
        <v>5385</v>
      </c>
      <c r="H1904" s="116">
        <v>8211000</v>
      </c>
      <c r="I1904" s="116">
        <v>6568800</v>
      </c>
      <c r="J1904" s="116">
        <v>6983110</v>
      </c>
      <c r="K1904" s="116">
        <v>-414310</v>
      </c>
      <c r="L1904" s="116">
        <v>0</v>
      </c>
      <c r="M1904" s="116">
        <v>0</v>
      </c>
      <c r="N1904" s="116">
        <v>0</v>
      </c>
      <c r="O1904" s="116">
        <v>0</v>
      </c>
      <c r="P1904" s="120">
        <v>0</v>
      </c>
      <c r="Q1904" s="27" t="str">
        <f t="shared" si="320"/>
        <v>Registered</v>
      </c>
      <c r="R1904" s="121">
        <f t="shared" si="321"/>
        <v>0.8</v>
      </c>
      <c r="T1904" s="117">
        <f t="shared" si="322"/>
        <v>0</v>
      </c>
      <c r="U1904" s="117">
        <f t="shared" si="323"/>
        <v>-414310</v>
      </c>
    </row>
    <row r="1905" spans="1:21" hidden="1" x14ac:dyDescent="0.3">
      <c r="A1905" s="114">
        <v>10555</v>
      </c>
      <c r="B1905" s="114" t="s">
        <v>1430</v>
      </c>
      <c r="C1905" s="114" t="s">
        <v>1904</v>
      </c>
      <c r="D1905" s="114" t="s">
        <v>10009</v>
      </c>
      <c r="E1905" s="114" t="s">
        <v>10010</v>
      </c>
      <c r="F1905" s="115">
        <v>45378</v>
      </c>
      <c r="G1905" s="114" t="s">
        <v>3493</v>
      </c>
      <c r="H1905" s="116">
        <v>11886000</v>
      </c>
      <c r="I1905" s="116">
        <v>9508800</v>
      </c>
      <c r="J1905" s="116">
        <v>10500000</v>
      </c>
      <c r="K1905" s="116">
        <v>-991200</v>
      </c>
      <c r="L1905" s="116">
        <v>0</v>
      </c>
      <c r="M1905" s="116">
        <v>0</v>
      </c>
      <c r="N1905" s="116">
        <v>0</v>
      </c>
      <c r="O1905" s="116">
        <v>0</v>
      </c>
      <c r="P1905" s="120">
        <v>0</v>
      </c>
      <c r="Q1905" s="27" t="str">
        <f t="shared" si="320"/>
        <v>Registered</v>
      </c>
      <c r="R1905" s="121">
        <f t="shared" si="321"/>
        <v>0.8</v>
      </c>
      <c r="T1905" s="117">
        <f t="shared" si="322"/>
        <v>0</v>
      </c>
      <c r="U1905" s="117">
        <f t="shared" si="323"/>
        <v>-991200</v>
      </c>
    </row>
    <row r="1906" spans="1:21" hidden="1" x14ac:dyDescent="0.3">
      <c r="A1906" s="114">
        <v>10567</v>
      </c>
      <c r="B1906" s="114" t="s">
        <v>1430</v>
      </c>
      <c r="C1906" s="114" t="s">
        <v>1904</v>
      </c>
      <c r="D1906" s="114" t="s">
        <v>10026</v>
      </c>
      <c r="E1906" s="114" t="s">
        <v>10027</v>
      </c>
      <c r="F1906" s="115">
        <v>45159</v>
      </c>
      <c r="G1906" s="114" t="s">
        <v>3753</v>
      </c>
      <c r="H1906" s="116">
        <v>7743120</v>
      </c>
      <c r="I1906" s="116">
        <v>5420184</v>
      </c>
      <c r="J1906" s="116">
        <v>6490000</v>
      </c>
      <c r="K1906" s="116">
        <v>-1069816</v>
      </c>
      <c r="L1906" s="116">
        <v>0</v>
      </c>
      <c r="M1906" s="116">
        <v>0</v>
      </c>
      <c r="N1906" s="116">
        <v>0</v>
      </c>
      <c r="O1906" s="116">
        <v>0</v>
      </c>
      <c r="P1906" s="120">
        <v>0</v>
      </c>
      <c r="Q1906" s="27" t="str">
        <f t="shared" si="320"/>
        <v>Registered</v>
      </c>
      <c r="R1906" s="121">
        <f t="shared" si="321"/>
        <v>0.7</v>
      </c>
      <c r="T1906" s="117">
        <f t="shared" si="322"/>
        <v>0</v>
      </c>
      <c r="U1906" s="117">
        <f t="shared" si="323"/>
        <v>-1069816</v>
      </c>
    </row>
    <row r="1907" spans="1:21" hidden="1" x14ac:dyDescent="0.3">
      <c r="A1907" s="114">
        <v>10568</v>
      </c>
      <c r="B1907" s="114" t="s">
        <v>1430</v>
      </c>
      <c r="C1907" s="114" t="s">
        <v>1904</v>
      </c>
      <c r="D1907" s="114" t="s">
        <v>10028</v>
      </c>
      <c r="E1907" s="114" t="s">
        <v>10029</v>
      </c>
      <c r="F1907" s="115">
        <v>45182</v>
      </c>
      <c r="G1907" s="114" t="s">
        <v>5149</v>
      </c>
      <c r="H1907" s="116">
        <v>8152350</v>
      </c>
      <c r="I1907" s="116">
        <v>3804430</v>
      </c>
      <c r="J1907" s="116">
        <v>4891410</v>
      </c>
      <c r="K1907" s="116">
        <v>-1086980</v>
      </c>
      <c r="L1907" s="116">
        <v>0</v>
      </c>
      <c r="M1907" s="116">
        <v>0</v>
      </c>
      <c r="N1907" s="116">
        <v>0</v>
      </c>
      <c r="O1907" s="116">
        <v>0</v>
      </c>
      <c r="P1907" s="120">
        <v>0</v>
      </c>
      <c r="Q1907" s="27" t="str">
        <f t="shared" si="320"/>
        <v>Registered</v>
      </c>
      <c r="R1907" s="121">
        <f t="shared" si="321"/>
        <v>0.46666666666666667</v>
      </c>
      <c r="T1907" s="117">
        <f t="shared" si="322"/>
        <v>0</v>
      </c>
      <c r="U1907" s="117">
        <f t="shared" si="323"/>
        <v>-1086980</v>
      </c>
    </row>
    <row r="1908" spans="1:21" hidden="1" x14ac:dyDescent="0.3">
      <c r="A1908" s="114">
        <v>10613</v>
      </c>
      <c r="B1908" s="114" t="s">
        <v>1430</v>
      </c>
      <c r="C1908" s="114" t="s">
        <v>1904</v>
      </c>
      <c r="D1908" s="114" t="s">
        <v>10090</v>
      </c>
      <c r="E1908" s="114" t="s">
        <v>10091</v>
      </c>
      <c r="F1908" s="115">
        <v>45090</v>
      </c>
      <c r="G1908" s="114" t="s">
        <v>3158</v>
      </c>
      <c r="H1908" s="116">
        <v>11875000</v>
      </c>
      <c r="I1908" s="116">
        <v>8312500</v>
      </c>
      <c r="J1908" s="116">
        <v>10093750</v>
      </c>
      <c r="K1908" s="116">
        <v>-1781250</v>
      </c>
      <c r="L1908" s="116">
        <v>0</v>
      </c>
      <c r="M1908" s="116">
        <v>0</v>
      </c>
      <c r="N1908" s="116">
        <v>0</v>
      </c>
      <c r="O1908" s="116">
        <v>0</v>
      </c>
      <c r="P1908" s="120">
        <v>0</v>
      </c>
      <c r="Q1908" s="27" t="str">
        <f t="shared" si="320"/>
        <v>Registered</v>
      </c>
      <c r="R1908" s="121">
        <f t="shared" si="321"/>
        <v>0.7</v>
      </c>
      <c r="T1908" s="117">
        <f t="shared" si="322"/>
        <v>0</v>
      </c>
      <c r="U1908" s="117">
        <f t="shared" si="323"/>
        <v>-1781250</v>
      </c>
    </row>
    <row r="1909" spans="1:21" s="101" customFormat="1" x14ac:dyDescent="0.3">
      <c r="A1909" s="99">
        <v>10737</v>
      </c>
      <c r="B1909" s="99" t="s">
        <v>1430</v>
      </c>
      <c r="C1909" s="99" t="s">
        <v>1904</v>
      </c>
      <c r="D1909" s="99" t="s">
        <v>10197</v>
      </c>
      <c r="E1909" s="99" t="s">
        <v>5081</v>
      </c>
      <c r="F1909" s="100">
        <v>45135</v>
      </c>
      <c r="G1909" s="99" t="s">
        <v>1898</v>
      </c>
      <c r="H1909" s="96">
        <v>7348845</v>
      </c>
      <c r="I1909" s="96">
        <f>H1909*R1909</f>
        <v>5879076</v>
      </c>
      <c r="J1909" s="96">
        <v>4950000</v>
      </c>
      <c r="K1909" s="96">
        <f>I1909-J1909</f>
        <v>929076</v>
      </c>
      <c r="L1909" s="97">
        <f>IF(AND($S1909&gt;=0,$S1909&lt;=30),$K1909,0)</f>
        <v>0</v>
      </c>
      <c r="M1909" s="97">
        <f>IF(AND($S1909&gt;=31,$S1909&lt;=60),$K1909,0)</f>
        <v>0</v>
      </c>
      <c r="N1909" s="97">
        <f>IF(AND($S1909&gt;=61,$S1909&lt;=90),$K1909,0)</f>
        <v>0</v>
      </c>
      <c r="O1909" s="97">
        <f>IF(AND($S1909&gt;=91,$S1909&lt;=120),$K1909,0)</f>
        <v>0</v>
      </c>
      <c r="P1909" s="98">
        <f>IF($S1909&gt;120,$K1909,0)</f>
        <v>929076</v>
      </c>
      <c r="Q1909" s="101" t="str">
        <f t="shared" si="320"/>
        <v>Unregistered</v>
      </c>
      <c r="R1909" s="123">
        <v>0.8</v>
      </c>
      <c r="S1909" s="95">
        <f>DATE(2026,5,31)-F1909</f>
        <v>1038</v>
      </c>
    </row>
    <row r="1910" spans="1:21" x14ac:dyDescent="0.3">
      <c r="A1910" s="114">
        <v>446</v>
      </c>
      <c r="B1910" s="114" t="s">
        <v>291</v>
      </c>
      <c r="C1910" s="114" t="s">
        <v>2148</v>
      </c>
      <c r="D1910" s="114" t="s">
        <v>9683</v>
      </c>
      <c r="E1910" s="114" t="s">
        <v>9684</v>
      </c>
      <c r="F1910" s="115">
        <v>46071</v>
      </c>
      <c r="G1910" s="114" t="s">
        <v>1535</v>
      </c>
      <c r="H1910" s="116">
        <v>11490090</v>
      </c>
      <c r="I1910" s="116">
        <v>3447027</v>
      </c>
      <c r="J1910" s="116">
        <v>2413018</v>
      </c>
      <c r="K1910" s="116">
        <v>1034009</v>
      </c>
      <c r="L1910" s="116">
        <v>0</v>
      </c>
      <c r="M1910" s="116">
        <v>0</v>
      </c>
      <c r="N1910" s="116">
        <v>0</v>
      </c>
      <c r="O1910" s="116">
        <v>1034009</v>
      </c>
      <c r="P1910" s="120">
        <v>0</v>
      </c>
      <c r="Q1910" s="27" t="str">
        <f t="shared" si="320"/>
        <v>Registered</v>
      </c>
      <c r="R1910" s="121">
        <f t="shared" si="321"/>
        <v>0.3</v>
      </c>
      <c r="T1910" s="117">
        <f t="shared" ref="T1910:T1926" si="324">L1910+M1910+N1910+O1910+P1910</f>
        <v>1034009</v>
      </c>
      <c r="U1910" s="117">
        <f t="shared" ref="U1910:U1926" si="325">K1910-T1910</f>
        <v>0</v>
      </c>
    </row>
    <row r="1911" spans="1:21" x14ac:dyDescent="0.3">
      <c r="A1911" s="114">
        <v>1080</v>
      </c>
      <c r="B1911" s="114" t="s">
        <v>291</v>
      </c>
      <c r="C1911" s="114" t="s">
        <v>2148</v>
      </c>
      <c r="D1911" s="114" t="s">
        <v>4802</v>
      </c>
      <c r="E1911" s="114" t="s">
        <v>4803</v>
      </c>
      <c r="F1911" s="115">
        <v>45869</v>
      </c>
      <c r="G1911" s="114" t="s">
        <v>1524</v>
      </c>
      <c r="H1911" s="116">
        <v>10050000</v>
      </c>
      <c r="I1911" s="116">
        <v>3015000</v>
      </c>
      <c r="J1911" s="116">
        <v>3000000</v>
      </c>
      <c r="K1911" s="116">
        <v>15000</v>
      </c>
      <c r="L1911" s="116">
        <v>0</v>
      </c>
      <c r="M1911" s="116">
        <v>0</v>
      </c>
      <c r="N1911" s="116">
        <v>0</v>
      </c>
      <c r="O1911" s="116">
        <v>0</v>
      </c>
      <c r="P1911" s="120">
        <v>15000</v>
      </c>
      <c r="Q1911" s="27" t="str">
        <f t="shared" si="320"/>
        <v>Registered</v>
      </c>
      <c r="R1911" s="121">
        <f t="shared" si="321"/>
        <v>0.3</v>
      </c>
      <c r="T1911" s="117">
        <f t="shared" si="324"/>
        <v>15000</v>
      </c>
      <c r="U1911" s="117">
        <f t="shared" si="325"/>
        <v>0</v>
      </c>
    </row>
    <row r="1912" spans="1:21" x14ac:dyDescent="0.3">
      <c r="A1912" s="114">
        <v>1133</v>
      </c>
      <c r="B1912" s="114" t="s">
        <v>291</v>
      </c>
      <c r="C1912" s="114" t="s">
        <v>2148</v>
      </c>
      <c r="D1912" s="114" t="s">
        <v>4860</v>
      </c>
      <c r="E1912" s="114" t="s">
        <v>4861</v>
      </c>
      <c r="F1912" s="115">
        <v>45853</v>
      </c>
      <c r="G1912" s="114" t="s">
        <v>3380</v>
      </c>
      <c r="H1912" s="116">
        <v>10496429</v>
      </c>
      <c r="I1912" s="116">
        <v>3148929</v>
      </c>
      <c r="J1912" s="116">
        <v>3148928.09</v>
      </c>
      <c r="K1912" s="116">
        <v>0.91</v>
      </c>
      <c r="L1912" s="116">
        <v>0</v>
      </c>
      <c r="M1912" s="116">
        <v>0</v>
      </c>
      <c r="N1912" s="116">
        <v>0</v>
      </c>
      <c r="O1912" s="116">
        <v>0</v>
      </c>
      <c r="P1912" s="120">
        <v>0.91</v>
      </c>
      <c r="Q1912" s="27" t="str">
        <f t="shared" si="320"/>
        <v>Registered</v>
      </c>
      <c r="R1912" s="121">
        <f t="shared" si="321"/>
        <v>0.30000002858114888</v>
      </c>
      <c r="T1912" s="117">
        <f t="shared" si="324"/>
        <v>0.91</v>
      </c>
      <c r="U1912" s="117">
        <f t="shared" si="325"/>
        <v>0</v>
      </c>
    </row>
    <row r="1913" spans="1:21" hidden="1" x14ac:dyDescent="0.3">
      <c r="A1913" s="114">
        <v>7594</v>
      </c>
      <c r="B1913" s="114" t="s">
        <v>291</v>
      </c>
      <c r="C1913" s="114" t="s">
        <v>2148</v>
      </c>
      <c r="D1913" s="114" t="s">
        <v>8279</v>
      </c>
      <c r="E1913" s="114" t="s">
        <v>8280</v>
      </c>
      <c r="F1913" s="115">
        <v>45853</v>
      </c>
      <c r="G1913" s="114" t="s">
        <v>8281</v>
      </c>
      <c r="H1913" s="116">
        <v>10380800</v>
      </c>
      <c r="I1913" s="116">
        <v>3114240</v>
      </c>
      <c r="J1913" s="116">
        <v>3114240</v>
      </c>
      <c r="K1913" s="116">
        <v>0</v>
      </c>
      <c r="L1913" s="116">
        <v>0</v>
      </c>
      <c r="M1913" s="116">
        <v>0</v>
      </c>
      <c r="N1913" s="116">
        <v>0</v>
      </c>
      <c r="O1913" s="116">
        <v>0</v>
      </c>
      <c r="P1913" s="120">
        <v>0</v>
      </c>
      <c r="Q1913" s="27" t="str">
        <f t="shared" si="320"/>
        <v>Registered</v>
      </c>
      <c r="R1913" s="121">
        <f t="shared" si="321"/>
        <v>0.3</v>
      </c>
      <c r="T1913" s="117">
        <f t="shared" si="324"/>
        <v>0</v>
      </c>
      <c r="U1913" s="117">
        <f t="shared" si="325"/>
        <v>0</v>
      </c>
    </row>
    <row r="1914" spans="1:21" hidden="1" x14ac:dyDescent="0.3">
      <c r="A1914" s="114">
        <v>7595</v>
      </c>
      <c r="B1914" s="114" t="s">
        <v>291</v>
      </c>
      <c r="C1914" s="114" t="s">
        <v>2148</v>
      </c>
      <c r="D1914" s="114" t="s">
        <v>8282</v>
      </c>
      <c r="E1914" s="114" t="s">
        <v>8283</v>
      </c>
      <c r="F1914" s="115">
        <v>46051</v>
      </c>
      <c r="G1914" s="114" t="s">
        <v>1907</v>
      </c>
      <c r="H1914" s="116">
        <v>11387500</v>
      </c>
      <c r="I1914" s="116">
        <v>3416250</v>
      </c>
      <c r="J1914" s="116">
        <v>3416250</v>
      </c>
      <c r="K1914" s="116">
        <v>0</v>
      </c>
      <c r="L1914" s="116">
        <v>0</v>
      </c>
      <c r="M1914" s="116">
        <v>0</v>
      </c>
      <c r="N1914" s="116">
        <v>0</v>
      </c>
      <c r="O1914" s="116">
        <v>0</v>
      </c>
      <c r="P1914" s="120">
        <v>0</v>
      </c>
      <c r="Q1914" s="27" t="str">
        <f t="shared" si="320"/>
        <v>Registered</v>
      </c>
      <c r="R1914" s="121">
        <f t="shared" si="321"/>
        <v>0.3</v>
      </c>
      <c r="T1914" s="117">
        <f t="shared" si="324"/>
        <v>0</v>
      </c>
      <c r="U1914" s="117">
        <f t="shared" si="325"/>
        <v>0</v>
      </c>
    </row>
    <row r="1915" spans="1:21" hidden="1" x14ac:dyDescent="0.3">
      <c r="A1915" s="114">
        <v>7596</v>
      </c>
      <c r="B1915" s="114" t="s">
        <v>291</v>
      </c>
      <c r="C1915" s="114" t="s">
        <v>2148</v>
      </c>
      <c r="D1915" s="114" t="s">
        <v>8284</v>
      </c>
      <c r="E1915" s="114" t="s">
        <v>8285</v>
      </c>
      <c r="F1915" s="115">
        <v>45853</v>
      </c>
      <c r="G1915" s="114" t="s">
        <v>1656</v>
      </c>
      <c r="H1915" s="116">
        <v>10462500</v>
      </c>
      <c r="I1915" s="116">
        <v>3138750</v>
      </c>
      <c r="J1915" s="116">
        <v>3138750</v>
      </c>
      <c r="K1915" s="116">
        <v>0</v>
      </c>
      <c r="L1915" s="116">
        <v>0</v>
      </c>
      <c r="M1915" s="116">
        <v>0</v>
      </c>
      <c r="N1915" s="116">
        <v>0</v>
      </c>
      <c r="O1915" s="116">
        <v>0</v>
      </c>
      <c r="P1915" s="120">
        <v>0</v>
      </c>
      <c r="Q1915" s="27" t="str">
        <f t="shared" si="320"/>
        <v>Registered</v>
      </c>
      <c r="R1915" s="121">
        <f t="shared" si="321"/>
        <v>0.3</v>
      </c>
      <c r="T1915" s="117">
        <f t="shared" si="324"/>
        <v>0</v>
      </c>
      <c r="U1915" s="117">
        <f t="shared" si="325"/>
        <v>0</v>
      </c>
    </row>
    <row r="1916" spans="1:21" hidden="1" x14ac:dyDescent="0.3">
      <c r="A1916" s="114">
        <v>7597</v>
      </c>
      <c r="B1916" s="114" t="s">
        <v>291</v>
      </c>
      <c r="C1916" s="114" t="s">
        <v>2148</v>
      </c>
      <c r="D1916" s="114" t="s">
        <v>8286</v>
      </c>
      <c r="E1916" s="114" t="s">
        <v>8287</v>
      </c>
      <c r="F1916" s="115">
        <v>45869</v>
      </c>
      <c r="G1916" s="114" t="s">
        <v>1889</v>
      </c>
      <c r="H1916" s="116">
        <v>10786300</v>
      </c>
      <c r="I1916" s="116">
        <v>3235890</v>
      </c>
      <c r="J1916" s="116">
        <v>3235890</v>
      </c>
      <c r="K1916" s="116">
        <v>0</v>
      </c>
      <c r="L1916" s="116">
        <v>0</v>
      </c>
      <c r="M1916" s="116">
        <v>0</v>
      </c>
      <c r="N1916" s="116">
        <v>0</v>
      </c>
      <c r="O1916" s="116">
        <v>0</v>
      </c>
      <c r="P1916" s="120">
        <v>0</v>
      </c>
      <c r="Q1916" s="27" t="str">
        <f t="shared" si="320"/>
        <v>Registered</v>
      </c>
      <c r="R1916" s="121">
        <f t="shared" si="321"/>
        <v>0.3</v>
      </c>
      <c r="T1916" s="117">
        <f t="shared" si="324"/>
        <v>0</v>
      </c>
      <c r="U1916" s="117">
        <f t="shared" si="325"/>
        <v>0</v>
      </c>
    </row>
    <row r="1917" spans="1:21" hidden="1" x14ac:dyDescent="0.3">
      <c r="A1917" s="114">
        <v>7598</v>
      </c>
      <c r="B1917" s="114" t="s">
        <v>291</v>
      </c>
      <c r="C1917" s="114" t="s">
        <v>2148</v>
      </c>
      <c r="D1917" s="114" t="s">
        <v>8288</v>
      </c>
      <c r="E1917" s="114" t="s">
        <v>8289</v>
      </c>
      <c r="F1917" s="115">
        <v>45889</v>
      </c>
      <c r="G1917" s="114" t="s">
        <v>3768</v>
      </c>
      <c r="H1917" s="116">
        <v>10941071</v>
      </c>
      <c r="I1917" s="116">
        <v>3282321</v>
      </c>
      <c r="J1917" s="116">
        <v>3282321</v>
      </c>
      <c r="K1917" s="116">
        <v>0</v>
      </c>
      <c r="L1917" s="116">
        <v>0</v>
      </c>
      <c r="M1917" s="116">
        <v>0</v>
      </c>
      <c r="N1917" s="116">
        <v>0</v>
      </c>
      <c r="O1917" s="116">
        <v>0</v>
      </c>
      <c r="P1917" s="120">
        <v>0</v>
      </c>
      <c r="Q1917" s="27" t="str">
        <f t="shared" si="320"/>
        <v>Registered</v>
      </c>
      <c r="R1917" s="121">
        <f t="shared" si="321"/>
        <v>0.29999997258038086</v>
      </c>
      <c r="T1917" s="117">
        <f t="shared" si="324"/>
        <v>0</v>
      </c>
      <c r="U1917" s="117">
        <f t="shared" si="325"/>
        <v>0</v>
      </c>
    </row>
    <row r="1918" spans="1:21" hidden="1" x14ac:dyDescent="0.3">
      <c r="A1918" s="114">
        <v>7599</v>
      </c>
      <c r="B1918" s="114" t="s">
        <v>291</v>
      </c>
      <c r="C1918" s="114" t="s">
        <v>2148</v>
      </c>
      <c r="D1918" s="114" t="s">
        <v>8290</v>
      </c>
      <c r="E1918" s="114" t="s">
        <v>8291</v>
      </c>
      <c r="F1918" s="115">
        <v>45979</v>
      </c>
      <c r="G1918" s="114" t="s">
        <v>8038</v>
      </c>
      <c r="H1918" s="116">
        <v>11387500</v>
      </c>
      <c r="I1918" s="116">
        <v>3416250</v>
      </c>
      <c r="J1918" s="116">
        <v>3416250</v>
      </c>
      <c r="K1918" s="116">
        <v>0</v>
      </c>
      <c r="L1918" s="116">
        <v>0</v>
      </c>
      <c r="M1918" s="116">
        <v>0</v>
      </c>
      <c r="N1918" s="116">
        <v>0</v>
      </c>
      <c r="O1918" s="116">
        <v>0</v>
      </c>
      <c r="P1918" s="120">
        <v>0</v>
      </c>
      <c r="Q1918" s="27" t="str">
        <f t="shared" si="320"/>
        <v>Registered</v>
      </c>
      <c r="R1918" s="121">
        <f t="shared" si="321"/>
        <v>0.3</v>
      </c>
      <c r="T1918" s="117">
        <f t="shared" si="324"/>
        <v>0</v>
      </c>
      <c r="U1918" s="117">
        <f t="shared" si="325"/>
        <v>0</v>
      </c>
    </row>
    <row r="1919" spans="1:21" hidden="1" x14ac:dyDescent="0.3">
      <c r="A1919" s="114">
        <v>7600</v>
      </c>
      <c r="B1919" s="114" t="s">
        <v>291</v>
      </c>
      <c r="C1919" s="114" t="s">
        <v>2148</v>
      </c>
      <c r="D1919" s="114" t="s">
        <v>8292</v>
      </c>
      <c r="E1919" s="114" t="s">
        <v>8293</v>
      </c>
      <c r="F1919" s="115">
        <v>45856</v>
      </c>
      <c r="G1919" s="114" t="s">
        <v>7838</v>
      </c>
      <c r="H1919" s="116">
        <v>11165179</v>
      </c>
      <c r="I1919" s="116">
        <v>3349554</v>
      </c>
      <c r="J1919" s="116">
        <v>3349554</v>
      </c>
      <c r="K1919" s="116">
        <v>0</v>
      </c>
      <c r="L1919" s="116">
        <v>0</v>
      </c>
      <c r="M1919" s="116">
        <v>0</v>
      </c>
      <c r="N1919" s="116">
        <v>0</v>
      </c>
      <c r="O1919" s="116">
        <v>0</v>
      </c>
      <c r="P1919" s="120">
        <v>0</v>
      </c>
      <c r="Q1919" s="27" t="str">
        <f t="shared" si="320"/>
        <v>Registered</v>
      </c>
      <c r="R1919" s="121">
        <f t="shared" si="321"/>
        <v>0.30000002686925126</v>
      </c>
      <c r="T1919" s="117">
        <f t="shared" si="324"/>
        <v>0</v>
      </c>
      <c r="U1919" s="117">
        <f t="shared" si="325"/>
        <v>0</v>
      </c>
    </row>
    <row r="1920" spans="1:21" hidden="1" x14ac:dyDescent="0.3">
      <c r="A1920" s="114">
        <v>7601</v>
      </c>
      <c r="B1920" s="114" t="s">
        <v>291</v>
      </c>
      <c r="C1920" s="114" t="s">
        <v>2148</v>
      </c>
      <c r="D1920" s="114" t="s">
        <v>8294</v>
      </c>
      <c r="E1920" s="114" t="s">
        <v>8295</v>
      </c>
      <c r="F1920" s="115">
        <v>45986</v>
      </c>
      <c r="G1920" s="114" t="s">
        <v>3750</v>
      </c>
      <c r="H1920" s="116">
        <v>11382000</v>
      </c>
      <c r="I1920" s="116">
        <v>3414600</v>
      </c>
      <c r="J1920" s="116">
        <v>3414600</v>
      </c>
      <c r="K1920" s="116">
        <v>0</v>
      </c>
      <c r="L1920" s="116">
        <v>0</v>
      </c>
      <c r="M1920" s="116">
        <v>0</v>
      </c>
      <c r="N1920" s="116">
        <v>0</v>
      </c>
      <c r="O1920" s="116">
        <v>0</v>
      </c>
      <c r="P1920" s="120">
        <v>0</v>
      </c>
      <c r="Q1920" s="27" t="str">
        <f t="shared" si="320"/>
        <v>Registered</v>
      </c>
      <c r="R1920" s="121">
        <f t="shared" si="321"/>
        <v>0.3</v>
      </c>
      <c r="T1920" s="117">
        <f t="shared" si="324"/>
        <v>0</v>
      </c>
      <c r="U1920" s="117">
        <f t="shared" si="325"/>
        <v>0</v>
      </c>
    </row>
    <row r="1921" spans="1:21" hidden="1" x14ac:dyDescent="0.3">
      <c r="A1921" s="114">
        <v>7602</v>
      </c>
      <c r="B1921" s="114" t="s">
        <v>291</v>
      </c>
      <c r="C1921" s="114" t="s">
        <v>2148</v>
      </c>
      <c r="D1921" s="114" t="s">
        <v>8296</v>
      </c>
      <c r="E1921" s="114" t="s">
        <v>8297</v>
      </c>
      <c r="F1921" s="115">
        <v>45930</v>
      </c>
      <c r="G1921" s="114" t="s">
        <v>4158</v>
      </c>
      <c r="H1921" s="116">
        <v>11111657</v>
      </c>
      <c r="I1921" s="116">
        <v>3333497</v>
      </c>
      <c r="J1921" s="116">
        <v>3333497</v>
      </c>
      <c r="K1921" s="116">
        <v>0</v>
      </c>
      <c r="L1921" s="116">
        <v>0</v>
      </c>
      <c r="M1921" s="116">
        <v>0</v>
      </c>
      <c r="N1921" s="116">
        <v>0</v>
      </c>
      <c r="O1921" s="116">
        <v>0</v>
      </c>
      <c r="P1921" s="120">
        <v>0</v>
      </c>
      <c r="Q1921" s="27" t="str">
        <f t="shared" si="320"/>
        <v>Registered</v>
      </c>
      <c r="R1921" s="121">
        <f t="shared" si="321"/>
        <v>0.29999999100044217</v>
      </c>
      <c r="T1921" s="117">
        <f t="shared" si="324"/>
        <v>0</v>
      </c>
      <c r="U1921" s="117">
        <f t="shared" si="325"/>
        <v>0</v>
      </c>
    </row>
    <row r="1922" spans="1:21" hidden="1" x14ac:dyDescent="0.3">
      <c r="A1922" s="114">
        <v>7603</v>
      </c>
      <c r="B1922" s="114" t="s">
        <v>291</v>
      </c>
      <c r="C1922" s="114" t="s">
        <v>2148</v>
      </c>
      <c r="D1922" s="114" t="s">
        <v>8298</v>
      </c>
      <c r="E1922" s="114" t="s">
        <v>8299</v>
      </c>
      <c r="F1922" s="115">
        <v>45869</v>
      </c>
      <c r="G1922" s="114" t="s">
        <v>8038</v>
      </c>
      <c r="H1922" s="116">
        <v>10710714</v>
      </c>
      <c r="I1922" s="116">
        <v>3213214</v>
      </c>
      <c r="J1922" s="116">
        <v>3213214</v>
      </c>
      <c r="K1922" s="116">
        <v>0</v>
      </c>
      <c r="L1922" s="116">
        <v>0</v>
      </c>
      <c r="M1922" s="116">
        <v>0</v>
      </c>
      <c r="N1922" s="116">
        <v>0</v>
      </c>
      <c r="O1922" s="116">
        <v>0</v>
      </c>
      <c r="P1922" s="120">
        <v>0</v>
      </c>
      <c r="Q1922" s="27" t="str">
        <f t="shared" ref="Q1922:Q1985" si="326">IF(G1922="01 Jan 1900","Unregistered","Registered")</f>
        <v>Registered</v>
      </c>
      <c r="R1922" s="121">
        <f t="shared" si="321"/>
        <v>0.29999998132710853</v>
      </c>
      <c r="T1922" s="117">
        <f t="shared" si="324"/>
        <v>0</v>
      </c>
      <c r="U1922" s="117">
        <f t="shared" si="325"/>
        <v>0</v>
      </c>
    </row>
    <row r="1923" spans="1:21" hidden="1" x14ac:dyDescent="0.3">
      <c r="A1923" s="114">
        <v>7604</v>
      </c>
      <c r="B1923" s="114" t="s">
        <v>291</v>
      </c>
      <c r="C1923" s="114" t="s">
        <v>2148</v>
      </c>
      <c r="D1923" s="114" t="s">
        <v>8300</v>
      </c>
      <c r="E1923" s="114" t="s">
        <v>8301</v>
      </c>
      <c r="F1923" s="115">
        <v>45868</v>
      </c>
      <c r="G1923" s="114" t="s">
        <v>2123</v>
      </c>
      <c r="H1923" s="116">
        <v>11029730</v>
      </c>
      <c r="I1923" s="116">
        <v>3308919</v>
      </c>
      <c r="J1923" s="116">
        <v>3308919</v>
      </c>
      <c r="K1923" s="116">
        <v>0</v>
      </c>
      <c r="L1923" s="116">
        <v>0</v>
      </c>
      <c r="M1923" s="116">
        <v>0</v>
      </c>
      <c r="N1923" s="116">
        <v>0</v>
      </c>
      <c r="O1923" s="116">
        <v>0</v>
      </c>
      <c r="P1923" s="120">
        <v>0</v>
      </c>
      <c r="Q1923" s="27" t="str">
        <f t="shared" si="326"/>
        <v>Registered</v>
      </c>
      <c r="R1923" s="121">
        <f t="shared" si="321"/>
        <v>0.3</v>
      </c>
      <c r="T1923" s="117">
        <f t="shared" si="324"/>
        <v>0</v>
      </c>
      <c r="U1923" s="117">
        <f t="shared" si="325"/>
        <v>0</v>
      </c>
    </row>
    <row r="1924" spans="1:21" hidden="1" x14ac:dyDescent="0.3">
      <c r="A1924" s="114">
        <v>10121</v>
      </c>
      <c r="B1924" s="114" t="s">
        <v>291</v>
      </c>
      <c r="C1924" s="114" t="s">
        <v>2148</v>
      </c>
      <c r="D1924" s="114" t="s">
        <v>9391</v>
      </c>
      <c r="E1924" s="114" t="s">
        <v>9392</v>
      </c>
      <c r="F1924" s="115">
        <v>45853</v>
      </c>
      <c r="G1924" s="114" t="s">
        <v>3734</v>
      </c>
      <c r="H1924" s="116">
        <v>10407143</v>
      </c>
      <c r="I1924" s="116">
        <v>3122143</v>
      </c>
      <c r="J1924" s="116">
        <v>3122143.65</v>
      </c>
      <c r="K1924" s="116">
        <v>-0.65</v>
      </c>
      <c r="L1924" s="116">
        <v>0</v>
      </c>
      <c r="M1924" s="116">
        <v>0</v>
      </c>
      <c r="N1924" s="116">
        <v>0</v>
      </c>
      <c r="O1924" s="116">
        <v>0</v>
      </c>
      <c r="P1924" s="120">
        <v>0</v>
      </c>
      <c r="Q1924" s="27" t="str">
        <f t="shared" si="326"/>
        <v>Registered</v>
      </c>
      <c r="R1924" s="121">
        <f t="shared" si="321"/>
        <v>0.30000000960878503</v>
      </c>
      <c r="T1924" s="117">
        <f t="shared" si="324"/>
        <v>0</v>
      </c>
      <c r="U1924" s="117">
        <f t="shared" si="325"/>
        <v>-0.65</v>
      </c>
    </row>
    <row r="1925" spans="1:21" hidden="1" x14ac:dyDescent="0.3">
      <c r="A1925" s="114">
        <v>10188</v>
      </c>
      <c r="B1925" s="114" t="s">
        <v>291</v>
      </c>
      <c r="C1925" s="114" t="s">
        <v>2148</v>
      </c>
      <c r="D1925" s="114" t="s">
        <v>9476</v>
      </c>
      <c r="E1925" s="114" t="s">
        <v>5477</v>
      </c>
      <c r="F1925" s="115">
        <v>45990</v>
      </c>
      <c r="G1925" s="114" t="s">
        <v>3254</v>
      </c>
      <c r="H1925" s="116">
        <v>10859460</v>
      </c>
      <c r="I1925" s="116">
        <v>3257838</v>
      </c>
      <c r="J1925" s="116">
        <v>3308609</v>
      </c>
      <c r="K1925" s="116">
        <v>-50771</v>
      </c>
      <c r="L1925" s="116">
        <v>0</v>
      </c>
      <c r="M1925" s="116">
        <v>0</v>
      </c>
      <c r="N1925" s="116">
        <v>0</v>
      </c>
      <c r="O1925" s="116">
        <v>0</v>
      </c>
      <c r="P1925" s="120">
        <v>0</v>
      </c>
      <c r="Q1925" s="27" t="str">
        <f t="shared" si="326"/>
        <v>Registered</v>
      </c>
      <c r="R1925" s="121">
        <f t="shared" ref="R1925:R1988" si="327">I1925/H1925</f>
        <v>0.3</v>
      </c>
      <c r="T1925" s="117">
        <f t="shared" si="324"/>
        <v>0</v>
      </c>
      <c r="U1925" s="117">
        <f t="shared" si="325"/>
        <v>-50771</v>
      </c>
    </row>
    <row r="1926" spans="1:21" hidden="1" x14ac:dyDescent="0.3">
      <c r="A1926" s="114">
        <v>10250</v>
      </c>
      <c r="B1926" s="114" t="s">
        <v>291</v>
      </c>
      <c r="C1926" s="114" t="s">
        <v>2148</v>
      </c>
      <c r="D1926" s="114" t="s">
        <v>2149</v>
      </c>
      <c r="E1926" s="114" t="s">
        <v>2150</v>
      </c>
      <c r="F1926" s="115">
        <v>46041</v>
      </c>
      <c r="G1926" s="114" t="s">
        <v>2151</v>
      </c>
      <c r="H1926" s="116">
        <v>9147748</v>
      </c>
      <c r="I1926" s="116">
        <v>2744325</v>
      </c>
      <c r="J1926" s="116">
        <v>2835805</v>
      </c>
      <c r="K1926" s="116">
        <v>-91480</v>
      </c>
      <c r="L1926" s="116">
        <v>0</v>
      </c>
      <c r="M1926" s="116">
        <v>0</v>
      </c>
      <c r="N1926" s="116">
        <v>0</v>
      </c>
      <c r="O1926" s="116">
        <v>0</v>
      </c>
      <c r="P1926" s="120">
        <v>0</v>
      </c>
      <c r="Q1926" s="27" t="str">
        <f t="shared" si="326"/>
        <v>Registered</v>
      </c>
      <c r="R1926" s="121">
        <f t="shared" si="327"/>
        <v>0.30000006558991349</v>
      </c>
      <c r="T1926" s="117">
        <f t="shared" si="324"/>
        <v>0</v>
      </c>
      <c r="U1926" s="117">
        <f t="shared" si="325"/>
        <v>-91480</v>
      </c>
    </row>
    <row r="1927" spans="1:21" s="101" customFormat="1" x14ac:dyDescent="0.3">
      <c r="A1927" s="99">
        <v>10296</v>
      </c>
      <c r="B1927" s="99" t="s">
        <v>291</v>
      </c>
      <c r="C1927" s="99" t="s">
        <v>2148</v>
      </c>
      <c r="D1927" s="99" t="s">
        <v>9595</v>
      </c>
      <c r="E1927" s="99" t="s">
        <v>9596</v>
      </c>
      <c r="F1927" s="100">
        <v>46021</v>
      </c>
      <c r="G1927" s="99" t="s">
        <v>1898</v>
      </c>
      <c r="H1927" s="96">
        <v>11300700</v>
      </c>
      <c r="I1927" s="96">
        <f t="shared" ref="I1927:I1928" si="328">H1927*R1927</f>
        <v>3390210</v>
      </c>
      <c r="J1927" s="96">
        <v>100000</v>
      </c>
      <c r="K1927" s="96">
        <f t="shared" ref="K1927:K1928" si="329">I1927-J1927</f>
        <v>3290210</v>
      </c>
      <c r="L1927" s="97">
        <f t="shared" ref="L1927:L1928" si="330">IF(AND($S1927&gt;=0,$S1927&lt;=30),$K1927,0)</f>
        <v>0</v>
      </c>
      <c r="M1927" s="97">
        <f t="shared" ref="M1927:M1928" si="331">IF(AND($S1927&gt;=31,$S1927&lt;=60),$K1927,0)</f>
        <v>0</v>
      </c>
      <c r="N1927" s="97">
        <f t="shared" ref="N1927:N1928" si="332">IF(AND($S1927&gt;=61,$S1927&lt;=90),$K1927,0)</f>
        <v>0</v>
      </c>
      <c r="O1927" s="97">
        <f t="shared" ref="O1927:O1928" si="333">IF(AND($S1927&gt;=91,$S1927&lt;=120),$K1927,0)</f>
        <v>0</v>
      </c>
      <c r="P1927" s="98">
        <f t="shared" ref="P1927:P1928" si="334">IF($S1927&gt;120,$K1927,0)</f>
        <v>3290210</v>
      </c>
      <c r="Q1927" s="101" t="str">
        <f t="shared" si="326"/>
        <v>Unregistered</v>
      </c>
      <c r="R1927" s="123">
        <v>0.3</v>
      </c>
      <c r="S1927" s="95">
        <f t="shared" ref="S1927:S1928" si="335">DATE(2026,5,31)-F1927</f>
        <v>152</v>
      </c>
    </row>
    <row r="1928" spans="1:21" s="101" customFormat="1" x14ac:dyDescent="0.3">
      <c r="A1928" s="99">
        <v>10297</v>
      </c>
      <c r="B1928" s="99" t="s">
        <v>291</v>
      </c>
      <c r="C1928" s="99" t="s">
        <v>2148</v>
      </c>
      <c r="D1928" s="99" t="s">
        <v>293</v>
      </c>
      <c r="E1928" s="99" t="s">
        <v>294</v>
      </c>
      <c r="F1928" s="100">
        <v>46135</v>
      </c>
      <c r="G1928" s="99" t="s">
        <v>1898</v>
      </c>
      <c r="H1928" s="96">
        <v>11382000</v>
      </c>
      <c r="I1928" s="96">
        <f t="shared" si="328"/>
        <v>3414600</v>
      </c>
      <c r="J1928" s="96">
        <v>100000</v>
      </c>
      <c r="K1928" s="96">
        <f t="shared" si="329"/>
        <v>3314600</v>
      </c>
      <c r="L1928" s="97">
        <f t="shared" si="330"/>
        <v>0</v>
      </c>
      <c r="M1928" s="97">
        <f t="shared" si="331"/>
        <v>3314600</v>
      </c>
      <c r="N1928" s="97">
        <f t="shared" si="332"/>
        <v>0</v>
      </c>
      <c r="O1928" s="97">
        <f t="shared" si="333"/>
        <v>0</v>
      </c>
      <c r="P1928" s="98">
        <f t="shared" si="334"/>
        <v>0</v>
      </c>
      <c r="Q1928" s="101" t="str">
        <f t="shared" si="326"/>
        <v>Unregistered</v>
      </c>
      <c r="R1928" s="123">
        <v>0.3</v>
      </c>
      <c r="S1928" s="95">
        <f t="shared" si="335"/>
        <v>38</v>
      </c>
    </row>
    <row r="1929" spans="1:21" hidden="1" x14ac:dyDescent="0.3">
      <c r="A1929" s="114">
        <v>10321</v>
      </c>
      <c r="B1929" s="114" t="s">
        <v>291</v>
      </c>
      <c r="C1929" s="114" t="s">
        <v>2148</v>
      </c>
      <c r="D1929" s="114" t="s">
        <v>9657</v>
      </c>
      <c r="E1929" s="114" t="s">
        <v>8031</v>
      </c>
      <c r="F1929" s="115">
        <v>45853</v>
      </c>
      <c r="G1929" s="114" t="s">
        <v>1456</v>
      </c>
      <c r="H1929" s="116">
        <v>10380782</v>
      </c>
      <c r="I1929" s="116">
        <v>3114234</v>
      </c>
      <c r="J1929" s="116">
        <v>3218042.2</v>
      </c>
      <c r="K1929" s="116">
        <v>-103808.2</v>
      </c>
      <c r="L1929" s="116">
        <v>0</v>
      </c>
      <c r="M1929" s="116">
        <v>0</v>
      </c>
      <c r="N1929" s="116">
        <v>0</v>
      </c>
      <c r="O1929" s="116">
        <v>0</v>
      </c>
      <c r="P1929" s="120">
        <v>0</v>
      </c>
      <c r="Q1929" s="27" t="str">
        <f t="shared" si="326"/>
        <v>Registered</v>
      </c>
      <c r="R1929" s="121">
        <f t="shared" si="327"/>
        <v>0.29999994220088622</v>
      </c>
      <c r="T1929" s="117">
        <f t="shared" ref="T1929:T1940" si="336">L1929+M1929+N1929+O1929+P1929</f>
        <v>0</v>
      </c>
      <c r="U1929" s="117">
        <f t="shared" ref="U1929:U1940" si="337">K1929-T1929</f>
        <v>-103808.2</v>
      </c>
    </row>
    <row r="1930" spans="1:21" hidden="1" x14ac:dyDescent="0.3">
      <c r="A1930" s="114">
        <v>10322</v>
      </c>
      <c r="B1930" s="114" t="s">
        <v>291</v>
      </c>
      <c r="C1930" s="114" t="s">
        <v>2148</v>
      </c>
      <c r="D1930" s="114" t="s">
        <v>9658</v>
      </c>
      <c r="E1930" s="114" t="s">
        <v>9659</v>
      </c>
      <c r="F1930" s="115">
        <v>45853</v>
      </c>
      <c r="G1930" s="114" t="s">
        <v>2281</v>
      </c>
      <c r="H1930" s="116">
        <v>10407143</v>
      </c>
      <c r="I1930" s="116">
        <v>3122143</v>
      </c>
      <c r="J1930" s="116">
        <v>3226215</v>
      </c>
      <c r="K1930" s="116">
        <v>-104072</v>
      </c>
      <c r="L1930" s="116">
        <v>0</v>
      </c>
      <c r="M1930" s="116">
        <v>0</v>
      </c>
      <c r="N1930" s="116">
        <v>0</v>
      </c>
      <c r="O1930" s="116">
        <v>0</v>
      </c>
      <c r="P1930" s="120">
        <v>0</v>
      </c>
      <c r="Q1930" s="27" t="str">
        <f t="shared" si="326"/>
        <v>Registered</v>
      </c>
      <c r="R1930" s="121">
        <f t="shared" si="327"/>
        <v>0.30000000960878503</v>
      </c>
      <c r="T1930" s="117">
        <f t="shared" si="336"/>
        <v>0</v>
      </c>
      <c r="U1930" s="117">
        <f t="shared" si="337"/>
        <v>-104072</v>
      </c>
    </row>
    <row r="1931" spans="1:21" hidden="1" x14ac:dyDescent="0.3">
      <c r="A1931" s="114">
        <v>10323</v>
      </c>
      <c r="B1931" s="114" t="s">
        <v>291</v>
      </c>
      <c r="C1931" s="114" t="s">
        <v>2148</v>
      </c>
      <c r="D1931" s="114" t="s">
        <v>9660</v>
      </c>
      <c r="E1931" s="114" t="s">
        <v>9661</v>
      </c>
      <c r="F1931" s="115">
        <v>45853</v>
      </c>
      <c r="G1931" s="114" t="s">
        <v>2281</v>
      </c>
      <c r="H1931" s="116">
        <v>10050000</v>
      </c>
      <c r="I1931" s="116">
        <v>3015000</v>
      </c>
      <c r="J1931" s="116">
        <v>3120000</v>
      </c>
      <c r="K1931" s="116">
        <v>-105000</v>
      </c>
      <c r="L1931" s="116">
        <v>0</v>
      </c>
      <c r="M1931" s="116">
        <v>0</v>
      </c>
      <c r="N1931" s="116">
        <v>0</v>
      </c>
      <c r="O1931" s="116">
        <v>0</v>
      </c>
      <c r="P1931" s="120">
        <v>0</v>
      </c>
      <c r="Q1931" s="27" t="str">
        <f t="shared" si="326"/>
        <v>Registered</v>
      </c>
      <c r="R1931" s="121">
        <f t="shared" si="327"/>
        <v>0.3</v>
      </c>
      <c r="T1931" s="117">
        <f t="shared" si="336"/>
        <v>0</v>
      </c>
      <c r="U1931" s="117">
        <f t="shared" si="337"/>
        <v>-105000</v>
      </c>
    </row>
    <row r="1932" spans="1:21" hidden="1" x14ac:dyDescent="0.3">
      <c r="A1932" s="114">
        <v>10324</v>
      </c>
      <c r="B1932" s="114" t="s">
        <v>291</v>
      </c>
      <c r="C1932" s="114" t="s">
        <v>2148</v>
      </c>
      <c r="D1932" s="114" t="s">
        <v>9662</v>
      </c>
      <c r="E1932" s="114" t="s">
        <v>9663</v>
      </c>
      <c r="F1932" s="115">
        <v>45853</v>
      </c>
      <c r="G1932" s="114" t="s">
        <v>2421</v>
      </c>
      <c r="H1932" s="116">
        <v>10507315</v>
      </c>
      <c r="I1932" s="116">
        <v>3152195</v>
      </c>
      <c r="J1932" s="116">
        <v>3257269</v>
      </c>
      <c r="K1932" s="116">
        <v>-105074</v>
      </c>
      <c r="L1932" s="116">
        <v>0</v>
      </c>
      <c r="M1932" s="116">
        <v>0</v>
      </c>
      <c r="N1932" s="116">
        <v>0</v>
      </c>
      <c r="O1932" s="116">
        <v>0</v>
      </c>
      <c r="P1932" s="120">
        <v>0</v>
      </c>
      <c r="Q1932" s="27" t="str">
        <f t="shared" si="326"/>
        <v>Registered</v>
      </c>
      <c r="R1932" s="121">
        <f t="shared" si="327"/>
        <v>0.3000000475858961</v>
      </c>
      <c r="T1932" s="117">
        <f t="shared" si="336"/>
        <v>0</v>
      </c>
      <c r="U1932" s="117">
        <f t="shared" si="337"/>
        <v>-105074</v>
      </c>
    </row>
    <row r="1933" spans="1:21" hidden="1" x14ac:dyDescent="0.3">
      <c r="A1933" s="114">
        <v>10326</v>
      </c>
      <c r="B1933" s="114" t="s">
        <v>291</v>
      </c>
      <c r="C1933" s="114" t="s">
        <v>2148</v>
      </c>
      <c r="D1933" s="114" t="s">
        <v>9668</v>
      </c>
      <c r="E1933" s="114" t="s">
        <v>4931</v>
      </c>
      <c r="F1933" s="115">
        <v>45990</v>
      </c>
      <c r="G1933" s="114" t="s">
        <v>7575</v>
      </c>
      <c r="H1933" s="116">
        <v>10851794</v>
      </c>
      <c r="I1933" s="116">
        <v>3255538</v>
      </c>
      <c r="J1933" s="116">
        <v>3364058</v>
      </c>
      <c r="K1933" s="116">
        <v>-108520</v>
      </c>
      <c r="L1933" s="116">
        <v>0</v>
      </c>
      <c r="M1933" s="116">
        <v>0</v>
      </c>
      <c r="N1933" s="116">
        <v>0</v>
      </c>
      <c r="O1933" s="116">
        <v>0</v>
      </c>
      <c r="P1933" s="120">
        <v>0</v>
      </c>
      <c r="Q1933" s="27" t="str">
        <f t="shared" si="326"/>
        <v>Registered</v>
      </c>
      <c r="R1933" s="121">
        <f t="shared" si="327"/>
        <v>0.29999998156986762</v>
      </c>
      <c r="T1933" s="117">
        <f t="shared" si="336"/>
        <v>0</v>
      </c>
      <c r="U1933" s="117">
        <f t="shared" si="337"/>
        <v>-108520</v>
      </c>
    </row>
    <row r="1934" spans="1:21" hidden="1" x14ac:dyDescent="0.3">
      <c r="A1934" s="114">
        <v>10327</v>
      </c>
      <c r="B1934" s="114" t="s">
        <v>291</v>
      </c>
      <c r="C1934" s="114" t="s">
        <v>2148</v>
      </c>
      <c r="D1934" s="114" t="s">
        <v>9669</v>
      </c>
      <c r="E1934" s="114" t="s">
        <v>9670</v>
      </c>
      <c r="F1934" s="115">
        <v>45869</v>
      </c>
      <c r="G1934" s="114" t="s">
        <v>8224</v>
      </c>
      <c r="H1934" s="116">
        <v>10867857</v>
      </c>
      <c r="I1934" s="116">
        <v>3260357</v>
      </c>
      <c r="J1934" s="116">
        <v>3369036</v>
      </c>
      <c r="K1934" s="116">
        <v>-108679</v>
      </c>
      <c r="L1934" s="116">
        <v>0</v>
      </c>
      <c r="M1934" s="116">
        <v>0</v>
      </c>
      <c r="N1934" s="116">
        <v>0</v>
      </c>
      <c r="O1934" s="116">
        <v>0</v>
      </c>
      <c r="P1934" s="120">
        <v>0</v>
      </c>
      <c r="Q1934" s="27" t="str">
        <f t="shared" si="326"/>
        <v>Registered</v>
      </c>
      <c r="R1934" s="121">
        <f t="shared" si="327"/>
        <v>0.29999999079855394</v>
      </c>
      <c r="T1934" s="117">
        <f t="shared" si="336"/>
        <v>0</v>
      </c>
      <c r="U1934" s="117">
        <f t="shared" si="337"/>
        <v>-108679</v>
      </c>
    </row>
    <row r="1935" spans="1:21" hidden="1" x14ac:dyDescent="0.3">
      <c r="A1935" s="114">
        <v>10328</v>
      </c>
      <c r="B1935" s="114" t="s">
        <v>291</v>
      </c>
      <c r="C1935" s="114" t="s">
        <v>2148</v>
      </c>
      <c r="D1935" s="114" t="s">
        <v>9426</v>
      </c>
      <c r="E1935" s="114" t="s">
        <v>9427</v>
      </c>
      <c r="F1935" s="115">
        <v>45924</v>
      </c>
      <c r="G1935" s="114" t="s">
        <v>1847</v>
      </c>
      <c r="H1935" s="116">
        <v>10941071</v>
      </c>
      <c r="I1935" s="116">
        <v>3282321</v>
      </c>
      <c r="J1935" s="116">
        <v>3392625</v>
      </c>
      <c r="K1935" s="116">
        <v>-110304</v>
      </c>
      <c r="L1935" s="116">
        <v>0</v>
      </c>
      <c r="M1935" s="116">
        <v>0</v>
      </c>
      <c r="N1935" s="116">
        <v>0</v>
      </c>
      <c r="O1935" s="116">
        <v>0</v>
      </c>
      <c r="P1935" s="120">
        <v>0</v>
      </c>
      <c r="Q1935" s="27" t="str">
        <f t="shared" si="326"/>
        <v>Registered</v>
      </c>
      <c r="R1935" s="121">
        <f t="shared" si="327"/>
        <v>0.29999997258038086</v>
      </c>
      <c r="T1935" s="117">
        <f t="shared" si="336"/>
        <v>0</v>
      </c>
      <c r="U1935" s="117">
        <f t="shared" si="337"/>
        <v>-110304</v>
      </c>
    </row>
    <row r="1936" spans="1:21" hidden="1" x14ac:dyDescent="0.3">
      <c r="A1936" s="114">
        <v>10329</v>
      </c>
      <c r="B1936" s="114" t="s">
        <v>291</v>
      </c>
      <c r="C1936" s="114" t="s">
        <v>2148</v>
      </c>
      <c r="D1936" s="114" t="s">
        <v>9671</v>
      </c>
      <c r="E1936" s="114" t="s">
        <v>9672</v>
      </c>
      <c r="F1936" s="115">
        <v>45853</v>
      </c>
      <c r="G1936" s="114" t="s">
        <v>2421</v>
      </c>
      <c r="H1936" s="116">
        <v>11032143</v>
      </c>
      <c r="I1936" s="116">
        <v>3309643</v>
      </c>
      <c r="J1936" s="116">
        <v>3419965.3</v>
      </c>
      <c r="K1936" s="116">
        <v>-110322.3</v>
      </c>
      <c r="L1936" s="116">
        <v>0</v>
      </c>
      <c r="M1936" s="116">
        <v>0</v>
      </c>
      <c r="N1936" s="116">
        <v>0</v>
      </c>
      <c r="O1936" s="116">
        <v>0</v>
      </c>
      <c r="P1936" s="120">
        <v>0</v>
      </c>
      <c r="Q1936" s="27" t="str">
        <f t="shared" si="326"/>
        <v>Registered</v>
      </c>
      <c r="R1936" s="121">
        <f t="shared" si="327"/>
        <v>0.30000000906442204</v>
      </c>
      <c r="T1936" s="117">
        <f t="shared" si="336"/>
        <v>0</v>
      </c>
      <c r="U1936" s="117">
        <f t="shared" si="337"/>
        <v>-110322.3</v>
      </c>
    </row>
    <row r="1937" spans="1:21" hidden="1" x14ac:dyDescent="0.3">
      <c r="A1937" s="114">
        <v>10330</v>
      </c>
      <c r="B1937" s="114" t="s">
        <v>291</v>
      </c>
      <c r="C1937" s="114" t="s">
        <v>2148</v>
      </c>
      <c r="D1937" s="114" t="s">
        <v>9673</v>
      </c>
      <c r="E1937" s="114" t="s">
        <v>9674</v>
      </c>
      <c r="F1937" s="115">
        <v>46002</v>
      </c>
      <c r="G1937" s="114" t="s">
        <v>3777</v>
      </c>
      <c r="H1937" s="116">
        <v>11120214</v>
      </c>
      <c r="I1937" s="116">
        <v>3336064</v>
      </c>
      <c r="J1937" s="116">
        <v>3447266</v>
      </c>
      <c r="K1937" s="116">
        <v>-111202</v>
      </c>
      <c r="L1937" s="116">
        <v>0</v>
      </c>
      <c r="M1937" s="116">
        <v>0</v>
      </c>
      <c r="N1937" s="116">
        <v>0</v>
      </c>
      <c r="O1937" s="116">
        <v>0</v>
      </c>
      <c r="P1937" s="120">
        <v>0</v>
      </c>
      <c r="Q1937" s="27" t="str">
        <f t="shared" si="326"/>
        <v>Registered</v>
      </c>
      <c r="R1937" s="121">
        <f t="shared" si="327"/>
        <v>0.2999999820147346</v>
      </c>
      <c r="T1937" s="117">
        <f t="shared" si="336"/>
        <v>0</v>
      </c>
      <c r="U1937" s="117">
        <f t="shared" si="337"/>
        <v>-111202</v>
      </c>
    </row>
    <row r="1938" spans="1:21" hidden="1" x14ac:dyDescent="0.3">
      <c r="A1938" s="114">
        <v>10331</v>
      </c>
      <c r="B1938" s="114" t="s">
        <v>291</v>
      </c>
      <c r="C1938" s="114" t="s">
        <v>2148</v>
      </c>
      <c r="D1938" s="114" t="s">
        <v>9675</v>
      </c>
      <c r="E1938" s="114" t="s">
        <v>9676</v>
      </c>
      <c r="F1938" s="115">
        <v>45855</v>
      </c>
      <c r="G1938" s="114" t="s">
        <v>2421</v>
      </c>
      <c r="H1938" s="116">
        <v>11151250</v>
      </c>
      <c r="I1938" s="116">
        <v>3345375</v>
      </c>
      <c r="J1938" s="116">
        <v>3456887</v>
      </c>
      <c r="K1938" s="116">
        <v>-111512</v>
      </c>
      <c r="L1938" s="116">
        <v>0</v>
      </c>
      <c r="M1938" s="116">
        <v>0</v>
      </c>
      <c r="N1938" s="116">
        <v>0</v>
      </c>
      <c r="O1938" s="116">
        <v>0</v>
      </c>
      <c r="P1938" s="120">
        <v>0</v>
      </c>
      <c r="Q1938" s="27" t="str">
        <f t="shared" si="326"/>
        <v>Registered</v>
      </c>
      <c r="R1938" s="121">
        <f t="shared" si="327"/>
        <v>0.3</v>
      </c>
      <c r="T1938" s="117">
        <f t="shared" si="336"/>
        <v>0</v>
      </c>
      <c r="U1938" s="117">
        <f t="shared" si="337"/>
        <v>-111512</v>
      </c>
    </row>
    <row r="1939" spans="1:21" hidden="1" x14ac:dyDescent="0.3">
      <c r="A1939" s="114">
        <v>10332</v>
      </c>
      <c r="B1939" s="114" t="s">
        <v>291</v>
      </c>
      <c r="C1939" s="114" t="s">
        <v>2148</v>
      </c>
      <c r="D1939" s="114" t="s">
        <v>9677</v>
      </c>
      <c r="E1939" s="114" t="s">
        <v>9678</v>
      </c>
      <c r="F1939" s="115">
        <v>45853</v>
      </c>
      <c r="G1939" s="114" t="s">
        <v>3061</v>
      </c>
      <c r="H1939" s="116">
        <v>11307143</v>
      </c>
      <c r="I1939" s="116">
        <v>3392143</v>
      </c>
      <c r="J1939" s="116">
        <v>3505215</v>
      </c>
      <c r="K1939" s="116">
        <v>-113072</v>
      </c>
      <c r="L1939" s="116">
        <v>0</v>
      </c>
      <c r="M1939" s="116">
        <v>0</v>
      </c>
      <c r="N1939" s="116">
        <v>0</v>
      </c>
      <c r="O1939" s="116">
        <v>0</v>
      </c>
      <c r="P1939" s="120">
        <v>0</v>
      </c>
      <c r="Q1939" s="27" t="str">
        <f t="shared" si="326"/>
        <v>Registered</v>
      </c>
      <c r="R1939" s="121">
        <f t="shared" si="327"/>
        <v>0.30000000884396705</v>
      </c>
      <c r="T1939" s="117">
        <f t="shared" si="336"/>
        <v>0</v>
      </c>
      <c r="U1939" s="117">
        <f t="shared" si="337"/>
        <v>-113072</v>
      </c>
    </row>
    <row r="1940" spans="1:21" hidden="1" x14ac:dyDescent="0.3">
      <c r="A1940" s="114">
        <v>10334</v>
      </c>
      <c r="B1940" s="114" t="s">
        <v>291</v>
      </c>
      <c r="C1940" s="114" t="s">
        <v>2148</v>
      </c>
      <c r="D1940" s="114" t="s">
        <v>9681</v>
      </c>
      <c r="E1940" s="114" t="s">
        <v>9682</v>
      </c>
      <c r="F1940" s="115">
        <v>46022</v>
      </c>
      <c r="G1940" s="114" t="s">
        <v>1728</v>
      </c>
      <c r="H1940" s="116">
        <v>11441071</v>
      </c>
      <c r="I1940" s="116">
        <v>3432321</v>
      </c>
      <c r="J1940" s="116">
        <v>3546732</v>
      </c>
      <c r="K1940" s="116">
        <v>-114411</v>
      </c>
      <c r="L1940" s="116">
        <v>0</v>
      </c>
      <c r="M1940" s="116">
        <v>0</v>
      </c>
      <c r="N1940" s="116">
        <v>0</v>
      </c>
      <c r="O1940" s="116">
        <v>0</v>
      </c>
      <c r="P1940" s="120">
        <v>0</v>
      </c>
      <c r="Q1940" s="27" t="str">
        <f t="shared" si="326"/>
        <v>Registered</v>
      </c>
      <c r="R1940" s="121">
        <f t="shared" si="327"/>
        <v>0.2999999737786786</v>
      </c>
      <c r="T1940" s="117">
        <f t="shared" si="336"/>
        <v>0</v>
      </c>
      <c r="U1940" s="117">
        <f t="shared" si="337"/>
        <v>-114411</v>
      </c>
    </row>
    <row r="1941" spans="1:21" s="101" customFormat="1" x14ac:dyDescent="0.3">
      <c r="A1941" s="99">
        <v>10556</v>
      </c>
      <c r="B1941" s="99" t="s">
        <v>291</v>
      </c>
      <c r="C1941" s="99" t="s">
        <v>2148</v>
      </c>
      <c r="D1941" s="99" t="s">
        <v>9786</v>
      </c>
      <c r="E1941" s="99" t="s">
        <v>9787</v>
      </c>
      <c r="F1941" s="100">
        <v>46044</v>
      </c>
      <c r="G1941" s="99" t="s">
        <v>1898</v>
      </c>
      <c r="H1941" s="96">
        <v>11300700</v>
      </c>
      <c r="I1941" s="96">
        <f t="shared" ref="I1941:I1942" si="338">H1941*R1941</f>
        <v>3390210</v>
      </c>
      <c r="J1941" s="96">
        <v>994780</v>
      </c>
      <c r="K1941" s="96">
        <f t="shared" ref="K1941:K1942" si="339">I1941-J1941</f>
        <v>2395430</v>
      </c>
      <c r="L1941" s="97">
        <f t="shared" ref="L1941:L1942" si="340">IF(AND($S1941&gt;=0,$S1941&lt;=30),$K1941,0)</f>
        <v>0</v>
      </c>
      <c r="M1941" s="97">
        <f t="shared" ref="M1941:M1942" si="341">IF(AND($S1941&gt;=31,$S1941&lt;=60),$K1941,0)</f>
        <v>0</v>
      </c>
      <c r="N1941" s="97">
        <f t="shared" ref="N1941:N1942" si="342">IF(AND($S1941&gt;=61,$S1941&lt;=90),$K1941,0)</f>
        <v>0</v>
      </c>
      <c r="O1941" s="97">
        <f t="shared" ref="O1941:O1942" si="343">IF(AND($S1941&gt;=91,$S1941&lt;=120),$K1941,0)</f>
        <v>0</v>
      </c>
      <c r="P1941" s="98">
        <f t="shared" ref="P1941:P1942" si="344">IF($S1941&gt;120,$K1941,0)</f>
        <v>2395430</v>
      </c>
      <c r="Q1941" s="101" t="str">
        <f t="shared" si="326"/>
        <v>Unregistered</v>
      </c>
      <c r="R1941" s="123">
        <v>0.3</v>
      </c>
      <c r="S1941" s="95">
        <f t="shared" ref="S1941:S1944" si="345">DATE(2026,5,31)-F1941</f>
        <v>129</v>
      </c>
    </row>
    <row r="1942" spans="1:21" s="101" customFormat="1" x14ac:dyDescent="0.3">
      <c r="A1942" s="99">
        <v>10566</v>
      </c>
      <c r="B1942" s="99" t="s">
        <v>291</v>
      </c>
      <c r="C1942" s="99" t="s">
        <v>2148</v>
      </c>
      <c r="D1942" s="99" t="s">
        <v>10400</v>
      </c>
      <c r="E1942" s="99" t="s">
        <v>10401</v>
      </c>
      <c r="F1942" s="100">
        <v>46112</v>
      </c>
      <c r="G1942" s="99" t="s">
        <v>1898</v>
      </c>
      <c r="H1942" s="96">
        <v>10369000</v>
      </c>
      <c r="I1942" s="96">
        <f t="shared" si="338"/>
        <v>3110700</v>
      </c>
      <c r="J1942" s="96">
        <v>1036900</v>
      </c>
      <c r="K1942" s="96">
        <f t="shared" si="339"/>
        <v>2073800</v>
      </c>
      <c r="L1942" s="97">
        <f t="shared" si="340"/>
        <v>0</v>
      </c>
      <c r="M1942" s="97">
        <f t="shared" si="341"/>
        <v>0</v>
      </c>
      <c r="N1942" s="97">
        <f t="shared" si="342"/>
        <v>2073800</v>
      </c>
      <c r="O1942" s="97">
        <f t="shared" si="343"/>
        <v>0</v>
      </c>
      <c r="P1942" s="98">
        <f t="shared" si="344"/>
        <v>0</v>
      </c>
      <c r="Q1942" s="101" t="str">
        <f t="shared" si="326"/>
        <v>Unregistered</v>
      </c>
      <c r="R1942" s="123">
        <v>0.3</v>
      </c>
      <c r="S1942" s="95">
        <f t="shared" si="345"/>
        <v>61</v>
      </c>
    </row>
    <row r="1943" spans="1:21" s="101" customFormat="1" hidden="1" x14ac:dyDescent="0.3">
      <c r="A1943" s="99">
        <v>11008</v>
      </c>
      <c r="B1943" s="99" t="s">
        <v>291</v>
      </c>
      <c r="C1943" s="99" t="s">
        <v>2148</v>
      </c>
      <c r="D1943" s="99" t="s">
        <v>295</v>
      </c>
      <c r="E1943" s="99" t="s">
        <v>296</v>
      </c>
      <c r="F1943" s="100">
        <v>46173</v>
      </c>
      <c r="G1943" s="99" t="s">
        <v>1898</v>
      </c>
      <c r="H1943" s="96">
        <v>11382000</v>
      </c>
      <c r="I1943" s="96">
        <v>0</v>
      </c>
      <c r="J1943" s="96"/>
      <c r="K1943" s="96"/>
      <c r="L1943" s="96">
        <v>0</v>
      </c>
      <c r="M1943" s="96">
        <v>0</v>
      </c>
      <c r="N1943" s="96">
        <v>0</v>
      </c>
      <c r="O1943" s="96">
        <v>0</v>
      </c>
      <c r="P1943" s="122">
        <v>0</v>
      </c>
      <c r="Q1943" s="101" t="str">
        <f t="shared" si="326"/>
        <v>Unregistered</v>
      </c>
      <c r="R1943" s="123"/>
      <c r="S1943" s="95"/>
    </row>
    <row r="1944" spans="1:21" s="101" customFormat="1" hidden="1" x14ac:dyDescent="0.3">
      <c r="A1944" s="99">
        <v>11010</v>
      </c>
      <c r="B1944" s="99" t="s">
        <v>291</v>
      </c>
      <c r="C1944" s="99" t="s">
        <v>2148</v>
      </c>
      <c r="D1944" s="99" t="s">
        <v>297</v>
      </c>
      <c r="E1944" s="99" t="s">
        <v>298</v>
      </c>
      <c r="F1944" s="100">
        <v>46169</v>
      </c>
      <c r="G1944" s="99" t="s">
        <v>1898</v>
      </c>
      <c r="H1944" s="96">
        <v>10812900</v>
      </c>
      <c r="I1944" s="96">
        <v>0</v>
      </c>
      <c r="J1944" s="96"/>
      <c r="K1944" s="96"/>
      <c r="L1944" s="96">
        <v>0</v>
      </c>
      <c r="M1944" s="96">
        <v>0</v>
      </c>
      <c r="N1944" s="96">
        <v>0</v>
      </c>
      <c r="O1944" s="96">
        <v>0</v>
      </c>
      <c r="P1944" s="122">
        <v>0</v>
      </c>
      <c r="Q1944" s="101" t="str">
        <f t="shared" si="326"/>
        <v>Unregistered</v>
      </c>
      <c r="R1944" s="123"/>
      <c r="S1944" s="95"/>
    </row>
    <row r="1945" spans="1:21" x14ac:dyDescent="0.3">
      <c r="A1945" s="114">
        <v>27</v>
      </c>
      <c r="B1945" s="114" t="s">
        <v>405</v>
      </c>
      <c r="C1945" s="114" t="s">
        <v>1398</v>
      </c>
      <c r="D1945" s="114" t="s">
        <v>1402</v>
      </c>
      <c r="E1945" s="114" t="s">
        <v>1403</v>
      </c>
      <c r="F1945" s="115">
        <v>45926</v>
      </c>
      <c r="G1945" s="114" t="s">
        <v>1401</v>
      </c>
      <c r="H1945" s="116">
        <v>32986607</v>
      </c>
      <c r="I1945" s="116">
        <v>20781561</v>
      </c>
      <c r="J1945" s="116">
        <v>8298660</v>
      </c>
      <c r="K1945" s="116">
        <v>12482901</v>
      </c>
      <c r="L1945" s="116">
        <v>2968794</v>
      </c>
      <c r="M1945" s="116">
        <v>0</v>
      </c>
      <c r="N1945" s="116">
        <v>1649330</v>
      </c>
      <c r="O1945" s="116">
        <v>0</v>
      </c>
      <c r="P1945" s="120">
        <v>7864777</v>
      </c>
      <c r="Q1945" s="27" t="str">
        <f t="shared" si="326"/>
        <v>Registered</v>
      </c>
      <c r="R1945" s="121">
        <f t="shared" si="327"/>
        <v>0.62999995725537938</v>
      </c>
      <c r="T1945" s="117">
        <f t="shared" ref="T1945:T1965" si="346">L1945+M1945+N1945+O1945+P1945</f>
        <v>12482901</v>
      </c>
      <c r="U1945" s="117">
        <f t="shared" ref="U1945:U1965" si="347">K1945-T1945</f>
        <v>0</v>
      </c>
    </row>
    <row r="1946" spans="1:21" x14ac:dyDescent="0.3">
      <c r="A1946" s="114">
        <v>30</v>
      </c>
      <c r="B1946" s="114" t="s">
        <v>405</v>
      </c>
      <c r="C1946" s="114" t="s">
        <v>1398</v>
      </c>
      <c r="D1946" s="114" t="s">
        <v>1399</v>
      </c>
      <c r="E1946" s="114" t="s">
        <v>1400</v>
      </c>
      <c r="F1946" s="115">
        <v>45926</v>
      </c>
      <c r="G1946" s="114" t="s">
        <v>1401</v>
      </c>
      <c r="H1946" s="116">
        <v>35665179</v>
      </c>
      <c r="I1946" s="116">
        <v>20685804</v>
      </c>
      <c r="J1946" s="116">
        <v>8923169</v>
      </c>
      <c r="K1946" s="116">
        <v>11762635</v>
      </c>
      <c r="L1946" s="116">
        <v>1426607</v>
      </c>
      <c r="M1946" s="116">
        <v>0</v>
      </c>
      <c r="N1946" s="116">
        <v>1783259</v>
      </c>
      <c r="O1946" s="116">
        <v>0</v>
      </c>
      <c r="P1946" s="120">
        <v>8552769</v>
      </c>
      <c r="Q1946" s="27" t="str">
        <f t="shared" si="326"/>
        <v>Registered</v>
      </c>
      <c r="R1946" s="121">
        <f t="shared" si="327"/>
        <v>0.58000000504693949</v>
      </c>
      <c r="T1946" s="117">
        <f t="shared" si="346"/>
        <v>11762635</v>
      </c>
      <c r="U1946" s="117">
        <f t="shared" si="347"/>
        <v>0</v>
      </c>
    </row>
    <row r="1947" spans="1:21" x14ac:dyDescent="0.3">
      <c r="A1947" s="114">
        <v>31</v>
      </c>
      <c r="B1947" s="114" t="s">
        <v>405</v>
      </c>
      <c r="C1947" s="114" t="s">
        <v>1398</v>
      </c>
      <c r="D1947" s="114" t="s">
        <v>10428</v>
      </c>
      <c r="E1947" s="114" t="s">
        <v>10429</v>
      </c>
      <c r="F1947" s="115">
        <v>46112</v>
      </c>
      <c r="G1947" s="114" t="s">
        <v>9623</v>
      </c>
      <c r="H1947" s="116">
        <v>27317857</v>
      </c>
      <c r="I1947" s="116">
        <v>14478464</v>
      </c>
      <c r="J1947" s="116">
        <v>2731786</v>
      </c>
      <c r="K1947" s="116">
        <v>11746678</v>
      </c>
      <c r="L1947" s="116">
        <v>11746678</v>
      </c>
      <c r="M1947" s="116">
        <v>0</v>
      </c>
      <c r="N1947" s="116">
        <v>0</v>
      </c>
      <c r="O1947" s="116">
        <v>0</v>
      </c>
      <c r="P1947" s="120">
        <v>0</v>
      </c>
      <c r="Q1947" s="27" t="str">
        <f t="shared" si="326"/>
        <v>Registered</v>
      </c>
      <c r="R1947" s="121">
        <f t="shared" si="327"/>
        <v>0.52999999231272055</v>
      </c>
      <c r="T1947" s="117">
        <f t="shared" si="346"/>
        <v>11746678</v>
      </c>
      <c r="U1947" s="117">
        <f t="shared" si="347"/>
        <v>0</v>
      </c>
    </row>
    <row r="1948" spans="1:21" x14ac:dyDescent="0.3">
      <c r="A1948" s="114">
        <v>41</v>
      </c>
      <c r="B1948" s="114" t="s">
        <v>405</v>
      </c>
      <c r="C1948" s="114" t="s">
        <v>1398</v>
      </c>
      <c r="D1948" s="114" t="s">
        <v>1420</v>
      </c>
      <c r="E1948" s="114" t="s">
        <v>1421</v>
      </c>
      <c r="F1948" s="115">
        <v>46045</v>
      </c>
      <c r="G1948" s="114" t="s">
        <v>1422</v>
      </c>
      <c r="H1948" s="116">
        <v>26600000</v>
      </c>
      <c r="I1948" s="116">
        <v>14098000</v>
      </c>
      <c r="J1948" s="116">
        <v>3926000</v>
      </c>
      <c r="K1948" s="116">
        <v>10172000</v>
      </c>
      <c r="L1948" s="116">
        <v>1064000</v>
      </c>
      <c r="M1948" s="116">
        <v>0</v>
      </c>
      <c r="N1948" s="116">
        <v>0</v>
      </c>
      <c r="O1948" s="116">
        <v>9108000</v>
      </c>
      <c r="P1948" s="120">
        <v>0</v>
      </c>
      <c r="Q1948" s="27" t="str">
        <f t="shared" si="326"/>
        <v>Registered</v>
      </c>
      <c r="R1948" s="121">
        <f t="shared" si="327"/>
        <v>0.53</v>
      </c>
      <c r="T1948" s="117">
        <f t="shared" si="346"/>
        <v>10172000</v>
      </c>
      <c r="U1948" s="117">
        <f t="shared" si="347"/>
        <v>0</v>
      </c>
    </row>
    <row r="1949" spans="1:21" x14ac:dyDescent="0.3">
      <c r="A1949" s="114">
        <v>43</v>
      </c>
      <c r="B1949" s="114" t="s">
        <v>405</v>
      </c>
      <c r="C1949" s="114" t="s">
        <v>1398</v>
      </c>
      <c r="D1949" s="114" t="s">
        <v>1407</v>
      </c>
      <c r="E1949" s="114" t="s">
        <v>1400</v>
      </c>
      <c r="F1949" s="115">
        <v>45954</v>
      </c>
      <c r="G1949" s="114" t="s">
        <v>1401</v>
      </c>
      <c r="H1949" s="116">
        <v>31941180</v>
      </c>
      <c r="I1949" s="116">
        <v>18525884</v>
      </c>
      <c r="J1949" s="116">
        <v>8513530</v>
      </c>
      <c r="K1949" s="116">
        <v>10012354</v>
      </c>
      <c r="L1949" s="116">
        <v>1277647</v>
      </c>
      <c r="M1949" s="116">
        <v>0</v>
      </c>
      <c r="N1949" s="116">
        <v>1597059</v>
      </c>
      <c r="O1949" s="116">
        <v>0</v>
      </c>
      <c r="P1949" s="120">
        <v>7137648</v>
      </c>
      <c r="Q1949" s="27" t="str">
        <f t="shared" si="326"/>
        <v>Registered</v>
      </c>
      <c r="R1949" s="121">
        <f t="shared" si="327"/>
        <v>0.57999998747698112</v>
      </c>
      <c r="T1949" s="117">
        <f t="shared" si="346"/>
        <v>10012354</v>
      </c>
      <c r="U1949" s="117">
        <f t="shared" si="347"/>
        <v>0</v>
      </c>
    </row>
    <row r="1950" spans="1:21" x14ac:dyDescent="0.3">
      <c r="A1950" s="114">
        <v>50</v>
      </c>
      <c r="B1950" s="114" t="s">
        <v>405</v>
      </c>
      <c r="C1950" s="114" t="s">
        <v>1398</v>
      </c>
      <c r="D1950" s="114" t="s">
        <v>1465</v>
      </c>
      <c r="E1950" s="114" t="s">
        <v>1466</v>
      </c>
      <c r="F1950" s="115">
        <v>45443</v>
      </c>
      <c r="G1950" s="114" t="s">
        <v>1467</v>
      </c>
      <c r="H1950" s="116">
        <v>21270000</v>
      </c>
      <c r="I1950" s="116">
        <v>11273100</v>
      </c>
      <c r="J1950" s="116">
        <v>2000000</v>
      </c>
      <c r="K1950" s="116">
        <v>9273100</v>
      </c>
      <c r="L1950" s="116">
        <v>850800</v>
      </c>
      <c r="M1950" s="116">
        <v>0</v>
      </c>
      <c r="N1950" s="116">
        <v>0</v>
      </c>
      <c r="O1950" s="116">
        <v>0</v>
      </c>
      <c r="P1950" s="120">
        <v>8422300</v>
      </c>
      <c r="Q1950" s="27" t="str">
        <f t="shared" si="326"/>
        <v>Registered</v>
      </c>
      <c r="R1950" s="121">
        <f t="shared" si="327"/>
        <v>0.53</v>
      </c>
      <c r="T1950" s="117">
        <f t="shared" si="346"/>
        <v>9273100</v>
      </c>
      <c r="U1950" s="117">
        <f t="shared" si="347"/>
        <v>0</v>
      </c>
    </row>
    <row r="1951" spans="1:21" x14ac:dyDescent="0.3">
      <c r="A1951" s="114">
        <v>55</v>
      </c>
      <c r="B1951" s="114" t="s">
        <v>405</v>
      </c>
      <c r="C1951" s="114" t="s">
        <v>1398</v>
      </c>
      <c r="D1951" s="114" t="s">
        <v>1481</v>
      </c>
      <c r="E1951" s="114" t="s">
        <v>1482</v>
      </c>
      <c r="F1951" s="115">
        <v>45551</v>
      </c>
      <c r="G1951" s="114" t="s">
        <v>1483</v>
      </c>
      <c r="H1951" s="116">
        <v>23270000</v>
      </c>
      <c r="I1951" s="116">
        <v>13496600</v>
      </c>
      <c r="J1951" s="116">
        <v>4852000</v>
      </c>
      <c r="K1951" s="116">
        <v>8644600</v>
      </c>
      <c r="L1951" s="116">
        <v>930800</v>
      </c>
      <c r="M1951" s="116">
        <v>0</v>
      </c>
      <c r="N1951" s="116">
        <v>1163500</v>
      </c>
      <c r="O1951" s="116">
        <v>0</v>
      </c>
      <c r="P1951" s="120">
        <v>6550300</v>
      </c>
      <c r="Q1951" s="27" t="str">
        <f t="shared" si="326"/>
        <v>Registered</v>
      </c>
      <c r="R1951" s="121">
        <f t="shared" si="327"/>
        <v>0.57999999999999996</v>
      </c>
      <c r="T1951" s="117">
        <f t="shared" si="346"/>
        <v>8644600</v>
      </c>
      <c r="U1951" s="117">
        <f t="shared" si="347"/>
        <v>0</v>
      </c>
    </row>
    <row r="1952" spans="1:21" x14ac:dyDescent="0.3">
      <c r="A1952" s="114">
        <v>64</v>
      </c>
      <c r="B1952" s="114" t="s">
        <v>405</v>
      </c>
      <c r="C1952" s="114" t="s">
        <v>1398</v>
      </c>
      <c r="D1952" s="114" t="s">
        <v>1515</v>
      </c>
      <c r="E1952" s="114" t="s">
        <v>1516</v>
      </c>
      <c r="F1952" s="115">
        <v>45443</v>
      </c>
      <c r="G1952" s="114" t="s">
        <v>1517</v>
      </c>
      <c r="H1952" s="116">
        <v>21270000</v>
      </c>
      <c r="I1952" s="116">
        <v>11273100</v>
      </c>
      <c r="J1952" s="116">
        <v>3712700</v>
      </c>
      <c r="K1952" s="116">
        <v>7560400</v>
      </c>
      <c r="L1952" s="116">
        <v>850800</v>
      </c>
      <c r="M1952" s="116">
        <v>0</v>
      </c>
      <c r="N1952" s="116">
        <v>0</v>
      </c>
      <c r="O1952" s="116">
        <v>0</v>
      </c>
      <c r="P1952" s="120">
        <v>6709600</v>
      </c>
      <c r="Q1952" s="27" t="str">
        <f t="shared" si="326"/>
        <v>Registered</v>
      </c>
      <c r="R1952" s="121">
        <f t="shared" si="327"/>
        <v>0.53</v>
      </c>
      <c r="T1952" s="117">
        <f t="shared" si="346"/>
        <v>7560400</v>
      </c>
      <c r="U1952" s="117">
        <f t="shared" si="347"/>
        <v>0</v>
      </c>
    </row>
    <row r="1953" spans="1:21" x14ac:dyDescent="0.3">
      <c r="A1953" s="114">
        <v>75</v>
      </c>
      <c r="B1953" s="114" t="s">
        <v>405</v>
      </c>
      <c r="C1953" s="114" t="s">
        <v>1398</v>
      </c>
      <c r="D1953" s="114" t="s">
        <v>1569</v>
      </c>
      <c r="E1953" s="114" t="s">
        <v>1570</v>
      </c>
      <c r="F1953" s="115">
        <v>45473</v>
      </c>
      <c r="G1953" s="114" t="s">
        <v>1571</v>
      </c>
      <c r="H1953" s="116">
        <v>21270000</v>
      </c>
      <c r="I1953" s="116">
        <v>12336600</v>
      </c>
      <c r="J1953" s="116">
        <v>5812700</v>
      </c>
      <c r="K1953" s="116">
        <v>6523900</v>
      </c>
      <c r="L1953" s="116">
        <v>850800</v>
      </c>
      <c r="M1953" s="116">
        <v>0</v>
      </c>
      <c r="N1953" s="116">
        <v>1063500</v>
      </c>
      <c r="O1953" s="116">
        <v>0</v>
      </c>
      <c r="P1953" s="120">
        <v>4609600</v>
      </c>
      <c r="Q1953" s="27" t="str">
        <f t="shared" si="326"/>
        <v>Registered</v>
      </c>
      <c r="R1953" s="121">
        <f t="shared" si="327"/>
        <v>0.57999999999999996</v>
      </c>
      <c r="T1953" s="117">
        <f t="shared" si="346"/>
        <v>6523900</v>
      </c>
      <c r="U1953" s="117">
        <f t="shared" si="347"/>
        <v>0</v>
      </c>
    </row>
    <row r="1954" spans="1:21" x14ac:dyDescent="0.3">
      <c r="A1954" s="114">
        <v>92</v>
      </c>
      <c r="B1954" s="114" t="s">
        <v>405</v>
      </c>
      <c r="C1954" s="114" t="s">
        <v>1398</v>
      </c>
      <c r="D1954" s="114" t="s">
        <v>1518</v>
      </c>
      <c r="E1954" s="114" t="s">
        <v>1519</v>
      </c>
      <c r="F1954" s="115">
        <v>45443</v>
      </c>
      <c r="G1954" s="114" t="s">
        <v>1517</v>
      </c>
      <c r="H1954" s="116">
        <v>21270000</v>
      </c>
      <c r="I1954" s="116">
        <v>11273100</v>
      </c>
      <c r="J1954" s="116">
        <v>5712700</v>
      </c>
      <c r="K1954" s="116">
        <v>5560400</v>
      </c>
      <c r="L1954" s="116">
        <v>850800</v>
      </c>
      <c r="M1954" s="116">
        <v>0</v>
      </c>
      <c r="N1954" s="116">
        <v>0</v>
      </c>
      <c r="O1954" s="116">
        <v>0</v>
      </c>
      <c r="P1954" s="120">
        <v>4709600</v>
      </c>
      <c r="Q1954" s="27" t="str">
        <f t="shared" si="326"/>
        <v>Registered</v>
      </c>
      <c r="R1954" s="121">
        <f t="shared" si="327"/>
        <v>0.53</v>
      </c>
      <c r="T1954" s="117">
        <f t="shared" si="346"/>
        <v>5560400</v>
      </c>
      <c r="U1954" s="117">
        <f t="shared" si="347"/>
        <v>0</v>
      </c>
    </row>
    <row r="1955" spans="1:21" x14ac:dyDescent="0.3">
      <c r="A1955" s="114">
        <v>98</v>
      </c>
      <c r="B1955" s="114" t="s">
        <v>405</v>
      </c>
      <c r="C1955" s="114" t="s">
        <v>1398</v>
      </c>
      <c r="D1955" s="114" t="s">
        <v>1549</v>
      </c>
      <c r="E1955" s="114" t="s">
        <v>1550</v>
      </c>
      <c r="F1955" s="115">
        <v>45525</v>
      </c>
      <c r="G1955" s="114" t="s">
        <v>1551</v>
      </c>
      <c r="H1955" s="116">
        <v>21270000</v>
      </c>
      <c r="I1955" s="116">
        <v>11273100</v>
      </c>
      <c r="J1955" s="116">
        <v>6000000</v>
      </c>
      <c r="K1955" s="116">
        <v>5273100</v>
      </c>
      <c r="L1955" s="116">
        <v>850800</v>
      </c>
      <c r="M1955" s="116">
        <v>0</v>
      </c>
      <c r="N1955" s="116">
        <v>0</v>
      </c>
      <c r="O1955" s="116">
        <v>0</v>
      </c>
      <c r="P1955" s="120">
        <v>4422300</v>
      </c>
      <c r="Q1955" s="27" t="str">
        <f t="shared" si="326"/>
        <v>Registered</v>
      </c>
      <c r="R1955" s="121">
        <f t="shared" si="327"/>
        <v>0.53</v>
      </c>
      <c r="T1955" s="117">
        <f t="shared" si="346"/>
        <v>5273100</v>
      </c>
      <c r="U1955" s="117">
        <f t="shared" si="347"/>
        <v>0</v>
      </c>
    </row>
    <row r="1956" spans="1:21" x14ac:dyDescent="0.3">
      <c r="A1956" s="114">
        <v>125</v>
      </c>
      <c r="B1956" s="114" t="s">
        <v>405</v>
      </c>
      <c r="C1956" s="114" t="s">
        <v>1398</v>
      </c>
      <c r="D1956" s="114" t="s">
        <v>1737</v>
      </c>
      <c r="E1956" s="114" t="s">
        <v>1738</v>
      </c>
      <c r="F1956" s="115">
        <v>45518</v>
      </c>
      <c r="G1956" s="114" t="s">
        <v>1739</v>
      </c>
      <c r="H1956" s="116">
        <v>20000000</v>
      </c>
      <c r="I1956" s="116">
        <v>10600000</v>
      </c>
      <c r="J1956" s="116">
        <v>6000000</v>
      </c>
      <c r="K1956" s="116">
        <v>4600000</v>
      </c>
      <c r="L1956" s="116">
        <v>800000</v>
      </c>
      <c r="M1956" s="116">
        <v>0</v>
      </c>
      <c r="N1956" s="116">
        <v>0</v>
      </c>
      <c r="O1956" s="116">
        <v>0</v>
      </c>
      <c r="P1956" s="120">
        <v>3800000</v>
      </c>
      <c r="Q1956" s="27" t="str">
        <f t="shared" si="326"/>
        <v>Registered</v>
      </c>
      <c r="R1956" s="121">
        <f t="shared" si="327"/>
        <v>0.53</v>
      </c>
      <c r="T1956" s="117">
        <f t="shared" si="346"/>
        <v>4600000</v>
      </c>
      <c r="U1956" s="117">
        <f t="shared" si="347"/>
        <v>0</v>
      </c>
    </row>
    <row r="1957" spans="1:21" x14ac:dyDescent="0.3">
      <c r="A1957" s="114">
        <v>128</v>
      </c>
      <c r="B1957" s="114" t="s">
        <v>405</v>
      </c>
      <c r="C1957" s="114" t="s">
        <v>1398</v>
      </c>
      <c r="D1957" s="114" t="s">
        <v>2053</v>
      </c>
      <c r="E1957" s="114" t="s">
        <v>2054</v>
      </c>
      <c r="F1957" s="115">
        <v>45443</v>
      </c>
      <c r="G1957" s="114" t="s">
        <v>1467</v>
      </c>
      <c r="H1957" s="116">
        <v>21270000</v>
      </c>
      <c r="I1957" s="116">
        <v>8933400</v>
      </c>
      <c r="J1957" s="116">
        <v>4462700</v>
      </c>
      <c r="K1957" s="116">
        <v>4470700</v>
      </c>
      <c r="L1957" s="116">
        <v>2339700</v>
      </c>
      <c r="M1957" s="116">
        <v>0</v>
      </c>
      <c r="N1957" s="116">
        <v>0</v>
      </c>
      <c r="O1957" s="116">
        <v>0</v>
      </c>
      <c r="P1957" s="120">
        <v>2131000</v>
      </c>
      <c r="Q1957" s="27" t="str">
        <f t="shared" si="326"/>
        <v>Registered</v>
      </c>
      <c r="R1957" s="121">
        <f t="shared" si="327"/>
        <v>0.42</v>
      </c>
      <c r="T1957" s="117">
        <f t="shared" si="346"/>
        <v>4470700</v>
      </c>
      <c r="U1957" s="117">
        <f t="shared" si="347"/>
        <v>0</v>
      </c>
    </row>
    <row r="1958" spans="1:21" x14ac:dyDescent="0.3">
      <c r="A1958" s="114">
        <v>142</v>
      </c>
      <c r="B1958" s="114" t="s">
        <v>405</v>
      </c>
      <c r="C1958" s="114" t="s">
        <v>1398</v>
      </c>
      <c r="D1958" s="114" t="s">
        <v>1848</v>
      </c>
      <c r="E1958" s="114" t="s">
        <v>1849</v>
      </c>
      <c r="F1958" s="115">
        <v>45675</v>
      </c>
      <c r="G1958" s="114" t="s">
        <v>1850</v>
      </c>
      <c r="H1958" s="116">
        <v>24920000</v>
      </c>
      <c r="I1958" s="116">
        <v>13207600</v>
      </c>
      <c r="J1958" s="116">
        <v>9100000</v>
      </c>
      <c r="K1958" s="116">
        <v>4107600</v>
      </c>
      <c r="L1958" s="116">
        <v>996800</v>
      </c>
      <c r="M1958" s="116">
        <v>0</v>
      </c>
      <c r="N1958" s="116">
        <v>0</v>
      </c>
      <c r="O1958" s="116">
        <v>0</v>
      </c>
      <c r="P1958" s="120">
        <v>3110800</v>
      </c>
      <c r="Q1958" s="27" t="str">
        <f t="shared" si="326"/>
        <v>Registered</v>
      </c>
      <c r="R1958" s="121">
        <f t="shared" si="327"/>
        <v>0.53</v>
      </c>
      <c r="T1958" s="117">
        <f t="shared" si="346"/>
        <v>4107600</v>
      </c>
      <c r="U1958" s="117">
        <f t="shared" si="347"/>
        <v>0</v>
      </c>
    </row>
    <row r="1959" spans="1:21" x14ac:dyDescent="0.3">
      <c r="A1959" s="114">
        <v>367</v>
      </c>
      <c r="B1959" s="114" t="s">
        <v>405</v>
      </c>
      <c r="C1959" s="114" t="s">
        <v>1398</v>
      </c>
      <c r="D1959" s="114" t="s">
        <v>2079</v>
      </c>
      <c r="E1959" s="114" t="s">
        <v>2080</v>
      </c>
      <c r="F1959" s="115">
        <v>45909</v>
      </c>
      <c r="G1959" s="114" t="s">
        <v>2081</v>
      </c>
      <c r="H1959" s="116">
        <v>26162000</v>
      </c>
      <c r="I1959" s="116">
        <v>13865860</v>
      </c>
      <c r="J1959" s="116">
        <v>12377820</v>
      </c>
      <c r="K1959" s="116">
        <v>1488040</v>
      </c>
      <c r="L1959" s="116">
        <v>1046480</v>
      </c>
      <c r="M1959" s="116">
        <v>0</v>
      </c>
      <c r="N1959" s="116">
        <v>0</v>
      </c>
      <c r="O1959" s="116">
        <v>0</v>
      </c>
      <c r="P1959" s="120">
        <v>441560</v>
      </c>
      <c r="Q1959" s="27" t="str">
        <f t="shared" si="326"/>
        <v>Registered</v>
      </c>
      <c r="R1959" s="121">
        <f t="shared" si="327"/>
        <v>0.53</v>
      </c>
      <c r="T1959" s="117">
        <f t="shared" si="346"/>
        <v>1488040</v>
      </c>
      <c r="U1959" s="117">
        <f t="shared" si="347"/>
        <v>0</v>
      </c>
    </row>
    <row r="1960" spans="1:21" x14ac:dyDescent="0.3">
      <c r="A1960" s="114">
        <v>442</v>
      </c>
      <c r="B1960" s="114" t="s">
        <v>405</v>
      </c>
      <c r="C1960" s="114" t="s">
        <v>1398</v>
      </c>
      <c r="D1960" s="114" t="s">
        <v>8644</v>
      </c>
      <c r="E1960" s="114" t="s">
        <v>8645</v>
      </c>
      <c r="F1960" s="115">
        <v>45986</v>
      </c>
      <c r="G1960" s="114" t="s">
        <v>8646</v>
      </c>
      <c r="H1960" s="116">
        <v>26647321</v>
      </c>
      <c r="I1960" s="116">
        <v>11458348</v>
      </c>
      <c r="J1960" s="116">
        <v>10392455</v>
      </c>
      <c r="K1960" s="116">
        <v>1065893</v>
      </c>
      <c r="L1960" s="116">
        <v>1065893</v>
      </c>
      <c r="M1960" s="116">
        <v>0</v>
      </c>
      <c r="N1960" s="116">
        <v>0</v>
      </c>
      <c r="O1960" s="116">
        <v>0</v>
      </c>
      <c r="P1960" s="120">
        <v>0</v>
      </c>
      <c r="Q1960" s="27" t="str">
        <f t="shared" si="326"/>
        <v>Registered</v>
      </c>
      <c r="R1960" s="121">
        <f t="shared" si="327"/>
        <v>0.42999999887418328</v>
      </c>
      <c r="T1960" s="117">
        <f t="shared" si="346"/>
        <v>1065893</v>
      </c>
      <c r="U1960" s="117">
        <f t="shared" si="347"/>
        <v>0</v>
      </c>
    </row>
    <row r="1961" spans="1:21" x14ac:dyDescent="0.3">
      <c r="A1961" s="114">
        <v>517</v>
      </c>
      <c r="B1961" s="114" t="s">
        <v>405</v>
      </c>
      <c r="C1961" s="114" t="s">
        <v>1398</v>
      </c>
      <c r="D1961" s="114" t="s">
        <v>8647</v>
      </c>
      <c r="E1961" s="114" t="s">
        <v>8648</v>
      </c>
      <c r="F1961" s="115">
        <v>45652</v>
      </c>
      <c r="G1961" s="114" t="s">
        <v>2796</v>
      </c>
      <c r="H1961" s="116">
        <v>21260000</v>
      </c>
      <c r="I1961" s="116">
        <v>11267800</v>
      </c>
      <c r="J1961" s="116">
        <v>10417400</v>
      </c>
      <c r="K1961" s="116">
        <v>850400</v>
      </c>
      <c r="L1961" s="116">
        <v>850400</v>
      </c>
      <c r="M1961" s="116">
        <v>0</v>
      </c>
      <c r="N1961" s="116">
        <v>0</v>
      </c>
      <c r="O1961" s="116">
        <v>0</v>
      </c>
      <c r="P1961" s="120">
        <v>0</v>
      </c>
      <c r="Q1961" s="27" t="str">
        <f t="shared" si="326"/>
        <v>Registered</v>
      </c>
      <c r="R1961" s="121">
        <f t="shared" si="327"/>
        <v>0.53</v>
      </c>
      <c r="T1961" s="117">
        <f t="shared" si="346"/>
        <v>850400</v>
      </c>
      <c r="U1961" s="117">
        <f t="shared" si="347"/>
        <v>0</v>
      </c>
    </row>
    <row r="1962" spans="1:21" x14ac:dyDescent="0.3">
      <c r="A1962" s="114">
        <v>564</v>
      </c>
      <c r="B1962" s="114" t="s">
        <v>405</v>
      </c>
      <c r="C1962" s="114" t="s">
        <v>1398</v>
      </c>
      <c r="D1962" s="114" t="s">
        <v>9820</v>
      </c>
      <c r="E1962" s="114" t="s">
        <v>9821</v>
      </c>
      <c r="F1962" s="115">
        <v>45747</v>
      </c>
      <c r="G1962" s="114" t="s">
        <v>2802</v>
      </c>
      <c r="H1962" s="116">
        <v>24920000</v>
      </c>
      <c r="I1962" s="116">
        <v>13207600</v>
      </c>
      <c r="J1962" s="116">
        <v>12460000</v>
      </c>
      <c r="K1962" s="116">
        <v>747600</v>
      </c>
      <c r="L1962" s="116">
        <v>747600</v>
      </c>
      <c r="M1962" s="116">
        <v>0</v>
      </c>
      <c r="N1962" s="116">
        <v>0</v>
      </c>
      <c r="O1962" s="116">
        <v>0</v>
      </c>
      <c r="P1962" s="120">
        <v>0</v>
      </c>
      <c r="Q1962" s="27" t="str">
        <f t="shared" si="326"/>
        <v>Registered</v>
      </c>
      <c r="R1962" s="121">
        <f t="shared" si="327"/>
        <v>0.53</v>
      </c>
      <c r="T1962" s="117">
        <f t="shared" si="346"/>
        <v>747600</v>
      </c>
      <c r="U1962" s="117">
        <f t="shared" si="347"/>
        <v>0</v>
      </c>
    </row>
    <row r="1963" spans="1:21" x14ac:dyDescent="0.3">
      <c r="A1963" s="114">
        <v>1072</v>
      </c>
      <c r="B1963" s="114" t="s">
        <v>405</v>
      </c>
      <c r="C1963" s="114" t="s">
        <v>1398</v>
      </c>
      <c r="D1963" s="114" t="s">
        <v>10022</v>
      </c>
      <c r="E1963" s="114" t="s">
        <v>10023</v>
      </c>
      <c r="F1963" s="115">
        <v>45596</v>
      </c>
      <c r="G1963" s="114" t="s">
        <v>1825</v>
      </c>
      <c r="H1963" s="116">
        <v>21270000</v>
      </c>
      <c r="I1963" s="116">
        <v>6168300</v>
      </c>
      <c r="J1963" s="116">
        <v>6127000</v>
      </c>
      <c r="K1963" s="116">
        <v>41300</v>
      </c>
      <c r="L1963" s="116">
        <v>41300</v>
      </c>
      <c r="M1963" s="116">
        <v>0</v>
      </c>
      <c r="N1963" s="116">
        <v>0</v>
      </c>
      <c r="O1963" s="116">
        <v>0</v>
      </c>
      <c r="P1963" s="120">
        <v>0</v>
      </c>
      <c r="Q1963" s="27" t="str">
        <f t="shared" si="326"/>
        <v>Registered</v>
      </c>
      <c r="R1963" s="121">
        <f t="shared" si="327"/>
        <v>0.28999999999999998</v>
      </c>
      <c r="T1963" s="117">
        <f t="shared" si="346"/>
        <v>41300</v>
      </c>
      <c r="U1963" s="117">
        <f t="shared" si="347"/>
        <v>0</v>
      </c>
    </row>
    <row r="1964" spans="1:21" hidden="1" x14ac:dyDescent="0.3">
      <c r="A1964" s="114">
        <v>10437</v>
      </c>
      <c r="B1964" s="114" t="s">
        <v>405</v>
      </c>
      <c r="C1964" s="114" t="s">
        <v>1398</v>
      </c>
      <c r="D1964" s="114" t="s">
        <v>9833</v>
      </c>
      <c r="E1964" s="114" t="s">
        <v>9834</v>
      </c>
      <c r="F1964" s="115">
        <v>45944</v>
      </c>
      <c r="G1964" s="114" t="s">
        <v>2221</v>
      </c>
      <c r="H1964" s="116">
        <v>28343750</v>
      </c>
      <c r="I1964" s="116">
        <v>13888438</v>
      </c>
      <c r="J1964" s="116">
        <v>14171876</v>
      </c>
      <c r="K1964" s="116">
        <v>-283438</v>
      </c>
      <c r="L1964" s="116">
        <v>0</v>
      </c>
      <c r="M1964" s="116">
        <v>0</v>
      </c>
      <c r="N1964" s="116">
        <v>0</v>
      </c>
      <c r="O1964" s="116">
        <v>0</v>
      </c>
      <c r="P1964" s="120">
        <v>0</v>
      </c>
      <c r="Q1964" s="27" t="str">
        <f t="shared" si="326"/>
        <v>Registered</v>
      </c>
      <c r="R1964" s="121">
        <f t="shared" si="327"/>
        <v>0.49000001764057333</v>
      </c>
      <c r="T1964" s="117">
        <f t="shared" si="346"/>
        <v>0</v>
      </c>
      <c r="U1964" s="117">
        <f t="shared" si="347"/>
        <v>-283438</v>
      </c>
    </row>
    <row r="1965" spans="1:21" hidden="1" x14ac:dyDescent="0.3">
      <c r="A1965" s="114">
        <v>10438</v>
      </c>
      <c r="B1965" s="114" t="s">
        <v>405</v>
      </c>
      <c r="C1965" s="114" t="s">
        <v>1398</v>
      </c>
      <c r="D1965" s="114" t="s">
        <v>9835</v>
      </c>
      <c r="E1965" s="114" t="s">
        <v>9836</v>
      </c>
      <c r="F1965" s="115">
        <v>45944</v>
      </c>
      <c r="G1965" s="114" t="s">
        <v>2221</v>
      </c>
      <c r="H1965" s="116">
        <v>28343750</v>
      </c>
      <c r="I1965" s="116">
        <v>13888438</v>
      </c>
      <c r="J1965" s="116">
        <v>14171876</v>
      </c>
      <c r="K1965" s="116">
        <v>-283438</v>
      </c>
      <c r="L1965" s="116">
        <v>0</v>
      </c>
      <c r="M1965" s="116">
        <v>0</v>
      </c>
      <c r="N1965" s="116">
        <v>0</v>
      </c>
      <c r="O1965" s="116">
        <v>0</v>
      </c>
      <c r="P1965" s="120">
        <v>0</v>
      </c>
      <c r="Q1965" s="27" t="str">
        <f t="shared" si="326"/>
        <v>Registered</v>
      </c>
      <c r="R1965" s="121">
        <f t="shared" si="327"/>
        <v>0.49000001764057333</v>
      </c>
      <c r="T1965" s="117">
        <f t="shared" si="346"/>
        <v>0</v>
      </c>
      <c r="U1965" s="117">
        <f t="shared" si="347"/>
        <v>-283438</v>
      </c>
    </row>
    <row r="1966" spans="1:21" s="101" customFormat="1" x14ac:dyDescent="0.3">
      <c r="A1966" s="99">
        <v>10497</v>
      </c>
      <c r="B1966" s="99" t="s">
        <v>405</v>
      </c>
      <c r="C1966" s="99" t="s">
        <v>1398</v>
      </c>
      <c r="D1966" s="99" t="s">
        <v>9923</v>
      </c>
      <c r="E1966" s="99" t="s">
        <v>9924</v>
      </c>
      <c r="F1966" s="100">
        <v>45502</v>
      </c>
      <c r="G1966" s="99" t="s">
        <v>1898</v>
      </c>
      <c r="H1966" s="96">
        <v>24000000</v>
      </c>
      <c r="I1966" s="96">
        <f t="shared" ref="I1966:I1968" si="348">H1966*R1966</f>
        <v>12720000</v>
      </c>
      <c r="J1966" s="96">
        <v>500000</v>
      </c>
      <c r="K1966" s="96">
        <f t="shared" ref="K1966:K1968" si="349">I1966-J1966</f>
        <v>12220000</v>
      </c>
      <c r="L1966" s="97">
        <f t="shared" ref="L1966:L1968" si="350">IF(AND($S1966&gt;=0,$S1966&lt;=30),$K1966,0)</f>
        <v>0</v>
      </c>
      <c r="M1966" s="97">
        <f t="shared" ref="M1966:M1968" si="351">IF(AND($S1966&gt;=31,$S1966&lt;=60),$K1966,0)</f>
        <v>0</v>
      </c>
      <c r="N1966" s="97">
        <f t="shared" ref="N1966:N1968" si="352">IF(AND($S1966&gt;=61,$S1966&lt;=90),$K1966,0)</f>
        <v>0</v>
      </c>
      <c r="O1966" s="97">
        <f t="shared" ref="O1966:O1968" si="353">IF(AND($S1966&gt;=91,$S1966&lt;=120),$K1966,0)</f>
        <v>0</v>
      </c>
      <c r="P1966" s="98">
        <f t="shared" ref="P1966:P1968" si="354">IF($S1966&gt;120,$K1966,0)</f>
        <v>12220000</v>
      </c>
      <c r="Q1966" s="101" t="str">
        <f t="shared" si="326"/>
        <v>Unregistered</v>
      </c>
      <c r="R1966" s="123">
        <v>0.53</v>
      </c>
      <c r="S1966" s="95">
        <f t="shared" ref="S1966:S1968" si="355">DATE(2026,5,31)-F1966</f>
        <v>671</v>
      </c>
    </row>
    <row r="1967" spans="1:21" s="101" customFormat="1" x14ac:dyDescent="0.3">
      <c r="A1967" s="99">
        <v>10498</v>
      </c>
      <c r="B1967" s="99" t="s">
        <v>405</v>
      </c>
      <c r="C1967" s="99" t="s">
        <v>1398</v>
      </c>
      <c r="D1967" s="99" t="s">
        <v>411</v>
      </c>
      <c r="E1967" s="99" t="s">
        <v>412</v>
      </c>
      <c r="F1967" s="100">
        <v>46130</v>
      </c>
      <c r="G1967" s="99" t="s">
        <v>1898</v>
      </c>
      <c r="H1967" s="96">
        <v>28314150</v>
      </c>
      <c r="I1967" s="96">
        <f t="shared" si="348"/>
        <v>15006499.5</v>
      </c>
      <c r="J1967" s="96">
        <v>500000</v>
      </c>
      <c r="K1967" s="96">
        <f t="shared" si="349"/>
        <v>14506499.5</v>
      </c>
      <c r="L1967" s="97">
        <f t="shared" si="350"/>
        <v>0</v>
      </c>
      <c r="M1967" s="97">
        <f t="shared" si="351"/>
        <v>14506499.5</v>
      </c>
      <c r="N1967" s="97">
        <f t="shared" si="352"/>
        <v>0</v>
      </c>
      <c r="O1967" s="97">
        <f t="shared" si="353"/>
        <v>0</v>
      </c>
      <c r="P1967" s="98">
        <f t="shared" si="354"/>
        <v>0</v>
      </c>
      <c r="Q1967" s="101" t="str">
        <f t="shared" si="326"/>
        <v>Unregistered</v>
      </c>
      <c r="R1967" s="123">
        <v>0.53</v>
      </c>
      <c r="S1967" s="95">
        <f t="shared" si="355"/>
        <v>43</v>
      </c>
    </row>
    <row r="1968" spans="1:21" s="101" customFormat="1" x14ac:dyDescent="0.3">
      <c r="A1968" s="99">
        <v>10499</v>
      </c>
      <c r="B1968" s="99" t="s">
        <v>405</v>
      </c>
      <c r="C1968" s="99" t="s">
        <v>1398</v>
      </c>
      <c r="D1968" s="99" t="s">
        <v>9925</v>
      </c>
      <c r="E1968" s="99" t="s">
        <v>9926</v>
      </c>
      <c r="F1968" s="100">
        <v>45561</v>
      </c>
      <c r="G1968" s="99" t="s">
        <v>1898</v>
      </c>
      <c r="H1968" s="96">
        <v>24920000</v>
      </c>
      <c r="I1968" s="96">
        <f t="shared" si="348"/>
        <v>13207600</v>
      </c>
      <c r="J1968" s="96">
        <v>500000</v>
      </c>
      <c r="K1968" s="96">
        <f t="shared" si="349"/>
        <v>12707600</v>
      </c>
      <c r="L1968" s="97">
        <f t="shared" si="350"/>
        <v>0</v>
      </c>
      <c r="M1968" s="97">
        <f t="shared" si="351"/>
        <v>0</v>
      </c>
      <c r="N1968" s="97">
        <f t="shared" si="352"/>
        <v>0</v>
      </c>
      <c r="O1968" s="97">
        <f t="shared" si="353"/>
        <v>0</v>
      </c>
      <c r="P1968" s="98">
        <f t="shared" si="354"/>
        <v>12707600</v>
      </c>
      <c r="Q1968" s="101" t="str">
        <f t="shared" si="326"/>
        <v>Unregistered</v>
      </c>
      <c r="R1968" s="123">
        <v>0.53</v>
      </c>
      <c r="S1968" s="95">
        <f t="shared" si="355"/>
        <v>612</v>
      </c>
    </row>
    <row r="1969" spans="1:21" hidden="1" x14ac:dyDescent="0.3">
      <c r="A1969" s="114">
        <v>10511</v>
      </c>
      <c r="B1969" s="114" t="s">
        <v>405</v>
      </c>
      <c r="C1969" s="114" t="s">
        <v>1398</v>
      </c>
      <c r="D1969" s="114" t="s">
        <v>10164</v>
      </c>
      <c r="E1969" s="114" t="s">
        <v>10165</v>
      </c>
      <c r="F1969" s="115">
        <v>45726</v>
      </c>
      <c r="G1969" s="114" t="s">
        <v>2495</v>
      </c>
      <c r="H1969" s="116">
        <v>26741100</v>
      </c>
      <c r="I1969" s="116">
        <v>11884933</v>
      </c>
      <c r="J1969" s="116">
        <v>12455000</v>
      </c>
      <c r="K1969" s="116">
        <v>-570067</v>
      </c>
      <c r="L1969" s="116">
        <v>0</v>
      </c>
      <c r="M1969" s="116">
        <v>0</v>
      </c>
      <c r="N1969" s="116">
        <v>0</v>
      </c>
      <c r="O1969" s="116">
        <v>0</v>
      </c>
      <c r="P1969" s="120">
        <v>0</v>
      </c>
      <c r="Q1969" s="27" t="str">
        <f t="shared" si="326"/>
        <v>Registered</v>
      </c>
      <c r="R1969" s="121">
        <f t="shared" si="327"/>
        <v>0.44444443197923794</v>
      </c>
      <c r="T1969" s="117">
        <f>L1969+M1969+N1969+O1969+P1969</f>
        <v>0</v>
      </c>
      <c r="U1969" s="117">
        <f>K1969-T1969</f>
        <v>-570067</v>
      </c>
    </row>
    <row r="1970" spans="1:21" s="101" customFormat="1" x14ac:dyDescent="0.3">
      <c r="A1970" s="99">
        <v>10577</v>
      </c>
      <c r="B1970" s="99" t="s">
        <v>405</v>
      </c>
      <c r="C1970" s="99" t="s">
        <v>1398</v>
      </c>
      <c r="D1970" s="99" t="s">
        <v>10048</v>
      </c>
      <c r="E1970" s="99" t="s">
        <v>10049</v>
      </c>
      <c r="F1970" s="100">
        <v>46111</v>
      </c>
      <c r="G1970" s="99" t="s">
        <v>1898</v>
      </c>
      <c r="H1970" s="96">
        <v>29772000</v>
      </c>
      <c r="I1970" s="96">
        <f>H1970*R1970</f>
        <v>15779160</v>
      </c>
      <c r="J1970" s="96">
        <v>1100000</v>
      </c>
      <c r="K1970" s="96">
        <f>I1970-J1970</f>
        <v>14679160</v>
      </c>
      <c r="L1970" s="97">
        <f>IF(AND($S1970&gt;=0,$S1970&lt;=30),$K1970,0)</f>
        <v>0</v>
      </c>
      <c r="M1970" s="97">
        <f>IF(AND($S1970&gt;=31,$S1970&lt;=60),$K1970,0)</f>
        <v>0</v>
      </c>
      <c r="N1970" s="97">
        <f>IF(AND($S1970&gt;=61,$S1970&lt;=90),$K1970,0)</f>
        <v>14679160</v>
      </c>
      <c r="O1970" s="97">
        <f>IF(AND($S1970&gt;=91,$S1970&lt;=120),$K1970,0)</f>
        <v>0</v>
      </c>
      <c r="P1970" s="98">
        <f>IF($S1970&gt;120,$K1970,0)</f>
        <v>0</v>
      </c>
      <c r="Q1970" s="101" t="str">
        <f t="shared" si="326"/>
        <v>Unregistered</v>
      </c>
      <c r="R1970" s="123">
        <v>0.53</v>
      </c>
      <c r="S1970" s="95">
        <f>DATE(2026,5,31)-F1970</f>
        <v>62</v>
      </c>
    </row>
    <row r="1971" spans="1:21" hidden="1" x14ac:dyDescent="0.3">
      <c r="A1971" s="114">
        <v>10586</v>
      </c>
      <c r="B1971" s="114" t="s">
        <v>405</v>
      </c>
      <c r="C1971" s="114" t="s">
        <v>1398</v>
      </c>
      <c r="D1971" s="114" t="s">
        <v>10061</v>
      </c>
      <c r="E1971" s="114" t="s">
        <v>10062</v>
      </c>
      <c r="F1971" s="115">
        <v>45589</v>
      </c>
      <c r="G1971" s="114" t="s">
        <v>5815</v>
      </c>
      <c r="H1971" s="116">
        <v>25000000</v>
      </c>
      <c r="I1971" s="116">
        <v>10250000</v>
      </c>
      <c r="J1971" s="116">
        <v>11500000</v>
      </c>
      <c r="K1971" s="116">
        <v>-1250000</v>
      </c>
      <c r="L1971" s="116">
        <v>0</v>
      </c>
      <c r="M1971" s="116">
        <v>0</v>
      </c>
      <c r="N1971" s="116">
        <v>0</v>
      </c>
      <c r="O1971" s="116">
        <v>0</v>
      </c>
      <c r="P1971" s="120">
        <v>0</v>
      </c>
      <c r="Q1971" s="27" t="str">
        <f t="shared" si="326"/>
        <v>Registered</v>
      </c>
      <c r="R1971" s="121">
        <f t="shared" si="327"/>
        <v>0.41</v>
      </c>
      <c r="T1971" s="117">
        <f>L1971+M1971+N1971+O1971+P1971</f>
        <v>0</v>
      </c>
      <c r="U1971" s="117">
        <f>K1971-T1971</f>
        <v>-1250000</v>
      </c>
    </row>
    <row r="1972" spans="1:21" s="101" customFormat="1" x14ac:dyDescent="0.3">
      <c r="A1972" s="99">
        <v>10622</v>
      </c>
      <c r="B1972" s="99" t="s">
        <v>405</v>
      </c>
      <c r="C1972" s="99" t="s">
        <v>1398</v>
      </c>
      <c r="D1972" s="99" t="s">
        <v>10108</v>
      </c>
      <c r="E1972" s="99" t="s">
        <v>10109</v>
      </c>
      <c r="F1972" s="100">
        <v>45443</v>
      </c>
      <c r="G1972" s="99" t="s">
        <v>1898</v>
      </c>
      <c r="H1972" s="96">
        <v>24920000</v>
      </c>
      <c r="I1972" s="96">
        <f t="shared" ref="I1972:I1975" si="356">H1972*R1972</f>
        <v>13207600</v>
      </c>
      <c r="J1972" s="96">
        <v>2000000</v>
      </c>
      <c r="K1972" s="96">
        <f t="shared" ref="K1972:K1975" si="357">I1972-J1972</f>
        <v>11207600</v>
      </c>
      <c r="L1972" s="97">
        <f t="shared" ref="L1972:L1975" si="358">IF(AND($S1972&gt;=0,$S1972&lt;=30),$K1972,0)</f>
        <v>0</v>
      </c>
      <c r="M1972" s="97">
        <f t="shared" ref="M1972:M1975" si="359">IF(AND($S1972&gt;=31,$S1972&lt;=60),$K1972,0)</f>
        <v>0</v>
      </c>
      <c r="N1972" s="97">
        <f t="shared" ref="N1972:N1975" si="360">IF(AND($S1972&gt;=61,$S1972&lt;=90),$K1972,0)</f>
        <v>0</v>
      </c>
      <c r="O1972" s="97">
        <f t="shared" ref="O1972:O1975" si="361">IF(AND($S1972&gt;=91,$S1972&lt;=120),$K1972,0)</f>
        <v>0</v>
      </c>
      <c r="P1972" s="98">
        <f t="shared" ref="P1972:P1975" si="362">IF($S1972&gt;120,$K1972,0)</f>
        <v>11207600</v>
      </c>
      <c r="Q1972" s="101" t="str">
        <f t="shared" si="326"/>
        <v>Unregistered</v>
      </c>
      <c r="R1972" s="123">
        <v>0.53</v>
      </c>
      <c r="S1972" s="95">
        <f t="shared" ref="S1972:S1975" si="363">DATE(2026,5,31)-F1972</f>
        <v>730</v>
      </c>
    </row>
    <row r="1973" spans="1:21" s="101" customFormat="1" x14ac:dyDescent="0.3">
      <c r="A1973" s="99">
        <v>10643</v>
      </c>
      <c r="B1973" s="99" t="s">
        <v>405</v>
      </c>
      <c r="C1973" s="99" t="s">
        <v>1398</v>
      </c>
      <c r="D1973" s="99" t="s">
        <v>10134</v>
      </c>
      <c r="E1973" s="99" t="s">
        <v>10109</v>
      </c>
      <c r="F1973" s="100">
        <v>45561</v>
      </c>
      <c r="G1973" s="99" t="s">
        <v>1898</v>
      </c>
      <c r="H1973" s="96">
        <v>24920000</v>
      </c>
      <c r="I1973" s="96">
        <f t="shared" si="356"/>
        <v>13207600</v>
      </c>
      <c r="J1973" s="96">
        <v>2500000</v>
      </c>
      <c r="K1973" s="96">
        <f t="shared" si="357"/>
        <v>10707600</v>
      </c>
      <c r="L1973" s="97">
        <f t="shared" si="358"/>
        <v>0</v>
      </c>
      <c r="M1973" s="97">
        <f t="shared" si="359"/>
        <v>0</v>
      </c>
      <c r="N1973" s="97">
        <f t="shared" si="360"/>
        <v>0</v>
      </c>
      <c r="O1973" s="97">
        <f t="shared" si="361"/>
        <v>0</v>
      </c>
      <c r="P1973" s="98">
        <f t="shared" si="362"/>
        <v>10707600</v>
      </c>
      <c r="Q1973" s="101" t="str">
        <f t="shared" si="326"/>
        <v>Unregistered</v>
      </c>
      <c r="R1973" s="123">
        <v>0.53</v>
      </c>
      <c r="S1973" s="95">
        <f t="shared" si="363"/>
        <v>612</v>
      </c>
    </row>
    <row r="1974" spans="1:21" s="101" customFormat="1" x14ac:dyDescent="0.3">
      <c r="A1974" s="99">
        <v>10745</v>
      </c>
      <c r="B1974" s="99" t="s">
        <v>405</v>
      </c>
      <c r="C1974" s="99" t="s">
        <v>1398</v>
      </c>
      <c r="D1974" s="99" t="s">
        <v>10202</v>
      </c>
      <c r="E1974" s="99" t="s">
        <v>10203</v>
      </c>
      <c r="F1974" s="100">
        <v>45502</v>
      </c>
      <c r="G1974" s="99" t="s">
        <v>1898</v>
      </c>
      <c r="H1974" s="96">
        <v>21270000</v>
      </c>
      <c r="I1974" s="96">
        <f t="shared" si="356"/>
        <v>11273100</v>
      </c>
      <c r="J1974" s="96">
        <v>5200000</v>
      </c>
      <c r="K1974" s="96">
        <f t="shared" si="357"/>
        <v>6073100</v>
      </c>
      <c r="L1974" s="97">
        <f t="shared" si="358"/>
        <v>0</v>
      </c>
      <c r="M1974" s="97">
        <f t="shared" si="359"/>
        <v>0</v>
      </c>
      <c r="N1974" s="97">
        <f t="shared" si="360"/>
        <v>0</v>
      </c>
      <c r="O1974" s="97">
        <f t="shared" si="361"/>
        <v>0</v>
      </c>
      <c r="P1974" s="98">
        <f t="shared" si="362"/>
        <v>6073100</v>
      </c>
      <c r="Q1974" s="101" t="str">
        <f t="shared" si="326"/>
        <v>Unregistered</v>
      </c>
      <c r="R1974" s="123">
        <v>0.53</v>
      </c>
      <c r="S1974" s="95">
        <f t="shared" si="363"/>
        <v>671</v>
      </c>
    </row>
    <row r="1975" spans="1:21" s="101" customFormat="1" x14ac:dyDescent="0.3">
      <c r="A1975" s="99">
        <v>10766</v>
      </c>
      <c r="B1975" s="99" t="s">
        <v>405</v>
      </c>
      <c r="C1975" s="99" t="s">
        <v>1398</v>
      </c>
      <c r="D1975" s="99" t="s">
        <v>10209</v>
      </c>
      <c r="E1975" s="99" t="s">
        <v>10210</v>
      </c>
      <c r="F1975" s="100">
        <v>45741</v>
      </c>
      <c r="G1975" s="99" t="s">
        <v>1898</v>
      </c>
      <c r="H1975" s="96">
        <v>21260000</v>
      </c>
      <c r="I1975" s="96">
        <f t="shared" si="356"/>
        <v>11267800</v>
      </c>
      <c r="J1975" s="96">
        <v>5500000</v>
      </c>
      <c r="K1975" s="96">
        <f t="shared" si="357"/>
        <v>5767800</v>
      </c>
      <c r="L1975" s="97">
        <f t="shared" si="358"/>
        <v>0</v>
      </c>
      <c r="M1975" s="97">
        <f t="shared" si="359"/>
        <v>0</v>
      </c>
      <c r="N1975" s="97">
        <f t="shared" si="360"/>
        <v>0</v>
      </c>
      <c r="O1975" s="97">
        <f t="shared" si="361"/>
        <v>0</v>
      </c>
      <c r="P1975" s="98">
        <f t="shared" si="362"/>
        <v>5767800</v>
      </c>
      <c r="Q1975" s="101" t="str">
        <f t="shared" si="326"/>
        <v>Unregistered</v>
      </c>
      <c r="R1975" s="123">
        <v>0.53</v>
      </c>
      <c r="S1975" s="95">
        <f t="shared" si="363"/>
        <v>432</v>
      </c>
    </row>
    <row r="1976" spans="1:21" hidden="1" x14ac:dyDescent="0.3">
      <c r="A1976" s="114">
        <v>10819</v>
      </c>
      <c r="B1976" s="114" t="s">
        <v>405</v>
      </c>
      <c r="C1976" s="114" t="s">
        <v>1398</v>
      </c>
      <c r="D1976" s="114" t="s">
        <v>10223</v>
      </c>
      <c r="E1976" s="114" t="s">
        <v>10224</v>
      </c>
      <c r="F1976" s="115">
        <v>45747</v>
      </c>
      <c r="G1976" s="114" t="s">
        <v>2876</v>
      </c>
      <c r="H1976" s="116">
        <v>31741071</v>
      </c>
      <c r="I1976" s="116">
        <v>7617857</v>
      </c>
      <c r="J1976" s="116">
        <v>14495083</v>
      </c>
      <c r="K1976" s="116">
        <v>-6877226</v>
      </c>
      <c r="L1976" s="116">
        <v>0</v>
      </c>
      <c r="M1976" s="116">
        <v>0</v>
      </c>
      <c r="N1976" s="116">
        <v>0</v>
      </c>
      <c r="O1976" s="116">
        <v>0</v>
      </c>
      <c r="P1976" s="120">
        <v>0</v>
      </c>
      <c r="Q1976" s="27" t="str">
        <f t="shared" si="326"/>
        <v>Registered</v>
      </c>
      <c r="R1976" s="121">
        <f t="shared" si="327"/>
        <v>0.23999999873980307</v>
      </c>
      <c r="T1976" s="117">
        <f>L1976+M1976+N1976+O1976+P1976</f>
        <v>0</v>
      </c>
      <c r="U1976" s="117">
        <f>K1976-T1976</f>
        <v>-6877226</v>
      </c>
    </row>
    <row r="1977" spans="1:21" s="101" customFormat="1" x14ac:dyDescent="0.3">
      <c r="A1977" s="99">
        <v>10832</v>
      </c>
      <c r="B1977" s="99" t="s">
        <v>405</v>
      </c>
      <c r="C1977" s="99" t="s">
        <v>1398</v>
      </c>
      <c r="D1977" s="99" t="s">
        <v>10251</v>
      </c>
      <c r="E1977" s="99" t="s">
        <v>10252</v>
      </c>
      <c r="F1977" s="100">
        <v>45747</v>
      </c>
      <c r="G1977" s="99" t="s">
        <v>1898</v>
      </c>
      <c r="H1977" s="96">
        <v>31294643</v>
      </c>
      <c r="I1977" s="96">
        <f>H1977*R1977</f>
        <v>16586160.790000001</v>
      </c>
      <c r="J1977" s="96">
        <v>9000000</v>
      </c>
      <c r="K1977" s="96">
        <f>I1977-J1977</f>
        <v>7586160.790000001</v>
      </c>
      <c r="L1977" s="97">
        <f>IF(AND($S1977&gt;=0,$S1977&lt;=30),$K1977,0)</f>
        <v>0</v>
      </c>
      <c r="M1977" s="97">
        <f>IF(AND($S1977&gt;=31,$S1977&lt;=60),$K1977,0)</f>
        <v>0</v>
      </c>
      <c r="N1977" s="97">
        <f>IF(AND($S1977&gt;=61,$S1977&lt;=90),$K1977,0)</f>
        <v>0</v>
      </c>
      <c r="O1977" s="97">
        <f>IF(AND($S1977&gt;=91,$S1977&lt;=120),$K1977,0)</f>
        <v>0</v>
      </c>
      <c r="P1977" s="98">
        <f>IF($S1977&gt;120,$K1977,0)</f>
        <v>7586160.790000001</v>
      </c>
      <c r="Q1977" s="101" t="str">
        <f t="shared" si="326"/>
        <v>Unregistered</v>
      </c>
      <c r="R1977" s="123">
        <v>0.53</v>
      </c>
      <c r="S1977" s="95">
        <f>DATE(2026,5,31)-F1977</f>
        <v>426</v>
      </c>
    </row>
    <row r="1978" spans="1:21" hidden="1" x14ac:dyDescent="0.3">
      <c r="A1978" s="114">
        <v>10834</v>
      </c>
      <c r="B1978" s="114" t="s">
        <v>405</v>
      </c>
      <c r="C1978" s="114" t="s">
        <v>1398</v>
      </c>
      <c r="D1978" s="114" t="s">
        <v>10269</v>
      </c>
      <c r="E1978" s="114" t="s">
        <v>10270</v>
      </c>
      <c r="F1978" s="115">
        <v>45741</v>
      </c>
      <c r="G1978" s="114" t="s">
        <v>7463</v>
      </c>
      <c r="H1978" s="116">
        <v>22723214</v>
      </c>
      <c r="I1978" s="116">
        <v>12043304</v>
      </c>
      <c r="J1978" s="116">
        <v>21212121</v>
      </c>
      <c r="K1978" s="116">
        <v>-9168817</v>
      </c>
      <c r="L1978" s="116">
        <v>0</v>
      </c>
      <c r="M1978" s="116">
        <v>0</v>
      </c>
      <c r="N1978" s="116">
        <v>0</v>
      </c>
      <c r="O1978" s="116">
        <v>0</v>
      </c>
      <c r="P1978" s="120">
        <v>0</v>
      </c>
      <c r="Q1978" s="27" t="str">
        <f t="shared" si="326"/>
        <v>Registered</v>
      </c>
      <c r="R1978" s="121">
        <f t="shared" si="327"/>
        <v>0.53000002552455827</v>
      </c>
      <c r="T1978" s="117">
        <f t="shared" ref="T1978:T1980" si="364">L1978+M1978+N1978+O1978+P1978</f>
        <v>0</v>
      </c>
      <c r="U1978" s="117">
        <f t="shared" ref="U1978:U1980" si="365">K1978-T1978</f>
        <v>-9168817</v>
      </c>
    </row>
    <row r="1979" spans="1:21" hidden="1" x14ac:dyDescent="0.3">
      <c r="A1979" s="114">
        <v>10837</v>
      </c>
      <c r="B1979" s="114" t="s">
        <v>405</v>
      </c>
      <c r="C1979" s="114" t="s">
        <v>1398</v>
      </c>
      <c r="D1979" s="114" t="s">
        <v>10258</v>
      </c>
      <c r="E1979" s="114" t="s">
        <v>10259</v>
      </c>
      <c r="F1979" s="115">
        <v>45675</v>
      </c>
      <c r="G1979" s="114" t="s">
        <v>2569</v>
      </c>
      <c r="H1979" s="116">
        <v>28259000</v>
      </c>
      <c r="I1979" s="116">
        <v>5651800</v>
      </c>
      <c r="J1979" s="116">
        <v>15128000</v>
      </c>
      <c r="K1979" s="116">
        <v>-9476200</v>
      </c>
      <c r="L1979" s="116">
        <v>0</v>
      </c>
      <c r="M1979" s="116">
        <v>0</v>
      </c>
      <c r="N1979" s="116">
        <v>0</v>
      </c>
      <c r="O1979" s="116">
        <v>0</v>
      </c>
      <c r="P1979" s="120">
        <v>0</v>
      </c>
      <c r="Q1979" s="27" t="str">
        <f t="shared" si="326"/>
        <v>Registered</v>
      </c>
      <c r="R1979" s="121">
        <f t="shared" si="327"/>
        <v>0.2</v>
      </c>
      <c r="T1979" s="117">
        <f t="shared" si="364"/>
        <v>0</v>
      </c>
      <c r="U1979" s="117">
        <f t="shared" si="365"/>
        <v>-9476200</v>
      </c>
    </row>
    <row r="1980" spans="1:21" hidden="1" x14ac:dyDescent="0.3">
      <c r="A1980" s="114">
        <v>10848</v>
      </c>
      <c r="B1980" s="114" t="s">
        <v>405</v>
      </c>
      <c r="C1980" s="114" t="s">
        <v>1398</v>
      </c>
      <c r="D1980" s="114" t="s">
        <v>10277</v>
      </c>
      <c r="E1980" s="114" t="s">
        <v>10278</v>
      </c>
      <c r="F1980" s="115">
        <v>45625</v>
      </c>
      <c r="G1980" s="114" t="s">
        <v>2569</v>
      </c>
      <c r="H1980" s="116">
        <v>33598214</v>
      </c>
      <c r="I1980" s="116">
        <v>17807054</v>
      </c>
      <c r="J1980" s="116">
        <v>31279465</v>
      </c>
      <c r="K1980" s="116">
        <v>-13472411</v>
      </c>
      <c r="L1980" s="116">
        <v>0</v>
      </c>
      <c r="M1980" s="116">
        <v>0</v>
      </c>
      <c r="N1980" s="116">
        <v>0</v>
      </c>
      <c r="O1980" s="116">
        <v>0</v>
      </c>
      <c r="P1980" s="120">
        <v>0</v>
      </c>
      <c r="Q1980" s="27" t="str">
        <f t="shared" si="326"/>
        <v>Registered</v>
      </c>
      <c r="R1980" s="121">
        <f t="shared" si="327"/>
        <v>0.53000001726282231</v>
      </c>
      <c r="T1980" s="117">
        <f t="shared" si="364"/>
        <v>0</v>
      </c>
      <c r="U1980" s="117">
        <f t="shared" si="365"/>
        <v>-13472411</v>
      </c>
    </row>
    <row r="1981" spans="1:21" s="101" customFormat="1" hidden="1" x14ac:dyDescent="0.3">
      <c r="A1981" s="99">
        <v>11084</v>
      </c>
      <c r="B1981" s="99" t="s">
        <v>405</v>
      </c>
      <c r="C1981" s="99" t="s">
        <v>1398</v>
      </c>
      <c r="D1981" s="99" t="s">
        <v>407</v>
      </c>
      <c r="E1981" s="99" t="s">
        <v>408</v>
      </c>
      <c r="F1981" s="100">
        <v>46168</v>
      </c>
      <c r="G1981" s="99" t="s">
        <v>1898</v>
      </c>
      <c r="H1981" s="96">
        <v>25000000</v>
      </c>
      <c r="I1981" s="96">
        <v>0</v>
      </c>
      <c r="J1981" s="96"/>
      <c r="K1981" s="96"/>
      <c r="L1981" s="96">
        <v>0</v>
      </c>
      <c r="M1981" s="96">
        <v>0</v>
      </c>
      <c r="N1981" s="96">
        <v>0</v>
      </c>
      <c r="O1981" s="96">
        <v>0</v>
      </c>
      <c r="P1981" s="122">
        <v>0</v>
      </c>
      <c r="Q1981" s="101" t="str">
        <f t="shared" si="326"/>
        <v>Unregistered</v>
      </c>
      <c r="R1981" s="123"/>
      <c r="S1981" s="95"/>
    </row>
    <row r="1982" spans="1:21" s="101" customFormat="1" hidden="1" x14ac:dyDescent="0.3">
      <c r="A1982" s="99">
        <v>11085</v>
      </c>
      <c r="B1982" s="99" t="s">
        <v>405</v>
      </c>
      <c r="C1982" s="99" t="s">
        <v>1398</v>
      </c>
      <c r="D1982" s="99" t="s">
        <v>409</v>
      </c>
      <c r="E1982" s="99" t="s">
        <v>410</v>
      </c>
      <c r="F1982" s="100">
        <v>46168</v>
      </c>
      <c r="G1982" s="99" t="s">
        <v>1898</v>
      </c>
      <c r="H1982" s="96">
        <v>28300000</v>
      </c>
      <c r="I1982" s="96">
        <v>0</v>
      </c>
      <c r="J1982" s="96"/>
      <c r="K1982" s="96"/>
      <c r="L1982" s="96">
        <v>0</v>
      </c>
      <c r="M1982" s="96">
        <v>0</v>
      </c>
      <c r="N1982" s="96">
        <v>0</v>
      </c>
      <c r="O1982" s="96">
        <v>0</v>
      </c>
      <c r="P1982" s="122">
        <v>0</v>
      </c>
      <c r="Q1982" s="101" t="str">
        <f t="shared" si="326"/>
        <v>Unregistered</v>
      </c>
      <c r="R1982" s="123"/>
      <c r="S1982" s="95"/>
    </row>
    <row r="1983" spans="1:21" x14ac:dyDescent="0.3">
      <c r="A1983" s="114">
        <v>406</v>
      </c>
      <c r="B1983" s="114" t="s">
        <v>1759</v>
      </c>
      <c r="C1983" s="114" t="s">
        <v>2294</v>
      </c>
      <c r="D1983" s="114" t="s">
        <v>2340</v>
      </c>
      <c r="E1983" s="114" t="s">
        <v>2341</v>
      </c>
      <c r="F1983" s="115">
        <v>46110</v>
      </c>
      <c r="G1983" s="114" t="s">
        <v>1477</v>
      </c>
      <c r="H1983" s="116">
        <v>2265800</v>
      </c>
      <c r="I1983" s="116">
        <v>1472770</v>
      </c>
      <c r="J1983" s="116">
        <v>244780</v>
      </c>
      <c r="K1983" s="116">
        <v>1227990</v>
      </c>
      <c r="L1983" s="116">
        <v>0</v>
      </c>
      <c r="M1983" s="116">
        <v>1227990</v>
      </c>
      <c r="N1983" s="116">
        <v>0</v>
      </c>
      <c r="O1983" s="116">
        <v>0</v>
      </c>
      <c r="P1983" s="120">
        <v>0</v>
      </c>
      <c r="Q1983" s="27" t="str">
        <f t="shared" si="326"/>
        <v>Registered</v>
      </c>
      <c r="R1983" s="121">
        <f t="shared" si="327"/>
        <v>0.65</v>
      </c>
      <c r="T1983" s="117">
        <f t="shared" ref="T1983:T2046" si="366">L1983+M1983+N1983+O1983+P1983</f>
        <v>1227990</v>
      </c>
      <c r="U1983" s="117">
        <f t="shared" ref="U1983:U2046" si="367">K1983-T1983</f>
        <v>0</v>
      </c>
    </row>
    <row r="1984" spans="1:21" x14ac:dyDescent="0.3">
      <c r="A1984" s="114">
        <v>414</v>
      </c>
      <c r="B1984" s="114" t="s">
        <v>1759</v>
      </c>
      <c r="C1984" s="114" t="s">
        <v>2294</v>
      </c>
      <c r="D1984" s="114" t="s">
        <v>2360</v>
      </c>
      <c r="E1984" s="114" t="s">
        <v>2361</v>
      </c>
      <c r="F1984" s="115">
        <v>46106</v>
      </c>
      <c r="G1984" s="114" t="s">
        <v>1847</v>
      </c>
      <c r="H1984" s="116">
        <v>2217900</v>
      </c>
      <c r="I1984" s="116">
        <v>1441635</v>
      </c>
      <c r="J1984" s="116">
        <v>239590</v>
      </c>
      <c r="K1984" s="116">
        <v>1202045</v>
      </c>
      <c r="L1984" s="116">
        <v>0</v>
      </c>
      <c r="M1984" s="116">
        <v>1202045</v>
      </c>
      <c r="N1984" s="116">
        <v>0</v>
      </c>
      <c r="O1984" s="116">
        <v>0</v>
      </c>
      <c r="P1984" s="120">
        <v>0</v>
      </c>
      <c r="Q1984" s="27" t="str">
        <f t="shared" si="326"/>
        <v>Registered</v>
      </c>
      <c r="R1984" s="121">
        <f t="shared" si="327"/>
        <v>0.65</v>
      </c>
      <c r="T1984" s="117">
        <f t="shared" si="366"/>
        <v>1202045</v>
      </c>
      <c r="U1984" s="117">
        <f t="shared" si="367"/>
        <v>0</v>
      </c>
    </row>
    <row r="1985" spans="1:21" x14ac:dyDescent="0.3">
      <c r="A1985" s="114">
        <v>415</v>
      </c>
      <c r="B1985" s="114" t="s">
        <v>1759</v>
      </c>
      <c r="C1985" s="114" t="s">
        <v>2294</v>
      </c>
      <c r="D1985" s="114" t="s">
        <v>2362</v>
      </c>
      <c r="E1985" s="114" t="s">
        <v>2363</v>
      </c>
      <c r="F1985" s="115">
        <v>46104</v>
      </c>
      <c r="G1985" s="114" t="s">
        <v>1612</v>
      </c>
      <c r="H1985" s="116">
        <v>2217900</v>
      </c>
      <c r="I1985" s="116">
        <v>1441635</v>
      </c>
      <c r="J1985" s="116">
        <v>239590</v>
      </c>
      <c r="K1985" s="116">
        <v>1202045</v>
      </c>
      <c r="L1985" s="116">
        <v>0</v>
      </c>
      <c r="M1985" s="116">
        <v>0</v>
      </c>
      <c r="N1985" s="116">
        <v>1202045</v>
      </c>
      <c r="O1985" s="116">
        <v>0</v>
      </c>
      <c r="P1985" s="120">
        <v>0</v>
      </c>
      <c r="Q1985" s="27" t="str">
        <f t="shared" si="326"/>
        <v>Registered</v>
      </c>
      <c r="R1985" s="121">
        <f t="shared" si="327"/>
        <v>0.65</v>
      </c>
      <c r="T1985" s="117">
        <f t="shared" si="366"/>
        <v>1202045</v>
      </c>
      <c r="U1985" s="117">
        <f t="shared" si="367"/>
        <v>0</v>
      </c>
    </row>
    <row r="1986" spans="1:21" x14ac:dyDescent="0.3">
      <c r="A1986" s="114">
        <v>416</v>
      </c>
      <c r="B1986" s="114" t="s">
        <v>1759</v>
      </c>
      <c r="C1986" s="114" t="s">
        <v>2294</v>
      </c>
      <c r="D1986" s="114" t="s">
        <v>103</v>
      </c>
      <c r="E1986" s="114" t="s">
        <v>104</v>
      </c>
      <c r="F1986" s="115">
        <v>46120</v>
      </c>
      <c r="G1986" s="114" t="s">
        <v>1694</v>
      </c>
      <c r="H1986" s="116">
        <v>2217900</v>
      </c>
      <c r="I1986" s="116">
        <v>1441635</v>
      </c>
      <c r="J1986" s="116">
        <v>239590</v>
      </c>
      <c r="K1986" s="116">
        <v>1202045</v>
      </c>
      <c r="L1986" s="116">
        <v>0</v>
      </c>
      <c r="M1986" s="116">
        <v>1202045</v>
      </c>
      <c r="N1986" s="116">
        <v>0</v>
      </c>
      <c r="O1986" s="116">
        <v>0</v>
      </c>
      <c r="P1986" s="120">
        <v>0</v>
      </c>
      <c r="Q1986" s="27" t="str">
        <f t="shared" ref="Q1986:Q2049" si="368">IF(G1986="01 Jan 1900","Unregistered","Registered")</f>
        <v>Registered</v>
      </c>
      <c r="R1986" s="121">
        <f t="shared" si="327"/>
        <v>0.65</v>
      </c>
      <c r="T1986" s="117">
        <f t="shared" si="366"/>
        <v>1202045</v>
      </c>
      <c r="U1986" s="117">
        <f t="shared" si="367"/>
        <v>0</v>
      </c>
    </row>
    <row r="1987" spans="1:21" x14ac:dyDescent="0.3">
      <c r="A1987" s="114">
        <v>417</v>
      </c>
      <c r="B1987" s="114" t="s">
        <v>1759</v>
      </c>
      <c r="C1987" s="114" t="s">
        <v>2294</v>
      </c>
      <c r="D1987" s="114" t="s">
        <v>2364</v>
      </c>
      <c r="E1987" s="114" t="s">
        <v>2365</v>
      </c>
      <c r="F1987" s="115">
        <v>46102</v>
      </c>
      <c r="G1987" s="114" t="s">
        <v>1744</v>
      </c>
      <c r="H1987" s="116">
        <v>2217900</v>
      </c>
      <c r="I1987" s="116">
        <v>1441635</v>
      </c>
      <c r="J1987" s="116">
        <v>239590</v>
      </c>
      <c r="K1987" s="116">
        <v>1202045</v>
      </c>
      <c r="L1987" s="116">
        <v>0</v>
      </c>
      <c r="M1987" s="116">
        <v>88716</v>
      </c>
      <c r="N1987" s="116">
        <v>1113329</v>
      </c>
      <c r="O1987" s="116">
        <v>0</v>
      </c>
      <c r="P1987" s="120">
        <v>0</v>
      </c>
      <c r="Q1987" s="27" t="str">
        <f t="shared" si="368"/>
        <v>Registered</v>
      </c>
      <c r="R1987" s="121">
        <f t="shared" si="327"/>
        <v>0.65</v>
      </c>
      <c r="T1987" s="117">
        <f t="shared" si="366"/>
        <v>1202045</v>
      </c>
      <c r="U1987" s="117">
        <f t="shared" si="367"/>
        <v>0</v>
      </c>
    </row>
    <row r="1988" spans="1:21" x14ac:dyDescent="0.3">
      <c r="A1988" s="114">
        <v>418</v>
      </c>
      <c r="B1988" s="114" t="s">
        <v>1759</v>
      </c>
      <c r="C1988" s="114" t="s">
        <v>2294</v>
      </c>
      <c r="D1988" s="114" t="s">
        <v>2366</v>
      </c>
      <c r="E1988" s="114" t="s">
        <v>2367</v>
      </c>
      <c r="F1988" s="115">
        <v>46111</v>
      </c>
      <c r="G1988" s="114" t="s">
        <v>1477</v>
      </c>
      <c r="H1988" s="116">
        <v>2217900</v>
      </c>
      <c r="I1988" s="116">
        <v>1441635</v>
      </c>
      <c r="J1988" s="116">
        <v>239590</v>
      </c>
      <c r="K1988" s="116">
        <v>1202045</v>
      </c>
      <c r="L1988" s="116">
        <v>0</v>
      </c>
      <c r="M1988" s="116">
        <v>1202045</v>
      </c>
      <c r="N1988" s="116">
        <v>0</v>
      </c>
      <c r="O1988" s="116">
        <v>0</v>
      </c>
      <c r="P1988" s="120">
        <v>0</v>
      </c>
      <c r="Q1988" s="27" t="str">
        <f t="shared" si="368"/>
        <v>Registered</v>
      </c>
      <c r="R1988" s="121">
        <f t="shared" si="327"/>
        <v>0.65</v>
      </c>
      <c r="T1988" s="117">
        <f t="shared" si="366"/>
        <v>1202045</v>
      </c>
      <c r="U1988" s="117">
        <f t="shared" si="367"/>
        <v>0</v>
      </c>
    </row>
    <row r="1989" spans="1:21" x14ac:dyDescent="0.3">
      <c r="A1989" s="114">
        <v>419</v>
      </c>
      <c r="B1989" s="114" t="s">
        <v>1759</v>
      </c>
      <c r="C1989" s="114" t="s">
        <v>2294</v>
      </c>
      <c r="D1989" s="114" t="s">
        <v>2295</v>
      </c>
      <c r="E1989" s="114" t="s">
        <v>2296</v>
      </c>
      <c r="F1989" s="115">
        <v>46111</v>
      </c>
      <c r="G1989" s="114" t="s">
        <v>2187</v>
      </c>
      <c r="H1989" s="116">
        <v>2217900</v>
      </c>
      <c r="I1989" s="116">
        <v>1441635</v>
      </c>
      <c r="J1989" s="116">
        <v>239590</v>
      </c>
      <c r="K1989" s="116">
        <v>1202045</v>
      </c>
      <c r="L1989" s="116">
        <v>0</v>
      </c>
      <c r="M1989" s="116">
        <v>1202045</v>
      </c>
      <c r="N1989" s="116">
        <v>0</v>
      </c>
      <c r="O1989" s="116">
        <v>0</v>
      </c>
      <c r="P1989" s="120">
        <v>0</v>
      </c>
      <c r="Q1989" s="27" t="str">
        <f t="shared" si="368"/>
        <v>Registered</v>
      </c>
      <c r="R1989" s="121">
        <f t="shared" ref="R1989:R2052" si="369">I1989/H1989</f>
        <v>0.65</v>
      </c>
      <c r="T1989" s="117">
        <f t="shared" si="366"/>
        <v>1202045</v>
      </c>
      <c r="U1989" s="117">
        <f t="shared" si="367"/>
        <v>0</v>
      </c>
    </row>
    <row r="1990" spans="1:21" x14ac:dyDescent="0.3">
      <c r="A1990" s="114">
        <v>436</v>
      </c>
      <c r="B1990" s="114" t="s">
        <v>1759</v>
      </c>
      <c r="C1990" s="114" t="s">
        <v>2294</v>
      </c>
      <c r="D1990" s="114" t="s">
        <v>101</v>
      </c>
      <c r="E1990" s="114" t="s">
        <v>102</v>
      </c>
      <c r="F1990" s="115">
        <v>46118</v>
      </c>
      <c r="G1990" s="114" t="s">
        <v>1471</v>
      </c>
      <c r="H1990" s="116">
        <v>2217900</v>
      </c>
      <c r="I1990" s="116">
        <v>1441635</v>
      </c>
      <c r="J1990" s="116">
        <v>350485</v>
      </c>
      <c r="K1990" s="116">
        <v>1091150</v>
      </c>
      <c r="L1990" s="116">
        <v>0</v>
      </c>
      <c r="M1990" s="116">
        <v>1091150</v>
      </c>
      <c r="N1990" s="116">
        <v>0</v>
      </c>
      <c r="O1990" s="116">
        <v>0</v>
      </c>
      <c r="P1990" s="120">
        <v>0</v>
      </c>
      <c r="Q1990" s="27" t="str">
        <f t="shared" si="368"/>
        <v>Registered</v>
      </c>
      <c r="R1990" s="121">
        <f t="shared" si="369"/>
        <v>0.65</v>
      </c>
      <c r="T1990" s="117">
        <f t="shared" si="366"/>
        <v>1091150</v>
      </c>
      <c r="U1990" s="117">
        <f t="shared" si="367"/>
        <v>0</v>
      </c>
    </row>
    <row r="1991" spans="1:21" x14ac:dyDescent="0.3">
      <c r="A1991" s="114">
        <v>552</v>
      </c>
      <c r="B1991" s="114" t="s">
        <v>1759</v>
      </c>
      <c r="C1991" s="114" t="s">
        <v>2294</v>
      </c>
      <c r="D1991" s="114" t="s">
        <v>2356</v>
      </c>
      <c r="E1991" s="114" t="s">
        <v>2357</v>
      </c>
      <c r="F1991" s="115">
        <v>46097</v>
      </c>
      <c r="G1991" s="114" t="s">
        <v>1612</v>
      </c>
      <c r="H1991" s="116">
        <v>2217900</v>
      </c>
      <c r="I1991" s="116">
        <v>1441635</v>
      </c>
      <c r="J1991" s="116">
        <v>661635</v>
      </c>
      <c r="K1991" s="116">
        <v>780000</v>
      </c>
      <c r="L1991" s="116">
        <v>0</v>
      </c>
      <c r="M1991" s="116">
        <v>0</v>
      </c>
      <c r="N1991" s="116">
        <v>780000</v>
      </c>
      <c r="O1991" s="116">
        <v>0</v>
      </c>
      <c r="P1991" s="120">
        <v>0</v>
      </c>
      <c r="Q1991" s="27" t="str">
        <f t="shared" si="368"/>
        <v>Registered</v>
      </c>
      <c r="R1991" s="121">
        <f t="shared" si="369"/>
        <v>0.65</v>
      </c>
      <c r="T1991" s="117">
        <f t="shared" si="366"/>
        <v>780000</v>
      </c>
      <c r="U1991" s="117">
        <f t="shared" si="367"/>
        <v>0</v>
      </c>
    </row>
    <row r="1992" spans="1:21" x14ac:dyDescent="0.3">
      <c r="A1992" s="114">
        <v>734</v>
      </c>
      <c r="B1992" s="114" t="s">
        <v>1759</v>
      </c>
      <c r="C1992" s="114" t="s">
        <v>2294</v>
      </c>
      <c r="D1992" s="114" t="s">
        <v>3450</v>
      </c>
      <c r="E1992" s="114" t="s">
        <v>3451</v>
      </c>
      <c r="F1992" s="115">
        <v>45716</v>
      </c>
      <c r="G1992" s="114" t="s">
        <v>3452</v>
      </c>
      <c r="H1992" s="116">
        <v>2189000</v>
      </c>
      <c r="I1992" s="116">
        <v>1422850</v>
      </c>
      <c r="J1992" s="116">
        <v>986501</v>
      </c>
      <c r="K1992" s="116">
        <v>436349</v>
      </c>
      <c r="L1992" s="116">
        <v>0</v>
      </c>
      <c r="M1992" s="116">
        <v>87560</v>
      </c>
      <c r="N1992" s="116">
        <v>0</v>
      </c>
      <c r="O1992" s="116">
        <v>0</v>
      </c>
      <c r="P1992" s="120">
        <v>348789</v>
      </c>
      <c r="Q1992" s="27" t="str">
        <f t="shared" si="368"/>
        <v>Registered</v>
      </c>
      <c r="R1992" s="121">
        <f t="shared" si="369"/>
        <v>0.65</v>
      </c>
      <c r="T1992" s="117">
        <f t="shared" si="366"/>
        <v>436349</v>
      </c>
      <c r="U1992" s="117">
        <f t="shared" si="367"/>
        <v>0</v>
      </c>
    </row>
    <row r="1993" spans="1:21" x14ac:dyDescent="0.3">
      <c r="A1993" s="114">
        <v>765</v>
      </c>
      <c r="B1993" s="114" t="s">
        <v>1759</v>
      </c>
      <c r="C1993" s="114" t="s">
        <v>2294</v>
      </c>
      <c r="D1993" s="114" t="s">
        <v>2358</v>
      </c>
      <c r="E1993" s="114" t="s">
        <v>2359</v>
      </c>
      <c r="F1993" s="115">
        <v>46102</v>
      </c>
      <c r="G1993" s="114" t="s">
        <v>1847</v>
      </c>
      <c r="H1993" s="116">
        <v>2217900</v>
      </c>
      <c r="I1993" s="116">
        <v>1441635</v>
      </c>
      <c r="J1993" s="116">
        <v>1039590</v>
      </c>
      <c r="K1993" s="116">
        <v>402045</v>
      </c>
      <c r="L1993" s="116">
        <v>0</v>
      </c>
      <c r="M1993" s="116">
        <v>402045</v>
      </c>
      <c r="N1993" s="116">
        <v>0</v>
      </c>
      <c r="O1993" s="116">
        <v>0</v>
      </c>
      <c r="P1993" s="120">
        <v>0</v>
      </c>
      <c r="Q1993" s="27" t="str">
        <f t="shared" si="368"/>
        <v>Registered</v>
      </c>
      <c r="R1993" s="121">
        <f t="shared" si="369"/>
        <v>0.65</v>
      </c>
      <c r="T1993" s="117">
        <f t="shared" si="366"/>
        <v>402045</v>
      </c>
      <c r="U1993" s="117">
        <f t="shared" si="367"/>
        <v>0</v>
      </c>
    </row>
    <row r="1994" spans="1:21" x14ac:dyDescent="0.3">
      <c r="A1994" s="114">
        <v>976</v>
      </c>
      <c r="B1994" s="114" t="s">
        <v>1759</v>
      </c>
      <c r="C1994" s="114" t="s">
        <v>2294</v>
      </c>
      <c r="D1994" s="114" t="s">
        <v>4438</v>
      </c>
      <c r="E1994" s="114" t="s">
        <v>4439</v>
      </c>
      <c r="F1994" s="115">
        <v>45716</v>
      </c>
      <c r="G1994" s="114" t="s">
        <v>4302</v>
      </c>
      <c r="H1994" s="116">
        <v>2265800</v>
      </c>
      <c r="I1994" s="116">
        <v>1472770</v>
      </c>
      <c r="J1994" s="116">
        <v>1382138</v>
      </c>
      <c r="K1994" s="116">
        <v>90632</v>
      </c>
      <c r="L1994" s="116">
        <v>0</v>
      </c>
      <c r="M1994" s="116">
        <v>90632</v>
      </c>
      <c r="N1994" s="116">
        <v>0</v>
      </c>
      <c r="O1994" s="116">
        <v>0</v>
      </c>
      <c r="P1994" s="120">
        <v>0</v>
      </c>
      <c r="Q1994" s="27" t="str">
        <f t="shared" si="368"/>
        <v>Registered</v>
      </c>
      <c r="R1994" s="121">
        <f t="shared" si="369"/>
        <v>0.65</v>
      </c>
      <c r="T1994" s="117">
        <f t="shared" si="366"/>
        <v>90632</v>
      </c>
      <c r="U1994" s="117">
        <f t="shared" si="367"/>
        <v>0</v>
      </c>
    </row>
    <row r="1995" spans="1:21" x14ac:dyDescent="0.3">
      <c r="A1995" s="114">
        <v>977</v>
      </c>
      <c r="B1995" s="114" t="s">
        <v>1759</v>
      </c>
      <c r="C1995" s="114" t="s">
        <v>2294</v>
      </c>
      <c r="D1995" s="114" t="s">
        <v>4440</v>
      </c>
      <c r="E1995" s="114" t="s">
        <v>4441</v>
      </c>
      <c r="F1995" s="115">
        <v>45715</v>
      </c>
      <c r="G1995" s="114" t="s">
        <v>3829</v>
      </c>
      <c r="H1995" s="116">
        <v>2265800</v>
      </c>
      <c r="I1995" s="116">
        <v>1472770</v>
      </c>
      <c r="J1995" s="116">
        <v>1382138</v>
      </c>
      <c r="K1995" s="116">
        <v>90632</v>
      </c>
      <c r="L1995" s="116">
        <v>0</v>
      </c>
      <c r="M1995" s="116">
        <v>90632</v>
      </c>
      <c r="N1995" s="116">
        <v>0</v>
      </c>
      <c r="O1995" s="116">
        <v>0</v>
      </c>
      <c r="P1995" s="120">
        <v>0</v>
      </c>
      <c r="Q1995" s="27" t="str">
        <f t="shared" si="368"/>
        <v>Registered</v>
      </c>
      <c r="R1995" s="121">
        <f t="shared" si="369"/>
        <v>0.65</v>
      </c>
      <c r="T1995" s="117">
        <f t="shared" si="366"/>
        <v>90632</v>
      </c>
      <c r="U1995" s="117">
        <f t="shared" si="367"/>
        <v>0</v>
      </c>
    </row>
    <row r="1996" spans="1:21" x14ac:dyDescent="0.3">
      <c r="A1996" s="114">
        <v>978</v>
      </c>
      <c r="B1996" s="114" t="s">
        <v>1759</v>
      </c>
      <c r="C1996" s="114" t="s">
        <v>2294</v>
      </c>
      <c r="D1996" s="114" t="s">
        <v>4442</v>
      </c>
      <c r="E1996" s="114" t="s">
        <v>4443</v>
      </c>
      <c r="F1996" s="115">
        <v>45803</v>
      </c>
      <c r="G1996" s="114" t="s">
        <v>3990</v>
      </c>
      <c r="H1996" s="116">
        <v>2265800</v>
      </c>
      <c r="I1996" s="116">
        <v>1472770</v>
      </c>
      <c r="J1996" s="116">
        <v>1382138</v>
      </c>
      <c r="K1996" s="116">
        <v>90632</v>
      </c>
      <c r="L1996" s="116">
        <v>0</v>
      </c>
      <c r="M1996" s="116">
        <v>90632</v>
      </c>
      <c r="N1996" s="116">
        <v>0</v>
      </c>
      <c r="O1996" s="116">
        <v>0</v>
      </c>
      <c r="P1996" s="120">
        <v>0</v>
      </c>
      <c r="Q1996" s="27" t="str">
        <f t="shared" si="368"/>
        <v>Registered</v>
      </c>
      <c r="R1996" s="121">
        <f t="shared" si="369"/>
        <v>0.65</v>
      </c>
      <c r="T1996" s="117">
        <f t="shared" si="366"/>
        <v>90632</v>
      </c>
      <c r="U1996" s="117">
        <f t="shared" si="367"/>
        <v>0</v>
      </c>
    </row>
    <row r="1997" spans="1:21" x14ac:dyDescent="0.3">
      <c r="A1997" s="114">
        <v>980</v>
      </c>
      <c r="B1997" s="114" t="s">
        <v>1759</v>
      </c>
      <c r="C1997" s="114" t="s">
        <v>2294</v>
      </c>
      <c r="D1997" s="114" t="s">
        <v>4457</v>
      </c>
      <c r="E1997" s="114" t="s">
        <v>4458</v>
      </c>
      <c r="F1997" s="115">
        <v>45716</v>
      </c>
      <c r="G1997" s="114" t="s">
        <v>2727</v>
      </c>
      <c r="H1997" s="116">
        <v>2217900</v>
      </c>
      <c r="I1997" s="116">
        <v>1441635</v>
      </c>
      <c r="J1997" s="116">
        <v>1352919</v>
      </c>
      <c r="K1997" s="116">
        <v>88716</v>
      </c>
      <c r="L1997" s="116">
        <v>0</v>
      </c>
      <c r="M1997" s="116">
        <v>88716</v>
      </c>
      <c r="N1997" s="116">
        <v>0</v>
      </c>
      <c r="O1997" s="116">
        <v>0</v>
      </c>
      <c r="P1997" s="120">
        <v>0</v>
      </c>
      <c r="Q1997" s="27" t="str">
        <f t="shared" si="368"/>
        <v>Registered</v>
      </c>
      <c r="R1997" s="121">
        <f t="shared" si="369"/>
        <v>0.65</v>
      </c>
      <c r="T1997" s="117">
        <f t="shared" si="366"/>
        <v>88716</v>
      </c>
      <c r="U1997" s="117">
        <f t="shared" si="367"/>
        <v>0</v>
      </c>
    </row>
    <row r="1998" spans="1:21" x14ac:dyDescent="0.3">
      <c r="A1998" s="114">
        <v>981</v>
      </c>
      <c r="B1998" s="114" t="s">
        <v>1759</v>
      </c>
      <c r="C1998" s="114" t="s">
        <v>2294</v>
      </c>
      <c r="D1998" s="114" t="s">
        <v>4459</v>
      </c>
      <c r="E1998" s="114" t="s">
        <v>4460</v>
      </c>
      <c r="F1998" s="115">
        <v>45716</v>
      </c>
      <c r="G1998" s="114" t="s">
        <v>4048</v>
      </c>
      <c r="H1998" s="116">
        <v>2217900</v>
      </c>
      <c r="I1998" s="116">
        <v>1441635</v>
      </c>
      <c r="J1998" s="116">
        <v>1352919</v>
      </c>
      <c r="K1998" s="116">
        <v>88716</v>
      </c>
      <c r="L1998" s="116">
        <v>0</v>
      </c>
      <c r="M1998" s="116">
        <v>88716</v>
      </c>
      <c r="N1998" s="116">
        <v>0</v>
      </c>
      <c r="O1998" s="116">
        <v>0</v>
      </c>
      <c r="P1998" s="120">
        <v>0</v>
      </c>
      <c r="Q1998" s="27" t="str">
        <f t="shared" si="368"/>
        <v>Registered</v>
      </c>
      <c r="R1998" s="121">
        <f t="shared" si="369"/>
        <v>0.65</v>
      </c>
      <c r="T1998" s="117">
        <f t="shared" si="366"/>
        <v>88716</v>
      </c>
      <c r="U1998" s="117">
        <f t="shared" si="367"/>
        <v>0</v>
      </c>
    </row>
    <row r="1999" spans="1:21" x14ac:dyDescent="0.3">
      <c r="A1999" s="114">
        <v>982</v>
      </c>
      <c r="B1999" s="114" t="s">
        <v>1759</v>
      </c>
      <c r="C1999" s="114" t="s">
        <v>2294</v>
      </c>
      <c r="D1999" s="114" t="s">
        <v>4461</v>
      </c>
      <c r="E1999" s="114" t="s">
        <v>4462</v>
      </c>
      <c r="F1999" s="115">
        <v>45715</v>
      </c>
      <c r="G1999" s="114" t="s">
        <v>4302</v>
      </c>
      <c r="H1999" s="116">
        <v>2217900</v>
      </c>
      <c r="I1999" s="116">
        <v>1441635</v>
      </c>
      <c r="J1999" s="116">
        <v>1352919</v>
      </c>
      <c r="K1999" s="116">
        <v>88716</v>
      </c>
      <c r="L1999" s="116">
        <v>0</v>
      </c>
      <c r="M1999" s="116">
        <v>88716</v>
      </c>
      <c r="N1999" s="116">
        <v>0</v>
      </c>
      <c r="O1999" s="116">
        <v>0</v>
      </c>
      <c r="P1999" s="120">
        <v>0</v>
      </c>
      <c r="Q1999" s="27" t="str">
        <f t="shared" si="368"/>
        <v>Registered</v>
      </c>
      <c r="R1999" s="121">
        <f t="shared" si="369"/>
        <v>0.65</v>
      </c>
      <c r="T1999" s="117">
        <f t="shared" si="366"/>
        <v>88716</v>
      </c>
      <c r="U1999" s="117">
        <f t="shared" si="367"/>
        <v>0</v>
      </c>
    </row>
    <row r="2000" spans="1:21" x14ac:dyDescent="0.3">
      <c r="A2000" s="114">
        <v>983</v>
      </c>
      <c r="B2000" s="114" t="s">
        <v>1759</v>
      </c>
      <c r="C2000" s="114" t="s">
        <v>2294</v>
      </c>
      <c r="D2000" s="114" t="s">
        <v>4465</v>
      </c>
      <c r="E2000" s="114" t="s">
        <v>4466</v>
      </c>
      <c r="F2000" s="115">
        <v>45715</v>
      </c>
      <c r="G2000" s="114" t="s">
        <v>4291</v>
      </c>
      <c r="H2000" s="116">
        <v>2217900</v>
      </c>
      <c r="I2000" s="116">
        <v>1441635</v>
      </c>
      <c r="J2000" s="116">
        <v>1352919</v>
      </c>
      <c r="K2000" s="116">
        <v>88716</v>
      </c>
      <c r="L2000" s="116">
        <v>0</v>
      </c>
      <c r="M2000" s="116">
        <v>88716</v>
      </c>
      <c r="N2000" s="116">
        <v>0</v>
      </c>
      <c r="O2000" s="116">
        <v>0</v>
      </c>
      <c r="P2000" s="120">
        <v>0</v>
      </c>
      <c r="Q2000" s="27" t="str">
        <f t="shared" si="368"/>
        <v>Registered</v>
      </c>
      <c r="R2000" s="121">
        <f t="shared" si="369"/>
        <v>0.65</v>
      </c>
      <c r="T2000" s="117">
        <f t="shared" si="366"/>
        <v>88716</v>
      </c>
      <c r="U2000" s="117">
        <f t="shared" si="367"/>
        <v>0</v>
      </c>
    </row>
    <row r="2001" spans="1:21" x14ac:dyDescent="0.3">
      <c r="A2001" s="114">
        <v>984</v>
      </c>
      <c r="B2001" s="114" t="s">
        <v>1759</v>
      </c>
      <c r="C2001" s="114" t="s">
        <v>2294</v>
      </c>
      <c r="D2001" s="114" t="s">
        <v>4467</v>
      </c>
      <c r="E2001" s="114" t="s">
        <v>4468</v>
      </c>
      <c r="F2001" s="115">
        <v>45716</v>
      </c>
      <c r="G2001" s="114" t="s">
        <v>3829</v>
      </c>
      <c r="H2001" s="116">
        <v>2217900</v>
      </c>
      <c r="I2001" s="116">
        <v>1441635</v>
      </c>
      <c r="J2001" s="116">
        <v>1352919</v>
      </c>
      <c r="K2001" s="116">
        <v>88716</v>
      </c>
      <c r="L2001" s="116">
        <v>0</v>
      </c>
      <c r="M2001" s="116">
        <v>88716</v>
      </c>
      <c r="N2001" s="116">
        <v>0</v>
      </c>
      <c r="O2001" s="116">
        <v>0</v>
      </c>
      <c r="P2001" s="120">
        <v>0</v>
      </c>
      <c r="Q2001" s="27" t="str">
        <f t="shared" si="368"/>
        <v>Registered</v>
      </c>
      <c r="R2001" s="121">
        <f t="shared" si="369"/>
        <v>0.65</v>
      </c>
      <c r="T2001" s="117">
        <f t="shared" si="366"/>
        <v>88716</v>
      </c>
      <c r="U2001" s="117">
        <f t="shared" si="367"/>
        <v>0</v>
      </c>
    </row>
    <row r="2002" spans="1:21" x14ac:dyDescent="0.3">
      <c r="A2002" s="114">
        <v>985</v>
      </c>
      <c r="B2002" s="114" t="s">
        <v>1759</v>
      </c>
      <c r="C2002" s="114" t="s">
        <v>2294</v>
      </c>
      <c r="D2002" s="114" t="s">
        <v>4469</v>
      </c>
      <c r="E2002" s="114" t="s">
        <v>4470</v>
      </c>
      <c r="F2002" s="115">
        <v>45715</v>
      </c>
      <c r="G2002" s="114" t="s">
        <v>3452</v>
      </c>
      <c r="H2002" s="116">
        <v>2217900</v>
      </c>
      <c r="I2002" s="116">
        <v>1441635</v>
      </c>
      <c r="J2002" s="116">
        <v>1352919</v>
      </c>
      <c r="K2002" s="116">
        <v>88716</v>
      </c>
      <c r="L2002" s="116">
        <v>0</v>
      </c>
      <c r="M2002" s="116">
        <v>88716</v>
      </c>
      <c r="N2002" s="116">
        <v>0</v>
      </c>
      <c r="O2002" s="116">
        <v>0</v>
      </c>
      <c r="P2002" s="120">
        <v>0</v>
      </c>
      <c r="Q2002" s="27" t="str">
        <f t="shared" si="368"/>
        <v>Registered</v>
      </c>
      <c r="R2002" s="121">
        <f t="shared" si="369"/>
        <v>0.65</v>
      </c>
      <c r="T2002" s="117">
        <f t="shared" si="366"/>
        <v>88716</v>
      </c>
      <c r="U2002" s="117">
        <f t="shared" si="367"/>
        <v>0</v>
      </c>
    </row>
    <row r="2003" spans="1:21" x14ac:dyDescent="0.3">
      <c r="A2003" s="114">
        <v>986</v>
      </c>
      <c r="B2003" s="114" t="s">
        <v>1759</v>
      </c>
      <c r="C2003" s="114" t="s">
        <v>2294</v>
      </c>
      <c r="D2003" s="114" t="s">
        <v>4471</v>
      </c>
      <c r="E2003" s="114" t="s">
        <v>4472</v>
      </c>
      <c r="F2003" s="115">
        <v>45715</v>
      </c>
      <c r="G2003" s="114" t="s">
        <v>3829</v>
      </c>
      <c r="H2003" s="116">
        <v>2217900</v>
      </c>
      <c r="I2003" s="116">
        <v>1441635</v>
      </c>
      <c r="J2003" s="116">
        <v>1352919</v>
      </c>
      <c r="K2003" s="116">
        <v>88716</v>
      </c>
      <c r="L2003" s="116">
        <v>0</v>
      </c>
      <c r="M2003" s="116">
        <v>88716</v>
      </c>
      <c r="N2003" s="116">
        <v>0</v>
      </c>
      <c r="O2003" s="116">
        <v>0</v>
      </c>
      <c r="P2003" s="120">
        <v>0</v>
      </c>
      <c r="Q2003" s="27" t="str">
        <f t="shared" si="368"/>
        <v>Registered</v>
      </c>
      <c r="R2003" s="121">
        <f t="shared" si="369"/>
        <v>0.65</v>
      </c>
      <c r="T2003" s="117">
        <f t="shared" si="366"/>
        <v>88716</v>
      </c>
      <c r="U2003" s="117">
        <f t="shared" si="367"/>
        <v>0</v>
      </c>
    </row>
    <row r="2004" spans="1:21" x14ac:dyDescent="0.3">
      <c r="A2004" s="114">
        <v>987</v>
      </c>
      <c r="B2004" s="114" t="s">
        <v>1759</v>
      </c>
      <c r="C2004" s="114" t="s">
        <v>2294</v>
      </c>
      <c r="D2004" s="114" t="s">
        <v>4475</v>
      </c>
      <c r="E2004" s="114" t="s">
        <v>4476</v>
      </c>
      <c r="F2004" s="115">
        <v>45715</v>
      </c>
      <c r="G2004" s="114" t="s">
        <v>4451</v>
      </c>
      <c r="H2004" s="116">
        <v>2217900</v>
      </c>
      <c r="I2004" s="116">
        <v>1441635</v>
      </c>
      <c r="J2004" s="116">
        <v>1352919</v>
      </c>
      <c r="K2004" s="116">
        <v>88716</v>
      </c>
      <c r="L2004" s="116">
        <v>0</v>
      </c>
      <c r="M2004" s="116">
        <v>88716</v>
      </c>
      <c r="N2004" s="116">
        <v>0</v>
      </c>
      <c r="O2004" s="116">
        <v>0</v>
      </c>
      <c r="P2004" s="120">
        <v>0</v>
      </c>
      <c r="Q2004" s="27" t="str">
        <f t="shared" si="368"/>
        <v>Registered</v>
      </c>
      <c r="R2004" s="121">
        <f t="shared" si="369"/>
        <v>0.65</v>
      </c>
      <c r="T2004" s="117">
        <f t="shared" si="366"/>
        <v>88716</v>
      </c>
      <c r="U2004" s="117">
        <f t="shared" si="367"/>
        <v>0</v>
      </c>
    </row>
    <row r="2005" spans="1:21" x14ac:dyDescent="0.3">
      <c r="A2005" s="114">
        <v>988</v>
      </c>
      <c r="B2005" s="114" t="s">
        <v>1759</v>
      </c>
      <c r="C2005" s="114" t="s">
        <v>2294</v>
      </c>
      <c r="D2005" s="114" t="s">
        <v>4479</v>
      </c>
      <c r="E2005" s="114" t="s">
        <v>4480</v>
      </c>
      <c r="F2005" s="115">
        <v>45716</v>
      </c>
      <c r="G2005" s="114" t="s">
        <v>4048</v>
      </c>
      <c r="H2005" s="116">
        <v>2217900</v>
      </c>
      <c r="I2005" s="116">
        <v>1441635</v>
      </c>
      <c r="J2005" s="116">
        <v>1352919</v>
      </c>
      <c r="K2005" s="116">
        <v>88716</v>
      </c>
      <c r="L2005" s="116">
        <v>0</v>
      </c>
      <c r="M2005" s="116">
        <v>88716</v>
      </c>
      <c r="N2005" s="116">
        <v>0</v>
      </c>
      <c r="O2005" s="116">
        <v>0</v>
      </c>
      <c r="P2005" s="120">
        <v>0</v>
      </c>
      <c r="Q2005" s="27" t="str">
        <f t="shared" si="368"/>
        <v>Registered</v>
      </c>
      <c r="R2005" s="121">
        <f t="shared" si="369"/>
        <v>0.65</v>
      </c>
      <c r="T2005" s="117">
        <f t="shared" si="366"/>
        <v>88716</v>
      </c>
      <c r="U2005" s="117">
        <f t="shared" si="367"/>
        <v>0</v>
      </c>
    </row>
    <row r="2006" spans="1:21" x14ac:dyDescent="0.3">
      <c r="A2006" s="114">
        <v>989</v>
      </c>
      <c r="B2006" s="114" t="s">
        <v>1759</v>
      </c>
      <c r="C2006" s="114" t="s">
        <v>2294</v>
      </c>
      <c r="D2006" s="114" t="s">
        <v>4481</v>
      </c>
      <c r="E2006" s="114" t="s">
        <v>4482</v>
      </c>
      <c r="F2006" s="115">
        <v>45784</v>
      </c>
      <c r="G2006" s="114" t="s">
        <v>3844</v>
      </c>
      <c r="H2006" s="116">
        <v>2217900</v>
      </c>
      <c r="I2006" s="116">
        <v>1441635</v>
      </c>
      <c r="J2006" s="116">
        <v>1352919</v>
      </c>
      <c r="K2006" s="116">
        <v>88716</v>
      </c>
      <c r="L2006" s="116">
        <v>0</v>
      </c>
      <c r="M2006" s="116">
        <v>88716</v>
      </c>
      <c r="N2006" s="116">
        <v>0</v>
      </c>
      <c r="O2006" s="116">
        <v>0</v>
      </c>
      <c r="P2006" s="120">
        <v>0</v>
      </c>
      <c r="Q2006" s="27" t="str">
        <f t="shared" si="368"/>
        <v>Registered</v>
      </c>
      <c r="R2006" s="121">
        <f t="shared" si="369"/>
        <v>0.65</v>
      </c>
      <c r="T2006" s="117">
        <f t="shared" si="366"/>
        <v>88716</v>
      </c>
      <c r="U2006" s="117">
        <f t="shared" si="367"/>
        <v>0</v>
      </c>
    </row>
    <row r="2007" spans="1:21" x14ac:dyDescent="0.3">
      <c r="A2007" s="114">
        <v>990</v>
      </c>
      <c r="B2007" s="114" t="s">
        <v>1759</v>
      </c>
      <c r="C2007" s="114" t="s">
        <v>2294</v>
      </c>
      <c r="D2007" s="114" t="s">
        <v>4483</v>
      </c>
      <c r="E2007" s="114" t="s">
        <v>4484</v>
      </c>
      <c r="F2007" s="115">
        <v>45715</v>
      </c>
      <c r="G2007" s="114" t="s">
        <v>3452</v>
      </c>
      <c r="H2007" s="116">
        <v>2217900</v>
      </c>
      <c r="I2007" s="116">
        <v>1441635</v>
      </c>
      <c r="J2007" s="116">
        <v>1352919</v>
      </c>
      <c r="K2007" s="116">
        <v>88716</v>
      </c>
      <c r="L2007" s="116">
        <v>0</v>
      </c>
      <c r="M2007" s="116">
        <v>88716</v>
      </c>
      <c r="N2007" s="116">
        <v>0</v>
      </c>
      <c r="O2007" s="116">
        <v>0</v>
      </c>
      <c r="P2007" s="120">
        <v>0</v>
      </c>
      <c r="Q2007" s="27" t="str">
        <f t="shared" si="368"/>
        <v>Registered</v>
      </c>
      <c r="R2007" s="121">
        <f t="shared" si="369"/>
        <v>0.65</v>
      </c>
      <c r="T2007" s="117">
        <f t="shared" si="366"/>
        <v>88716</v>
      </c>
      <c r="U2007" s="117">
        <f t="shared" si="367"/>
        <v>0</v>
      </c>
    </row>
    <row r="2008" spans="1:21" x14ac:dyDescent="0.3">
      <c r="A2008" s="114">
        <v>991</v>
      </c>
      <c r="B2008" s="114" t="s">
        <v>1759</v>
      </c>
      <c r="C2008" s="114" t="s">
        <v>2294</v>
      </c>
      <c r="D2008" s="114" t="s">
        <v>4485</v>
      </c>
      <c r="E2008" s="114" t="s">
        <v>4486</v>
      </c>
      <c r="F2008" s="115">
        <v>45716</v>
      </c>
      <c r="G2008" s="114" t="s">
        <v>4456</v>
      </c>
      <c r="H2008" s="116">
        <v>2217900</v>
      </c>
      <c r="I2008" s="116">
        <v>1441635</v>
      </c>
      <c r="J2008" s="116">
        <v>1352919</v>
      </c>
      <c r="K2008" s="116">
        <v>88716</v>
      </c>
      <c r="L2008" s="116">
        <v>0</v>
      </c>
      <c r="M2008" s="116">
        <v>88716</v>
      </c>
      <c r="N2008" s="116">
        <v>0</v>
      </c>
      <c r="O2008" s="116">
        <v>0</v>
      </c>
      <c r="P2008" s="120">
        <v>0</v>
      </c>
      <c r="Q2008" s="27" t="str">
        <f t="shared" si="368"/>
        <v>Registered</v>
      </c>
      <c r="R2008" s="121">
        <f t="shared" si="369"/>
        <v>0.65</v>
      </c>
      <c r="T2008" s="117">
        <f t="shared" si="366"/>
        <v>88716</v>
      </c>
      <c r="U2008" s="117">
        <f t="shared" si="367"/>
        <v>0</v>
      </c>
    </row>
    <row r="2009" spans="1:21" x14ac:dyDescent="0.3">
      <c r="A2009" s="114">
        <v>992</v>
      </c>
      <c r="B2009" s="114" t="s">
        <v>1759</v>
      </c>
      <c r="C2009" s="114" t="s">
        <v>2294</v>
      </c>
      <c r="D2009" s="114" t="s">
        <v>4487</v>
      </c>
      <c r="E2009" s="114" t="s">
        <v>4488</v>
      </c>
      <c r="F2009" s="115">
        <v>45715</v>
      </c>
      <c r="G2009" s="114" t="s">
        <v>3829</v>
      </c>
      <c r="H2009" s="116">
        <v>2217900</v>
      </c>
      <c r="I2009" s="116">
        <v>1441635</v>
      </c>
      <c r="J2009" s="116">
        <v>1352919</v>
      </c>
      <c r="K2009" s="116">
        <v>88716</v>
      </c>
      <c r="L2009" s="116">
        <v>0</v>
      </c>
      <c r="M2009" s="116">
        <v>88716</v>
      </c>
      <c r="N2009" s="116">
        <v>0</v>
      </c>
      <c r="O2009" s="116">
        <v>0</v>
      </c>
      <c r="P2009" s="120">
        <v>0</v>
      </c>
      <c r="Q2009" s="27" t="str">
        <f t="shared" si="368"/>
        <v>Registered</v>
      </c>
      <c r="R2009" s="121">
        <f t="shared" si="369"/>
        <v>0.65</v>
      </c>
      <c r="T2009" s="117">
        <f t="shared" si="366"/>
        <v>88716</v>
      </c>
      <c r="U2009" s="117">
        <f t="shared" si="367"/>
        <v>0</v>
      </c>
    </row>
    <row r="2010" spans="1:21" x14ac:dyDescent="0.3">
      <c r="A2010" s="114">
        <v>993</v>
      </c>
      <c r="B2010" s="114" t="s">
        <v>1759</v>
      </c>
      <c r="C2010" s="114" t="s">
        <v>2294</v>
      </c>
      <c r="D2010" s="114" t="s">
        <v>4489</v>
      </c>
      <c r="E2010" s="114" t="s">
        <v>4490</v>
      </c>
      <c r="F2010" s="115">
        <v>45715</v>
      </c>
      <c r="G2010" s="114" t="s">
        <v>3829</v>
      </c>
      <c r="H2010" s="116">
        <v>2217900</v>
      </c>
      <c r="I2010" s="116">
        <v>1441635</v>
      </c>
      <c r="J2010" s="116">
        <v>1352919</v>
      </c>
      <c r="K2010" s="116">
        <v>88716</v>
      </c>
      <c r="L2010" s="116">
        <v>0</v>
      </c>
      <c r="M2010" s="116">
        <v>88716</v>
      </c>
      <c r="N2010" s="116">
        <v>0</v>
      </c>
      <c r="O2010" s="116">
        <v>0</v>
      </c>
      <c r="P2010" s="120">
        <v>0</v>
      </c>
      <c r="Q2010" s="27" t="str">
        <f t="shared" si="368"/>
        <v>Registered</v>
      </c>
      <c r="R2010" s="121">
        <f t="shared" si="369"/>
        <v>0.65</v>
      </c>
      <c r="T2010" s="117">
        <f t="shared" si="366"/>
        <v>88716</v>
      </c>
      <c r="U2010" s="117">
        <f t="shared" si="367"/>
        <v>0</v>
      </c>
    </row>
    <row r="2011" spans="1:21" x14ac:dyDescent="0.3">
      <c r="A2011" s="114">
        <v>994</v>
      </c>
      <c r="B2011" s="114" t="s">
        <v>1759</v>
      </c>
      <c r="C2011" s="114" t="s">
        <v>2294</v>
      </c>
      <c r="D2011" s="114" t="s">
        <v>4491</v>
      </c>
      <c r="E2011" s="114" t="s">
        <v>4492</v>
      </c>
      <c r="F2011" s="115">
        <v>45715</v>
      </c>
      <c r="G2011" s="114" t="s">
        <v>4330</v>
      </c>
      <c r="H2011" s="116">
        <v>2217900</v>
      </c>
      <c r="I2011" s="116">
        <v>1441635</v>
      </c>
      <c r="J2011" s="116">
        <v>1352919</v>
      </c>
      <c r="K2011" s="116">
        <v>88716</v>
      </c>
      <c r="L2011" s="116">
        <v>0</v>
      </c>
      <c r="M2011" s="116">
        <v>88716</v>
      </c>
      <c r="N2011" s="116">
        <v>0</v>
      </c>
      <c r="O2011" s="116">
        <v>0</v>
      </c>
      <c r="P2011" s="120">
        <v>0</v>
      </c>
      <c r="Q2011" s="27" t="str">
        <f t="shared" si="368"/>
        <v>Registered</v>
      </c>
      <c r="R2011" s="121">
        <f t="shared" si="369"/>
        <v>0.65</v>
      </c>
      <c r="T2011" s="117">
        <f t="shared" si="366"/>
        <v>88716</v>
      </c>
      <c r="U2011" s="117">
        <f t="shared" si="367"/>
        <v>0</v>
      </c>
    </row>
    <row r="2012" spans="1:21" x14ac:dyDescent="0.3">
      <c r="A2012" s="114">
        <v>995</v>
      </c>
      <c r="B2012" s="114" t="s">
        <v>1759</v>
      </c>
      <c r="C2012" s="114" t="s">
        <v>2294</v>
      </c>
      <c r="D2012" s="114" t="s">
        <v>4493</v>
      </c>
      <c r="E2012" s="114" t="s">
        <v>4494</v>
      </c>
      <c r="F2012" s="115">
        <v>45716</v>
      </c>
      <c r="G2012" s="114" t="s">
        <v>4330</v>
      </c>
      <c r="H2012" s="116">
        <v>2217900</v>
      </c>
      <c r="I2012" s="116">
        <v>1441635</v>
      </c>
      <c r="J2012" s="116">
        <v>1352919</v>
      </c>
      <c r="K2012" s="116">
        <v>88716</v>
      </c>
      <c r="L2012" s="116">
        <v>0</v>
      </c>
      <c r="M2012" s="116">
        <v>88716</v>
      </c>
      <c r="N2012" s="116">
        <v>0</v>
      </c>
      <c r="O2012" s="116">
        <v>0</v>
      </c>
      <c r="P2012" s="120">
        <v>0</v>
      </c>
      <c r="Q2012" s="27" t="str">
        <f t="shared" si="368"/>
        <v>Registered</v>
      </c>
      <c r="R2012" s="121">
        <f t="shared" si="369"/>
        <v>0.65</v>
      </c>
      <c r="T2012" s="117">
        <f t="shared" si="366"/>
        <v>88716</v>
      </c>
      <c r="U2012" s="117">
        <f t="shared" si="367"/>
        <v>0</v>
      </c>
    </row>
    <row r="2013" spans="1:21" x14ac:dyDescent="0.3">
      <c r="A2013" s="114">
        <v>996</v>
      </c>
      <c r="B2013" s="114" t="s">
        <v>1759</v>
      </c>
      <c r="C2013" s="114" t="s">
        <v>2294</v>
      </c>
      <c r="D2013" s="114" t="s">
        <v>4503</v>
      </c>
      <c r="E2013" s="114" t="s">
        <v>4504</v>
      </c>
      <c r="F2013" s="115">
        <v>45715</v>
      </c>
      <c r="G2013" s="114" t="s">
        <v>3452</v>
      </c>
      <c r="H2013" s="116">
        <v>2217900</v>
      </c>
      <c r="I2013" s="116">
        <v>1441635</v>
      </c>
      <c r="J2013" s="116">
        <v>1352919</v>
      </c>
      <c r="K2013" s="116">
        <v>88716</v>
      </c>
      <c r="L2013" s="116">
        <v>0</v>
      </c>
      <c r="M2013" s="116">
        <v>88716</v>
      </c>
      <c r="N2013" s="116">
        <v>0</v>
      </c>
      <c r="O2013" s="116">
        <v>0</v>
      </c>
      <c r="P2013" s="120">
        <v>0</v>
      </c>
      <c r="Q2013" s="27" t="str">
        <f t="shared" si="368"/>
        <v>Registered</v>
      </c>
      <c r="R2013" s="121">
        <f t="shared" si="369"/>
        <v>0.65</v>
      </c>
      <c r="T2013" s="117">
        <f t="shared" si="366"/>
        <v>88716</v>
      </c>
      <c r="U2013" s="117">
        <f t="shared" si="367"/>
        <v>0</v>
      </c>
    </row>
    <row r="2014" spans="1:21" x14ac:dyDescent="0.3">
      <c r="A2014" s="114">
        <v>997</v>
      </c>
      <c r="B2014" s="114" t="s">
        <v>1759</v>
      </c>
      <c r="C2014" s="114" t="s">
        <v>2294</v>
      </c>
      <c r="D2014" s="114" t="s">
        <v>4505</v>
      </c>
      <c r="E2014" s="114" t="s">
        <v>4506</v>
      </c>
      <c r="F2014" s="115">
        <v>45715</v>
      </c>
      <c r="G2014" s="114" t="s">
        <v>4451</v>
      </c>
      <c r="H2014" s="116">
        <v>2217900</v>
      </c>
      <c r="I2014" s="116">
        <v>1441635</v>
      </c>
      <c r="J2014" s="116">
        <v>1352919</v>
      </c>
      <c r="K2014" s="116">
        <v>88716</v>
      </c>
      <c r="L2014" s="116">
        <v>0</v>
      </c>
      <c r="M2014" s="116">
        <v>88716</v>
      </c>
      <c r="N2014" s="116">
        <v>0</v>
      </c>
      <c r="O2014" s="116">
        <v>0</v>
      </c>
      <c r="P2014" s="120">
        <v>0</v>
      </c>
      <c r="Q2014" s="27" t="str">
        <f t="shared" si="368"/>
        <v>Registered</v>
      </c>
      <c r="R2014" s="121">
        <f t="shared" si="369"/>
        <v>0.65</v>
      </c>
      <c r="T2014" s="117">
        <f t="shared" si="366"/>
        <v>88716</v>
      </c>
      <c r="U2014" s="117">
        <f t="shared" si="367"/>
        <v>0</v>
      </c>
    </row>
    <row r="2015" spans="1:21" x14ac:dyDescent="0.3">
      <c r="A2015" s="114">
        <v>998</v>
      </c>
      <c r="B2015" s="114" t="s">
        <v>1759</v>
      </c>
      <c r="C2015" s="114" t="s">
        <v>2294</v>
      </c>
      <c r="D2015" s="114" t="s">
        <v>4507</v>
      </c>
      <c r="E2015" s="114" t="s">
        <v>4508</v>
      </c>
      <c r="F2015" s="115">
        <v>45715</v>
      </c>
      <c r="G2015" s="114" t="s">
        <v>4330</v>
      </c>
      <c r="H2015" s="116">
        <v>2217900</v>
      </c>
      <c r="I2015" s="116">
        <v>1441635</v>
      </c>
      <c r="J2015" s="116">
        <v>1352919</v>
      </c>
      <c r="K2015" s="116">
        <v>88716</v>
      </c>
      <c r="L2015" s="116">
        <v>0</v>
      </c>
      <c r="M2015" s="116">
        <v>88716</v>
      </c>
      <c r="N2015" s="116">
        <v>0</v>
      </c>
      <c r="O2015" s="116">
        <v>0</v>
      </c>
      <c r="P2015" s="120">
        <v>0</v>
      </c>
      <c r="Q2015" s="27" t="str">
        <f t="shared" si="368"/>
        <v>Registered</v>
      </c>
      <c r="R2015" s="121">
        <f t="shared" si="369"/>
        <v>0.65</v>
      </c>
      <c r="T2015" s="117">
        <f t="shared" si="366"/>
        <v>88716</v>
      </c>
      <c r="U2015" s="117">
        <f t="shared" si="367"/>
        <v>0</v>
      </c>
    </row>
    <row r="2016" spans="1:21" x14ac:dyDescent="0.3">
      <c r="A2016" s="114">
        <v>999</v>
      </c>
      <c r="B2016" s="114" t="s">
        <v>1759</v>
      </c>
      <c r="C2016" s="114" t="s">
        <v>2294</v>
      </c>
      <c r="D2016" s="114" t="s">
        <v>4509</v>
      </c>
      <c r="E2016" s="114" t="s">
        <v>4510</v>
      </c>
      <c r="F2016" s="115">
        <v>45716</v>
      </c>
      <c r="G2016" s="114" t="s">
        <v>4302</v>
      </c>
      <c r="H2016" s="116">
        <v>2217900</v>
      </c>
      <c r="I2016" s="116">
        <v>1441635</v>
      </c>
      <c r="J2016" s="116">
        <v>1352919</v>
      </c>
      <c r="K2016" s="116">
        <v>88716</v>
      </c>
      <c r="L2016" s="116">
        <v>0</v>
      </c>
      <c r="M2016" s="116">
        <v>88716</v>
      </c>
      <c r="N2016" s="116">
        <v>0</v>
      </c>
      <c r="O2016" s="116">
        <v>0</v>
      </c>
      <c r="P2016" s="120">
        <v>0</v>
      </c>
      <c r="Q2016" s="27" t="str">
        <f t="shared" si="368"/>
        <v>Registered</v>
      </c>
      <c r="R2016" s="121">
        <f t="shared" si="369"/>
        <v>0.65</v>
      </c>
      <c r="T2016" s="117">
        <f t="shared" si="366"/>
        <v>88716</v>
      </c>
      <c r="U2016" s="117">
        <f t="shared" si="367"/>
        <v>0</v>
      </c>
    </row>
    <row r="2017" spans="1:21" x14ac:dyDescent="0.3">
      <c r="A2017" s="114">
        <v>1000</v>
      </c>
      <c r="B2017" s="114" t="s">
        <v>1759</v>
      </c>
      <c r="C2017" s="114" t="s">
        <v>2294</v>
      </c>
      <c r="D2017" s="114" t="s">
        <v>4511</v>
      </c>
      <c r="E2017" s="114" t="s">
        <v>4512</v>
      </c>
      <c r="F2017" s="115">
        <v>45716</v>
      </c>
      <c r="G2017" s="114" t="s">
        <v>4451</v>
      </c>
      <c r="H2017" s="116">
        <v>2217900</v>
      </c>
      <c r="I2017" s="116">
        <v>1441635</v>
      </c>
      <c r="J2017" s="116">
        <v>1352919</v>
      </c>
      <c r="K2017" s="116">
        <v>88716</v>
      </c>
      <c r="L2017" s="116">
        <v>0</v>
      </c>
      <c r="M2017" s="116">
        <v>88716</v>
      </c>
      <c r="N2017" s="116">
        <v>0</v>
      </c>
      <c r="O2017" s="116">
        <v>0</v>
      </c>
      <c r="P2017" s="120">
        <v>0</v>
      </c>
      <c r="Q2017" s="27" t="str">
        <f t="shared" si="368"/>
        <v>Registered</v>
      </c>
      <c r="R2017" s="121">
        <f t="shared" si="369"/>
        <v>0.65</v>
      </c>
      <c r="T2017" s="117">
        <f t="shared" si="366"/>
        <v>88716</v>
      </c>
      <c r="U2017" s="117">
        <f t="shared" si="367"/>
        <v>0</v>
      </c>
    </row>
    <row r="2018" spans="1:21" x14ac:dyDescent="0.3">
      <c r="A2018" s="114">
        <v>1001</v>
      </c>
      <c r="B2018" s="114" t="s">
        <v>1759</v>
      </c>
      <c r="C2018" s="114" t="s">
        <v>2294</v>
      </c>
      <c r="D2018" s="114" t="s">
        <v>4513</v>
      </c>
      <c r="E2018" s="114" t="s">
        <v>4514</v>
      </c>
      <c r="F2018" s="115">
        <v>45716</v>
      </c>
      <c r="G2018" s="114" t="s">
        <v>4446</v>
      </c>
      <c r="H2018" s="116">
        <v>2217900</v>
      </c>
      <c r="I2018" s="116">
        <v>1441635</v>
      </c>
      <c r="J2018" s="116">
        <v>1352919</v>
      </c>
      <c r="K2018" s="116">
        <v>88716</v>
      </c>
      <c r="L2018" s="116">
        <v>0</v>
      </c>
      <c r="M2018" s="116">
        <v>88716</v>
      </c>
      <c r="N2018" s="116">
        <v>0</v>
      </c>
      <c r="O2018" s="116">
        <v>0</v>
      </c>
      <c r="P2018" s="120">
        <v>0</v>
      </c>
      <c r="Q2018" s="27" t="str">
        <f t="shared" si="368"/>
        <v>Registered</v>
      </c>
      <c r="R2018" s="121">
        <f t="shared" si="369"/>
        <v>0.65</v>
      </c>
      <c r="T2018" s="117">
        <f t="shared" si="366"/>
        <v>88716</v>
      </c>
      <c r="U2018" s="117">
        <f t="shared" si="367"/>
        <v>0</v>
      </c>
    </row>
    <row r="2019" spans="1:21" x14ac:dyDescent="0.3">
      <c r="A2019" s="114">
        <v>1002</v>
      </c>
      <c r="B2019" s="114" t="s">
        <v>1759</v>
      </c>
      <c r="C2019" s="114" t="s">
        <v>2294</v>
      </c>
      <c r="D2019" s="114" t="s">
        <v>4517</v>
      </c>
      <c r="E2019" s="114" t="s">
        <v>4518</v>
      </c>
      <c r="F2019" s="115">
        <v>45716</v>
      </c>
      <c r="G2019" s="114" t="s">
        <v>4302</v>
      </c>
      <c r="H2019" s="116">
        <v>2217900</v>
      </c>
      <c r="I2019" s="116">
        <v>1441635</v>
      </c>
      <c r="J2019" s="116">
        <v>1352919</v>
      </c>
      <c r="K2019" s="116">
        <v>88716</v>
      </c>
      <c r="L2019" s="116">
        <v>0</v>
      </c>
      <c r="M2019" s="116">
        <v>88716</v>
      </c>
      <c r="N2019" s="116">
        <v>0</v>
      </c>
      <c r="O2019" s="116">
        <v>0</v>
      </c>
      <c r="P2019" s="120">
        <v>0</v>
      </c>
      <c r="Q2019" s="27" t="str">
        <f t="shared" si="368"/>
        <v>Registered</v>
      </c>
      <c r="R2019" s="121">
        <f t="shared" si="369"/>
        <v>0.65</v>
      </c>
      <c r="T2019" s="117">
        <f t="shared" si="366"/>
        <v>88716</v>
      </c>
      <c r="U2019" s="117">
        <f t="shared" si="367"/>
        <v>0</v>
      </c>
    </row>
    <row r="2020" spans="1:21" x14ac:dyDescent="0.3">
      <c r="A2020" s="114">
        <v>1003</v>
      </c>
      <c r="B2020" s="114" t="s">
        <v>1759</v>
      </c>
      <c r="C2020" s="114" t="s">
        <v>2294</v>
      </c>
      <c r="D2020" s="114" t="s">
        <v>4521</v>
      </c>
      <c r="E2020" s="114" t="s">
        <v>4522</v>
      </c>
      <c r="F2020" s="115">
        <v>45716</v>
      </c>
      <c r="G2020" s="114" t="s">
        <v>4330</v>
      </c>
      <c r="H2020" s="116">
        <v>2217900</v>
      </c>
      <c r="I2020" s="116">
        <v>1441635</v>
      </c>
      <c r="J2020" s="116">
        <v>1352919</v>
      </c>
      <c r="K2020" s="116">
        <v>88716</v>
      </c>
      <c r="L2020" s="116">
        <v>0</v>
      </c>
      <c r="M2020" s="116">
        <v>88716</v>
      </c>
      <c r="N2020" s="116">
        <v>0</v>
      </c>
      <c r="O2020" s="116">
        <v>0</v>
      </c>
      <c r="P2020" s="120">
        <v>0</v>
      </c>
      <c r="Q2020" s="27" t="str">
        <f t="shared" si="368"/>
        <v>Registered</v>
      </c>
      <c r="R2020" s="121">
        <f t="shared" si="369"/>
        <v>0.65</v>
      </c>
      <c r="T2020" s="117">
        <f t="shared" si="366"/>
        <v>88716</v>
      </c>
      <c r="U2020" s="117">
        <f t="shared" si="367"/>
        <v>0</v>
      </c>
    </row>
    <row r="2021" spans="1:21" x14ac:dyDescent="0.3">
      <c r="A2021" s="114">
        <v>1004</v>
      </c>
      <c r="B2021" s="114" t="s">
        <v>1759</v>
      </c>
      <c r="C2021" s="114" t="s">
        <v>2294</v>
      </c>
      <c r="D2021" s="114" t="s">
        <v>4526</v>
      </c>
      <c r="E2021" s="114" t="s">
        <v>4527</v>
      </c>
      <c r="F2021" s="115">
        <v>45716</v>
      </c>
      <c r="G2021" s="114" t="s">
        <v>4451</v>
      </c>
      <c r="H2021" s="116">
        <v>2217900</v>
      </c>
      <c r="I2021" s="116">
        <v>1441635</v>
      </c>
      <c r="J2021" s="116">
        <v>1352919</v>
      </c>
      <c r="K2021" s="116">
        <v>88716</v>
      </c>
      <c r="L2021" s="116">
        <v>0</v>
      </c>
      <c r="M2021" s="116">
        <v>88716</v>
      </c>
      <c r="N2021" s="116">
        <v>0</v>
      </c>
      <c r="O2021" s="116">
        <v>0</v>
      </c>
      <c r="P2021" s="120">
        <v>0</v>
      </c>
      <c r="Q2021" s="27" t="str">
        <f t="shared" si="368"/>
        <v>Registered</v>
      </c>
      <c r="R2021" s="121">
        <f t="shared" si="369"/>
        <v>0.65</v>
      </c>
      <c r="T2021" s="117">
        <f t="shared" si="366"/>
        <v>88716</v>
      </c>
      <c r="U2021" s="117">
        <f t="shared" si="367"/>
        <v>0</v>
      </c>
    </row>
    <row r="2022" spans="1:21" x14ac:dyDescent="0.3">
      <c r="A2022" s="114">
        <v>1005</v>
      </c>
      <c r="B2022" s="114" t="s">
        <v>1759</v>
      </c>
      <c r="C2022" s="114" t="s">
        <v>2294</v>
      </c>
      <c r="D2022" s="114" t="s">
        <v>4528</v>
      </c>
      <c r="E2022" s="114" t="s">
        <v>4529</v>
      </c>
      <c r="F2022" s="115">
        <v>45716</v>
      </c>
      <c r="G2022" s="114" t="s">
        <v>3829</v>
      </c>
      <c r="H2022" s="116">
        <v>2217900</v>
      </c>
      <c r="I2022" s="116">
        <v>1441635</v>
      </c>
      <c r="J2022" s="116">
        <v>1352919</v>
      </c>
      <c r="K2022" s="116">
        <v>88716</v>
      </c>
      <c r="L2022" s="116">
        <v>0</v>
      </c>
      <c r="M2022" s="116">
        <v>88716</v>
      </c>
      <c r="N2022" s="116">
        <v>0</v>
      </c>
      <c r="O2022" s="116">
        <v>0</v>
      </c>
      <c r="P2022" s="120">
        <v>0</v>
      </c>
      <c r="Q2022" s="27" t="str">
        <f t="shared" si="368"/>
        <v>Registered</v>
      </c>
      <c r="R2022" s="121">
        <f t="shared" si="369"/>
        <v>0.65</v>
      </c>
      <c r="T2022" s="117">
        <f t="shared" si="366"/>
        <v>88716</v>
      </c>
      <c r="U2022" s="117">
        <f t="shared" si="367"/>
        <v>0</v>
      </c>
    </row>
    <row r="2023" spans="1:21" x14ac:dyDescent="0.3">
      <c r="A2023" s="114">
        <v>1006</v>
      </c>
      <c r="B2023" s="114" t="s">
        <v>1759</v>
      </c>
      <c r="C2023" s="114" t="s">
        <v>2294</v>
      </c>
      <c r="D2023" s="114" t="s">
        <v>4530</v>
      </c>
      <c r="E2023" s="114" t="s">
        <v>4531</v>
      </c>
      <c r="F2023" s="115">
        <v>45715</v>
      </c>
      <c r="G2023" s="114" t="s">
        <v>2784</v>
      </c>
      <c r="H2023" s="116">
        <v>2217900</v>
      </c>
      <c r="I2023" s="116">
        <v>1441635</v>
      </c>
      <c r="J2023" s="116">
        <v>1352919</v>
      </c>
      <c r="K2023" s="116">
        <v>88716</v>
      </c>
      <c r="L2023" s="116">
        <v>0</v>
      </c>
      <c r="M2023" s="116">
        <v>88716</v>
      </c>
      <c r="N2023" s="116">
        <v>0</v>
      </c>
      <c r="O2023" s="116">
        <v>0</v>
      </c>
      <c r="P2023" s="120">
        <v>0</v>
      </c>
      <c r="Q2023" s="27" t="str">
        <f t="shared" si="368"/>
        <v>Registered</v>
      </c>
      <c r="R2023" s="121">
        <f t="shared" si="369"/>
        <v>0.65</v>
      </c>
      <c r="T2023" s="117">
        <f t="shared" si="366"/>
        <v>88716</v>
      </c>
      <c r="U2023" s="117">
        <f t="shared" si="367"/>
        <v>0</v>
      </c>
    </row>
    <row r="2024" spans="1:21" x14ac:dyDescent="0.3">
      <c r="A2024" s="114">
        <v>1007</v>
      </c>
      <c r="B2024" s="114" t="s">
        <v>1759</v>
      </c>
      <c r="C2024" s="114" t="s">
        <v>2294</v>
      </c>
      <c r="D2024" s="114" t="s">
        <v>4532</v>
      </c>
      <c r="E2024" s="114" t="s">
        <v>4533</v>
      </c>
      <c r="F2024" s="115">
        <v>45716</v>
      </c>
      <c r="G2024" s="114" t="s">
        <v>4451</v>
      </c>
      <c r="H2024" s="116">
        <v>2217900</v>
      </c>
      <c r="I2024" s="116">
        <v>1441635</v>
      </c>
      <c r="J2024" s="116">
        <v>1352919</v>
      </c>
      <c r="K2024" s="116">
        <v>88716</v>
      </c>
      <c r="L2024" s="116">
        <v>0</v>
      </c>
      <c r="M2024" s="116">
        <v>88716</v>
      </c>
      <c r="N2024" s="116">
        <v>0</v>
      </c>
      <c r="O2024" s="116">
        <v>0</v>
      </c>
      <c r="P2024" s="120">
        <v>0</v>
      </c>
      <c r="Q2024" s="27" t="str">
        <f t="shared" si="368"/>
        <v>Registered</v>
      </c>
      <c r="R2024" s="121">
        <f t="shared" si="369"/>
        <v>0.65</v>
      </c>
      <c r="T2024" s="117">
        <f t="shared" si="366"/>
        <v>88716</v>
      </c>
      <c r="U2024" s="117">
        <f t="shared" si="367"/>
        <v>0</v>
      </c>
    </row>
    <row r="2025" spans="1:21" x14ac:dyDescent="0.3">
      <c r="A2025" s="114">
        <v>1008</v>
      </c>
      <c r="B2025" s="114" t="s">
        <v>1759</v>
      </c>
      <c r="C2025" s="114" t="s">
        <v>2294</v>
      </c>
      <c r="D2025" s="114" t="s">
        <v>4534</v>
      </c>
      <c r="E2025" s="114" t="s">
        <v>4535</v>
      </c>
      <c r="F2025" s="115">
        <v>45716</v>
      </c>
      <c r="G2025" s="114" t="s">
        <v>4446</v>
      </c>
      <c r="H2025" s="116">
        <v>2217900</v>
      </c>
      <c r="I2025" s="116">
        <v>1441635</v>
      </c>
      <c r="J2025" s="116">
        <v>1352919</v>
      </c>
      <c r="K2025" s="116">
        <v>88716</v>
      </c>
      <c r="L2025" s="116">
        <v>0</v>
      </c>
      <c r="M2025" s="116">
        <v>88716</v>
      </c>
      <c r="N2025" s="116">
        <v>0</v>
      </c>
      <c r="O2025" s="116">
        <v>0</v>
      </c>
      <c r="P2025" s="120">
        <v>0</v>
      </c>
      <c r="Q2025" s="27" t="str">
        <f t="shared" si="368"/>
        <v>Registered</v>
      </c>
      <c r="R2025" s="121">
        <f t="shared" si="369"/>
        <v>0.65</v>
      </c>
      <c r="T2025" s="117">
        <f t="shared" si="366"/>
        <v>88716</v>
      </c>
      <c r="U2025" s="117">
        <f t="shared" si="367"/>
        <v>0</v>
      </c>
    </row>
    <row r="2026" spans="1:21" x14ac:dyDescent="0.3">
      <c r="A2026" s="114">
        <v>1009</v>
      </c>
      <c r="B2026" s="114" t="s">
        <v>1759</v>
      </c>
      <c r="C2026" s="114" t="s">
        <v>2294</v>
      </c>
      <c r="D2026" s="114" t="s">
        <v>4536</v>
      </c>
      <c r="E2026" s="114" t="s">
        <v>4537</v>
      </c>
      <c r="F2026" s="115">
        <v>45716</v>
      </c>
      <c r="G2026" s="114" t="s">
        <v>4302</v>
      </c>
      <c r="H2026" s="116">
        <v>2217900</v>
      </c>
      <c r="I2026" s="116">
        <v>1441635</v>
      </c>
      <c r="J2026" s="116">
        <v>1352919</v>
      </c>
      <c r="K2026" s="116">
        <v>88716</v>
      </c>
      <c r="L2026" s="116">
        <v>0</v>
      </c>
      <c r="M2026" s="116">
        <v>88716</v>
      </c>
      <c r="N2026" s="116">
        <v>0</v>
      </c>
      <c r="O2026" s="116">
        <v>0</v>
      </c>
      <c r="P2026" s="120">
        <v>0</v>
      </c>
      <c r="Q2026" s="27" t="str">
        <f t="shared" si="368"/>
        <v>Registered</v>
      </c>
      <c r="R2026" s="121">
        <f t="shared" si="369"/>
        <v>0.65</v>
      </c>
      <c r="T2026" s="117">
        <f t="shared" si="366"/>
        <v>88716</v>
      </c>
      <c r="U2026" s="117">
        <f t="shared" si="367"/>
        <v>0</v>
      </c>
    </row>
    <row r="2027" spans="1:21" x14ac:dyDescent="0.3">
      <c r="A2027" s="114">
        <v>1010</v>
      </c>
      <c r="B2027" s="114" t="s">
        <v>1759</v>
      </c>
      <c r="C2027" s="114" t="s">
        <v>2294</v>
      </c>
      <c r="D2027" s="114" t="s">
        <v>4540</v>
      </c>
      <c r="E2027" s="114" t="s">
        <v>4541</v>
      </c>
      <c r="F2027" s="115">
        <v>45716</v>
      </c>
      <c r="G2027" s="114" t="s">
        <v>4302</v>
      </c>
      <c r="H2027" s="116">
        <v>2217900</v>
      </c>
      <c r="I2027" s="116">
        <v>1441635</v>
      </c>
      <c r="J2027" s="116">
        <v>1352919</v>
      </c>
      <c r="K2027" s="116">
        <v>88716</v>
      </c>
      <c r="L2027" s="116">
        <v>0</v>
      </c>
      <c r="M2027" s="116">
        <v>88716</v>
      </c>
      <c r="N2027" s="116">
        <v>0</v>
      </c>
      <c r="O2027" s="116">
        <v>0</v>
      </c>
      <c r="P2027" s="120">
        <v>0</v>
      </c>
      <c r="Q2027" s="27" t="str">
        <f t="shared" si="368"/>
        <v>Registered</v>
      </c>
      <c r="R2027" s="121">
        <f t="shared" si="369"/>
        <v>0.65</v>
      </c>
      <c r="T2027" s="117">
        <f t="shared" si="366"/>
        <v>88716</v>
      </c>
      <c r="U2027" s="117">
        <f t="shared" si="367"/>
        <v>0</v>
      </c>
    </row>
    <row r="2028" spans="1:21" x14ac:dyDescent="0.3">
      <c r="A2028" s="114">
        <v>1011</v>
      </c>
      <c r="B2028" s="114" t="s">
        <v>1759</v>
      </c>
      <c r="C2028" s="114" t="s">
        <v>2294</v>
      </c>
      <c r="D2028" s="114" t="s">
        <v>4542</v>
      </c>
      <c r="E2028" s="114" t="s">
        <v>4543</v>
      </c>
      <c r="F2028" s="115">
        <v>45716</v>
      </c>
      <c r="G2028" s="114" t="s">
        <v>3452</v>
      </c>
      <c r="H2028" s="116">
        <v>2217900</v>
      </c>
      <c r="I2028" s="116">
        <v>1441635</v>
      </c>
      <c r="J2028" s="116">
        <v>1352919</v>
      </c>
      <c r="K2028" s="116">
        <v>88716</v>
      </c>
      <c r="L2028" s="116">
        <v>0</v>
      </c>
      <c r="M2028" s="116">
        <v>88716</v>
      </c>
      <c r="N2028" s="116">
        <v>0</v>
      </c>
      <c r="O2028" s="116">
        <v>0</v>
      </c>
      <c r="P2028" s="120">
        <v>0</v>
      </c>
      <c r="Q2028" s="27" t="str">
        <f t="shared" si="368"/>
        <v>Registered</v>
      </c>
      <c r="R2028" s="121">
        <f t="shared" si="369"/>
        <v>0.65</v>
      </c>
      <c r="T2028" s="117">
        <f t="shared" si="366"/>
        <v>88716</v>
      </c>
      <c r="U2028" s="117">
        <f t="shared" si="367"/>
        <v>0</v>
      </c>
    </row>
    <row r="2029" spans="1:21" x14ac:dyDescent="0.3">
      <c r="A2029" s="114">
        <v>1012</v>
      </c>
      <c r="B2029" s="114" t="s">
        <v>1759</v>
      </c>
      <c r="C2029" s="114" t="s">
        <v>2294</v>
      </c>
      <c r="D2029" s="114" t="s">
        <v>4544</v>
      </c>
      <c r="E2029" s="114" t="s">
        <v>4545</v>
      </c>
      <c r="F2029" s="115">
        <v>45716</v>
      </c>
      <c r="G2029" s="114" t="s">
        <v>4451</v>
      </c>
      <c r="H2029" s="116">
        <v>2217900</v>
      </c>
      <c r="I2029" s="116">
        <v>1441635</v>
      </c>
      <c r="J2029" s="116">
        <v>1352919</v>
      </c>
      <c r="K2029" s="116">
        <v>88716</v>
      </c>
      <c r="L2029" s="116">
        <v>0</v>
      </c>
      <c r="M2029" s="116">
        <v>88716</v>
      </c>
      <c r="N2029" s="116">
        <v>0</v>
      </c>
      <c r="O2029" s="116">
        <v>0</v>
      </c>
      <c r="P2029" s="120">
        <v>0</v>
      </c>
      <c r="Q2029" s="27" t="str">
        <f t="shared" si="368"/>
        <v>Registered</v>
      </c>
      <c r="R2029" s="121">
        <f t="shared" si="369"/>
        <v>0.65</v>
      </c>
      <c r="T2029" s="117">
        <f t="shared" si="366"/>
        <v>88716</v>
      </c>
      <c r="U2029" s="117">
        <f t="shared" si="367"/>
        <v>0</v>
      </c>
    </row>
    <row r="2030" spans="1:21" x14ac:dyDescent="0.3">
      <c r="A2030" s="114">
        <v>1013</v>
      </c>
      <c r="B2030" s="114" t="s">
        <v>1759</v>
      </c>
      <c r="C2030" s="114" t="s">
        <v>2294</v>
      </c>
      <c r="D2030" s="114" t="s">
        <v>4546</v>
      </c>
      <c r="E2030" s="114" t="s">
        <v>4547</v>
      </c>
      <c r="F2030" s="115">
        <v>45716</v>
      </c>
      <c r="G2030" s="114" t="s">
        <v>4302</v>
      </c>
      <c r="H2030" s="116">
        <v>2217900</v>
      </c>
      <c r="I2030" s="116">
        <v>1441635</v>
      </c>
      <c r="J2030" s="116">
        <v>1352919</v>
      </c>
      <c r="K2030" s="116">
        <v>88716</v>
      </c>
      <c r="L2030" s="116">
        <v>0</v>
      </c>
      <c r="M2030" s="116">
        <v>88716</v>
      </c>
      <c r="N2030" s="116">
        <v>0</v>
      </c>
      <c r="O2030" s="116">
        <v>0</v>
      </c>
      <c r="P2030" s="120">
        <v>0</v>
      </c>
      <c r="Q2030" s="27" t="str">
        <f t="shared" si="368"/>
        <v>Registered</v>
      </c>
      <c r="R2030" s="121">
        <f t="shared" si="369"/>
        <v>0.65</v>
      </c>
      <c r="T2030" s="117">
        <f t="shared" si="366"/>
        <v>88716</v>
      </c>
      <c r="U2030" s="117">
        <f t="shared" si="367"/>
        <v>0</v>
      </c>
    </row>
    <row r="2031" spans="1:21" x14ac:dyDescent="0.3">
      <c r="A2031" s="114">
        <v>1014</v>
      </c>
      <c r="B2031" s="114" t="s">
        <v>1759</v>
      </c>
      <c r="C2031" s="114" t="s">
        <v>2294</v>
      </c>
      <c r="D2031" s="114" t="s">
        <v>4550</v>
      </c>
      <c r="E2031" s="114" t="s">
        <v>4551</v>
      </c>
      <c r="F2031" s="115">
        <v>45716</v>
      </c>
      <c r="G2031" s="114" t="s">
        <v>2569</v>
      </c>
      <c r="H2031" s="116">
        <v>2217900</v>
      </c>
      <c r="I2031" s="116">
        <v>1441635</v>
      </c>
      <c r="J2031" s="116">
        <v>1352919</v>
      </c>
      <c r="K2031" s="116">
        <v>88716</v>
      </c>
      <c r="L2031" s="116">
        <v>0</v>
      </c>
      <c r="M2031" s="116">
        <v>88716</v>
      </c>
      <c r="N2031" s="116">
        <v>0</v>
      </c>
      <c r="O2031" s="116">
        <v>0</v>
      </c>
      <c r="P2031" s="120">
        <v>0</v>
      </c>
      <c r="Q2031" s="27" t="str">
        <f t="shared" si="368"/>
        <v>Registered</v>
      </c>
      <c r="R2031" s="121">
        <f t="shared" si="369"/>
        <v>0.65</v>
      </c>
      <c r="T2031" s="117">
        <f t="shared" si="366"/>
        <v>88716</v>
      </c>
      <c r="U2031" s="117">
        <f t="shared" si="367"/>
        <v>0</v>
      </c>
    </row>
    <row r="2032" spans="1:21" x14ac:dyDescent="0.3">
      <c r="A2032" s="114">
        <v>1015</v>
      </c>
      <c r="B2032" s="114" t="s">
        <v>1759</v>
      </c>
      <c r="C2032" s="114" t="s">
        <v>2294</v>
      </c>
      <c r="D2032" s="114" t="s">
        <v>4552</v>
      </c>
      <c r="E2032" s="114" t="s">
        <v>4553</v>
      </c>
      <c r="F2032" s="115">
        <v>45796</v>
      </c>
      <c r="G2032" s="114" t="s">
        <v>3937</v>
      </c>
      <c r="H2032" s="116">
        <v>2217900</v>
      </c>
      <c r="I2032" s="116">
        <v>1441635</v>
      </c>
      <c r="J2032" s="116">
        <v>1352919</v>
      </c>
      <c r="K2032" s="116">
        <v>88716</v>
      </c>
      <c r="L2032" s="116">
        <v>0</v>
      </c>
      <c r="M2032" s="116">
        <v>88716</v>
      </c>
      <c r="N2032" s="116">
        <v>0</v>
      </c>
      <c r="O2032" s="116">
        <v>0</v>
      </c>
      <c r="P2032" s="120">
        <v>0</v>
      </c>
      <c r="Q2032" s="27" t="str">
        <f t="shared" si="368"/>
        <v>Registered</v>
      </c>
      <c r="R2032" s="121">
        <f t="shared" si="369"/>
        <v>0.65</v>
      </c>
      <c r="T2032" s="117">
        <f t="shared" si="366"/>
        <v>88716</v>
      </c>
      <c r="U2032" s="117">
        <f t="shared" si="367"/>
        <v>0</v>
      </c>
    </row>
    <row r="2033" spans="1:21" x14ac:dyDescent="0.3">
      <c r="A2033" s="114">
        <v>1016</v>
      </c>
      <c r="B2033" s="114" t="s">
        <v>1759</v>
      </c>
      <c r="C2033" s="114" t="s">
        <v>2294</v>
      </c>
      <c r="D2033" s="114" t="s">
        <v>4556</v>
      </c>
      <c r="E2033" s="114" t="s">
        <v>4557</v>
      </c>
      <c r="F2033" s="115">
        <v>45716</v>
      </c>
      <c r="G2033" s="114" t="s">
        <v>3829</v>
      </c>
      <c r="H2033" s="116">
        <v>2217900</v>
      </c>
      <c r="I2033" s="116">
        <v>1441635</v>
      </c>
      <c r="J2033" s="116">
        <v>1352919</v>
      </c>
      <c r="K2033" s="116">
        <v>88716</v>
      </c>
      <c r="L2033" s="116">
        <v>0</v>
      </c>
      <c r="M2033" s="116">
        <v>88716</v>
      </c>
      <c r="N2033" s="116">
        <v>0</v>
      </c>
      <c r="O2033" s="116">
        <v>0</v>
      </c>
      <c r="P2033" s="120">
        <v>0</v>
      </c>
      <c r="Q2033" s="27" t="str">
        <f t="shared" si="368"/>
        <v>Registered</v>
      </c>
      <c r="R2033" s="121">
        <f t="shared" si="369"/>
        <v>0.65</v>
      </c>
      <c r="T2033" s="117">
        <f t="shared" si="366"/>
        <v>88716</v>
      </c>
      <c r="U2033" s="117">
        <f t="shared" si="367"/>
        <v>0</v>
      </c>
    </row>
    <row r="2034" spans="1:21" x14ac:dyDescent="0.3">
      <c r="A2034" s="114">
        <v>1017</v>
      </c>
      <c r="B2034" s="114" t="s">
        <v>1759</v>
      </c>
      <c r="C2034" s="114" t="s">
        <v>2294</v>
      </c>
      <c r="D2034" s="114" t="s">
        <v>4558</v>
      </c>
      <c r="E2034" s="114" t="s">
        <v>4559</v>
      </c>
      <c r="F2034" s="115">
        <v>45716</v>
      </c>
      <c r="G2034" s="114" t="s">
        <v>3452</v>
      </c>
      <c r="H2034" s="116">
        <v>2217900</v>
      </c>
      <c r="I2034" s="116">
        <v>1441635</v>
      </c>
      <c r="J2034" s="116">
        <v>1352919</v>
      </c>
      <c r="K2034" s="116">
        <v>88716</v>
      </c>
      <c r="L2034" s="116">
        <v>0</v>
      </c>
      <c r="M2034" s="116">
        <v>88716</v>
      </c>
      <c r="N2034" s="116">
        <v>0</v>
      </c>
      <c r="O2034" s="116">
        <v>0</v>
      </c>
      <c r="P2034" s="120">
        <v>0</v>
      </c>
      <c r="Q2034" s="27" t="str">
        <f t="shared" si="368"/>
        <v>Registered</v>
      </c>
      <c r="R2034" s="121">
        <f t="shared" si="369"/>
        <v>0.65</v>
      </c>
      <c r="T2034" s="117">
        <f t="shared" si="366"/>
        <v>88716</v>
      </c>
      <c r="U2034" s="117">
        <f t="shared" si="367"/>
        <v>0</v>
      </c>
    </row>
    <row r="2035" spans="1:21" x14ac:dyDescent="0.3">
      <c r="A2035" s="114">
        <v>1018</v>
      </c>
      <c r="B2035" s="114" t="s">
        <v>1759</v>
      </c>
      <c r="C2035" s="114" t="s">
        <v>2294</v>
      </c>
      <c r="D2035" s="114" t="s">
        <v>4560</v>
      </c>
      <c r="E2035" s="114" t="s">
        <v>4561</v>
      </c>
      <c r="F2035" s="115">
        <v>45715</v>
      </c>
      <c r="G2035" s="114" t="s">
        <v>3205</v>
      </c>
      <c r="H2035" s="116">
        <v>2217900</v>
      </c>
      <c r="I2035" s="116">
        <v>1441635</v>
      </c>
      <c r="J2035" s="116">
        <v>1352919</v>
      </c>
      <c r="K2035" s="116">
        <v>88716</v>
      </c>
      <c r="L2035" s="116">
        <v>0</v>
      </c>
      <c r="M2035" s="116">
        <v>88716</v>
      </c>
      <c r="N2035" s="116">
        <v>0</v>
      </c>
      <c r="O2035" s="116">
        <v>0</v>
      </c>
      <c r="P2035" s="120">
        <v>0</v>
      </c>
      <c r="Q2035" s="27" t="str">
        <f t="shared" si="368"/>
        <v>Registered</v>
      </c>
      <c r="R2035" s="121">
        <f t="shared" si="369"/>
        <v>0.65</v>
      </c>
      <c r="T2035" s="117">
        <f t="shared" si="366"/>
        <v>88716</v>
      </c>
      <c r="U2035" s="117">
        <f t="shared" si="367"/>
        <v>0</v>
      </c>
    </row>
    <row r="2036" spans="1:21" x14ac:dyDescent="0.3">
      <c r="A2036" s="114">
        <v>1019</v>
      </c>
      <c r="B2036" s="114" t="s">
        <v>1759</v>
      </c>
      <c r="C2036" s="114" t="s">
        <v>2294</v>
      </c>
      <c r="D2036" s="114" t="s">
        <v>4562</v>
      </c>
      <c r="E2036" s="114" t="s">
        <v>4563</v>
      </c>
      <c r="F2036" s="115">
        <v>45716</v>
      </c>
      <c r="G2036" s="114" t="s">
        <v>4451</v>
      </c>
      <c r="H2036" s="116">
        <v>2217900</v>
      </c>
      <c r="I2036" s="116">
        <v>1441635</v>
      </c>
      <c r="J2036" s="116">
        <v>1352919</v>
      </c>
      <c r="K2036" s="116">
        <v>88716</v>
      </c>
      <c r="L2036" s="116">
        <v>0</v>
      </c>
      <c r="M2036" s="116">
        <v>88716</v>
      </c>
      <c r="N2036" s="116">
        <v>0</v>
      </c>
      <c r="O2036" s="116">
        <v>0</v>
      </c>
      <c r="P2036" s="120">
        <v>0</v>
      </c>
      <c r="Q2036" s="27" t="str">
        <f t="shared" si="368"/>
        <v>Registered</v>
      </c>
      <c r="R2036" s="121">
        <f t="shared" si="369"/>
        <v>0.65</v>
      </c>
      <c r="T2036" s="117">
        <f t="shared" si="366"/>
        <v>88716</v>
      </c>
      <c r="U2036" s="117">
        <f t="shared" si="367"/>
        <v>0</v>
      </c>
    </row>
    <row r="2037" spans="1:21" x14ac:dyDescent="0.3">
      <c r="A2037" s="114">
        <v>1020</v>
      </c>
      <c r="B2037" s="114" t="s">
        <v>1759</v>
      </c>
      <c r="C2037" s="114" t="s">
        <v>2294</v>
      </c>
      <c r="D2037" s="114" t="s">
        <v>4564</v>
      </c>
      <c r="E2037" s="114" t="s">
        <v>4565</v>
      </c>
      <c r="F2037" s="115">
        <v>45716</v>
      </c>
      <c r="G2037" s="114" t="s">
        <v>4291</v>
      </c>
      <c r="H2037" s="116">
        <v>2217900</v>
      </c>
      <c r="I2037" s="116">
        <v>1441635</v>
      </c>
      <c r="J2037" s="116">
        <v>1352919</v>
      </c>
      <c r="K2037" s="116">
        <v>88716</v>
      </c>
      <c r="L2037" s="116">
        <v>0</v>
      </c>
      <c r="M2037" s="116">
        <v>88716</v>
      </c>
      <c r="N2037" s="116">
        <v>0</v>
      </c>
      <c r="O2037" s="116">
        <v>0</v>
      </c>
      <c r="P2037" s="120">
        <v>0</v>
      </c>
      <c r="Q2037" s="27" t="str">
        <f t="shared" si="368"/>
        <v>Registered</v>
      </c>
      <c r="R2037" s="121">
        <f t="shared" si="369"/>
        <v>0.65</v>
      </c>
      <c r="T2037" s="117">
        <f t="shared" si="366"/>
        <v>88716</v>
      </c>
      <c r="U2037" s="117">
        <f t="shared" si="367"/>
        <v>0</v>
      </c>
    </row>
    <row r="2038" spans="1:21" x14ac:dyDescent="0.3">
      <c r="A2038" s="114">
        <v>1021</v>
      </c>
      <c r="B2038" s="114" t="s">
        <v>1759</v>
      </c>
      <c r="C2038" s="114" t="s">
        <v>2294</v>
      </c>
      <c r="D2038" s="114" t="s">
        <v>4568</v>
      </c>
      <c r="E2038" s="114" t="s">
        <v>4569</v>
      </c>
      <c r="F2038" s="115">
        <v>45716</v>
      </c>
      <c r="G2038" s="114" t="s">
        <v>4570</v>
      </c>
      <c r="H2038" s="116">
        <v>2217900</v>
      </c>
      <c r="I2038" s="116">
        <v>1441635</v>
      </c>
      <c r="J2038" s="116">
        <v>1352919</v>
      </c>
      <c r="K2038" s="116">
        <v>88716</v>
      </c>
      <c r="L2038" s="116">
        <v>0</v>
      </c>
      <c r="M2038" s="116">
        <v>88716</v>
      </c>
      <c r="N2038" s="116">
        <v>0</v>
      </c>
      <c r="O2038" s="116">
        <v>0</v>
      </c>
      <c r="P2038" s="120">
        <v>0</v>
      </c>
      <c r="Q2038" s="27" t="str">
        <f t="shared" si="368"/>
        <v>Registered</v>
      </c>
      <c r="R2038" s="121">
        <f t="shared" si="369"/>
        <v>0.65</v>
      </c>
      <c r="T2038" s="117">
        <f t="shared" si="366"/>
        <v>88716</v>
      </c>
      <c r="U2038" s="117">
        <f t="shared" si="367"/>
        <v>0</v>
      </c>
    </row>
    <row r="2039" spans="1:21" x14ac:dyDescent="0.3">
      <c r="A2039" s="114">
        <v>1022</v>
      </c>
      <c r="B2039" s="114" t="s">
        <v>1759</v>
      </c>
      <c r="C2039" s="114" t="s">
        <v>2294</v>
      </c>
      <c r="D2039" s="114" t="s">
        <v>4573</v>
      </c>
      <c r="E2039" s="114" t="s">
        <v>4574</v>
      </c>
      <c r="F2039" s="115">
        <v>45716</v>
      </c>
      <c r="G2039" s="114" t="s">
        <v>4294</v>
      </c>
      <c r="H2039" s="116">
        <v>2217900</v>
      </c>
      <c r="I2039" s="116">
        <v>1441635</v>
      </c>
      <c r="J2039" s="116">
        <v>1352919</v>
      </c>
      <c r="K2039" s="116">
        <v>88716</v>
      </c>
      <c r="L2039" s="116">
        <v>0</v>
      </c>
      <c r="M2039" s="116">
        <v>88716</v>
      </c>
      <c r="N2039" s="116">
        <v>0</v>
      </c>
      <c r="O2039" s="116">
        <v>0</v>
      </c>
      <c r="P2039" s="120">
        <v>0</v>
      </c>
      <c r="Q2039" s="27" t="str">
        <f t="shared" si="368"/>
        <v>Registered</v>
      </c>
      <c r="R2039" s="121">
        <f t="shared" si="369"/>
        <v>0.65</v>
      </c>
      <c r="T2039" s="117">
        <f t="shared" si="366"/>
        <v>88716</v>
      </c>
      <c r="U2039" s="117">
        <f t="shared" si="367"/>
        <v>0</v>
      </c>
    </row>
    <row r="2040" spans="1:21" x14ac:dyDescent="0.3">
      <c r="A2040" s="114">
        <v>1023</v>
      </c>
      <c r="B2040" s="114" t="s">
        <v>1759</v>
      </c>
      <c r="C2040" s="114" t="s">
        <v>2294</v>
      </c>
      <c r="D2040" s="114" t="s">
        <v>4577</v>
      </c>
      <c r="E2040" s="114" t="s">
        <v>4578</v>
      </c>
      <c r="F2040" s="115">
        <v>45716</v>
      </c>
      <c r="G2040" s="114" t="s">
        <v>4451</v>
      </c>
      <c r="H2040" s="116">
        <v>2217900</v>
      </c>
      <c r="I2040" s="116">
        <v>1441635</v>
      </c>
      <c r="J2040" s="116">
        <v>1352919</v>
      </c>
      <c r="K2040" s="116">
        <v>88716</v>
      </c>
      <c r="L2040" s="116">
        <v>0</v>
      </c>
      <c r="M2040" s="116">
        <v>88716</v>
      </c>
      <c r="N2040" s="116">
        <v>0</v>
      </c>
      <c r="O2040" s="116">
        <v>0</v>
      </c>
      <c r="P2040" s="120">
        <v>0</v>
      </c>
      <c r="Q2040" s="27" t="str">
        <f t="shared" si="368"/>
        <v>Registered</v>
      </c>
      <c r="R2040" s="121">
        <f t="shared" si="369"/>
        <v>0.65</v>
      </c>
      <c r="T2040" s="117">
        <f t="shared" si="366"/>
        <v>88716</v>
      </c>
      <c r="U2040" s="117">
        <f t="shared" si="367"/>
        <v>0</v>
      </c>
    </row>
    <row r="2041" spans="1:21" x14ac:dyDescent="0.3">
      <c r="A2041" s="114">
        <v>1024</v>
      </c>
      <c r="B2041" s="114" t="s">
        <v>1759</v>
      </c>
      <c r="C2041" s="114" t="s">
        <v>2294</v>
      </c>
      <c r="D2041" s="114" t="s">
        <v>4581</v>
      </c>
      <c r="E2041" s="114" t="s">
        <v>4582</v>
      </c>
      <c r="F2041" s="115">
        <v>45716</v>
      </c>
      <c r="G2041" s="114" t="s">
        <v>4291</v>
      </c>
      <c r="H2041" s="116">
        <v>2217900</v>
      </c>
      <c r="I2041" s="116">
        <v>1441635</v>
      </c>
      <c r="J2041" s="116">
        <v>1352919</v>
      </c>
      <c r="K2041" s="116">
        <v>88716</v>
      </c>
      <c r="L2041" s="116">
        <v>0</v>
      </c>
      <c r="M2041" s="116">
        <v>88716</v>
      </c>
      <c r="N2041" s="116">
        <v>0</v>
      </c>
      <c r="O2041" s="116">
        <v>0</v>
      </c>
      <c r="P2041" s="120">
        <v>0</v>
      </c>
      <c r="Q2041" s="27" t="str">
        <f t="shared" si="368"/>
        <v>Registered</v>
      </c>
      <c r="R2041" s="121">
        <f t="shared" si="369"/>
        <v>0.65</v>
      </c>
      <c r="T2041" s="117">
        <f t="shared" si="366"/>
        <v>88716</v>
      </c>
      <c r="U2041" s="117">
        <f t="shared" si="367"/>
        <v>0</v>
      </c>
    </row>
    <row r="2042" spans="1:21" x14ac:dyDescent="0.3">
      <c r="A2042" s="114">
        <v>1025</v>
      </c>
      <c r="B2042" s="114" t="s">
        <v>1759</v>
      </c>
      <c r="C2042" s="114" t="s">
        <v>2294</v>
      </c>
      <c r="D2042" s="114" t="s">
        <v>4583</v>
      </c>
      <c r="E2042" s="114" t="s">
        <v>4584</v>
      </c>
      <c r="F2042" s="115">
        <v>45716</v>
      </c>
      <c r="G2042" s="114" t="s">
        <v>4446</v>
      </c>
      <c r="H2042" s="116">
        <v>2217900</v>
      </c>
      <c r="I2042" s="116">
        <v>1441635</v>
      </c>
      <c r="J2042" s="116">
        <v>1352919</v>
      </c>
      <c r="K2042" s="116">
        <v>88716</v>
      </c>
      <c r="L2042" s="116">
        <v>0</v>
      </c>
      <c r="M2042" s="116">
        <v>88716</v>
      </c>
      <c r="N2042" s="116">
        <v>0</v>
      </c>
      <c r="O2042" s="116">
        <v>0</v>
      </c>
      <c r="P2042" s="120">
        <v>0</v>
      </c>
      <c r="Q2042" s="27" t="str">
        <f t="shared" si="368"/>
        <v>Registered</v>
      </c>
      <c r="R2042" s="121">
        <f t="shared" si="369"/>
        <v>0.65</v>
      </c>
      <c r="T2042" s="117">
        <f t="shared" si="366"/>
        <v>88716</v>
      </c>
      <c r="U2042" s="117">
        <f t="shared" si="367"/>
        <v>0</v>
      </c>
    </row>
    <row r="2043" spans="1:21" x14ac:dyDescent="0.3">
      <c r="A2043" s="114">
        <v>1026</v>
      </c>
      <c r="B2043" s="114" t="s">
        <v>1759</v>
      </c>
      <c r="C2043" s="114" t="s">
        <v>2294</v>
      </c>
      <c r="D2043" s="114" t="s">
        <v>4585</v>
      </c>
      <c r="E2043" s="114" t="s">
        <v>4586</v>
      </c>
      <c r="F2043" s="115">
        <v>45716</v>
      </c>
      <c r="G2043" s="114" t="s">
        <v>4446</v>
      </c>
      <c r="H2043" s="116">
        <v>2217900</v>
      </c>
      <c r="I2043" s="116">
        <v>1441635</v>
      </c>
      <c r="J2043" s="116">
        <v>1352919</v>
      </c>
      <c r="K2043" s="116">
        <v>88716</v>
      </c>
      <c r="L2043" s="116">
        <v>0</v>
      </c>
      <c r="M2043" s="116">
        <v>88716</v>
      </c>
      <c r="N2043" s="116">
        <v>0</v>
      </c>
      <c r="O2043" s="116">
        <v>0</v>
      </c>
      <c r="P2043" s="120">
        <v>0</v>
      </c>
      <c r="Q2043" s="27" t="str">
        <f t="shared" si="368"/>
        <v>Registered</v>
      </c>
      <c r="R2043" s="121">
        <f t="shared" si="369"/>
        <v>0.65</v>
      </c>
      <c r="T2043" s="117">
        <f t="shared" si="366"/>
        <v>88716</v>
      </c>
      <c r="U2043" s="117">
        <f t="shared" si="367"/>
        <v>0</v>
      </c>
    </row>
    <row r="2044" spans="1:21" x14ac:dyDescent="0.3">
      <c r="A2044" s="114">
        <v>1027</v>
      </c>
      <c r="B2044" s="114" t="s">
        <v>1759</v>
      </c>
      <c r="C2044" s="114" t="s">
        <v>2294</v>
      </c>
      <c r="D2044" s="114" t="s">
        <v>4587</v>
      </c>
      <c r="E2044" s="114" t="s">
        <v>4588</v>
      </c>
      <c r="F2044" s="115">
        <v>45716</v>
      </c>
      <c r="G2044" s="114" t="s">
        <v>4302</v>
      </c>
      <c r="H2044" s="116">
        <v>2217900</v>
      </c>
      <c r="I2044" s="116">
        <v>1441635</v>
      </c>
      <c r="J2044" s="116">
        <v>1352919</v>
      </c>
      <c r="K2044" s="116">
        <v>88716</v>
      </c>
      <c r="L2044" s="116">
        <v>0</v>
      </c>
      <c r="M2044" s="116">
        <v>88716</v>
      </c>
      <c r="N2044" s="116">
        <v>0</v>
      </c>
      <c r="O2044" s="116">
        <v>0</v>
      </c>
      <c r="P2044" s="120">
        <v>0</v>
      </c>
      <c r="Q2044" s="27" t="str">
        <f t="shared" si="368"/>
        <v>Registered</v>
      </c>
      <c r="R2044" s="121">
        <f t="shared" si="369"/>
        <v>0.65</v>
      </c>
      <c r="T2044" s="117">
        <f t="shared" si="366"/>
        <v>88716</v>
      </c>
      <c r="U2044" s="117">
        <f t="shared" si="367"/>
        <v>0</v>
      </c>
    </row>
    <row r="2045" spans="1:21" x14ac:dyDescent="0.3">
      <c r="A2045" s="114">
        <v>1028</v>
      </c>
      <c r="B2045" s="114" t="s">
        <v>1759</v>
      </c>
      <c r="C2045" s="114" t="s">
        <v>2294</v>
      </c>
      <c r="D2045" s="114" t="s">
        <v>4589</v>
      </c>
      <c r="E2045" s="114" t="s">
        <v>4590</v>
      </c>
      <c r="F2045" s="115">
        <v>45716</v>
      </c>
      <c r="G2045" s="114" t="s">
        <v>4302</v>
      </c>
      <c r="H2045" s="116">
        <v>2217900</v>
      </c>
      <c r="I2045" s="116">
        <v>1441635</v>
      </c>
      <c r="J2045" s="116">
        <v>1352919</v>
      </c>
      <c r="K2045" s="116">
        <v>88716</v>
      </c>
      <c r="L2045" s="116">
        <v>0</v>
      </c>
      <c r="M2045" s="116">
        <v>88716</v>
      </c>
      <c r="N2045" s="116">
        <v>0</v>
      </c>
      <c r="O2045" s="116">
        <v>0</v>
      </c>
      <c r="P2045" s="120">
        <v>0</v>
      </c>
      <c r="Q2045" s="27" t="str">
        <f t="shared" si="368"/>
        <v>Registered</v>
      </c>
      <c r="R2045" s="121">
        <f t="shared" si="369"/>
        <v>0.65</v>
      </c>
      <c r="T2045" s="117">
        <f t="shared" si="366"/>
        <v>88716</v>
      </c>
      <c r="U2045" s="117">
        <f t="shared" si="367"/>
        <v>0</v>
      </c>
    </row>
    <row r="2046" spans="1:21" x14ac:dyDescent="0.3">
      <c r="A2046" s="114">
        <v>1029</v>
      </c>
      <c r="B2046" s="114" t="s">
        <v>1759</v>
      </c>
      <c r="C2046" s="114" t="s">
        <v>2294</v>
      </c>
      <c r="D2046" s="114" t="s">
        <v>4593</v>
      </c>
      <c r="E2046" s="114" t="s">
        <v>4594</v>
      </c>
      <c r="F2046" s="115">
        <v>45716</v>
      </c>
      <c r="G2046" s="114" t="s">
        <v>4048</v>
      </c>
      <c r="H2046" s="116">
        <v>2217900</v>
      </c>
      <c r="I2046" s="116">
        <v>1441635</v>
      </c>
      <c r="J2046" s="116">
        <v>1352919</v>
      </c>
      <c r="K2046" s="116">
        <v>88716</v>
      </c>
      <c r="L2046" s="116">
        <v>0</v>
      </c>
      <c r="M2046" s="116">
        <v>88716</v>
      </c>
      <c r="N2046" s="116">
        <v>0</v>
      </c>
      <c r="O2046" s="116">
        <v>0</v>
      </c>
      <c r="P2046" s="120">
        <v>0</v>
      </c>
      <c r="Q2046" s="27" t="str">
        <f t="shared" si="368"/>
        <v>Registered</v>
      </c>
      <c r="R2046" s="121">
        <f t="shared" si="369"/>
        <v>0.65</v>
      </c>
      <c r="T2046" s="117">
        <f t="shared" si="366"/>
        <v>88716</v>
      </c>
      <c r="U2046" s="117">
        <f t="shared" si="367"/>
        <v>0</v>
      </c>
    </row>
    <row r="2047" spans="1:21" x14ac:dyDescent="0.3">
      <c r="A2047" s="114">
        <v>1030</v>
      </c>
      <c r="B2047" s="114" t="s">
        <v>1759</v>
      </c>
      <c r="C2047" s="114" t="s">
        <v>2294</v>
      </c>
      <c r="D2047" s="114" t="s">
        <v>4595</v>
      </c>
      <c r="E2047" s="114" t="s">
        <v>4596</v>
      </c>
      <c r="F2047" s="115">
        <v>45716</v>
      </c>
      <c r="G2047" s="114" t="s">
        <v>4291</v>
      </c>
      <c r="H2047" s="116">
        <v>2217900</v>
      </c>
      <c r="I2047" s="116">
        <v>1441635</v>
      </c>
      <c r="J2047" s="116">
        <v>1352919</v>
      </c>
      <c r="K2047" s="116">
        <v>88716</v>
      </c>
      <c r="L2047" s="116">
        <v>0</v>
      </c>
      <c r="M2047" s="116">
        <v>88716</v>
      </c>
      <c r="N2047" s="116">
        <v>0</v>
      </c>
      <c r="O2047" s="116">
        <v>0</v>
      </c>
      <c r="P2047" s="120">
        <v>0</v>
      </c>
      <c r="Q2047" s="27" t="str">
        <f t="shared" si="368"/>
        <v>Registered</v>
      </c>
      <c r="R2047" s="121">
        <f t="shared" si="369"/>
        <v>0.65</v>
      </c>
      <c r="T2047" s="117">
        <f t="shared" ref="T2047:T2110" si="370">L2047+M2047+N2047+O2047+P2047</f>
        <v>88716</v>
      </c>
      <c r="U2047" s="117">
        <f t="shared" ref="U2047:U2110" si="371">K2047-T2047</f>
        <v>0</v>
      </c>
    </row>
    <row r="2048" spans="1:21" x14ac:dyDescent="0.3">
      <c r="A2048" s="114">
        <v>1031</v>
      </c>
      <c r="B2048" s="114" t="s">
        <v>1759</v>
      </c>
      <c r="C2048" s="114" t="s">
        <v>2294</v>
      </c>
      <c r="D2048" s="114" t="s">
        <v>4599</v>
      </c>
      <c r="E2048" s="114" t="s">
        <v>4600</v>
      </c>
      <c r="F2048" s="115">
        <v>45716</v>
      </c>
      <c r="G2048" s="114" t="s">
        <v>4456</v>
      </c>
      <c r="H2048" s="116">
        <v>2217900</v>
      </c>
      <c r="I2048" s="116">
        <v>1441635</v>
      </c>
      <c r="J2048" s="116">
        <v>1352919</v>
      </c>
      <c r="K2048" s="116">
        <v>88716</v>
      </c>
      <c r="L2048" s="116">
        <v>0</v>
      </c>
      <c r="M2048" s="116">
        <v>88716</v>
      </c>
      <c r="N2048" s="116">
        <v>0</v>
      </c>
      <c r="O2048" s="116">
        <v>0</v>
      </c>
      <c r="P2048" s="120">
        <v>0</v>
      </c>
      <c r="Q2048" s="27" t="str">
        <f t="shared" si="368"/>
        <v>Registered</v>
      </c>
      <c r="R2048" s="121">
        <f t="shared" si="369"/>
        <v>0.65</v>
      </c>
      <c r="T2048" s="117">
        <f t="shared" si="370"/>
        <v>88716</v>
      </c>
      <c r="U2048" s="117">
        <f t="shared" si="371"/>
        <v>0</v>
      </c>
    </row>
    <row r="2049" spans="1:21" x14ac:dyDescent="0.3">
      <c r="A2049" s="114">
        <v>1032</v>
      </c>
      <c r="B2049" s="114" t="s">
        <v>1759</v>
      </c>
      <c r="C2049" s="114" t="s">
        <v>2294</v>
      </c>
      <c r="D2049" s="114" t="s">
        <v>4605</v>
      </c>
      <c r="E2049" s="114" t="s">
        <v>4606</v>
      </c>
      <c r="F2049" s="115">
        <v>45716</v>
      </c>
      <c r="G2049" s="114" t="s">
        <v>3452</v>
      </c>
      <c r="H2049" s="116">
        <v>2217900</v>
      </c>
      <c r="I2049" s="116">
        <v>1441635</v>
      </c>
      <c r="J2049" s="116">
        <v>1352919</v>
      </c>
      <c r="K2049" s="116">
        <v>88716</v>
      </c>
      <c r="L2049" s="116">
        <v>0</v>
      </c>
      <c r="M2049" s="116">
        <v>88716</v>
      </c>
      <c r="N2049" s="116">
        <v>0</v>
      </c>
      <c r="O2049" s="116">
        <v>0</v>
      </c>
      <c r="P2049" s="120">
        <v>0</v>
      </c>
      <c r="Q2049" s="27" t="str">
        <f t="shared" si="368"/>
        <v>Registered</v>
      </c>
      <c r="R2049" s="121">
        <f t="shared" si="369"/>
        <v>0.65</v>
      </c>
      <c r="T2049" s="117">
        <f t="shared" si="370"/>
        <v>88716</v>
      </c>
      <c r="U2049" s="117">
        <f t="shared" si="371"/>
        <v>0</v>
      </c>
    </row>
    <row r="2050" spans="1:21" x14ac:dyDescent="0.3">
      <c r="A2050" s="114">
        <v>1033</v>
      </c>
      <c r="B2050" s="114" t="s">
        <v>1759</v>
      </c>
      <c r="C2050" s="114" t="s">
        <v>2294</v>
      </c>
      <c r="D2050" s="114" t="s">
        <v>4607</v>
      </c>
      <c r="E2050" s="114" t="s">
        <v>4608</v>
      </c>
      <c r="F2050" s="115">
        <v>45794</v>
      </c>
      <c r="G2050" s="114" t="s">
        <v>2743</v>
      </c>
      <c r="H2050" s="116">
        <v>2217900</v>
      </c>
      <c r="I2050" s="116">
        <v>1441635</v>
      </c>
      <c r="J2050" s="116">
        <v>1352919</v>
      </c>
      <c r="K2050" s="116">
        <v>88716</v>
      </c>
      <c r="L2050" s="116">
        <v>0</v>
      </c>
      <c r="M2050" s="116">
        <v>88716</v>
      </c>
      <c r="N2050" s="116">
        <v>0</v>
      </c>
      <c r="O2050" s="116">
        <v>0</v>
      </c>
      <c r="P2050" s="120">
        <v>0</v>
      </c>
      <c r="Q2050" s="27" t="str">
        <f t="shared" ref="Q2050:Q2113" si="372">IF(G2050="01 Jan 1900","Unregistered","Registered")</f>
        <v>Registered</v>
      </c>
      <c r="R2050" s="121">
        <f t="shared" si="369"/>
        <v>0.65</v>
      </c>
      <c r="T2050" s="117">
        <f t="shared" si="370"/>
        <v>88716</v>
      </c>
      <c r="U2050" s="117">
        <f t="shared" si="371"/>
        <v>0</v>
      </c>
    </row>
    <row r="2051" spans="1:21" x14ac:dyDescent="0.3">
      <c r="A2051" s="114">
        <v>1034</v>
      </c>
      <c r="B2051" s="114" t="s">
        <v>1759</v>
      </c>
      <c r="C2051" s="114" t="s">
        <v>2294</v>
      </c>
      <c r="D2051" s="114" t="s">
        <v>4609</v>
      </c>
      <c r="E2051" s="114" t="s">
        <v>4610</v>
      </c>
      <c r="F2051" s="115">
        <v>45716</v>
      </c>
      <c r="G2051" s="114" t="s">
        <v>4302</v>
      </c>
      <c r="H2051" s="116">
        <v>2217900</v>
      </c>
      <c r="I2051" s="116">
        <v>1441635</v>
      </c>
      <c r="J2051" s="116">
        <v>1352919</v>
      </c>
      <c r="K2051" s="116">
        <v>88716</v>
      </c>
      <c r="L2051" s="116">
        <v>0</v>
      </c>
      <c r="M2051" s="116">
        <v>88716</v>
      </c>
      <c r="N2051" s="116">
        <v>0</v>
      </c>
      <c r="O2051" s="116">
        <v>0</v>
      </c>
      <c r="P2051" s="120">
        <v>0</v>
      </c>
      <c r="Q2051" s="27" t="str">
        <f t="shared" si="372"/>
        <v>Registered</v>
      </c>
      <c r="R2051" s="121">
        <f t="shared" si="369"/>
        <v>0.65</v>
      </c>
      <c r="T2051" s="117">
        <f t="shared" si="370"/>
        <v>88716</v>
      </c>
      <c r="U2051" s="117">
        <f t="shared" si="371"/>
        <v>0</v>
      </c>
    </row>
    <row r="2052" spans="1:21" x14ac:dyDescent="0.3">
      <c r="A2052" s="114">
        <v>1035</v>
      </c>
      <c r="B2052" s="114" t="s">
        <v>1759</v>
      </c>
      <c r="C2052" s="114" t="s">
        <v>2294</v>
      </c>
      <c r="D2052" s="114" t="s">
        <v>4613</v>
      </c>
      <c r="E2052" s="114" t="s">
        <v>4614</v>
      </c>
      <c r="F2052" s="115">
        <v>45716</v>
      </c>
      <c r="G2052" s="114" t="s">
        <v>4330</v>
      </c>
      <c r="H2052" s="116">
        <v>2217900</v>
      </c>
      <c r="I2052" s="116">
        <v>1441635</v>
      </c>
      <c r="J2052" s="116">
        <v>1352919</v>
      </c>
      <c r="K2052" s="116">
        <v>88716</v>
      </c>
      <c r="L2052" s="116">
        <v>0</v>
      </c>
      <c r="M2052" s="116">
        <v>88716</v>
      </c>
      <c r="N2052" s="116">
        <v>0</v>
      </c>
      <c r="O2052" s="116">
        <v>0</v>
      </c>
      <c r="P2052" s="120">
        <v>0</v>
      </c>
      <c r="Q2052" s="27" t="str">
        <f t="shared" si="372"/>
        <v>Registered</v>
      </c>
      <c r="R2052" s="121">
        <f t="shared" si="369"/>
        <v>0.65</v>
      </c>
      <c r="T2052" s="117">
        <f t="shared" si="370"/>
        <v>88716</v>
      </c>
      <c r="U2052" s="117">
        <f t="shared" si="371"/>
        <v>0</v>
      </c>
    </row>
    <row r="2053" spans="1:21" x14ac:dyDescent="0.3">
      <c r="A2053" s="114">
        <v>1036</v>
      </c>
      <c r="B2053" s="114" t="s">
        <v>1759</v>
      </c>
      <c r="C2053" s="114" t="s">
        <v>2294</v>
      </c>
      <c r="D2053" s="114" t="s">
        <v>4619</v>
      </c>
      <c r="E2053" s="114" t="s">
        <v>4620</v>
      </c>
      <c r="F2053" s="115">
        <v>45716</v>
      </c>
      <c r="G2053" s="114" t="s">
        <v>4330</v>
      </c>
      <c r="H2053" s="116">
        <v>2217900</v>
      </c>
      <c r="I2053" s="116">
        <v>1441635</v>
      </c>
      <c r="J2053" s="116">
        <v>1352919</v>
      </c>
      <c r="K2053" s="116">
        <v>88716</v>
      </c>
      <c r="L2053" s="116">
        <v>0</v>
      </c>
      <c r="M2053" s="116">
        <v>88716</v>
      </c>
      <c r="N2053" s="116">
        <v>0</v>
      </c>
      <c r="O2053" s="116">
        <v>0</v>
      </c>
      <c r="P2053" s="120">
        <v>0</v>
      </c>
      <c r="Q2053" s="27" t="str">
        <f t="shared" si="372"/>
        <v>Registered</v>
      </c>
      <c r="R2053" s="121">
        <f t="shared" ref="R2053:R2116" si="373">I2053/H2053</f>
        <v>0.65</v>
      </c>
      <c r="T2053" s="117">
        <f t="shared" si="370"/>
        <v>88716</v>
      </c>
      <c r="U2053" s="117">
        <f t="shared" si="371"/>
        <v>0</v>
      </c>
    </row>
    <row r="2054" spans="1:21" x14ac:dyDescent="0.3">
      <c r="A2054" s="114">
        <v>1037</v>
      </c>
      <c r="B2054" s="114" t="s">
        <v>1759</v>
      </c>
      <c r="C2054" s="114" t="s">
        <v>2294</v>
      </c>
      <c r="D2054" s="114" t="s">
        <v>4621</v>
      </c>
      <c r="E2054" s="114" t="s">
        <v>4622</v>
      </c>
      <c r="F2054" s="115">
        <v>45716</v>
      </c>
      <c r="G2054" s="114" t="s">
        <v>3205</v>
      </c>
      <c r="H2054" s="116">
        <v>2217900</v>
      </c>
      <c r="I2054" s="116">
        <v>1441635</v>
      </c>
      <c r="J2054" s="116">
        <v>1352919</v>
      </c>
      <c r="K2054" s="116">
        <v>88716</v>
      </c>
      <c r="L2054" s="116">
        <v>0</v>
      </c>
      <c r="M2054" s="116">
        <v>88716</v>
      </c>
      <c r="N2054" s="116">
        <v>0</v>
      </c>
      <c r="O2054" s="116">
        <v>0</v>
      </c>
      <c r="P2054" s="120">
        <v>0</v>
      </c>
      <c r="Q2054" s="27" t="str">
        <f t="shared" si="372"/>
        <v>Registered</v>
      </c>
      <c r="R2054" s="121">
        <f t="shared" si="373"/>
        <v>0.65</v>
      </c>
      <c r="T2054" s="117">
        <f t="shared" si="370"/>
        <v>88716</v>
      </c>
      <c r="U2054" s="117">
        <f t="shared" si="371"/>
        <v>0</v>
      </c>
    </row>
    <row r="2055" spans="1:21" x14ac:dyDescent="0.3">
      <c r="A2055" s="114">
        <v>1038</v>
      </c>
      <c r="B2055" s="114" t="s">
        <v>1759</v>
      </c>
      <c r="C2055" s="114" t="s">
        <v>2294</v>
      </c>
      <c r="D2055" s="114" t="s">
        <v>4625</v>
      </c>
      <c r="E2055" s="114" t="s">
        <v>4626</v>
      </c>
      <c r="F2055" s="115">
        <v>45716</v>
      </c>
      <c r="G2055" s="114" t="s">
        <v>4446</v>
      </c>
      <c r="H2055" s="116">
        <v>2217900</v>
      </c>
      <c r="I2055" s="116">
        <v>1441635</v>
      </c>
      <c r="J2055" s="116">
        <v>1352919</v>
      </c>
      <c r="K2055" s="116">
        <v>88716</v>
      </c>
      <c r="L2055" s="116">
        <v>0</v>
      </c>
      <c r="M2055" s="116">
        <v>88716</v>
      </c>
      <c r="N2055" s="116">
        <v>0</v>
      </c>
      <c r="O2055" s="116">
        <v>0</v>
      </c>
      <c r="P2055" s="120">
        <v>0</v>
      </c>
      <c r="Q2055" s="27" t="str">
        <f t="shared" si="372"/>
        <v>Registered</v>
      </c>
      <c r="R2055" s="121">
        <f t="shared" si="373"/>
        <v>0.65</v>
      </c>
      <c r="T2055" s="117">
        <f t="shared" si="370"/>
        <v>88716</v>
      </c>
      <c r="U2055" s="117">
        <f t="shared" si="371"/>
        <v>0</v>
      </c>
    </row>
    <row r="2056" spans="1:21" x14ac:dyDescent="0.3">
      <c r="A2056" s="114">
        <v>1039</v>
      </c>
      <c r="B2056" s="114" t="s">
        <v>1759</v>
      </c>
      <c r="C2056" s="114" t="s">
        <v>2294</v>
      </c>
      <c r="D2056" s="114" t="s">
        <v>4627</v>
      </c>
      <c r="E2056" s="114" t="s">
        <v>4628</v>
      </c>
      <c r="F2056" s="115">
        <v>45716</v>
      </c>
      <c r="G2056" s="114" t="s">
        <v>4302</v>
      </c>
      <c r="H2056" s="116">
        <v>2217900</v>
      </c>
      <c r="I2056" s="116">
        <v>1441635</v>
      </c>
      <c r="J2056" s="116">
        <v>1352919</v>
      </c>
      <c r="K2056" s="116">
        <v>88716</v>
      </c>
      <c r="L2056" s="116">
        <v>0</v>
      </c>
      <c r="M2056" s="116">
        <v>88716</v>
      </c>
      <c r="N2056" s="116">
        <v>0</v>
      </c>
      <c r="O2056" s="116">
        <v>0</v>
      </c>
      <c r="P2056" s="120">
        <v>0</v>
      </c>
      <c r="Q2056" s="27" t="str">
        <f t="shared" si="372"/>
        <v>Registered</v>
      </c>
      <c r="R2056" s="121">
        <f t="shared" si="373"/>
        <v>0.65</v>
      </c>
      <c r="T2056" s="117">
        <f t="shared" si="370"/>
        <v>88716</v>
      </c>
      <c r="U2056" s="117">
        <f t="shared" si="371"/>
        <v>0</v>
      </c>
    </row>
    <row r="2057" spans="1:21" x14ac:dyDescent="0.3">
      <c r="A2057" s="114">
        <v>1040</v>
      </c>
      <c r="B2057" s="114" t="s">
        <v>1759</v>
      </c>
      <c r="C2057" s="114" t="s">
        <v>2294</v>
      </c>
      <c r="D2057" s="114" t="s">
        <v>4635</v>
      </c>
      <c r="E2057" s="114" t="s">
        <v>4636</v>
      </c>
      <c r="F2057" s="115">
        <v>45716</v>
      </c>
      <c r="G2057" s="114" t="s">
        <v>4446</v>
      </c>
      <c r="H2057" s="116">
        <v>2217900</v>
      </c>
      <c r="I2057" s="116">
        <v>1441635</v>
      </c>
      <c r="J2057" s="116">
        <v>1352919</v>
      </c>
      <c r="K2057" s="116">
        <v>88716</v>
      </c>
      <c r="L2057" s="116">
        <v>0</v>
      </c>
      <c r="M2057" s="116">
        <v>88716</v>
      </c>
      <c r="N2057" s="116">
        <v>0</v>
      </c>
      <c r="O2057" s="116">
        <v>0</v>
      </c>
      <c r="P2057" s="120">
        <v>0</v>
      </c>
      <c r="Q2057" s="27" t="str">
        <f t="shared" si="372"/>
        <v>Registered</v>
      </c>
      <c r="R2057" s="121">
        <f t="shared" si="373"/>
        <v>0.65</v>
      </c>
      <c r="T2057" s="117">
        <f t="shared" si="370"/>
        <v>88716</v>
      </c>
      <c r="U2057" s="117">
        <f t="shared" si="371"/>
        <v>0</v>
      </c>
    </row>
    <row r="2058" spans="1:21" x14ac:dyDescent="0.3">
      <c r="A2058" s="114">
        <v>1041</v>
      </c>
      <c r="B2058" s="114" t="s">
        <v>1759</v>
      </c>
      <c r="C2058" s="114" t="s">
        <v>2294</v>
      </c>
      <c r="D2058" s="114" t="s">
        <v>4637</v>
      </c>
      <c r="E2058" s="114" t="s">
        <v>4638</v>
      </c>
      <c r="F2058" s="115">
        <v>45782</v>
      </c>
      <c r="G2058" s="114" t="s">
        <v>3885</v>
      </c>
      <c r="H2058" s="116">
        <v>2217900</v>
      </c>
      <c r="I2058" s="116">
        <v>1441635</v>
      </c>
      <c r="J2058" s="116">
        <v>1352919</v>
      </c>
      <c r="K2058" s="116">
        <v>88716</v>
      </c>
      <c r="L2058" s="116">
        <v>0</v>
      </c>
      <c r="M2058" s="116">
        <v>88716</v>
      </c>
      <c r="N2058" s="116">
        <v>0</v>
      </c>
      <c r="O2058" s="116">
        <v>0</v>
      </c>
      <c r="P2058" s="120">
        <v>0</v>
      </c>
      <c r="Q2058" s="27" t="str">
        <f t="shared" si="372"/>
        <v>Registered</v>
      </c>
      <c r="R2058" s="121">
        <f t="shared" si="373"/>
        <v>0.65</v>
      </c>
      <c r="T2058" s="117">
        <f t="shared" si="370"/>
        <v>88716</v>
      </c>
      <c r="U2058" s="117">
        <f t="shared" si="371"/>
        <v>0</v>
      </c>
    </row>
    <row r="2059" spans="1:21" x14ac:dyDescent="0.3">
      <c r="A2059" s="114">
        <v>1042</v>
      </c>
      <c r="B2059" s="114" t="s">
        <v>1759</v>
      </c>
      <c r="C2059" s="114" t="s">
        <v>2294</v>
      </c>
      <c r="D2059" s="114" t="s">
        <v>4639</v>
      </c>
      <c r="E2059" s="114" t="s">
        <v>4640</v>
      </c>
      <c r="F2059" s="115">
        <v>45716</v>
      </c>
      <c r="G2059" s="114" t="s">
        <v>2727</v>
      </c>
      <c r="H2059" s="116">
        <v>2217900</v>
      </c>
      <c r="I2059" s="116">
        <v>1441635</v>
      </c>
      <c r="J2059" s="116">
        <v>1352919</v>
      </c>
      <c r="K2059" s="116">
        <v>88716</v>
      </c>
      <c r="L2059" s="116">
        <v>0</v>
      </c>
      <c r="M2059" s="116">
        <v>88716</v>
      </c>
      <c r="N2059" s="116">
        <v>0</v>
      </c>
      <c r="O2059" s="116">
        <v>0</v>
      </c>
      <c r="P2059" s="120">
        <v>0</v>
      </c>
      <c r="Q2059" s="27" t="str">
        <f t="shared" si="372"/>
        <v>Registered</v>
      </c>
      <c r="R2059" s="121">
        <f t="shared" si="373"/>
        <v>0.65</v>
      </c>
      <c r="T2059" s="117">
        <f t="shared" si="370"/>
        <v>88716</v>
      </c>
      <c r="U2059" s="117">
        <f t="shared" si="371"/>
        <v>0</v>
      </c>
    </row>
    <row r="2060" spans="1:21" x14ac:dyDescent="0.3">
      <c r="A2060" s="114">
        <v>1043</v>
      </c>
      <c r="B2060" s="114" t="s">
        <v>1759</v>
      </c>
      <c r="C2060" s="114" t="s">
        <v>2294</v>
      </c>
      <c r="D2060" s="114" t="s">
        <v>4641</v>
      </c>
      <c r="E2060" s="114" t="s">
        <v>4642</v>
      </c>
      <c r="F2060" s="115">
        <v>45716</v>
      </c>
      <c r="G2060" s="114" t="s">
        <v>4302</v>
      </c>
      <c r="H2060" s="116">
        <v>2217900</v>
      </c>
      <c r="I2060" s="116">
        <v>1441635</v>
      </c>
      <c r="J2060" s="116">
        <v>1352919</v>
      </c>
      <c r="K2060" s="116">
        <v>88716</v>
      </c>
      <c r="L2060" s="116">
        <v>0</v>
      </c>
      <c r="M2060" s="116">
        <v>88716</v>
      </c>
      <c r="N2060" s="116">
        <v>0</v>
      </c>
      <c r="O2060" s="116">
        <v>0</v>
      </c>
      <c r="P2060" s="120">
        <v>0</v>
      </c>
      <c r="Q2060" s="27" t="str">
        <f t="shared" si="372"/>
        <v>Registered</v>
      </c>
      <c r="R2060" s="121">
        <f t="shared" si="373"/>
        <v>0.65</v>
      </c>
      <c r="T2060" s="117">
        <f t="shared" si="370"/>
        <v>88716</v>
      </c>
      <c r="U2060" s="117">
        <f t="shared" si="371"/>
        <v>0</v>
      </c>
    </row>
    <row r="2061" spans="1:21" x14ac:dyDescent="0.3">
      <c r="A2061" s="114">
        <v>1044</v>
      </c>
      <c r="B2061" s="114" t="s">
        <v>1759</v>
      </c>
      <c r="C2061" s="114" t="s">
        <v>2294</v>
      </c>
      <c r="D2061" s="114" t="s">
        <v>4647</v>
      </c>
      <c r="E2061" s="114" t="s">
        <v>4648</v>
      </c>
      <c r="F2061" s="115">
        <v>45716</v>
      </c>
      <c r="G2061" s="114" t="s">
        <v>4649</v>
      </c>
      <c r="H2061" s="116">
        <v>2217900</v>
      </c>
      <c r="I2061" s="116">
        <v>1441635</v>
      </c>
      <c r="J2061" s="116">
        <v>1352919</v>
      </c>
      <c r="K2061" s="116">
        <v>88716</v>
      </c>
      <c r="L2061" s="116">
        <v>0</v>
      </c>
      <c r="M2061" s="116">
        <v>88716</v>
      </c>
      <c r="N2061" s="116">
        <v>0</v>
      </c>
      <c r="O2061" s="116">
        <v>0</v>
      </c>
      <c r="P2061" s="120">
        <v>0</v>
      </c>
      <c r="Q2061" s="27" t="str">
        <f t="shared" si="372"/>
        <v>Registered</v>
      </c>
      <c r="R2061" s="121">
        <f t="shared" si="373"/>
        <v>0.65</v>
      </c>
      <c r="T2061" s="117">
        <f t="shared" si="370"/>
        <v>88716</v>
      </c>
      <c r="U2061" s="117">
        <f t="shared" si="371"/>
        <v>0</v>
      </c>
    </row>
    <row r="2062" spans="1:21" x14ac:dyDescent="0.3">
      <c r="A2062" s="114">
        <v>1045</v>
      </c>
      <c r="B2062" s="114" t="s">
        <v>1759</v>
      </c>
      <c r="C2062" s="114" t="s">
        <v>2294</v>
      </c>
      <c r="D2062" s="114" t="s">
        <v>4650</v>
      </c>
      <c r="E2062" s="114" t="s">
        <v>4651</v>
      </c>
      <c r="F2062" s="115">
        <v>45715</v>
      </c>
      <c r="G2062" s="114" t="s">
        <v>4302</v>
      </c>
      <c r="H2062" s="116">
        <v>2217900</v>
      </c>
      <c r="I2062" s="116">
        <v>1441635</v>
      </c>
      <c r="J2062" s="116">
        <v>1352919</v>
      </c>
      <c r="K2062" s="116">
        <v>88716</v>
      </c>
      <c r="L2062" s="116">
        <v>0</v>
      </c>
      <c r="M2062" s="116">
        <v>88716</v>
      </c>
      <c r="N2062" s="116">
        <v>0</v>
      </c>
      <c r="O2062" s="116">
        <v>0</v>
      </c>
      <c r="P2062" s="120">
        <v>0</v>
      </c>
      <c r="Q2062" s="27" t="str">
        <f t="shared" si="372"/>
        <v>Registered</v>
      </c>
      <c r="R2062" s="121">
        <f t="shared" si="373"/>
        <v>0.65</v>
      </c>
      <c r="T2062" s="117">
        <f t="shared" si="370"/>
        <v>88716</v>
      </c>
      <c r="U2062" s="117">
        <f t="shared" si="371"/>
        <v>0</v>
      </c>
    </row>
    <row r="2063" spans="1:21" x14ac:dyDescent="0.3">
      <c r="A2063" s="114">
        <v>1046</v>
      </c>
      <c r="B2063" s="114" t="s">
        <v>1759</v>
      </c>
      <c r="C2063" s="114" t="s">
        <v>2294</v>
      </c>
      <c r="D2063" s="114" t="s">
        <v>4654</v>
      </c>
      <c r="E2063" s="114" t="s">
        <v>4655</v>
      </c>
      <c r="F2063" s="115">
        <v>45715</v>
      </c>
      <c r="G2063" s="114" t="s">
        <v>3832</v>
      </c>
      <c r="H2063" s="116">
        <v>2217900</v>
      </c>
      <c r="I2063" s="116">
        <v>1441635</v>
      </c>
      <c r="J2063" s="116">
        <v>1352919</v>
      </c>
      <c r="K2063" s="116">
        <v>88716</v>
      </c>
      <c r="L2063" s="116">
        <v>0</v>
      </c>
      <c r="M2063" s="116">
        <v>88716</v>
      </c>
      <c r="N2063" s="116">
        <v>0</v>
      </c>
      <c r="O2063" s="116">
        <v>0</v>
      </c>
      <c r="P2063" s="120">
        <v>0</v>
      </c>
      <c r="Q2063" s="27" t="str">
        <f t="shared" si="372"/>
        <v>Registered</v>
      </c>
      <c r="R2063" s="121">
        <f t="shared" si="373"/>
        <v>0.65</v>
      </c>
      <c r="T2063" s="117">
        <f t="shared" si="370"/>
        <v>88716</v>
      </c>
      <c r="U2063" s="117">
        <f t="shared" si="371"/>
        <v>0</v>
      </c>
    </row>
    <row r="2064" spans="1:21" x14ac:dyDescent="0.3">
      <c r="A2064" s="114">
        <v>1047</v>
      </c>
      <c r="B2064" s="114" t="s">
        <v>1759</v>
      </c>
      <c r="C2064" s="114" t="s">
        <v>2294</v>
      </c>
      <c r="D2064" s="114" t="s">
        <v>4629</v>
      </c>
      <c r="E2064" s="114" t="s">
        <v>4630</v>
      </c>
      <c r="F2064" s="115">
        <v>45790</v>
      </c>
      <c r="G2064" s="114" t="s">
        <v>2891</v>
      </c>
      <c r="H2064" s="116">
        <v>2217900</v>
      </c>
      <c r="I2064" s="116">
        <v>1441635</v>
      </c>
      <c r="J2064" s="116">
        <v>1353807</v>
      </c>
      <c r="K2064" s="116">
        <v>87828</v>
      </c>
      <c r="L2064" s="116">
        <v>0</v>
      </c>
      <c r="M2064" s="116">
        <v>87828</v>
      </c>
      <c r="N2064" s="116">
        <v>0</v>
      </c>
      <c r="O2064" s="116">
        <v>0</v>
      </c>
      <c r="P2064" s="120">
        <v>0</v>
      </c>
      <c r="Q2064" s="27" t="str">
        <f t="shared" si="372"/>
        <v>Registered</v>
      </c>
      <c r="R2064" s="121">
        <f t="shared" si="373"/>
        <v>0.65</v>
      </c>
      <c r="T2064" s="117">
        <f t="shared" si="370"/>
        <v>87828</v>
      </c>
      <c r="U2064" s="117">
        <f t="shared" si="371"/>
        <v>0</v>
      </c>
    </row>
    <row r="2065" spans="1:21" x14ac:dyDescent="0.3">
      <c r="A2065" s="114">
        <v>1048</v>
      </c>
      <c r="B2065" s="114" t="s">
        <v>1759</v>
      </c>
      <c r="C2065" s="114" t="s">
        <v>2294</v>
      </c>
      <c r="D2065" s="114" t="s">
        <v>4656</v>
      </c>
      <c r="E2065" s="114" t="s">
        <v>4657</v>
      </c>
      <c r="F2065" s="115">
        <v>45716</v>
      </c>
      <c r="G2065" s="114" t="s">
        <v>4048</v>
      </c>
      <c r="H2065" s="116">
        <v>2189000</v>
      </c>
      <c r="I2065" s="116">
        <v>1422850</v>
      </c>
      <c r="J2065" s="116">
        <v>1335290</v>
      </c>
      <c r="K2065" s="116">
        <v>87560</v>
      </c>
      <c r="L2065" s="116">
        <v>0</v>
      </c>
      <c r="M2065" s="116">
        <v>87560</v>
      </c>
      <c r="N2065" s="116">
        <v>0</v>
      </c>
      <c r="O2065" s="116">
        <v>0</v>
      </c>
      <c r="P2065" s="120">
        <v>0</v>
      </c>
      <c r="Q2065" s="27" t="str">
        <f t="shared" si="372"/>
        <v>Registered</v>
      </c>
      <c r="R2065" s="121">
        <f t="shared" si="373"/>
        <v>0.65</v>
      </c>
      <c r="T2065" s="117">
        <f t="shared" si="370"/>
        <v>87560</v>
      </c>
      <c r="U2065" s="117">
        <f t="shared" si="371"/>
        <v>0</v>
      </c>
    </row>
    <row r="2066" spans="1:21" x14ac:dyDescent="0.3">
      <c r="A2066" s="114">
        <v>1049</v>
      </c>
      <c r="B2066" s="114" t="s">
        <v>1759</v>
      </c>
      <c r="C2066" s="114" t="s">
        <v>2294</v>
      </c>
      <c r="D2066" s="114" t="s">
        <v>4658</v>
      </c>
      <c r="E2066" s="114" t="s">
        <v>4659</v>
      </c>
      <c r="F2066" s="115">
        <v>45715</v>
      </c>
      <c r="G2066" s="114" t="s">
        <v>4299</v>
      </c>
      <c r="H2066" s="116">
        <v>2189000</v>
      </c>
      <c r="I2066" s="116">
        <v>1422850</v>
      </c>
      <c r="J2066" s="116">
        <v>1335290</v>
      </c>
      <c r="K2066" s="116">
        <v>87560</v>
      </c>
      <c r="L2066" s="116">
        <v>0</v>
      </c>
      <c r="M2066" s="116">
        <v>87560</v>
      </c>
      <c r="N2066" s="116">
        <v>0</v>
      </c>
      <c r="O2066" s="116">
        <v>0</v>
      </c>
      <c r="P2066" s="120">
        <v>0</v>
      </c>
      <c r="Q2066" s="27" t="str">
        <f t="shared" si="372"/>
        <v>Registered</v>
      </c>
      <c r="R2066" s="121">
        <f t="shared" si="373"/>
        <v>0.65</v>
      </c>
      <c r="T2066" s="117">
        <f t="shared" si="370"/>
        <v>87560</v>
      </c>
      <c r="U2066" s="117">
        <f t="shared" si="371"/>
        <v>0</v>
      </c>
    </row>
    <row r="2067" spans="1:21" x14ac:dyDescent="0.3">
      <c r="A2067" s="114">
        <v>1050</v>
      </c>
      <c r="B2067" s="114" t="s">
        <v>1759</v>
      </c>
      <c r="C2067" s="114" t="s">
        <v>2294</v>
      </c>
      <c r="D2067" s="114" t="s">
        <v>4660</v>
      </c>
      <c r="E2067" s="114" t="s">
        <v>4661</v>
      </c>
      <c r="F2067" s="115">
        <v>45784</v>
      </c>
      <c r="G2067" s="114" t="s">
        <v>3885</v>
      </c>
      <c r="H2067" s="116">
        <v>2189000</v>
      </c>
      <c r="I2067" s="116">
        <v>1422850</v>
      </c>
      <c r="J2067" s="116">
        <v>1335290</v>
      </c>
      <c r="K2067" s="116">
        <v>87560</v>
      </c>
      <c r="L2067" s="116">
        <v>0</v>
      </c>
      <c r="M2067" s="116">
        <v>87560</v>
      </c>
      <c r="N2067" s="116">
        <v>0</v>
      </c>
      <c r="O2067" s="116">
        <v>0</v>
      </c>
      <c r="P2067" s="120">
        <v>0</v>
      </c>
      <c r="Q2067" s="27" t="str">
        <f t="shared" si="372"/>
        <v>Registered</v>
      </c>
      <c r="R2067" s="121">
        <f t="shared" si="373"/>
        <v>0.65</v>
      </c>
      <c r="T2067" s="117">
        <f t="shared" si="370"/>
        <v>87560</v>
      </c>
      <c r="U2067" s="117">
        <f t="shared" si="371"/>
        <v>0</v>
      </c>
    </row>
    <row r="2068" spans="1:21" x14ac:dyDescent="0.3">
      <c r="A2068" s="114">
        <v>1051</v>
      </c>
      <c r="B2068" s="114" t="s">
        <v>1759</v>
      </c>
      <c r="C2068" s="114" t="s">
        <v>2294</v>
      </c>
      <c r="D2068" s="114" t="s">
        <v>4662</v>
      </c>
      <c r="E2068" s="114" t="s">
        <v>4663</v>
      </c>
      <c r="F2068" s="115">
        <v>45716</v>
      </c>
      <c r="G2068" s="114" t="s">
        <v>4048</v>
      </c>
      <c r="H2068" s="116">
        <v>2189000</v>
      </c>
      <c r="I2068" s="116">
        <v>1422850</v>
      </c>
      <c r="J2068" s="116">
        <v>1335290</v>
      </c>
      <c r="K2068" s="116">
        <v>87560</v>
      </c>
      <c r="L2068" s="116">
        <v>0</v>
      </c>
      <c r="M2068" s="116">
        <v>87560</v>
      </c>
      <c r="N2068" s="116">
        <v>0</v>
      </c>
      <c r="O2068" s="116">
        <v>0</v>
      </c>
      <c r="P2068" s="120">
        <v>0</v>
      </c>
      <c r="Q2068" s="27" t="str">
        <f t="shared" si="372"/>
        <v>Registered</v>
      </c>
      <c r="R2068" s="121">
        <f t="shared" si="373"/>
        <v>0.65</v>
      </c>
      <c r="T2068" s="117">
        <f t="shared" si="370"/>
        <v>87560</v>
      </c>
      <c r="U2068" s="117">
        <f t="shared" si="371"/>
        <v>0</v>
      </c>
    </row>
    <row r="2069" spans="1:21" x14ac:dyDescent="0.3">
      <c r="A2069" s="114">
        <v>1052</v>
      </c>
      <c r="B2069" s="114" t="s">
        <v>1759</v>
      </c>
      <c r="C2069" s="114" t="s">
        <v>2294</v>
      </c>
      <c r="D2069" s="114" t="s">
        <v>4664</v>
      </c>
      <c r="E2069" s="114" t="s">
        <v>4665</v>
      </c>
      <c r="F2069" s="115">
        <v>45716</v>
      </c>
      <c r="G2069" s="114" t="s">
        <v>4302</v>
      </c>
      <c r="H2069" s="116">
        <v>2189000</v>
      </c>
      <c r="I2069" s="116">
        <v>1422850</v>
      </c>
      <c r="J2069" s="116">
        <v>1335290</v>
      </c>
      <c r="K2069" s="116">
        <v>87560</v>
      </c>
      <c r="L2069" s="116">
        <v>0</v>
      </c>
      <c r="M2069" s="116">
        <v>87560</v>
      </c>
      <c r="N2069" s="116">
        <v>0</v>
      </c>
      <c r="O2069" s="116">
        <v>0</v>
      </c>
      <c r="P2069" s="120">
        <v>0</v>
      </c>
      <c r="Q2069" s="27" t="str">
        <f t="shared" si="372"/>
        <v>Registered</v>
      </c>
      <c r="R2069" s="121">
        <f t="shared" si="373"/>
        <v>0.65</v>
      </c>
      <c r="T2069" s="117">
        <f t="shared" si="370"/>
        <v>87560</v>
      </c>
      <c r="U2069" s="117">
        <f t="shared" si="371"/>
        <v>0</v>
      </c>
    </row>
    <row r="2070" spans="1:21" x14ac:dyDescent="0.3">
      <c r="A2070" s="114">
        <v>1053</v>
      </c>
      <c r="B2070" s="114" t="s">
        <v>1759</v>
      </c>
      <c r="C2070" s="114" t="s">
        <v>2294</v>
      </c>
      <c r="D2070" s="114" t="s">
        <v>4666</v>
      </c>
      <c r="E2070" s="114" t="s">
        <v>4667</v>
      </c>
      <c r="F2070" s="115">
        <v>45716</v>
      </c>
      <c r="G2070" s="114" t="s">
        <v>3829</v>
      </c>
      <c r="H2070" s="116">
        <v>2189000</v>
      </c>
      <c r="I2070" s="116">
        <v>1422850</v>
      </c>
      <c r="J2070" s="116">
        <v>1335290</v>
      </c>
      <c r="K2070" s="116">
        <v>87560</v>
      </c>
      <c r="L2070" s="116">
        <v>0</v>
      </c>
      <c r="M2070" s="116">
        <v>87560</v>
      </c>
      <c r="N2070" s="116">
        <v>0</v>
      </c>
      <c r="O2070" s="116">
        <v>0</v>
      </c>
      <c r="P2070" s="120">
        <v>0</v>
      </c>
      <c r="Q2070" s="27" t="str">
        <f t="shared" si="372"/>
        <v>Registered</v>
      </c>
      <c r="R2070" s="121">
        <f t="shared" si="373"/>
        <v>0.65</v>
      </c>
      <c r="T2070" s="117">
        <f t="shared" si="370"/>
        <v>87560</v>
      </c>
      <c r="U2070" s="117">
        <f t="shared" si="371"/>
        <v>0</v>
      </c>
    </row>
    <row r="2071" spans="1:21" x14ac:dyDescent="0.3">
      <c r="A2071" s="114">
        <v>1054</v>
      </c>
      <c r="B2071" s="114" t="s">
        <v>1759</v>
      </c>
      <c r="C2071" s="114" t="s">
        <v>2294</v>
      </c>
      <c r="D2071" s="114" t="s">
        <v>4670</v>
      </c>
      <c r="E2071" s="114" t="s">
        <v>4671</v>
      </c>
      <c r="F2071" s="115">
        <v>45716</v>
      </c>
      <c r="G2071" s="114" t="s">
        <v>3829</v>
      </c>
      <c r="H2071" s="116">
        <v>2189000</v>
      </c>
      <c r="I2071" s="116">
        <v>1422850</v>
      </c>
      <c r="J2071" s="116">
        <v>1335290</v>
      </c>
      <c r="K2071" s="116">
        <v>87560</v>
      </c>
      <c r="L2071" s="116">
        <v>0</v>
      </c>
      <c r="M2071" s="116">
        <v>87560</v>
      </c>
      <c r="N2071" s="116">
        <v>0</v>
      </c>
      <c r="O2071" s="116">
        <v>0</v>
      </c>
      <c r="P2071" s="120">
        <v>0</v>
      </c>
      <c r="Q2071" s="27" t="str">
        <f t="shared" si="372"/>
        <v>Registered</v>
      </c>
      <c r="R2071" s="121">
        <f t="shared" si="373"/>
        <v>0.65</v>
      </c>
      <c r="T2071" s="117">
        <f t="shared" si="370"/>
        <v>87560</v>
      </c>
      <c r="U2071" s="117">
        <f t="shared" si="371"/>
        <v>0</v>
      </c>
    </row>
    <row r="2072" spans="1:21" x14ac:dyDescent="0.3">
      <c r="A2072" s="114">
        <v>1056</v>
      </c>
      <c r="B2072" s="114" t="s">
        <v>1759</v>
      </c>
      <c r="C2072" s="114" t="s">
        <v>2294</v>
      </c>
      <c r="D2072" s="114" t="s">
        <v>4672</v>
      </c>
      <c r="E2072" s="114" t="s">
        <v>4673</v>
      </c>
      <c r="F2072" s="115">
        <v>45716</v>
      </c>
      <c r="G2072" s="114" t="s">
        <v>4330</v>
      </c>
      <c r="H2072" s="116">
        <v>2265800</v>
      </c>
      <c r="I2072" s="116">
        <v>1510032</v>
      </c>
      <c r="J2072" s="116">
        <v>1423658</v>
      </c>
      <c r="K2072" s="116">
        <v>86374</v>
      </c>
      <c r="L2072" s="116">
        <v>0</v>
      </c>
      <c r="M2072" s="116">
        <v>86374</v>
      </c>
      <c r="N2072" s="116">
        <v>0</v>
      </c>
      <c r="O2072" s="116">
        <v>0</v>
      </c>
      <c r="P2072" s="120">
        <v>0</v>
      </c>
      <c r="Q2072" s="27" t="str">
        <f t="shared" si="372"/>
        <v>Registered</v>
      </c>
      <c r="R2072" s="121">
        <f t="shared" si="373"/>
        <v>0.66644540559625742</v>
      </c>
      <c r="T2072" s="117">
        <f t="shared" si="370"/>
        <v>86374</v>
      </c>
      <c r="U2072" s="117">
        <f t="shared" si="371"/>
        <v>0</v>
      </c>
    </row>
    <row r="2073" spans="1:21" x14ac:dyDescent="0.3">
      <c r="A2073" s="114">
        <v>1061</v>
      </c>
      <c r="B2073" s="114" t="s">
        <v>1759</v>
      </c>
      <c r="C2073" s="114" t="s">
        <v>2294</v>
      </c>
      <c r="D2073" s="114" t="s">
        <v>4765</v>
      </c>
      <c r="E2073" s="114" t="s">
        <v>4766</v>
      </c>
      <c r="F2073" s="115">
        <v>45715</v>
      </c>
      <c r="G2073" s="114" t="s">
        <v>4302</v>
      </c>
      <c r="H2073" s="116">
        <v>2265800</v>
      </c>
      <c r="I2073" s="116">
        <v>1510532</v>
      </c>
      <c r="J2073" s="116">
        <v>1439726</v>
      </c>
      <c r="K2073" s="116">
        <v>70806</v>
      </c>
      <c r="L2073" s="116">
        <v>0</v>
      </c>
      <c r="M2073" s="116">
        <v>70806</v>
      </c>
      <c r="N2073" s="116">
        <v>0</v>
      </c>
      <c r="O2073" s="116">
        <v>0</v>
      </c>
      <c r="P2073" s="120">
        <v>0</v>
      </c>
      <c r="Q2073" s="27" t="str">
        <f t="shared" si="372"/>
        <v>Registered</v>
      </c>
      <c r="R2073" s="121">
        <f t="shared" si="373"/>
        <v>0.66666607820637303</v>
      </c>
      <c r="T2073" s="117">
        <f t="shared" si="370"/>
        <v>70806</v>
      </c>
      <c r="U2073" s="117">
        <f t="shared" si="371"/>
        <v>0</v>
      </c>
    </row>
    <row r="2074" spans="1:21" hidden="1" x14ac:dyDescent="0.3">
      <c r="A2074" s="114">
        <v>5096</v>
      </c>
      <c r="B2074" s="114" t="s">
        <v>1759</v>
      </c>
      <c r="C2074" s="114" t="s">
        <v>2294</v>
      </c>
      <c r="D2074" s="114" t="s">
        <v>4454</v>
      </c>
      <c r="E2074" s="114" t="s">
        <v>4455</v>
      </c>
      <c r="F2074" s="115">
        <v>45715</v>
      </c>
      <c r="G2074" s="114" t="s">
        <v>4456</v>
      </c>
      <c r="H2074" s="116">
        <v>2217900</v>
      </c>
      <c r="I2074" s="116">
        <v>1441635</v>
      </c>
      <c r="J2074" s="116">
        <v>1441635</v>
      </c>
      <c r="K2074" s="116">
        <v>0</v>
      </c>
      <c r="L2074" s="116">
        <v>0</v>
      </c>
      <c r="M2074" s="116">
        <v>0</v>
      </c>
      <c r="N2074" s="116">
        <v>0</v>
      </c>
      <c r="O2074" s="116">
        <v>0</v>
      </c>
      <c r="P2074" s="120">
        <v>0</v>
      </c>
      <c r="Q2074" s="27" t="str">
        <f t="shared" si="372"/>
        <v>Registered</v>
      </c>
      <c r="R2074" s="121">
        <f t="shared" si="373"/>
        <v>0.65</v>
      </c>
      <c r="T2074" s="117">
        <f t="shared" si="370"/>
        <v>0</v>
      </c>
      <c r="U2074" s="117">
        <f t="shared" si="371"/>
        <v>0</v>
      </c>
    </row>
    <row r="2075" spans="1:21" hidden="1" x14ac:dyDescent="0.3">
      <c r="A2075" s="114">
        <v>5097</v>
      </c>
      <c r="B2075" s="114" t="s">
        <v>1759</v>
      </c>
      <c r="C2075" s="114" t="s">
        <v>2294</v>
      </c>
      <c r="D2075" s="114" t="s">
        <v>4463</v>
      </c>
      <c r="E2075" s="114" t="s">
        <v>4464</v>
      </c>
      <c r="F2075" s="115">
        <v>45794</v>
      </c>
      <c r="G2075" s="114" t="s">
        <v>2743</v>
      </c>
      <c r="H2075" s="116">
        <v>2217900</v>
      </c>
      <c r="I2075" s="116">
        <v>1441635</v>
      </c>
      <c r="J2075" s="116">
        <v>1441635</v>
      </c>
      <c r="K2075" s="116">
        <v>0</v>
      </c>
      <c r="L2075" s="116">
        <v>0</v>
      </c>
      <c r="M2075" s="116">
        <v>0</v>
      </c>
      <c r="N2075" s="116">
        <v>0</v>
      </c>
      <c r="O2075" s="116">
        <v>0</v>
      </c>
      <c r="P2075" s="120">
        <v>0</v>
      </c>
      <c r="Q2075" s="27" t="str">
        <f t="shared" si="372"/>
        <v>Registered</v>
      </c>
      <c r="R2075" s="121">
        <f t="shared" si="373"/>
        <v>0.65</v>
      </c>
      <c r="T2075" s="117">
        <f t="shared" si="370"/>
        <v>0</v>
      </c>
      <c r="U2075" s="117">
        <f t="shared" si="371"/>
        <v>0</v>
      </c>
    </row>
    <row r="2076" spans="1:21" hidden="1" x14ac:dyDescent="0.3">
      <c r="A2076" s="114">
        <v>5098</v>
      </c>
      <c r="B2076" s="114" t="s">
        <v>1759</v>
      </c>
      <c r="C2076" s="114" t="s">
        <v>2294</v>
      </c>
      <c r="D2076" s="114" t="s">
        <v>4473</v>
      </c>
      <c r="E2076" s="114" t="s">
        <v>4474</v>
      </c>
      <c r="F2076" s="115">
        <v>45716</v>
      </c>
      <c r="G2076" s="114" t="s">
        <v>4451</v>
      </c>
      <c r="H2076" s="116">
        <v>2217900</v>
      </c>
      <c r="I2076" s="116">
        <v>1441635</v>
      </c>
      <c r="J2076" s="116">
        <v>1441635</v>
      </c>
      <c r="K2076" s="116">
        <v>0</v>
      </c>
      <c r="L2076" s="116">
        <v>0</v>
      </c>
      <c r="M2076" s="116">
        <v>0</v>
      </c>
      <c r="N2076" s="116">
        <v>0</v>
      </c>
      <c r="O2076" s="116">
        <v>0</v>
      </c>
      <c r="P2076" s="120">
        <v>0</v>
      </c>
      <c r="Q2076" s="27" t="str">
        <f t="shared" si="372"/>
        <v>Registered</v>
      </c>
      <c r="R2076" s="121">
        <f t="shared" si="373"/>
        <v>0.65</v>
      </c>
      <c r="T2076" s="117">
        <f t="shared" si="370"/>
        <v>0</v>
      </c>
      <c r="U2076" s="117">
        <f t="shared" si="371"/>
        <v>0</v>
      </c>
    </row>
    <row r="2077" spans="1:21" hidden="1" x14ac:dyDescent="0.3">
      <c r="A2077" s="114">
        <v>5099</v>
      </c>
      <c r="B2077" s="114" t="s">
        <v>1759</v>
      </c>
      <c r="C2077" s="114" t="s">
        <v>2294</v>
      </c>
      <c r="D2077" s="114" t="s">
        <v>4477</v>
      </c>
      <c r="E2077" s="114" t="s">
        <v>4478</v>
      </c>
      <c r="F2077" s="115">
        <v>45715</v>
      </c>
      <c r="G2077" s="114" t="s">
        <v>4302</v>
      </c>
      <c r="H2077" s="116">
        <v>2217900</v>
      </c>
      <c r="I2077" s="116">
        <v>1441635</v>
      </c>
      <c r="J2077" s="116">
        <v>1441635</v>
      </c>
      <c r="K2077" s="116">
        <v>0</v>
      </c>
      <c r="L2077" s="116">
        <v>0</v>
      </c>
      <c r="M2077" s="116">
        <v>0</v>
      </c>
      <c r="N2077" s="116">
        <v>0</v>
      </c>
      <c r="O2077" s="116">
        <v>0</v>
      </c>
      <c r="P2077" s="120">
        <v>0</v>
      </c>
      <c r="Q2077" s="27" t="str">
        <f t="shared" si="372"/>
        <v>Registered</v>
      </c>
      <c r="R2077" s="121">
        <f t="shared" si="373"/>
        <v>0.65</v>
      </c>
      <c r="T2077" s="117">
        <f t="shared" si="370"/>
        <v>0</v>
      </c>
      <c r="U2077" s="117">
        <f t="shared" si="371"/>
        <v>0</v>
      </c>
    </row>
    <row r="2078" spans="1:21" hidden="1" x14ac:dyDescent="0.3">
      <c r="A2078" s="114">
        <v>5100</v>
      </c>
      <c r="B2078" s="114" t="s">
        <v>1759</v>
      </c>
      <c r="C2078" s="114" t="s">
        <v>2294</v>
      </c>
      <c r="D2078" s="114" t="s">
        <v>4264</v>
      </c>
      <c r="E2078" s="114" t="s">
        <v>4265</v>
      </c>
      <c r="F2078" s="115">
        <v>46098</v>
      </c>
      <c r="G2078" s="114" t="s">
        <v>1744</v>
      </c>
      <c r="H2078" s="116">
        <v>2217900</v>
      </c>
      <c r="I2078" s="116">
        <v>1441635</v>
      </c>
      <c r="J2078" s="116">
        <v>1441635</v>
      </c>
      <c r="K2078" s="116">
        <v>0</v>
      </c>
      <c r="L2078" s="116">
        <v>0</v>
      </c>
      <c r="M2078" s="116">
        <v>0</v>
      </c>
      <c r="N2078" s="116">
        <v>0</v>
      </c>
      <c r="O2078" s="116">
        <v>0</v>
      </c>
      <c r="P2078" s="120">
        <v>0</v>
      </c>
      <c r="Q2078" s="27" t="str">
        <f t="shared" si="372"/>
        <v>Registered</v>
      </c>
      <c r="R2078" s="121">
        <f t="shared" si="373"/>
        <v>0.65</v>
      </c>
      <c r="T2078" s="117">
        <f t="shared" si="370"/>
        <v>0</v>
      </c>
      <c r="U2078" s="117">
        <f t="shared" si="371"/>
        <v>0</v>
      </c>
    </row>
    <row r="2079" spans="1:21" hidden="1" x14ac:dyDescent="0.3">
      <c r="A2079" s="114">
        <v>5101</v>
      </c>
      <c r="B2079" s="114" t="s">
        <v>1759</v>
      </c>
      <c r="C2079" s="114" t="s">
        <v>2294</v>
      </c>
      <c r="D2079" s="114" t="s">
        <v>4495</v>
      </c>
      <c r="E2079" s="114" t="s">
        <v>4496</v>
      </c>
      <c r="F2079" s="115">
        <v>45716</v>
      </c>
      <c r="G2079" s="114" t="s">
        <v>4451</v>
      </c>
      <c r="H2079" s="116">
        <v>2217900</v>
      </c>
      <c r="I2079" s="116">
        <v>1441635</v>
      </c>
      <c r="J2079" s="116">
        <v>1441635</v>
      </c>
      <c r="K2079" s="116">
        <v>0</v>
      </c>
      <c r="L2079" s="116">
        <v>0</v>
      </c>
      <c r="M2079" s="116">
        <v>0</v>
      </c>
      <c r="N2079" s="116">
        <v>0</v>
      </c>
      <c r="O2079" s="116">
        <v>0</v>
      </c>
      <c r="P2079" s="120">
        <v>0</v>
      </c>
      <c r="Q2079" s="27" t="str">
        <f t="shared" si="372"/>
        <v>Registered</v>
      </c>
      <c r="R2079" s="121">
        <f t="shared" si="373"/>
        <v>0.65</v>
      </c>
      <c r="T2079" s="117">
        <f t="shared" si="370"/>
        <v>0</v>
      </c>
      <c r="U2079" s="117">
        <f t="shared" si="371"/>
        <v>0</v>
      </c>
    </row>
    <row r="2080" spans="1:21" hidden="1" x14ac:dyDescent="0.3">
      <c r="A2080" s="114">
        <v>5102</v>
      </c>
      <c r="B2080" s="114" t="s">
        <v>1759</v>
      </c>
      <c r="C2080" s="114" t="s">
        <v>2294</v>
      </c>
      <c r="D2080" s="114" t="s">
        <v>4497</v>
      </c>
      <c r="E2080" s="114" t="s">
        <v>4498</v>
      </c>
      <c r="F2080" s="115">
        <v>45715</v>
      </c>
      <c r="G2080" s="114" t="s">
        <v>4302</v>
      </c>
      <c r="H2080" s="116">
        <v>2217900</v>
      </c>
      <c r="I2080" s="116">
        <v>1441635</v>
      </c>
      <c r="J2080" s="116">
        <v>1441635</v>
      </c>
      <c r="K2080" s="116">
        <v>0</v>
      </c>
      <c r="L2080" s="116">
        <v>0</v>
      </c>
      <c r="M2080" s="116">
        <v>0</v>
      </c>
      <c r="N2080" s="116">
        <v>0</v>
      </c>
      <c r="O2080" s="116">
        <v>0</v>
      </c>
      <c r="P2080" s="120">
        <v>0</v>
      </c>
      <c r="Q2080" s="27" t="str">
        <f t="shared" si="372"/>
        <v>Registered</v>
      </c>
      <c r="R2080" s="121">
        <f t="shared" si="373"/>
        <v>0.65</v>
      </c>
      <c r="T2080" s="117">
        <f t="shared" si="370"/>
        <v>0</v>
      </c>
      <c r="U2080" s="117">
        <f t="shared" si="371"/>
        <v>0</v>
      </c>
    </row>
    <row r="2081" spans="1:21" hidden="1" x14ac:dyDescent="0.3">
      <c r="A2081" s="114">
        <v>5103</v>
      </c>
      <c r="B2081" s="114" t="s">
        <v>1759</v>
      </c>
      <c r="C2081" s="114" t="s">
        <v>2294</v>
      </c>
      <c r="D2081" s="114" t="s">
        <v>4499</v>
      </c>
      <c r="E2081" s="114" t="s">
        <v>4500</v>
      </c>
      <c r="F2081" s="115">
        <v>45715</v>
      </c>
      <c r="G2081" s="114" t="s">
        <v>4330</v>
      </c>
      <c r="H2081" s="116">
        <v>2217900</v>
      </c>
      <c r="I2081" s="116">
        <v>1441635</v>
      </c>
      <c r="J2081" s="116">
        <v>1441635</v>
      </c>
      <c r="K2081" s="116">
        <v>0</v>
      </c>
      <c r="L2081" s="116">
        <v>0</v>
      </c>
      <c r="M2081" s="116">
        <v>0</v>
      </c>
      <c r="N2081" s="116">
        <v>0</v>
      </c>
      <c r="O2081" s="116">
        <v>0</v>
      </c>
      <c r="P2081" s="120">
        <v>0</v>
      </c>
      <c r="Q2081" s="27" t="str">
        <f t="shared" si="372"/>
        <v>Registered</v>
      </c>
      <c r="R2081" s="121">
        <f t="shared" si="373"/>
        <v>0.65</v>
      </c>
      <c r="T2081" s="117">
        <f t="shared" si="370"/>
        <v>0</v>
      </c>
      <c r="U2081" s="117">
        <f t="shared" si="371"/>
        <v>0</v>
      </c>
    </row>
    <row r="2082" spans="1:21" hidden="1" x14ac:dyDescent="0.3">
      <c r="A2082" s="114">
        <v>5104</v>
      </c>
      <c r="B2082" s="114" t="s">
        <v>1759</v>
      </c>
      <c r="C2082" s="114" t="s">
        <v>2294</v>
      </c>
      <c r="D2082" s="114" t="s">
        <v>4501</v>
      </c>
      <c r="E2082" s="114" t="s">
        <v>4502</v>
      </c>
      <c r="F2082" s="115">
        <v>45716</v>
      </c>
      <c r="G2082" s="114" t="s">
        <v>2727</v>
      </c>
      <c r="H2082" s="116">
        <v>2217900</v>
      </c>
      <c r="I2082" s="116">
        <v>1441635</v>
      </c>
      <c r="J2082" s="116">
        <v>1441635</v>
      </c>
      <c r="K2082" s="116">
        <v>0</v>
      </c>
      <c r="L2082" s="116">
        <v>0</v>
      </c>
      <c r="M2082" s="116">
        <v>0</v>
      </c>
      <c r="N2082" s="116">
        <v>0</v>
      </c>
      <c r="O2082" s="116">
        <v>0</v>
      </c>
      <c r="P2082" s="120">
        <v>0</v>
      </c>
      <c r="Q2082" s="27" t="str">
        <f t="shared" si="372"/>
        <v>Registered</v>
      </c>
      <c r="R2082" s="121">
        <f t="shared" si="373"/>
        <v>0.65</v>
      </c>
      <c r="T2082" s="117">
        <f t="shared" si="370"/>
        <v>0</v>
      </c>
      <c r="U2082" s="117">
        <f t="shared" si="371"/>
        <v>0</v>
      </c>
    </row>
    <row r="2083" spans="1:21" hidden="1" x14ac:dyDescent="0.3">
      <c r="A2083" s="114">
        <v>5105</v>
      </c>
      <c r="B2083" s="114" t="s">
        <v>1759</v>
      </c>
      <c r="C2083" s="114" t="s">
        <v>2294</v>
      </c>
      <c r="D2083" s="114" t="s">
        <v>4452</v>
      </c>
      <c r="E2083" s="114" t="s">
        <v>4453</v>
      </c>
      <c r="F2083" s="115">
        <v>45716</v>
      </c>
      <c r="G2083" s="114" t="s">
        <v>4048</v>
      </c>
      <c r="H2083" s="116">
        <v>2217900</v>
      </c>
      <c r="I2083" s="116">
        <v>1441635</v>
      </c>
      <c r="J2083" s="116">
        <v>1441635</v>
      </c>
      <c r="K2083" s="116">
        <v>0</v>
      </c>
      <c r="L2083" s="116">
        <v>0</v>
      </c>
      <c r="M2083" s="116">
        <v>0</v>
      </c>
      <c r="N2083" s="116">
        <v>0</v>
      </c>
      <c r="O2083" s="116">
        <v>0</v>
      </c>
      <c r="P2083" s="120">
        <v>0</v>
      </c>
      <c r="Q2083" s="27" t="str">
        <f t="shared" si="372"/>
        <v>Registered</v>
      </c>
      <c r="R2083" s="121">
        <f t="shared" si="373"/>
        <v>0.65</v>
      </c>
      <c r="T2083" s="117">
        <f t="shared" si="370"/>
        <v>0</v>
      </c>
      <c r="U2083" s="117">
        <f t="shared" si="371"/>
        <v>0</v>
      </c>
    </row>
    <row r="2084" spans="1:21" hidden="1" x14ac:dyDescent="0.3">
      <c r="A2084" s="114">
        <v>5106</v>
      </c>
      <c r="B2084" s="114" t="s">
        <v>1759</v>
      </c>
      <c r="C2084" s="114" t="s">
        <v>2294</v>
      </c>
      <c r="D2084" s="114" t="s">
        <v>4515</v>
      </c>
      <c r="E2084" s="114" t="s">
        <v>4516</v>
      </c>
      <c r="F2084" s="115">
        <v>45790</v>
      </c>
      <c r="G2084" s="114" t="s">
        <v>3447</v>
      </c>
      <c r="H2084" s="116">
        <v>2217900</v>
      </c>
      <c r="I2084" s="116">
        <v>1441635</v>
      </c>
      <c r="J2084" s="116">
        <v>1441635</v>
      </c>
      <c r="K2084" s="116">
        <v>0</v>
      </c>
      <c r="L2084" s="116">
        <v>0</v>
      </c>
      <c r="M2084" s="116">
        <v>0</v>
      </c>
      <c r="N2084" s="116">
        <v>0</v>
      </c>
      <c r="O2084" s="116">
        <v>0</v>
      </c>
      <c r="P2084" s="120">
        <v>0</v>
      </c>
      <c r="Q2084" s="27" t="str">
        <f t="shared" si="372"/>
        <v>Registered</v>
      </c>
      <c r="R2084" s="121">
        <f t="shared" si="373"/>
        <v>0.65</v>
      </c>
      <c r="T2084" s="117">
        <f t="shared" si="370"/>
        <v>0</v>
      </c>
      <c r="U2084" s="117">
        <f t="shared" si="371"/>
        <v>0</v>
      </c>
    </row>
    <row r="2085" spans="1:21" hidden="1" x14ac:dyDescent="0.3">
      <c r="A2085" s="114">
        <v>5107</v>
      </c>
      <c r="B2085" s="114" t="s">
        <v>1759</v>
      </c>
      <c r="C2085" s="114" t="s">
        <v>2294</v>
      </c>
      <c r="D2085" s="114" t="s">
        <v>4519</v>
      </c>
      <c r="E2085" s="114" t="s">
        <v>4520</v>
      </c>
      <c r="F2085" s="115">
        <v>45716</v>
      </c>
      <c r="G2085" s="114" t="s">
        <v>2784</v>
      </c>
      <c r="H2085" s="116">
        <v>2217900</v>
      </c>
      <c r="I2085" s="116">
        <v>1441635</v>
      </c>
      <c r="J2085" s="116">
        <v>1441635</v>
      </c>
      <c r="K2085" s="116">
        <v>0</v>
      </c>
      <c r="L2085" s="116">
        <v>0</v>
      </c>
      <c r="M2085" s="116">
        <v>0</v>
      </c>
      <c r="N2085" s="116">
        <v>0</v>
      </c>
      <c r="O2085" s="116">
        <v>0</v>
      </c>
      <c r="P2085" s="120">
        <v>0</v>
      </c>
      <c r="Q2085" s="27" t="str">
        <f t="shared" si="372"/>
        <v>Registered</v>
      </c>
      <c r="R2085" s="121">
        <f t="shared" si="373"/>
        <v>0.65</v>
      </c>
      <c r="T2085" s="117">
        <f t="shared" si="370"/>
        <v>0</v>
      </c>
      <c r="U2085" s="117">
        <f t="shared" si="371"/>
        <v>0</v>
      </c>
    </row>
    <row r="2086" spans="1:21" hidden="1" x14ac:dyDescent="0.3">
      <c r="A2086" s="114">
        <v>5108</v>
      </c>
      <c r="B2086" s="114" t="s">
        <v>1759</v>
      </c>
      <c r="C2086" s="114" t="s">
        <v>2294</v>
      </c>
      <c r="D2086" s="114" t="s">
        <v>4523</v>
      </c>
      <c r="E2086" s="114" t="s">
        <v>4524</v>
      </c>
      <c r="F2086" s="115">
        <v>45716</v>
      </c>
      <c r="G2086" s="114" t="s">
        <v>4525</v>
      </c>
      <c r="H2086" s="116">
        <v>2217900</v>
      </c>
      <c r="I2086" s="116">
        <v>1441635</v>
      </c>
      <c r="J2086" s="116">
        <v>1441635</v>
      </c>
      <c r="K2086" s="116">
        <v>0</v>
      </c>
      <c r="L2086" s="116">
        <v>0</v>
      </c>
      <c r="M2086" s="116">
        <v>0</v>
      </c>
      <c r="N2086" s="116">
        <v>0</v>
      </c>
      <c r="O2086" s="116">
        <v>0</v>
      </c>
      <c r="P2086" s="120">
        <v>0</v>
      </c>
      <c r="Q2086" s="27" t="str">
        <f t="shared" si="372"/>
        <v>Registered</v>
      </c>
      <c r="R2086" s="121">
        <f t="shared" si="373"/>
        <v>0.65</v>
      </c>
      <c r="T2086" s="117">
        <f t="shared" si="370"/>
        <v>0</v>
      </c>
      <c r="U2086" s="117">
        <f t="shared" si="371"/>
        <v>0</v>
      </c>
    </row>
    <row r="2087" spans="1:21" hidden="1" x14ac:dyDescent="0.3">
      <c r="A2087" s="114">
        <v>5109</v>
      </c>
      <c r="B2087" s="114" t="s">
        <v>1759</v>
      </c>
      <c r="C2087" s="114" t="s">
        <v>2294</v>
      </c>
      <c r="D2087" s="114" t="s">
        <v>4538</v>
      </c>
      <c r="E2087" s="114" t="s">
        <v>4539</v>
      </c>
      <c r="F2087" s="115">
        <v>45716</v>
      </c>
      <c r="G2087" s="114" t="s">
        <v>3829</v>
      </c>
      <c r="H2087" s="116">
        <v>2217900</v>
      </c>
      <c r="I2087" s="116">
        <v>1441635</v>
      </c>
      <c r="J2087" s="116">
        <v>1441635</v>
      </c>
      <c r="K2087" s="116">
        <v>0</v>
      </c>
      <c r="L2087" s="116">
        <v>0</v>
      </c>
      <c r="M2087" s="116">
        <v>0</v>
      </c>
      <c r="N2087" s="116">
        <v>0</v>
      </c>
      <c r="O2087" s="116">
        <v>0</v>
      </c>
      <c r="P2087" s="120">
        <v>0</v>
      </c>
      <c r="Q2087" s="27" t="str">
        <f t="shared" si="372"/>
        <v>Registered</v>
      </c>
      <c r="R2087" s="121">
        <f t="shared" si="373"/>
        <v>0.65</v>
      </c>
      <c r="T2087" s="117">
        <f t="shared" si="370"/>
        <v>0</v>
      </c>
      <c r="U2087" s="117">
        <f t="shared" si="371"/>
        <v>0</v>
      </c>
    </row>
    <row r="2088" spans="1:21" hidden="1" x14ac:dyDescent="0.3">
      <c r="A2088" s="114">
        <v>5110</v>
      </c>
      <c r="B2088" s="114" t="s">
        <v>1759</v>
      </c>
      <c r="C2088" s="114" t="s">
        <v>2294</v>
      </c>
      <c r="D2088" s="114" t="s">
        <v>4548</v>
      </c>
      <c r="E2088" s="114" t="s">
        <v>4549</v>
      </c>
      <c r="F2088" s="115">
        <v>45716</v>
      </c>
      <c r="G2088" s="114" t="s">
        <v>4451</v>
      </c>
      <c r="H2088" s="116">
        <v>2217900</v>
      </c>
      <c r="I2088" s="116">
        <v>1441635</v>
      </c>
      <c r="J2088" s="116">
        <v>1441635</v>
      </c>
      <c r="K2088" s="116">
        <v>0</v>
      </c>
      <c r="L2088" s="116">
        <v>0</v>
      </c>
      <c r="M2088" s="116">
        <v>0</v>
      </c>
      <c r="N2088" s="116">
        <v>0</v>
      </c>
      <c r="O2088" s="116">
        <v>0</v>
      </c>
      <c r="P2088" s="120">
        <v>0</v>
      </c>
      <c r="Q2088" s="27" t="str">
        <f t="shared" si="372"/>
        <v>Registered</v>
      </c>
      <c r="R2088" s="121">
        <f t="shared" si="373"/>
        <v>0.65</v>
      </c>
      <c r="T2088" s="117">
        <f t="shared" si="370"/>
        <v>0</v>
      </c>
      <c r="U2088" s="117">
        <f t="shared" si="371"/>
        <v>0</v>
      </c>
    </row>
    <row r="2089" spans="1:21" hidden="1" x14ac:dyDescent="0.3">
      <c r="A2089" s="114">
        <v>5111</v>
      </c>
      <c r="B2089" s="114" t="s">
        <v>1759</v>
      </c>
      <c r="C2089" s="114" t="s">
        <v>2294</v>
      </c>
      <c r="D2089" s="114" t="s">
        <v>4554</v>
      </c>
      <c r="E2089" s="114" t="s">
        <v>4555</v>
      </c>
      <c r="F2089" s="115">
        <v>45716</v>
      </c>
      <c r="G2089" s="114" t="s">
        <v>4294</v>
      </c>
      <c r="H2089" s="116">
        <v>2217900</v>
      </c>
      <c r="I2089" s="116">
        <v>1441635</v>
      </c>
      <c r="J2089" s="116">
        <v>1441635</v>
      </c>
      <c r="K2089" s="116">
        <v>0</v>
      </c>
      <c r="L2089" s="116">
        <v>0</v>
      </c>
      <c r="M2089" s="116">
        <v>0</v>
      </c>
      <c r="N2089" s="116">
        <v>0</v>
      </c>
      <c r="O2089" s="116">
        <v>0</v>
      </c>
      <c r="P2089" s="120">
        <v>0</v>
      </c>
      <c r="Q2089" s="27" t="str">
        <f t="shared" si="372"/>
        <v>Registered</v>
      </c>
      <c r="R2089" s="121">
        <f t="shared" si="373"/>
        <v>0.65</v>
      </c>
      <c r="T2089" s="117">
        <f t="shared" si="370"/>
        <v>0</v>
      </c>
      <c r="U2089" s="117">
        <f t="shared" si="371"/>
        <v>0</v>
      </c>
    </row>
    <row r="2090" spans="1:21" hidden="1" x14ac:dyDescent="0.3">
      <c r="A2090" s="114">
        <v>5112</v>
      </c>
      <c r="B2090" s="114" t="s">
        <v>1759</v>
      </c>
      <c r="C2090" s="114" t="s">
        <v>2294</v>
      </c>
      <c r="D2090" s="114" t="s">
        <v>4566</v>
      </c>
      <c r="E2090" s="114" t="s">
        <v>4567</v>
      </c>
      <c r="F2090" s="115">
        <v>45716</v>
      </c>
      <c r="G2090" s="114" t="s">
        <v>4299</v>
      </c>
      <c r="H2090" s="116">
        <v>2217900</v>
      </c>
      <c r="I2090" s="116">
        <v>1441635</v>
      </c>
      <c r="J2090" s="116">
        <v>1441635</v>
      </c>
      <c r="K2090" s="116">
        <v>0</v>
      </c>
      <c r="L2090" s="116">
        <v>0</v>
      </c>
      <c r="M2090" s="116">
        <v>0</v>
      </c>
      <c r="N2090" s="116">
        <v>0</v>
      </c>
      <c r="O2090" s="116">
        <v>0</v>
      </c>
      <c r="P2090" s="120">
        <v>0</v>
      </c>
      <c r="Q2090" s="27" t="str">
        <f t="shared" si="372"/>
        <v>Registered</v>
      </c>
      <c r="R2090" s="121">
        <f t="shared" si="373"/>
        <v>0.65</v>
      </c>
      <c r="T2090" s="117">
        <f t="shared" si="370"/>
        <v>0</v>
      </c>
      <c r="U2090" s="117">
        <f t="shared" si="371"/>
        <v>0</v>
      </c>
    </row>
    <row r="2091" spans="1:21" hidden="1" x14ac:dyDescent="0.3">
      <c r="A2091" s="114">
        <v>5113</v>
      </c>
      <c r="B2091" s="114" t="s">
        <v>1759</v>
      </c>
      <c r="C2091" s="114" t="s">
        <v>2294</v>
      </c>
      <c r="D2091" s="114" t="s">
        <v>4571</v>
      </c>
      <c r="E2091" s="114" t="s">
        <v>4572</v>
      </c>
      <c r="F2091" s="115">
        <v>45716</v>
      </c>
      <c r="G2091" s="114" t="s">
        <v>4451</v>
      </c>
      <c r="H2091" s="116">
        <v>2217900</v>
      </c>
      <c r="I2091" s="116">
        <v>1441635</v>
      </c>
      <c r="J2091" s="116">
        <v>1441635</v>
      </c>
      <c r="K2091" s="116">
        <v>0</v>
      </c>
      <c r="L2091" s="116">
        <v>0</v>
      </c>
      <c r="M2091" s="116">
        <v>0</v>
      </c>
      <c r="N2091" s="116">
        <v>0</v>
      </c>
      <c r="O2091" s="116">
        <v>0</v>
      </c>
      <c r="P2091" s="120">
        <v>0</v>
      </c>
      <c r="Q2091" s="27" t="str">
        <f t="shared" si="372"/>
        <v>Registered</v>
      </c>
      <c r="R2091" s="121">
        <f t="shared" si="373"/>
        <v>0.65</v>
      </c>
      <c r="T2091" s="117">
        <f t="shared" si="370"/>
        <v>0</v>
      </c>
      <c r="U2091" s="117">
        <f t="shared" si="371"/>
        <v>0</v>
      </c>
    </row>
    <row r="2092" spans="1:21" hidden="1" x14ac:dyDescent="0.3">
      <c r="A2092" s="114">
        <v>5114</v>
      </c>
      <c r="B2092" s="114" t="s">
        <v>1759</v>
      </c>
      <c r="C2092" s="114" t="s">
        <v>2294</v>
      </c>
      <c r="D2092" s="114" t="s">
        <v>4575</v>
      </c>
      <c r="E2092" s="114" t="s">
        <v>4576</v>
      </c>
      <c r="F2092" s="115">
        <v>45794</v>
      </c>
      <c r="G2092" s="114" t="s">
        <v>2418</v>
      </c>
      <c r="H2092" s="116">
        <v>2217900</v>
      </c>
      <c r="I2092" s="116">
        <v>1441635</v>
      </c>
      <c r="J2092" s="116">
        <v>1441635</v>
      </c>
      <c r="K2092" s="116">
        <v>0</v>
      </c>
      <c r="L2092" s="116">
        <v>0</v>
      </c>
      <c r="M2092" s="116">
        <v>0</v>
      </c>
      <c r="N2092" s="116">
        <v>0</v>
      </c>
      <c r="O2092" s="116">
        <v>0</v>
      </c>
      <c r="P2092" s="120">
        <v>0</v>
      </c>
      <c r="Q2092" s="27" t="str">
        <f t="shared" si="372"/>
        <v>Registered</v>
      </c>
      <c r="R2092" s="121">
        <f t="shared" si="373"/>
        <v>0.65</v>
      </c>
      <c r="T2092" s="117">
        <f t="shared" si="370"/>
        <v>0</v>
      </c>
      <c r="U2092" s="117">
        <f t="shared" si="371"/>
        <v>0</v>
      </c>
    </row>
    <row r="2093" spans="1:21" hidden="1" x14ac:dyDescent="0.3">
      <c r="A2093" s="114">
        <v>5115</v>
      </c>
      <c r="B2093" s="114" t="s">
        <v>1759</v>
      </c>
      <c r="C2093" s="114" t="s">
        <v>2294</v>
      </c>
      <c r="D2093" s="114" t="s">
        <v>4579</v>
      </c>
      <c r="E2093" s="114" t="s">
        <v>4580</v>
      </c>
      <c r="F2093" s="115">
        <v>45716</v>
      </c>
      <c r="G2093" s="114" t="s">
        <v>4048</v>
      </c>
      <c r="H2093" s="116">
        <v>2217900</v>
      </c>
      <c r="I2093" s="116">
        <v>1441635</v>
      </c>
      <c r="J2093" s="116">
        <v>1441635</v>
      </c>
      <c r="K2093" s="116">
        <v>0</v>
      </c>
      <c r="L2093" s="116">
        <v>0</v>
      </c>
      <c r="M2093" s="116">
        <v>0</v>
      </c>
      <c r="N2093" s="116">
        <v>0</v>
      </c>
      <c r="O2093" s="116">
        <v>0</v>
      </c>
      <c r="P2093" s="120">
        <v>0</v>
      </c>
      <c r="Q2093" s="27" t="str">
        <f t="shared" si="372"/>
        <v>Registered</v>
      </c>
      <c r="R2093" s="121">
        <f t="shared" si="373"/>
        <v>0.65</v>
      </c>
      <c r="T2093" s="117">
        <f t="shared" si="370"/>
        <v>0</v>
      </c>
      <c r="U2093" s="117">
        <f t="shared" si="371"/>
        <v>0</v>
      </c>
    </row>
    <row r="2094" spans="1:21" hidden="1" x14ac:dyDescent="0.3">
      <c r="A2094" s="114">
        <v>5116</v>
      </c>
      <c r="B2094" s="114" t="s">
        <v>1759</v>
      </c>
      <c r="C2094" s="114" t="s">
        <v>2294</v>
      </c>
      <c r="D2094" s="114" t="s">
        <v>4591</v>
      </c>
      <c r="E2094" s="114" t="s">
        <v>4592</v>
      </c>
      <c r="F2094" s="115">
        <v>45716</v>
      </c>
      <c r="G2094" s="114" t="s">
        <v>4330</v>
      </c>
      <c r="H2094" s="116">
        <v>2217900</v>
      </c>
      <c r="I2094" s="116">
        <v>1441635</v>
      </c>
      <c r="J2094" s="116">
        <v>1441635</v>
      </c>
      <c r="K2094" s="116">
        <v>0</v>
      </c>
      <c r="L2094" s="116">
        <v>0</v>
      </c>
      <c r="M2094" s="116">
        <v>0</v>
      </c>
      <c r="N2094" s="116">
        <v>0</v>
      </c>
      <c r="O2094" s="116">
        <v>0</v>
      </c>
      <c r="P2094" s="120">
        <v>0</v>
      </c>
      <c r="Q2094" s="27" t="str">
        <f t="shared" si="372"/>
        <v>Registered</v>
      </c>
      <c r="R2094" s="121">
        <f t="shared" si="373"/>
        <v>0.65</v>
      </c>
      <c r="T2094" s="117">
        <f t="shared" si="370"/>
        <v>0</v>
      </c>
      <c r="U2094" s="117">
        <f t="shared" si="371"/>
        <v>0</v>
      </c>
    </row>
    <row r="2095" spans="1:21" hidden="1" x14ac:dyDescent="0.3">
      <c r="A2095" s="114">
        <v>5117</v>
      </c>
      <c r="B2095" s="114" t="s">
        <v>1759</v>
      </c>
      <c r="C2095" s="114" t="s">
        <v>2294</v>
      </c>
      <c r="D2095" s="114" t="s">
        <v>4597</v>
      </c>
      <c r="E2095" s="114" t="s">
        <v>4598</v>
      </c>
      <c r="F2095" s="115">
        <v>45716</v>
      </c>
      <c r="G2095" s="114" t="s">
        <v>4294</v>
      </c>
      <c r="H2095" s="116">
        <v>2217900</v>
      </c>
      <c r="I2095" s="116">
        <v>1441635</v>
      </c>
      <c r="J2095" s="116">
        <v>1441635</v>
      </c>
      <c r="K2095" s="116">
        <v>0</v>
      </c>
      <c r="L2095" s="116">
        <v>0</v>
      </c>
      <c r="M2095" s="116">
        <v>0</v>
      </c>
      <c r="N2095" s="116">
        <v>0</v>
      </c>
      <c r="O2095" s="116">
        <v>0</v>
      </c>
      <c r="P2095" s="120">
        <v>0</v>
      </c>
      <c r="Q2095" s="27" t="str">
        <f t="shared" si="372"/>
        <v>Registered</v>
      </c>
      <c r="R2095" s="121">
        <f t="shared" si="373"/>
        <v>0.65</v>
      </c>
      <c r="T2095" s="117">
        <f t="shared" si="370"/>
        <v>0</v>
      </c>
      <c r="U2095" s="117">
        <f t="shared" si="371"/>
        <v>0</v>
      </c>
    </row>
    <row r="2096" spans="1:21" hidden="1" x14ac:dyDescent="0.3">
      <c r="A2096" s="114">
        <v>5118</v>
      </c>
      <c r="B2096" s="114" t="s">
        <v>1759</v>
      </c>
      <c r="C2096" s="114" t="s">
        <v>2294</v>
      </c>
      <c r="D2096" s="114" t="s">
        <v>4601</v>
      </c>
      <c r="E2096" s="114" t="s">
        <v>4602</v>
      </c>
      <c r="F2096" s="115">
        <v>45784</v>
      </c>
      <c r="G2096" s="114" t="s">
        <v>4525</v>
      </c>
      <c r="H2096" s="116">
        <v>2217900</v>
      </c>
      <c r="I2096" s="116">
        <v>1441635</v>
      </c>
      <c r="J2096" s="116">
        <v>1441635</v>
      </c>
      <c r="K2096" s="116">
        <v>0</v>
      </c>
      <c r="L2096" s="116">
        <v>0</v>
      </c>
      <c r="M2096" s="116">
        <v>0</v>
      </c>
      <c r="N2096" s="116">
        <v>0</v>
      </c>
      <c r="O2096" s="116">
        <v>0</v>
      </c>
      <c r="P2096" s="120">
        <v>0</v>
      </c>
      <c r="Q2096" s="27" t="str">
        <f t="shared" si="372"/>
        <v>Registered</v>
      </c>
      <c r="R2096" s="121">
        <f t="shared" si="373"/>
        <v>0.65</v>
      </c>
      <c r="T2096" s="117">
        <f t="shared" si="370"/>
        <v>0</v>
      </c>
      <c r="U2096" s="117">
        <f t="shared" si="371"/>
        <v>0</v>
      </c>
    </row>
    <row r="2097" spans="1:21" hidden="1" x14ac:dyDescent="0.3">
      <c r="A2097" s="114">
        <v>5119</v>
      </c>
      <c r="B2097" s="114" t="s">
        <v>1759</v>
      </c>
      <c r="C2097" s="114" t="s">
        <v>2294</v>
      </c>
      <c r="D2097" s="114" t="s">
        <v>4603</v>
      </c>
      <c r="E2097" s="114" t="s">
        <v>4604</v>
      </c>
      <c r="F2097" s="115">
        <v>45716</v>
      </c>
      <c r="G2097" s="114" t="s">
        <v>3829</v>
      </c>
      <c r="H2097" s="116">
        <v>2217900</v>
      </c>
      <c r="I2097" s="116">
        <v>1441635</v>
      </c>
      <c r="J2097" s="116">
        <v>1441635</v>
      </c>
      <c r="K2097" s="116">
        <v>0</v>
      </c>
      <c r="L2097" s="116">
        <v>0</v>
      </c>
      <c r="M2097" s="116">
        <v>0</v>
      </c>
      <c r="N2097" s="116">
        <v>0</v>
      </c>
      <c r="O2097" s="116">
        <v>0</v>
      </c>
      <c r="P2097" s="120">
        <v>0</v>
      </c>
      <c r="Q2097" s="27" t="str">
        <f t="shared" si="372"/>
        <v>Registered</v>
      </c>
      <c r="R2097" s="121">
        <f t="shared" si="373"/>
        <v>0.65</v>
      </c>
      <c r="T2097" s="117">
        <f t="shared" si="370"/>
        <v>0</v>
      </c>
      <c r="U2097" s="117">
        <f t="shared" si="371"/>
        <v>0</v>
      </c>
    </row>
    <row r="2098" spans="1:21" hidden="1" x14ac:dyDescent="0.3">
      <c r="A2098" s="114">
        <v>5120</v>
      </c>
      <c r="B2098" s="114" t="s">
        <v>1759</v>
      </c>
      <c r="C2098" s="114" t="s">
        <v>2294</v>
      </c>
      <c r="D2098" s="114" t="s">
        <v>4611</v>
      </c>
      <c r="E2098" s="114" t="s">
        <v>4612</v>
      </c>
      <c r="F2098" s="115">
        <v>45716</v>
      </c>
      <c r="G2098" s="114" t="s">
        <v>4302</v>
      </c>
      <c r="H2098" s="116">
        <v>2217900</v>
      </c>
      <c r="I2098" s="116">
        <v>1441635</v>
      </c>
      <c r="J2098" s="116">
        <v>1441635</v>
      </c>
      <c r="K2098" s="116">
        <v>0</v>
      </c>
      <c r="L2098" s="116">
        <v>0</v>
      </c>
      <c r="M2098" s="116">
        <v>0</v>
      </c>
      <c r="N2098" s="116">
        <v>0</v>
      </c>
      <c r="O2098" s="116">
        <v>0</v>
      </c>
      <c r="P2098" s="120">
        <v>0</v>
      </c>
      <c r="Q2098" s="27" t="str">
        <f t="shared" si="372"/>
        <v>Registered</v>
      </c>
      <c r="R2098" s="121">
        <f t="shared" si="373"/>
        <v>0.65</v>
      </c>
      <c r="T2098" s="117">
        <f t="shared" si="370"/>
        <v>0</v>
      </c>
      <c r="U2098" s="117">
        <f t="shared" si="371"/>
        <v>0</v>
      </c>
    </row>
    <row r="2099" spans="1:21" hidden="1" x14ac:dyDescent="0.3">
      <c r="A2099" s="114">
        <v>5121</v>
      </c>
      <c r="B2099" s="114" t="s">
        <v>1759</v>
      </c>
      <c r="C2099" s="114" t="s">
        <v>2294</v>
      </c>
      <c r="D2099" s="114" t="s">
        <v>4668</v>
      </c>
      <c r="E2099" s="114" t="s">
        <v>4669</v>
      </c>
      <c r="F2099" s="115">
        <v>45716</v>
      </c>
      <c r="G2099" s="114" t="s">
        <v>4048</v>
      </c>
      <c r="H2099" s="116">
        <v>2189000</v>
      </c>
      <c r="I2099" s="116">
        <v>1422850</v>
      </c>
      <c r="J2099" s="116">
        <v>1422850</v>
      </c>
      <c r="K2099" s="116">
        <v>0</v>
      </c>
      <c r="L2099" s="116">
        <v>0</v>
      </c>
      <c r="M2099" s="116">
        <v>0</v>
      </c>
      <c r="N2099" s="116">
        <v>0</v>
      </c>
      <c r="O2099" s="116">
        <v>0</v>
      </c>
      <c r="P2099" s="120">
        <v>0</v>
      </c>
      <c r="Q2099" s="27" t="str">
        <f t="shared" si="372"/>
        <v>Registered</v>
      </c>
      <c r="R2099" s="121">
        <f t="shared" si="373"/>
        <v>0.65</v>
      </c>
      <c r="T2099" s="117">
        <f t="shared" si="370"/>
        <v>0</v>
      </c>
      <c r="U2099" s="117">
        <f t="shared" si="371"/>
        <v>0</v>
      </c>
    </row>
    <row r="2100" spans="1:21" hidden="1" x14ac:dyDescent="0.3">
      <c r="A2100" s="114">
        <v>5122</v>
      </c>
      <c r="B2100" s="114" t="s">
        <v>1759</v>
      </c>
      <c r="C2100" s="114" t="s">
        <v>2294</v>
      </c>
      <c r="D2100" s="114" t="s">
        <v>4615</v>
      </c>
      <c r="E2100" s="114" t="s">
        <v>4616</v>
      </c>
      <c r="F2100" s="115">
        <v>45716</v>
      </c>
      <c r="G2100" s="114" t="s">
        <v>4330</v>
      </c>
      <c r="H2100" s="116">
        <v>2217900</v>
      </c>
      <c r="I2100" s="116">
        <v>1441635</v>
      </c>
      <c r="J2100" s="116">
        <v>1441635</v>
      </c>
      <c r="K2100" s="116">
        <v>0</v>
      </c>
      <c r="L2100" s="116">
        <v>0</v>
      </c>
      <c r="M2100" s="116">
        <v>0</v>
      </c>
      <c r="N2100" s="116">
        <v>0</v>
      </c>
      <c r="O2100" s="116">
        <v>0</v>
      </c>
      <c r="P2100" s="120">
        <v>0</v>
      </c>
      <c r="Q2100" s="27" t="str">
        <f t="shared" si="372"/>
        <v>Registered</v>
      </c>
      <c r="R2100" s="121">
        <f t="shared" si="373"/>
        <v>0.65</v>
      </c>
      <c r="T2100" s="117">
        <f t="shared" si="370"/>
        <v>0</v>
      </c>
      <c r="U2100" s="117">
        <f t="shared" si="371"/>
        <v>0</v>
      </c>
    </row>
    <row r="2101" spans="1:21" hidden="1" x14ac:dyDescent="0.3">
      <c r="A2101" s="114">
        <v>5123</v>
      </c>
      <c r="B2101" s="114" t="s">
        <v>1759</v>
      </c>
      <c r="C2101" s="114" t="s">
        <v>2294</v>
      </c>
      <c r="D2101" s="114" t="s">
        <v>4617</v>
      </c>
      <c r="E2101" s="114" t="s">
        <v>4618</v>
      </c>
      <c r="F2101" s="115">
        <v>45716</v>
      </c>
      <c r="G2101" s="114" t="s">
        <v>4291</v>
      </c>
      <c r="H2101" s="116">
        <v>2217900</v>
      </c>
      <c r="I2101" s="116">
        <v>1441635</v>
      </c>
      <c r="J2101" s="116">
        <v>1441635</v>
      </c>
      <c r="K2101" s="116">
        <v>0</v>
      </c>
      <c r="L2101" s="116">
        <v>0</v>
      </c>
      <c r="M2101" s="116">
        <v>0</v>
      </c>
      <c r="N2101" s="116">
        <v>0</v>
      </c>
      <c r="O2101" s="116">
        <v>0</v>
      </c>
      <c r="P2101" s="120">
        <v>0</v>
      </c>
      <c r="Q2101" s="27" t="str">
        <f t="shared" si="372"/>
        <v>Registered</v>
      </c>
      <c r="R2101" s="121">
        <f t="shared" si="373"/>
        <v>0.65</v>
      </c>
      <c r="T2101" s="117">
        <f t="shared" si="370"/>
        <v>0</v>
      </c>
      <c r="U2101" s="117">
        <f t="shared" si="371"/>
        <v>0</v>
      </c>
    </row>
    <row r="2102" spans="1:21" hidden="1" x14ac:dyDescent="0.3">
      <c r="A2102" s="114">
        <v>5124</v>
      </c>
      <c r="B2102" s="114" t="s">
        <v>1759</v>
      </c>
      <c r="C2102" s="114" t="s">
        <v>2294</v>
      </c>
      <c r="D2102" s="114" t="s">
        <v>6303</v>
      </c>
      <c r="E2102" s="114" t="s">
        <v>6304</v>
      </c>
      <c r="F2102" s="115">
        <v>45784</v>
      </c>
      <c r="G2102" s="114" t="s">
        <v>3447</v>
      </c>
      <c r="H2102" s="116">
        <v>2217900</v>
      </c>
      <c r="I2102" s="116">
        <v>1441635</v>
      </c>
      <c r="J2102" s="116">
        <v>1441635</v>
      </c>
      <c r="K2102" s="116">
        <v>0</v>
      </c>
      <c r="L2102" s="116">
        <v>0</v>
      </c>
      <c r="M2102" s="116">
        <v>0</v>
      </c>
      <c r="N2102" s="116">
        <v>0</v>
      </c>
      <c r="O2102" s="116">
        <v>0</v>
      </c>
      <c r="P2102" s="120">
        <v>0</v>
      </c>
      <c r="Q2102" s="27" t="str">
        <f t="shared" si="372"/>
        <v>Registered</v>
      </c>
      <c r="R2102" s="121">
        <f t="shared" si="373"/>
        <v>0.65</v>
      </c>
      <c r="T2102" s="117">
        <f t="shared" si="370"/>
        <v>0</v>
      </c>
      <c r="U2102" s="117">
        <f t="shared" si="371"/>
        <v>0</v>
      </c>
    </row>
    <row r="2103" spans="1:21" hidden="1" x14ac:dyDescent="0.3">
      <c r="A2103" s="114">
        <v>5125</v>
      </c>
      <c r="B2103" s="114" t="s">
        <v>1759</v>
      </c>
      <c r="C2103" s="114" t="s">
        <v>2294</v>
      </c>
      <c r="D2103" s="114" t="s">
        <v>4623</v>
      </c>
      <c r="E2103" s="114" t="s">
        <v>4624</v>
      </c>
      <c r="F2103" s="115">
        <v>45716</v>
      </c>
      <c r="G2103" s="114" t="s">
        <v>4330</v>
      </c>
      <c r="H2103" s="116">
        <v>2217900</v>
      </c>
      <c r="I2103" s="116">
        <v>1441635</v>
      </c>
      <c r="J2103" s="116">
        <v>1441635</v>
      </c>
      <c r="K2103" s="116">
        <v>0</v>
      </c>
      <c r="L2103" s="116">
        <v>0</v>
      </c>
      <c r="M2103" s="116">
        <v>0</v>
      </c>
      <c r="N2103" s="116">
        <v>0</v>
      </c>
      <c r="O2103" s="116">
        <v>0</v>
      </c>
      <c r="P2103" s="120">
        <v>0</v>
      </c>
      <c r="Q2103" s="27" t="str">
        <f t="shared" si="372"/>
        <v>Registered</v>
      </c>
      <c r="R2103" s="121">
        <f t="shared" si="373"/>
        <v>0.65</v>
      </c>
      <c r="T2103" s="117">
        <f t="shared" si="370"/>
        <v>0</v>
      </c>
      <c r="U2103" s="117">
        <f t="shared" si="371"/>
        <v>0</v>
      </c>
    </row>
    <row r="2104" spans="1:21" hidden="1" x14ac:dyDescent="0.3">
      <c r="A2104" s="114">
        <v>5126</v>
      </c>
      <c r="B2104" s="114" t="s">
        <v>1759</v>
      </c>
      <c r="C2104" s="114" t="s">
        <v>2294</v>
      </c>
      <c r="D2104" s="114" t="s">
        <v>4449</v>
      </c>
      <c r="E2104" s="114" t="s">
        <v>4450</v>
      </c>
      <c r="F2104" s="115">
        <v>45716</v>
      </c>
      <c r="G2104" s="114" t="s">
        <v>4451</v>
      </c>
      <c r="H2104" s="116">
        <v>2217900</v>
      </c>
      <c r="I2104" s="116">
        <v>1456196</v>
      </c>
      <c r="J2104" s="116">
        <v>1456196</v>
      </c>
      <c r="K2104" s="116">
        <v>0</v>
      </c>
      <c r="L2104" s="116">
        <v>0</v>
      </c>
      <c r="M2104" s="116">
        <v>0</v>
      </c>
      <c r="N2104" s="116">
        <v>0</v>
      </c>
      <c r="O2104" s="116">
        <v>0</v>
      </c>
      <c r="P2104" s="120">
        <v>0</v>
      </c>
      <c r="Q2104" s="27" t="str">
        <f t="shared" si="372"/>
        <v>Registered</v>
      </c>
      <c r="R2104" s="121">
        <f t="shared" si="373"/>
        <v>0.65656521935163892</v>
      </c>
      <c r="T2104" s="117">
        <f t="shared" si="370"/>
        <v>0</v>
      </c>
      <c r="U2104" s="117">
        <f t="shared" si="371"/>
        <v>0</v>
      </c>
    </row>
    <row r="2105" spans="1:21" hidden="1" x14ac:dyDescent="0.3">
      <c r="A2105" s="114">
        <v>5127</v>
      </c>
      <c r="B2105" s="114" t="s">
        <v>1759</v>
      </c>
      <c r="C2105" s="114" t="s">
        <v>2294</v>
      </c>
      <c r="D2105" s="114" t="s">
        <v>4444</v>
      </c>
      <c r="E2105" s="114" t="s">
        <v>4445</v>
      </c>
      <c r="F2105" s="115">
        <v>45716</v>
      </c>
      <c r="G2105" s="114" t="s">
        <v>4446</v>
      </c>
      <c r="H2105" s="116">
        <v>2265800</v>
      </c>
      <c r="I2105" s="116">
        <v>1472770</v>
      </c>
      <c r="J2105" s="116">
        <v>1472770</v>
      </c>
      <c r="K2105" s="116">
        <v>0</v>
      </c>
      <c r="L2105" s="116">
        <v>0</v>
      </c>
      <c r="M2105" s="116">
        <v>0</v>
      </c>
      <c r="N2105" s="116">
        <v>0</v>
      </c>
      <c r="O2105" s="116">
        <v>0</v>
      </c>
      <c r="P2105" s="120">
        <v>0</v>
      </c>
      <c r="Q2105" s="27" t="str">
        <f t="shared" si="372"/>
        <v>Registered</v>
      </c>
      <c r="R2105" s="121">
        <f t="shared" si="373"/>
        <v>0.65</v>
      </c>
      <c r="T2105" s="117">
        <f t="shared" si="370"/>
        <v>0</v>
      </c>
      <c r="U2105" s="117">
        <f t="shared" si="371"/>
        <v>0</v>
      </c>
    </row>
    <row r="2106" spans="1:21" hidden="1" x14ac:dyDescent="0.3">
      <c r="A2106" s="114">
        <v>5128</v>
      </c>
      <c r="B2106" s="114" t="s">
        <v>1759</v>
      </c>
      <c r="C2106" s="114" t="s">
        <v>2294</v>
      </c>
      <c r="D2106" s="114" t="s">
        <v>4631</v>
      </c>
      <c r="E2106" s="114" t="s">
        <v>4632</v>
      </c>
      <c r="F2106" s="115">
        <v>45716</v>
      </c>
      <c r="G2106" s="114" t="s">
        <v>2784</v>
      </c>
      <c r="H2106" s="116">
        <v>2217900</v>
      </c>
      <c r="I2106" s="116">
        <v>1441635</v>
      </c>
      <c r="J2106" s="116">
        <v>1441635</v>
      </c>
      <c r="K2106" s="116">
        <v>0</v>
      </c>
      <c r="L2106" s="116">
        <v>0</v>
      </c>
      <c r="M2106" s="116">
        <v>0</v>
      </c>
      <c r="N2106" s="116">
        <v>0</v>
      </c>
      <c r="O2106" s="116">
        <v>0</v>
      </c>
      <c r="P2106" s="120">
        <v>0</v>
      </c>
      <c r="Q2106" s="27" t="str">
        <f t="shared" si="372"/>
        <v>Registered</v>
      </c>
      <c r="R2106" s="121">
        <f t="shared" si="373"/>
        <v>0.65</v>
      </c>
      <c r="T2106" s="117">
        <f t="shared" si="370"/>
        <v>0</v>
      </c>
      <c r="U2106" s="117">
        <f t="shared" si="371"/>
        <v>0</v>
      </c>
    </row>
    <row r="2107" spans="1:21" hidden="1" x14ac:dyDescent="0.3">
      <c r="A2107" s="114">
        <v>5129</v>
      </c>
      <c r="B2107" s="114" t="s">
        <v>1759</v>
      </c>
      <c r="C2107" s="114" t="s">
        <v>2294</v>
      </c>
      <c r="D2107" s="114" t="s">
        <v>4633</v>
      </c>
      <c r="E2107" s="114" t="s">
        <v>4634</v>
      </c>
      <c r="F2107" s="115">
        <v>45716</v>
      </c>
      <c r="G2107" s="114" t="s">
        <v>3452</v>
      </c>
      <c r="H2107" s="116">
        <v>2217900</v>
      </c>
      <c r="I2107" s="116">
        <v>1441635</v>
      </c>
      <c r="J2107" s="116">
        <v>1441635</v>
      </c>
      <c r="K2107" s="116">
        <v>0</v>
      </c>
      <c r="L2107" s="116">
        <v>0</v>
      </c>
      <c r="M2107" s="116">
        <v>0</v>
      </c>
      <c r="N2107" s="116">
        <v>0</v>
      </c>
      <c r="O2107" s="116">
        <v>0</v>
      </c>
      <c r="P2107" s="120">
        <v>0</v>
      </c>
      <c r="Q2107" s="27" t="str">
        <f t="shared" si="372"/>
        <v>Registered</v>
      </c>
      <c r="R2107" s="121">
        <f t="shared" si="373"/>
        <v>0.65</v>
      </c>
      <c r="T2107" s="117">
        <f t="shared" si="370"/>
        <v>0</v>
      </c>
      <c r="U2107" s="117">
        <f t="shared" si="371"/>
        <v>0</v>
      </c>
    </row>
    <row r="2108" spans="1:21" hidden="1" x14ac:dyDescent="0.3">
      <c r="A2108" s="114">
        <v>5130</v>
      </c>
      <c r="B2108" s="114" t="s">
        <v>1759</v>
      </c>
      <c r="C2108" s="114" t="s">
        <v>2294</v>
      </c>
      <c r="D2108" s="114" t="s">
        <v>4643</v>
      </c>
      <c r="E2108" s="114" t="s">
        <v>4644</v>
      </c>
      <c r="F2108" s="115">
        <v>45715</v>
      </c>
      <c r="G2108" s="114" t="s">
        <v>4302</v>
      </c>
      <c r="H2108" s="116">
        <v>2217900</v>
      </c>
      <c r="I2108" s="116">
        <v>1441635</v>
      </c>
      <c r="J2108" s="116">
        <v>1441635</v>
      </c>
      <c r="K2108" s="116">
        <v>0</v>
      </c>
      <c r="L2108" s="116">
        <v>0</v>
      </c>
      <c r="M2108" s="116">
        <v>0</v>
      </c>
      <c r="N2108" s="116">
        <v>0</v>
      </c>
      <c r="O2108" s="116">
        <v>0</v>
      </c>
      <c r="P2108" s="120">
        <v>0</v>
      </c>
      <c r="Q2108" s="27" t="str">
        <f t="shared" si="372"/>
        <v>Registered</v>
      </c>
      <c r="R2108" s="121">
        <f t="shared" si="373"/>
        <v>0.65</v>
      </c>
      <c r="T2108" s="117">
        <f t="shared" si="370"/>
        <v>0</v>
      </c>
      <c r="U2108" s="117">
        <f t="shared" si="371"/>
        <v>0</v>
      </c>
    </row>
    <row r="2109" spans="1:21" hidden="1" x14ac:dyDescent="0.3">
      <c r="A2109" s="114">
        <v>5131</v>
      </c>
      <c r="B2109" s="114" t="s">
        <v>1759</v>
      </c>
      <c r="C2109" s="114" t="s">
        <v>2294</v>
      </c>
      <c r="D2109" s="114" t="s">
        <v>4645</v>
      </c>
      <c r="E2109" s="114" t="s">
        <v>4646</v>
      </c>
      <c r="F2109" s="115">
        <v>45716</v>
      </c>
      <c r="G2109" s="114" t="s">
        <v>4291</v>
      </c>
      <c r="H2109" s="116">
        <v>2217900</v>
      </c>
      <c r="I2109" s="116">
        <v>1441635</v>
      </c>
      <c r="J2109" s="116">
        <v>1441635</v>
      </c>
      <c r="K2109" s="116">
        <v>0</v>
      </c>
      <c r="L2109" s="116">
        <v>0</v>
      </c>
      <c r="M2109" s="116">
        <v>0</v>
      </c>
      <c r="N2109" s="116">
        <v>0</v>
      </c>
      <c r="O2109" s="116">
        <v>0</v>
      </c>
      <c r="P2109" s="120">
        <v>0</v>
      </c>
      <c r="Q2109" s="27" t="str">
        <f t="shared" si="372"/>
        <v>Registered</v>
      </c>
      <c r="R2109" s="121">
        <f t="shared" si="373"/>
        <v>0.65</v>
      </c>
      <c r="T2109" s="117">
        <f t="shared" si="370"/>
        <v>0</v>
      </c>
      <c r="U2109" s="117">
        <f t="shared" si="371"/>
        <v>0</v>
      </c>
    </row>
    <row r="2110" spans="1:21" hidden="1" x14ac:dyDescent="0.3">
      <c r="A2110" s="114">
        <v>5132</v>
      </c>
      <c r="B2110" s="114" t="s">
        <v>1759</v>
      </c>
      <c r="C2110" s="114" t="s">
        <v>2294</v>
      </c>
      <c r="D2110" s="114" t="s">
        <v>4652</v>
      </c>
      <c r="E2110" s="114" t="s">
        <v>4653</v>
      </c>
      <c r="F2110" s="115">
        <v>45784</v>
      </c>
      <c r="G2110" s="114" t="s">
        <v>3668</v>
      </c>
      <c r="H2110" s="116">
        <v>2217900</v>
      </c>
      <c r="I2110" s="116">
        <v>1441635</v>
      </c>
      <c r="J2110" s="116">
        <v>1441635</v>
      </c>
      <c r="K2110" s="116">
        <v>0</v>
      </c>
      <c r="L2110" s="116">
        <v>0</v>
      </c>
      <c r="M2110" s="116">
        <v>0</v>
      </c>
      <c r="N2110" s="116">
        <v>0</v>
      </c>
      <c r="O2110" s="116">
        <v>0</v>
      </c>
      <c r="P2110" s="120">
        <v>0</v>
      </c>
      <c r="Q2110" s="27" t="str">
        <f t="shared" si="372"/>
        <v>Registered</v>
      </c>
      <c r="R2110" s="121">
        <f t="shared" si="373"/>
        <v>0.65</v>
      </c>
      <c r="T2110" s="117">
        <f t="shared" si="370"/>
        <v>0</v>
      </c>
      <c r="U2110" s="117">
        <f t="shared" si="371"/>
        <v>0</v>
      </c>
    </row>
    <row r="2111" spans="1:21" hidden="1" x14ac:dyDescent="0.3">
      <c r="A2111" s="114">
        <v>5133</v>
      </c>
      <c r="B2111" s="114" t="s">
        <v>1759</v>
      </c>
      <c r="C2111" s="114" t="s">
        <v>2294</v>
      </c>
      <c r="D2111" s="114" t="s">
        <v>2368</v>
      </c>
      <c r="E2111" s="114" t="s">
        <v>2369</v>
      </c>
      <c r="F2111" s="115">
        <v>46104</v>
      </c>
      <c r="G2111" s="114" t="s">
        <v>1612</v>
      </c>
      <c r="H2111" s="116">
        <v>2217900</v>
      </c>
      <c r="I2111" s="116">
        <v>1441635</v>
      </c>
      <c r="J2111" s="116">
        <v>1441635</v>
      </c>
      <c r="K2111" s="116">
        <v>0</v>
      </c>
      <c r="L2111" s="116">
        <v>0</v>
      </c>
      <c r="M2111" s="116">
        <v>0</v>
      </c>
      <c r="N2111" s="116">
        <v>0</v>
      </c>
      <c r="O2111" s="116">
        <v>0</v>
      </c>
      <c r="P2111" s="120">
        <v>0</v>
      </c>
      <c r="Q2111" s="27" t="str">
        <f t="shared" si="372"/>
        <v>Registered</v>
      </c>
      <c r="R2111" s="121">
        <f t="shared" si="373"/>
        <v>0.65</v>
      </c>
      <c r="T2111" s="117">
        <f t="shared" ref="T2111:T2174" si="374">L2111+M2111+N2111+O2111+P2111</f>
        <v>0</v>
      </c>
      <c r="U2111" s="117">
        <f t="shared" ref="U2111:U2174" si="375">K2111-T2111</f>
        <v>0</v>
      </c>
    </row>
    <row r="2112" spans="1:21" hidden="1" x14ac:dyDescent="0.3">
      <c r="A2112" s="114">
        <v>10907</v>
      </c>
      <c r="B2112" s="114" t="s">
        <v>1759</v>
      </c>
      <c r="C2112" s="114" t="s">
        <v>2294</v>
      </c>
      <c r="D2112" s="114" t="s">
        <v>105</v>
      </c>
      <c r="E2112" s="114" t="s">
        <v>106</v>
      </c>
      <c r="F2112" s="115">
        <v>46164</v>
      </c>
      <c r="G2112" s="114" t="s">
        <v>10317</v>
      </c>
      <c r="H2112" s="116">
        <v>2217900</v>
      </c>
      <c r="I2112" s="116">
        <v>1441635</v>
      </c>
      <c r="J2112" s="116"/>
      <c r="K2112" s="116"/>
      <c r="L2112" s="116">
        <v>1441635</v>
      </c>
      <c r="M2112" s="116">
        <v>0</v>
      </c>
      <c r="N2112" s="116">
        <v>0</v>
      </c>
      <c r="O2112" s="116">
        <v>0</v>
      </c>
      <c r="P2112" s="120">
        <v>0</v>
      </c>
      <c r="Q2112" s="27" t="str">
        <f t="shared" si="372"/>
        <v>Registered</v>
      </c>
      <c r="R2112" s="121">
        <f t="shared" si="373"/>
        <v>0.65</v>
      </c>
      <c r="T2112" s="117">
        <f t="shared" si="374"/>
        <v>1441635</v>
      </c>
      <c r="U2112" s="117">
        <f t="shared" si="375"/>
        <v>-1441635</v>
      </c>
    </row>
    <row r="2113" spans="1:21" x14ac:dyDescent="0.3">
      <c r="A2113" s="114">
        <v>253</v>
      </c>
      <c r="B2113" s="114" t="s">
        <v>1572</v>
      </c>
      <c r="C2113" s="114" t="s">
        <v>172</v>
      </c>
      <c r="D2113" s="114" t="s">
        <v>1982</v>
      </c>
      <c r="E2113" s="114" t="s">
        <v>1983</v>
      </c>
      <c r="F2113" s="115">
        <v>46099</v>
      </c>
      <c r="G2113" s="114" t="s">
        <v>1583</v>
      </c>
      <c r="H2113" s="116">
        <v>4764500</v>
      </c>
      <c r="I2113" s="116">
        <v>2953990</v>
      </c>
      <c r="J2113" s="116">
        <v>728435</v>
      </c>
      <c r="K2113" s="116">
        <v>2225555</v>
      </c>
      <c r="L2113" s="116">
        <v>0</v>
      </c>
      <c r="M2113" s="116">
        <v>0</v>
      </c>
      <c r="N2113" s="116">
        <v>2225555</v>
      </c>
      <c r="O2113" s="116">
        <v>0</v>
      </c>
      <c r="P2113" s="120">
        <v>0</v>
      </c>
      <c r="Q2113" s="27" t="str">
        <f t="shared" si="372"/>
        <v>Registered</v>
      </c>
      <c r="R2113" s="121">
        <f t="shared" si="373"/>
        <v>0.62</v>
      </c>
      <c r="T2113" s="117">
        <f t="shared" si="374"/>
        <v>2225555</v>
      </c>
      <c r="U2113" s="117">
        <f t="shared" si="375"/>
        <v>0</v>
      </c>
    </row>
    <row r="2114" spans="1:21" x14ac:dyDescent="0.3">
      <c r="A2114" s="114">
        <v>259</v>
      </c>
      <c r="B2114" s="114" t="s">
        <v>1572</v>
      </c>
      <c r="C2114" s="114" t="s">
        <v>172</v>
      </c>
      <c r="D2114" s="114" t="s">
        <v>9895</v>
      </c>
      <c r="E2114" s="114" t="s">
        <v>9896</v>
      </c>
      <c r="F2114" s="115">
        <v>45833</v>
      </c>
      <c r="G2114" s="114" t="s">
        <v>9897</v>
      </c>
      <c r="H2114" s="116">
        <v>4495000</v>
      </c>
      <c r="I2114" s="116">
        <v>2573000</v>
      </c>
      <c r="J2114" s="116">
        <v>415000</v>
      </c>
      <c r="K2114" s="116">
        <v>2158000</v>
      </c>
      <c r="L2114" s="116">
        <v>2158000</v>
      </c>
      <c r="M2114" s="116">
        <v>0</v>
      </c>
      <c r="N2114" s="116">
        <v>0</v>
      </c>
      <c r="O2114" s="116">
        <v>0</v>
      </c>
      <c r="P2114" s="120">
        <v>0</v>
      </c>
      <c r="Q2114" s="27" t="str">
        <f t="shared" ref="Q2114:Q2177" si="376">IF(G2114="01 Jan 1900","Unregistered","Registered")</f>
        <v>Registered</v>
      </c>
      <c r="R2114" s="121">
        <f t="shared" si="373"/>
        <v>0.57241379310344831</v>
      </c>
      <c r="T2114" s="117">
        <f t="shared" si="374"/>
        <v>2158000</v>
      </c>
      <c r="U2114" s="117">
        <f t="shared" si="375"/>
        <v>0</v>
      </c>
    </row>
    <row r="2115" spans="1:21" x14ac:dyDescent="0.3">
      <c r="A2115" s="114">
        <v>363</v>
      </c>
      <c r="B2115" s="114" t="s">
        <v>1572</v>
      </c>
      <c r="C2115" s="114" t="s">
        <v>172</v>
      </c>
      <c r="D2115" s="114" t="s">
        <v>178</v>
      </c>
      <c r="E2115" s="114" t="s">
        <v>179</v>
      </c>
      <c r="F2115" s="115">
        <v>46134</v>
      </c>
      <c r="G2115" s="114" t="s">
        <v>4387</v>
      </c>
      <c r="H2115" s="116">
        <v>2366000</v>
      </c>
      <c r="I2115" s="116">
        <v>1774500</v>
      </c>
      <c r="J2115" s="116">
        <v>255600</v>
      </c>
      <c r="K2115" s="116">
        <v>1518900</v>
      </c>
      <c r="L2115" s="116">
        <v>0</v>
      </c>
      <c r="M2115" s="116">
        <v>1518900</v>
      </c>
      <c r="N2115" s="116">
        <v>0</v>
      </c>
      <c r="O2115" s="116">
        <v>0</v>
      </c>
      <c r="P2115" s="120">
        <v>0</v>
      </c>
      <c r="Q2115" s="27" t="str">
        <f t="shared" si="376"/>
        <v>Registered</v>
      </c>
      <c r="R2115" s="121">
        <f t="shared" si="373"/>
        <v>0.75</v>
      </c>
      <c r="T2115" s="117">
        <f t="shared" si="374"/>
        <v>1518900</v>
      </c>
      <c r="U2115" s="117">
        <f t="shared" si="375"/>
        <v>0</v>
      </c>
    </row>
    <row r="2116" spans="1:21" x14ac:dyDescent="0.3">
      <c r="A2116" s="114">
        <v>404</v>
      </c>
      <c r="B2116" s="114" t="s">
        <v>1572</v>
      </c>
      <c r="C2116" s="114" t="s">
        <v>172</v>
      </c>
      <c r="D2116" s="114" t="s">
        <v>182</v>
      </c>
      <c r="E2116" s="114" t="s">
        <v>183</v>
      </c>
      <c r="F2116" s="115">
        <v>46120</v>
      </c>
      <c r="G2116" s="114" t="s">
        <v>1429</v>
      </c>
      <c r="H2116" s="116">
        <v>2409800</v>
      </c>
      <c r="I2116" s="116">
        <v>1494076</v>
      </c>
      <c r="J2116" s="116">
        <v>260280</v>
      </c>
      <c r="K2116" s="116">
        <v>1233796</v>
      </c>
      <c r="L2116" s="116">
        <v>0</v>
      </c>
      <c r="M2116" s="116">
        <v>1233796</v>
      </c>
      <c r="N2116" s="116">
        <v>0</v>
      </c>
      <c r="O2116" s="116">
        <v>0</v>
      </c>
      <c r="P2116" s="120">
        <v>0</v>
      </c>
      <c r="Q2116" s="27" t="str">
        <f t="shared" si="376"/>
        <v>Registered</v>
      </c>
      <c r="R2116" s="121">
        <f t="shared" si="373"/>
        <v>0.62</v>
      </c>
      <c r="T2116" s="117">
        <f t="shared" si="374"/>
        <v>1233796</v>
      </c>
      <c r="U2116" s="117">
        <f t="shared" si="375"/>
        <v>0</v>
      </c>
    </row>
    <row r="2117" spans="1:21" x14ac:dyDescent="0.3">
      <c r="A2117" s="114">
        <v>410</v>
      </c>
      <c r="B2117" s="114" t="s">
        <v>1572</v>
      </c>
      <c r="C2117" s="114" t="s">
        <v>172</v>
      </c>
      <c r="D2117" s="114" t="s">
        <v>180</v>
      </c>
      <c r="E2117" s="114" t="s">
        <v>181</v>
      </c>
      <c r="F2117" s="115">
        <v>46114</v>
      </c>
      <c r="G2117" s="114" t="s">
        <v>9623</v>
      </c>
      <c r="H2117" s="116">
        <v>2366000</v>
      </c>
      <c r="I2117" s="116">
        <v>1466920</v>
      </c>
      <c r="J2117" s="116">
        <v>255600</v>
      </c>
      <c r="K2117" s="116">
        <v>1211320</v>
      </c>
      <c r="L2117" s="116">
        <v>1211320</v>
      </c>
      <c r="M2117" s="116">
        <v>0</v>
      </c>
      <c r="N2117" s="116">
        <v>0</v>
      </c>
      <c r="O2117" s="116">
        <v>0</v>
      </c>
      <c r="P2117" s="120">
        <v>0</v>
      </c>
      <c r="Q2117" s="27" t="str">
        <f t="shared" si="376"/>
        <v>Registered</v>
      </c>
      <c r="R2117" s="121">
        <f t="shared" ref="R2117:R2180" si="377">I2117/H2117</f>
        <v>0.62</v>
      </c>
      <c r="T2117" s="117">
        <f t="shared" si="374"/>
        <v>1211320</v>
      </c>
      <c r="U2117" s="117">
        <f t="shared" si="375"/>
        <v>0</v>
      </c>
    </row>
    <row r="2118" spans="1:21" x14ac:dyDescent="0.3">
      <c r="A2118" s="114">
        <v>411</v>
      </c>
      <c r="B2118" s="114" t="s">
        <v>1572</v>
      </c>
      <c r="C2118" s="114" t="s">
        <v>172</v>
      </c>
      <c r="D2118" s="114" t="s">
        <v>2347</v>
      </c>
      <c r="E2118" s="114" t="s">
        <v>2348</v>
      </c>
      <c r="F2118" s="115">
        <v>46108</v>
      </c>
      <c r="G2118" s="114" t="s">
        <v>2200</v>
      </c>
      <c r="H2118" s="116">
        <v>2366000</v>
      </c>
      <c r="I2118" s="116">
        <v>1466920</v>
      </c>
      <c r="J2118" s="116">
        <v>255600</v>
      </c>
      <c r="K2118" s="116">
        <v>1211320</v>
      </c>
      <c r="L2118" s="116">
        <v>0</v>
      </c>
      <c r="M2118" s="116">
        <v>1211320</v>
      </c>
      <c r="N2118" s="116">
        <v>0</v>
      </c>
      <c r="O2118" s="116">
        <v>0</v>
      </c>
      <c r="P2118" s="120">
        <v>0</v>
      </c>
      <c r="Q2118" s="27" t="str">
        <f t="shared" si="376"/>
        <v>Registered</v>
      </c>
      <c r="R2118" s="121">
        <f t="shared" si="377"/>
        <v>0.62</v>
      </c>
      <c r="T2118" s="117">
        <f t="shared" si="374"/>
        <v>1211320</v>
      </c>
      <c r="U2118" s="117">
        <f t="shared" si="375"/>
        <v>0</v>
      </c>
    </row>
    <row r="2119" spans="1:21" x14ac:dyDescent="0.3">
      <c r="A2119" s="114">
        <v>412</v>
      </c>
      <c r="B2119" s="114" t="s">
        <v>1572</v>
      </c>
      <c r="C2119" s="114" t="s">
        <v>172</v>
      </c>
      <c r="D2119" s="114" t="s">
        <v>2349</v>
      </c>
      <c r="E2119" s="114" t="s">
        <v>2350</v>
      </c>
      <c r="F2119" s="115">
        <v>46108</v>
      </c>
      <c r="G2119" s="114" t="s">
        <v>1464</v>
      </c>
      <c r="H2119" s="116">
        <v>2366000</v>
      </c>
      <c r="I2119" s="116">
        <v>1466920</v>
      </c>
      <c r="J2119" s="116">
        <v>255600</v>
      </c>
      <c r="K2119" s="116">
        <v>1211320</v>
      </c>
      <c r="L2119" s="116">
        <v>0</v>
      </c>
      <c r="M2119" s="116">
        <v>1211320</v>
      </c>
      <c r="N2119" s="116">
        <v>0</v>
      </c>
      <c r="O2119" s="116">
        <v>0</v>
      </c>
      <c r="P2119" s="120">
        <v>0</v>
      </c>
      <c r="Q2119" s="27" t="str">
        <f t="shared" si="376"/>
        <v>Registered</v>
      </c>
      <c r="R2119" s="121">
        <f t="shared" si="377"/>
        <v>0.62</v>
      </c>
      <c r="T2119" s="117">
        <f t="shared" si="374"/>
        <v>1211320</v>
      </c>
      <c r="U2119" s="117">
        <f t="shared" si="375"/>
        <v>0</v>
      </c>
    </row>
    <row r="2120" spans="1:21" x14ac:dyDescent="0.3">
      <c r="A2120" s="114">
        <v>498</v>
      </c>
      <c r="B2120" s="114" t="s">
        <v>1572</v>
      </c>
      <c r="C2120" s="114" t="s">
        <v>172</v>
      </c>
      <c r="D2120" s="114" t="s">
        <v>1893</v>
      </c>
      <c r="E2120" s="114" t="s">
        <v>1894</v>
      </c>
      <c r="F2120" s="115">
        <v>46112</v>
      </c>
      <c r="G2120" s="114" t="s">
        <v>1558</v>
      </c>
      <c r="H2120" s="116">
        <v>4764500</v>
      </c>
      <c r="I2120" s="116">
        <v>2953990</v>
      </c>
      <c r="J2120" s="116">
        <v>2076450</v>
      </c>
      <c r="K2120" s="116">
        <v>877540</v>
      </c>
      <c r="L2120" s="116">
        <v>0</v>
      </c>
      <c r="M2120" s="116">
        <v>877540</v>
      </c>
      <c r="N2120" s="116">
        <v>0</v>
      </c>
      <c r="O2120" s="116">
        <v>0</v>
      </c>
      <c r="P2120" s="120">
        <v>0</v>
      </c>
      <c r="Q2120" s="27" t="str">
        <f t="shared" si="376"/>
        <v>Registered</v>
      </c>
      <c r="R2120" s="121">
        <f t="shared" si="377"/>
        <v>0.62</v>
      </c>
      <c r="T2120" s="117">
        <f t="shared" si="374"/>
        <v>877540</v>
      </c>
      <c r="U2120" s="117">
        <f t="shared" si="375"/>
        <v>0</v>
      </c>
    </row>
    <row r="2121" spans="1:21" x14ac:dyDescent="0.3">
      <c r="A2121" s="114">
        <v>553</v>
      </c>
      <c r="B2121" s="114" t="s">
        <v>1572</v>
      </c>
      <c r="C2121" s="114" t="s">
        <v>172</v>
      </c>
      <c r="D2121" s="114" t="s">
        <v>2228</v>
      </c>
      <c r="E2121" s="114" t="s">
        <v>2229</v>
      </c>
      <c r="F2121" s="115">
        <v>46102</v>
      </c>
      <c r="G2121" s="114" t="s">
        <v>2230</v>
      </c>
      <c r="H2121" s="116">
        <v>2366000</v>
      </c>
      <c r="I2121" s="116">
        <v>1585220</v>
      </c>
      <c r="J2121" s="116">
        <v>805600</v>
      </c>
      <c r="K2121" s="116">
        <v>779620</v>
      </c>
      <c r="L2121" s="116">
        <v>0</v>
      </c>
      <c r="M2121" s="116">
        <v>779620</v>
      </c>
      <c r="N2121" s="116">
        <v>0</v>
      </c>
      <c r="O2121" s="116">
        <v>0</v>
      </c>
      <c r="P2121" s="120">
        <v>0</v>
      </c>
      <c r="Q2121" s="27" t="str">
        <f t="shared" si="376"/>
        <v>Registered</v>
      </c>
      <c r="R2121" s="121">
        <f t="shared" si="377"/>
        <v>0.67</v>
      </c>
      <c r="T2121" s="117">
        <f t="shared" si="374"/>
        <v>779620</v>
      </c>
      <c r="U2121" s="117">
        <f t="shared" si="375"/>
        <v>0</v>
      </c>
    </row>
    <row r="2122" spans="1:21" x14ac:dyDescent="0.3">
      <c r="A2122" s="114">
        <v>698</v>
      </c>
      <c r="B2122" s="114" t="s">
        <v>1572</v>
      </c>
      <c r="C2122" s="114" t="s">
        <v>172</v>
      </c>
      <c r="D2122" s="114" t="s">
        <v>3308</v>
      </c>
      <c r="E2122" s="114" t="s">
        <v>3309</v>
      </c>
      <c r="F2122" s="115">
        <v>45716</v>
      </c>
      <c r="G2122" s="114" t="s">
        <v>2569</v>
      </c>
      <c r="H2122" s="116">
        <v>2366000</v>
      </c>
      <c r="I2122" s="116">
        <v>1466920</v>
      </c>
      <c r="J2122" s="116">
        <v>955600</v>
      </c>
      <c r="K2122" s="116">
        <v>511320</v>
      </c>
      <c r="L2122" s="116">
        <v>0</v>
      </c>
      <c r="M2122" s="116">
        <v>0</v>
      </c>
      <c r="N2122" s="116">
        <v>70980</v>
      </c>
      <c r="O2122" s="116">
        <v>0</v>
      </c>
      <c r="P2122" s="120">
        <v>440340</v>
      </c>
      <c r="Q2122" s="27" t="str">
        <f t="shared" si="376"/>
        <v>Registered</v>
      </c>
      <c r="R2122" s="121">
        <f t="shared" si="377"/>
        <v>0.62</v>
      </c>
      <c r="T2122" s="117">
        <f t="shared" si="374"/>
        <v>511320</v>
      </c>
      <c r="U2122" s="117">
        <f t="shared" si="375"/>
        <v>0</v>
      </c>
    </row>
    <row r="2123" spans="1:21" x14ac:dyDescent="0.3">
      <c r="A2123" s="114">
        <v>892</v>
      </c>
      <c r="B2123" s="114" t="s">
        <v>1572</v>
      </c>
      <c r="C2123" s="114" t="s">
        <v>172</v>
      </c>
      <c r="D2123" s="114" t="s">
        <v>4046</v>
      </c>
      <c r="E2123" s="114" t="s">
        <v>4047</v>
      </c>
      <c r="F2123" s="115">
        <v>45714</v>
      </c>
      <c r="G2123" s="114" t="s">
        <v>4048</v>
      </c>
      <c r="H2123" s="116">
        <v>2392300</v>
      </c>
      <c r="I2123" s="116">
        <v>1722456</v>
      </c>
      <c r="J2123" s="116">
        <v>1483226</v>
      </c>
      <c r="K2123" s="116">
        <v>239230</v>
      </c>
      <c r="L2123" s="116">
        <v>0</v>
      </c>
      <c r="M2123" s="116">
        <v>239230</v>
      </c>
      <c r="N2123" s="116">
        <v>0</v>
      </c>
      <c r="O2123" s="116">
        <v>0</v>
      </c>
      <c r="P2123" s="120">
        <v>0</v>
      </c>
      <c r="Q2123" s="27" t="str">
        <f t="shared" si="376"/>
        <v>Registered</v>
      </c>
      <c r="R2123" s="121">
        <f t="shared" si="377"/>
        <v>0.72</v>
      </c>
      <c r="T2123" s="117">
        <f t="shared" si="374"/>
        <v>239230</v>
      </c>
      <c r="U2123" s="117">
        <f t="shared" si="375"/>
        <v>0</v>
      </c>
    </row>
    <row r="2124" spans="1:21" x14ac:dyDescent="0.3">
      <c r="A2124" s="114">
        <v>894</v>
      </c>
      <c r="B2124" s="114" t="s">
        <v>1572</v>
      </c>
      <c r="C2124" s="114" t="s">
        <v>172</v>
      </c>
      <c r="D2124" s="114" t="s">
        <v>4057</v>
      </c>
      <c r="E2124" s="114" t="s">
        <v>4058</v>
      </c>
      <c r="F2124" s="115">
        <v>45714</v>
      </c>
      <c r="G2124" s="114" t="s">
        <v>2727</v>
      </c>
      <c r="H2124" s="116">
        <v>2366000</v>
      </c>
      <c r="I2124" s="116">
        <v>1703520</v>
      </c>
      <c r="J2124" s="116">
        <v>1466920</v>
      </c>
      <c r="K2124" s="116">
        <v>236600</v>
      </c>
      <c r="L2124" s="116">
        <v>0</v>
      </c>
      <c r="M2124" s="116">
        <v>236600</v>
      </c>
      <c r="N2124" s="116">
        <v>0</v>
      </c>
      <c r="O2124" s="116">
        <v>0</v>
      </c>
      <c r="P2124" s="120">
        <v>0</v>
      </c>
      <c r="Q2124" s="27" t="str">
        <f t="shared" si="376"/>
        <v>Registered</v>
      </c>
      <c r="R2124" s="121">
        <f t="shared" si="377"/>
        <v>0.72</v>
      </c>
      <c r="T2124" s="117">
        <f t="shared" si="374"/>
        <v>236600</v>
      </c>
      <c r="U2124" s="117">
        <f t="shared" si="375"/>
        <v>0</v>
      </c>
    </row>
    <row r="2125" spans="1:21" x14ac:dyDescent="0.3">
      <c r="A2125" s="114">
        <v>901</v>
      </c>
      <c r="B2125" s="114" t="s">
        <v>1572</v>
      </c>
      <c r="C2125" s="114" t="s">
        <v>172</v>
      </c>
      <c r="D2125" s="114" t="s">
        <v>2351</v>
      </c>
      <c r="E2125" s="114" t="s">
        <v>2352</v>
      </c>
      <c r="F2125" s="115">
        <v>46102</v>
      </c>
      <c r="G2125" s="114" t="s">
        <v>1464</v>
      </c>
      <c r="H2125" s="116">
        <v>2366000</v>
      </c>
      <c r="I2125" s="116">
        <v>1466920</v>
      </c>
      <c r="J2125" s="116">
        <v>1255600</v>
      </c>
      <c r="K2125" s="116">
        <v>211320</v>
      </c>
      <c r="L2125" s="116">
        <v>0</v>
      </c>
      <c r="M2125" s="116">
        <v>140340</v>
      </c>
      <c r="N2125" s="116">
        <v>70980</v>
      </c>
      <c r="O2125" s="116">
        <v>0</v>
      </c>
      <c r="P2125" s="120">
        <v>0</v>
      </c>
      <c r="Q2125" s="27" t="str">
        <f t="shared" si="376"/>
        <v>Registered</v>
      </c>
      <c r="R2125" s="121">
        <f t="shared" si="377"/>
        <v>0.62</v>
      </c>
      <c r="T2125" s="117">
        <f t="shared" si="374"/>
        <v>211320</v>
      </c>
      <c r="U2125" s="117">
        <f t="shared" si="375"/>
        <v>0</v>
      </c>
    </row>
    <row r="2126" spans="1:21" x14ac:dyDescent="0.3">
      <c r="A2126" s="114">
        <v>920</v>
      </c>
      <c r="B2126" s="114" t="s">
        <v>1572</v>
      </c>
      <c r="C2126" s="114" t="s">
        <v>172</v>
      </c>
      <c r="D2126" s="114" t="s">
        <v>4341</v>
      </c>
      <c r="E2126" s="114" t="s">
        <v>4342</v>
      </c>
      <c r="F2126" s="115">
        <v>45713</v>
      </c>
      <c r="G2126" s="114" t="s">
        <v>2740</v>
      </c>
      <c r="H2126" s="116">
        <v>2366000</v>
      </c>
      <c r="I2126" s="116">
        <v>1585220</v>
      </c>
      <c r="J2126" s="116">
        <v>1397360</v>
      </c>
      <c r="K2126" s="116">
        <v>187860</v>
      </c>
      <c r="L2126" s="116">
        <v>0</v>
      </c>
      <c r="M2126" s="116">
        <v>118300</v>
      </c>
      <c r="N2126" s="116">
        <v>69560</v>
      </c>
      <c r="O2126" s="116">
        <v>0</v>
      </c>
      <c r="P2126" s="120">
        <v>0</v>
      </c>
      <c r="Q2126" s="27" t="str">
        <f t="shared" si="376"/>
        <v>Registered</v>
      </c>
      <c r="R2126" s="121">
        <f t="shared" si="377"/>
        <v>0.67</v>
      </c>
      <c r="T2126" s="117">
        <f t="shared" si="374"/>
        <v>187860</v>
      </c>
      <c r="U2126" s="117">
        <f t="shared" si="375"/>
        <v>0</v>
      </c>
    </row>
    <row r="2127" spans="1:21" x14ac:dyDescent="0.3">
      <c r="A2127" s="114">
        <v>948</v>
      </c>
      <c r="B2127" s="114" t="s">
        <v>1572</v>
      </c>
      <c r="C2127" s="114" t="s">
        <v>172</v>
      </c>
      <c r="D2127" s="114" t="s">
        <v>4245</v>
      </c>
      <c r="E2127" s="114" t="s">
        <v>4246</v>
      </c>
      <c r="F2127" s="115">
        <v>45716</v>
      </c>
      <c r="G2127" s="114" t="s">
        <v>1919</v>
      </c>
      <c r="H2127" s="116">
        <v>2392300</v>
      </c>
      <c r="I2127" s="116">
        <v>1483226</v>
      </c>
      <c r="J2127" s="116">
        <v>1358430</v>
      </c>
      <c r="K2127" s="116">
        <v>124796</v>
      </c>
      <c r="L2127" s="116">
        <v>0</v>
      </c>
      <c r="M2127" s="116">
        <v>0</v>
      </c>
      <c r="N2127" s="116">
        <v>71769</v>
      </c>
      <c r="O2127" s="116">
        <v>0</v>
      </c>
      <c r="P2127" s="120">
        <v>53027</v>
      </c>
      <c r="Q2127" s="27" t="str">
        <f t="shared" si="376"/>
        <v>Registered</v>
      </c>
      <c r="R2127" s="121">
        <f t="shared" si="377"/>
        <v>0.62</v>
      </c>
      <c r="T2127" s="117">
        <f t="shared" si="374"/>
        <v>124796</v>
      </c>
      <c r="U2127" s="117">
        <f t="shared" si="375"/>
        <v>0</v>
      </c>
    </row>
    <row r="2128" spans="1:21" x14ac:dyDescent="0.3">
      <c r="A2128" s="114">
        <v>950</v>
      </c>
      <c r="B2128" s="114" t="s">
        <v>1572</v>
      </c>
      <c r="C2128" s="114" t="s">
        <v>172</v>
      </c>
      <c r="D2128" s="114" t="s">
        <v>4289</v>
      </c>
      <c r="E2128" s="114" t="s">
        <v>4290</v>
      </c>
      <c r="F2128" s="115">
        <v>45714</v>
      </c>
      <c r="G2128" s="114" t="s">
        <v>4291</v>
      </c>
      <c r="H2128" s="116">
        <v>2392300</v>
      </c>
      <c r="I2128" s="116">
        <v>1722456</v>
      </c>
      <c r="J2128" s="116">
        <v>1602841</v>
      </c>
      <c r="K2128" s="116">
        <v>119615</v>
      </c>
      <c r="L2128" s="116">
        <v>0</v>
      </c>
      <c r="M2128" s="116">
        <v>119615</v>
      </c>
      <c r="N2128" s="116">
        <v>0</v>
      </c>
      <c r="O2128" s="116">
        <v>0</v>
      </c>
      <c r="P2128" s="120">
        <v>0</v>
      </c>
      <c r="Q2128" s="27" t="str">
        <f t="shared" si="376"/>
        <v>Registered</v>
      </c>
      <c r="R2128" s="121">
        <f t="shared" si="377"/>
        <v>0.72</v>
      </c>
      <c r="T2128" s="117">
        <f t="shared" si="374"/>
        <v>119615</v>
      </c>
      <c r="U2128" s="117">
        <f t="shared" si="375"/>
        <v>0</v>
      </c>
    </row>
    <row r="2129" spans="1:21" x14ac:dyDescent="0.3">
      <c r="A2129" s="114">
        <v>951</v>
      </c>
      <c r="B2129" s="114" t="s">
        <v>1572</v>
      </c>
      <c r="C2129" s="114" t="s">
        <v>172</v>
      </c>
      <c r="D2129" s="114" t="s">
        <v>4292</v>
      </c>
      <c r="E2129" s="114" t="s">
        <v>4293</v>
      </c>
      <c r="F2129" s="115">
        <v>45714</v>
      </c>
      <c r="G2129" s="114" t="s">
        <v>4294</v>
      </c>
      <c r="H2129" s="116">
        <v>2392300</v>
      </c>
      <c r="I2129" s="116">
        <v>1722456</v>
      </c>
      <c r="J2129" s="116">
        <v>1602841</v>
      </c>
      <c r="K2129" s="116">
        <v>119615</v>
      </c>
      <c r="L2129" s="116">
        <v>0</v>
      </c>
      <c r="M2129" s="116">
        <v>119615</v>
      </c>
      <c r="N2129" s="116">
        <v>0</v>
      </c>
      <c r="O2129" s="116">
        <v>0</v>
      </c>
      <c r="P2129" s="120">
        <v>0</v>
      </c>
      <c r="Q2129" s="27" t="str">
        <f t="shared" si="376"/>
        <v>Registered</v>
      </c>
      <c r="R2129" s="121">
        <f t="shared" si="377"/>
        <v>0.72</v>
      </c>
      <c r="T2129" s="117">
        <f t="shared" si="374"/>
        <v>119615</v>
      </c>
      <c r="U2129" s="117">
        <f t="shared" si="375"/>
        <v>0</v>
      </c>
    </row>
    <row r="2130" spans="1:21" x14ac:dyDescent="0.3">
      <c r="A2130" s="114">
        <v>952</v>
      </c>
      <c r="B2130" s="114" t="s">
        <v>1572</v>
      </c>
      <c r="C2130" s="114" t="s">
        <v>172</v>
      </c>
      <c r="D2130" s="114" t="s">
        <v>4295</v>
      </c>
      <c r="E2130" s="114" t="s">
        <v>4296</v>
      </c>
      <c r="F2130" s="115">
        <v>45791</v>
      </c>
      <c r="G2130" s="114" t="s">
        <v>3937</v>
      </c>
      <c r="H2130" s="116">
        <v>2392300</v>
      </c>
      <c r="I2130" s="116">
        <v>1722456</v>
      </c>
      <c r="J2130" s="116">
        <v>1602841</v>
      </c>
      <c r="K2130" s="116">
        <v>119615</v>
      </c>
      <c r="L2130" s="116">
        <v>0</v>
      </c>
      <c r="M2130" s="116">
        <v>119615</v>
      </c>
      <c r="N2130" s="116">
        <v>0</v>
      </c>
      <c r="O2130" s="116">
        <v>0</v>
      </c>
      <c r="P2130" s="120">
        <v>0</v>
      </c>
      <c r="Q2130" s="27" t="str">
        <f t="shared" si="376"/>
        <v>Registered</v>
      </c>
      <c r="R2130" s="121">
        <f t="shared" si="377"/>
        <v>0.72</v>
      </c>
      <c r="T2130" s="117">
        <f t="shared" si="374"/>
        <v>119615</v>
      </c>
      <c r="U2130" s="117">
        <f t="shared" si="375"/>
        <v>0</v>
      </c>
    </row>
    <row r="2131" spans="1:21" x14ac:dyDescent="0.3">
      <c r="A2131" s="114">
        <v>953</v>
      </c>
      <c r="B2131" s="114" t="s">
        <v>1572</v>
      </c>
      <c r="C2131" s="114" t="s">
        <v>172</v>
      </c>
      <c r="D2131" s="114" t="s">
        <v>4300</v>
      </c>
      <c r="E2131" s="114" t="s">
        <v>4301</v>
      </c>
      <c r="F2131" s="115">
        <v>45714</v>
      </c>
      <c r="G2131" s="114" t="s">
        <v>4302</v>
      </c>
      <c r="H2131" s="116">
        <v>2392300</v>
      </c>
      <c r="I2131" s="116">
        <v>1602841</v>
      </c>
      <c r="J2131" s="116">
        <v>1483226</v>
      </c>
      <c r="K2131" s="116">
        <v>119615</v>
      </c>
      <c r="L2131" s="116">
        <v>0</v>
      </c>
      <c r="M2131" s="116">
        <v>119615</v>
      </c>
      <c r="N2131" s="116">
        <v>0</v>
      </c>
      <c r="O2131" s="116">
        <v>0</v>
      </c>
      <c r="P2131" s="120">
        <v>0</v>
      </c>
      <c r="Q2131" s="27" t="str">
        <f t="shared" si="376"/>
        <v>Registered</v>
      </c>
      <c r="R2131" s="121">
        <f t="shared" si="377"/>
        <v>0.67</v>
      </c>
      <c r="T2131" s="117">
        <f t="shared" si="374"/>
        <v>119615</v>
      </c>
      <c r="U2131" s="117">
        <f t="shared" si="375"/>
        <v>0</v>
      </c>
    </row>
    <row r="2132" spans="1:21" x14ac:dyDescent="0.3">
      <c r="A2132" s="114">
        <v>954</v>
      </c>
      <c r="B2132" s="114" t="s">
        <v>1572</v>
      </c>
      <c r="C2132" s="114" t="s">
        <v>172</v>
      </c>
      <c r="D2132" s="114" t="s">
        <v>4303</v>
      </c>
      <c r="E2132" s="114" t="s">
        <v>4304</v>
      </c>
      <c r="F2132" s="115">
        <v>45714</v>
      </c>
      <c r="G2132" s="114" t="s">
        <v>4048</v>
      </c>
      <c r="H2132" s="116">
        <v>2392300</v>
      </c>
      <c r="I2132" s="116">
        <v>1602841</v>
      </c>
      <c r="J2132" s="116">
        <v>1483226</v>
      </c>
      <c r="K2132" s="116">
        <v>119615</v>
      </c>
      <c r="L2132" s="116">
        <v>0</v>
      </c>
      <c r="M2132" s="116">
        <v>119615</v>
      </c>
      <c r="N2132" s="116">
        <v>0</v>
      </c>
      <c r="O2132" s="116">
        <v>0</v>
      </c>
      <c r="P2132" s="120">
        <v>0</v>
      </c>
      <c r="Q2132" s="27" t="str">
        <f t="shared" si="376"/>
        <v>Registered</v>
      </c>
      <c r="R2132" s="121">
        <f t="shared" si="377"/>
        <v>0.67</v>
      </c>
      <c r="T2132" s="117">
        <f t="shared" si="374"/>
        <v>119615</v>
      </c>
      <c r="U2132" s="117">
        <f t="shared" si="375"/>
        <v>0</v>
      </c>
    </row>
    <row r="2133" spans="1:21" x14ac:dyDescent="0.3">
      <c r="A2133" s="114">
        <v>955</v>
      </c>
      <c r="B2133" s="114" t="s">
        <v>1572</v>
      </c>
      <c r="C2133" s="114" t="s">
        <v>172</v>
      </c>
      <c r="D2133" s="114" t="s">
        <v>4312</v>
      </c>
      <c r="E2133" s="114" t="s">
        <v>4313</v>
      </c>
      <c r="F2133" s="115">
        <v>45714</v>
      </c>
      <c r="G2133" s="114" t="s">
        <v>4048</v>
      </c>
      <c r="H2133" s="116">
        <v>2366000</v>
      </c>
      <c r="I2133" s="116">
        <v>1585220</v>
      </c>
      <c r="J2133" s="116">
        <v>1466920</v>
      </c>
      <c r="K2133" s="116">
        <v>118300</v>
      </c>
      <c r="L2133" s="116">
        <v>0</v>
      </c>
      <c r="M2133" s="116">
        <v>118300</v>
      </c>
      <c r="N2133" s="116">
        <v>0</v>
      </c>
      <c r="O2133" s="116">
        <v>0</v>
      </c>
      <c r="P2133" s="120">
        <v>0</v>
      </c>
      <c r="Q2133" s="27" t="str">
        <f t="shared" si="376"/>
        <v>Registered</v>
      </c>
      <c r="R2133" s="121">
        <f t="shared" si="377"/>
        <v>0.67</v>
      </c>
      <c r="T2133" s="117">
        <f t="shared" si="374"/>
        <v>118300</v>
      </c>
      <c r="U2133" s="117">
        <f t="shared" si="375"/>
        <v>0</v>
      </c>
    </row>
    <row r="2134" spans="1:21" x14ac:dyDescent="0.3">
      <c r="A2134" s="114">
        <v>956</v>
      </c>
      <c r="B2134" s="114" t="s">
        <v>1572</v>
      </c>
      <c r="C2134" s="114" t="s">
        <v>172</v>
      </c>
      <c r="D2134" s="114" t="s">
        <v>4314</v>
      </c>
      <c r="E2134" s="114" t="s">
        <v>4315</v>
      </c>
      <c r="F2134" s="115">
        <v>45716</v>
      </c>
      <c r="G2134" s="114" t="s">
        <v>4291</v>
      </c>
      <c r="H2134" s="116">
        <v>2366000</v>
      </c>
      <c r="I2134" s="116">
        <v>1585220</v>
      </c>
      <c r="J2134" s="116">
        <v>1466920</v>
      </c>
      <c r="K2134" s="116">
        <v>118300</v>
      </c>
      <c r="L2134" s="116">
        <v>0</v>
      </c>
      <c r="M2134" s="116">
        <v>118300</v>
      </c>
      <c r="N2134" s="116">
        <v>0</v>
      </c>
      <c r="O2134" s="116">
        <v>0</v>
      </c>
      <c r="P2134" s="120">
        <v>0</v>
      </c>
      <c r="Q2134" s="27" t="str">
        <f t="shared" si="376"/>
        <v>Registered</v>
      </c>
      <c r="R2134" s="121">
        <f t="shared" si="377"/>
        <v>0.67</v>
      </c>
      <c r="T2134" s="117">
        <f t="shared" si="374"/>
        <v>118300</v>
      </c>
      <c r="U2134" s="117">
        <f t="shared" si="375"/>
        <v>0</v>
      </c>
    </row>
    <row r="2135" spans="1:21" x14ac:dyDescent="0.3">
      <c r="A2135" s="114">
        <v>957</v>
      </c>
      <c r="B2135" s="114" t="s">
        <v>1572</v>
      </c>
      <c r="C2135" s="114" t="s">
        <v>172</v>
      </c>
      <c r="D2135" s="114" t="s">
        <v>4316</v>
      </c>
      <c r="E2135" s="114" t="s">
        <v>4317</v>
      </c>
      <c r="F2135" s="115">
        <v>45716</v>
      </c>
      <c r="G2135" s="114" t="s">
        <v>4294</v>
      </c>
      <c r="H2135" s="116">
        <v>2366000</v>
      </c>
      <c r="I2135" s="116">
        <v>1703520</v>
      </c>
      <c r="J2135" s="116">
        <v>1585220</v>
      </c>
      <c r="K2135" s="116">
        <v>118300</v>
      </c>
      <c r="L2135" s="116">
        <v>0</v>
      </c>
      <c r="M2135" s="116">
        <v>118300</v>
      </c>
      <c r="N2135" s="116">
        <v>0</v>
      </c>
      <c r="O2135" s="116">
        <v>0</v>
      </c>
      <c r="P2135" s="120">
        <v>0</v>
      </c>
      <c r="Q2135" s="27" t="str">
        <f t="shared" si="376"/>
        <v>Registered</v>
      </c>
      <c r="R2135" s="121">
        <f t="shared" si="377"/>
        <v>0.72</v>
      </c>
      <c r="T2135" s="117">
        <f t="shared" si="374"/>
        <v>118300</v>
      </c>
      <c r="U2135" s="117">
        <f t="shared" si="375"/>
        <v>0</v>
      </c>
    </row>
    <row r="2136" spans="1:21" x14ac:dyDescent="0.3">
      <c r="A2136" s="114">
        <v>958</v>
      </c>
      <c r="B2136" s="114" t="s">
        <v>1572</v>
      </c>
      <c r="C2136" s="114" t="s">
        <v>172</v>
      </c>
      <c r="D2136" s="114" t="s">
        <v>4318</v>
      </c>
      <c r="E2136" s="114" t="s">
        <v>4319</v>
      </c>
      <c r="F2136" s="115">
        <v>45716</v>
      </c>
      <c r="G2136" s="114" t="s">
        <v>2876</v>
      </c>
      <c r="H2136" s="116">
        <v>2366000</v>
      </c>
      <c r="I2136" s="116">
        <v>1703520</v>
      </c>
      <c r="J2136" s="116">
        <v>1585220</v>
      </c>
      <c r="K2136" s="116">
        <v>118300</v>
      </c>
      <c r="L2136" s="116">
        <v>0</v>
      </c>
      <c r="M2136" s="116">
        <v>118300</v>
      </c>
      <c r="N2136" s="116">
        <v>0</v>
      </c>
      <c r="O2136" s="116">
        <v>0</v>
      </c>
      <c r="P2136" s="120">
        <v>0</v>
      </c>
      <c r="Q2136" s="27" t="str">
        <f t="shared" si="376"/>
        <v>Registered</v>
      </c>
      <c r="R2136" s="121">
        <f t="shared" si="377"/>
        <v>0.72</v>
      </c>
      <c r="T2136" s="117">
        <f t="shared" si="374"/>
        <v>118300</v>
      </c>
      <c r="U2136" s="117">
        <f t="shared" si="375"/>
        <v>0</v>
      </c>
    </row>
    <row r="2137" spans="1:21" x14ac:dyDescent="0.3">
      <c r="A2137" s="114">
        <v>959</v>
      </c>
      <c r="B2137" s="114" t="s">
        <v>1572</v>
      </c>
      <c r="C2137" s="114" t="s">
        <v>172</v>
      </c>
      <c r="D2137" s="114" t="s">
        <v>4322</v>
      </c>
      <c r="E2137" s="114" t="s">
        <v>4323</v>
      </c>
      <c r="F2137" s="115">
        <v>45716</v>
      </c>
      <c r="G2137" s="114" t="s">
        <v>3452</v>
      </c>
      <c r="H2137" s="116">
        <v>2366000</v>
      </c>
      <c r="I2137" s="116">
        <v>1703520</v>
      </c>
      <c r="J2137" s="116">
        <v>1585220</v>
      </c>
      <c r="K2137" s="116">
        <v>118300</v>
      </c>
      <c r="L2137" s="116">
        <v>0</v>
      </c>
      <c r="M2137" s="116">
        <v>118300</v>
      </c>
      <c r="N2137" s="116">
        <v>0</v>
      </c>
      <c r="O2137" s="116">
        <v>0</v>
      </c>
      <c r="P2137" s="120">
        <v>0</v>
      </c>
      <c r="Q2137" s="27" t="str">
        <f t="shared" si="376"/>
        <v>Registered</v>
      </c>
      <c r="R2137" s="121">
        <f t="shared" si="377"/>
        <v>0.72</v>
      </c>
      <c r="T2137" s="117">
        <f t="shared" si="374"/>
        <v>118300</v>
      </c>
      <c r="U2137" s="117">
        <f t="shared" si="375"/>
        <v>0</v>
      </c>
    </row>
    <row r="2138" spans="1:21" x14ac:dyDescent="0.3">
      <c r="A2138" s="114">
        <v>960</v>
      </c>
      <c r="B2138" s="114" t="s">
        <v>1572</v>
      </c>
      <c r="C2138" s="114" t="s">
        <v>172</v>
      </c>
      <c r="D2138" s="114" t="s">
        <v>4328</v>
      </c>
      <c r="E2138" s="114" t="s">
        <v>4329</v>
      </c>
      <c r="F2138" s="115">
        <v>45716</v>
      </c>
      <c r="G2138" s="114" t="s">
        <v>4330</v>
      </c>
      <c r="H2138" s="116">
        <v>2366000</v>
      </c>
      <c r="I2138" s="116">
        <v>1703520</v>
      </c>
      <c r="J2138" s="116">
        <v>1585220</v>
      </c>
      <c r="K2138" s="116">
        <v>118300</v>
      </c>
      <c r="L2138" s="116">
        <v>0</v>
      </c>
      <c r="M2138" s="116">
        <v>118300</v>
      </c>
      <c r="N2138" s="116">
        <v>0</v>
      </c>
      <c r="O2138" s="116">
        <v>0</v>
      </c>
      <c r="P2138" s="120">
        <v>0</v>
      </c>
      <c r="Q2138" s="27" t="str">
        <f t="shared" si="376"/>
        <v>Registered</v>
      </c>
      <c r="R2138" s="121">
        <f t="shared" si="377"/>
        <v>0.72</v>
      </c>
      <c r="T2138" s="117">
        <f t="shared" si="374"/>
        <v>118300</v>
      </c>
      <c r="U2138" s="117">
        <f t="shared" si="375"/>
        <v>0</v>
      </c>
    </row>
    <row r="2139" spans="1:21" x14ac:dyDescent="0.3">
      <c r="A2139" s="114">
        <v>961</v>
      </c>
      <c r="B2139" s="114" t="s">
        <v>1572</v>
      </c>
      <c r="C2139" s="114" t="s">
        <v>172</v>
      </c>
      <c r="D2139" s="114" t="s">
        <v>4331</v>
      </c>
      <c r="E2139" s="114" t="s">
        <v>4332</v>
      </c>
      <c r="F2139" s="115">
        <v>45714</v>
      </c>
      <c r="G2139" s="114" t="s">
        <v>3452</v>
      </c>
      <c r="H2139" s="116">
        <v>2366000</v>
      </c>
      <c r="I2139" s="116">
        <v>1585220</v>
      </c>
      <c r="J2139" s="116">
        <v>1466920</v>
      </c>
      <c r="K2139" s="116">
        <v>118300</v>
      </c>
      <c r="L2139" s="116">
        <v>0</v>
      </c>
      <c r="M2139" s="116">
        <v>118300</v>
      </c>
      <c r="N2139" s="116">
        <v>0</v>
      </c>
      <c r="O2139" s="116">
        <v>0</v>
      </c>
      <c r="P2139" s="120">
        <v>0</v>
      </c>
      <c r="Q2139" s="27" t="str">
        <f t="shared" si="376"/>
        <v>Registered</v>
      </c>
      <c r="R2139" s="121">
        <f t="shared" si="377"/>
        <v>0.67</v>
      </c>
      <c r="T2139" s="117">
        <f t="shared" si="374"/>
        <v>118300</v>
      </c>
      <c r="U2139" s="117">
        <f t="shared" si="375"/>
        <v>0</v>
      </c>
    </row>
    <row r="2140" spans="1:21" x14ac:dyDescent="0.3">
      <c r="A2140" s="114">
        <v>962</v>
      </c>
      <c r="B2140" s="114" t="s">
        <v>1572</v>
      </c>
      <c r="C2140" s="114" t="s">
        <v>172</v>
      </c>
      <c r="D2140" s="114" t="s">
        <v>4333</v>
      </c>
      <c r="E2140" s="114" t="s">
        <v>4334</v>
      </c>
      <c r="F2140" s="115">
        <v>45786</v>
      </c>
      <c r="G2140" s="114" t="s">
        <v>3237</v>
      </c>
      <c r="H2140" s="116">
        <v>2366000</v>
      </c>
      <c r="I2140" s="116">
        <v>1585220</v>
      </c>
      <c r="J2140" s="116">
        <v>1466920</v>
      </c>
      <c r="K2140" s="116">
        <v>118300</v>
      </c>
      <c r="L2140" s="116">
        <v>0</v>
      </c>
      <c r="M2140" s="116">
        <v>118300</v>
      </c>
      <c r="N2140" s="116">
        <v>0</v>
      </c>
      <c r="O2140" s="116">
        <v>0</v>
      </c>
      <c r="P2140" s="120">
        <v>0</v>
      </c>
      <c r="Q2140" s="27" t="str">
        <f t="shared" si="376"/>
        <v>Registered</v>
      </c>
      <c r="R2140" s="121">
        <f t="shared" si="377"/>
        <v>0.67</v>
      </c>
      <c r="T2140" s="117">
        <f t="shared" si="374"/>
        <v>118300</v>
      </c>
      <c r="U2140" s="117">
        <f t="shared" si="375"/>
        <v>0</v>
      </c>
    </row>
    <row r="2141" spans="1:21" x14ac:dyDescent="0.3">
      <c r="A2141" s="114">
        <v>963</v>
      </c>
      <c r="B2141" s="114" t="s">
        <v>1572</v>
      </c>
      <c r="C2141" s="114" t="s">
        <v>172</v>
      </c>
      <c r="D2141" s="114" t="s">
        <v>4337</v>
      </c>
      <c r="E2141" s="114" t="s">
        <v>4338</v>
      </c>
      <c r="F2141" s="115">
        <v>45714</v>
      </c>
      <c r="G2141" s="114" t="s">
        <v>4048</v>
      </c>
      <c r="H2141" s="116">
        <v>2366000</v>
      </c>
      <c r="I2141" s="116">
        <v>1585220</v>
      </c>
      <c r="J2141" s="116">
        <v>1466920</v>
      </c>
      <c r="K2141" s="116">
        <v>118300</v>
      </c>
      <c r="L2141" s="116">
        <v>0</v>
      </c>
      <c r="M2141" s="116">
        <v>118300</v>
      </c>
      <c r="N2141" s="116">
        <v>0</v>
      </c>
      <c r="O2141" s="116">
        <v>0</v>
      </c>
      <c r="P2141" s="120">
        <v>0</v>
      </c>
      <c r="Q2141" s="27" t="str">
        <f t="shared" si="376"/>
        <v>Registered</v>
      </c>
      <c r="R2141" s="121">
        <f t="shared" si="377"/>
        <v>0.67</v>
      </c>
      <c r="T2141" s="117">
        <f t="shared" si="374"/>
        <v>118300</v>
      </c>
      <c r="U2141" s="117">
        <f t="shared" si="375"/>
        <v>0</v>
      </c>
    </row>
    <row r="2142" spans="1:21" x14ac:dyDescent="0.3">
      <c r="A2142" s="114">
        <v>964</v>
      </c>
      <c r="B2142" s="114" t="s">
        <v>1572</v>
      </c>
      <c r="C2142" s="114" t="s">
        <v>172</v>
      </c>
      <c r="D2142" s="114" t="s">
        <v>4339</v>
      </c>
      <c r="E2142" s="114" t="s">
        <v>4340</v>
      </c>
      <c r="F2142" s="115">
        <v>45714</v>
      </c>
      <c r="G2142" s="114" t="s">
        <v>3452</v>
      </c>
      <c r="H2142" s="116">
        <v>2366000</v>
      </c>
      <c r="I2142" s="116">
        <v>1585220</v>
      </c>
      <c r="J2142" s="116">
        <v>1466920</v>
      </c>
      <c r="K2142" s="116">
        <v>118300</v>
      </c>
      <c r="L2142" s="116">
        <v>0</v>
      </c>
      <c r="M2142" s="116">
        <v>118300</v>
      </c>
      <c r="N2142" s="116">
        <v>0</v>
      </c>
      <c r="O2142" s="116">
        <v>0</v>
      </c>
      <c r="P2142" s="120">
        <v>0</v>
      </c>
      <c r="Q2142" s="27" t="str">
        <f t="shared" si="376"/>
        <v>Registered</v>
      </c>
      <c r="R2142" s="121">
        <f t="shared" si="377"/>
        <v>0.67</v>
      </c>
      <c r="T2142" s="117">
        <f t="shared" si="374"/>
        <v>118300</v>
      </c>
      <c r="U2142" s="117">
        <f t="shared" si="375"/>
        <v>0</v>
      </c>
    </row>
    <row r="2143" spans="1:21" x14ac:dyDescent="0.3">
      <c r="A2143" s="114">
        <v>968</v>
      </c>
      <c r="B2143" s="114" t="s">
        <v>1572</v>
      </c>
      <c r="C2143" s="114" t="s">
        <v>172</v>
      </c>
      <c r="D2143" s="114" t="s">
        <v>4372</v>
      </c>
      <c r="E2143" s="114" t="s">
        <v>4373</v>
      </c>
      <c r="F2143" s="115">
        <v>45789</v>
      </c>
      <c r="G2143" s="114" t="s">
        <v>2555</v>
      </c>
      <c r="H2143" s="116">
        <v>2366000</v>
      </c>
      <c r="I2143" s="116">
        <v>1677075</v>
      </c>
      <c r="J2143" s="116">
        <v>1572693</v>
      </c>
      <c r="K2143" s="116">
        <v>104382</v>
      </c>
      <c r="L2143" s="116">
        <v>0</v>
      </c>
      <c r="M2143" s="116">
        <v>104382</v>
      </c>
      <c r="N2143" s="116">
        <v>0</v>
      </c>
      <c r="O2143" s="116">
        <v>0</v>
      </c>
      <c r="P2143" s="120">
        <v>0</v>
      </c>
      <c r="Q2143" s="27" t="str">
        <f t="shared" si="376"/>
        <v>Registered</v>
      </c>
      <c r="R2143" s="121">
        <f t="shared" si="377"/>
        <v>0.70882290786136937</v>
      </c>
      <c r="T2143" s="117">
        <f t="shared" si="374"/>
        <v>104382</v>
      </c>
      <c r="U2143" s="117">
        <f t="shared" si="375"/>
        <v>0</v>
      </c>
    </row>
    <row r="2144" spans="1:21" hidden="1" x14ac:dyDescent="0.3">
      <c r="A2144" s="114">
        <v>7033</v>
      </c>
      <c r="B2144" s="114" t="s">
        <v>1572</v>
      </c>
      <c r="C2144" s="114" t="s">
        <v>172</v>
      </c>
      <c r="D2144" s="114" t="s">
        <v>4287</v>
      </c>
      <c r="E2144" s="114" t="s">
        <v>4288</v>
      </c>
      <c r="F2144" s="115">
        <v>45714</v>
      </c>
      <c r="G2144" s="114" t="s">
        <v>4048</v>
      </c>
      <c r="H2144" s="116">
        <v>2392300</v>
      </c>
      <c r="I2144" s="116">
        <v>1602841</v>
      </c>
      <c r="J2144" s="116">
        <v>1602841</v>
      </c>
      <c r="K2144" s="116">
        <v>0</v>
      </c>
      <c r="L2144" s="116">
        <v>0</v>
      </c>
      <c r="M2144" s="116">
        <v>0</v>
      </c>
      <c r="N2144" s="116">
        <v>0</v>
      </c>
      <c r="O2144" s="116">
        <v>0</v>
      </c>
      <c r="P2144" s="120">
        <v>0</v>
      </c>
      <c r="Q2144" s="27" t="str">
        <f t="shared" si="376"/>
        <v>Registered</v>
      </c>
      <c r="R2144" s="121">
        <f t="shared" si="377"/>
        <v>0.67</v>
      </c>
      <c r="T2144" s="117">
        <f t="shared" si="374"/>
        <v>0</v>
      </c>
      <c r="U2144" s="117">
        <f t="shared" si="375"/>
        <v>0</v>
      </c>
    </row>
    <row r="2145" spans="1:21" hidden="1" x14ac:dyDescent="0.3">
      <c r="A2145" s="114">
        <v>7034</v>
      </c>
      <c r="B2145" s="114" t="s">
        <v>1572</v>
      </c>
      <c r="C2145" s="114" t="s">
        <v>172</v>
      </c>
      <c r="D2145" s="114" t="s">
        <v>4679</v>
      </c>
      <c r="E2145" s="114" t="s">
        <v>4680</v>
      </c>
      <c r="F2145" s="115">
        <v>45791</v>
      </c>
      <c r="G2145" s="114" t="s">
        <v>2418</v>
      </c>
      <c r="H2145" s="116">
        <v>2409800</v>
      </c>
      <c r="I2145" s="116">
        <v>1494076</v>
      </c>
      <c r="J2145" s="116">
        <v>1494076</v>
      </c>
      <c r="K2145" s="116">
        <v>0</v>
      </c>
      <c r="L2145" s="116">
        <v>0</v>
      </c>
      <c r="M2145" s="116">
        <v>0</v>
      </c>
      <c r="N2145" s="116">
        <v>0</v>
      </c>
      <c r="O2145" s="116">
        <v>0</v>
      </c>
      <c r="P2145" s="120">
        <v>0</v>
      </c>
      <c r="Q2145" s="27" t="str">
        <f t="shared" si="376"/>
        <v>Registered</v>
      </c>
      <c r="R2145" s="121">
        <f t="shared" si="377"/>
        <v>0.62</v>
      </c>
      <c r="T2145" s="117">
        <f t="shared" si="374"/>
        <v>0</v>
      </c>
      <c r="U2145" s="117">
        <f t="shared" si="375"/>
        <v>0</v>
      </c>
    </row>
    <row r="2146" spans="1:21" hidden="1" x14ac:dyDescent="0.3">
      <c r="A2146" s="114">
        <v>7035</v>
      </c>
      <c r="B2146" s="114" t="s">
        <v>1572</v>
      </c>
      <c r="C2146" s="114" t="s">
        <v>172</v>
      </c>
      <c r="D2146" s="114" t="s">
        <v>4719</v>
      </c>
      <c r="E2146" s="114" t="s">
        <v>4720</v>
      </c>
      <c r="F2146" s="115">
        <v>45714</v>
      </c>
      <c r="G2146" s="114" t="s">
        <v>2569</v>
      </c>
      <c r="H2146" s="116">
        <v>2366000</v>
      </c>
      <c r="I2146" s="116">
        <v>1466920</v>
      </c>
      <c r="J2146" s="116">
        <v>1466920</v>
      </c>
      <c r="K2146" s="116">
        <v>0</v>
      </c>
      <c r="L2146" s="116">
        <v>0</v>
      </c>
      <c r="M2146" s="116">
        <v>0</v>
      </c>
      <c r="N2146" s="116">
        <v>0</v>
      </c>
      <c r="O2146" s="116">
        <v>0</v>
      </c>
      <c r="P2146" s="120">
        <v>0</v>
      </c>
      <c r="Q2146" s="27" t="str">
        <f t="shared" si="376"/>
        <v>Registered</v>
      </c>
      <c r="R2146" s="121">
        <f t="shared" si="377"/>
        <v>0.62</v>
      </c>
      <c r="T2146" s="117">
        <f t="shared" si="374"/>
        <v>0</v>
      </c>
      <c r="U2146" s="117">
        <f t="shared" si="375"/>
        <v>0</v>
      </c>
    </row>
    <row r="2147" spans="1:21" hidden="1" x14ac:dyDescent="0.3">
      <c r="A2147" s="114">
        <v>7036</v>
      </c>
      <c r="B2147" s="114" t="s">
        <v>1572</v>
      </c>
      <c r="C2147" s="114" t="s">
        <v>172</v>
      </c>
      <c r="D2147" s="114" t="s">
        <v>4705</v>
      </c>
      <c r="E2147" s="114" t="s">
        <v>4706</v>
      </c>
      <c r="F2147" s="115">
        <v>45714</v>
      </c>
      <c r="G2147" s="114" t="s">
        <v>3452</v>
      </c>
      <c r="H2147" s="116">
        <v>2392300</v>
      </c>
      <c r="I2147" s="116">
        <v>1483226</v>
      </c>
      <c r="J2147" s="116">
        <v>1483226</v>
      </c>
      <c r="K2147" s="116">
        <v>0</v>
      </c>
      <c r="L2147" s="116">
        <v>0</v>
      </c>
      <c r="M2147" s="116">
        <v>0</v>
      </c>
      <c r="N2147" s="116">
        <v>0</v>
      </c>
      <c r="O2147" s="116">
        <v>0</v>
      </c>
      <c r="P2147" s="120">
        <v>0</v>
      </c>
      <c r="Q2147" s="27" t="str">
        <f t="shared" si="376"/>
        <v>Registered</v>
      </c>
      <c r="R2147" s="121">
        <f t="shared" si="377"/>
        <v>0.62</v>
      </c>
      <c r="T2147" s="117">
        <f t="shared" si="374"/>
        <v>0</v>
      </c>
      <c r="U2147" s="117">
        <f t="shared" si="375"/>
        <v>0</v>
      </c>
    </row>
    <row r="2148" spans="1:21" hidden="1" x14ac:dyDescent="0.3">
      <c r="A2148" s="114">
        <v>7037</v>
      </c>
      <c r="B2148" s="114" t="s">
        <v>1572</v>
      </c>
      <c r="C2148" s="114" t="s">
        <v>172</v>
      </c>
      <c r="D2148" s="114" t="s">
        <v>4721</v>
      </c>
      <c r="E2148" s="114" t="s">
        <v>4722</v>
      </c>
      <c r="F2148" s="115">
        <v>45716</v>
      </c>
      <c r="G2148" s="114" t="s">
        <v>4456</v>
      </c>
      <c r="H2148" s="116">
        <v>2366000</v>
      </c>
      <c r="I2148" s="116">
        <v>1466920</v>
      </c>
      <c r="J2148" s="116">
        <v>1466920</v>
      </c>
      <c r="K2148" s="116">
        <v>0</v>
      </c>
      <c r="L2148" s="116">
        <v>0</v>
      </c>
      <c r="M2148" s="116">
        <v>0</v>
      </c>
      <c r="N2148" s="116">
        <v>0</v>
      </c>
      <c r="O2148" s="116">
        <v>0</v>
      </c>
      <c r="P2148" s="120">
        <v>0</v>
      </c>
      <c r="Q2148" s="27" t="str">
        <f t="shared" si="376"/>
        <v>Registered</v>
      </c>
      <c r="R2148" s="121">
        <f t="shared" si="377"/>
        <v>0.62</v>
      </c>
      <c r="T2148" s="117">
        <f t="shared" si="374"/>
        <v>0</v>
      </c>
      <c r="U2148" s="117">
        <f t="shared" si="375"/>
        <v>0</v>
      </c>
    </row>
    <row r="2149" spans="1:21" hidden="1" x14ac:dyDescent="0.3">
      <c r="A2149" s="114">
        <v>7038</v>
      </c>
      <c r="B2149" s="114" t="s">
        <v>1572</v>
      </c>
      <c r="C2149" s="114" t="s">
        <v>172</v>
      </c>
      <c r="D2149" s="114" t="s">
        <v>4723</v>
      </c>
      <c r="E2149" s="114" t="s">
        <v>4724</v>
      </c>
      <c r="F2149" s="115">
        <v>45716</v>
      </c>
      <c r="G2149" s="114" t="s">
        <v>4299</v>
      </c>
      <c r="H2149" s="116">
        <v>2366000</v>
      </c>
      <c r="I2149" s="116">
        <v>1466920</v>
      </c>
      <c r="J2149" s="116">
        <v>1466920</v>
      </c>
      <c r="K2149" s="116">
        <v>0</v>
      </c>
      <c r="L2149" s="116">
        <v>0</v>
      </c>
      <c r="M2149" s="116">
        <v>0</v>
      </c>
      <c r="N2149" s="116">
        <v>0</v>
      </c>
      <c r="O2149" s="116">
        <v>0</v>
      </c>
      <c r="P2149" s="120">
        <v>0</v>
      </c>
      <c r="Q2149" s="27" t="str">
        <f t="shared" si="376"/>
        <v>Registered</v>
      </c>
      <c r="R2149" s="121">
        <f t="shared" si="377"/>
        <v>0.62</v>
      </c>
      <c r="T2149" s="117">
        <f t="shared" si="374"/>
        <v>0</v>
      </c>
      <c r="U2149" s="117">
        <f t="shared" si="375"/>
        <v>0</v>
      </c>
    </row>
    <row r="2150" spans="1:21" hidden="1" x14ac:dyDescent="0.3">
      <c r="A2150" s="114">
        <v>7039</v>
      </c>
      <c r="B2150" s="114" t="s">
        <v>1572</v>
      </c>
      <c r="C2150" s="114" t="s">
        <v>172</v>
      </c>
      <c r="D2150" s="114" t="s">
        <v>4815</v>
      </c>
      <c r="E2150" s="114" t="s">
        <v>4816</v>
      </c>
      <c r="F2150" s="115">
        <v>45716</v>
      </c>
      <c r="G2150" s="114" t="s">
        <v>3452</v>
      </c>
      <c r="H2150" s="116">
        <v>2409800</v>
      </c>
      <c r="I2150" s="116">
        <v>1494076</v>
      </c>
      <c r="J2150" s="116">
        <v>1494076</v>
      </c>
      <c r="K2150" s="116">
        <v>0</v>
      </c>
      <c r="L2150" s="116">
        <v>0</v>
      </c>
      <c r="M2150" s="116">
        <v>0</v>
      </c>
      <c r="N2150" s="116">
        <v>0</v>
      </c>
      <c r="O2150" s="116">
        <v>0</v>
      </c>
      <c r="P2150" s="120">
        <v>0</v>
      </c>
      <c r="Q2150" s="27" t="str">
        <f t="shared" si="376"/>
        <v>Registered</v>
      </c>
      <c r="R2150" s="121">
        <f t="shared" si="377"/>
        <v>0.62</v>
      </c>
      <c r="T2150" s="117">
        <f t="shared" si="374"/>
        <v>0</v>
      </c>
      <c r="U2150" s="117">
        <f t="shared" si="375"/>
        <v>0</v>
      </c>
    </row>
    <row r="2151" spans="1:21" hidden="1" x14ac:dyDescent="0.3">
      <c r="A2151" s="114">
        <v>7040</v>
      </c>
      <c r="B2151" s="114" t="s">
        <v>1572</v>
      </c>
      <c r="C2151" s="114" t="s">
        <v>172</v>
      </c>
      <c r="D2151" s="114" t="s">
        <v>4725</v>
      </c>
      <c r="E2151" s="114" t="s">
        <v>4726</v>
      </c>
      <c r="F2151" s="115">
        <v>45713</v>
      </c>
      <c r="G2151" s="114" t="s">
        <v>4294</v>
      </c>
      <c r="H2151" s="116">
        <v>2366000</v>
      </c>
      <c r="I2151" s="116">
        <v>1466920</v>
      </c>
      <c r="J2151" s="116">
        <v>1466920</v>
      </c>
      <c r="K2151" s="116">
        <v>0</v>
      </c>
      <c r="L2151" s="116">
        <v>0</v>
      </c>
      <c r="M2151" s="116">
        <v>0</v>
      </c>
      <c r="N2151" s="116">
        <v>0</v>
      </c>
      <c r="O2151" s="116">
        <v>0</v>
      </c>
      <c r="P2151" s="120">
        <v>0</v>
      </c>
      <c r="Q2151" s="27" t="str">
        <f t="shared" si="376"/>
        <v>Registered</v>
      </c>
      <c r="R2151" s="121">
        <f t="shared" si="377"/>
        <v>0.62</v>
      </c>
      <c r="T2151" s="117">
        <f t="shared" si="374"/>
        <v>0</v>
      </c>
      <c r="U2151" s="117">
        <f t="shared" si="375"/>
        <v>0</v>
      </c>
    </row>
    <row r="2152" spans="1:21" hidden="1" x14ac:dyDescent="0.3">
      <c r="A2152" s="114">
        <v>7041</v>
      </c>
      <c r="B2152" s="114" t="s">
        <v>1572</v>
      </c>
      <c r="C2152" s="114" t="s">
        <v>172</v>
      </c>
      <c r="D2152" s="114" t="s">
        <v>4727</v>
      </c>
      <c r="E2152" s="114" t="s">
        <v>4728</v>
      </c>
      <c r="F2152" s="115">
        <v>45716</v>
      </c>
      <c r="G2152" s="114" t="s">
        <v>2727</v>
      </c>
      <c r="H2152" s="116">
        <v>2366000</v>
      </c>
      <c r="I2152" s="116">
        <v>1466920</v>
      </c>
      <c r="J2152" s="116">
        <v>1466920</v>
      </c>
      <c r="K2152" s="116">
        <v>0</v>
      </c>
      <c r="L2152" s="116">
        <v>0</v>
      </c>
      <c r="M2152" s="116">
        <v>0</v>
      </c>
      <c r="N2152" s="116">
        <v>0</v>
      </c>
      <c r="O2152" s="116">
        <v>0</v>
      </c>
      <c r="P2152" s="120">
        <v>0</v>
      </c>
      <c r="Q2152" s="27" t="str">
        <f t="shared" si="376"/>
        <v>Registered</v>
      </c>
      <c r="R2152" s="121">
        <f t="shared" si="377"/>
        <v>0.62</v>
      </c>
      <c r="T2152" s="117">
        <f t="shared" si="374"/>
        <v>0</v>
      </c>
      <c r="U2152" s="117">
        <f t="shared" si="375"/>
        <v>0</v>
      </c>
    </row>
    <row r="2153" spans="1:21" hidden="1" x14ac:dyDescent="0.3">
      <c r="A2153" s="114">
        <v>7042</v>
      </c>
      <c r="B2153" s="114" t="s">
        <v>1572</v>
      </c>
      <c r="C2153" s="114" t="s">
        <v>172</v>
      </c>
      <c r="D2153" s="114" t="s">
        <v>4729</v>
      </c>
      <c r="E2153" s="114" t="s">
        <v>4730</v>
      </c>
      <c r="F2153" s="115">
        <v>45716</v>
      </c>
      <c r="G2153" s="114" t="s">
        <v>2727</v>
      </c>
      <c r="H2153" s="116">
        <v>2366000</v>
      </c>
      <c r="I2153" s="116">
        <v>1466920</v>
      </c>
      <c r="J2153" s="116">
        <v>1466920</v>
      </c>
      <c r="K2153" s="116">
        <v>0</v>
      </c>
      <c r="L2153" s="116">
        <v>0</v>
      </c>
      <c r="M2153" s="116">
        <v>0</v>
      </c>
      <c r="N2153" s="116">
        <v>0</v>
      </c>
      <c r="O2153" s="116">
        <v>0</v>
      </c>
      <c r="P2153" s="120">
        <v>0</v>
      </c>
      <c r="Q2153" s="27" t="str">
        <f t="shared" si="376"/>
        <v>Registered</v>
      </c>
      <c r="R2153" s="121">
        <f t="shared" si="377"/>
        <v>0.62</v>
      </c>
      <c r="T2153" s="117">
        <f t="shared" si="374"/>
        <v>0</v>
      </c>
      <c r="U2153" s="117">
        <f t="shared" si="375"/>
        <v>0</v>
      </c>
    </row>
    <row r="2154" spans="1:21" hidden="1" x14ac:dyDescent="0.3">
      <c r="A2154" s="114">
        <v>7043</v>
      </c>
      <c r="B2154" s="114" t="s">
        <v>1572</v>
      </c>
      <c r="C2154" s="114" t="s">
        <v>172</v>
      </c>
      <c r="D2154" s="114" t="s">
        <v>4707</v>
      </c>
      <c r="E2154" s="114" t="s">
        <v>4708</v>
      </c>
      <c r="F2154" s="115">
        <v>45716</v>
      </c>
      <c r="G2154" s="114" t="s">
        <v>4456</v>
      </c>
      <c r="H2154" s="116">
        <v>2392300</v>
      </c>
      <c r="I2154" s="116">
        <v>1483226</v>
      </c>
      <c r="J2154" s="116">
        <v>1483226</v>
      </c>
      <c r="K2154" s="116">
        <v>0</v>
      </c>
      <c r="L2154" s="116">
        <v>0</v>
      </c>
      <c r="M2154" s="116">
        <v>0</v>
      </c>
      <c r="N2154" s="116">
        <v>0</v>
      </c>
      <c r="O2154" s="116">
        <v>0</v>
      </c>
      <c r="P2154" s="120">
        <v>0</v>
      </c>
      <c r="Q2154" s="27" t="str">
        <f t="shared" si="376"/>
        <v>Registered</v>
      </c>
      <c r="R2154" s="121">
        <f t="shared" si="377"/>
        <v>0.62</v>
      </c>
      <c r="T2154" s="117">
        <f t="shared" si="374"/>
        <v>0</v>
      </c>
      <c r="U2154" s="117">
        <f t="shared" si="375"/>
        <v>0</v>
      </c>
    </row>
    <row r="2155" spans="1:21" hidden="1" x14ac:dyDescent="0.3">
      <c r="A2155" s="114">
        <v>7044</v>
      </c>
      <c r="B2155" s="114" t="s">
        <v>1572</v>
      </c>
      <c r="C2155" s="114" t="s">
        <v>172</v>
      </c>
      <c r="D2155" s="114" t="s">
        <v>4681</v>
      </c>
      <c r="E2155" s="114" t="s">
        <v>4682</v>
      </c>
      <c r="F2155" s="115">
        <v>45716</v>
      </c>
      <c r="G2155" s="114" t="s">
        <v>4299</v>
      </c>
      <c r="H2155" s="116">
        <v>2409800</v>
      </c>
      <c r="I2155" s="116">
        <v>1494076</v>
      </c>
      <c r="J2155" s="116">
        <v>1494076</v>
      </c>
      <c r="K2155" s="116">
        <v>0</v>
      </c>
      <c r="L2155" s="116">
        <v>0</v>
      </c>
      <c r="M2155" s="116">
        <v>0</v>
      </c>
      <c r="N2155" s="116">
        <v>0</v>
      </c>
      <c r="O2155" s="116">
        <v>0</v>
      </c>
      <c r="P2155" s="120">
        <v>0</v>
      </c>
      <c r="Q2155" s="27" t="str">
        <f t="shared" si="376"/>
        <v>Registered</v>
      </c>
      <c r="R2155" s="121">
        <f t="shared" si="377"/>
        <v>0.62</v>
      </c>
      <c r="T2155" s="117">
        <f t="shared" si="374"/>
        <v>0</v>
      </c>
      <c r="U2155" s="117">
        <f t="shared" si="375"/>
        <v>0</v>
      </c>
    </row>
    <row r="2156" spans="1:21" hidden="1" x14ac:dyDescent="0.3">
      <c r="A2156" s="114">
        <v>7045</v>
      </c>
      <c r="B2156" s="114" t="s">
        <v>1572</v>
      </c>
      <c r="C2156" s="114" t="s">
        <v>172</v>
      </c>
      <c r="D2156" s="114" t="s">
        <v>4731</v>
      </c>
      <c r="E2156" s="114" t="s">
        <v>4732</v>
      </c>
      <c r="F2156" s="115">
        <v>45713</v>
      </c>
      <c r="G2156" s="114" t="s">
        <v>4048</v>
      </c>
      <c r="H2156" s="116">
        <v>2366000</v>
      </c>
      <c r="I2156" s="116">
        <v>1466920</v>
      </c>
      <c r="J2156" s="116">
        <v>1466920</v>
      </c>
      <c r="K2156" s="116">
        <v>0</v>
      </c>
      <c r="L2156" s="116">
        <v>0</v>
      </c>
      <c r="M2156" s="116">
        <v>0</v>
      </c>
      <c r="N2156" s="116">
        <v>0</v>
      </c>
      <c r="O2156" s="116">
        <v>0</v>
      </c>
      <c r="P2156" s="120">
        <v>0</v>
      </c>
      <c r="Q2156" s="27" t="str">
        <f t="shared" si="376"/>
        <v>Registered</v>
      </c>
      <c r="R2156" s="121">
        <f t="shared" si="377"/>
        <v>0.62</v>
      </c>
      <c r="T2156" s="117">
        <f t="shared" si="374"/>
        <v>0</v>
      </c>
      <c r="U2156" s="117">
        <f t="shared" si="375"/>
        <v>0</v>
      </c>
    </row>
    <row r="2157" spans="1:21" hidden="1" x14ac:dyDescent="0.3">
      <c r="A2157" s="114">
        <v>7046</v>
      </c>
      <c r="B2157" s="114" t="s">
        <v>1572</v>
      </c>
      <c r="C2157" s="114" t="s">
        <v>172</v>
      </c>
      <c r="D2157" s="114" t="s">
        <v>4800</v>
      </c>
      <c r="E2157" s="114" t="s">
        <v>4801</v>
      </c>
      <c r="F2157" s="115">
        <v>45716</v>
      </c>
      <c r="G2157" s="114" t="s">
        <v>4456</v>
      </c>
      <c r="H2157" s="116">
        <v>2366000</v>
      </c>
      <c r="I2157" s="116">
        <v>1466920</v>
      </c>
      <c r="J2157" s="116">
        <v>1466920</v>
      </c>
      <c r="K2157" s="116">
        <v>0</v>
      </c>
      <c r="L2157" s="116">
        <v>0</v>
      </c>
      <c r="M2157" s="116">
        <v>0</v>
      </c>
      <c r="N2157" s="116">
        <v>0</v>
      </c>
      <c r="O2157" s="116">
        <v>0</v>
      </c>
      <c r="P2157" s="120">
        <v>0</v>
      </c>
      <c r="Q2157" s="27" t="str">
        <f t="shared" si="376"/>
        <v>Registered</v>
      </c>
      <c r="R2157" s="121">
        <f t="shared" si="377"/>
        <v>0.62</v>
      </c>
      <c r="T2157" s="117">
        <f t="shared" si="374"/>
        <v>0</v>
      </c>
      <c r="U2157" s="117">
        <f t="shared" si="375"/>
        <v>0</v>
      </c>
    </row>
    <row r="2158" spans="1:21" hidden="1" x14ac:dyDescent="0.3">
      <c r="A2158" s="114">
        <v>7047</v>
      </c>
      <c r="B2158" s="114" t="s">
        <v>1572</v>
      </c>
      <c r="C2158" s="114" t="s">
        <v>172</v>
      </c>
      <c r="D2158" s="114" t="s">
        <v>8021</v>
      </c>
      <c r="E2158" s="114" t="s">
        <v>8022</v>
      </c>
      <c r="F2158" s="115">
        <v>45716</v>
      </c>
      <c r="G2158" s="114" t="s">
        <v>4299</v>
      </c>
      <c r="H2158" s="116">
        <v>2392300</v>
      </c>
      <c r="I2158" s="116">
        <v>1483226</v>
      </c>
      <c r="J2158" s="116">
        <v>1483226</v>
      </c>
      <c r="K2158" s="116">
        <v>0</v>
      </c>
      <c r="L2158" s="116">
        <v>0</v>
      </c>
      <c r="M2158" s="116">
        <v>0</v>
      </c>
      <c r="N2158" s="116">
        <v>0</v>
      </c>
      <c r="O2158" s="116">
        <v>0</v>
      </c>
      <c r="P2158" s="120">
        <v>0</v>
      </c>
      <c r="Q2158" s="27" t="str">
        <f t="shared" si="376"/>
        <v>Registered</v>
      </c>
      <c r="R2158" s="121">
        <f t="shared" si="377"/>
        <v>0.62</v>
      </c>
      <c r="T2158" s="117">
        <f t="shared" si="374"/>
        <v>0</v>
      </c>
      <c r="U2158" s="117">
        <f t="shared" si="375"/>
        <v>0</v>
      </c>
    </row>
    <row r="2159" spans="1:21" hidden="1" x14ac:dyDescent="0.3">
      <c r="A2159" s="114">
        <v>7048</v>
      </c>
      <c r="B2159" s="114" t="s">
        <v>1572</v>
      </c>
      <c r="C2159" s="114" t="s">
        <v>172</v>
      </c>
      <c r="D2159" s="114" t="s">
        <v>4683</v>
      </c>
      <c r="E2159" s="114" t="s">
        <v>4684</v>
      </c>
      <c r="F2159" s="115">
        <v>45716</v>
      </c>
      <c r="G2159" s="114" t="s">
        <v>3832</v>
      </c>
      <c r="H2159" s="116">
        <v>2409800</v>
      </c>
      <c r="I2159" s="116">
        <v>1494076</v>
      </c>
      <c r="J2159" s="116">
        <v>1494076</v>
      </c>
      <c r="K2159" s="116">
        <v>0</v>
      </c>
      <c r="L2159" s="116">
        <v>0</v>
      </c>
      <c r="M2159" s="116">
        <v>0</v>
      </c>
      <c r="N2159" s="116">
        <v>0</v>
      </c>
      <c r="O2159" s="116">
        <v>0</v>
      </c>
      <c r="P2159" s="120">
        <v>0</v>
      </c>
      <c r="Q2159" s="27" t="str">
        <f t="shared" si="376"/>
        <v>Registered</v>
      </c>
      <c r="R2159" s="121">
        <f t="shared" si="377"/>
        <v>0.62</v>
      </c>
      <c r="T2159" s="117">
        <f t="shared" si="374"/>
        <v>0</v>
      </c>
      <c r="U2159" s="117">
        <f t="shared" si="375"/>
        <v>0</v>
      </c>
    </row>
    <row r="2160" spans="1:21" hidden="1" x14ac:dyDescent="0.3">
      <c r="A2160" s="114">
        <v>7049</v>
      </c>
      <c r="B2160" s="114" t="s">
        <v>1572</v>
      </c>
      <c r="C2160" s="114" t="s">
        <v>172</v>
      </c>
      <c r="D2160" s="114" t="s">
        <v>4733</v>
      </c>
      <c r="E2160" s="114" t="s">
        <v>4734</v>
      </c>
      <c r="F2160" s="115">
        <v>45716</v>
      </c>
      <c r="G2160" s="114" t="s">
        <v>2727</v>
      </c>
      <c r="H2160" s="116">
        <v>2366000</v>
      </c>
      <c r="I2160" s="116">
        <v>1466920</v>
      </c>
      <c r="J2160" s="116">
        <v>1466920</v>
      </c>
      <c r="K2160" s="116">
        <v>0</v>
      </c>
      <c r="L2160" s="116">
        <v>0</v>
      </c>
      <c r="M2160" s="116">
        <v>0</v>
      </c>
      <c r="N2160" s="116">
        <v>0</v>
      </c>
      <c r="O2160" s="116">
        <v>0</v>
      </c>
      <c r="P2160" s="120">
        <v>0</v>
      </c>
      <c r="Q2160" s="27" t="str">
        <f t="shared" si="376"/>
        <v>Registered</v>
      </c>
      <c r="R2160" s="121">
        <f t="shared" si="377"/>
        <v>0.62</v>
      </c>
      <c r="T2160" s="117">
        <f t="shared" si="374"/>
        <v>0</v>
      </c>
      <c r="U2160" s="117">
        <f t="shared" si="375"/>
        <v>0</v>
      </c>
    </row>
    <row r="2161" spans="1:21" hidden="1" x14ac:dyDescent="0.3">
      <c r="A2161" s="114">
        <v>7050</v>
      </c>
      <c r="B2161" s="114" t="s">
        <v>1572</v>
      </c>
      <c r="C2161" s="114" t="s">
        <v>172</v>
      </c>
      <c r="D2161" s="114" t="s">
        <v>4735</v>
      </c>
      <c r="E2161" s="114" t="s">
        <v>4736</v>
      </c>
      <c r="F2161" s="115">
        <v>45716</v>
      </c>
      <c r="G2161" s="114" t="s">
        <v>3829</v>
      </c>
      <c r="H2161" s="116">
        <v>2366000</v>
      </c>
      <c r="I2161" s="116">
        <v>1466920</v>
      </c>
      <c r="J2161" s="116">
        <v>1466920</v>
      </c>
      <c r="K2161" s="116">
        <v>0</v>
      </c>
      <c r="L2161" s="116">
        <v>0</v>
      </c>
      <c r="M2161" s="116">
        <v>0</v>
      </c>
      <c r="N2161" s="116">
        <v>0</v>
      </c>
      <c r="O2161" s="116">
        <v>0</v>
      </c>
      <c r="P2161" s="120">
        <v>0</v>
      </c>
      <c r="Q2161" s="27" t="str">
        <f t="shared" si="376"/>
        <v>Registered</v>
      </c>
      <c r="R2161" s="121">
        <f t="shared" si="377"/>
        <v>0.62</v>
      </c>
      <c r="T2161" s="117">
        <f t="shared" si="374"/>
        <v>0</v>
      </c>
      <c r="U2161" s="117">
        <f t="shared" si="375"/>
        <v>0</v>
      </c>
    </row>
    <row r="2162" spans="1:21" hidden="1" x14ac:dyDescent="0.3">
      <c r="A2162" s="114">
        <v>7051</v>
      </c>
      <c r="B2162" s="114" t="s">
        <v>1572</v>
      </c>
      <c r="C2162" s="114" t="s">
        <v>172</v>
      </c>
      <c r="D2162" s="114" t="s">
        <v>4737</v>
      </c>
      <c r="E2162" s="114" t="s">
        <v>4738</v>
      </c>
      <c r="F2162" s="115">
        <v>45716</v>
      </c>
      <c r="G2162" s="114" t="s">
        <v>4048</v>
      </c>
      <c r="H2162" s="116">
        <v>2366000</v>
      </c>
      <c r="I2162" s="116">
        <v>1466920</v>
      </c>
      <c r="J2162" s="116">
        <v>1466920</v>
      </c>
      <c r="K2162" s="116">
        <v>0</v>
      </c>
      <c r="L2162" s="116">
        <v>0</v>
      </c>
      <c r="M2162" s="116">
        <v>0</v>
      </c>
      <c r="N2162" s="116">
        <v>0</v>
      </c>
      <c r="O2162" s="116">
        <v>0</v>
      </c>
      <c r="P2162" s="120">
        <v>0</v>
      </c>
      <c r="Q2162" s="27" t="str">
        <f t="shared" si="376"/>
        <v>Registered</v>
      </c>
      <c r="R2162" s="121">
        <f t="shared" si="377"/>
        <v>0.62</v>
      </c>
      <c r="T2162" s="117">
        <f t="shared" si="374"/>
        <v>0</v>
      </c>
      <c r="U2162" s="117">
        <f t="shared" si="375"/>
        <v>0</v>
      </c>
    </row>
    <row r="2163" spans="1:21" hidden="1" x14ac:dyDescent="0.3">
      <c r="A2163" s="114">
        <v>7052</v>
      </c>
      <c r="B2163" s="114" t="s">
        <v>1572</v>
      </c>
      <c r="C2163" s="114" t="s">
        <v>172</v>
      </c>
      <c r="D2163" s="114" t="s">
        <v>4709</v>
      </c>
      <c r="E2163" s="114" t="s">
        <v>4710</v>
      </c>
      <c r="F2163" s="115">
        <v>45714</v>
      </c>
      <c r="G2163" s="114" t="s">
        <v>1785</v>
      </c>
      <c r="H2163" s="116">
        <v>2392300</v>
      </c>
      <c r="I2163" s="116">
        <v>1483226</v>
      </c>
      <c r="J2163" s="116">
        <v>1483226</v>
      </c>
      <c r="K2163" s="116">
        <v>0</v>
      </c>
      <c r="L2163" s="116">
        <v>0</v>
      </c>
      <c r="M2163" s="116">
        <v>0</v>
      </c>
      <c r="N2163" s="116">
        <v>0</v>
      </c>
      <c r="O2163" s="116">
        <v>0</v>
      </c>
      <c r="P2163" s="120">
        <v>0</v>
      </c>
      <c r="Q2163" s="27" t="str">
        <f t="shared" si="376"/>
        <v>Registered</v>
      </c>
      <c r="R2163" s="121">
        <f t="shared" si="377"/>
        <v>0.62</v>
      </c>
      <c r="T2163" s="117">
        <f t="shared" si="374"/>
        <v>0</v>
      </c>
      <c r="U2163" s="117">
        <f t="shared" si="375"/>
        <v>0</v>
      </c>
    </row>
    <row r="2164" spans="1:21" hidden="1" x14ac:dyDescent="0.3">
      <c r="A2164" s="114">
        <v>7053</v>
      </c>
      <c r="B2164" s="114" t="s">
        <v>1572</v>
      </c>
      <c r="C2164" s="114" t="s">
        <v>172</v>
      </c>
      <c r="D2164" s="114" t="s">
        <v>8023</v>
      </c>
      <c r="E2164" s="114" t="s">
        <v>8024</v>
      </c>
      <c r="F2164" s="115">
        <v>45716</v>
      </c>
      <c r="G2164" s="114" t="s">
        <v>3832</v>
      </c>
      <c r="H2164" s="116">
        <v>2409800</v>
      </c>
      <c r="I2164" s="116">
        <v>1494076</v>
      </c>
      <c r="J2164" s="116">
        <v>1494076</v>
      </c>
      <c r="K2164" s="116">
        <v>0</v>
      </c>
      <c r="L2164" s="116">
        <v>0</v>
      </c>
      <c r="M2164" s="116">
        <v>0</v>
      </c>
      <c r="N2164" s="116">
        <v>0</v>
      </c>
      <c r="O2164" s="116">
        <v>0</v>
      </c>
      <c r="P2164" s="120">
        <v>0</v>
      </c>
      <c r="Q2164" s="27" t="str">
        <f t="shared" si="376"/>
        <v>Registered</v>
      </c>
      <c r="R2164" s="121">
        <f t="shared" si="377"/>
        <v>0.62</v>
      </c>
      <c r="T2164" s="117">
        <f t="shared" si="374"/>
        <v>0</v>
      </c>
      <c r="U2164" s="117">
        <f t="shared" si="375"/>
        <v>0</v>
      </c>
    </row>
    <row r="2165" spans="1:21" hidden="1" x14ac:dyDescent="0.3">
      <c r="A2165" s="114">
        <v>7054</v>
      </c>
      <c r="B2165" s="114" t="s">
        <v>1572</v>
      </c>
      <c r="C2165" s="114" t="s">
        <v>172</v>
      </c>
      <c r="D2165" s="114" t="s">
        <v>4739</v>
      </c>
      <c r="E2165" s="114" t="s">
        <v>4740</v>
      </c>
      <c r="F2165" s="115">
        <v>45716</v>
      </c>
      <c r="G2165" s="114" t="s">
        <v>2784</v>
      </c>
      <c r="H2165" s="116">
        <v>2366000</v>
      </c>
      <c r="I2165" s="116">
        <v>1466920</v>
      </c>
      <c r="J2165" s="116">
        <v>1466920</v>
      </c>
      <c r="K2165" s="116">
        <v>0</v>
      </c>
      <c r="L2165" s="116">
        <v>0</v>
      </c>
      <c r="M2165" s="116">
        <v>0</v>
      </c>
      <c r="N2165" s="116">
        <v>0</v>
      </c>
      <c r="O2165" s="116">
        <v>0</v>
      </c>
      <c r="P2165" s="120">
        <v>0</v>
      </c>
      <c r="Q2165" s="27" t="str">
        <f t="shared" si="376"/>
        <v>Registered</v>
      </c>
      <c r="R2165" s="121">
        <f t="shared" si="377"/>
        <v>0.62</v>
      </c>
      <c r="T2165" s="117">
        <f t="shared" si="374"/>
        <v>0</v>
      </c>
      <c r="U2165" s="117">
        <f t="shared" si="375"/>
        <v>0</v>
      </c>
    </row>
    <row r="2166" spans="1:21" hidden="1" x14ac:dyDescent="0.3">
      <c r="A2166" s="114">
        <v>7055</v>
      </c>
      <c r="B2166" s="114" t="s">
        <v>1572</v>
      </c>
      <c r="C2166" s="114" t="s">
        <v>172</v>
      </c>
      <c r="D2166" s="114" t="s">
        <v>8025</v>
      </c>
      <c r="E2166" s="114" t="s">
        <v>8026</v>
      </c>
      <c r="F2166" s="115">
        <v>45716</v>
      </c>
      <c r="G2166" s="114" t="s">
        <v>4649</v>
      </c>
      <c r="H2166" s="116">
        <v>2409800</v>
      </c>
      <c r="I2166" s="116">
        <v>1494076</v>
      </c>
      <c r="J2166" s="116">
        <v>1494076</v>
      </c>
      <c r="K2166" s="116">
        <v>0</v>
      </c>
      <c r="L2166" s="116">
        <v>0</v>
      </c>
      <c r="M2166" s="116">
        <v>0</v>
      </c>
      <c r="N2166" s="116">
        <v>0</v>
      </c>
      <c r="O2166" s="116">
        <v>0</v>
      </c>
      <c r="P2166" s="120">
        <v>0</v>
      </c>
      <c r="Q2166" s="27" t="str">
        <f t="shared" si="376"/>
        <v>Registered</v>
      </c>
      <c r="R2166" s="121">
        <f t="shared" si="377"/>
        <v>0.62</v>
      </c>
      <c r="T2166" s="117">
        <f t="shared" si="374"/>
        <v>0</v>
      </c>
      <c r="U2166" s="117">
        <f t="shared" si="375"/>
        <v>0</v>
      </c>
    </row>
    <row r="2167" spans="1:21" hidden="1" x14ac:dyDescent="0.3">
      <c r="A2167" s="114">
        <v>7056</v>
      </c>
      <c r="B2167" s="114" t="s">
        <v>1572</v>
      </c>
      <c r="C2167" s="114" t="s">
        <v>172</v>
      </c>
      <c r="D2167" s="114" t="s">
        <v>4711</v>
      </c>
      <c r="E2167" s="114" t="s">
        <v>4712</v>
      </c>
      <c r="F2167" s="115">
        <v>45716</v>
      </c>
      <c r="G2167" s="114" t="s">
        <v>3829</v>
      </c>
      <c r="H2167" s="116">
        <v>2392300</v>
      </c>
      <c r="I2167" s="116">
        <v>1483226</v>
      </c>
      <c r="J2167" s="116">
        <v>1483226</v>
      </c>
      <c r="K2167" s="116">
        <v>0</v>
      </c>
      <c r="L2167" s="116">
        <v>0</v>
      </c>
      <c r="M2167" s="116">
        <v>0</v>
      </c>
      <c r="N2167" s="116">
        <v>0</v>
      </c>
      <c r="O2167" s="116">
        <v>0</v>
      </c>
      <c r="P2167" s="120">
        <v>0</v>
      </c>
      <c r="Q2167" s="27" t="str">
        <f t="shared" si="376"/>
        <v>Registered</v>
      </c>
      <c r="R2167" s="121">
        <f t="shared" si="377"/>
        <v>0.62</v>
      </c>
      <c r="T2167" s="117">
        <f t="shared" si="374"/>
        <v>0</v>
      </c>
      <c r="U2167" s="117">
        <f t="shared" si="375"/>
        <v>0</v>
      </c>
    </row>
    <row r="2168" spans="1:21" hidden="1" x14ac:dyDescent="0.3">
      <c r="A2168" s="114">
        <v>7057</v>
      </c>
      <c r="B2168" s="114" t="s">
        <v>1572</v>
      </c>
      <c r="C2168" s="114" t="s">
        <v>172</v>
      </c>
      <c r="D2168" s="114" t="s">
        <v>4685</v>
      </c>
      <c r="E2168" s="114" t="s">
        <v>4686</v>
      </c>
      <c r="F2168" s="115">
        <v>45716</v>
      </c>
      <c r="G2168" s="114" t="s">
        <v>2784</v>
      </c>
      <c r="H2168" s="116">
        <v>2409800</v>
      </c>
      <c r="I2168" s="116">
        <v>1494076</v>
      </c>
      <c r="J2168" s="116">
        <v>1494076</v>
      </c>
      <c r="K2168" s="116">
        <v>0</v>
      </c>
      <c r="L2168" s="116">
        <v>0</v>
      </c>
      <c r="M2168" s="116">
        <v>0</v>
      </c>
      <c r="N2168" s="116">
        <v>0</v>
      </c>
      <c r="O2168" s="116">
        <v>0</v>
      </c>
      <c r="P2168" s="120">
        <v>0</v>
      </c>
      <c r="Q2168" s="27" t="str">
        <f t="shared" si="376"/>
        <v>Registered</v>
      </c>
      <c r="R2168" s="121">
        <f t="shared" si="377"/>
        <v>0.62</v>
      </c>
      <c r="T2168" s="117">
        <f t="shared" si="374"/>
        <v>0</v>
      </c>
      <c r="U2168" s="117">
        <f t="shared" si="375"/>
        <v>0</v>
      </c>
    </row>
    <row r="2169" spans="1:21" hidden="1" x14ac:dyDescent="0.3">
      <c r="A2169" s="114">
        <v>7058</v>
      </c>
      <c r="B2169" s="114" t="s">
        <v>1572</v>
      </c>
      <c r="C2169" s="114" t="s">
        <v>172</v>
      </c>
      <c r="D2169" s="114" t="s">
        <v>4743</v>
      </c>
      <c r="E2169" s="114" t="s">
        <v>4744</v>
      </c>
      <c r="F2169" s="115">
        <v>45714</v>
      </c>
      <c r="G2169" s="114" t="s">
        <v>2569</v>
      </c>
      <c r="H2169" s="116">
        <v>2366000</v>
      </c>
      <c r="I2169" s="116">
        <v>1466920</v>
      </c>
      <c r="J2169" s="116">
        <v>1466920</v>
      </c>
      <c r="K2169" s="116">
        <v>0</v>
      </c>
      <c r="L2169" s="116">
        <v>0</v>
      </c>
      <c r="M2169" s="116">
        <v>0</v>
      </c>
      <c r="N2169" s="116">
        <v>0</v>
      </c>
      <c r="O2169" s="116">
        <v>0</v>
      </c>
      <c r="P2169" s="120">
        <v>0</v>
      </c>
      <c r="Q2169" s="27" t="str">
        <f t="shared" si="376"/>
        <v>Registered</v>
      </c>
      <c r="R2169" s="121">
        <f t="shared" si="377"/>
        <v>0.62</v>
      </c>
      <c r="T2169" s="117">
        <f t="shared" si="374"/>
        <v>0</v>
      </c>
      <c r="U2169" s="117">
        <f t="shared" si="375"/>
        <v>0</v>
      </c>
    </row>
    <row r="2170" spans="1:21" hidden="1" x14ac:dyDescent="0.3">
      <c r="A2170" s="114">
        <v>7059</v>
      </c>
      <c r="B2170" s="114" t="s">
        <v>1572</v>
      </c>
      <c r="C2170" s="114" t="s">
        <v>172</v>
      </c>
      <c r="D2170" s="114" t="s">
        <v>4745</v>
      </c>
      <c r="E2170" s="114" t="s">
        <v>4746</v>
      </c>
      <c r="F2170" s="115">
        <v>45716</v>
      </c>
      <c r="G2170" s="114" t="s">
        <v>3237</v>
      </c>
      <c r="H2170" s="116">
        <v>2366000</v>
      </c>
      <c r="I2170" s="116">
        <v>1466920</v>
      </c>
      <c r="J2170" s="116">
        <v>1466920</v>
      </c>
      <c r="K2170" s="116">
        <v>0</v>
      </c>
      <c r="L2170" s="116">
        <v>0</v>
      </c>
      <c r="M2170" s="116">
        <v>0</v>
      </c>
      <c r="N2170" s="116">
        <v>0</v>
      </c>
      <c r="O2170" s="116">
        <v>0</v>
      </c>
      <c r="P2170" s="120">
        <v>0</v>
      </c>
      <c r="Q2170" s="27" t="str">
        <f t="shared" si="376"/>
        <v>Registered</v>
      </c>
      <c r="R2170" s="121">
        <f t="shared" si="377"/>
        <v>0.62</v>
      </c>
      <c r="T2170" s="117">
        <f t="shared" si="374"/>
        <v>0</v>
      </c>
      <c r="U2170" s="117">
        <f t="shared" si="375"/>
        <v>0</v>
      </c>
    </row>
    <row r="2171" spans="1:21" hidden="1" x14ac:dyDescent="0.3">
      <c r="A2171" s="114">
        <v>7060</v>
      </c>
      <c r="B2171" s="114" t="s">
        <v>1572</v>
      </c>
      <c r="C2171" s="114" t="s">
        <v>172</v>
      </c>
      <c r="D2171" s="114" t="s">
        <v>4747</v>
      </c>
      <c r="E2171" s="114" t="s">
        <v>4748</v>
      </c>
      <c r="F2171" s="115">
        <v>45716</v>
      </c>
      <c r="G2171" s="114" t="s">
        <v>4302</v>
      </c>
      <c r="H2171" s="116">
        <v>2366000</v>
      </c>
      <c r="I2171" s="116">
        <v>1466920</v>
      </c>
      <c r="J2171" s="116">
        <v>1466920</v>
      </c>
      <c r="K2171" s="116">
        <v>0</v>
      </c>
      <c r="L2171" s="116">
        <v>0</v>
      </c>
      <c r="M2171" s="116">
        <v>0</v>
      </c>
      <c r="N2171" s="116">
        <v>0</v>
      </c>
      <c r="O2171" s="116">
        <v>0</v>
      </c>
      <c r="P2171" s="120">
        <v>0</v>
      </c>
      <c r="Q2171" s="27" t="str">
        <f t="shared" si="376"/>
        <v>Registered</v>
      </c>
      <c r="R2171" s="121">
        <f t="shared" si="377"/>
        <v>0.62</v>
      </c>
      <c r="T2171" s="117">
        <f t="shared" si="374"/>
        <v>0</v>
      </c>
      <c r="U2171" s="117">
        <f t="shared" si="375"/>
        <v>0</v>
      </c>
    </row>
    <row r="2172" spans="1:21" hidden="1" x14ac:dyDescent="0.3">
      <c r="A2172" s="114">
        <v>7061</v>
      </c>
      <c r="B2172" s="114" t="s">
        <v>1572</v>
      </c>
      <c r="C2172" s="114" t="s">
        <v>172</v>
      </c>
      <c r="D2172" s="114" t="s">
        <v>4713</v>
      </c>
      <c r="E2172" s="114" t="s">
        <v>4714</v>
      </c>
      <c r="F2172" s="115">
        <v>45716</v>
      </c>
      <c r="G2172" s="114" t="s">
        <v>2727</v>
      </c>
      <c r="H2172" s="116">
        <v>2392300</v>
      </c>
      <c r="I2172" s="116">
        <v>1483226</v>
      </c>
      <c r="J2172" s="116">
        <v>1483226</v>
      </c>
      <c r="K2172" s="116">
        <v>0</v>
      </c>
      <c r="L2172" s="116">
        <v>0</v>
      </c>
      <c r="M2172" s="116">
        <v>0</v>
      </c>
      <c r="N2172" s="116">
        <v>0</v>
      </c>
      <c r="O2172" s="116">
        <v>0</v>
      </c>
      <c r="P2172" s="120">
        <v>0</v>
      </c>
      <c r="Q2172" s="27" t="str">
        <f t="shared" si="376"/>
        <v>Registered</v>
      </c>
      <c r="R2172" s="121">
        <f t="shared" si="377"/>
        <v>0.62</v>
      </c>
      <c r="T2172" s="117">
        <f t="shared" si="374"/>
        <v>0</v>
      </c>
      <c r="U2172" s="117">
        <f t="shared" si="375"/>
        <v>0</v>
      </c>
    </row>
    <row r="2173" spans="1:21" hidden="1" x14ac:dyDescent="0.3">
      <c r="A2173" s="114">
        <v>7062</v>
      </c>
      <c r="B2173" s="114" t="s">
        <v>1572</v>
      </c>
      <c r="C2173" s="114" t="s">
        <v>172</v>
      </c>
      <c r="D2173" s="114" t="s">
        <v>4687</v>
      </c>
      <c r="E2173" s="114" t="s">
        <v>4688</v>
      </c>
      <c r="F2173" s="115">
        <v>45716</v>
      </c>
      <c r="G2173" s="114" t="s">
        <v>4456</v>
      </c>
      <c r="H2173" s="116">
        <v>2409800</v>
      </c>
      <c r="I2173" s="116">
        <v>1494076</v>
      </c>
      <c r="J2173" s="116">
        <v>1494076</v>
      </c>
      <c r="K2173" s="116">
        <v>0</v>
      </c>
      <c r="L2173" s="116">
        <v>0</v>
      </c>
      <c r="M2173" s="116">
        <v>0</v>
      </c>
      <c r="N2173" s="116">
        <v>0</v>
      </c>
      <c r="O2173" s="116">
        <v>0</v>
      </c>
      <c r="P2173" s="120">
        <v>0</v>
      </c>
      <c r="Q2173" s="27" t="str">
        <f t="shared" si="376"/>
        <v>Registered</v>
      </c>
      <c r="R2173" s="121">
        <f t="shared" si="377"/>
        <v>0.62</v>
      </c>
      <c r="T2173" s="117">
        <f t="shared" si="374"/>
        <v>0</v>
      </c>
      <c r="U2173" s="117">
        <f t="shared" si="375"/>
        <v>0</v>
      </c>
    </row>
    <row r="2174" spans="1:21" hidden="1" x14ac:dyDescent="0.3">
      <c r="A2174" s="114">
        <v>7063</v>
      </c>
      <c r="B2174" s="114" t="s">
        <v>1572</v>
      </c>
      <c r="C2174" s="114" t="s">
        <v>172</v>
      </c>
      <c r="D2174" s="114" t="s">
        <v>4749</v>
      </c>
      <c r="E2174" s="114" t="s">
        <v>4750</v>
      </c>
      <c r="F2174" s="115">
        <v>45716</v>
      </c>
      <c r="G2174" s="114" t="s">
        <v>3205</v>
      </c>
      <c r="H2174" s="116">
        <v>2366000</v>
      </c>
      <c r="I2174" s="116">
        <v>1466920</v>
      </c>
      <c r="J2174" s="116">
        <v>1466920</v>
      </c>
      <c r="K2174" s="116">
        <v>0</v>
      </c>
      <c r="L2174" s="116">
        <v>0</v>
      </c>
      <c r="M2174" s="116">
        <v>0</v>
      </c>
      <c r="N2174" s="116">
        <v>0</v>
      </c>
      <c r="O2174" s="116">
        <v>0</v>
      </c>
      <c r="P2174" s="120">
        <v>0</v>
      </c>
      <c r="Q2174" s="27" t="str">
        <f t="shared" si="376"/>
        <v>Registered</v>
      </c>
      <c r="R2174" s="121">
        <f t="shared" si="377"/>
        <v>0.62</v>
      </c>
      <c r="T2174" s="117">
        <f t="shared" si="374"/>
        <v>0</v>
      </c>
      <c r="U2174" s="117">
        <f t="shared" si="375"/>
        <v>0</v>
      </c>
    </row>
    <row r="2175" spans="1:21" hidden="1" x14ac:dyDescent="0.3">
      <c r="A2175" s="114">
        <v>7064</v>
      </c>
      <c r="B2175" s="114" t="s">
        <v>1572</v>
      </c>
      <c r="C2175" s="114" t="s">
        <v>172</v>
      </c>
      <c r="D2175" s="114" t="s">
        <v>4751</v>
      </c>
      <c r="E2175" s="114" t="s">
        <v>4752</v>
      </c>
      <c r="F2175" s="115">
        <v>45716</v>
      </c>
      <c r="G2175" s="114" t="s">
        <v>4294</v>
      </c>
      <c r="H2175" s="116">
        <v>2366000</v>
      </c>
      <c r="I2175" s="116">
        <v>1466920</v>
      </c>
      <c r="J2175" s="116">
        <v>1466920</v>
      </c>
      <c r="K2175" s="116">
        <v>0</v>
      </c>
      <c r="L2175" s="116">
        <v>0</v>
      </c>
      <c r="M2175" s="116">
        <v>0</v>
      </c>
      <c r="N2175" s="116">
        <v>0</v>
      </c>
      <c r="O2175" s="116">
        <v>0</v>
      </c>
      <c r="P2175" s="120">
        <v>0</v>
      </c>
      <c r="Q2175" s="27" t="str">
        <f t="shared" si="376"/>
        <v>Registered</v>
      </c>
      <c r="R2175" s="121">
        <f t="shared" si="377"/>
        <v>0.62</v>
      </c>
      <c r="T2175" s="117">
        <f t="shared" ref="T2175:T2205" si="378">L2175+M2175+N2175+O2175+P2175</f>
        <v>0</v>
      </c>
      <c r="U2175" s="117">
        <f t="shared" ref="U2175:U2205" si="379">K2175-T2175</f>
        <v>0</v>
      </c>
    </row>
    <row r="2176" spans="1:21" hidden="1" x14ac:dyDescent="0.3">
      <c r="A2176" s="114">
        <v>7065</v>
      </c>
      <c r="B2176" s="114" t="s">
        <v>1572</v>
      </c>
      <c r="C2176" s="114" t="s">
        <v>172</v>
      </c>
      <c r="D2176" s="114" t="s">
        <v>4715</v>
      </c>
      <c r="E2176" s="114" t="s">
        <v>4716</v>
      </c>
      <c r="F2176" s="115">
        <v>45716</v>
      </c>
      <c r="G2176" s="114" t="s">
        <v>3205</v>
      </c>
      <c r="H2176" s="116">
        <v>2392300</v>
      </c>
      <c r="I2176" s="116">
        <v>1483226</v>
      </c>
      <c r="J2176" s="116">
        <v>1483226</v>
      </c>
      <c r="K2176" s="116">
        <v>0</v>
      </c>
      <c r="L2176" s="116">
        <v>0</v>
      </c>
      <c r="M2176" s="116">
        <v>0</v>
      </c>
      <c r="N2176" s="116">
        <v>0</v>
      </c>
      <c r="O2176" s="116">
        <v>0</v>
      </c>
      <c r="P2176" s="120">
        <v>0</v>
      </c>
      <c r="Q2176" s="27" t="str">
        <f t="shared" si="376"/>
        <v>Registered</v>
      </c>
      <c r="R2176" s="121">
        <f t="shared" si="377"/>
        <v>0.62</v>
      </c>
      <c r="T2176" s="117">
        <f t="shared" si="378"/>
        <v>0</v>
      </c>
      <c r="U2176" s="117">
        <f t="shared" si="379"/>
        <v>0</v>
      </c>
    </row>
    <row r="2177" spans="1:21" hidden="1" x14ac:dyDescent="0.3">
      <c r="A2177" s="114">
        <v>7066</v>
      </c>
      <c r="B2177" s="114" t="s">
        <v>1572</v>
      </c>
      <c r="C2177" s="114" t="s">
        <v>172</v>
      </c>
      <c r="D2177" s="114" t="s">
        <v>4753</v>
      </c>
      <c r="E2177" s="114" t="s">
        <v>4754</v>
      </c>
      <c r="F2177" s="115">
        <v>45791</v>
      </c>
      <c r="G2177" s="114" t="s">
        <v>3897</v>
      </c>
      <c r="H2177" s="116">
        <v>2366000</v>
      </c>
      <c r="I2177" s="116">
        <v>1466920</v>
      </c>
      <c r="J2177" s="116">
        <v>1466920</v>
      </c>
      <c r="K2177" s="116">
        <v>0</v>
      </c>
      <c r="L2177" s="116">
        <v>0</v>
      </c>
      <c r="M2177" s="116">
        <v>0</v>
      </c>
      <c r="N2177" s="116">
        <v>0</v>
      </c>
      <c r="O2177" s="116">
        <v>0</v>
      </c>
      <c r="P2177" s="120">
        <v>0</v>
      </c>
      <c r="Q2177" s="27" t="str">
        <f t="shared" si="376"/>
        <v>Registered</v>
      </c>
      <c r="R2177" s="121">
        <f t="shared" si="377"/>
        <v>0.62</v>
      </c>
      <c r="T2177" s="117">
        <f t="shared" si="378"/>
        <v>0</v>
      </c>
      <c r="U2177" s="117">
        <f t="shared" si="379"/>
        <v>0</v>
      </c>
    </row>
    <row r="2178" spans="1:21" hidden="1" x14ac:dyDescent="0.3">
      <c r="A2178" s="114">
        <v>7067</v>
      </c>
      <c r="B2178" s="114" t="s">
        <v>1572</v>
      </c>
      <c r="C2178" s="114" t="s">
        <v>172</v>
      </c>
      <c r="D2178" s="114" t="s">
        <v>4717</v>
      </c>
      <c r="E2178" s="114" t="s">
        <v>4718</v>
      </c>
      <c r="F2178" s="115">
        <v>45713</v>
      </c>
      <c r="G2178" s="114" t="s">
        <v>4649</v>
      </c>
      <c r="H2178" s="116">
        <v>2392300</v>
      </c>
      <c r="I2178" s="116">
        <v>1483226</v>
      </c>
      <c r="J2178" s="116">
        <v>1483226</v>
      </c>
      <c r="K2178" s="116">
        <v>0</v>
      </c>
      <c r="L2178" s="116">
        <v>0</v>
      </c>
      <c r="M2178" s="116">
        <v>0</v>
      </c>
      <c r="N2178" s="116">
        <v>0</v>
      </c>
      <c r="O2178" s="116">
        <v>0</v>
      </c>
      <c r="P2178" s="120">
        <v>0</v>
      </c>
      <c r="Q2178" s="27" t="str">
        <f t="shared" ref="Q2178:Q2241" si="380">IF(G2178="01 Jan 1900","Unregistered","Registered")</f>
        <v>Registered</v>
      </c>
      <c r="R2178" s="121">
        <f t="shared" si="377"/>
        <v>0.62</v>
      </c>
      <c r="T2178" s="117">
        <f t="shared" si="378"/>
        <v>0</v>
      </c>
      <c r="U2178" s="117">
        <f t="shared" si="379"/>
        <v>0</v>
      </c>
    </row>
    <row r="2179" spans="1:21" hidden="1" x14ac:dyDescent="0.3">
      <c r="A2179" s="114">
        <v>7068</v>
      </c>
      <c r="B2179" s="114" t="s">
        <v>1572</v>
      </c>
      <c r="C2179" s="114" t="s">
        <v>172</v>
      </c>
      <c r="D2179" s="114" t="s">
        <v>4689</v>
      </c>
      <c r="E2179" s="114" t="s">
        <v>4690</v>
      </c>
      <c r="F2179" s="115">
        <v>45714</v>
      </c>
      <c r="G2179" s="114" t="s">
        <v>4330</v>
      </c>
      <c r="H2179" s="116">
        <v>2409800</v>
      </c>
      <c r="I2179" s="116">
        <v>1614566</v>
      </c>
      <c r="J2179" s="116">
        <v>1614566</v>
      </c>
      <c r="K2179" s="116">
        <v>0</v>
      </c>
      <c r="L2179" s="116">
        <v>0</v>
      </c>
      <c r="M2179" s="116">
        <v>0</v>
      </c>
      <c r="N2179" s="116">
        <v>0</v>
      </c>
      <c r="O2179" s="116">
        <v>0</v>
      </c>
      <c r="P2179" s="120">
        <v>0</v>
      </c>
      <c r="Q2179" s="27" t="str">
        <f t="shared" si="380"/>
        <v>Registered</v>
      </c>
      <c r="R2179" s="121">
        <f t="shared" si="377"/>
        <v>0.67</v>
      </c>
      <c r="T2179" s="117">
        <f t="shared" si="378"/>
        <v>0</v>
      </c>
      <c r="U2179" s="117">
        <f t="shared" si="379"/>
        <v>0</v>
      </c>
    </row>
    <row r="2180" spans="1:21" hidden="1" x14ac:dyDescent="0.3">
      <c r="A2180" s="114">
        <v>7069</v>
      </c>
      <c r="B2180" s="114" t="s">
        <v>1572</v>
      </c>
      <c r="C2180" s="114" t="s">
        <v>172</v>
      </c>
      <c r="D2180" s="114" t="s">
        <v>4755</v>
      </c>
      <c r="E2180" s="114" t="s">
        <v>4756</v>
      </c>
      <c r="F2180" s="115">
        <v>45791</v>
      </c>
      <c r="G2180" s="114" t="s">
        <v>3990</v>
      </c>
      <c r="H2180" s="116">
        <v>2366000</v>
      </c>
      <c r="I2180" s="116">
        <v>1466920</v>
      </c>
      <c r="J2180" s="116">
        <v>1466920</v>
      </c>
      <c r="K2180" s="116">
        <v>0</v>
      </c>
      <c r="L2180" s="116">
        <v>0</v>
      </c>
      <c r="M2180" s="116">
        <v>0</v>
      </c>
      <c r="N2180" s="116">
        <v>0</v>
      </c>
      <c r="O2180" s="116">
        <v>0</v>
      </c>
      <c r="P2180" s="120">
        <v>0</v>
      </c>
      <c r="Q2180" s="27" t="str">
        <f t="shared" si="380"/>
        <v>Registered</v>
      </c>
      <c r="R2180" s="121">
        <f t="shared" si="377"/>
        <v>0.62</v>
      </c>
      <c r="T2180" s="117">
        <f t="shared" si="378"/>
        <v>0</v>
      </c>
      <c r="U2180" s="117">
        <f t="shared" si="379"/>
        <v>0</v>
      </c>
    </row>
    <row r="2181" spans="1:21" hidden="1" x14ac:dyDescent="0.3">
      <c r="A2181" s="114">
        <v>7070</v>
      </c>
      <c r="B2181" s="114" t="s">
        <v>1572</v>
      </c>
      <c r="C2181" s="114" t="s">
        <v>172</v>
      </c>
      <c r="D2181" s="114" t="s">
        <v>4757</v>
      </c>
      <c r="E2181" s="114" t="s">
        <v>4758</v>
      </c>
      <c r="F2181" s="115">
        <v>45716</v>
      </c>
      <c r="G2181" s="114" t="s">
        <v>3829</v>
      </c>
      <c r="H2181" s="116">
        <v>2366000</v>
      </c>
      <c r="I2181" s="116">
        <v>1466920</v>
      </c>
      <c r="J2181" s="116">
        <v>1466920</v>
      </c>
      <c r="K2181" s="116">
        <v>0</v>
      </c>
      <c r="L2181" s="116">
        <v>0</v>
      </c>
      <c r="M2181" s="116">
        <v>0</v>
      </c>
      <c r="N2181" s="116">
        <v>0</v>
      </c>
      <c r="O2181" s="116">
        <v>0</v>
      </c>
      <c r="P2181" s="120">
        <v>0</v>
      </c>
      <c r="Q2181" s="27" t="str">
        <f t="shared" si="380"/>
        <v>Registered</v>
      </c>
      <c r="R2181" s="121">
        <f t="shared" ref="R2181:R2244" si="381">I2181/H2181</f>
        <v>0.62</v>
      </c>
      <c r="T2181" s="117">
        <f t="shared" si="378"/>
        <v>0</v>
      </c>
      <c r="U2181" s="117">
        <f t="shared" si="379"/>
        <v>0</v>
      </c>
    </row>
    <row r="2182" spans="1:21" hidden="1" x14ac:dyDescent="0.3">
      <c r="A2182" s="114">
        <v>7071</v>
      </c>
      <c r="B2182" s="114" t="s">
        <v>1572</v>
      </c>
      <c r="C2182" s="114" t="s">
        <v>172</v>
      </c>
      <c r="D2182" s="114" t="s">
        <v>4691</v>
      </c>
      <c r="E2182" s="114" t="s">
        <v>4692</v>
      </c>
      <c r="F2182" s="115">
        <v>45714</v>
      </c>
      <c r="G2182" s="114" t="s">
        <v>4291</v>
      </c>
      <c r="H2182" s="116">
        <v>2409800</v>
      </c>
      <c r="I2182" s="116">
        <v>1494076</v>
      </c>
      <c r="J2182" s="116">
        <v>1494076</v>
      </c>
      <c r="K2182" s="116">
        <v>0</v>
      </c>
      <c r="L2182" s="116">
        <v>0</v>
      </c>
      <c r="M2182" s="116">
        <v>0</v>
      </c>
      <c r="N2182" s="116">
        <v>0</v>
      </c>
      <c r="O2182" s="116">
        <v>0</v>
      </c>
      <c r="P2182" s="120">
        <v>0</v>
      </c>
      <c r="Q2182" s="27" t="str">
        <f t="shared" si="380"/>
        <v>Registered</v>
      </c>
      <c r="R2182" s="121">
        <f t="shared" si="381"/>
        <v>0.62</v>
      </c>
      <c r="T2182" s="117">
        <f t="shared" si="378"/>
        <v>0</v>
      </c>
      <c r="U2182" s="117">
        <f t="shared" si="379"/>
        <v>0</v>
      </c>
    </row>
    <row r="2183" spans="1:21" hidden="1" x14ac:dyDescent="0.3">
      <c r="A2183" s="114">
        <v>7072</v>
      </c>
      <c r="B2183" s="114" t="s">
        <v>1572</v>
      </c>
      <c r="C2183" s="114" t="s">
        <v>172</v>
      </c>
      <c r="D2183" s="114" t="s">
        <v>4767</v>
      </c>
      <c r="E2183" s="114" t="s">
        <v>4768</v>
      </c>
      <c r="F2183" s="115">
        <v>45716</v>
      </c>
      <c r="G2183" s="114" t="s">
        <v>4456</v>
      </c>
      <c r="H2183" s="116">
        <v>2366000</v>
      </c>
      <c r="I2183" s="116">
        <v>1466920</v>
      </c>
      <c r="J2183" s="116">
        <v>1466920</v>
      </c>
      <c r="K2183" s="116">
        <v>0</v>
      </c>
      <c r="L2183" s="116">
        <v>0</v>
      </c>
      <c r="M2183" s="116">
        <v>0</v>
      </c>
      <c r="N2183" s="116">
        <v>0</v>
      </c>
      <c r="O2183" s="116">
        <v>0</v>
      </c>
      <c r="P2183" s="120">
        <v>0</v>
      </c>
      <c r="Q2183" s="27" t="str">
        <f t="shared" si="380"/>
        <v>Registered</v>
      </c>
      <c r="R2183" s="121">
        <f t="shared" si="381"/>
        <v>0.62</v>
      </c>
      <c r="T2183" s="117">
        <f t="shared" si="378"/>
        <v>0</v>
      </c>
      <c r="U2183" s="117">
        <f t="shared" si="379"/>
        <v>0</v>
      </c>
    </row>
    <row r="2184" spans="1:21" hidden="1" x14ac:dyDescent="0.3">
      <c r="A2184" s="114">
        <v>7073</v>
      </c>
      <c r="B2184" s="114" t="s">
        <v>1572</v>
      </c>
      <c r="C2184" s="114" t="s">
        <v>172</v>
      </c>
      <c r="D2184" s="114" t="s">
        <v>4420</v>
      </c>
      <c r="E2184" s="114" t="s">
        <v>4421</v>
      </c>
      <c r="F2184" s="115">
        <v>45714</v>
      </c>
      <c r="G2184" s="114" t="s">
        <v>3452</v>
      </c>
      <c r="H2184" s="116">
        <v>2366000</v>
      </c>
      <c r="I2184" s="116">
        <v>1703520</v>
      </c>
      <c r="J2184" s="116">
        <v>1703520</v>
      </c>
      <c r="K2184" s="116">
        <v>0</v>
      </c>
      <c r="L2184" s="116">
        <v>0</v>
      </c>
      <c r="M2184" s="116">
        <v>0</v>
      </c>
      <c r="N2184" s="116">
        <v>0</v>
      </c>
      <c r="O2184" s="116">
        <v>0</v>
      </c>
      <c r="P2184" s="120">
        <v>0</v>
      </c>
      <c r="Q2184" s="27" t="str">
        <f t="shared" si="380"/>
        <v>Registered</v>
      </c>
      <c r="R2184" s="121">
        <f t="shared" si="381"/>
        <v>0.72</v>
      </c>
      <c r="T2184" s="117">
        <f t="shared" si="378"/>
        <v>0</v>
      </c>
      <c r="U2184" s="117">
        <f t="shared" si="379"/>
        <v>0</v>
      </c>
    </row>
    <row r="2185" spans="1:21" hidden="1" x14ac:dyDescent="0.3">
      <c r="A2185" s="114">
        <v>7074</v>
      </c>
      <c r="B2185" s="114" t="s">
        <v>1572</v>
      </c>
      <c r="C2185" s="114" t="s">
        <v>172</v>
      </c>
      <c r="D2185" s="114" t="s">
        <v>4693</v>
      </c>
      <c r="E2185" s="114" t="s">
        <v>4694</v>
      </c>
      <c r="F2185" s="115">
        <v>45714</v>
      </c>
      <c r="G2185" s="114" t="s">
        <v>3452</v>
      </c>
      <c r="H2185" s="116">
        <v>2409800</v>
      </c>
      <c r="I2185" s="116">
        <v>1614566</v>
      </c>
      <c r="J2185" s="116">
        <v>1614566</v>
      </c>
      <c r="K2185" s="116">
        <v>0</v>
      </c>
      <c r="L2185" s="116">
        <v>0</v>
      </c>
      <c r="M2185" s="116">
        <v>0</v>
      </c>
      <c r="N2185" s="116">
        <v>0</v>
      </c>
      <c r="O2185" s="116">
        <v>0</v>
      </c>
      <c r="P2185" s="120">
        <v>0</v>
      </c>
      <c r="Q2185" s="27" t="str">
        <f t="shared" si="380"/>
        <v>Registered</v>
      </c>
      <c r="R2185" s="121">
        <f t="shared" si="381"/>
        <v>0.67</v>
      </c>
      <c r="T2185" s="117">
        <f t="shared" si="378"/>
        <v>0</v>
      </c>
      <c r="U2185" s="117">
        <f t="shared" si="379"/>
        <v>0</v>
      </c>
    </row>
    <row r="2186" spans="1:21" hidden="1" x14ac:dyDescent="0.3">
      <c r="A2186" s="114">
        <v>7075</v>
      </c>
      <c r="B2186" s="114" t="s">
        <v>1572</v>
      </c>
      <c r="C2186" s="114" t="s">
        <v>172</v>
      </c>
      <c r="D2186" s="114" t="s">
        <v>4320</v>
      </c>
      <c r="E2186" s="114" t="s">
        <v>4321</v>
      </c>
      <c r="F2186" s="115">
        <v>45716</v>
      </c>
      <c r="G2186" s="114" t="s">
        <v>4302</v>
      </c>
      <c r="H2186" s="116">
        <v>2366000</v>
      </c>
      <c r="I2186" s="116">
        <v>1703520</v>
      </c>
      <c r="J2186" s="116">
        <v>1703520</v>
      </c>
      <c r="K2186" s="116">
        <v>0</v>
      </c>
      <c r="L2186" s="116">
        <v>0</v>
      </c>
      <c r="M2186" s="116">
        <v>0</v>
      </c>
      <c r="N2186" s="116">
        <v>0</v>
      </c>
      <c r="O2186" s="116">
        <v>0</v>
      </c>
      <c r="P2186" s="120">
        <v>0</v>
      </c>
      <c r="Q2186" s="27" t="str">
        <f t="shared" si="380"/>
        <v>Registered</v>
      </c>
      <c r="R2186" s="121">
        <f t="shared" si="381"/>
        <v>0.72</v>
      </c>
      <c r="T2186" s="117">
        <f t="shared" si="378"/>
        <v>0</v>
      </c>
      <c r="U2186" s="117">
        <f t="shared" si="379"/>
        <v>0</v>
      </c>
    </row>
    <row r="2187" spans="1:21" hidden="1" x14ac:dyDescent="0.3">
      <c r="A2187" s="114">
        <v>7076</v>
      </c>
      <c r="B2187" s="114" t="s">
        <v>1572</v>
      </c>
      <c r="C2187" s="114" t="s">
        <v>172</v>
      </c>
      <c r="D2187" s="114" t="s">
        <v>4324</v>
      </c>
      <c r="E2187" s="114" t="s">
        <v>4325</v>
      </c>
      <c r="F2187" s="115">
        <v>45714</v>
      </c>
      <c r="G2187" s="114" t="s">
        <v>4291</v>
      </c>
      <c r="H2187" s="116">
        <v>2366000</v>
      </c>
      <c r="I2187" s="116">
        <v>1703520</v>
      </c>
      <c r="J2187" s="116">
        <v>1703520</v>
      </c>
      <c r="K2187" s="116">
        <v>0</v>
      </c>
      <c r="L2187" s="116">
        <v>0</v>
      </c>
      <c r="M2187" s="116">
        <v>0</v>
      </c>
      <c r="N2187" s="116">
        <v>0</v>
      </c>
      <c r="O2187" s="116">
        <v>0</v>
      </c>
      <c r="P2187" s="120">
        <v>0</v>
      </c>
      <c r="Q2187" s="27" t="str">
        <f t="shared" si="380"/>
        <v>Registered</v>
      </c>
      <c r="R2187" s="121">
        <f t="shared" si="381"/>
        <v>0.72</v>
      </c>
      <c r="T2187" s="117">
        <f t="shared" si="378"/>
        <v>0</v>
      </c>
      <c r="U2187" s="117">
        <f t="shared" si="379"/>
        <v>0</v>
      </c>
    </row>
    <row r="2188" spans="1:21" hidden="1" x14ac:dyDescent="0.3">
      <c r="A2188" s="114">
        <v>7077</v>
      </c>
      <c r="B2188" s="114" t="s">
        <v>1572</v>
      </c>
      <c r="C2188" s="114" t="s">
        <v>172</v>
      </c>
      <c r="D2188" s="114" t="s">
        <v>4774</v>
      </c>
      <c r="E2188" s="114" t="s">
        <v>4775</v>
      </c>
      <c r="F2188" s="115">
        <v>45791</v>
      </c>
      <c r="G2188" s="114" t="s">
        <v>2555</v>
      </c>
      <c r="H2188" s="116">
        <v>2409800</v>
      </c>
      <c r="I2188" s="116">
        <v>1708124</v>
      </c>
      <c r="J2188" s="116">
        <v>1708124</v>
      </c>
      <c r="K2188" s="116">
        <v>0</v>
      </c>
      <c r="L2188" s="116">
        <v>0</v>
      </c>
      <c r="M2188" s="116">
        <v>0</v>
      </c>
      <c r="N2188" s="116">
        <v>0</v>
      </c>
      <c r="O2188" s="116">
        <v>0</v>
      </c>
      <c r="P2188" s="120">
        <v>0</v>
      </c>
      <c r="Q2188" s="27" t="str">
        <f t="shared" si="380"/>
        <v>Registered</v>
      </c>
      <c r="R2188" s="121">
        <f t="shared" si="381"/>
        <v>0.70882396879409082</v>
      </c>
      <c r="T2188" s="117">
        <f t="shared" si="378"/>
        <v>0</v>
      </c>
      <c r="U2188" s="117">
        <f t="shared" si="379"/>
        <v>0</v>
      </c>
    </row>
    <row r="2189" spans="1:21" hidden="1" x14ac:dyDescent="0.3">
      <c r="A2189" s="114">
        <v>7078</v>
      </c>
      <c r="B2189" s="114" t="s">
        <v>1572</v>
      </c>
      <c r="C2189" s="114" t="s">
        <v>172</v>
      </c>
      <c r="D2189" s="114" t="s">
        <v>4326</v>
      </c>
      <c r="E2189" s="114" t="s">
        <v>4327</v>
      </c>
      <c r="F2189" s="115">
        <v>45716</v>
      </c>
      <c r="G2189" s="114" t="s">
        <v>4294</v>
      </c>
      <c r="H2189" s="116">
        <v>2366000</v>
      </c>
      <c r="I2189" s="116">
        <v>1703520</v>
      </c>
      <c r="J2189" s="116">
        <v>1703520</v>
      </c>
      <c r="K2189" s="116">
        <v>0</v>
      </c>
      <c r="L2189" s="116">
        <v>0</v>
      </c>
      <c r="M2189" s="116">
        <v>0</v>
      </c>
      <c r="N2189" s="116">
        <v>0</v>
      </c>
      <c r="O2189" s="116">
        <v>0</v>
      </c>
      <c r="P2189" s="120">
        <v>0</v>
      </c>
      <c r="Q2189" s="27" t="str">
        <f t="shared" si="380"/>
        <v>Registered</v>
      </c>
      <c r="R2189" s="121">
        <f t="shared" si="381"/>
        <v>0.72</v>
      </c>
      <c r="T2189" s="117">
        <f t="shared" si="378"/>
        <v>0</v>
      </c>
      <c r="U2189" s="117">
        <f t="shared" si="379"/>
        <v>0</v>
      </c>
    </row>
    <row r="2190" spans="1:21" hidden="1" x14ac:dyDescent="0.3">
      <c r="A2190" s="114">
        <v>7079</v>
      </c>
      <c r="B2190" s="114" t="s">
        <v>1572</v>
      </c>
      <c r="C2190" s="114" t="s">
        <v>172</v>
      </c>
      <c r="D2190" s="114" t="s">
        <v>4695</v>
      </c>
      <c r="E2190" s="114" t="s">
        <v>4696</v>
      </c>
      <c r="F2190" s="115">
        <v>45714</v>
      </c>
      <c r="G2190" s="114" t="s">
        <v>3452</v>
      </c>
      <c r="H2190" s="116">
        <v>2409800</v>
      </c>
      <c r="I2190" s="116">
        <v>1494076</v>
      </c>
      <c r="J2190" s="116">
        <v>1494076</v>
      </c>
      <c r="K2190" s="116">
        <v>0</v>
      </c>
      <c r="L2190" s="116">
        <v>0</v>
      </c>
      <c r="M2190" s="116">
        <v>0</v>
      </c>
      <c r="N2190" s="116">
        <v>0</v>
      </c>
      <c r="O2190" s="116">
        <v>0</v>
      </c>
      <c r="P2190" s="120">
        <v>0</v>
      </c>
      <c r="Q2190" s="27" t="str">
        <f t="shared" si="380"/>
        <v>Registered</v>
      </c>
      <c r="R2190" s="121">
        <f t="shared" si="381"/>
        <v>0.62</v>
      </c>
      <c r="T2190" s="117">
        <f t="shared" si="378"/>
        <v>0</v>
      </c>
      <c r="U2190" s="117">
        <f t="shared" si="379"/>
        <v>0</v>
      </c>
    </row>
    <row r="2191" spans="1:21" hidden="1" x14ac:dyDescent="0.3">
      <c r="A2191" s="114">
        <v>7080</v>
      </c>
      <c r="B2191" s="114" t="s">
        <v>1572</v>
      </c>
      <c r="C2191" s="114" t="s">
        <v>172</v>
      </c>
      <c r="D2191" s="114" t="s">
        <v>4759</v>
      </c>
      <c r="E2191" s="114" t="s">
        <v>4760</v>
      </c>
      <c r="F2191" s="115">
        <v>45790</v>
      </c>
      <c r="G2191" s="114" t="s">
        <v>3281</v>
      </c>
      <c r="H2191" s="116">
        <v>2366000</v>
      </c>
      <c r="I2191" s="116">
        <v>1466920</v>
      </c>
      <c r="J2191" s="116">
        <v>1466920</v>
      </c>
      <c r="K2191" s="116">
        <v>0</v>
      </c>
      <c r="L2191" s="116">
        <v>0</v>
      </c>
      <c r="M2191" s="116">
        <v>0</v>
      </c>
      <c r="N2191" s="116">
        <v>0</v>
      </c>
      <c r="O2191" s="116">
        <v>0</v>
      </c>
      <c r="P2191" s="120">
        <v>0</v>
      </c>
      <c r="Q2191" s="27" t="str">
        <f t="shared" si="380"/>
        <v>Registered</v>
      </c>
      <c r="R2191" s="121">
        <f t="shared" si="381"/>
        <v>0.62</v>
      </c>
      <c r="T2191" s="117">
        <f t="shared" si="378"/>
        <v>0</v>
      </c>
      <c r="U2191" s="117">
        <f t="shared" si="379"/>
        <v>0</v>
      </c>
    </row>
    <row r="2192" spans="1:21" hidden="1" x14ac:dyDescent="0.3">
      <c r="A2192" s="114">
        <v>7081</v>
      </c>
      <c r="B2192" s="114" t="s">
        <v>1572</v>
      </c>
      <c r="C2192" s="114" t="s">
        <v>172</v>
      </c>
      <c r="D2192" s="114" t="s">
        <v>4297</v>
      </c>
      <c r="E2192" s="114" t="s">
        <v>4298</v>
      </c>
      <c r="F2192" s="115">
        <v>45714</v>
      </c>
      <c r="G2192" s="114" t="s">
        <v>4299</v>
      </c>
      <c r="H2192" s="116">
        <v>2392300</v>
      </c>
      <c r="I2192" s="116">
        <v>1602841</v>
      </c>
      <c r="J2192" s="116">
        <v>1602841</v>
      </c>
      <c r="K2192" s="116">
        <v>0</v>
      </c>
      <c r="L2192" s="116">
        <v>0</v>
      </c>
      <c r="M2192" s="116">
        <v>0</v>
      </c>
      <c r="N2192" s="116">
        <v>0</v>
      </c>
      <c r="O2192" s="116">
        <v>0</v>
      </c>
      <c r="P2192" s="120">
        <v>0</v>
      </c>
      <c r="Q2192" s="27" t="str">
        <f t="shared" si="380"/>
        <v>Registered</v>
      </c>
      <c r="R2192" s="121">
        <f t="shared" si="381"/>
        <v>0.67</v>
      </c>
      <c r="T2192" s="117">
        <f t="shared" si="378"/>
        <v>0</v>
      </c>
      <c r="U2192" s="117">
        <f t="shared" si="379"/>
        <v>0</v>
      </c>
    </row>
    <row r="2193" spans="1:21" hidden="1" x14ac:dyDescent="0.3">
      <c r="A2193" s="114">
        <v>7082</v>
      </c>
      <c r="B2193" s="114" t="s">
        <v>1572</v>
      </c>
      <c r="C2193" s="114" t="s">
        <v>172</v>
      </c>
      <c r="D2193" s="114" t="s">
        <v>8027</v>
      </c>
      <c r="E2193" s="114" t="s">
        <v>8028</v>
      </c>
      <c r="F2193" s="115">
        <v>45714</v>
      </c>
      <c r="G2193" s="114" t="s">
        <v>2784</v>
      </c>
      <c r="H2193" s="116">
        <v>2409800</v>
      </c>
      <c r="I2193" s="116">
        <v>1494076</v>
      </c>
      <c r="J2193" s="116">
        <v>1494076</v>
      </c>
      <c r="K2193" s="116">
        <v>0</v>
      </c>
      <c r="L2193" s="116">
        <v>0</v>
      </c>
      <c r="M2193" s="116">
        <v>0</v>
      </c>
      <c r="N2193" s="116">
        <v>0</v>
      </c>
      <c r="O2193" s="116">
        <v>0</v>
      </c>
      <c r="P2193" s="120">
        <v>0</v>
      </c>
      <c r="Q2193" s="27" t="str">
        <f t="shared" si="380"/>
        <v>Registered</v>
      </c>
      <c r="R2193" s="121">
        <f t="shared" si="381"/>
        <v>0.62</v>
      </c>
      <c r="T2193" s="117">
        <f t="shared" si="378"/>
        <v>0</v>
      </c>
      <c r="U2193" s="117">
        <f t="shared" si="379"/>
        <v>0</v>
      </c>
    </row>
    <row r="2194" spans="1:21" hidden="1" x14ac:dyDescent="0.3">
      <c r="A2194" s="114">
        <v>7083</v>
      </c>
      <c r="B2194" s="114" t="s">
        <v>1572</v>
      </c>
      <c r="C2194" s="114" t="s">
        <v>172</v>
      </c>
      <c r="D2194" s="114" t="s">
        <v>4335</v>
      </c>
      <c r="E2194" s="114" t="s">
        <v>4336</v>
      </c>
      <c r="F2194" s="115">
        <v>45714</v>
      </c>
      <c r="G2194" s="114" t="s">
        <v>4048</v>
      </c>
      <c r="H2194" s="116">
        <v>2366000</v>
      </c>
      <c r="I2194" s="116">
        <v>1585220</v>
      </c>
      <c r="J2194" s="116">
        <v>1585220</v>
      </c>
      <c r="K2194" s="116">
        <v>0</v>
      </c>
      <c r="L2194" s="116">
        <v>0</v>
      </c>
      <c r="M2194" s="116">
        <v>0</v>
      </c>
      <c r="N2194" s="116">
        <v>0</v>
      </c>
      <c r="O2194" s="116">
        <v>0</v>
      </c>
      <c r="P2194" s="120">
        <v>0</v>
      </c>
      <c r="Q2194" s="27" t="str">
        <f t="shared" si="380"/>
        <v>Registered</v>
      </c>
      <c r="R2194" s="121">
        <f t="shared" si="381"/>
        <v>0.67</v>
      </c>
      <c r="T2194" s="117">
        <f t="shared" si="378"/>
        <v>0</v>
      </c>
      <c r="U2194" s="117">
        <f t="shared" si="379"/>
        <v>0</v>
      </c>
    </row>
    <row r="2195" spans="1:21" hidden="1" x14ac:dyDescent="0.3">
      <c r="A2195" s="114">
        <v>7084</v>
      </c>
      <c r="B2195" s="114" t="s">
        <v>1572</v>
      </c>
      <c r="C2195" s="114" t="s">
        <v>172</v>
      </c>
      <c r="D2195" s="114" t="s">
        <v>4697</v>
      </c>
      <c r="E2195" s="114" t="s">
        <v>4698</v>
      </c>
      <c r="F2195" s="115">
        <v>45714</v>
      </c>
      <c r="G2195" s="114" t="s">
        <v>4291</v>
      </c>
      <c r="H2195" s="116">
        <v>2409800</v>
      </c>
      <c r="I2195" s="116">
        <v>1494076</v>
      </c>
      <c r="J2195" s="116">
        <v>1494076</v>
      </c>
      <c r="K2195" s="116">
        <v>0</v>
      </c>
      <c r="L2195" s="116">
        <v>0</v>
      </c>
      <c r="M2195" s="116">
        <v>0</v>
      </c>
      <c r="N2195" s="116">
        <v>0</v>
      </c>
      <c r="O2195" s="116">
        <v>0</v>
      </c>
      <c r="P2195" s="120">
        <v>0</v>
      </c>
      <c r="Q2195" s="27" t="str">
        <f t="shared" si="380"/>
        <v>Registered</v>
      </c>
      <c r="R2195" s="121">
        <f t="shared" si="381"/>
        <v>0.62</v>
      </c>
      <c r="T2195" s="117">
        <f t="shared" si="378"/>
        <v>0</v>
      </c>
      <c r="U2195" s="117">
        <f t="shared" si="379"/>
        <v>0</v>
      </c>
    </row>
    <row r="2196" spans="1:21" hidden="1" x14ac:dyDescent="0.3">
      <c r="A2196" s="114">
        <v>7085</v>
      </c>
      <c r="B2196" s="114" t="s">
        <v>1572</v>
      </c>
      <c r="C2196" s="114" t="s">
        <v>172</v>
      </c>
      <c r="D2196" s="114" t="s">
        <v>4699</v>
      </c>
      <c r="E2196" s="114" t="s">
        <v>4700</v>
      </c>
      <c r="F2196" s="115">
        <v>45714</v>
      </c>
      <c r="G2196" s="114" t="s">
        <v>4330</v>
      </c>
      <c r="H2196" s="116">
        <v>2409800</v>
      </c>
      <c r="I2196" s="116">
        <v>1494076</v>
      </c>
      <c r="J2196" s="116">
        <v>1494076</v>
      </c>
      <c r="K2196" s="116">
        <v>0</v>
      </c>
      <c r="L2196" s="116">
        <v>0</v>
      </c>
      <c r="M2196" s="116">
        <v>0</v>
      </c>
      <c r="N2196" s="116">
        <v>0</v>
      </c>
      <c r="O2196" s="116">
        <v>0</v>
      </c>
      <c r="P2196" s="120">
        <v>0</v>
      </c>
      <c r="Q2196" s="27" t="str">
        <f t="shared" si="380"/>
        <v>Registered</v>
      </c>
      <c r="R2196" s="121">
        <f t="shared" si="381"/>
        <v>0.62</v>
      </c>
      <c r="T2196" s="117">
        <f t="shared" si="378"/>
        <v>0</v>
      </c>
      <c r="U2196" s="117">
        <f t="shared" si="379"/>
        <v>0</v>
      </c>
    </row>
    <row r="2197" spans="1:21" hidden="1" x14ac:dyDescent="0.3">
      <c r="A2197" s="114">
        <v>7086</v>
      </c>
      <c r="B2197" s="114" t="s">
        <v>1572</v>
      </c>
      <c r="C2197" s="114" t="s">
        <v>172</v>
      </c>
      <c r="D2197" s="114" t="s">
        <v>4701</v>
      </c>
      <c r="E2197" s="114" t="s">
        <v>4702</v>
      </c>
      <c r="F2197" s="115">
        <v>45714</v>
      </c>
      <c r="G2197" s="114" t="s">
        <v>4451</v>
      </c>
      <c r="H2197" s="116">
        <v>2409800</v>
      </c>
      <c r="I2197" s="116">
        <v>1494076</v>
      </c>
      <c r="J2197" s="116">
        <v>1494076</v>
      </c>
      <c r="K2197" s="116">
        <v>0</v>
      </c>
      <c r="L2197" s="116">
        <v>0</v>
      </c>
      <c r="M2197" s="116">
        <v>0</v>
      </c>
      <c r="N2197" s="116">
        <v>0</v>
      </c>
      <c r="O2197" s="116">
        <v>0</v>
      </c>
      <c r="P2197" s="120">
        <v>0</v>
      </c>
      <c r="Q2197" s="27" t="str">
        <f t="shared" si="380"/>
        <v>Registered</v>
      </c>
      <c r="R2197" s="121">
        <f t="shared" si="381"/>
        <v>0.62</v>
      </c>
      <c r="T2197" s="117">
        <f t="shared" si="378"/>
        <v>0</v>
      </c>
      <c r="U2197" s="117">
        <f t="shared" si="379"/>
        <v>0</v>
      </c>
    </row>
    <row r="2198" spans="1:21" hidden="1" x14ac:dyDescent="0.3">
      <c r="A2198" s="114">
        <v>7087</v>
      </c>
      <c r="B2198" s="114" t="s">
        <v>1572</v>
      </c>
      <c r="C2198" s="114" t="s">
        <v>172</v>
      </c>
      <c r="D2198" s="114" t="s">
        <v>4761</v>
      </c>
      <c r="E2198" s="114" t="s">
        <v>4762</v>
      </c>
      <c r="F2198" s="115">
        <v>45716</v>
      </c>
      <c r="G2198" s="114" t="s">
        <v>4302</v>
      </c>
      <c r="H2198" s="116">
        <v>2366000</v>
      </c>
      <c r="I2198" s="116">
        <v>1466920</v>
      </c>
      <c r="J2198" s="116">
        <v>1466920</v>
      </c>
      <c r="K2198" s="116">
        <v>0</v>
      </c>
      <c r="L2198" s="116">
        <v>0</v>
      </c>
      <c r="M2198" s="116">
        <v>0</v>
      </c>
      <c r="N2198" s="116">
        <v>0</v>
      </c>
      <c r="O2198" s="116">
        <v>0</v>
      </c>
      <c r="P2198" s="120">
        <v>0</v>
      </c>
      <c r="Q2198" s="27" t="str">
        <f t="shared" si="380"/>
        <v>Registered</v>
      </c>
      <c r="R2198" s="121">
        <f t="shared" si="381"/>
        <v>0.62</v>
      </c>
      <c r="T2198" s="117">
        <f t="shared" si="378"/>
        <v>0</v>
      </c>
      <c r="U2198" s="117">
        <f t="shared" si="379"/>
        <v>0</v>
      </c>
    </row>
    <row r="2199" spans="1:21" hidden="1" x14ac:dyDescent="0.3">
      <c r="A2199" s="114">
        <v>7088</v>
      </c>
      <c r="B2199" s="114" t="s">
        <v>1572</v>
      </c>
      <c r="C2199" s="114" t="s">
        <v>172</v>
      </c>
      <c r="D2199" s="114" t="s">
        <v>2452</v>
      </c>
      <c r="E2199" s="114" t="s">
        <v>2426</v>
      </c>
      <c r="F2199" s="115">
        <v>45926</v>
      </c>
      <c r="G2199" s="114" t="s">
        <v>2453</v>
      </c>
      <c r="H2199" s="116">
        <v>4870824</v>
      </c>
      <c r="I2199" s="116">
        <v>3019912</v>
      </c>
      <c r="J2199" s="116">
        <v>3019912</v>
      </c>
      <c r="K2199" s="116">
        <v>0</v>
      </c>
      <c r="L2199" s="116">
        <v>0</v>
      </c>
      <c r="M2199" s="116">
        <v>0</v>
      </c>
      <c r="N2199" s="116">
        <v>0</v>
      </c>
      <c r="O2199" s="116">
        <v>0</v>
      </c>
      <c r="P2199" s="120">
        <v>0</v>
      </c>
      <c r="Q2199" s="27" t="str">
        <f t="shared" si="380"/>
        <v>Registered</v>
      </c>
      <c r="R2199" s="121">
        <f t="shared" si="381"/>
        <v>0.62000022994056037</v>
      </c>
      <c r="T2199" s="117">
        <f t="shared" si="378"/>
        <v>0</v>
      </c>
      <c r="U2199" s="117">
        <f t="shared" si="379"/>
        <v>0</v>
      </c>
    </row>
    <row r="2200" spans="1:21" hidden="1" x14ac:dyDescent="0.3">
      <c r="A2200" s="114">
        <v>7089</v>
      </c>
      <c r="B2200" s="114" t="s">
        <v>1572</v>
      </c>
      <c r="C2200" s="114" t="s">
        <v>172</v>
      </c>
      <c r="D2200" s="114" t="s">
        <v>4393</v>
      </c>
      <c r="E2200" s="114" t="s">
        <v>4394</v>
      </c>
      <c r="F2200" s="115">
        <v>45672</v>
      </c>
      <c r="G2200" s="114" t="s">
        <v>4232</v>
      </c>
      <c r="H2200" s="116">
        <v>4745000</v>
      </c>
      <c r="I2200" s="116">
        <v>2941900</v>
      </c>
      <c r="J2200" s="116">
        <v>2941900</v>
      </c>
      <c r="K2200" s="116">
        <v>0</v>
      </c>
      <c r="L2200" s="116">
        <v>0</v>
      </c>
      <c r="M2200" s="116">
        <v>0</v>
      </c>
      <c r="N2200" s="116">
        <v>0</v>
      </c>
      <c r="O2200" s="116">
        <v>0</v>
      </c>
      <c r="P2200" s="120">
        <v>0</v>
      </c>
      <c r="Q2200" s="27" t="str">
        <f t="shared" si="380"/>
        <v>Registered</v>
      </c>
      <c r="R2200" s="121">
        <f t="shared" si="381"/>
        <v>0.62</v>
      </c>
      <c r="T2200" s="117">
        <f t="shared" si="378"/>
        <v>0</v>
      </c>
      <c r="U2200" s="117">
        <f t="shared" si="379"/>
        <v>0</v>
      </c>
    </row>
    <row r="2201" spans="1:21" hidden="1" x14ac:dyDescent="0.3">
      <c r="A2201" s="114">
        <v>10119</v>
      </c>
      <c r="B2201" s="114" t="s">
        <v>1572</v>
      </c>
      <c r="C2201" s="114" t="s">
        <v>172</v>
      </c>
      <c r="D2201" s="114" t="s">
        <v>4703</v>
      </c>
      <c r="E2201" s="114" t="s">
        <v>4704</v>
      </c>
      <c r="F2201" s="115">
        <v>45714</v>
      </c>
      <c r="G2201" s="114" t="s">
        <v>4330</v>
      </c>
      <c r="H2201" s="116">
        <v>2409800</v>
      </c>
      <c r="I2201" s="116">
        <v>1494076</v>
      </c>
      <c r="J2201" s="116">
        <v>1494076.6</v>
      </c>
      <c r="K2201" s="116">
        <v>-0.6</v>
      </c>
      <c r="L2201" s="116">
        <v>0</v>
      </c>
      <c r="M2201" s="116">
        <v>0</v>
      </c>
      <c r="N2201" s="116">
        <v>0</v>
      </c>
      <c r="O2201" s="116">
        <v>0</v>
      </c>
      <c r="P2201" s="120">
        <v>0</v>
      </c>
      <c r="Q2201" s="27" t="str">
        <f t="shared" si="380"/>
        <v>Registered</v>
      </c>
      <c r="R2201" s="121">
        <f t="shared" si="381"/>
        <v>0.62</v>
      </c>
      <c r="T2201" s="117">
        <f t="shared" si="378"/>
        <v>0</v>
      </c>
      <c r="U2201" s="117">
        <f t="shared" si="379"/>
        <v>-0.6</v>
      </c>
    </row>
    <row r="2202" spans="1:21" hidden="1" x14ac:dyDescent="0.3">
      <c r="A2202" s="114">
        <v>10123</v>
      </c>
      <c r="B2202" s="114" t="s">
        <v>1572</v>
      </c>
      <c r="C2202" s="114" t="s">
        <v>172</v>
      </c>
      <c r="D2202" s="114" t="s">
        <v>4763</v>
      </c>
      <c r="E2202" s="114" t="s">
        <v>4764</v>
      </c>
      <c r="F2202" s="115">
        <v>45716</v>
      </c>
      <c r="G2202" s="114" t="s">
        <v>1873</v>
      </c>
      <c r="H2202" s="116">
        <v>2366000</v>
      </c>
      <c r="I2202" s="116">
        <v>1466920</v>
      </c>
      <c r="J2202" s="116">
        <v>1466920.84</v>
      </c>
      <c r="K2202" s="116">
        <v>-0.84</v>
      </c>
      <c r="L2202" s="116">
        <v>0</v>
      </c>
      <c r="M2202" s="116">
        <v>0</v>
      </c>
      <c r="N2202" s="116">
        <v>0</v>
      </c>
      <c r="O2202" s="116">
        <v>0</v>
      </c>
      <c r="P2202" s="120">
        <v>0</v>
      </c>
      <c r="Q2202" s="27" t="str">
        <f t="shared" si="380"/>
        <v>Registered</v>
      </c>
      <c r="R2202" s="121">
        <f t="shared" si="381"/>
        <v>0.62</v>
      </c>
      <c r="T2202" s="117">
        <f t="shared" si="378"/>
        <v>0</v>
      </c>
      <c r="U2202" s="117">
        <f t="shared" si="379"/>
        <v>-0.84</v>
      </c>
    </row>
    <row r="2203" spans="1:21" hidden="1" x14ac:dyDescent="0.3">
      <c r="A2203" s="114">
        <v>10145</v>
      </c>
      <c r="B2203" s="114" t="s">
        <v>1572</v>
      </c>
      <c r="C2203" s="114" t="s">
        <v>172</v>
      </c>
      <c r="D2203" s="114" t="s">
        <v>4741</v>
      </c>
      <c r="E2203" s="114" t="s">
        <v>4742</v>
      </c>
      <c r="F2203" s="115">
        <v>45716</v>
      </c>
      <c r="G2203" s="114" t="s">
        <v>3452</v>
      </c>
      <c r="H2203" s="116">
        <v>2366000</v>
      </c>
      <c r="I2203" s="116">
        <v>1466920</v>
      </c>
      <c r="J2203" s="116">
        <v>1467940</v>
      </c>
      <c r="K2203" s="116">
        <v>-1020</v>
      </c>
      <c r="L2203" s="116">
        <v>0</v>
      </c>
      <c r="M2203" s="116">
        <v>0</v>
      </c>
      <c r="N2203" s="116">
        <v>0</v>
      </c>
      <c r="O2203" s="116">
        <v>0</v>
      </c>
      <c r="P2203" s="120">
        <v>0</v>
      </c>
      <c r="Q2203" s="27" t="str">
        <f t="shared" si="380"/>
        <v>Registered</v>
      </c>
      <c r="R2203" s="121">
        <f t="shared" si="381"/>
        <v>0.62</v>
      </c>
      <c r="T2203" s="117">
        <f t="shared" si="378"/>
        <v>0</v>
      </c>
      <c r="U2203" s="117">
        <f t="shared" si="379"/>
        <v>-1020</v>
      </c>
    </row>
    <row r="2204" spans="1:21" hidden="1" x14ac:dyDescent="0.3">
      <c r="A2204" s="114">
        <v>10172</v>
      </c>
      <c r="B2204" s="114" t="s">
        <v>1572</v>
      </c>
      <c r="C2204" s="114" t="s">
        <v>172</v>
      </c>
      <c r="D2204" s="114" t="s">
        <v>9465</v>
      </c>
      <c r="E2204" s="114" t="s">
        <v>9466</v>
      </c>
      <c r="F2204" s="115">
        <v>45716</v>
      </c>
      <c r="G2204" s="114" t="s">
        <v>2784</v>
      </c>
      <c r="H2204" s="116">
        <v>2366000</v>
      </c>
      <c r="I2204" s="116">
        <v>1466920</v>
      </c>
      <c r="J2204" s="116">
        <v>1509580</v>
      </c>
      <c r="K2204" s="116">
        <v>-42660</v>
      </c>
      <c r="L2204" s="116">
        <v>0</v>
      </c>
      <c r="M2204" s="116">
        <v>0</v>
      </c>
      <c r="N2204" s="116">
        <v>0</v>
      </c>
      <c r="O2204" s="116">
        <v>0</v>
      </c>
      <c r="P2204" s="120">
        <v>0</v>
      </c>
      <c r="Q2204" s="27" t="str">
        <f t="shared" si="380"/>
        <v>Registered</v>
      </c>
      <c r="R2204" s="121">
        <f t="shared" si="381"/>
        <v>0.62</v>
      </c>
      <c r="T2204" s="117">
        <f t="shared" si="378"/>
        <v>0</v>
      </c>
      <c r="U2204" s="117">
        <f t="shared" si="379"/>
        <v>-42660</v>
      </c>
    </row>
    <row r="2205" spans="1:21" hidden="1" x14ac:dyDescent="0.3">
      <c r="A2205" s="114">
        <v>10189</v>
      </c>
      <c r="B2205" s="114" t="s">
        <v>1572</v>
      </c>
      <c r="C2205" s="114" t="s">
        <v>172</v>
      </c>
      <c r="D2205" s="114" t="s">
        <v>8029</v>
      </c>
      <c r="E2205" s="114" t="s">
        <v>8030</v>
      </c>
      <c r="F2205" s="115">
        <v>46077</v>
      </c>
      <c r="G2205" s="114" t="s">
        <v>2336</v>
      </c>
      <c r="H2205" s="116">
        <v>5094350</v>
      </c>
      <c r="I2205" s="116">
        <v>3158499</v>
      </c>
      <c r="J2205" s="116">
        <v>3209443</v>
      </c>
      <c r="K2205" s="116">
        <v>-50944</v>
      </c>
      <c r="L2205" s="116">
        <v>0</v>
      </c>
      <c r="M2205" s="116">
        <v>0</v>
      </c>
      <c r="N2205" s="116">
        <v>0</v>
      </c>
      <c r="O2205" s="116">
        <v>0</v>
      </c>
      <c r="P2205" s="120">
        <v>0</v>
      </c>
      <c r="Q2205" s="27" t="str">
        <f t="shared" si="380"/>
        <v>Registered</v>
      </c>
      <c r="R2205" s="121">
        <f t="shared" si="381"/>
        <v>0.62000039259179285</v>
      </c>
      <c r="T2205" s="117">
        <f t="shared" si="378"/>
        <v>0</v>
      </c>
      <c r="U2205" s="117">
        <f t="shared" si="379"/>
        <v>-50944</v>
      </c>
    </row>
    <row r="2206" spans="1:21" s="101" customFormat="1" x14ac:dyDescent="0.3">
      <c r="A2206" s="99">
        <v>10295</v>
      </c>
      <c r="B2206" s="99" t="s">
        <v>1572</v>
      </c>
      <c r="C2206" s="99" t="s">
        <v>172</v>
      </c>
      <c r="D2206" s="99" t="s">
        <v>9593</v>
      </c>
      <c r="E2206" s="99" t="s">
        <v>9594</v>
      </c>
      <c r="F2206" s="100">
        <v>45911</v>
      </c>
      <c r="G2206" s="99" t="s">
        <v>1898</v>
      </c>
      <c r="H2206" s="96">
        <v>4870560</v>
      </c>
      <c r="I2206" s="96">
        <f>H2206*R2206</f>
        <v>3019747.2</v>
      </c>
      <c r="J2206" s="96">
        <v>100000</v>
      </c>
      <c r="K2206" s="96">
        <f>I2206-J2206</f>
        <v>2919747.2</v>
      </c>
      <c r="L2206" s="97">
        <f>IF(AND($S2206&gt;=0,$S2206&lt;=30),$K2206,0)</f>
        <v>0</v>
      </c>
      <c r="M2206" s="97">
        <f>IF(AND($S2206&gt;=31,$S2206&lt;=60),$K2206,0)</f>
        <v>0</v>
      </c>
      <c r="N2206" s="97">
        <f>IF(AND($S2206&gt;=61,$S2206&lt;=90),$K2206,0)</f>
        <v>0</v>
      </c>
      <c r="O2206" s="97">
        <f>IF(AND($S2206&gt;=91,$S2206&lt;=120),$K2206,0)</f>
        <v>0</v>
      </c>
      <c r="P2206" s="98">
        <f>IF($S2206&gt;120,$K2206,0)</f>
        <v>2919747.2</v>
      </c>
      <c r="Q2206" s="101" t="str">
        <f t="shared" si="380"/>
        <v>Unregistered</v>
      </c>
      <c r="R2206" s="123">
        <v>0.62</v>
      </c>
      <c r="S2206" s="95">
        <f>DATE(2026,5,31)-F2206</f>
        <v>262</v>
      </c>
    </row>
    <row r="2207" spans="1:21" hidden="1" x14ac:dyDescent="0.3">
      <c r="A2207" s="114">
        <v>10410</v>
      </c>
      <c r="B2207" s="114" t="s">
        <v>1572</v>
      </c>
      <c r="C2207" s="114" t="s">
        <v>172</v>
      </c>
      <c r="D2207" s="114" t="s">
        <v>9805</v>
      </c>
      <c r="E2207" s="114" t="s">
        <v>9806</v>
      </c>
      <c r="F2207" s="115">
        <v>45714</v>
      </c>
      <c r="G2207" s="114" t="s">
        <v>3829</v>
      </c>
      <c r="H2207" s="116">
        <v>2409800</v>
      </c>
      <c r="I2207" s="116">
        <v>1494076</v>
      </c>
      <c r="J2207" s="116">
        <v>1707804</v>
      </c>
      <c r="K2207" s="116">
        <v>-213728</v>
      </c>
      <c r="L2207" s="116">
        <v>0</v>
      </c>
      <c r="M2207" s="116">
        <v>0</v>
      </c>
      <c r="N2207" s="116">
        <v>0</v>
      </c>
      <c r="O2207" s="116">
        <v>0</v>
      </c>
      <c r="P2207" s="120">
        <v>0</v>
      </c>
      <c r="Q2207" s="27" t="str">
        <f t="shared" si="380"/>
        <v>Registered</v>
      </c>
      <c r="R2207" s="121">
        <f t="shared" si="381"/>
        <v>0.62</v>
      </c>
      <c r="T2207" s="117">
        <f t="shared" ref="T2207:T2209" si="382">L2207+M2207+N2207+O2207+P2207</f>
        <v>0</v>
      </c>
      <c r="U2207" s="117">
        <f t="shared" ref="U2207:U2209" si="383">K2207-T2207</f>
        <v>-213728</v>
      </c>
    </row>
    <row r="2208" spans="1:21" hidden="1" x14ac:dyDescent="0.3">
      <c r="A2208" s="114">
        <v>10435</v>
      </c>
      <c r="B2208" s="114" t="s">
        <v>1572</v>
      </c>
      <c r="C2208" s="114" t="s">
        <v>172</v>
      </c>
      <c r="D2208" s="114" t="s">
        <v>190</v>
      </c>
      <c r="E2208" s="114" t="s">
        <v>191</v>
      </c>
      <c r="F2208" s="115">
        <v>46126</v>
      </c>
      <c r="G2208" s="114" t="s">
        <v>9650</v>
      </c>
      <c r="H2208" s="116">
        <v>5049637</v>
      </c>
      <c r="I2208" s="116">
        <v>0</v>
      </c>
      <c r="J2208" s="116">
        <v>271000</v>
      </c>
      <c r="K2208" s="116">
        <v>-271000</v>
      </c>
      <c r="L2208" s="116">
        <v>0</v>
      </c>
      <c r="M2208" s="116">
        <v>0</v>
      </c>
      <c r="N2208" s="116">
        <v>0</v>
      </c>
      <c r="O2208" s="116">
        <v>0</v>
      </c>
      <c r="P2208" s="120">
        <v>0</v>
      </c>
      <c r="Q2208" s="27" t="str">
        <f t="shared" si="380"/>
        <v>Registered</v>
      </c>
      <c r="R2208" s="121">
        <f t="shared" si="381"/>
        <v>0</v>
      </c>
      <c r="T2208" s="117">
        <f t="shared" si="382"/>
        <v>0</v>
      </c>
      <c r="U2208" s="117">
        <f t="shared" si="383"/>
        <v>-271000</v>
      </c>
    </row>
    <row r="2209" spans="1:21" hidden="1" x14ac:dyDescent="0.3">
      <c r="A2209" s="114">
        <v>10439</v>
      </c>
      <c r="B2209" s="114" t="s">
        <v>1572</v>
      </c>
      <c r="C2209" s="114" t="s">
        <v>172</v>
      </c>
      <c r="D2209" s="114" t="s">
        <v>9839</v>
      </c>
      <c r="E2209" s="114" t="s">
        <v>173</v>
      </c>
      <c r="F2209" s="115">
        <v>45961</v>
      </c>
      <c r="G2209" s="114" t="s">
        <v>9840</v>
      </c>
      <c r="H2209" s="116">
        <v>4781250</v>
      </c>
      <c r="I2209" s="116">
        <v>0</v>
      </c>
      <c r="J2209" s="116">
        <v>289063</v>
      </c>
      <c r="K2209" s="116">
        <v>-289063</v>
      </c>
      <c r="L2209" s="116">
        <v>0</v>
      </c>
      <c r="M2209" s="116">
        <v>0</v>
      </c>
      <c r="N2209" s="116">
        <v>0</v>
      </c>
      <c r="O2209" s="116">
        <v>0</v>
      </c>
      <c r="P2209" s="120">
        <v>0</v>
      </c>
      <c r="Q2209" s="27" t="str">
        <f t="shared" si="380"/>
        <v>Registered</v>
      </c>
      <c r="R2209" s="121">
        <f t="shared" si="381"/>
        <v>0</v>
      </c>
      <c r="T2209" s="117">
        <f t="shared" si="382"/>
        <v>0</v>
      </c>
      <c r="U2209" s="117">
        <f t="shared" si="383"/>
        <v>-289063</v>
      </c>
    </row>
    <row r="2210" spans="1:21" s="101" customFormat="1" hidden="1" x14ac:dyDescent="0.3">
      <c r="A2210" s="99">
        <v>10987</v>
      </c>
      <c r="B2210" s="99" t="s">
        <v>1572</v>
      </c>
      <c r="C2210" s="99" t="s">
        <v>172</v>
      </c>
      <c r="D2210" s="99" t="s">
        <v>184</v>
      </c>
      <c r="E2210" s="99" t="s">
        <v>185</v>
      </c>
      <c r="F2210" s="100">
        <v>46172</v>
      </c>
      <c r="G2210" s="99" t="s">
        <v>1898</v>
      </c>
      <c r="H2210" s="96">
        <v>2366000</v>
      </c>
      <c r="I2210" s="96">
        <v>0</v>
      </c>
      <c r="J2210" s="96"/>
      <c r="K2210" s="96"/>
      <c r="L2210" s="96">
        <v>0</v>
      </c>
      <c r="M2210" s="96">
        <v>0</v>
      </c>
      <c r="N2210" s="96">
        <v>0</v>
      </c>
      <c r="O2210" s="96">
        <v>0</v>
      </c>
      <c r="P2210" s="122">
        <v>0</v>
      </c>
      <c r="Q2210" s="101" t="str">
        <f t="shared" si="380"/>
        <v>Unregistered</v>
      </c>
      <c r="R2210" s="123"/>
      <c r="S2210" s="95"/>
    </row>
    <row r="2211" spans="1:21" s="101" customFormat="1" hidden="1" x14ac:dyDescent="0.3">
      <c r="A2211" s="99">
        <v>10989</v>
      </c>
      <c r="B2211" s="99" t="s">
        <v>1572</v>
      </c>
      <c r="C2211" s="99" t="s">
        <v>172</v>
      </c>
      <c r="D2211" s="99" t="s">
        <v>186</v>
      </c>
      <c r="E2211" s="99" t="s">
        <v>187</v>
      </c>
      <c r="F2211" s="100">
        <v>46155</v>
      </c>
      <c r="G2211" s="99" t="s">
        <v>1898</v>
      </c>
      <c r="H2211" s="96">
        <v>5062831</v>
      </c>
      <c r="I2211" s="96">
        <v>0</v>
      </c>
      <c r="J2211" s="96"/>
      <c r="K2211" s="96"/>
      <c r="L2211" s="96">
        <v>0</v>
      </c>
      <c r="M2211" s="96">
        <v>0</v>
      </c>
      <c r="N2211" s="96">
        <v>0</v>
      </c>
      <c r="O2211" s="96">
        <v>0</v>
      </c>
      <c r="P2211" s="122">
        <v>0</v>
      </c>
      <c r="Q2211" s="101" t="str">
        <f t="shared" si="380"/>
        <v>Unregistered</v>
      </c>
      <c r="R2211" s="123"/>
      <c r="S2211" s="95"/>
    </row>
    <row r="2212" spans="1:21" s="101" customFormat="1" x14ac:dyDescent="0.3">
      <c r="A2212" s="99">
        <v>10990</v>
      </c>
      <c r="B2212" s="99" t="s">
        <v>1572</v>
      </c>
      <c r="C2212" s="99" t="s">
        <v>172</v>
      </c>
      <c r="D2212" s="99" t="s">
        <v>188</v>
      </c>
      <c r="E2212" s="99" t="s">
        <v>10830</v>
      </c>
      <c r="F2212" s="100">
        <v>46130</v>
      </c>
      <c r="G2212" s="99" t="s">
        <v>1898</v>
      </c>
      <c r="H2212" s="96">
        <v>4745000</v>
      </c>
      <c r="I2212" s="96">
        <f>H2212*R2212</f>
        <v>2941900</v>
      </c>
      <c r="J2212" s="96"/>
      <c r="K2212" s="96">
        <f>I2212-J2212</f>
        <v>2941900</v>
      </c>
      <c r="L2212" s="97">
        <f>IF(AND($S2212&gt;=0,$S2212&lt;=30),$K2212,0)</f>
        <v>0</v>
      </c>
      <c r="M2212" s="97">
        <f>IF(AND($S2212&gt;=31,$S2212&lt;=60),$K2212,0)</f>
        <v>2941900</v>
      </c>
      <c r="N2212" s="97">
        <f>IF(AND($S2212&gt;=61,$S2212&lt;=90),$K2212,0)</f>
        <v>0</v>
      </c>
      <c r="O2212" s="97">
        <f>IF(AND($S2212&gt;=91,$S2212&lt;=120),$K2212,0)</f>
        <v>0</v>
      </c>
      <c r="P2212" s="98">
        <f>IF($S2212&gt;120,$K2212,0)</f>
        <v>0</v>
      </c>
      <c r="Q2212" s="101" t="str">
        <f t="shared" si="380"/>
        <v>Unregistered</v>
      </c>
      <c r="R2212" s="123">
        <v>0.62</v>
      </c>
      <c r="S2212" s="95">
        <f t="shared" ref="S2212:S2214" si="384">DATE(2026,5,31)-F2212</f>
        <v>43</v>
      </c>
    </row>
    <row r="2213" spans="1:21" x14ac:dyDescent="0.3">
      <c r="A2213" s="114">
        <v>280</v>
      </c>
      <c r="B2213" s="114" t="s">
        <v>291</v>
      </c>
      <c r="C2213" s="114" t="s">
        <v>292</v>
      </c>
      <c r="D2213" s="114" t="s">
        <v>9999</v>
      </c>
      <c r="E2213" s="114" t="s">
        <v>10000</v>
      </c>
      <c r="F2213" s="115">
        <v>46111</v>
      </c>
      <c r="G2213" s="114" t="s">
        <v>9767</v>
      </c>
      <c r="H2213" s="116">
        <v>9328592</v>
      </c>
      <c r="I2213" s="116">
        <v>2798577</v>
      </c>
      <c r="J2213" s="116">
        <v>932859</v>
      </c>
      <c r="K2213" s="116">
        <v>1865718</v>
      </c>
      <c r="L2213" s="116">
        <v>1865718</v>
      </c>
      <c r="M2213" s="116">
        <v>0</v>
      </c>
      <c r="N2213" s="116">
        <v>0</v>
      </c>
      <c r="O2213" s="116">
        <v>0</v>
      </c>
      <c r="P2213" s="120">
        <v>0</v>
      </c>
      <c r="Q2213" s="27" t="str">
        <f t="shared" si="380"/>
        <v>Registered</v>
      </c>
      <c r="R2213" s="121">
        <f t="shared" si="381"/>
        <v>0.29999993568161198</v>
      </c>
      <c r="T2213" s="117">
        <f t="shared" ref="T2213:T2227" si="385">L2213+M2213+N2213+O2213+P2213</f>
        <v>1865718</v>
      </c>
      <c r="U2213" s="117">
        <f t="shared" ref="U2213:U2227" si="386">K2213-T2213</f>
        <v>0</v>
      </c>
    </row>
    <row r="2214" spans="1:21" x14ac:dyDescent="0.3">
      <c r="A2214" s="114">
        <v>690</v>
      </c>
      <c r="B2214" s="114" t="s">
        <v>291</v>
      </c>
      <c r="C2214" s="114" t="s">
        <v>292</v>
      </c>
      <c r="D2214" s="114" t="s">
        <v>3273</v>
      </c>
      <c r="E2214" s="114" t="s">
        <v>3274</v>
      </c>
      <c r="F2214" s="115">
        <v>45869</v>
      </c>
      <c r="G2214" s="114" t="s">
        <v>3275</v>
      </c>
      <c r="H2214" s="116">
        <v>6918000</v>
      </c>
      <c r="I2214" s="116">
        <v>2075400</v>
      </c>
      <c r="J2214" s="116">
        <v>1549600</v>
      </c>
      <c r="K2214" s="116">
        <v>525800</v>
      </c>
      <c r="L2214" s="116">
        <v>0</v>
      </c>
      <c r="M2214" s="116">
        <v>0</v>
      </c>
      <c r="N2214" s="116">
        <v>0</v>
      </c>
      <c r="O2214" s="116">
        <v>0</v>
      </c>
      <c r="P2214" s="120">
        <v>525800</v>
      </c>
      <c r="Q2214" s="27" t="str">
        <f t="shared" si="380"/>
        <v>Registered</v>
      </c>
      <c r="R2214" s="121">
        <f t="shared" si="381"/>
        <v>0.3</v>
      </c>
      <c r="T2214" s="117">
        <f t="shared" si="385"/>
        <v>525800</v>
      </c>
      <c r="U2214" s="117">
        <f t="shared" si="386"/>
        <v>0</v>
      </c>
    </row>
    <row r="2215" spans="1:21" x14ac:dyDescent="0.3">
      <c r="A2215" s="114">
        <v>908</v>
      </c>
      <c r="B2215" s="114" t="s">
        <v>291</v>
      </c>
      <c r="C2215" s="114" t="s">
        <v>292</v>
      </c>
      <c r="D2215" s="114" t="s">
        <v>4270</v>
      </c>
      <c r="E2215" s="114" t="s">
        <v>4271</v>
      </c>
      <c r="F2215" s="115">
        <v>45853</v>
      </c>
      <c r="G2215" s="114" t="s">
        <v>2505</v>
      </c>
      <c r="H2215" s="116">
        <v>8599107</v>
      </c>
      <c r="I2215" s="116">
        <v>2579732</v>
      </c>
      <c r="J2215" s="116">
        <v>2379732</v>
      </c>
      <c r="K2215" s="116">
        <v>200000</v>
      </c>
      <c r="L2215" s="116">
        <v>0</v>
      </c>
      <c r="M2215" s="116">
        <v>0</v>
      </c>
      <c r="N2215" s="116">
        <v>0</v>
      </c>
      <c r="O2215" s="116">
        <v>0</v>
      </c>
      <c r="P2215" s="120">
        <v>200000</v>
      </c>
      <c r="Q2215" s="27" t="str">
        <f t="shared" si="380"/>
        <v>Registered</v>
      </c>
      <c r="R2215" s="121">
        <f t="shared" si="381"/>
        <v>0.29999998837088548</v>
      </c>
      <c r="T2215" s="117">
        <f t="shared" si="385"/>
        <v>200000</v>
      </c>
      <c r="U2215" s="117">
        <f t="shared" si="386"/>
        <v>0</v>
      </c>
    </row>
    <row r="2216" spans="1:21" x14ac:dyDescent="0.3">
      <c r="A2216" s="114">
        <v>1055</v>
      </c>
      <c r="B2216" s="114" t="s">
        <v>291</v>
      </c>
      <c r="C2216" s="114" t="s">
        <v>292</v>
      </c>
      <c r="D2216" s="114" t="s">
        <v>2115</v>
      </c>
      <c r="E2216" s="114" t="s">
        <v>2116</v>
      </c>
      <c r="F2216" s="115">
        <v>46091</v>
      </c>
      <c r="G2216" s="114" t="s">
        <v>1545</v>
      </c>
      <c r="H2216" s="116">
        <v>9666400</v>
      </c>
      <c r="I2216" s="116">
        <v>2899920</v>
      </c>
      <c r="J2216" s="116">
        <v>2813284</v>
      </c>
      <c r="K2216" s="116">
        <v>86636</v>
      </c>
      <c r="L2216" s="116">
        <v>0</v>
      </c>
      <c r="M2216" s="116">
        <v>0</v>
      </c>
      <c r="N2216" s="116">
        <v>86636</v>
      </c>
      <c r="O2216" s="116">
        <v>0</v>
      </c>
      <c r="P2216" s="120">
        <v>0</v>
      </c>
      <c r="Q2216" s="27" t="str">
        <f t="shared" si="380"/>
        <v>Registered</v>
      </c>
      <c r="R2216" s="121">
        <f t="shared" si="381"/>
        <v>0.3</v>
      </c>
      <c r="T2216" s="117">
        <f t="shared" si="385"/>
        <v>86636</v>
      </c>
      <c r="U2216" s="117">
        <f t="shared" si="386"/>
        <v>0</v>
      </c>
    </row>
    <row r="2217" spans="1:21" x14ac:dyDescent="0.3">
      <c r="A2217" s="114">
        <v>1093</v>
      </c>
      <c r="B2217" s="114" t="s">
        <v>291</v>
      </c>
      <c r="C2217" s="114" t="s">
        <v>292</v>
      </c>
      <c r="D2217" s="114" t="s">
        <v>4813</v>
      </c>
      <c r="E2217" s="114" t="s">
        <v>4814</v>
      </c>
      <c r="F2217" s="115">
        <v>45986</v>
      </c>
      <c r="G2217" s="114" t="s">
        <v>2802</v>
      </c>
      <c r="H2217" s="116">
        <v>7548214</v>
      </c>
      <c r="I2217" s="116">
        <v>2264464</v>
      </c>
      <c r="J2217" s="116">
        <v>2250821</v>
      </c>
      <c r="K2217" s="116">
        <v>13643</v>
      </c>
      <c r="L2217" s="116">
        <v>0</v>
      </c>
      <c r="M2217" s="116">
        <v>0</v>
      </c>
      <c r="N2217" s="116">
        <v>0</v>
      </c>
      <c r="O2217" s="116">
        <v>0</v>
      </c>
      <c r="P2217" s="120">
        <v>13643</v>
      </c>
      <c r="Q2217" s="27" t="str">
        <f t="shared" si="380"/>
        <v>Registered</v>
      </c>
      <c r="R2217" s="121">
        <f t="shared" si="381"/>
        <v>0.29999997350366592</v>
      </c>
      <c r="T2217" s="117">
        <f t="shared" si="385"/>
        <v>13643</v>
      </c>
      <c r="U2217" s="117">
        <f t="shared" si="386"/>
        <v>0</v>
      </c>
    </row>
    <row r="2218" spans="1:21" x14ac:dyDescent="0.3">
      <c r="A2218" s="114">
        <v>1110</v>
      </c>
      <c r="B2218" s="114" t="s">
        <v>291</v>
      </c>
      <c r="C2218" s="114" t="s">
        <v>292</v>
      </c>
      <c r="D2218" s="114" t="s">
        <v>4840</v>
      </c>
      <c r="E2218" s="114" t="s">
        <v>4841</v>
      </c>
      <c r="F2218" s="115">
        <v>45869</v>
      </c>
      <c r="G2218" s="114" t="s">
        <v>2123</v>
      </c>
      <c r="H2218" s="116">
        <v>7496064</v>
      </c>
      <c r="I2218" s="116">
        <v>2248819</v>
      </c>
      <c r="J2218" s="116">
        <v>2248560</v>
      </c>
      <c r="K2218" s="116">
        <v>259</v>
      </c>
      <c r="L2218" s="116">
        <v>0</v>
      </c>
      <c r="M2218" s="116">
        <v>0</v>
      </c>
      <c r="N2218" s="116">
        <v>0</v>
      </c>
      <c r="O2218" s="116">
        <v>0</v>
      </c>
      <c r="P2218" s="120">
        <v>259</v>
      </c>
      <c r="Q2218" s="27" t="str">
        <f t="shared" si="380"/>
        <v>Registered</v>
      </c>
      <c r="R2218" s="121">
        <f t="shared" si="381"/>
        <v>0.29999997331933131</v>
      </c>
      <c r="T2218" s="117">
        <f t="shared" si="385"/>
        <v>259</v>
      </c>
      <c r="U2218" s="117">
        <f t="shared" si="386"/>
        <v>0</v>
      </c>
    </row>
    <row r="2219" spans="1:21" hidden="1" x14ac:dyDescent="0.3">
      <c r="A2219" s="114">
        <v>7605</v>
      </c>
      <c r="B2219" s="114" t="s">
        <v>291</v>
      </c>
      <c r="C2219" s="114" t="s">
        <v>292</v>
      </c>
      <c r="D2219" s="114" t="s">
        <v>8302</v>
      </c>
      <c r="E2219" s="114" t="s">
        <v>8303</v>
      </c>
      <c r="F2219" s="115">
        <v>45853</v>
      </c>
      <c r="G2219" s="114" t="s">
        <v>2505</v>
      </c>
      <c r="H2219" s="116">
        <v>7660800</v>
      </c>
      <c r="I2219" s="116">
        <v>2298240</v>
      </c>
      <c r="J2219" s="116">
        <v>2298240</v>
      </c>
      <c r="K2219" s="116">
        <v>0</v>
      </c>
      <c r="L2219" s="116">
        <v>0</v>
      </c>
      <c r="M2219" s="116">
        <v>0</v>
      </c>
      <c r="N2219" s="116">
        <v>0</v>
      </c>
      <c r="O2219" s="116">
        <v>0</v>
      </c>
      <c r="P2219" s="120">
        <v>0</v>
      </c>
      <c r="Q2219" s="27" t="str">
        <f t="shared" si="380"/>
        <v>Registered</v>
      </c>
      <c r="R2219" s="121">
        <f t="shared" si="381"/>
        <v>0.3</v>
      </c>
      <c r="T2219" s="117">
        <f t="shared" si="385"/>
        <v>0</v>
      </c>
      <c r="U2219" s="117">
        <f t="shared" si="386"/>
        <v>0</v>
      </c>
    </row>
    <row r="2220" spans="1:21" hidden="1" x14ac:dyDescent="0.3">
      <c r="A2220" s="114">
        <v>7606</v>
      </c>
      <c r="B2220" s="114" t="s">
        <v>291</v>
      </c>
      <c r="C2220" s="114" t="s">
        <v>292</v>
      </c>
      <c r="D2220" s="114" t="s">
        <v>8304</v>
      </c>
      <c r="E2220" s="114" t="s">
        <v>8305</v>
      </c>
      <c r="F2220" s="115">
        <v>45980</v>
      </c>
      <c r="G2220" s="114" t="s">
        <v>3254</v>
      </c>
      <c r="H2220" s="116">
        <v>9558036</v>
      </c>
      <c r="I2220" s="116">
        <v>2867411</v>
      </c>
      <c r="J2220" s="116">
        <v>2867411</v>
      </c>
      <c r="K2220" s="116">
        <v>0</v>
      </c>
      <c r="L2220" s="116">
        <v>0</v>
      </c>
      <c r="M2220" s="116">
        <v>0</v>
      </c>
      <c r="N2220" s="116">
        <v>0</v>
      </c>
      <c r="O2220" s="116">
        <v>0</v>
      </c>
      <c r="P2220" s="120">
        <v>0</v>
      </c>
      <c r="Q2220" s="27" t="str">
        <f t="shared" si="380"/>
        <v>Registered</v>
      </c>
      <c r="R2220" s="121">
        <f t="shared" si="381"/>
        <v>0.30000002092480088</v>
      </c>
      <c r="T2220" s="117">
        <f t="shared" si="385"/>
        <v>0</v>
      </c>
      <c r="U2220" s="117">
        <f t="shared" si="386"/>
        <v>0</v>
      </c>
    </row>
    <row r="2221" spans="1:21" hidden="1" x14ac:dyDescent="0.3">
      <c r="A2221" s="114">
        <v>7607</v>
      </c>
      <c r="B2221" s="114" t="s">
        <v>291</v>
      </c>
      <c r="C2221" s="114" t="s">
        <v>292</v>
      </c>
      <c r="D2221" s="114" t="s">
        <v>2812</v>
      </c>
      <c r="E2221" s="114" t="s">
        <v>2813</v>
      </c>
      <c r="F2221" s="115">
        <v>46022</v>
      </c>
      <c r="G2221" s="114" t="s">
        <v>1615</v>
      </c>
      <c r="H2221" s="116">
        <v>5192857</v>
      </c>
      <c r="I2221" s="116">
        <v>1298215</v>
      </c>
      <c r="J2221" s="116">
        <v>1298215</v>
      </c>
      <c r="K2221" s="116">
        <v>0</v>
      </c>
      <c r="L2221" s="116">
        <v>0</v>
      </c>
      <c r="M2221" s="116">
        <v>0</v>
      </c>
      <c r="N2221" s="116">
        <v>0</v>
      </c>
      <c r="O2221" s="116">
        <v>0</v>
      </c>
      <c r="P2221" s="120">
        <v>0</v>
      </c>
      <c r="Q2221" s="27" t="str">
        <f t="shared" si="380"/>
        <v>Registered</v>
      </c>
      <c r="R2221" s="121">
        <f t="shared" si="381"/>
        <v>0.25000014442916491</v>
      </c>
      <c r="T2221" s="117">
        <f t="shared" si="385"/>
        <v>0</v>
      </c>
      <c r="U2221" s="117">
        <f t="shared" si="386"/>
        <v>0</v>
      </c>
    </row>
    <row r="2222" spans="1:21" hidden="1" x14ac:dyDescent="0.3">
      <c r="A2222" s="114">
        <v>7608</v>
      </c>
      <c r="B2222" s="114" t="s">
        <v>291</v>
      </c>
      <c r="C2222" s="114" t="s">
        <v>292</v>
      </c>
      <c r="D2222" s="114" t="s">
        <v>8306</v>
      </c>
      <c r="E2222" s="114" t="s">
        <v>8307</v>
      </c>
      <c r="F2222" s="115">
        <v>46022</v>
      </c>
      <c r="G2222" s="114" t="s">
        <v>1875</v>
      </c>
      <c r="H2222" s="116">
        <v>5762500</v>
      </c>
      <c r="I2222" s="116">
        <v>1728750</v>
      </c>
      <c r="J2222" s="116">
        <v>1728750</v>
      </c>
      <c r="K2222" s="116">
        <v>0</v>
      </c>
      <c r="L2222" s="116">
        <v>0</v>
      </c>
      <c r="M2222" s="116">
        <v>0</v>
      </c>
      <c r="N2222" s="116">
        <v>0</v>
      </c>
      <c r="O2222" s="116">
        <v>0</v>
      </c>
      <c r="P2222" s="120">
        <v>0</v>
      </c>
      <c r="Q2222" s="27" t="str">
        <f t="shared" si="380"/>
        <v>Registered</v>
      </c>
      <c r="R2222" s="121">
        <f t="shared" si="381"/>
        <v>0.3</v>
      </c>
      <c r="T2222" s="117">
        <f t="shared" si="385"/>
        <v>0</v>
      </c>
      <c r="U2222" s="117">
        <f t="shared" si="386"/>
        <v>0</v>
      </c>
    </row>
    <row r="2223" spans="1:21" hidden="1" x14ac:dyDescent="0.3">
      <c r="A2223" s="114">
        <v>10208</v>
      </c>
      <c r="B2223" s="114" t="s">
        <v>291</v>
      </c>
      <c r="C2223" s="114" t="s">
        <v>292</v>
      </c>
      <c r="D2223" s="114" t="s">
        <v>9488</v>
      </c>
      <c r="E2223" s="114" t="s">
        <v>9489</v>
      </c>
      <c r="F2223" s="115">
        <v>45980</v>
      </c>
      <c r="G2223" s="114" t="s">
        <v>2802</v>
      </c>
      <c r="H2223" s="116">
        <v>7201875</v>
      </c>
      <c r="I2223" s="116">
        <v>2160563</v>
      </c>
      <c r="J2223" s="116">
        <v>2232582</v>
      </c>
      <c r="K2223" s="116">
        <v>-72019</v>
      </c>
      <c r="L2223" s="116">
        <v>0</v>
      </c>
      <c r="M2223" s="116">
        <v>0</v>
      </c>
      <c r="N2223" s="116">
        <v>0</v>
      </c>
      <c r="O2223" s="116">
        <v>0</v>
      </c>
      <c r="P2223" s="120">
        <v>0</v>
      </c>
      <c r="Q2223" s="27" t="str">
        <f t="shared" si="380"/>
        <v>Registered</v>
      </c>
      <c r="R2223" s="121">
        <f t="shared" si="381"/>
        <v>0.30000006942636465</v>
      </c>
      <c r="T2223" s="117">
        <f t="shared" si="385"/>
        <v>0</v>
      </c>
      <c r="U2223" s="117">
        <f t="shared" si="386"/>
        <v>-72019</v>
      </c>
    </row>
    <row r="2224" spans="1:21" hidden="1" x14ac:dyDescent="0.3">
      <c r="A2224" s="114">
        <v>10212</v>
      </c>
      <c r="B2224" s="114" t="s">
        <v>291</v>
      </c>
      <c r="C2224" s="114" t="s">
        <v>292</v>
      </c>
      <c r="D2224" s="114" t="s">
        <v>2241</v>
      </c>
      <c r="E2224" s="114" t="s">
        <v>2242</v>
      </c>
      <c r="F2224" s="115">
        <v>46022</v>
      </c>
      <c r="G2224" s="114" t="s">
        <v>1492</v>
      </c>
      <c r="H2224" s="116">
        <v>7667450</v>
      </c>
      <c r="I2224" s="116">
        <v>2300235</v>
      </c>
      <c r="J2224" s="116">
        <v>2376910</v>
      </c>
      <c r="K2224" s="116">
        <v>-76675</v>
      </c>
      <c r="L2224" s="116">
        <v>0</v>
      </c>
      <c r="M2224" s="116">
        <v>0</v>
      </c>
      <c r="N2224" s="116">
        <v>0</v>
      </c>
      <c r="O2224" s="116">
        <v>0</v>
      </c>
      <c r="P2224" s="120">
        <v>0</v>
      </c>
      <c r="Q2224" s="27" t="str">
        <f t="shared" si="380"/>
        <v>Registered</v>
      </c>
      <c r="R2224" s="121">
        <f t="shared" si="381"/>
        <v>0.3</v>
      </c>
      <c r="T2224" s="117">
        <f t="shared" si="385"/>
        <v>0</v>
      </c>
      <c r="U2224" s="117">
        <f t="shared" si="386"/>
        <v>-76675</v>
      </c>
    </row>
    <row r="2225" spans="1:21" hidden="1" x14ac:dyDescent="0.3">
      <c r="A2225" s="114">
        <v>10215</v>
      </c>
      <c r="B2225" s="114" t="s">
        <v>291</v>
      </c>
      <c r="C2225" s="114" t="s">
        <v>292</v>
      </c>
      <c r="D2225" s="114" t="s">
        <v>2051</v>
      </c>
      <c r="E2225" s="114" t="s">
        <v>2052</v>
      </c>
      <c r="F2225" s="115">
        <v>46073</v>
      </c>
      <c r="G2225" s="114" t="s">
        <v>1583</v>
      </c>
      <c r="H2225" s="116">
        <v>7776000</v>
      </c>
      <c r="I2225" s="116">
        <v>2332800</v>
      </c>
      <c r="J2225" s="116">
        <v>2410560</v>
      </c>
      <c r="K2225" s="116">
        <v>-77760</v>
      </c>
      <c r="L2225" s="116">
        <v>0</v>
      </c>
      <c r="M2225" s="116">
        <v>0</v>
      </c>
      <c r="N2225" s="116">
        <v>0</v>
      </c>
      <c r="O2225" s="116">
        <v>0</v>
      </c>
      <c r="P2225" s="120">
        <v>0</v>
      </c>
      <c r="Q2225" s="27" t="str">
        <f t="shared" si="380"/>
        <v>Registered</v>
      </c>
      <c r="R2225" s="121">
        <f t="shared" si="381"/>
        <v>0.3</v>
      </c>
      <c r="T2225" s="117">
        <f t="shared" si="385"/>
        <v>0</v>
      </c>
      <c r="U2225" s="117">
        <f t="shared" si="386"/>
        <v>-77760</v>
      </c>
    </row>
    <row r="2226" spans="1:21" hidden="1" x14ac:dyDescent="0.3">
      <c r="A2226" s="114">
        <v>10229</v>
      </c>
      <c r="B2226" s="114" t="s">
        <v>291</v>
      </c>
      <c r="C2226" s="114" t="s">
        <v>292</v>
      </c>
      <c r="D2226" s="114" t="s">
        <v>9524</v>
      </c>
      <c r="E2226" s="114" t="s">
        <v>9525</v>
      </c>
      <c r="F2226" s="115">
        <v>45853</v>
      </c>
      <c r="G2226" s="114" t="s">
        <v>2123</v>
      </c>
      <c r="H2226" s="116">
        <v>8813393</v>
      </c>
      <c r="I2226" s="116">
        <v>2644018</v>
      </c>
      <c r="J2226" s="116">
        <v>2732152</v>
      </c>
      <c r="K2226" s="116">
        <v>-88134</v>
      </c>
      <c r="L2226" s="116">
        <v>0</v>
      </c>
      <c r="M2226" s="116">
        <v>0</v>
      </c>
      <c r="N2226" s="116">
        <v>0</v>
      </c>
      <c r="O2226" s="116">
        <v>0</v>
      </c>
      <c r="P2226" s="120">
        <v>0</v>
      </c>
      <c r="Q2226" s="27" t="str">
        <f t="shared" si="380"/>
        <v>Registered</v>
      </c>
      <c r="R2226" s="121">
        <f t="shared" si="381"/>
        <v>0.30000001134636795</v>
      </c>
      <c r="T2226" s="117">
        <f t="shared" si="385"/>
        <v>0</v>
      </c>
      <c r="U2226" s="117">
        <f t="shared" si="386"/>
        <v>-88134</v>
      </c>
    </row>
    <row r="2227" spans="1:21" hidden="1" x14ac:dyDescent="0.3">
      <c r="A2227" s="114">
        <v>10233</v>
      </c>
      <c r="B2227" s="114" t="s">
        <v>291</v>
      </c>
      <c r="C2227" s="114" t="s">
        <v>292</v>
      </c>
      <c r="D2227" s="114" t="s">
        <v>9532</v>
      </c>
      <c r="E2227" s="114" t="s">
        <v>9533</v>
      </c>
      <c r="F2227" s="115">
        <v>45929</v>
      </c>
      <c r="G2227" s="114" t="s">
        <v>1889</v>
      </c>
      <c r="H2227" s="116">
        <v>8889286</v>
      </c>
      <c r="I2227" s="116">
        <v>2666786</v>
      </c>
      <c r="J2227" s="116">
        <v>2755678.6</v>
      </c>
      <c r="K2227" s="116">
        <v>-88892.6</v>
      </c>
      <c r="L2227" s="116">
        <v>0</v>
      </c>
      <c r="M2227" s="116">
        <v>0</v>
      </c>
      <c r="N2227" s="116">
        <v>0</v>
      </c>
      <c r="O2227" s="116">
        <v>0</v>
      </c>
      <c r="P2227" s="120">
        <v>0</v>
      </c>
      <c r="Q2227" s="27" t="str">
        <f t="shared" si="380"/>
        <v>Registered</v>
      </c>
      <c r="R2227" s="121">
        <f t="shared" si="381"/>
        <v>0.30000002249899488</v>
      </c>
      <c r="T2227" s="117">
        <f t="shared" si="385"/>
        <v>0</v>
      </c>
      <c r="U2227" s="117">
        <f t="shared" si="386"/>
        <v>-88892.6</v>
      </c>
    </row>
    <row r="2228" spans="1:21" s="101" customFormat="1" x14ac:dyDescent="0.3">
      <c r="A2228" s="99">
        <v>10402</v>
      </c>
      <c r="B2228" s="99" t="s">
        <v>291</v>
      </c>
      <c r="C2228" s="99" t="s">
        <v>292</v>
      </c>
      <c r="D2228" s="99" t="s">
        <v>299</v>
      </c>
      <c r="E2228" s="99" t="s">
        <v>300</v>
      </c>
      <c r="F2228" s="100">
        <v>46130</v>
      </c>
      <c r="G2228" s="99" t="s">
        <v>1898</v>
      </c>
      <c r="H2228" s="96">
        <v>9563200</v>
      </c>
      <c r="I2228" s="96">
        <f>H2228*R2228</f>
        <v>2868960</v>
      </c>
      <c r="J2228" s="96">
        <v>200000</v>
      </c>
      <c r="K2228" s="96">
        <f>I2228-J2228</f>
        <v>2668960</v>
      </c>
      <c r="L2228" s="97">
        <f>IF(AND($S2228&gt;=0,$S2228&lt;=30),$K2228,0)</f>
        <v>0</v>
      </c>
      <c r="M2228" s="97">
        <f>IF(AND($S2228&gt;=31,$S2228&lt;=60),$K2228,0)</f>
        <v>2668960</v>
      </c>
      <c r="N2228" s="97">
        <f>IF(AND($S2228&gt;=61,$S2228&lt;=90),$K2228,0)</f>
        <v>0</v>
      </c>
      <c r="O2228" s="97">
        <f>IF(AND($S2228&gt;=91,$S2228&lt;=120),$K2228,0)</f>
        <v>0</v>
      </c>
      <c r="P2228" s="98">
        <f>IF($S2228&gt;120,$K2228,0)</f>
        <v>0</v>
      </c>
      <c r="Q2228" s="101" t="str">
        <f t="shared" si="380"/>
        <v>Unregistered</v>
      </c>
      <c r="R2228" s="123">
        <v>0.3</v>
      </c>
      <c r="S2228" s="95">
        <f t="shared" ref="S2228:S2229" si="387">DATE(2026,5,31)-F2228</f>
        <v>43</v>
      </c>
    </row>
    <row r="2229" spans="1:21" s="101" customFormat="1" hidden="1" x14ac:dyDescent="0.3">
      <c r="A2229" s="99">
        <v>11013</v>
      </c>
      <c r="B2229" s="99" t="s">
        <v>291</v>
      </c>
      <c r="C2229" s="99" t="s">
        <v>292</v>
      </c>
      <c r="D2229" s="99" t="s">
        <v>301</v>
      </c>
      <c r="E2229" s="99" t="s">
        <v>302</v>
      </c>
      <c r="F2229" s="100">
        <v>46173</v>
      </c>
      <c r="G2229" s="99" t="s">
        <v>1898</v>
      </c>
      <c r="H2229" s="96">
        <v>7833600</v>
      </c>
      <c r="I2229" s="96">
        <v>0</v>
      </c>
      <c r="J2229" s="96"/>
      <c r="K2229" s="96"/>
      <c r="L2229" s="96">
        <v>0</v>
      </c>
      <c r="M2229" s="96">
        <v>0</v>
      </c>
      <c r="N2229" s="96">
        <v>0</v>
      </c>
      <c r="O2229" s="96">
        <v>0</v>
      </c>
      <c r="P2229" s="122">
        <v>0</v>
      </c>
      <c r="Q2229" s="101" t="str">
        <f t="shared" si="380"/>
        <v>Unregistered</v>
      </c>
      <c r="R2229" s="123"/>
      <c r="S2229" s="95"/>
    </row>
    <row r="2230" spans="1:21" x14ac:dyDescent="0.3">
      <c r="A2230" s="114">
        <v>143</v>
      </c>
      <c r="B2230" s="114" t="s">
        <v>1702</v>
      </c>
      <c r="C2230" s="114" t="s">
        <v>76</v>
      </c>
      <c r="D2230" s="114" t="s">
        <v>1703</v>
      </c>
      <c r="E2230" s="114" t="s">
        <v>10786</v>
      </c>
      <c r="F2230" s="115">
        <v>46034</v>
      </c>
      <c r="G2230" s="114" t="s">
        <v>1543</v>
      </c>
      <c r="H2230" s="116">
        <v>41000000</v>
      </c>
      <c r="I2230" s="116">
        <v>8200000</v>
      </c>
      <c r="J2230" s="116">
        <v>4100000</v>
      </c>
      <c r="K2230" s="116">
        <v>4100000</v>
      </c>
      <c r="L2230" s="116">
        <v>0</v>
      </c>
      <c r="M2230" s="116">
        <v>0</v>
      </c>
      <c r="N2230" s="116">
        <v>0</v>
      </c>
      <c r="O2230" s="116">
        <v>0</v>
      </c>
      <c r="P2230" s="120">
        <v>4100000</v>
      </c>
      <c r="Q2230" s="27" t="str">
        <f t="shared" si="380"/>
        <v>Registered</v>
      </c>
      <c r="R2230" s="121">
        <f t="shared" si="381"/>
        <v>0.2</v>
      </c>
      <c r="T2230" s="117">
        <f t="shared" ref="T2230:T2235" si="388">L2230+M2230+N2230+O2230+P2230</f>
        <v>4100000</v>
      </c>
      <c r="U2230" s="117">
        <f t="shared" ref="U2230:U2235" si="389">K2230-T2230</f>
        <v>0</v>
      </c>
    </row>
    <row r="2231" spans="1:21" x14ac:dyDescent="0.3">
      <c r="A2231" s="114">
        <v>234</v>
      </c>
      <c r="B2231" s="114" t="s">
        <v>1702</v>
      </c>
      <c r="C2231" s="114" t="s">
        <v>76</v>
      </c>
      <c r="D2231" s="114" t="s">
        <v>1972</v>
      </c>
      <c r="E2231" s="114" t="s">
        <v>1973</v>
      </c>
      <c r="F2231" s="115">
        <v>45803</v>
      </c>
      <c r="G2231" s="114" t="s">
        <v>1974</v>
      </c>
      <c r="H2231" s="116">
        <v>26100000</v>
      </c>
      <c r="I2231" s="116">
        <v>6525000</v>
      </c>
      <c r="J2231" s="116">
        <v>4000000</v>
      </c>
      <c r="K2231" s="116">
        <v>2525000</v>
      </c>
      <c r="L2231" s="116">
        <v>0</v>
      </c>
      <c r="M2231" s="116">
        <v>0</v>
      </c>
      <c r="N2231" s="116">
        <v>0</v>
      </c>
      <c r="O2231" s="116">
        <v>0</v>
      </c>
      <c r="P2231" s="120">
        <v>2525000</v>
      </c>
      <c r="Q2231" s="27" t="str">
        <f t="shared" si="380"/>
        <v>Registered</v>
      </c>
      <c r="R2231" s="121">
        <f t="shared" si="381"/>
        <v>0.25</v>
      </c>
      <c r="T2231" s="117">
        <f t="shared" si="388"/>
        <v>2525000</v>
      </c>
      <c r="U2231" s="117">
        <f t="shared" si="389"/>
        <v>0</v>
      </c>
    </row>
    <row r="2232" spans="1:21" x14ac:dyDescent="0.3">
      <c r="A2232" s="114">
        <v>264</v>
      </c>
      <c r="B2232" s="114" t="s">
        <v>1702</v>
      </c>
      <c r="C2232" s="114" t="s">
        <v>76</v>
      </c>
      <c r="D2232" s="114" t="s">
        <v>10107</v>
      </c>
      <c r="E2232" s="114" t="s">
        <v>10831</v>
      </c>
      <c r="F2232" s="115">
        <v>45747</v>
      </c>
      <c r="G2232" s="114" t="s">
        <v>9587</v>
      </c>
      <c r="H2232" s="116">
        <v>20416500</v>
      </c>
      <c r="I2232" s="116">
        <v>4083300</v>
      </c>
      <c r="J2232" s="116">
        <v>2000000</v>
      </c>
      <c r="K2232" s="116">
        <v>2083300</v>
      </c>
      <c r="L2232" s="116">
        <v>2083300</v>
      </c>
      <c r="M2232" s="116">
        <v>0</v>
      </c>
      <c r="N2232" s="116">
        <v>0</v>
      </c>
      <c r="O2232" s="116">
        <v>0</v>
      </c>
      <c r="P2232" s="120">
        <v>0</v>
      </c>
      <c r="Q2232" s="27" t="str">
        <f t="shared" si="380"/>
        <v>Registered</v>
      </c>
      <c r="R2232" s="121">
        <f t="shared" si="381"/>
        <v>0.2</v>
      </c>
      <c r="T2232" s="117">
        <f t="shared" si="388"/>
        <v>2083300</v>
      </c>
      <c r="U2232" s="117">
        <f t="shared" si="389"/>
        <v>0</v>
      </c>
    </row>
    <row r="2233" spans="1:21" x14ac:dyDescent="0.3">
      <c r="A2233" s="114">
        <v>265</v>
      </c>
      <c r="B2233" s="114" t="s">
        <v>1702</v>
      </c>
      <c r="C2233" s="114" t="s">
        <v>76</v>
      </c>
      <c r="D2233" s="114" t="s">
        <v>2064</v>
      </c>
      <c r="E2233" s="114" t="s">
        <v>10795</v>
      </c>
      <c r="F2233" s="115">
        <v>45688</v>
      </c>
      <c r="G2233" s="114" t="s">
        <v>1551</v>
      </c>
      <c r="H2233" s="116">
        <v>24318000</v>
      </c>
      <c r="I2233" s="116">
        <v>6079500</v>
      </c>
      <c r="J2233" s="116">
        <v>4000000</v>
      </c>
      <c r="K2233" s="116">
        <v>2079500</v>
      </c>
      <c r="L2233" s="116">
        <v>0</v>
      </c>
      <c r="M2233" s="116">
        <v>0</v>
      </c>
      <c r="N2233" s="116">
        <v>0</v>
      </c>
      <c r="O2233" s="116">
        <v>0</v>
      </c>
      <c r="P2233" s="120">
        <v>2079500</v>
      </c>
      <c r="Q2233" s="27" t="str">
        <f t="shared" si="380"/>
        <v>Registered</v>
      </c>
      <c r="R2233" s="121">
        <f t="shared" si="381"/>
        <v>0.25</v>
      </c>
      <c r="T2233" s="117">
        <f t="shared" si="388"/>
        <v>2079500</v>
      </c>
      <c r="U2233" s="117">
        <f t="shared" si="389"/>
        <v>0</v>
      </c>
    </row>
    <row r="2234" spans="1:21" x14ac:dyDescent="0.3">
      <c r="A2234" s="114">
        <v>937</v>
      </c>
      <c r="B2234" s="114" t="s">
        <v>1702</v>
      </c>
      <c r="C2234" s="114" t="s">
        <v>76</v>
      </c>
      <c r="D2234" s="114" t="s">
        <v>4389</v>
      </c>
      <c r="E2234" s="114" t="s">
        <v>10624</v>
      </c>
      <c r="F2234" s="115">
        <v>45688</v>
      </c>
      <c r="G2234" s="114" t="s">
        <v>1850</v>
      </c>
      <c r="H2234" s="116">
        <v>16613750</v>
      </c>
      <c r="I2234" s="116">
        <v>1661375</v>
      </c>
      <c r="J2234" s="116">
        <v>1515000</v>
      </c>
      <c r="K2234" s="116">
        <v>146375</v>
      </c>
      <c r="L2234" s="116">
        <v>0</v>
      </c>
      <c r="M2234" s="116">
        <v>0</v>
      </c>
      <c r="N2234" s="116">
        <v>0</v>
      </c>
      <c r="O2234" s="116">
        <v>0</v>
      </c>
      <c r="P2234" s="120">
        <v>146375</v>
      </c>
      <c r="Q2234" s="27" t="str">
        <f t="shared" si="380"/>
        <v>Registered</v>
      </c>
      <c r="R2234" s="121">
        <f t="shared" si="381"/>
        <v>0.1</v>
      </c>
      <c r="T2234" s="117">
        <f t="shared" si="388"/>
        <v>146375</v>
      </c>
      <c r="U2234" s="117">
        <f t="shared" si="389"/>
        <v>0</v>
      </c>
    </row>
    <row r="2235" spans="1:21" hidden="1" x14ac:dyDescent="0.3">
      <c r="A2235" s="114">
        <v>8665</v>
      </c>
      <c r="B2235" s="114" t="s">
        <v>1702</v>
      </c>
      <c r="C2235" s="114" t="s">
        <v>76</v>
      </c>
      <c r="D2235" s="114" t="s">
        <v>8631</v>
      </c>
      <c r="E2235" s="114" t="s">
        <v>10814</v>
      </c>
      <c r="F2235" s="115">
        <v>45808</v>
      </c>
      <c r="G2235" s="114" t="s">
        <v>8632</v>
      </c>
      <c r="H2235" s="116">
        <v>15840000</v>
      </c>
      <c r="I2235" s="116">
        <v>3168000</v>
      </c>
      <c r="J2235" s="116">
        <v>3168000</v>
      </c>
      <c r="K2235" s="116">
        <v>0</v>
      </c>
      <c r="L2235" s="116">
        <v>0</v>
      </c>
      <c r="M2235" s="116">
        <v>0</v>
      </c>
      <c r="N2235" s="116">
        <v>0</v>
      </c>
      <c r="O2235" s="116">
        <v>0</v>
      </c>
      <c r="P2235" s="120">
        <v>0</v>
      </c>
      <c r="Q2235" s="27" t="str">
        <f t="shared" si="380"/>
        <v>Registered</v>
      </c>
      <c r="R2235" s="121">
        <f t="shared" si="381"/>
        <v>0.2</v>
      </c>
      <c r="T2235" s="117">
        <f t="shared" si="388"/>
        <v>0</v>
      </c>
      <c r="U2235" s="117">
        <f t="shared" si="389"/>
        <v>0</v>
      </c>
    </row>
    <row r="2236" spans="1:21" s="101" customFormat="1" x14ac:dyDescent="0.3">
      <c r="A2236" s="99">
        <v>10307</v>
      </c>
      <c r="B2236" s="99" t="s">
        <v>1702</v>
      </c>
      <c r="C2236" s="99" t="s">
        <v>76</v>
      </c>
      <c r="D2236" s="99" t="s">
        <v>9630</v>
      </c>
      <c r="E2236" s="99" t="s">
        <v>10820</v>
      </c>
      <c r="F2236" s="100">
        <v>45737</v>
      </c>
      <c r="G2236" s="99" t="s">
        <v>1898</v>
      </c>
      <c r="H2236" s="96">
        <v>16800000</v>
      </c>
      <c r="I2236" s="96">
        <f t="shared" ref="I2236:I2238" si="390">H2236*R2236</f>
        <v>5040000</v>
      </c>
      <c r="J2236" s="96">
        <v>100000</v>
      </c>
      <c r="K2236" s="96">
        <f t="shared" ref="K2236:K2238" si="391">I2236-J2236</f>
        <v>4940000</v>
      </c>
      <c r="L2236" s="97">
        <f t="shared" ref="L2236:L2238" si="392">IF(AND($S2236&gt;=0,$S2236&lt;=30),$K2236,0)</f>
        <v>0</v>
      </c>
      <c r="M2236" s="97">
        <f t="shared" ref="M2236:M2238" si="393">IF(AND($S2236&gt;=31,$S2236&lt;=60),$K2236,0)</f>
        <v>0</v>
      </c>
      <c r="N2236" s="97">
        <f t="shared" ref="N2236:N2238" si="394">IF(AND($S2236&gt;=61,$S2236&lt;=90),$K2236,0)</f>
        <v>0</v>
      </c>
      <c r="O2236" s="97">
        <f t="shared" ref="O2236:O2238" si="395">IF(AND($S2236&gt;=91,$S2236&lt;=120),$K2236,0)</f>
        <v>0</v>
      </c>
      <c r="P2236" s="98">
        <f t="shared" ref="P2236:P2238" si="396">IF($S2236&gt;120,$K2236,0)</f>
        <v>4940000</v>
      </c>
      <c r="Q2236" s="101" t="str">
        <f t="shared" si="380"/>
        <v>Unregistered</v>
      </c>
      <c r="R2236" s="123">
        <v>0.3</v>
      </c>
      <c r="S2236" s="95">
        <f t="shared" ref="S2236:S2238" si="397">DATE(2026,5,31)-F2236</f>
        <v>436</v>
      </c>
    </row>
    <row r="2237" spans="1:21" s="101" customFormat="1" x14ac:dyDescent="0.3">
      <c r="A2237" s="99">
        <v>10496</v>
      </c>
      <c r="B2237" s="99" t="s">
        <v>1702</v>
      </c>
      <c r="C2237" s="99" t="s">
        <v>76</v>
      </c>
      <c r="D2237" s="99" t="s">
        <v>9922</v>
      </c>
      <c r="E2237" s="99" t="s">
        <v>10832</v>
      </c>
      <c r="F2237" s="100">
        <v>46081</v>
      </c>
      <c r="G2237" s="99" t="s">
        <v>1898</v>
      </c>
      <c r="H2237" s="96">
        <v>17968000</v>
      </c>
      <c r="I2237" s="96">
        <f t="shared" si="390"/>
        <v>5390400</v>
      </c>
      <c r="J2237" s="96">
        <v>500000</v>
      </c>
      <c r="K2237" s="96">
        <f t="shared" si="391"/>
        <v>4890400</v>
      </c>
      <c r="L2237" s="97">
        <f t="shared" si="392"/>
        <v>0</v>
      </c>
      <c r="M2237" s="97">
        <f t="shared" si="393"/>
        <v>0</v>
      </c>
      <c r="N2237" s="97">
        <f t="shared" si="394"/>
        <v>0</v>
      </c>
      <c r="O2237" s="97">
        <f t="shared" si="395"/>
        <v>4890400</v>
      </c>
      <c r="P2237" s="98">
        <f t="shared" si="396"/>
        <v>0</v>
      </c>
      <c r="Q2237" s="101" t="str">
        <f t="shared" si="380"/>
        <v>Unregistered</v>
      </c>
      <c r="R2237" s="123">
        <v>0.3</v>
      </c>
      <c r="S2237" s="95">
        <f t="shared" si="397"/>
        <v>92</v>
      </c>
    </row>
    <row r="2238" spans="1:21" s="101" customFormat="1" x14ac:dyDescent="0.3">
      <c r="A2238" s="99">
        <v>10538</v>
      </c>
      <c r="B2238" s="99" t="s">
        <v>1702</v>
      </c>
      <c r="C2238" s="99" t="s">
        <v>76</v>
      </c>
      <c r="D2238" s="99" t="s">
        <v>10425</v>
      </c>
      <c r="E2238" s="99" t="s">
        <v>9955</v>
      </c>
      <c r="F2238" s="100">
        <v>45716</v>
      </c>
      <c r="G2238" s="99" t="s">
        <v>1898</v>
      </c>
      <c r="H2238" s="96">
        <v>10472000</v>
      </c>
      <c r="I2238" s="96">
        <f t="shared" si="390"/>
        <v>3141600</v>
      </c>
      <c r="J2238" s="96">
        <v>840000</v>
      </c>
      <c r="K2238" s="96">
        <f t="shared" si="391"/>
        <v>2301600</v>
      </c>
      <c r="L2238" s="97">
        <f t="shared" si="392"/>
        <v>0</v>
      </c>
      <c r="M2238" s="97">
        <f t="shared" si="393"/>
        <v>0</v>
      </c>
      <c r="N2238" s="97">
        <f t="shared" si="394"/>
        <v>0</v>
      </c>
      <c r="O2238" s="97">
        <f t="shared" si="395"/>
        <v>0</v>
      </c>
      <c r="P2238" s="98">
        <f t="shared" si="396"/>
        <v>2301600</v>
      </c>
      <c r="Q2238" s="101" t="str">
        <f t="shared" si="380"/>
        <v>Unregistered</v>
      </c>
      <c r="R2238" s="123">
        <v>0.3</v>
      </c>
      <c r="S2238" s="95">
        <f t="shared" si="397"/>
        <v>457</v>
      </c>
    </row>
    <row r="2239" spans="1:21" hidden="1" x14ac:dyDescent="0.3">
      <c r="A2239" s="114">
        <v>10587</v>
      </c>
      <c r="B2239" s="114" t="s">
        <v>1702</v>
      </c>
      <c r="C2239" s="114" t="s">
        <v>76</v>
      </c>
      <c r="D2239" s="114" t="s">
        <v>9830</v>
      </c>
      <c r="E2239" s="114" t="s">
        <v>10833</v>
      </c>
      <c r="F2239" s="115">
        <v>45688</v>
      </c>
      <c r="G2239" s="114" t="s">
        <v>1373</v>
      </c>
      <c r="H2239" s="116">
        <v>19100000</v>
      </c>
      <c r="I2239" s="116">
        <v>3820000</v>
      </c>
      <c r="J2239" s="116">
        <v>5095500</v>
      </c>
      <c r="K2239" s="116">
        <v>-1275500</v>
      </c>
      <c r="L2239" s="116">
        <v>0</v>
      </c>
      <c r="M2239" s="116">
        <v>0</v>
      </c>
      <c r="N2239" s="116">
        <v>0</v>
      </c>
      <c r="O2239" s="116">
        <v>0</v>
      </c>
      <c r="P2239" s="120">
        <v>0</v>
      </c>
      <c r="Q2239" s="27" t="str">
        <f t="shared" si="380"/>
        <v>Registered</v>
      </c>
      <c r="R2239" s="121">
        <f t="shared" si="381"/>
        <v>0.2</v>
      </c>
      <c r="T2239" s="117">
        <f>L2239+M2239+N2239+O2239+P2239</f>
        <v>0</v>
      </c>
      <c r="U2239" s="117">
        <f>K2239-T2239</f>
        <v>-1275500</v>
      </c>
    </row>
    <row r="2240" spans="1:21" s="101" customFormat="1" x14ac:dyDescent="0.3">
      <c r="A2240" s="99">
        <v>10627</v>
      </c>
      <c r="B2240" s="99" t="s">
        <v>1702</v>
      </c>
      <c r="C2240" s="99" t="s">
        <v>76</v>
      </c>
      <c r="D2240" s="99" t="s">
        <v>10116</v>
      </c>
      <c r="E2240" s="99" t="s">
        <v>10836</v>
      </c>
      <c r="F2240" s="100">
        <v>45688</v>
      </c>
      <c r="G2240" s="99" t="s">
        <v>1898</v>
      </c>
      <c r="H2240" s="96">
        <v>12500000</v>
      </c>
      <c r="I2240" s="96">
        <f>H2240*R2240</f>
        <v>3750000</v>
      </c>
      <c r="J2240" s="96">
        <v>2200000</v>
      </c>
      <c r="K2240" s="96">
        <f>I2240-J2240</f>
        <v>1550000</v>
      </c>
      <c r="L2240" s="97">
        <f>IF(AND($S2240&gt;=0,$S2240&lt;=30),$K2240,0)</f>
        <v>0</v>
      </c>
      <c r="M2240" s="97">
        <f>IF(AND($S2240&gt;=31,$S2240&lt;=60),$K2240,0)</f>
        <v>0</v>
      </c>
      <c r="N2240" s="97">
        <f>IF(AND($S2240&gt;=61,$S2240&lt;=90),$K2240,0)</f>
        <v>0</v>
      </c>
      <c r="O2240" s="97">
        <f>IF(AND($S2240&gt;=91,$S2240&lt;=120),$K2240,0)</f>
        <v>0</v>
      </c>
      <c r="P2240" s="98">
        <f>IF($S2240&gt;120,$K2240,0)</f>
        <v>1550000</v>
      </c>
      <c r="Q2240" s="101" t="str">
        <f t="shared" si="380"/>
        <v>Unregistered</v>
      </c>
      <c r="R2240" s="123">
        <v>0.3</v>
      </c>
      <c r="S2240" s="95">
        <f>DATE(2026,5,31)-F2240</f>
        <v>485</v>
      </c>
    </row>
    <row r="2241" spans="1:21" hidden="1" x14ac:dyDescent="0.3">
      <c r="A2241" s="114">
        <v>10636</v>
      </c>
      <c r="B2241" s="114" t="s">
        <v>1702</v>
      </c>
      <c r="C2241" s="114" t="s">
        <v>76</v>
      </c>
      <c r="D2241" s="114" t="s">
        <v>8630</v>
      </c>
      <c r="E2241" s="114" t="s">
        <v>10837</v>
      </c>
      <c r="F2241" s="115">
        <v>45948</v>
      </c>
      <c r="G2241" s="114" t="s">
        <v>4419</v>
      </c>
      <c r="H2241" s="116">
        <v>23800000</v>
      </c>
      <c r="I2241" s="116">
        <v>2380000</v>
      </c>
      <c r="J2241" s="116">
        <v>4780000</v>
      </c>
      <c r="K2241" s="116">
        <v>-2400000</v>
      </c>
      <c r="L2241" s="116">
        <v>0</v>
      </c>
      <c r="M2241" s="116">
        <v>0</v>
      </c>
      <c r="N2241" s="116">
        <v>0</v>
      </c>
      <c r="O2241" s="116">
        <v>0</v>
      </c>
      <c r="P2241" s="120">
        <v>0</v>
      </c>
      <c r="Q2241" s="27" t="str">
        <f t="shared" si="380"/>
        <v>Registered</v>
      </c>
      <c r="R2241" s="121">
        <f t="shared" si="381"/>
        <v>0.1</v>
      </c>
      <c r="T2241" s="117">
        <f t="shared" ref="T2241:T2244" si="398">L2241+M2241+N2241+O2241+P2241</f>
        <v>0</v>
      </c>
      <c r="U2241" s="117">
        <f t="shared" ref="U2241:U2244" si="399">K2241-T2241</f>
        <v>-2400000</v>
      </c>
    </row>
    <row r="2242" spans="1:21" hidden="1" x14ac:dyDescent="0.3">
      <c r="A2242" s="114">
        <v>10671</v>
      </c>
      <c r="B2242" s="114" t="s">
        <v>1702</v>
      </c>
      <c r="C2242" s="114" t="s">
        <v>76</v>
      </c>
      <c r="D2242" s="114" t="s">
        <v>10150</v>
      </c>
      <c r="E2242" s="114" t="s">
        <v>10839</v>
      </c>
      <c r="F2242" s="115">
        <v>45894</v>
      </c>
      <c r="G2242" s="114" t="s">
        <v>5312</v>
      </c>
      <c r="H2242" s="116">
        <v>14400000</v>
      </c>
      <c r="I2242" s="116">
        <v>1440000</v>
      </c>
      <c r="J2242" s="116">
        <v>4567200</v>
      </c>
      <c r="K2242" s="116">
        <v>-3127200</v>
      </c>
      <c r="L2242" s="116">
        <v>0</v>
      </c>
      <c r="M2242" s="116">
        <v>0</v>
      </c>
      <c r="N2242" s="116">
        <v>0</v>
      </c>
      <c r="O2242" s="116">
        <v>0</v>
      </c>
      <c r="P2242" s="120">
        <v>0</v>
      </c>
      <c r="Q2242" s="27" t="str">
        <f t="shared" ref="Q2242:Q2305" si="400">IF(G2242="01 Jan 1900","Unregistered","Registered")</f>
        <v>Registered</v>
      </c>
      <c r="R2242" s="121">
        <f t="shared" si="381"/>
        <v>0.1</v>
      </c>
      <c r="T2242" s="117">
        <f t="shared" si="398"/>
        <v>0</v>
      </c>
      <c r="U2242" s="117">
        <f t="shared" si="399"/>
        <v>-3127200</v>
      </c>
    </row>
    <row r="2243" spans="1:21" hidden="1" x14ac:dyDescent="0.3">
      <c r="A2243" s="114">
        <v>10696</v>
      </c>
      <c r="B2243" s="114" t="s">
        <v>1702</v>
      </c>
      <c r="C2243" s="114" t="s">
        <v>76</v>
      </c>
      <c r="D2243" s="114" t="s">
        <v>10112</v>
      </c>
      <c r="E2243" s="114" t="s">
        <v>10841</v>
      </c>
      <c r="F2243" s="115">
        <v>45894</v>
      </c>
      <c r="G2243" s="114" t="s">
        <v>5312</v>
      </c>
      <c r="H2243" s="116">
        <v>20282500</v>
      </c>
      <c r="I2243" s="116">
        <v>2179216</v>
      </c>
      <c r="J2243" s="116">
        <v>6302825</v>
      </c>
      <c r="K2243" s="116">
        <v>-4123609</v>
      </c>
      <c r="L2243" s="116">
        <v>0</v>
      </c>
      <c r="M2243" s="116">
        <v>0</v>
      </c>
      <c r="N2243" s="116">
        <v>0</v>
      </c>
      <c r="O2243" s="116">
        <v>0</v>
      </c>
      <c r="P2243" s="120">
        <v>0</v>
      </c>
      <c r="Q2243" s="27" t="str">
        <f t="shared" si="400"/>
        <v>Registered</v>
      </c>
      <c r="R2243" s="121">
        <f t="shared" si="381"/>
        <v>0.10744316529027487</v>
      </c>
      <c r="T2243" s="117">
        <f t="shared" si="398"/>
        <v>0</v>
      </c>
      <c r="U2243" s="117">
        <f t="shared" si="399"/>
        <v>-4123609</v>
      </c>
    </row>
    <row r="2244" spans="1:21" hidden="1" x14ac:dyDescent="0.3">
      <c r="A2244" s="114">
        <v>10769</v>
      </c>
      <c r="B2244" s="114" t="s">
        <v>1702</v>
      </c>
      <c r="C2244" s="114" t="s">
        <v>76</v>
      </c>
      <c r="D2244" s="114" t="s">
        <v>10211</v>
      </c>
      <c r="E2244" s="114" t="s">
        <v>10847</v>
      </c>
      <c r="F2244" s="115">
        <v>45709</v>
      </c>
      <c r="G2244" s="114" t="s">
        <v>2281</v>
      </c>
      <c r="H2244" s="116">
        <v>17380000</v>
      </c>
      <c r="I2244" s="116">
        <v>4345000</v>
      </c>
      <c r="J2244" s="116">
        <v>10000053</v>
      </c>
      <c r="K2244" s="116">
        <v>-5655053</v>
      </c>
      <c r="L2244" s="116">
        <v>0</v>
      </c>
      <c r="M2244" s="116">
        <v>0</v>
      </c>
      <c r="N2244" s="116">
        <v>0</v>
      </c>
      <c r="O2244" s="116">
        <v>0</v>
      </c>
      <c r="P2244" s="120">
        <v>0</v>
      </c>
      <c r="Q2244" s="27" t="str">
        <f t="shared" si="400"/>
        <v>Registered</v>
      </c>
      <c r="R2244" s="121">
        <f t="shared" si="381"/>
        <v>0.25</v>
      </c>
      <c r="T2244" s="117">
        <f t="shared" si="398"/>
        <v>0</v>
      </c>
      <c r="U2244" s="117">
        <f t="shared" si="399"/>
        <v>-5655053</v>
      </c>
    </row>
    <row r="2245" spans="1:21" s="101" customFormat="1" hidden="1" x14ac:dyDescent="0.3">
      <c r="A2245" s="99">
        <v>10858</v>
      </c>
      <c r="B2245" s="99" t="s">
        <v>1702</v>
      </c>
      <c r="C2245" s="99" t="s">
        <v>76</v>
      </c>
      <c r="D2245" s="99" t="s">
        <v>10286</v>
      </c>
      <c r="E2245" s="99" t="s">
        <v>10852</v>
      </c>
      <c r="F2245" s="100">
        <v>45716</v>
      </c>
      <c r="G2245" s="99" t="s">
        <v>1898</v>
      </c>
      <c r="H2245" s="96">
        <v>30001000</v>
      </c>
      <c r="I2245" s="96">
        <f t="shared" ref="I2245:I2246" si="401">H2245*R2245</f>
        <v>9000300</v>
      </c>
      <c r="J2245" s="96">
        <v>18631200</v>
      </c>
      <c r="K2245" s="96">
        <f t="shared" ref="K2245:K2246" si="402">I2245-J2245</f>
        <v>-9630900</v>
      </c>
      <c r="L2245" s="97">
        <f t="shared" ref="L2245:L2246" si="403">IF(AND($S2245&gt;=0,$S2245&lt;=30),$K2245,0)</f>
        <v>0</v>
      </c>
      <c r="M2245" s="97">
        <f t="shared" ref="M2245:M2246" si="404">IF(AND($S2245&gt;=31,$S2245&lt;=60),$K2245,0)</f>
        <v>0</v>
      </c>
      <c r="N2245" s="97">
        <f t="shared" ref="N2245:N2246" si="405">IF(AND($S2245&gt;=61,$S2245&lt;=90),$K2245,0)</f>
        <v>0</v>
      </c>
      <c r="O2245" s="97">
        <f t="shared" ref="O2245:O2246" si="406">IF(AND($S2245&gt;=91,$S2245&lt;=120),$K2245,0)</f>
        <v>0</v>
      </c>
      <c r="P2245" s="98">
        <v>0</v>
      </c>
      <c r="Q2245" s="101" t="str">
        <f t="shared" si="400"/>
        <v>Unregistered</v>
      </c>
      <c r="R2245" s="123">
        <v>0.3</v>
      </c>
      <c r="S2245" s="95">
        <f t="shared" ref="S2245:S2246" si="407">DATE(2026,5,31)-F2245</f>
        <v>457</v>
      </c>
    </row>
    <row r="2246" spans="1:21" s="101" customFormat="1" x14ac:dyDescent="0.3">
      <c r="A2246" s="99">
        <v>11079</v>
      </c>
      <c r="B2246" s="99" t="s">
        <v>1702</v>
      </c>
      <c r="C2246" s="99" t="s">
        <v>76</v>
      </c>
      <c r="D2246" s="99" t="s">
        <v>10426</v>
      </c>
      <c r="E2246" s="99" t="s">
        <v>10870</v>
      </c>
      <c r="F2246" s="100">
        <v>45808</v>
      </c>
      <c r="G2246" s="99" t="s">
        <v>1898</v>
      </c>
      <c r="H2246" s="96">
        <v>17968000</v>
      </c>
      <c r="I2246" s="96">
        <f t="shared" si="401"/>
        <v>5390400</v>
      </c>
      <c r="J2246" s="96"/>
      <c r="K2246" s="96">
        <f t="shared" si="402"/>
        <v>5390400</v>
      </c>
      <c r="L2246" s="97">
        <f t="shared" si="403"/>
        <v>0</v>
      </c>
      <c r="M2246" s="97">
        <f t="shared" si="404"/>
        <v>0</v>
      </c>
      <c r="N2246" s="97">
        <f t="shared" si="405"/>
        <v>0</v>
      </c>
      <c r="O2246" s="97">
        <f t="shared" si="406"/>
        <v>0</v>
      </c>
      <c r="P2246" s="98">
        <f t="shared" ref="P2246" si="408">IF($S2246&gt;120,$K2246,0)</f>
        <v>5390400</v>
      </c>
      <c r="Q2246" s="101" t="str">
        <f t="shared" si="400"/>
        <v>Unregistered</v>
      </c>
      <c r="R2246" s="123">
        <v>0.3</v>
      </c>
      <c r="S2246" s="95">
        <f t="shared" si="407"/>
        <v>365</v>
      </c>
    </row>
    <row r="2247" spans="1:21" x14ac:dyDescent="0.3">
      <c r="A2247" s="114">
        <v>1</v>
      </c>
      <c r="B2247" s="114" t="s">
        <v>391</v>
      </c>
      <c r="C2247" s="114" t="s">
        <v>68</v>
      </c>
      <c r="D2247" s="114" t="s">
        <v>1349</v>
      </c>
      <c r="E2247" s="114" t="s">
        <v>1350</v>
      </c>
      <c r="F2247" s="115">
        <v>44162</v>
      </c>
      <c r="G2247" s="114" t="s">
        <v>1351</v>
      </c>
      <c r="H2247" s="116">
        <v>180000001</v>
      </c>
      <c r="I2247" s="116">
        <v>180000001</v>
      </c>
      <c r="J2247" s="116">
        <v>91750000</v>
      </c>
      <c r="K2247" s="116">
        <v>88250001</v>
      </c>
      <c r="L2247" s="116">
        <v>0</v>
      </c>
      <c r="M2247" s="116">
        <v>0</v>
      </c>
      <c r="N2247" s="116">
        <v>0</v>
      </c>
      <c r="O2247" s="116">
        <v>0</v>
      </c>
      <c r="P2247" s="120">
        <v>88250001</v>
      </c>
      <c r="Q2247" s="27" t="str">
        <f t="shared" si="400"/>
        <v>Registered</v>
      </c>
      <c r="R2247" s="121">
        <f t="shared" ref="R2247:R2310" si="409">I2247/H2247</f>
        <v>1</v>
      </c>
      <c r="T2247" s="117">
        <f t="shared" ref="T2247:T2310" si="410">L2247+M2247+N2247+O2247+P2247</f>
        <v>88250001</v>
      </c>
      <c r="U2247" s="117">
        <f t="shared" ref="U2247:U2310" si="411">K2247-T2247</f>
        <v>0</v>
      </c>
    </row>
    <row r="2248" spans="1:21" x14ac:dyDescent="0.3">
      <c r="A2248" s="114">
        <v>2</v>
      </c>
      <c r="B2248" s="114" t="s">
        <v>391</v>
      </c>
      <c r="C2248" s="114" t="s">
        <v>68</v>
      </c>
      <c r="D2248" s="114" t="s">
        <v>1352</v>
      </c>
      <c r="E2248" s="114" t="s">
        <v>1353</v>
      </c>
      <c r="F2248" s="115">
        <v>45230</v>
      </c>
      <c r="G2248" s="114" t="s">
        <v>1354</v>
      </c>
      <c r="H2248" s="116">
        <v>69400000</v>
      </c>
      <c r="I2248" s="116">
        <v>69400000</v>
      </c>
      <c r="J2248" s="116">
        <v>8300000</v>
      </c>
      <c r="K2248" s="116">
        <v>61100000</v>
      </c>
      <c r="L2248" s="116">
        <v>0</v>
      </c>
      <c r="M2248" s="116">
        <v>0</v>
      </c>
      <c r="N2248" s="116">
        <v>0</v>
      </c>
      <c r="O2248" s="116">
        <v>0</v>
      </c>
      <c r="P2248" s="120">
        <v>61100000</v>
      </c>
      <c r="Q2248" s="27" t="str">
        <f t="shared" si="400"/>
        <v>Registered</v>
      </c>
      <c r="R2248" s="121">
        <f t="shared" si="409"/>
        <v>1</v>
      </c>
      <c r="T2248" s="117">
        <f t="shared" si="410"/>
        <v>61100000</v>
      </c>
      <c r="U2248" s="117">
        <f t="shared" si="411"/>
        <v>0</v>
      </c>
    </row>
    <row r="2249" spans="1:21" x14ac:dyDescent="0.3">
      <c r="A2249" s="114">
        <v>3</v>
      </c>
      <c r="B2249" s="114" t="s">
        <v>391</v>
      </c>
      <c r="C2249" s="114" t="s">
        <v>68</v>
      </c>
      <c r="D2249" s="114" t="s">
        <v>1355</v>
      </c>
      <c r="E2249" s="114" t="s">
        <v>1356</v>
      </c>
      <c r="F2249" s="115">
        <v>45316</v>
      </c>
      <c r="G2249" s="114" t="s">
        <v>1357</v>
      </c>
      <c r="H2249" s="116">
        <v>73657500</v>
      </c>
      <c r="I2249" s="116">
        <v>73657500</v>
      </c>
      <c r="J2249" s="116">
        <v>13803575</v>
      </c>
      <c r="K2249" s="116">
        <v>59853925</v>
      </c>
      <c r="L2249" s="116">
        <v>0</v>
      </c>
      <c r="M2249" s="116">
        <v>0</v>
      </c>
      <c r="N2249" s="116">
        <v>0</v>
      </c>
      <c r="O2249" s="116">
        <v>0</v>
      </c>
      <c r="P2249" s="120">
        <v>59853925</v>
      </c>
      <c r="Q2249" s="27" t="str">
        <f t="shared" si="400"/>
        <v>Registered</v>
      </c>
      <c r="R2249" s="121">
        <f t="shared" si="409"/>
        <v>1</v>
      </c>
      <c r="T2249" s="117">
        <f t="shared" si="410"/>
        <v>59853925</v>
      </c>
      <c r="U2249" s="117">
        <f t="shared" si="411"/>
        <v>0</v>
      </c>
    </row>
    <row r="2250" spans="1:21" x14ac:dyDescent="0.3">
      <c r="A2250" s="114">
        <v>4</v>
      </c>
      <c r="B2250" s="114" t="s">
        <v>391</v>
      </c>
      <c r="C2250" s="114" t="s">
        <v>68</v>
      </c>
      <c r="D2250" s="114" t="s">
        <v>1358</v>
      </c>
      <c r="E2250" s="114" t="s">
        <v>1353</v>
      </c>
      <c r="F2250" s="115">
        <v>44995</v>
      </c>
      <c r="G2250" s="114" t="s">
        <v>1359</v>
      </c>
      <c r="H2250" s="116">
        <v>51750000</v>
      </c>
      <c r="I2250" s="116">
        <v>51750000</v>
      </c>
      <c r="J2250" s="116">
        <v>178400</v>
      </c>
      <c r="K2250" s="116">
        <v>51571600</v>
      </c>
      <c r="L2250" s="116">
        <v>0</v>
      </c>
      <c r="M2250" s="116">
        <v>0</v>
      </c>
      <c r="N2250" s="116">
        <v>0</v>
      </c>
      <c r="O2250" s="116">
        <v>0</v>
      </c>
      <c r="P2250" s="120">
        <v>51571600</v>
      </c>
      <c r="Q2250" s="27" t="str">
        <f t="shared" si="400"/>
        <v>Registered</v>
      </c>
      <c r="R2250" s="121">
        <f t="shared" si="409"/>
        <v>1</v>
      </c>
      <c r="T2250" s="117">
        <f t="shared" si="410"/>
        <v>51571600</v>
      </c>
      <c r="U2250" s="117">
        <f t="shared" si="411"/>
        <v>0</v>
      </c>
    </row>
    <row r="2251" spans="1:21" x14ac:dyDescent="0.3">
      <c r="A2251" s="114">
        <v>5</v>
      </c>
      <c r="B2251" s="114" t="s">
        <v>391</v>
      </c>
      <c r="C2251" s="114" t="s">
        <v>68</v>
      </c>
      <c r="D2251" s="114" t="s">
        <v>1360</v>
      </c>
      <c r="E2251" s="114" t="s">
        <v>1353</v>
      </c>
      <c r="F2251" s="115">
        <v>45000</v>
      </c>
      <c r="G2251" s="114" t="s">
        <v>1361</v>
      </c>
      <c r="H2251" s="116">
        <v>40700000</v>
      </c>
      <c r="I2251" s="116">
        <v>40700000</v>
      </c>
      <c r="J2251" s="116">
        <v>274000</v>
      </c>
      <c r="K2251" s="116">
        <v>40426000</v>
      </c>
      <c r="L2251" s="116">
        <v>0</v>
      </c>
      <c r="M2251" s="116">
        <v>0</v>
      </c>
      <c r="N2251" s="116">
        <v>0</v>
      </c>
      <c r="O2251" s="116">
        <v>0</v>
      </c>
      <c r="P2251" s="120">
        <v>40426000</v>
      </c>
      <c r="Q2251" s="27" t="str">
        <f t="shared" si="400"/>
        <v>Registered</v>
      </c>
      <c r="R2251" s="121">
        <f t="shared" si="409"/>
        <v>1</v>
      </c>
      <c r="T2251" s="117">
        <f t="shared" si="410"/>
        <v>40426000</v>
      </c>
      <c r="U2251" s="117">
        <f t="shared" si="411"/>
        <v>0</v>
      </c>
    </row>
    <row r="2252" spans="1:21" x14ac:dyDescent="0.3">
      <c r="A2252" s="114">
        <v>7</v>
      </c>
      <c r="B2252" s="114" t="s">
        <v>391</v>
      </c>
      <c r="C2252" s="114" t="s">
        <v>68</v>
      </c>
      <c r="D2252" s="114" t="s">
        <v>1366</v>
      </c>
      <c r="E2252" s="114" t="s">
        <v>1367</v>
      </c>
      <c r="F2252" s="115">
        <v>45565</v>
      </c>
      <c r="G2252" s="114" t="s">
        <v>1368</v>
      </c>
      <c r="H2252" s="116">
        <v>34552000</v>
      </c>
      <c r="I2252" s="116">
        <v>34552000</v>
      </c>
      <c r="J2252" s="116">
        <v>3100000</v>
      </c>
      <c r="K2252" s="116">
        <v>31452000</v>
      </c>
      <c r="L2252" s="116">
        <v>0</v>
      </c>
      <c r="M2252" s="116">
        <v>0</v>
      </c>
      <c r="N2252" s="116">
        <v>0</v>
      </c>
      <c r="O2252" s="116">
        <v>0</v>
      </c>
      <c r="P2252" s="120">
        <v>31452000</v>
      </c>
      <c r="Q2252" s="27" t="str">
        <f t="shared" si="400"/>
        <v>Registered</v>
      </c>
      <c r="R2252" s="121">
        <f t="shared" si="409"/>
        <v>1</v>
      </c>
      <c r="T2252" s="117">
        <f t="shared" si="410"/>
        <v>31452000</v>
      </c>
      <c r="U2252" s="117">
        <f t="shared" si="411"/>
        <v>0</v>
      </c>
    </row>
    <row r="2253" spans="1:21" x14ac:dyDescent="0.3">
      <c r="A2253" s="114">
        <v>8</v>
      </c>
      <c r="B2253" s="114" t="s">
        <v>391</v>
      </c>
      <c r="C2253" s="114" t="s">
        <v>68</v>
      </c>
      <c r="D2253" s="114" t="s">
        <v>1369</v>
      </c>
      <c r="E2253" s="114" t="s">
        <v>1370</v>
      </c>
      <c r="F2253" s="115">
        <v>45014</v>
      </c>
      <c r="G2253" s="114" t="s">
        <v>1371</v>
      </c>
      <c r="H2253" s="116">
        <v>32500000</v>
      </c>
      <c r="I2253" s="116">
        <v>32500000</v>
      </c>
      <c r="J2253" s="116">
        <v>3250000</v>
      </c>
      <c r="K2253" s="116">
        <v>29250000</v>
      </c>
      <c r="L2253" s="116">
        <v>0</v>
      </c>
      <c r="M2253" s="116">
        <v>0</v>
      </c>
      <c r="N2253" s="116">
        <v>0</v>
      </c>
      <c r="O2253" s="116">
        <v>0</v>
      </c>
      <c r="P2253" s="120">
        <v>29250000</v>
      </c>
      <c r="Q2253" s="27" t="str">
        <f t="shared" si="400"/>
        <v>Registered</v>
      </c>
      <c r="R2253" s="121">
        <f t="shared" si="409"/>
        <v>1</v>
      </c>
      <c r="T2253" s="117">
        <f t="shared" si="410"/>
        <v>29250000</v>
      </c>
      <c r="U2253" s="117">
        <f t="shared" si="411"/>
        <v>0</v>
      </c>
    </row>
    <row r="2254" spans="1:21" x14ac:dyDescent="0.3">
      <c r="A2254" s="114">
        <v>9</v>
      </c>
      <c r="B2254" s="114" t="s">
        <v>391</v>
      </c>
      <c r="C2254" s="114" t="s">
        <v>68</v>
      </c>
      <c r="D2254" s="114" t="s">
        <v>1372</v>
      </c>
      <c r="E2254" s="114" t="s">
        <v>1353</v>
      </c>
      <c r="F2254" s="115">
        <v>45619</v>
      </c>
      <c r="G2254" s="114" t="s">
        <v>1373</v>
      </c>
      <c r="H2254" s="116">
        <v>33500000</v>
      </c>
      <c r="I2254" s="116">
        <v>33500000</v>
      </c>
      <c r="J2254" s="116">
        <v>4428000</v>
      </c>
      <c r="K2254" s="116">
        <v>29072000</v>
      </c>
      <c r="L2254" s="116">
        <v>0</v>
      </c>
      <c r="M2254" s="116">
        <v>0</v>
      </c>
      <c r="N2254" s="116">
        <v>0</v>
      </c>
      <c r="O2254" s="116">
        <v>0</v>
      </c>
      <c r="P2254" s="120">
        <v>29072000</v>
      </c>
      <c r="Q2254" s="27" t="str">
        <f t="shared" si="400"/>
        <v>Registered</v>
      </c>
      <c r="R2254" s="121">
        <f t="shared" si="409"/>
        <v>1</v>
      </c>
      <c r="T2254" s="117">
        <f t="shared" si="410"/>
        <v>29072000</v>
      </c>
      <c r="U2254" s="117">
        <f t="shared" si="411"/>
        <v>0</v>
      </c>
    </row>
    <row r="2255" spans="1:21" x14ac:dyDescent="0.3">
      <c r="A2255" s="114">
        <v>10</v>
      </c>
      <c r="B2255" s="114" t="s">
        <v>391</v>
      </c>
      <c r="C2255" s="114" t="s">
        <v>68</v>
      </c>
      <c r="D2255" s="114" t="s">
        <v>1374</v>
      </c>
      <c r="E2255" s="114" t="s">
        <v>1375</v>
      </c>
      <c r="F2255" s="115">
        <v>45516</v>
      </c>
      <c r="G2255" s="114" t="s">
        <v>1376</v>
      </c>
      <c r="H2255" s="116">
        <v>32500000</v>
      </c>
      <c r="I2255" s="116">
        <v>32500000</v>
      </c>
      <c r="J2255" s="116">
        <v>3575000</v>
      </c>
      <c r="K2255" s="116">
        <v>28925000</v>
      </c>
      <c r="L2255" s="116">
        <v>0</v>
      </c>
      <c r="M2255" s="116">
        <v>0</v>
      </c>
      <c r="N2255" s="116">
        <v>0</v>
      </c>
      <c r="O2255" s="116">
        <v>0</v>
      </c>
      <c r="P2255" s="120">
        <v>28925000</v>
      </c>
      <c r="Q2255" s="27" t="str">
        <f t="shared" si="400"/>
        <v>Registered</v>
      </c>
      <c r="R2255" s="121">
        <f t="shared" si="409"/>
        <v>1</v>
      </c>
      <c r="T2255" s="117">
        <f t="shared" si="410"/>
        <v>28925000</v>
      </c>
      <c r="U2255" s="117">
        <f t="shared" si="411"/>
        <v>0</v>
      </c>
    </row>
    <row r="2256" spans="1:21" x14ac:dyDescent="0.3">
      <c r="A2256" s="114">
        <v>11</v>
      </c>
      <c r="B2256" s="114" t="s">
        <v>391</v>
      </c>
      <c r="C2256" s="114" t="s">
        <v>68</v>
      </c>
      <c r="D2256" s="114" t="s">
        <v>1377</v>
      </c>
      <c r="E2256" s="114" t="s">
        <v>1353</v>
      </c>
      <c r="F2256" s="115">
        <v>45230</v>
      </c>
      <c r="G2256" s="114" t="s">
        <v>1354</v>
      </c>
      <c r="H2256" s="116">
        <v>32100000</v>
      </c>
      <c r="I2256" s="116">
        <v>32100000</v>
      </c>
      <c r="J2256" s="116">
        <v>3300000</v>
      </c>
      <c r="K2256" s="116">
        <v>28800000</v>
      </c>
      <c r="L2256" s="116">
        <v>0</v>
      </c>
      <c r="M2256" s="116">
        <v>0</v>
      </c>
      <c r="N2256" s="116">
        <v>0</v>
      </c>
      <c r="O2256" s="116">
        <v>0</v>
      </c>
      <c r="P2256" s="120">
        <v>28800000</v>
      </c>
      <c r="Q2256" s="27" t="str">
        <f t="shared" si="400"/>
        <v>Registered</v>
      </c>
      <c r="R2256" s="121">
        <f t="shared" si="409"/>
        <v>1</v>
      </c>
      <c r="T2256" s="117">
        <f t="shared" si="410"/>
        <v>28800000</v>
      </c>
      <c r="U2256" s="117">
        <f t="shared" si="411"/>
        <v>0</v>
      </c>
    </row>
    <row r="2257" spans="1:21" x14ac:dyDescent="0.3">
      <c r="A2257" s="114">
        <v>12</v>
      </c>
      <c r="B2257" s="114" t="s">
        <v>391</v>
      </c>
      <c r="C2257" s="114" t="s">
        <v>68</v>
      </c>
      <c r="D2257" s="114" t="s">
        <v>1378</v>
      </c>
      <c r="E2257" s="114" t="s">
        <v>1379</v>
      </c>
      <c r="F2257" s="115">
        <v>45535</v>
      </c>
      <c r="G2257" s="114" t="s">
        <v>1380</v>
      </c>
      <c r="H2257" s="116">
        <v>43600000</v>
      </c>
      <c r="I2257" s="116">
        <v>43600000</v>
      </c>
      <c r="J2257" s="116">
        <v>19886000</v>
      </c>
      <c r="K2257" s="116">
        <v>23714000</v>
      </c>
      <c r="L2257" s="116">
        <v>0</v>
      </c>
      <c r="M2257" s="116">
        <v>0</v>
      </c>
      <c r="N2257" s="116">
        <v>0</v>
      </c>
      <c r="O2257" s="116">
        <v>0</v>
      </c>
      <c r="P2257" s="120">
        <v>23714000</v>
      </c>
      <c r="Q2257" s="27" t="str">
        <f t="shared" si="400"/>
        <v>Registered</v>
      </c>
      <c r="R2257" s="121">
        <f t="shared" si="409"/>
        <v>1</v>
      </c>
      <c r="T2257" s="117">
        <f t="shared" si="410"/>
        <v>23714000</v>
      </c>
      <c r="U2257" s="117">
        <f t="shared" si="411"/>
        <v>0</v>
      </c>
    </row>
    <row r="2258" spans="1:21" x14ac:dyDescent="0.3">
      <c r="A2258" s="114">
        <v>13</v>
      </c>
      <c r="B2258" s="114" t="s">
        <v>391</v>
      </c>
      <c r="C2258" s="114" t="s">
        <v>68</v>
      </c>
      <c r="D2258" s="114" t="s">
        <v>1381</v>
      </c>
      <c r="E2258" s="114" t="s">
        <v>1382</v>
      </c>
      <c r="F2258" s="115">
        <v>45971</v>
      </c>
      <c r="G2258" s="114" t="s">
        <v>1383</v>
      </c>
      <c r="H2258" s="116">
        <v>60396000</v>
      </c>
      <c r="I2258" s="116">
        <v>60396000</v>
      </c>
      <c r="J2258" s="116">
        <v>36863270</v>
      </c>
      <c r="K2258" s="116">
        <v>23532730</v>
      </c>
      <c r="L2258" s="116">
        <v>0</v>
      </c>
      <c r="M2258" s="116">
        <v>0</v>
      </c>
      <c r="N2258" s="116">
        <v>0</v>
      </c>
      <c r="O2258" s="116">
        <v>0</v>
      </c>
      <c r="P2258" s="120">
        <v>23532730</v>
      </c>
      <c r="Q2258" s="27" t="str">
        <f t="shared" si="400"/>
        <v>Registered</v>
      </c>
      <c r="R2258" s="121">
        <f t="shared" si="409"/>
        <v>1</v>
      </c>
      <c r="T2258" s="117">
        <f t="shared" si="410"/>
        <v>23532730</v>
      </c>
      <c r="U2258" s="117">
        <f t="shared" si="411"/>
        <v>0</v>
      </c>
    </row>
    <row r="2259" spans="1:21" x14ac:dyDescent="0.3">
      <c r="A2259" s="114">
        <v>14</v>
      </c>
      <c r="B2259" s="114" t="s">
        <v>391</v>
      </c>
      <c r="C2259" s="114" t="s">
        <v>68</v>
      </c>
      <c r="D2259" s="114" t="s">
        <v>1384</v>
      </c>
      <c r="E2259" s="114" t="s">
        <v>1385</v>
      </c>
      <c r="F2259" s="115">
        <v>45296</v>
      </c>
      <c r="G2259" s="114" t="s">
        <v>1386</v>
      </c>
      <c r="H2259" s="116">
        <v>24000000</v>
      </c>
      <c r="I2259" s="116">
        <v>24000000</v>
      </c>
      <c r="J2259" s="116">
        <v>1200000</v>
      </c>
      <c r="K2259" s="116">
        <v>22800000</v>
      </c>
      <c r="L2259" s="116">
        <v>0</v>
      </c>
      <c r="M2259" s="116">
        <v>0</v>
      </c>
      <c r="N2259" s="116">
        <v>0</v>
      </c>
      <c r="O2259" s="116">
        <v>0</v>
      </c>
      <c r="P2259" s="120">
        <v>22800000</v>
      </c>
      <c r="Q2259" s="27" t="str">
        <f t="shared" si="400"/>
        <v>Registered</v>
      </c>
      <c r="R2259" s="121">
        <f t="shared" si="409"/>
        <v>1</v>
      </c>
      <c r="T2259" s="117">
        <f t="shared" si="410"/>
        <v>22800000</v>
      </c>
      <c r="U2259" s="117">
        <f t="shared" si="411"/>
        <v>0</v>
      </c>
    </row>
    <row r="2260" spans="1:21" x14ac:dyDescent="0.3">
      <c r="A2260" s="114">
        <v>15</v>
      </c>
      <c r="B2260" s="114" t="s">
        <v>391</v>
      </c>
      <c r="C2260" s="114" t="s">
        <v>68</v>
      </c>
      <c r="D2260" s="114" t="s">
        <v>1387</v>
      </c>
      <c r="E2260" s="114" t="s">
        <v>1353</v>
      </c>
      <c r="F2260" s="115">
        <v>45230</v>
      </c>
      <c r="G2260" s="114" t="s">
        <v>1354</v>
      </c>
      <c r="H2260" s="116">
        <v>23224500</v>
      </c>
      <c r="I2260" s="116">
        <v>23224500</v>
      </c>
      <c r="J2260" s="116">
        <v>500000</v>
      </c>
      <c r="K2260" s="116">
        <v>22724500</v>
      </c>
      <c r="L2260" s="116">
        <v>0</v>
      </c>
      <c r="M2260" s="116">
        <v>0</v>
      </c>
      <c r="N2260" s="116">
        <v>0</v>
      </c>
      <c r="O2260" s="116">
        <v>0</v>
      </c>
      <c r="P2260" s="120">
        <v>22724500</v>
      </c>
      <c r="Q2260" s="27" t="str">
        <f t="shared" si="400"/>
        <v>Registered</v>
      </c>
      <c r="R2260" s="121">
        <f t="shared" si="409"/>
        <v>1</v>
      </c>
      <c r="T2260" s="117">
        <f t="shared" si="410"/>
        <v>22724500</v>
      </c>
      <c r="U2260" s="117">
        <f t="shared" si="411"/>
        <v>0</v>
      </c>
    </row>
    <row r="2261" spans="1:21" x14ac:dyDescent="0.3">
      <c r="A2261" s="114">
        <v>16</v>
      </c>
      <c r="B2261" s="114" t="s">
        <v>391</v>
      </c>
      <c r="C2261" s="114" t="s">
        <v>68</v>
      </c>
      <c r="D2261" s="114" t="s">
        <v>1388</v>
      </c>
      <c r="E2261" s="114" t="s">
        <v>1389</v>
      </c>
      <c r="F2261" s="115">
        <v>45530</v>
      </c>
      <c r="G2261" s="114" t="s">
        <v>1368</v>
      </c>
      <c r="H2261" s="116">
        <v>24000000</v>
      </c>
      <c r="I2261" s="116">
        <v>24000000</v>
      </c>
      <c r="J2261" s="116">
        <v>2400001</v>
      </c>
      <c r="K2261" s="116">
        <v>21599999</v>
      </c>
      <c r="L2261" s="116">
        <v>0</v>
      </c>
      <c r="M2261" s="116">
        <v>0</v>
      </c>
      <c r="N2261" s="116">
        <v>0</v>
      </c>
      <c r="O2261" s="116">
        <v>0</v>
      </c>
      <c r="P2261" s="120">
        <v>21599999</v>
      </c>
      <c r="Q2261" s="27" t="str">
        <f t="shared" si="400"/>
        <v>Registered</v>
      </c>
      <c r="R2261" s="121">
        <f t="shared" si="409"/>
        <v>1</v>
      </c>
      <c r="T2261" s="117">
        <f t="shared" si="410"/>
        <v>21599999</v>
      </c>
      <c r="U2261" s="117">
        <f t="shared" si="411"/>
        <v>0</v>
      </c>
    </row>
    <row r="2262" spans="1:21" x14ac:dyDescent="0.3">
      <c r="A2262" s="114">
        <v>17</v>
      </c>
      <c r="B2262" s="114" t="s">
        <v>391</v>
      </c>
      <c r="C2262" s="114" t="s">
        <v>68</v>
      </c>
      <c r="D2262" s="114" t="s">
        <v>1390</v>
      </c>
      <c r="E2262" s="114" t="s">
        <v>1353</v>
      </c>
      <c r="F2262" s="115">
        <v>44995</v>
      </c>
      <c r="G2262" s="114" t="s">
        <v>1361</v>
      </c>
      <c r="H2262" s="116">
        <v>22896000</v>
      </c>
      <c r="I2262" s="116">
        <v>22896000</v>
      </c>
      <c r="J2262" s="116">
        <v>1413800</v>
      </c>
      <c r="K2262" s="116">
        <v>21482200</v>
      </c>
      <c r="L2262" s="116">
        <v>0</v>
      </c>
      <c r="M2262" s="116">
        <v>0</v>
      </c>
      <c r="N2262" s="116">
        <v>0</v>
      </c>
      <c r="O2262" s="116">
        <v>0</v>
      </c>
      <c r="P2262" s="120">
        <v>21482200</v>
      </c>
      <c r="Q2262" s="27" t="str">
        <f t="shared" si="400"/>
        <v>Registered</v>
      </c>
      <c r="R2262" s="121">
        <f t="shared" si="409"/>
        <v>1</v>
      </c>
      <c r="T2262" s="117">
        <f t="shared" si="410"/>
        <v>21482200</v>
      </c>
      <c r="U2262" s="117">
        <f t="shared" si="411"/>
        <v>0</v>
      </c>
    </row>
    <row r="2263" spans="1:21" x14ac:dyDescent="0.3">
      <c r="A2263" s="114">
        <v>18</v>
      </c>
      <c r="B2263" s="114" t="s">
        <v>391</v>
      </c>
      <c r="C2263" s="114" t="s">
        <v>68</v>
      </c>
      <c r="D2263" s="114" t="s">
        <v>1391</v>
      </c>
      <c r="E2263" s="114" t="s">
        <v>1392</v>
      </c>
      <c r="F2263" s="115">
        <v>45534</v>
      </c>
      <c r="G2263" s="114" t="s">
        <v>1393</v>
      </c>
      <c r="H2263" s="116">
        <v>24800000</v>
      </c>
      <c r="I2263" s="116">
        <v>24800000</v>
      </c>
      <c r="J2263" s="116">
        <v>6400000</v>
      </c>
      <c r="K2263" s="116">
        <v>18400000</v>
      </c>
      <c r="L2263" s="116">
        <v>0</v>
      </c>
      <c r="M2263" s="116">
        <v>0</v>
      </c>
      <c r="N2263" s="116">
        <v>0</v>
      </c>
      <c r="O2263" s="116">
        <v>0</v>
      </c>
      <c r="P2263" s="120">
        <v>18400000</v>
      </c>
      <c r="Q2263" s="27" t="str">
        <f t="shared" si="400"/>
        <v>Registered</v>
      </c>
      <c r="R2263" s="121">
        <f t="shared" si="409"/>
        <v>1</v>
      </c>
      <c r="T2263" s="117">
        <f t="shared" si="410"/>
        <v>18400000</v>
      </c>
      <c r="U2263" s="117">
        <f t="shared" si="411"/>
        <v>0</v>
      </c>
    </row>
    <row r="2264" spans="1:21" x14ac:dyDescent="0.3">
      <c r="A2264" s="114">
        <v>20</v>
      </c>
      <c r="B2264" s="114" t="s">
        <v>391</v>
      </c>
      <c r="C2264" s="114" t="s">
        <v>68</v>
      </c>
      <c r="D2264" s="114" t="s">
        <v>1394</v>
      </c>
      <c r="E2264" s="114" t="s">
        <v>1395</v>
      </c>
      <c r="F2264" s="115">
        <v>45535</v>
      </c>
      <c r="G2264" s="114" t="s">
        <v>1396</v>
      </c>
      <c r="H2264" s="116">
        <v>97891500</v>
      </c>
      <c r="I2264" s="116">
        <v>97891500</v>
      </c>
      <c r="J2264" s="116">
        <v>80000000</v>
      </c>
      <c r="K2264" s="116">
        <v>17891500</v>
      </c>
      <c r="L2264" s="116">
        <v>0</v>
      </c>
      <c r="M2264" s="116">
        <v>0</v>
      </c>
      <c r="N2264" s="116">
        <v>0</v>
      </c>
      <c r="O2264" s="116">
        <v>0</v>
      </c>
      <c r="P2264" s="120">
        <v>17891500</v>
      </c>
      <c r="Q2264" s="27" t="str">
        <f t="shared" si="400"/>
        <v>Registered</v>
      </c>
      <c r="R2264" s="121">
        <f t="shared" si="409"/>
        <v>1</v>
      </c>
      <c r="T2264" s="117">
        <f t="shared" si="410"/>
        <v>17891500</v>
      </c>
      <c r="U2264" s="117">
        <f t="shared" si="411"/>
        <v>0</v>
      </c>
    </row>
    <row r="2265" spans="1:21" x14ac:dyDescent="0.3">
      <c r="A2265" s="114">
        <v>21</v>
      </c>
      <c r="B2265" s="114" t="s">
        <v>391</v>
      </c>
      <c r="C2265" s="114" t="s">
        <v>68</v>
      </c>
      <c r="D2265" s="114" t="s">
        <v>1397</v>
      </c>
      <c r="E2265" s="114" t="s">
        <v>1382</v>
      </c>
      <c r="F2265" s="115">
        <v>45971</v>
      </c>
      <c r="G2265" s="114" t="s">
        <v>1383</v>
      </c>
      <c r="H2265" s="116">
        <v>43673000</v>
      </c>
      <c r="I2265" s="116">
        <v>43673000</v>
      </c>
      <c r="J2265" s="116">
        <v>28136730</v>
      </c>
      <c r="K2265" s="116">
        <v>15536270</v>
      </c>
      <c r="L2265" s="116">
        <v>0</v>
      </c>
      <c r="M2265" s="116">
        <v>0</v>
      </c>
      <c r="N2265" s="116">
        <v>0</v>
      </c>
      <c r="O2265" s="116">
        <v>0</v>
      </c>
      <c r="P2265" s="120">
        <v>15536270</v>
      </c>
      <c r="Q2265" s="27" t="str">
        <f t="shared" si="400"/>
        <v>Registered</v>
      </c>
      <c r="R2265" s="121">
        <f t="shared" si="409"/>
        <v>1</v>
      </c>
      <c r="T2265" s="117">
        <f t="shared" si="410"/>
        <v>15536270</v>
      </c>
      <c r="U2265" s="117">
        <f t="shared" si="411"/>
        <v>0</v>
      </c>
    </row>
    <row r="2266" spans="1:21" x14ac:dyDescent="0.3">
      <c r="A2266" s="114">
        <v>26</v>
      </c>
      <c r="B2266" s="114" t="s">
        <v>391</v>
      </c>
      <c r="C2266" s="114" t="s">
        <v>68</v>
      </c>
      <c r="D2266" s="114" t="s">
        <v>1411</v>
      </c>
      <c r="E2266" s="114" t="s">
        <v>1412</v>
      </c>
      <c r="F2266" s="115">
        <v>45291</v>
      </c>
      <c r="G2266" s="114" t="s">
        <v>1354</v>
      </c>
      <c r="H2266" s="116">
        <v>13300000</v>
      </c>
      <c r="I2266" s="116">
        <v>13300000</v>
      </c>
      <c r="J2266" s="116">
        <v>800000</v>
      </c>
      <c r="K2266" s="116">
        <v>12500000</v>
      </c>
      <c r="L2266" s="116">
        <v>0</v>
      </c>
      <c r="M2266" s="116">
        <v>0</v>
      </c>
      <c r="N2266" s="116">
        <v>0</v>
      </c>
      <c r="O2266" s="116">
        <v>0</v>
      </c>
      <c r="P2266" s="120">
        <v>12500000</v>
      </c>
      <c r="Q2266" s="27" t="str">
        <f t="shared" si="400"/>
        <v>Registered</v>
      </c>
      <c r="R2266" s="121">
        <f t="shared" si="409"/>
        <v>1</v>
      </c>
      <c r="T2266" s="117">
        <f t="shared" si="410"/>
        <v>12500000</v>
      </c>
      <c r="U2266" s="117">
        <f t="shared" si="411"/>
        <v>0</v>
      </c>
    </row>
    <row r="2267" spans="1:21" x14ac:dyDescent="0.3">
      <c r="A2267" s="114">
        <v>37</v>
      </c>
      <c r="B2267" s="114" t="s">
        <v>391</v>
      </c>
      <c r="C2267" s="114" t="s">
        <v>68</v>
      </c>
      <c r="D2267" s="114" t="s">
        <v>1413</v>
      </c>
      <c r="E2267" s="114" t="s">
        <v>1412</v>
      </c>
      <c r="F2267" s="115">
        <v>45272</v>
      </c>
      <c r="G2267" s="114" t="s">
        <v>1354</v>
      </c>
      <c r="H2267" s="116">
        <v>11800000</v>
      </c>
      <c r="I2267" s="116">
        <v>11800000</v>
      </c>
      <c r="J2267" s="116">
        <v>800000</v>
      </c>
      <c r="K2267" s="116">
        <v>11000000</v>
      </c>
      <c r="L2267" s="116">
        <v>0</v>
      </c>
      <c r="M2267" s="116">
        <v>0</v>
      </c>
      <c r="N2267" s="116">
        <v>0</v>
      </c>
      <c r="O2267" s="116">
        <v>0</v>
      </c>
      <c r="P2267" s="120">
        <v>11000000</v>
      </c>
      <c r="Q2267" s="27" t="str">
        <f t="shared" si="400"/>
        <v>Registered</v>
      </c>
      <c r="R2267" s="121">
        <f t="shared" si="409"/>
        <v>1</v>
      </c>
      <c r="T2267" s="117">
        <f t="shared" si="410"/>
        <v>11000000</v>
      </c>
      <c r="U2267" s="117">
        <f t="shared" si="411"/>
        <v>0</v>
      </c>
    </row>
    <row r="2268" spans="1:21" x14ac:dyDescent="0.3">
      <c r="A2268" s="114">
        <v>39</v>
      </c>
      <c r="B2268" s="114" t="s">
        <v>391</v>
      </c>
      <c r="C2268" s="114" t="s">
        <v>68</v>
      </c>
      <c r="D2268" s="114" t="s">
        <v>1417</v>
      </c>
      <c r="E2268" s="114" t="s">
        <v>1418</v>
      </c>
      <c r="F2268" s="115">
        <v>45015</v>
      </c>
      <c r="G2268" s="114" t="s">
        <v>1419</v>
      </c>
      <c r="H2268" s="116">
        <v>12642000</v>
      </c>
      <c r="I2268" s="116">
        <v>12642000</v>
      </c>
      <c r="J2268" s="116">
        <v>2233406</v>
      </c>
      <c r="K2268" s="116">
        <v>10408594</v>
      </c>
      <c r="L2268" s="116">
        <v>0</v>
      </c>
      <c r="M2268" s="116">
        <v>0</v>
      </c>
      <c r="N2268" s="116">
        <v>0</v>
      </c>
      <c r="O2268" s="116">
        <v>0</v>
      </c>
      <c r="P2268" s="120">
        <v>10408594</v>
      </c>
      <c r="Q2268" s="27" t="str">
        <f t="shared" si="400"/>
        <v>Registered</v>
      </c>
      <c r="R2268" s="121">
        <f t="shared" si="409"/>
        <v>1</v>
      </c>
      <c r="T2268" s="117">
        <f t="shared" si="410"/>
        <v>10408594</v>
      </c>
      <c r="U2268" s="117">
        <f t="shared" si="411"/>
        <v>0</v>
      </c>
    </row>
    <row r="2269" spans="1:21" x14ac:dyDescent="0.3">
      <c r="A2269" s="114">
        <v>49</v>
      </c>
      <c r="B2269" s="114" t="s">
        <v>391</v>
      </c>
      <c r="C2269" s="114" t="s">
        <v>68</v>
      </c>
      <c r="D2269" s="114" t="s">
        <v>1447</v>
      </c>
      <c r="E2269" s="114" t="s">
        <v>1412</v>
      </c>
      <c r="F2269" s="115">
        <v>45291</v>
      </c>
      <c r="G2269" s="114" t="s">
        <v>1354</v>
      </c>
      <c r="H2269" s="116">
        <v>10000000</v>
      </c>
      <c r="I2269" s="116">
        <v>10000000</v>
      </c>
      <c r="J2269" s="116">
        <v>700000</v>
      </c>
      <c r="K2269" s="116">
        <v>9300000</v>
      </c>
      <c r="L2269" s="116">
        <v>0</v>
      </c>
      <c r="M2269" s="116">
        <v>0</v>
      </c>
      <c r="N2269" s="116">
        <v>0</v>
      </c>
      <c r="O2269" s="116">
        <v>0</v>
      </c>
      <c r="P2269" s="120">
        <v>9300000</v>
      </c>
      <c r="Q2269" s="27" t="str">
        <f t="shared" si="400"/>
        <v>Registered</v>
      </c>
      <c r="R2269" s="121">
        <f t="shared" si="409"/>
        <v>1</v>
      </c>
      <c r="T2269" s="117">
        <f t="shared" si="410"/>
        <v>9300000</v>
      </c>
      <c r="U2269" s="117">
        <f t="shared" si="411"/>
        <v>0</v>
      </c>
    </row>
    <row r="2270" spans="1:21" x14ac:dyDescent="0.3">
      <c r="A2270" s="114">
        <v>52</v>
      </c>
      <c r="B2270" s="114" t="s">
        <v>391</v>
      </c>
      <c r="C2270" s="114" t="s">
        <v>68</v>
      </c>
      <c r="D2270" s="114" t="s">
        <v>1451</v>
      </c>
      <c r="E2270" s="114" t="s">
        <v>1452</v>
      </c>
      <c r="F2270" s="115">
        <v>45558</v>
      </c>
      <c r="G2270" s="114" t="s">
        <v>1453</v>
      </c>
      <c r="H2270" s="116">
        <v>25000000</v>
      </c>
      <c r="I2270" s="116">
        <v>25000000</v>
      </c>
      <c r="J2270" s="116">
        <v>16000001</v>
      </c>
      <c r="K2270" s="116">
        <v>8999999</v>
      </c>
      <c r="L2270" s="116">
        <v>0</v>
      </c>
      <c r="M2270" s="116">
        <v>0</v>
      </c>
      <c r="N2270" s="116">
        <v>0</v>
      </c>
      <c r="O2270" s="116">
        <v>0</v>
      </c>
      <c r="P2270" s="120">
        <v>8999999</v>
      </c>
      <c r="Q2270" s="27" t="str">
        <f t="shared" si="400"/>
        <v>Registered</v>
      </c>
      <c r="R2270" s="121">
        <f t="shared" si="409"/>
        <v>1</v>
      </c>
      <c r="T2270" s="117">
        <f t="shared" si="410"/>
        <v>8999999</v>
      </c>
      <c r="U2270" s="117">
        <f t="shared" si="411"/>
        <v>0</v>
      </c>
    </row>
    <row r="2271" spans="1:21" x14ac:dyDescent="0.3">
      <c r="A2271" s="114">
        <v>58</v>
      </c>
      <c r="B2271" s="114" t="s">
        <v>391</v>
      </c>
      <c r="C2271" s="114" t="s">
        <v>68</v>
      </c>
      <c r="D2271" s="114" t="s">
        <v>1468</v>
      </c>
      <c r="E2271" s="114" t="s">
        <v>1412</v>
      </c>
      <c r="F2271" s="115">
        <v>45291</v>
      </c>
      <c r="G2271" s="114" t="s">
        <v>1354</v>
      </c>
      <c r="H2271" s="116">
        <v>9000000</v>
      </c>
      <c r="I2271" s="116">
        <v>9000000</v>
      </c>
      <c r="J2271" s="116">
        <v>700000</v>
      </c>
      <c r="K2271" s="116">
        <v>8300000</v>
      </c>
      <c r="L2271" s="116">
        <v>0</v>
      </c>
      <c r="M2271" s="116">
        <v>0</v>
      </c>
      <c r="N2271" s="116">
        <v>0</v>
      </c>
      <c r="O2271" s="116">
        <v>0</v>
      </c>
      <c r="P2271" s="120">
        <v>8300000</v>
      </c>
      <c r="Q2271" s="27" t="str">
        <f t="shared" si="400"/>
        <v>Registered</v>
      </c>
      <c r="R2271" s="121">
        <f t="shared" si="409"/>
        <v>1</v>
      </c>
      <c r="T2271" s="117">
        <f t="shared" si="410"/>
        <v>8300000</v>
      </c>
      <c r="U2271" s="117">
        <f t="shared" si="411"/>
        <v>0</v>
      </c>
    </row>
    <row r="2272" spans="1:21" x14ac:dyDescent="0.3">
      <c r="A2272" s="114">
        <v>99</v>
      </c>
      <c r="B2272" s="114" t="s">
        <v>391</v>
      </c>
      <c r="C2272" s="114" t="s">
        <v>68</v>
      </c>
      <c r="D2272" s="114" t="s">
        <v>1589</v>
      </c>
      <c r="E2272" s="114" t="s">
        <v>1590</v>
      </c>
      <c r="F2272" s="115">
        <v>44285</v>
      </c>
      <c r="G2272" s="114" t="s">
        <v>1591</v>
      </c>
      <c r="H2272" s="116">
        <v>6000000</v>
      </c>
      <c r="I2272" s="116">
        <v>6000000</v>
      </c>
      <c r="J2272" s="116">
        <v>835000</v>
      </c>
      <c r="K2272" s="116">
        <v>5165000</v>
      </c>
      <c r="L2272" s="116">
        <v>0</v>
      </c>
      <c r="M2272" s="116">
        <v>0</v>
      </c>
      <c r="N2272" s="116">
        <v>0</v>
      </c>
      <c r="O2272" s="116">
        <v>0</v>
      </c>
      <c r="P2272" s="120">
        <v>5165000</v>
      </c>
      <c r="Q2272" s="27" t="str">
        <f t="shared" si="400"/>
        <v>Registered</v>
      </c>
      <c r="R2272" s="121">
        <f t="shared" si="409"/>
        <v>1</v>
      </c>
      <c r="T2272" s="117">
        <f t="shared" si="410"/>
        <v>5165000</v>
      </c>
      <c r="U2272" s="117">
        <f t="shared" si="411"/>
        <v>0</v>
      </c>
    </row>
    <row r="2273" spans="1:21" x14ac:dyDescent="0.3">
      <c r="A2273" s="114">
        <v>112</v>
      </c>
      <c r="B2273" s="114" t="s">
        <v>391</v>
      </c>
      <c r="C2273" s="114" t="s">
        <v>68</v>
      </c>
      <c r="D2273" s="114" t="s">
        <v>1624</v>
      </c>
      <c r="E2273" s="114" t="s">
        <v>1625</v>
      </c>
      <c r="F2273" s="115">
        <v>44104</v>
      </c>
      <c r="G2273" s="114" t="s">
        <v>1626</v>
      </c>
      <c r="H2273" s="116">
        <v>9220000</v>
      </c>
      <c r="I2273" s="116">
        <v>9220000</v>
      </c>
      <c r="J2273" s="116">
        <v>4426000</v>
      </c>
      <c r="K2273" s="116">
        <v>4794000</v>
      </c>
      <c r="L2273" s="116">
        <v>0</v>
      </c>
      <c r="M2273" s="116">
        <v>0</v>
      </c>
      <c r="N2273" s="116">
        <v>0</v>
      </c>
      <c r="O2273" s="116">
        <v>0</v>
      </c>
      <c r="P2273" s="120">
        <v>4794000</v>
      </c>
      <c r="Q2273" s="27" t="str">
        <f t="shared" si="400"/>
        <v>Registered</v>
      </c>
      <c r="R2273" s="121">
        <f t="shared" si="409"/>
        <v>1</v>
      </c>
      <c r="T2273" s="117">
        <f t="shared" si="410"/>
        <v>4794000</v>
      </c>
      <c r="U2273" s="117">
        <f t="shared" si="411"/>
        <v>0</v>
      </c>
    </row>
    <row r="2274" spans="1:21" x14ac:dyDescent="0.3">
      <c r="A2274" s="114">
        <v>114</v>
      </c>
      <c r="B2274" s="114" t="s">
        <v>391</v>
      </c>
      <c r="C2274" s="114" t="s">
        <v>68</v>
      </c>
      <c r="D2274" s="114" t="s">
        <v>1627</v>
      </c>
      <c r="E2274" s="114" t="s">
        <v>1628</v>
      </c>
      <c r="F2274" s="115">
        <v>45077</v>
      </c>
      <c r="G2274" s="114" t="s">
        <v>1629</v>
      </c>
      <c r="H2274" s="116">
        <v>12500000</v>
      </c>
      <c r="I2274" s="116">
        <v>12500000</v>
      </c>
      <c r="J2274" s="116">
        <v>7720000</v>
      </c>
      <c r="K2274" s="116">
        <v>4780000</v>
      </c>
      <c r="L2274" s="116">
        <v>0</v>
      </c>
      <c r="M2274" s="116">
        <v>0</v>
      </c>
      <c r="N2274" s="116">
        <v>0</v>
      </c>
      <c r="O2274" s="116">
        <v>0</v>
      </c>
      <c r="P2274" s="120">
        <v>4780000</v>
      </c>
      <c r="Q2274" s="27" t="str">
        <f t="shared" si="400"/>
        <v>Registered</v>
      </c>
      <c r="R2274" s="121">
        <f t="shared" si="409"/>
        <v>1</v>
      </c>
      <c r="T2274" s="117">
        <f t="shared" si="410"/>
        <v>4780000</v>
      </c>
      <c r="U2274" s="117">
        <f t="shared" si="411"/>
        <v>0</v>
      </c>
    </row>
    <row r="2275" spans="1:21" x14ac:dyDescent="0.3">
      <c r="A2275" s="114">
        <v>124</v>
      </c>
      <c r="B2275" s="114" t="s">
        <v>391</v>
      </c>
      <c r="C2275" s="114" t="s">
        <v>68</v>
      </c>
      <c r="D2275" s="114" t="s">
        <v>1643</v>
      </c>
      <c r="E2275" s="114" t="s">
        <v>1644</v>
      </c>
      <c r="F2275" s="115">
        <v>44042</v>
      </c>
      <c r="G2275" s="114" t="s">
        <v>1645</v>
      </c>
      <c r="H2275" s="116">
        <v>6700000</v>
      </c>
      <c r="I2275" s="116">
        <v>6700000</v>
      </c>
      <c r="J2275" s="116">
        <v>2100000</v>
      </c>
      <c r="K2275" s="116">
        <v>4600000</v>
      </c>
      <c r="L2275" s="116">
        <v>0</v>
      </c>
      <c r="M2275" s="116">
        <v>0</v>
      </c>
      <c r="N2275" s="116">
        <v>0</v>
      </c>
      <c r="O2275" s="116">
        <v>0</v>
      </c>
      <c r="P2275" s="120">
        <v>4600000</v>
      </c>
      <c r="Q2275" s="27" t="str">
        <f t="shared" si="400"/>
        <v>Registered</v>
      </c>
      <c r="R2275" s="121">
        <f t="shared" si="409"/>
        <v>1</v>
      </c>
      <c r="T2275" s="117">
        <f t="shared" si="410"/>
        <v>4600000</v>
      </c>
      <c r="U2275" s="117">
        <f t="shared" si="411"/>
        <v>0</v>
      </c>
    </row>
    <row r="2276" spans="1:21" x14ac:dyDescent="0.3">
      <c r="A2276" s="114">
        <v>133</v>
      </c>
      <c r="B2276" s="114" t="s">
        <v>391</v>
      </c>
      <c r="C2276" s="114" t="s">
        <v>68</v>
      </c>
      <c r="D2276" s="114" t="s">
        <v>1669</v>
      </c>
      <c r="E2276" s="114" t="s">
        <v>1670</v>
      </c>
      <c r="F2276" s="115">
        <v>44648</v>
      </c>
      <c r="G2276" s="114" t="s">
        <v>1671</v>
      </c>
      <c r="H2276" s="116">
        <v>7000000</v>
      </c>
      <c r="I2276" s="116">
        <v>7000000</v>
      </c>
      <c r="J2276" s="116">
        <v>2700000</v>
      </c>
      <c r="K2276" s="116">
        <v>4300000</v>
      </c>
      <c r="L2276" s="116">
        <v>0</v>
      </c>
      <c r="M2276" s="116">
        <v>0</v>
      </c>
      <c r="N2276" s="116">
        <v>0</v>
      </c>
      <c r="O2276" s="116">
        <v>0</v>
      </c>
      <c r="P2276" s="120">
        <v>4300000</v>
      </c>
      <c r="Q2276" s="27" t="str">
        <f t="shared" si="400"/>
        <v>Registered</v>
      </c>
      <c r="R2276" s="121">
        <f t="shared" si="409"/>
        <v>1</v>
      </c>
      <c r="T2276" s="117">
        <f t="shared" si="410"/>
        <v>4300000</v>
      </c>
      <c r="U2276" s="117">
        <f t="shared" si="411"/>
        <v>0</v>
      </c>
    </row>
    <row r="2277" spans="1:21" x14ac:dyDescent="0.3">
      <c r="A2277" s="114">
        <v>145</v>
      </c>
      <c r="B2277" s="114" t="s">
        <v>391</v>
      </c>
      <c r="C2277" s="114" t="s">
        <v>68</v>
      </c>
      <c r="D2277" s="114" t="s">
        <v>1707</v>
      </c>
      <c r="E2277" s="114" t="s">
        <v>1708</v>
      </c>
      <c r="F2277" s="115">
        <v>45590</v>
      </c>
      <c r="G2277" s="114" t="s">
        <v>1709</v>
      </c>
      <c r="H2277" s="116">
        <v>36100000</v>
      </c>
      <c r="I2277" s="116">
        <v>36100000</v>
      </c>
      <c r="J2277" s="116">
        <v>32069000</v>
      </c>
      <c r="K2277" s="116">
        <v>4031000</v>
      </c>
      <c r="L2277" s="116">
        <v>0</v>
      </c>
      <c r="M2277" s="116">
        <v>0</v>
      </c>
      <c r="N2277" s="116">
        <v>0</v>
      </c>
      <c r="O2277" s="116">
        <v>0</v>
      </c>
      <c r="P2277" s="120">
        <v>4031000</v>
      </c>
      <c r="Q2277" s="27" t="str">
        <f t="shared" si="400"/>
        <v>Registered</v>
      </c>
      <c r="R2277" s="121">
        <f t="shared" si="409"/>
        <v>1</v>
      </c>
      <c r="T2277" s="117">
        <f t="shared" si="410"/>
        <v>4031000</v>
      </c>
      <c r="U2277" s="117">
        <f t="shared" si="411"/>
        <v>0</v>
      </c>
    </row>
    <row r="2278" spans="1:21" x14ac:dyDescent="0.3">
      <c r="A2278" s="114">
        <v>148</v>
      </c>
      <c r="B2278" s="114" t="s">
        <v>391</v>
      </c>
      <c r="C2278" s="114" t="s">
        <v>68</v>
      </c>
      <c r="D2278" s="114" t="s">
        <v>1717</v>
      </c>
      <c r="E2278" s="114" t="s">
        <v>1442</v>
      </c>
      <c r="F2278" s="115">
        <v>45716</v>
      </c>
      <c r="G2278" s="114" t="s">
        <v>1718</v>
      </c>
      <c r="H2278" s="116">
        <v>88900001</v>
      </c>
      <c r="I2278" s="116">
        <v>88900001</v>
      </c>
      <c r="J2278" s="116">
        <v>85000000</v>
      </c>
      <c r="K2278" s="116">
        <v>3900001</v>
      </c>
      <c r="L2278" s="116">
        <v>0</v>
      </c>
      <c r="M2278" s="116">
        <v>0</v>
      </c>
      <c r="N2278" s="116">
        <v>0</v>
      </c>
      <c r="O2278" s="116">
        <v>0</v>
      </c>
      <c r="P2278" s="120">
        <v>3900001</v>
      </c>
      <c r="Q2278" s="27" t="str">
        <f t="shared" si="400"/>
        <v>Registered</v>
      </c>
      <c r="R2278" s="121">
        <f t="shared" si="409"/>
        <v>1</v>
      </c>
      <c r="T2278" s="117">
        <f t="shared" si="410"/>
        <v>3900001</v>
      </c>
      <c r="U2278" s="117">
        <f t="shared" si="411"/>
        <v>0</v>
      </c>
    </row>
    <row r="2279" spans="1:21" x14ac:dyDescent="0.3">
      <c r="A2279" s="114">
        <v>161</v>
      </c>
      <c r="B2279" s="114" t="s">
        <v>391</v>
      </c>
      <c r="C2279" s="114" t="s">
        <v>68</v>
      </c>
      <c r="D2279" s="114" t="s">
        <v>1756</v>
      </c>
      <c r="E2279" s="114" t="s">
        <v>1757</v>
      </c>
      <c r="F2279" s="115">
        <v>45548</v>
      </c>
      <c r="G2279" s="114" t="s">
        <v>1758</v>
      </c>
      <c r="H2279" s="116">
        <v>24800000</v>
      </c>
      <c r="I2279" s="116">
        <v>24800000</v>
      </c>
      <c r="J2279" s="116">
        <v>21226001</v>
      </c>
      <c r="K2279" s="116">
        <v>3573999</v>
      </c>
      <c r="L2279" s="116">
        <v>0</v>
      </c>
      <c r="M2279" s="116">
        <v>0</v>
      </c>
      <c r="N2279" s="116">
        <v>0</v>
      </c>
      <c r="O2279" s="116">
        <v>0</v>
      </c>
      <c r="P2279" s="120">
        <v>3573999</v>
      </c>
      <c r="Q2279" s="27" t="str">
        <f t="shared" si="400"/>
        <v>Registered</v>
      </c>
      <c r="R2279" s="121">
        <f t="shared" si="409"/>
        <v>1</v>
      </c>
      <c r="T2279" s="117">
        <f t="shared" si="410"/>
        <v>3573999</v>
      </c>
      <c r="U2279" s="117">
        <f t="shared" si="411"/>
        <v>0</v>
      </c>
    </row>
    <row r="2280" spans="1:21" x14ac:dyDescent="0.3">
      <c r="A2280" s="114">
        <v>174</v>
      </c>
      <c r="B2280" s="114" t="s">
        <v>391</v>
      </c>
      <c r="C2280" s="114" t="s">
        <v>68</v>
      </c>
      <c r="D2280" s="114" t="s">
        <v>1802</v>
      </c>
      <c r="E2280" s="114" t="s">
        <v>1803</v>
      </c>
      <c r="F2280" s="115">
        <v>44845</v>
      </c>
      <c r="G2280" s="114" t="s">
        <v>1804</v>
      </c>
      <c r="H2280" s="116">
        <v>10123000</v>
      </c>
      <c r="I2280" s="116">
        <v>10123000</v>
      </c>
      <c r="J2280" s="116">
        <v>6700000</v>
      </c>
      <c r="K2280" s="116">
        <v>3423000</v>
      </c>
      <c r="L2280" s="116">
        <v>0</v>
      </c>
      <c r="M2280" s="116">
        <v>0</v>
      </c>
      <c r="N2280" s="116">
        <v>0</v>
      </c>
      <c r="O2280" s="116">
        <v>0</v>
      </c>
      <c r="P2280" s="120">
        <v>3423000</v>
      </c>
      <c r="Q2280" s="27" t="str">
        <f t="shared" si="400"/>
        <v>Registered</v>
      </c>
      <c r="R2280" s="121">
        <f t="shared" si="409"/>
        <v>1</v>
      </c>
      <c r="T2280" s="117">
        <f t="shared" si="410"/>
        <v>3423000</v>
      </c>
      <c r="U2280" s="117">
        <f t="shared" si="411"/>
        <v>0</v>
      </c>
    </row>
    <row r="2281" spans="1:21" x14ac:dyDescent="0.3">
      <c r="A2281" s="114">
        <v>183</v>
      </c>
      <c r="B2281" s="114" t="s">
        <v>391</v>
      </c>
      <c r="C2281" s="114" t="s">
        <v>68</v>
      </c>
      <c r="D2281" s="114" t="s">
        <v>1820</v>
      </c>
      <c r="E2281" s="114" t="s">
        <v>1821</v>
      </c>
      <c r="F2281" s="115">
        <v>44500</v>
      </c>
      <c r="G2281" s="114" t="s">
        <v>1822</v>
      </c>
      <c r="H2281" s="116">
        <v>11300000</v>
      </c>
      <c r="I2281" s="116">
        <v>11300000</v>
      </c>
      <c r="J2281" s="116">
        <v>7994733</v>
      </c>
      <c r="K2281" s="116">
        <v>3305267</v>
      </c>
      <c r="L2281" s="116">
        <v>0</v>
      </c>
      <c r="M2281" s="116">
        <v>0</v>
      </c>
      <c r="N2281" s="116">
        <v>0</v>
      </c>
      <c r="O2281" s="116">
        <v>0</v>
      </c>
      <c r="P2281" s="120">
        <v>3305267</v>
      </c>
      <c r="Q2281" s="27" t="str">
        <f t="shared" si="400"/>
        <v>Registered</v>
      </c>
      <c r="R2281" s="121">
        <f t="shared" si="409"/>
        <v>1</v>
      </c>
      <c r="T2281" s="117">
        <f t="shared" si="410"/>
        <v>3305267</v>
      </c>
      <c r="U2281" s="117">
        <f t="shared" si="411"/>
        <v>0</v>
      </c>
    </row>
    <row r="2282" spans="1:21" x14ac:dyDescent="0.3">
      <c r="A2282" s="114">
        <v>189</v>
      </c>
      <c r="B2282" s="114" t="s">
        <v>391</v>
      </c>
      <c r="C2282" s="114" t="s">
        <v>68</v>
      </c>
      <c r="D2282" s="114" t="s">
        <v>1840</v>
      </c>
      <c r="E2282" s="114" t="s">
        <v>1841</v>
      </c>
      <c r="F2282" s="115">
        <v>44089</v>
      </c>
      <c r="G2282" s="114" t="s">
        <v>1842</v>
      </c>
      <c r="H2282" s="116">
        <v>7818000</v>
      </c>
      <c r="I2282" s="116">
        <v>7818000</v>
      </c>
      <c r="J2282" s="116">
        <v>4600000</v>
      </c>
      <c r="K2282" s="116">
        <v>3218000</v>
      </c>
      <c r="L2282" s="116">
        <v>0</v>
      </c>
      <c r="M2282" s="116">
        <v>0</v>
      </c>
      <c r="N2282" s="116">
        <v>0</v>
      </c>
      <c r="O2282" s="116">
        <v>0</v>
      </c>
      <c r="P2282" s="120">
        <v>3218000</v>
      </c>
      <c r="Q2282" s="27" t="str">
        <f t="shared" si="400"/>
        <v>Registered</v>
      </c>
      <c r="R2282" s="121">
        <f t="shared" si="409"/>
        <v>1</v>
      </c>
      <c r="T2282" s="117">
        <f t="shared" si="410"/>
        <v>3218000</v>
      </c>
      <c r="U2282" s="117">
        <f t="shared" si="411"/>
        <v>0</v>
      </c>
    </row>
    <row r="2283" spans="1:21" x14ac:dyDescent="0.3">
      <c r="A2283" s="114">
        <v>197</v>
      </c>
      <c r="B2283" s="114" t="s">
        <v>391</v>
      </c>
      <c r="C2283" s="114" t="s">
        <v>68</v>
      </c>
      <c r="D2283" s="114" t="s">
        <v>1862</v>
      </c>
      <c r="E2283" s="114" t="s">
        <v>1863</v>
      </c>
      <c r="F2283" s="115">
        <v>44104</v>
      </c>
      <c r="G2283" s="114" t="s">
        <v>1864</v>
      </c>
      <c r="H2283" s="116">
        <v>6500000</v>
      </c>
      <c r="I2283" s="116">
        <v>6500000</v>
      </c>
      <c r="J2283" s="116">
        <v>3500000</v>
      </c>
      <c r="K2283" s="116">
        <v>3000000</v>
      </c>
      <c r="L2283" s="116">
        <v>0</v>
      </c>
      <c r="M2283" s="116">
        <v>0</v>
      </c>
      <c r="N2283" s="116">
        <v>0</v>
      </c>
      <c r="O2283" s="116">
        <v>0</v>
      </c>
      <c r="P2283" s="120">
        <v>3000000</v>
      </c>
      <c r="Q2283" s="27" t="str">
        <f t="shared" si="400"/>
        <v>Registered</v>
      </c>
      <c r="R2283" s="121">
        <f t="shared" si="409"/>
        <v>1</v>
      </c>
      <c r="T2283" s="117">
        <f t="shared" si="410"/>
        <v>3000000</v>
      </c>
      <c r="U2283" s="117">
        <f t="shared" si="411"/>
        <v>0</v>
      </c>
    </row>
    <row r="2284" spans="1:21" x14ac:dyDescent="0.3">
      <c r="A2284" s="114">
        <v>198</v>
      </c>
      <c r="B2284" s="114" t="s">
        <v>391</v>
      </c>
      <c r="C2284" s="114" t="s">
        <v>68</v>
      </c>
      <c r="D2284" s="114" t="s">
        <v>1868</v>
      </c>
      <c r="E2284" s="114" t="s">
        <v>1869</v>
      </c>
      <c r="F2284" s="115">
        <v>44140</v>
      </c>
      <c r="G2284" s="114" t="s">
        <v>1870</v>
      </c>
      <c r="H2284" s="116">
        <v>7200000</v>
      </c>
      <c r="I2284" s="116">
        <v>7200000</v>
      </c>
      <c r="J2284" s="116">
        <v>4210714</v>
      </c>
      <c r="K2284" s="116">
        <v>2989286</v>
      </c>
      <c r="L2284" s="116">
        <v>0</v>
      </c>
      <c r="M2284" s="116">
        <v>0</v>
      </c>
      <c r="N2284" s="116">
        <v>0</v>
      </c>
      <c r="O2284" s="116">
        <v>0</v>
      </c>
      <c r="P2284" s="120">
        <v>2989286</v>
      </c>
      <c r="Q2284" s="27" t="str">
        <f t="shared" si="400"/>
        <v>Registered</v>
      </c>
      <c r="R2284" s="121">
        <f t="shared" si="409"/>
        <v>1</v>
      </c>
      <c r="T2284" s="117">
        <f t="shared" si="410"/>
        <v>2989286</v>
      </c>
      <c r="U2284" s="117">
        <f t="shared" si="411"/>
        <v>0</v>
      </c>
    </row>
    <row r="2285" spans="1:21" x14ac:dyDescent="0.3">
      <c r="A2285" s="114">
        <v>204</v>
      </c>
      <c r="B2285" s="114" t="s">
        <v>391</v>
      </c>
      <c r="C2285" s="114" t="s">
        <v>68</v>
      </c>
      <c r="D2285" s="114" t="s">
        <v>1890</v>
      </c>
      <c r="E2285" s="114" t="s">
        <v>1891</v>
      </c>
      <c r="F2285" s="115">
        <v>44092</v>
      </c>
      <c r="G2285" s="114" t="s">
        <v>1892</v>
      </c>
      <c r="H2285" s="116">
        <v>6720000</v>
      </c>
      <c r="I2285" s="116">
        <v>6720000</v>
      </c>
      <c r="J2285" s="116">
        <v>3830400</v>
      </c>
      <c r="K2285" s="116">
        <v>2889600</v>
      </c>
      <c r="L2285" s="116">
        <v>0</v>
      </c>
      <c r="M2285" s="116">
        <v>0</v>
      </c>
      <c r="N2285" s="116">
        <v>0</v>
      </c>
      <c r="O2285" s="116">
        <v>0</v>
      </c>
      <c r="P2285" s="120">
        <v>2889600</v>
      </c>
      <c r="Q2285" s="27" t="str">
        <f t="shared" si="400"/>
        <v>Registered</v>
      </c>
      <c r="R2285" s="121">
        <f t="shared" si="409"/>
        <v>1</v>
      </c>
      <c r="T2285" s="117">
        <f t="shared" si="410"/>
        <v>2889600</v>
      </c>
      <c r="U2285" s="117">
        <f t="shared" si="411"/>
        <v>0</v>
      </c>
    </row>
    <row r="2286" spans="1:21" x14ac:dyDescent="0.3">
      <c r="A2286" s="114">
        <v>214</v>
      </c>
      <c r="B2286" s="114" t="s">
        <v>391</v>
      </c>
      <c r="C2286" s="114" t="s">
        <v>68</v>
      </c>
      <c r="D2286" s="114" t="s">
        <v>1910</v>
      </c>
      <c r="E2286" s="114" t="s">
        <v>1547</v>
      </c>
      <c r="F2286" s="115">
        <v>44173</v>
      </c>
      <c r="G2286" s="114" t="s">
        <v>1911</v>
      </c>
      <c r="H2286" s="116">
        <v>11000000</v>
      </c>
      <c r="I2286" s="116">
        <v>11000000</v>
      </c>
      <c r="J2286" s="116">
        <v>8250000</v>
      </c>
      <c r="K2286" s="116">
        <v>2750000</v>
      </c>
      <c r="L2286" s="116">
        <v>0</v>
      </c>
      <c r="M2286" s="116">
        <v>0</v>
      </c>
      <c r="N2286" s="116">
        <v>0</v>
      </c>
      <c r="O2286" s="116">
        <v>0</v>
      </c>
      <c r="P2286" s="120">
        <v>2750000</v>
      </c>
      <c r="Q2286" s="27" t="str">
        <f t="shared" si="400"/>
        <v>Registered</v>
      </c>
      <c r="R2286" s="121">
        <f t="shared" si="409"/>
        <v>1</v>
      </c>
      <c r="T2286" s="117">
        <f t="shared" si="410"/>
        <v>2750000</v>
      </c>
      <c r="U2286" s="117">
        <f t="shared" si="411"/>
        <v>0</v>
      </c>
    </row>
    <row r="2287" spans="1:21" x14ac:dyDescent="0.3">
      <c r="A2287" s="114">
        <v>218</v>
      </c>
      <c r="B2287" s="114" t="s">
        <v>391</v>
      </c>
      <c r="C2287" s="114" t="s">
        <v>68</v>
      </c>
      <c r="D2287" s="114" t="s">
        <v>1922</v>
      </c>
      <c r="E2287" s="114" t="s">
        <v>1923</v>
      </c>
      <c r="F2287" s="115">
        <v>44545</v>
      </c>
      <c r="G2287" s="114" t="s">
        <v>1924</v>
      </c>
      <c r="H2287" s="116">
        <v>6250000</v>
      </c>
      <c r="I2287" s="116">
        <v>6250000</v>
      </c>
      <c r="J2287" s="116">
        <v>3550000</v>
      </c>
      <c r="K2287" s="116">
        <v>2700000</v>
      </c>
      <c r="L2287" s="116">
        <v>0</v>
      </c>
      <c r="M2287" s="116">
        <v>0</v>
      </c>
      <c r="N2287" s="116">
        <v>0</v>
      </c>
      <c r="O2287" s="116">
        <v>0</v>
      </c>
      <c r="P2287" s="120">
        <v>2700000</v>
      </c>
      <c r="Q2287" s="27" t="str">
        <f t="shared" si="400"/>
        <v>Registered</v>
      </c>
      <c r="R2287" s="121">
        <f t="shared" si="409"/>
        <v>1</v>
      </c>
      <c r="T2287" s="117">
        <f t="shared" si="410"/>
        <v>2700000</v>
      </c>
      <c r="U2287" s="117">
        <f t="shared" si="411"/>
        <v>0</v>
      </c>
    </row>
    <row r="2288" spans="1:21" x14ac:dyDescent="0.3">
      <c r="A2288" s="114">
        <v>221</v>
      </c>
      <c r="B2288" s="114" t="s">
        <v>391</v>
      </c>
      <c r="C2288" s="114" t="s">
        <v>68</v>
      </c>
      <c r="D2288" s="114" t="s">
        <v>1935</v>
      </c>
      <c r="E2288" s="114" t="s">
        <v>1936</v>
      </c>
      <c r="F2288" s="115">
        <v>44142</v>
      </c>
      <c r="G2288" s="114" t="s">
        <v>1691</v>
      </c>
      <c r="H2288" s="116">
        <v>9740000</v>
      </c>
      <c r="I2288" s="116">
        <v>9740000</v>
      </c>
      <c r="J2288" s="116">
        <v>7051000</v>
      </c>
      <c r="K2288" s="116">
        <v>2689000</v>
      </c>
      <c r="L2288" s="116">
        <v>0</v>
      </c>
      <c r="M2288" s="116">
        <v>0</v>
      </c>
      <c r="N2288" s="116">
        <v>0</v>
      </c>
      <c r="O2288" s="116">
        <v>0</v>
      </c>
      <c r="P2288" s="120">
        <v>2689000</v>
      </c>
      <c r="Q2288" s="27" t="str">
        <f t="shared" si="400"/>
        <v>Registered</v>
      </c>
      <c r="R2288" s="121">
        <f t="shared" si="409"/>
        <v>1</v>
      </c>
      <c r="T2288" s="117">
        <f t="shared" si="410"/>
        <v>2689000</v>
      </c>
      <c r="U2288" s="117">
        <f t="shared" si="411"/>
        <v>0</v>
      </c>
    </row>
    <row r="2289" spans="1:21" x14ac:dyDescent="0.3">
      <c r="A2289" s="114">
        <v>233</v>
      </c>
      <c r="B2289" s="114" t="s">
        <v>391</v>
      </c>
      <c r="C2289" s="114" t="s">
        <v>68</v>
      </c>
      <c r="D2289" s="114" t="s">
        <v>1969</v>
      </c>
      <c r="E2289" s="114" t="s">
        <v>1970</v>
      </c>
      <c r="F2289" s="115">
        <v>44278</v>
      </c>
      <c r="G2289" s="114" t="s">
        <v>1971</v>
      </c>
      <c r="H2289" s="116">
        <v>6400000</v>
      </c>
      <c r="I2289" s="116">
        <v>6400000</v>
      </c>
      <c r="J2289" s="116">
        <v>3875000</v>
      </c>
      <c r="K2289" s="116">
        <v>2525000</v>
      </c>
      <c r="L2289" s="116">
        <v>0</v>
      </c>
      <c r="M2289" s="116">
        <v>0</v>
      </c>
      <c r="N2289" s="116">
        <v>0</v>
      </c>
      <c r="O2289" s="116">
        <v>0</v>
      </c>
      <c r="P2289" s="120">
        <v>2525000</v>
      </c>
      <c r="Q2289" s="27" t="str">
        <f t="shared" si="400"/>
        <v>Registered</v>
      </c>
      <c r="R2289" s="121">
        <f t="shared" si="409"/>
        <v>1</v>
      </c>
      <c r="T2289" s="117">
        <f t="shared" si="410"/>
        <v>2525000</v>
      </c>
      <c r="U2289" s="117">
        <f t="shared" si="411"/>
        <v>0</v>
      </c>
    </row>
    <row r="2290" spans="1:21" x14ac:dyDescent="0.3">
      <c r="A2290" s="114">
        <v>236</v>
      </c>
      <c r="B2290" s="114" t="s">
        <v>391</v>
      </c>
      <c r="C2290" s="114" t="s">
        <v>68</v>
      </c>
      <c r="D2290" s="114" t="s">
        <v>1984</v>
      </c>
      <c r="E2290" s="114" t="s">
        <v>1985</v>
      </c>
      <c r="F2290" s="115">
        <v>44042</v>
      </c>
      <c r="G2290" s="114" t="s">
        <v>1645</v>
      </c>
      <c r="H2290" s="116">
        <v>6700000</v>
      </c>
      <c r="I2290" s="116">
        <v>6700000</v>
      </c>
      <c r="J2290" s="116">
        <v>4200000</v>
      </c>
      <c r="K2290" s="116">
        <v>2500000</v>
      </c>
      <c r="L2290" s="116">
        <v>0</v>
      </c>
      <c r="M2290" s="116">
        <v>0</v>
      </c>
      <c r="N2290" s="116">
        <v>0</v>
      </c>
      <c r="O2290" s="116">
        <v>0</v>
      </c>
      <c r="P2290" s="120">
        <v>2500000</v>
      </c>
      <c r="Q2290" s="27" t="str">
        <f t="shared" si="400"/>
        <v>Registered</v>
      </c>
      <c r="R2290" s="121">
        <f t="shared" si="409"/>
        <v>1</v>
      </c>
      <c r="T2290" s="117">
        <f t="shared" si="410"/>
        <v>2500000</v>
      </c>
      <c r="U2290" s="117">
        <f t="shared" si="411"/>
        <v>0</v>
      </c>
    </row>
    <row r="2291" spans="1:21" x14ac:dyDescent="0.3">
      <c r="A2291" s="114">
        <v>245</v>
      </c>
      <c r="B2291" s="114" t="s">
        <v>391</v>
      </c>
      <c r="C2291" s="114" t="s">
        <v>68</v>
      </c>
      <c r="D2291" s="114" t="s">
        <v>2014</v>
      </c>
      <c r="E2291" s="114" t="s">
        <v>2015</v>
      </c>
      <c r="F2291" s="115">
        <v>44767</v>
      </c>
      <c r="G2291" s="114" t="s">
        <v>2016</v>
      </c>
      <c r="H2291" s="116">
        <v>8450000</v>
      </c>
      <c r="I2291" s="116">
        <v>8450000</v>
      </c>
      <c r="J2291" s="116">
        <v>6093239</v>
      </c>
      <c r="K2291" s="116">
        <v>2356761</v>
      </c>
      <c r="L2291" s="116">
        <v>0</v>
      </c>
      <c r="M2291" s="116">
        <v>0</v>
      </c>
      <c r="N2291" s="116">
        <v>0</v>
      </c>
      <c r="O2291" s="116">
        <v>0</v>
      </c>
      <c r="P2291" s="120">
        <v>2356761</v>
      </c>
      <c r="Q2291" s="27" t="str">
        <f t="shared" si="400"/>
        <v>Registered</v>
      </c>
      <c r="R2291" s="121">
        <f t="shared" si="409"/>
        <v>1</v>
      </c>
      <c r="T2291" s="117">
        <f t="shared" si="410"/>
        <v>2356761</v>
      </c>
      <c r="U2291" s="117">
        <f t="shared" si="411"/>
        <v>0</v>
      </c>
    </row>
    <row r="2292" spans="1:21" x14ac:dyDescent="0.3">
      <c r="A2292" s="114">
        <v>261</v>
      </c>
      <c r="B2292" s="114" t="s">
        <v>391</v>
      </c>
      <c r="C2292" s="114" t="s">
        <v>68</v>
      </c>
      <c r="D2292" s="114" t="s">
        <v>2055</v>
      </c>
      <c r="E2292" s="114" t="s">
        <v>2056</v>
      </c>
      <c r="F2292" s="115">
        <v>44165</v>
      </c>
      <c r="G2292" s="114" t="s">
        <v>2057</v>
      </c>
      <c r="H2292" s="116">
        <v>7000000</v>
      </c>
      <c r="I2292" s="116">
        <v>7000000</v>
      </c>
      <c r="J2292" s="116">
        <v>4870000</v>
      </c>
      <c r="K2292" s="116">
        <v>2130000</v>
      </c>
      <c r="L2292" s="116">
        <v>0</v>
      </c>
      <c r="M2292" s="116">
        <v>0</v>
      </c>
      <c r="N2292" s="116">
        <v>0</v>
      </c>
      <c r="O2292" s="116">
        <v>0</v>
      </c>
      <c r="P2292" s="120">
        <v>2130000</v>
      </c>
      <c r="Q2292" s="27" t="str">
        <f t="shared" si="400"/>
        <v>Registered</v>
      </c>
      <c r="R2292" s="121">
        <f t="shared" si="409"/>
        <v>1</v>
      </c>
      <c r="T2292" s="117">
        <f t="shared" si="410"/>
        <v>2130000</v>
      </c>
      <c r="U2292" s="117">
        <f t="shared" si="411"/>
        <v>0</v>
      </c>
    </row>
    <row r="2293" spans="1:21" x14ac:dyDescent="0.3">
      <c r="A2293" s="114">
        <v>278</v>
      </c>
      <c r="B2293" s="114" t="s">
        <v>391</v>
      </c>
      <c r="C2293" s="114" t="s">
        <v>68</v>
      </c>
      <c r="D2293" s="114" t="s">
        <v>2102</v>
      </c>
      <c r="E2293" s="114" t="s">
        <v>2103</v>
      </c>
      <c r="F2293" s="115">
        <v>46006</v>
      </c>
      <c r="G2293" s="114" t="s">
        <v>1538</v>
      </c>
      <c r="H2293" s="116">
        <v>34552000</v>
      </c>
      <c r="I2293" s="116">
        <v>34552000</v>
      </c>
      <c r="J2293" s="116">
        <v>32670520</v>
      </c>
      <c r="K2293" s="116">
        <v>1881480</v>
      </c>
      <c r="L2293" s="116">
        <v>0</v>
      </c>
      <c r="M2293" s="116">
        <v>0</v>
      </c>
      <c r="N2293" s="116">
        <v>0</v>
      </c>
      <c r="O2293" s="116">
        <v>0</v>
      </c>
      <c r="P2293" s="120">
        <v>1881480</v>
      </c>
      <c r="Q2293" s="27" t="str">
        <f t="shared" si="400"/>
        <v>Registered</v>
      </c>
      <c r="R2293" s="121">
        <f t="shared" si="409"/>
        <v>1</v>
      </c>
      <c r="T2293" s="117">
        <f t="shared" si="410"/>
        <v>1881480</v>
      </c>
      <c r="U2293" s="117">
        <f t="shared" si="411"/>
        <v>0</v>
      </c>
    </row>
    <row r="2294" spans="1:21" x14ac:dyDescent="0.3">
      <c r="A2294" s="114">
        <v>283</v>
      </c>
      <c r="B2294" s="114" t="s">
        <v>391</v>
      </c>
      <c r="C2294" s="114" t="s">
        <v>68</v>
      </c>
      <c r="D2294" s="114" t="s">
        <v>2117</v>
      </c>
      <c r="E2294" s="114" t="s">
        <v>2118</v>
      </c>
      <c r="F2294" s="115">
        <v>44278</v>
      </c>
      <c r="G2294" s="114" t="s">
        <v>1971</v>
      </c>
      <c r="H2294" s="116">
        <v>5698000</v>
      </c>
      <c r="I2294" s="116">
        <v>5698000</v>
      </c>
      <c r="J2294" s="116">
        <v>3875000</v>
      </c>
      <c r="K2294" s="116">
        <v>1823000</v>
      </c>
      <c r="L2294" s="116">
        <v>0</v>
      </c>
      <c r="M2294" s="116">
        <v>0</v>
      </c>
      <c r="N2294" s="116">
        <v>0</v>
      </c>
      <c r="O2294" s="116">
        <v>0</v>
      </c>
      <c r="P2294" s="120">
        <v>1823000</v>
      </c>
      <c r="Q2294" s="27" t="str">
        <f t="shared" si="400"/>
        <v>Registered</v>
      </c>
      <c r="R2294" s="121">
        <f t="shared" si="409"/>
        <v>1</v>
      </c>
      <c r="T2294" s="117">
        <f t="shared" si="410"/>
        <v>1823000</v>
      </c>
      <c r="U2294" s="117">
        <f t="shared" si="411"/>
        <v>0</v>
      </c>
    </row>
    <row r="2295" spans="1:21" x14ac:dyDescent="0.3">
      <c r="A2295" s="114">
        <v>284</v>
      </c>
      <c r="B2295" s="114" t="s">
        <v>391</v>
      </c>
      <c r="C2295" s="114" t="s">
        <v>68</v>
      </c>
      <c r="D2295" s="114" t="s">
        <v>2119</v>
      </c>
      <c r="E2295" s="114" t="s">
        <v>2120</v>
      </c>
      <c r="F2295" s="115">
        <v>44278</v>
      </c>
      <c r="G2295" s="114" t="s">
        <v>1971</v>
      </c>
      <c r="H2295" s="116">
        <v>5698000</v>
      </c>
      <c r="I2295" s="116">
        <v>5698000</v>
      </c>
      <c r="J2295" s="116">
        <v>3875000</v>
      </c>
      <c r="K2295" s="116">
        <v>1823000</v>
      </c>
      <c r="L2295" s="116">
        <v>0</v>
      </c>
      <c r="M2295" s="116">
        <v>0</v>
      </c>
      <c r="N2295" s="116">
        <v>0</v>
      </c>
      <c r="O2295" s="116">
        <v>0</v>
      </c>
      <c r="P2295" s="120">
        <v>1823000</v>
      </c>
      <c r="Q2295" s="27" t="str">
        <f t="shared" si="400"/>
        <v>Registered</v>
      </c>
      <c r="R2295" s="121">
        <f t="shared" si="409"/>
        <v>1</v>
      </c>
      <c r="T2295" s="117">
        <f t="shared" si="410"/>
        <v>1823000</v>
      </c>
      <c r="U2295" s="117">
        <f t="shared" si="411"/>
        <v>0</v>
      </c>
    </row>
    <row r="2296" spans="1:21" x14ac:dyDescent="0.3">
      <c r="A2296" s="114">
        <v>287</v>
      </c>
      <c r="B2296" s="114" t="s">
        <v>391</v>
      </c>
      <c r="C2296" s="114" t="s">
        <v>68</v>
      </c>
      <c r="D2296" s="114" t="s">
        <v>2128</v>
      </c>
      <c r="E2296" s="114" t="s">
        <v>2129</v>
      </c>
      <c r="F2296" s="115">
        <v>44132</v>
      </c>
      <c r="G2296" s="114" t="s">
        <v>2130</v>
      </c>
      <c r="H2296" s="116">
        <v>7000000</v>
      </c>
      <c r="I2296" s="116">
        <v>7000000</v>
      </c>
      <c r="J2296" s="116">
        <v>5200000</v>
      </c>
      <c r="K2296" s="116">
        <v>1800000</v>
      </c>
      <c r="L2296" s="116">
        <v>0</v>
      </c>
      <c r="M2296" s="116">
        <v>0</v>
      </c>
      <c r="N2296" s="116">
        <v>0</v>
      </c>
      <c r="O2296" s="116">
        <v>0</v>
      </c>
      <c r="P2296" s="120">
        <v>1800000</v>
      </c>
      <c r="Q2296" s="27" t="str">
        <f t="shared" si="400"/>
        <v>Registered</v>
      </c>
      <c r="R2296" s="121">
        <f t="shared" si="409"/>
        <v>1</v>
      </c>
      <c r="T2296" s="117">
        <f t="shared" si="410"/>
        <v>1800000</v>
      </c>
      <c r="U2296" s="117">
        <f t="shared" si="411"/>
        <v>0</v>
      </c>
    </row>
    <row r="2297" spans="1:21" x14ac:dyDescent="0.3">
      <c r="A2297" s="114">
        <v>288</v>
      </c>
      <c r="B2297" s="114" t="s">
        <v>391</v>
      </c>
      <c r="C2297" s="114" t="s">
        <v>68</v>
      </c>
      <c r="D2297" s="114" t="s">
        <v>2131</v>
      </c>
      <c r="E2297" s="114" t="s">
        <v>2132</v>
      </c>
      <c r="F2297" s="115">
        <v>45216</v>
      </c>
      <c r="G2297" s="114" t="s">
        <v>1718</v>
      </c>
      <c r="H2297" s="116">
        <v>12300000</v>
      </c>
      <c r="I2297" s="116">
        <v>12300000</v>
      </c>
      <c r="J2297" s="116">
        <v>10500001</v>
      </c>
      <c r="K2297" s="116">
        <v>1799999</v>
      </c>
      <c r="L2297" s="116">
        <v>0</v>
      </c>
      <c r="M2297" s="116">
        <v>0</v>
      </c>
      <c r="N2297" s="116">
        <v>0</v>
      </c>
      <c r="O2297" s="116">
        <v>0</v>
      </c>
      <c r="P2297" s="120">
        <v>1799999</v>
      </c>
      <c r="Q2297" s="27" t="str">
        <f t="shared" si="400"/>
        <v>Registered</v>
      </c>
      <c r="R2297" s="121">
        <f t="shared" si="409"/>
        <v>1</v>
      </c>
      <c r="T2297" s="117">
        <f t="shared" si="410"/>
        <v>1799999</v>
      </c>
      <c r="U2297" s="117">
        <f t="shared" si="411"/>
        <v>0</v>
      </c>
    </row>
    <row r="2298" spans="1:21" x14ac:dyDescent="0.3">
      <c r="A2298" s="114">
        <v>371</v>
      </c>
      <c r="B2298" s="114" t="s">
        <v>391</v>
      </c>
      <c r="C2298" s="114" t="s">
        <v>68</v>
      </c>
      <c r="D2298" s="114" t="s">
        <v>2263</v>
      </c>
      <c r="E2298" s="114" t="s">
        <v>2264</v>
      </c>
      <c r="F2298" s="115">
        <v>45215</v>
      </c>
      <c r="G2298" s="114" t="s">
        <v>2265</v>
      </c>
      <c r="H2298" s="116">
        <v>7938000</v>
      </c>
      <c r="I2298" s="116">
        <v>7938000</v>
      </c>
      <c r="J2298" s="116">
        <v>6500000</v>
      </c>
      <c r="K2298" s="116">
        <v>1438000</v>
      </c>
      <c r="L2298" s="116">
        <v>0</v>
      </c>
      <c r="M2298" s="116">
        <v>0</v>
      </c>
      <c r="N2298" s="116">
        <v>0</v>
      </c>
      <c r="O2298" s="116">
        <v>0</v>
      </c>
      <c r="P2298" s="120">
        <v>1438000</v>
      </c>
      <c r="Q2298" s="27" t="str">
        <f t="shared" si="400"/>
        <v>Registered</v>
      </c>
      <c r="R2298" s="121">
        <f t="shared" si="409"/>
        <v>1</v>
      </c>
      <c r="T2298" s="117">
        <f t="shared" si="410"/>
        <v>1438000</v>
      </c>
      <c r="U2298" s="117">
        <f t="shared" si="411"/>
        <v>0</v>
      </c>
    </row>
    <row r="2299" spans="1:21" x14ac:dyDescent="0.3">
      <c r="A2299" s="114">
        <v>385</v>
      </c>
      <c r="B2299" s="114" t="s">
        <v>391</v>
      </c>
      <c r="C2299" s="114" t="s">
        <v>68</v>
      </c>
      <c r="D2299" s="114" t="s">
        <v>2297</v>
      </c>
      <c r="E2299" s="114" t="s">
        <v>2298</v>
      </c>
      <c r="F2299" s="115">
        <v>45731</v>
      </c>
      <c r="G2299" s="114" t="s">
        <v>2299</v>
      </c>
      <c r="H2299" s="116">
        <v>39500000</v>
      </c>
      <c r="I2299" s="116">
        <v>39500000</v>
      </c>
      <c r="J2299" s="116">
        <v>38183600</v>
      </c>
      <c r="K2299" s="116">
        <v>1316400</v>
      </c>
      <c r="L2299" s="116">
        <v>0</v>
      </c>
      <c r="M2299" s="116">
        <v>0</v>
      </c>
      <c r="N2299" s="116">
        <v>0</v>
      </c>
      <c r="O2299" s="116">
        <v>0</v>
      </c>
      <c r="P2299" s="120">
        <v>1316400</v>
      </c>
      <c r="Q2299" s="27" t="str">
        <f t="shared" si="400"/>
        <v>Registered</v>
      </c>
      <c r="R2299" s="121">
        <f t="shared" si="409"/>
        <v>1</v>
      </c>
      <c r="T2299" s="117">
        <f t="shared" si="410"/>
        <v>1316400</v>
      </c>
      <c r="U2299" s="117">
        <f t="shared" si="411"/>
        <v>0</v>
      </c>
    </row>
    <row r="2300" spans="1:21" x14ac:dyDescent="0.3">
      <c r="A2300" s="114">
        <v>391</v>
      </c>
      <c r="B2300" s="114" t="s">
        <v>391</v>
      </c>
      <c r="C2300" s="114" t="s">
        <v>68</v>
      </c>
      <c r="D2300" s="114" t="s">
        <v>2314</v>
      </c>
      <c r="E2300" s="114" t="s">
        <v>2315</v>
      </c>
      <c r="F2300" s="115">
        <v>44620</v>
      </c>
      <c r="G2300" s="114" t="s">
        <v>2316</v>
      </c>
      <c r="H2300" s="116">
        <v>6793750</v>
      </c>
      <c r="I2300" s="116">
        <v>6793750</v>
      </c>
      <c r="J2300" s="116">
        <v>5510000</v>
      </c>
      <c r="K2300" s="116">
        <v>1283750</v>
      </c>
      <c r="L2300" s="116">
        <v>0</v>
      </c>
      <c r="M2300" s="116">
        <v>0</v>
      </c>
      <c r="N2300" s="116">
        <v>0</v>
      </c>
      <c r="O2300" s="116">
        <v>0</v>
      </c>
      <c r="P2300" s="120">
        <v>1283750</v>
      </c>
      <c r="Q2300" s="27" t="str">
        <f t="shared" si="400"/>
        <v>Registered</v>
      </c>
      <c r="R2300" s="121">
        <f t="shared" si="409"/>
        <v>1</v>
      </c>
      <c r="T2300" s="117">
        <f t="shared" si="410"/>
        <v>1283750</v>
      </c>
      <c r="U2300" s="117">
        <f t="shared" si="411"/>
        <v>0</v>
      </c>
    </row>
    <row r="2301" spans="1:21" x14ac:dyDescent="0.3">
      <c r="A2301" s="114">
        <v>398</v>
      </c>
      <c r="B2301" s="114" t="s">
        <v>391</v>
      </c>
      <c r="C2301" s="114" t="s">
        <v>68</v>
      </c>
      <c r="D2301" s="114" t="s">
        <v>2326</v>
      </c>
      <c r="E2301" s="114" t="s">
        <v>2327</v>
      </c>
      <c r="F2301" s="115">
        <v>44278</v>
      </c>
      <c r="G2301" s="114" t="s">
        <v>1971</v>
      </c>
      <c r="H2301" s="116">
        <v>5128000</v>
      </c>
      <c r="I2301" s="116">
        <v>5128000</v>
      </c>
      <c r="J2301" s="116">
        <v>3875000</v>
      </c>
      <c r="K2301" s="116">
        <v>1253000</v>
      </c>
      <c r="L2301" s="116">
        <v>0</v>
      </c>
      <c r="M2301" s="116">
        <v>0</v>
      </c>
      <c r="N2301" s="116">
        <v>0</v>
      </c>
      <c r="O2301" s="116">
        <v>0</v>
      </c>
      <c r="P2301" s="120">
        <v>1253000</v>
      </c>
      <c r="Q2301" s="27" t="str">
        <f t="shared" si="400"/>
        <v>Registered</v>
      </c>
      <c r="R2301" s="121">
        <f t="shared" si="409"/>
        <v>1</v>
      </c>
      <c r="T2301" s="117">
        <f t="shared" si="410"/>
        <v>1253000</v>
      </c>
      <c r="U2301" s="117">
        <f t="shared" si="411"/>
        <v>0</v>
      </c>
    </row>
    <row r="2302" spans="1:21" x14ac:dyDescent="0.3">
      <c r="A2302" s="114">
        <v>407</v>
      </c>
      <c r="B2302" s="114" t="s">
        <v>391</v>
      </c>
      <c r="C2302" s="114" t="s">
        <v>68</v>
      </c>
      <c r="D2302" s="114" t="s">
        <v>2342</v>
      </c>
      <c r="E2302" s="114" t="s">
        <v>2343</v>
      </c>
      <c r="F2302" s="115">
        <v>44084</v>
      </c>
      <c r="G2302" s="114" t="s">
        <v>1952</v>
      </c>
      <c r="H2302" s="116">
        <v>7500000</v>
      </c>
      <c r="I2302" s="116">
        <v>7500000</v>
      </c>
      <c r="J2302" s="116">
        <v>6276946</v>
      </c>
      <c r="K2302" s="116">
        <v>1223054</v>
      </c>
      <c r="L2302" s="116">
        <v>0</v>
      </c>
      <c r="M2302" s="116">
        <v>0</v>
      </c>
      <c r="N2302" s="116">
        <v>0</v>
      </c>
      <c r="O2302" s="116">
        <v>0</v>
      </c>
      <c r="P2302" s="120">
        <v>1223054</v>
      </c>
      <c r="Q2302" s="27" t="str">
        <f t="shared" si="400"/>
        <v>Registered</v>
      </c>
      <c r="R2302" s="121">
        <f t="shared" si="409"/>
        <v>1</v>
      </c>
      <c r="T2302" s="117">
        <f t="shared" si="410"/>
        <v>1223054</v>
      </c>
      <c r="U2302" s="117">
        <f t="shared" si="411"/>
        <v>0</v>
      </c>
    </row>
    <row r="2303" spans="1:21" x14ac:dyDescent="0.3">
      <c r="A2303" s="114">
        <v>438</v>
      </c>
      <c r="B2303" s="114" t="s">
        <v>391</v>
      </c>
      <c r="C2303" s="114" t="s">
        <v>68</v>
      </c>
      <c r="D2303" s="114" t="s">
        <v>2422</v>
      </c>
      <c r="E2303" s="114" t="s">
        <v>2423</v>
      </c>
      <c r="F2303" s="115">
        <v>45177</v>
      </c>
      <c r="G2303" s="114" t="s">
        <v>2424</v>
      </c>
      <c r="H2303" s="116">
        <v>7572000</v>
      </c>
      <c r="I2303" s="116">
        <v>7572000</v>
      </c>
      <c r="J2303" s="116">
        <v>6500000</v>
      </c>
      <c r="K2303" s="116">
        <v>1072000</v>
      </c>
      <c r="L2303" s="116">
        <v>0</v>
      </c>
      <c r="M2303" s="116">
        <v>0</v>
      </c>
      <c r="N2303" s="116">
        <v>0</v>
      </c>
      <c r="O2303" s="116">
        <v>0</v>
      </c>
      <c r="P2303" s="120">
        <v>1072000</v>
      </c>
      <c r="Q2303" s="27" t="str">
        <f t="shared" si="400"/>
        <v>Registered</v>
      </c>
      <c r="R2303" s="121">
        <f t="shared" si="409"/>
        <v>1</v>
      </c>
      <c r="T2303" s="117">
        <f t="shared" si="410"/>
        <v>1072000</v>
      </c>
      <c r="U2303" s="117">
        <f t="shared" si="411"/>
        <v>0</v>
      </c>
    </row>
    <row r="2304" spans="1:21" x14ac:dyDescent="0.3">
      <c r="A2304" s="114">
        <v>444</v>
      </c>
      <c r="B2304" s="114" t="s">
        <v>391</v>
      </c>
      <c r="C2304" s="114" t="s">
        <v>68</v>
      </c>
      <c r="D2304" s="114" t="s">
        <v>2447</v>
      </c>
      <c r="E2304" s="114" t="s">
        <v>2448</v>
      </c>
      <c r="F2304" s="115">
        <v>44261</v>
      </c>
      <c r="G2304" s="114" t="s">
        <v>2449</v>
      </c>
      <c r="H2304" s="116">
        <v>7200000</v>
      </c>
      <c r="I2304" s="116">
        <v>7200000</v>
      </c>
      <c r="J2304" s="116">
        <v>6161000</v>
      </c>
      <c r="K2304" s="116">
        <v>1039000</v>
      </c>
      <c r="L2304" s="116">
        <v>0</v>
      </c>
      <c r="M2304" s="116">
        <v>0</v>
      </c>
      <c r="N2304" s="116">
        <v>0</v>
      </c>
      <c r="O2304" s="116">
        <v>0</v>
      </c>
      <c r="P2304" s="120">
        <v>1039000</v>
      </c>
      <c r="Q2304" s="27" t="str">
        <f t="shared" si="400"/>
        <v>Registered</v>
      </c>
      <c r="R2304" s="121">
        <f t="shared" si="409"/>
        <v>1</v>
      </c>
      <c r="T2304" s="117">
        <f t="shared" si="410"/>
        <v>1039000</v>
      </c>
      <c r="U2304" s="117">
        <f t="shared" si="411"/>
        <v>0</v>
      </c>
    </row>
    <row r="2305" spans="1:21" x14ac:dyDescent="0.3">
      <c r="A2305" s="114">
        <v>445</v>
      </c>
      <c r="B2305" s="114" t="s">
        <v>391</v>
      </c>
      <c r="C2305" s="114" t="s">
        <v>68</v>
      </c>
      <c r="D2305" s="114" t="s">
        <v>2450</v>
      </c>
      <c r="E2305" s="114" t="s">
        <v>2451</v>
      </c>
      <c r="F2305" s="115">
        <v>44261</v>
      </c>
      <c r="G2305" s="114" t="s">
        <v>2449</v>
      </c>
      <c r="H2305" s="116">
        <v>7200000</v>
      </c>
      <c r="I2305" s="116">
        <v>7200000</v>
      </c>
      <c r="J2305" s="116">
        <v>6161000</v>
      </c>
      <c r="K2305" s="116">
        <v>1039000</v>
      </c>
      <c r="L2305" s="116">
        <v>0</v>
      </c>
      <c r="M2305" s="116">
        <v>0</v>
      </c>
      <c r="N2305" s="116">
        <v>0</v>
      </c>
      <c r="O2305" s="116">
        <v>0</v>
      </c>
      <c r="P2305" s="120">
        <v>1039000</v>
      </c>
      <c r="Q2305" s="27" t="str">
        <f t="shared" si="400"/>
        <v>Registered</v>
      </c>
      <c r="R2305" s="121">
        <f t="shared" si="409"/>
        <v>1</v>
      </c>
      <c r="T2305" s="117">
        <f t="shared" si="410"/>
        <v>1039000</v>
      </c>
      <c r="U2305" s="117">
        <f t="shared" si="411"/>
        <v>0</v>
      </c>
    </row>
    <row r="2306" spans="1:21" x14ac:dyDescent="0.3">
      <c r="A2306" s="114">
        <v>449</v>
      </c>
      <c r="B2306" s="114" t="s">
        <v>391</v>
      </c>
      <c r="C2306" s="114" t="s">
        <v>68</v>
      </c>
      <c r="D2306" s="114" t="s">
        <v>2463</v>
      </c>
      <c r="E2306" s="114" t="s">
        <v>2464</v>
      </c>
      <c r="F2306" s="115">
        <v>44055</v>
      </c>
      <c r="G2306" s="114" t="s">
        <v>1878</v>
      </c>
      <c r="H2306" s="116">
        <v>5125000</v>
      </c>
      <c r="I2306" s="116">
        <v>5125000</v>
      </c>
      <c r="J2306" s="116">
        <v>4100000</v>
      </c>
      <c r="K2306" s="116">
        <v>1025000</v>
      </c>
      <c r="L2306" s="116">
        <v>0</v>
      </c>
      <c r="M2306" s="116">
        <v>0</v>
      </c>
      <c r="N2306" s="116">
        <v>0</v>
      </c>
      <c r="O2306" s="116">
        <v>0</v>
      </c>
      <c r="P2306" s="120">
        <v>1025000</v>
      </c>
      <c r="Q2306" s="27" t="str">
        <f t="shared" ref="Q2306:Q2369" si="412">IF(G2306="01 Jan 1900","Unregistered","Registered")</f>
        <v>Registered</v>
      </c>
      <c r="R2306" s="121">
        <f t="shared" si="409"/>
        <v>1</v>
      </c>
      <c r="T2306" s="117">
        <f t="shared" si="410"/>
        <v>1025000</v>
      </c>
      <c r="U2306" s="117">
        <f t="shared" si="411"/>
        <v>0</v>
      </c>
    </row>
    <row r="2307" spans="1:21" x14ac:dyDescent="0.3">
      <c r="A2307" s="114">
        <v>458</v>
      </c>
      <c r="B2307" s="114" t="s">
        <v>391</v>
      </c>
      <c r="C2307" s="114" t="s">
        <v>68</v>
      </c>
      <c r="D2307" s="114" t="s">
        <v>2485</v>
      </c>
      <c r="E2307" s="114" t="s">
        <v>2486</v>
      </c>
      <c r="F2307" s="115">
        <v>44261</v>
      </c>
      <c r="G2307" s="114" t="s">
        <v>2449</v>
      </c>
      <c r="H2307" s="116">
        <v>7000000</v>
      </c>
      <c r="I2307" s="116">
        <v>7000000</v>
      </c>
      <c r="J2307" s="116">
        <v>6000000</v>
      </c>
      <c r="K2307" s="116">
        <v>1000000</v>
      </c>
      <c r="L2307" s="116">
        <v>0</v>
      </c>
      <c r="M2307" s="116">
        <v>0</v>
      </c>
      <c r="N2307" s="116">
        <v>0</v>
      </c>
      <c r="O2307" s="116">
        <v>0</v>
      </c>
      <c r="P2307" s="120">
        <v>1000000</v>
      </c>
      <c r="Q2307" s="27" t="str">
        <f t="shared" si="412"/>
        <v>Registered</v>
      </c>
      <c r="R2307" s="121">
        <f t="shared" si="409"/>
        <v>1</v>
      </c>
      <c r="T2307" s="117">
        <f t="shared" si="410"/>
        <v>1000000</v>
      </c>
      <c r="U2307" s="117">
        <f t="shared" si="411"/>
        <v>0</v>
      </c>
    </row>
    <row r="2308" spans="1:21" x14ac:dyDescent="0.3">
      <c r="A2308" s="114">
        <v>469</v>
      </c>
      <c r="B2308" s="114" t="s">
        <v>391</v>
      </c>
      <c r="C2308" s="114" t="s">
        <v>68</v>
      </c>
      <c r="D2308" s="114" t="s">
        <v>2529</v>
      </c>
      <c r="E2308" s="114" t="s">
        <v>2530</v>
      </c>
      <c r="F2308" s="115">
        <v>44261</v>
      </c>
      <c r="G2308" s="114" t="s">
        <v>2449</v>
      </c>
      <c r="H2308" s="116">
        <v>7100000</v>
      </c>
      <c r="I2308" s="116">
        <v>7100000</v>
      </c>
      <c r="J2308" s="116">
        <v>6161000</v>
      </c>
      <c r="K2308" s="116">
        <v>939000</v>
      </c>
      <c r="L2308" s="116">
        <v>0</v>
      </c>
      <c r="M2308" s="116">
        <v>0</v>
      </c>
      <c r="N2308" s="116">
        <v>0</v>
      </c>
      <c r="O2308" s="116">
        <v>0</v>
      </c>
      <c r="P2308" s="120">
        <v>939000</v>
      </c>
      <c r="Q2308" s="27" t="str">
        <f t="shared" si="412"/>
        <v>Registered</v>
      </c>
      <c r="R2308" s="121">
        <f t="shared" si="409"/>
        <v>1</v>
      </c>
      <c r="T2308" s="117">
        <f t="shared" si="410"/>
        <v>939000</v>
      </c>
      <c r="U2308" s="117">
        <f t="shared" si="411"/>
        <v>0</v>
      </c>
    </row>
    <row r="2309" spans="1:21" x14ac:dyDescent="0.3">
      <c r="A2309" s="114">
        <v>495</v>
      </c>
      <c r="B2309" s="114" t="s">
        <v>391</v>
      </c>
      <c r="C2309" s="114" t="s">
        <v>68</v>
      </c>
      <c r="D2309" s="114" t="s">
        <v>2570</v>
      </c>
      <c r="E2309" s="114" t="s">
        <v>2571</v>
      </c>
      <c r="F2309" s="115">
        <v>45642</v>
      </c>
      <c r="G2309" s="114" t="s">
        <v>2492</v>
      </c>
      <c r="H2309" s="116">
        <v>13074000</v>
      </c>
      <c r="I2309" s="116">
        <v>13074000</v>
      </c>
      <c r="J2309" s="116">
        <v>12185927</v>
      </c>
      <c r="K2309" s="116">
        <v>888073</v>
      </c>
      <c r="L2309" s="116">
        <v>0</v>
      </c>
      <c r="M2309" s="116">
        <v>0</v>
      </c>
      <c r="N2309" s="116">
        <v>0</v>
      </c>
      <c r="O2309" s="116">
        <v>0</v>
      </c>
      <c r="P2309" s="120">
        <v>888073</v>
      </c>
      <c r="Q2309" s="27" t="str">
        <f t="shared" si="412"/>
        <v>Registered</v>
      </c>
      <c r="R2309" s="121">
        <f t="shared" si="409"/>
        <v>1</v>
      </c>
      <c r="T2309" s="117">
        <f t="shared" si="410"/>
        <v>888073</v>
      </c>
      <c r="U2309" s="117">
        <f t="shared" si="411"/>
        <v>0</v>
      </c>
    </row>
    <row r="2310" spans="1:21" x14ac:dyDescent="0.3">
      <c r="A2310" s="114">
        <v>541</v>
      </c>
      <c r="B2310" s="114" t="s">
        <v>391</v>
      </c>
      <c r="C2310" s="114" t="s">
        <v>68</v>
      </c>
      <c r="D2310" s="114" t="s">
        <v>2685</v>
      </c>
      <c r="E2310" s="114" t="s">
        <v>2686</v>
      </c>
      <c r="F2310" s="115">
        <v>44224</v>
      </c>
      <c r="G2310" s="114" t="s">
        <v>2687</v>
      </c>
      <c r="H2310" s="116">
        <v>6558000</v>
      </c>
      <c r="I2310" s="116">
        <v>6558000</v>
      </c>
      <c r="J2310" s="116">
        <v>5750000</v>
      </c>
      <c r="K2310" s="116">
        <v>808000</v>
      </c>
      <c r="L2310" s="116">
        <v>0</v>
      </c>
      <c r="M2310" s="116">
        <v>0</v>
      </c>
      <c r="N2310" s="116">
        <v>0</v>
      </c>
      <c r="O2310" s="116">
        <v>0</v>
      </c>
      <c r="P2310" s="120">
        <v>808000</v>
      </c>
      <c r="Q2310" s="27" t="str">
        <f t="shared" si="412"/>
        <v>Registered</v>
      </c>
      <c r="R2310" s="121">
        <f t="shared" si="409"/>
        <v>1</v>
      </c>
      <c r="T2310" s="117">
        <f t="shared" si="410"/>
        <v>808000</v>
      </c>
      <c r="U2310" s="117">
        <f t="shared" si="411"/>
        <v>0</v>
      </c>
    </row>
    <row r="2311" spans="1:21" x14ac:dyDescent="0.3">
      <c r="A2311" s="114">
        <v>554</v>
      </c>
      <c r="B2311" s="114" t="s">
        <v>391</v>
      </c>
      <c r="C2311" s="114" t="s">
        <v>68</v>
      </c>
      <c r="D2311" s="114" t="s">
        <v>2754</v>
      </c>
      <c r="E2311" s="114" t="s">
        <v>2755</v>
      </c>
      <c r="F2311" s="115">
        <v>44687</v>
      </c>
      <c r="G2311" s="114" t="s">
        <v>2756</v>
      </c>
      <c r="H2311" s="116">
        <v>11418000</v>
      </c>
      <c r="I2311" s="116">
        <v>11418000</v>
      </c>
      <c r="J2311" s="116">
        <v>10642955</v>
      </c>
      <c r="K2311" s="116">
        <v>775045</v>
      </c>
      <c r="L2311" s="116">
        <v>0</v>
      </c>
      <c r="M2311" s="116">
        <v>0</v>
      </c>
      <c r="N2311" s="116">
        <v>0</v>
      </c>
      <c r="O2311" s="116">
        <v>0</v>
      </c>
      <c r="P2311" s="120">
        <v>775045</v>
      </c>
      <c r="Q2311" s="27" t="str">
        <f t="shared" si="412"/>
        <v>Registered</v>
      </c>
      <c r="R2311" s="121">
        <f t="shared" ref="R2311:R2374" si="413">I2311/H2311</f>
        <v>1</v>
      </c>
      <c r="T2311" s="117">
        <f t="shared" ref="T2311:T2374" si="414">L2311+M2311+N2311+O2311+P2311</f>
        <v>775045</v>
      </c>
      <c r="U2311" s="117">
        <f t="shared" ref="U2311:U2374" si="415">K2311-T2311</f>
        <v>0</v>
      </c>
    </row>
    <row r="2312" spans="1:21" x14ac:dyDescent="0.3">
      <c r="A2312" s="114">
        <v>557</v>
      </c>
      <c r="B2312" s="114" t="s">
        <v>391</v>
      </c>
      <c r="C2312" s="114" t="s">
        <v>68</v>
      </c>
      <c r="D2312" s="114" t="s">
        <v>2770</v>
      </c>
      <c r="E2312" s="114" t="s">
        <v>2771</v>
      </c>
      <c r="F2312" s="115">
        <v>44763</v>
      </c>
      <c r="G2312" s="114" t="s">
        <v>2772</v>
      </c>
      <c r="H2312" s="116">
        <v>6768000</v>
      </c>
      <c r="I2312" s="116">
        <v>6768000</v>
      </c>
      <c r="J2312" s="116">
        <v>6000000</v>
      </c>
      <c r="K2312" s="116">
        <v>768000</v>
      </c>
      <c r="L2312" s="116">
        <v>0</v>
      </c>
      <c r="M2312" s="116">
        <v>0</v>
      </c>
      <c r="N2312" s="116">
        <v>0</v>
      </c>
      <c r="O2312" s="116">
        <v>0</v>
      </c>
      <c r="P2312" s="120">
        <v>768000</v>
      </c>
      <c r="Q2312" s="27" t="str">
        <f t="shared" si="412"/>
        <v>Registered</v>
      </c>
      <c r="R2312" s="121">
        <f t="shared" si="413"/>
        <v>1</v>
      </c>
      <c r="T2312" s="117">
        <f t="shared" si="414"/>
        <v>768000</v>
      </c>
      <c r="U2312" s="117">
        <f t="shared" si="415"/>
        <v>0</v>
      </c>
    </row>
    <row r="2313" spans="1:21" x14ac:dyDescent="0.3">
      <c r="A2313" s="114">
        <v>567</v>
      </c>
      <c r="B2313" s="114" t="s">
        <v>391</v>
      </c>
      <c r="C2313" s="114" t="s">
        <v>68</v>
      </c>
      <c r="D2313" s="114" t="s">
        <v>2809</v>
      </c>
      <c r="E2313" s="114" t="s">
        <v>2810</v>
      </c>
      <c r="F2313" s="115">
        <v>44670</v>
      </c>
      <c r="G2313" s="114" t="s">
        <v>2811</v>
      </c>
      <c r="H2313" s="116">
        <v>5178000</v>
      </c>
      <c r="I2313" s="116">
        <v>5178000</v>
      </c>
      <c r="J2313" s="116">
        <v>4450000</v>
      </c>
      <c r="K2313" s="116">
        <v>728000</v>
      </c>
      <c r="L2313" s="116">
        <v>0</v>
      </c>
      <c r="M2313" s="116">
        <v>0</v>
      </c>
      <c r="N2313" s="116">
        <v>0</v>
      </c>
      <c r="O2313" s="116">
        <v>0</v>
      </c>
      <c r="P2313" s="120">
        <v>728000</v>
      </c>
      <c r="Q2313" s="27" t="str">
        <f t="shared" si="412"/>
        <v>Registered</v>
      </c>
      <c r="R2313" s="121">
        <f t="shared" si="413"/>
        <v>1</v>
      </c>
      <c r="T2313" s="117">
        <f t="shared" si="414"/>
        <v>728000</v>
      </c>
      <c r="U2313" s="117">
        <f t="shared" si="415"/>
        <v>0</v>
      </c>
    </row>
    <row r="2314" spans="1:21" x14ac:dyDescent="0.3">
      <c r="A2314" s="114">
        <v>568</v>
      </c>
      <c r="B2314" s="114" t="s">
        <v>391</v>
      </c>
      <c r="C2314" s="114" t="s">
        <v>68</v>
      </c>
      <c r="D2314" s="114" t="s">
        <v>2817</v>
      </c>
      <c r="E2314" s="114" t="s">
        <v>2818</v>
      </c>
      <c r="F2314" s="115">
        <v>44763</v>
      </c>
      <c r="G2314" s="114" t="s">
        <v>2772</v>
      </c>
      <c r="H2314" s="116">
        <v>6425300</v>
      </c>
      <c r="I2314" s="116">
        <v>6425300</v>
      </c>
      <c r="J2314" s="116">
        <v>5700000</v>
      </c>
      <c r="K2314" s="116">
        <v>725300</v>
      </c>
      <c r="L2314" s="116">
        <v>0</v>
      </c>
      <c r="M2314" s="116">
        <v>0</v>
      </c>
      <c r="N2314" s="116">
        <v>0</v>
      </c>
      <c r="O2314" s="116">
        <v>0</v>
      </c>
      <c r="P2314" s="120">
        <v>725300</v>
      </c>
      <c r="Q2314" s="27" t="str">
        <f t="shared" si="412"/>
        <v>Registered</v>
      </c>
      <c r="R2314" s="121">
        <f t="shared" si="413"/>
        <v>1</v>
      </c>
      <c r="T2314" s="117">
        <f t="shared" si="414"/>
        <v>725300</v>
      </c>
      <c r="U2314" s="117">
        <f t="shared" si="415"/>
        <v>0</v>
      </c>
    </row>
    <row r="2315" spans="1:21" x14ac:dyDescent="0.3">
      <c r="A2315" s="114">
        <v>569</v>
      </c>
      <c r="B2315" s="114" t="s">
        <v>391</v>
      </c>
      <c r="C2315" s="114" t="s">
        <v>68</v>
      </c>
      <c r="D2315" s="114" t="s">
        <v>2819</v>
      </c>
      <c r="E2315" s="114" t="s">
        <v>2820</v>
      </c>
      <c r="F2315" s="115">
        <v>44651</v>
      </c>
      <c r="G2315" s="114" t="s">
        <v>2811</v>
      </c>
      <c r="H2315" s="116">
        <v>6225000</v>
      </c>
      <c r="I2315" s="116">
        <v>6225000</v>
      </c>
      <c r="J2315" s="116">
        <v>5500000</v>
      </c>
      <c r="K2315" s="116">
        <v>725000</v>
      </c>
      <c r="L2315" s="116">
        <v>0</v>
      </c>
      <c r="M2315" s="116">
        <v>0</v>
      </c>
      <c r="N2315" s="116">
        <v>0</v>
      </c>
      <c r="O2315" s="116">
        <v>0</v>
      </c>
      <c r="P2315" s="120">
        <v>725000</v>
      </c>
      <c r="Q2315" s="27" t="str">
        <f t="shared" si="412"/>
        <v>Registered</v>
      </c>
      <c r="R2315" s="121">
        <f t="shared" si="413"/>
        <v>1</v>
      </c>
      <c r="T2315" s="117">
        <f t="shared" si="414"/>
        <v>725000</v>
      </c>
      <c r="U2315" s="117">
        <f t="shared" si="415"/>
        <v>0</v>
      </c>
    </row>
    <row r="2316" spans="1:21" x14ac:dyDescent="0.3">
      <c r="A2316" s="114">
        <v>570</v>
      </c>
      <c r="B2316" s="114" t="s">
        <v>391</v>
      </c>
      <c r="C2316" s="114" t="s">
        <v>68</v>
      </c>
      <c r="D2316" s="114" t="s">
        <v>2821</v>
      </c>
      <c r="E2316" s="114" t="s">
        <v>2822</v>
      </c>
      <c r="F2316" s="115">
        <v>44132</v>
      </c>
      <c r="G2316" s="114" t="s">
        <v>2823</v>
      </c>
      <c r="H2316" s="116">
        <v>8425000</v>
      </c>
      <c r="I2316" s="116">
        <v>8425000</v>
      </c>
      <c r="J2316" s="116">
        <v>7700790</v>
      </c>
      <c r="K2316" s="116">
        <v>724210</v>
      </c>
      <c r="L2316" s="116">
        <v>0</v>
      </c>
      <c r="M2316" s="116">
        <v>0</v>
      </c>
      <c r="N2316" s="116">
        <v>0</v>
      </c>
      <c r="O2316" s="116">
        <v>0</v>
      </c>
      <c r="P2316" s="120">
        <v>724210</v>
      </c>
      <c r="Q2316" s="27" t="str">
        <f t="shared" si="412"/>
        <v>Registered</v>
      </c>
      <c r="R2316" s="121">
        <f t="shared" si="413"/>
        <v>1</v>
      </c>
      <c r="T2316" s="117">
        <f t="shared" si="414"/>
        <v>724210</v>
      </c>
      <c r="U2316" s="117">
        <f t="shared" si="415"/>
        <v>0</v>
      </c>
    </row>
    <row r="2317" spans="1:21" x14ac:dyDescent="0.3">
      <c r="A2317" s="114">
        <v>582</v>
      </c>
      <c r="B2317" s="114" t="s">
        <v>391</v>
      </c>
      <c r="C2317" s="114" t="s">
        <v>68</v>
      </c>
      <c r="D2317" s="114" t="s">
        <v>2859</v>
      </c>
      <c r="E2317" s="114" t="s">
        <v>2860</v>
      </c>
      <c r="F2317" s="115">
        <v>44187</v>
      </c>
      <c r="G2317" s="114" t="s">
        <v>1731</v>
      </c>
      <c r="H2317" s="116">
        <v>7584000</v>
      </c>
      <c r="I2317" s="116">
        <v>7584000</v>
      </c>
      <c r="J2317" s="116">
        <v>6902520</v>
      </c>
      <c r="K2317" s="116">
        <v>681480</v>
      </c>
      <c r="L2317" s="116">
        <v>0</v>
      </c>
      <c r="M2317" s="116">
        <v>0</v>
      </c>
      <c r="N2317" s="116">
        <v>0</v>
      </c>
      <c r="O2317" s="116">
        <v>0</v>
      </c>
      <c r="P2317" s="120">
        <v>681480</v>
      </c>
      <c r="Q2317" s="27" t="str">
        <f t="shared" si="412"/>
        <v>Registered</v>
      </c>
      <c r="R2317" s="121">
        <f t="shared" si="413"/>
        <v>1</v>
      </c>
      <c r="T2317" s="117">
        <f t="shared" si="414"/>
        <v>681480</v>
      </c>
      <c r="U2317" s="117">
        <f t="shared" si="415"/>
        <v>0</v>
      </c>
    </row>
    <row r="2318" spans="1:21" x14ac:dyDescent="0.3">
      <c r="A2318" s="114">
        <v>583</v>
      </c>
      <c r="B2318" s="114" t="s">
        <v>391</v>
      </c>
      <c r="C2318" s="114" t="s">
        <v>68</v>
      </c>
      <c r="D2318" s="114" t="s">
        <v>2861</v>
      </c>
      <c r="E2318" s="114" t="s">
        <v>2835</v>
      </c>
      <c r="F2318" s="115">
        <v>44902</v>
      </c>
      <c r="G2318" s="114" t="s">
        <v>2862</v>
      </c>
      <c r="H2318" s="116">
        <v>6846000</v>
      </c>
      <c r="I2318" s="116">
        <v>6846000</v>
      </c>
      <c r="J2318" s="116">
        <v>6165000</v>
      </c>
      <c r="K2318" s="116">
        <v>681000</v>
      </c>
      <c r="L2318" s="116">
        <v>0</v>
      </c>
      <c r="M2318" s="116">
        <v>0</v>
      </c>
      <c r="N2318" s="116">
        <v>0</v>
      </c>
      <c r="O2318" s="116">
        <v>0</v>
      </c>
      <c r="P2318" s="120">
        <v>681000</v>
      </c>
      <c r="Q2318" s="27" t="str">
        <f t="shared" si="412"/>
        <v>Registered</v>
      </c>
      <c r="R2318" s="121">
        <f t="shared" si="413"/>
        <v>1</v>
      </c>
      <c r="T2318" s="117">
        <f t="shared" si="414"/>
        <v>681000</v>
      </c>
      <c r="U2318" s="117">
        <f t="shared" si="415"/>
        <v>0</v>
      </c>
    </row>
    <row r="2319" spans="1:21" x14ac:dyDescent="0.3">
      <c r="A2319" s="114">
        <v>607</v>
      </c>
      <c r="B2319" s="114" t="s">
        <v>391</v>
      </c>
      <c r="C2319" s="114" t="s">
        <v>68</v>
      </c>
      <c r="D2319" s="114" t="s">
        <v>2939</v>
      </c>
      <c r="E2319" s="114" t="s">
        <v>2940</v>
      </c>
      <c r="F2319" s="115">
        <v>44169</v>
      </c>
      <c r="G2319" s="114" t="s">
        <v>2941</v>
      </c>
      <c r="H2319" s="116">
        <v>6500000</v>
      </c>
      <c r="I2319" s="116">
        <v>6500000</v>
      </c>
      <c r="J2319" s="116">
        <v>5890000</v>
      </c>
      <c r="K2319" s="116">
        <v>610000</v>
      </c>
      <c r="L2319" s="116">
        <v>0</v>
      </c>
      <c r="M2319" s="116">
        <v>0</v>
      </c>
      <c r="N2319" s="116">
        <v>0</v>
      </c>
      <c r="O2319" s="116">
        <v>0</v>
      </c>
      <c r="P2319" s="120">
        <v>610000</v>
      </c>
      <c r="Q2319" s="27" t="str">
        <f t="shared" si="412"/>
        <v>Registered</v>
      </c>
      <c r="R2319" s="121">
        <f t="shared" si="413"/>
        <v>1</v>
      </c>
      <c r="T2319" s="117">
        <f t="shared" si="414"/>
        <v>610000</v>
      </c>
      <c r="U2319" s="117">
        <f t="shared" si="415"/>
        <v>0</v>
      </c>
    </row>
    <row r="2320" spans="1:21" x14ac:dyDescent="0.3">
      <c r="A2320" s="114">
        <v>617</v>
      </c>
      <c r="B2320" s="114" t="s">
        <v>391</v>
      </c>
      <c r="C2320" s="114" t="s">
        <v>68</v>
      </c>
      <c r="D2320" s="114" t="s">
        <v>2967</v>
      </c>
      <c r="E2320" s="114" t="s">
        <v>2968</v>
      </c>
      <c r="F2320" s="115">
        <v>44120</v>
      </c>
      <c r="G2320" s="114" t="s">
        <v>2969</v>
      </c>
      <c r="H2320" s="116">
        <v>6700000</v>
      </c>
      <c r="I2320" s="116">
        <v>6700000</v>
      </c>
      <c r="J2320" s="116">
        <v>6100000</v>
      </c>
      <c r="K2320" s="116">
        <v>600000</v>
      </c>
      <c r="L2320" s="116">
        <v>0</v>
      </c>
      <c r="M2320" s="116">
        <v>0</v>
      </c>
      <c r="N2320" s="116">
        <v>0</v>
      </c>
      <c r="O2320" s="116">
        <v>0</v>
      </c>
      <c r="P2320" s="120">
        <v>600000</v>
      </c>
      <c r="Q2320" s="27" t="str">
        <f t="shared" si="412"/>
        <v>Registered</v>
      </c>
      <c r="R2320" s="121">
        <f t="shared" si="413"/>
        <v>1</v>
      </c>
      <c r="T2320" s="117">
        <f t="shared" si="414"/>
        <v>600000</v>
      </c>
      <c r="U2320" s="117">
        <f t="shared" si="415"/>
        <v>0</v>
      </c>
    </row>
    <row r="2321" spans="1:21" x14ac:dyDescent="0.3">
      <c r="A2321" s="114">
        <v>629</v>
      </c>
      <c r="B2321" s="114" t="s">
        <v>391</v>
      </c>
      <c r="C2321" s="114" t="s">
        <v>68</v>
      </c>
      <c r="D2321" s="114" t="s">
        <v>3018</v>
      </c>
      <c r="E2321" s="114" t="s">
        <v>3019</v>
      </c>
      <c r="F2321" s="115">
        <v>44285</v>
      </c>
      <c r="G2321" s="114" t="s">
        <v>3020</v>
      </c>
      <c r="H2321" s="116">
        <v>6896500</v>
      </c>
      <c r="I2321" s="116">
        <v>6896500</v>
      </c>
      <c r="J2321" s="116">
        <v>6306190</v>
      </c>
      <c r="K2321" s="116">
        <v>590310</v>
      </c>
      <c r="L2321" s="116">
        <v>0</v>
      </c>
      <c r="M2321" s="116">
        <v>0</v>
      </c>
      <c r="N2321" s="116">
        <v>0</v>
      </c>
      <c r="O2321" s="116">
        <v>0</v>
      </c>
      <c r="P2321" s="120">
        <v>590310</v>
      </c>
      <c r="Q2321" s="27" t="str">
        <f t="shared" si="412"/>
        <v>Registered</v>
      </c>
      <c r="R2321" s="121">
        <f t="shared" si="413"/>
        <v>1</v>
      </c>
      <c r="T2321" s="117">
        <f t="shared" si="414"/>
        <v>590310</v>
      </c>
      <c r="U2321" s="117">
        <f t="shared" si="415"/>
        <v>0</v>
      </c>
    </row>
    <row r="2322" spans="1:21" x14ac:dyDescent="0.3">
      <c r="A2322" s="114">
        <v>632</v>
      </c>
      <c r="B2322" s="114" t="s">
        <v>391</v>
      </c>
      <c r="C2322" s="114" t="s">
        <v>68</v>
      </c>
      <c r="D2322" s="114" t="s">
        <v>3027</v>
      </c>
      <c r="E2322" s="114" t="s">
        <v>1817</v>
      </c>
      <c r="F2322" s="115">
        <v>44173</v>
      </c>
      <c r="G2322" s="114" t="s">
        <v>1911</v>
      </c>
      <c r="H2322" s="116">
        <v>8436750</v>
      </c>
      <c r="I2322" s="116">
        <v>8436750</v>
      </c>
      <c r="J2322" s="116">
        <v>7850000</v>
      </c>
      <c r="K2322" s="116">
        <v>586750</v>
      </c>
      <c r="L2322" s="116">
        <v>0</v>
      </c>
      <c r="M2322" s="116">
        <v>0</v>
      </c>
      <c r="N2322" s="116">
        <v>0</v>
      </c>
      <c r="O2322" s="116">
        <v>0</v>
      </c>
      <c r="P2322" s="120">
        <v>586750</v>
      </c>
      <c r="Q2322" s="27" t="str">
        <f t="shared" si="412"/>
        <v>Registered</v>
      </c>
      <c r="R2322" s="121">
        <f t="shared" si="413"/>
        <v>1</v>
      </c>
      <c r="T2322" s="117">
        <f t="shared" si="414"/>
        <v>586750</v>
      </c>
      <c r="U2322" s="117">
        <f t="shared" si="415"/>
        <v>0</v>
      </c>
    </row>
    <row r="2323" spans="1:21" x14ac:dyDescent="0.3">
      <c r="A2323" s="114">
        <v>705</v>
      </c>
      <c r="B2323" s="114" t="s">
        <v>391</v>
      </c>
      <c r="C2323" s="114" t="s">
        <v>68</v>
      </c>
      <c r="D2323" s="114" t="s">
        <v>3323</v>
      </c>
      <c r="E2323" s="114" t="s">
        <v>3324</v>
      </c>
      <c r="F2323" s="115">
        <v>45348</v>
      </c>
      <c r="G2323" s="114" t="s">
        <v>1419</v>
      </c>
      <c r="H2323" s="116">
        <v>8200000</v>
      </c>
      <c r="I2323" s="116">
        <v>8200000</v>
      </c>
      <c r="J2323" s="116">
        <v>7696000</v>
      </c>
      <c r="K2323" s="116">
        <v>504000</v>
      </c>
      <c r="L2323" s="116">
        <v>0</v>
      </c>
      <c r="M2323" s="116">
        <v>0</v>
      </c>
      <c r="N2323" s="116">
        <v>0</v>
      </c>
      <c r="O2323" s="116">
        <v>0</v>
      </c>
      <c r="P2323" s="120">
        <v>504000</v>
      </c>
      <c r="Q2323" s="27" t="str">
        <f t="shared" si="412"/>
        <v>Registered</v>
      </c>
      <c r="R2323" s="121">
        <f t="shared" si="413"/>
        <v>1</v>
      </c>
      <c r="T2323" s="117">
        <f t="shared" si="414"/>
        <v>504000</v>
      </c>
      <c r="U2323" s="117">
        <f t="shared" si="415"/>
        <v>0</v>
      </c>
    </row>
    <row r="2324" spans="1:21" x14ac:dyDescent="0.3">
      <c r="A2324" s="114">
        <v>710</v>
      </c>
      <c r="B2324" s="114" t="s">
        <v>391</v>
      </c>
      <c r="C2324" s="114" t="s">
        <v>68</v>
      </c>
      <c r="D2324" s="114" t="s">
        <v>3339</v>
      </c>
      <c r="E2324" s="114" t="s">
        <v>2650</v>
      </c>
      <c r="F2324" s="115">
        <v>44182</v>
      </c>
      <c r="G2324" s="114" t="s">
        <v>1952</v>
      </c>
      <c r="H2324" s="116">
        <v>6500000</v>
      </c>
      <c r="I2324" s="116">
        <v>6500000</v>
      </c>
      <c r="J2324" s="116">
        <v>6000000</v>
      </c>
      <c r="K2324" s="116">
        <v>500000</v>
      </c>
      <c r="L2324" s="116">
        <v>0</v>
      </c>
      <c r="M2324" s="116">
        <v>0</v>
      </c>
      <c r="N2324" s="116">
        <v>0</v>
      </c>
      <c r="O2324" s="116">
        <v>0</v>
      </c>
      <c r="P2324" s="120">
        <v>500000</v>
      </c>
      <c r="Q2324" s="27" t="str">
        <f t="shared" si="412"/>
        <v>Registered</v>
      </c>
      <c r="R2324" s="121">
        <f t="shared" si="413"/>
        <v>1</v>
      </c>
      <c r="T2324" s="117">
        <f t="shared" si="414"/>
        <v>500000</v>
      </c>
      <c r="U2324" s="117">
        <f t="shared" si="415"/>
        <v>0</v>
      </c>
    </row>
    <row r="2325" spans="1:21" x14ac:dyDescent="0.3">
      <c r="A2325" s="114">
        <v>714</v>
      </c>
      <c r="B2325" s="114" t="s">
        <v>391</v>
      </c>
      <c r="C2325" s="114" t="s">
        <v>68</v>
      </c>
      <c r="D2325" s="114" t="s">
        <v>3349</v>
      </c>
      <c r="E2325" s="114" t="s">
        <v>3350</v>
      </c>
      <c r="F2325" s="115">
        <v>45525</v>
      </c>
      <c r="G2325" s="114" t="s">
        <v>2724</v>
      </c>
      <c r="H2325" s="116">
        <v>75100000</v>
      </c>
      <c r="I2325" s="116">
        <v>75100000</v>
      </c>
      <c r="J2325" s="116">
        <v>74603205</v>
      </c>
      <c r="K2325" s="116">
        <v>496795</v>
      </c>
      <c r="L2325" s="116">
        <v>0</v>
      </c>
      <c r="M2325" s="116">
        <v>0</v>
      </c>
      <c r="N2325" s="116">
        <v>0</v>
      </c>
      <c r="O2325" s="116">
        <v>0</v>
      </c>
      <c r="P2325" s="120">
        <v>496795</v>
      </c>
      <c r="Q2325" s="27" t="str">
        <f t="shared" si="412"/>
        <v>Registered</v>
      </c>
      <c r="R2325" s="121">
        <f t="shared" si="413"/>
        <v>1</v>
      </c>
      <c r="T2325" s="117">
        <f t="shared" si="414"/>
        <v>496795</v>
      </c>
      <c r="U2325" s="117">
        <f t="shared" si="415"/>
        <v>0</v>
      </c>
    </row>
    <row r="2326" spans="1:21" x14ac:dyDescent="0.3">
      <c r="A2326" s="114">
        <v>848</v>
      </c>
      <c r="B2326" s="114" t="s">
        <v>391</v>
      </c>
      <c r="C2326" s="114" t="s">
        <v>68</v>
      </c>
      <c r="D2326" s="114" t="s">
        <v>4001</v>
      </c>
      <c r="E2326" s="114" t="s">
        <v>1446</v>
      </c>
      <c r="F2326" s="115">
        <v>45786</v>
      </c>
      <c r="G2326" s="114" t="s">
        <v>3281</v>
      </c>
      <c r="H2326" s="116">
        <v>33823360</v>
      </c>
      <c r="I2326" s="116">
        <v>33823360</v>
      </c>
      <c r="J2326" s="116">
        <v>33485126</v>
      </c>
      <c r="K2326" s="116">
        <v>338234</v>
      </c>
      <c r="L2326" s="116">
        <v>0</v>
      </c>
      <c r="M2326" s="116">
        <v>0</v>
      </c>
      <c r="N2326" s="116">
        <v>0</v>
      </c>
      <c r="O2326" s="116">
        <v>0</v>
      </c>
      <c r="P2326" s="120">
        <v>338234</v>
      </c>
      <c r="Q2326" s="27" t="str">
        <f t="shared" si="412"/>
        <v>Registered</v>
      </c>
      <c r="R2326" s="121">
        <f t="shared" si="413"/>
        <v>1</v>
      </c>
      <c r="T2326" s="117">
        <f t="shared" si="414"/>
        <v>338234</v>
      </c>
      <c r="U2326" s="117">
        <f t="shared" si="415"/>
        <v>0</v>
      </c>
    </row>
    <row r="2327" spans="1:21" x14ac:dyDescent="0.3">
      <c r="A2327" s="114">
        <v>849</v>
      </c>
      <c r="B2327" s="114" t="s">
        <v>391</v>
      </c>
      <c r="C2327" s="114" t="s">
        <v>68</v>
      </c>
      <c r="D2327" s="114" t="s">
        <v>4002</v>
      </c>
      <c r="E2327" s="114" t="s">
        <v>4003</v>
      </c>
      <c r="F2327" s="115">
        <v>44169</v>
      </c>
      <c r="G2327" s="114" t="s">
        <v>2941</v>
      </c>
      <c r="H2327" s="116">
        <v>7300000</v>
      </c>
      <c r="I2327" s="116">
        <v>7300000</v>
      </c>
      <c r="J2327" s="116">
        <v>6965000</v>
      </c>
      <c r="K2327" s="116">
        <v>335000</v>
      </c>
      <c r="L2327" s="116">
        <v>0</v>
      </c>
      <c r="M2327" s="116">
        <v>0</v>
      </c>
      <c r="N2327" s="116">
        <v>0</v>
      </c>
      <c r="O2327" s="116">
        <v>0</v>
      </c>
      <c r="P2327" s="120">
        <v>335000</v>
      </c>
      <c r="Q2327" s="27" t="str">
        <f t="shared" si="412"/>
        <v>Registered</v>
      </c>
      <c r="R2327" s="121">
        <f t="shared" si="413"/>
        <v>1</v>
      </c>
      <c r="T2327" s="117">
        <f t="shared" si="414"/>
        <v>335000</v>
      </c>
      <c r="U2327" s="117">
        <f t="shared" si="415"/>
        <v>0</v>
      </c>
    </row>
    <row r="2328" spans="1:21" x14ac:dyDescent="0.3">
      <c r="A2328" s="114">
        <v>859</v>
      </c>
      <c r="B2328" s="114" t="s">
        <v>391</v>
      </c>
      <c r="C2328" s="114" t="s">
        <v>68</v>
      </c>
      <c r="D2328" s="114" t="s">
        <v>4032</v>
      </c>
      <c r="E2328" s="114" t="s">
        <v>4033</v>
      </c>
      <c r="F2328" s="115">
        <v>45565</v>
      </c>
      <c r="G2328" s="114" t="s">
        <v>2467</v>
      </c>
      <c r="H2328" s="116">
        <v>32100000</v>
      </c>
      <c r="I2328" s="116">
        <v>32100000</v>
      </c>
      <c r="J2328" s="116">
        <v>31779000</v>
      </c>
      <c r="K2328" s="116">
        <v>321000</v>
      </c>
      <c r="L2328" s="116">
        <v>0</v>
      </c>
      <c r="M2328" s="116">
        <v>0</v>
      </c>
      <c r="N2328" s="116">
        <v>0</v>
      </c>
      <c r="O2328" s="116">
        <v>0</v>
      </c>
      <c r="P2328" s="120">
        <v>321000</v>
      </c>
      <c r="Q2328" s="27" t="str">
        <f t="shared" si="412"/>
        <v>Registered</v>
      </c>
      <c r="R2328" s="121">
        <f t="shared" si="413"/>
        <v>1</v>
      </c>
      <c r="T2328" s="117">
        <f t="shared" si="414"/>
        <v>321000</v>
      </c>
      <c r="U2328" s="117">
        <f t="shared" si="415"/>
        <v>0</v>
      </c>
    </row>
    <row r="2329" spans="1:21" x14ac:dyDescent="0.3">
      <c r="A2329" s="114">
        <v>865</v>
      </c>
      <c r="B2329" s="114" t="s">
        <v>391</v>
      </c>
      <c r="C2329" s="114" t="s">
        <v>68</v>
      </c>
      <c r="D2329" s="114" t="s">
        <v>4061</v>
      </c>
      <c r="E2329" s="114" t="s">
        <v>4062</v>
      </c>
      <c r="F2329" s="115">
        <v>45533</v>
      </c>
      <c r="G2329" s="114" t="s">
        <v>3278</v>
      </c>
      <c r="H2329" s="116">
        <v>26700000</v>
      </c>
      <c r="I2329" s="116">
        <v>26700000</v>
      </c>
      <c r="J2329" s="116">
        <v>26395021</v>
      </c>
      <c r="K2329" s="116">
        <v>304979</v>
      </c>
      <c r="L2329" s="116">
        <v>0</v>
      </c>
      <c r="M2329" s="116">
        <v>0</v>
      </c>
      <c r="N2329" s="116">
        <v>0</v>
      </c>
      <c r="O2329" s="116">
        <v>0</v>
      </c>
      <c r="P2329" s="120">
        <v>304979</v>
      </c>
      <c r="Q2329" s="27" t="str">
        <f t="shared" si="412"/>
        <v>Registered</v>
      </c>
      <c r="R2329" s="121">
        <f t="shared" si="413"/>
        <v>1</v>
      </c>
      <c r="T2329" s="117">
        <f t="shared" si="414"/>
        <v>304979</v>
      </c>
      <c r="U2329" s="117">
        <f t="shared" si="415"/>
        <v>0</v>
      </c>
    </row>
    <row r="2330" spans="1:21" x14ac:dyDescent="0.3">
      <c r="A2330" s="114">
        <v>870</v>
      </c>
      <c r="B2330" s="114" t="s">
        <v>391</v>
      </c>
      <c r="C2330" s="114" t="s">
        <v>68</v>
      </c>
      <c r="D2330" s="114" t="s">
        <v>4068</v>
      </c>
      <c r="E2330" s="114" t="s">
        <v>4069</v>
      </c>
      <c r="F2330" s="115">
        <v>44165</v>
      </c>
      <c r="G2330" s="114" t="s">
        <v>4070</v>
      </c>
      <c r="H2330" s="116">
        <v>6300000</v>
      </c>
      <c r="I2330" s="116">
        <v>6300000</v>
      </c>
      <c r="J2330" s="116">
        <v>6000000</v>
      </c>
      <c r="K2330" s="116">
        <v>300000</v>
      </c>
      <c r="L2330" s="116">
        <v>0</v>
      </c>
      <c r="M2330" s="116">
        <v>0</v>
      </c>
      <c r="N2330" s="116">
        <v>0</v>
      </c>
      <c r="O2330" s="116">
        <v>0</v>
      </c>
      <c r="P2330" s="120">
        <v>300000</v>
      </c>
      <c r="Q2330" s="27" t="str">
        <f t="shared" si="412"/>
        <v>Registered</v>
      </c>
      <c r="R2330" s="121">
        <f t="shared" si="413"/>
        <v>1</v>
      </c>
      <c r="T2330" s="117">
        <f t="shared" si="414"/>
        <v>300000</v>
      </c>
      <c r="U2330" s="117">
        <f t="shared" si="415"/>
        <v>0</v>
      </c>
    </row>
    <row r="2331" spans="1:21" x14ac:dyDescent="0.3">
      <c r="A2331" s="114">
        <v>893</v>
      </c>
      <c r="B2331" s="114" t="s">
        <v>391</v>
      </c>
      <c r="C2331" s="114" t="s">
        <v>68</v>
      </c>
      <c r="D2331" s="114" t="s">
        <v>4237</v>
      </c>
      <c r="E2331" s="114" t="s">
        <v>4238</v>
      </c>
      <c r="F2331" s="115">
        <v>45532</v>
      </c>
      <c r="G2331" s="114" t="s">
        <v>2481</v>
      </c>
      <c r="H2331" s="116">
        <v>95749999</v>
      </c>
      <c r="I2331" s="116">
        <v>95749999</v>
      </c>
      <c r="J2331" s="116">
        <v>95511800</v>
      </c>
      <c r="K2331" s="116">
        <v>238199</v>
      </c>
      <c r="L2331" s="116">
        <v>0</v>
      </c>
      <c r="M2331" s="116">
        <v>0</v>
      </c>
      <c r="N2331" s="116">
        <v>0</v>
      </c>
      <c r="O2331" s="116">
        <v>0</v>
      </c>
      <c r="P2331" s="120">
        <v>238199</v>
      </c>
      <c r="Q2331" s="27" t="str">
        <f t="shared" si="412"/>
        <v>Registered</v>
      </c>
      <c r="R2331" s="121">
        <f t="shared" si="413"/>
        <v>1</v>
      </c>
      <c r="T2331" s="117">
        <f t="shared" si="414"/>
        <v>238199</v>
      </c>
      <c r="U2331" s="117">
        <f t="shared" si="415"/>
        <v>0</v>
      </c>
    </row>
    <row r="2332" spans="1:21" x14ac:dyDescent="0.3">
      <c r="A2332" s="114">
        <v>900</v>
      </c>
      <c r="B2332" s="114" t="s">
        <v>391</v>
      </c>
      <c r="C2332" s="114" t="s">
        <v>68</v>
      </c>
      <c r="D2332" s="114" t="s">
        <v>4253</v>
      </c>
      <c r="E2332" s="114" t="s">
        <v>4254</v>
      </c>
      <c r="F2332" s="115">
        <v>44223</v>
      </c>
      <c r="G2332" s="114" t="s">
        <v>1911</v>
      </c>
      <c r="H2332" s="116">
        <v>11600000</v>
      </c>
      <c r="I2332" s="116">
        <v>11600000</v>
      </c>
      <c r="J2332" s="116">
        <v>11387587</v>
      </c>
      <c r="K2332" s="116">
        <v>212413</v>
      </c>
      <c r="L2332" s="116">
        <v>0</v>
      </c>
      <c r="M2332" s="116">
        <v>0</v>
      </c>
      <c r="N2332" s="116">
        <v>0</v>
      </c>
      <c r="O2332" s="116">
        <v>0</v>
      </c>
      <c r="P2332" s="120">
        <v>212413</v>
      </c>
      <c r="Q2332" s="27" t="str">
        <f t="shared" si="412"/>
        <v>Registered</v>
      </c>
      <c r="R2332" s="121">
        <f t="shared" si="413"/>
        <v>1</v>
      </c>
      <c r="T2332" s="117">
        <f t="shared" si="414"/>
        <v>212413</v>
      </c>
      <c r="U2332" s="117">
        <f t="shared" si="415"/>
        <v>0</v>
      </c>
    </row>
    <row r="2333" spans="1:21" x14ac:dyDescent="0.3">
      <c r="A2333" s="114">
        <v>910</v>
      </c>
      <c r="B2333" s="114" t="s">
        <v>391</v>
      </c>
      <c r="C2333" s="114" t="s">
        <v>68</v>
      </c>
      <c r="D2333" s="114" t="s">
        <v>4272</v>
      </c>
      <c r="E2333" s="114" t="s">
        <v>4273</v>
      </c>
      <c r="F2333" s="115">
        <v>44953</v>
      </c>
      <c r="G2333" s="114" t="s">
        <v>4274</v>
      </c>
      <c r="H2333" s="116">
        <v>8000000</v>
      </c>
      <c r="I2333" s="116">
        <v>8000000</v>
      </c>
      <c r="J2333" s="116">
        <v>7803000</v>
      </c>
      <c r="K2333" s="116">
        <v>197000</v>
      </c>
      <c r="L2333" s="116">
        <v>0</v>
      </c>
      <c r="M2333" s="116">
        <v>0</v>
      </c>
      <c r="N2333" s="116">
        <v>0</v>
      </c>
      <c r="O2333" s="116">
        <v>0</v>
      </c>
      <c r="P2333" s="120">
        <v>197000</v>
      </c>
      <c r="Q2333" s="27" t="str">
        <f t="shared" si="412"/>
        <v>Registered</v>
      </c>
      <c r="R2333" s="121">
        <f t="shared" si="413"/>
        <v>1</v>
      </c>
      <c r="T2333" s="117">
        <f t="shared" si="414"/>
        <v>197000</v>
      </c>
      <c r="U2333" s="117">
        <f t="shared" si="415"/>
        <v>0</v>
      </c>
    </row>
    <row r="2334" spans="1:21" x14ac:dyDescent="0.3">
      <c r="A2334" s="114">
        <v>922</v>
      </c>
      <c r="B2334" s="114" t="s">
        <v>391</v>
      </c>
      <c r="C2334" s="114" t="s">
        <v>68</v>
      </c>
      <c r="D2334" s="114" t="s">
        <v>4348</v>
      </c>
      <c r="E2334" s="114" t="s">
        <v>4349</v>
      </c>
      <c r="F2334" s="115">
        <v>44084</v>
      </c>
      <c r="G2334" s="114" t="s">
        <v>4350</v>
      </c>
      <c r="H2334" s="116">
        <v>7670000</v>
      </c>
      <c r="I2334" s="116">
        <v>7670000</v>
      </c>
      <c r="J2334" s="116">
        <v>7483520</v>
      </c>
      <c r="K2334" s="116">
        <v>186480</v>
      </c>
      <c r="L2334" s="116">
        <v>0</v>
      </c>
      <c r="M2334" s="116">
        <v>0</v>
      </c>
      <c r="N2334" s="116">
        <v>0</v>
      </c>
      <c r="O2334" s="116">
        <v>0</v>
      </c>
      <c r="P2334" s="120">
        <v>186480</v>
      </c>
      <c r="Q2334" s="27" t="str">
        <f t="shared" si="412"/>
        <v>Registered</v>
      </c>
      <c r="R2334" s="121">
        <f t="shared" si="413"/>
        <v>1</v>
      </c>
      <c r="T2334" s="117">
        <f t="shared" si="414"/>
        <v>186480</v>
      </c>
      <c r="U2334" s="117">
        <f t="shared" si="415"/>
        <v>0</v>
      </c>
    </row>
    <row r="2335" spans="1:21" x14ac:dyDescent="0.3">
      <c r="A2335" s="114">
        <v>941</v>
      </c>
      <c r="B2335" s="114" t="s">
        <v>391</v>
      </c>
      <c r="C2335" s="114" t="s">
        <v>68</v>
      </c>
      <c r="D2335" s="114" t="s">
        <v>4398</v>
      </c>
      <c r="E2335" s="114" t="s">
        <v>4399</v>
      </c>
      <c r="F2335" s="115">
        <v>44778</v>
      </c>
      <c r="G2335" s="114" t="s">
        <v>4400</v>
      </c>
      <c r="H2335" s="116">
        <v>8275000</v>
      </c>
      <c r="I2335" s="116">
        <v>8275000</v>
      </c>
      <c r="J2335" s="116">
        <v>8137500</v>
      </c>
      <c r="K2335" s="116">
        <v>137500</v>
      </c>
      <c r="L2335" s="116">
        <v>0</v>
      </c>
      <c r="M2335" s="116">
        <v>0</v>
      </c>
      <c r="N2335" s="116">
        <v>0</v>
      </c>
      <c r="O2335" s="116">
        <v>0</v>
      </c>
      <c r="P2335" s="120">
        <v>137500</v>
      </c>
      <c r="Q2335" s="27" t="str">
        <f t="shared" si="412"/>
        <v>Registered</v>
      </c>
      <c r="R2335" s="121">
        <f t="shared" si="413"/>
        <v>1</v>
      </c>
      <c r="T2335" s="117">
        <f t="shared" si="414"/>
        <v>137500</v>
      </c>
      <c r="U2335" s="117">
        <f t="shared" si="415"/>
        <v>0</v>
      </c>
    </row>
    <row r="2336" spans="1:21" x14ac:dyDescent="0.3">
      <c r="A2336" s="114">
        <v>1104</v>
      </c>
      <c r="B2336" s="114" t="s">
        <v>391</v>
      </c>
      <c r="C2336" s="114" t="s">
        <v>68</v>
      </c>
      <c r="D2336" s="114" t="s">
        <v>4830</v>
      </c>
      <c r="E2336" s="114" t="s">
        <v>4831</v>
      </c>
      <c r="F2336" s="115">
        <v>45757</v>
      </c>
      <c r="G2336" s="114" t="s">
        <v>4832</v>
      </c>
      <c r="H2336" s="116">
        <v>34350467</v>
      </c>
      <c r="I2336" s="116">
        <v>34350467</v>
      </c>
      <c r="J2336" s="116">
        <v>34348399</v>
      </c>
      <c r="K2336" s="116">
        <v>2068</v>
      </c>
      <c r="L2336" s="116">
        <v>0</v>
      </c>
      <c r="M2336" s="116">
        <v>0</v>
      </c>
      <c r="N2336" s="116">
        <v>0</v>
      </c>
      <c r="O2336" s="116">
        <v>0</v>
      </c>
      <c r="P2336" s="120">
        <v>2068</v>
      </c>
      <c r="Q2336" s="27" t="str">
        <f t="shared" si="412"/>
        <v>Registered</v>
      </c>
      <c r="R2336" s="121">
        <f t="shared" si="413"/>
        <v>1</v>
      </c>
      <c r="T2336" s="117">
        <f t="shared" si="414"/>
        <v>2068</v>
      </c>
      <c r="U2336" s="117">
        <f t="shared" si="415"/>
        <v>0</v>
      </c>
    </row>
    <row r="2337" spans="1:21" x14ac:dyDescent="0.3">
      <c r="A2337" s="114">
        <v>1111</v>
      </c>
      <c r="B2337" s="114" t="s">
        <v>391</v>
      </c>
      <c r="C2337" s="114" t="s">
        <v>68</v>
      </c>
      <c r="D2337" s="114" t="s">
        <v>4842</v>
      </c>
      <c r="E2337" s="114" t="s">
        <v>4843</v>
      </c>
      <c r="F2337" s="115">
        <v>44137</v>
      </c>
      <c r="G2337" s="114" t="s">
        <v>4844</v>
      </c>
      <c r="H2337" s="116">
        <v>6792000</v>
      </c>
      <c r="I2337" s="116">
        <v>6792000</v>
      </c>
      <c r="J2337" s="116">
        <v>6791800</v>
      </c>
      <c r="K2337" s="116">
        <v>200</v>
      </c>
      <c r="L2337" s="116">
        <v>0</v>
      </c>
      <c r="M2337" s="116">
        <v>0</v>
      </c>
      <c r="N2337" s="116">
        <v>0</v>
      </c>
      <c r="O2337" s="116">
        <v>0</v>
      </c>
      <c r="P2337" s="120">
        <v>200</v>
      </c>
      <c r="Q2337" s="27" t="str">
        <f t="shared" si="412"/>
        <v>Registered</v>
      </c>
      <c r="R2337" s="121">
        <f t="shared" si="413"/>
        <v>1</v>
      </c>
      <c r="T2337" s="117">
        <f t="shared" si="414"/>
        <v>200</v>
      </c>
      <c r="U2337" s="117">
        <f t="shared" si="415"/>
        <v>0</v>
      </c>
    </row>
    <row r="2338" spans="1:21" hidden="1" x14ac:dyDescent="0.3">
      <c r="A2338" s="114">
        <v>5688</v>
      </c>
      <c r="B2338" s="114" t="s">
        <v>391</v>
      </c>
      <c r="C2338" s="114" t="s">
        <v>68</v>
      </c>
      <c r="D2338" s="114" t="s">
        <v>6806</v>
      </c>
      <c r="E2338" s="114" t="s">
        <v>4238</v>
      </c>
      <c r="F2338" s="115">
        <v>45532</v>
      </c>
      <c r="G2338" s="114" t="s">
        <v>2481</v>
      </c>
      <c r="H2338" s="116">
        <v>23820000</v>
      </c>
      <c r="I2338" s="116">
        <v>23820000</v>
      </c>
      <c r="J2338" s="116">
        <v>23820000</v>
      </c>
      <c r="K2338" s="116">
        <v>0</v>
      </c>
      <c r="L2338" s="116">
        <v>0</v>
      </c>
      <c r="M2338" s="116">
        <v>0</v>
      </c>
      <c r="N2338" s="116">
        <v>0</v>
      </c>
      <c r="O2338" s="116">
        <v>0</v>
      </c>
      <c r="P2338" s="120">
        <v>0</v>
      </c>
      <c r="Q2338" s="27" t="str">
        <f t="shared" si="412"/>
        <v>Registered</v>
      </c>
      <c r="R2338" s="121">
        <f t="shared" si="413"/>
        <v>1</v>
      </c>
      <c r="T2338" s="117">
        <f t="shared" si="414"/>
        <v>0</v>
      </c>
      <c r="U2338" s="117">
        <f t="shared" si="415"/>
        <v>0</v>
      </c>
    </row>
    <row r="2339" spans="1:21" hidden="1" x14ac:dyDescent="0.3">
      <c r="A2339" s="114">
        <v>5689</v>
      </c>
      <c r="B2339" s="114" t="s">
        <v>391</v>
      </c>
      <c r="C2339" s="114" t="s">
        <v>68</v>
      </c>
      <c r="D2339" s="114" t="s">
        <v>6807</v>
      </c>
      <c r="E2339" s="114" t="s">
        <v>6808</v>
      </c>
      <c r="F2339" s="115">
        <v>45169</v>
      </c>
      <c r="G2339" s="114" t="s">
        <v>5072</v>
      </c>
      <c r="H2339" s="116">
        <v>30110850</v>
      </c>
      <c r="I2339" s="116">
        <v>30110850</v>
      </c>
      <c r="J2339" s="116">
        <v>30110850</v>
      </c>
      <c r="K2339" s="116">
        <v>0</v>
      </c>
      <c r="L2339" s="116">
        <v>0</v>
      </c>
      <c r="M2339" s="116">
        <v>0</v>
      </c>
      <c r="N2339" s="116">
        <v>0</v>
      </c>
      <c r="O2339" s="116">
        <v>0</v>
      </c>
      <c r="P2339" s="120">
        <v>0</v>
      </c>
      <c r="Q2339" s="27" t="str">
        <f t="shared" si="412"/>
        <v>Registered</v>
      </c>
      <c r="R2339" s="121">
        <f t="shared" si="413"/>
        <v>1</v>
      </c>
      <c r="T2339" s="117">
        <f t="shared" si="414"/>
        <v>0</v>
      </c>
      <c r="U2339" s="117">
        <f t="shared" si="415"/>
        <v>0</v>
      </c>
    </row>
    <row r="2340" spans="1:21" hidden="1" x14ac:dyDescent="0.3">
      <c r="A2340" s="114">
        <v>5690</v>
      </c>
      <c r="B2340" s="114" t="s">
        <v>391</v>
      </c>
      <c r="C2340" s="114" t="s">
        <v>68</v>
      </c>
      <c r="D2340" s="114" t="s">
        <v>4217</v>
      </c>
      <c r="E2340" s="114" t="s">
        <v>4218</v>
      </c>
      <c r="F2340" s="115">
        <v>45226</v>
      </c>
      <c r="G2340" s="114" t="s">
        <v>2501</v>
      </c>
      <c r="H2340" s="116">
        <v>29100000</v>
      </c>
      <c r="I2340" s="116">
        <v>29100000</v>
      </c>
      <c r="J2340" s="116">
        <v>29100000</v>
      </c>
      <c r="K2340" s="116">
        <v>0</v>
      </c>
      <c r="L2340" s="116">
        <v>0</v>
      </c>
      <c r="M2340" s="116">
        <v>0</v>
      </c>
      <c r="N2340" s="116">
        <v>0</v>
      </c>
      <c r="O2340" s="116">
        <v>0</v>
      </c>
      <c r="P2340" s="120">
        <v>0</v>
      </c>
      <c r="Q2340" s="27" t="str">
        <f t="shared" si="412"/>
        <v>Registered</v>
      </c>
      <c r="R2340" s="121">
        <f t="shared" si="413"/>
        <v>1</v>
      </c>
      <c r="T2340" s="117">
        <f t="shared" si="414"/>
        <v>0</v>
      </c>
      <c r="U2340" s="117">
        <f t="shared" si="415"/>
        <v>0</v>
      </c>
    </row>
    <row r="2341" spans="1:21" hidden="1" x14ac:dyDescent="0.3">
      <c r="A2341" s="114">
        <v>5691</v>
      </c>
      <c r="B2341" s="114" t="s">
        <v>391</v>
      </c>
      <c r="C2341" s="114" t="s">
        <v>68</v>
      </c>
      <c r="D2341" s="114" t="s">
        <v>6809</v>
      </c>
      <c r="E2341" s="114" t="s">
        <v>6810</v>
      </c>
      <c r="F2341" s="115">
        <v>45217</v>
      </c>
      <c r="G2341" s="114" t="s">
        <v>3646</v>
      </c>
      <c r="H2341" s="116">
        <v>58671587</v>
      </c>
      <c r="I2341" s="116">
        <v>58671587</v>
      </c>
      <c r="J2341" s="116">
        <v>58671587</v>
      </c>
      <c r="K2341" s="116">
        <v>0</v>
      </c>
      <c r="L2341" s="116">
        <v>0</v>
      </c>
      <c r="M2341" s="116">
        <v>0</v>
      </c>
      <c r="N2341" s="116">
        <v>0</v>
      </c>
      <c r="O2341" s="116">
        <v>0</v>
      </c>
      <c r="P2341" s="120">
        <v>0</v>
      </c>
      <c r="Q2341" s="27" t="str">
        <f t="shared" si="412"/>
        <v>Registered</v>
      </c>
      <c r="R2341" s="121">
        <f t="shared" si="413"/>
        <v>1</v>
      </c>
      <c r="T2341" s="117">
        <f t="shared" si="414"/>
        <v>0</v>
      </c>
      <c r="U2341" s="117">
        <f t="shared" si="415"/>
        <v>0</v>
      </c>
    </row>
    <row r="2342" spans="1:21" hidden="1" x14ac:dyDescent="0.3">
      <c r="A2342" s="114">
        <v>5692</v>
      </c>
      <c r="B2342" s="114" t="s">
        <v>391</v>
      </c>
      <c r="C2342" s="114" t="s">
        <v>68</v>
      </c>
      <c r="D2342" s="114" t="s">
        <v>6811</v>
      </c>
      <c r="E2342" s="114" t="s">
        <v>6812</v>
      </c>
      <c r="F2342" s="115">
        <v>45217</v>
      </c>
      <c r="G2342" s="114" t="s">
        <v>3646</v>
      </c>
      <c r="H2342" s="116">
        <v>42400000</v>
      </c>
      <c r="I2342" s="116">
        <v>42400000</v>
      </c>
      <c r="J2342" s="116">
        <v>42400000</v>
      </c>
      <c r="K2342" s="116">
        <v>0</v>
      </c>
      <c r="L2342" s="116">
        <v>0</v>
      </c>
      <c r="M2342" s="116">
        <v>0</v>
      </c>
      <c r="N2342" s="116">
        <v>0</v>
      </c>
      <c r="O2342" s="116">
        <v>0</v>
      </c>
      <c r="P2342" s="120">
        <v>0</v>
      </c>
      <c r="Q2342" s="27" t="str">
        <f t="shared" si="412"/>
        <v>Registered</v>
      </c>
      <c r="R2342" s="121">
        <f t="shared" si="413"/>
        <v>1</v>
      </c>
      <c r="T2342" s="117">
        <f t="shared" si="414"/>
        <v>0</v>
      </c>
      <c r="U2342" s="117">
        <f t="shared" si="415"/>
        <v>0</v>
      </c>
    </row>
    <row r="2343" spans="1:21" hidden="1" x14ac:dyDescent="0.3">
      <c r="A2343" s="114">
        <v>5693</v>
      </c>
      <c r="B2343" s="114" t="s">
        <v>391</v>
      </c>
      <c r="C2343" s="114" t="s">
        <v>68</v>
      </c>
      <c r="D2343" s="114" t="s">
        <v>6813</v>
      </c>
      <c r="E2343" s="114" t="s">
        <v>6814</v>
      </c>
      <c r="F2343" s="115">
        <v>45533</v>
      </c>
      <c r="G2343" s="114" t="s">
        <v>3278</v>
      </c>
      <c r="H2343" s="116">
        <v>22512000</v>
      </c>
      <c r="I2343" s="116">
        <v>22512000</v>
      </c>
      <c r="J2343" s="116">
        <v>22512000</v>
      </c>
      <c r="K2343" s="116">
        <v>0</v>
      </c>
      <c r="L2343" s="116">
        <v>0</v>
      </c>
      <c r="M2343" s="116">
        <v>0</v>
      </c>
      <c r="N2343" s="116">
        <v>0</v>
      </c>
      <c r="O2343" s="116">
        <v>0</v>
      </c>
      <c r="P2343" s="120">
        <v>0</v>
      </c>
      <c r="Q2343" s="27" t="str">
        <f t="shared" si="412"/>
        <v>Registered</v>
      </c>
      <c r="R2343" s="121">
        <f t="shared" si="413"/>
        <v>1</v>
      </c>
      <c r="T2343" s="117">
        <f t="shared" si="414"/>
        <v>0</v>
      </c>
      <c r="U2343" s="117">
        <f t="shared" si="415"/>
        <v>0</v>
      </c>
    </row>
    <row r="2344" spans="1:21" hidden="1" x14ac:dyDescent="0.3">
      <c r="A2344" s="114">
        <v>5694</v>
      </c>
      <c r="B2344" s="114" t="s">
        <v>391</v>
      </c>
      <c r="C2344" s="114" t="s">
        <v>68</v>
      </c>
      <c r="D2344" s="114" t="s">
        <v>6815</v>
      </c>
      <c r="E2344" s="114" t="s">
        <v>6816</v>
      </c>
      <c r="F2344" s="115">
        <v>45626</v>
      </c>
      <c r="G2344" s="114" t="s">
        <v>6817</v>
      </c>
      <c r="H2344" s="116">
        <v>51100000</v>
      </c>
      <c r="I2344" s="116">
        <v>51100000</v>
      </c>
      <c r="J2344" s="116">
        <v>51100000</v>
      </c>
      <c r="K2344" s="116">
        <v>0</v>
      </c>
      <c r="L2344" s="116">
        <v>0</v>
      </c>
      <c r="M2344" s="116">
        <v>0</v>
      </c>
      <c r="N2344" s="116">
        <v>0</v>
      </c>
      <c r="O2344" s="116">
        <v>0</v>
      </c>
      <c r="P2344" s="120">
        <v>0</v>
      </c>
      <c r="Q2344" s="27" t="str">
        <f t="shared" si="412"/>
        <v>Registered</v>
      </c>
      <c r="R2344" s="121">
        <f t="shared" si="413"/>
        <v>1</v>
      </c>
      <c r="T2344" s="117">
        <f t="shared" si="414"/>
        <v>0</v>
      </c>
      <c r="U2344" s="117">
        <f t="shared" si="415"/>
        <v>0</v>
      </c>
    </row>
    <row r="2345" spans="1:21" hidden="1" x14ac:dyDescent="0.3">
      <c r="A2345" s="114">
        <v>5695</v>
      </c>
      <c r="B2345" s="114" t="s">
        <v>391</v>
      </c>
      <c r="C2345" s="114" t="s">
        <v>68</v>
      </c>
      <c r="D2345" s="114" t="s">
        <v>6818</v>
      </c>
      <c r="E2345" s="114" t="s">
        <v>6819</v>
      </c>
      <c r="F2345" s="115">
        <v>45716</v>
      </c>
      <c r="G2345" s="114" t="s">
        <v>1443</v>
      </c>
      <c r="H2345" s="116">
        <v>60000000</v>
      </c>
      <c r="I2345" s="116">
        <v>60000000</v>
      </c>
      <c r="J2345" s="116">
        <v>60000000</v>
      </c>
      <c r="K2345" s="116">
        <v>0</v>
      </c>
      <c r="L2345" s="116">
        <v>0</v>
      </c>
      <c r="M2345" s="116">
        <v>0</v>
      </c>
      <c r="N2345" s="116">
        <v>0</v>
      </c>
      <c r="O2345" s="116">
        <v>0</v>
      </c>
      <c r="P2345" s="120">
        <v>0</v>
      </c>
      <c r="Q2345" s="27" t="str">
        <f t="shared" si="412"/>
        <v>Registered</v>
      </c>
      <c r="R2345" s="121">
        <f t="shared" si="413"/>
        <v>1</v>
      </c>
      <c r="T2345" s="117">
        <f t="shared" si="414"/>
        <v>0</v>
      </c>
      <c r="U2345" s="117">
        <f t="shared" si="415"/>
        <v>0</v>
      </c>
    </row>
    <row r="2346" spans="1:21" hidden="1" x14ac:dyDescent="0.3">
      <c r="A2346" s="114">
        <v>5696</v>
      </c>
      <c r="B2346" s="114" t="s">
        <v>391</v>
      </c>
      <c r="C2346" s="114" t="s">
        <v>68</v>
      </c>
      <c r="D2346" s="114" t="s">
        <v>6820</v>
      </c>
      <c r="E2346" s="114" t="s">
        <v>6821</v>
      </c>
      <c r="F2346" s="115">
        <v>45343</v>
      </c>
      <c r="G2346" s="114" t="s">
        <v>3793</v>
      </c>
      <c r="H2346" s="116">
        <v>33500000</v>
      </c>
      <c r="I2346" s="116">
        <v>33500000</v>
      </c>
      <c r="J2346" s="116">
        <v>33500000</v>
      </c>
      <c r="K2346" s="116">
        <v>0</v>
      </c>
      <c r="L2346" s="116">
        <v>0</v>
      </c>
      <c r="M2346" s="116">
        <v>0</v>
      </c>
      <c r="N2346" s="116">
        <v>0</v>
      </c>
      <c r="O2346" s="116">
        <v>0</v>
      </c>
      <c r="P2346" s="120">
        <v>0</v>
      </c>
      <c r="Q2346" s="27" t="str">
        <f t="shared" si="412"/>
        <v>Registered</v>
      </c>
      <c r="R2346" s="121">
        <f t="shared" si="413"/>
        <v>1</v>
      </c>
      <c r="T2346" s="117">
        <f t="shared" si="414"/>
        <v>0</v>
      </c>
      <c r="U2346" s="117">
        <f t="shared" si="415"/>
        <v>0</v>
      </c>
    </row>
    <row r="2347" spans="1:21" hidden="1" x14ac:dyDescent="0.3">
      <c r="A2347" s="114">
        <v>5697</v>
      </c>
      <c r="B2347" s="114" t="s">
        <v>391</v>
      </c>
      <c r="C2347" s="114" t="s">
        <v>68</v>
      </c>
      <c r="D2347" s="114" t="s">
        <v>6822</v>
      </c>
      <c r="E2347" s="114" t="s">
        <v>1442</v>
      </c>
      <c r="F2347" s="115">
        <v>45583</v>
      </c>
      <c r="G2347" s="114" t="s">
        <v>2867</v>
      </c>
      <c r="H2347" s="116">
        <v>93015000</v>
      </c>
      <c r="I2347" s="116">
        <v>93015000</v>
      </c>
      <c r="J2347" s="116">
        <v>93015000</v>
      </c>
      <c r="K2347" s="116">
        <v>0</v>
      </c>
      <c r="L2347" s="116">
        <v>0</v>
      </c>
      <c r="M2347" s="116">
        <v>0</v>
      </c>
      <c r="N2347" s="116">
        <v>0</v>
      </c>
      <c r="O2347" s="116">
        <v>0</v>
      </c>
      <c r="P2347" s="120">
        <v>0</v>
      </c>
      <c r="Q2347" s="27" t="str">
        <f t="shared" si="412"/>
        <v>Registered</v>
      </c>
      <c r="R2347" s="121">
        <f t="shared" si="413"/>
        <v>1</v>
      </c>
      <c r="T2347" s="117">
        <f t="shared" si="414"/>
        <v>0</v>
      </c>
      <c r="U2347" s="117">
        <f t="shared" si="415"/>
        <v>0</v>
      </c>
    </row>
    <row r="2348" spans="1:21" hidden="1" x14ac:dyDescent="0.3">
      <c r="A2348" s="114">
        <v>5698</v>
      </c>
      <c r="B2348" s="114" t="s">
        <v>391</v>
      </c>
      <c r="C2348" s="114" t="s">
        <v>68</v>
      </c>
      <c r="D2348" s="114" t="s">
        <v>6823</v>
      </c>
      <c r="E2348" s="114" t="s">
        <v>1973</v>
      </c>
      <c r="F2348" s="115">
        <v>45530</v>
      </c>
      <c r="G2348" s="114" t="s">
        <v>2724</v>
      </c>
      <c r="H2348" s="116">
        <v>32500000</v>
      </c>
      <c r="I2348" s="116">
        <v>32500000</v>
      </c>
      <c r="J2348" s="116">
        <v>32500000</v>
      </c>
      <c r="K2348" s="116">
        <v>0</v>
      </c>
      <c r="L2348" s="116">
        <v>0</v>
      </c>
      <c r="M2348" s="116">
        <v>0</v>
      </c>
      <c r="N2348" s="116">
        <v>0</v>
      </c>
      <c r="O2348" s="116">
        <v>0</v>
      </c>
      <c r="P2348" s="120">
        <v>0</v>
      </c>
      <c r="Q2348" s="27" t="str">
        <f t="shared" si="412"/>
        <v>Registered</v>
      </c>
      <c r="R2348" s="121">
        <f t="shared" si="413"/>
        <v>1</v>
      </c>
      <c r="T2348" s="117">
        <f t="shared" si="414"/>
        <v>0</v>
      </c>
      <c r="U2348" s="117">
        <f t="shared" si="415"/>
        <v>0</v>
      </c>
    </row>
    <row r="2349" spans="1:21" hidden="1" x14ac:dyDescent="0.3">
      <c r="A2349" s="114">
        <v>5699</v>
      </c>
      <c r="B2349" s="114" t="s">
        <v>391</v>
      </c>
      <c r="C2349" s="114" t="s">
        <v>68</v>
      </c>
      <c r="D2349" s="114" t="s">
        <v>6824</v>
      </c>
      <c r="E2349" s="114" t="s">
        <v>6825</v>
      </c>
      <c r="F2349" s="115">
        <v>45565</v>
      </c>
      <c r="G2349" s="114" t="s">
        <v>3089</v>
      </c>
      <c r="H2349" s="116">
        <v>24800000</v>
      </c>
      <c r="I2349" s="116">
        <v>24800000</v>
      </c>
      <c r="J2349" s="116">
        <v>24800000</v>
      </c>
      <c r="K2349" s="116">
        <v>0</v>
      </c>
      <c r="L2349" s="116">
        <v>0</v>
      </c>
      <c r="M2349" s="116">
        <v>0</v>
      </c>
      <c r="N2349" s="116">
        <v>0</v>
      </c>
      <c r="O2349" s="116">
        <v>0</v>
      </c>
      <c r="P2349" s="120">
        <v>0</v>
      </c>
      <c r="Q2349" s="27" t="str">
        <f t="shared" si="412"/>
        <v>Registered</v>
      </c>
      <c r="R2349" s="121">
        <f t="shared" si="413"/>
        <v>1</v>
      </c>
      <c r="T2349" s="117">
        <f t="shared" si="414"/>
        <v>0</v>
      </c>
      <c r="U2349" s="117">
        <f t="shared" si="415"/>
        <v>0</v>
      </c>
    </row>
    <row r="2350" spans="1:21" hidden="1" x14ac:dyDescent="0.3">
      <c r="A2350" s="114">
        <v>5700</v>
      </c>
      <c r="B2350" s="114" t="s">
        <v>391</v>
      </c>
      <c r="C2350" s="114" t="s">
        <v>68</v>
      </c>
      <c r="D2350" s="114" t="s">
        <v>6826</v>
      </c>
      <c r="E2350" s="114" t="s">
        <v>6827</v>
      </c>
      <c r="F2350" s="115">
        <v>45565</v>
      </c>
      <c r="G2350" s="114" t="s">
        <v>4456</v>
      </c>
      <c r="H2350" s="116">
        <v>60400000</v>
      </c>
      <c r="I2350" s="116">
        <v>60400000</v>
      </c>
      <c r="J2350" s="116">
        <v>60400000</v>
      </c>
      <c r="K2350" s="116">
        <v>0</v>
      </c>
      <c r="L2350" s="116">
        <v>0</v>
      </c>
      <c r="M2350" s="116">
        <v>0</v>
      </c>
      <c r="N2350" s="116">
        <v>0</v>
      </c>
      <c r="O2350" s="116">
        <v>0</v>
      </c>
      <c r="P2350" s="120">
        <v>0</v>
      </c>
      <c r="Q2350" s="27" t="str">
        <f t="shared" si="412"/>
        <v>Registered</v>
      </c>
      <c r="R2350" s="121">
        <f t="shared" si="413"/>
        <v>1</v>
      </c>
      <c r="T2350" s="117">
        <f t="shared" si="414"/>
        <v>0</v>
      </c>
      <c r="U2350" s="117">
        <f t="shared" si="415"/>
        <v>0</v>
      </c>
    </row>
    <row r="2351" spans="1:21" hidden="1" x14ac:dyDescent="0.3">
      <c r="A2351" s="114">
        <v>5701</v>
      </c>
      <c r="B2351" s="114" t="s">
        <v>391</v>
      </c>
      <c r="C2351" s="114" t="s">
        <v>68</v>
      </c>
      <c r="D2351" s="114" t="s">
        <v>6828</v>
      </c>
      <c r="E2351" s="114" t="s">
        <v>6829</v>
      </c>
      <c r="F2351" s="115">
        <v>45504</v>
      </c>
      <c r="G2351" s="114" t="s">
        <v>2724</v>
      </c>
      <c r="H2351" s="116">
        <v>50000000</v>
      </c>
      <c r="I2351" s="116">
        <v>50000000</v>
      </c>
      <c r="J2351" s="116">
        <v>50000000</v>
      </c>
      <c r="K2351" s="116">
        <v>0</v>
      </c>
      <c r="L2351" s="116">
        <v>0</v>
      </c>
      <c r="M2351" s="116">
        <v>0</v>
      </c>
      <c r="N2351" s="116">
        <v>0</v>
      </c>
      <c r="O2351" s="116">
        <v>0</v>
      </c>
      <c r="P2351" s="120">
        <v>0</v>
      </c>
      <c r="Q2351" s="27" t="str">
        <f t="shared" si="412"/>
        <v>Registered</v>
      </c>
      <c r="R2351" s="121">
        <f t="shared" si="413"/>
        <v>1</v>
      </c>
      <c r="T2351" s="117">
        <f t="shared" si="414"/>
        <v>0</v>
      </c>
      <c r="U2351" s="117">
        <f t="shared" si="415"/>
        <v>0</v>
      </c>
    </row>
    <row r="2352" spans="1:21" hidden="1" x14ac:dyDescent="0.3">
      <c r="A2352" s="114">
        <v>5702</v>
      </c>
      <c r="B2352" s="114" t="s">
        <v>391</v>
      </c>
      <c r="C2352" s="114" t="s">
        <v>68</v>
      </c>
      <c r="D2352" s="114" t="s">
        <v>6830</v>
      </c>
      <c r="E2352" s="114" t="s">
        <v>6831</v>
      </c>
      <c r="F2352" s="115">
        <v>45535</v>
      </c>
      <c r="G2352" s="114" t="s">
        <v>6832</v>
      </c>
      <c r="H2352" s="116">
        <v>25948800</v>
      </c>
      <c r="I2352" s="116">
        <v>25948800</v>
      </c>
      <c r="J2352" s="116">
        <v>25948800</v>
      </c>
      <c r="K2352" s="116">
        <v>0</v>
      </c>
      <c r="L2352" s="116">
        <v>0</v>
      </c>
      <c r="M2352" s="116">
        <v>0</v>
      </c>
      <c r="N2352" s="116">
        <v>0</v>
      </c>
      <c r="O2352" s="116">
        <v>0</v>
      </c>
      <c r="P2352" s="120">
        <v>0</v>
      </c>
      <c r="Q2352" s="27" t="str">
        <f t="shared" si="412"/>
        <v>Registered</v>
      </c>
      <c r="R2352" s="121">
        <f t="shared" si="413"/>
        <v>1</v>
      </c>
      <c r="T2352" s="117">
        <f t="shared" si="414"/>
        <v>0</v>
      </c>
      <c r="U2352" s="117">
        <f t="shared" si="415"/>
        <v>0</v>
      </c>
    </row>
    <row r="2353" spans="1:21" hidden="1" x14ac:dyDescent="0.3">
      <c r="A2353" s="114">
        <v>5703</v>
      </c>
      <c r="B2353" s="114" t="s">
        <v>391</v>
      </c>
      <c r="C2353" s="114" t="s">
        <v>68</v>
      </c>
      <c r="D2353" s="114" t="s">
        <v>6833</v>
      </c>
      <c r="E2353" s="114" t="s">
        <v>6834</v>
      </c>
      <c r="F2353" s="115">
        <v>45527</v>
      </c>
      <c r="G2353" s="114" t="s">
        <v>3304</v>
      </c>
      <c r="H2353" s="116">
        <v>32436000</v>
      </c>
      <c r="I2353" s="116">
        <v>32436000</v>
      </c>
      <c r="J2353" s="116">
        <v>32436000</v>
      </c>
      <c r="K2353" s="116">
        <v>0</v>
      </c>
      <c r="L2353" s="116">
        <v>0</v>
      </c>
      <c r="M2353" s="116">
        <v>0</v>
      </c>
      <c r="N2353" s="116">
        <v>0</v>
      </c>
      <c r="O2353" s="116">
        <v>0</v>
      </c>
      <c r="P2353" s="120">
        <v>0</v>
      </c>
      <c r="Q2353" s="27" t="str">
        <f t="shared" si="412"/>
        <v>Registered</v>
      </c>
      <c r="R2353" s="121">
        <f t="shared" si="413"/>
        <v>1</v>
      </c>
      <c r="T2353" s="117">
        <f t="shared" si="414"/>
        <v>0</v>
      </c>
      <c r="U2353" s="117">
        <f t="shared" si="415"/>
        <v>0</v>
      </c>
    </row>
    <row r="2354" spans="1:21" hidden="1" x14ac:dyDescent="0.3">
      <c r="A2354" s="114">
        <v>5704</v>
      </c>
      <c r="B2354" s="114" t="s">
        <v>391</v>
      </c>
      <c r="C2354" s="114" t="s">
        <v>68</v>
      </c>
      <c r="D2354" s="114" t="s">
        <v>2246</v>
      </c>
      <c r="E2354" s="114" t="s">
        <v>2247</v>
      </c>
      <c r="F2354" s="115">
        <v>45533</v>
      </c>
      <c r="G2354" s="114" t="s">
        <v>2248</v>
      </c>
      <c r="H2354" s="116">
        <v>42500000</v>
      </c>
      <c r="I2354" s="116">
        <v>42500000</v>
      </c>
      <c r="J2354" s="116">
        <v>42500000</v>
      </c>
      <c r="K2354" s="116">
        <v>0</v>
      </c>
      <c r="L2354" s="116">
        <v>0</v>
      </c>
      <c r="M2354" s="116">
        <v>0</v>
      </c>
      <c r="N2354" s="116">
        <v>0</v>
      </c>
      <c r="O2354" s="116">
        <v>0</v>
      </c>
      <c r="P2354" s="120">
        <v>0</v>
      </c>
      <c r="Q2354" s="27" t="str">
        <f t="shared" si="412"/>
        <v>Registered</v>
      </c>
      <c r="R2354" s="121">
        <f t="shared" si="413"/>
        <v>1</v>
      </c>
      <c r="T2354" s="117">
        <f t="shared" si="414"/>
        <v>0</v>
      </c>
      <c r="U2354" s="117">
        <f t="shared" si="415"/>
        <v>0</v>
      </c>
    </row>
    <row r="2355" spans="1:21" hidden="1" x14ac:dyDescent="0.3">
      <c r="A2355" s="114">
        <v>5705</v>
      </c>
      <c r="B2355" s="114" t="s">
        <v>391</v>
      </c>
      <c r="C2355" s="114" t="s">
        <v>68</v>
      </c>
      <c r="D2355" s="114" t="s">
        <v>6835</v>
      </c>
      <c r="E2355" s="114" t="s">
        <v>6793</v>
      </c>
      <c r="F2355" s="115">
        <v>45990</v>
      </c>
      <c r="G2355" s="114" t="s">
        <v>1538</v>
      </c>
      <c r="H2355" s="116">
        <v>36100000</v>
      </c>
      <c r="I2355" s="116">
        <v>36100000</v>
      </c>
      <c r="J2355" s="116">
        <v>36100000</v>
      </c>
      <c r="K2355" s="116">
        <v>0</v>
      </c>
      <c r="L2355" s="116">
        <v>0</v>
      </c>
      <c r="M2355" s="116">
        <v>0</v>
      </c>
      <c r="N2355" s="116">
        <v>0</v>
      </c>
      <c r="O2355" s="116">
        <v>0</v>
      </c>
      <c r="P2355" s="120">
        <v>0</v>
      </c>
      <c r="Q2355" s="27" t="str">
        <f t="shared" si="412"/>
        <v>Registered</v>
      </c>
      <c r="R2355" s="121">
        <f t="shared" si="413"/>
        <v>1</v>
      </c>
      <c r="T2355" s="117">
        <f t="shared" si="414"/>
        <v>0</v>
      </c>
      <c r="U2355" s="117">
        <f t="shared" si="415"/>
        <v>0</v>
      </c>
    </row>
    <row r="2356" spans="1:21" hidden="1" x14ac:dyDescent="0.3">
      <c r="A2356" s="114">
        <v>5706</v>
      </c>
      <c r="B2356" s="114" t="s">
        <v>391</v>
      </c>
      <c r="C2356" s="114" t="s">
        <v>68</v>
      </c>
      <c r="D2356" s="114" t="s">
        <v>6836</v>
      </c>
      <c r="E2356" s="114" t="s">
        <v>6793</v>
      </c>
      <c r="F2356" s="115">
        <v>45990</v>
      </c>
      <c r="G2356" s="114" t="s">
        <v>1538</v>
      </c>
      <c r="H2356" s="116">
        <v>74725000</v>
      </c>
      <c r="I2356" s="116">
        <v>74725000</v>
      </c>
      <c r="J2356" s="116">
        <v>74725000</v>
      </c>
      <c r="K2356" s="116">
        <v>0</v>
      </c>
      <c r="L2356" s="116">
        <v>0</v>
      </c>
      <c r="M2356" s="116">
        <v>0</v>
      </c>
      <c r="N2356" s="116">
        <v>0</v>
      </c>
      <c r="O2356" s="116">
        <v>0</v>
      </c>
      <c r="P2356" s="120">
        <v>0</v>
      </c>
      <c r="Q2356" s="27" t="str">
        <f t="shared" si="412"/>
        <v>Registered</v>
      </c>
      <c r="R2356" s="121">
        <f t="shared" si="413"/>
        <v>1</v>
      </c>
      <c r="T2356" s="117">
        <f t="shared" si="414"/>
        <v>0</v>
      </c>
      <c r="U2356" s="117">
        <f t="shared" si="415"/>
        <v>0</v>
      </c>
    </row>
    <row r="2357" spans="1:21" hidden="1" x14ac:dyDescent="0.3">
      <c r="A2357" s="114">
        <v>5707</v>
      </c>
      <c r="B2357" s="114" t="s">
        <v>391</v>
      </c>
      <c r="C2357" s="114" t="s">
        <v>68</v>
      </c>
      <c r="D2357" s="114" t="s">
        <v>6837</v>
      </c>
      <c r="E2357" s="114" t="s">
        <v>2686</v>
      </c>
      <c r="F2357" s="115">
        <v>44713</v>
      </c>
      <c r="G2357" s="114" t="s">
        <v>5165</v>
      </c>
      <c r="H2357" s="116">
        <v>14935000</v>
      </c>
      <c r="I2357" s="116">
        <v>14935000</v>
      </c>
      <c r="J2357" s="116">
        <v>14935000</v>
      </c>
      <c r="K2357" s="116">
        <v>0</v>
      </c>
      <c r="L2357" s="116">
        <v>0</v>
      </c>
      <c r="M2357" s="116">
        <v>0</v>
      </c>
      <c r="N2357" s="116">
        <v>0</v>
      </c>
      <c r="O2357" s="116">
        <v>0</v>
      </c>
      <c r="P2357" s="120">
        <v>0</v>
      </c>
      <c r="Q2357" s="27" t="str">
        <f t="shared" si="412"/>
        <v>Registered</v>
      </c>
      <c r="R2357" s="121">
        <f t="shared" si="413"/>
        <v>1</v>
      </c>
      <c r="T2357" s="117">
        <f t="shared" si="414"/>
        <v>0</v>
      </c>
      <c r="U2357" s="117">
        <f t="shared" si="415"/>
        <v>0</v>
      </c>
    </row>
    <row r="2358" spans="1:21" hidden="1" x14ac:dyDescent="0.3">
      <c r="A2358" s="114">
        <v>5708</v>
      </c>
      <c r="B2358" s="114" t="s">
        <v>391</v>
      </c>
      <c r="C2358" s="114" t="s">
        <v>68</v>
      </c>
      <c r="D2358" s="114" t="s">
        <v>6838</v>
      </c>
      <c r="E2358" s="114" t="s">
        <v>6839</v>
      </c>
      <c r="F2358" s="115">
        <v>44216</v>
      </c>
      <c r="G2358" s="114" t="s">
        <v>5411</v>
      </c>
      <c r="H2358" s="116">
        <v>8058000</v>
      </c>
      <c r="I2358" s="116">
        <v>8058000</v>
      </c>
      <c r="J2358" s="116">
        <v>8058000</v>
      </c>
      <c r="K2358" s="116">
        <v>0</v>
      </c>
      <c r="L2358" s="116">
        <v>0</v>
      </c>
      <c r="M2358" s="116">
        <v>0</v>
      </c>
      <c r="N2358" s="116">
        <v>0</v>
      </c>
      <c r="O2358" s="116">
        <v>0</v>
      </c>
      <c r="P2358" s="120">
        <v>0</v>
      </c>
      <c r="Q2358" s="27" t="str">
        <f t="shared" si="412"/>
        <v>Registered</v>
      </c>
      <c r="R2358" s="121">
        <f t="shared" si="413"/>
        <v>1</v>
      </c>
      <c r="T2358" s="117">
        <f t="shared" si="414"/>
        <v>0</v>
      </c>
      <c r="U2358" s="117">
        <f t="shared" si="415"/>
        <v>0</v>
      </c>
    </row>
    <row r="2359" spans="1:21" hidden="1" x14ac:dyDescent="0.3">
      <c r="A2359" s="114">
        <v>5709</v>
      </c>
      <c r="B2359" s="114" t="s">
        <v>391</v>
      </c>
      <c r="C2359" s="114" t="s">
        <v>68</v>
      </c>
      <c r="D2359" s="114" t="s">
        <v>6840</v>
      </c>
      <c r="E2359" s="114" t="s">
        <v>6841</v>
      </c>
      <c r="F2359" s="115">
        <v>44180</v>
      </c>
      <c r="G2359" s="114" t="s">
        <v>4275</v>
      </c>
      <c r="H2359" s="116">
        <v>8022000</v>
      </c>
      <c r="I2359" s="116">
        <v>8022000</v>
      </c>
      <c r="J2359" s="116">
        <v>8022000</v>
      </c>
      <c r="K2359" s="116">
        <v>0</v>
      </c>
      <c r="L2359" s="116">
        <v>0</v>
      </c>
      <c r="M2359" s="116">
        <v>0</v>
      </c>
      <c r="N2359" s="116">
        <v>0</v>
      </c>
      <c r="O2359" s="116">
        <v>0</v>
      </c>
      <c r="P2359" s="120">
        <v>0</v>
      </c>
      <c r="Q2359" s="27" t="str">
        <f t="shared" si="412"/>
        <v>Registered</v>
      </c>
      <c r="R2359" s="121">
        <f t="shared" si="413"/>
        <v>1</v>
      </c>
      <c r="T2359" s="117">
        <f t="shared" si="414"/>
        <v>0</v>
      </c>
      <c r="U2359" s="117">
        <f t="shared" si="415"/>
        <v>0</v>
      </c>
    </row>
    <row r="2360" spans="1:21" hidden="1" x14ac:dyDescent="0.3">
      <c r="A2360" s="114">
        <v>5710</v>
      </c>
      <c r="B2360" s="114" t="s">
        <v>391</v>
      </c>
      <c r="C2360" s="114" t="s">
        <v>68</v>
      </c>
      <c r="D2360" s="114" t="s">
        <v>6842</v>
      </c>
      <c r="E2360" s="114" t="s">
        <v>2426</v>
      </c>
      <c r="F2360" s="115">
        <v>44608</v>
      </c>
      <c r="G2360" s="114" t="s">
        <v>5508</v>
      </c>
      <c r="H2360" s="116">
        <v>5768000</v>
      </c>
      <c r="I2360" s="116">
        <v>5768000</v>
      </c>
      <c r="J2360" s="116">
        <v>5768000</v>
      </c>
      <c r="K2360" s="116">
        <v>0</v>
      </c>
      <c r="L2360" s="116">
        <v>0</v>
      </c>
      <c r="M2360" s="116">
        <v>0</v>
      </c>
      <c r="N2360" s="116">
        <v>0</v>
      </c>
      <c r="O2360" s="116">
        <v>0</v>
      </c>
      <c r="P2360" s="120">
        <v>0</v>
      </c>
      <c r="Q2360" s="27" t="str">
        <f t="shared" si="412"/>
        <v>Registered</v>
      </c>
      <c r="R2360" s="121">
        <f t="shared" si="413"/>
        <v>1</v>
      </c>
      <c r="T2360" s="117">
        <f t="shared" si="414"/>
        <v>0</v>
      </c>
      <c r="U2360" s="117">
        <f t="shared" si="415"/>
        <v>0</v>
      </c>
    </row>
    <row r="2361" spans="1:21" hidden="1" x14ac:dyDescent="0.3">
      <c r="A2361" s="114">
        <v>5711</v>
      </c>
      <c r="B2361" s="114" t="s">
        <v>391</v>
      </c>
      <c r="C2361" s="114" t="s">
        <v>68</v>
      </c>
      <c r="D2361" s="114" t="s">
        <v>6843</v>
      </c>
      <c r="E2361" s="114" t="s">
        <v>6844</v>
      </c>
      <c r="F2361" s="115">
        <v>44183</v>
      </c>
      <c r="G2361" s="114" t="s">
        <v>2057</v>
      </c>
      <c r="H2361" s="116">
        <v>5414000</v>
      </c>
      <c r="I2361" s="116">
        <v>5414000</v>
      </c>
      <c r="J2361" s="116">
        <v>5414000</v>
      </c>
      <c r="K2361" s="116">
        <v>0</v>
      </c>
      <c r="L2361" s="116">
        <v>0</v>
      </c>
      <c r="M2361" s="116">
        <v>0</v>
      </c>
      <c r="N2361" s="116">
        <v>0</v>
      </c>
      <c r="O2361" s="116">
        <v>0</v>
      </c>
      <c r="P2361" s="120">
        <v>0</v>
      </c>
      <c r="Q2361" s="27" t="str">
        <f t="shared" si="412"/>
        <v>Registered</v>
      </c>
      <c r="R2361" s="121">
        <f t="shared" si="413"/>
        <v>1</v>
      </c>
      <c r="T2361" s="117">
        <f t="shared" si="414"/>
        <v>0</v>
      </c>
      <c r="U2361" s="117">
        <f t="shared" si="415"/>
        <v>0</v>
      </c>
    </row>
    <row r="2362" spans="1:21" hidden="1" x14ac:dyDescent="0.3">
      <c r="A2362" s="114">
        <v>5712</v>
      </c>
      <c r="B2362" s="114" t="s">
        <v>391</v>
      </c>
      <c r="C2362" s="114" t="s">
        <v>68</v>
      </c>
      <c r="D2362" s="114" t="s">
        <v>6845</v>
      </c>
      <c r="E2362" s="114" t="s">
        <v>6846</v>
      </c>
      <c r="F2362" s="115">
        <v>44264</v>
      </c>
      <c r="G2362" s="114" t="s">
        <v>2449</v>
      </c>
      <c r="H2362" s="116">
        <v>6865000</v>
      </c>
      <c r="I2362" s="116">
        <v>6865000</v>
      </c>
      <c r="J2362" s="116">
        <v>6865000</v>
      </c>
      <c r="K2362" s="116">
        <v>0</v>
      </c>
      <c r="L2362" s="116">
        <v>0</v>
      </c>
      <c r="M2362" s="116">
        <v>0</v>
      </c>
      <c r="N2362" s="116">
        <v>0</v>
      </c>
      <c r="O2362" s="116">
        <v>0</v>
      </c>
      <c r="P2362" s="120">
        <v>0</v>
      </c>
      <c r="Q2362" s="27" t="str">
        <f t="shared" si="412"/>
        <v>Registered</v>
      </c>
      <c r="R2362" s="121">
        <f t="shared" si="413"/>
        <v>1</v>
      </c>
      <c r="T2362" s="117">
        <f t="shared" si="414"/>
        <v>0</v>
      </c>
      <c r="U2362" s="117">
        <f t="shared" si="415"/>
        <v>0</v>
      </c>
    </row>
    <row r="2363" spans="1:21" hidden="1" x14ac:dyDescent="0.3">
      <c r="A2363" s="114">
        <v>5713</v>
      </c>
      <c r="B2363" s="114" t="s">
        <v>391</v>
      </c>
      <c r="C2363" s="114" t="s">
        <v>68</v>
      </c>
      <c r="D2363" s="114" t="s">
        <v>6847</v>
      </c>
      <c r="E2363" s="114" t="s">
        <v>6848</v>
      </c>
      <c r="F2363" s="115">
        <v>44180</v>
      </c>
      <c r="G2363" s="114" t="s">
        <v>4833</v>
      </c>
      <c r="H2363" s="116">
        <v>7973000</v>
      </c>
      <c r="I2363" s="116">
        <v>7973000</v>
      </c>
      <c r="J2363" s="116">
        <v>7973000</v>
      </c>
      <c r="K2363" s="116">
        <v>0</v>
      </c>
      <c r="L2363" s="116">
        <v>0</v>
      </c>
      <c r="M2363" s="116">
        <v>0</v>
      </c>
      <c r="N2363" s="116">
        <v>0</v>
      </c>
      <c r="O2363" s="116">
        <v>0</v>
      </c>
      <c r="P2363" s="120">
        <v>0</v>
      </c>
      <c r="Q2363" s="27" t="str">
        <f t="shared" si="412"/>
        <v>Registered</v>
      </c>
      <c r="R2363" s="121">
        <f t="shared" si="413"/>
        <v>1</v>
      </c>
      <c r="T2363" s="117">
        <f t="shared" si="414"/>
        <v>0</v>
      </c>
      <c r="U2363" s="117">
        <f t="shared" si="415"/>
        <v>0</v>
      </c>
    </row>
    <row r="2364" spans="1:21" hidden="1" x14ac:dyDescent="0.3">
      <c r="A2364" s="114">
        <v>5714</v>
      </c>
      <c r="B2364" s="114" t="s">
        <v>391</v>
      </c>
      <c r="C2364" s="114" t="s">
        <v>68</v>
      </c>
      <c r="D2364" s="114" t="s">
        <v>6849</v>
      </c>
      <c r="E2364" s="114" t="s">
        <v>6346</v>
      </c>
      <c r="F2364" s="115">
        <v>44193</v>
      </c>
      <c r="G2364" s="114" t="s">
        <v>2057</v>
      </c>
      <c r="H2364" s="116">
        <v>6961500</v>
      </c>
      <c r="I2364" s="116">
        <v>6961500</v>
      </c>
      <c r="J2364" s="116">
        <v>6961500</v>
      </c>
      <c r="K2364" s="116">
        <v>0</v>
      </c>
      <c r="L2364" s="116">
        <v>0</v>
      </c>
      <c r="M2364" s="116">
        <v>0</v>
      </c>
      <c r="N2364" s="116">
        <v>0</v>
      </c>
      <c r="O2364" s="116">
        <v>0</v>
      </c>
      <c r="P2364" s="120">
        <v>0</v>
      </c>
      <c r="Q2364" s="27" t="str">
        <f t="shared" si="412"/>
        <v>Registered</v>
      </c>
      <c r="R2364" s="121">
        <f t="shared" si="413"/>
        <v>1</v>
      </c>
      <c r="T2364" s="117">
        <f t="shared" si="414"/>
        <v>0</v>
      </c>
      <c r="U2364" s="117">
        <f t="shared" si="415"/>
        <v>0</v>
      </c>
    </row>
    <row r="2365" spans="1:21" hidden="1" x14ac:dyDescent="0.3">
      <c r="A2365" s="114">
        <v>5715</v>
      </c>
      <c r="B2365" s="114" t="s">
        <v>391</v>
      </c>
      <c r="C2365" s="114" t="s">
        <v>68</v>
      </c>
      <c r="D2365" s="114" t="s">
        <v>6850</v>
      </c>
      <c r="E2365" s="114" t="s">
        <v>6441</v>
      </c>
      <c r="F2365" s="115">
        <v>44180</v>
      </c>
      <c r="G2365" s="114" t="s">
        <v>4275</v>
      </c>
      <c r="H2365" s="116">
        <v>6498000</v>
      </c>
      <c r="I2365" s="116">
        <v>6498000</v>
      </c>
      <c r="J2365" s="116">
        <v>6498000</v>
      </c>
      <c r="K2365" s="116">
        <v>0</v>
      </c>
      <c r="L2365" s="116">
        <v>0</v>
      </c>
      <c r="M2365" s="116">
        <v>0</v>
      </c>
      <c r="N2365" s="116">
        <v>0</v>
      </c>
      <c r="O2365" s="116">
        <v>0</v>
      </c>
      <c r="P2365" s="120">
        <v>0</v>
      </c>
      <c r="Q2365" s="27" t="str">
        <f t="shared" si="412"/>
        <v>Registered</v>
      </c>
      <c r="R2365" s="121">
        <f t="shared" si="413"/>
        <v>1</v>
      </c>
      <c r="T2365" s="117">
        <f t="shared" si="414"/>
        <v>0</v>
      </c>
      <c r="U2365" s="117">
        <f t="shared" si="415"/>
        <v>0</v>
      </c>
    </row>
    <row r="2366" spans="1:21" hidden="1" x14ac:dyDescent="0.3">
      <c r="A2366" s="114">
        <v>5716</v>
      </c>
      <c r="B2366" s="114" t="s">
        <v>391</v>
      </c>
      <c r="C2366" s="114" t="s">
        <v>68</v>
      </c>
      <c r="D2366" s="114" t="s">
        <v>6851</v>
      </c>
      <c r="E2366" s="114" t="s">
        <v>6852</v>
      </c>
      <c r="F2366" s="115">
        <v>44183</v>
      </c>
      <c r="G2366" s="114" t="s">
        <v>5399</v>
      </c>
      <c r="H2366" s="116">
        <v>6498000</v>
      </c>
      <c r="I2366" s="116">
        <v>6498000</v>
      </c>
      <c r="J2366" s="116">
        <v>6498000</v>
      </c>
      <c r="K2366" s="116">
        <v>0</v>
      </c>
      <c r="L2366" s="116">
        <v>0</v>
      </c>
      <c r="M2366" s="116">
        <v>0</v>
      </c>
      <c r="N2366" s="116">
        <v>0</v>
      </c>
      <c r="O2366" s="116">
        <v>0</v>
      </c>
      <c r="P2366" s="120">
        <v>0</v>
      </c>
      <c r="Q2366" s="27" t="str">
        <f t="shared" si="412"/>
        <v>Registered</v>
      </c>
      <c r="R2366" s="121">
        <f t="shared" si="413"/>
        <v>1</v>
      </c>
      <c r="T2366" s="117">
        <f t="shared" si="414"/>
        <v>0</v>
      </c>
      <c r="U2366" s="117">
        <f t="shared" si="415"/>
        <v>0</v>
      </c>
    </row>
    <row r="2367" spans="1:21" hidden="1" x14ac:dyDescent="0.3">
      <c r="A2367" s="114">
        <v>5717</v>
      </c>
      <c r="B2367" s="114" t="s">
        <v>391</v>
      </c>
      <c r="C2367" s="114" t="s">
        <v>68</v>
      </c>
      <c r="D2367" s="114" t="s">
        <v>6853</v>
      </c>
      <c r="E2367" s="114" t="s">
        <v>6854</v>
      </c>
      <c r="F2367" s="115">
        <v>44195</v>
      </c>
      <c r="G2367" s="114" t="s">
        <v>4782</v>
      </c>
      <c r="H2367" s="116">
        <v>5700000</v>
      </c>
      <c r="I2367" s="116">
        <v>5700000</v>
      </c>
      <c r="J2367" s="116">
        <v>5700000</v>
      </c>
      <c r="K2367" s="116">
        <v>0</v>
      </c>
      <c r="L2367" s="116">
        <v>0</v>
      </c>
      <c r="M2367" s="116">
        <v>0</v>
      </c>
      <c r="N2367" s="116">
        <v>0</v>
      </c>
      <c r="O2367" s="116">
        <v>0</v>
      </c>
      <c r="P2367" s="120">
        <v>0</v>
      </c>
      <c r="Q2367" s="27" t="str">
        <f t="shared" si="412"/>
        <v>Registered</v>
      </c>
      <c r="R2367" s="121">
        <f t="shared" si="413"/>
        <v>1</v>
      </c>
      <c r="T2367" s="117">
        <f t="shared" si="414"/>
        <v>0</v>
      </c>
      <c r="U2367" s="117">
        <f t="shared" si="415"/>
        <v>0</v>
      </c>
    </row>
    <row r="2368" spans="1:21" hidden="1" x14ac:dyDescent="0.3">
      <c r="A2368" s="114">
        <v>5718</v>
      </c>
      <c r="B2368" s="114" t="s">
        <v>391</v>
      </c>
      <c r="C2368" s="114" t="s">
        <v>68</v>
      </c>
      <c r="D2368" s="114" t="s">
        <v>6855</v>
      </c>
      <c r="E2368" s="114" t="s">
        <v>6856</v>
      </c>
      <c r="F2368" s="115">
        <v>44180</v>
      </c>
      <c r="G2368" s="114" t="s">
        <v>6857</v>
      </c>
      <c r="H2368" s="116">
        <v>29580000</v>
      </c>
      <c r="I2368" s="116">
        <v>29580000</v>
      </c>
      <c r="J2368" s="116">
        <v>29580000</v>
      </c>
      <c r="K2368" s="116">
        <v>0</v>
      </c>
      <c r="L2368" s="116">
        <v>0</v>
      </c>
      <c r="M2368" s="116">
        <v>0</v>
      </c>
      <c r="N2368" s="116">
        <v>0</v>
      </c>
      <c r="O2368" s="116">
        <v>0</v>
      </c>
      <c r="P2368" s="120">
        <v>0</v>
      </c>
      <c r="Q2368" s="27" t="str">
        <f t="shared" si="412"/>
        <v>Registered</v>
      </c>
      <c r="R2368" s="121">
        <f t="shared" si="413"/>
        <v>1</v>
      </c>
      <c r="T2368" s="117">
        <f t="shared" si="414"/>
        <v>0</v>
      </c>
      <c r="U2368" s="117">
        <f t="shared" si="415"/>
        <v>0</v>
      </c>
    </row>
    <row r="2369" spans="1:21" hidden="1" x14ac:dyDescent="0.3">
      <c r="A2369" s="114">
        <v>5719</v>
      </c>
      <c r="B2369" s="114" t="s">
        <v>391</v>
      </c>
      <c r="C2369" s="114" t="s">
        <v>68</v>
      </c>
      <c r="D2369" s="114" t="s">
        <v>6858</v>
      </c>
      <c r="E2369" s="114" t="s">
        <v>6859</v>
      </c>
      <c r="F2369" s="115">
        <v>44196</v>
      </c>
      <c r="G2369" s="114" t="s">
        <v>5399</v>
      </c>
      <c r="H2369" s="116">
        <v>6666000</v>
      </c>
      <c r="I2369" s="116">
        <v>6666000</v>
      </c>
      <c r="J2369" s="116">
        <v>6666000</v>
      </c>
      <c r="K2369" s="116">
        <v>0</v>
      </c>
      <c r="L2369" s="116">
        <v>0</v>
      </c>
      <c r="M2369" s="116">
        <v>0</v>
      </c>
      <c r="N2369" s="116">
        <v>0</v>
      </c>
      <c r="O2369" s="116">
        <v>0</v>
      </c>
      <c r="P2369" s="120">
        <v>0</v>
      </c>
      <c r="Q2369" s="27" t="str">
        <f t="shared" si="412"/>
        <v>Registered</v>
      </c>
      <c r="R2369" s="121">
        <f t="shared" si="413"/>
        <v>1</v>
      </c>
      <c r="T2369" s="117">
        <f t="shared" si="414"/>
        <v>0</v>
      </c>
      <c r="U2369" s="117">
        <f t="shared" si="415"/>
        <v>0</v>
      </c>
    </row>
    <row r="2370" spans="1:21" hidden="1" x14ac:dyDescent="0.3">
      <c r="A2370" s="114">
        <v>5720</v>
      </c>
      <c r="B2370" s="114" t="s">
        <v>391</v>
      </c>
      <c r="C2370" s="114" t="s">
        <v>68</v>
      </c>
      <c r="D2370" s="114" t="s">
        <v>6860</v>
      </c>
      <c r="E2370" s="114" t="s">
        <v>6861</v>
      </c>
      <c r="F2370" s="115">
        <v>44186</v>
      </c>
      <c r="G2370" s="114" t="s">
        <v>5399</v>
      </c>
      <c r="H2370" s="116">
        <v>6546000</v>
      </c>
      <c r="I2370" s="116">
        <v>6546000</v>
      </c>
      <c r="J2370" s="116">
        <v>6546000</v>
      </c>
      <c r="K2370" s="116">
        <v>0</v>
      </c>
      <c r="L2370" s="116">
        <v>0</v>
      </c>
      <c r="M2370" s="116">
        <v>0</v>
      </c>
      <c r="N2370" s="116">
        <v>0</v>
      </c>
      <c r="O2370" s="116">
        <v>0</v>
      </c>
      <c r="P2370" s="120">
        <v>0</v>
      </c>
      <c r="Q2370" s="27" t="str">
        <f t="shared" ref="Q2370:Q2433" si="416">IF(G2370="01 Jan 1900","Unregistered","Registered")</f>
        <v>Registered</v>
      </c>
      <c r="R2370" s="121">
        <f t="shared" si="413"/>
        <v>1</v>
      </c>
      <c r="T2370" s="117">
        <f t="shared" si="414"/>
        <v>0</v>
      </c>
      <c r="U2370" s="117">
        <f t="shared" si="415"/>
        <v>0</v>
      </c>
    </row>
    <row r="2371" spans="1:21" hidden="1" x14ac:dyDescent="0.3">
      <c r="A2371" s="114">
        <v>5721</v>
      </c>
      <c r="B2371" s="114" t="s">
        <v>391</v>
      </c>
      <c r="C2371" s="114" t="s">
        <v>68</v>
      </c>
      <c r="D2371" s="114" t="s">
        <v>6862</v>
      </c>
      <c r="E2371" s="114" t="s">
        <v>6863</v>
      </c>
      <c r="F2371" s="115">
        <v>44186</v>
      </c>
      <c r="G2371" s="114" t="s">
        <v>5399</v>
      </c>
      <c r="H2371" s="116">
        <v>6678000</v>
      </c>
      <c r="I2371" s="116">
        <v>6678000</v>
      </c>
      <c r="J2371" s="116">
        <v>6678000</v>
      </c>
      <c r="K2371" s="116">
        <v>0</v>
      </c>
      <c r="L2371" s="116">
        <v>0</v>
      </c>
      <c r="M2371" s="116">
        <v>0</v>
      </c>
      <c r="N2371" s="116">
        <v>0</v>
      </c>
      <c r="O2371" s="116">
        <v>0</v>
      </c>
      <c r="P2371" s="120">
        <v>0</v>
      </c>
      <c r="Q2371" s="27" t="str">
        <f t="shared" si="416"/>
        <v>Registered</v>
      </c>
      <c r="R2371" s="121">
        <f t="shared" si="413"/>
        <v>1</v>
      </c>
      <c r="T2371" s="117">
        <f t="shared" si="414"/>
        <v>0</v>
      </c>
      <c r="U2371" s="117">
        <f t="shared" si="415"/>
        <v>0</v>
      </c>
    </row>
    <row r="2372" spans="1:21" hidden="1" x14ac:dyDescent="0.3">
      <c r="A2372" s="114">
        <v>5722</v>
      </c>
      <c r="B2372" s="114" t="s">
        <v>391</v>
      </c>
      <c r="C2372" s="114" t="s">
        <v>68</v>
      </c>
      <c r="D2372" s="114" t="s">
        <v>6864</v>
      </c>
      <c r="E2372" s="114" t="s">
        <v>6865</v>
      </c>
      <c r="F2372" s="115">
        <v>44186</v>
      </c>
      <c r="G2372" s="114" t="s">
        <v>5399</v>
      </c>
      <c r="H2372" s="116">
        <v>6231500</v>
      </c>
      <c r="I2372" s="116">
        <v>6231500</v>
      </c>
      <c r="J2372" s="116">
        <v>6231500</v>
      </c>
      <c r="K2372" s="116">
        <v>0</v>
      </c>
      <c r="L2372" s="116">
        <v>0</v>
      </c>
      <c r="M2372" s="116">
        <v>0</v>
      </c>
      <c r="N2372" s="116">
        <v>0</v>
      </c>
      <c r="O2372" s="116">
        <v>0</v>
      </c>
      <c r="P2372" s="120">
        <v>0</v>
      </c>
      <c r="Q2372" s="27" t="str">
        <f t="shared" si="416"/>
        <v>Registered</v>
      </c>
      <c r="R2372" s="121">
        <f t="shared" si="413"/>
        <v>1</v>
      </c>
      <c r="T2372" s="117">
        <f t="shared" si="414"/>
        <v>0</v>
      </c>
      <c r="U2372" s="117">
        <f t="shared" si="415"/>
        <v>0</v>
      </c>
    </row>
    <row r="2373" spans="1:21" hidden="1" x14ac:dyDescent="0.3">
      <c r="A2373" s="114">
        <v>5723</v>
      </c>
      <c r="B2373" s="114" t="s">
        <v>391</v>
      </c>
      <c r="C2373" s="114" t="s">
        <v>68</v>
      </c>
      <c r="D2373" s="114" t="s">
        <v>6866</v>
      </c>
      <c r="E2373" s="114" t="s">
        <v>6867</v>
      </c>
      <c r="F2373" s="115">
        <v>45504</v>
      </c>
      <c r="G2373" s="114" t="s">
        <v>3278</v>
      </c>
      <c r="H2373" s="116">
        <v>16359000</v>
      </c>
      <c r="I2373" s="116">
        <v>16359000</v>
      </c>
      <c r="J2373" s="116">
        <v>16359000</v>
      </c>
      <c r="K2373" s="116">
        <v>0</v>
      </c>
      <c r="L2373" s="116">
        <v>0</v>
      </c>
      <c r="M2373" s="116">
        <v>0</v>
      </c>
      <c r="N2373" s="116">
        <v>0</v>
      </c>
      <c r="O2373" s="116">
        <v>0</v>
      </c>
      <c r="P2373" s="120">
        <v>0</v>
      </c>
      <c r="Q2373" s="27" t="str">
        <f t="shared" si="416"/>
        <v>Registered</v>
      </c>
      <c r="R2373" s="121">
        <f t="shared" si="413"/>
        <v>1</v>
      </c>
      <c r="T2373" s="117">
        <f t="shared" si="414"/>
        <v>0</v>
      </c>
      <c r="U2373" s="117">
        <f t="shared" si="415"/>
        <v>0</v>
      </c>
    </row>
    <row r="2374" spans="1:21" hidden="1" x14ac:dyDescent="0.3">
      <c r="A2374" s="114">
        <v>5724</v>
      </c>
      <c r="B2374" s="114" t="s">
        <v>391</v>
      </c>
      <c r="C2374" s="114" t="s">
        <v>68</v>
      </c>
      <c r="D2374" s="114" t="s">
        <v>6868</v>
      </c>
      <c r="E2374" s="114" t="s">
        <v>6869</v>
      </c>
      <c r="F2374" s="115">
        <v>45548</v>
      </c>
      <c r="G2374" s="114" t="s">
        <v>1758</v>
      </c>
      <c r="H2374" s="116">
        <v>13130700</v>
      </c>
      <c r="I2374" s="116">
        <v>13130700</v>
      </c>
      <c r="J2374" s="116">
        <v>13130700</v>
      </c>
      <c r="K2374" s="116">
        <v>0</v>
      </c>
      <c r="L2374" s="116">
        <v>0</v>
      </c>
      <c r="M2374" s="116">
        <v>0</v>
      </c>
      <c r="N2374" s="116">
        <v>0</v>
      </c>
      <c r="O2374" s="116">
        <v>0</v>
      </c>
      <c r="P2374" s="120">
        <v>0</v>
      </c>
      <c r="Q2374" s="27" t="str">
        <f t="shared" si="416"/>
        <v>Registered</v>
      </c>
      <c r="R2374" s="121">
        <f t="shared" si="413"/>
        <v>1</v>
      </c>
      <c r="T2374" s="117">
        <f t="shared" si="414"/>
        <v>0</v>
      </c>
      <c r="U2374" s="117">
        <f t="shared" si="415"/>
        <v>0</v>
      </c>
    </row>
    <row r="2375" spans="1:21" hidden="1" x14ac:dyDescent="0.3">
      <c r="A2375" s="114">
        <v>5725</v>
      </c>
      <c r="B2375" s="114" t="s">
        <v>391</v>
      </c>
      <c r="C2375" s="114" t="s">
        <v>68</v>
      </c>
      <c r="D2375" s="114" t="s">
        <v>6870</v>
      </c>
      <c r="E2375" s="114" t="s">
        <v>6871</v>
      </c>
      <c r="F2375" s="115">
        <v>44189</v>
      </c>
      <c r="G2375" s="114" t="s">
        <v>3338</v>
      </c>
      <c r="H2375" s="116">
        <v>8058000</v>
      </c>
      <c r="I2375" s="116">
        <v>8058000</v>
      </c>
      <c r="J2375" s="116">
        <v>8058000</v>
      </c>
      <c r="K2375" s="116">
        <v>0</v>
      </c>
      <c r="L2375" s="116">
        <v>0</v>
      </c>
      <c r="M2375" s="116">
        <v>0</v>
      </c>
      <c r="N2375" s="116">
        <v>0</v>
      </c>
      <c r="O2375" s="116">
        <v>0</v>
      </c>
      <c r="P2375" s="120">
        <v>0</v>
      </c>
      <c r="Q2375" s="27" t="str">
        <f t="shared" si="416"/>
        <v>Registered</v>
      </c>
      <c r="R2375" s="121">
        <f t="shared" ref="R2375:R2438" si="417">I2375/H2375</f>
        <v>1</v>
      </c>
      <c r="T2375" s="117">
        <f t="shared" ref="T2375:T2438" si="418">L2375+M2375+N2375+O2375+P2375</f>
        <v>0</v>
      </c>
      <c r="U2375" s="117">
        <f t="shared" ref="U2375:U2438" si="419">K2375-T2375</f>
        <v>0</v>
      </c>
    </row>
    <row r="2376" spans="1:21" hidden="1" x14ac:dyDescent="0.3">
      <c r="A2376" s="114">
        <v>5726</v>
      </c>
      <c r="B2376" s="114" t="s">
        <v>391</v>
      </c>
      <c r="C2376" s="114" t="s">
        <v>68</v>
      </c>
      <c r="D2376" s="114" t="s">
        <v>6872</v>
      </c>
      <c r="E2376" s="114" t="s">
        <v>6873</v>
      </c>
      <c r="F2376" s="115">
        <v>45215</v>
      </c>
      <c r="G2376" s="114" t="s">
        <v>4964</v>
      </c>
      <c r="H2376" s="116">
        <v>11500000</v>
      </c>
      <c r="I2376" s="116">
        <v>11500000</v>
      </c>
      <c r="J2376" s="116">
        <v>11500000</v>
      </c>
      <c r="K2376" s="116">
        <v>0</v>
      </c>
      <c r="L2376" s="116">
        <v>0</v>
      </c>
      <c r="M2376" s="116">
        <v>0</v>
      </c>
      <c r="N2376" s="116">
        <v>0</v>
      </c>
      <c r="O2376" s="116">
        <v>0</v>
      </c>
      <c r="P2376" s="120">
        <v>0</v>
      </c>
      <c r="Q2376" s="27" t="str">
        <f t="shared" si="416"/>
        <v>Registered</v>
      </c>
      <c r="R2376" s="121">
        <f t="shared" si="417"/>
        <v>1</v>
      </c>
      <c r="T2376" s="117">
        <f t="shared" si="418"/>
        <v>0</v>
      </c>
      <c r="U2376" s="117">
        <f t="shared" si="419"/>
        <v>0</v>
      </c>
    </row>
    <row r="2377" spans="1:21" hidden="1" x14ac:dyDescent="0.3">
      <c r="A2377" s="114">
        <v>5727</v>
      </c>
      <c r="B2377" s="114" t="s">
        <v>391</v>
      </c>
      <c r="C2377" s="114" t="s">
        <v>68</v>
      </c>
      <c r="D2377" s="114" t="s">
        <v>6874</v>
      </c>
      <c r="E2377" s="114" t="s">
        <v>6875</v>
      </c>
      <c r="F2377" s="115">
        <v>44676</v>
      </c>
      <c r="G2377" s="114" t="s">
        <v>5129</v>
      </c>
      <c r="H2377" s="116">
        <v>4923000</v>
      </c>
      <c r="I2377" s="116">
        <v>4923000</v>
      </c>
      <c r="J2377" s="116">
        <v>4923000</v>
      </c>
      <c r="K2377" s="116">
        <v>0</v>
      </c>
      <c r="L2377" s="116">
        <v>0</v>
      </c>
      <c r="M2377" s="116">
        <v>0</v>
      </c>
      <c r="N2377" s="116">
        <v>0</v>
      </c>
      <c r="O2377" s="116">
        <v>0</v>
      </c>
      <c r="P2377" s="120">
        <v>0</v>
      </c>
      <c r="Q2377" s="27" t="str">
        <f t="shared" si="416"/>
        <v>Registered</v>
      </c>
      <c r="R2377" s="121">
        <f t="shared" si="417"/>
        <v>1</v>
      </c>
      <c r="T2377" s="117">
        <f t="shared" si="418"/>
        <v>0</v>
      </c>
      <c r="U2377" s="117">
        <f t="shared" si="419"/>
        <v>0</v>
      </c>
    </row>
    <row r="2378" spans="1:21" hidden="1" x14ac:dyDescent="0.3">
      <c r="A2378" s="114">
        <v>5728</v>
      </c>
      <c r="B2378" s="114" t="s">
        <v>391</v>
      </c>
      <c r="C2378" s="114" t="s">
        <v>68</v>
      </c>
      <c r="D2378" s="114" t="s">
        <v>6876</v>
      </c>
      <c r="E2378" s="114" t="s">
        <v>6877</v>
      </c>
      <c r="F2378" s="115">
        <v>44084</v>
      </c>
      <c r="G2378" s="114" t="s">
        <v>6878</v>
      </c>
      <c r="H2378" s="116">
        <v>5475750</v>
      </c>
      <c r="I2378" s="116">
        <v>5475750</v>
      </c>
      <c r="J2378" s="116">
        <v>5475750</v>
      </c>
      <c r="K2378" s="116">
        <v>0</v>
      </c>
      <c r="L2378" s="116">
        <v>0</v>
      </c>
      <c r="M2378" s="116">
        <v>0</v>
      </c>
      <c r="N2378" s="116">
        <v>0</v>
      </c>
      <c r="O2378" s="116">
        <v>0</v>
      </c>
      <c r="P2378" s="120">
        <v>0</v>
      </c>
      <c r="Q2378" s="27" t="str">
        <f t="shared" si="416"/>
        <v>Registered</v>
      </c>
      <c r="R2378" s="121">
        <f t="shared" si="417"/>
        <v>1</v>
      </c>
      <c r="T2378" s="117">
        <f t="shared" si="418"/>
        <v>0</v>
      </c>
      <c r="U2378" s="117">
        <f t="shared" si="419"/>
        <v>0</v>
      </c>
    </row>
    <row r="2379" spans="1:21" hidden="1" x14ac:dyDescent="0.3">
      <c r="A2379" s="114">
        <v>5729</v>
      </c>
      <c r="B2379" s="114" t="s">
        <v>391</v>
      </c>
      <c r="C2379" s="114" t="s">
        <v>68</v>
      </c>
      <c r="D2379" s="114" t="s">
        <v>6879</v>
      </c>
      <c r="E2379" s="114" t="s">
        <v>6880</v>
      </c>
      <c r="F2379" s="115">
        <v>44650</v>
      </c>
      <c r="G2379" s="114" t="s">
        <v>5089</v>
      </c>
      <c r="H2379" s="116">
        <v>5372000</v>
      </c>
      <c r="I2379" s="116">
        <v>5372000</v>
      </c>
      <c r="J2379" s="116">
        <v>5372000</v>
      </c>
      <c r="K2379" s="116">
        <v>0</v>
      </c>
      <c r="L2379" s="116">
        <v>0</v>
      </c>
      <c r="M2379" s="116">
        <v>0</v>
      </c>
      <c r="N2379" s="116">
        <v>0</v>
      </c>
      <c r="O2379" s="116">
        <v>0</v>
      </c>
      <c r="P2379" s="120">
        <v>0</v>
      </c>
      <c r="Q2379" s="27" t="str">
        <f t="shared" si="416"/>
        <v>Registered</v>
      </c>
      <c r="R2379" s="121">
        <f t="shared" si="417"/>
        <v>1</v>
      </c>
      <c r="T2379" s="117">
        <f t="shared" si="418"/>
        <v>0</v>
      </c>
      <c r="U2379" s="117">
        <f t="shared" si="419"/>
        <v>0</v>
      </c>
    </row>
    <row r="2380" spans="1:21" hidden="1" x14ac:dyDescent="0.3">
      <c r="A2380" s="114">
        <v>5730</v>
      </c>
      <c r="B2380" s="114" t="s">
        <v>391</v>
      </c>
      <c r="C2380" s="114" t="s">
        <v>68</v>
      </c>
      <c r="D2380" s="114" t="s">
        <v>6881</v>
      </c>
      <c r="E2380" s="114" t="s">
        <v>6882</v>
      </c>
      <c r="F2380" s="115">
        <v>44517</v>
      </c>
      <c r="G2380" s="114" t="s">
        <v>6883</v>
      </c>
      <c r="H2380" s="116">
        <v>4914000</v>
      </c>
      <c r="I2380" s="116">
        <v>4914000</v>
      </c>
      <c r="J2380" s="116">
        <v>4914000</v>
      </c>
      <c r="K2380" s="116">
        <v>0</v>
      </c>
      <c r="L2380" s="116">
        <v>0</v>
      </c>
      <c r="M2380" s="116">
        <v>0</v>
      </c>
      <c r="N2380" s="116">
        <v>0</v>
      </c>
      <c r="O2380" s="116">
        <v>0</v>
      </c>
      <c r="P2380" s="120">
        <v>0</v>
      </c>
      <c r="Q2380" s="27" t="str">
        <f t="shared" si="416"/>
        <v>Registered</v>
      </c>
      <c r="R2380" s="121">
        <f t="shared" si="417"/>
        <v>1</v>
      </c>
      <c r="T2380" s="117">
        <f t="shared" si="418"/>
        <v>0</v>
      </c>
      <c r="U2380" s="117">
        <f t="shared" si="419"/>
        <v>0</v>
      </c>
    </row>
    <row r="2381" spans="1:21" hidden="1" x14ac:dyDescent="0.3">
      <c r="A2381" s="114">
        <v>5731</v>
      </c>
      <c r="B2381" s="114" t="s">
        <v>391</v>
      </c>
      <c r="C2381" s="114" t="s">
        <v>68</v>
      </c>
      <c r="D2381" s="114" t="s">
        <v>6884</v>
      </c>
      <c r="E2381" s="114" t="s">
        <v>6885</v>
      </c>
      <c r="F2381" s="115">
        <v>44182</v>
      </c>
      <c r="G2381" s="114" t="s">
        <v>2057</v>
      </c>
      <c r="H2381" s="116">
        <v>5516500</v>
      </c>
      <c r="I2381" s="116">
        <v>5516500</v>
      </c>
      <c r="J2381" s="116">
        <v>5516500</v>
      </c>
      <c r="K2381" s="116">
        <v>0</v>
      </c>
      <c r="L2381" s="116">
        <v>0</v>
      </c>
      <c r="M2381" s="116">
        <v>0</v>
      </c>
      <c r="N2381" s="116">
        <v>0</v>
      </c>
      <c r="O2381" s="116">
        <v>0</v>
      </c>
      <c r="P2381" s="120">
        <v>0</v>
      </c>
      <c r="Q2381" s="27" t="str">
        <f t="shared" si="416"/>
        <v>Registered</v>
      </c>
      <c r="R2381" s="121">
        <f t="shared" si="417"/>
        <v>1</v>
      </c>
      <c r="T2381" s="117">
        <f t="shared" si="418"/>
        <v>0</v>
      </c>
      <c r="U2381" s="117">
        <f t="shared" si="419"/>
        <v>0</v>
      </c>
    </row>
    <row r="2382" spans="1:21" hidden="1" x14ac:dyDescent="0.3">
      <c r="A2382" s="114">
        <v>5732</v>
      </c>
      <c r="B2382" s="114" t="s">
        <v>391</v>
      </c>
      <c r="C2382" s="114" t="s">
        <v>68</v>
      </c>
      <c r="D2382" s="114" t="s">
        <v>6886</v>
      </c>
      <c r="E2382" s="114" t="s">
        <v>6887</v>
      </c>
      <c r="F2382" s="115">
        <v>44265</v>
      </c>
      <c r="G2382" s="114" t="s">
        <v>2687</v>
      </c>
      <c r="H2382" s="116">
        <v>8700000</v>
      </c>
      <c r="I2382" s="116">
        <v>8700000</v>
      </c>
      <c r="J2382" s="116">
        <v>8700000</v>
      </c>
      <c r="K2382" s="116">
        <v>0</v>
      </c>
      <c r="L2382" s="116">
        <v>0</v>
      </c>
      <c r="M2382" s="116">
        <v>0</v>
      </c>
      <c r="N2382" s="116">
        <v>0</v>
      </c>
      <c r="O2382" s="116">
        <v>0</v>
      </c>
      <c r="P2382" s="120">
        <v>0</v>
      </c>
      <c r="Q2382" s="27" t="str">
        <f t="shared" si="416"/>
        <v>Registered</v>
      </c>
      <c r="R2382" s="121">
        <f t="shared" si="417"/>
        <v>1</v>
      </c>
      <c r="T2382" s="117">
        <f t="shared" si="418"/>
        <v>0</v>
      </c>
      <c r="U2382" s="117">
        <f t="shared" si="419"/>
        <v>0</v>
      </c>
    </row>
    <row r="2383" spans="1:21" hidden="1" x14ac:dyDescent="0.3">
      <c r="A2383" s="114">
        <v>5733</v>
      </c>
      <c r="B2383" s="114" t="s">
        <v>391</v>
      </c>
      <c r="C2383" s="114" t="s">
        <v>68</v>
      </c>
      <c r="D2383" s="114" t="s">
        <v>6888</v>
      </c>
      <c r="E2383" s="114" t="s">
        <v>6889</v>
      </c>
      <c r="F2383" s="115">
        <v>44650</v>
      </c>
      <c r="G2383" s="114" t="s">
        <v>5109</v>
      </c>
      <c r="H2383" s="116">
        <v>11160000</v>
      </c>
      <c r="I2383" s="116">
        <v>11160000</v>
      </c>
      <c r="J2383" s="116">
        <v>11160000</v>
      </c>
      <c r="K2383" s="116">
        <v>0</v>
      </c>
      <c r="L2383" s="116">
        <v>0</v>
      </c>
      <c r="M2383" s="116">
        <v>0</v>
      </c>
      <c r="N2383" s="116">
        <v>0</v>
      </c>
      <c r="O2383" s="116">
        <v>0</v>
      </c>
      <c r="P2383" s="120">
        <v>0</v>
      </c>
      <c r="Q2383" s="27" t="str">
        <f t="shared" si="416"/>
        <v>Registered</v>
      </c>
      <c r="R2383" s="121">
        <f t="shared" si="417"/>
        <v>1</v>
      </c>
      <c r="T2383" s="117">
        <f t="shared" si="418"/>
        <v>0</v>
      </c>
      <c r="U2383" s="117">
        <f t="shared" si="419"/>
        <v>0</v>
      </c>
    </row>
    <row r="2384" spans="1:21" hidden="1" x14ac:dyDescent="0.3">
      <c r="A2384" s="114">
        <v>5734</v>
      </c>
      <c r="B2384" s="114" t="s">
        <v>391</v>
      </c>
      <c r="C2384" s="114" t="s">
        <v>68</v>
      </c>
      <c r="D2384" s="114" t="s">
        <v>6890</v>
      </c>
      <c r="E2384" s="114" t="s">
        <v>6891</v>
      </c>
      <c r="F2384" s="115">
        <v>45230</v>
      </c>
      <c r="G2384" s="114" t="s">
        <v>3646</v>
      </c>
      <c r="H2384" s="116">
        <v>8118500</v>
      </c>
      <c r="I2384" s="116">
        <v>8118500</v>
      </c>
      <c r="J2384" s="116">
        <v>8118500</v>
      </c>
      <c r="K2384" s="116">
        <v>0</v>
      </c>
      <c r="L2384" s="116">
        <v>0</v>
      </c>
      <c r="M2384" s="116">
        <v>0</v>
      </c>
      <c r="N2384" s="116">
        <v>0</v>
      </c>
      <c r="O2384" s="116">
        <v>0</v>
      </c>
      <c r="P2384" s="120">
        <v>0</v>
      </c>
      <c r="Q2384" s="27" t="str">
        <f t="shared" si="416"/>
        <v>Registered</v>
      </c>
      <c r="R2384" s="121">
        <f t="shared" si="417"/>
        <v>1</v>
      </c>
      <c r="T2384" s="117">
        <f t="shared" si="418"/>
        <v>0</v>
      </c>
      <c r="U2384" s="117">
        <f t="shared" si="419"/>
        <v>0</v>
      </c>
    </row>
    <row r="2385" spans="1:21" hidden="1" x14ac:dyDescent="0.3">
      <c r="A2385" s="114">
        <v>5735</v>
      </c>
      <c r="B2385" s="114" t="s">
        <v>391</v>
      </c>
      <c r="C2385" s="114" t="s">
        <v>68</v>
      </c>
      <c r="D2385" s="114" t="s">
        <v>6892</v>
      </c>
      <c r="E2385" s="114" t="s">
        <v>4953</v>
      </c>
      <c r="F2385" s="115">
        <v>44261</v>
      </c>
      <c r="G2385" s="114" t="s">
        <v>1892</v>
      </c>
      <c r="H2385" s="116">
        <v>7500000</v>
      </c>
      <c r="I2385" s="116">
        <v>7500000</v>
      </c>
      <c r="J2385" s="116">
        <v>7500000</v>
      </c>
      <c r="K2385" s="116">
        <v>0</v>
      </c>
      <c r="L2385" s="116">
        <v>0</v>
      </c>
      <c r="M2385" s="116">
        <v>0</v>
      </c>
      <c r="N2385" s="116">
        <v>0</v>
      </c>
      <c r="O2385" s="116">
        <v>0</v>
      </c>
      <c r="P2385" s="120">
        <v>0</v>
      </c>
      <c r="Q2385" s="27" t="str">
        <f t="shared" si="416"/>
        <v>Registered</v>
      </c>
      <c r="R2385" s="121">
        <f t="shared" si="417"/>
        <v>1</v>
      </c>
      <c r="T2385" s="117">
        <f t="shared" si="418"/>
        <v>0</v>
      </c>
      <c r="U2385" s="117">
        <f t="shared" si="419"/>
        <v>0</v>
      </c>
    </row>
    <row r="2386" spans="1:21" hidden="1" x14ac:dyDescent="0.3">
      <c r="A2386" s="114">
        <v>5736</v>
      </c>
      <c r="B2386" s="114" t="s">
        <v>391</v>
      </c>
      <c r="C2386" s="114" t="s">
        <v>68</v>
      </c>
      <c r="D2386" s="114" t="s">
        <v>6893</v>
      </c>
      <c r="E2386" s="114" t="s">
        <v>6894</v>
      </c>
      <c r="F2386" s="115">
        <v>44278</v>
      </c>
      <c r="G2386" s="114" t="s">
        <v>1892</v>
      </c>
      <c r="H2386" s="116">
        <v>6700000</v>
      </c>
      <c r="I2386" s="116">
        <v>6700000</v>
      </c>
      <c r="J2386" s="116">
        <v>6700000</v>
      </c>
      <c r="K2386" s="116">
        <v>0</v>
      </c>
      <c r="L2386" s="116">
        <v>0</v>
      </c>
      <c r="M2386" s="116">
        <v>0</v>
      </c>
      <c r="N2386" s="116">
        <v>0</v>
      </c>
      <c r="O2386" s="116">
        <v>0</v>
      </c>
      <c r="P2386" s="120">
        <v>0</v>
      </c>
      <c r="Q2386" s="27" t="str">
        <f t="shared" si="416"/>
        <v>Registered</v>
      </c>
      <c r="R2386" s="121">
        <f t="shared" si="417"/>
        <v>1</v>
      </c>
      <c r="T2386" s="117">
        <f t="shared" si="418"/>
        <v>0</v>
      </c>
      <c r="U2386" s="117">
        <f t="shared" si="419"/>
        <v>0</v>
      </c>
    </row>
    <row r="2387" spans="1:21" hidden="1" x14ac:dyDescent="0.3">
      <c r="A2387" s="114">
        <v>5737</v>
      </c>
      <c r="B2387" s="114" t="s">
        <v>391</v>
      </c>
      <c r="C2387" s="114" t="s">
        <v>68</v>
      </c>
      <c r="D2387" s="114" t="s">
        <v>6895</v>
      </c>
      <c r="E2387" s="114" t="s">
        <v>6896</v>
      </c>
      <c r="F2387" s="115">
        <v>44316</v>
      </c>
      <c r="G2387" s="114" t="s">
        <v>6897</v>
      </c>
      <c r="H2387" s="116">
        <v>7494000</v>
      </c>
      <c r="I2387" s="116">
        <v>7494000</v>
      </c>
      <c r="J2387" s="116">
        <v>7494000</v>
      </c>
      <c r="K2387" s="116">
        <v>0</v>
      </c>
      <c r="L2387" s="116">
        <v>0</v>
      </c>
      <c r="M2387" s="116">
        <v>0</v>
      </c>
      <c r="N2387" s="116">
        <v>0</v>
      </c>
      <c r="O2387" s="116">
        <v>0</v>
      </c>
      <c r="P2387" s="120">
        <v>0</v>
      </c>
      <c r="Q2387" s="27" t="str">
        <f t="shared" si="416"/>
        <v>Registered</v>
      </c>
      <c r="R2387" s="121">
        <f t="shared" si="417"/>
        <v>1</v>
      </c>
      <c r="T2387" s="117">
        <f t="shared" si="418"/>
        <v>0</v>
      </c>
      <c r="U2387" s="117">
        <f t="shared" si="419"/>
        <v>0</v>
      </c>
    </row>
    <row r="2388" spans="1:21" hidden="1" x14ac:dyDescent="0.3">
      <c r="A2388" s="114">
        <v>5738</v>
      </c>
      <c r="B2388" s="114" t="s">
        <v>391</v>
      </c>
      <c r="C2388" s="114" t="s">
        <v>68</v>
      </c>
      <c r="D2388" s="114" t="s">
        <v>6898</v>
      </c>
      <c r="E2388" s="114" t="s">
        <v>6899</v>
      </c>
      <c r="F2388" s="115">
        <v>44099</v>
      </c>
      <c r="G2388" s="114" t="s">
        <v>2888</v>
      </c>
      <c r="H2388" s="116">
        <v>6400000</v>
      </c>
      <c r="I2388" s="116">
        <v>6400000</v>
      </c>
      <c r="J2388" s="116">
        <v>6400000</v>
      </c>
      <c r="K2388" s="116">
        <v>0</v>
      </c>
      <c r="L2388" s="116">
        <v>0</v>
      </c>
      <c r="M2388" s="116">
        <v>0</v>
      </c>
      <c r="N2388" s="116">
        <v>0</v>
      </c>
      <c r="O2388" s="116">
        <v>0</v>
      </c>
      <c r="P2388" s="120">
        <v>0</v>
      </c>
      <c r="Q2388" s="27" t="str">
        <f t="shared" si="416"/>
        <v>Registered</v>
      </c>
      <c r="R2388" s="121">
        <f t="shared" si="417"/>
        <v>1</v>
      </c>
      <c r="T2388" s="117">
        <f t="shared" si="418"/>
        <v>0</v>
      </c>
      <c r="U2388" s="117">
        <f t="shared" si="419"/>
        <v>0</v>
      </c>
    </row>
    <row r="2389" spans="1:21" hidden="1" x14ac:dyDescent="0.3">
      <c r="A2389" s="114">
        <v>5739</v>
      </c>
      <c r="B2389" s="114" t="s">
        <v>391</v>
      </c>
      <c r="C2389" s="114" t="s">
        <v>68</v>
      </c>
      <c r="D2389" s="114" t="s">
        <v>6900</v>
      </c>
      <c r="E2389" s="114" t="s">
        <v>6856</v>
      </c>
      <c r="F2389" s="115">
        <v>44180</v>
      </c>
      <c r="G2389" s="114" t="s">
        <v>6857</v>
      </c>
      <c r="H2389" s="116">
        <v>29580000</v>
      </c>
      <c r="I2389" s="116">
        <v>29580000</v>
      </c>
      <c r="J2389" s="116">
        <v>29580000</v>
      </c>
      <c r="K2389" s="116">
        <v>0</v>
      </c>
      <c r="L2389" s="116">
        <v>0</v>
      </c>
      <c r="M2389" s="116">
        <v>0</v>
      </c>
      <c r="N2389" s="116">
        <v>0</v>
      </c>
      <c r="O2389" s="116">
        <v>0</v>
      </c>
      <c r="P2389" s="120">
        <v>0</v>
      </c>
      <c r="Q2389" s="27" t="str">
        <f t="shared" si="416"/>
        <v>Registered</v>
      </c>
      <c r="R2389" s="121">
        <f t="shared" si="417"/>
        <v>1</v>
      </c>
      <c r="T2389" s="117">
        <f t="shared" si="418"/>
        <v>0</v>
      </c>
      <c r="U2389" s="117">
        <f t="shared" si="419"/>
        <v>0</v>
      </c>
    </row>
    <row r="2390" spans="1:21" hidden="1" x14ac:dyDescent="0.3">
      <c r="A2390" s="114">
        <v>5740</v>
      </c>
      <c r="B2390" s="114" t="s">
        <v>391</v>
      </c>
      <c r="C2390" s="114" t="s">
        <v>68</v>
      </c>
      <c r="D2390" s="114" t="s">
        <v>6901</v>
      </c>
      <c r="E2390" s="114" t="s">
        <v>6902</v>
      </c>
      <c r="F2390" s="115">
        <v>44187</v>
      </c>
      <c r="G2390" s="114" t="s">
        <v>5500</v>
      </c>
      <c r="H2390" s="116">
        <v>6609750</v>
      </c>
      <c r="I2390" s="116">
        <v>6609750</v>
      </c>
      <c r="J2390" s="116">
        <v>6609750</v>
      </c>
      <c r="K2390" s="116">
        <v>0</v>
      </c>
      <c r="L2390" s="116">
        <v>0</v>
      </c>
      <c r="M2390" s="116">
        <v>0</v>
      </c>
      <c r="N2390" s="116">
        <v>0</v>
      </c>
      <c r="O2390" s="116">
        <v>0</v>
      </c>
      <c r="P2390" s="120">
        <v>0</v>
      </c>
      <c r="Q2390" s="27" t="str">
        <f t="shared" si="416"/>
        <v>Registered</v>
      </c>
      <c r="R2390" s="121">
        <f t="shared" si="417"/>
        <v>1</v>
      </c>
      <c r="T2390" s="117">
        <f t="shared" si="418"/>
        <v>0</v>
      </c>
      <c r="U2390" s="117">
        <f t="shared" si="419"/>
        <v>0</v>
      </c>
    </row>
    <row r="2391" spans="1:21" hidden="1" x14ac:dyDescent="0.3">
      <c r="A2391" s="114">
        <v>5741</v>
      </c>
      <c r="B2391" s="114" t="s">
        <v>391</v>
      </c>
      <c r="C2391" s="114" t="s">
        <v>68</v>
      </c>
      <c r="D2391" s="114" t="s">
        <v>6903</v>
      </c>
      <c r="E2391" s="114" t="s">
        <v>6904</v>
      </c>
      <c r="F2391" s="115">
        <v>44187</v>
      </c>
      <c r="G2391" s="114" t="s">
        <v>5500</v>
      </c>
      <c r="H2391" s="116">
        <v>6714750</v>
      </c>
      <c r="I2391" s="116">
        <v>6714750</v>
      </c>
      <c r="J2391" s="116">
        <v>6714750</v>
      </c>
      <c r="K2391" s="116">
        <v>0</v>
      </c>
      <c r="L2391" s="116">
        <v>0</v>
      </c>
      <c r="M2391" s="116">
        <v>0</v>
      </c>
      <c r="N2391" s="116">
        <v>0</v>
      </c>
      <c r="O2391" s="116">
        <v>0</v>
      </c>
      <c r="P2391" s="120">
        <v>0</v>
      </c>
      <c r="Q2391" s="27" t="str">
        <f t="shared" si="416"/>
        <v>Registered</v>
      </c>
      <c r="R2391" s="121">
        <f t="shared" si="417"/>
        <v>1</v>
      </c>
      <c r="T2391" s="117">
        <f t="shared" si="418"/>
        <v>0</v>
      </c>
      <c r="U2391" s="117">
        <f t="shared" si="419"/>
        <v>0</v>
      </c>
    </row>
    <row r="2392" spans="1:21" hidden="1" x14ac:dyDescent="0.3">
      <c r="A2392" s="114">
        <v>5742</v>
      </c>
      <c r="B2392" s="114" t="s">
        <v>391</v>
      </c>
      <c r="C2392" s="114" t="s">
        <v>68</v>
      </c>
      <c r="D2392" s="114" t="s">
        <v>6905</v>
      </c>
      <c r="E2392" s="114" t="s">
        <v>6906</v>
      </c>
      <c r="F2392" s="115">
        <v>44115</v>
      </c>
      <c r="G2392" s="114" t="s">
        <v>5348</v>
      </c>
      <c r="H2392" s="116">
        <v>6840750</v>
      </c>
      <c r="I2392" s="116">
        <v>6840750</v>
      </c>
      <c r="J2392" s="116">
        <v>6840750</v>
      </c>
      <c r="K2392" s="116">
        <v>0</v>
      </c>
      <c r="L2392" s="116">
        <v>0</v>
      </c>
      <c r="M2392" s="116">
        <v>0</v>
      </c>
      <c r="N2392" s="116">
        <v>0</v>
      </c>
      <c r="O2392" s="116">
        <v>0</v>
      </c>
      <c r="P2392" s="120">
        <v>0</v>
      </c>
      <c r="Q2392" s="27" t="str">
        <f t="shared" si="416"/>
        <v>Registered</v>
      </c>
      <c r="R2392" s="121">
        <f t="shared" si="417"/>
        <v>1</v>
      </c>
      <c r="T2392" s="117">
        <f t="shared" si="418"/>
        <v>0</v>
      </c>
      <c r="U2392" s="117">
        <f t="shared" si="419"/>
        <v>0</v>
      </c>
    </row>
    <row r="2393" spans="1:21" hidden="1" x14ac:dyDescent="0.3">
      <c r="A2393" s="114">
        <v>5743</v>
      </c>
      <c r="B2393" s="114" t="s">
        <v>391</v>
      </c>
      <c r="C2393" s="114" t="s">
        <v>68</v>
      </c>
      <c r="D2393" s="114" t="s">
        <v>6907</v>
      </c>
      <c r="E2393" s="114" t="s">
        <v>6908</v>
      </c>
      <c r="F2393" s="115">
        <v>44257</v>
      </c>
      <c r="G2393" s="114" t="s">
        <v>5408</v>
      </c>
      <c r="H2393" s="116">
        <v>6546000</v>
      </c>
      <c r="I2393" s="116">
        <v>6546000</v>
      </c>
      <c r="J2393" s="116">
        <v>6546000</v>
      </c>
      <c r="K2393" s="116">
        <v>0</v>
      </c>
      <c r="L2393" s="116">
        <v>0</v>
      </c>
      <c r="M2393" s="116">
        <v>0</v>
      </c>
      <c r="N2393" s="116">
        <v>0</v>
      </c>
      <c r="O2393" s="116">
        <v>0</v>
      </c>
      <c r="P2393" s="120">
        <v>0</v>
      </c>
      <c r="Q2393" s="27" t="str">
        <f t="shared" si="416"/>
        <v>Registered</v>
      </c>
      <c r="R2393" s="121">
        <f t="shared" si="417"/>
        <v>1</v>
      </c>
      <c r="T2393" s="117">
        <f t="shared" si="418"/>
        <v>0</v>
      </c>
      <c r="U2393" s="117">
        <f t="shared" si="419"/>
        <v>0</v>
      </c>
    </row>
    <row r="2394" spans="1:21" hidden="1" x14ac:dyDescent="0.3">
      <c r="A2394" s="114">
        <v>5744</v>
      </c>
      <c r="B2394" s="114" t="s">
        <v>391</v>
      </c>
      <c r="C2394" s="114" t="s">
        <v>68</v>
      </c>
      <c r="D2394" s="114" t="s">
        <v>6909</v>
      </c>
      <c r="E2394" s="114" t="s">
        <v>6910</v>
      </c>
      <c r="F2394" s="115">
        <v>44282</v>
      </c>
      <c r="G2394" s="114" t="s">
        <v>1591</v>
      </c>
      <c r="H2394" s="116">
        <v>7653000</v>
      </c>
      <c r="I2394" s="116">
        <v>7653000</v>
      </c>
      <c r="J2394" s="116">
        <v>7653000</v>
      </c>
      <c r="K2394" s="116">
        <v>0</v>
      </c>
      <c r="L2394" s="116">
        <v>0</v>
      </c>
      <c r="M2394" s="116">
        <v>0</v>
      </c>
      <c r="N2394" s="116">
        <v>0</v>
      </c>
      <c r="O2394" s="116">
        <v>0</v>
      </c>
      <c r="P2394" s="120">
        <v>0</v>
      </c>
      <c r="Q2394" s="27" t="str">
        <f t="shared" si="416"/>
        <v>Registered</v>
      </c>
      <c r="R2394" s="121">
        <f t="shared" si="417"/>
        <v>1</v>
      </c>
      <c r="T2394" s="117">
        <f t="shared" si="418"/>
        <v>0</v>
      </c>
      <c r="U2394" s="117">
        <f t="shared" si="419"/>
        <v>0</v>
      </c>
    </row>
    <row r="2395" spans="1:21" hidden="1" x14ac:dyDescent="0.3">
      <c r="A2395" s="114">
        <v>5745</v>
      </c>
      <c r="B2395" s="114" t="s">
        <v>391</v>
      </c>
      <c r="C2395" s="114" t="s">
        <v>68</v>
      </c>
      <c r="D2395" s="114" t="s">
        <v>6911</v>
      </c>
      <c r="E2395" s="114" t="s">
        <v>6912</v>
      </c>
      <c r="F2395" s="115">
        <v>45143</v>
      </c>
      <c r="G2395" s="114" t="s">
        <v>3591</v>
      </c>
      <c r="H2395" s="116">
        <v>13034100</v>
      </c>
      <c r="I2395" s="116">
        <v>13034100</v>
      </c>
      <c r="J2395" s="116">
        <v>13034100</v>
      </c>
      <c r="K2395" s="116">
        <v>0</v>
      </c>
      <c r="L2395" s="116">
        <v>0</v>
      </c>
      <c r="M2395" s="116">
        <v>0</v>
      </c>
      <c r="N2395" s="116">
        <v>0</v>
      </c>
      <c r="O2395" s="116">
        <v>0</v>
      </c>
      <c r="P2395" s="120">
        <v>0</v>
      </c>
      <c r="Q2395" s="27" t="str">
        <f t="shared" si="416"/>
        <v>Registered</v>
      </c>
      <c r="R2395" s="121">
        <f t="shared" si="417"/>
        <v>1</v>
      </c>
      <c r="T2395" s="117">
        <f t="shared" si="418"/>
        <v>0</v>
      </c>
      <c r="U2395" s="117">
        <f t="shared" si="419"/>
        <v>0</v>
      </c>
    </row>
    <row r="2396" spans="1:21" hidden="1" x14ac:dyDescent="0.3">
      <c r="A2396" s="114">
        <v>5746</v>
      </c>
      <c r="B2396" s="114" t="s">
        <v>391</v>
      </c>
      <c r="C2396" s="114" t="s">
        <v>68</v>
      </c>
      <c r="D2396" s="114" t="s">
        <v>6913</v>
      </c>
      <c r="E2396" s="114" t="s">
        <v>3789</v>
      </c>
      <c r="F2396" s="115">
        <v>44187</v>
      </c>
      <c r="G2396" s="114" t="s">
        <v>1351</v>
      </c>
      <c r="H2396" s="116">
        <v>11415500</v>
      </c>
      <c r="I2396" s="116">
        <v>11415500</v>
      </c>
      <c r="J2396" s="116">
        <v>11415500</v>
      </c>
      <c r="K2396" s="116">
        <v>0</v>
      </c>
      <c r="L2396" s="116">
        <v>0</v>
      </c>
      <c r="M2396" s="116">
        <v>0</v>
      </c>
      <c r="N2396" s="116">
        <v>0</v>
      </c>
      <c r="O2396" s="116">
        <v>0</v>
      </c>
      <c r="P2396" s="120">
        <v>0</v>
      </c>
      <c r="Q2396" s="27" t="str">
        <f t="shared" si="416"/>
        <v>Registered</v>
      </c>
      <c r="R2396" s="121">
        <f t="shared" si="417"/>
        <v>1</v>
      </c>
      <c r="T2396" s="117">
        <f t="shared" si="418"/>
        <v>0</v>
      </c>
      <c r="U2396" s="117">
        <f t="shared" si="419"/>
        <v>0</v>
      </c>
    </row>
    <row r="2397" spans="1:21" hidden="1" x14ac:dyDescent="0.3">
      <c r="A2397" s="114">
        <v>5747</v>
      </c>
      <c r="B2397" s="114" t="s">
        <v>391</v>
      </c>
      <c r="C2397" s="114" t="s">
        <v>68</v>
      </c>
      <c r="D2397" s="114" t="s">
        <v>6914</v>
      </c>
      <c r="E2397" s="114" t="s">
        <v>6915</v>
      </c>
      <c r="F2397" s="115">
        <v>44247</v>
      </c>
      <c r="G2397" s="114" t="s">
        <v>6916</v>
      </c>
      <c r="H2397" s="116">
        <v>7191000</v>
      </c>
      <c r="I2397" s="116">
        <v>7191000</v>
      </c>
      <c r="J2397" s="116">
        <v>7191000</v>
      </c>
      <c r="K2397" s="116">
        <v>0</v>
      </c>
      <c r="L2397" s="116">
        <v>0</v>
      </c>
      <c r="M2397" s="116">
        <v>0</v>
      </c>
      <c r="N2397" s="116">
        <v>0</v>
      </c>
      <c r="O2397" s="116">
        <v>0</v>
      </c>
      <c r="P2397" s="120">
        <v>0</v>
      </c>
      <c r="Q2397" s="27" t="str">
        <f t="shared" si="416"/>
        <v>Registered</v>
      </c>
      <c r="R2397" s="121">
        <f t="shared" si="417"/>
        <v>1</v>
      </c>
      <c r="T2397" s="117">
        <f t="shared" si="418"/>
        <v>0</v>
      </c>
      <c r="U2397" s="117">
        <f t="shared" si="419"/>
        <v>0</v>
      </c>
    </row>
    <row r="2398" spans="1:21" hidden="1" x14ac:dyDescent="0.3">
      <c r="A2398" s="114">
        <v>5748</v>
      </c>
      <c r="B2398" s="114" t="s">
        <v>391</v>
      </c>
      <c r="C2398" s="114" t="s">
        <v>68</v>
      </c>
      <c r="D2398" s="114" t="s">
        <v>6917</v>
      </c>
      <c r="E2398" s="114" t="s">
        <v>6918</v>
      </c>
      <c r="F2398" s="115">
        <v>44238</v>
      </c>
      <c r="G2398" s="114" t="s">
        <v>3338</v>
      </c>
      <c r="H2398" s="116">
        <v>5475000</v>
      </c>
      <c r="I2398" s="116">
        <v>5475000</v>
      </c>
      <c r="J2398" s="116">
        <v>5475000</v>
      </c>
      <c r="K2398" s="116">
        <v>0</v>
      </c>
      <c r="L2398" s="116">
        <v>0</v>
      </c>
      <c r="M2398" s="116">
        <v>0</v>
      </c>
      <c r="N2398" s="116">
        <v>0</v>
      </c>
      <c r="O2398" s="116">
        <v>0</v>
      </c>
      <c r="P2398" s="120">
        <v>0</v>
      </c>
      <c r="Q2398" s="27" t="str">
        <f t="shared" si="416"/>
        <v>Registered</v>
      </c>
      <c r="R2398" s="121">
        <f t="shared" si="417"/>
        <v>1</v>
      </c>
      <c r="T2398" s="117">
        <f t="shared" si="418"/>
        <v>0</v>
      </c>
      <c r="U2398" s="117">
        <f t="shared" si="419"/>
        <v>0</v>
      </c>
    </row>
    <row r="2399" spans="1:21" hidden="1" x14ac:dyDescent="0.3">
      <c r="A2399" s="114">
        <v>5749</v>
      </c>
      <c r="B2399" s="114" t="s">
        <v>391</v>
      </c>
      <c r="C2399" s="114" t="s">
        <v>68</v>
      </c>
      <c r="D2399" s="114" t="s">
        <v>6919</v>
      </c>
      <c r="E2399" s="114" t="s">
        <v>6920</v>
      </c>
      <c r="F2399" s="115">
        <v>44195</v>
      </c>
      <c r="G2399" s="114" t="s">
        <v>2449</v>
      </c>
      <c r="H2399" s="116">
        <v>4920000</v>
      </c>
      <c r="I2399" s="116">
        <v>4920000</v>
      </c>
      <c r="J2399" s="116">
        <v>4920000</v>
      </c>
      <c r="K2399" s="116">
        <v>0</v>
      </c>
      <c r="L2399" s="116">
        <v>0</v>
      </c>
      <c r="M2399" s="116">
        <v>0</v>
      </c>
      <c r="N2399" s="116">
        <v>0</v>
      </c>
      <c r="O2399" s="116">
        <v>0</v>
      </c>
      <c r="P2399" s="120">
        <v>0</v>
      </c>
      <c r="Q2399" s="27" t="str">
        <f t="shared" si="416"/>
        <v>Registered</v>
      </c>
      <c r="R2399" s="121">
        <f t="shared" si="417"/>
        <v>1</v>
      </c>
      <c r="T2399" s="117">
        <f t="shared" si="418"/>
        <v>0</v>
      </c>
      <c r="U2399" s="117">
        <f t="shared" si="419"/>
        <v>0</v>
      </c>
    </row>
    <row r="2400" spans="1:21" hidden="1" x14ac:dyDescent="0.3">
      <c r="A2400" s="114">
        <v>5750</v>
      </c>
      <c r="B2400" s="114" t="s">
        <v>391</v>
      </c>
      <c r="C2400" s="114" t="s">
        <v>68</v>
      </c>
      <c r="D2400" s="114" t="s">
        <v>6921</v>
      </c>
      <c r="E2400" s="114" t="s">
        <v>6922</v>
      </c>
      <c r="F2400" s="115">
        <v>44135</v>
      </c>
      <c r="G2400" s="114" t="s">
        <v>1870</v>
      </c>
      <c r="H2400" s="116">
        <v>8276000</v>
      </c>
      <c r="I2400" s="116">
        <v>8276000</v>
      </c>
      <c r="J2400" s="116">
        <v>8276000</v>
      </c>
      <c r="K2400" s="116">
        <v>0</v>
      </c>
      <c r="L2400" s="116">
        <v>0</v>
      </c>
      <c r="M2400" s="116">
        <v>0</v>
      </c>
      <c r="N2400" s="116">
        <v>0</v>
      </c>
      <c r="O2400" s="116">
        <v>0</v>
      </c>
      <c r="P2400" s="120">
        <v>0</v>
      </c>
      <c r="Q2400" s="27" t="str">
        <f t="shared" si="416"/>
        <v>Registered</v>
      </c>
      <c r="R2400" s="121">
        <f t="shared" si="417"/>
        <v>1</v>
      </c>
      <c r="T2400" s="117">
        <f t="shared" si="418"/>
        <v>0</v>
      </c>
      <c r="U2400" s="117">
        <f t="shared" si="419"/>
        <v>0</v>
      </c>
    </row>
    <row r="2401" spans="1:21" hidden="1" x14ac:dyDescent="0.3">
      <c r="A2401" s="114">
        <v>5751</v>
      </c>
      <c r="B2401" s="114" t="s">
        <v>391</v>
      </c>
      <c r="C2401" s="114" t="s">
        <v>68</v>
      </c>
      <c r="D2401" s="114" t="s">
        <v>6923</v>
      </c>
      <c r="E2401" s="114" t="s">
        <v>6924</v>
      </c>
      <c r="F2401" s="115">
        <v>45526</v>
      </c>
      <c r="G2401" s="114" t="s">
        <v>6925</v>
      </c>
      <c r="H2401" s="116">
        <v>11793600</v>
      </c>
      <c r="I2401" s="116">
        <v>11793600</v>
      </c>
      <c r="J2401" s="116">
        <v>11793600</v>
      </c>
      <c r="K2401" s="116">
        <v>0</v>
      </c>
      <c r="L2401" s="116">
        <v>0</v>
      </c>
      <c r="M2401" s="116">
        <v>0</v>
      </c>
      <c r="N2401" s="116">
        <v>0</v>
      </c>
      <c r="O2401" s="116">
        <v>0</v>
      </c>
      <c r="P2401" s="120">
        <v>0</v>
      </c>
      <c r="Q2401" s="27" t="str">
        <f t="shared" si="416"/>
        <v>Registered</v>
      </c>
      <c r="R2401" s="121">
        <f t="shared" si="417"/>
        <v>1</v>
      </c>
      <c r="T2401" s="117">
        <f t="shared" si="418"/>
        <v>0</v>
      </c>
      <c r="U2401" s="117">
        <f t="shared" si="419"/>
        <v>0</v>
      </c>
    </row>
    <row r="2402" spans="1:21" hidden="1" x14ac:dyDescent="0.3">
      <c r="A2402" s="114">
        <v>5752</v>
      </c>
      <c r="B2402" s="114" t="s">
        <v>391</v>
      </c>
      <c r="C2402" s="114" t="s">
        <v>68</v>
      </c>
      <c r="D2402" s="114" t="s">
        <v>6926</v>
      </c>
      <c r="E2402" s="114" t="s">
        <v>6927</v>
      </c>
      <c r="F2402" s="115">
        <v>44168</v>
      </c>
      <c r="G2402" s="114" t="s">
        <v>1731</v>
      </c>
      <c r="H2402" s="116">
        <v>6869500</v>
      </c>
      <c r="I2402" s="116">
        <v>6869500</v>
      </c>
      <c r="J2402" s="116">
        <v>6869500</v>
      </c>
      <c r="K2402" s="116">
        <v>0</v>
      </c>
      <c r="L2402" s="116">
        <v>0</v>
      </c>
      <c r="M2402" s="116">
        <v>0</v>
      </c>
      <c r="N2402" s="116">
        <v>0</v>
      </c>
      <c r="O2402" s="116">
        <v>0</v>
      </c>
      <c r="P2402" s="120">
        <v>0</v>
      </c>
      <c r="Q2402" s="27" t="str">
        <f t="shared" si="416"/>
        <v>Registered</v>
      </c>
      <c r="R2402" s="121">
        <f t="shared" si="417"/>
        <v>1</v>
      </c>
      <c r="T2402" s="117">
        <f t="shared" si="418"/>
        <v>0</v>
      </c>
      <c r="U2402" s="117">
        <f t="shared" si="419"/>
        <v>0</v>
      </c>
    </row>
    <row r="2403" spans="1:21" hidden="1" x14ac:dyDescent="0.3">
      <c r="A2403" s="114">
        <v>5753</v>
      </c>
      <c r="B2403" s="114" t="s">
        <v>391</v>
      </c>
      <c r="C2403" s="114" t="s">
        <v>68</v>
      </c>
      <c r="D2403" s="114" t="s">
        <v>6928</v>
      </c>
      <c r="E2403" s="114" t="s">
        <v>6929</v>
      </c>
      <c r="F2403" s="115">
        <v>44168</v>
      </c>
      <c r="G2403" s="114" t="s">
        <v>2167</v>
      </c>
      <c r="H2403" s="116">
        <v>7738500</v>
      </c>
      <c r="I2403" s="116">
        <v>7738500</v>
      </c>
      <c r="J2403" s="116">
        <v>7738500</v>
      </c>
      <c r="K2403" s="116">
        <v>0</v>
      </c>
      <c r="L2403" s="116">
        <v>0</v>
      </c>
      <c r="M2403" s="116">
        <v>0</v>
      </c>
      <c r="N2403" s="116">
        <v>0</v>
      </c>
      <c r="O2403" s="116">
        <v>0</v>
      </c>
      <c r="P2403" s="120">
        <v>0</v>
      </c>
      <c r="Q2403" s="27" t="str">
        <f t="shared" si="416"/>
        <v>Registered</v>
      </c>
      <c r="R2403" s="121">
        <f t="shared" si="417"/>
        <v>1</v>
      </c>
      <c r="T2403" s="117">
        <f t="shared" si="418"/>
        <v>0</v>
      </c>
      <c r="U2403" s="117">
        <f t="shared" si="419"/>
        <v>0</v>
      </c>
    </row>
    <row r="2404" spans="1:21" hidden="1" x14ac:dyDescent="0.3">
      <c r="A2404" s="114">
        <v>5754</v>
      </c>
      <c r="B2404" s="114" t="s">
        <v>391</v>
      </c>
      <c r="C2404" s="114" t="s">
        <v>68</v>
      </c>
      <c r="D2404" s="114" t="s">
        <v>6930</v>
      </c>
      <c r="E2404" s="114" t="s">
        <v>6931</v>
      </c>
      <c r="F2404" s="115">
        <v>44168</v>
      </c>
      <c r="G2404" s="114" t="s">
        <v>2167</v>
      </c>
      <c r="H2404" s="116">
        <v>6869500</v>
      </c>
      <c r="I2404" s="116">
        <v>6869500</v>
      </c>
      <c r="J2404" s="116">
        <v>6869500</v>
      </c>
      <c r="K2404" s="116">
        <v>0</v>
      </c>
      <c r="L2404" s="116">
        <v>0</v>
      </c>
      <c r="M2404" s="116">
        <v>0</v>
      </c>
      <c r="N2404" s="116">
        <v>0</v>
      </c>
      <c r="O2404" s="116">
        <v>0</v>
      </c>
      <c r="P2404" s="120">
        <v>0</v>
      </c>
      <c r="Q2404" s="27" t="str">
        <f t="shared" si="416"/>
        <v>Registered</v>
      </c>
      <c r="R2404" s="121">
        <f t="shared" si="417"/>
        <v>1</v>
      </c>
      <c r="T2404" s="117">
        <f t="shared" si="418"/>
        <v>0</v>
      </c>
      <c r="U2404" s="117">
        <f t="shared" si="419"/>
        <v>0</v>
      </c>
    </row>
    <row r="2405" spans="1:21" hidden="1" x14ac:dyDescent="0.3">
      <c r="A2405" s="114">
        <v>5755</v>
      </c>
      <c r="B2405" s="114" t="s">
        <v>391</v>
      </c>
      <c r="C2405" s="114" t="s">
        <v>68</v>
      </c>
      <c r="D2405" s="114" t="s">
        <v>6932</v>
      </c>
      <c r="E2405" s="114" t="s">
        <v>6933</v>
      </c>
      <c r="F2405" s="115">
        <v>44104</v>
      </c>
      <c r="G2405" s="114" t="s">
        <v>1691</v>
      </c>
      <c r="H2405" s="116">
        <v>9527350</v>
      </c>
      <c r="I2405" s="116">
        <v>9527350</v>
      </c>
      <c r="J2405" s="116">
        <v>9527350</v>
      </c>
      <c r="K2405" s="116">
        <v>0</v>
      </c>
      <c r="L2405" s="116">
        <v>0</v>
      </c>
      <c r="M2405" s="116">
        <v>0</v>
      </c>
      <c r="N2405" s="116">
        <v>0</v>
      </c>
      <c r="O2405" s="116">
        <v>0</v>
      </c>
      <c r="P2405" s="120">
        <v>0</v>
      </c>
      <c r="Q2405" s="27" t="str">
        <f t="shared" si="416"/>
        <v>Registered</v>
      </c>
      <c r="R2405" s="121">
        <f t="shared" si="417"/>
        <v>1</v>
      </c>
      <c r="T2405" s="117">
        <f t="shared" si="418"/>
        <v>0</v>
      </c>
      <c r="U2405" s="117">
        <f t="shared" si="419"/>
        <v>0</v>
      </c>
    </row>
    <row r="2406" spans="1:21" hidden="1" x14ac:dyDescent="0.3">
      <c r="A2406" s="114">
        <v>5756</v>
      </c>
      <c r="B2406" s="114" t="s">
        <v>391</v>
      </c>
      <c r="C2406" s="114" t="s">
        <v>68</v>
      </c>
      <c r="D2406" s="114" t="s">
        <v>6934</v>
      </c>
      <c r="E2406" s="114" t="s">
        <v>6935</v>
      </c>
      <c r="F2406" s="115">
        <v>44195</v>
      </c>
      <c r="G2406" s="114" t="s">
        <v>5399</v>
      </c>
      <c r="H2406" s="116">
        <v>7494000</v>
      </c>
      <c r="I2406" s="116">
        <v>7494000</v>
      </c>
      <c r="J2406" s="116">
        <v>7494000</v>
      </c>
      <c r="K2406" s="116">
        <v>0</v>
      </c>
      <c r="L2406" s="116">
        <v>0</v>
      </c>
      <c r="M2406" s="116">
        <v>0</v>
      </c>
      <c r="N2406" s="116">
        <v>0</v>
      </c>
      <c r="O2406" s="116">
        <v>0</v>
      </c>
      <c r="P2406" s="120">
        <v>0</v>
      </c>
      <c r="Q2406" s="27" t="str">
        <f t="shared" si="416"/>
        <v>Registered</v>
      </c>
      <c r="R2406" s="121">
        <f t="shared" si="417"/>
        <v>1</v>
      </c>
      <c r="T2406" s="117">
        <f t="shared" si="418"/>
        <v>0</v>
      </c>
      <c r="U2406" s="117">
        <f t="shared" si="419"/>
        <v>0</v>
      </c>
    </row>
    <row r="2407" spans="1:21" hidden="1" x14ac:dyDescent="0.3">
      <c r="A2407" s="114">
        <v>5757</v>
      </c>
      <c r="B2407" s="114" t="s">
        <v>391</v>
      </c>
      <c r="C2407" s="114" t="s">
        <v>68</v>
      </c>
      <c r="D2407" s="114" t="s">
        <v>6936</v>
      </c>
      <c r="E2407" s="114" t="s">
        <v>6937</v>
      </c>
      <c r="F2407" s="115">
        <v>44195</v>
      </c>
      <c r="G2407" s="114" t="s">
        <v>5400</v>
      </c>
      <c r="H2407" s="116">
        <v>6447000</v>
      </c>
      <c r="I2407" s="116">
        <v>6447000</v>
      </c>
      <c r="J2407" s="116">
        <v>6447000</v>
      </c>
      <c r="K2407" s="116">
        <v>0</v>
      </c>
      <c r="L2407" s="116">
        <v>0</v>
      </c>
      <c r="M2407" s="116">
        <v>0</v>
      </c>
      <c r="N2407" s="116">
        <v>0</v>
      </c>
      <c r="O2407" s="116">
        <v>0</v>
      </c>
      <c r="P2407" s="120">
        <v>0</v>
      </c>
      <c r="Q2407" s="27" t="str">
        <f t="shared" si="416"/>
        <v>Registered</v>
      </c>
      <c r="R2407" s="121">
        <f t="shared" si="417"/>
        <v>1</v>
      </c>
      <c r="T2407" s="117">
        <f t="shared" si="418"/>
        <v>0</v>
      </c>
      <c r="U2407" s="117">
        <f t="shared" si="419"/>
        <v>0</v>
      </c>
    </row>
    <row r="2408" spans="1:21" hidden="1" x14ac:dyDescent="0.3">
      <c r="A2408" s="114">
        <v>5758</v>
      </c>
      <c r="B2408" s="114" t="s">
        <v>391</v>
      </c>
      <c r="C2408" s="114" t="s">
        <v>68</v>
      </c>
      <c r="D2408" s="114" t="s">
        <v>6938</v>
      </c>
      <c r="E2408" s="114" t="s">
        <v>6939</v>
      </c>
      <c r="F2408" s="115">
        <v>44195</v>
      </c>
      <c r="G2408" s="114" t="s">
        <v>2941</v>
      </c>
      <c r="H2408" s="116">
        <v>25882500</v>
      </c>
      <c r="I2408" s="116">
        <v>25882500</v>
      </c>
      <c r="J2408" s="116">
        <v>25882500</v>
      </c>
      <c r="K2408" s="116">
        <v>0</v>
      </c>
      <c r="L2408" s="116">
        <v>0</v>
      </c>
      <c r="M2408" s="116">
        <v>0</v>
      </c>
      <c r="N2408" s="116">
        <v>0</v>
      </c>
      <c r="O2408" s="116">
        <v>0</v>
      </c>
      <c r="P2408" s="120">
        <v>0</v>
      </c>
      <c r="Q2408" s="27" t="str">
        <f t="shared" si="416"/>
        <v>Registered</v>
      </c>
      <c r="R2408" s="121">
        <f t="shared" si="417"/>
        <v>1</v>
      </c>
      <c r="T2408" s="117">
        <f t="shared" si="418"/>
        <v>0</v>
      </c>
      <c r="U2408" s="117">
        <f t="shared" si="419"/>
        <v>0</v>
      </c>
    </row>
    <row r="2409" spans="1:21" hidden="1" x14ac:dyDescent="0.3">
      <c r="A2409" s="114">
        <v>5759</v>
      </c>
      <c r="B2409" s="114" t="s">
        <v>391</v>
      </c>
      <c r="C2409" s="114" t="s">
        <v>68</v>
      </c>
      <c r="D2409" s="114" t="s">
        <v>6940</v>
      </c>
      <c r="E2409" s="114" t="s">
        <v>3752</v>
      </c>
      <c r="F2409" s="115">
        <v>45131</v>
      </c>
      <c r="G2409" s="114" t="s">
        <v>2690</v>
      </c>
      <c r="H2409" s="116">
        <v>8000000</v>
      </c>
      <c r="I2409" s="116">
        <v>8000000</v>
      </c>
      <c r="J2409" s="116">
        <v>8000000</v>
      </c>
      <c r="K2409" s="116">
        <v>0</v>
      </c>
      <c r="L2409" s="116">
        <v>0</v>
      </c>
      <c r="M2409" s="116">
        <v>0</v>
      </c>
      <c r="N2409" s="116">
        <v>0</v>
      </c>
      <c r="O2409" s="116">
        <v>0</v>
      </c>
      <c r="P2409" s="120">
        <v>0</v>
      </c>
      <c r="Q2409" s="27" t="str">
        <f t="shared" si="416"/>
        <v>Registered</v>
      </c>
      <c r="R2409" s="121">
        <f t="shared" si="417"/>
        <v>1</v>
      </c>
      <c r="T2409" s="117">
        <f t="shared" si="418"/>
        <v>0</v>
      </c>
      <c r="U2409" s="117">
        <f t="shared" si="419"/>
        <v>0</v>
      </c>
    </row>
    <row r="2410" spans="1:21" hidden="1" x14ac:dyDescent="0.3">
      <c r="A2410" s="114">
        <v>5760</v>
      </c>
      <c r="B2410" s="114" t="s">
        <v>391</v>
      </c>
      <c r="C2410" s="114" t="s">
        <v>68</v>
      </c>
      <c r="D2410" s="114" t="s">
        <v>6941</v>
      </c>
      <c r="E2410" s="114" t="s">
        <v>6942</v>
      </c>
      <c r="F2410" s="115">
        <v>43997</v>
      </c>
      <c r="G2410" s="114" t="s">
        <v>5344</v>
      </c>
      <c r="H2410" s="116">
        <v>6150000</v>
      </c>
      <c r="I2410" s="116">
        <v>6150000</v>
      </c>
      <c r="J2410" s="116">
        <v>6150000</v>
      </c>
      <c r="K2410" s="116">
        <v>0</v>
      </c>
      <c r="L2410" s="116">
        <v>0</v>
      </c>
      <c r="M2410" s="116">
        <v>0</v>
      </c>
      <c r="N2410" s="116">
        <v>0</v>
      </c>
      <c r="O2410" s="116">
        <v>0</v>
      </c>
      <c r="P2410" s="120">
        <v>0</v>
      </c>
      <c r="Q2410" s="27" t="str">
        <f t="shared" si="416"/>
        <v>Registered</v>
      </c>
      <c r="R2410" s="121">
        <f t="shared" si="417"/>
        <v>1</v>
      </c>
      <c r="T2410" s="117">
        <f t="shared" si="418"/>
        <v>0</v>
      </c>
      <c r="U2410" s="117">
        <f t="shared" si="419"/>
        <v>0</v>
      </c>
    </row>
    <row r="2411" spans="1:21" hidden="1" x14ac:dyDescent="0.3">
      <c r="A2411" s="114">
        <v>5761</v>
      </c>
      <c r="B2411" s="114" t="s">
        <v>391</v>
      </c>
      <c r="C2411" s="114" t="s">
        <v>68</v>
      </c>
      <c r="D2411" s="114" t="s">
        <v>6943</v>
      </c>
      <c r="E2411" s="114" t="s">
        <v>6944</v>
      </c>
      <c r="F2411" s="115">
        <v>43997</v>
      </c>
      <c r="G2411" s="114" t="s">
        <v>5344</v>
      </c>
      <c r="H2411" s="116">
        <v>5250000</v>
      </c>
      <c r="I2411" s="116">
        <v>5250000</v>
      </c>
      <c r="J2411" s="116">
        <v>5250000</v>
      </c>
      <c r="K2411" s="116">
        <v>0</v>
      </c>
      <c r="L2411" s="116">
        <v>0</v>
      </c>
      <c r="M2411" s="116">
        <v>0</v>
      </c>
      <c r="N2411" s="116">
        <v>0</v>
      </c>
      <c r="O2411" s="116">
        <v>0</v>
      </c>
      <c r="P2411" s="120">
        <v>0</v>
      </c>
      <c r="Q2411" s="27" t="str">
        <f t="shared" si="416"/>
        <v>Registered</v>
      </c>
      <c r="R2411" s="121">
        <f t="shared" si="417"/>
        <v>1</v>
      </c>
      <c r="T2411" s="117">
        <f t="shared" si="418"/>
        <v>0</v>
      </c>
      <c r="U2411" s="117">
        <f t="shared" si="419"/>
        <v>0</v>
      </c>
    </row>
    <row r="2412" spans="1:21" hidden="1" x14ac:dyDescent="0.3">
      <c r="A2412" s="114">
        <v>5762</v>
      </c>
      <c r="B2412" s="114" t="s">
        <v>391</v>
      </c>
      <c r="C2412" s="114" t="s">
        <v>68</v>
      </c>
      <c r="D2412" s="114" t="s">
        <v>6945</v>
      </c>
      <c r="E2412" s="114" t="s">
        <v>6946</v>
      </c>
      <c r="F2412" s="115">
        <v>44631</v>
      </c>
      <c r="G2412" s="114" t="s">
        <v>2316</v>
      </c>
      <c r="H2412" s="116">
        <v>4800000</v>
      </c>
      <c r="I2412" s="116">
        <v>4800000</v>
      </c>
      <c r="J2412" s="116">
        <v>4800000</v>
      </c>
      <c r="K2412" s="116">
        <v>0</v>
      </c>
      <c r="L2412" s="116">
        <v>0</v>
      </c>
      <c r="M2412" s="116">
        <v>0</v>
      </c>
      <c r="N2412" s="116">
        <v>0</v>
      </c>
      <c r="O2412" s="116">
        <v>0</v>
      </c>
      <c r="P2412" s="120">
        <v>0</v>
      </c>
      <c r="Q2412" s="27" t="str">
        <f t="shared" si="416"/>
        <v>Registered</v>
      </c>
      <c r="R2412" s="121">
        <f t="shared" si="417"/>
        <v>1</v>
      </c>
      <c r="T2412" s="117">
        <f t="shared" si="418"/>
        <v>0</v>
      </c>
      <c r="U2412" s="117">
        <f t="shared" si="419"/>
        <v>0</v>
      </c>
    </row>
    <row r="2413" spans="1:21" hidden="1" x14ac:dyDescent="0.3">
      <c r="A2413" s="114">
        <v>5763</v>
      </c>
      <c r="B2413" s="114" t="s">
        <v>391</v>
      </c>
      <c r="C2413" s="114" t="s">
        <v>68</v>
      </c>
      <c r="D2413" s="114" t="s">
        <v>6947</v>
      </c>
      <c r="E2413" s="114" t="s">
        <v>6946</v>
      </c>
      <c r="F2413" s="115">
        <v>44631</v>
      </c>
      <c r="G2413" s="114" t="s">
        <v>2316</v>
      </c>
      <c r="H2413" s="116">
        <v>4656000</v>
      </c>
      <c r="I2413" s="116">
        <v>4656000</v>
      </c>
      <c r="J2413" s="116">
        <v>4656000</v>
      </c>
      <c r="K2413" s="116">
        <v>0</v>
      </c>
      <c r="L2413" s="116">
        <v>0</v>
      </c>
      <c r="M2413" s="116">
        <v>0</v>
      </c>
      <c r="N2413" s="116">
        <v>0</v>
      </c>
      <c r="O2413" s="116">
        <v>0</v>
      </c>
      <c r="P2413" s="120">
        <v>0</v>
      </c>
      <c r="Q2413" s="27" t="str">
        <f t="shared" si="416"/>
        <v>Registered</v>
      </c>
      <c r="R2413" s="121">
        <f t="shared" si="417"/>
        <v>1</v>
      </c>
      <c r="T2413" s="117">
        <f t="shared" si="418"/>
        <v>0</v>
      </c>
      <c r="U2413" s="117">
        <f t="shared" si="419"/>
        <v>0</v>
      </c>
    </row>
    <row r="2414" spans="1:21" hidden="1" x14ac:dyDescent="0.3">
      <c r="A2414" s="114">
        <v>5764</v>
      </c>
      <c r="B2414" s="114" t="s">
        <v>391</v>
      </c>
      <c r="C2414" s="114" t="s">
        <v>68</v>
      </c>
      <c r="D2414" s="114" t="s">
        <v>6948</v>
      </c>
      <c r="E2414" s="114" t="s">
        <v>6949</v>
      </c>
      <c r="F2414" s="115">
        <v>44153</v>
      </c>
      <c r="G2414" s="114" t="s">
        <v>2258</v>
      </c>
      <c r="H2414" s="116">
        <v>12909500</v>
      </c>
      <c r="I2414" s="116">
        <v>12909500</v>
      </c>
      <c r="J2414" s="116">
        <v>12909500</v>
      </c>
      <c r="K2414" s="116">
        <v>0</v>
      </c>
      <c r="L2414" s="116">
        <v>0</v>
      </c>
      <c r="M2414" s="116">
        <v>0</v>
      </c>
      <c r="N2414" s="116">
        <v>0</v>
      </c>
      <c r="O2414" s="116">
        <v>0</v>
      </c>
      <c r="P2414" s="120">
        <v>0</v>
      </c>
      <c r="Q2414" s="27" t="str">
        <f t="shared" si="416"/>
        <v>Registered</v>
      </c>
      <c r="R2414" s="121">
        <f t="shared" si="417"/>
        <v>1</v>
      </c>
      <c r="T2414" s="117">
        <f t="shared" si="418"/>
        <v>0</v>
      </c>
      <c r="U2414" s="117">
        <f t="shared" si="419"/>
        <v>0</v>
      </c>
    </row>
    <row r="2415" spans="1:21" hidden="1" x14ac:dyDescent="0.3">
      <c r="A2415" s="114">
        <v>5765</v>
      </c>
      <c r="B2415" s="114" t="s">
        <v>391</v>
      </c>
      <c r="C2415" s="114" t="s">
        <v>68</v>
      </c>
      <c r="D2415" s="114" t="s">
        <v>6950</v>
      </c>
      <c r="E2415" s="114" t="s">
        <v>6951</v>
      </c>
      <c r="F2415" s="115">
        <v>44285</v>
      </c>
      <c r="G2415" s="114" t="s">
        <v>5445</v>
      </c>
      <c r="H2415" s="116">
        <v>7879450</v>
      </c>
      <c r="I2415" s="116">
        <v>7879450</v>
      </c>
      <c r="J2415" s="116">
        <v>7879450</v>
      </c>
      <c r="K2415" s="116">
        <v>0</v>
      </c>
      <c r="L2415" s="116">
        <v>0</v>
      </c>
      <c r="M2415" s="116">
        <v>0</v>
      </c>
      <c r="N2415" s="116">
        <v>0</v>
      </c>
      <c r="O2415" s="116">
        <v>0</v>
      </c>
      <c r="P2415" s="120">
        <v>0</v>
      </c>
      <c r="Q2415" s="27" t="str">
        <f t="shared" si="416"/>
        <v>Registered</v>
      </c>
      <c r="R2415" s="121">
        <f t="shared" si="417"/>
        <v>1</v>
      </c>
      <c r="T2415" s="117">
        <f t="shared" si="418"/>
        <v>0</v>
      </c>
      <c r="U2415" s="117">
        <f t="shared" si="419"/>
        <v>0</v>
      </c>
    </row>
    <row r="2416" spans="1:21" hidden="1" x14ac:dyDescent="0.3">
      <c r="A2416" s="114">
        <v>5766</v>
      </c>
      <c r="B2416" s="114" t="s">
        <v>391</v>
      </c>
      <c r="C2416" s="114" t="s">
        <v>68</v>
      </c>
      <c r="D2416" s="114" t="s">
        <v>6952</v>
      </c>
      <c r="E2416" s="114" t="s">
        <v>6953</v>
      </c>
      <c r="F2416" s="115">
        <v>44363</v>
      </c>
      <c r="G2416" s="114" t="s">
        <v>5509</v>
      </c>
      <c r="H2416" s="116">
        <v>8025000</v>
      </c>
      <c r="I2416" s="116">
        <v>8025000</v>
      </c>
      <c r="J2416" s="116">
        <v>8025000</v>
      </c>
      <c r="K2416" s="116">
        <v>0</v>
      </c>
      <c r="L2416" s="116">
        <v>0</v>
      </c>
      <c r="M2416" s="116">
        <v>0</v>
      </c>
      <c r="N2416" s="116">
        <v>0</v>
      </c>
      <c r="O2416" s="116">
        <v>0</v>
      </c>
      <c r="P2416" s="120">
        <v>0</v>
      </c>
      <c r="Q2416" s="27" t="str">
        <f t="shared" si="416"/>
        <v>Registered</v>
      </c>
      <c r="R2416" s="121">
        <f t="shared" si="417"/>
        <v>1</v>
      </c>
      <c r="T2416" s="117">
        <f t="shared" si="418"/>
        <v>0</v>
      </c>
      <c r="U2416" s="117">
        <f t="shared" si="419"/>
        <v>0</v>
      </c>
    </row>
    <row r="2417" spans="1:21" hidden="1" x14ac:dyDescent="0.3">
      <c r="A2417" s="114">
        <v>5767</v>
      </c>
      <c r="B2417" s="114" t="s">
        <v>391</v>
      </c>
      <c r="C2417" s="114" t="s">
        <v>68</v>
      </c>
      <c r="D2417" s="114" t="s">
        <v>6954</v>
      </c>
      <c r="E2417" s="114" t="s">
        <v>6955</v>
      </c>
      <c r="F2417" s="115">
        <v>44362</v>
      </c>
      <c r="G2417" s="114" t="s">
        <v>5413</v>
      </c>
      <c r="H2417" s="116">
        <v>8490000</v>
      </c>
      <c r="I2417" s="116">
        <v>8490000</v>
      </c>
      <c r="J2417" s="116">
        <v>8490000</v>
      </c>
      <c r="K2417" s="116">
        <v>0</v>
      </c>
      <c r="L2417" s="116">
        <v>0</v>
      </c>
      <c r="M2417" s="116">
        <v>0</v>
      </c>
      <c r="N2417" s="116">
        <v>0</v>
      </c>
      <c r="O2417" s="116">
        <v>0</v>
      </c>
      <c r="P2417" s="120">
        <v>0</v>
      </c>
      <c r="Q2417" s="27" t="str">
        <f t="shared" si="416"/>
        <v>Registered</v>
      </c>
      <c r="R2417" s="121">
        <f t="shared" si="417"/>
        <v>1</v>
      </c>
      <c r="T2417" s="117">
        <f t="shared" si="418"/>
        <v>0</v>
      </c>
      <c r="U2417" s="117">
        <f t="shared" si="419"/>
        <v>0</v>
      </c>
    </row>
    <row r="2418" spans="1:21" hidden="1" x14ac:dyDescent="0.3">
      <c r="A2418" s="114">
        <v>5768</v>
      </c>
      <c r="B2418" s="114" t="s">
        <v>391</v>
      </c>
      <c r="C2418" s="114" t="s">
        <v>68</v>
      </c>
      <c r="D2418" s="114" t="s">
        <v>6956</v>
      </c>
      <c r="E2418" s="114" t="s">
        <v>6957</v>
      </c>
      <c r="F2418" s="115">
        <v>44216</v>
      </c>
      <c r="G2418" s="114" t="s">
        <v>6958</v>
      </c>
      <c r="H2418" s="116">
        <v>12939138</v>
      </c>
      <c r="I2418" s="116">
        <v>12939138</v>
      </c>
      <c r="J2418" s="116">
        <v>12939138</v>
      </c>
      <c r="K2418" s="116">
        <v>0</v>
      </c>
      <c r="L2418" s="116">
        <v>0</v>
      </c>
      <c r="M2418" s="116">
        <v>0</v>
      </c>
      <c r="N2418" s="116">
        <v>0</v>
      </c>
      <c r="O2418" s="116">
        <v>0</v>
      </c>
      <c r="P2418" s="120">
        <v>0</v>
      </c>
      <c r="Q2418" s="27" t="str">
        <f t="shared" si="416"/>
        <v>Registered</v>
      </c>
      <c r="R2418" s="121">
        <f t="shared" si="417"/>
        <v>1</v>
      </c>
      <c r="T2418" s="117">
        <f t="shared" si="418"/>
        <v>0</v>
      </c>
      <c r="U2418" s="117">
        <f t="shared" si="419"/>
        <v>0</v>
      </c>
    </row>
    <row r="2419" spans="1:21" hidden="1" x14ac:dyDescent="0.3">
      <c r="A2419" s="114">
        <v>5769</v>
      </c>
      <c r="B2419" s="114" t="s">
        <v>391</v>
      </c>
      <c r="C2419" s="114" t="s">
        <v>68</v>
      </c>
      <c r="D2419" s="114" t="s">
        <v>6959</v>
      </c>
      <c r="E2419" s="114" t="s">
        <v>6960</v>
      </c>
      <c r="F2419" s="115">
        <v>44275</v>
      </c>
      <c r="G2419" s="114" t="s">
        <v>5402</v>
      </c>
      <c r="H2419" s="116">
        <v>11418000</v>
      </c>
      <c r="I2419" s="116">
        <v>11418000</v>
      </c>
      <c r="J2419" s="116">
        <v>11418000</v>
      </c>
      <c r="K2419" s="116">
        <v>0</v>
      </c>
      <c r="L2419" s="116">
        <v>0</v>
      </c>
      <c r="M2419" s="116">
        <v>0</v>
      </c>
      <c r="N2419" s="116">
        <v>0</v>
      </c>
      <c r="O2419" s="116">
        <v>0</v>
      </c>
      <c r="P2419" s="120">
        <v>0</v>
      </c>
      <c r="Q2419" s="27" t="str">
        <f t="shared" si="416"/>
        <v>Registered</v>
      </c>
      <c r="R2419" s="121">
        <f t="shared" si="417"/>
        <v>1</v>
      </c>
      <c r="T2419" s="117">
        <f t="shared" si="418"/>
        <v>0</v>
      </c>
      <c r="U2419" s="117">
        <f t="shared" si="419"/>
        <v>0</v>
      </c>
    </row>
    <row r="2420" spans="1:21" hidden="1" x14ac:dyDescent="0.3">
      <c r="A2420" s="114">
        <v>5770</v>
      </c>
      <c r="B2420" s="114" t="s">
        <v>391</v>
      </c>
      <c r="C2420" s="114" t="s">
        <v>68</v>
      </c>
      <c r="D2420" s="114" t="s">
        <v>6961</v>
      </c>
      <c r="E2420" s="114" t="s">
        <v>3972</v>
      </c>
      <c r="F2420" s="115">
        <v>45301</v>
      </c>
      <c r="G2420" s="114" t="s">
        <v>5171</v>
      </c>
      <c r="H2420" s="116">
        <v>10073000</v>
      </c>
      <c r="I2420" s="116">
        <v>10073000</v>
      </c>
      <c r="J2420" s="116">
        <v>10073000</v>
      </c>
      <c r="K2420" s="116">
        <v>0</v>
      </c>
      <c r="L2420" s="116">
        <v>0</v>
      </c>
      <c r="M2420" s="116">
        <v>0</v>
      </c>
      <c r="N2420" s="116">
        <v>0</v>
      </c>
      <c r="O2420" s="116">
        <v>0</v>
      </c>
      <c r="P2420" s="120">
        <v>0</v>
      </c>
      <c r="Q2420" s="27" t="str">
        <f t="shared" si="416"/>
        <v>Registered</v>
      </c>
      <c r="R2420" s="121">
        <f t="shared" si="417"/>
        <v>1</v>
      </c>
      <c r="T2420" s="117">
        <f t="shared" si="418"/>
        <v>0</v>
      </c>
      <c r="U2420" s="117">
        <f t="shared" si="419"/>
        <v>0</v>
      </c>
    </row>
    <row r="2421" spans="1:21" hidden="1" x14ac:dyDescent="0.3">
      <c r="A2421" s="114">
        <v>5771</v>
      </c>
      <c r="B2421" s="114" t="s">
        <v>391</v>
      </c>
      <c r="C2421" s="114" t="s">
        <v>68</v>
      </c>
      <c r="D2421" s="114" t="s">
        <v>6962</v>
      </c>
      <c r="E2421" s="114" t="s">
        <v>6963</v>
      </c>
      <c r="F2421" s="115">
        <v>44142</v>
      </c>
      <c r="G2421" s="114" t="s">
        <v>4070</v>
      </c>
      <c r="H2421" s="116">
        <v>8022000</v>
      </c>
      <c r="I2421" s="116">
        <v>8022000</v>
      </c>
      <c r="J2421" s="116">
        <v>8022000</v>
      </c>
      <c r="K2421" s="116">
        <v>0</v>
      </c>
      <c r="L2421" s="116">
        <v>0</v>
      </c>
      <c r="M2421" s="116">
        <v>0</v>
      </c>
      <c r="N2421" s="116">
        <v>0</v>
      </c>
      <c r="O2421" s="116">
        <v>0</v>
      </c>
      <c r="P2421" s="120">
        <v>0</v>
      </c>
      <c r="Q2421" s="27" t="str">
        <f t="shared" si="416"/>
        <v>Registered</v>
      </c>
      <c r="R2421" s="121">
        <f t="shared" si="417"/>
        <v>1</v>
      </c>
      <c r="T2421" s="117">
        <f t="shared" si="418"/>
        <v>0</v>
      </c>
      <c r="U2421" s="117">
        <f t="shared" si="419"/>
        <v>0</v>
      </c>
    </row>
    <row r="2422" spans="1:21" hidden="1" x14ac:dyDescent="0.3">
      <c r="A2422" s="114">
        <v>5772</v>
      </c>
      <c r="B2422" s="114" t="s">
        <v>391</v>
      </c>
      <c r="C2422" s="114" t="s">
        <v>68</v>
      </c>
      <c r="D2422" s="114" t="s">
        <v>6964</v>
      </c>
      <c r="E2422" s="114" t="s">
        <v>6965</v>
      </c>
      <c r="F2422" s="115">
        <v>44253</v>
      </c>
      <c r="G2422" s="114" t="s">
        <v>5411</v>
      </c>
      <c r="H2422" s="116">
        <v>5076000</v>
      </c>
      <c r="I2422" s="116">
        <v>5076000</v>
      </c>
      <c r="J2422" s="116">
        <v>5076000</v>
      </c>
      <c r="K2422" s="116">
        <v>0</v>
      </c>
      <c r="L2422" s="116">
        <v>0</v>
      </c>
      <c r="M2422" s="116">
        <v>0</v>
      </c>
      <c r="N2422" s="116">
        <v>0</v>
      </c>
      <c r="O2422" s="116">
        <v>0</v>
      </c>
      <c r="P2422" s="120">
        <v>0</v>
      </c>
      <c r="Q2422" s="27" t="str">
        <f t="shared" si="416"/>
        <v>Registered</v>
      </c>
      <c r="R2422" s="121">
        <f t="shared" si="417"/>
        <v>1</v>
      </c>
      <c r="T2422" s="117">
        <f t="shared" si="418"/>
        <v>0</v>
      </c>
      <c r="U2422" s="117">
        <f t="shared" si="419"/>
        <v>0</v>
      </c>
    </row>
    <row r="2423" spans="1:21" hidden="1" x14ac:dyDescent="0.3">
      <c r="A2423" s="114">
        <v>5773</v>
      </c>
      <c r="B2423" s="114" t="s">
        <v>391</v>
      </c>
      <c r="C2423" s="114" t="s">
        <v>68</v>
      </c>
      <c r="D2423" s="114" t="s">
        <v>6966</v>
      </c>
      <c r="E2423" s="114" t="s">
        <v>6967</v>
      </c>
      <c r="F2423" s="115">
        <v>44285</v>
      </c>
      <c r="G2423" s="114" t="s">
        <v>6968</v>
      </c>
      <c r="H2423" s="116">
        <v>5475750</v>
      </c>
      <c r="I2423" s="116">
        <v>5475750</v>
      </c>
      <c r="J2423" s="116">
        <v>5475750</v>
      </c>
      <c r="K2423" s="116">
        <v>0</v>
      </c>
      <c r="L2423" s="116">
        <v>0</v>
      </c>
      <c r="M2423" s="116">
        <v>0</v>
      </c>
      <c r="N2423" s="116">
        <v>0</v>
      </c>
      <c r="O2423" s="116">
        <v>0</v>
      </c>
      <c r="P2423" s="120">
        <v>0</v>
      </c>
      <c r="Q2423" s="27" t="str">
        <f t="shared" si="416"/>
        <v>Registered</v>
      </c>
      <c r="R2423" s="121">
        <f t="shared" si="417"/>
        <v>1</v>
      </c>
      <c r="T2423" s="117">
        <f t="shared" si="418"/>
        <v>0</v>
      </c>
      <c r="U2423" s="117">
        <f t="shared" si="419"/>
        <v>0</v>
      </c>
    </row>
    <row r="2424" spans="1:21" hidden="1" x14ac:dyDescent="0.3">
      <c r="A2424" s="114">
        <v>5774</v>
      </c>
      <c r="B2424" s="114" t="s">
        <v>391</v>
      </c>
      <c r="C2424" s="114" t="s">
        <v>68</v>
      </c>
      <c r="D2424" s="114" t="s">
        <v>6969</v>
      </c>
      <c r="E2424" s="114" t="s">
        <v>6970</v>
      </c>
      <c r="F2424" s="115">
        <v>44469</v>
      </c>
      <c r="G2424" s="114" t="s">
        <v>5410</v>
      </c>
      <c r="H2424" s="116">
        <v>7000000</v>
      </c>
      <c r="I2424" s="116">
        <v>7000000</v>
      </c>
      <c r="J2424" s="116">
        <v>7000000</v>
      </c>
      <c r="K2424" s="116">
        <v>0</v>
      </c>
      <c r="L2424" s="116">
        <v>0</v>
      </c>
      <c r="M2424" s="116">
        <v>0</v>
      </c>
      <c r="N2424" s="116">
        <v>0</v>
      </c>
      <c r="O2424" s="116">
        <v>0</v>
      </c>
      <c r="P2424" s="120">
        <v>0</v>
      </c>
      <c r="Q2424" s="27" t="str">
        <f t="shared" si="416"/>
        <v>Registered</v>
      </c>
      <c r="R2424" s="121">
        <f t="shared" si="417"/>
        <v>1</v>
      </c>
      <c r="T2424" s="117">
        <f t="shared" si="418"/>
        <v>0</v>
      </c>
      <c r="U2424" s="117">
        <f t="shared" si="419"/>
        <v>0</v>
      </c>
    </row>
    <row r="2425" spans="1:21" hidden="1" x14ac:dyDescent="0.3">
      <c r="A2425" s="114">
        <v>5775</v>
      </c>
      <c r="B2425" s="114" t="s">
        <v>391</v>
      </c>
      <c r="C2425" s="114" t="s">
        <v>68</v>
      </c>
      <c r="D2425" s="114" t="s">
        <v>6971</v>
      </c>
      <c r="E2425" s="114" t="s">
        <v>6972</v>
      </c>
      <c r="F2425" s="115">
        <v>44277</v>
      </c>
      <c r="G2425" s="114" t="s">
        <v>5484</v>
      </c>
      <c r="H2425" s="116">
        <v>4575000</v>
      </c>
      <c r="I2425" s="116">
        <v>4575000</v>
      </c>
      <c r="J2425" s="116">
        <v>4575000</v>
      </c>
      <c r="K2425" s="116">
        <v>0</v>
      </c>
      <c r="L2425" s="116">
        <v>0</v>
      </c>
      <c r="M2425" s="116">
        <v>0</v>
      </c>
      <c r="N2425" s="116">
        <v>0</v>
      </c>
      <c r="O2425" s="116">
        <v>0</v>
      </c>
      <c r="P2425" s="120">
        <v>0</v>
      </c>
      <c r="Q2425" s="27" t="str">
        <f t="shared" si="416"/>
        <v>Registered</v>
      </c>
      <c r="R2425" s="121">
        <f t="shared" si="417"/>
        <v>1</v>
      </c>
      <c r="T2425" s="117">
        <f t="shared" si="418"/>
        <v>0</v>
      </c>
      <c r="U2425" s="117">
        <f t="shared" si="419"/>
        <v>0</v>
      </c>
    </row>
    <row r="2426" spans="1:21" hidden="1" x14ac:dyDescent="0.3">
      <c r="A2426" s="114">
        <v>5776</v>
      </c>
      <c r="B2426" s="114" t="s">
        <v>391</v>
      </c>
      <c r="C2426" s="114" t="s">
        <v>68</v>
      </c>
      <c r="D2426" s="114" t="s">
        <v>6973</v>
      </c>
      <c r="E2426" s="114" t="s">
        <v>6974</v>
      </c>
      <c r="F2426" s="115">
        <v>44193</v>
      </c>
      <c r="G2426" s="114" t="s">
        <v>5415</v>
      </c>
      <c r="H2426" s="116">
        <v>4616000</v>
      </c>
      <c r="I2426" s="116">
        <v>4616000</v>
      </c>
      <c r="J2426" s="116">
        <v>4616000</v>
      </c>
      <c r="K2426" s="116">
        <v>0</v>
      </c>
      <c r="L2426" s="116">
        <v>0</v>
      </c>
      <c r="M2426" s="116">
        <v>0</v>
      </c>
      <c r="N2426" s="116">
        <v>0</v>
      </c>
      <c r="O2426" s="116">
        <v>0</v>
      </c>
      <c r="P2426" s="120">
        <v>0</v>
      </c>
      <c r="Q2426" s="27" t="str">
        <f t="shared" si="416"/>
        <v>Registered</v>
      </c>
      <c r="R2426" s="121">
        <f t="shared" si="417"/>
        <v>1</v>
      </c>
      <c r="T2426" s="117">
        <f t="shared" si="418"/>
        <v>0</v>
      </c>
      <c r="U2426" s="117">
        <f t="shared" si="419"/>
        <v>0</v>
      </c>
    </row>
    <row r="2427" spans="1:21" hidden="1" x14ac:dyDescent="0.3">
      <c r="A2427" s="114">
        <v>5777</v>
      </c>
      <c r="B2427" s="114" t="s">
        <v>391</v>
      </c>
      <c r="C2427" s="114" t="s">
        <v>68</v>
      </c>
      <c r="D2427" s="114" t="s">
        <v>6975</v>
      </c>
      <c r="E2427" s="114" t="s">
        <v>6976</v>
      </c>
      <c r="F2427" s="115">
        <v>44196</v>
      </c>
      <c r="G2427" s="114" t="s">
        <v>2057</v>
      </c>
      <c r="H2427" s="116">
        <v>8174144</v>
      </c>
      <c r="I2427" s="116">
        <v>8174144</v>
      </c>
      <c r="J2427" s="116">
        <v>8174144</v>
      </c>
      <c r="K2427" s="116">
        <v>0</v>
      </c>
      <c r="L2427" s="116">
        <v>0</v>
      </c>
      <c r="M2427" s="116">
        <v>0</v>
      </c>
      <c r="N2427" s="116">
        <v>0</v>
      </c>
      <c r="O2427" s="116">
        <v>0</v>
      </c>
      <c r="P2427" s="120">
        <v>0</v>
      </c>
      <c r="Q2427" s="27" t="str">
        <f t="shared" si="416"/>
        <v>Registered</v>
      </c>
      <c r="R2427" s="121">
        <f t="shared" si="417"/>
        <v>1</v>
      </c>
      <c r="T2427" s="117">
        <f t="shared" si="418"/>
        <v>0</v>
      </c>
      <c r="U2427" s="117">
        <f t="shared" si="419"/>
        <v>0</v>
      </c>
    </row>
    <row r="2428" spans="1:21" hidden="1" x14ac:dyDescent="0.3">
      <c r="A2428" s="114">
        <v>5778</v>
      </c>
      <c r="B2428" s="114" t="s">
        <v>391</v>
      </c>
      <c r="C2428" s="114" t="s">
        <v>68</v>
      </c>
      <c r="D2428" s="114" t="s">
        <v>6977</v>
      </c>
      <c r="E2428" s="114" t="s">
        <v>6976</v>
      </c>
      <c r="F2428" s="115">
        <v>44196</v>
      </c>
      <c r="G2428" s="114" t="s">
        <v>6978</v>
      </c>
      <c r="H2428" s="116">
        <v>10163000</v>
      </c>
      <c r="I2428" s="116">
        <v>10163000</v>
      </c>
      <c r="J2428" s="116">
        <v>10163000</v>
      </c>
      <c r="K2428" s="116">
        <v>0</v>
      </c>
      <c r="L2428" s="116">
        <v>0</v>
      </c>
      <c r="M2428" s="116">
        <v>0</v>
      </c>
      <c r="N2428" s="116">
        <v>0</v>
      </c>
      <c r="O2428" s="116">
        <v>0</v>
      </c>
      <c r="P2428" s="120">
        <v>0</v>
      </c>
      <c r="Q2428" s="27" t="str">
        <f t="shared" si="416"/>
        <v>Registered</v>
      </c>
      <c r="R2428" s="121">
        <f t="shared" si="417"/>
        <v>1</v>
      </c>
      <c r="T2428" s="117">
        <f t="shared" si="418"/>
        <v>0</v>
      </c>
      <c r="U2428" s="117">
        <f t="shared" si="419"/>
        <v>0</v>
      </c>
    </row>
    <row r="2429" spans="1:21" hidden="1" x14ac:dyDescent="0.3">
      <c r="A2429" s="114">
        <v>5779</v>
      </c>
      <c r="B2429" s="114" t="s">
        <v>391</v>
      </c>
      <c r="C2429" s="114" t="s">
        <v>68</v>
      </c>
      <c r="D2429" s="114" t="s">
        <v>6979</v>
      </c>
      <c r="E2429" s="114" t="s">
        <v>6980</v>
      </c>
      <c r="F2429" s="115">
        <v>44167</v>
      </c>
      <c r="G2429" s="114" t="s">
        <v>5503</v>
      </c>
      <c r="H2429" s="116">
        <v>7494000</v>
      </c>
      <c r="I2429" s="116">
        <v>7494000</v>
      </c>
      <c r="J2429" s="116">
        <v>7494000</v>
      </c>
      <c r="K2429" s="116">
        <v>0</v>
      </c>
      <c r="L2429" s="116">
        <v>0</v>
      </c>
      <c r="M2429" s="116">
        <v>0</v>
      </c>
      <c r="N2429" s="116">
        <v>0</v>
      </c>
      <c r="O2429" s="116">
        <v>0</v>
      </c>
      <c r="P2429" s="120">
        <v>0</v>
      </c>
      <c r="Q2429" s="27" t="str">
        <f t="shared" si="416"/>
        <v>Registered</v>
      </c>
      <c r="R2429" s="121">
        <f t="shared" si="417"/>
        <v>1</v>
      </c>
      <c r="T2429" s="117">
        <f t="shared" si="418"/>
        <v>0</v>
      </c>
      <c r="U2429" s="117">
        <f t="shared" si="419"/>
        <v>0</v>
      </c>
    </row>
    <row r="2430" spans="1:21" hidden="1" x14ac:dyDescent="0.3">
      <c r="A2430" s="114">
        <v>5780</v>
      </c>
      <c r="B2430" s="114" t="s">
        <v>391</v>
      </c>
      <c r="C2430" s="114" t="s">
        <v>68</v>
      </c>
      <c r="D2430" s="114" t="s">
        <v>6981</v>
      </c>
      <c r="E2430" s="114" t="s">
        <v>6982</v>
      </c>
      <c r="F2430" s="115">
        <v>44168</v>
      </c>
      <c r="G2430" s="114" t="s">
        <v>5503</v>
      </c>
      <c r="H2430" s="116">
        <v>8442000</v>
      </c>
      <c r="I2430" s="116">
        <v>8442000</v>
      </c>
      <c r="J2430" s="116">
        <v>8442000</v>
      </c>
      <c r="K2430" s="116">
        <v>0</v>
      </c>
      <c r="L2430" s="116">
        <v>0</v>
      </c>
      <c r="M2430" s="116">
        <v>0</v>
      </c>
      <c r="N2430" s="116">
        <v>0</v>
      </c>
      <c r="O2430" s="116">
        <v>0</v>
      </c>
      <c r="P2430" s="120">
        <v>0</v>
      </c>
      <c r="Q2430" s="27" t="str">
        <f t="shared" si="416"/>
        <v>Registered</v>
      </c>
      <c r="R2430" s="121">
        <f t="shared" si="417"/>
        <v>1</v>
      </c>
      <c r="T2430" s="117">
        <f t="shared" si="418"/>
        <v>0</v>
      </c>
      <c r="U2430" s="117">
        <f t="shared" si="419"/>
        <v>0</v>
      </c>
    </row>
    <row r="2431" spans="1:21" hidden="1" x14ac:dyDescent="0.3">
      <c r="A2431" s="114">
        <v>5781</v>
      </c>
      <c r="B2431" s="114" t="s">
        <v>391</v>
      </c>
      <c r="C2431" s="114" t="s">
        <v>68</v>
      </c>
      <c r="D2431" s="114" t="s">
        <v>3232</v>
      </c>
      <c r="E2431" s="114" t="s">
        <v>3233</v>
      </c>
      <c r="F2431" s="115">
        <v>44159</v>
      </c>
      <c r="G2431" s="114" t="s">
        <v>3146</v>
      </c>
      <c r="H2431" s="116">
        <v>6375000</v>
      </c>
      <c r="I2431" s="116">
        <v>6375000</v>
      </c>
      <c r="J2431" s="116">
        <v>6375000</v>
      </c>
      <c r="K2431" s="116">
        <v>0</v>
      </c>
      <c r="L2431" s="116">
        <v>0</v>
      </c>
      <c r="M2431" s="116">
        <v>0</v>
      </c>
      <c r="N2431" s="116">
        <v>0</v>
      </c>
      <c r="O2431" s="116">
        <v>0</v>
      </c>
      <c r="P2431" s="120">
        <v>0</v>
      </c>
      <c r="Q2431" s="27" t="str">
        <f t="shared" si="416"/>
        <v>Registered</v>
      </c>
      <c r="R2431" s="121">
        <f t="shared" si="417"/>
        <v>1</v>
      </c>
      <c r="T2431" s="117">
        <f t="shared" si="418"/>
        <v>0</v>
      </c>
      <c r="U2431" s="117">
        <f t="shared" si="419"/>
        <v>0</v>
      </c>
    </row>
    <row r="2432" spans="1:21" hidden="1" x14ac:dyDescent="0.3">
      <c r="A2432" s="114">
        <v>5782</v>
      </c>
      <c r="B2432" s="114" t="s">
        <v>391</v>
      </c>
      <c r="C2432" s="114" t="s">
        <v>68</v>
      </c>
      <c r="D2432" s="114" t="s">
        <v>3421</v>
      </c>
      <c r="E2432" s="114" t="s">
        <v>3233</v>
      </c>
      <c r="F2432" s="115">
        <v>44159</v>
      </c>
      <c r="G2432" s="114" t="s">
        <v>3146</v>
      </c>
      <c r="H2432" s="116">
        <v>5825000</v>
      </c>
      <c r="I2432" s="116">
        <v>5825000</v>
      </c>
      <c r="J2432" s="116">
        <v>5825000</v>
      </c>
      <c r="K2432" s="116">
        <v>0</v>
      </c>
      <c r="L2432" s="116">
        <v>0</v>
      </c>
      <c r="M2432" s="116">
        <v>0</v>
      </c>
      <c r="N2432" s="116">
        <v>0</v>
      </c>
      <c r="O2432" s="116">
        <v>0</v>
      </c>
      <c r="P2432" s="120">
        <v>0</v>
      </c>
      <c r="Q2432" s="27" t="str">
        <f t="shared" si="416"/>
        <v>Registered</v>
      </c>
      <c r="R2432" s="121">
        <f t="shared" si="417"/>
        <v>1</v>
      </c>
      <c r="T2432" s="117">
        <f t="shared" si="418"/>
        <v>0</v>
      </c>
      <c r="U2432" s="117">
        <f t="shared" si="419"/>
        <v>0</v>
      </c>
    </row>
    <row r="2433" spans="1:21" hidden="1" x14ac:dyDescent="0.3">
      <c r="A2433" s="114">
        <v>5783</v>
      </c>
      <c r="B2433" s="114" t="s">
        <v>391</v>
      </c>
      <c r="C2433" s="114" t="s">
        <v>68</v>
      </c>
      <c r="D2433" s="114" t="s">
        <v>3234</v>
      </c>
      <c r="E2433" s="114" t="s">
        <v>2245</v>
      </c>
      <c r="F2433" s="115">
        <v>44168</v>
      </c>
      <c r="G2433" s="114" t="s">
        <v>3146</v>
      </c>
      <c r="H2433" s="116">
        <v>6375000</v>
      </c>
      <c r="I2433" s="116">
        <v>6375000</v>
      </c>
      <c r="J2433" s="116">
        <v>6375000</v>
      </c>
      <c r="K2433" s="116">
        <v>0</v>
      </c>
      <c r="L2433" s="116">
        <v>0</v>
      </c>
      <c r="M2433" s="116">
        <v>0</v>
      </c>
      <c r="N2433" s="116">
        <v>0</v>
      </c>
      <c r="O2433" s="116">
        <v>0</v>
      </c>
      <c r="P2433" s="120">
        <v>0</v>
      </c>
      <c r="Q2433" s="27" t="str">
        <f t="shared" si="416"/>
        <v>Registered</v>
      </c>
      <c r="R2433" s="121">
        <f t="shared" si="417"/>
        <v>1</v>
      </c>
      <c r="T2433" s="117">
        <f t="shared" si="418"/>
        <v>0</v>
      </c>
      <c r="U2433" s="117">
        <f t="shared" si="419"/>
        <v>0</v>
      </c>
    </row>
    <row r="2434" spans="1:21" hidden="1" x14ac:dyDescent="0.3">
      <c r="A2434" s="114">
        <v>5784</v>
      </c>
      <c r="B2434" s="114" t="s">
        <v>391</v>
      </c>
      <c r="C2434" s="114" t="s">
        <v>68</v>
      </c>
      <c r="D2434" s="114" t="s">
        <v>3145</v>
      </c>
      <c r="E2434" s="114" t="s">
        <v>2245</v>
      </c>
      <c r="F2434" s="115">
        <v>44168</v>
      </c>
      <c r="G2434" s="114" t="s">
        <v>3146</v>
      </c>
      <c r="H2434" s="116">
        <v>6375000</v>
      </c>
      <c r="I2434" s="116">
        <v>6375000</v>
      </c>
      <c r="J2434" s="116">
        <v>6375000</v>
      </c>
      <c r="K2434" s="116">
        <v>0</v>
      </c>
      <c r="L2434" s="116">
        <v>0</v>
      </c>
      <c r="M2434" s="116">
        <v>0</v>
      </c>
      <c r="N2434" s="116">
        <v>0</v>
      </c>
      <c r="O2434" s="116">
        <v>0</v>
      </c>
      <c r="P2434" s="120">
        <v>0</v>
      </c>
      <c r="Q2434" s="27" t="str">
        <f t="shared" ref="Q2434:Q2497" si="420">IF(G2434="01 Jan 1900","Unregistered","Registered")</f>
        <v>Registered</v>
      </c>
      <c r="R2434" s="121">
        <f t="shared" si="417"/>
        <v>1</v>
      </c>
      <c r="T2434" s="117">
        <f t="shared" si="418"/>
        <v>0</v>
      </c>
      <c r="U2434" s="117">
        <f t="shared" si="419"/>
        <v>0</v>
      </c>
    </row>
    <row r="2435" spans="1:21" hidden="1" x14ac:dyDescent="0.3">
      <c r="A2435" s="114">
        <v>5785</v>
      </c>
      <c r="B2435" s="114" t="s">
        <v>391</v>
      </c>
      <c r="C2435" s="114" t="s">
        <v>68</v>
      </c>
      <c r="D2435" s="114" t="s">
        <v>3313</v>
      </c>
      <c r="E2435" s="114" t="s">
        <v>3233</v>
      </c>
      <c r="F2435" s="115">
        <v>44216</v>
      </c>
      <c r="G2435" s="114" t="s">
        <v>3314</v>
      </c>
      <c r="H2435" s="116">
        <v>6140000</v>
      </c>
      <c r="I2435" s="116">
        <v>6140000</v>
      </c>
      <c r="J2435" s="116">
        <v>6140000</v>
      </c>
      <c r="K2435" s="116">
        <v>0</v>
      </c>
      <c r="L2435" s="116">
        <v>0</v>
      </c>
      <c r="M2435" s="116">
        <v>0</v>
      </c>
      <c r="N2435" s="116">
        <v>0</v>
      </c>
      <c r="O2435" s="116">
        <v>0</v>
      </c>
      <c r="P2435" s="120">
        <v>0</v>
      </c>
      <c r="Q2435" s="27" t="str">
        <f t="shared" si="420"/>
        <v>Registered</v>
      </c>
      <c r="R2435" s="121">
        <f t="shared" si="417"/>
        <v>1</v>
      </c>
      <c r="T2435" s="117">
        <f t="shared" si="418"/>
        <v>0</v>
      </c>
      <c r="U2435" s="117">
        <f t="shared" si="419"/>
        <v>0</v>
      </c>
    </row>
    <row r="2436" spans="1:21" hidden="1" x14ac:dyDescent="0.3">
      <c r="A2436" s="114">
        <v>5786</v>
      </c>
      <c r="B2436" s="114" t="s">
        <v>391</v>
      </c>
      <c r="C2436" s="114" t="s">
        <v>68</v>
      </c>
      <c r="D2436" s="114" t="s">
        <v>6983</v>
      </c>
      <c r="E2436" s="114" t="s">
        <v>4954</v>
      </c>
      <c r="F2436" s="115">
        <v>44193</v>
      </c>
      <c r="G2436" s="114" t="s">
        <v>6984</v>
      </c>
      <c r="H2436" s="116">
        <v>26600000</v>
      </c>
      <c r="I2436" s="116">
        <v>26600000</v>
      </c>
      <c r="J2436" s="116">
        <v>26600000</v>
      </c>
      <c r="K2436" s="116">
        <v>0</v>
      </c>
      <c r="L2436" s="116">
        <v>0</v>
      </c>
      <c r="M2436" s="116">
        <v>0</v>
      </c>
      <c r="N2436" s="116">
        <v>0</v>
      </c>
      <c r="O2436" s="116">
        <v>0</v>
      </c>
      <c r="P2436" s="120">
        <v>0</v>
      </c>
      <c r="Q2436" s="27" t="str">
        <f t="shared" si="420"/>
        <v>Registered</v>
      </c>
      <c r="R2436" s="121">
        <f t="shared" si="417"/>
        <v>1</v>
      </c>
      <c r="T2436" s="117">
        <f t="shared" si="418"/>
        <v>0</v>
      </c>
      <c r="U2436" s="117">
        <f t="shared" si="419"/>
        <v>0</v>
      </c>
    </row>
    <row r="2437" spans="1:21" hidden="1" x14ac:dyDescent="0.3">
      <c r="A2437" s="114">
        <v>5787</v>
      </c>
      <c r="B2437" s="114" t="s">
        <v>391</v>
      </c>
      <c r="C2437" s="114" t="s">
        <v>68</v>
      </c>
      <c r="D2437" s="114" t="s">
        <v>6985</v>
      </c>
      <c r="E2437" s="114" t="s">
        <v>6986</v>
      </c>
      <c r="F2437" s="115">
        <v>44887</v>
      </c>
      <c r="G2437" s="114" t="s">
        <v>2346</v>
      </c>
      <c r="H2437" s="116">
        <v>10551750</v>
      </c>
      <c r="I2437" s="116">
        <v>10551750</v>
      </c>
      <c r="J2437" s="116">
        <v>10551750</v>
      </c>
      <c r="K2437" s="116">
        <v>0</v>
      </c>
      <c r="L2437" s="116">
        <v>0</v>
      </c>
      <c r="M2437" s="116">
        <v>0</v>
      </c>
      <c r="N2437" s="116">
        <v>0</v>
      </c>
      <c r="O2437" s="116">
        <v>0</v>
      </c>
      <c r="P2437" s="120">
        <v>0</v>
      </c>
      <c r="Q2437" s="27" t="str">
        <f t="shared" si="420"/>
        <v>Registered</v>
      </c>
      <c r="R2437" s="121">
        <f t="shared" si="417"/>
        <v>1</v>
      </c>
      <c r="T2437" s="117">
        <f t="shared" si="418"/>
        <v>0</v>
      </c>
      <c r="U2437" s="117">
        <f t="shared" si="419"/>
        <v>0</v>
      </c>
    </row>
    <row r="2438" spans="1:21" hidden="1" x14ac:dyDescent="0.3">
      <c r="A2438" s="114">
        <v>5788</v>
      </c>
      <c r="B2438" s="114" t="s">
        <v>391</v>
      </c>
      <c r="C2438" s="114" t="s">
        <v>68</v>
      </c>
      <c r="D2438" s="114" t="s">
        <v>6987</v>
      </c>
      <c r="E2438" s="114" t="s">
        <v>6988</v>
      </c>
      <c r="F2438" s="115">
        <v>44833</v>
      </c>
      <c r="G2438" s="114" t="s">
        <v>3822</v>
      </c>
      <c r="H2438" s="116">
        <v>7818000</v>
      </c>
      <c r="I2438" s="116">
        <v>7818000</v>
      </c>
      <c r="J2438" s="116">
        <v>7818000</v>
      </c>
      <c r="K2438" s="116">
        <v>0</v>
      </c>
      <c r="L2438" s="116">
        <v>0</v>
      </c>
      <c r="M2438" s="116">
        <v>0</v>
      </c>
      <c r="N2438" s="116">
        <v>0</v>
      </c>
      <c r="O2438" s="116">
        <v>0</v>
      </c>
      <c r="P2438" s="120">
        <v>0</v>
      </c>
      <c r="Q2438" s="27" t="str">
        <f t="shared" si="420"/>
        <v>Registered</v>
      </c>
      <c r="R2438" s="121">
        <f t="shared" si="417"/>
        <v>1</v>
      </c>
      <c r="T2438" s="117">
        <f t="shared" si="418"/>
        <v>0</v>
      </c>
      <c r="U2438" s="117">
        <f t="shared" si="419"/>
        <v>0</v>
      </c>
    </row>
    <row r="2439" spans="1:21" hidden="1" x14ac:dyDescent="0.3">
      <c r="A2439" s="114">
        <v>5789</v>
      </c>
      <c r="B2439" s="114" t="s">
        <v>391</v>
      </c>
      <c r="C2439" s="114" t="s">
        <v>68</v>
      </c>
      <c r="D2439" s="114" t="s">
        <v>6989</v>
      </c>
      <c r="E2439" s="114" t="s">
        <v>6990</v>
      </c>
      <c r="F2439" s="115">
        <v>44863</v>
      </c>
      <c r="G2439" s="114" t="s">
        <v>3822</v>
      </c>
      <c r="H2439" s="116">
        <v>7674000</v>
      </c>
      <c r="I2439" s="116">
        <v>7674000</v>
      </c>
      <c r="J2439" s="116">
        <v>7674000</v>
      </c>
      <c r="K2439" s="116">
        <v>0</v>
      </c>
      <c r="L2439" s="116">
        <v>0</v>
      </c>
      <c r="M2439" s="116">
        <v>0</v>
      </c>
      <c r="N2439" s="116">
        <v>0</v>
      </c>
      <c r="O2439" s="116">
        <v>0</v>
      </c>
      <c r="P2439" s="120">
        <v>0</v>
      </c>
      <c r="Q2439" s="27" t="str">
        <f t="shared" si="420"/>
        <v>Registered</v>
      </c>
      <c r="R2439" s="121">
        <f t="shared" ref="R2439:R2502" si="421">I2439/H2439</f>
        <v>1</v>
      </c>
      <c r="T2439" s="117">
        <f t="shared" ref="T2439:T2497" si="422">L2439+M2439+N2439+O2439+P2439</f>
        <v>0</v>
      </c>
      <c r="U2439" s="117">
        <f t="shared" ref="U2439:U2497" si="423">K2439-T2439</f>
        <v>0</v>
      </c>
    </row>
    <row r="2440" spans="1:21" hidden="1" x14ac:dyDescent="0.3">
      <c r="A2440" s="114">
        <v>5790</v>
      </c>
      <c r="B2440" s="114" t="s">
        <v>391</v>
      </c>
      <c r="C2440" s="114" t="s">
        <v>68</v>
      </c>
      <c r="D2440" s="114" t="s">
        <v>6991</v>
      </c>
      <c r="E2440" s="114" t="s">
        <v>6992</v>
      </c>
      <c r="F2440" s="115">
        <v>44261</v>
      </c>
      <c r="G2440" s="114" t="s">
        <v>2449</v>
      </c>
      <c r="H2440" s="116">
        <v>7466000</v>
      </c>
      <c r="I2440" s="116">
        <v>7466000</v>
      </c>
      <c r="J2440" s="116">
        <v>7466000</v>
      </c>
      <c r="K2440" s="116">
        <v>0</v>
      </c>
      <c r="L2440" s="116">
        <v>0</v>
      </c>
      <c r="M2440" s="116">
        <v>0</v>
      </c>
      <c r="N2440" s="116">
        <v>0</v>
      </c>
      <c r="O2440" s="116">
        <v>0</v>
      </c>
      <c r="P2440" s="120">
        <v>0</v>
      </c>
      <c r="Q2440" s="27" t="str">
        <f t="shared" si="420"/>
        <v>Registered</v>
      </c>
      <c r="R2440" s="121">
        <f t="shared" si="421"/>
        <v>1</v>
      </c>
      <c r="T2440" s="117">
        <f t="shared" si="422"/>
        <v>0</v>
      </c>
      <c r="U2440" s="117">
        <f t="shared" si="423"/>
        <v>0</v>
      </c>
    </row>
    <row r="2441" spans="1:21" hidden="1" x14ac:dyDescent="0.3">
      <c r="A2441" s="114">
        <v>5791</v>
      </c>
      <c r="B2441" s="114" t="s">
        <v>391</v>
      </c>
      <c r="C2441" s="114" t="s">
        <v>68</v>
      </c>
      <c r="D2441" s="114" t="s">
        <v>6993</v>
      </c>
      <c r="E2441" s="114" t="s">
        <v>6994</v>
      </c>
      <c r="F2441" s="115">
        <v>44651</v>
      </c>
      <c r="G2441" s="114" t="s">
        <v>5090</v>
      </c>
      <c r="H2441" s="116">
        <v>6681849</v>
      </c>
      <c r="I2441" s="116">
        <v>6681849</v>
      </c>
      <c r="J2441" s="116">
        <v>6681849</v>
      </c>
      <c r="K2441" s="116">
        <v>0</v>
      </c>
      <c r="L2441" s="116">
        <v>0</v>
      </c>
      <c r="M2441" s="116">
        <v>0</v>
      </c>
      <c r="N2441" s="116">
        <v>0</v>
      </c>
      <c r="O2441" s="116">
        <v>0</v>
      </c>
      <c r="P2441" s="120">
        <v>0</v>
      </c>
      <c r="Q2441" s="27" t="str">
        <f t="shared" si="420"/>
        <v>Registered</v>
      </c>
      <c r="R2441" s="121">
        <f t="shared" si="421"/>
        <v>1</v>
      </c>
      <c r="T2441" s="117">
        <f t="shared" si="422"/>
        <v>0</v>
      </c>
      <c r="U2441" s="117">
        <f t="shared" si="423"/>
        <v>0</v>
      </c>
    </row>
    <row r="2442" spans="1:21" hidden="1" x14ac:dyDescent="0.3">
      <c r="A2442" s="114">
        <v>5792</v>
      </c>
      <c r="B2442" s="114" t="s">
        <v>391</v>
      </c>
      <c r="C2442" s="114" t="s">
        <v>68</v>
      </c>
      <c r="D2442" s="114" t="s">
        <v>6995</v>
      </c>
      <c r="E2442" s="114" t="s">
        <v>6996</v>
      </c>
      <c r="F2442" s="115">
        <v>44132</v>
      </c>
      <c r="G2442" s="114" t="s">
        <v>1870</v>
      </c>
      <c r="H2442" s="116">
        <v>5000000</v>
      </c>
      <c r="I2442" s="116">
        <v>5000000</v>
      </c>
      <c r="J2442" s="116">
        <v>5000000</v>
      </c>
      <c r="K2442" s="116">
        <v>0</v>
      </c>
      <c r="L2442" s="116">
        <v>0</v>
      </c>
      <c r="M2442" s="116">
        <v>0</v>
      </c>
      <c r="N2442" s="116">
        <v>0</v>
      </c>
      <c r="O2442" s="116">
        <v>0</v>
      </c>
      <c r="P2442" s="120">
        <v>0</v>
      </c>
      <c r="Q2442" s="27" t="str">
        <f t="shared" si="420"/>
        <v>Registered</v>
      </c>
      <c r="R2442" s="121">
        <f t="shared" si="421"/>
        <v>1</v>
      </c>
      <c r="T2442" s="117">
        <f t="shared" si="422"/>
        <v>0</v>
      </c>
      <c r="U2442" s="117">
        <f t="shared" si="423"/>
        <v>0</v>
      </c>
    </row>
    <row r="2443" spans="1:21" hidden="1" x14ac:dyDescent="0.3">
      <c r="A2443" s="114">
        <v>5793</v>
      </c>
      <c r="B2443" s="114" t="s">
        <v>391</v>
      </c>
      <c r="C2443" s="114" t="s">
        <v>68</v>
      </c>
      <c r="D2443" s="114" t="s">
        <v>6997</v>
      </c>
      <c r="E2443" s="114" t="s">
        <v>6998</v>
      </c>
      <c r="F2443" s="115">
        <v>44253</v>
      </c>
      <c r="G2443" s="114" t="s">
        <v>5085</v>
      </c>
      <c r="H2443" s="116">
        <v>5076000</v>
      </c>
      <c r="I2443" s="116">
        <v>5076000</v>
      </c>
      <c r="J2443" s="116">
        <v>5076000</v>
      </c>
      <c r="K2443" s="116">
        <v>0</v>
      </c>
      <c r="L2443" s="116">
        <v>0</v>
      </c>
      <c r="M2443" s="116">
        <v>0</v>
      </c>
      <c r="N2443" s="116">
        <v>0</v>
      </c>
      <c r="O2443" s="116">
        <v>0</v>
      </c>
      <c r="P2443" s="120">
        <v>0</v>
      </c>
      <c r="Q2443" s="27" t="str">
        <f t="shared" si="420"/>
        <v>Registered</v>
      </c>
      <c r="R2443" s="121">
        <f t="shared" si="421"/>
        <v>1</v>
      </c>
      <c r="T2443" s="117">
        <f t="shared" si="422"/>
        <v>0</v>
      </c>
      <c r="U2443" s="117">
        <f t="shared" si="423"/>
        <v>0</v>
      </c>
    </row>
    <row r="2444" spans="1:21" hidden="1" x14ac:dyDescent="0.3">
      <c r="A2444" s="114">
        <v>5794</v>
      </c>
      <c r="B2444" s="114" t="s">
        <v>391</v>
      </c>
      <c r="C2444" s="114" t="s">
        <v>68</v>
      </c>
      <c r="D2444" s="114" t="s">
        <v>6999</v>
      </c>
      <c r="E2444" s="114" t="s">
        <v>7000</v>
      </c>
      <c r="F2444" s="115">
        <v>44179</v>
      </c>
      <c r="G2444" s="114" t="s">
        <v>5397</v>
      </c>
      <c r="H2444" s="116">
        <v>6258000</v>
      </c>
      <c r="I2444" s="116">
        <v>6258000</v>
      </c>
      <c r="J2444" s="116">
        <v>6258000</v>
      </c>
      <c r="K2444" s="116">
        <v>0</v>
      </c>
      <c r="L2444" s="116">
        <v>0</v>
      </c>
      <c r="M2444" s="116">
        <v>0</v>
      </c>
      <c r="N2444" s="116">
        <v>0</v>
      </c>
      <c r="O2444" s="116">
        <v>0</v>
      </c>
      <c r="P2444" s="120">
        <v>0</v>
      </c>
      <c r="Q2444" s="27" t="str">
        <f t="shared" si="420"/>
        <v>Registered</v>
      </c>
      <c r="R2444" s="121">
        <f t="shared" si="421"/>
        <v>1</v>
      </c>
      <c r="T2444" s="117">
        <f t="shared" si="422"/>
        <v>0</v>
      </c>
      <c r="U2444" s="117">
        <f t="shared" si="423"/>
        <v>0</v>
      </c>
    </row>
    <row r="2445" spans="1:21" hidden="1" x14ac:dyDescent="0.3">
      <c r="A2445" s="114">
        <v>5795</v>
      </c>
      <c r="B2445" s="114" t="s">
        <v>391</v>
      </c>
      <c r="C2445" s="114" t="s">
        <v>68</v>
      </c>
      <c r="D2445" s="114" t="s">
        <v>7001</v>
      </c>
      <c r="E2445" s="114" t="s">
        <v>7002</v>
      </c>
      <c r="F2445" s="115">
        <v>44195</v>
      </c>
      <c r="G2445" s="114" t="s">
        <v>5475</v>
      </c>
      <c r="H2445" s="116">
        <v>5514000</v>
      </c>
      <c r="I2445" s="116">
        <v>5514000</v>
      </c>
      <c r="J2445" s="116">
        <v>5514000</v>
      </c>
      <c r="K2445" s="116">
        <v>0</v>
      </c>
      <c r="L2445" s="116">
        <v>0</v>
      </c>
      <c r="M2445" s="116">
        <v>0</v>
      </c>
      <c r="N2445" s="116">
        <v>0</v>
      </c>
      <c r="O2445" s="116">
        <v>0</v>
      </c>
      <c r="P2445" s="120">
        <v>0</v>
      </c>
      <c r="Q2445" s="27" t="str">
        <f t="shared" si="420"/>
        <v>Registered</v>
      </c>
      <c r="R2445" s="121">
        <f t="shared" si="421"/>
        <v>1</v>
      </c>
      <c r="T2445" s="117">
        <f t="shared" si="422"/>
        <v>0</v>
      </c>
      <c r="U2445" s="117">
        <f t="shared" si="423"/>
        <v>0</v>
      </c>
    </row>
    <row r="2446" spans="1:21" hidden="1" x14ac:dyDescent="0.3">
      <c r="A2446" s="114">
        <v>5796</v>
      </c>
      <c r="B2446" s="114" t="s">
        <v>391</v>
      </c>
      <c r="C2446" s="114" t="s">
        <v>68</v>
      </c>
      <c r="D2446" s="114" t="s">
        <v>7003</v>
      </c>
      <c r="E2446" s="114" t="s">
        <v>7004</v>
      </c>
      <c r="F2446" s="115">
        <v>44187</v>
      </c>
      <c r="G2446" s="114" t="s">
        <v>5460</v>
      </c>
      <c r="H2446" s="116">
        <v>5328000</v>
      </c>
      <c r="I2446" s="116">
        <v>5328000</v>
      </c>
      <c r="J2446" s="116">
        <v>5328000</v>
      </c>
      <c r="K2446" s="116">
        <v>0</v>
      </c>
      <c r="L2446" s="116">
        <v>0</v>
      </c>
      <c r="M2446" s="116">
        <v>0</v>
      </c>
      <c r="N2446" s="116">
        <v>0</v>
      </c>
      <c r="O2446" s="116">
        <v>0</v>
      </c>
      <c r="P2446" s="120">
        <v>0</v>
      </c>
      <c r="Q2446" s="27" t="str">
        <f t="shared" si="420"/>
        <v>Registered</v>
      </c>
      <c r="R2446" s="121">
        <f t="shared" si="421"/>
        <v>1</v>
      </c>
      <c r="T2446" s="117">
        <f t="shared" si="422"/>
        <v>0</v>
      </c>
      <c r="U2446" s="117">
        <f t="shared" si="423"/>
        <v>0</v>
      </c>
    </row>
    <row r="2447" spans="1:21" hidden="1" x14ac:dyDescent="0.3">
      <c r="A2447" s="114">
        <v>5797</v>
      </c>
      <c r="B2447" s="114" t="s">
        <v>391</v>
      </c>
      <c r="C2447" s="114" t="s">
        <v>68</v>
      </c>
      <c r="D2447" s="114" t="s">
        <v>7005</v>
      </c>
      <c r="E2447" s="114" t="s">
        <v>7006</v>
      </c>
      <c r="F2447" s="115">
        <v>44637</v>
      </c>
      <c r="G2447" s="114" t="s">
        <v>2035</v>
      </c>
      <c r="H2447" s="116">
        <v>4300000</v>
      </c>
      <c r="I2447" s="116">
        <v>4300000</v>
      </c>
      <c r="J2447" s="116">
        <v>4300000</v>
      </c>
      <c r="K2447" s="116">
        <v>0</v>
      </c>
      <c r="L2447" s="116">
        <v>0</v>
      </c>
      <c r="M2447" s="116">
        <v>0</v>
      </c>
      <c r="N2447" s="116">
        <v>0</v>
      </c>
      <c r="O2447" s="116">
        <v>0</v>
      </c>
      <c r="P2447" s="120">
        <v>0</v>
      </c>
      <c r="Q2447" s="27" t="str">
        <f t="shared" si="420"/>
        <v>Registered</v>
      </c>
      <c r="R2447" s="121">
        <f t="shared" si="421"/>
        <v>1</v>
      </c>
      <c r="T2447" s="117">
        <f t="shared" si="422"/>
        <v>0</v>
      </c>
      <c r="U2447" s="117">
        <f t="shared" si="423"/>
        <v>0</v>
      </c>
    </row>
    <row r="2448" spans="1:21" hidden="1" x14ac:dyDescent="0.3">
      <c r="A2448" s="114">
        <v>5798</v>
      </c>
      <c r="B2448" s="114" t="s">
        <v>391</v>
      </c>
      <c r="C2448" s="114" t="s">
        <v>68</v>
      </c>
      <c r="D2448" s="114" t="s">
        <v>7007</v>
      </c>
      <c r="E2448" s="114" t="s">
        <v>7008</v>
      </c>
      <c r="F2448" s="115">
        <v>44173</v>
      </c>
      <c r="G2448" s="114" t="s">
        <v>6349</v>
      </c>
      <c r="H2448" s="116">
        <v>6000000</v>
      </c>
      <c r="I2448" s="116">
        <v>6000000</v>
      </c>
      <c r="J2448" s="116">
        <v>6000000</v>
      </c>
      <c r="K2448" s="116">
        <v>0</v>
      </c>
      <c r="L2448" s="116">
        <v>0</v>
      </c>
      <c r="M2448" s="116">
        <v>0</v>
      </c>
      <c r="N2448" s="116">
        <v>0</v>
      </c>
      <c r="O2448" s="116">
        <v>0</v>
      </c>
      <c r="P2448" s="120">
        <v>0</v>
      </c>
      <c r="Q2448" s="27" t="str">
        <f t="shared" si="420"/>
        <v>Registered</v>
      </c>
      <c r="R2448" s="121">
        <f t="shared" si="421"/>
        <v>1</v>
      </c>
      <c r="T2448" s="117">
        <f t="shared" si="422"/>
        <v>0</v>
      </c>
      <c r="U2448" s="117">
        <f t="shared" si="423"/>
        <v>0</v>
      </c>
    </row>
    <row r="2449" spans="1:21" hidden="1" x14ac:dyDescent="0.3">
      <c r="A2449" s="114">
        <v>5799</v>
      </c>
      <c r="B2449" s="114" t="s">
        <v>391</v>
      </c>
      <c r="C2449" s="114" t="s">
        <v>68</v>
      </c>
      <c r="D2449" s="114" t="s">
        <v>7009</v>
      </c>
      <c r="E2449" s="114" t="s">
        <v>7010</v>
      </c>
      <c r="F2449" s="115">
        <v>44608</v>
      </c>
      <c r="G2449" s="114" t="s">
        <v>5135</v>
      </c>
      <c r="H2449" s="116">
        <v>7850000</v>
      </c>
      <c r="I2449" s="116">
        <v>7850000</v>
      </c>
      <c r="J2449" s="116">
        <v>7850000</v>
      </c>
      <c r="K2449" s="116">
        <v>0</v>
      </c>
      <c r="L2449" s="116">
        <v>0</v>
      </c>
      <c r="M2449" s="116">
        <v>0</v>
      </c>
      <c r="N2449" s="116">
        <v>0</v>
      </c>
      <c r="O2449" s="116">
        <v>0</v>
      </c>
      <c r="P2449" s="120">
        <v>0</v>
      </c>
      <c r="Q2449" s="27" t="str">
        <f t="shared" si="420"/>
        <v>Registered</v>
      </c>
      <c r="R2449" s="121">
        <f t="shared" si="421"/>
        <v>1</v>
      </c>
      <c r="T2449" s="117">
        <f t="shared" si="422"/>
        <v>0</v>
      </c>
      <c r="U2449" s="117">
        <f t="shared" si="423"/>
        <v>0</v>
      </c>
    </row>
    <row r="2450" spans="1:21" hidden="1" x14ac:dyDescent="0.3">
      <c r="A2450" s="114">
        <v>5800</v>
      </c>
      <c r="B2450" s="114" t="s">
        <v>391</v>
      </c>
      <c r="C2450" s="114" t="s">
        <v>68</v>
      </c>
      <c r="D2450" s="114" t="s">
        <v>7011</v>
      </c>
      <c r="E2450" s="114" t="s">
        <v>7012</v>
      </c>
      <c r="F2450" s="115">
        <v>44608</v>
      </c>
      <c r="G2450" s="114" t="s">
        <v>5226</v>
      </c>
      <c r="H2450" s="116">
        <v>9300000</v>
      </c>
      <c r="I2450" s="116">
        <v>9300000</v>
      </c>
      <c r="J2450" s="116">
        <v>9300000</v>
      </c>
      <c r="K2450" s="116">
        <v>0</v>
      </c>
      <c r="L2450" s="116">
        <v>0</v>
      </c>
      <c r="M2450" s="116">
        <v>0</v>
      </c>
      <c r="N2450" s="116">
        <v>0</v>
      </c>
      <c r="O2450" s="116">
        <v>0</v>
      </c>
      <c r="P2450" s="120">
        <v>0</v>
      </c>
      <c r="Q2450" s="27" t="str">
        <f t="shared" si="420"/>
        <v>Registered</v>
      </c>
      <c r="R2450" s="121">
        <f t="shared" si="421"/>
        <v>1</v>
      </c>
      <c r="T2450" s="117">
        <f t="shared" si="422"/>
        <v>0</v>
      </c>
      <c r="U2450" s="117">
        <f t="shared" si="423"/>
        <v>0</v>
      </c>
    </row>
    <row r="2451" spans="1:21" hidden="1" x14ac:dyDescent="0.3">
      <c r="A2451" s="114">
        <v>5801</v>
      </c>
      <c r="B2451" s="114" t="s">
        <v>391</v>
      </c>
      <c r="C2451" s="114" t="s">
        <v>68</v>
      </c>
      <c r="D2451" s="114" t="s">
        <v>7013</v>
      </c>
      <c r="E2451" s="114" t="s">
        <v>7014</v>
      </c>
      <c r="F2451" s="115">
        <v>45618</v>
      </c>
      <c r="G2451" s="114" t="s">
        <v>5433</v>
      </c>
      <c r="H2451" s="116">
        <v>7800000</v>
      </c>
      <c r="I2451" s="116">
        <v>7800000</v>
      </c>
      <c r="J2451" s="116">
        <v>7800000</v>
      </c>
      <c r="K2451" s="116">
        <v>0</v>
      </c>
      <c r="L2451" s="116">
        <v>0</v>
      </c>
      <c r="M2451" s="116">
        <v>0</v>
      </c>
      <c r="N2451" s="116">
        <v>0</v>
      </c>
      <c r="O2451" s="116">
        <v>0</v>
      </c>
      <c r="P2451" s="120">
        <v>0</v>
      </c>
      <c r="Q2451" s="27" t="str">
        <f t="shared" si="420"/>
        <v>Registered</v>
      </c>
      <c r="R2451" s="121">
        <f t="shared" si="421"/>
        <v>1</v>
      </c>
      <c r="T2451" s="117">
        <f t="shared" si="422"/>
        <v>0</v>
      </c>
      <c r="U2451" s="117">
        <f t="shared" si="423"/>
        <v>0</v>
      </c>
    </row>
    <row r="2452" spans="1:21" hidden="1" x14ac:dyDescent="0.3">
      <c r="A2452" s="114">
        <v>5802</v>
      </c>
      <c r="B2452" s="114" t="s">
        <v>391</v>
      </c>
      <c r="C2452" s="114" t="s">
        <v>68</v>
      </c>
      <c r="D2452" s="114" t="s">
        <v>2215</v>
      </c>
      <c r="E2452" s="114" t="s">
        <v>2216</v>
      </c>
      <c r="F2452" s="115">
        <v>44196</v>
      </c>
      <c r="G2452" s="114" t="s">
        <v>2057</v>
      </c>
      <c r="H2452" s="116">
        <v>7506000</v>
      </c>
      <c r="I2452" s="116">
        <v>7506000</v>
      </c>
      <c r="J2452" s="116">
        <v>7506000</v>
      </c>
      <c r="K2452" s="116">
        <v>0</v>
      </c>
      <c r="L2452" s="116">
        <v>0</v>
      </c>
      <c r="M2452" s="116">
        <v>0</v>
      </c>
      <c r="N2452" s="116">
        <v>0</v>
      </c>
      <c r="O2452" s="116">
        <v>0</v>
      </c>
      <c r="P2452" s="120">
        <v>0</v>
      </c>
      <c r="Q2452" s="27" t="str">
        <f t="shared" si="420"/>
        <v>Registered</v>
      </c>
      <c r="R2452" s="121">
        <f t="shared" si="421"/>
        <v>1</v>
      </c>
      <c r="T2452" s="117">
        <f t="shared" si="422"/>
        <v>0</v>
      </c>
      <c r="U2452" s="117">
        <f t="shared" si="423"/>
        <v>0</v>
      </c>
    </row>
    <row r="2453" spans="1:21" hidden="1" x14ac:dyDescent="0.3">
      <c r="A2453" s="114">
        <v>5803</v>
      </c>
      <c r="B2453" s="114" t="s">
        <v>391</v>
      </c>
      <c r="C2453" s="114" t="s">
        <v>68</v>
      </c>
      <c r="D2453" s="114" t="s">
        <v>2257</v>
      </c>
      <c r="E2453" s="114" t="s">
        <v>2216</v>
      </c>
      <c r="F2453" s="115">
        <v>44145</v>
      </c>
      <c r="G2453" s="114" t="s">
        <v>2258</v>
      </c>
      <c r="H2453" s="116">
        <v>7362000</v>
      </c>
      <c r="I2453" s="116">
        <v>7362000</v>
      </c>
      <c r="J2453" s="116">
        <v>7362000</v>
      </c>
      <c r="K2453" s="116">
        <v>0</v>
      </c>
      <c r="L2453" s="116">
        <v>0</v>
      </c>
      <c r="M2453" s="116">
        <v>0</v>
      </c>
      <c r="N2453" s="116">
        <v>0</v>
      </c>
      <c r="O2453" s="116">
        <v>0</v>
      </c>
      <c r="P2453" s="120">
        <v>0</v>
      </c>
      <c r="Q2453" s="27" t="str">
        <f t="shared" si="420"/>
        <v>Registered</v>
      </c>
      <c r="R2453" s="121">
        <f t="shared" si="421"/>
        <v>1</v>
      </c>
      <c r="T2453" s="117">
        <f t="shared" si="422"/>
        <v>0</v>
      </c>
      <c r="U2453" s="117">
        <f t="shared" si="423"/>
        <v>0</v>
      </c>
    </row>
    <row r="2454" spans="1:21" hidden="1" x14ac:dyDescent="0.3">
      <c r="A2454" s="114">
        <v>5804</v>
      </c>
      <c r="B2454" s="114" t="s">
        <v>391</v>
      </c>
      <c r="C2454" s="114" t="s">
        <v>68</v>
      </c>
      <c r="D2454" s="114" t="s">
        <v>7015</v>
      </c>
      <c r="E2454" s="114" t="s">
        <v>4954</v>
      </c>
      <c r="F2454" s="115">
        <v>44131</v>
      </c>
      <c r="G2454" s="114" t="s">
        <v>4845</v>
      </c>
      <c r="H2454" s="116">
        <v>29580000</v>
      </c>
      <c r="I2454" s="116">
        <v>29580000</v>
      </c>
      <c r="J2454" s="116">
        <v>29580000</v>
      </c>
      <c r="K2454" s="116">
        <v>0</v>
      </c>
      <c r="L2454" s="116">
        <v>0</v>
      </c>
      <c r="M2454" s="116">
        <v>0</v>
      </c>
      <c r="N2454" s="116">
        <v>0</v>
      </c>
      <c r="O2454" s="116">
        <v>0</v>
      </c>
      <c r="P2454" s="120">
        <v>0</v>
      </c>
      <c r="Q2454" s="27" t="str">
        <f t="shared" si="420"/>
        <v>Registered</v>
      </c>
      <c r="R2454" s="121">
        <f t="shared" si="421"/>
        <v>1</v>
      </c>
      <c r="T2454" s="117">
        <f t="shared" si="422"/>
        <v>0</v>
      </c>
      <c r="U2454" s="117">
        <f t="shared" si="423"/>
        <v>0</v>
      </c>
    </row>
    <row r="2455" spans="1:21" hidden="1" x14ac:dyDescent="0.3">
      <c r="A2455" s="114">
        <v>5805</v>
      </c>
      <c r="B2455" s="114" t="s">
        <v>391</v>
      </c>
      <c r="C2455" s="114" t="s">
        <v>68</v>
      </c>
      <c r="D2455" s="114" t="s">
        <v>7016</v>
      </c>
      <c r="E2455" s="114" t="s">
        <v>2397</v>
      </c>
      <c r="F2455" s="115">
        <v>44344</v>
      </c>
      <c r="G2455" s="114" t="s">
        <v>7017</v>
      </c>
      <c r="H2455" s="116">
        <v>9546000</v>
      </c>
      <c r="I2455" s="116">
        <v>9546000</v>
      </c>
      <c r="J2455" s="116">
        <v>9546000</v>
      </c>
      <c r="K2455" s="116">
        <v>0</v>
      </c>
      <c r="L2455" s="116">
        <v>0</v>
      </c>
      <c r="M2455" s="116">
        <v>0</v>
      </c>
      <c r="N2455" s="116">
        <v>0</v>
      </c>
      <c r="O2455" s="116">
        <v>0</v>
      </c>
      <c r="P2455" s="120">
        <v>0</v>
      </c>
      <c r="Q2455" s="27" t="str">
        <f t="shared" si="420"/>
        <v>Registered</v>
      </c>
      <c r="R2455" s="121">
        <f t="shared" si="421"/>
        <v>1</v>
      </c>
      <c r="T2455" s="117">
        <f t="shared" si="422"/>
        <v>0</v>
      </c>
      <c r="U2455" s="117">
        <f t="shared" si="423"/>
        <v>0</v>
      </c>
    </row>
    <row r="2456" spans="1:21" hidden="1" x14ac:dyDescent="0.3">
      <c r="A2456" s="114">
        <v>5806</v>
      </c>
      <c r="B2456" s="114" t="s">
        <v>391</v>
      </c>
      <c r="C2456" s="114" t="s">
        <v>68</v>
      </c>
      <c r="D2456" s="114" t="s">
        <v>7018</v>
      </c>
      <c r="E2456" s="114" t="s">
        <v>2397</v>
      </c>
      <c r="F2456" s="115">
        <v>44949</v>
      </c>
      <c r="G2456" s="114" t="s">
        <v>5389</v>
      </c>
      <c r="H2456" s="116">
        <v>8600000</v>
      </c>
      <c r="I2456" s="116">
        <v>8600000</v>
      </c>
      <c r="J2456" s="116">
        <v>8600000</v>
      </c>
      <c r="K2456" s="116">
        <v>0</v>
      </c>
      <c r="L2456" s="116">
        <v>0</v>
      </c>
      <c r="M2456" s="116">
        <v>0</v>
      </c>
      <c r="N2456" s="116">
        <v>0</v>
      </c>
      <c r="O2456" s="116">
        <v>0</v>
      </c>
      <c r="P2456" s="120">
        <v>0</v>
      </c>
      <c r="Q2456" s="27" t="str">
        <f t="shared" si="420"/>
        <v>Registered</v>
      </c>
      <c r="R2456" s="121">
        <f t="shared" si="421"/>
        <v>1</v>
      </c>
      <c r="T2456" s="117">
        <f t="shared" si="422"/>
        <v>0</v>
      </c>
      <c r="U2456" s="117">
        <f t="shared" si="423"/>
        <v>0</v>
      </c>
    </row>
    <row r="2457" spans="1:21" hidden="1" x14ac:dyDescent="0.3">
      <c r="A2457" s="114">
        <v>5807</v>
      </c>
      <c r="B2457" s="114" t="s">
        <v>391</v>
      </c>
      <c r="C2457" s="114" t="s">
        <v>68</v>
      </c>
      <c r="D2457" s="114" t="s">
        <v>7019</v>
      </c>
      <c r="E2457" s="114" t="s">
        <v>7020</v>
      </c>
      <c r="F2457" s="115">
        <v>44467</v>
      </c>
      <c r="G2457" s="114" t="s">
        <v>7021</v>
      </c>
      <c r="H2457" s="116">
        <v>6767000</v>
      </c>
      <c r="I2457" s="116">
        <v>6767000</v>
      </c>
      <c r="J2457" s="116">
        <v>6767000</v>
      </c>
      <c r="K2457" s="116">
        <v>0</v>
      </c>
      <c r="L2457" s="116">
        <v>0</v>
      </c>
      <c r="M2457" s="116">
        <v>0</v>
      </c>
      <c r="N2457" s="116">
        <v>0</v>
      </c>
      <c r="O2457" s="116">
        <v>0</v>
      </c>
      <c r="P2457" s="120">
        <v>0</v>
      </c>
      <c r="Q2457" s="27" t="str">
        <f t="shared" si="420"/>
        <v>Registered</v>
      </c>
      <c r="R2457" s="121">
        <f t="shared" si="421"/>
        <v>1</v>
      </c>
      <c r="T2457" s="117">
        <f t="shared" si="422"/>
        <v>0</v>
      </c>
      <c r="U2457" s="117">
        <f t="shared" si="423"/>
        <v>0</v>
      </c>
    </row>
    <row r="2458" spans="1:21" hidden="1" x14ac:dyDescent="0.3">
      <c r="A2458" s="114">
        <v>5808</v>
      </c>
      <c r="B2458" s="114" t="s">
        <v>391</v>
      </c>
      <c r="C2458" s="114" t="s">
        <v>68</v>
      </c>
      <c r="D2458" s="114" t="s">
        <v>7022</v>
      </c>
      <c r="E2458" s="114" t="s">
        <v>6873</v>
      </c>
      <c r="F2458" s="115">
        <v>45199</v>
      </c>
      <c r="G2458" s="114" t="s">
        <v>4964</v>
      </c>
      <c r="H2458" s="116">
        <v>8150000</v>
      </c>
      <c r="I2458" s="116">
        <v>8150000</v>
      </c>
      <c r="J2458" s="116">
        <v>8150000</v>
      </c>
      <c r="K2458" s="116">
        <v>0</v>
      </c>
      <c r="L2458" s="116">
        <v>0</v>
      </c>
      <c r="M2458" s="116">
        <v>0</v>
      </c>
      <c r="N2458" s="116">
        <v>0</v>
      </c>
      <c r="O2458" s="116">
        <v>0</v>
      </c>
      <c r="P2458" s="120">
        <v>0</v>
      </c>
      <c r="Q2458" s="27" t="str">
        <f t="shared" si="420"/>
        <v>Registered</v>
      </c>
      <c r="R2458" s="121">
        <f t="shared" si="421"/>
        <v>1</v>
      </c>
      <c r="T2458" s="117">
        <f t="shared" si="422"/>
        <v>0</v>
      </c>
      <c r="U2458" s="117">
        <f t="shared" si="423"/>
        <v>0</v>
      </c>
    </row>
    <row r="2459" spans="1:21" hidden="1" x14ac:dyDescent="0.3">
      <c r="A2459" s="114">
        <v>5809</v>
      </c>
      <c r="B2459" s="114" t="s">
        <v>391</v>
      </c>
      <c r="C2459" s="114" t="s">
        <v>68</v>
      </c>
      <c r="D2459" s="114" t="s">
        <v>7023</v>
      </c>
      <c r="E2459" s="114" t="s">
        <v>7024</v>
      </c>
      <c r="F2459" s="115">
        <v>44137</v>
      </c>
      <c r="G2459" s="114" t="s">
        <v>4845</v>
      </c>
      <c r="H2459" s="116">
        <v>7034500</v>
      </c>
      <c r="I2459" s="116">
        <v>7034500</v>
      </c>
      <c r="J2459" s="116">
        <v>7034500</v>
      </c>
      <c r="K2459" s="116">
        <v>0</v>
      </c>
      <c r="L2459" s="116">
        <v>0</v>
      </c>
      <c r="M2459" s="116">
        <v>0</v>
      </c>
      <c r="N2459" s="116">
        <v>0</v>
      </c>
      <c r="O2459" s="116">
        <v>0</v>
      </c>
      <c r="P2459" s="120">
        <v>0</v>
      </c>
      <c r="Q2459" s="27" t="str">
        <f t="shared" si="420"/>
        <v>Registered</v>
      </c>
      <c r="R2459" s="121">
        <f t="shared" si="421"/>
        <v>1</v>
      </c>
      <c r="T2459" s="117">
        <f t="shared" si="422"/>
        <v>0</v>
      </c>
      <c r="U2459" s="117">
        <f t="shared" si="423"/>
        <v>0</v>
      </c>
    </row>
    <row r="2460" spans="1:21" hidden="1" x14ac:dyDescent="0.3">
      <c r="A2460" s="114">
        <v>5810</v>
      </c>
      <c r="B2460" s="114" t="s">
        <v>391</v>
      </c>
      <c r="C2460" s="114" t="s">
        <v>68</v>
      </c>
      <c r="D2460" s="114" t="s">
        <v>7025</v>
      </c>
      <c r="E2460" s="114" t="s">
        <v>7026</v>
      </c>
      <c r="F2460" s="115">
        <v>45572</v>
      </c>
      <c r="G2460" s="114" t="s">
        <v>6056</v>
      </c>
      <c r="H2460" s="116">
        <v>8700000</v>
      </c>
      <c r="I2460" s="116">
        <v>8700000</v>
      </c>
      <c r="J2460" s="116">
        <v>8700000</v>
      </c>
      <c r="K2460" s="116">
        <v>0</v>
      </c>
      <c r="L2460" s="116">
        <v>0</v>
      </c>
      <c r="M2460" s="116">
        <v>0</v>
      </c>
      <c r="N2460" s="116">
        <v>0</v>
      </c>
      <c r="O2460" s="116">
        <v>0</v>
      </c>
      <c r="P2460" s="120">
        <v>0</v>
      </c>
      <c r="Q2460" s="27" t="str">
        <f t="shared" si="420"/>
        <v>Registered</v>
      </c>
      <c r="R2460" s="121">
        <f t="shared" si="421"/>
        <v>1</v>
      </c>
      <c r="T2460" s="117">
        <f t="shared" si="422"/>
        <v>0</v>
      </c>
      <c r="U2460" s="117">
        <f t="shared" si="423"/>
        <v>0</v>
      </c>
    </row>
    <row r="2461" spans="1:21" hidden="1" x14ac:dyDescent="0.3">
      <c r="A2461" s="114">
        <v>5811</v>
      </c>
      <c r="B2461" s="114" t="s">
        <v>391</v>
      </c>
      <c r="C2461" s="114" t="s">
        <v>68</v>
      </c>
      <c r="D2461" s="114" t="s">
        <v>7027</v>
      </c>
      <c r="E2461" s="114" t="s">
        <v>5456</v>
      </c>
      <c r="F2461" s="115">
        <v>44195</v>
      </c>
      <c r="G2461" s="114" t="s">
        <v>5469</v>
      </c>
      <c r="H2461" s="116">
        <v>6300000</v>
      </c>
      <c r="I2461" s="116">
        <v>6300000</v>
      </c>
      <c r="J2461" s="116">
        <v>6300000</v>
      </c>
      <c r="K2461" s="116">
        <v>0</v>
      </c>
      <c r="L2461" s="116">
        <v>0</v>
      </c>
      <c r="M2461" s="116">
        <v>0</v>
      </c>
      <c r="N2461" s="116">
        <v>0</v>
      </c>
      <c r="O2461" s="116">
        <v>0</v>
      </c>
      <c r="P2461" s="120">
        <v>0</v>
      </c>
      <c r="Q2461" s="27" t="str">
        <f t="shared" si="420"/>
        <v>Registered</v>
      </c>
      <c r="R2461" s="121">
        <f t="shared" si="421"/>
        <v>1</v>
      </c>
      <c r="T2461" s="117">
        <f t="shared" si="422"/>
        <v>0</v>
      </c>
      <c r="U2461" s="117">
        <f t="shared" si="423"/>
        <v>0</v>
      </c>
    </row>
    <row r="2462" spans="1:21" hidden="1" x14ac:dyDescent="0.3">
      <c r="A2462" s="114">
        <v>5812</v>
      </c>
      <c r="B2462" s="114" t="s">
        <v>391</v>
      </c>
      <c r="C2462" s="114" t="s">
        <v>68</v>
      </c>
      <c r="D2462" s="114" t="s">
        <v>1712</v>
      </c>
      <c r="E2462" s="114" t="s">
        <v>1713</v>
      </c>
      <c r="F2462" s="115">
        <v>44870</v>
      </c>
      <c r="G2462" s="114" t="s">
        <v>1714</v>
      </c>
      <c r="H2462" s="116">
        <v>6000000</v>
      </c>
      <c r="I2462" s="116">
        <v>6000000</v>
      </c>
      <c r="J2462" s="116">
        <v>6000000</v>
      </c>
      <c r="K2462" s="116">
        <v>0</v>
      </c>
      <c r="L2462" s="116">
        <v>0</v>
      </c>
      <c r="M2462" s="116">
        <v>0</v>
      </c>
      <c r="N2462" s="116">
        <v>0</v>
      </c>
      <c r="O2462" s="116">
        <v>0</v>
      </c>
      <c r="P2462" s="120">
        <v>0</v>
      </c>
      <c r="Q2462" s="27" t="str">
        <f t="shared" si="420"/>
        <v>Registered</v>
      </c>
      <c r="R2462" s="121">
        <f t="shared" si="421"/>
        <v>1</v>
      </c>
      <c r="T2462" s="117">
        <f t="shared" si="422"/>
        <v>0</v>
      </c>
      <c r="U2462" s="117">
        <f t="shared" si="423"/>
        <v>0</v>
      </c>
    </row>
    <row r="2463" spans="1:21" hidden="1" x14ac:dyDescent="0.3">
      <c r="A2463" s="114">
        <v>5813</v>
      </c>
      <c r="B2463" s="114" t="s">
        <v>391</v>
      </c>
      <c r="C2463" s="114" t="s">
        <v>68</v>
      </c>
      <c r="D2463" s="114" t="s">
        <v>7028</v>
      </c>
      <c r="E2463" s="114" t="s">
        <v>6559</v>
      </c>
      <c r="F2463" s="115">
        <v>44167</v>
      </c>
      <c r="G2463" s="114" t="s">
        <v>1351</v>
      </c>
      <c r="H2463" s="116">
        <v>6300000</v>
      </c>
      <c r="I2463" s="116">
        <v>6300000</v>
      </c>
      <c r="J2463" s="116">
        <v>6300000</v>
      </c>
      <c r="K2463" s="116">
        <v>0</v>
      </c>
      <c r="L2463" s="116">
        <v>0</v>
      </c>
      <c r="M2463" s="116">
        <v>0</v>
      </c>
      <c r="N2463" s="116">
        <v>0</v>
      </c>
      <c r="O2463" s="116">
        <v>0</v>
      </c>
      <c r="P2463" s="120">
        <v>0</v>
      </c>
      <c r="Q2463" s="27" t="str">
        <f t="shared" si="420"/>
        <v>Registered</v>
      </c>
      <c r="R2463" s="121">
        <f t="shared" si="421"/>
        <v>1</v>
      </c>
      <c r="T2463" s="117">
        <f t="shared" si="422"/>
        <v>0</v>
      </c>
      <c r="U2463" s="117">
        <f t="shared" si="423"/>
        <v>0</v>
      </c>
    </row>
    <row r="2464" spans="1:21" hidden="1" x14ac:dyDescent="0.3">
      <c r="A2464" s="114">
        <v>5814</v>
      </c>
      <c r="B2464" s="114" t="s">
        <v>391</v>
      </c>
      <c r="C2464" s="114" t="s">
        <v>68</v>
      </c>
      <c r="D2464" s="114" t="s">
        <v>7029</v>
      </c>
      <c r="E2464" s="114" t="s">
        <v>7030</v>
      </c>
      <c r="F2464" s="115">
        <v>45090</v>
      </c>
      <c r="G2464" s="114" t="s">
        <v>3056</v>
      </c>
      <c r="H2464" s="116">
        <v>12817000</v>
      </c>
      <c r="I2464" s="116">
        <v>12817000</v>
      </c>
      <c r="J2464" s="116">
        <v>12817000</v>
      </c>
      <c r="K2464" s="116">
        <v>0</v>
      </c>
      <c r="L2464" s="116">
        <v>0</v>
      </c>
      <c r="M2464" s="116">
        <v>0</v>
      </c>
      <c r="N2464" s="116">
        <v>0</v>
      </c>
      <c r="O2464" s="116">
        <v>0</v>
      </c>
      <c r="P2464" s="120">
        <v>0</v>
      </c>
      <c r="Q2464" s="27" t="str">
        <f t="shared" si="420"/>
        <v>Registered</v>
      </c>
      <c r="R2464" s="121">
        <f t="shared" si="421"/>
        <v>1</v>
      </c>
      <c r="T2464" s="117">
        <f t="shared" si="422"/>
        <v>0</v>
      </c>
      <c r="U2464" s="117">
        <f t="shared" si="423"/>
        <v>0</v>
      </c>
    </row>
    <row r="2465" spans="1:21" hidden="1" x14ac:dyDescent="0.3">
      <c r="A2465" s="114">
        <v>5815</v>
      </c>
      <c r="B2465" s="114" t="s">
        <v>391</v>
      </c>
      <c r="C2465" s="114" t="s">
        <v>68</v>
      </c>
      <c r="D2465" s="114" t="s">
        <v>7031</v>
      </c>
      <c r="E2465" s="114" t="s">
        <v>7032</v>
      </c>
      <c r="F2465" s="115">
        <v>44949</v>
      </c>
      <c r="G2465" s="114" t="s">
        <v>2995</v>
      </c>
      <c r="H2465" s="116">
        <v>10000000</v>
      </c>
      <c r="I2465" s="116">
        <v>10000000</v>
      </c>
      <c r="J2465" s="116">
        <v>10000000</v>
      </c>
      <c r="K2465" s="116">
        <v>0</v>
      </c>
      <c r="L2465" s="116">
        <v>0</v>
      </c>
      <c r="M2465" s="116">
        <v>0</v>
      </c>
      <c r="N2465" s="116">
        <v>0</v>
      </c>
      <c r="O2465" s="116">
        <v>0</v>
      </c>
      <c r="P2465" s="120">
        <v>0</v>
      </c>
      <c r="Q2465" s="27" t="str">
        <f t="shared" si="420"/>
        <v>Registered</v>
      </c>
      <c r="R2465" s="121">
        <f t="shared" si="421"/>
        <v>1</v>
      </c>
      <c r="T2465" s="117">
        <f t="shared" si="422"/>
        <v>0</v>
      </c>
      <c r="U2465" s="117">
        <f t="shared" si="423"/>
        <v>0</v>
      </c>
    </row>
    <row r="2466" spans="1:21" hidden="1" x14ac:dyDescent="0.3">
      <c r="A2466" s="114">
        <v>5816</v>
      </c>
      <c r="B2466" s="114" t="s">
        <v>391</v>
      </c>
      <c r="C2466" s="114" t="s">
        <v>68</v>
      </c>
      <c r="D2466" s="114" t="s">
        <v>7033</v>
      </c>
      <c r="E2466" s="114" t="s">
        <v>7034</v>
      </c>
      <c r="F2466" s="115">
        <v>45777</v>
      </c>
      <c r="G2466" s="114" t="s">
        <v>4158</v>
      </c>
      <c r="H2466" s="116">
        <v>13230000</v>
      </c>
      <c r="I2466" s="116">
        <v>13230000</v>
      </c>
      <c r="J2466" s="116">
        <v>13230000</v>
      </c>
      <c r="K2466" s="116">
        <v>0</v>
      </c>
      <c r="L2466" s="116">
        <v>0</v>
      </c>
      <c r="M2466" s="116">
        <v>0</v>
      </c>
      <c r="N2466" s="116">
        <v>0</v>
      </c>
      <c r="O2466" s="116">
        <v>0</v>
      </c>
      <c r="P2466" s="120">
        <v>0</v>
      </c>
      <c r="Q2466" s="27" t="str">
        <f t="shared" si="420"/>
        <v>Registered</v>
      </c>
      <c r="R2466" s="121">
        <f t="shared" si="421"/>
        <v>1</v>
      </c>
      <c r="T2466" s="117">
        <f t="shared" si="422"/>
        <v>0</v>
      </c>
      <c r="U2466" s="117">
        <f t="shared" si="423"/>
        <v>0</v>
      </c>
    </row>
    <row r="2467" spans="1:21" hidden="1" x14ac:dyDescent="0.3">
      <c r="A2467" s="114">
        <v>5817</v>
      </c>
      <c r="B2467" s="114" t="s">
        <v>391</v>
      </c>
      <c r="C2467" s="114" t="s">
        <v>68</v>
      </c>
      <c r="D2467" s="114" t="s">
        <v>7035</v>
      </c>
      <c r="E2467" s="114" t="s">
        <v>5474</v>
      </c>
      <c r="F2467" s="115">
        <v>45199</v>
      </c>
      <c r="G2467" s="114" t="s">
        <v>4955</v>
      </c>
      <c r="H2467" s="116">
        <v>11000000</v>
      </c>
      <c r="I2467" s="116">
        <v>11000000</v>
      </c>
      <c r="J2467" s="116">
        <v>11000000</v>
      </c>
      <c r="K2467" s="116">
        <v>0</v>
      </c>
      <c r="L2467" s="116">
        <v>0</v>
      </c>
      <c r="M2467" s="116">
        <v>0</v>
      </c>
      <c r="N2467" s="116">
        <v>0</v>
      </c>
      <c r="O2467" s="116">
        <v>0</v>
      </c>
      <c r="P2467" s="120">
        <v>0</v>
      </c>
      <c r="Q2467" s="27" t="str">
        <f t="shared" si="420"/>
        <v>Registered</v>
      </c>
      <c r="R2467" s="121">
        <f t="shared" si="421"/>
        <v>1</v>
      </c>
      <c r="T2467" s="117">
        <f t="shared" si="422"/>
        <v>0</v>
      </c>
      <c r="U2467" s="117">
        <f t="shared" si="423"/>
        <v>0</v>
      </c>
    </row>
    <row r="2468" spans="1:21" hidden="1" x14ac:dyDescent="0.3">
      <c r="A2468" s="114">
        <v>5818</v>
      </c>
      <c r="B2468" s="114" t="s">
        <v>391</v>
      </c>
      <c r="C2468" s="114" t="s">
        <v>68</v>
      </c>
      <c r="D2468" s="114" t="s">
        <v>7036</v>
      </c>
      <c r="E2468" s="114" t="s">
        <v>7037</v>
      </c>
      <c r="F2468" s="115">
        <v>45626</v>
      </c>
      <c r="G2468" s="114" t="s">
        <v>7038</v>
      </c>
      <c r="H2468" s="116">
        <v>10500000</v>
      </c>
      <c r="I2468" s="116">
        <v>10500000</v>
      </c>
      <c r="J2468" s="116">
        <v>10500000</v>
      </c>
      <c r="K2468" s="116">
        <v>0</v>
      </c>
      <c r="L2468" s="116">
        <v>0</v>
      </c>
      <c r="M2468" s="116">
        <v>0</v>
      </c>
      <c r="N2468" s="116">
        <v>0</v>
      </c>
      <c r="O2468" s="116">
        <v>0</v>
      </c>
      <c r="P2468" s="120">
        <v>0</v>
      </c>
      <c r="Q2468" s="27" t="str">
        <f t="shared" si="420"/>
        <v>Registered</v>
      </c>
      <c r="R2468" s="121">
        <f t="shared" si="421"/>
        <v>1</v>
      </c>
      <c r="T2468" s="117">
        <f t="shared" si="422"/>
        <v>0</v>
      </c>
      <c r="U2468" s="117">
        <f t="shared" si="423"/>
        <v>0</v>
      </c>
    </row>
    <row r="2469" spans="1:21" hidden="1" x14ac:dyDescent="0.3">
      <c r="A2469" s="114">
        <v>5819</v>
      </c>
      <c r="B2469" s="114" t="s">
        <v>391</v>
      </c>
      <c r="C2469" s="114" t="s">
        <v>68</v>
      </c>
      <c r="D2469" s="114" t="s">
        <v>7039</v>
      </c>
      <c r="E2469" s="114" t="s">
        <v>7040</v>
      </c>
      <c r="F2469" s="115">
        <v>44257</v>
      </c>
      <c r="G2469" s="114" t="s">
        <v>6803</v>
      </c>
      <c r="H2469" s="116">
        <v>10193743</v>
      </c>
      <c r="I2469" s="116">
        <v>10193743</v>
      </c>
      <c r="J2469" s="116">
        <v>10193743</v>
      </c>
      <c r="K2469" s="116">
        <v>0</v>
      </c>
      <c r="L2469" s="116">
        <v>0</v>
      </c>
      <c r="M2469" s="116">
        <v>0</v>
      </c>
      <c r="N2469" s="116">
        <v>0</v>
      </c>
      <c r="O2469" s="116">
        <v>0</v>
      </c>
      <c r="P2469" s="120">
        <v>0</v>
      </c>
      <c r="Q2469" s="27" t="str">
        <f t="shared" si="420"/>
        <v>Registered</v>
      </c>
      <c r="R2469" s="121">
        <f t="shared" si="421"/>
        <v>1</v>
      </c>
      <c r="T2469" s="117">
        <f t="shared" si="422"/>
        <v>0</v>
      </c>
      <c r="U2469" s="117">
        <f t="shared" si="423"/>
        <v>0</v>
      </c>
    </row>
    <row r="2470" spans="1:21" hidden="1" x14ac:dyDescent="0.3">
      <c r="A2470" s="114">
        <v>5820</v>
      </c>
      <c r="B2470" s="114" t="s">
        <v>391</v>
      </c>
      <c r="C2470" s="114" t="s">
        <v>68</v>
      </c>
      <c r="D2470" s="114" t="s">
        <v>2487</v>
      </c>
      <c r="E2470" s="114" t="s">
        <v>2488</v>
      </c>
      <c r="F2470" s="115">
        <v>44582</v>
      </c>
      <c r="G2470" s="114" t="s">
        <v>2489</v>
      </c>
      <c r="H2470" s="116">
        <v>5000000</v>
      </c>
      <c r="I2470" s="116">
        <v>5000000</v>
      </c>
      <c r="J2470" s="116">
        <v>5000000</v>
      </c>
      <c r="K2470" s="116">
        <v>0</v>
      </c>
      <c r="L2470" s="116">
        <v>0</v>
      </c>
      <c r="M2470" s="116">
        <v>0</v>
      </c>
      <c r="N2470" s="116">
        <v>0</v>
      </c>
      <c r="O2470" s="116">
        <v>0</v>
      </c>
      <c r="P2470" s="120">
        <v>0</v>
      </c>
      <c r="Q2470" s="27" t="str">
        <f t="shared" si="420"/>
        <v>Registered</v>
      </c>
      <c r="R2470" s="121">
        <f t="shared" si="421"/>
        <v>1</v>
      </c>
      <c r="T2470" s="117">
        <f t="shared" si="422"/>
        <v>0</v>
      </c>
      <c r="U2470" s="117">
        <f t="shared" si="423"/>
        <v>0</v>
      </c>
    </row>
    <row r="2471" spans="1:21" hidden="1" x14ac:dyDescent="0.3">
      <c r="A2471" s="114">
        <v>5821</v>
      </c>
      <c r="B2471" s="114" t="s">
        <v>391</v>
      </c>
      <c r="C2471" s="114" t="s">
        <v>68</v>
      </c>
      <c r="D2471" s="114" t="s">
        <v>7041</v>
      </c>
      <c r="E2471" s="114" t="s">
        <v>7042</v>
      </c>
      <c r="F2471" s="115">
        <v>44253</v>
      </c>
      <c r="G2471" s="114" t="s">
        <v>5499</v>
      </c>
      <c r="H2471" s="116">
        <v>5475750</v>
      </c>
      <c r="I2471" s="116">
        <v>5475750</v>
      </c>
      <c r="J2471" s="116">
        <v>5475750</v>
      </c>
      <c r="K2471" s="116">
        <v>0</v>
      </c>
      <c r="L2471" s="116">
        <v>0</v>
      </c>
      <c r="M2471" s="116">
        <v>0</v>
      </c>
      <c r="N2471" s="116">
        <v>0</v>
      </c>
      <c r="O2471" s="116">
        <v>0</v>
      </c>
      <c r="P2471" s="120">
        <v>0</v>
      </c>
      <c r="Q2471" s="27" t="str">
        <f t="shared" si="420"/>
        <v>Registered</v>
      </c>
      <c r="R2471" s="121">
        <f t="shared" si="421"/>
        <v>1</v>
      </c>
      <c r="T2471" s="117">
        <f t="shared" si="422"/>
        <v>0</v>
      </c>
      <c r="U2471" s="117">
        <f t="shared" si="423"/>
        <v>0</v>
      </c>
    </row>
    <row r="2472" spans="1:21" hidden="1" x14ac:dyDescent="0.3">
      <c r="A2472" s="114">
        <v>5822</v>
      </c>
      <c r="B2472" s="114" t="s">
        <v>391</v>
      </c>
      <c r="C2472" s="114" t="s">
        <v>68</v>
      </c>
      <c r="D2472" s="114" t="s">
        <v>7043</v>
      </c>
      <c r="E2472" s="114" t="s">
        <v>7042</v>
      </c>
      <c r="F2472" s="115">
        <v>44253</v>
      </c>
      <c r="G2472" s="114" t="s">
        <v>5499</v>
      </c>
      <c r="H2472" s="116">
        <v>4824750</v>
      </c>
      <c r="I2472" s="116">
        <v>4824750</v>
      </c>
      <c r="J2472" s="116">
        <v>4824750</v>
      </c>
      <c r="K2472" s="116">
        <v>0</v>
      </c>
      <c r="L2472" s="116">
        <v>0</v>
      </c>
      <c r="M2472" s="116">
        <v>0</v>
      </c>
      <c r="N2472" s="116">
        <v>0</v>
      </c>
      <c r="O2472" s="116">
        <v>0</v>
      </c>
      <c r="P2472" s="120">
        <v>0</v>
      </c>
      <c r="Q2472" s="27" t="str">
        <f t="shared" si="420"/>
        <v>Registered</v>
      </c>
      <c r="R2472" s="121">
        <f t="shared" si="421"/>
        <v>1</v>
      </c>
      <c r="T2472" s="117">
        <f t="shared" si="422"/>
        <v>0</v>
      </c>
      <c r="U2472" s="117">
        <f t="shared" si="423"/>
        <v>0</v>
      </c>
    </row>
    <row r="2473" spans="1:21" hidden="1" x14ac:dyDescent="0.3">
      <c r="A2473" s="114">
        <v>5823</v>
      </c>
      <c r="B2473" s="114" t="s">
        <v>391</v>
      </c>
      <c r="C2473" s="114" t="s">
        <v>68</v>
      </c>
      <c r="D2473" s="114" t="s">
        <v>7044</v>
      </c>
      <c r="E2473" s="114" t="s">
        <v>7042</v>
      </c>
      <c r="F2473" s="115">
        <v>44253</v>
      </c>
      <c r="G2473" s="114" t="s">
        <v>5499</v>
      </c>
      <c r="H2473" s="116">
        <v>4662000</v>
      </c>
      <c r="I2473" s="116">
        <v>4662000</v>
      </c>
      <c r="J2473" s="116">
        <v>4662000</v>
      </c>
      <c r="K2473" s="116">
        <v>0</v>
      </c>
      <c r="L2473" s="116">
        <v>0</v>
      </c>
      <c r="M2473" s="116">
        <v>0</v>
      </c>
      <c r="N2473" s="116">
        <v>0</v>
      </c>
      <c r="O2473" s="116">
        <v>0</v>
      </c>
      <c r="P2473" s="120">
        <v>0</v>
      </c>
      <c r="Q2473" s="27" t="str">
        <f t="shared" si="420"/>
        <v>Registered</v>
      </c>
      <c r="R2473" s="121">
        <f t="shared" si="421"/>
        <v>1</v>
      </c>
      <c r="T2473" s="117">
        <f t="shared" si="422"/>
        <v>0</v>
      </c>
      <c r="U2473" s="117">
        <f t="shared" si="423"/>
        <v>0</v>
      </c>
    </row>
    <row r="2474" spans="1:21" hidden="1" x14ac:dyDescent="0.3">
      <c r="A2474" s="114">
        <v>5824</v>
      </c>
      <c r="B2474" s="114" t="s">
        <v>391</v>
      </c>
      <c r="C2474" s="114" t="s">
        <v>68</v>
      </c>
      <c r="D2474" s="114" t="s">
        <v>7045</v>
      </c>
      <c r="E2474" s="114" t="s">
        <v>7046</v>
      </c>
      <c r="F2474" s="115">
        <v>44833</v>
      </c>
      <c r="G2474" s="114" t="s">
        <v>2885</v>
      </c>
      <c r="H2474" s="116">
        <v>4920000</v>
      </c>
      <c r="I2474" s="116">
        <v>4920000</v>
      </c>
      <c r="J2474" s="116">
        <v>4920000</v>
      </c>
      <c r="K2474" s="116">
        <v>0</v>
      </c>
      <c r="L2474" s="116">
        <v>0</v>
      </c>
      <c r="M2474" s="116">
        <v>0</v>
      </c>
      <c r="N2474" s="116">
        <v>0</v>
      </c>
      <c r="O2474" s="116">
        <v>0</v>
      </c>
      <c r="P2474" s="120">
        <v>0</v>
      </c>
      <c r="Q2474" s="27" t="str">
        <f t="shared" si="420"/>
        <v>Registered</v>
      </c>
      <c r="R2474" s="121">
        <f t="shared" si="421"/>
        <v>1</v>
      </c>
      <c r="T2474" s="117">
        <f t="shared" si="422"/>
        <v>0</v>
      </c>
      <c r="U2474" s="117">
        <f t="shared" si="423"/>
        <v>0</v>
      </c>
    </row>
    <row r="2475" spans="1:21" hidden="1" x14ac:dyDescent="0.3">
      <c r="A2475" s="114">
        <v>5825</v>
      </c>
      <c r="B2475" s="114" t="s">
        <v>391</v>
      </c>
      <c r="C2475" s="114" t="s">
        <v>68</v>
      </c>
      <c r="D2475" s="114" t="s">
        <v>7047</v>
      </c>
      <c r="E2475" s="114" t="s">
        <v>7048</v>
      </c>
      <c r="F2475" s="115">
        <v>44142</v>
      </c>
      <c r="G2475" s="114" t="s">
        <v>5401</v>
      </c>
      <c r="H2475" s="116">
        <v>6018000</v>
      </c>
      <c r="I2475" s="116">
        <v>6018000</v>
      </c>
      <c r="J2475" s="116">
        <v>6018000</v>
      </c>
      <c r="K2475" s="116">
        <v>0</v>
      </c>
      <c r="L2475" s="116">
        <v>0</v>
      </c>
      <c r="M2475" s="116">
        <v>0</v>
      </c>
      <c r="N2475" s="116">
        <v>0</v>
      </c>
      <c r="O2475" s="116">
        <v>0</v>
      </c>
      <c r="P2475" s="120">
        <v>0</v>
      </c>
      <c r="Q2475" s="27" t="str">
        <f t="shared" si="420"/>
        <v>Registered</v>
      </c>
      <c r="R2475" s="121">
        <f t="shared" si="421"/>
        <v>1</v>
      </c>
      <c r="T2475" s="117">
        <f t="shared" si="422"/>
        <v>0</v>
      </c>
      <c r="U2475" s="117">
        <f t="shared" si="423"/>
        <v>0</v>
      </c>
    </row>
    <row r="2476" spans="1:21" hidden="1" x14ac:dyDescent="0.3">
      <c r="A2476" s="114">
        <v>5826</v>
      </c>
      <c r="B2476" s="114" t="s">
        <v>391</v>
      </c>
      <c r="C2476" s="114" t="s">
        <v>68</v>
      </c>
      <c r="D2476" s="114" t="s">
        <v>7049</v>
      </c>
      <c r="E2476" s="114" t="s">
        <v>7050</v>
      </c>
      <c r="F2476" s="115">
        <v>44279</v>
      </c>
      <c r="G2476" s="114" t="s">
        <v>1892</v>
      </c>
      <c r="H2476" s="116">
        <v>10060000</v>
      </c>
      <c r="I2476" s="116">
        <v>10060000</v>
      </c>
      <c r="J2476" s="116">
        <v>10060000</v>
      </c>
      <c r="K2476" s="116">
        <v>0</v>
      </c>
      <c r="L2476" s="116">
        <v>0</v>
      </c>
      <c r="M2476" s="116">
        <v>0</v>
      </c>
      <c r="N2476" s="116">
        <v>0</v>
      </c>
      <c r="O2476" s="116">
        <v>0</v>
      </c>
      <c r="P2476" s="120">
        <v>0</v>
      </c>
      <c r="Q2476" s="27" t="str">
        <f t="shared" si="420"/>
        <v>Registered</v>
      </c>
      <c r="R2476" s="121">
        <f t="shared" si="421"/>
        <v>1</v>
      </c>
      <c r="T2476" s="117">
        <f t="shared" si="422"/>
        <v>0</v>
      </c>
      <c r="U2476" s="117">
        <f t="shared" si="423"/>
        <v>0</v>
      </c>
    </row>
    <row r="2477" spans="1:21" hidden="1" x14ac:dyDescent="0.3">
      <c r="A2477" s="114">
        <v>5827</v>
      </c>
      <c r="B2477" s="114" t="s">
        <v>391</v>
      </c>
      <c r="C2477" s="114" t="s">
        <v>68</v>
      </c>
      <c r="D2477" s="114" t="s">
        <v>7051</v>
      </c>
      <c r="E2477" s="114" t="s">
        <v>7052</v>
      </c>
      <c r="F2477" s="115">
        <v>44469</v>
      </c>
      <c r="G2477" s="114" t="s">
        <v>5508</v>
      </c>
      <c r="H2477" s="116">
        <v>8143000</v>
      </c>
      <c r="I2477" s="116">
        <v>8143000</v>
      </c>
      <c r="J2477" s="116">
        <v>8143000</v>
      </c>
      <c r="K2477" s="116">
        <v>0</v>
      </c>
      <c r="L2477" s="116">
        <v>0</v>
      </c>
      <c r="M2477" s="116">
        <v>0</v>
      </c>
      <c r="N2477" s="116">
        <v>0</v>
      </c>
      <c r="O2477" s="116">
        <v>0</v>
      </c>
      <c r="P2477" s="120">
        <v>0</v>
      </c>
      <c r="Q2477" s="27" t="str">
        <f t="shared" si="420"/>
        <v>Registered</v>
      </c>
      <c r="R2477" s="121">
        <f t="shared" si="421"/>
        <v>1</v>
      </c>
      <c r="T2477" s="117">
        <f t="shared" si="422"/>
        <v>0</v>
      </c>
      <c r="U2477" s="117">
        <f t="shared" si="423"/>
        <v>0</v>
      </c>
    </row>
    <row r="2478" spans="1:21" hidden="1" x14ac:dyDescent="0.3">
      <c r="A2478" s="114">
        <v>5828</v>
      </c>
      <c r="B2478" s="114" t="s">
        <v>391</v>
      </c>
      <c r="C2478" s="114" t="s">
        <v>68</v>
      </c>
      <c r="D2478" s="114" t="s">
        <v>7053</v>
      </c>
      <c r="E2478" s="114" t="s">
        <v>7054</v>
      </c>
      <c r="F2478" s="115">
        <v>44635</v>
      </c>
      <c r="G2478" s="114" t="s">
        <v>5094</v>
      </c>
      <c r="H2478" s="116">
        <v>8800000</v>
      </c>
      <c r="I2478" s="116">
        <v>8800000</v>
      </c>
      <c r="J2478" s="116">
        <v>8800000</v>
      </c>
      <c r="K2478" s="116">
        <v>0</v>
      </c>
      <c r="L2478" s="116">
        <v>0</v>
      </c>
      <c r="M2478" s="116">
        <v>0</v>
      </c>
      <c r="N2478" s="116">
        <v>0</v>
      </c>
      <c r="O2478" s="116">
        <v>0</v>
      </c>
      <c r="P2478" s="120">
        <v>0</v>
      </c>
      <c r="Q2478" s="27" t="str">
        <f t="shared" si="420"/>
        <v>Registered</v>
      </c>
      <c r="R2478" s="121">
        <f t="shared" si="421"/>
        <v>1</v>
      </c>
      <c r="T2478" s="117">
        <f t="shared" si="422"/>
        <v>0</v>
      </c>
      <c r="U2478" s="117">
        <f t="shared" si="423"/>
        <v>0</v>
      </c>
    </row>
    <row r="2479" spans="1:21" hidden="1" x14ac:dyDescent="0.3">
      <c r="A2479" s="114">
        <v>5829</v>
      </c>
      <c r="B2479" s="114" t="s">
        <v>391</v>
      </c>
      <c r="C2479" s="114" t="s">
        <v>68</v>
      </c>
      <c r="D2479" s="114" t="s">
        <v>7055</v>
      </c>
      <c r="E2479" s="114" t="s">
        <v>7056</v>
      </c>
      <c r="F2479" s="115">
        <v>44104</v>
      </c>
      <c r="G2479" s="114" t="s">
        <v>5446</v>
      </c>
      <c r="H2479" s="116">
        <v>6200000</v>
      </c>
      <c r="I2479" s="116">
        <v>6200000</v>
      </c>
      <c r="J2479" s="116">
        <v>6200000</v>
      </c>
      <c r="K2479" s="116">
        <v>0</v>
      </c>
      <c r="L2479" s="116">
        <v>0</v>
      </c>
      <c r="M2479" s="116">
        <v>0</v>
      </c>
      <c r="N2479" s="116">
        <v>0</v>
      </c>
      <c r="O2479" s="116">
        <v>0</v>
      </c>
      <c r="P2479" s="120">
        <v>0</v>
      </c>
      <c r="Q2479" s="27" t="str">
        <f t="shared" si="420"/>
        <v>Registered</v>
      </c>
      <c r="R2479" s="121">
        <f t="shared" si="421"/>
        <v>1</v>
      </c>
      <c r="T2479" s="117">
        <f t="shared" si="422"/>
        <v>0</v>
      </c>
      <c r="U2479" s="117">
        <f t="shared" si="423"/>
        <v>0</v>
      </c>
    </row>
    <row r="2480" spans="1:21" hidden="1" x14ac:dyDescent="0.3">
      <c r="A2480" s="114">
        <v>5830</v>
      </c>
      <c r="B2480" s="114" t="s">
        <v>391</v>
      </c>
      <c r="C2480" s="114" t="s">
        <v>68</v>
      </c>
      <c r="D2480" s="114" t="s">
        <v>7057</v>
      </c>
      <c r="E2480" s="114" t="s">
        <v>4770</v>
      </c>
      <c r="F2480" s="115">
        <v>44129</v>
      </c>
      <c r="G2480" s="114" t="s">
        <v>1870</v>
      </c>
      <c r="H2480" s="116">
        <v>6400000</v>
      </c>
      <c r="I2480" s="116">
        <v>6400000</v>
      </c>
      <c r="J2480" s="116">
        <v>6400000</v>
      </c>
      <c r="K2480" s="116">
        <v>0</v>
      </c>
      <c r="L2480" s="116">
        <v>0</v>
      </c>
      <c r="M2480" s="116">
        <v>0</v>
      </c>
      <c r="N2480" s="116">
        <v>0</v>
      </c>
      <c r="O2480" s="116">
        <v>0</v>
      </c>
      <c r="P2480" s="120">
        <v>0</v>
      </c>
      <c r="Q2480" s="27" t="str">
        <f t="shared" si="420"/>
        <v>Registered</v>
      </c>
      <c r="R2480" s="121">
        <f t="shared" si="421"/>
        <v>1</v>
      </c>
      <c r="T2480" s="117">
        <f t="shared" si="422"/>
        <v>0</v>
      </c>
      <c r="U2480" s="117">
        <f t="shared" si="423"/>
        <v>0</v>
      </c>
    </row>
    <row r="2481" spans="1:21" hidden="1" x14ac:dyDescent="0.3">
      <c r="A2481" s="114">
        <v>5831</v>
      </c>
      <c r="B2481" s="114" t="s">
        <v>391</v>
      </c>
      <c r="C2481" s="114" t="s">
        <v>68</v>
      </c>
      <c r="D2481" s="114" t="s">
        <v>7058</v>
      </c>
      <c r="E2481" s="114" t="s">
        <v>7059</v>
      </c>
      <c r="F2481" s="115">
        <v>44167</v>
      </c>
      <c r="G2481" s="114" t="s">
        <v>5503</v>
      </c>
      <c r="H2481" s="116">
        <v>6443869</v>
      </c>
      <c r="I2481" s="116">
        <v>6443869</v>
      </c>
      <c r="J2481" s="116">
        <v>6443869</v>
      </c>
      <c r="K2481" s="116">
        <v>0</v>
      </c>
      <c r="L2481" s="116">
        <v>0</v>
      </c>
      <c r="M2481" s="116">
        <v>0</v>
      </c>
      <c r="N2481" s="116">
        <v>0</v>
      </c>
      <c r="O2481" s="116">
        <v>0</v>
      </c>
      <c r="P2481" s="120">
        <v>0</v>
      </c>
      <c r="Q2481" s="27" t="str">
        <f t="shared" si="420"/>
        <v>Registered</v>
      </c>
      <c r="R2481" s="121">
        <f t="shared" si="421"/>
        <v>1</v>
      </c>
      <c r="T2481" s="117">
        <f t="shared" si="422"/>
        <v>0</v>
      </c>
      <c r="U2481" s="117">
        <f t="shared" si="423"/>
        <v>0</v>
      </c>
    </row>
    <row r="2482" spans="1:21" hidden="1" x14ac:dyDescent="0.3">
      <c r="A2482" s="114">
        <v>5832</v>
      </c>
      <c r="B2482" s="114" t="s">
        <v>391</v>
      </c>
      <c r="C2482" s="114" t="s">
        <v>68</v>
      </c>
      <c r="D2482" s="114" t="s">
        <v>7060</v>
      </c>
      <c r="E2482" s="114" t="s">
        <v>7061</v>
      </c>
      <c r="F2482" s="115">
        <v>45071</v>
      </c>
      <c r="G2482" s="114" t="s">
        <v>3125</v>
      </c>
      <c r="H2482" s="116">
        <v>9900000</v>
      </c>
      <c r="I2482" s="116">
        <v>9900000</v>
      </c>
      <c r="J2482" s="116">
        <v>9900000</v>
      </c>
      <c r="K2482" s="116">
        <v>0</v>
      </c>
      <c r="L2482" s="116">
        <v>0</v>
      </c>
      <c r="M2482" s="116">
        <v>0</v>
      </c>
      <c r="N2482" s="116">
        <v>0</v>
      </c>
      <c r="O2482" s="116">
        <v>0</v>
      </c>
      <c r="P2482" s="120">
        <v>0</v>
      </c>
      <c r="Q2482" s="27" t="str">
        <f t="shared" si="420"/>
        <v>Registered</v>
      </c>
      <c r="R2482" s="121">
        <f t="shared" si="421"/>
        <v>1</v>
      </c>
      <c r="T2482" s="117">
        <f t="shared" si="422"/>
        <v>0</v>
      </c>
      <c r="U2482" s="117">
        <f t="shared" si="423"/>
        <v>0</v>
      </c>
    </row>
    <row r="2483" spans="1:21" hidden="1" x14ac:dyDescent="0.3">
      <c r="A2483" s="114">
        <v>5833</v>
      </c>
      <c r="B2483" s="114" t="s">
        <v>391</v>
      </c>
      <c r="C2483" s="114" t="s">
        <v>68</v>
      </c>
      <c r="D2483" s="114" t="s">
        <v>7062</v>
      </c>
      <c r="E2483" s="114" t="s">
        <v>7063</v>
      </c>
      <c r="F2483" s="115">
        <v>44277</v>
      </c>
      <c r="G2483" s="114" t="s">
        <v>1892</v>
      </c>
      <c r="H2483" s="116">
        <v>6700000</v>
      </c>
      <c r="I2483" s="116">
        <v>6700000</v>
      </c>
      <c r="J2483" s="116">
        <v>6700000</v>
      </c>
      <c r="K2483" s="116">
        <v>0</v>
      </c>
      <c r="L2483" s="116">
        <v>0</v>
      </c>
      <c r="M2483" s="116">
        <v>0</v>
      </c>
      <c r="N2483" s="116">
        <v>0</v>
      </c>
      <c r="O2483" s="116">
        <v>0</v>
      </c>
      <c r="P2483" s="120">
        <v>0</v>
      </c>
      <c r="Q2483" s="27" t="str">
        <f t="shared" si="420"/>
        <v>Registered</v>
      </c>
      <c r="R2483" s="121">
        <f t="shared" si="421"/>
        <v>1</v>
      </c>
      <c r="T2483" s="117">
        <f t="shared" si="422"/>
        <v>0</v>
      </c>
      <c r="U2483" s="117">
        <f t="shared" si="423"/>
        <v>0</v>
      </c>
    </row>
    <row r="2484" spans="1:21" hidden="1" x14ac:dyDescent="0.3">
      <c r="A2484" s="114">
        <v>5834</v>
      </c>
      <c r="B2484" s="114" t="s">
        <v>391</v>
      </c>
      <c r="C2484" s="114" t="s">
        <v>68</v>
      </c>
      <c r="D2484" s="114" t="s">
        <v>7064</v>
      </c>
      <c r="E2484" s="114" t="s">
        <v>7065</v>
      </c>
      <c r="F2484" s="115">
        <v>45138</v>
      </c>
      <c r="G2484" s="114" t="s">
        <v>3056</v>
      </c>
      <c r="H2484" s="116">
        <v>8000000</v>
      </c>
      <c r="I2484" s="116">
        <v>8000000</v>
      </c>
      <c r="J2484" s="116">
        <v>8000000</v>
      </c>
      <c r="K2484" s="116">
        <v>0</v>
      </c>
      <c r="L2484" s="116">
        <v>0</v>
      </c>
      <c r="M2484" s="116">
        <v>0</v>
      </c>
      <c r="N2484" s="116">
        <v>0</v>
      </c>
      <c r="O2484" s="116">
        <v>0</v>
      </c>
      <c r="P2484" s="120">
        <v>0</v>
      </c>
      <c r="Q2484" s="27" t="str">
        <f t="shared" si="420"/>
        <v>Registered</v>
      </c>
      <c r="R2484" s="121">
        <f t="shared" si="421"/>
        <v>1</v>
      </c>
      <c r="T2484" s="117">
        <f t="shared" si="422"/>
        <v>0</v>
      </c>
      <c r="U2484" s="117">
        <f t="shared" si="423"/>
        <v>0</v>
      </c>
    </row>
    <row r="2485" spans="1:21" hidden="1" x14ac:dyDescent="0.3">
      <c r="A2485" s="114">
        <v>5835</v>
      </c>
      <c r="B2485" s="114" t="s">
        <v>391</v>
      </c>
      <c r="C2485" s="114" t="s">
        <v>68</v>
      </c>
      <c r="D2485" s="114" t="s">
        <v>7066</v>
      </c>
      <c r="E2485" s="114" t="s">
        <v>7067</v>
      </c>
      <c r="F2485" s="115">
        <v>44167</v>
      </c>
      <c r="G2485" s="114" t="s">
        <v>4070</v>
      </c>
      <c r="H2485" s="116">
        <v>5598000</v>
      </c>
      <c r="I2485" s="116">
        <v>5598000</v>
      </c>
      <c r="J2485" s="116">
        <v>5598000</v>
      </c>
      <c r="K2485" s="116">
        <v>0</v>
      </c>
      <c r="L2485" s="116">
        <v>0</v>
      </c>
      <c r="M2485" s="116">
        <v>0</v>
      </c>
      <c r="N2485" s="116">
        <v>0</v>
      </c>
      <c r="O2485" s="116">
        <v>0</v>
      </c>
      <c r="P2485" s="120">
        <v>0</v>
      </c>
      <c r="Q2485" s="27" t="str">
        <f t="shared" si="420"/>
        <v>Registered</v>
      </c>
      <c r="R2485" s="121">
        <f t="shared" si="421"/>
        <v>1</v>
      </c>
      <c r="T2485" s="117">
        <f t="shared" si="422"/>
        <v>0</v>
      </c>
      <c r="U2485" s="117">
        <f t="shared" si="423"/>
        <v>0</v>
      </c>
    </row>
    <row r="2486" spans="1:21" hidden="1" x14ac:dyDescent="0.3">
      <c r="A2486" s="114">
        <v>5836</v>
      </c>
      <c r="B2486" s="114" t="s">
        <v>391</v>
      </c>
      <c r="C2486" s="114" t="s">
        <v>68</v>
      </c>
      <c r="D2486" s="114" t="s">
        <v>7068</v>
      </c>
      <c r="E2486" s="114" t="s">
        <v>6559</v>
      </c>
      <c r="F2486" s="115">
        <v>44188</v>
      </c>
      <c r="G2486" s="114" t="s">
        <v>1351</v>
      </c>
      <c r="H2486" s="116">
        <v>6300000</v>
      </c>
      <c r="I2486" s="116">
        <v>6300000</v>
      </c>
      <c r="J2486" s="116">
        <v>6300000</v>
      </c>
      <c r="K2486" s="116">
        <v>0</v>
      </c>
      <c r="L2486" s="116">
        <v>0</v>
      </c>
      <c r="M2486" s="116">
        <v>0</v>
      </c>
      <c r="N2486" s="116">
        <v>0</v>
      </c>
      <c r="O2486" s="116">
        <v>0</v>
      </c>
      <c r="P2486" s="120">
        <v>0</v>
      </c>
      <c r="Q2486" s="27" t="str">
        <f t="shared" si="420"/>
        <v>Registered</v>
      </c>
      <c r="R2486" s="121">
        <f t="shared" si="421"/>
        <v>1</v>
      </c>
      <c r="T2486" s="117">
        <f t="shared" si="422"/>
        <v>0</v>
      </c>
      <c r="U2486" s="117">
        <f t="shared" si="423"/>
        <v>0</v>
      </c>
    </row>
    <row r="2487" spans="1:21" hidden="1" x14ac:dyDescent="0.3">
      <c r="A2487" s="114">
        <v>5837</v>
      </c>
      <c r="B2487" s="114" t="s">
        <v>391</v>
      </c>
      <c r="C2487" s="114" t="s">
        <v>68</v>
      </c>
      <c r="D2487" s="114" t="s">
        <v>7069</v>
      </c>
      <c r="E2487" s="114" t="s">
        <v>6507</v>
      </c>
      <c r="F2487" s="115">
        <v>44170</v>
      </c>
      <c r="G2487" s="114" t="s">
        <v>5453</v>
      </c>
      <c r="H2487" s="116">
        <v>8268000</v>
      </c>
      <c r="I2487" s="116">
        <v>8268000</v>
      </c>
      <c r="J2487" s="116">
        <v>8268000</v>
      </c>
      <c r="K2487" s="116">
        <v>0</v>
      </c>
      <c r="L2487" s="116">
        <v>0</v>
      </c>
      <c r="M2487" s="116">
        <v>0</v>
      </c>
      <c r="N2487" s="116">
        <v>0</v>
      </c>
      <c r="O2487" s="116">
        <v>0</v>
      </c>
      <c r="P2487" s="120">
        <v>0</v>
      </c>
      <c r="Q2487" s="27" t="str">
        <f t="shared" si="420"/>
        <v>Registered</v>
      </c>
      <c r="R2487" s="121">
        <f t="shared" si="421"/>
        <v>1</v>
      </c>
      <c r="T2487" s="117">
        <f t="shared" si="422"/>
        <v>0</v>
      </c>
      <c r="U2487" s="117">
        <f t="shared" si="423"/>
        <v>0</v>
      </c>
    </row>
    <row r="2488" spans="1:21" hidden="1" x14ac:dyDescent="0.3">
      <c r="A2488" s="114">
        <v>5838</v>
      </c>
      <c r="B2488" s="114" t="s">
        <v>391</v>
      </c>
      <c r="C2488" s="114" t="s">
        <v>68</v>
      </c>
      <c r="D2488" s="114" t="s">
        <v>7070</v>
      </c>
      <c r="E2488" s="114" t="s">
        <v>6507</v>
      </c>
      <c r="F2488" s="115">
        <v>44170</v>
      </c>
      <c r="G2488" s="114" t="s">
        <v>5453</v>
      </c>
      <c r="H2488" s="116">
        <v>8268000</v>
      </c>
      <c r="I2488" s="116">
        <v>8268000</v>
      </c>
      <c r="J2488" s="116">
        <v>8268000</v>
      </c>
      <c r="K2488" s="116">
        <v>0</v>
      </c>
      <c r="L2488" s="116">
        <v>0</v>
      </c>
      <c r="M2488" s="116">
        <v>0</v>
      </c>
      <c r="N2488" s="116">
        <v>0</v>
      </c>
      <c r="O2488" s="116">
        <v>0</v>
      </c>
      <c r="P2488" s="120">
        <v>0</v>
      </c>
      <c r="Q2488" s="27" t="str">
        <f t="shared" si="420"/>
        <v>Registered</v>
      </c>
      <c r="R2488" s="121">
        <f t="shared" si="421"/>
        <v>1</v>
      </c>
      <c r="T2488" s="117">
        <f t="shared" si="422"/>
        <v>0</v>
      </c>
      <c r="U2488" s="117">
        <f t="shared" si="423"/>
        <v>0</v>
      </c>
    </row>
    <row r="2489" spans="1:21" hidden="1" x14ac:dyDescent="0.3">
      <c r="A2489" s="114">
        <v>5839</v>
      </c>
      <c r="B2489" s="114" t="s">
        <v>391</v>
      </c>
      <c r="C2489" s="114" t="s">
        <v>68</v>
      </c>
      <c r="D2489" s="114" t="s">
        <v>7071</v>
      </c>
      <c r="E2489" s="114" t="s">
        <v>7072</v>
      </c>
      <c r="F2489" s="115">
        <v>44137</v>
      </c>
      <c r="G2489" s="114" t="s">
        <v>4844</v>
      </c>
      <c r="H2489" s="116">
        <v>6246000</v>
      </c>
      <c r="I2489" s="116">
        <v>6246000</v>
      </c>
      <c r="J2489" s="116">
        <v>6246000</v>
      </c>
      <c r="K2489" s="116">
        <v>0</v>
      </c>
      <c r="L2489" s="116">
        <v>0</v>
      </c>
      <c r="M2489" s="116">
        <v>0</v>
      </c>
      <c r="N2489" s="116">
        <v>0</v>
      </c>
      <c r="O2489" s="116">
        <v>0</v>
      </c>
      <c r="P2489" s="120">
        <v>0</v>
      </c>
      <c r="Q2489" s="27" t="str">
        <f t="shared" si="420"/>
        <v>Registered</v>
      </c>
      <c r="R2489" s="121">
        <f t="shared" si="421"/>
        <v>1</v>
      </c>
      <c r="T2489" s="117">
        <f t="shared" si="422"/>
        <v>0</v>
      </c>
      <c r="U2489" s="117">
        <f t="shared" si="423"/>
        <v>0</v>
      </c>
    </row>
    <row r="2490" spans="1:21" hidden="1" x14ac:dyDescent="0.3">
      <c r="A2490" s="114">
        <v>5840</v>
      </c>
      <c r="B2490" s="114" t="s">
        <v>391</v>
      </c>
      <c r="C2490" s="114" t="s">
        <v>68</v>
      </c>
      <c r="D2490" s="114" t="s">
        <v>7073</v>
      </c>
      <c r="E2490" s="114" t="s">
        <v>7074</v>
      </c>
      <c r="F2490" s="115">
        <v>44137</v>
      </c>
      <c r="G2490" s="114" t="s">
        <v>4844</v>
      </c>
      <c r="H2490" s="116">
        <v>6420000</v>
      </c>
      <c r="I2490" s="116">
        <v>6420000</v>
      </c>
      <c r="J2490" s="116">
        <v>6420000</v>
      </c>
      <c r="K2490" s="116">
        <v>0</v>
      </c>
      <c r="L2490" s="116">
        <v>0</v>
      </c>
      <c r="M2490" s="116">
        <v>0</v>
      </c>
      <c r="N2490" s="116">
        <v>0</v>
      </c>
      <c r="O2490" s="116">
        <v>0</v>
      </c>
      <c r="P2490" s="120">
        <v>0</v>
      </c>
      <c r="Q2490" s="27" t="str">
        <f t="shared" si="420"/>
        <v>Registered</v>
      </c>
      <c r="R2490" s="121">
        <f t="shared" si="421"/>
        <v>1</v>
      </c>
      <c r="T2490" s="117">
        <f t="shared" si="422"/>
        <v>0</v>
      </c>
      <c r="U2490" s="117">
        <f t="shared" si="423"/>
        <v>0</v>
      </c>
    </row>
    <row r="2491" spans="1:21" hidden="1" x14ac:dyDescent="0.3">
      <c r="A2491" s="114">
        <v>5841</v>
      </c>
      <c r="B2491" s="114" t="s">
        <v>391</v>
      </c>
      <c r="C2491" s="114" t="s">
        <v>68</v>
      </c>
      <c r="D2491" s="114" t="s">
        <v>7075</v>
      </c>
      <c r="E2491" s="114" t="s">
        <v>1735</v>
      </c>
      <c r="F2491" s="115">
        <v>44180</v>
      </c>
      <c r="G2491" s="114" t="s">
        <v>1736</v>
      </c>
      <c r="H2491" s="116">
        <v>10395000</v>
      </c>
      <c r="I2491" s="116">
        <v>10395000</v>
      </c>
      <c r="J2491" s="116">
        <v>10395000</v>
      </c>
      <c r="K2491" s="116">
        <v>0</v>
      </c>
      <c r="L2491" s="116">
        <v>0</v>
      </c>
      <c r="M2491" s="116">
        <v>0</v>
      </c>
      <c r="N2491" s="116">
        <v>0</v>
      </c>
      <c r="O2491" s="116">
        <v>0</v>
      </c>
      <c r="P2491" s="120">
        <v>0</v>
      </c>
      <c r="Q2491" s="27" t="str">
        <f t="shared" si="420"/>
        <v>Registered</v>
      </c>
      <c r="R2491" s="121">
        <f t="shared" si="421"/>
        <v>1</v>
      </c>
      <c r="T2491" s="117">
        <f t="shared" si="422"/>
        <v>0</v>
      </c>
      <c r="U2491" s="117">
        <f t="shared" si="423"/>
        <v>0</v>
      </c>
    </row>
    <row r="2492" spans="1:21" hidden="1" x14ac:dyDescent="0.3">
      <c r="A2492" s="114">
        <v>5842</v>
      </c>
      <c r="B2492" s="114" t="s">
        <v>391</v>
      </c>
      <c r="C2492" s="114" t="s">
        <v>68</v>
      </c>
      <c r="D2492" s="114" t="s">
        <v>1734</v>
      </c>
      <c r="E2492" s="114" t="s">
        <v>1735</v>
      </c>
      <c r="F2492" s="115">
        <v>44180</v>
      </c>
      <c r="G2492" s="114" t="s">
        <v>1736</v>
      </c>
      <c r="H2492" s="116">
        <v>10395000</v>
      </c>
      <c r="I2492" s="116">
        <v>10395000</v>
      </c>
      <c r="J2492" s="116">
        <v>10395000</v>
      </c>
      <c r="K2492" s="116">
        <v>0</v>
      </c>
      <c r="L2492" s="116">
        <v>0</v>
      </c>
      <c r="M2492" s="116">
        <v>0</v>
      </c>
      <c r="N2492" s="116">
        <v>0</v>
      </c>
      <c r="O2492" s="116">
        <v>0</v>
      </c>
      <c r="P2492" s="120">
        <v>0</v>
      </c>
      <c r="Q2492" s="27" t="str">
        <f t="shared" si="420"/>
        <v>Registered</v>
      </c>
      <c r="R2492" s="121">
        <f t="shared" si="421"/>
        <v>1</v>
      </c>
      <c r="T2492" s="117">
        <f t="shared" si="422"/>
        <v>0</v>
      </c>
      <c r="U2492" s="117">
        <f t="shared" si="423"/>
        <v>0</v>
      </c>
    </row>
    <row r="2493" spans="1:21" hidden="1" x14ac:dyDescent="0.3">
      <c r="A2493" s="114">
        <v>5843</v>
      </c>
      <c r="B2493" s="114" t="s">
        <v>391</v>
      </c>
      <c r="C2493" s="114" t="s">
        <v>68</v>
      </c>
      <c r="D2493" s="114" t="s">
        <v>7076</v>
      </c>
      <c r="E2493" s="114" t="s">
        <v>7077</v>
      </c>
      <c r="F2493" s="115">
        <v>44221</v>
      </c>
      <c r="G2493" s="114" t="s">
        <v>7078</v>
      </c>
      <c r="H2493" s="116">
        <v>11418000</v>
      </c>
      <c r="I2493" s="116">
        <v>11418000</v>
      </c>
      <c r="J2493" s="116">
        <v>11418000</v>
      </c>
      <c r="K2493" s="116">
        <v>0</v>
      </c>
      <c r="L2493" s="116">
        <v>0</v>
      </c>
      <c r="M2493" s="116">
        <v>0</v>
      </c>
      <c r="N2493" s="116">
        <v>0</v>
      </c>
      <c r="O2493" s="116">
        <v>0</v>
      </c>
      <c r="P2493" s="120">
        <v>0</v>
      </c>
      <c r="Q2493" s="27" t="str">
        <f t="shared" si="420"/>
        <v>Registered</v>
      </c>
      <c r="R2493" s="121">
        <f t="shared" si="421"/>
        <v>1</v>
      </c>
      <c r="T2493" s="117">
        <f t="shared" si="422"/>
        <v>0</v>
      </c>
      <c r="U2493" s="117">
        <f t="shared" si="423"/>
        <v>0</v>
      </c>
    </row>
    <row r="2494" spans="1:21" hidden="1" x14ac:dyDescent="0.3">
      <c r="A2494" s="114">
        <v>5844</v>
      </c>
      <c r="B2494" s="114" t="s">
        <v>391</v>
      </c>
      <c r="C2494" s="114" t="s">
        <v>68</v>
      </c>
      <c r="D2494" s="114" t="s">
        <v>7079</v>
      </c>
      <c r="E2494" s="114" t="s">
        <v>7080</v>
      </c>
      <c r="F2494" s="115">
        <v>44142</v>
      </c>
      <c r="G2494" s="114" t="s">
        <v>5397</v>
      </c>
      <c r="H2494" s="116">
        <v>8058000</v>
      </c>
      <c r="I2494" s="116">
        <v>8058000</v>
      </c>
      <c r="J2494" s="116">
        <v>8058000</v>
      </c>
      <c r="K2494" s="116">
        <v>0</v>
      </c>
      <c r="L2494" s="116">
        <v>0</v>
      </c>
      <c r="M2494" s="116">
        <v>0</v>
      </c>
      <c r="N2494" s="116">
        <v>0</v>
      </c>
      <c r="O2494" s="116">
        <v>0</v>
      </c>
      <c r="P2494" s="120">
        <v>0</v>
      </c>
      <c r="Q2494" s="27" t="str">
        <f t="shared" si="420"/>
        <v>Registered</v>
      </c>
      <c r="R2494" s="121">
        <f t="shared" si="421"/>
        <v>1</v>
      </c>
      <c r="T2494" s="117">
        <f t="shared" si="422"/>
        <v>0</v>
      </c>
      <c r="U2494" s="117">
        <f t="shared" si="423"/>
        <v>0</v>
      </c>
    </row>
    <row r="2495" spans="1:21" hidden="1" x14ac:dyDescent="0.3">
      <c r="A2495" s="114">
        <v>5845</v>
      </c>
      <c r="B2495" s="114" t="s">
        <v>391</v>
      </c>
      <c r="C2495" s="114" t="s">
        <v>68</v>
      </c>
      <c r="D2495" s="114" t="s">
        <v>7081</v>
      </c>
      <c r="E2495" s="114" t="s">
        <v>7082</v>
      </c>
      <c r="F2495" s="115">
        <v>44142</v>
      </c>
      <c r="G2495" s="114" t="s">
        <v>2057</v>
      </c>
      <c r="H2495" s="116">
        <v>8022000</v>
      </c>
      <c r="I2495" s="116">
        <v>8022000</v>
      </c>
      <c r="J2495" s="116">
        <v>8022000</v>
      </c>
      <c r="K2495" s="116">
        <v>0</v>
      </c>
      <c r="L2495" s="116">
        <v>0</v>
      </c>
      <c r="M2495" s="116">
        <v>0</v>
      </c>
      <c r="N2495" s="116">
        <v>0</v>
      </c>
      <c r="O2495" s="116">
        <v>0</v>
      </c>
      <c r="P2495" s="120">
        <v>0</v>
      </c>
      <c r="Q2495" s="27" t="str">
        <f t="shared" si="420"/>
        <v>Registered</v>
      </c>
      <c r="R2495" s="121">
        <f t="shared" si="421"/>
        <v>1</v>
      </c>
      <c r="T2495" s="117">
        <f t="shared" si="422"/>
        <v>0</v>
      </c>
      <c r="U2495" s="117">
        <f t="shared" si="423"/>
        <v>0</v>
      </c>
    </row>
    <row r="2496" spans="1:21" hidden="1" x14ac:dyDescent="0.3">
      <c r="A2496" s="114">
        <v>5846</v>
      </c>
      <c r="B2496" s="114" t="s">
        <v>391</v>
      </c>
      <c r="C2496" s="114" t="s">
        <v>68</v>
      </c>
      <c r="D2496" s="114" t="s">
        <v>7083</v>
      </c>
      <c r="E2496" s="114" t="s">
        <v>7084</v>
      </c>
      <c r="F2496" s="115">
        <v>44285</v>
      </c>
      <c r="G2496" s="114" t="s">
        <v>6805</v>
      </c>
      <c r="H2496" s="116">
        <v>204141225</v>
      </c>
      <c r="I2496" s="116">
        <v>204141225</v>
      </c>
      <c r="J2496" s="116">
        <v>204141225</v>
      </c>
      <c r="K2496" s="116">
        <v>0</v>
      </c>
      <c r="L2496" s="116">
        <v>0</v>
      </c>
      <c r="M2496" s="116">
        <v>0</v>
      </c>
      <c r="N2496" s="116">
        <v>0</v>
      </c>
      <c r="O2496" s="116">
        <v>0</v>
      </c>
      <c r="P2496" s="120">
        <v>0</v>
      </c>
      <c r="Q2496" s="27" t="str">
        <f t="shared" si="420"/>
        <v>Registered</v>
      </c>
      <c r="R2496" s="121">
        <f t="shared" si="421"/>
        <v>1</v>
      </c>
      <c r="T2496" s="117">
        <f t="shared" si="422"/>
        <v>0</v>
      </c>
      <c r="U2496" s="117">
        <f t="shared" si="423"/>
        <v>0</v>
      </c>
    </row>
    <row r="2497" spans="1:21" hidden="1" x14ac:dyDescent="0.3">
      <c r="A2497" s="114">
        <v>5847</v>
      </c>
      <c r="B2497" s="114" t="s">
        <v>391</v>
      </c>
      <c r="C2497" s="114" t="s">
        <v>68</v>
      </c>
      <c r="D2497" s="114" t="s">
        <v>7085</v>
      </c>
      <c r="E2497" s="114" t="s">
        <v>1395</v>
      </c>
      <c r="F2497" s="115">
        <v>45535</v>
      </c>
      <c r="G2497" s="114" t="s">
        <v>1396</v>
      </c>
      <c r="H2497" s="116">
        <v>12161500</v>
      </c>
      <c r="I2497" s="116">
        <v>12161500</v>
      </c>
      <c r="J2497" s="116">
        <v>12161500</v>
      </c>
      <c r="K2497" s="116">
        <v>0</v>
      </c>
      <c r="L2497" s="116">
        <v>0</v>
      </c>
      <c r="M2497" s="116">
        <v>0</v>
      </c>
      <c r="N2497" s="116">
        <v>0</v>
      </c>
      <c r="O2497" s="116">
        <v>0</v>
      </c>
      <c r="P2497" s="120">
        <v>0</v>
      </c>
      <c r="Q2497" s="27" t="str">
        <f t="shared" si="420"/>
        <v>Registered</v>
      </c>
      <c r="R2497" s="121">
        <f t="shared" si="421"/>
        <v>1</v>
      </c>
      <c r="T2497" s="117">
        <f t="shared" si="422"/>
        <v>0</v>
      </c>
      <c r="U2497" s="117">
        <f t="shared" si="423"/>
        <v>0</v>
      </c>
    </row>
    <row r="2498" spans="1:21" s="101" customFormat="1" x14ac:dyDescent="0.3">
      <c r="A2498" s="99">
        <v>10862</v>
      </c>
      <c r="B2498" s="99" t="s">
        <v>391</v>
      </c>
      <c r="C2498" s="99" t="s">
        <v>68</v>
      </c>
      <c r="D2498" s="99" t="s">
        <v>10294</v>
      </c>
      <c r="E2498" s="99" t="s">
        <v>10295</v>
      </c>
      <c r="F2498" s="100">
        <v>45686</v>
      </c>
      <c r="G2498" s="99" t="s">
        <v>1898</v>
      </c>
      <c r="H2498" s="96">
        <v>85400000</v>
      </c>
      <c r="I2498" s="96">
        <f t="shared" ref="I2498:I2499" si="424">H2498*R2498</f>
        <v>85400000</v>
      </c>
      <c r="J2498" s="96">
        <v>26000000</v>
      </c>
      <c r="K2498" s="96">
        <f t="shared" ref="K2498:K2499" si="425">I2498-J2498</f>
        <v>59400000</v>
      </c>
      <c r="L2498" s="97">
        <f t="shared" ref="L2498:L2499" si="426">IF(AND($S2498&gt;=0,$S2498&lt;=30),$K2498,0)</f>
        <v>0</v>
      </c>
      <c r="M2498" s="97">
        <f t="shared" ref="M2498:M2499" si="427">IF(AND($S2498&gt;=31,$S2498&lt;=60),$K2498,0)</f>
        <v>0</v>
      </c>
      <c r="N2498" s="97">
        <f t="shared" ref="N2498:N2499" si="428">IF(AND($S2498&gt;=61,$S2498&lt;=90),$K2498,0)</f>
        <v>0</v>
      </c>
      <c r="O2498" s="97">
        <f t="shared" ref="O2498:O2499" si="429">IF(AND($S2498&gt;=91,$S2498&lt;=120),$K2498,0)</f>
        <v>0</v>
      </c>
      <c r="P2498" s="98">
        <f t="shared" ref="P2498:P2499" si="430">IF($S2498&gt;120,$K2498,0)</f>
        <v>59400000</v>
      </c>
      <c r="Q2498" s="101" t="str">
        <f t="shared" ref="Q2498:Q2561" si="431">IF(G2498="01 Jan 1900","Unregistered","Registered")</f>
        <v>Unregistered</v>
      </c>
      <c r="R2498" s="123">
        <v>1</v>
      </c>
      <c r="S2498" s="95">
        <f t="shared" ref="S2498:S2499" si="432">DATE(2026,5,31)-F2498</f>
        <v>487</v>
      </c>
    </row>
    <row r="2499" spans="1:21" s="101" customFormat="1" x14ac:dyDescent="0.3">
      <c r="A2499" s="99">
        <v>10864</v>
      </c>
      <c r="B2499" s="99" t="s">
        <v>391</v>
      </c>
      <c r="C2499" s="99" t="s">
        <v>68</v>
      </c>
      <c r="D2499" s="99" t="s">
        <v>10299</v>
      </c>
      <c r="E2499" s="99" t="s">
        <v>10300</v>
      </c>
      <c r="F2499" s="100">
        <v>45149</v>
      </c>
      <c r="G2499" s="99" t="s">
        <v>1898</v>
      </c>
      <c r="H2499" s="96">
        <v>85782000</v>
      </c>
      <c r="I2499" s="96">
        <f t="shared" si="424"/>
        <v>85782000</v>
      </c>
      <c r="J2499" s="96">
        <v>36000000</v>
      </c>
      <c r="K2499" s="96">
        <f t="shared" si="425"/>
        <v>49782000</v>
      </c>
      <c r="L2499" s="97">
        <f t="shared" si="426"/>
        <v>0</v>
      </c>
      <c r="M2499" s="97">
        <f t="shared" si="427"/>
        <v>0</v>
      </c>
      <c r="N2499" s="97">
        <f t="shared" si="428"/>
        <v>0</v>
      </c>
      <c r="O2499" s="97">
        <f t="shared" si="429"/>
        <v>0</v>
      </c>
      <c r="P2499" s="98">
        <f t="shared" si="430"/>
        <v>49782000</v>
      </c>
      <c r="Q2499" s="101" t="str">
        <f t="shared" si="431"/>
        <v>Unregistered</v>
      </c>
      <c r="R2499" s="123">
        <v>1</v>
      </c>
      <c r="S2499" s="95">
        <f t="shared" si="432"/>
        <v>1024</v>
      </c>
    </row>
    <row r="2500" spans="1:21" hidden="1" x14ac:dyDescent="0.3">
      <c r="A2500" s="114">
        <v>10958</v>
      </c>
      <c r="B2500" s="114" t="s">
        <v>391</v>
      </c>
      <c r="C2500" s="114" t="s">
        <v>68</v>
      </c>
      <c r="D2500" s="114" t="s">
        <v>392</v>
      </c>
      <c r="E2500" s="114" t="s">
        <v>393</v>
      </c>
      <c r="F2500" s="115">
        <v>46150</v>
      </c>
      <c r="G2500" s="114" t="s">
        <v>10317</v>
      </c>
      <c r="H2500" s="116">
        <v>83000000</v>
      </c>
      <c r="I2500" s="116">
        <v>83000000</v>
      </c>
      <c r="J2500" s="116"/>
      <c r="K2500" s="116"/>
      <c r="L2500" s="116">
        <v>83000000</v>
      </c>
      <c r="M2500" s="116">
        <v>0</v>
      </c>
      <c r="N2500" s="116">
        <v>0</v>
      </c>
      <c r="O2500" s="116">
        <v>0</v>
      </c>
      <c r="P2500" s="120">
        <v>0</v>
      </c>
      <c r="Q2500" s="27" t="str">
        <f t="shared" si="431"/>
        <v>Registered</v>
      </c>
      <c r="R2500" s="121">
        <f t="shared" ref="R2500:R2563" si="433">I2500/H2500</f>
        <v>1</v>
      </c>
      <c r="T2500" s="117">
        <f>L2500+M2500+N2500+O2500+P2500</f>
        <v>83000000</v>
      </c>
      <c r="U2500" s="117">
        <f>K2500-T2500</f>
        <v>-83000000</v>
      </c>
    </row>
    <row r="2501" spans="1:21" s="101" customFormat="1" hidden="1" x14ac:dyDescent="0.3">
      <c r="A2501" s="99">
        <v>10959</v>
      </c>
      <c r="B2501" s="99" t="s">
        <v>391</v>
      </c>
      <c r="C2501" s="99" t="s">
        <v>68</v>
      </c>
      <c r="D2501" s="99" t="s">
        <v>394</v>
      </c>
      <c r="E2501" s="99" t="s">
        <v>395</v>
      </c>
      <c r="F2501" s="100">
        <v>46164</v>
      </c>
      <c r="G2501" s="99" t="s">
        <v>1898</v>
      </c>
      <c r="H2501" s="96">
        <v>93015000</v>
      </c>
      <c r="I2501" s="96">
        <v>0</v>
      </c>
      <c r="J2501" s="96"/>
      <c r="K2501" s="96"/>
      <c r="L2501" s="96">
        <v>0</v>
      </c>
      <c r="M2501" s="96">
        <v>0</v>
      </c>
      <c r="N2501" s="96">
        <v>0</v>
      </c>
      <c r="O2501" s="96">
        <v>0</v>
      </c>
      <c r="P2501" s="122">
        <v>0</v>
      </c>
      <c r="Q2501" s="101" t="str">
        <f t="shared" si="431"/>
        <v>Unregistered</v>
      </c>
      <c r="R2501" s="123"/>
      <c r="S2501" s="95"/>
    </row>
    <row r="2502" spans="1:21" x14ac:dyDescent="0.3">
      <c r="A2502" s="114">
        <v>48</v>
      </c>
      <c r="B2502" s="114" t="s">
        <v>405</v>
      </c>
      <c r="C2502" s="114" t="s">
        <v>406</v>
      </c>
      <c r="D2502" s="114" t="s">
        <v>1414</v>
      </c>
      <c r="E2502" s="114" t="s">
        <v>1415</v>
      </c>
      <c r="F2502" s="115">
        <v>46053</v>
      </c>
      <c r="G2502" s="114" t="s">
        <v>1416</v>
      </c>
      <c r="H2502" s="116">
        <v>26575000</v>
      </c>
      <c r="I2502" s="116">
        <v>11958750</v>
      </c>
      <c r="J2502" s="116">
        <v>2657600</v>
      </c>
      <c r="K2502" s="116">
        <v>9301150</v>
      </c>
      <c r="L2502" s="116">
        <v>0</v>
      </c>
      <c r="M2502" s="116">
        <v>9301150</v>
      </c>
      <c r="N2502" s="116">
        <v>0</v>
      </c>
      <c r="O2502" s="116">
        <v>0</v>
      </c>
      <c r="P2502" s="120">
        <v>0</v>
      </c>
      <c r="Q2502" s="27" t="str">
        <f t="shared" si="431"/>
        <v>Registered</v>
      </c>
      <c r="R2502" s="121">
        <f t="shared" si="433"/>
        <v>0.45</v>
      </c>
      <c r="T2502" s="117">
        <f t="shared" ref="T2502:T2504" si="434">L2502+M2502+N2502+O2502+P2502</f>
        <v>9301150</v>
      </c>
      <c r="U2502" s="117">
        <f t="shared" ref="U2502:U2504" si="435">K2502-T2502</f>
        <v>0</v>
      </c>
    </row>
    <row r="2503" spans="1:21" x14ac:dyDescent="0.3">
      <c r="A2503" s="114">
        <v>53</v>
      </c>
      <c r="B2503" s="114" t="s">
        <v>405</v>
      </c>
      <c r="C2503" s="114" t="s">
        <v>406</v>
      </c>
      <c r="D2503" s="114" t="s">
        <v>1454</v>
      </c>
      <c r="E2503" s="114" t="s">
        <v>1455</v>
      </c>
      <c r="F2503" s="115">
        <v>45881</v>
      </c>
      <c r="G2503" s="114" t="s">
        <v>1456</v>
      </c>
      <c r="H2503" s="116">
        <v>21270000</v>
      </c>
      <c r="I2503" s="116">
        <v>11273100</v>
      </c>
      <c r="J2503" s="116">
        <v>2339700</v>
      </c>
      <c r="K2503" s="116">
        <v>8933400</v>
      </c>
      <c r="L2503" s="116">
        <v>0</v>
      </c>
      <c r="M2503" s="116">
        <v>0</v>
      </c>
      <c r="N2503" s="116">
        <v>0</v>
      </c>
      <c r="O2503" s="116">
        <v>850800</v>
      </c>
      <c r="P2503" s="120">
        <v>8082600</v>
      </c>
      <c r="Q2503" s="27" t="str">
        <f t="shared" si="431"/>
        <v>Registered</v>
      </c>
      <c r="R2503" s="121">
        <f t="shared" si="433"/>
        <v>0.53</v>
      </c>
      <c r="T2503" s="117">
        <f t="shared" si="434"/>
        <v>8933400</v>
      </c>
      <c r="U2503" s="117">
        <f t="shared" si="435"/>
        <v>0</v>
      </c>
    </row>
    <row r="2504" spans="1:21" hidden="1" x14ac:dyDescent="0.3">
      <c r="A2504" s="114">
        <v>9454</v>
      </c>
      <c r="B2504" s="114" t="s">
        <v>405</v>
      </c>
      <c r="C2504" s="114" t="s">
        <v>406</v>
      </c>
      <c r="D2504" s="114" t="s">
        <v>1408</v>
      </c>
      <c r="E2504" s="114" t="s">
        <v>1409</v>
      </c>
      <c r="F2504" s="115">
        <v>46053</v>
      </c>
      <c r="G2504" s="114" t="s">
        <v>1410</v>
      </c>
      <c r="H2504" s="116">
        <v>31350000</v>
      </c>
      <c r="I2504" s="116">
        <v>16615500</v>
      </c>
      <c r="J2504" s="116">
        <v>16615500</v>
      </c>
      <c r="K2504" s="116">
        <v>0</v>
      </c>
      <c r="L2504" s="116">
        <v>0</v>
      </c>
      <c r="M2504" s="116">
        <v>0</v>
      </c>
      <c r="N2504" s="116">
        <v>0</v>
      </c>
      <c r="O2504" s="116">
        <v>0</v>
      </c>
      <c r="P2504" s="120">
        <v>0</v>
      </c>
      <c r="Q2504" s="27" t="str">
        <f t="shared" si="431"/>
        <v>Registered</v>
      </c>
      <c r="R2504" s="121">
        <f t="shared" si="433"/>
        <v>0.53</v>
      </c>
      <c r="T2504" s="117">
        <f t="shared" si="434"/>
        <v>0</v>
      </c>
      <c r="U2504" s="117">
        <f t="shared" si="435"/>
        <v>0</v>
      </c>
    </row>
    <row r="2505" spans="1:21" s="101" customFormat="1" x14ac:dyDescent="0.3">
      <c r="A2505" s="99">
        <v>10559</v>
      </c>
      <c r="B2505" s="99" t="s">
        <v>405</v>
      </c>
      <c r="C2505" s="99" t="s">
        <v>406</v>
      </c>
      <c r="D2505" s="99" t="s">
        <v>413</v>
      </c>
      <c r="E2505" s="99" t="s">
        <v>414</v>
      </c>
      <c r="F2505" s="100">
        <v>46140</v>
      </c>
      <c r="G2505" s="99" t="s">
        <v>1898</v>
      </c>
      <c r="H2505" s="96">
        <v>26583000</v>
      </c>
      <c r="I2505" s="96">
        <f t="shared" ref="I2505:I2506" si="436">H2505*R2505</f>
        <v>14088990</v>
      </c>
      <c r="J2505" s="96">
        <v>1000000</v>
      </c>
      <c r="K2505" s="96">
        <f t="shared" ref="K2505:K2506" si="437">I2505-J2505</f>
        <v>13088990</v>
      </c>
      <c r="L2505" s="97">
        <f t="shared" ref="L2505:L2506" si="438">IF(AND($S2505&gt;=0,$S2505&lt;=30),$K2505,0)</f>
        <v>0</v>
      </c>
      <c r="M2505" s="97">
        <f t="shared" ref="M2505:M2506" si="439">IF(AND($S2505&gt;=31,$S2505&lt;=60),$K2505,0)</f>
        <v>13088990</v>
      </c>
      <c r="N2505" s="97">
        <f t="shared" ref="N2505:N2506" si="440">IF(AND($S2505&gt;=61,$S2505&lt;=90),$K2505,0)</f>
        <v>0</v>
      </c>
      <c r="O2505" s="97">
        <f t="shared" ref="O2505:O2506" si="441">IF(AND($S2505&gt;=91,$S2505&lt;=120),$K2505,0)</f>
        <v>0</v>
      </c>
      <c r="P2505" s="98">
        <f t="shared" ref="P2505:P2506" si="442">IF($S2505&gt;120,$K2505,0)</f>
        <v>0</v>
      </c>
      <c r="Q2505" s="101" t="str">
        <f t="shared" si="431"/>
        <v>Unregistered</v>
      </c>
      <c r="R2505" s="123">
        <v>0.53</v>
      </c>
      <c r="S2505" s="95">
        <f t="shared" ref="S2505:S2506" si="443">DATE(2026,5,31)-F2505</f>
        <v>33</v>
      </c>
    </row>
    <row r="2506" spans="1:21" s="101" customFormat="1" x14ac:dyDescent="0.3">
      <c r="A2506" s="99">
        <v>10619</v>
      </c>
      <c r="B2506" s="99" t="s">
        <v>405</v>
      </c>
      <c r="C2506" s="99" t="s">
        <v>406</v>
      </c>
      <c r="D2506" s="99" t="s">
        <v>10102</v>
      </c>
      <c r="E2506" s="99" t="s">
        <v>10103</v>
      </c>
      <c r="F2506" s="100">
        <v>45838</v>
      </c>
      <c r="G2506" s="99" t="s">
        <v>1898</v>
      </c>
      <c r="H2506" s="96">
        <v>31696429</v>
      </c>
      <c r="I2506" s="96">
        <f t="shared" si="436"/>
        <v>16799107.370000001</v>
      </c>
      <c r="J2506" s="96">
        <v>1900000</v>
      </c>
      <c r="K2506" s="96">
        <f t="shared" si="437"/>
        <v>14899107.370000001</v>
      </c>
      <c r="L2506" s="97">
        <f t="shared" si="438"/>
        <v>0</v>
      </c>
      <c r="M2506" s="97">
        <f t="shared" si="439"/>
        <v>0</v>
      </c>
      <c r="N2506" s="97">
        <f t="shared" si="440"/>
        <v>0</v>
      </c>
      <c r="O2506" s="97">
        <f t="shared" si="441"/>
        <v>0</v>
      </c>
      <c r="P2506" s="98">
        <f t="shared" si="442"/>
        <v>14899107.370000001</v>
      </c>
      <c r="Q2506" s="101" t="str">
        <f t="shared" si="431"/>
        <v>Unregistered</v>
      </c>
      <c r="R2506" s="123">
        <v>0.53</v>
      </c>
      <c r="S2506" s="95">
        <f t="shared" si="443"/>
        <v>335</v>
      </c>
    </row>
    <row r="2507" spans="1:21" hidden="1" x14ac:dyDescent="0.3">
      <c r="A2507" s="114">
        <v>10692</v>
      </c>
      <c r="B2507" s="114" t="s">
        <v>405</v>
      </c>
      <c r="C2507" s="114" t="s">
        <v>406</v>
      </c>
      <c r="D2507" s="114" t="s">
        <v>10166</v>
      </c>
      <c r="E2507" s="114" t="s">
        <v>10167</v>
      </c>
      <c r="F2507" s="115">
        <v>45798</v>
      </c>
      <c r="G2507" s="114" t="s">
        <v>2509</v>
      </c>
      <c r="H2507" s="116">
        <v>25500000</v>
      </c>
      <c r="I2507" s="116">
        <v>13515000</v>
      </c>
      <c r="J2507" s="116">
        <v>17400000</v>
      </c>
      <c r="K2507" s="116">
        <v>-3885000</v>
      </c>
      <c r="L2507" s="116">
        <v>0</v>
      </c>
      <c r="M2507" s="116">
        <v>0</v>
      </c>
      <c r="N2507" s="116">
        <v>0</v>
      </c>
      <c r="O2507" s="116">
        <v>0</v>
      </c>
      <c r="P2507" s="120">
        <v>0</v>
      </c>
      <c r="Q2507" s="27" t="str">
        <f t="shared" si="431"/>
        <v>Registered</v>
      </c>
      <c r="R2507" s="121">
        <f t="shared" si="433"/>
        <v>0.53</v>
      </c>
      <c r="T2507" s="117">
        <f t="shared" ref="T2507:T2508" si="444">L2507+M2507+N2507+O2507+P2507</f>
        <v>0</v>
      </c>
      <c r="U2507" s="117">
        <f t="shared" ref="U2507:U2508" si="445">K2507-T2507</f>
        <v>-3885000</v>
      </c>
    </row>
    <row r="2508" spans="1:21" hidden="1" x14ac:dyDescent="0.3">
      <c r="A2508" s="114">
        <v>10831</v>
      </c>
      <c r="B2508" s="114" t="s">
        <v>405</v>
      </c>
      <c r="C2508" s="114" t="s">
        <v>406</v>
      </c>
      <c r="D2508" s="114" t="s">
        <v>10240</v>
      </c>
      <c r="E2508" s="114" t="s">
        <v>10241</v>
      </c>
      <c r="F2508" s="115">
        <v>45777</v>
      </c>
      <c r="G2508" s="114" t="s">
        <v>1443</v>
      </c>
      <c r="H2508" s="116">
        <v>31919643</v>
      </c>
      <c r="I2508" s="116">
        <v>4314690</v>
      </c>
      <c r="J2508" s="116">
        <v>13090797</v>
      </c>
      <c r="K2508" s="116">
        <v>-8776107</v>
      </c>
      <c r="L2508" s="116">
        <v>0</v>
      </c>
      <c r="M2508" s="116">
        <v>0</v>
      </c>
      <c r="N2508" s="116">
        <v>0</v>
      </c>
      <c r="O2508" s="116">
        <v>0</v>
      </c>
      <c r="P2508" s="120">
        <v>0</v>
      </c>
      <c r="Q2508" s="27" t="str">
        <f t="shared" si="431"/>
        <v>Registered</v>
      </c>
      <c r="R2508" s="121">
        <f t="shared" si="433"/>
        <v>0.13517350429013256</v>
      </c>
      <c r="T2508" s="117">
        <f t="shared" si="444"/>
        <v>0</v>
      </c>
      <c r="U2508" s="117">
        <f t="shared" si="445"/>
        <v>-8776107</v>
      </c>
    </row>
    <row r="2509" spans="1:21" s="101" customFormat="1" hidden="1" x14ac:dyDescent="0.3">
      <c r="A2509" s="99">
        <v>11087</v>
      </c>
      <c r="B2509" s="99" t="s">
        <v>405</v>
      </c>
      <c r="C2509" s="99" t="s">
        <v>406</v>
      </c>
      <c r="D2509" s="99" t="s">
        <v>415</v>
      </c>
      <c r="E2509" s="99" t="s">
        <v>416</v>
      </c>
      <c r="F2509" s="100">
        <v>46170</v>
      </c>
      <c r="G2509" s="99" t="s">
        <v>1898</v>
      </c>
      <c r="H2509" s="96">
        <v>27140000</v>
      </c>
      <c r="I2509" s="96">
        <v>0</v>
      </c>
      <c r="J2509" s="96"/>
      <c r="K2509" s="96"/>
      <c r="L2509" s="96">
        <v>0</v>
      </c>
      <c r="M2509" s="96">
        <v>0</v>
      </c>
      <c r="N2509" s="96">
        <v>0</v>
      </c>
      <c r="O2509" s="96">
        <v>0</v>
      </c>
      <c r="P2509" s="122">
        <v>0</v>
      </c>
      <c r="Q2509" s="101" t="str">
        <f t="shared" si="431"/>
        <v>Unregistered</v>
      </c>
      <c r="R2509" s="123"/>
      <c r="S2509" s="95"/>
    </row>
    <row r="2510" spans="1:21" s="101" customFormat="1" hidden="1" x14ac:dyDescent="0.3">
      <c r="A2510" s="99">
        <v>11088</v>
      </c>
      <c r="B2510" s="99" t="s">
        <v>405</v>
      </c>
      <c r="C2510" s="99" t="s">
        <v>406</v>
      </c>
      <c r="D2510" s="99" t="s">
        <v>417</v>
      </c>
      <c r="E2510" s="99" t="s">
        <v>418</v>
      </c>
      <c r="F2510" s="100">
        <v>46155</v>
      </c>
      <c r="G2510" s="99" t="s">
        <v>1898</v>
      </c>
      <c r="H2510" s="96">
        <v>26396416</v>
      </c>
      <c r="I2510" s="96">
        <v>0</v>
      </c>
      <c r="J2510" s="96"/>
      <c r="K2510" s="96"/>
      <c r="L2510" s="96">
        <v>0</v>
      </c>
      <c r="M2510" s="96">
        <v>0</v>
      </c>
      <c r="N2510" s="96">
        <v>0</v>
      </c>
      <c r="O2510" s="96">
        <v>0</v>
      </c>
      <c r="P2510" s="122">
        <v>0</v>
      </c>
      <c r="Q2510" s="101" t="str">
        <f t="shared" si="431"/>
        <v>Unregistered</v>
      </c>
      <c r="R2510" s="123"/>
      <c r="S2510" s="95"/>
    </row>
    <row r="2511" spans="1:21" x14ac:dyDescent="0.3">
      <c r="A2511" s="114">
        <v>93</v>
      </c>
      <c r="B2511" s="114" t="s">
        <v>1430</v>
      </c>
      <c r="C2511" s="114" t="s">
        <v>1431</v>
      </c>
      <c r="D2511" s="114" t="s">
        <v>1432</v>
      </c>
      <c r="E2511" s="114" t="s">
        <v>1433</v>
      </c>
      <c r="F2511" s="115">
        <v>46098</v>
      </c>
      <c r="G2511" s="114" t="s">
        <v>1434</v>
      </c>
      <c r="H2511" s="116">
        <v>14322630</v>
      </c>
      <c r="I2511" s="116">
        <v>10741974</v>
      </c>
      <c r="J2511" s="116">
        <v>5232263</v>
      </c>
      <c r="K2511" s="116">
        <v>5509711</v>
      </c>
      <c r="L2511" s="116">
        <v>716132</v>
      </c>
      <c r="M2511" s="116">
        <v>4793579</v>
      </c>
      <c r="N2511" s="116">
        <v>0</v>
      </c>
      <c r="O2511" s="116">
        <v>0</v>
      </c>
      <c r="P2511" s="120">
        <v>0</v>
      </c>
      <c r="Q2511" s="27" t="str">
        <f t="shared" si="431"/>
        <v>Registered</v>
      </c>
      <c r="R2511" s="121">
        <f t="shared" si="433"/>
        <v>0.75000010472936884</v>
      </c>
      <c r="T2511" s="117">
        <f t="shared" ref="T2511:T2574" si="446">L2511+M2511+N2511+O2511+P2511</f>
        <v>5509711</v>
      </c>
      <c r="U2511" s="117">
        <f t="shared" ref="U2511:U2574" si="447">K2511-T2511</f>
        <v>0</v>
      </c>
    </row>
    <row r="2512" spans="1:21" x14ac:dyDescent="0.3">
      <c r="A2512" s="114">
        <v>119</v>
      </c>
      <c r="B2512" s="114" t="s">
        <v>1430</v>
      </c>
      <c r="C2512" s="114" t="s">
        <v>1431</v>
      </c>
      <c r="D2512" s="114" t="s">
        <v>1636</v>
      </c>
      <c r="E2512" s="114" t="s">
        <v>1637</v>
      </c>
      <c r="F2512" s="115">
        <v>45346</v>
      </c>
      <c r="G2512" s="114" t="s">
        <v>1638</v>
      </c>
      <c r="H2512" s="116">
        <v>7348845</v>
      </c>
      <c r="I2512" s="116">
        <v>5511635</v>
      </c>
      <c r="J2512" s="116">
        <v>830490</v>
      </c>
      <c r="K2512" s="116">
        <v>4681145</v>
      </c>
      <c r="L2512" s="116">
        <v>0</v>
      </c>
      <c r="M2512" s="116">
        <v>0</v>
      </c>
      <c r="N2512" s="116">
        <v>0</v>
      </c>
      <c r="O2512" s="116">
        <v>0</v>
      </c>
      <c r="P2512" s="120">
        <v>4681145</v>
      </c>
      <c r="Q2512" s="27" t="str">
        <f t="shared" si="431"/>
        <v>Registered</v>
      </c>
      <c r="R2512" s="121">
        <f t="shared" si="433"/>
        <v>0.75000017009475639</v>
      </c>
      <c r="T2512" s="117">
        <f t="shared" si="446"/>
        <v>4681145</v>
      </c>
      <c r="U2512" s="117">
        <f t="shared" si="447"/>
        <v>0</v>
      </c>
    </row>
    <row r="2513" spans="1:21" x14ac:dyDescent="0.3">
      <c r="A2513" s="114">
        <v>126</v>
      </c>
      <c r="B2513" s="114" t="s">
        <v>1430</v>
      </c>
      <c r="C2513" s="114" t="s">
        <v>1431</v>
      </c>
      <c r="D2513" s="114" t="s">
        <v>1646</v>
      </c>
      <c r="E2513" s="114" t="s">
        <v>1647</v>
      </c>
      <c r="F2513" s="115">
        <v>45346</v>
      </c>
      <c r="G2513" s="114" t="s">
        <v>1638</v>
      </c>
      <c r="H2513" s="116">
        <v>7348845</v>
      </c>
      <c r="I2513" s="116">
        <v>5879077</v>
      </c>
      <c r="J2513" s="116">
        <v>1328722</v>
      </c>
      <c r="K2513" s="116">
        <v>4550355</v>
      </c>
      <c r="L2513" s="116">
        <v>0</v>
      </c>
      <c r="M2513" s="116">
        <v>367442</v>
      </c>
      <c r="N2513" s="116">
        <v>0</v>
      </c>
      <c r="O2513" s="116">
        <v>0</v>
      </c>
      <c r="P2513" s="120">
        <v>4182913</v>
      </c>
      <c r="Q2513" s="27" t="str">
        <f t="shared" si="431"/>
        <v>Registered</v>
      </c>
      <c r="R2513" s="121">
        <f t="shared" si="433"/>
        <v>0.80000013607580511</v>
      </c>
      <c r="T2513" s="117">
        <f t="shared" si="446"/>
        <v>4550355</v>
      </c>
      <c r="U2513" s="117">
        <f t="shared" si="447"/>
        <v>0</v>
      </c>
    </row>
    <row r="2514" spans="1:21" x14ac:dyDescent="0.3">
      <c r="A2514" s="114">
        <v>139</v>
      </c>
      <c r="B2514" s="114" t="s">
        <v>1430</v>
      </c>
      <c r="C2514" s="114" t="s">
        <v>1431</v>
      </c>
      <c r="D2514" s="114" t="s">
        <v>1697</v>
      </c>
      <c r="E2514" s="114" t="s">
        <v>1698</v>
      </c>
      <c r="F2514" s="115">
        <v>45135</v>
      </c>
      <c r="G2514" s="114" t="s">
        <v>1699</v>
      </c>
      <c r="H2514" s="116">
        <v>7348845</v>
      </c>
      <c r="I2514" s="116">
        <v>5511635</v>
      </c>
      <c r="J2514" s="116">
        <v>1367192</v>
      </c>
      <c r="K2514" s="116">
        <v>4144443</v>
      </c>
      <c r="L2514" s="116">
        <v>0</v>
      </c>
      <c r="M2514" s="116">
        <v>0</v>
      </c>
      <c r="N2514" s="116">
        <v>0</v>
      </c>
      <c r="O2514" s="116">
        <v>0</v>
      </c>
      <c r="P2514" s="120">
        <v>4144443</v>
      </c>
      <c r="Q2514" s="27" t="str">
        <f t="shared" si="431"/>
        <v>Registered</v>
      </c>
      <c r="R2514" s="121">
        <f t="shared" si="433"/>
        <v>0.75000017009475639</v>
      </c>
      <c r="T2514" s="117">
        <f t="shared" si="446"/>
        <v>4144443</v>
      </c>
      <c r="U2514" s="117">
        <f t="shared" si="447"/>
        <v>0</v>
      </c>
    </row>
    <row r="2515" spans="1:21" x14ac:dyDescent="0.3">
      <c r="A2515" s="114">
        <v>230</v>
      </c>
      <c r="B2515" s="114" t="s">
        <v>1430</v>
      </c>
      <c r="C2515" s="114" t="s">
        <v>1431</v>
      </c>
      <c r="D2515" s="114" t="s">
        <v>1967</v>
      </c>
      <c r="E2515" s="114" t="s">
        <v>1968</v>
      </c>
      <c r="F2515" s="115">
        <v>45504</v>
      </c>
      <c r="G2515" s="114" t="s">
        <v>1396</v>
      </c>
      <c r="H2515" s="116">
        <v>12812500</v>
      </c>
      <c r="I2515" s="116">
        <v>9609375</v>
      </c>
      <c r="J2515" s="116">
        <v>7062499</v>
      </c>
      <c r="K2515" s="116">
        <v>2546876</v>
      </c>
      <c r="L2515" s="116">
        <v>0</v>
      </c>
      <c r="M2515" s="116">
        <v>0</v>
      </c>
      <c r="N2515" s="116">
        <v>0</v>
      </c>
      <c r="O2515" s="116">
        <v>640625</v>
      </c>
      <c r="P2515" s="120">
        <v>1906251</v>
      </c>
      <c r="Q2515" s="27" t="str">
        <f t="shared" si="431"/>
        <v>Registered</v>
      </c>
      <c r="R2515" s="121">
        <f t="shared" si="433"/>
        <v>0.75</v>
      </c>
      <c r="T2515" s="117">
        <f t="shared" si="446"/>
        <v>2546876</v>
      </c>
      <c r="U2515" s="117">
        <f t="shared" si="447"/>
        <v>0</v>
      </c>
    </row>
    <row r="2516" spans="1:21" x14ac:dyDescent="0.3">
      <c r="A2516" s="114">
        <v>466</v>
      </c>
      <c r="B2516" s="114" t="s">
        <v>1430</v>
      </c>
      <c r="C2516" s="114" t="s">
        <v>1431</v>
      </c>
      <c r="D2516" s="114" t="s">
        <v>2519</v>
      </c>
      <c r="E2516" s="114" t="s">
        <v>2520</v>
      </c>
      <c r="F2516" s="115">
        <v>45237</v>
      </c>
      <c r="G2516" s="114" t="s">
        <v>2078</v>
      </c>
      <c r="H2516" s="116">
        <v>7348845</v>
      </c>
      <c r="I2516" s="116">
        <v>5879077</v>
      </c>
      <c r="J2516" s="116">
        <v>4927440</v>
      </c>
      <c r="K2516" s="116">
        <v>951637</v>
      </c>
      <c r="L2516" s="116">
        <v>0</v>
      </c>
      <c r="M2516" s="116">
        <v>0</v>
      </c>
      <c r="N2516" s="116">
        <v>0</v>
      </c>
      <c r="O2516" s="116">
        <v>0</v>
      </c>
      <c r="P2516" s="120">
        <v>951637</v>
      </c>
      <c r="Q2516" s="27" t="str">
        <f t="shared" si="431"/>
        <v>Registered</v>
      </c>
      <c r="R2516" s="121">
        <f t="shared" si="433"/>
        <v>0.80000013607580511</v>
      </c>
      <c r="T2516" s="117">
        <f t="shared" si="446"/>
        <v>951637</v>
      </c>
      <c r="U2516" s="117">
        <f t="shared" si="447"/>
        <v>0</v>
      </c>
    </row>
    <row r="2517" spans="1:21" x14ac:dyDescent="0.3">
      <c r="A2517" s="114">
        <v>467</v>
      </c>
      <c r="B2517" s="114" t="s">
        <v>1430</v>
      </c>
      <c r="C2517" s="114" t="s">
        <v>1431</v>
      </c>
      <c r="D2517" s="114" t="s">
        <v>2521</v>
      </c>
      <c r="E2517" s="114" t="s">
        <v>2522</v>
      </c>
      <c r="F2517" s="115">
        <v>45194</v>
      </c>
      <c r="G2517" s="114" t="s">
        <v>2523</v>
      </c>
      <c r="H2517" s="116">
        <v>7348845</v>
      </c>
      <c r="I2517" s="116">
        <v>5879077</v>
      </c>
      <c r="J2517" s="116">
        <v>4927440</v>
      </c>
      <c r="K2517" s="116">
        <v>951637</v>
      </c>
      <c r="L2517" s="116">
        <v>0</v>
      </c>
      <c r="M2517" s="116">
        <v>367442</v>
      </c>
      <c r="N2517" s="116">
        <v>0</v>
      </c>
      <c r="O2517" s="116">
        <v>0</v>
      </c>
      <c r="P2517" s="120">
        <v>584195</v>
      </c>
      <c r="Q2517" s="27" t="str">
        <f t="shared" si="431"/>
        <v>Registered</v>
      </c>
      <c r="R2517" s="121">
        <f t="shared" si="433"/>
        <v>0.80000013607580511</v>
      </c>
      <c r="T2517" s="117">
        <f t="shared" si="446"/>
        <v>951637</v>
      </c>
      <c r="U2517" s="117">
        <f t="shared" si="447"/>
        <v>0</v>
      </c>
    </row>
    <row r="2518" spans="1:21" x14ac:dyDescent="0.3">
      <c r="A2518" s="114">
        <v>500</v>
      </c>
      <c r="B2518" s="114" t="s">
        <v>1430</v>
      </c>
      <c r="C2518" s="114" t="s">
        <v>1431</v>
      </c>
      <c r="D2518" s="114" t="s">
        <v>2591</v>
      </c>
      <c r="E2518" s="114" t="s">
        <v>2592</v>
      </c>
      <c r="F2518" s="115">
        <v>45194</v>
      </c>
      <c r="G2518" s="114" t="s">
        <v>2265</v>
      </c>
      <c r="H2518" s="116">
        <v>7348845</v>
      </c>
      <c r="I2518" s="116">
        <v>5879077</v>
      </c>
      <c r="J2518" s="116">
        <v>5006162</v>
      </c>
      <c r="K2518" s="116">
        <v>872915</v>
      </c>
      <c r="L2518" s="116">
        <v>0</v>
      </c>
      <c r="M2518" s="116">
        <v>0</v>
      </c>
      <c r="N2518" s="116">
        <v>0</v>
      </c>
      <c r="O2518" s="116">
        <v>0</v>
      </c>
      <c r="P2518" s="120">
        <v>872915</v>
      </c>
      <c r="Q2518" s="27" t="str">
        <f t="shared" si="431"/>
        <v>Registered</v>
      </c>
      <c r="R2518" s="121">
        <f t="shared" si="433"/>
        <v>0.80000013607580511</v>
      </c>
      <c r="T2518" s="117">
        <f t="shared" si="446"/>
        <v>872915</v>
      </c>
      <c r="U2518" s="117">
        <f t="shared" si="447"/>
        <v>0</v>
      </c>
    </row>
    <row r="2519" spans="1:21" x14ac:dyDescent="0.3">
      <c r="A2519" s="114">
        <v>501</v>
      </c>
      <c r="B2519" s="114" t="s">
        <v>1430</v>
      </c>
      <c r="C2519" s="114" t="s">
        <v>1431</v>
      </c>
      <c r="D2519" s="114" t="s">
        <v>2593</v>
      </c>
      <c r="E2519" s="114" t="s">
        <v>2594</v>
      </c>
      <c r="F2519" s="115">
        <v>45194</v>
      </c>
      <c r="G2519" s="114" t="s">
        <v>2595</v>
      </c>
      <c r="H2519" s="116">
        <v>7348845</v>
      </c>
      <c r="I2519" s="116">
        <v>5879077</v>
      </c>
      <c r="J2519" s="116">
        <v>5006162</v>
      </c>
      <c r="K2519" s="116">
        <v>872915</v>
      </c>
      <c r="L2519" s="116">
        <v>0</v>
      </c>
      <c r="M2519" s="116">
        <v>0</v>
      </c>
      <c r="N2519" s="116">
        <v>0</v>
      </c>
      <c r="O2519" s="116">
        <v>367442</v>
      </c>
      <c r="P2519" s="120">
        <v>505473</v>
      </c>
      <c r="Q2519" s="27" t="str">
        <f t="shared" si="431"/>
        <v>Registered</v>
      </c>
      <c r="R2519" s="121">
        <f t="shared" si="433"/>
        <v>0.80000013607580511</v>
      </c>
      <c r="T2519" s="117">
        <f t="shared" si="446"/>
        <v>872915</v>
      </c>
      <c r="U2519" s="117">
        <f t="shared" si="447"/>
        <v>0</v>
      </c>
    </row>
    <row r="2520" spans="1:21" x14ac:dyDescent="0.3">
      <c r="A2520" s="114">
        <v>502</v>
      </c>
      <c r="B2520" s="114" t="s">
        <v>1430</v>
      </c>
      <c r="C2520" s="114" t="s">
        <v>1431</v>
      </c>
      <c r="D2520" s="114" t="s">
        <v>2596</v>
      </c>
      <c r="E2520" s="114" t="s">
        <v>2597</v>
      </c>
      <c r="F2520" s="115">
        <v>45194</v>
      </c>
      <c r="G2520" s="114" t="s">
        <v>2598</v>
      </c>
      <c r="H2520" s="116">
        <v>7348845</v>
      </c>
      <c r="I2520" s="116">
        <v>5879077</v>
      </c>
      <c r="J2520" s="116">
        <v>5006162</v>
      </c>
      <c r="K2520" s="116">
        <v>872915</v>
      </c>
      <c r="L2520" s="116">
        <v>0</v>
      </c>
      <c r="M2520" s="116">
        <v>0</v>
      </c>
      <c r="N2520" s="116">
        <v>0</v>
      </c>
      <c r="O2520" s="116">
        <v>0</v>
      </c>
      <c r="P2520" s="120">
        <v>872915</v>
      </c>
      <c r="Q2520" s="27" t="str">
        <f t="shared" si="431"/>
        <v>Registered</v>
      </c>
      <c r="R2520" s="121">
        <f t="shared" si="433"/>
        <v>0.80000013607580511</v>
      </c>
      <c r="T2520" s="117">
        <f t="shared" si="446"/>
        <v>872915</v>
      </c>
      <c r="U2520" s="117">
        <f t="shared" si="447"/>
        <v>0</v>
      </c>
    </row>
    <row r="2521" spans="1:21" x14ac:dyDescent="0.3">
      <c r="A2521" s="114">
        <v>540</v>
      </c>
      <c r="B2521" s="114" t="s">
        <v>1430</v>
      </c>
      <c r="C2521" s="114" t="s">
        <v>1431</v>
      </c>
      <c r="D2521" s="114" t="s">
        <v>2682</v>
      </c>
      <c r="E2521" s="114" t="s">
        <v>2683</v>
      </c>
      <c r="F2521" s="115">
        <v>45194</v>
      </c>
      <c r="G2521" s="114" t="s">
        <v>2684</v>
      </c>
      <c r="H2521" s="116">
        <v>7348845</v>
      </c>
      <c r="I2521" s="116">
        <v>5511635</v>
      </c>
      <c r="J2521" s="116">
        <v>4703262</v>
      </c>
      <c r="K2521" s="116">
        <v>808373</v>
      </c>
      <c r="L2521" s="116">
        <v>0</v>
      </c>
      <c r="M2521" s="116">
        <v>0</v>
      </c>
      <c r="N2521" s="116">
        <v>0</v>
      </c>
      <c r="O2521" s="116">
        <v>367442</v>
      </c>
      <c r="P2521" s="120">
        <v>440931</v>
      </c>
      <c r="Q2521" s="27" t="str">
        <f t="shared" si="431"/>
        <v>Registered</v>
      </c>
      <c r="R2521" s="121">
        <f t="shared" si="433"/>
        <v>0.75000017009475639</v>
      </c>
      <c r="T2521" s="117">
        <f t="shared" si="446"/>
        <v>808373</v>
      </c>
      <c r="U2521" s="117">
        <f t="shared" si="447"/>
        <v>0</v>
      </c>
    </row>
    <row r="2522" spans="1:21" x14ac:dyDescent="0.3">
      <c r="A2522" s="114">
        <v>565</v>
      </c>
      <c r="B2522" s="114" t="s">
        <v>1430</v>
      </c>
      <c r="C2522" s="114" t="s">
        <v>1431</v>
      </c>
      <c r="D2522" s="114" t="s">
        <v>2803</v>
      </c>
      <c r="E2522" s="114" t="s">
        <v>2804</v>
      </c>
      <c r="F2522" s="115">
        <v>45194</v>
      </c>
      <c r="G2522" s="114" t="s">
        <v>2805</v>
      </c>
      <c r="H2522" s="116">
        <v>7348845</v>
      </c>
      <c r="I2522" s="116">
        <v>5879077</v>
      </c>
      <c r="J2522" s="116">
        <v>5144193</v>
      </c>
      <c r="K2522" s="116">
        <v>734884</v>
      </c>
      <c r="L2522" s="116">
        <v>0</v>
      </c>
      <c r="M2522" s="116">
        <v>0</v>
      </c>
      <c r="N2522" s="116">
        <v>0</v>
      </c>
      <c r="O2522" s="116">
        <v>367442</v>
      </c>
      <c r="P2522" s="120">
        <v>367442</v>
      </c>
      <c r="Q2522" s="27" t="str">
        <f t="shared" si="431"/>
        <v>Registered</v>
      </c>
      <c r="R2522" s="121">
        <f t="shared" si="433"/>
        <v>0.80000013607580511</v>
      </c>
      <c r="T2522" s="117">
        <f t="shared" si="446"/>
        <v>734884</v>
      </c>
      <c r="U2522" s="117">
        <f t="shared" si="447"/>
        <v>0</v>
      </c>
    </row>
    <row r="2523" spans="1:21" x14ac:dyDescent="0.3">
      <c r="A2523" s="114">
        <v>572</v>
      </c>
      <c r="B2523" s="114" t="s">
        <v>1430</v>
      </c>
      <c r="C2523" s="114" t="s">
        <v>1431</v>
      </c>
      <c r="D2523" s="114" t="s">
        <v>2826</v>
      </c>
      <c r="E2523" s="114" t="s">
        <v>2683</v>
      </c>
      <c r="F2523" s="115">
        <v>45196</v>
      </c>
      <c r="G2523" s="114" t="s">
        <v>2684</v>
      </c>
      <c r="H2523" s="116">
        <v>7348845</v>
      </c>
      <c r="I2523" s="116">
        <v>5144193</v>
      </c>
      <c r="J2523" s="116">
        <v>4434738</v>
      </c>
      <c r="K2523" s="116">
        <v>709455</v>
      </c>
      <c r="L2523" s="116">
        <v>0</v>
      </c>
      <c r="M2523" s="116">
        <v>0</v>
      </c>
      <c r="N2523" s="116">
        <v>0</v>
      </c>
      <c r="O2523" s="116">
        <v>0</v>
      </c>
      <c r="P2523" s="120">
        <v>709455</v>
      </c>
      <c r="Q2523" s="27" t="str">
        <f t="shared" si="431"/>
        <v>Registered</v>
      </c>
      <c r="R2523" s="121">
        <f t="shared" si="433"/>
        <v>0.70000020411370767</v>
      </c>
      <c r="T2523" s="117">
        <f t="shared" si="446"/>
        <v>709455</v>
      </c>
      <c r="U2523" s="117">
        <f t="shared" si="447"/>
        <v>0</v>
      </c>
    </row>
    <row r="2524" spans="1:21" x14ac:dyDescent="0.3">
      <c r="A2524" s="114">
        <v>600</v>
      </c>
      <c r="B2524" s="114" t="s">
        <v>1430</v>
      </c>
      <c r="C2524" s="114" t="s">
        <v>1431</v>
      </c>
      <c r="D2524" s="114" t="s">
        <v>2914</v>
      </c>
      <c r="E2524" s="114" t="s">
        <v>2915</v>
      </c>
      <c r="F2524" s="115">
        <v>45362</v>
      </c>
      <c r="G2524" s="114" t="s">
        <v>2916</v>
      </c>
      <c r="H2524" s="116">
        <v>12544643</v>
      </c>
      <c r="I2524" s="116">
        <v>9659376</v>
      </c>
      <c r="J2524" s="116">
        <v>9032144</v>
      </c>
      <c r="K2524" s="116">
        <v>627232</v>
      </c>
      <c r="L2524" s="116">
        <v>0</v>
      </c>
      <c r="M2524" s="116">
        <v>627232</v>
      </c>
      <c r="N2524" s="116">
        <v>0</v>
      </c>
      <c r="O2524" s="116">
        <v>0</v>
      </c>
      <c r="P2524" s="120">
        <v>0</v>
      </c>
      <c r="Q2524" s="27" t="str">
        <f t="shared" si="431"/>
        <v>Registered</v>
      </c>
      <c r="R2524" s="121">
        <f t="shared" si="433"/>
        <v>0.77000007094661838</v>
      </c>
      <c r="T2524" s="117">
        <f t="shared" si="446"/>
        <v>627232</v>
      </c>
      <c r="U2524" s="117">
        <f t="shared" si="447"/>
        <v>0</v>
      </c>
    </row>
    <row r="2525" spans="1:21" x14ac:dyDescent="0.3">
      <c r="A2525" s="114">
        <v>614</v>
      </c>
      <c r="B2525" s="114" t="s">
        <v>1430</v>
      </c>
      <c r="C2525" s="114" t="s">
        <v>1431</v>
      </c>
      <c r="D2525" s="114" t="s">
        <v>2948</v>
      </c>
      <c r="E2525" s="114" t="s">
        <v>2949</v>
      </c>
      <c r="F2525" s="115">
        <v>45313</v>
      </c>
      <c r="G2525" s="114" t="s">
        <v>2950</v>
      </c>
      <c r="H2525" s="116">
        <v>12063393</v>
      </c>
      <c r="I2525" s="116">
        <v>9650717</v>
      </c>
      <c r="J2525" s="116">
        <v>9047545.5999999996</v>
      </c>
      <c r="K2525" s="116">
        <v>603171.4</v>
      </c>
      <c r="L2525" s="116">
        <v>0</v>
      </c>
      <c r="M2525" s="116">
        <v>0</v>
      </c>
      <c r="N2525" s="116">
        <v>0</v>
      </c>
      <c r="O2525" s="116">
        <v>0</v>
      </c>
      <c r="P2525" s="120">
        <v>603171.4</v>
      </c>
      <c r="Q2525" s="27" t="str">
        <f t="shared" si="431"/>
        <v>Registered</v>
      </c>
      <c r="R2525" s="121">
        <f t="shared" si="433"/>
        <v>0.80000021552808565</v>
      </c>
      <c r="T2525" s="117">
        <f t="shared" si="446"/>
        <v>603171.4</v>
      </c>
      <c r="U2525" s="117">
        <f t="shared" si="447"/>
        <v>0</v>
      </c>
    </row>
    <row r="2526" spans="1:21" x14ac:dyDescent="0.3">
      <c r="A2526" s="114">
        <v>867</v>
      </c>
      <c r="B2526" s="114" t="s">
        <v>1430</v>
      </c>
      <c r="C2526" s="114" t="s">
        <v>1431</v>
      </c>
      <c r="D2526" s="114" t="s">
        <v>4063</v>
      </c>
      <c r="E2526" s="114" t="s">
        <v>4064</v>
      </c>
      <c r="F2526" s="115">
        <v>45313</v>
      </c>
      <c r="G2526" s="114" t="s">
        <v>4065</v>
      </c>
      <c r="H2526" s="116">
        <v>8224490</v>
      </c>
      <c r="I2526" s="116">
        <v>6579596</v>
      </c>
      <c r="J2526" s="116">
        <v>6277131</v>
      </c>
      <c r="K2526" s="116">
        <v>302465</v>
      </c>
      <c r="L2526" s="116">
        <v>0</v>
      </c>
      <c r="M2526" s="116">
        <v>0</v>
      </c>
      <c r="N2526" s="116">
        <v>0</v>
      </c>
      <c r="O2526" s="116">
        <v>0</v>
      </c>
      <c r="P2526" s="120">
        <v>302465</v>
      </c>
      <c r="Q2526" s="27" t="str">
        <f t="shared" si="431"/>
        <v>Registered</v>
      </c>
      <c r="R2526" s="121">
        <f t="shared" si="433"/>
        <v>0.80000048635234522</v>
      </c>
      <c r="T2526" s="117">
        <f t="shared" si="446"/>
        <v>302465</v>
      </c>
      <c r="U2526" s="117">
        <f t="shared" si="447"/>
        <v>0</v>
      </c>
    </row>
    <row r="2527" spans="1:21" x14ac:dyDescent="0.3">
      <c r="A2527" s="114">
        <v>923</v>
      </c>
      <c r="B2527" s="114" t="s">
        <v>1430</v>
      </c>
      <c r="C2527" s="114" t="s">
        <v>1431</v>
      </c>
      <c r="D2527" s="114" t="s">
        <v>4354</v>
      </c>
      <c r="E2527" s="114" t="s">
        <v>4355</v>
      </c>
      <c r="F2527" s="115">
        <v>45968</v>
      </c>
      <c r="G2527" s="114" t="s">
        <v>1810</v>
      </c>
      <c r="H2527" s="116">
        <v>9384000</v>
      </c>
      <c r="I2527" s="116">
        <v>7507200</v>
      </c>
      <c r="J2527" s="116">
        <v>7323720</v>
      </c>
      <c r="K2527" s="116">
        <v>183480</v>
      </c>
      <c r="L2527" s="116">
        <v>0</v>
      </c>
      <c r="M2527" s="116">
        <v>0</v>
      </c>
      <c r="N2527" s="116">
        <v>0</v>
      </c>
      <c r="O2527" s="116">
        <v>0</v>
      </c>
      <c r="P2527" s="120">
        <v>183480</v>
      </c>
      <c r="Q2527" s="27" t="str">
        <f t="shared" si="431"/>
        <v>Registered</v>
      </c>
      <c r="R2527" s="121">
        <f t="shared" si="433"/>
        <v>0.8</v>
      </c>
      <c r="T2527" s="117">
        <f t="shared" si="446"/>
        <v>183480</v>
      </c>
      <c r="U2527" s="117">
        <f t="shared" si="447"/>
        <v>0</v>
      </c>
    </row>
    <row r="2528" spans="1:21" x14ac:dyDescent="0.3">
      <c r="A2528" s="114">
        <v>939</v>
      </c>
      <c r="B2528" s="114" t="s">
        <v>1430</v>
      </c>
      <c r="C2528" s="114" t="s">
        <v>1431</v>
      </c>
      <c r="D2528" s="114" t="s">
        <v>4390</v>
      </c>
      <c r="E2528" s="114" t="s">
        <v>4391</v>
      </c>
      <c r="F2528" s="115">
        <v>45260</v>
      </c>
      <c r="G2528" s="114" t="s">
        <v>4392</v>
      </c>
      <c r="H2528" s="116">
        <v>12055800</v>
      </c>
      <c r="I2528" s="116">
        <v>9041850</v>
      </c>
      <c r="J2528" s="116">
        <v>8899116</v>
      </c>
      <c r="K2528" s="116">
        <v>142734</v>
      </c>
      <c r="L2528" s="116">
        <v>0</v>
      </c>
      <c r="M2528" s="116">
        <v>0</v>
      </c>
      <c r="N2528" s="116">
        <v>0</v>
      </c>
      <c r="O2528" s="116">
        <v>0</v>
      </c>
      <c r="P2528" s="120">
        <v>142734</v>
      </c>
      <c r="Q2528" s="27" t="str">
        <f t="shared" si="431"/>
        <v>Registered</v>
      </c>
      <c r="R2528" s="121">
        <f t="shared" si="433"/>
        <v>0.75</v>
      </c>
      <c r="T2528" s="117">
        <f t="shared" si="446"/>
        <v>142734</v>
      </c>
      <c r="U2528" s="117">
        <f t="shared" si="447"/>
        <v>0</v>
      </c>
    </row>
    <row r="2529" spans="1:21" x14ac:dyDescent="0.3">
      <c r="A2529" s="114">
        <v>1077</v>
      </c>
      <c r="B2529" s="114" t="s">
        <v>1430</v>
      </c>
      <c r="C2529" s="114" t="s">
        <v>1431</v>
      </c>
      <c r="D2529" s="114" t="s">
        <v>4797</v>
      </c>
      <c r="E2529" s="114" t="s">
        <v>4798</v>
      </c>
      <c r="F2529" s="115">
        <v>45520</v>
      </c>
      <c r="G2529" s="114" t="s">
        <v>4799</v>
      </c>
      <c r="H2529" s="116">
        <v>8804464</v>
      </c>
      <c r="I2529" s="116">
        <v>6714515</v>
      </c>
      <c r="J2529" s="116">
        <v>6691393</v>
      </c>
      <c r="K2529" s="116">
        <v>23122</v>
      </c>
      <c r="L2529" s="116">
        <v>0</v>
      </c>
      <c r="M2529" s="116">
        <v>0</v>
      </c>
      <c r="N2529" s="116">
        <v>0</v>
      </c>
      <c r="O2529" s="116">
        <v>0</v>
      </c>
      <c r="P2529" s="120">
        <v>23122</v>
      </c>
      <c r="Q2529" s="27" t="str">
        <f t="shared" si="431"/>
        <v>Registered</v>
      </c>
      <c r="R2529" s="121">
        <f t="shared" si="433"/>
        <v>0.76262620870503872</v>
      </c>
      <c r="T2529" s="117">
        <f t="shared" si="446"/>
        <v>23122</v>
      </c>
      <c r="U2529" s="117">
        <f t="shared" si="447"/>
        <v>0</v>
      </c>
    </row>
    <row r="2530" spans="1:21" x14ac:dyDescent="0.3">
      <c r="A2530" s="114">
        <v>1109</v>
      </c>
      <c r="B2530" s="114" t="s">
        <v>1430</v>
      </c>
      <c r="C2530" s="114" t="s">
        <v>1431</v>
      </c>
      <c r="D2530" s="114" t="s">
        <v>4838</v>
      </c>
      <c r="E2530" s="114" t="s">
        <v>4839</v>
      </c>
      <c r="F2530" s="115">
        <v>45135</v>
      </c>
      <c r="G2530" s="114" t="s">
        <v>1768</v>
      </c>
      <c r="H2530" s="116">
        <v>7348845</v>
      </c>
      <c r="I2530" s="116">
        <v>5879077</v>
      </c>
      <c r="J2530" s="116">
        <v>5878722</v>
      </c>
      <c r="K2530" s="116">
        <v>355</v>
      </c>
      <c r="L2530" s="116">
        <v>0</v>
      </c>
      <c r="M2530" s="116">
        <v>0</v>
      </c>
      <c r="N2530" s="116">
        <v>0</v>
      </c>
      <c r="O2530" s="116">
        <v>0</v>
      </c>
      <c r="P2530" s="120">
        <v>355</v>
      </c>
      <c r="Q2530" s="27" t="str">
        <f t="shared" si="431"/>
        <v>Registered</v>
      </c>
      <c r="R2530" s="121">
        <f t="shared" si="433"/>
        <v>0.80000013607580511</v>
      </c>
      <c r="T2530" s="117">
        <f t="shared" si="446"/>
        <v>355</v>
      </c>
      <c r="U2530" s="117">
        <f t="shared" si="447"/>
        <v>0</v>
      </c>
    </row>
    <row r="2531" spans="1:21" x14ac:dyDescent="0.3">
      <c r="A2531" s="114">
        <v>1157</v>
      </c>
      <c r="B2531" s="114" t="s">
        <v>1430</v>
      </c>
      <c r="C2531" s="114" t="s">
        <v>1431</v>
      </c>
      <c r="D2531" s="114" t="s">
        <v>4899</v>
      </c>
      <c r="E2531" s="114" t="s">
        <v>4900</v>
      </c>
      <c r="F2531" s="115">
        <v>45316</v>
      </c>
      <c r="G2531" s="114" t="s">
        <v>4901</v>
      </c>
      <c r="H2531" s="116">
        <v>8603955</v>
      </c>
      <c r="I2531" s="116">
        <v>6022769</v>
      </c>
      <c r="J2531" s="116">
        <v>6022768.5</v>
      </c>
      <c r="K2531" s="116">
        <v>0.5</v>
      </c>
      <c r="L2531" s="116">
        <v>0</v>
      </c>
      <c r="M2531" s="116">
        <v>0</v>
      </c>
      <c r="N2531" s="116">
        <v>0</v>
      </c>
      <c r="O2531" s="116">
        <v>0.5</v>
      </c>
      <c r="P2531" s="120">
        <v>0</v>
      </c>
      <c r="Q2531" s="27" t="str">
        <f t="shared" si="431"/>
        <v>Registered</v>
      </c>
      <c r="R2531" s="121">
        <f t="shared" si="433"/>
        <v>0.70000005811280974</v>
      </c>
      <c r="T2531" s="117">
        <f t="shared" si="446"/>
        <v>0.5</v>
      </c>
      <c r="U2531" s="117">
        <f t="shared" si="447"/>
        <v>0</v>
      </c>
    </row>
    <row r="2532" spans="1:21" x14ac:dyDescent="0.3">
      <c r="A2532" s="114">
        <v>1158</v>
      </c>
      <c r="B2532" s="114" t="s">
        <v>1430</v>
      </c>
      <c r="C2532" s="114" t="s">
        <v>1431</v>
      </c>
      <c r="D2532" s="114" t="s">
        <v>4902</v>
      </c>
      <c r="E2532" s="114" t="s">
        <v>4903</v>
      </c>
      <c r="F2532" s="115">
        <v>45585</v>
      </c>
      <c r="G2532" s="114" t="s">
        <v>2330</v>
      </c>
      <c r="H2532" s="116">
        <v>9178725</v>
      </c>
      <c r="I2532" s="116">
        <v>7342983</v>
      </c>
      <c r="J2532" s="116">
        <v>7342982.5</v>
      </c>
      <c r="K2532" s="116">
        <v>0.5</v>
      </c>
      <c r="L2532" s="116">
        <v>0</v>
      </c>
      <c r="M2532" s="116">
        <v>0</v>
      </c>
      <c r="N2532" s="116">
        <v>0</v>
      </c>
      <c r="O2532" s="116">
        <v>0</v>
      </c>
      <c r="P2532" s="120">
        <v>0.5</v>
      </c>
      <c r="Q2532" s="27" t="str">
        <f t="shared" si="431"/>
        <v>Registered</v>
      </c>
      <c r="R2532" s="121">
        <f t="shared" si="433"/>
        <v>0.80000032684278044</v>
      </c>
      <c r="T2532" s="117">
        <f t="shared" si="446"/>
        <v>0.5</v>
      </c>
      <c r="U2532" s="117">
        <f t="shared" si="447"/>
        <v>0</v>
      </c>
    </row>
    <row r="2533" spans="1:21" x14ac:dyDescent="0.3">
      <c r="A2533" s="114">
        <v>1166</v>
      </c>
      <c r="B2533" s="114" t="s">
        <v>1430</v>
      </c>
      <c r="C2533" s="114" t="s">
        <v>1431</v>
      </c>
      <c r="D2533" s="114" t="s">
        <v>4915</v>
      </c>
      <c r="E2533" s="114" t="s">
        <v>4916</v>
      </c>
      <c r="F2533" s="115">
        <v>46081</v>
      </c>
      <c r="G2533" s="114" t="s">
        <v>1583</v>
      </c>
      <c r="H2533" s="116">
        <v>13970536</v>
      </c>
      <c r="I2533" s="116">
        <v>11176428</v>
      </c>
      <c r="J2533" s="116">
        <v>11176427.6</v>
      </c>
      <c r="K2533" s="116">
        <v>0.4</v>
      </c>
      <c r="L2533" s="116">
        <v>0</v>
      </c>
      <c r="M2533" s="116">
        <v>0</v>
      </c>
      <c r="N2533" s="116">
        <v>0.4</v>
      </c>
      <c r="O2533" s="116">
        <v>0</v>
      </c>
      <c r="P2533" s="120">
        <v>0</v>
      </c>
      <c r="Q2533" s="27" t="str">
        <f t="shared" si="431"/>
        <v>Registered</v>
      </c>
      <c r="R2533" s="121">
        <f t="shared" si="433"/>
        <v>0.799999942736628</v>
      </c>
      <c r="T2533" s="117">
        <f t="shared" si="446"/>
        <v>0.4</v>
      </c>
      <c r="U2533" s="117">
        <f t="shared" si="447"/>
        <v>0</v>
      </c>
    </row>
    <row r="2534" spans="1:21" x14ac:dyDescent="0.3">
      <c r="A2534" s="114">
        <v>1190</v>
      </c>
      <c r="B2534" s="114" t="s">
        <v>1430</v>
      </c>
      <c r="C2534" s="114" t="s">
        <v>1431</v>
      </c>
      <c r="D2534" s="114" t="s">
        <v>2951</v>
      </c>
      <c r="E2534" s="114" t="s">
        <v>2952</v>
      </c>
      <c r="F2534" s="115">
        <v>45313</v>
      </c>
      <c r="G2534" s="114" t="s">
        <v>2953</v>
      </c>
      <c r="H2534" s="116">
        <v>12055800</v>
      </c>
      <c r="I2534" s="116">
        <v>8439060</v>
      </c>
      <c r="J2534" s="116">
        <v>8439059.8599999994</v>
      </c>
      <c r="K2534" s="116">
        <v>0.14000000000000001</v>
      </c>
      <c r="L2534" s="116">
        <v>0</v>
      </c>
      <c r="M2534" s="116">
        <v>0.14000000000000001</v>
      </c>
      <c r="N2534" s="116">
        <v>0</v>
      </c>
      <c r="O2534" s="116">
        <v>0</v>
      </c>
      <c r="P2534" s="120">
        <v>0</v>
      </c>
      <c r="Q2534" s="27" t="str">
        <f t="shared" si="431"/>
        <v>Registered</v>
      </c>
      <c r="R2534" s="121">
        <f t="shared" si="433"/>
        <v>0.7</v>
      </c>
      <c r="T2534" s="117">
        <f t="shared" si="446"/>
        <v>0.14000000000000001</v>
      </c>
      <c r="U2534" s="117">
        <f t="shared" si="447"/>
        <v>0</v>
      </c>
    </row>
    <row r="2535" spans="1:21" hidden="1" x14ac:dyDescent="0.3">
      <c r="A2535" s="114">
        <v>4910</v>
      </c>
      <c r="B2535" s="114" t="s">
        <v>1430</v>
      </c>
      <c r="C2535" s="114" t="s">
        <v>1431</v>
      </c>
      <c r="D2535" s="114" t="s">
        <v>5968</v>
      </c>
      <c r="E2535" s="114" t="s">
        <v>5969</v>
      </c>
      <c r="F2535" s="115">
        <v>45206</v>
      </c>
      <c r="G2535" s="114" t="s">
        <v>5161</v>
      </c>
      <c r="H2535" s="116">
        <v>8214286</v>
      </c>
      <c r="I2535" s="116">
        <v>5750000</v>
      </c>
      <c r="J2535" s="116">
        <v>5750000</v>
      </c>
      <c r="K2535" s="116">
        <v>0</v>
      </c>
      <c r="L2535" s="116">
        <v>0</v>
      </c>
      <c r="M2535" s="116">
        <v>0</v>
      </c>
      <c r="N2535" s="116">
        <v>0</v>
      </c>
      <c r="O2535" s="116">
        <v>0</v>
      </c>
      <c r="P2535" s="120">
        <v>0</v>
      </c>
      <c r="Q2535" s="27" t="str">
        <f t="shared" si="431"/>
        <v>Registered</v>
      </c>
      <c r="R2535" s="121">
        <f t="shared" si="433"/>
        <v>0.69999997565217476</v>
      </c>
      <c r="T2535" s="117">
        <f t="shared" si="446"/>
        <v>0</v>
      </c>
      <c r="U2535" s="117">
        <f t="shared" si="447"/>
        <v>0</v>
      </c>
    </row>
    <row r="2536" spans="1:21" hidden="1" x14ac:dyDescent="0.3">
      <c r="A2536" s="114">
        <v>4911</v>
      </c>
      <c r="B2536" s="114" t="s">
        <v>1430</v>
      </c>
      <c r="C2536" s="114" t="s">
        <v>1431</v>
      </c>
      <c r="D2536" s="114" t="s">
        <v>3565</v>
      </c>
      <c r="E2536" s="114" t="s">
        <v>3566</v>
      </c>
      <c r="F2536" s="115">
        <v>45176</v>
      </c>
      <c r="G2536" s="114" t="s">
        <v>3567</v>
      </c>
      <c r="H2536" s="116">
        <v>8268750</v>
      </c>
      <c r="I2536" s="116">
        <v>5793839</v>
      </c>
      <c r="J2536" s="116">
        <v>5793839</v>
      </c>
      <c r="K2536" s="116">
        <v>0</v>
      </c>
      <c r="L2536" s="116">
        <v>0</v>
      </c>
      <c r="M2536" s="116">
        <v>0</v>
      </c>
      <c r="N2536" s="116">
        <v>0</v>
      </c>
      <c r="O2536" s="116">
        <v>0</v>
      </c>
      <c r="P2536" s="120">
        <v>0</v>
      </c>
      <c r="Q2536" s="27" t="str">
        <f t="shared" si="431"/>
        <v>Registered</v>
      </c>
      <c r="R2536" s="121">
        <f t="shared" si="433"/>
        <v>0.70069103552532119</v>
      </c>
      <c r="T2536" s="117">
        <f t="shared" si="446"/>
        <v>0</v>
      </c>
      <c r="U2536" s="117">
        <f t="shared" si="447"/>
        <v>0</v>
      </c>
    </row>
    <row r="2537" spans="1:21" hidden="1" x14ac:dyDescent="0.3">
      <c r="A2537" s="114">
        <v>4912</v>
      </c>
      <c r="B2537" s="114" t="s">
        <v>1430</v>
      </c>
      <c r="C2537" s="114" t="s">
        <v>1431</v>
      </c>
      <c r="D2537" s="114" t="s">
        <v>5970</v>
      </c>
      <c r="E2537" s="114" t="s">
        <v>5971</v>
      </c>
      <c r="F2537" s="115">
        <v>45281</v>
      </c>
      <c r="G2537" s="114" t="s">
        <v>1527</v>
      </c>
      <c r="H2537" s="116">
        <v>11943732</v>
      </c>
      <c r="I2537" s="116">
        <v>9554986</v>
      </c>
      <c r="J2537" s="116">
        <v>9554986</v>
      </c>
      <c r="K2537" s="116">
        <v>0</v>
      </c>
      <c r="L2537" s="116">
        <v>0</v>
      </c>
      <c r="M2537" s="116">
        <v>0</v>
      </c>
      <c r="N2537" s="116">
        <v>0</v>
      </c>
      <c r="O2537" s="116">
        <v>0</v>
      </c>
      <c r="P2537" s="120">
        <v>0</v>
      </c>
      <c r="Q2537" s="27" t="str">
        <f t="shared" si="431"/>
        <v>Registered</v>
      </c>
      <c r="R2537" s="121">
        <f t="shared" si="433"/>
        <v>0.80000003349036963</v>
      </c>
      <c r="T2537" s="117">
        <f t="shared" si="446"/>
        <v>0</v>
      </c>
      <c r="U2537" s="117">
        <f t="shared" si="447"/>
        <v>0</v>
      </c>
    </row>
    <row r="2538" spans="1:21" hidden="1" x14ac:dyDescent="0.3">
      <c r="A2538" s="114">
        <v>4913</v>
      </c>
      <c r="B2538" s="114" t="s">
        <v>1430</v>
      </c>
      <c r="C2538" s="114" t="s">
        <v>1431</v>
      </c>
      <c r="D2538" s="114" t="s">
        <v>5972</v>
      </c>
      <c r="E2538" s="114" t="s">
        <v>5973</v>
      </c>
      <c r="F2538" s="115">
        <v>45310</v>
      </c>
      <c r="G2538" s="114" t="s">
        <v>2274</v>
      </c>
      <c r="H2538" s="116">
        <v>12055800</v>
      </c>
      <c r="I2538" s="116">
        <v>9644640</v>
      </c>
      <c r="J2538" s="116">
        <v>9644640</v>
      </c>
      <c r="K2538" s="116">
        <v>0</v>
      </c>
      <c r="L2538" s="116">
        <v>0</v>
      </c>
      <c r="M2538" s="116">
        <v>0</v>
      </c>
      <c r="N2538" s="116">
        <v>0</v>
      </c>
      <c r="O2538" s="116">
        <v>0</v>
      </c>
      <c r="P2538" s="120">
        <v>0</v>
      </c>
      <c r="Q2538" s="27" t="str">
        <f t="shared" si="431"/>
        <v>Registered</v>
      </c>
      <c r="R2538" s="121">
        <f t="shared" si="433"/>
        <v>0.8</v>
      </c>
      <c r="T2538" s="117">
        <f t="shared" si="446"/>
        <v>0</v>
      </c>
      <c r="U2538" s="117">
        <f t="shared" si="447"/>
        <v>0</v>
      </c>
    </row>
    <row r="2539" spans="1:21" hidden="1" x14ac:dyDescent="0.3">
      <c r="A2539" s="114">
        <v>4914</v>
      </c>
      <c r="B2539" s="114" t="s">
        <v>1430</v>
      </c>
      <c r="C2539" s="114" t="s">
        <v>1431</v>
      </c>
      <c r="D2539" s="114" t="s">
        <v>5974</v>
      </c>
      <c r="E2539" s="114" t="s">
        <v>5975</v>
      </c>
      <c r="F2539" s="115">
        <v>45930</v>
      </c>
      <c r="G2539" s="114" t="s">
        <v>5976</v>
      </c>
      <c r="H2539" s="116">
        <v>9091923</v>
      </c>
      <c r="I2539" s="116">
        <v>7728133</v>
      </c>
      <c r="J2539" s="116">
        <v>7728133</v>
      </c>
      <c r="K2539" s="116">
        <v>0</v>
      </c>
      <c r="L2539" s="116">
        <v>0</v>
      </c>
      <c r="M2539" s="116">
        <v>0</v>
      </c>
      <c r="N2539" s="116">
        <v>0</v>
      </c>
      <c r="O2539" s="116">
        <v>0</v>
      </c>
      <c r="P2539" s="120">
        <v>0</v>
      </c>
      <c r="Q2539" s="27" t="str">
        <f t="shared" si="431"/>
        <v>Registered</v>
      </c>
      <c r="R2539" s="121">
        <f t="shared" si="433"/>
        <v>0.84999982951901376</v>
      </c>
      <c r="T2539" s="117">
        <f t="shared" si="446"/>
        <v>0</v>
      </c>
      <c r="U2539" s="117">
        <f t="shared" si="447"/>
        <v>0</v>
      </c>
    </row>
    <row r="2540" spans="1:21" hidden="1" x14ac:dyDescent="0.3">
      <c r="A2540" s="114">
        <v>4915</v>
      </c>
      <c r="B2540" s="114" t="s">
        <v>1430</v>
      </c>
      <c r="C2540" s="114" t="s">
        <v>1431</v>
      </c>
      <c r="D2540" s="114" t="s">
        <v>5977</v>
      </c>
      <c r="E2540" s="114" t="s">
        <v>5978</v>
      </c>
      <c r="F2540" s="115">
        <v>45930</v>
      </c>
      <c r="G2540" s="114" t="s">
        <v>5976</v>
      </c>
      <c r="H2540" s="116">
        <v>8818614</v>
      </c>
      <c r="I2540" s="116">
        <v>7495823</v>
      </c>
      <c r="J2540" s="116">
        <v>7495823</v>
      </c>
      <c r="K2540" s="116">
        <v>0</v>
      </c>
      <c r="L2540" s="116">
        <v>0</v>
      </c>
      <c r="M2540" s="116">
        <v>0</v>
      </c>
      <c r="N2540" s="116">
        <v>0</v>
      </c>
      <c r="O2540" s="116">
        <v>0</v>
      </c>
      <c r="P2540" s="120">
        <v>0</v>
      </c>
      <c r="Q2540" s="27" t="str">
        <f t="shared" si="431"/>
        <v>Registered</v>
      </c>
      <c r="R2540" s="121">
        <f t="shared" si="433"/>
        <v>0.85000012473615472</v>
      </c>
      <c r="T2540" s="117">
        <f t="shared" si="446"/>
        <v>0</v>
      </c>
      <c r="U2540" s="117">
        <f t="shared" si="447"/>
        <v>0</v>
      </c>
    </row>
    <row r="2541" spans="1:21" hidden="1" x14ac:dyDescent="0.3">
      <c r="A2541" s="114">
        <v>4916</v>
      </c>
      <c r="B2541" s="114" t="s">
        <v>1430</v>
      </c>
      <c r="C2541" s="114" t="s">
        <v>1431</v>
      </c>
      <c r="D2541" s="114" t="s">
        <v>5979</v>
      </c>
      <c r="E2541" s="114" t="s">
        <v>5980</v>
      </c>
      <c r="F2541" s="115">
        <v>45206</v>
      </c>
      <c r="G2541" s="114" t="s">
        <v>5161</v>
      </c>
      <c r="H2541" s="116">
        <v>8214286</v>
      </c>
      <c r="I2541" s="116">
        <v>5339286</v>
      </c>
      <c r="J2541" s="116">
        <v>5339286</v>
      </c>
      <c r="K2541" s="116">
        <v>0</v>
      </c>
      <c r="L2541" s="116">
        <v>0</v>
      </c>
      <c r="M2541" s="116">
        <v>0</v>
      </c>
      <c r="N2541" s="116">
        <v>0</v>
      </c>
      <c r="O2541" s="116">
        <v>0</v>
      </c>
      <c r="P2541" s="120">
        <v>0</v>
      </c>
      <c r="Q2541" s="27" t="str">
        <f t="shared" si="431"/>
        <v>Registered</v>
      </c>
      <c r="R2541" s="121">
        <f t="shared" si="433"/>
        <v>0.65000001217391257</v>
      </c>
      <c r="T2541" s="117">
        <f t="shared" si="446"/>
        <v>0</v>
      </c>
      <c r="U2541" s="117">
        <f t="shared" si="447"/>
        <v>0</v>
      </c>
    </row>
    <row r="2542" spans="1:21" hidden="1" x14ac:dyDescent="0.3">
      <c r="A2542" s="114">
        <v>4917</v>
      </c>
      <c r="B2542" s="114" t="s">
        <v>1430</v>
      </c>
      <c r="C2542" s="114" t="s">
        <v>1431</v>
      </c>
      <c r="D2542" s="114" t="s">
        <v>5981</v>
      </c>
      <c r="E2542" s="114" t="s">
        <v>5982</v>
      </c>
      <c r="F2542" s="115">
        <v>45377</v>
      </c>
      <c r="G2542" s="114" t="s">
        <v>5381</v>
      </c>
      <c r="H2542" s="116">
        <v>8526786</v>
      </c>
      <c r="I2542" s="116">
        <v>6821428</v>
      </c>
      <c r="J2542" s="116">
        <v>6821428</v>
      </c>
      <c r="K2542" s="116">
        <v>0</v>
      </c>
      <c r="L2542" s="116">
        <v>0</v>
      </c>
      <c r="M2542" s="116">
        <v>0</v>
      </c>
      <c r="N2542" s="116">
        <v>0</v>
      </c>
      <c r="O2542" s="116">
        <v>0</v>
      </c>
      <c r="P2542" s="120">
        <v>0</v>
      </c>
      <c r="Q2542" s="27" t="str">
        <f t="shared" si="431"/>
        <v>Registered</v>
      </c>
      <c r="R2542" s="121">
        <f t="shared" si="433"/>
        <v>0.79999990617801364</v>
      </c>
      <c r="T2542" s="117">
        <f t="shared" si="446"/>
        <v>0</v>
      </c>
      <c r="U2542" s="117">
        <f t="shared" si="447"/>
        <v>0</v>
      </c>
    </row>
    <row r="2543" spans="1:21" hidden="1" x14ac:dyDescent="0.3">
      <c r="A2543" s="114">
        <v>4918</v>
      </c>
      <c r="B2543" s="114" t="s">
        <v>1430</v>
      </c>
      <c r="C2543" s="114" t="s">
        <v>1431</v>
      </c>
      <c r="D2543" s="114" t="s">
        <v>5983</v>
      </c>
      <c r="E2543" s="114" t="s">
        <v>5984</v>
      </c>
      <c r="F2543" s="115">
        <v>45404</v>
      </c>
      <c r="G2543" s="114" t="s">
        <v>1940</v>
      </c>
      <c r="H2543" s="116">
        <v>12735000</v>
      </c>
      <c r="I2543" s="116">
        <v>10188000</v>
      </c>
      <c r="J2543" s="116">
        <v>10188000</v>
      </c>
      <c r="K2543" s="116">
        <v>0</v>
      </c>
      <c r="L2543" s="116">
        <v>0</v>
      </c>
      <c r="M2543" s="116">
        <v>0</v>
      </c>
      <c r="N2543" s="116">
        <v>0</v>
      </c>
      <c r="O2543" s="116">
        <v>0</v>
      </c>
      <c r="P2543" s="120">
        <v>0</v>
      </c>
      <c r="Q2543" s="27" t="str">
        <f t="shared" si="431"/>
        <v>Registered</v>
      </c>
      <c r="R2543" s="121">
        <f t="shared" si="433"/>
        <v>0.8</v>
      </c>
      <c r="T2543" s="117">
        <f t="shared" si="446"/>
        <v>0</v>
      </c>
      <c r="U2543" s="117">
        <f t="shared" si="447"/>
        <v>0</v>
      </c>
    </row>
    <row r="2544" spans="1:21" hidden="1" x14ac:dyDescent="0.3">
      <c r="A2544" s="114">
        <v>4919</v>
      </c>
      <c r="B2544" s="114" t="s">
        <v>1430</v>
      </c>
      <c r="C2544" s="114" t="s">
        <v>1431</v>
      </c>
      <c r="D2544" s="114" t="s">
        <v>5985</v>
      </c>
      <c r="E2544" s="114" t="s">
        <v>5986</v>
      </c>
      <c r="F2544" s="115">
        <v>45290</v>
      </c>
      <c r="G2544" s="114" t="s">
        <v>5379</v>
      </c>
      <c r="H2544" s="116">
        <v>12098250</v>
      </c>
      <c r="I2544" s="116">
        <v>9073689</v>
      </c>
      <c r="J2544" s="116">
        <v>9073689</v>
      </c>
      <c r="K2544" s="116">
        <v>0</v>
      </c>
      <c r="L2544" s="116">
        <v>0</v>
      </c>
      <c r="M2544" s="116">
        <v>0</v>
      </c>
      <c r="N2544" s="116">
        <v>0</v>
      </c>
      <c r="O2544" s="116">
        <v>0</v>
      </c>
      <c r="P2544" s="120">
        <v>0</v>
      </c>
      <c r="Q2544" s="27" t="str">
        <f t="shared" si="431"/>
        <v>Registered</v>
      </c>
      <c r="R2544" s="121">
        <f t="shared" si="433"/>
        <v>0.75000012398487381</v>
      </c>
      <c r="T2544" s="117">
        <f t="shared" si="446"/>
        <v>0</v>
      </c>
      <c r="U2544" s="117">
        <f t="shared" si="447"/>
        <v>0</v>
      </c>
    </row>
    <row r="2545" spans="1:21" hidden="1" x14ac:dyDescent="0.3">
      <c r="A2545" s="114">
        <v>4920</v>
      </c>
      <c r="B2545" s="114" t="s">
        <v>1430</v>
      </c>
      <c r="C2545" s="114" t="s">
        <v>1431</v>
      </c>
      <c r="D2545" s="114" t="s">
        <v>5987</v>
      </c>
      <c r="E2545" s="114" t="s">
        <v>5988</v>
      </c>
      <c r="F2545" s="115">
        <v>45331</v>
      </c>
      <c r="G2545" s="114" t="s">
        <v>1419</v>
      </c>
      <c r="H2545" s="116">
        <v>8525904</v>
      </c>
      <c r="I2545" s="116">
        <v>6394427</v>
      </c>
      <c r="J2545" s="116">
        <v>6394427</v>
      </c>
      <c r="K2545" s="116">
        <v>0</v>
      </c>
      <c r="L2545" s="116">
        <v>0</v>
      </c>
      <c r="M2545" s="116">
        <v>0</v>
      </c>
      <c r="N2545" s="116">
        <v>0</v>
      </c>
      <c r="O2545" s="116">
        <v>0</v>
      </c>
      <c r="P2545" s="120">
        <v>0</v>
      </c>
      <c r="Q2545" s="27" t="str">
        <f t="shared" si="431"/>
        <v>Registered</v>
      </c>
      <c r="R2545" s="121">
        <f t="shared" si="433"/>
        <v>0.74999988271038476</v>
      </c>
      <c r="T2545" s="117">
        <f t="shared" si="446"/>
        <v>0</v>
      </c>
      <c r="U2545" s="117">
        <f t="shared" si="447"/>
        <v>0</v>
      </c>
    </row>
    <row r="2546" spans="1:21" hidden="1" x14ac:dyDescent="0.3">
      <c r="A2546" s="114">
        <v>4921</v>
      </c>
      <c r="B2546" s="114" t="s">
        <v>1430</v>
      </c>
      <c r="C2546" s="114" t="s">
        <v>1431</v>
      </c>
      <c r="D2546" s="114" t="s">
        <v>5989</v>
      </c>
      <c r="E2546" s="114" t="s">
        <v>5990</v>
      </c>
      <c r="F2546" s="115">
        <v>45251</v>
      </c>
      <c r="G2546" s="114" t="s">
        <v>2501</v>
      </c>
      <c r="H2546" s="116">
        <v>8211000</v>
      </c>
      <c r="I2546" s="116">
        <v>6568800</v>
      </c>
      <c r="J2546" s="116">
        <v>6568800</v>
      </c>
      <c r="K2546" s="116">
        <v>0</v>
      </c>
      <c r="L2546" s="116">
        <v>0</v>
      </c>
      <c r="M2546" s="116">
        <v>0</v>
      </c>
      <c r="N2546" s="116">
        <v>0</v>
      </c>
      <c r="O2546" s="116">
        <v>0</v>
      </c>
      <c r="P2546" s="120">
        <v>0</v>
      </c>
      <c r="Q2546" s="27" t="str">
        <f t="shared" si="431"/>
        <v>Registered</v>
      </c>
      <c r="R2546" s="121">
        <f t="shared" si="433"/>
        <v>0.8</v>
      </c>
      <c r="T2546" s="117">
        <f t="shared" si="446"/>
        <v>0</v>
      </c>
      <c r="U2546" s="117">
        <f t="shared" si="447"/>
        <v>0</v>
      </c>
    </row>
    <row r="2547" spans="1:21" hidden="1" x14ac:dyDescent="0.3">
      <c r="A2547" s="114">
        <v>4922</v>
      </c>
      <c r="B2547" s="114" t="s">
        <v>1430</v>
      </c>
      <c r="C2547" s="114" t="s">
        <v>1431</v>
      </c>
      <c r="D2547" s="114" t="s">
        <v>5991</v>
      </c>
      <c r="E2547" s="114" t="s">
        <v>5992</v>
      </c>
      <c r="F2547" s="115">
        <v>45565</v>
      </c>
      <c r="G2547" s="114" t="s">
        <v>2330</v>
      </c>
      <c r="H2547" s="116">
        <v>13415179</v>
      </c>
      <c r="I2547" s="116">
        <v>10732144</v>
      </c>
      <c r="J2547" s="116">
        <v>10732144</v>
      </c>
      <c r="K2547" s="116">
        <v>0</v>
      </c>
      <c r="L2547" s="116">
        <v>0</v>
      </c>
      <c r="M2547" s="116">
        <v>0</v>
      </c>
      <c r="N2547" s="116">
        <v>0</v>
      </c>
      <c r="O2547" s="116">
        <v>0</v>
      </c>
      <c r="P2547" s="120">
        <v>0</v>
      </c>
      <c r="Q2547" s="27" t="str">
        <f t="shared" si="431"/>
        <v>Registered</v>
      </c>
      <c r="R2547" s="121">
        <f t="shared" si="433"/>
        <v>0.8000000596339415</v>
      </c>
      <c r="T2547" s="117">
        <f t="shared" si="446"/>
        <v>0</v>
      </c>
      <c r="U2547" s="117">
        <f t="shared" si="447"/>
        <v>0</v>
      </c>
    </row>
    <row r="2548" spans="1:21" hidden="1" x14ac:dyDescent="0.3">
      <c r="A2548" s="114">
        <v>4923</v>
      </c>
      <c r="B2548" s="114" t="s">
        <v>1430</v>
      </c>
      <c r="C2548" s="114" t="s">
        <v>1431</v>
      </c>
      <c r="D2548" s="114" t="s">
        <v>5993</v>
      </c>
      <c r="E2548" s="114" t="s">
        <v>5994</v>
      </c>
      <c r="F2548" s="115">
        <v>45260</v>
      </c>
      <c r="G2548" s="114" t="s">
        <v>5995</v>
      </c>
      <c r="H2548" s="116">
        <v>12055800</v>
      </c>
      <c r="I2548" s="116">
        <v>9041850</v>
      </c>
      <c r="J2548" s="116">
        <v>9041850</v>
      </c>
      <c r="K2548" s="116">
        <v>0</v>
      </c>
      <c r="L2548" s="116">
        <v>0</v>
      </c>
      <c r="M2548" s="116">
        <v>0</v>
      </c>
      <c r="N2548" s="116">
        <v>0</v>
      </c>
      <c r="O2548" s="116">
        <v>0</v>
      </c>
      <c r="P2548" s="120">
        <v>0</v>
      </c>
      <c r="Q2548" s="27" t="str">
        <f t="shared" si="431"/>
        <v>Registered</v>
      </c>
      <c r="R2548" s="121">
        <f t="shared" si="433"/>
        <v>0.75</v>
      </c>
      <c r="T2548" s="117">
        <f t="shared" si="446"/>
        <v>0</v>
      </c>
      <c r="U2548" s="117">
        <f t="shared" si="447"/>
        <v>0</v>
      </c>
    </row>
    <row r="2549" spans="1:21" hidden="1" x14ac:dyDescent="0.3">
      <c r="A2549" s="114">
        <v>4924</v>
      </c>
      <c r="B2549" s="114" t="s">
        <v>1430</v>
      </c>
      <c r="C2549" s="114" t="s">
        <v>1431</v>
      </c>
      <c r="D2549" s="114" t="s">
        <v>5996</v>
      </c>
      <c r="E2549" s="114" t="s">
        <v>5997</v>
      </c>
      <c r="F2549" s="115">
        <v>45535</v>
      </c>
      <c r="G2549" s="114" t="s">
        <v>3370</v>
      </c>
      <c r="H2549" s="116">
        <v>8526786</v>
      </c>
      <c r="I2549" s="116">
        <v>6821428</v>
      </c>
      <c r="J2549" s="116">
        <v>6821428</v>
      </c>
      <c r="K2549" s="116">
        <v>0</v>
      </c>
      <c r="L2549" s="116">
        <v>0</v>
      </c>
      <c r="M2549" s="116">
        <v>0</v>
      </c>
      <c r="N2549" s="116">
        <v>0</v>
      </c>
      <c r="O2549" s="116">
        <v>0</v>
      </c>
      <c r="P2549" s="120">
        <v>0</v>
      </c>
      <c r="Q2549" s="27" t="str">
        <f t="shared" si="431"/>
        <v>Registered</v>
      </c>
      <c r="R2549" s="121">
        <f t="shared" si="433"/>
        <v>0.79999990617801364</v>
      </c>
      <c r="T2549" s="117">
        <f t="shared" si="446"/>
        <v>0</v>
      </c>
      <c r="U2549" s="117">
        <f t="shared" si="447"/>
        <v>0</v>
      </c>
    </row>
    <row r="2550" spans="1:21" hidden="1" x14ac:dyDescent="0.3">
      <c r="A2550" s="114">
        <v>4925</v>
      </c>
      <c r="B2550" s="114" t="s">
        <v>1430</v>
      </c>
      <c r="C2550" s="114" t="s">
        <v>1431</v>
      </c>
      <c r="D2550" s="114" t="s">
        <v>5998</v>
      </c>
      <c r="E2550" s="114" t="s">
        <v>1582</v>
      </c>
      <c r="F2550" s="115">
        <v>45397</v>
      </c>
      <c r="G2550" s="114" t="s">
        <v>1940</v>
      </c>
      <c r="H2550" s="116">
        <v>13288548</v>
      </c>
      <c r="I2550" s="116">
        <v>10630838</v>
      </c>
      <c r="J2550" s="116">
        <v>10630838</v>
      </c>
      <c r="K2550" s="116">
        <v>0</v>
      </c>
      <c r="L2550" s="116">
        <v>0</v>
      </c>
      <c r="M2550" s="116">
        <v>0</v>
      </c>
      <c r="N2550" s="116">
        <v>0</v>
      </c>
      <c r="O2550" s="116">
        <v>0</v>
      </c>
      <c r="P2550" s="120">
        <v>0</v>
      </c>
      <c r="Q2550" s="27" t="str">
        <f t="shared" si="431"/>
        <v>Registered</v>
      </c>
      <c r="R2550" s="121">
        <f t="shared" si="433"/>
        <v>0.79999996989889344</v>
      </c>
      <c r="T2550" s="117">
        <f t="shared" si="446"/>
        <v>0</v>
      </c>
      <c r="U2550" s="117">
        <f t="shared" si="447"/>
        <v>0</v>
      </c>
    </row>
    <row r="2551" spans="1:21" hidden="1" x14ac:dyDescent="0.3">
      <c r="A2551" s="114">
        <v>4926</v>
      </c>
      <c r="B2551" s="114" t="s">
        <v>1430</v>
      </c>
      <c r="C2551" s="114" t="s">
        <v>1431</v>
      </c>
      <c r="D2551" s="114" t="s">
        <v>5999</v>
      </c>
      <c r="E2551" s="114" t="s">
        <v>6000</v>
      </c>
      <c r="F2551" s="115">
        <v>45260</v>
      </c>
      <c r="G2551" s="114" t="s">
        <v>5480</v>
      </c>
      <c r="H2551" s="116">
        <v>12055800</v>
      </c>
      <c r="I2551" s="116">
        <v>9041850</v>
      </c>
      <c r="J2551" s="116">
        <v>9041850</v>
      </c>
      <c r="K2551" s="116">
        <v>0</v>
      </c>
      <c r="L2551" s="116">
        <v>0</v>
      </c>
      <c r="M2551" s="116">
        <v>0</v>
      </c>
      <c r="N2551" s="116">
        <v>0</v>
      </c>
      <c r="O2551" s="116">
        <v>0</v>
      </c>
      <c r="P2551" s="120">
        <v>0</v>
      </c>
      <c r="Q2551" s="27" t="str">
        <f t="shared" si="431"/>
        <v>Registered</v>
      </c>
      <c r="R2551" s="121">
        <f t="shared" si="433"/>
        <v>0.75</v>
      </c>
      <c r="T2551" s="117">
        <f t="shared" si="446"/>
        <v>0</v>
      </c>
      <c r="U2551" s="117">
        <f t="shared" si="447"/>
        <v>0</v>
      </c>
    </row>
    <row r="2552" spans="1:21" hidden="1" x14ac:dyDescent="0.3">
      <c r="A2552" s="114">
        <v>4927</v>
      </c>
      <c r="B2552" s="114" t="s">
        <v>1430</v>
      </c>
      <c r="C2552" s="114" t="s">
        <v>1431</v>
      </c>
      <c r="D2552" s="114" t="s">
        <v>6001</v>
      </c>
      <c r="E2552" s="114" t="s">
        <v>6002</v>
      </c>
      <c r="F2552" s="115">
        <v>45327</v>
      </c>
      <c r="G2552" s="114" t="s">
        <v>6003</v>
      </c>
      <c r="H2552" s="116">
        <v>8438562</v>
      </c>
      <c r="I2552" s="116">
        <v>6750846</v>
      </c>
      <c r="J2552" s="116">
        <v>6750846</v>
      </c>
      <c r="K2552" s="116">
        <v>0</v>
      </c>
      <c r="L2552" s="116">
        <v>0</v>
      </c>
      <c r="M2552" s="116">
        <v>0</v>
      </c>
      <c r="N2552" s="116">
        <v>0</v>
      </c>
      <c r="O2552" s="116">
        <v>0</v>
      </c>
      <c r="P2552" s="120">
        <v>0</v>
      </c>
      <c r="Q2552" s="27" t="str">
        <f t="shared" si="431"/>
        <v>Registered</v>
      </c>
      <c r="R2552" s="121">
        <f t="shared" si="433"/>
        <v>0.79999957338702965</v>
      </c>
      <c r="T2552" s="117">
        <f t="shared" si="446"/>
        <v>0</v>
      </c>
      <c r="U2552" s="117">
        <f t="shared" si="447"/>
        <v>0</v>
      </c>
    </row>
    <row r="2553" spans="1:21" hidden="1" x14ac:dyDescent="0.3">
      <c r="A2553" s="114">
        <v>4928</v>
      </c>
      <c r="B2553" s="114" t="s">
        <v>1430</v>
      </c>
      <c r="C2553" s="114" t="s">
        <v>1431</v>
      </c>
      <c r="D2553" s="114" t="s">
        <v>6004</v>
      </c>
      <c r="E2553" s="114" t="s">
        <v>6005</v>
      </c>
      <c r="F2553" s="115">
        <v>45473</v>
      </c>
      <c r="G2553" s="114" t="s">
        <v>3405</v>
      </c>
      <c r="H2553" s="116">
        <v>13437500</v>
      </c>
      <c r="I2553" s="116">
        <v>10750000</v>
      </c>
      <c r="J2553" s="116">
        <v>10750000</v>
      </c>
      <c r="K2553" s="116">
        <v>0</v>
      </c>
      <c r="L2553" s="116">
        <v>0</v>
      </c>
      <c r="M2553" s="116">
        <v>0</v>
      </c>
      <c r="N2553" s="116">
        <v>0</v>
      </c>
      <c r="O2553" s="116">
        <v>0</v>
      </c>
      <c r="P2553" s="120">
        <v>0</v>
      </c>
      <c r="Q2553" s="27" t="str">
        <f t="shared" si="431"/>
        <v>Registered</v>
      </c>
      <c r="R2553" s="121">
        <f t="shared" si="433"/>
        <v>0.8</v>
      </c>
      <c r="T2553" s="117">
        <f t="shared" si="446"/>
        <v>0</v>
      </c>
      <c r="U2553" s="117">
        <f t="shared" si="447"/>
        <v>0</v>
      </c>
    </row>
    <row r="2554" spans="1:21" hidden="1" x14ac:dyDescent="0.3">
      <c r="A2554" s="114">
        <v>4929</v>
      </c>
      <c r="B2554" s="114" t="s">
        <v>1430</v>
      </c>
      <c r="C2554" s="114" t="s">
        <v>1431</v>
      </c>
      <c r="D2554" s="114" t="s">
        <v>6006</v>
      </c>
      <c r="E2554" s="114" t="s">
        <v>6007</v>
      </c>
      <c r="F2554" s="115">
        <v>45387</v>
      </c>
      <c r="G2554" s="114" t="s">
        <v>4392</v>
      </c>
      <c r="H2554" s="116">
        <v>13009821</v>
      </c>
      <c r="I2554" s="116">
        <v>10407856</v>
      </c>
      <c r="J2554" s="116">
        <v>10407856</v>
      </c>
      <c r="K2554" s="116">
        <v>0</v>
      </c>
      <c r="L2554" s="116">
        <v>0</v>
      </c>
      <c r="M2554" s="116">
        <v>0</v>
      </c>
      <c r="N2554" s="116">
        <v>0</v>
      </c>
      <c r="O2554" s="116">
        <v>0</v>
      </c>
      <c r="P2554" s="120">
        <v>0</v>
      </c>
      <c r="Q2554" s="27" t="str">
        <f t="shared" si="431"/>
        <v>Registered</v>
      </c>
      <c r="R2554" s="121">
        <f t="shared" si="433"/>
        <v>0.79999993850799334</v>
      </c>
      <c r="T2554" s="117">
        <f t="shared" si="446"/>
        <v>0</v>
      </c>
      <c r="U2554" s="117">
        <f t="shared" si="447"/>
        <v>0</v>
      </c>
    </row>
    <row r="2555" spans="1:21" hidden="1" x14ac:dyDescent="0.3">
      <c r="A2555" s="114">
        <v>4930</v>
      </c>
      <c r="B2555" s="114" t="s">
        <v>1430</v>
      </c>
      <c r="C2555" s="114" t="s">
        <v>1431</v>
      </c>
      <c r="D2555" s="114" t="s">
        <v>6008</v>
      </c>
      <c r="E2555" s="114" t="s">
        <v>6009</v>
      </c>
      <c r="F2555" s="115">
        <v>45377</v>
      </c>
      <c r="G2555" s="114" t="s">
        <v>2562</v>
      </c>
      <c r="H2555" s="116">
        <v>12767857</v>
      </c>
      <c r="I2555" s="116">
        <v>8937500</v>
      </c>
      <c r="J2555" s="116">
        <v>8937500</v>
      </c>
      <c r="K2555" s="116">
        <v>0</v>
      </c>
      <c r="L2555" s="116">
        <v>0</v>
      </c>
      <c r="M2555" s="116">
        <v>0</v>
      </c>
      <c r="N2555" s="116">
        <v>0</v>
      </c>
      <c r="O2555" s="116">
        <v>0</v>
      </c>
      <c r="P2555" s="120">
        <v>0</v>
      </c>
      <c r="Q2555" s="27" t="str">
        <f t="shared" si="431"/>
        <v>Registered</v>
      </c>
      <c r="R2555" s="121">
        <f t="shared" si="433"/>
        <v>0.70000000783216787</v>
      </c>
      <c r="T2555" s="117">
        <f t="shared" si="446"/>
        <v>0</v>
      </c>
      <c r="U2555" s="117">
        <f t="shared" si="447"/>
        <v>0</v>
      </c>
    </row>
    <row r="2556" spans="1:21" hidden="1" x14ac:dyDescent="0.3">
      <c r="A2556" s="114">
        <v>4931</v>
      </c>
      <c r="B2556" s="114" t="s">
        <v>1430</v>
      </c>
      <c r="C2556" s="114" t="s">
        <v>1431</v>
      </c>
      <c r="D2556" s="114" t="s">
        <v>6010</v>
      </c>
      <c r="E2556" s="114" t="s">
        <v>6011</v>
      </c>
      <c r="F2556" s="115">
        <v>45377</v>
      </c>
      <c r="G2556" s="114" t="s">
        <v>2950</v>
      </c>
      <c r="H2556" s="116">
        <v>12400000</v>
      </c>
      <c r="I2556" s="116">
        <v>9920000</v>
      </c>
      <c r="J2556" s="116">
        <v>9920000</v>
      </c>
      <c r="K2556" s="116">
        <v>0</v>
      </c>
      <c r="L2556" s="116">
        <v>0</v>
      </c>
      <c r="M2556" s="116">
        <v>0</v>
      </c>
      <c r="N2556" s="116">
        <v>0</v>
      </c>
      <c r="O2556" s="116">
        <v>0</v>
      </c>
      <c r="P2556" s="120">
        <v>0</v>
      </c>
      <c r="Q2556" s="27" t="str">
        <f t="shared" si="431"/>
        <v>Registered</v>
      </c>
      <c r="R2556" s="121">
        <f t="shared" si="433"/>
        <v>0.8</v>
      </c>
      <c r="T2556" s="117">
        <f t="shared" si="446"/>
        <v>0</v>
      </c>
      <c r="U2556" s="117">
        <f t="shared" si="447"/>
        <v>0</v>
      </c>
    </row>
    <row r="2557" spans="1:21" hidden="1" x14ac:dyDescent="0.3">
      <c r="A2557" s="114">
        <v>4932</v>
      </c>
      <c r="B2557" s="114" t="s">
        <v>1430</v>
      </c>
      <c r="C2557" s="114" t="s">
        <v>1431</v>
      </c>
      <c r="D2557" s="114" t="s">
        <v>2956</v>
      </c>
      <c r="E2557" s="114" t="s">
        <v>2755</v>
      </c>
      <c r="F2557" s="115">
        <v>45336</v>
      </c>
      <c r="G2557" s="114" t="s">
        <v>2957</v>
      </c>
      <c r="H2557" s="116">
        <v>12055800</v>
      </c>
      <c r="I2557" s="116">
        <v>9644640</v>
      </c>
      <c r="J2557" s="116">
        <v>9644640</v>
      </c>
      <c r="K2557" s="116">
        <v>0</v>
      </c>
      <c r="L2557" s="116">
        <v>0</v>
      </c>
      <c r="M2557" s="116">
        <v>0</v>
      </c>
      <c r="N2557" s="116">
        <v>0</v>
      </c>
      <c r="O2557" s="116">
        <v>0</v>
      </c>
      <c r="P2557" s="120">
        <v>0</v>
      </c>
      <c r="Q2557" s="27" t="str">
        <f t="shared" si="431"/>
        <v>Registered</v>
      </c>
      <c r="R2557" s="121">
        <f t="shared" si="433"/>
        <v>0.8</v>
      </c>
      <c r="T2557" s="117">
        <f t="shared" si="446"/>
        <v>0</v>
      </c>
      <c r="U2557" s="117">
        <f t="shared" si="447"/>
        <v>0</v>
      </c>
    </row>
    <row r="2558" spans="1:21" hidden="1" x14ac:dyDescent="0.3">
      <c r="A2558" s="114">
        <v>4933</v>
      </c>
      <c r="B2558" s="114" t="s">
        <v>1430</v>
      </c>
      <c r="C2558" s="114" t="s">
        <v>1431</v>
      </c>
      <c r="D2558" s="114" t="s">
        <v>6012</v>
      </c>
      <c r="E2558" s="114" t="s">
        <v>6013</v>
      </c>
      <c r="F2558" s="115">
        <v>45382</v>
      </c>
      <c r="G2558" s="114" t="s">
        <v>2944</v>
      </c>
      <c r="H2558" s="116">
        <v>13000903</v>
      </c>
      <c r="I2558" s="116">
        <v>10400721</v>
      </c>
      <c r="J2558" s="116">
        <v>10400721</v>
      </c>
      <c r="K2558" s="116">
        <v>0</v>
      </c>
      <c r="L2558" s="116">
        <v>0</v>
      </c>
      <c r="M2558" s="116">
        <v>0</v>
      </c>
      <c r="N2558" s="116">
        <v>0</v>
      </c>
      <c r="O2558" s="116">
        <v>0</v>
      </c>
      <c r="P2558" s="120">
        <v>0</v>
      </c>
      <c r="Q2558" s="27" t="str">
        <f t="shared" si="431"/>
        <v>Registered</v>
      </c>
      <c r="R2558" s="121">
        <f t="shared" si="433"/>
        <v>0.79999989231517221</v>
      </c>
      <c r="T2558" s="117">
        <f t="shared" si="446"/>
        <v>0</v>
      </c>
      <c r="U2558" s="117">
        <f t="shared" si="447"/>
        <v>0</v>
      </c>
    </row>
    <row r="2559" spans="1:21" hidden="1" x14ac:dyDescent="0.3">
      <c r="A2559" s="114">
        <v>4934</v>
      </c>
      <c r="B2559" s="114" t="s">
        <v>1430</v>
      </c>
      <c r="C2559" s="114" t="s">
        <v>1431</v>
      </c>
      <c r="D2559" s="114" t="s">
        <v>2524</v>
      </c>
      <c r="E2559" s="114" t="s">
        <v>2525</v>
      </c>
      <c r="F2559" s="115">
        <v>45525</v>
      </c>
      <c r="G2559" s="114" t="s">
        <v>1758</v>
      </c>
      <c r="H2559" s="116">
        <v>13456250</v>
      </c>
      <c r="I2559" s="116">
        <v>9688503</v>
      </c>
      <c r="J2559" s="116">
        <v>9688503</v>
      </c>
      <c r="K2559" s="116">
        <v>0</v>
      </c>
      <c r="L2559" s="116">
        <v>0</v>
      </c>
      <c r="M2559" s="116">
        <v>0</v>
      </c>
      <c r="N2559" s="116">
        <v>0</v>
      </c>
      <c r="O2559" s="116">
        <v>0</v>
      </c>
      <c r="P2559" s="120">
        <v>0</v>
      </c>
      <c r="Q2559" s="27" t="str">
        <f t="shared" si="431"/>
        <v>Registered</v>
      </c>
      <c r="R2559" s="121">
        <f t="shared" si="433"/>
        <v>0.72000022294472832</v>
      </c>
      <c r="T2559" s="117">
        <f t="shared" si="446"/>
        <v>0</v>
      </c>
      <c r="U2559" s="117">
        <f t="shared" si="447"/>
        <v>0</v>
      </c>
    </row>
    <row r="2560" spans="1:21" hidden="1" x14ac:dyDescent="0.3">
      <c r="A2560" s="114">
        <v>4935</v>
      </c>
      <c r="B2560" s="114" t="s">
        <v>1430</v>
      </c>
      <c r="C2560" s="114" t="s">
        <v>1431</v>
      </c>
      <c r="D2560" s="114" t="s">
        <v>3552</v>
      </c>
      <c r="E2560" s="114" t="s">
        <v>3553</v>
      </c>
      <c r="F2560" s="115">
        <v>45344</v>
      </c>
      <c r="G2560" s="114" t="s">
        <v>3554</v>
      </c>
      <c r="H2560" s="116">
        <v>8268477</v>
      </c>
      <c r="I2560" s="116">
        <v>6614784</v>
      </c>
      <c r="J2560" s="116">
        <v>6614784</v>
      </c>
      <c r="K2560" s="116">
        <v>0</v>
      </c>
      <c r="L2560" s="116">
        <v>0</v>
      </c>
      <c r="M2560" s="116">
        <v>0</v>
      </c>
      <c r="N2560" s="116">
        <v>0</v>
      </c>
      <c r="O2560" s="116">
        <v>0</v>
      </c>
      <c r="P2560" s="120">
        <v>0</v>
      </c>
      <c r="Q2560" s="27" t="str">
        <f t="shared" si="431"/>
        <v>Registered</v>
      </c>
      <c r="R2560" s="121">
        <f t="shared" si="433"/>
        <v>0.80000029025901631</v>
      </c>
      <c r="T2560" s="117">
        <f t="shared" si="446"/>
        <v>0</v>
      </c>
      <c r="U2560" s="117">
        <f t="shared" si="447"/>
        <v>0</v>
      </c>
    </row>
    <row r="2561" spans="1:21" hidden="1" x14ac:dyDescent="0.3">
      <c r="A2561" s="114">
        <v>4936</v>
      </c>
      <c r="B2561" s="114" t="s">
        <v>1430</v>
      </c>
      <c r="C2561" s="114" t="s">
        <v>1431</v>
      </c>
      <c r="D2561" s="114" t="s">
        <v>6014</v>
      </c>
      <c r="E2561" s="114" t="s">
        <v>6015</v>
      </c>
      <c r="F2561" s="115">
        <v>45370</v>
      </c>
      <c r="G2561" s="114" t="s">
        <v>5381</v>
      </c>
      <c r="H2561" s="116">
        <v>11800000</v>
      </c>
      <c r="I2561" s="116">
        <v>8850000</v>
      </c>
      <c r="J2561" s="116">
        <v>8850000</v>
      </c>
      <c r="K2561" s="116">
        <v>0</v>
      </c>
      <c r="L2561" s="116">
        <v>0</v>
      </c>
      <c r="M2561" s="116">
        <v>0</v>
      </c>
      <c r="N2561" s="116">
        <v>0</v>
      </c>
      <c r="O2561" s="116">
        <v>0</v>
      </c>
      <c r="P2561" s="120">
        <v>0</v>
      </c>
      <c r="Q2561" s="27" t="str">
        <f t="shared" si="431"/>
        <v>Registered</v>
      </c>
      <c r="R2561" s="121">
        <f t="shared" si="433"/>
        <v>0.75</v>
      </c>
      <c r="T2561" s="117">
        <f t="shared" si="446"/>
        <v>0</v>
      </c>
      <c r="U2561" s="117">
        <f t="shared" si="447"/>
        <v>0</v>
      </c>
    </row>
    <row r="2562" spans="1:21" hidden="1" x14ac:dyDescent="0.3">
      <c r="A2562" s="114">
        <v>4937</v>
      </c>
      <c r="B2562" s="114" t="s">
        <v>1430</v>
      </c>
      <c r="C2562" s="114" t="s">
        <v>1431</v>
      </c>
      <c r="D2562" s="114" t="s">
        <v>6016</v>
      </c>
      <c r="E2562" s="114" t="s">
        <v>6017</v>
      </c>
      <c r="F2562" s="115">
        <v>45287</v>
      </c>
      <c r="G2562" s="114" t="s">
        <v>5171</v>
      </c>
      <c r="H2562" s="116">
        <v>11860530</v>
      </c>
      <c r="I2562" s="116">
        <v>8895399</v>
      </c>
      <c r="J2562" s="116">
        <v>8895399</v>
      </c>
      <c r="K2562" s="116">
        <v>0</v>
      </c>
      <c r="L2562" s="116">
        <v>0</v>
      </c>
      <c r="M2562" s="116">
        <v>0</v>
      </c>
      <c r="N2562" s="116">
        <v>0</v>
      </c>
      <c r="O2562" s="116">
        <v>0</v>
      </c>
      <c r="P2562" s="120">
        <v>0</v>
      </c>
      <c r="Q2562" s="27" t="str">
        <f t="shared" ref="Q2562:Q2625" si="448">IF(G2562="01 Jan 1900","Unregistered","Registered")</f>
        <v>Registered</v>
      </c>
      <c r="R2562" s="121">
        <f t="shared" si="433"/>
        <v>0.75000012646989633</v>
      </c>
      <c r="T2562" s="117">
        <f t="shared" si="446"/>
        <v>0</v>
      </c>
      <c r="U2562" s="117">
        <f t="shared" si="447"/>
        <v>0</v>
      </c>
    </row>
    <row r="2563" spans="1:21" hidden="1" x14ac:dyDescent="0.3">
      <c r="A2563" s="114">
        <v>4938</v>
      </c>
      <c r="B2563" s="114" t="s">
        <v>1430</v>
      </c>
      <c r="C2563" s="114" t="s">
        <v>1431</v>
      </c>
      <c r="D2563" s="114" t="s">
        <v>6018</v>
      </c>
      <c r="E2563" s="114" t="s">
        <v>6019</v>
      </c>
      <c r="F2563" s="115">
        <v>45350</v>
      </c>
      <c r="G2563" s="114" t="s">
        <v>2947</v>
      </c>
      <c r="H2563" s="116">
        <v>8267304</v>
      </c>
      <c r="I2563" s="116">
        <v>6613841</v>
      </c>
      <c r="J2563" s="116">
        <v>6613841</v>
      </c>
      <c r="K2563" s="116">
        <v>0</v>
      </c>
      <c r="L2563" s="116">
        <v>0</v>
      </c>
      <c r="M2563" s="116">
        <v>0</v>
      </c>
      <c r="N2563" s="116">
        <v>0</v>
      </c>
      <c r="O2563" s="116">
        <v>0</v>
      </c>
      <c r="P2563" s="120">
        <v>0</v>
      </c>
      <c r="Q2563" s="27" t="str">
        <f t="shared" si="448"/>
        <v>Registered</v>
      </c>
      <c r="R2563" s="121">
        <f t="shared" si="433"/>
        <v>0.79999973389148382</v>
      </c>
      <c r="T2563" s="117">
        <f t="shared" si="446"/>
        <v>0</v>
      </c>
      <c r="U2563" s="117">
        <f t="shared" si="447"/>
        <v>0</v>
      </c>
    </row>
    <row r="2564" spans="1:21" hidden="1" x14ac:dyDescent="0.3">
      <c r="A2564" s="114">
        <v>4939</v>
      </c>
      <c r="B2564" s="114" t="s">
        <v>1430</v>
      </c>
      <c r="C2564" s="114" t="s">
        <v>1431</v>
      </c>
      <c r="D2564" s="114" t="s">
        <v>6020</v>
      </c>
      <c r="E2564" s="114" t="s">
        <v>6021</v>
      </c>
      <c r="F2564" s="115">
        <v>45230</v>
      </c>
      <c r="G2564" s="114" t="s">
        <v>4956</v>
      </c>
      <c r="H2564" s="116">
        <v>12790776</v>
      </c>
      <c r="I2564" s="116">
        <v>9593083</v>
      </c>
      <c r="J2564" s="116">
        <v>9593083</v>
      </c>
      <c r="K2564" s="116">
        <v>0</v>
      </c>
      <c r="L2564" s="116">
        <v>0</v>
      </c>
      <c r="M2564" s="116">
        <v>0</v>
      </c>
      <c r="N2564" s="116">
        <v>0</v>
      </c>
      <c r="O2564" s="116">
        <v>0</v>
      </c>
      <c r="P2564" s="120">
        <v>0</v>
      </c>
      <c r="Q2564" s="27" t="str">
        <f t="shared" si="448"/>
        <v>Registered</v>
      </c>
      <c r="R2564" s="121">
        <f t="shared" ref="R2564:R2627" si="449">I2564/H2564</f>
        <v>0.7500000781813394</v>
      </c>
      <c r="T2564" s="117">
        <f t="shared" si="446"/>
        <v>0</v>
      </c>
      <c r="U2564" s="117">
        <f t="shared" si="447"/>
        <v>0</v>
      </c>
    </row>
    <row r="2565" spans="1:21" hidden="1" x14ac:dyDescent="0.3">
      <c r="A2565" s="114">
        <v>4940</v>
      </c>
      <c r="B2565" s="114" t="s">
        <v>1430</v>
      </c>
      <c r="C2565" s="114" t="s">
        <v>1431</v>
      </c>
      <c r="D2565" s="114" t="s">
        <v>6022</v>
      </c>
      <c r="E2565" s="114" t="s">
        <v>6023</v>
      </c>
      <c r="F2565" s="115">
        <v>45331</v>
      </c>
      <c r="G2565" s="114" t="s">
        <v>2916</v>
      </c>
      <c r="H2565" s="116">
        <v>8224107</v>
      </c>
      <c r="I2565" s="116">
        <v>6168078</v>
      </c>
      <c r="J2565" s="116">
        <v>6168078</v>
      </c>
      <c r="K2565" s="116">
        <v>0</v>
      </c>
      <c r="L2565" s="116">
        <v>0</v>
      </c>
      <c r="M2565" s="116">
        <v>0</v>
      </c>
      <c r="N2565" s="116">
        <v>0</v>
      </c>
      <c r="O2565" s="116">
        <v>0</v>
      </c>
      <c r="P2565" s="120">
        <v>0</v>
      </c>
      <c r="Q2565" s="27" t="str">
        <f t="shared" si="448"/>
        <v>Registered</v>
      </c>
      <c r="R2565" s="121">
        <f t="shared" si="449"/>
        <v>0.74999972641406543</v>
      </c>
      <c r="T2565" s="117">
        <f t="shared" si="446"/>
        <v>0</v>
      </c>
      <c r="U2565" s="117">
        <f t="shared" si="447"/>
        <v>0</v>
      </c>
    </row>
    <row r="2566" spans="1:21" hidden="1" x14ac:dyDescent="0.3">
      <c r="A2566" s="114">
        <v>4941</v>
      </c>
      <c r="B2566" s="114" t="s">
        <v>1430</v>
      </c>
      <c r="C2566" s="114" t="s">
        <v>1431</v>
      </c>
      <c r="D2566" s="114" t="s">
        <v>6024</v>
      </c>
      <c r="E2566" s="114" t="s">
        <v>6025</v>
      </c>
      <c r="F2566" s="115">
        <v>45290</v>
      </c>
      <c r="G2566" s="114" t="s">
        <v>6026</v>
      </c>
      <c r="H2566" s="116">
        <v>8348241</v>
      </c>
      <c r="I2566" s="116">
        <v>6261182</v>
      </c>
      <c r="J2566" s="116">
        <v>6261182</v>
      </c>
      <c r="K2566" s="116">
        <v>0</v>
      </c>
      <c r="L2566" s="116">
        <v>0</v>
      </c>
      <c r="M2566" s="116">
        <v>0</v>
      </c>
      <c r="N2566" s="116">
        <v>0</v>
      </c>
      <c r="O2566" s="116">
        <v>0</v>
      </c>
      <c r="P2566" s="120">
        <v>0</v>
      </c>
      <c r="Q2566" s="27" t="str">
        <f t="shared" si="448"/>
        <v>Registered</v>
      </c>
      <c r="R2566" s="121">
        <f t="shared" si="449"/>
        <v>0.75000014973214113</v>
      </c>
      <c r="T2566" s="117">
        <f t="shared" si="446"/>
        <v>0</v>
      </c>
      <c r="U2566" s="117">
        <f t="shared" si="447"/>
        <v>0</v>
      </c>
    </row>
    <row r="2567" spans="1:21" hidden="1" x14ac:dyDescent="0.3">
      <c r="A2567" s="114">
        <v>4942</v>
      </c>
      <c r="B2567" s="114" t="s">
        <v>1430</v>
      </c>
      <c r="C2567" s="114" t="s">
        <v>1431</v>
      </c>
      <c r="D2567" s="114" t="s">
        <v>6027</v>
      </c>
      <c r="E2567" s="114" t="s">
        <v>6028</v>
      </c>
      <c r="F2567" s="115">
        <v>45362</v>
      </c>
      <c r="G2567" s="114" t="s">
        <v>2916</v>
      </c>
      <c r="H2567" s="116">
        <v>12544643</v>
      </c>
      <c r="I2567" s="116">
        <v>9408483</v>
      </c>
      <c r="J2567" s="116">
        <v>9408483</v>
      </c>
      <c r="K2567" s="116">
        <v>0</v>
      </c>
      <c r="L2567" s="116">
        <v>0</v>
      </c>
      <c r="M2567" s="116">
        <v>0</v>
      </c>
      <c r="N2567" s="116">
        <v>0</v>
      </c>
      <c r="O2567" s="116">
        <v>0</v>
      </c>
      <c r="P2567" s="120">
        <v>0</v>
      </c>
      <c r="Q2567" s="27" t="str">
        <f t="shared" si="448"/>
        <v>Registered</v>
      </c>
      <c r="R2567" s="121">
        <f t="shared" si="449"/>
        <v>0.75000005978647621</v>
      </c>
      <c r="T2567" s="117">
        <f t="shared" si="446"/>
        <v>0</v>
      </c>
      <c r="U2567" s="117">
        <f t="shared" si="447"/>
        <v>0</v>
      </c>
    </row>
    <row r="2568" spans="1:21" hidden="1" x14ac:dyDescent="0.3">
      <c r="A2568" s="114">
        <v>4943</v>
      </c>
      <c r="B2568" s="114" t="s">
        <v>1430</v>
      </c>
      <c r="C2568" s="114" t="s">
        <v>1431</v>
      </c>
      <c r="D2568" s="114" t="s">
        <v>6029</v>
      </c>
      <c r="E2568" s="114" t="s">
        <v>6030</v>
      </c>
      <c r="F2568" s="115">
        <v>45434</v>
      </c>
      <c r="G2568" s="114" t="s">
        <v>5648</v>
      </c>
      <c r="H2568" s="116">
        <v>13358036</v>
      </c>
      <c r="I2568" s="116">
        <v>10018526</v>
      </c>
      <c r="J2568" s="116">
        <v>10018526</v>
      </c>
      <c r="K2568" s="116">
        <v>0</v>
      </c>
      <c r="L2568" s="116">
        <v>0</v>
      </c>
      <c r="M2568" s="116">
        <v>0</v>
      </c>
      <c r="N2568" s="116">
        <v>0</v>
      </c>
      <c r="O2568" s="116">
        <v>0</v>
      </c>
      <c r="P2568" s="120">
        <v>0</v>
      </c>
      <c r="Q2568" s="27" t="str">
        <f t="shared" si="448"/>
        <v>Registered</v>
      </c>
      <c r="R2568" s="121">
        <f t="shared" si="449"/>
        <v>0.74999992513869551</v>
      </c>
      <c r="T2568" s="117">
        <f t="shared" si="446"/>
        <v>0</v>
      </c>
      <c r="U2568" s="117">
        <f t="shared" si="447"/>
        <v>0</v>
      </c>
    </row>
    <row r="2569" spans="1:21" hidden="1" x14ac:dyDescent="0.3">
      <c r="A2569" s="114">
        <v>4944</v>
      </c>
      <c r="B2569" s="114" t="s">
        <v>1430</v>
      </c>
      <c r="C2569" s="114" t="s">
        <v>1431</v>
      </c>
      <c r="D2569" s="114" t="s">
        <v>6031</v>
      </c>
      <c r="E2569" s="114" t="s">
        <v>6032</v>
      </c>
      <c r="F2569" s="115">
        <v>45412</v>
      </c>
      <c r="G2569" s="114" t="s">
        <v>2072</v>
      </c>
      <c r="H2569" s="116">
        <v>8616071</v>
      </c>
      <c r="I2569" s="116">
        <v>6462053</v>
      </c>
      <c r="J2569" s="116">
        <v>6462053</v>
      </c>
      <c r="K2569" s="116">
        <v>0</v>
      </c>
      <c r="L2569" s="116">
        <v>0</v>
      </c>
      <c r="M2569" s="116">
        <v>0</v>
      </c>
      <c r="N2569" s="116">
        <v>0</v>
      </c>
      <c r="O2569" s="116">
        <v>0</v>
      </c>
      <c r="P2569" s="120">
        <v>0</v>
      </c>
      <c r="Q2569" s="27" t="str">
        <f t="shared" si="448"/>
        <v>Registered</v>
      </c>
      <c r="R2569" s="121">
        <f t="shared" si="449"/>
        <v>0.74999997098445448</v>
      </c>
      <c r="T2569" s="117">
        <f t="shared" si="446"/>
        <v>0</v>
      </c>
      <c r="U2569" s="117">
        <f t="shared" si="447"/>
        <v>0</v>
      </c>
    </row>
    <row r="2570" spans="1:21" hidden="1" x14ac:dyDescent="0.3">
      <c r="A2570" s="114">
        <v>4945</v>
      </c>
      <c r="B2570" s="114" t="s">
        <v>1430</v>
      </c>
      <c r="C2570" s="114" t="s">
        <v>1431</v>
      </c>
      <c r="D2570" s="114" t="s">
        <v>6033</v>
      </c>
      <c r="E2570" s="114" t="s">
        <v>6034</v>
      </c>
      <c r="F2570" s="115">
        <v>45472</v>
      </c>
      <c r="G2570" s="114" t="s">
        <v>4794</v>
      </c>
      <c r="H2570" s="116">
        <v>8795154</v>
      </c>
      <c r="I2570" s="116">
        <v>6596364</v>
      </c>
      <c r="J2570" s="116">
        <v>6596364</v>
      </c>
      <c r="K2570" s="116">
        <v>0</v>
      </c>
      <c r="L2570" s="116">
        <v>0</v>
      </c>
      <c r="M2570" s="116">
        <v>0</v>
      </c>
      <c r="N2570" s="116">
        <v>0</v>
      </c>
      <c r="O2570" s="116">
        <v>0</v>
      </c>
      <c r="P2570" s="120">
        <v>0</v>
      </c>
      <c r="Q2570" s="27" t="str">
        <f t="shared" si="448"/>
        <v>Registered</v>
      </c>
      <c r="R2570" s="121">
        <f t="shared" si="449"/>
        <v>0.74999982945153665</v>
      </c>
      <c r="T2570" s="117">
        <f t="shared" si="446"/>
        <v>0</v>
      </c>
      <c r="U2570" s="117">
        <f t="shared" si="447"/>
        <v>0</v>
      </c>
    </row>
    <row r="2571" spans="1:21" hidden="1" x14ac:dyDescent="0.3">
      <c r="A2571" s="114">
        <v>4946</v>
      </c>
      <c r="B2571" s="114" t="s">
        <v>1430</v>
      </c>
      <c r="C2571" s="114" t="s">
        <v>1431</v>
      </c>
      <c r="D2571" s="114" t="s">
        <v>6035</v>
      </c>
      <c r="E2571" s="114" t="s">
        <v>6036</v>
      </c>
      <c r="F2571" s="115">
        <v>45472</v>
      </c>
      <c r="G2571" s="114" t="s">
        <v>2333</v>
      </c>
      <c r="H2571" s="116">
        <v>12904800</v>
      </c>
      <c r="I2571" s="116">
        <v>8388120</v>
      </c>
      <c r="J2571" s="116">
        <v>8388120</v>
      </c>
      <c r="K2571" s="116">
        <v>0</v>
      </c>
      <c r="L2571" s="116">
        <v>0</v>
      </c>
      <c r="M2571" s="116">
        <v>0</v>
      </c>
      <c r="N2571" s="116">
        <v>0</v>
      </c>
      <c r="O2571" s="116">
        <v>0</v>
      </c>
      <c r="P2571" s="120">
        <v>0</v>
      </c>
      <c r="Q2571" s="27" t="str">
        <f t="shared" si="448"/>
        <v>Registered</v>
      </c>
      <c r="R2571" s="121">
        <f t="shared" si="449"/>
        <v>0.65</v>
      </c>
      <c r="T2571" s="117">
        <f t="shared" si="446"/>
        <v>0</v>
      </c>
      <c r="U2571" s="117">
        <f t="shared" si="447"/>
        <v>0</v>
      </c>
    </row>
    <row r="2572" spans="1:21" hidden="1" x14ac:dyDescent="0.3">
      <c r="A2572" s="114">
        <v>4947</v>
      </c>
      <c r="B2572" s="114" t="s">
        <v>1430</v>
      </c>
      <c r="C2572" s="114" t="s">
        <v>1431</v>
      </c>
      <c r="D2572" s="114" t="s">
        <v>6037</v>
      </c>
      <c r="E2572" s="114" t="s">
        <v>6038</v>
      </c>
      <c r="F2572" s="115">
        <v>45387</v>
      </c>
      <c r="G2572" s="114" t="s">
        <v>1755</v>
      </c>
      <c r="H2572" s="116">
        <v>13080400</v>
      </c>
      <c r="I2572" s="116">
        <v>9810300</v>
      </c>
      <c r="J2572" s="116">
        <v>9810300</v>
      </c>
      <c r="K2572" s="116">
        <v>0</v>
      </c>
      <c r="L2572" s="116">
        <v>0</v>
      </c>
      <c r="M2572" s="116">
        <v>0</v>
      </c>
      <c r="N2572" s="116">
        <v>0</v>
      </c>
      <c r="O2572" s="116">
        <v>0</v>
      </c>
      <c r="P2572" s="120">
        <v>0</v>
      </c>
      <c r="Q2572" s="27" t="str">
        <f t="shared" si="448"/>
        <v>Registered</v>
      </c>
      <c r="R2572" s="121">
        <f t="shared" si="449"/>
        <v>0.75</v>
      </c>
      <c r="T2572" s="117">
        <f t="shared" si="446"/>
        <v>0</v>
      </c>
      <c r="U2572" s="117">
        <f t="shared" si="447"/>
        <v>0</v>
      </c>
    </row>
    <row r="2573" spans="1:21" hidden="1" x14ac:dyDescent="0.3">
      <c r="A2573" s="114">
        <v>4948</v>
      </c>
      <c r="B2573" s="114" t="s">
        <v>1430</v>
      </c>
      <c r="C2573" s="114" t="s">
        <v>1431</v>
      </c>
      <c r="D2573" s="114" t="s">
        <v>6039</v>
      </c>
      <c r="E2573" s="114" t="s">
        <v>6040</v>
      </c>
      <c r="F2573" s="115">
        <v>45257</v>
      </c>
      <c r="G2573" s="114" t="s">
        <v>3646</v>
      </c>
      <c r="H2573" s="116">
        <v>8438000</v>
      </c>
      <c r="I2573" s="116">
        <v>6328500</v>
      </c>
      <c r="J2573" s="116">
        <v>6328500</v>
      </c>
      <c r="K2573" s="116">
        <v>0</v>
      </c>
      <c r="L2573" s="116">
        <v>0</v>
      </c>
      <c r="M2573" s="116">
        <v>0</v>
      </c>
      <c r="N2573" s="116">
        <v>0</v>
      </c>
      <c r="O2573" s="116">
        <v>0</v>
      </c>
      <c r="P2573" s="120">
        <v>0</v>
      </c>
      <c r="Q2573" s="27" t="str">
        <f t="shared" si="448"/>
        <v>Registered</v>
      </c>
      <c r="R2573" s="121">
        <f t="shared" si="449"/>
        <v>0.75</v>
      </c>
      <c r="T2573" s="117">
        <f t="shared" si="446"/>
        <v>0</v>
      </c>
      <c r="U2573" s="117">
        <f t="shared" si="447"/>
        <v>0</v>
      </c>
    </row>
    <row r="2574" spans="1:21" hidden="1" x14ac:dyDescent="0.3">
      <c r="A2574" s="114">
        <v>4949</v>
      </c>
      <c r="B2574" s="114" t="s">
        <v>1430</v>
      </c>
      <c r="C2574" s="114" t="s">
        <v>1431</v>
      </c>
      <c r="D2574" s="114" t="s">
        <v>6041</v>
      </c>
      <c r="E2574" s="114" t="s">
        <v>6042</v>
      </c>
      <c r="F2574" s="115">
        <v>45780</v>
      </c>
      <c r="G2574" s="114" t="s">
        <v>1443</v>
      </c>
      <c r="H2574" s="116">
        <v>13791964</v>
      </c>
      <c r="I2574" s="116">
        <v>8964777</v>
      </c>
      <c r="J2574" s="116">
        <v>8964777</v>
      </c>
      <c r="K2574" s="116">
        <v>0</v>
      </c>
      <c r="L2574" s="116">
        <v>0</v>
      </c>
      <c r="M2574" s="116">
        <v>0</v>
      </c>
      <c r="N2574" s="116">
        <v>0</v>
      </c>
      <c r="O2574" s="116">
        <v>0</v>
      </c>
      <c r="P2574" s="120">
        <v>0</v>
      </c>
      <c r="Q2574" s="27" t="str">
        <f t="shared" si="448"/>
        <v>Registered</v>
      </c>
      <c r="R2574" s="121">
        <f t="shared" si="449"/>
        <v>0.65000002900239584</v>
      </c>
      <c r="T2574" s="117">
        <f t="shared" si="446"/>
        <v>0</v>
      </c>
      <c r="U2574" s="117">
        <f t="shared" si="447"/>
        <v>0</v>
      </c>
    </row>
    <row r="2575" spans="1:21" hidden="1" x14ac:dyDescent="0.3">
      <c r="A2575" s="114">
        <v>4950</v>
      </c>
      <c r="B2575" s="114" t="s">
        <v>1430</v>
      </c>
      <c r="C2575" s="114" t="s">
        <v>1431</v>
      </c>
      <c r="D2575" s="114" t="s">
        <v>6043</v>
      </c>
      <c r="E2575" s="114" t="s">
        <v>6044</v>
      </c>
      <c r="F2575" s="115">
        <v>45657</v>
      </c>
      <c r="G2575" s="114" t="s">
        <v>3984</v>
      </c>
      <c r="H2575" s="116">
        <v>8621550</v>
      </c>
      <c r="I2575" s="116">
        <v>6466164</v>
      </c>
      <c r="J2575" s="116">
        <v>6466164</v>
      </c>
      <c r="K2575" s="116">
        <v>0</v>
      </c>
      <c r="L2575" s="116">
        <v>0</v>
      </c>
      <c r="M2575" s="116">
        <v>0</v>
      </c>
      <c r="N2575" s="116">
        <v>0</v>
      </c>
      <c r="O2575" s="116">
        <v>0</v>
      </c>
      <c r="P2575" s="120">
        <v>0</v>
      </c>
      <c r="Q2575" s="27" t="str">
        <f t="shared" si="448"/>
        <v>Registered</v>
      </c>
      <c r="R2575" s="121">
        <f t="shared" si="449"/>
        <v>0.75000017398263652</v>
      </c>
      <c r="T2575" s="117">
        <f t="shared" ref="T2575:T2638" si="450">L2575+M2575+N2575+O2575+P2575</f>
        <v>0</v>
      </c>
      <c r="U2575" s="117">
        <f t="shared" ref="U2575:U2638" si="451">K2575-T2575</f>
        <v>0</v>
      </c>
    </row>
    <row r="2576" spans="1:21" hidden="1" x14ac:dyDescent="0.3">
      <c r="A2576" s="114">
        <v>4951</v>
      </c>
      <c r="B2576" s="114" t="s">
        <v>1430</v>
      </c>
      <c r="C2576" s="114" t="s">
        <v>1431</v>
      </c>
      <c r="D2576" s="114" t="s">
        <v>6045</v>
      </c>
      <c r="E2576" s="114" t="s">
        <v>6046</v>
      </c>
      <c r="F2576" s="115">
        <v>45715</v>
      </c>
      <c r="G2576" s="114" t="s">
        <v>3829</v>
      </c>
      <c r="H2576" s="116">
        <v>13709821</v>
      </c>
      <c r="I2576" s="116">
        <v>10282365</v>
      </c>
      <c r="J2576" s="116">
        <v>10282365</v>
      </c>
      <c r="K2576" s="116">
        <v>0</v>
      </c>
      <c r="L2576" s="116">
        <v>0</v>
      </c>
      <c r="M2576" s="116">
        <v>0</v>
      </c>
      <c r="N2576" s="116">
        <v>0</v>
      </c>
      <c r="O2576" s="116">
        <v>0</v>
      </c>
      <c r="P2576" s="120">
        <v>0</v>
      </c>
      <c r="Q2576" s="27" t="str">
        <f t="shared" si="448"/>
        <v>Registered</v>
      </c>
      <c r="R2576" s="121">
        <f t="shared" si="449"/>
        <v>0.74999994529469061</v>
      </c>
      <c r="T2576" s="117">
        <f t="shared" si="450"/>
        <v>0</v>
      </c>
      <c r="U2576" s="117">
        <f t="shared" si="451"/>
        <v>0</v>
      </c>
    </row>
    <row r="2577" spans="1:21" hidden="1" x14ac:dyDescent="0.3">
      <c r="A2577" s="114">
        <v>4952</v>
      </c>
      <c r="B2577" s="114" t="s">
        <v>1430</v>
      </c>
      <c r="C2577" s="114" t="s">
        <v>1431</v>
      </c>
      <c r="D2577" s="114" t="s">
        <v>6047</v>
      </c>
      <c r="E2577" s="114" t="s">
        <v>6048</v>
      </c>
      <c r="F2577" s="115">
        <v>45741</v>
      </c>
      <c r="G2577" s="114" t="s">
        <v>2467</v>
      </c>
      <c r="H2577" s="116">
        <v>9151786</v>
      </c>
      <c r="I2577" s="116">
        <v>5491072</v>
      </c>
      <c r="J2577" s="116">
        <v>5491072</v>
      </c>
      <c r="K2577" s="116">
        <v>0</v>
      </c>
      <c r="L2577" s="116">
        <v>0</v>
      </c>
      <c r="M2577" s="116">
        <v>0</v>
      </c>
      <c r="N2577" s="116">
        <v>0</v>
      </c>
      <c r="O2577" s="116">
        <v>0</v>
      </c>
      <c r="P2577" s="120">
        <v>0</v>
      </c>
      <c r="Q2577" s="27" t="str">
        <f t="shared" si="448"/>
        <v>Registered</v>
      </c>
      <c r="R2577" s="121">
        <f t="shared" si="449"/>
        <v>0.60000004370731574</v>
      </c>
      <c r="T2577" s="117">
        <f t="shared" si="450"/>
        <v>0</v>
      </c>
      <c r="U2577" s="117">
        <f t="shared" si="451"/>
        <v>0</v>
      </c>
    </row>
    <row r="2578" spans="1:21" hidden="1" x14ac:dyDescent="0.3">
      <c r="A2578" s="114">
        <v>4953</v>
      </c>
      <c r="B2578" s="114" t="s">
        <v>1430</v>
      </c>
      <c r="C2578" s="114" t="s">
        <v>1431</v>
      </c>
      <c r="D2578" s="114" t="s">
        <v>6049</v>
      </c>
      <c r="E2578" s="114" t="s">
        <v>6050</v>
      </c>
      <c r="F2578" s="115">
        <v>45827</v>
      </c>
      <c r="G2578" s="114" t="s">
        <v>4186</v>
      </c>
      <c r="H2578" s="116">
        <v>9090750</v>
      </c>
      <c r="I2578" s="116">
        <v>7272602</v>
      </c>
      <c r="J2578" s="116">
        <v>7272602</v>
      </c>
      <c r="K2578" s="116">
        <v>0</v>
      </c>
      <c r="L2578" s="116">
        <v>0</v>
      </c>
      <c r="M2578" s="116">
        <v>0</v>
      </c>
      <c r="N2578" s="116">
        <v>0</v>
      </c>
      <c r="O2578" s="116">
        <v>0</v>
      </c>
      <c r="P2578" s="120">
        <v>0</v>
      </c>
      <c r="Q2578" s="27" t="str">
        <f t="shared" si="448"/>
        <v>Registered</v>
      </c>
      <c r="R2578" s="121">
        <f t="shared" si="449"/>
        <v>0.80000022000385007</v>
      </c>
      <c r="T2578" s="117">
        <f t="shared" si="450"/>
        <v>0</v>
      </c>
      <c r="U2578" s="117">
        <f t="shared" si="451"/>
        <v>0</v>
      </c>
    </row>
    <row r="2579" spans="1:21" hidden="1" x14ac:dyDescent="0.3">
      <c r="A2579" s="114">
        <v>4954</v>
      </c>
      <c r="B2579" s="114" t="s">
        <v>1430</v>
      </c>
      <c r="C2579" s="114" t="s">
        <v>1431</v>
      </c>
      <c r="D2579" s="114" t="s">
        <v>6051</v>
      </c>
      <c r="E2579" s="114" t="s">
        <v>6052</v>
      </c>
      <c r="F2579" s="115">
        <v>45313</v>
      </c>
      <c r="G2579" s="114" t="s">
        <v>6053</v>
      </c>
      <c r="H2579" s="116">
        <v>8275515</v>
      </c>
      <c r="I2579" s="116">
        <v>5792862</v>
      </c>
      <c r="J2579" s="116">
        <v>5792862</v>
      </c>
      <c r="K2579" s="116">
        <v>0</v>
      </c>
      <c r="L2579" s="116">
        <v>0</v>
      </c>
      <c r="M2579" s="116">
        <v>0</v>
      </c>
      <c r="N2579" s="116">
        <v>0</v>
      </c>
      <c r="O2579" s="116">
        <v>0</v>
      </c>
      <c r="P2579" s="120">
        <v>0</v>
      </c>
      <c r="Q2579" s="27" t="str">
        <f t="shared" si="448"/>
        <v>Registered</v>
      </c>
      <c r="R2579" s="121">
        <f t="shared" si="449"/>
        <v>0.70000018125760144</v>
      </c>
      <c r="T2579" s="117">
        <f t="shared" si="450"/>
        <v>0</v>
      </c>
      <c r="U2579" s="117">
        <f t="shared" si="451"/>
        <v>0</v>
      </c>
    </row>
    <row r="2580" spans="1:21" hidden="1" x14ac:dyDescent="0.3">
      <c r="A2580" s="114">
        <v>4955</v>
      </c>
      <c r="B2580" s="114" t="s">
        <v>1430</v>
      </c>
      <c r="C2580" s="114" t="s">
        <v>1431</v>
      </c>
      <c r="D2580" s="114" t="s">
        <v>6054</v>
      </c>
      <c r="E2580" s="114" t="s">
        <v>6055</v>
      </c>
      <c r="F2580" s="115">
        <v>45558</v>
      </c>
      <c r="G2580" s="114" t="s">
        <v>6056</v>
      </c>
      <c r="H2580" s="116">
        <v>8794643</v>
      </c>
      <c r="I2580" s="116">
        <v>7035715</v>
      </c>
      <c r="J2580" s="116">
        <v>7035715</v>
      </c>
      <c r="K2580" s="116">
        <v>0</v>
      </c>
      <c r="L2580" s="116">
        <v>0</v>
      </c>
      <c r="M2580" s="116">
        <v>0</v>
      </c>
      <c r="N2580" s="116">
        <v>0</v>
      </c>
      <c r="O2580" s="116">
        <v>0</v>
      </c>
      <c r="P2580" s="120">
        <v>0</v>
      </c>
      <c r="Q2580" s="27" t="str">
        <f t="shared" si="448"/>
        <v>Registered</v>
      </c>
      <c r="R2580" s="121">
        <f t="shared" si="449"/>
        <v>0.80000006822334913</v>
      </c>
      <c r="T2580" s="117">
        <f t="shared" si="450"/>
        <v>0</v>
      </c>
      <c r="U2580" s="117">
        <f t="shared" si="451"/>
        <v>0</v>
      </c>
    </row>
    <row r="2581" spans="1:21" hidden="1" x14ac:dyDescent="0.3">
      <c r="A2581" s="114">
        <v>4956</v>
      </c>
      <c r="B2581" s="114" t="s">
        <v>1430</v>
      </c>
      <c r="C2581" s="114" t="s">
        <v>1431</v>
      </c>
      <c r="D2581" s="114" t="s">
        <v>6057</v>
      </c>
      <c r="E2581" s="114" t="s">
        <v>6058</v>
      </c>
      <c r="F2581" s="115">
        <v>45218</v>
      </c>
      <c r="G2581" s="114" t="s">
        <v>5709</v>
      </c>
      <c r="H2581" s="116">
        <v>8224107</v>
      </c>
      <c r="I2581" s="116">
        <v>6579283</v>
      </c>
      <c r="J2581" s="116">
        <v>6579283</v>
      </c>
      <c r="K2581" s="116">
        <v>0</v>
      </c>
      <c r="L2581" s="116">
        <v>0</v>
      </c>
      <c r="M2581" s="116">
        <v>0</v>
      </c>
      <c r="N2581" s="116">
        <v>0</v>
      </c>
      <c r="O2581" s="116">
        <v>0</v>
      </c>
      <c r="P2581" s="120">
        <v>0</v>
      </c>
      <c r="Q2581" s="27" t="str">
        <f t="shared" si="448"/>
        <v>Registered</v>
      </c>
      <c r="R2581" s="121">
        <f t="shared" si="449"/>
        <v>0.79999968385625331</v>
      </c>
      <c r="T2581" s="117">
        <f t="shared" si="450"/>
        <v>0</v>
      </c>
      <c r="U2581" s="117">
        <f t="shared" si="451"/>
        <v>0</v>
      </c>
    </row>
    <row r="2582" spans="1:21" hidden="1" x14ac:dyDescent="0.3">
      <c r="A2582" s="114">
        <v>4957</v>
      </c>
      <c r="B2582" s="114" t="s">
        <v>1430</v>
      </c>
      <c r="C2582" s="114" t="s">
        <v>1431</v>
      </c>
      <c r="D2582" s="114" t="s">
        <v>6059</v>
      </c>
      <c r="E2582" s="114" t="s">
        <v>6060</v>
      </c>
      <c r="F2582" s="115">
        <v>45534</v>
      </c>
      <c r="G2582" s="114" t="s">
        <v>3344</v>
      </c>
      <c r="H2582" s="116">
        <v>8804464</v>
      </c>
      <c r="I2582" s="116">
        <v>6339214</v>
      </c>
      <c r="J2582" s="116">
        <v>6339214</v>
      </c>
      <c r="K2582" s="116">
        <v>0</v>
      </c>
      <c r="L2582" s="116">
        <v>0</v>
      </c>
      <c r="M2582" s="116">
        <v>0</v>
      </c>
      <c r="N2582" s="116">
        <v>0</v>
      </c>
      <c r="O2582" s="116">
        <v>0</v>
      </c>
      <c r="P2582" s="120">
        <v>0</v>
      </c>
      <c r="Q2582" s="27" t="str">
        <f t="shared" si="448"/>
        <v>Registered</v>
      </c>
      <c r="R2582" s="121">
        <f t="shared" si="449"/>
        <v>0.71999999091370015</v>
      </c>
      <c r="T2582" s="117">
        <f t="shared" si="450"/>
        <v>0</v>
      </c>
      <c r="U2582" s="117">
        <f t="shared" si="451"/>
        <v>0</v>
      </c>
    </row>
    <row r="2583" spans="1:21" hidden="1" x14ac:dyDescent="0.3">
      <c r="A2583" s="114">
        <v>4958</v>
      </c>
      <c r="B2583" s="114" t="s">
        <v>1430</v>
      </c>
      <c r="C2583" s="114" t="s">
        <v>1431</v>
      </c>
      <c r="D2583" s="114" t="s">
        <v>6061</v>
      </c>
      <c r="E2583" s="114" t="s">
        <v>6062</v>
      </c>
      <c r="F2583" s="115">
        <v>45260</v>
      </c>
      <c r="G2583" s="114" t="s">
        <v>2979</v>
      </c>
      <c r="H2583" s="116">
        <v>8367000</v>
      </c>
      <c r="I2583" s="116">
        <v>6693600</v>
      </c>
      <c r="J2583" s="116">
        <v>6693600</v>
      </c>
      <c r="K2583" s="116">
        <v>0</v>
      </c>
      <c r="L2583" s="116">
        <v>0</v>
      </c>
      <c r="M2583" s="116">
        <v>0</v>
      </c>
      <c r="N2583" s="116">
        <v>0</v>
      </c>
      <c r="O2583" s="116">
        <v>0</v>
      </c>
      <c r="P2583" s="120">
        <v>0</v>
      </c>
      <c r="Q2583" s="27" t="str">
        <f t="shared" si="448"/>
        <v>Registered</v>
      </c>
      <c r="R2583" s="121">
        <f t="shared" si="449"/>
        <v>0.8</v>
      </c>
      <c r="T2583" s="117">
        <f t="shared" si="450"/>
        <v>0</v>
      </c>
      <c r="U2583" s="117">
        <f t="shared" si="451"/>
        <v>0</v>
      </c>
    </row>
    <row r="2584" spans="1:21" hidden="1" x14ac:dyDescent="0.3">
      <c r="A2584" s="114">
        <v>4959</v>
      </c>
      <c r="B2584" s="114" t="s">
        <v>1430</v>
      </c>
      <c r="C2584" s="114" t="s">
        <v>1431</v>
      </c>
      <c r="D2584" s="114" t="s">
        <v>6063</v>
      </c>
      <c r="E2584" s="114" t="s">
        <v>6064</v>
      </c>
      <c r="F2584" s="115">
        <v>45527</v>
      </c>
      <c r="G2584" s="114" t="s">
        <v>6065</v>
      </c>
      <c r="H2584" s="116">
        <v>8634821</v>
      </c>
      <c r="I2584" s="116">
        <v>6907856</v>
      </c>
      <c r="J2584" s="116">
        <v>6907856</v>
      </c>
      <c r="K2584" s="116">
        <v>0</v>
      </c>
      <c r="L2584" s="116">
        <v>0</v>
      </c>
      <c r="M2584" s="116">
        <v>0</v>
      </c>
      <c r="N2584" s="116">
        <v>0</v>
      </c>
      <c r="O2584" s="116">
        <v>0</v>
      </c>
      <c r="P2584" s="120">
        <v>0</v>
      </c>
      <c r="Q2584" s="27" t="str">
        <f t="shared" si="448"/>
        <v>Registered</v>
      </c>
      <c r="R2584" s="121">
        <f t="shared" si="449"/>
        <v>0.7999999073518721</v>
      </c>
      <c r="T2584" s="117">
        <f t="shared" si="450"/>
        <v>0</v>
      </c>
      <c r="U2584" s="117">
        <f t="shared" si="451"/>
        <v>0</v>
      </c>
    </row>
    <row r="2585" spans="1:21" hidden="1" x14ac:dyDescent="0.3">
      <c r="A2585" s="114">
        <v>4960</v>
      </c>
      <c r="B2585" s="114" t="s">
        <v>1430</v>
      </c>
      <c r="C2585" s="114" t="s">
        <v>1431</v>
      </c>
      <c r="D2585" s="114" t="s">
        <v>3549</v>
      </c>
      <c r="E2585" s="114" t="s">
        <v>3550</v>
      </c>
      <c r="F2585" s="115">
        <v>45281</v>
      </c>
      <c r="G2585" s="114" t="s">
        <v>3551</v>
      </c>
      <c r="H2585" s="116">
        <v>8303667</v>
      </c>
      <c r="I2585" s="116">
        <v>5812567</v>
      </c>
      <c r="J2585" s="116">
        <v>5812567</v>
      </c>
      <c r="K2585" s="116">
        <v>0</v>
      </c>
      <c r="L2585" s="116">
        <v>0</v>
      </c>
      <c r="M2585" s="116">
        <v>0</v>
      </c>
      <c r="N2585" s="116">
        <v>0</v>
      </c>
      <c r="O2585" s="116">
        <v>0</v>
      </c>
      <c r="P2585" s="120">
        <v>0</v>
      </c>
      <c r="Q2585" s="27" t="str">
        <f t="shared" si="448"/>
        <v>Registered</v>
      </c>
      <c r="R2585" s="121">
        <f t="shared" si="449"/>
        <v>0.7000000120428721</v>
      </c>
      <c r="T2585" s="117">
        <f t="shared" si="450"/>
        <v>0</v>
      </c>
      <c r="U2585" s="117">
        <f t="shared" si="451"/>
        <v>0</v>
      </c>
    </row>
    <row r="2586" spans="1:21" hidden="1" x14ac:dyDescent="0.3">
      <c r="A2586" s="114">
        <v>4961</v>
      </c>
      <c r="B2586" s="114" t="s">
        <v>1430</v>
      </c>
      <c r="C2586" s="114" t="s">
        <v>1431</v>
      </c>
      <c r="D2586" s="114" t="s">
        <v>6066</v>
      </c>
      <c r="E2586" s="114" t="s">
        <v>6067</v>
      </c>
      <c r="F2586" s="115">
        <v>45493</v>
      </c>
      <c r="G2586" s="114" t="s">
        <v>6068</v>
      </c>
      <c r="H2586" s="116">
        <v>13013393</v>
      </c>
      <c r="I2586" s="116">
        <v>10410717</v>
      </c>
      <c r="J2586" s="116">
        <v>10410717</v>
      </c>
      <c r="K2586" s="116">
        <v>0</v>
      </c>
      <c r="L2586" s="116">
        <v>0</v>
      </c>
      <c r="M2586" s="116">
        <v>0</v>
      </c>
      <c r="N2586" s="116">
        <v>0</v>
      </c>
      <c r="O2586" s="116">
        <v>0</v>
      </c>
      <c r="P2586" s="120">
        <v>0</v>
      </c>
      <c r="Q2586" s="27" t="str">
        <f t="shared" si="448"/>
        <v>Registered</v>
      </c>
      <c r="R2586" s="121">
        <f t="shared" si="449"/>
        <v>0.80000019979416592</v>
      </c>
      <c r="T2586" s="117">
        <f t="shared" si="450"/>
        <v>0</v>
      </c>
      <c r="U2586" s="117">
        <f t="shared" si="451"/>
        <v>0</v>
      </c>
    </row>
    <row r="2587" spans="1:21" hidden="1" x14ac:dyDescent="0.3">
      <c r="A2587" s="114">
        <v>4962</v>
      </c>
      <c r="B2587" s="114" t="s">
        <v>1430</v>
      </c>
      <c r="C2587" s="114" t="s">
        <v>1431</v>
      </c>
      <c r="D2587" s="114" t="s">
        <v>6069</v>
      </c>
      <c r="E2587" s="114" t="s">
        <v>6070</v>
      </c>
      <c r="F2587" s="115">
        <v>45290</v>
      </c>
      <c r="G2587" s="114" t="s">
        <v>4376</v>
      </c>
      <c r="H2587" s="116">
        <v>8325954</v>
      </c>
      <c r="I2587" s="116">
        <v>6660763</v>
      </c>
      <c r="J2587" s="116">
        <v>6660763</v>
      </c>
      <c r="K2587" s="116">
        <v>0</v>
      </c>
      <c r="L2587" s="116">
        <v>0</v>
      </c>
      <c r="M2587" s="116">
        <v>0</v>
      </c>
      <c r="N2587" s="116">
        <v>0</v>
      </c>
      <c r="O2587" s="116">
        <v>0</v>
      </c>
      <c r="P2587" s="120">
        <v>0</v>
      </c>
      <c r="Q2587" s="27" t="str">
        <f t="shared" si="448"/>
        <v>Registered</v>
      </c>
      <c r="R2587" s="121">
        <f t="shared" si="449"/>
        <v>0.79999997597872874</v>
      </c>
      <c r="T2587" s="117">
        <f t="shared" si="450"/>
        <v>0</v>
      </c>
      <c r="U2587" s="117">
        <f t="shared" si="451"/>
        <v>0</v>
      </c>
    </row>
    <row r="2588" spans="1:21" hidden="1" x14ac:dyDescent="0.3">
      <c r="A2588" s="114">
        <v>4963</v>
      </c>
      <c r="B2588" s="114" t="s">
        <v>1430</v>
      </c>
      <c r="C2588" s="114" t="s">
        <v>1431</v>
      </c>
      <c r="D2588" s="114" t="s">
        <v>3433</v>
      </c>
      <c r="E2588" s="114" t="s">
        <v>3434</v>
      </c>
      <c r="F2588" s="115">
        <v>45520</v>
      </c>
      <c r="G2588" s="114" t="s">
        <v>3370</v>
      </c>
      <c r="H2588" s="116">
        <v>8891964</v>
      </c>
      <c r="I2588" s="116">
        <v>7113572</v>
      </c>
      <c r="J2588" s="116">
        <v>7113572</v>
      </c>
      <c r="K2588" s="116">
        <v>0</v>
      </c>
      <c r="L2588" s="116">
        <v>0</v>
      </c>
      <c r="M2588" s="116">
        <v>0</v>
      </c>
      <c r="N2588" s="116">
        <v>0</v>
      </c>
      <c r="O2588" s="116">
        <v>0</v>
      </c>
      <c r="P2588" s="120">
        <v>0</v>
      </c>
      <c r="Q2588" s="27" t="str">
        <f t="shared" si="448"/>
        <v>Registered</v>
      </c>
      <c r="R2588" s="121">
        <f t="shared" si="449"/>
        <v>0.80000008996887528</v>
      </c>
      <c r="T2588" s="117">
        <f t="shared" si="450"/>
        <v>0</v>
      </c>
      <c r="U2588" s="117">
        <f t="shared" si="451"/>
        <v>0</v>
      </c>
    </row>
    <row r="2589" spans="1:21" hidden="1" x14ac:dyDescent="0.3">
      <c r="A2589" s="114">
        <v>4964</v>
      </c>
      <c r="B2589" s="114" t="s">
        <v>1430</v>
      </c>
      <c r="C2589" s="114" t="s">
        <v>1431</v>
      </c>
      <c r="D2589" s="114" t="s">
        <v>6071</v>
      </c>
      <c r="E2589" s="114" t="s">
        <v>6072</v>
      </c>
      <c r="F2589" s="115">
        <v>45322</v>
      </c>
      <c r="G2589" s="114" t="s">
        <v>3623</v>
      </c>
      <c r="H2589" s="116">
        <v>12055800</v>
      </c>
      <c r="I2589" s="116">
        <v>9644640</v>
      </c>
      <c r="J2589" s="116">
        <v>9644640</v>
      </c>
      <c r="K2589" s="116">
        <v>0</v>
      </c>
      <c r="L2589" s="116">
        <v>0</v>
      </c>
      <c r="M2589" s="116">
        <v>0</v>
      </c>
      <c r="N2589" s="116">
        <v>0</v>
      </c>
      <c r="O2589" s="116">
        <v>0</v>
      </c>
      <c r="P2589" s="120">
        <v>0</v>
      </c>
      <c r="Q2589" s="27" t="str">
        <f t="shared" si="448"/>
        <v>Registered</v>
      </c>
      <c r="R2589" s="121">
        <f t="shared" si="449"/>
        <v>0.8</v>
      </c>
      <c r="T2589" s="117">
        <f t="shared" si="450"/>
        <v>0</v>
      </c>
      <c r="U2589" s="117">
        <f t="shared" si="451"/>
        <v>0</v>
      </c>
    </row>
    <row r="2590" spans="1:21" hidden="1" x14ac:dyDescent="0.3">
      <c r="A2590" s="114">
        <v>4965</v>
      </c>
      <c r="B2590" s="114" t="s">
        <v>1430</v>
      </c>
      <c r="C2590" s="114" t="s">
        <v>1431</v>
      </c>
      <c r="D2590" s="114" t="s">
        <v>2892</v>
      </c>
      <c r="E2590" s="114" t="s">
        <v>2893</v>
      </c>
      <c r="F2590" s="115">
        <v>45468</v>
      </c>
      <c r="G2590" s="114" t="s">
        <v>2894</v>
      </c>
      <c r="H2590" s="116">
        <v>12901786</v>
      </c>
      <c r="I2590" s="116">
        <v>10321428</v>
      </c>
      <c r="J2590" s="116">
        <v>10321428</v>
      </c>
      <c r="K2590" s="116">
        <v>0</v>
      </c>
      <c r="L2590" s="116">
        <v>0</v>
      </c>
      <c r="M2590" s="116">
        <v>0</v>
      </c>
      <c r="N2590" s="116">
        <v>0</v>
      </c>
      <c r="O2590" s="116">
        <v>0</v>
      </c>
      <c r="P2590" s="120">
        <v>0</v>
      </c>
      <c r="Q2590" s="27" t="str">
        <f t="shared" si="448"/>
        <v>Registered</v>
      </c>
      <c r="R2590" s="121">
        <f t="shared" si="449"/>
        <v>0.799999937993081</v>
      </c>
      <c r="T2590" s="117">
        <f t="shared" si="450"/>
        <v>0</v>
      </c>
      <c r="U2590" s="117">
        <f t="shared" si="451"/>
        <v>0</v>
      </c>
    </row>
    <row r="2591" spans="1:21" hidden="1" x14ac:dyDescent="0.3">
      <c r="A2591" s="114">
        <v>10162</v>
      </c>
      <c r="B2591" s="114" t="s">
        <v>1430</v>
      </c>
      <c r="C2591" s="114" t="s">
        <v>1431</v>
      </c>
      <c r="D2591" s="114" t="s">
        <v>9452</v>
      </c>
      <c r="E2591" s="114" t="s">
        <v>9453</v>
      </c>
      <c r="F2591" s="115">
        <v>45233</v>
      </c>
      <c r="G2591" s="114" t="s">
        <v>3584</v>
      </c>
      <c r="H2591" s="116">
        <v>12376722</v>
      </c>
      <c r="I2591" s="116">
        <v>9901376</v>
      </c>
      <c r="J2591" s="116">
        <v>9920820</v>
      </c>
      <c r="K2591" s="116">
        <v>-19444</v>
      </c>
      <c r="L2591" s="116">
        <v>0</v>
      </c>
      <c r="M2591" s="116">
        <v>0</v>
      </c>
      <c r="N2591" s="116">
        <v>0</v>
      </c>
      <c r="O2591" s="116">
        <v>0</v>
      </c>
      <c r="P2591" s="120">
        <v>0</v>
      </c>
      <c r="Q2591" s="27" t="str">
        <f t="shared" si="448"/>
        <v>Registered</v>
      </c>
      <c r="R2591" s="121">
        <f t="shared" si="449"/>
        <v>0.79999987072505951</v>
      </c>
      <c r="T2591" s="117">
        <f t="shared" si="450"/>
        <v>0</v>
      </c>
      <c r="U2591" s="117">
        <f t="shared" si="451"/>
        <v>-19444</v>
      </c>
    </row>
    <row r="2592" spans="1:21" hidden="1" x14ac:dyDescent="0.3">
      <c r="A2592" s="114">
        <v>10219</v>
      </c>
      <c r="B2592" s="114" t="s">
        <v>1430</v>
      </c>
      <c r="C2592" s="114" t="s">
        <v>1431</v>
      </c>
      <c r="D2592" s="114" t="s">
        <v>9503</v>
      </c>
      <c r="E2592" s="114" t="s">
        <v>9504</v>
      </c>
      <c r="F2592" s="115">
        <v>45565</v>
      </c>
      <c r="G2592" s="114" t="s">
        <v>5815</v>
      </c>
      <c r="H2592" s="116">
        <v>8190472</v>
      </c>
      <c r="I2592" s="116">
        <v>819047</v>
      </c>
      <c r="J2592" s="116">
        <v>901905</v>
      </c>
      <c r="K2592" s="116">
        <v>-82858</v>
      </c>
      <c r="L2592" s="116">
        <v>0</v>
      </c>
      <c r="M2592" s="116">
        <v>0</v>
      </c>
      <c r="N2592" s="116">
        <v>0</v>
      </c>
      <c r="O2592" s="116">
        <v>0</v>
      </c>
      <c r="P2592" s="120">
        <v>0</v>
      </c>
      <c r="Q2592" s="27" t="str">
        <f t="shared" si="448"/>
        <v>Registered</v>
      </c>
      <c r="R2592" s="121">
        <f t="shared" si="449"/>
        <v>9.9999975581382849E-2</v>
      </c>
      <c r="T2592" s="117">
        <f t="shared" si="450"/>
        <v>0</v>
      </c>
      <c r="U2592" s="117">
        <f t="shared" si="451"/>
        <v>-82858</v>
      </c>
    </row>
    <row r="2593" spans="1:21" hidden="1" x14ac:dyDescent="0.3">
      <c r="A2593" s="114">
        <v>10376</v>
      </c>
      <c r="B2593" s="114" t="s">
        <v>1430</v>
      </c>
      <c r="C2593" s="114" t="s">
        <v>1431</v>
      </c>
      <c r="D2593" s="114" t="s">
        <v>9752</v>
      </c>
      <c r="E2593" s="114" t="s">
        <v>9753</v>
      </c>
      <c r="F2593" s="115">
        <v>45135</v>
      </c>
      <c r="G2593" s="114" t="s">
        <v>3508</v>
      </c>
      <c r="H2593" s="116">
        <v>7348845</v>
      </c>
      <c r="I2593" s="116">
        <v>5879077</v>
      </c>
      <c r="J2593" s="116">
        <v>6043859</v>
      </c>
      <c r="K2593" s="116">
        <v>-164782</v>
      </c>
      <c r="L2593" s="116">
        <v>0</v>
      </c>
      <c r="M2593" s="116">
        <v>0</v>
      </c>
      <c r="N2593" s="116">
        <v>0</v>
      </c>
      <c r="O2593" s="116">
        <v>0</v>
      </c>
      <c r="P2593" s="120">
        <v>0</v>
      </c>
      <c r="Q2593" s="27" t="str">
        <f t="shared" si="448"/>
        <v>Registered</v>
      </c>
      <c r="R2593" s="121">
        <f t="shared" si="449"/>
        <v>0.80000013607580511</v>
      </c>
      <c r="T2593" s="117">
        <f t="shared" si="450"/>
        <v>0</v>
      </c>
      <c r="U2593" s="117">
        <f t="shared" si="451"/>
        <v>-164782</v>
      </c>
    </row>
    <row r="2594" spans="1:21" hidden="1" x14ac:dyDescent="0.3">
      <c r="A2594" s="114">
        <v>10456</v>
      </c>
      <c r="B2594" s="114" t="s">
        <v>1430</v>
      </c>
      <c r="C2594" s="114" t="s">
        <v>1431</v>
      </c>
      <c r="D2594" s="114" t="s">
        <v>9868</v>
      </c>
      <c r="E2594" s="114" t="s">
        <v>9869</v>
      </c>
      <c r="F2594" s="115">
        <v>45135</v>
      </c>
      <c r="G2594" s="114" t="s">
        <v>5011</v>
      </c>
      <c r="H2594" s="116">
        <v>7348845</v>
      </c>
      <c r="I2594" s="116">
        <v>5511635</v>
      </c>
      <c r="J2594" s="116">
        <v>5861590</v>
      </c>
      <c r="K2594" s="116">
        <v>-349955</v>
      </c>
      <c r="L2594" s="116">
        <v>0</v>
      </c>
      <c r="M2594" s="116">
        <v>0</v>
      </c>
      <c r="N2594" s="116">
        <v>0</v>
      </c>
      <c r="O2594" s="116">
        <v>0</v>
      </c>
      <c r="P2594" s="120">
        <v>0</v>
      </c>
      <c r="Q2594" s="27" t="str">
        <f t="shared" si="448"/>
        <v>Registered</v>
      </c>
      <c r="R2594" s="121">
        <f t="shared" si="449"/>
        <v>0.75000017009475639</v>
      </c>
      <c r="T2594" s="117">
        <f t="shared" si="450"/>
        <v>0</v>
      </c>
      <c r="U2594" s="117">
        <f t="shared" si="451"/>
        <v>-349955</v>
      </c>
    </row>
    <row r="2595" spans="1:21" hidden="1" x14ac:dyDescent="0.3">
      <c r="A2595" s="114">
        <v>10471</v>
      </c>
      <c r="B2595" s="114" t="s">
        <v>1430</v>
      </c>
      <c r="C2595" s="114" t="s">
        <v>1431</v>
      </c>
      <c r="D2595" s="114" t="s">
        <v>9891</v>
      </c>
      <c r="E2595" s="114" t="s">
        <v>9892</v>
      </c>
      <c r="F2595" s="115">
        <v>45322</v>
      </c>
      <c r="G2595" s="114" t="s">
        <v>8545</v>
      </c>
      <c r="H2595" s="116">
        <v>8240325</v>
      </c>
      <c r="I2595" s="116">
        <v>5768230</v>
      </c>
      <c r="J2595" s="116">
        <v>6180246</v>
      </c>
      <c r="K2595" s="116">
        <v>-412016</v>
      </c>
      <c r="L2595" s="116">
        <v>0</v>
      </c>
      <c r="M2595" s="116">
        <v>0</v>
      </c>
      <c r="N2595" s="116">
        <v>0</v>
      </c>
      <c r="O2595" s="116">
        <v>0</v>
      </c>
      <c r="P2595" s="120">
        <v>0</v>
      </c>
      <c r="Q2595" s="27" t="str">
        <f t="shared" si="448"/>
        <v>Registered</v>
      </c>
      <c r="R2595" s="121">
        <f t="shared" si="449"/>
        <v>0.7000003033860922</v>
      </c>
      <c r="T2595" s="117">
        <f t="shared" si="450"/>
        <v>0</v>
      </c>
      <c r="U2595" s="117">
        <f t="shared" si="451"/>
        <v>-412016</v>
      </c>
    </row>
    <row r="2596" spans="1:21" hidden="1" x14ac:dyDescent="0.3">
      <c r="A2596" s="114">
        <v>10472</v>
      </c>
      <c r="B2596" s="114" t="s">
        <v>1430</v>
      </c>
      <c r="C2596" s="114" t="s">
        <v>1431</v>
      </c>
      <c r="D2596" s="114" t="s">
        <v>9893</v>
      </c>
      <c r="E2596" s="114" t="s">
        <v>9894</v>
      </c>
      <c r="F2596" s="115">
        <v>45350</v>
      </c>
      <c r="G2596" s="114" t="s">
        <v>2947</v>
      </c>
      <c r="H2596" s="116">
        <v>8267304</v>
      </c>
      <c r="I2596" s="116">
        <v>6200476</v>
      </c>
      <c r="J2596" s="116">
        <v>6613841</v>
      </c>
      <c r="K2596" s="116">
        <v>-413365</v>
      </c>
      <c r="L2596" s="116">
        <v>0</v>
      </c>
      <c r="M2596" s="116">
        <v>0</v>
      </c>
      <c r="N2596" s="116">
        <v>0</v>
      </c>
      <c r="O2596" s="116">
        <v>0</v>
      </c>
      <c r="P2596" s="120">
        <v>0</v>
      </c>
      <c r="Q2596" s="27" t="str">
        <f t="shared" si="448"/>
        <v>Registered</v>
      </c>
      <c r="R2596" s="121">
        <f t="shared" si="449"/>
        <v>0.7499997580831671</v>
      </c>
      <c r="T2596" s="117">
        <f t="shared" si="450"/>
        <v>0</v>
      </c>
      <c r="U2596" s="117">
        <f t="shared" si="451"/>
        <v>-413365</v>
      </c>
    </row>
    <row r="2597" spans="1:21" hidden="1" x14ac:dyDescent="0.3">
      <c r="A2597" s="114">
        <v>10523</v>
      </c>
      <c r="B2597" s="114" t="s">
        <v>1430</v>
      </c>
      <c r="C2597" s="114" t="s">
        <v>1431</v>
      </c>
      <c r="D2597" s="114" t="s">
        <v>9959</v>
      </c>
      <c r="E2597" s="114" t="s">
        <v>9960</v>
      </c>
      <c r="F2597" s="115">
        <v>45194</v>
      </c>
      <c r="G2597" s="114" t="s">
        <v>2595</v>
      </c>
      <c r="H2597" s="116">
        <v>7348845</v>
      </c>
      <c r="I2597" s="116">
        <v>5511635</v>
      </c>
      <c r="J2597" s="116">
        <v>6159302</v>
      </c>
      <c r="K2597" s="116">
        <v>-647667</v>
      </c>
      <c r="L2597" s="116">
        <v>0</v>
      </c>
      <c r="M2597" s="116">
        <v>0</v>
      </c>
      <c r="N2597" s="116">
        <v>0</v>
      </c>
      <c r="O2597" s="116">
        <v>0</v>
      </c>
      <c r="P2597" s="120">
        <v>0</v>
      </c>
      <c r="Q2597" s="27" t="str">
        <f t="shared" si="448"/>
        <v>Registered</v>
      </c>
      <c r="R2597" s="121">
        <f t="shared" si="449"/>
        <v>0.75000017009475639</v>
      </c>
      <c r="T2597" s="117">
        <f t="shared" si="450"/>
        <v>0</v>
      </c>
      <c r="U2597" s="117">
        <f t="shared" si="451"/>
        <v>-647667</v>
      </c>
    </row>
    <row r="2598" spans="1:21" hidden="1" x14ac:dyDescent="0.3">
      <c r="A2598" s="114">
        <v>10527</v>
      </c>
      <c r="B2598" s="114" t="s">
        <v>1430</v>
      </c>
      <c r="C2598" s="114" t="s">
        <v>1431</v>
      </c>
      <c r="D2598" s="114" t="s">
        <v>9966</v>
      </c>
      <c r="E2598" s="114" t="s">
        <v>9967</v>
      </c>
      <c r="F2598" s="115">
        <v>45135</v>
      </c>
      <c r="G2598" s="114" t="s">
        <v>7572</v>
      </c>
      <c r="H2598" s="116">
        <v>7348845</v>
      </c>
      <c r="I2598" s="116">
        <v>5511635</v>
      </c>
      <c r="J2598" s="116">
        <v>6178722</v>
      </c>
      <c r="K2598" s="116">
        <v>-667087</v>
      </c>
      <c r="L2598" s="116">
        <v>0</v>
      </c>
      <c r="M2598" s="116">
        <v>0</v>
      </c>
      <c r="N2598" s="116">
        <v>0</v>
      </c>
      <c r="O2598" s="116">
        <v>0</v>
      </c>
      <c r="P2598" s="120">
        <v>0</v>
      </c>
      <c r="Q2598" s="27" t="str">
        <f t="shared" si="448"/>
        <v>Registered</v>
      </c>
      <c r="R2598" s="121">
        <f t="shared" si="449"/>
        <v>0.75000017009475639</v>
      </c>
      <c r="T2598" s="117">
        <f t="shared" si="450"/>
        <v>0</v>
      </c>
      <c r="U2598" s="117">
        <f t="shared" si="451"/>
        <v>-667087</v>
      </c>
    </row>
    <row r="2599" spans="1:21" hidden="1" x14ac:dyDescent="0.3">
      <c r="A2599" s="114">
        <v>10597</v>
      </c>
      <c r="B2599" s="114" t="s">
        <v>1430</v>
      </c>
      <c r="C2599" s="114" t="s">
        <v>1431</v>
      </c>
      <c r="D2599" s="114" t="s">
        <v>10075</v>
      </c>
      <c r="E2599" s="114" t="s">
        <v>10006</v>
      </c>
      <c r="F2599" s="115">
        <v>45236</v>
      </c>
      <c r="G2599" s="114" t="s">
        <v>2462</v>
      </c>
      <c r="H2599" s="116">
        <v>8260000</v>
      </c>
      <c r="I2599" s="116">
        <v>6195000</v>
      </c>
      <c r="J2599" s="116">
        <v>7726000</v>
      </c>
      <c r="K2599" s="116">
        <v>-1531000</v>
      </c>
      <c r="L2599" s="116">
        <v>0</v>
      </c>
      <c r="M2599" s="116">
        <v>0</v>
      </c>
      <c r="N2599" s="116">
        <v>0</v>
      </c>
      <c r="O2599" s="116">
        <v>0</v>
      </c>
      <c r="P2599" s="120">
        <v>0</v>
      </c>
      <c r="Q2599" s="27" t="str">
        <f t="shared" si="448"/>
        <v>Registered</v>
      </c>
      <c r="R2599" s="121">
        <f t="shared" si="449"/>
        <v>0.75</v>
      </c>
      <c r="T2599" s="117">
        <f t="shared" si="450"/>
        <v>0</v>
      </c>
      <c r="U2599" s="117">
        <f t="shared" si="451"/>
        <v>-1531000</v>
      </c>
    </row>
    <row r="2600" spans="1:21" hidden="1" x14ac:dyDescent="0.3">
      <c r="A2600" s="114">
        <v>10616</v>
      </c>
      <c r="B2600" s="114" t="s">
        <v>1430</v>
      </c>
      <c r="C2600" s="114" t="s">
        <v>1431</v>
      </c>
      <c r="D2600" s="114" t="s">
        <v>10096</v>
      </c>
      <c r="E2600" s="114" t="s">
        <v>10097</v>
      </c>
      <c r="F2600" s="115">
        <v>45138</v>
      </c>
      <c r="G2600" s="114" t="s">
        <v>8371</v>
      </c>
      <c r="H2600" s="116">
        <v>7348845</v>
      </c>
      <c r="I2600" s="116">
        <v>5511635</v>
      </c>
      <c r="J2600" s="116">
        <v>7348845</v>
      </c>
      <c r="K2600" s="116">
        <v>-1837210</v>
      </c>
      <c r="L2600" s="116">
        <v>0</v>
      </c>
      <c r="M2600" s="116">
        <v>0</v>
      </c>
      <c r="N2600" s="116">
        <v>0</v>
      </c>
      <c r="O2600" s="116">
        <v>0</v>
      </c>
      <c r="P2600" s="120">
        <v>0</v>
      </c>
      <c r="Q2600" s="27" t="str">
        <f t="shared" si="448"/>
        <v>Registered</v>
      </c>
      <c r="R2600" s="121">
        <f t="shared" si="449"/>
        <v>0.75000017009475639</v>
      </c>
      <c r="T2600" s="117">
        <f t="shared" si="450"/>
        <v>0</v>
      </c>
      <c r="U2600" s="117">
        <f t="shared" si="451"/>
        <v>-1837210</v>
      </c>
    </row>
    <row r="2601" spans="1:21" x14ac:dyDescent="0.3">
      <c r="A2601" s="114">
        <v>77</v>
      </c>
      <c r="B2601" s="114" t="s">
        <v>107</v>
      </c>
      <c r="C2601" s="114" t="s">
        <v>1484</v>
      </c>
      <c r="D2601" s="114" t="s">
        <v>1530</v>
      </c>
      <c r="E2601" s="114" t="s">
        <v>1531</v>
      </c>
      <c r="F2601" s="115">
        <v>45930</v>
      </c>
      <c r="G2601" s="114" t="s">
        <v>1532</v>
      </c>
      <c r="H2601" s="116">
        <v>13533929</v>
      </c>
      <c r="I2601" s="116">
        <v>7714339</v>
      </c>
      <c r="J2601" s="116">
        <v>1353393</v>
      </c>
      <c r="K2601" s="116">
        <v>6360946</v>
      </c>
      <c r="L2601" s="116">
        <v>0</v>
      </c>
      <c r="M2601" s="116">
        <v>0</v>
      </c>
      <c r="N2601" s="116">
        <v>541357</v>
      </c>
      <c r="O2601" s="116">
        <v>5819589</v>
      </c>
      <c r="P2601" s="120">
        <v>0</v>
      </c>
      <c r="Q2601" s="27" t="str">
        <f t="shared" si="448"/>
        <v>Registered</v>
      </c>
      <c r="R2601" s="121">
        <f t="shared" si="449"/>
        <v>0.56999996083916205</v>
      </c>
      <c r="T2601" s="117">
        <f t="shared" si="450"/>
        <v>6360946</v>
      </c>
      <c r="U2601" s="117">
        <f t="shared" si="451"/>
        <v>0</v>
      </c>
    </row>
    <row r="2602" spans="1:21" x14ac:dyDescent="0.3">
      <c r="A2602" s="114">
        <v>137</v>
      </c>
      <c r="B2602" s="114" t="s">
        <v>107</v>
      </c>
      <c r="C2602" s="114" t="s">
        <v>1484</v>
      </c>
      <c r="D2602" s="114" t="s">
        <v>1686</v>
      </c>
      <c r="E2602" s="114" t="s">
        <v>1687</v>
      </c>
      <c r="F2602" s="115">
        <v>45762</v>
      </c>
      <c r="G2602" s="114" t="s">
        <v>1688</v>
      </c>
      <c r="H2602" s="116">
        <v>8469060</v>
      </c>
      <c r="I2602" s="116">
        <v>4827363</v>
      </c>
      <c r="J2602" s="116">
        <v>600000</v>
      </c>
      <c r="K2602" s="116">
        <v>4227363</v>
      </c>
      <c r="L2602" s="116">
        <v>0</v>
      </c>
      <c r="M2602" s="116">
        <v>0</v>
      </c>
      <c r="N2602" s="116">
        <v>338762</v>
      </c>
      <c r="O2602" s="116">
        <v>0</v>
      </c>
      <c r="P2602" s="120">
        <v>3888601</v>
      </c>
      <c r="Q2602" s="27" t="str">
        <f t="shared" si="448"/>
        <v>Registered</v>
      </c>
      <c r="R2602" s="121">
        <f t="shared" si="449"/>
        <v>0.56999985830776967</v>
      </c>
      <c r="T2602" s="117">
        <f t="shared" si="450"/>
        <v>4227363</v>
      </c>
      <c r="U2602" s="117">
        <f t="shared" si="451"/>
        <v>0</v>
      </c>
    </row>
    <row r="2603" spans="1:21" x14ac:dyDescent="0.3">
      <c r="A2603" s="114">
        <v>455</v>
      </c>
      <c r="B2603" s="114" t="s">
        <v>107</v>
      </c>
      <c r="C2603" s="114" t="s">
        <v>1484</v>
      </c>
      <c r="D2603" s="114" t="s">
        <v>2471</v>
      </c>
      <c r="E2603" s="114" t="s">
        <v>2472</v>
      </c>
      <c r="F2603" s="115">
        <v>45632</v>
      </c>
      <c r="G2603" s="114" t="s">
        <v>2473</v>
      </c>
      <c r="H2603" s="116">
        <v>12650949</v>
      </c>
      <c r="I2603" s="116">
        <v>7211041</v>
      </c>
      <c r="J2603" s="116">
        <v>6198965</v>
      </c>
      <c r="K2603" s="116">
        <v>1012076</v>
      </c>
      <c r="L2603" s="116">
        <v>0</v>
      </c>
      <c r="M2603" s="116">
        <v>0</v>
      </c>
      <c r="N2603" s="116">
        <v>1012076</v>
      </c>
      <c r="O2603" s="116">
        <v>0</v>
      </c>
      <c r="P2603" s="120">
        <v>0</v>
      </c>
      <c r="Q2603" s="27" t="str">
        <f t="shared" si="448"/>
        <v>Registered</v>
      </c>
      <c r="R2603" s="121">
        <f t="shared" si="449"/>
        <v>0.57000000553318175</v>
      </c>
      <c r="T2603" s="117">
        <f t="shared" si="450"/>
        <v>1012076</v>
      </c>
      <c r="U2603" s="117">
        <f t="shared" si="451"/>
        <v>0</v>
      </c>
    </row>
    <row r="2604" spans="1:21" x14ac:dyDescent="0.3">
      <c r="A2604" s="114">
        <v>679</v>
      </c>
      <c r="B2604" s="114" t="s">
        <v>107</v>
      </c>
      <c r="C2604" s="114" t="s">
        <v>1484</v>
      </c>
      <c r="D2604" s="114" t="s">
        <v>3211</v>
      </c>
      <c r="E2604" s="114" t="s">
        <v>3212</v>
      </c>
      <c r="F2604" s="115">
        <v>45656</v>
      </c>
      <c r="G2604" s="114" t="s">
        <v>2891</v>
      </c>
      <c r="H2604" s="116">
        <v>13483036</v>
      </c>
      <c r="I2604" s="116">
        <v>6337026</v>
      </c>
      <c r="J2604" s="116">
        <v>5797705</v>
      </c>
      <c r="K2604" s="116">
        <v>539321</v>
      </c>
      <c r="L2604" s="116">
        <v>0</v>
      </c>
      <c r="M2604" s="116">
        <v>0</v>
      </c>
      <c r="N2604" s="116">
        <v>539321</v>
      </c>
      <c r="O2604" s="116">
        <v>0</v>
      </c>
      <c r="P2604" s="120">
        <v>0</v>
      </c>
      <c r="Q2604" s="27" t="str">
        <f t="shared" si="448"/>
        <v>Registered</v>
      </c>
      <c r="R2604" s="121">
        <f t="shared" si="449"/>
        <v>0.46999993176610966</v>
      </c>
      <c r="T2604" s="117">
        <f t="shared" si="450"/>
        <v>539321</v>
      </c>
      <c r="U2604" s="117">
        <f t="shared" si="451"/>
        <v>0</v>
      </c>
    </row>
    <row r="2605" spans="1:21" x14ac:dyDescent="0.3">
      <c r="A2605" s="114">
        <v>877</v>
      </c>
      <c r="B2605" s="114" t="s">
        <v>107</v>
      </c>
      <c r="C2605" s="114" t="s">
        <v>1484</v>
      </c>
      <c r="D2605" s="114" t="s">
        <v>4133</v>
      </c>
      <c r="E2605" s="114" t="s">
        <v>4134</v>
      </c>
      <c r="F2605" s="115">
        <v>46022</v>
      </c>
      <c r="G2605" s="114" t="s">
        <v>1676</v>
      </c>
      <c r="H2605" s="116">
        <v>14041964</v>
      </c>
      <c r="I2605" s="116">
        <v>7723081</v>
      </c>
      <c r="J2605" s="116">
        <v>7442242</v>
      </c>
      <c r="K2605" s="116">
        <v>280839</v>
      </c>
      <c r="L2605" s="116">
        <v>0</v>
      </c>
      <c r="M2605" s="116">
        <v>0</v>
      </c>
      <c r="N2605" s="116">
        <v>280839</v>
      </c>
      <c r="O2605" s="116">
        <v>0</v>
      </c>
      <c r="P2605" s="120">
        <v>0</v>
      </c>
      <c r="Q2605" s="27" t="str">
        <f t="shared" si="448"/>
        <v>Registered</v>
      </c>
      <c r="R2605" s="121">
        <f t="shared" si="449"/>
        <v>0.55000005697208743</v>
      </c>
      <c r="T2605" s="117">
        <f t="shared" si="450"/>
        <v>280839</v>
      </c>
      <c r="U2605" s="117">
        <f t="shared" si="451"/>
        <v>0</v>
      </c>
    </row>
    <row r="2606" spans="1:21" x14ac:dyDescent="0.3">
      <c r="A2606" s="114">
        <v>897</v>
      </c>
      <c r="B2606" s="114" t="s">
        <v>107</v>
      </c>
      <c r="C2606" s="114" t="s">
        <v>1484</v>
      </c>
      <c r="D2606" s="114" t="s">
        <v>4239</v>
      </c>
      <c r="E2606" s="114" t="s">
        <v>4240</v>
      </c>
      <c r="F2606" s="115">
        <v>45854</v>
      </c>
      <c r="G2606" s="114" t="s">
        <v>3380</v>
      </c>
      <c r="H2606" s="116">
        <v>10219643</v>
      </c>
      <c r="I2606" s="116">
        <v>1867050</v>
      </c>
      <c r="J2606" s="116">
        <v>1635142</v>
      </c>
      <c r="K2606" s="116">
        <v>231908</v>
      </c>
      <c r="L2606" s="116">
        <v>0</v>
      </c>
      <c r="M2606" s="116">
        <v>0</v>
      </c>
      <c r="N2606" s="116">
        <v>0</v>
      </c>
      <c r="O2606" s="116">
        <v>231908</v>
      </c>
      <c r="P2606" s="120">
        <v>0</v>
      </c>
      <c r="Q2606" s="27" t="str">
        <f t="shared" si="448"/>
        <v>Registered</v>
      </c>
      <c r="R2606" s="121">
        <f t="shared" si="449"/>
        <v>0.18269229169746928</v>
      </c>
      <c r="T2606" s="117">
        <f t="shared" si="450"/>
        <v>231908</v>
      </c>
      <c r="U2606" s="117">
        <f t="shared" si="451"/>
        <v>0</v>
      </c>
    </row>
    <row r="2607" spans="1:21" x14ac:dyDescent="0.3">
      <c r="A2607" s="114">
        <v>1168</v>
      </c>
      <c r="B2607" s="114" t="s">
        <v>107</v>
      </c>
      <c r="C2607" s="114" t="s">
        <v>1484</v>
      </c>
      <c r="D2607" s="114" t="s">
        <v>3151</v>
      </c>
      <c r="E2607" s="114" t="s">
        <v>3152</v>
      </c>
      <c r="F2607" s="115">
        <v>45854</v>
      </c>
      <c r="G2607" s="114" t="s">
        <v>3153</v>
      </c>
      <c r="H2607" s="116">
        <v>13970536</v>
      </c>
      <c r="I2607" s="116">
        <v>7963204</v>
      </c>
      <c r="J2607" s="116">
        <v>7963203.5999999996</v>
      </c>
      <c r="K2607" s="116">
        <v>0.4</v>
      </c>
      <c r="L2607" s="116">
        <v>0</v>
      </c>
      <c r="M2607" s="116">
        <v>0</v>
      </c>
      <c r="N2607" s="116">
        <v>0.4</v>
      </c>
      <c r="O2607" s="116">
        <v>0</v>
      </c>
      <c r="P2607" s="120">
        <v>0</v>
      </c>
      <c r="Q2607" s="27" t="str">
        <f t="shared" si="448"/>
        <v>Registered</v>
      </c>
      <c r="R2607" s="121">
        <f t="shared" si="449"/>
        <v>0.56999989119959316</v>
      </c>
      <c r="T2607" s="117">
        <f t="shared" si="450"/>
        <v>0.4</v>
      </c>
      <c r="U2607" s="117">
        <f t="shared" si="451"/>
        <v>0</v>
      </c>
    </row>
    <row r="2608" spans="1:21" hidden="1" x14ac:dyDescent="0.3">
      <c r="A2608" s="114">
        <v>5138</v>
      </c>
      <c r="B2608" s="114" t="s">
        <v>107</v>
      </c>
      <c r="C2608" s="114" t="s">
        <v>1484</v>
      </c>
      <c r="D2608" s="114" t="s">
        <v>3396</v>
      </c>
      <c r="E2608" s="114" t="s">
        <v>3397</v>
      </c>
      <c r="F2608" s="115">
        <v>45816</v>
      </c>
      <c r="G2608" s="114" t="s">
        <v>3398</v>
      </c>
      <c r="H2608" s="116">
        <v>9198666</v>
      </c>
      <c r="I2608" s="116">
        <v>4139400</v>
      </c>
      <c r="J2608" s="116">
        <v>4139400</v>
      </c>
      <c r="K2608" s="116">
        <v>0</v>
      </c>
      <c r="L2608" s="116">
        <v>0</v>
      </c>
      <c r="M2608" s="116">
        <v>0</v>
      </c>
      <c r="N2608" s="116">
        <v>0</v>
      </c>
      <c r="O2608" s="116">
        <v>0</v>
      </c>
      <c r="P2608" s="120">
        <v>0</v>
      </c>
      <c r="Q2608" s="27" t="str">
        <f t="shared" si="448"/>
        <v>Registered</v>
      </c>
      <c r="R2608" s="121">
        <f t="shared" si="449"/>
        <v>0.45000003261342458</v>
      </c>
      <c r="T2608" s="117">
        <f t="shared" si="450"/>
        <v>0</v>
      </c>
      <c r="U2608" s="117">
        <f t="shared" si="451"/>
        <v>0</v>
      </c>
    </row>
    <row r="2609" spans="1:21" hidden="1" x14ac:dyDescent="0.3">
      <c r="A2609" s="114">
        <v>5139</v>
      </c>
      <c r="B2609" s="114" t="s">
        <v>107</v>
      </c>
      <c r="C2609" s="114" t="s">
        <v>1484</v>
      </c>
      <c r="D2609" s="114" t="s">
        <v>3993</v>
      </c>
      <c r="E2609" s="114" t="s">
        <v>3994</v>
      </c>
      <c r="F2609" s="115">
        <v>45656</v>
      </c>
      <c r="G2609" s="114" t="s">
        <v>2767</v>
      </c>
      <c r="H2609" s="116">
        <v>8621550</v>
      </c>
      <c r="I2609" s="116">
        <v>4914284</v>
      </c>
      <c r="J2609" s="116">
        <v>4914284</v>
      </c>
      <c r="K2609" s="116">
        <v>0</v>
      </c>
      <c r="L2609" s="116">
        <v>0</v>
      </c>
      <c r="M2609" s="116">
        <v>0</v>
      </c>
      <c r="N2609" s="116">
        <v>0</v>
      </c>
      <c r="O2609" s="116">
        <v>0</v>
      </c>
      <c r="P2609" s="120">
        <v>0</v>
      </c>
      <c r="Q2609" s="27" t="str">
        <f t="shared" si="448"/>
        <v>Registered</v>
      </c>
      <c r="R2609" s="121">
        <f t="shared" si="449"/>
        <v>0.57000005799421216</v>
      </c>
      <c r="T2609" s="117">
        <f t="shared" si="450"/>
        <v>0</v>
      </c>
      <c r="U2609" s="117">
        <f t="shared" si="451"/>
        <v>0</v>
      </c>
    </row>
    <row r="2610" spans="1:21" hidden="1" x14ac:dyDescent="0.3">
      <c r="A2610" s="114">
        <v>5140</v>
      </c>
      <c r="B2610" s="114" t="s">
        <v>107</v>
      </c>
      <c r="C2610" s="114" t="s">
        <v>1484</v>
      </c>
      <c r="D2610" s="114" t="s">
        <v>3190</v>
      </c>
      <c r="E2610" s="114" t="s">
        <v>3191</v>
      </c>
      <c r="F2610" s="115">
        <v>45790</v>
      </c>
      <c r="G2610" s="114" t="s">
        <v>2555</v>
      </c>
      <c r="H2610" s="116">
        <v>13757143</v>
      </c>
      <c r="I2610" s="116">
        <v>7841572</v>
      </c>
      <c r="J2610" s="116">
        <v>7841572</v>
      </c>
      <c r="K2610" s="116">
        <v>0</v>
      </c>
      <c r="L2610" s="116">
        <v>0</v>
      </c>
      <c r="M2610" s="116">
        <v>0</v>
      </c>
      <c r="N2610" s="116">
        <v>0</v>
      </c>
      <c r="O2610" s="116">
        <v>0</v>
      </c>
      <c r="P2610" s="120">
        <v>0</v>
      </c>
      <c r="Q2610" s="27" t="str">
        <f t="shared" si="448"/>
        <v>Registered</v>
      </c>
      <c r="R2610" s="121">
        <f t="shared" si="449"/>
        <v>0.5700000356178605</v>
      </c>
      <c r="T2610" s="117">
        <f t="shared" si="450"/>
        <v>0</v>
      </c>
      <c r="U2610" s="117">
        <f t="shared" si="451"/>
        <v>0</v>
      </c>
    </row>
    <row r="2611" spans="1:21" hidden="1" x14ac:dyDescent="0.3">
      <c r="A2611" s="114">
        <v>5141</v>
      </c>
      <c r="B2611" s="114" t="s">
        <v>107</v>
      </c>
      <c r="C2611" s="114" t="s">
        <v>1484</v>
      </c>
      <c r="D2611" s="114" t="s">
        <v>3926</v>
      </c>
      <c r="E2611" s="114" t="s">
        <v>3927</v>
      </c>
      <c r="F2611" s="115">
        <v>45626</v>
      </c>
      <c r="G2611" s="114" t="s">
        <v>3928</v>
      </c>
      <c r="H2611" s="116">
        <v>9151787</v>
      </c>
      <c r="I2611" s="116">
        <v>5216517</v>
      </c>
      <c r="J2611" s="116">
        <v>5216517</v>
      </c>
      <c r="K2611" s="116">
        <v>0</v>
      </c>
      <c r="L2611" s="116">
        <v>0</v>
      </c>
      <c r="M2611" s="116">
        <v>0</v>
      </c>
      <c r="N2611" s="116">
        <v>0</v>
      </c>
      <c r="O2611" s="116">
        <v>0</v>
      </c>
      <c r="P2611" s="120">
        <v>0</v>
      </c>
      <c r="Q2611" s="27" t="str">
        <f t="shared" si="448"/>
        <v>Registered</v>
      </c>
      <c r="R2611" s="121">
        <f t="shared" si="449"/>
        <v>0.56999982626343904</v>
      </c>
      <c r="T2611" s="117">
        <f t="shared" si="450"/>
        <v>0</v>
      </c>
      <c r="U2611" s="117">
        <f t="shared" si="451"/>
        <v>0</v>
      </c>
    </row>
    <row r="2612" spans="1:21" hidden="1" x14ac:dyDescent="0.3">
      <c r="A2612" s="114">
        <v>5142</v>
      </c>
      <c r="B2612" s="114" t="s">
        <v>107</v>
      </c>
      <c r="C2612" s="114" t="s">
        <v>1484</v>
      </c>
      <c r="D2612" s="114" t="s">
        <v>2889</v>
      </c>
      <c r="E2612" s="114" t="s">
        <v>2890</v>
      </c>
      <c r="F2612" s="115">
        <v>45777</v>
      </c>
      <c r="G2612" s="114" t="s">
        <v>2891</v>
      </c>
      <c r="H2612" s="116">
        <v>13569643</v>
      </c>
      <c r="I2612" s="116">
        <v>7734697</v>
      </c>
      <c r="J2612" s="116">
        <v>7734697</v>
      </c>
      <c r="K2612" s="116">
        <v>0</v>
      </c>
      <c r="L2612" s="116">
        <v>0</v>
      </c>
      <c r="M2612" s="116">
        <v>0</v>
      </c>
      <c r="N2612" s="116">
        <v>0</v>
      </c>
      <c r="O2612" s="116">
        <v>0</v>
      </c>
      <c r="P2612" s="120">
        <v>0</v>
      </c>
      <c r="Q2612" s="27" t="str">
        <f t="shared" si="448"/>
        <v>Registered</v>
      </c>
      <c r="R2612" s="121">
        <f t="shared" si="449"/>
        <v>0.57000003611001404</v>
      </c>
      <c r="T2612" s="117">
        <f t="shared" si="450"/>
        <v>0</v>
      </c>
      <c r="U2612" s="117">
        <f t="shared" si="451"/>
        <v>0</v>
      </c>
    </row>
    <row r="2613" spans="1:21" hidden="1" x14ac:dyDescent="0.3">
      <c r="A2613" s="114">
        <v>5143</v>
      </c>
      <c r="B2613" s="114" t="s">
        <v>107</v>
      </c>
      <c r="C2613" s="114" t="s">
        <v>1484</v>
      </c>
      <c r="D2613" s="114" t="s">
        <v>3209</v>
      </c>
      <c r="E2613" s="114" t="s">
        <v>3210</v>
      </c>
      <c r="F2613" s="115">
        <v>45777</v>
      </c>
      <c r="G2613" s="114" t="s">
        <v>2555</v>
      </c>
      <c r="H2613" s="116">
        <v>13524107</v>
      </c>
      <c r="I2613" s="116">
        <v>7708740</v>
      </c>
      <c r="J2613" s="116">
        <v>7708740</v>
      </c>
      <c r="K2613" s="116">
        <v>0</v>
      </c>
      <c r="L2613" s="116">
        <v>0</v>
      </c>
      <c r="M2613" s="116">
        <v>0</v>
      </c>
      <c r="N2613" s="116">
        <v>0</v>
      </c>
      <c r="O2613" s="116">
        <v>0</v>
      </c>
      <c r="P2613" s="120">
        <v>0</v>
      </c>
      <c r="Q2613" s="27" t="str">
        <f t="shared" si="448"/>
        <v>Registered</v>
      </c>
      <c r="R2613" s="121">
        <f t="shared" si="449"/>
        <v>0.56999992679738487</v>
      </c>
      <c r="T2613" s="117">
        <f t="shared" si="450"/>
        <v>0</v>
      </c>
      <c r="U2613" s="117">
        <f t="shared" si="451"/>
        <v>0</v>
      </c>
    </row>
    <row r="2614" spans="1:21" hidden="1" x14ac:dyDescent="0.3">
      <c r="A2614" s="114">
        <v>5144</v>
      </c>
      <c r="B2614" s="114" t="s">
        <v>107</v>
      </c>
      <c r="C2614" s="114" t="s">
        <v>1484</v>
      </c>
      <c r="D2614" s="114" t="s">
        <v>4190</v>
      </c>
      <c r="E2614" s="114" t="s">
        <v>4191</v>
      </c>
      <c r="F2614" s="115">
        <v>45854</v>
      </c>
      <c r="G2614" s="114" t="s">
        <v>4192</v>
      </c>
      <c r="H2614" s="116">
        <v>9219780</v>
      </c>
      <c r="I2614" s="116">
        <v>5255274</v>
      </c>
      <c r="J2614" s="116">
        <v>5255274</v>
      </c>
      <c r="K2614" s="116">
        <v>0</v>
      </c>
      <c r="L2614" s="116">
        <v>0</v>
      </c>
      <c r="M2614" s="116">
        <v>0</v>
      </c>
      <c r="N2614" s="116">
        <v>0</v>
      </c>
      <c r="O2614" s="116">
        <v>0</v>
      </c>
      <c r="P2614" s="120">
        <v>0</v>
      </c>
      <c r="Q2614" s="27" t="str">
        <f t="shared" si="448"/>
        <v>Registered</v>
      </c>
      <c r="R2614" s="121">
        <f t="shared" si="449"/>
        <v>0.56999993492252532</v>
      </c>
      <c r="T2614" s="117">
        <f t="shared" si="450"/>
        <v>0</v>
      </c>
      <c r="U2614" s="117">
        <f t="shared" si="451"/>
        <v>0</v>
      </c>
    </row>
    <row r="2615" spans="1:21" hidden="1" x14ac:dyDescent="0.3">
      <c r="A2615" s="114">
        <v>5145</v>
      </c>
      <c r="B2615" s="114" t="s">
        <v>107</v>
      </c>
      <c r="C2615" s="114" t="s">
        <v>1484</v>
      </c>
      <c r="D2615" s="114" t="s">
        <v>3977</v>
      </c>
      <c r="E2615" s="114" t="s">
        <v>3978</v>
      </c>
      <c r="F2615" s="115">
        <v>45714</v>
      </c>
      <c r="G2615" s="114" t="s">
        <v>1974</v>
      </c>
      <c r="H2615" s="116">
        <v>8794643</v>
      </c>
      <c r="I2615" s="116">
        <v>4133482</v>
      </c>
      <c r="J2615" s="116">
        <v>4133482</v>
      </c>
      <c r="K2615" s="116">
        <v>0</v>
      </c>
      <c r="L2615" s="116">
        <v>0</v>
      </c>
      <c r="M2615" s="116">
        <v>0</v>
      </c>
      <c r="N2615" s="116">
        <v>0</v>
      </c>
      <c r="O2615" s="116">
        <v>0</v>
      </c>
      <c r="P2615" s="120">
        <v>0</v>
      </c>
      <c r="Q2615" s="27" t="str">
        <f t="shared" si="448"/>
        <v>Registered</v>
      </c>
      <c r="R2615" s="121">
        <f t="shared" si="449"/>
        <v>0.46999997612182781</v>
      </c>
      <c r="T2615" s="117">
        <f t="shared" si="450"/>
        <v>0</v>
      </c>
      <c r="U2615" s="117">
        <f t="shared" si="451"/>
        <v>0</v>
      </c>
    </row>
    <row r="2616" spans="1:21" hidden="1" x14ac:dyDescent="0.3">
      <c r="A2616" s="114">
        <v>5146</v>
      </c>
      <c r="B2616" s="114" t="s">
        <v>107</v>
      </c>
      <c r="C2616" s="114" t="s">
        <v>1484</v>
      </c>
      <c r="D2616" s="114" t="s">
        <v>3159</v>
      </c>
      <c r="E2616" s="114" t="s">
        <v>3160</v>
      </c>
      <c r="F2616" s="115">
        <v>45667</v>
      </c>
      <c r="G2616" s="114" t="s">
        <v>2438</v>
      </c>
      <c r="H2616" s="116">
        <v>13938393</v>
      </c>
      <c r="I2616" s="116">
        <v>6551045</v>
      </c>
      <c r="J2616" s="116">
        <v>6551045</v>
      </c>
      <c r="K2616" s="116">
        <v>0</v>
      </c>
      <c r="L2616" s="116">
        <v>0</v>
      </c>
      <c r="M2616" s="116">
        <v>0</v>
      </c>
      <c r="N2616" s="116">
        <v>0</v>
      </c>
      <c r="O2616" s="116">
        <v>0</v>
      </c>
      <c r="P2616" s="120">
        <v>0</v>
      </c>
      <c r="Q2616" s="27" t="str">
        <f t="shared" si="448"/>
        <v>Registered</v>
      </c>
      <c r="R2616" s="121">
        <f t="shared" si="449"/>
        <v>0.4700000208058418</v>
      </c>
      <c r="T2616" s="117">
        <f t="shared" si="450"/>
        <v>0</v>
      </c>
      <c r="U2616" s="117">
        <f t="shared" si="451"/>
        <v>0</v>
      </c>
    </row>
    <row r="2617" spans="1:21" hidden="1" x14ac:dyDescent="0.3">
      <c r="A2617" s="114">
        <v>5147</v>
      </c>
      <c r="B2617" s="114" t="s">
        <v>107</v>
      </c>
      <c r="C2617" s="114" t="s">
        <v>1484</v>
      </c>
      <c r="D2617" s="114" t="s">
        <v>3207</v>
      </c>
      <c r="E2617" s="114" t="s">
        <v>3208</v>
      </c>
      <c r="F2617" s="115">
        <v>45699</v>
      </c>
      <c r="G2617" s="114" t="s">
        <v>1825</v>
      </c>
      <c r="H2617" s="116">
        <v>13536607</v>
      </c>
      <c r="I2617" s="116">
        <v>7039035</v>
      </c>
      <c r="J2617" s="116">
        <v>7039035</v>
      </c>
      <c r="K2617" s="116">
        <v>0</v>
      </c>
      <c r="L2617" s="116">
        <v>0</v>
      </c>
      <c r="M2617" s="116">
        <v>0</v>
      </c>
      <c r="N2617" s="116">
        <v>0</v>
      </c>
      <c r="O2617" s="116">
        <v>0</v>
      </c>
      <c r="P2617" s="120">
        <v>0</v>
      </c>
      <c r="Q2617" s="27" t="str">
        <f t="shared" si="448"/>
        <v>Registered</v>
      </c>
      <c r="R2617" s="121">
        <f t="shared" si="449"/>
        <v>0.51999995272079624</v>
      </c>
      <c r="T2617" s="117">
        <f t="shared" si="450"/>
        <v>0</v>
      </c>
      <c r="U2617" s="117">
        <f t="shared" si="451"/>
        <v>0</v>
      </c>
    </row>
    <row r="2618" spans="1:21" hidden="1" x14ac:dyDescent="0.3">
      <c r="A2618" s="114">
        <v>5148</v>
      </c>
      <c r="B2618" s="114" t="s">
        <v>107</v>
      </c>
      <c r="C2618" s="114" t="s">
        <v>1484</v>
      </c>
      <c r="D2618" s="114" t="s">
        <v>3949</v>
      </c>
      <c r="E2618" s="114" t="s">
        <v>3950</v>
      </c>
      <c r="F2618" s="115">
        <v>45584</v>
      </c>
      <c r="G2618" s="114" t="s">
        <v>3951</v>
      </c>
      <c r="H2618" s="116">
        <v>8991964</v>
      </c>
      <c r="I2618" s="116">
        <v>5125421</v>
      </c>
      <c r="J2618" s="116">
        <v>5125421</v>
      </c>
      <c r="K2618" s="116">
        <v>0</v>
      </c>
      <c r="L2618" s="116">
        <v>0</v>
      </c>
      <c r="M2618" s="116">
        <v>0</v>
      </c>
      <c r="N2618" s="116">
        <v>0</v>
      </c>
      <c r="O2618" s="116">
        <v>0</v>
      </c>
      <c r="P2618" s="120">
        <v>0</v>
      </c>
      <c r="Q2618" s="27" t="str">
        <f t="shared" si="448"/>
        <v>Registered</v>
      </c>
      <c r="R2618" s="121">
        <f t="shared" si="449"/>
        <v>0.57000016903982265</v>
      </c>
      <c r="T2618" s="117">
        <f t="shared" si="450"/>
        <v>0</v>
      </c>
      <c r="U2618" s="117">
        <f t="shared" si="451"/>
        <v>0</v>
      </c>
    </row>
    <row r="2619" spans="1:21" hidden="1" x14ac:dyDescent="0.3">
      <c r="A2619" s="114">
        <v>5149</v>
      </c>
      <c r="B2619" s="114" t="s">
        <v>107</v>
      </c>
      <c r="C2619" s="114" t="s">
        <v>1484</v>
      </c>
      <c r="D2619" s="114" t="s">
        <v>2865</v>
      </c>
      <c r="E2619" s="114" t="s">
        <v>2866</v>
      </c>
      <c r="F2619" s="115">
        <v>45584</v>
      </c>
      <c r="G2619" s="114" t="s">
        <v>2867</v>
      </c>
      <c r="H2619" s="116">
        <v>8365836</v>
      </c>
      <c r="I2619" s="116">
        <v>4768527</v>
      </c>
      <c r="J2619" s="116">
        <v>4768527</v>
      </c>
      <c r="K2619" s="116">
        <v>0</v>
      </c>
      <c r="L2619" s="116">
        <v>0</v>
      </c>
      <c r="M2619" s="116">
        <v>0</v>
      </c>
      <c r="N2619" s="116">
        <v>0</v>
      </c>
      <c r="O2619" s="116">
        <v>0</v>
      </c>
      <c r="P2619" s="120">
        <v>0</v>
      </c>
      <c r="Q2619" s="27" t="str">
        <f t="shared" si="448"/>
        <v>Registered</v>
      </c>
      <c r="R2619" s="121">
        <f t="shared" si="449"/>
        <v>0.5700000573762144</v>
      </c>
      <c r="T2619" s="117">
        <f t="shared" si="450"/>
        <v>0</v>
      </c>
      <c r="U2619" s="117">
        <f t="shared" si="451"/>
        <v>0</v>
      </c>
    </row>
    <row r="2620" spans="1:21" hidden="1" x14ac:dyDescent="0.3">
      <c r="A2620" s="114">
        <v>5150</v>
      </c>
      <c r="B2620" s="114" t="s">
        <v>107</v>
      </c>
      <c r="C2620" s="114" t="s">
        <v>1484</v>
      </c>
      <c r="D2620" s="114" t="s">
        <v>3203</v>
      </c>
      <c r="E2620" s="114" t="s">
        <v>3204</v>
      </c>
      <c r="F2620" s="115">
        <v>45688</v>
      </c>
      <c r="G2620" s="114" t="s">
        <v>3205</v>
      </c>
      <c r="H2620" s="116">
        <v>13616071</v>
      </c>
      <c r="I2620" s="116">
        <v>5718750</v>
      </c>
      <c r="J2620" s="116">
        <v>5718750</v>
      </c>
      <c r="K2620" s="116">
        <v>0</v>
      </c>
      <c r="L2620" s="116">
        <v>0</v>
      </c>
      <c r="M2620" s="116">
        <v>0</v>
      </c>
      <c r="N2620" s="116">
        <v>0</v>
      </c>
      <c r="O2620" s="116">
        <v>0</v>
      </c>
      <c r="P2620" s="120">
        <v>0</v>
      </c>
      <c r="Q2620" s="27" t="str">
        <f t="shared" si="448"/>
        <v>Registered</v>
      </c>
      <c r="R2620" s="121">
        <f t="shared" si="449"/>
        <v>0.42000001321967256</v>
      </c>
      <c r="T2620" s="117">
        <f t="shared" si="450"/>
        <v>0</v>
      </c>
      <c r="U2620" s="117">
        <f t="shared" si="451"/>
        <v>0</v>
      </c>
    </row>
    <row r="2621" spans="1:21" hidden="1" x14ac:dyDescent="0.3">
      <c r="A2621" s="114">
        <v>5151</v>
      </c>
      <c r="B2621" s="114" t="s">
        <v>107</v>
      </c>
      <c r="C2621" s="114" t="s">
        <v>1484</v>
      </c>
      <c r="D2621" s="114" t="s">
        <v>3228</v>
      </c>
      <c r="E2621" s="114" t="s">
        <v>3229</v>
      </c>
      <c r="F2621" s="115">
        <v>45930</v>
      </c>
      <c r="G2621" s="114" t="s">
        <v>3222</v>
      </c>
      <c r="H2621" s="116">
        <v>13413393</v>
      </c>
      <c r="I2621" s="116">
        <v>7645635</v>
      </c>
      <c r="J2621" s="116">
        <v>7645635</v>
      </c>
      <c r="K2621" s="116">
        <v>0</v>
      </c>
      <c r="L2621" s="116">
        <v>0</v>
      </c>
      <c r="M2621" s="116">
        <v>0</v>
      </c>
      <c r="N2621" s="116">
        <v>0</v>
      </c>
      <c r="O2621" s="116">
        <v>0</v>
      </c>
      <c r="P2621" s="120">
        <v>0</v>
      </c>
      <c r="Q2621" s="27" t="str">
        <f t="shared" si="448"/>
        <v>Registered</v>
      </c>
      <c r="R2621" s="121">
        <f t="shared" si="449"/>
        <v>0.57000007380682871</v>
      </c>
      <c r="T2621" s="117">
        <f t="shared" si="450"/>
        <v>0</v>
      </c>
      <c r="U2621" s="117">
        <f t="shared" si="451"/>
        <v>0</v>
      </c>
    </row>
    <row r="2622" spans="1:21" hidden="1" x14ac:dyDescent="0.3">
      <c r="A2622" s="114">
        <v>5152</v>
      </c>
      <c r="B2622" s="114" t="s">
        <v>107</v>
      </c>
      <c r="C2622" s="114" t="s">
        <v>1484</v>
      </c>
      <c r="D2622" s="114" t="s">
        <v>3991</v>
      </c>
      <c r="E2622" s="114" t="s">
        <v>3992</v>
      </c>
      <c r="F2622" s="115">
        <v>45657</v>
      </c>
      <c r="G2622" s="114" t="s">
        <v>2438</v>
      </c>
      <c r="H2622" s="116">
        <v>8634821</v>
      </c>
      <c r="I2622" s="116">
        <v>4058366</v>
      </c>
      <c r="J2622" s="116">
        <v>4058366</v>
      </c>
      <c r="K2622" s="116">
        <v>0</v>
      </c>
      <c r="L2622" s="116">
        <v>0</v>
      </c>
      <c r="M2622" s="116">
        <v>0</v>
      </c>
      <c r="N2622" s="116">
        <v>0</v>
      </c>
      <c r="O2622" s="116">
        <v>0</v>
      </c>
      <c r="P2622" s="120">
        <v>0</v>
      </c>
      <c r="Q2622" s="27" t="str">
        <f t="shared" si="448"/>
        <v>Registered</v>
      </c>
      <c r="R2622" s="121">
        <f t="shared" si="449"/>
        <v>0.4700000150553208</v>
      </c>
      <c r="T2622" s="117">
        <f t="shared" si="450"/>
        <v>0</v>
      </c>
      <c r="U2622" s="117">
        <f t="shared" si="451"/>
        <v>0</v>
      </c>
    </row>
    <row r="2623" spans="1:21" hidden="1" x14ac:dyDescent="0.3">
      <c r="A2623" s="114">
        <v>5153</v>
      </c>
      <c r="B2623" s="114" t="s">
        <v>107</v>
      </c>
      <c r="C2623" s="114" t="s">
        <v>1484</v>
      </c>
      <c r="D2623" s="114" t="s">
        <v>2454</v>
      </c>
      <c r="E2623" s="114" t="s">
        <v>2455</v>
      </c>
      <c r="F2623" s="115">
        <v>45656</v>
      </c>
      <c r="G2623" s="114" t="s">
        <v>2456</v>
      </c>
      <c r="H2623" s="116">
        <v>12904800</v>
      </c>
      <c r="I2623" s="116">
        <v>7355736</v>
      </c>
      <c r="J2623" s="116">
        <v>7355736</v>
      </c>
      <c r="K2623" s="116">
        <v>0</v>
      </c>
      <c r="L2623" s="116">
        <v>0</v>
      </c>
      <c r="M2623" s="116">
        <v>0</v>
      </c>
      <c r="N2623" s="116">
        <v>0</v>
      </c>
      <c r="O2623" s="116">
        <v>0</v>
      </c>
      <c r="P2623" s="120">
        <v>0</v>
      </c>
      <c r="Q2623" s="27" t="str">
        <f t="shared" si="448"/>
        <v>Registered</v>
      </c>
      <c r="R2623" s="121">
        <f t="shared" si="449"/>
        <v>0.56999999999999995</v>
      </c>
      <c r="T2623" s="117">
        <f t="shared" si="450"/>
        <v>0</v>
      </c>
      <c r="U2623" s="117">
        <f t="shared" si="451"/>
        <v>0</v>
      </c>
    </row>
    <row r="2624" spans="1:21" hidden="1" x14ac:dyDescent="0.3">
      <c r="A2624" s="114">
        <v>5154</v>
      </c>
      <c r="B2624" s="114" t="s">
        <v>107</v>
      </c>
      <c r="C2624" s="114" t="s">
        <v>1484</v>
      </c>
      <c r="D2624" s="114" t="s">
        <v>3185</v>
      </c>
      <c r="E2624" s="114" t="s">
        <v>3186</v>
      </c>
      <c r="F2624" s="115">
        <v>45790</v>
      </c>
      <c r="G2624" s="114" t="s">
        <v>1450</v>
      </c>
      <c r="H2624" s="116">
        <v>13791964</v>
      </c>
      <c r="I2624" s="116">
        <v>7861421</v>
      </c>
      <c r="J2624" s="116">
        <v>7861421</v>
      </c>
      <c r="K2624" s="116">
        <v>0</v>
      </c>
      <c r="L2624" s="116">
        <v>0</v>
      </c>
      <c r="M2624" s="116">
        <v>0</v>
      </c>
      <c r="N2624" s="116">
        <v>0</v>
      </c>
      <c r="O2624" s="116">
        <v>0</v>
      </c>
      <c r="P2624" s="120">
        <v>0</v>
      </c>
      <c r="Q2624" s="27" t="str">
        <f t="shared" si="448"/>
        <v>Registered</v>
      </c>
      <c r="R2624" s="121">
        <f t="shared" si="449"/>
        <v>0.57000011020910435</v>
      </c>
      <c r="T2624" s="117">
        <f t="shared" si="450"/>
        <v>0</v>
      </c>
      <c r="U2624" s="117">
        <f t="shared" si="451"/>
        <v>0</v>
      </c>
    </row>
    <row r="2625" spans="1:21" hidden="1" x14ac:dyDescent="0.3">
      <c r="A2625" s="114">
        <v>5155</v>
      </c>
      <c r="B2625" s="114" t="s">
        <v>107</v>
      </c>
      <c r="C2625" s="114" t="s">
        <v>1484</v>
      </c>
      <c r="D2625" s="114" t="s">
        <v>3867</v>
      </c>
      <c r="E2625" s="114" t="s">
        <v>3868</v>
      </c>
      <c r="F2625" s="115">
        <v>45926</v>
      </c>
      <c r="G2625" s="114" t="s">
        <v>1456</v>
      </c>
      <c r="H2625" s="116">
        <v>9426786</v>
      </c>
      <c r="I2625" s="116">
        <v>4430589</v>
      </c>
      <c r="J2625" s="116">
        <v>4430589</v>
      </c>
      <c r="K2625" s="116">
        <v>0</v>
      </c>
      <c r="L2625" s="116">
        <v>0</v>
      </c>
      <c r="M2625" s="116">
        <v>0</v>
      </c>
      <c r="N2625" s="116">
        <v>0</v>
      </c>
      <c r="O2625" s="116">
        <v>0</v>
      </c>
      <c r="P2625" s="120">
        <v>0</v>
      </c>
      <c r="Q2625" s="27" t="str">
        <f t="shared" si="448"/>
        <v>Registered</v>
      </c>
      <c r="R2625" s="121">
        <f t="shared" si="449"/>
        <v>0.46999995544610856</v>
      </c>
      <c r="T2625" s="117">
        <f t="shared" si="450"/>
        <v>0</v>
      </c>
      <c r="U2625" s="117">
        <f t="shared" si="451"/>
        <v>0</v>
      </c>
    </row>
    <row r="2626" spans="1:21" hidden="1" x14ac:dyDescent="0.3">
      <c r="A2626" s="114">
        <v>5156</v>
      </c>
      <c r="B2626" s="114" t="s">
        <v>107</v>
      </c>
      <c r="C2626" s="114" t="s">
        <v>1484</v>
      </c>
      <c r="D2626" s="114" t="s">
        <v>3220</v>
      </c>
      <c r="E2626" s="114" t="s">
        <v>3221</v>
      </c>
      <c r="F2626" s="115">
        <v>45877</v>
      </c>
      <c r="G2626" s="114" t="s">
        <v>3222</v>
      </c>
      <c r="H2626" s="116">
        <v>13434821</v>
      </c>
      <c r="I2626" s="116">
        <v>7657848</v>
      </c>
      <c r="J2626" s="116">
        <v>7657848</v>
      </c>
      <c r="K2626" s="116">
        <v>0</v>
      </c>
      <c r="L2626" s="116">
        <v>0</v>
      </c>
      <c r="M2626" s="116">
        <v>0</v>
      </c>
      <c r="N2626" s="116">
        <v>0</v>
      </c>
      <c r="O2626" s="116">
        <v>0</v>
      </c>
      <c r="P2626" s="120">
        <v>0</v>
      </c>
      <c r="Q2626" s="27" t="str">
        <f t="shared" ref="Q2626:Q2689" si="452">IF(G2626="01 Jan 1900","Unregistered","Registered")</f>
        <v>Registered</v>
      </c>
      <c r="R2626" s="121">
        <f t="shared" si="449"/>
        <v>0.57000000223300329</v>
      </c>
      <c r="T2626" s="117">
        <f t="shared" si="450"/>
        <v>0</v>
      </c>
      <c r="U2626" s="117">
        <f t="shared" si="451"/>
        <v>0</v>
      </c>
    </row>
    <row r="2627" spans="1:21" hidden="1" x14ac:dyDescent="0.3">
      <c r="A2627" s="114">
        <v>5157</v>
      </c>
      <c r="B2627" s="114" t="s">
        <v>107</v>
      </c>
      <c r="C2627" s="114" t="s">
        <v>1484</v>
      </c>
      <c r="D2627" s="114" t="s">
        <v>4219</v>
      </c>
      <c r="E2627" s="114" t="s">
        <v>4220</v>
      </c>
      <c r="F2627" s="115">
        <v>45714</v>
      </c>
      <c r="G2627" s="114" t="s">
        <v>2528</v>
      </c>
      <c r="H2627" s="116">
        <v>8794643</v>
      </c>
      <c r="I2627" s="116">
        <v>4133482</v>
      </c>
      <c r="J2627" s="116">
        <v>4133482</v>
      </c>
      <c r="K2627" s="116">
        <v>0</v>
      </c>
      <c r="L2627" s="116">
        <v>0</v>
      </c>
      <c r="M2627" s="116">
        <v>0</v>
      </c>
      <c r="N2627" s="116">
        <v>0</v>
      </c>
      <c r="O2627" s="116">
        <v>0</v>
      </c>
      <c r="P2627" s="120">
        <v>0</v>
      </c>
      <c r="Q2627" s="27" t="str">
        <f t="shared" si="452"/>
        <v>Registered</v>
      </c>
      <c r="R2627" s="121">
        <f t="shared" si="449"/>
        <v>0.46999997612182781</v>
      </c>
      <c r="T2627" s="117">
        <f t="shared" si="450"/>
        <v>0</v>
      </c>
      <c r="U2627" s="117">
        <f t="shared" si="451"/>
        <v>0</v>
      </c>
    </row>
    <row r="2628" spans="1:21" hidden="1" x14ac:dyDescent="0.3">
      <c r="A2628" s="114">
        <v>5158</v>
      </c>
      <c r="B2628" s="114" t="s">
        <v>107</v>
      </c>
      <c r="C2628" s="114" t="s">
        <v>1484</v>
      </c>
      <c r="D2628" s="114" t="s">
        <v>3225</v>
      </c>
      <c r="E2628" s="114" t="s">
        <v>3226</v>
      </c>
      <c r="F2628" s="115">
        <v>45647</v>
      </c>
      <c r="G2628" s="114" t="s">
        <v>3227</v>
      </c>
      <c r="H2628" s="116">
        <v>13415179</v>
      </c>
      <c r="I2628" s="116">
        <v>6305134</v>
      </c>
      <c r="J2628" s="116">
        <v>6305134</v>
      </c>
      <c r="K2628" s="116">
        <v>0</v>
      </c>
      <c r="L2628" s="116">
        <v>0</v>
      </c>
      <c r="M2628" s="116">
        <v>0</v>
      </c>
      <c r="N2628" s="116">
        <v>0</v>
      </c>
      <c r="O2628" s="116">
        <v>0</v>
      </c>
      <c r="P2628" s="120">
        <v>0</v>
      </c>
      <c r="Q2628" s="27" t="str">
        <f t="shared" si="452"/>
        <v>Registered</v>
      </c>
      <c r="R2628" s="121">
        <f t="shared" ref="R2628:R2691" si="453">I2628/H2628</f>
        <v>0.46999999030948453</v>
      </c>
      <c r="T2628" s="117">
        <f t="shared" si="450"/>
        <v>0</v>
      </c>
      <c r="U2628" s="117">
        <f t="shared" si="451"/>
        <v>0</v>
      </c>
    </row>
    <row r="2629" spans="1:21" hidden="1" x14ac:dyDescent="0.3">
      <c r="A2629" s="114">
        <v>5159</v>
      </c>
      <c r="B2629" s="114" t="s">
        <v>107</v>
      </c>
      <c r="C2629" s="114" t="s">
        <v>1484</v>
      </c>
      <c r="D2629" s="114" t="s">
        <v>3869</v>
      </c>
      <c r="E2629" s="114" t="s">
        <v>3870</v>
      </c>
      <c r="F2629" s="115">
        <v>45849</v>
      </c>
      <c r="G2629" s="114" t="s">
        <v>1886</v>
      </c>
      <c r="H2629" s="116">
        <v>9416964</v>
      </c>
      <c r="I2629" s="116">
        <v>4425974</v>
      </c>
      <c r="J2629" s="116">
        <v>4425974</v>
      </c>
      <c r="K2629" s="116">
        <v>0</v>
      </c>
      <c r="L2629" s="116">
        <v>0</v>
      </c>
      <c r="M2629" s="116">
        <v>0</v>
      </c>
      <c r="N2629" s="116">
        <v>0</v>
      </c>
      <c r="O2629" s="116">
        <v>0</v>
      </c>
      <c r="P2629" s="120">
        <v>0</v>
      </c>
      <c r="Q2629" s="27" t="str">
        <f t="shared" si="452"/>
        <v>Registered</v>
      </c>
      <c r="R2629" s="121">
        <f t="shared" si="453"/>
        <v>0.47000009769603029</v>
      </c>
      <c r="T2629" s="117">
        <f t="shared" si="450"/>
        <v>0</v>
      </c>
      <c r="U2629" s="117">
        <f t="shared" si="451"/>
        <v>0</v>
      </c>
    </row>
    <row r="2630" spans="1:21" hidden="1" x14ac:dyDescent="0.3">
      <c r="A2630" s="114">
        <v>5160</v>
      </c>
      <c r="B2630" s="114" t="s">
        <v>107</v>
      </c>
      <c r="C2630" s="114" t="s">
        <v>1484</v>
      </c>
      <c r="D2630" s="114" t="s">
        <v>3961</v>
      </c>
      <c r="E2630" s="114" t="s">
        <v>3962</v>
      </c>
      <c r="F2630" s="115">
        <v>45657</v>
      </c>
      <c r="G2630" s="114" t="s">
        <v>3963</v>
      </c>
      <c r="H2630" s="116">
        <v>8883929</v>
      </c>
      <c r="I2630" s="116">
        <v>4175446</v>
      </c>
      <c r="J2630" s="116">
        <v>4175446</v>
      </c>
      <c r="K2630" s="116">
        <v>0</v>
      </c>
      <c r="L2630" s="116">
        <v>0</v>
      </c>
      <c r="M2630" s="116">
        <v>0</v>
      </c>
      <c r="N2630" s="116">
        <v>0</v>
      </c>
      <c r="O2630" s="116">
        <v>0</v>
      </c>
      <c r="P2630" s="120">
        <v>0</v>
      </c>
      <c r="Q2630" s="27" t="str">
        <f t="shared" si="452"/>
        <v>Registered</v>
      </c>
      <c r="R2630" s="121">
        <f t="shared" si="453"/>
        <v>0.46999992908543053</v>
      </c>
      <c r="T2630" s="117">
        <f t="shared" si="450"/>
        <v>0</v>
      </c>
      <c r="U2630" s="117">
        <f t="shared" si="451"/>
        <v>0</v>
      </c>
    </row>
    <row r="2631" spans="1:21" hidden="1" x14ac:dyDescent="0.3">
      <c r="A2631" s="114">
        <v>5161</v>
      </c>
      <c r="B2631" s="114" t="s">
        <v>107</v>
      </c>
      <c r="C2631" s="114" t="s">
        <v>1484</v>
      </c>
      <c r="D2631" s="114" t="s">
        <v>3287</v>
      </c>
      <c r="E2631" s="114" t="s">
        <v>3288</v>
      </c>
      <c r="F2631" s="115">
        <v>45828</v>
      </c>
      <c r="G2631" s="114" t="s">
        <v>3289</v>
      </c>
      <c r="H2631" s="116">
        <v>12989700</v>
      </c>
      <c r="I2631" s="116">
        <v>7404129</v>
      </c>
      <c r="J2631" s="116">
        <v>7404129</v>
      </c>
      <c r="K2631" s="116">
        <v>0</v>
      </c>
      <c r="L2631" s="116">
        <v>0</v>
      </c>
      <c r="M2631" s="116">
        <v>0</v>
      </c>
      <c r="N2631" s="116">
        <v>0</v>
      </c>
      <c r="O2631" s="116">
        <v>0</v>
      </c>
      <c r="P2631" s="120">
        <v>0</v>
      </c>
      <c r="Q2631" s="27" t="str">
        <f t="shared" si="452"/>
        <v>Registered</v>
      </c>
      <c r="R2631" s="121">
        <f t="shared" si="453"/>
        <v>0.56999999999999995</v>
      </c>
      <c r="T2631" s="117">
        <f t="shared" si="450"/>
        <v>0</v>
      </c>
      <c r="U2631" s="117">
        <f t="shared" si="451"/>
        <v>0</v>
      </c>
    </row>
    <row r="2632" spans="1:21" hidden="1" x14ac:dyDescent="0.3">
      <c r="A2632" s="114">
        <v>5162</v>
      </c>
      <c r="B2632" s="114" t="s">
        <v>107</v>
      </c>
      <c r="C2632" s="114" t="s">
        <v>1484</v>
      </c>
      <c r="D2632" s="114" t="s">
        <v>3909</v>
      </c>
      <c r="E2632" s="114" t="s">
        <v>3910</v>
      </c>
      <c r="F2632" s="115">
        <v>45855</v>
      </c>
      <c r="G2632" s="114" t="s">
        <v>3911</v>
      </c>
      <c r="H2632" s="116">
        <v>9212500</v>
      </c>
      <c r="I2632" s="116">
        <v>5251125</v>
      </c>
      <c r="J2632" s="116">
        <v>5251125</v>
      </c>
      <c r="K2632" s="116">
        <v>0</v>
      </c>
      <c r="L2632" s="116">
        <v>0</v>
      </c>
      <c r="M2632" s="116">
        <v>0</v>
      </c>
      <c r="N2632" s="116">
        <v>0</v>
      </c>
      <c r="O2632" s="116">
        <v>0</v>
      </c>
      <c r="P2632" s="120">
        <v>0</v>
      </c>
      <c r="Q2632" s="27" t="str">
        <f t="shared" si="452"/>
        <v>Registered</v>
      </c>
      <c r="R2632" s="121">
        <f t="shared" si="453"/>
        <v>0.56999999999999995</v>
      </c>
      <c r="T2632" s="117">
        <f t="shared" si="450"/>
        <v>0</v>
      </c>
      <c r="U2632" s="117">
        <f t="shared" si="451"/>
        <v>0</v>
      </c>
    </row>
    <row r="2633" spans="1:21" hidden="1" x14ac:dyDescent="0.3">
      <c r="A2633" s="114">
        <v>5163</v>
      </c>
      <c r="B2633" s="114" t="s">
        <v>107</v>
      </c>
      <c r="C2633" s="114" t="s">
        <v>1484</v>
      </c>
      <c r="D2633" s="114" t="s">
        <v>3282</v>
      </c>
      <c r="E2633" s="114" t="s">
        <v>3283</v>
      </c>
      <c r="F2633" s="115">
        <v>45586</v>
      </c>
      <c r="G2633" s="114" t="s">
        <v>1656</v>
      </c>
      <c r="H2633" s="116">
        <v>13081392</v>
      </c>
      <c r="I2633" s="116">
        <v>7456394</v>
      </c>
      <c r="J2633" s="116">
        <v>7456394</v>
      </c>
      <c r="K2633" s="116">
        <v>0</v>
      </c>
      <c r="L2633" s="116">
        <v>0</v>
      </c>
      <c r="M2633" s="116">
        <v>0</v>
      </c>
      <c r="N2633" s="116">
        <v>0</v>
      </c>
      <c r="O2633" s="116">
        <v>0</v>
      </c>
      <c r="P2633" s="120">
        <v>0</v>
      </c>
      <c r="Q2633" s="27" t="str">
        <f t="shared" si="452"/>
        <v>Registered</v>
      </c>
      <c r="R2633" s="121">
        <f t="shared" si="453"/>
        <v>0.57000004280889982</v>
      </c>
      <c r="T2633" s="117">
        <f t="shared" si="450"/>
        <v>0</v>
      </c>
      <c r="U2633" s="117">
        <f t="shared" si="451"/>
        <v>0</v>
      </c>
    </row>
    <row r="2634" spans="1:21" hidden="1" x14ac:dyDescent="0.3">
      <c r="A2634" s="114">
        <v>5164</v>
      </c>
      <c r="B2634" s="114" t="s">
        <v>107</v>
      </c>
      <c r="C2634" s="114" t="s">
        <v>1484</v>
      </c>
      <c r="D2634" s="114" t="s">
        <v>2608</v>
      </c>
      <c r="E2634" s="114" t="s">
        <v>2609</v>
      </c>
      <c r="F2634" s="115">
        <v>45576</v>
      </c>
      <c r="G2634" s="114" t="s">
        <v>2610</v>
      </c>
      <c r="H2634" s="116">
        <v>14340179</v>
      </c>
      <c r="I2634" s="116">
        <v>6596483</v>
      </c>
      <c r="J2634" s="116">
        <v>6596483</v>
      </c>
      <c r="K2634" s="116">
        <v>0</v>
      </c>
      <c r="L2634" s="116">
        <v>0</v>
      </c>
      <c r="M2634" s="116">
        <v>0</v>
      </c>
      <c r="N2634" s="116">
        <v>0</v>
      </c>
      <c r="O2634" s="116">
        <v>0</v>
      </c>
      <c r="P2634" s="120">
        <v>0</v>
      </c>
      <c r="Q2634" s="27" t="str">
        <f t="shared" si="452"/>
        <v>Registered</v>
      </c>
      <c r="R2634" s="121">
        <f t="shared" si="453"/>
        <v>0.4600000460245301</v>
      </c>
      <c r="T2634" s="117">
        <f t="shared" si="450"/>
        <v>0</v>
      </c>
      <c r="U2634" s="117">
        <f t="shared" si="451"/>
        <v>0</v>
      </c>
    </row>
    <row r="2635" spans="1:21" hidden="1" x14ac:dyDescent="0.3">
      <c r="A2635" s="114">
        <v>5165</v>
      </c>
      <c r="B2635" s="114" t="s">
        <v>107</v>
      </c>
      <c r="C2635" s="114" t="s">
        <v>1484</v>
      </c>
      <c r="D2635" s="114" t="s">
        <v>3889</v>
      </c>
      <c r="E2635" s="114" t="s">
        <v>3890</v>
      </c>
      <c r="F2635" s="115">
        <v>45706</v>
      </c>
      <c r="G2635" s="114" t="s">
        <v>3452</v>
      </c>
      <c r="H2635" s="116">
        <v>9330357</v>
      </c>
      <c r="I2635" s="116">
        <v>4385268</v>
      </c>
      <c r="J2635" s="116">
        <v>4385268</v>
      </c>
      <c r="K2635" s="116">
        <v>0</v>
      </c>
      <c r="L2635" s="116">
        <v>0</v>
      </c>
      <c r="M2635" s="116">
        <v>0</v>
      </c>
      <c r="N2635" s="116">
        <v>0</v>
      </c>
      <c r="O2635" s="116">
        <v>0</v>
      </c>
      <c r="P2635" s="120">
        <v>0</v>
      </c>
      <c r="Q2635" s="27" t="str">
        <f t="shared" si="452"/>
        <v>Registered</v>
      </c>
      <c r="R2635" s="121">
        <f t="shared" si="453"/>
        <v>0.47000002250717737</v>
      </c>
      <c r="T2635" s="117">
        <f t="shared" si="450"/>
        <v>0</v>
      </c>
      <c r="U2635" s="117">
        <f t="shared" si="451"/>
        <v>0</v>
      </c>
    </row>
    <row r="2636" spans="1:21" hidden="1" x14ac:dyDescent="0.3">
      <c r="A2636" s="114">
        <v>5166</v>
      </c>
      <c r="B2636" s="114" t="s">
        <v>107</v>
      </c>
      <c r="C2636" s="114" t="s">
        <v>1484</v>
      </c>
      <c r="D2636" s="114" t="s">
        <v>3730</v>
      </c>
      <c r="E2636" s="114" t="s">
        <v>3731</v>
      </c>
      <c r="F2636" s="115">
        <v>46022</v>
      </c>
      <c r="G2636" s="114" t="s">
        <v>2829</v>
      </c>
      <c r="H2636" s="116">
        <v>13110258</v>
      </c>
      <c r="I2636" s="116">
        <v>7472847</v>
      </c>
      <c r="J2636" s="116">
        <v>7472847</v>
      </c>
      <c r="K2636" s="116">
        <v>0</v>
      </c>
      <c r="L2636" s="116">
        <v>0</v>
      </c>
      <c r="M2636" s="116">
        <v>0</v>
      </c>
      <c r="N2636" s="116">
        <v>0</v>
      </c>
      <c r="O2636" s="116">
        <v>0</v>
      </c>
      <c r="P2636" s="120">
        <v>0</v>
      </c>
      <c r="Q2636" s="27" t="str">
        <f t="shared" si="452"/>
        <v>Registered</v>
      </c>
      <c r="R2636" s="121">
        <f t="shared" si="453"/>
        <v>0.56999999542343105</v>
      </c>
      <c r="T2636" s="117">
        <f t="shared" si="450"/>
        <v>0</v>
      </c>
      <c r="U2636" s="117">
        <f t="shared" si="451"/>
        <v>0</v>
      </c>
    </row>
    <row r="2637" spans="1:21" hidden="1" x14ac:dyDescent="0.3">
      <c r="A2637" s="114">
        <v>5167</v>
      </c>
      <c r="B2637" s="114" t="s">
        <v>107</v>
      </c>
      <c r="C2637" s="114" t="s">
        <v>1484</v>
      </c>
      <c r="D2637" s="114" t="s">
        <v>3935</v>
      </c>
      <c r="E2637" s="114" t="s">
        <v>3936</v>
      </c>
      <c r="F2637" s="115">
        <v>45747</v>
      </c>
      <c r="G2637" s="114" t="s">
        <v>3937</v>
      </c>
      <c r="H2637" s="116">
        <v>9062500</v>
      </c>
      <c r="I2637" s="116">
        <v>5165625</v>
      </c>
      <c r="J2637" s="116">
        <v>5165625</v>
      </c>
      <c r="K2637" s="116">
        <v>0</v>
      </c>
      <c r="L2637" s="116">
        <v>0</v>
      </c>
      <c r="M2637" s="116">
        <v>0</v>
      </c>
      <c r="N2637" s="116">
        <v>0</v>
      </c>
      <c r="O2637" s="116">
        <v>0</v>
      </c>
      <c r="P2637" s="120">
        <v>0</v>
      </c>
      <c r="Q2637" s="27" t="str">
        <f t="shared" si="452"/>
        <v>Registered</v>
      </c>
      <c r="R2637" s="121">
        <f t="shared" si="453"/>
        <v>0.56999999999999995</v>
      </c>
      <c r="T2637" s="117">
        <f t="shared" si="450"/>
        <v>0</v>
      </c>
      <c r="U2637" s="117">
        <f t="shared" si="451"/>
        <v>0</v>
      </c>
    </row>
    <row r="2638" spans="1:21" hidden="1" x14ac:dyDescent="0.3">
      <c r="A2638" s="114">
        <v>5168</v>
      </c>
      <c r="B2638" s="114" t="s">
        <v>107</v>
      </c>
      <c r="C2638" s="114" t="s">
        <v>1484</v>
      </c>
      <c r="D2638" s="114" t="s">
        <v>3883</v>
      </c>
      <c r="E2638" s="114" t="s">
        <v>3884</v>
      </c>
      <c r="F2638" s="115">
        <v>45768</v>
      </c>
      <c r="G2638" s="114" t="s">
        <v>3885</v>
      </c>
      <c r="H2638" s="116">
        <v>9377679</v>
      </c>
      <c r="I2638" s="116">
        <v>4407509</v>
      </c>
      <c r="J2638" s="116">
        <v>4407509</v>
      </c>
      <c r="K2638" s="116">
        <v>0</v>
      </c>
      <c r="L2638" s="116">
        <v>0</v>
      </c>
      <c r="M2638" s="116">
        <v>0</v>
      </c>
      <c r="N2638" s="116">
        <v>0</v>
      </c>
      <c r="O2638" s="116">
        <v>0</v>
      </c>
      <c r="P2638" s="120">
        <v>0</v>
      </c>
      <c r="Q2638" s="27" t="str">
        <f t="shared" si="452"/>
        <v>Registered</v>
      </c>
      <c r="R2638" s="121">
        <f t="shared" si="453"/>
        <v>0.46999998613729477</v>
      </c>
      <c r="T2638" s="117">
        <f t="shared" si="450"/>
        <v>0</v>
      </c>
      <c r="U2638" s="117">
        <f t="shared" si="451"/>
        <v>0</v>
      </c>
    </row>
    <row r="2639" spans="1:21" hidden="1" x14ac:dyDescent="0.3">
      <c r="A2639" s="114">
        <v>5169</v>
      </c>
      <c r="B2639" s="114" t="s">
        <v>107</v>
      </c>
      <c r="C2639" s="114" t="s">
        <v>1484</v>
      </c>
      <c r="D2639" s="114" t="s">
        <v>3269</v>
      </c>
      <c r="E2639" s="114" t="s">
        <v>3270</v>
      </c>
      <c r="F2639" s="115">
        <v>45565</v>
      </c>
      <c r="G2639" s="114" t="s">
        <v>2473</v>
      </c>
      <c r="H2639" s="116">
        <v>13169643</v>
      </c>
      <c r="I2639" s="116">
        <v>7506697</v>
      </c>
      <c r="J2639" s="116">
        <v>7506697</v>
      </c>
      <c r="K2639" s="116">
        <v>0</v>
      </c>
      <c r="L2639" s="116">
        <v>0</v>
      </c>
      <c r="M2639" s="116">
        <v>0</v>
      </c>
      <c r="N2639" s="116">
        <v>0</v>
      </c>
      <c r="O2639" s="116">
        <v>0</v>
      </c>
      <c r="P2639" s="120">
        <v>0</v>
      </c>
      <c r="Q2639" s="27" t="str">
        <f t="shared" si="452"/>
        <v>Registered</v>
      </c>
      <c r="R2639" s="121">
        <f t="shared" si="453"/>
        <v>0.57000003720677928</v>
      </c>
      <c r="T2639" s="117">
        <f t="shared" ref="T2639:T2665" si="454">L2639+M2639+N2639+O2639+P2639</f>
        <v>0</v>
      </c>
      <c r="U2639" s="117">
        <f t="shared" ref="U2639:U2665" si="455">K2639-T2639</f>
        <v>0</v>
      </c>
    </row>
    <row r="2640" spans="1:21" hidden="1" x14ac:dyDescent="0.3">
      <c r="A2640" s="114">
        <v>5170</v>
      </c>
      <c r="B2640" s="114" t="s">
        <v>107</v>
      </c>
      <c r="C2640" s="114" t="s">
        <v>1484</v>
      </c>
      <c r="D2640" s="114" t="s">
        <v>3979</v>
      </c>
      <c r="E2640" s="114" t="s">
        <v>3980</v>
      </c>
      <c r="F2640" s="115">
        <v>45747</v>
      </c>
      <c r="G2640" s="114" t="s">
        <v>3885</v>
      </c>
      <c r="H2640" s="116">
        <v>8750000</v>
      </c>
      <c r="I2640" s="116">
        <v>4112500</v>
      </c>
      <c r="J2640" s="116">
        <v>4112500</v>
      </c>
      <c r="K2640" s="116">
        <v>0</v>
      </c>
      <c r="L2640" s="116">
        <v>0</v>
      </c>
      <c r="M2640" s="116">
        <v>0</v>
      </c>
      <c r="N2640" s="116">
        <v>0</v>
      </c>
      <c r="O2640" s="116">
        <v>0</v>
      </c>
      <c r="P2640" s="120">
        <v>0</v>
      </c>
      <c r="Q2640" s="27" t="str">
        <f t="shared" si="452"/>
        <v>Registered</v>
      </c>
      <c r="R2640" s="121">
        <f t="shared" si="453"/>
        <v>0.47</v>
      </c>
      <c r="T2640" s="117">
        <f t="shared" si="454"/>
        <v>0</v>
      </c>
      <c r="U2640" s="117">
        <f t="shared" si="455"/>
        <v>0</v>
      </c>
    </row>
    <row r="2641" spans="1:21" hidden="1" x14ac:dyDescent="0.3">
      <c r="A2641" s="114">
        <v>5171</v>
      </c>
      <c r="B2641" s="114" t="s">
        <v>107</v>
      </c>
      <c r="C2641" s="114" t="s">
        <v>1484</v>
      </c>
      <c r="D2641" s="114" t="s">
        <v>3981</v>
      </c>
      <c r="E2641" s="114" t="s">
        <v>3957</v>
      </c>
      <c r="F2641" s="115">
        <v>45747</v>
      </c>
      <c r="G2641" s="114" t="s">
        <v>3885</v>
      </c>
      <c r="H2641" s="116">
        <v>8750000</v>
      </c>
      <c r="I2641" s="116">
        <v>4112500</v>
      </c>
      <c r="J2641" s="116">
        <v>4112500</v>
      </c>
      <c r="K2641" s="116">
        <v>0</v>
      </c>
      <c r="L2641" s="116">
        <v>0</v>
      </c>
      <c r="M2641" s="116">
        <v>0</v>
      </c>
      <c r="N2641" s="116">
        <v>0</v>
      </c>
      <c r="O2641" s="116">
        <v>0</v>
      </c>
      <c r="P2641" s="120">
        <v>0</v>
      </c>
      <c r="Q2641" s="27" t="str">
        <f t="shared" si="452"/>
        <v>Registered</v>
      </c>
      <c r="R2641" s="121">
        <f t="shared" si="453"/>
        <v>0.47</v>
      </c>
      <c r="T2641" s="117">
        <f t="shared" si="454"/>
        <v>0</v>
      </c>
      <c r="U2641" s="117">
        <f t="shared" si="455"/>
        <v>0</v>
      </c>
    </row>
    <row r="2642" spans="1:21" hidden="1" x14ac:dyDescent="0.3">
      <c r="A2642" s="114">
        <v>5172</v>
      </c>
      <c r="B2642" s="114" t="s">
        <v>107</v>
      </c>
      <c r="C2642" s="114" t="s">
        <v>1484</v>
      </c>
      <c r="D2642" s="114" t="s">
        <v>3966</v>
      </c>
      <c r="E2642" s="114" t="s">
        <v>3967</v>
      </c>
      <c r="F2642" s="115">
        <v>45769</v>
      </c>
      <c r="G2642" s="114" t="s">
        <v>1443</v>
      </c>
      <c r="H2642" s="116">
        <v>8881081</v>
      </c>
      <c r="I2642" s="116">
        <v>5062215</v>
      </c>
      <c r="J2642" s="116">
        <v>5062215</v>
      </c>
      <c r="K2642" s="116">
        <v>0</v>
      </c>
      <c r="L2642" s="116">
        <v>0</v>
      </c>
      <c r="M2642" s="116">
        <v>0</v>
      </c>
      <c r="N2642" s="116">
        <v>0</v>
      </c>
      <c r="O2642" s="116">
        <v>0</v>
      </c>
      <c r="P2642" s="120">
        <v>0</v>
      </c>
      <c r="Q2642" s="27" t="str">
        <f t="shared" si="452"/>
        <v>Registered</v>
      </c>
      <c r="R2642" s="121">
        <f t="shared" si="453"/>
        <v>0.56999986825928062</v>
      </c>
      <c r="T2642" s="117">
        <f t="shared" si="454"/>
        <v>0</v>
      </c>
      <c r="U2642" s="117">
        <f t="shared" si="455"/>
        <v>0</v>
      </c>
    </row>
    <row r="2643" spans="1:21" hidden="1" x14ac:dyDescent="0.3">
      <c r="A2643" s="114">
        <v>5173</v>
      </c>
      <c r="B2643" s="114" t="s">
        <v>107</v>
      </c>
      <c r="C2643" s="114" t="s">
        <v>1484</v>
      </c>
      <c r="D2643" s="114" t="s">
        <v>3891</v>
      </c>
      <c r="E2643" s="114" t="s">
        <v>3892</v>
      </c>
      <c r="F2643" s="115">
        <v>45685</v>
      </c>
      <c r="G2643" s="114" t="s">
        <v>2796</v>
      </c>
      <c r="H2643" s="116">
        <v>9330357</v>
      </c>
      <c r="I2643" s="116">
        <v>4851785</v>
      </c>
      <c r="J2643" s="116">
        <v>4851785</v>
      </c>
      <c r="K2643" s="116">
        <v>0</v>
      </c>
      <c r="L2643" s="116">
        <v>0</v>
      </c>
      <c r="M2643" s="116">
        <v>0</v>
      </c>
      <c r="N2643" s="116">
        <v>0</v>
      </c>
      <c r="O2643" s="116">
        <v>0</v>
      </c>
      <c r="P2643" s="120">
        <v>0</v>
      </c>
      <c r="Q2643" s="27" t="str">
        <f t="shared" si="452"/>
        <v>Registered</v>
      </c>
      <c r="R2643" s="121">
        <f t="shared" si="453"/>
        <v>0.51999993140669754</v>
      </c>
      <c r="T2643" s="117">
        <f t="shared" si="454"/>
        <v>0</v>
      </c>
      <c r="U2643" s="117">
        <f t="shared" si="455"/>
        <v>0</v>
      </c>
    </row>
    <row r="2644" spans="1:21" hidden="1" x14ac:dyDescent="0.3">
      <c r="A2644" s="114">
        <v>5174</v>
      </c>
      <c r="B2644" s="114" t="s">
        <v>107</v>
      </c>
      <c r="C2644" s="114" t="s">
        <v>1484</v>
      </c>
      <c r="D2644" s="114" t="s">
        <v>4073</v>
      </c>
      <c r="E2644" s="114" t="s">
        <v>4074</v>
      </c>
      <c r="F2644" s="115">
        <v>46022</v>
      </c>
      <c r="G2644" s="114" t="s">
        <v>1782</v>
      </c>
      <c r="H2644" s="116">
        <v>9863393</v>
      </c>
      <c r="I2644" s="116">
        <v>5622135</v>
      </c>
      <c r="J2644" s="116">
        <v>5622135</v>
      </c>
      <c r="K2644" s="116">
        <v>0</v>
      </c>
      <c r="L2644" s="116">
        <v>0</v>
      </c>
      <c r="M2644" s="116">
        <v>0</v>
      </c>
      <c r="N2644" s="116">
        <v>0</v>
      </c>
      <c r="O2644" s="116">
        <v>0</v>
      </c>
      <c r="P2644" s="120">
        <v>0</v>
      </c>
      <c r="Q2644" s="27" t="str">
        <f t="shared" si="452"/>
        <v>Registered</v>
      </c>
      <c r="R2644" s="121">
        <f t="shared" si="453"/>
        <v>0.57000010037114002</v>
      </c>
      <c r="T2644" s="117">
        <f t="shared" si="454"/>
        <v>0</v>
      </c>
      <c r="U2644" s="117">
        <f t="shared" si="455"/>
        <v>0</v>
      </c>
    </row>
    <row r="2645" spans="1:21" hidden="1" x14ac:dyDescent="0.3">
      <c r="A2645" s="114">
        <v>5175</v>
      </c>
      <c r="B2645" s="114" t="s">
        <v>107</v>
      </c>
      <c r="C2645" s="114" t="s">
        <v>1484</v>
      </c>
      <c r="D2645" s="114" t="s">
        <v>3871</v>
      </c>
      <c r="E2645" s="114" t="s">
        <v>3872</v>
      </c>
      <c r="F2645" s="115">
        <v>45831</v>
      </c>
      <c r="G2645" s="114" t="s">
        <v>1771</v>
      </c>
      <c r="H2645" s="116">
        <v>9416964</v>
      </c>
      <c r="I2645" s="116">
        <v>5367671</v>
      </c>
      <c r="J2645" s="116">
        <v>5367671</v>
      </c>
      <c r="K2645" s="116">
        <v>0</v>
      </c>
      <c r="L2645" s="116">
        <v>0</v>
      </c>
      <c r="M2645" s="116">
        <v>0</v>
      </c>
      <c r="N2645" s="116">
        <v>0</v>
      </c>
      <c r="O2645" s="116">
        <v>0</v>
      </c>
      <c r="P2645" s="120">
        <v>0</v>
      </c>
      <c r="Q2645" s="27" t="str">
        <f t="shared" si="452"/>
        <v>Registered</v>
      </c>
      <c r="R2645" s="121">
        <f t="shared" si="453"/>
        <v>0.57000016141083265</v>
      </c>
      <c r="T2645" s="117">
        <f t="shared" si="454"/>
        <v>0</v>
      </c>
      <c r="U2645" s="117">
        <f t="shared" si="455"/>
        <v>0</v>
      </c>
    </row>
    <row r="2646" spans="1:21" hidden="1" x14ac:dyDescent="0.3">
      <c r="A2646" s="114">
        <v>5176</v>
      </c>
      <c r="B2646" s="114" t="s">
        <v>107</v>
      </c>
      <c r="C2646" s="114" t="s">
        <v>1484</v>
      </c>
      <c r="D2646" s="114" t="s">
        <v>3964</v>
      </c>
      <c r="E2646" s="114" t="s">
        <v>3965</v>
      </c>
      <c r="F2646" s="115">
        <v>45706</v>
      </c>
      <c r="G2646" s="114" t="s">
        <v>3286</v>
      </c>
      <c r="H2646" s="116">
        <v>8883929</v>
      </c>
      <c r="I2646" s="116">
        <v>5063839</v>
      </c>
      <c r="J2646" s="116">
        <v>5063839</v>
      </c>
      <c r="K2646" s="116">
        <v>0</v>
      </c>
      <c r="L2646" s="116">
        <v>0</v>
      </c>
      <c r="M2646" s="116">
        <v>0</v>
      </c>
      <c r="N2646" s="116">
        <v>0</v>
      </c>
      <c r="O2646" s="116">
        <v>0</v>
      </c>
      <c r="P2646" s="120">
        <v>0</v>
      </c>
      <c r="Q2646" s="27" t="str">
        <f t="shared" si="452"/>
        <v>Registered</v>
      </c>
      <c r="R2646" s="121">
        <f t="shared" si="453"/>
        <v>0.56999994034171142</v>
      </c>
      <c r="T2646" s="117">
        <f t="shared" si="454"/>
        <v>0</v>
      </c>
      <c r="U2646" s="117">
        <f t="shared" si="455"/>
        <v>0</v>
      </c>
    </row>
    <row r="2647" spans="1:21" hidden="1" x14ac:dyDescent="0.3">
      <c r="A2647" s="114">
        <v>5177</v>
      </c>
      <c r="B2647" s="114" t="s">
        <v>107</v>
      </c>
      <c r="C2647" s="114" t="s">
        <v>1484</v>
      </c>
      <c r="D2647" s="114" t="s">
        <v>3260</v>
      </c>
      <c r="E2647" s="114" t="s">
        <v>3261</v>
      </c>
      <c r="F2647" s="115">
        <v>45596</v>
      </c>
      <c r="G2647" s="114" t="s">
        <v>2711</v>
      </c>
      <c r="H2647" s="116">
        <v>13260000</v>
      </c>
      <c r="I2647" s="116">
        <v>7558200</v>
      </c>
      <c r="J2647" s="116">
        <v>7558200</v>
      </c>
      <c r="K2647" s="116">
        <v>0</v>
      </c>
      <c r="L2647" s="116">
        <v>0</v>
      </c>
      <c r="M2647" s="116">
        <v>0</v>
      </c>
      <c r="N2647" s="116">
        <v>0</v>
      </c>
      <c r="O2647" s="116">
        <v>0</v>
      </c>
      <c r="P2647" s="120">
        <v>0</v>
      </c>
      <c r="Q2647" s="27" t="str">
        <f t="shared" si="452"/>
        <v>Registered</v>
      </c>
      <c r="R2647" s="121">
        <f t="shared" si="453"/>
        <v>0.56999999999999995</v>
      </c>
      <c r="T2647" s="117">
        <f t="shared" si="454"/>
        <v>0</v>
      </c>
      <c r="U2647" s="117">
        <f t="shared" si="455"/>
        <v>0</v>
      </c>
    </row>
    <row r="2648" spans="1:21" hidden="1" x14ac:dyDescent="0.3">
      <c r="A2648" s="114">
        <v>5178</v>
      </c>
      <c r="B2648" s="114" t="s">
        <v>107</v>
      </c>
      <c r="C2648" s="114" t="s">
        <v>1484</v>
      </c>
      <c r="D2648" s="114" t="s">
        <v>3179</v>
      </c>
      <c r="E2648" s="114" t="s">
        <v>3180</v>
      </c>
      <c r="F2648" s="115">
        <v>45827</v>
      </c>
      <c r="G2648" s="114" t="s">
        <v>3181</v>
      </c>
      <c r="H2648" s="116">
        <v>13836607</v>
      </c>
      <c r="I2648" s="116">
        <v>6503205</v>
      </c>
      <c r="J2648" s="116">
        <v>6503205</v>
      </c>
      <c r="K2648" s="116">
        <v>0</v>
      </c>
      <c r="L2648" s="116">
        <v>0</v>
      </c>
      <c r="M2648" s="116">
        <v>0</v>
      </c>
      <c r="N2648" s="116">
        <v>0</v>
      </c>
      <c r="O2648" s="116">
        <v>0</v>
      </c>
      <c r="P2648" s="120">
        <v>0</v>
      </c>
      <c r="Q2648" s="27" t="str">
        <f t="shared" si="452"/>
        <v>Registered</v>
      </c>
      <c r="R2648" s="121">
        <f t="shared" si="453"/>
        <v>0.46999997904110452</v>
      </c>
      <c r="T2648" s="117">
        <f t="shared" si="454"/>
        <v>0</v>
      </c>
      <c r="U2648" s="117">
        <f t="shared" si="455"/>
        <v>0</v>
      </c>
    </row>
    <row r="2649" spans="1:21" hidden="1" x14ac:dyDescent="0.3">
      <c r="A2649" s="114">
        <v>5179</v>
      </c>
      <c r="B2649" s="114" t="s">
        <v>107</v>
      </c>
      <c r="C2649" s="114" t="s">
        <v>1484</v>
      </c>
      <c r="D2649" s="114" t="s">
        <v>3174</v>
      </c>
      <c r="E2649" s="114" t="s">
        <v>3175</v>
      </c>
      <c r="F2649" s="115">
        <v>45955</v>
      </c>
      <c r="G2649" s="114" t="s">
        <v>1538</v>
      </c>
      <c r="H2649" s="116">
        <v>13881250</v>
      </c>
      <c r="I2649" s="116">
        <v>7218250</v>
      </c>
      <c r="J2649" s="116">
        <v>7218250</v>
      </c>
      <c r="K2649" s="116">
        <v>0</v>
      </c>
      <c r="L2649" s="116">
        <v>0</v>
      </c>
      <c r="M2649" s="116">
        <v>0</v>
      </c>
      <c r="N2649" s="116">
        <v>0</v>
      </c>
      <c r="O2649" s="116">
        <v>0</v>
      </c>
      <c r="P2649" s="120">
        <v>0</v>
      </c>
      <c r="Q2649" s="27" t="str">
        <f t="shared" si="452"/>
        <v>Registered</v>
      </c>
      <c r="R2649" s="121">
        <f t="shared" si="453"/>
        <v>0.52</v>
      </c>
      <c r="T2649" s="117">
        <f t="shared" si="454"/>
        <v>0</v>
      </c>
      <c r="U2649" s="117">
        <f t="shared" si="455"/>
        <v>0</v>
      </c>
    </row>
    <row r="2650" spans="1:21" hidden="1" x14ac:dyDescent="0.3">
      <c r="A2650" s="114">
        <v>5180</v>
      </c>
      <c r="B2650" s="114" t="s">
        <v>107</v>
      </c>
      <c r="C2650" s="114" t="s">
        <v>1484</v>
      </c>
      <c r="D2650" s="114" t="s">
        <v>3982</v>
      </c>
      <c r="E2650" s="114" t="s">
        <v>3983</v>
      </c>
      <c r="F2650" s="115">
        <v>45688</v>
      </c>
      <c r="G2650" s="114" t="s">
        <v>3984</v>
      </c>
      <c r="H2650" s="116">
        <v>8738850</v>
      </c>
      <c r="I2650" s="116">
        <v>4981145</v>
      </c>
      <c r="J2650" s="116">
        <v>4981145</v>
      </c>
      <c r="K2650" s="116">
        <v>0</v>
      </c>
      <c r="L2650" s="116">
        <v>0</v>
      </c>
      <c r="M2650" s="116">
        <v>0</v>
      </c>
      <c r="N2650" s="116">
        <v>0</v>
      </c>
      <c r="O2650" s="116">
        <v>0</v>
      </c>
      <c r="P2650" s="120">
        <v>0</v>
      </c>
      <c r="Q2650" s="27" t="str">
        <f t="shared" si="452"/>
        <v>Registered</v>
      </c>
      <c r="R2650" s="121">
        <f t="shared" si="453"/>
        <v>0.57000005721576641</v>
      </c>
      <c r="T2650" s="117">
        <f t="shared" si="454"/>
        <v>0</v>
      </c>
      <c r="U2650" s="117">
        <f t="shared" si="455"/>
        <v>0</v>
      </c>
    </row>
    <row r="2651" spans="1:21" hidden="1" x14ac:dyDescent="0.3">
      <c r="A2651" s="114">
        <v>5181</v>
      </c>
      <c r="B2651" s="114" t="s">
        <v>107</v>
      </c>
      <c r="C2651" s="114" t="s">
        <v>1484</v>
      </c>
      <c r="D2651" s="114" t="s">
        <v>3218</v>
      </c>
      <c r="E2651" s="114" t="s">
        <v>3219</v>
      </c>
      <c r="F2651" s="115">
        <v>45725</v>
      </c>
      <c r="G2651" s="114" t="s">
        <v>2467</v>
      </c>
      <c r="H2651" s="116">
        <v>13437500</v>
      </c>
      <c r="I2651" s="116">
        <v>6315625</v>
      </c>
      <c r="J2651" s="116">
        <v>6315625</v>
      </c>
      <c r="K2651" s="116">
        <v>0</v>
      </c>
      <c r="L2651" s="116">
        <v>0</v>
      </c>
      <c r="M2651" s="116">
        <v>0</v>
      </c>
      <c r="N2651" s="116">
        <v>0</v>
      </c>
      <c r="O2651" s="116">
        <v>0</v>
      </c>
      <c r="P2651" s="120">
        <v>0</v>
      </c>
      <c r="Q2651" s="27" t="str">
        <f t="shared" si="452"/>
        <v>Registered</v>
      </c>
      <c r="R2651" s="121">
        <f t="shared" si="453"/>
        <v>0.47</v>
      </c>
      <c r="T2651" s="117">
        <f t="shared" si="454"/>
        <v>0</v>
      </c>
      <c r="U2651" s="117">
        <f t="shared" si="455"/>
        <v>0</v>
      </c>
    </row>
    <row r="2652" spans="1:21" hidden="1" x14ac:dyDescent="0.3">
      <c r="A2652" s="114">
        <v>5182</v>
      </c>
      <c r="B2652" s="114" t="s">
        <v>107</v>
      </c>
      <c r="C2652" s="114" t="s">
        <v>1484</v>
      </c>
      <c r="D2652" s="114" t="s">
        <v>3296</v>
      </c>
      <c r="E2652" s="114" t="s">
        <v>3297</v>
      </c>
      <c r="F2652" s="115">
        <v>45930</v>
      </c>
      <c r="G2652" s="114" t="s">
        <v>3298</v>
      </c>
      <c r="H2652" s="116">
        <v>12833484</v>
      </c>
      <c r="I2652" s="116">
        <v>7315085</v>
      </c>
      <c r="J2652" s="116">
        <v>7315085</v>
      </c>
      <c r="K2652" s="116">
        <v>0</v>
      </c>
      <c r="L2652" s="116">
        <v>0</v>
      </c>
      <c r="M2652" s="116">
        <v>0</v>
      </c>
      <c r="N2652" s="116">
        <v>0</v>
      </c>
      <c r="O2652" s="116">
        <v>0</v>
      </c>
      <c r="P2652" s="120">
        <v>0</v>
      </c>
      <c r="Q2652" s="27" t="str">
        <f t="shared" si="452"/>
        <v>Registered</v>
      </c>
      <c r="R2652" s="121">
        <f t="shared" si="453"/>
        <v>0.56999993142937644</v>
      </c>
      <c r="T2652" s="117">
        <f t="shared" si="454"/>
        <v>0</v>
      </c>
      <c r="U2652" s="117">
        <f t="shared" si="455"/>
        <v>0</v>
      </c>
    </row>
    <row r="2653" spans="1:21" hidden="1" x14ac:dyDescent="0.3">
      <c r="A2653" s="114">
        <v>5183</v>
      </c>
      <c r="B2653" s="114" t="s">
        <v>107</v>
      </c>
      <c r="C2653" s="114" t="s">
        <v>1484</v>
      </c>
      <c r="D2653" s="114" t="s">
        <v>3942</v>
      </c>
      <c r="E2653" s="114" t="s">
        <v>3943</v>
      </c>
      <c r="F2653" s="115">
        <v>45766</v>
      </c>
      <c r="G2653" s="114" t="s">
        <v>3944</v>
      </c>
      <c r="H2653" s="116">
        <v>9017857</v>
      </c>
      <c r="I2653" s="116">
        <v>5140178</v>
      </c>
      <c r="J2653" s="116">
        <v>5140178</v>
      </c>
      <c r="K2653" s="116">
        <v>0</v>
      </c>
      <c r="L2653" s="116">
        <v>0</v>
      </c>
      <c r="M2653" s="116">
        <v>0</v>
      </c>
      <c r="N2653" s="116">
        <v>0</v>
      </c>
      <c r="O2653" s="116">
        <v>0</v>
      </c>
      <c r="P2653" s="120">
        <v>0</v>
      </c>
      <c r="Q2653" s="27" t="str">
        <f t="shared" si="452"/>
        <v>Registered</v>
      </c>
      <c r="R2653" s="121">
        <f t="shared" si="453"/>
        <v>0.56999994566336543</v>
      </c>
      <c r="T2653" s="117">
        <f t="shared" si="454"/>
        <v>0</v>
      </c>
      <c r="U2653" s="117">
        <f t="shared" si="455"/>
        <v>0</v>
      </c>
    </row>
    <row r="2654" spans="1:21" hidden="1" x14ac:dyDescent="0.3">
      <c r="A2654" s="114">
        <v>5184</v>
      </c>
      <c r="B2654" s="114" t="s">
        <v>107</v>
      </c>
      <c r="C2654" s="114" t="s">
        <v>1484</v>
      </c>
      <c r="D2654" s="114" t="s">
        <v>3959</v>
      </c>
      <c r="E2654" s="114" t="s">
        <v>3960</v>
      </c>
      <c r="F2654" s="115">
        <v>45866</v>
      </c>
      <c r="G2654" s="114" t="s">
        <v>1889</v>
      </c>
      <c r="H2654" s="116">
        <v>8891071</v>
      </c>
      <c r="I2654" s="116">
        <v>5067911</v>
      </c>
      <c r="J2654" s="116">
        <v>5067911</v>
      </c>
      <c r="K2654" s="116">
        <v>0</v>
      </c>
      <c r="L2654" s="116">
        <v>0</v>
      </c>
      <c r="M2654" s="116">
        <v>0</v>
      </c>
      <c r="N2654" s="116">
        <v>0</v>
      </c>
      <c r="O2654" s="116">
        <v>0</v>
      </c>
      <c r="P2654" s="120">
        <v>0</v>
      </c>
      <c r="Q2654" s="27" t="str">
        <f t="shared" si="452"/>
        <v>Registered</v>
      </c>
      <c r="R2654" s="121">
        <f t="shared" si="453"/>
        <v>0.57000005961036637</v>
      </c>
      <c r="T2654" s="117">
        <f t="shared" si="454"/>
        <v>0</v>
      </c>
      <c r="U2654" s="117">
        <f t="shared" si="455"/>
        <v>0</v>
      </c>
    </row>
    <row r="2655" spans="1:21" hidden="1" x14ac:dyDescent="0.3">
      <c r="A2655" s="114">
        <v>5185</v>
      </c>
      <c r="B2655" s="114" t="s">
        <v>107</v>
      </c>
      <c r="C2655" s="114" t="s">
        <v>1484</v>
      </c>
      <c r="D2655" s="114" t="s">
        <v>3299</v>
      </c>
      <c r="E2655" s="114" t="s">
        <v>3300</v>
      </c>
      <c r="F2655" s="115">
        <v>45693</v>
      </c>
      <c r="G2655" s="114" t="s">
        <v>3301</v>
      </c>
      <c r="H2655" s="116">
        <v>12812513</v>
      </c>
      <c r="I2655" s="116">
        <v>7303134</v>
      </c>
      <c r="J2655" s="116">
        <v>7303134</v>
      </c>
      <c r="K2655" s="116">
        <v>0</v>
      </c>
      <c r="L2655" s="116">
        <v>0</v>
      </c>
      <c r="M2655" s="116">
        <v>0</v>
      </c>
      <c r="N2655" s="116">
        <v>0</v>
      </c>
      <c r="O2655" s="116">
        <v>0</v>
      </c>
      <c r="P2655" s="120">
        <v>0</v>
      </c>
      <c r="Q2655" s="27" t="str">
        <f t="shared" si="452"/>
        <v>Registered</v>
      </c>
      <c r="R2655" s="121">
        <f t="shared" si="453"/>
        <v>0.57000012409743506</v>
      </c>
      <c r="T2655" s="117">
        <f t="shared" si="454"/>
        <v>0</v>
      </c>
      <c r="U2655" s="117">
        <f t="shared" si="455"/>
        <v>0</v>
      </c>
    </row>
    <row r="2656" spans="1:21" hidden="1" x14ac:dyDescent="0.3">
      <c r="A2656" s="114">
        <v>5186</v>
      </c>
      <c r="B2656" s="114" t="s">
        <v>107</v>
      </c>
      <c r="C2656" s="114" t="s">
        <v>1484</v>
      </c>
      <c r="D2656" s="114" t="s">
        <v>3945</v>
      </c>
      <c r="E2656" s="114" t="s">
        <v>3946</v>
      </c>
      <c r="F2656" s="115">
        <v>45762</v>
      </c>
      <c r="G2656" s="114" t="s">
        <v>3944</v>
      </c>
      <c r="H2656" s="116">
        <v>9017857</v>
      </c>
      <c r="I2656" s="116">
        <v>5140178</v>
      </c>
      <c r="J2656" s="116">
        <v>5140178</v>
      </c>
      <c r="K2656" s="116">
        <v>0</v>
      </c>
      <c r="L2656" s="116">
        <v>0</v>
      </c>
      <c r="M2656" s="116">
        <v>0</v>
      </c>
      <c r="N2656" s="116">
        <v>0</v>
      </c>
      <c r="O2656" s="116">
        <v>0</v>
      </c>
      <c r="P2656" s="120">
        <v>0</v>
      </c>
      <c r="Q2656" s="27" t="str">
        <f t="shared" si="452"/>
        <v>Registered</v>
      </c>
      <c r="R2656" s="121">
        <f t="shared" si="453"/>
        <v>0.56999994566336543</v>
      </c>
      <c r="T2656" s="117">
        <f t="shared" si="454"/>
        <v>0</v>
      </c>
      <c r="U2656" s="117">
        <f t="shared" si="455"/>
        <v>0</v>
      </c>
    </row>
    <row r="2657" spans="1:21" hidden="1" x14ac:dyDescent="0.3">
      <c r="A2657" s="114">
        <v>5187</v>
      </c>
      <c r="B2657" s="114" t="s">
        <v>107</v>
      </c>
      <c r="C2657" s="114" t="s">
        <v>1484</v>
      </c>
      <c r="D2657" s="114" t="s">
        <v>3861</v>
      </c>
      <c r="E2657" s="114" t="s">
        <v>3862</v>
      </c>
      <c r="F2657" s="115">
        <v>45874</v>
      </c>
      <c r="G2657" s="114" t="s">
        <v>3380</v>
      </c>
      <c r="H2657" s="116">
        <v>9462500</v>
      </c>
      <c r="I2657" s="116">
        <v>5393625</v>
      </c>
      <c r="J2657" s="116">
        <v>5393625</v>
      </c>
      <c r="K2657" s="116">
        <v>0</v>
      </c>
      <c r="L2657" s="116">
        <v>0</v>
      </c>
      <c r="M2657" s="116">
        <v>0</v>
      </c>
      <c r="N2657" s="116">
        <v>0</v>
      </c>
      <c r="O2657" s="116">
        <v>0</v>
      </c>
      <c r="P2657" s="120">
        <v>0</v>
      </c>
      <c r="Q2657" s="27" t="str">
        <f t="shared" si="452"/>
        <v>Registered</v>
      </c>
      <c r="R2657" s="121">
        <f t="shared" si="453"/>
        <v>0.56999999999999995</v>
      </c>
      <c r="T2657" s="117">
        <f t="shared" si="454"/>
        <v>0</v>
      </c>
      <c r="U2657" s="117">
        <f t="shared" si="455"/>
        <v>0</v>
      </c>
    </row>
    <row r="2658" spans="1:21" hidden="1" x14ac:dyDescent="0.3">
      <c r="A2658" s="114">
        <v>5188</v>
      </c>
      <c r="B2658" s="114" t="s">
        <v>107</v>
      </c>
      <c r="C2658" s="114" t="s">
        <v>1484</v>
      </c>
      <c r="D2658" s="114" t="s">
        <v>3192</v>
      </c>
      <c r="E2658" s="114" t="s">
        <v>3193</v>
      </c>
      <c r="F2658" s="115">
        <v>45565</v>
      </c>
      <c r="G2658" s="114" t="s">
        <v>3194</v>
      </c>
      <c r="H2658" s="116">
        <v>13753800</v>
      </c>
      <c r="I2658" s="116">
        <v>7839666</v>
      </c>
      <c r="J2658" s="116">
        <v>7839666</v>
      </c>
      <c r="K2658" s="116">
        <v>0</v>
      </c>
      <c r="L2658" s="116">
        <v>0</v>
      </c>
      <c r="M2658" s="116">
        <v>0</v>
      </c>
      <c r="N2658" s="116">
        <v>0</v>
      </c>
      <c r="O2658" s="116">
        <v>0</v>
      </c>
      <c r="P2658" s="120">
        <v>0</v>
      </c>
      <c r="Q2658" s="27" t="str">
        <f t="shared" si="452"/>
        <v>Registered</v>
      </c>
      <c r="R2658" s="121">
        <f t="shared" si="453"/>
        <v>0.56999999999999995</v>
      </c>
      <c r="T2658" s="117">
        <f t="shared" si="454"/>
        <v>0</v>
      </c>
      <c r="U2658" s="117">
        <f t="shared" si="455"/>
        <v>0</v>
      </c>
    </row>
    <row r="2659" spans="1:21" hidden="1" x14ac:dyDescent="0.3">
      <c r="A2659" s="114">
        <v>10130</v>
      </c>
      <c r="B2659" s="114" t="s">
        <v>107</v>
      </c>
      <c r="C2659" s="114" t="s">
        <v>1484</v>
      </c>
      <c r="D2659" s="114" t="s">
        <v>3917</v>
      </c>
      <c r="E2659" s="114" t="s">
        <v>3918</v>
      </c>
      <c r="F2659" s="115">
        <v>45565</v>
      </c>
      <c r="G2659" s="114" t="s">
        <v>2808</v>
      </c>
      <c r="H2659" s="116">
        <v>8985180</v>
      </c>
      <c r="I2659" s="116">
        <v>5121552</v>
      </c>
      <c r="J2659" s="116">
        <v>5121553.4000000004</v>
      </c>
      <c r="K2659" s="116">
        <v>-1.4</v>
      </c>
      <c r="L2659" s="116">
        <v>0</v>
      </c>
      <c r="M2659" s="116">
        <v>0</v>
      </c>
      <c r="N2659" s="116">
        <v>0</v>
      </c>
      <c r="O2659" s="116">
        <v>0</v>
      </c>
      <c r="P2659" s="120">
        <v>0</v>
      </c>
      <c r="Q2659" s="27" t="str">
        <f t="shared" si="452"/>
        <v>Registered</v>
      </c>
      <c r="R2659" s="121">
        <f t="shared" si="453"/>
        <v>0.5699999332233745</v>
      </c>
      <c r="T2659" s="117">
        <f t="shared" si="454"/>
        <v>0</v>
      </c>
      <c r="U2659" s="117">
        <f t="shared" si="455"/>
        <v>-1.4</v>
      </c>
    </row>
    <row r="2660" spans="1:21" hidden="1" x14ac:dyDescent="0.3">
      <c r="A2660" s="114">
        <v>10163</v>
      </c>
      <c r="B2660" s="114" t="s">
        <v>107</v>
      </c>
      <c r="C2660" s="114" t="s">
        <v>1484</v>
      </c>
      <c r="D2660" s="114" t="s">
        <v>2806</v>
      </c>
      <c r="E2660" s="114" t="s">
        <v>2807</v>
      </c>
      <c r="F2660" s="115">
        <v>45573</v>
      </c>
      <c r="G2660" s="114" t="s">
        <v>2808</v>
      </c>
      <c r="H2660" s="116">
        <v>8985180</v>
      </c>
      <c r="I2660" s="116">
        <v>5121552</v>
      </c>
      <c r="J2660" s="116">
        <v>5141320</v>
      </c>
      <c r="K2660" s="116">
        <v>-19768</v>
      </c>
      <c r="L2660" s="116">
        <v>0</v>
      </c>
      <c r="M2660" s="116">
        <v>0</v>
      </c>
      <c r="N2660" s="116">
        <v>0</v>
      </c>
      <c r="O2660" s="116">
        <v>0</v>
      </c>
      <c r="P2660" s="120">
        <v>0</v>
      </c>
      <c r="Q2660" s="27" t="str">
        <f t="shared" si="452"/>
        <v>Registered</v>
      </c>
      <c r="R2660" s="121">
        <f t="shared" si="453"/>
        <v>0.5699999332233745</v>
      </c>
      <c r="T2660" s="117">
        <f t="shared" si="454"/>
        <v>0</v>
      </c>
      <c r="U2660" s="117">
        <f t="shared" si="455"/>
        <v>-19768</v>
      </c>
    </row>
    <row r="2661" spans="1:21" hidden="1" x14ac:dyDescent="0.3">
      <c r="A2661" s="114">
        <v>10204</v>
      </c>
      <c r="B2661" s="114" t="s">
        <v>107</v>
      </c>
      <c r="C2661" s="114" t="s">
        <v>1484</v>
      </c>
      <c r="D2661" s="114" t="s">
        <v>2928</v>
      </c>
      <c r="E2661" s="114" t="s">
        <v>2929</v>
      </c>
      <c r="F2661" s="115">
        <v>45746</v>
      </c>
      <c r="G2661" s="114" t="s">
        <v>2930</v>
      </c>
      <c r="H2661" s="116">
        <v>12907500</v>
      </c>
      <c r="I2661" s="116">
        <v>4517625</v>
      </c>
      <c r="J2661" s="116">
        <v>4584880.2699999996</v>
      </c>
      <c r="K2661" s="116">
        <v>-67255.27</v>
      </c>
      <c r="L2661" s="116">
        <v>0</v>
      </c>
      <c r="M2661" s="116">
        <v>0</v>
      </c>
      <c r="N2661" s="116">
        <v>0</v>
      </c>
      <c r="O2661" s="116">
        <v>0</v>
      </c>
      <c r="P2661" s="120">
        <v>0</v>
      </c>
      <c r="Q2661" s="27" t="str">
        <f t="shared" si="452"/>
        <v>Registered</v>
      </c>
      <c r="R2661" s="121">
        <f t="shared" si="453"/>
        <v>0.35</v>
      </c>
      <c r="T2661" s="117">
        <f t="shared" si="454"/>
        <v>0</v>
      </c>
      <c r="U2661" s="117">
        <f t="shared" si="455"/>
        <v>-67255.27</v>
      </c>
    </row>
    <row r="2662" spans="1:21" hidden="1" x14ac:dyDescent="0.3">
      <c r="A2662" s="114">
        <v>10217</v>
      </c>
      <c r="B2662" s="114" t="s">
        <v>107</v>
      </c>
      <c r="C2662" s="114" t="s">
        <v>1484</v>
      </c>
      <c r="D2662" s="114" t="s">
        <v>1485</v>
      </c>
      <c r="E2662" s="114" t="s">
        <v>1486</v>
      </c>
      <c r="F2662" s="115">
        <v>45991</v>
      </c>
      <c r="G2662" s="114" t="s">
        <v>1487</v>
      </c>
      <c r="H2662" s="116">
        <v>14238392</v>
      </c>
      <c r="I2662" s="116">
        <v>8115884</v>
      </c>
      <c r="J2662" s="116">
        <v>8197043</v>
      </c>
      <c r="K2662" s="116">
        <v>-81159</v>
      </c>
      <c r="L2662" s="116">
        <v>0</v>
      </c>
      <c r="M2662" s="116">
        <v>0</v>
      </c>
      <c r="N2662" s="116">
        <v>0</v>
      </c>
      <c r="O2662" s="116">
        <v>0</v>
      </c>
      <c r="P2662" s="120">
        <v>0</v>
      </c>
      <c r="Q2662" s="27" t="str">
        <f t="shared" si="452"/>
        <v>Registered</v>
      </c>
      <c r="R2662" s="121">
        <f t="shared" si="453"/>
        <v>0.57000003933028398</v>
      </c>
      <c r="T2662" s="117">
        <f t="shared" si="454"/>
        <v>0</v>
      </c>
      <c r="U2662" s="117">
        <f t="shared" si="455"/>
        <v>-81159</v>
      </c>
    </row>
    <row r="2663" spans="1:21" hidden="1" x14ac:dyDescent="0.3">
      <c r="A2663" s="114">
        <v>10256</v>
      </c>
      <c r="B2663" s="114" t="s">
        <v>107</v>
      </c>
      <c r="C2663" s="114" t="s">
        <v>1484</v>
      </c>
      <c r="D2663" s="114" t="s">
        <v>9569</v>
      </c>
      <c r="E2663" s="114" t="s">
        <v>9570</v>
      </c>
      <c r="F2663" s="115">
        <v>45565</v>
      </c>
      <c r="G2663" s="114" t="s">
        <v>2850</v>
      </c>
      <c r="H2663" s="116">
        <v>7586964</v>
      </c>
      <c r="I2663" s="116">
        <v>379348</v>
      </c>
      <c r="J2663" s="116">
        <v>473265</v>
      </c>
      <c r="K2663" s="116">
        <v>-93917</v>
      </c>
      <c r="L2663" s="116">
        <v>0</v>
      </c>
      <c r="M2663" s="116">
        <v>0</v>
      </c>
      <c r="N2663" s="116">
        <v>0</v>
      </c>
      <c r="O2663" s="116">
        <v>0</v>
      </c>
      <c r="P2663" s="120">
        <v>0</v>
      </c>
      <c r="Q2663" s="27" t="str">
        <f t="shared" si="452"/>
        <v>Registered</v>
      </c>
      <c r="R2663" s="121">
        <f t="shared" si="453"/>
        <v>4.9999973638994465E-2</v>
      </c>
      <c r="T2663" s="117">
        <f t="shared" si="454"/>
        <v>0</v>
      </c>
      <c r="U2663" s="117">
        <f t="shared" si="455"/>
        <v>-93917</v>
      </c>
    </row>
    <row r="2664" spans="1:21" hidden="1" x14ac:dyDescent="0.3">
      <c r="A2664" s="114">
        <v>10291</v>
      </c>
      <c r="B2664" s="114" t="s">
        <v>107</v>
      </c>
      <c r="C2664" s="114" t="s">
        <v>1484</v>
      </c>
      <c r="D2664" s="114" t="s">
        <v>3195</v>
      </c>
      <c r="E2664" s="114" t="s">
        <v>3196</v>
      </c>
      <c r="F2664" s="115">
        <v>45622</v>
      </c>
      <c r="G2664" s="114" t="s">
        <v>2473</v>
      </c>
      <c r="H2664" s="116">
        <v>13750000</v>
      </c>
      <c r="I2664" s="116">
        <v>6462500</v>
      </c>
      <c r="J2664" s="116">
        <v>6562500</v>
      </c>
      <c r="K2664" s="116">
        <v>-100000</v>
      </c>
      <c r="L2664" s="116">
        <v>0</v>
      </c>
      <c r="M2664" s="116">
        <v>0</v>
      </c>
      <c r="N2664" s="116">
        <v>0</v>
      </c>
      <c r="O2664" s="116">
        <v>0</v>
      </c>
      <c r="P2664" s="120">
        <v>0</v>
      </c>
      <c r="Q2664" s="27" t="str">
        <f t="shared" si="452"/>
        <v>Registered</v>
      </c>
      <c r="R2664" s="121">
        <f t="shared" si="453"/>
        <v>0.47</v>
      </c>
      <c r="T2664" s="117">
        <f t="shared" si="454"/>
        <v>0</v>
      </c>
      <c r="U2664" s="117">
        <f t="shared" si="455"/>
        <v>-100000</v>
      </c>
    </row>
    <row r="2665" spans="1:21" hidden="1" x14ac:dyDescent="0.3">
      <c r="A2665" s="114">
        <v>10348</v>
      </c>
      <c r="B2665" s="114" t="s">
        <v>107</v>
      </c>
      <c r="C2665" s="114" t="s">
        <v>1484</v>
      </c>
      <c r="D2665" s="114" t="s">
        <v>9709</v>
      </c>
      <c r="E2665" s="114" t="s">
        <v>9710</v>
      </c>
      <c r="F2665" s="115">
        <v>45808</v>
      </c>
      <c r="G2665" s="114" t="s">
        <v>1383</v>
      </c>
      <c r="H2665" s="116">
        <v>13345536</v>
      </c>
      <c r="I2665" s="116">
        <v>2669108</v>
      </c>
      <c r="J2665" s="116">
        <v>2802563</v>
      </c>
      <c r="K2665" s="116">
        <v>-133455</v>
      </c>
      <c r="L2665" s="116">
        <v>0</v>
      </c>
      <c r="M2665" s="116">
        <v>0</v>
      </c>
      <c r="N2665" s="116">
        <v>0</v>
      </c>
      <c r="O2665" s="116">
        <v>0</v>
      </c>
      <c r="P2665" s="120">
        <v>0</v>
      </c>
      <c r="Q2665" s="27" t="str">
        <f t="shared" si="452"/>
        <v>Registered</v>
      </c>
      <c r="R2665" s="121">
        <f t="shared" si="453"/>
        <v>0.2000000599451382</v>
      </c>
      <c r="T2665" s="117">
        <f t="shared" si="454"/>
        <v>0</v>
      </c>
      <c r="U2665" s="117">
        <f t="shared" si="455"/>
        <v>-133455</v>
      </c>
    </row>
    <row r="2666" spans="1:21" s="101" customFormat="1" x14ac:dyDescent="0.3">
      <c r="A2666" s="99">
        <v>10372</v>
      </c>
      <c r="B2666" s="99" t="s">
        <v>107</v>
      </c>
      <c r="C2666" s="99" t="s">
        <v>1484</v>
      </c>
      <c r="D2666" s="99" t="s">
        <v>9746</v>
      </c>
      <c r="E2666" s="99" t="s">
        <v>9747</v>
      </c>
      <c r="F2666" s="100">
        <v>46112</v>
      </c>
      <c r="G2666" s="99" t="s">
        <v>1898</v>
      </c>
      <c r="H2666" s="96">
        <v>13503571</v>
      </c>
      <c r="I2666" s="96">
        <f t="shared" ref="I2666:I2667" si="456">H2666*R2666</f>
        <v>6346678.3699999992</v>
      </c>
      <c r="J2666" s="96">
        <v>150000</v>
      </c>
      <c r="K2666" s="96">
        <f t="shared" ref="K2666:K2667" si="457">I2666-J2666</f>
        <v>6196678.3699999992</v>
      </c>
      <c r="L2666" s="97">
        <f t="shared" ref="L2666:L2667" si="458">IF(AND($S2666&gt;=0,$S2666&lt;=30),$K2666,0)</f>
        <v>0</v>
      </c>
      <c r="M2666" s="97">
        <f t="shared" ref="M2666:M2667" si="459">IF(AND($S2666&gt;=31,$S2666&lt;=60),$K2666,0)</f>
        <v>0</v>
      </c>
      <c r="N2666" s="97">
        <f t="shared" ref="N2666:N2667" si="460">IF(AND($S2666&gt;=61,$S2666&lt;=90),$K2666,0)</f>
        <v>6196678.3699999992</v>
      </c>
      <c r="O2666" s="97">
        <f t="shared" ref="O2666:O2667" si="461">IF(AND($S2666&gt;=91,$S2666&lt;=120),$K2666,0)</f>
        <v>0</v>
      </c>
      <c r="P2666" s="98">
        <f t="shared" ref="P2666:P2667" si="462">IF($S2666&gt;120,$K2666,0)</f>
        <v>0</v>
      </c>
      <c r="Q2666" s="101" t="str">
        <f t="shared" si="452"/>
        <v>Unregistered</v>
      </c>
      <c r="R2666" s="123">
        <v>0.47</v>
      </c>
      <c r="S2666" s="95">
        <f t="shared" ref="S2666:S2667" si="463">DATE(2026,5,31)-F2666</f>
        <v>61</v>
      </c>
    </row>
    <row r="2667" spans="1:21" s="101" customFormat="1" x14ac:dyDescent="0.3">
      <c r="A2667" s="99">
        <v>10395</v>
      </c>
      <c r="B2667" s="99" t="s">
        <v>107</v>
      </c>
      <c r="C2667" s="99" t="s">
        <v>1484</v>
      </c>
      <c r="D2667" s="99" t="s">
        <v>116</v>
      </c>
      <c r="E2667" s="99" t="s">
        <v>117</v>
      </c>
      <c r="F2667" s="100">
        <v>46140</v>
      </c>
      <c r="G2667" s="99" t="s">
        <v>1898</v>
      </c>
      <c r="H2667" s="96">
        <v>9694643</v>
      </c>
      <c r="I2667" s="96">
        <f t="shared" si="456"/>
        <v>4556482.21</v>
      </c>
      <c r="J2667" s="96">
        <v>200000</v>
      </c>
      <c r="K2667" s="96">
        <f t="shared" si="457"/>
        <v>4356482.21</v>
      </c>
      <c r="L2667" s="97">
        <f t="shared" si="458"/>
        <v>0</v>
      </c>
      <c r="M2667" s="97">
        <f t="shared" si="459"/>
        <v>4356482.21</v>
      </c>
      <c r="N2667" s="97">
        <f t="shared" si="460"/>
        <v>0</v>
      </c>
      <c r="O2667" s="97">
        <f t="shared" si="461"/>
        <v>0</v>
      </c>
      <c r="P2667" s="98">
        <f t="shared" si="462"/>
        <v>0</v>
      </c>
      <c r="Q2667" s="101" t="str">
        <f t="shared" si="452"/>
        <v>Unregistered</v>
      </c>
      <c r="R2667" s="123">
        <v>0.47</v>
      </c>
      <c r="S2667" s="95">
        <f t="shared" si="463"/>
        <v>33</v>
      </c>
    </row>
    <row r="2668" spans="1:21" hidden="1" x14ac:dyDescent="0.3">
      <c r="A2668" s="114">
        <v>10425</v>
      </c>
      <c r="B2668" s="114" t="s">
        <v>107</v>
      </c>
      <c r="C2668" s="114" t="s">
        <v>1484</v>
      </c>
      <c r="D2668" s="114" t="s">
        <v>9819</v>
      </c>
      <c r="E2668" s="114" t="s">
        <v>6802</v>
      </c>
      <c r="F2668" s="115">
        <v>45568</v>
      </c>
      <c r="G2668" s="114" t="s">
        <v>2476</v>
      </c>
      <c r="H2668" s="116">
        <v>7586964</v>
      </c>
      <c r="I2668" s="116">
        <v>379348</v>
      </c>
      <c r="J2668" s="116">
        <v>626870</v>
      </c>
      <c r="K2668" s="116">
        <v>-247522</v>
      </c>
      <c r="L2668" s="116">
        <v>0</v>
      </c>
      <c r="M2668" s="116">
        <v>0</v>
      </c>
      <c r="N2668" s="116">
        <v>0</v>
      </c>
      <c r="O2668" s="116">
        <v>0</v>
      </c>
      <c r="P2668" s="120">
        <v>0</v>
      </c>
      <c r="Q2668" s="27" t="str">
        <f t="shared" si="452"/>
        <v>Registered</v>
      </c>
      <c r="R2668" s="121">
        <f t="shared" si="453"/>
        <v>4.9999973638994465E-2</v>
      </c>
      <c r="T2668" s="117">
        <f>L2668+M2668+N2668+O2668+P2668</f>
        <v>0</v>
      </c>
      <c r="U2668" s="117">
        <f>K2668-T2668</f>
        <v>-247522</v>
      </c>
    </row>
    <row r="2669" spans="1:21" s="101" customFormat="1" x14ac:dyDescent="0.3">
      <c r="A2669" s="99">
        <v>10657</v>
      </c>
      <c r="B2669" s="99" t="s">
        <v>107</v>
      </c>
      <c r="C2669" s="99" t="s">
        <v>1484</v>
      </c>
      <c r="D2669" s="99" t="s">
        <v>10143</v>
      </c>
      <c r="E2669" s="99" t="s">
        <v>10144</v>
      </c>
      <c r="F2669" s="100">
        <v>45867</v>
      </c>
      <c r="G2669" s="99" t="s">
        <v>1898</v>
      </c>
      <c r="H2669" s="96">
        <v>9243240</v>
      </c>
      <c r="I2669" s="96">
        <f>H2669*R2669</f>
        <v>4344322.8</v>
      </c>
      <c r="J2669" s="96">
        <v>2924324</v>
      </c>
      <c r="K2669" s="96">
        <f>I2669-J2669</f>
        <v>1419998.7999999998</v>
      </c>
      <c r="L2669" s="97">
        <f>IF(AND($S2669&gt;=0,$S2669&lt;=30),$K2669,0)</f>
        <v>0</v>
      </c>
      <c r="M2669" s="97">
        <f>IF(AND($S2669&gt;=31,$S2669&lt;=60),$K2669,0)</f>
        <v>0</v>
      </c>
      <c r="N2669" s="97">
        <f>IF(AND($S2669&gt;=61,$S2669&lt;=90),$K2669,0)</f>
        <v>0</v>
      </c>
      <c r="O2669" s="97">
        <f>IF(AND($S2669&gt;=91,$S2669&lt;=120),$K2669,0)</f>
        <v>0</v>
      </c>
      <c r="P2669" s="98">
        <f>IF($S2669&gt;120,$K2669,0)</f>
        <v>1419998.7999999998</v>
      </c>
      <c r="Q2669" s="101" t="str">
        <f t="shared" si="452"/>
        <v>Unregistered</v>
      </c>
      <c r="R2669" s="123">
        <v>0.47</v>
      </c>
      <c r="S2669" s="95">
        <f>DATE(2026,5,31)-F2669</f>
        <v>306</v>
      </c>
    </row>
    <row r="2670" spans="1:21" x14ac:dyDescent="0.3">
      <c r="A2670" s="114">
        <v>374</v>
      </c>
      <c r="B2670" s="114" t="s">
        <v>291</v>
      </c>
      <c r="C2670" s="114" t="s">
        <v>2030</v>
      </c>
      <c r="D2670" s="114" t="s">
        <v>2253</v>
      </c>
      <c r="E2670" s="114" t="s">
        <v>2254</v>
      </c>
      <c r="F2670" s="115">
        <v>46022</v>
      </c>
      <c r="G2670" s="114" t="s">
        <v>1492</v>
      </c>
      <c r="H2670" s="116">
        <v>7460714</v>
      </c>
      <c r="I2670" s="116">
        <v>2238214</v>
      </c>
      <c r="J2670" s="116">
        <v>820679</v>
      </c>
      <c r="K2670" s="116">
        <v>1417535</v>
      </c>
      <c r="L2670" s="116">
        <v>0</v>
      </c>
      <c r="M2670" s="116">
        <v>0</v>
      </c>
      <c r="N2670" s="116">
        <v>1417535</v>
      </c>
      <c r="O2670" s="116">
        <v>0</v>
      </c>
      <c r="P2670" s="120">
        <v>0</v>
      </c>
      <c r="Q2670" s="27" t="str">
        <f t="shared" si="452"/>
        <v>Registered</v>
      </c>
      <c r="R2670" s="121">
        <f t="shared" si="453"/>
        <v>0.29999997319291427</v>
      </c>
      <c r="T2670" s="117">
        <f t="shared" ref="T2670:T2681" si="464">L2670+M2670+N2670+O2670+P2670</f>
        <v>1417535</v>
      </c>
      <c r="U2670" s="117">
        <f t="shared" ref="U2670:U2681" si="465">K2670-T2670</f>
        <v>0</v>
      </c>
    </row>
    <row r="2671" spans="1:21" x14ac:dyDescent="0.3">
      <c r="A2671" s="114">
        <v>1187</v>
      </c>
      <c r="B2671" s="114" t="s">
        <v>291</v>
      </c>
      <c r="C2671" s="114" t="s">
        <v>2030</v>
      </c>
      <c r="D2671" s="114" t="s">
        <v>2255</v>
      </c>
      <c r="E2671" s="114" t="s">
        <v>2256</v>
      </c>
      <c r="F2671" s="115">
        <v>46022</v>
      </c>
      <c r="G2671" s="114" t="s">
        <v>1875</v>
      </c>
      <c r="H2671" s="116">
        <v>7437838</v>
      </c>
      <c r="I2671" s="116">
        <v>2231352</v>
      </c>
      <c r="J2671" s="116">
        <v>2231351.7999999998</v>
      </c>
      <c r="K2671" s="116">
        <v>0.2</v>
      </c>
      <c r="L2671" s="116">
        <v>0</v>
      </c>
      <c r="M2671" s="116">
        <v>0</v>
      </c>
      <c r="N2671" s="116">
        <v>0.2</v>
      </c>
      <c r="O2671" s="116">
        <v>0</v>
      </c>
      <c r="P2671" s="120">
        <v>0</v>
      </c>
      <c r="Q2671" s="27" t="str">
        <f t="shared" si="452"/>
        <v>Registered</v>
      </c>
      <c r="R2671" s="121">
        <f t="shared" si="453"/>
        <v>0.3000000806686029</v>
      </c>
      <c r="T2671" s="117">
        <f t="shared" si="464"/>
        <v>0.2</v>
      </c>
      <c r="U2671" s="117">
        <f t="shared" si="465"/>
        <v>0</v>
      </c>
    </row>
    <row r="2672" spans="1:21" hidden="1" x14ac:dyDescent="0.3">
      <c r="A2672" s="114">
        <v>7609</v>
      </c>
      <c r="B2672" s="114" t="s">
        <v>291</v>
      </c>
      <c r="C2672" s="114" t="s">
        <v>2030</v>
      </c>
      <c r="D2672" s="114" t="s">
        <v>8308</v>
      </c>
      <c r="E2672" s="114" t="s">
        <v>8309</v>
      </c>
      <c r="F2672" s="115">
        <v>46079</v>
      </c>
      <c r="G2672" s="114" t="s">
        <v>1875</v>
      </c>
      <c r="H2672" s="116">
        <v>7309800</v>
      </c>
      <c r="I2672" s="116">
        <v>2192940</v>
      </c>
      <c r="J2672" s="116">
        <v>2192940</v>
      </c>
      <c r="K2672" s="116">
        <v>0</v>
      </c>
      <c r="L2672" s="116">
        <v>0</v>
      </c>
      <c r="M2672" s="116">
        <v>0</v>
      </c>
      <c r="N2672" s="116">
        <v>0</v>
      </c>
      <c r="O2672" s="116">
        <v>0</v>
      </c>
      <c r="P2672" s="120">
        <v>0</v>
      </c>
      <c r="Q2672" s="27" t="str">
        <f t="shared" si="452"/>
        <v>Registered</v>
      </c>
      <c r="R2672" s="121">
        <f t="shared" si="453"/>
        <v>0.3</v>
      </c>
      <c r="T2672" s="117">
        <f t="shared" si="464"/>
        <v>0</v>
      </c>
      <c r="U2672" s="117">
        <f t="shared" si="465"/>
        <v>0</v>
      </c>
    </row>
    <row r="2673" spans="1:21" hidden="1" x14ac:dyDescent="0.3">
      <c r="A2673" s="114">
        <v>7610</v>
      </c>
      <c r="B2673" s="114" t="s">
        <v>291</v>
      </c>
      <c r="C2673" s="114" t="s">
        <v>2030</v>
      </c>
      <c r="D2673" s="114" t="s">
        <v>8310</v>
      </c>
      <c r="E2673" s="114" t="s">
        <v>8311</v>
      </c>
      <c r="F2673" s="115">
        <v>45869</v>
      </c>
      <c r="G2673" s="114" t="s">
        <v>1813</v>
      </c>
      <c r="H2673" s="116">
        <v>6858000</v>
      </c>
      <c r="I2673" s="116">
        <v>2057400</v>
      </c>
      <c r="J2673" s="116">
        <v>2057400</v>
      </c>
      <c r="K2673" s="116">
        <v>0</v>
      </c>
      <c r="L2673" s="116">
        <v>0</v>
      </c>
      <c r="M2673" s="116">
        <v>0</v>
      </c>
      <c r="N2673" s="116">
        <v>0</v>
      </c>
      <c r="O2673" s="116">
        <v>0</v>
      </c>
      <c r="P2673" s="120">
        <v>0</v>
      </c>
      <c r="Q2673" s="27" t="str">
        <f t="shared" si="452"/>
        <v>Registered</v>
      </c>
      <c r="R2673" s="121">
        <f t="shared" si="453"/>
        <v>0.3</v>
      </c>
      <c r="T2673" s="117">
        <f t="shared" si="464"/>
        <v>0</v>
      </c>
      <c r="U2673" s="117">
        <f t="shared" si="465"/>
        <v>0</v>
      </c>
    </row>
    <row r="2674" spans="1:21" hidden="1" x14ac:dyDescent="0.3">
      <c r="A2674" s="114">
        <v>7611</v>
      </c>
      <c r="B2674" s="114" t="s">
        <v>291</v>
      </c>
      <c r="C2674" s="114" t="s">
        <v>2030</v>
      </c>
      <c r="D2674" s="114" t="s">
        <v>8312</v>
      </c>
      <c r="E2674" s="114" t="s">
        <v>8313</v>
      </c>
      <c r="F2674" s="115">
        <v>45868</v>
      </c>
      <c r="G2674" s="114" t="s">
        <v>1656</v>
      </c>
      <c r="H2674" s="116">
        <v>7458929</v>
      </c>
      <c r="I2674" s="116">
        <v>2237679</v>
      </c>
      <c r="J2674" s="116">
        <v>2237679</v>
      </c>
      <c r="K2674" s="116">
        <v>0</v>
      </c>
      <c r="L2674" s="116">
        <v>0</v>
      </c>
      <c r="M2674" s="116">
        <v>0</v>
      </c>
      <c r="N2674" s="116">
        <v>0</v>
      </c>
      <c r="O2674" s="116">
        <v>0</v>
      </c>
      <c r="P2674" s="120">
        <v>0</v>
      </c>
      <c r="Q2674" s="27" t="str">
        <f t="shared" si="452"/>
        <v>Registered</v>
      </c>
      <c r="R2674" s="121">
        <f t="shared" si="453"/>
        <v>0.30000004022025145</v>
      </c>
      <c r="T2674" s="117">
        <f t="shared" si="464"/>
        <v>0</v>
      </c>
      <c r="U2674" s="117">
        <f t="shared" si="465"/>
        <v>0</v>
      </c>
    </row>
    <row r="2675" spans="1:21" hidden="1" x14ac:dyDescent="0.3">
      <c r="A2675" s="114">
        <v>7612</v>
      </c>
      <c r="B2675" s="114" t="s">
        <v>291</v>
      </c>
      <c r="C2675" s="114" t="s">
        <v>2030</v>
      </c>
      <c r="D2675" s="114" t="s">
        <v>8314</v>
      </c>
      <c r="E2675" s="114" t="s">
        <v>8315</v>
      </c>
      <c r="F2675" s="115">
        <v>45853</v>
      </c>
      <c r="G2675" s="114" t="s">
        <v>3673</v>
      </c>
      <c r="H2675" s="116">
        <v>7167568</v>
      </c>
      <c r="I2675" s="116">
        <v>2150271</v>
      </c>
      <c r="J2675" s="116">
        <v>2150271</v>
      </c>
      <c r="K2675" s="116">
        <v>0</v>
      </c>
      <c r="L2675" s="116">
        <v>0</v>
      </c>
      <c r="M2675" s="116">
        <v>0</v>
      </c>
      <c r="N2675" s="116">
        <v>0</v>
      </c>
      <c r="O2675" s="116">
        <v>0</v>
      </c>
      <c r="P2675" s="120">
        <v>0</v>
      </c>
      <c r="Q2675" s="27" t="str">
        <f t="shared" si="452"/>
        <v>Registered</v>
      </c>
      <c r="R2675" s="121">
        <f t="shared" si="453"/>
        <v>0.30000008371040221</v>
      </c>
      <c r="T2675" s="117">
        <f t="shared" si="464"/>
        <v>0</v>
      </c>
      <c r="U2675" s="117">
        <f t="shared" si="465"/>
        <v>0</v>
      </c>
    </row>
    <row r="2676" spans="1:21" hidden="1" x14ac:dyDescent="0.3">
      <c r="A2676" s="114">
        <v>7613</v>
      </c>
      <c r="B2676" s="114" t="s">
        <v>291</v>
      </c>
      <c r="C2676" s="114" t="s">
        <v>2030</v>
      </c>
      <c r="D2676" s="114" t="s">
        <v>8316</v>
      </c>
      <c r="E2676" s="114" t="s">
        <v>8317</v>
      </c>
      <c r="F2676" s="115">
        <v>45899</v>
      </c>
      <c r="G2676" s="114" t="s">
        <v>8318</v>
      </c>
      <c r="H2676" s="116">
        <v>7460714</v>
      </c>
      <c r="I2676" s="116">
        <v>2238214</v>
      </c>
      <c r="J2676" s="116">
        <v>2238214</v>
      </c>
      <c r="K2676" s="116">
        <v>0</v>
      </c>
      <c r="L2676" s="116">
        <v>0</v>
      </c>
      <c r="M2676" s="116">
        <v>0</v>
      </c>
      <c r="N2676" s="116">
        <v>0</v>
      </c>
      <c r="O2676" s="116">
        <v>0</v>
      </c>
      <c r="P2676" s="120">
        <v>0</v>
      </c>
      <c r="Q2676" s="27" t="str">
        <f t="shared" si="452"/>
        <v>Registered</v>
      </c>
      <c r="R2676" s="121">
        <f t="shared" si="453"/>
        <v>0.29999997319291427</v>
      </c>
      <c r="T2676" s="117">
        <f t="shared" si="464"/>
        <v>0</v>
      </c>
      <c r="U2676" s="117">
        <f t="shared" si="465"/>
        <v>0</v>
      </c>
    </row>
    <row r="2677" spans="1:21" hidden="1" x14ac:dyDescent="0.3">
      <c r="A2677" s="114">
        <v>7614</v>
      </c>
      <c r="B2677" s="114" t="s">
        <v>291</v>
      </c>
      <c r="C2677" s="114" t="s">
        <v>2030</v>
      </c>
      <c r="D2677" s="114" t="s">
        <v>8319</v>
      </c>
      <c r="E2677" s="114" t="s">
        <v>8320</v>
      </c>
      <c r="F2677" s="115">
        <v>45869</v>
      </c>
      <c r="G2677" s="114" t="s">
        <v>1656</v>
      </c>
      <c r="H2677" s="116">
        <v>7159140</v>
      </c>
      <c r="I2677" s="116">
        <v>2147742</v>
      </c>
      <c r="J2677" s="116">
        <v>2147742</v>
      </c>
      <c r="K2677" s="116">
        <v>0</v>
      </c>
      <c r="L2677" s="116">
        <v>0</v>
      </c>
      <c r="M2677" s="116">
        <v>0</v>
      </c>
      <c r="N2677" s="116">
        <v>0</v>
      </c>
      <c r="O2677" s="116">
        <v>0</v>
      </c>
      <c r="P2677" s="120">
        <v>0</v>
      </c>
      <c r="Q2677" s="27" t="str">
        <f t="shared" si="452"/>
        <v>Registered</v>
      </c>
      <c r="R2677" s="121">
        <f t="shared" si="453"/>
        <v>0.3</v>
      </c>
      <c r="T2677" s="117">
        <f t="shared" si="464"/>
        <v>0</v>
      </c>
      <c r="U2677" s="117">
        <f t="shared" si="465"/>
        <v>0</v>
      </c>
    </row>
    <row r="2678" spans="1:21" hidden="1" x14ac:dyDescent="0.3">
      <c r="A2678" s="114">
        <v>7615</v>
      </c>
      <c r="B2678" s="114" t="s">
        <v>291</v>
      </c>
      <c r="C2678" s="114" t="s">
        <v>2030</v>
      </c>
      <c r="D2678" s="114" t="s">
        <v>2031</v>
      </c>
      <c r="E2678" s="114" t="s">
        <v>2032</v>
      </c>
      <c r="F2678" s="115">
        <v>46022</v>
      </c>
      <c r="G2678" s="114" t="s">
        <v>1583</v>
      </c>
      <c r="H2678" s="116">
        <v>7772321</v>
      </c>
      <c r="I2678" s="116">
        <v>2331696</v>
      </c>
      <c r="J2678" s="116">
        <v>2331696</v>
      </c>
      <c r="K2678" s="116">
        <v>0</v>
      </c>
      <c r="L2678" s="116">
        <v>0</v>
      </c>
      <c r="M2678" s="116">
        <v>0</v>
      </c>
      <c r="N2678" s="116">
        <v>0</v>
      </c>
      <c r="O2678" s="116">
        <v>0</v>
      </c>
      <c r="P2678" s="120">
        <v>0</v>
      </c>
      <c r="Q2678" s="27" t="str">
        <f t="shared" si="452"/>
        <v>Registered</v>
      </c>
      <c r="R2678" s="121">
        <f t="shared" si="453"/>
        <v>0.29999996140149127</v>
      </c>
      <c r="T2678" s="117">
        <f t="shared" si="464"/>
        <v>0</v>
      </c>
      <c r="U2678" s="117">
        <f t="shared" si="465"/>
        <v>0</v>
      </c>
    </row>
    <row r="2679" spans="1:21" hidden="1" x14ac:dyDescent="0.3">
      <c r="A2679" s="114">
        <v>10176</v>
      </c>
      <c r="B2679" s="114" t="s">
        <v>291</v>
      </c>
      <c r="C2679" s="114" t="s">
        <v>2030</v>
      </c>
      <c r="D2679" s="114" t="s">
        <v>9474</v>
      </c>
      <c r="E2679" s="114" t="s">
        <v>9475</v>
      </c>
      <c r="F2679" s="115">
        <v>45869</v>
      </c>
      <c r="G2679" s="114" t="s">
        <v>7838</v>
      </c>
      <c r="H2679" s="116">
        <v>6858000</v>
      </c>
      <c r="I2679" s="116">
        <v>2057400</v>
      </c>
      <c r="J2679" s="116">
        <v>2104380</v>
      </c>
      <c r="K2679" s="116">
        <v>-46980</v>
      </c>
      <c r="L2679" s="116">
        <v>0</v>
      </c>
      <c r="M2679" s="116">
        <v>0</v>
      </c>
      <c r="N2679" s="116">
        <v>0</v>
      </c>
      <c r="O2679" s="116">
        <v>0</v>
      </c>
      <c r="P2679" s="120">
        <v>0</v>
      </c>
      <c r="Q2679" s="27" t="str">
        <f t="shared" si="452"/>
        <v>Registered</v>
      </c>
      <c r="R2679" s="121">
        <f t="shared" si="453"/>
        <v>0.3</v>
      </c>
      <c r="T2679" s="117">
        <f t="shared" si="464"/>
        <v>0</v>
      </c>
      <c r="U2679" s="117">
        <f t="shared" si="465"/>
        <v>-46980</v>
      </c>
    </row>
    <row r="2680" spans="1:21" hidden="1" x14ac:dyDescent="0.3">
      <c r="A2680" s="114">
        <v>10211</v>
      </c>
      <c r="B2680" s="114" t="s">
        <v>291</v>
      </c>
      <c r="C2680" s="114" t="s">
        <v>2030</v>
      </c>
      <c r="D2680" s="114" t="s">
        <v>9494</v>
      </c>
      <c r="E2680" s="114" t="s">
        <v>9495</v>
      </c>
      <c r="F2680" s="115">
        <v>45868</v>
      </c>
      <c r="G2680" s="114" t="s">
        <v>9496</v>
      </c>
      <c r="H2680" s="116">
        <v>7600950</v>
      </c>
      <c r="I2680" s="116">
        <v>2280285</v>
      </c>
      <c r="J2680" s="116">
        <v>2356295</v>
      </c>
      <c r="K2680" s="116">
        <v>-76010</v>
      </c>
      <c r="L2680" s="116">
        <v>0</v>
      </c>
      <c r="M2680" s="116">
        <v>0</v>
      </c>
      <c r="N2680" s="116">
        <v>0</v>
      </c>
      <c r="O2680" s="116">
        <v>0</v>
      </c>
      <c r="P2680" s="120">
        <v>0</v>
      </c>
      <c r="Q2680" s="27" t="str">
        <f t="shared" si="452"/>
        <v>Registered</v>
      </c>
      <c r="R2680" s="121">
        <f t="shared" si="453"/>
        <v>0.3</v>
      </c>
      <c r="T2680" s="117">
        <f t="shared" si="464"/>
        <v>0</v>
      </c>
      <c r="U2680" s="117">
        <f t="shared" si="465"/>
        <v>-76010</v>
      </c>
    </row>
    <row r="2681" spans="1:21" hidden="1" x14ac:dyDescent="0.3">
      <c r="A2681" s="114">
        <v>10213</v>
      </c>
      <c r="B2681" s="114" t="s">
        <v>291</v>
      </c>
      <c r="C2681" s="114" t="s">
        <v>2030</v>
      </c>
      <c r="D2681" s="114" t="s">
        <v>9497</v>
      </c>
      <c r="E2681" s="114" t="s">
        <v>9498</v>
      </c>
      <c r="F2681" s="115">
        <v>45899</v>
      </c>
      <c r="G2681" s="114" t="s">
        <v>7838</v>
      </c>
      <c r="H2681" s="116">
        <v>7673214</v>
      </c>
      <c r="I2681" s="116">
        <v>2301964</v>
      </c>
      <c r="J2681" s="116">
        <v>2378696</v>
      </c>
      <c r="K2681" s="116">
        <v>-76732</v>
      </c>
      <c r="L2681" s="116">
        <v>0</v>
      </c>
      <c r="M2681" s="116">
        <v>0</v>
      </c>
      <c r="N2681" s="116">
        <v>0</v>
      </c>
      <c r="O2681" s="116">
        <v>0</v>
      </c>
      <c r="P2681" s="120">
        <v>0</v>
      </c>
      <c r="Q2681" s="27" t="str">
        <f t="shared" si="452"/>
        <v>Registered</v>
      </c>
      <c r="R2681" s="121">
        <f t="shared" si="453"/>
        <v>0.29999997393530276</v>
      </c>
      <c r="T2681" s="117">
        <f t="shared" si="464"/>
        <v>0</v>
      </c>
      <c r="U2681" s="117">
        <f t="shared" si="465"/>
        <v>-76732</v>
      </c>
    </row>
    <row r="2682" spans="1:21" s="101" customFormat="1" x14ac:dyDescent="0.3">
      <c r="A2682" s="99">
        <v>10403</v>
      </c>
      <c r="B2682" s="99" t="s">
        <v>291</v>
      </c>
      <c r="C2682" s="99" t="s">
        <v>2030</v>
      </c>
      <c r="D2682" s="99" t="s">
        <v>9788</v>
      </c>
      <c r="E2682" s="99" t="s">
        <v>9789</v>
      </c>
      <c r="F2682" s="100">
        <v>46112</v>
      </c>
      <c r="G2682" s="99" t="s">
        <v>1898</v>
      </c>
      <c r="H2682" s="96">
        <v>7369643</v>
      </c>
      <c r="I2682" s="96">
        <f t="shared" ref="I2682:I2683" si="466">H2682*R2682</f>
        <v>2210892.9</v>
      </c>
      <c r="J2682" s="96">
        <v>200000</v>
      </c>
      <c r="K2682" s="96">
        <f t="shared" ref="K2682:K2683" si="467">I2682-J2682</f>
        <v>2010892.9</v>
      </c>
      <c r="L2682" s="97">
        <f t="shared" ref="L2682:L2683" si="468">IF(AND($S2682&gt;=0,$S2682&lt;=30),$K2682,0)</f>
        <v>0</v>
      </c>
      <c r="M2682" s="97">
        <f t="shared" ref="M2682:M2683" si="469">IF(AND($S2682&gt;=31,$S2682&lt;=60),$K2682,0)</f>
        <v>0</v>
      </c>
      <c r="N2682" s="97">
        <f t="shared" ref="N2682:N2683" si="470">IF(AND($S2682&gt;=61,$S2682&lt;=90),$K2682,0)</f>
        <v>2010892.9</v>
      </c>
      <c r="O2682" s="97">
        <f t="shared" ref="O2682:O2683" si="471">IF(AND($S2682&gt;=91,$S2682&lt;=120),$K2682,0)</f>
        <v>0</v>
      </c>
      <c r="P2682" s="98">
        <f t="shared" ref="P2682:P2683" si="472">IF($S2682&gt;120,$K2682,0)</f>
        <v>0</v>
      </c>
      <c r="Q2682" s="101" t="str">
        <f t="shared" si="452"/>
        <v>Unregistered</v>
      </c>
      <c r="R2682" s="123">
        <v>0.3</v>
      </c>
      <c r="S2682" s="95">
        <f t="shared" ref="S2682:S2683" si="473">DATE(2026,5,31)-F2682</f>
        <v>61</v>
      </c>
    </row>
    <row r="2683" spans="1:21" s="101" customFormat="1" x14ac:dyDescent="0.3">
      <c r="A2683" s="99">
        <v>10404</v>
      </c>
      <c r="B2683" s="99" t="s">
        <v>291</v>
      </c>
      <c r="C2683" s="99" t="s">
        <v>2030</v>
      </c>
      <c r="D2683" s="99" t="s">
        <v>9791</v>
      </c>
      <c r="E2683" s="99" t="s">
        <v>9792</v>
      </c>
      <c r="F2683" s="100">
        <v>46112</v>
      </c>
      <c r="G2683" s="99" t="s">
        <v>1898</v>
      </c>
      <c r="H2683" s="96">
        <v>7369643</v>
      </c>
      <c r="I2683" s="96">
        <f t="shared" si="466"/>
        <v>2210892.9</v>
      </c>
      <c r="J2683" s="96">
        <v>200000</v>
      </c>
      <c r="K2683" s="96">
        <f t="shared" si="467"/>
        <v>2010892.9</v>
      </c>
      <c r="L2683" s="97">
        <f t="shared" si="468"/>
        <v>0</v>
      </c>
      <c r="M2683" s="97">
        <f t="shared" si="469"/>
        <v>0</v>
      </c>
      <c r="N2683" s="97">
        <f t="shared" si="470"/>
        <v>2010892.9</v>
      </c>
      <c r="O2683" s="97">
        <f t="shared" si="471"/>
        <v>0</v>
      </c>
      <c r="P2683" s="98">
        <f t="shared" si="472"/>
        <v>0</v>
      </c>
      <c r="Q2683" s="101" t="str">
        <f t="shared" si="452"/>
        <v>Unregistered</v>
      </c>
      <c r="R2683" s="123">
        <v>0.3</v>
      </c>
      <c r="S2683" s="95">
        <f t="shared" si="473"/>
        <v>61</v>
      </c>
    </row>
    <row r="2684" spans="1:21" hidden="1" x14ac:dyDescent="0.3">
      <c r="A2684" s="114">
        <v>10518</v>
      </c>
      <c r="B2684" s="114" t="s">
        <v>291</v>
      </c>
      <c r="C2684" s="114" t="s">
        <v>2030</v>
      </c>
      <c r="D2684" s="114" t="s">
        <v>9952</v>
      </c>
      <c r="E2684" s="114" t="s">
        <v>9953</v>
      </c>
      <c r="F2684" s="115">
        <v>46013</v>
      </c>
      <c r="G2684" s="114" t="s">
        <v>3118</v>
      </c>
      <c r="H2684" s="116">
        <v>7421400</v>
      </c>
      <c r="I2684" s="116">
        <v>2226420</v>
      </c>
      <c r="J2684" s="116">
        <v>2842140</v>
      </c>
      <c r="K2684" s="116">
        <v>-615720</v>
      </c>
      <c r="L2684" s="116">
        <v>0</v>
      </c>
      <c r="M2684" s="116">
        <v>0</v>
      </c>
      <c r="N2684" s="116">
        <v>0</v>
      </c>
      <c r="O2684" s="116">
        <v>0</v>
      </c>
      <c r="P2684" s="120">
        <v>0</v>
      </c>
      <c r="Q2684" s="27" t="str">
        <f t="shared" si="452"/>
        <v>Registered</v>
      </c>
      <c r="R2684" s="121">
        <f t="shared" si="453"/>
        <v>0.3</v>
      </c>
      <c r="T2684" s="117">
        <f>L2684+M2684+N2684+O2684+P2684</f>
        <v>0</v>
      </c>
      <c r="U2684" s="117">
        <f>K2684-T2684</f>
        <v>-615720</v>
      </c>
    </row>
    <row r="2685" spans="1:21" s="101" customFormat="1" hidden="1" x14ac:dyDescent="0.3">
      <c r="A2685" s="99">
        <v>11016</v>
      </c>
      <c r="B2685" s="99" t="s">
        <v>291</v>
      </c>
      <c r="C2685" s="99" t="s">
        <v>2030</v>
      </c>
      <c r="D2685" s="99" t="s">
        <v>306</v>
      </c>
      <c r="E2685" s="99" t="s">
        <v>307</v>
      </c>
      <c r="F2685" s="100">
        <v>46173</v>
      </c>
      <c r="G2685" s="99" t="s">
        <v>1898</v>
      </c>
      <c r="H2685" s="96">
        <v>7593750</v>
      </c>
      <c r="I2685" s="96">
        <v>0</v>
      </c>
      <c r="J2685" s="96"/>
      <c r="K2685" s="96"/>
      <c r="L2685" s="96">
        <v>0</v>
      </c>
      <c r="M2685" s="96">
        <v>0</v>
      </c>
      <c r="N2685" s="96">
        <v>0</v>
      </c>
      <c r="O2685" s="96">
        <v>0</v>
      </c>
      <c r="P2685" s="122">
        <v>0</v>
      </c>
      <c r="Q2685" s="101" t="str">
        <f t="shared" si="452"/>
        <v>Unregistered</v>
      </c>
      <c r="R2685" s="123"/>
      <c r="S2685" s="95"/>
    </row>
    <row r="2686" spans="1:21" s="101" customFormat="1" hidden="1" x14ac:dyDescent="0.3">
      <c r="A2686" s="99">
        <v>11017</v>
      </c>
      <c r="B2686" s="99" t="s">
        <v>291</v>
      </c>
      <c r="C2686" s="99" t="s">
        <v>2030</v>
      </c>
      <c r="D2686" s="99" t="s">
        <v>308</v>
      </c>
      <c r="E2686" s="99" t="s">
        <v>309</v>
      </c>
      <c r="F2686" s="100">
        <v>46164</v>
      </c>
      <c r="G2686" s="99" t="s">
        <v>1898</v>
      </c>
      <c r="H2686" s="96">
        <v>7829550</v>
      </c>
      <c r="I2686" s="96">
        <v>0</v>
      </c>
      <c r="J2686" s="96"/>
      <c r="K2686" s="96"/>
      <c r="L2686" s="96">
        <v>0</v>
      </c>
      <c r="M2686" s="96">
        <v>0</v>
      </c>
      <c r="N2686" s="96">
        <v>0</v>
      </c>
      <c r="O2686" s="96">
        <v>0</v>
      </c>
      <c r="P2686" s="122">
        <v>0</v>
      </c>
      <c r="Q2686" s="101" t="str">
        <f t="shared" si="452"/>
        <v>Unregistered</v>
      </c>
      <c r="R2686" s="123"/>
      <c r="S2686" s="95"/>
    </row>
    <row r="2687" spans="1:21" s="101" customFormat="1" hidden="1" x14ac:dyDescent="0.3">
      <c r="A2687" s="99">
        <v>11019</v>
      </c>
      <c r="B2687" s="99" t="s">
        <v>291</v>
      </c>
      <c r="C2687" s="99" t="s">
        <v>2030</v>
      </c>
      <c r="D2687" s="99" t="s">
        <v>310</v>
      </c>
      <c r="E2687" s="99" t="s">
        <v>311</v>
      </c>
      <c r="F2687" s="100">
        <v>46173</v>
      </c>
      <c r="G2687" s="99" t="s">
        <v>1898</v>
      </c>
      <c r="H2687" s="96">
        <v>7548214</v>
      </c>
      <c r="I2687" s="96">
        <v>0</v>
      </c>
      <c r="J2687" s="96"/>
      <c r="K2687" s="96"/>
      <c r="L2687" s="96">
        <v>0</v>
      </c>
      <c r="M2687" s="96">
        <v>0</v>
      </c>
      <c r="N2687" s="96">
        <v>0</v>
      </c>
      <c r="O2687" s="96">
        <v>0</v>
      </c>
      <c r="P2687" s="122">
        <v>0</v>
      </c>
      <c r="Q2687" s="101" t="str">
        <f t="shared" si="452"/>
        <v>Unregistered</v>
      </c>
      <c r="R2687" s="123"/>
      <c r="S2687" s="95"/>
    </row>
    <row r="2688" spans="1:21" hidden="1" x14ac:dyDescent="0.3">
      <c r="A2688" s="114">
        <v>11020</v>
      </c>
      <c r="B2688" s="114" t="s">
        <v>291</v>
      </c>
      <c r="C2688" s="114" t="s">
        <v>2030</v>
      </c>
      <c r="D2688" s="114" t="s">
        <v>312</v>
      </c>
      <c r="E2688" s="114" t="s">
        <v>313</v>
      </c>
      <c r="F2688" s="115">
        <v>46142</v>
      </c>
      <c r="G2688" s="114" t="s">
        <v>9650</v>
      </c>
      <c r="H2688" s="116">
        <v>5072973</v>
      </c>
      <c r="I2688" s="116">
        <v>1521892</v>
      </c>
      <c r="J2688" s="116"/>
      <c r="K2688" s="116"/>
      <c r="L2688" s="116">
        <v>1521892</v>
      </c>
      <c r="M2688" s="116">
        <v>0</v>
      </c>
      <c r="N2688" s="116">
        <v>0</v>
      </c>
      <c r="O2688" s="116">
        <v>0</v>
      </c>
      <c r="P2688" s="120">
        <v>0</v>
      </c>
      <c r="Q2688" s="27" t="str">
        <f t="shared" si="452"/>
        <v>Registered</v>
      </c>
      <c r="R2688" s="121">
        <f t="shared" si="453"/>
        <v>0.30000001971230678</v>
      </c>
      <c r="T2688" s="117">
        <f t="shared" ref="T2688:T2751" si="474">L2688+M2688+N2688+O2688+P2688</f>
        <v>1521892</v>
      </c>
      <c r="U2688" s="117">
        <f t="shared" ref="U2688:U2751" si="475">K2688-T2688</f>
        <v>-1521892</v>
      </c>
    </row>
    <row r="2689" spans="1:21" x14ac:dyDescent="0.3">
      <c r="A2689" s="114">
        <v>44</v>
      </c>
      <c r="B2689" s="114" t="s">
        <v>130</v>
      </c>
      <c r="C2689" s="114" t="s">
        <v>22</v>
      </c>
      <c r="D2689" s="114" t="s">
        <v>1435</v>
      </c>
      <c r="E2689" s="114" t="s">
        <v>1436</v>
      </c>
      <c r="F2689" s="115">
        <v>45657</v>
      </c>
      <c r="G2689" s="114" t="s">
        <v>1437</v>
      </c>
      <c r="H2689" s="116">
        <v>12909894</v>
      </c>
      <c r="I2689" s="116">
        <v>10973413</v>
      </c>
      <c r="J2689" s="116">
        <v>1170000</v>
      </c>
      <c r="K2689" s="116">
        <v>9803413</v>
      </c>
      <c r="L2689" s="116">
        <v>0</v>
      </c>
      <c r="M2689" s="116">
        <v>0</v>
      </c>
      <c r="N2689" s="116">
        <v>1032792</v>
      </c>
      <c r="O2689" s="116">
        <v>0</v>
      </c>
      <c r="P2689" s="120">
        <v>8770621</v>
      </c>
      <c r="Q2689" s="27" t="str">
        <f t="shared" si="452"/>
        <v>Registered</v>
      </c>
      <c r="R2689" s="121">
        <f t="shared" si="453"/>
        <v>0.85000024012590658</v>
      </c>
      <c r="T2689" s="117">
        <f t="shared" si="474"/>
        <v>9803413</v>
      </c>
      <c r="U2689" s="117">
        <f t="shared" si="475"/>
        <v>0</v>
      </c>
    </row>
    <row r="2690" spans="1:21" x14ac:dyDescent="0.3">
      <c r="A2690" s="114">
        <v>241</v>
      </c>
      <c r="B2690" s="114" t="s">
        <v>130</v>
      </c>
      <c r="C2690" s="114" t="s">
        <v>22</v>
      </c>
      <c r="D2690" s="114" t="s">
        <v>1805</v>
      </c>
      <c r="E2690" s="114" t="s">
        <v>1806</v>
      </c>
      <c r="F2690" s="115">
        <v>44957</v>
      </c>
      <c r="G2690" s="114" t="s">
        <v>1807</v>
      </c>
      <c r="H2690" s="116">
        <v>11123598</v>
      </c>
      <c r="I2690" s="116">
        <v>9455058</v>
      </c>
      <c r="J2690" s="116">
        <v>7037080</v>
      </c>
      <c r="K2690" s="116">
        <v>2417978</v>
      </c>
      <c r="L2690" s="116">
        <v>0</v>
      </c>
      <c r="M2690" s="116">
        <v>0</v>
      </c>
      <c r="N2690" s="116">
        <v>556180</v>
      </c>
      <c r="O2690" s="116">
        <v>0</v>
      </c>
      <c r="P2690" s="120">
        <v>1861798</v>
      </c>
      <c r="Q2690" s="27" t="str">
        <f t="shared" ref="Q2690:Q2753" si="476">IF(G2690="01 Jan 1900","Unregistered","Registered")</f>
        <v>Registered</v>
      </c>
      <c r="R2690" s="121">
        <f t="shared" si="453"/>
        <v>0.84999997303030905</v>
      </c>
      <c r="T2690" s="117">
        <f t="shared" si="474"/>
        <v>2417978</v>
      </c>
      <c r="U2690" s="117">
        <f t="shared" si="475"/>
        <v>0</v>
      </c>
    </row>
    <row r="2691" spans="1:21" x14ac:dyDescent="0.3">
      <c r="A2691" s="114">
        <v>300</v>
      </c>
      <c r="B2691" s="114" t="s">
        <v>130</v>
      </c>
      <c r="C2691" s="114" t="s">
        <v>22</v>
      </c>
      <c r="D2691" s="114" t="s">
        <v>2045</v>
      </c>
      <c r="E2691" s="114" t="s">
        <v>2046</v>
      </c>
      <c r="F2691" s="115">
        <v>45107</v>
      </c>
      <c r="G2691" s="114" t="s">
        <v>2047</v>
      </c>
      <c r="H2691" s="116">
        <v>11376600</v>
      </c>
      <c r="I2691" s="116">
        <v>9101280</v>
      </c>
      <c r="J2691" s="116">
        <v>7439726</v>
      </c>
      <c r="K2691" s="116">
        <v>1661554</v>
      </c>
      <c r="L2691" s="116">
        <v>0</v>
      </c>
      <c r="M2691" s="116">
        <v>0</v>
      </c>
      <c r="N2691" s="116">
        <v>0</v>
      </c>
      <c r="O2691" s="116">
        <v>0</v>
      </c>
      <c r="P2691" s="120">
        <v>1661554</v>
      </c>
      <c r="Q2691" s="27" t="str">
        <f t="shared" si="476"/>
        <v>Registered</v>
      </c>
      <c r="R2691" s="121">
        <f t="shared" si="453"/>
        <v>0.8</v>
      </c>
      <c r="T2691" s="117">
        <f t="shared" si="474"/>
        <v>1661554</v>
      </c>
      <c r="U2691" s="117">
        <f t="shared" si="475"/>
        <v>0</v>
      </c>
    </row>
    <row r="2692" spans="1:21" x14ac:dyDescent="0.3">
      <c r="A2692" s="114">
        <v>443</v>
      </c>
      <c r="B2692" s="114" t="s">
        <v>130</v>
      </c>
      <c r="C2692" s="114" t="s">
        <v>22</v>
      </c>
      <c r="D2692" s="114" t="s">
        <v>2431</v>
      </c>
      <c r="E2692" s="114" t="s">
        <v>2432</v>
      </c>
      <c r="F2692" s="115">
        <v>45193</v>
      </c>
      <c r="G2692" s="114" t="s">
        <v>2060</v>
      </c>
      <c r="H2692" s="116">
        <v>8001033</v>
      </c>
      <c r="I2692" s="116">
        <v>7200932</v>
      </c>
      <c r="J2692" s="116">
        <v>6135639.0300000003</v>
      </c>
      <c r="K2692" s="116">
        <v>1065292.97</v>
      </c>
      <c r="L2692" s="116">
        <v>0</v>
      </c>
      <c r="M2692" s="116">
        <v>0</v>
      </c>
      <c r="N2692" s="116">
        <v>800104</v>
      </c>
      <c r="O2692" s="116">
        <v>0</v>
      </c>
      <c r="P2692" s="120">
        <v>265188.96999999997</v>
      </c>
      <c r="Q2692" s="27" t="str">
        <f t="shared" si="476"/>
        <v>Registered</v>
      </c>
      <c r="R2692" s="121">
        <f t="shared" ref="R2692:R2755" si="477">I2692/H2692</f>
        <v>0.90000028746288141</v>
      </c>
      <c r="T2692" s="117">
        <f t="shared" si="474"/>
        <v>1065292.97</v>
      </c>
      <c r="U2692" s="117">
        <f t="shared" si="475"/>
        <v>0</v>
      </c>
    </row>
    <row r="2693" spans="1:21" x14ac:dyDescent="0.3">
      <c r="A2693" s="114">
        <v>480</v>
      </c>
      <c r="B2693" s="114" t="s">
        <v>130</v>
      </c>
      <c r="C2693" s="114" t="s">
        <v>22</v>
      </c>
      <c r="D2693" s="114" t="s">
        <v>2549</v>
      </c>
      <c r="E2693" s="114" t="s">
        <v>2271</v>
      </c>
      <c r="F2693" s="115">
        <v>46080</v>
      </c>
      <c r="G2693" s="114" t="s">
        <v>1907</v>
      </c>
      <c r="H2693" s="116">
        <v>10000000</v>
      </c>
      <c r="I2693" s="116">
        <v>8000000</v>
      </c>
      <c r="J2693" s="116">
        <v>7100000</v>
      </c>
      <c r="K2693" s="116">
        <v>900000</v>
      </c>
      <c r="L2693" s="116">
        <v>0</v>
      </c>
      <c r="M2693" s="116">
        <v>0</v>
      </c>
      <c r="N2693" s="116">
        <v>900000</v>
      </c>
      <c r="O2693" s="116">
        <v>0</v>
      </c>
      <c r="P2693" s="120">
        <v>0</v>
      </c>
      <c r="Q2693" s="27" t="str">
        <f t="shared" si="476"/>
        <v>Registered</v>
      </c>
      <c r="R2693" s="121">
        <f t="shared" si="477"/>
        <v>0.8</v>
      </c>
      <c r="T2693" s="117">
        <f t="shared" si="474"/>
        <v>900000</v>
      </c>
      <c r="U2693" s="117">
        <f t="shared" si="475"/>
        <v>0</v>
      </c>
    </row>
    <row r="2694" spans="1:21" x14ac:dyDescent="0.3">
      <c r="A2694" s="114">
        <v>492</v>
      </c>
      <c r="B2694" s="114" t="s">
        <v>130</v>
      </c>
      <c r="C2694" s="114" t="s">
        <v>22</v>
      </c>
      <c r="D2694" s="114" t="s">
        <v>2564</v>
      </c>
      <c r="E2694" s="114" t="s">
        <v>2565</v>
      </c>
      <c r="F2694" s="115">
        <v>45535</v>
      </c>
      <c r="G2694" s="114" t="s">
        <v>2227</v>
      </c>
      <c r="H2694" s="116">
        <v>8914800</v>
      </c>
      <c r="I2694" s="116">
        <v>7577580</v>
      </c>
      <c r="J2694" s="116">
        <v>6686100</v>
      </c>
      <c r="K2694" s="116">
        <v>891480</v>
      </c>
      <c r="L2694" s="116">
        <v>0</v>
      </c>
      <c r="M2694" s="116">
        <v>0</v>
      </c>
      <c r="N2694" s="116">
        <v>891480</v>
      </c>
      <c r="O2694" s="116">
        <v>0</v>
      </c>
      <c r="P2694" s="120">
        <v>0</v>
      </c>
      <c r="Q2694" s="27" t="str">
        <f t="shared" si="476"/>
        <v>Registered</v>
      </c>
      <c r="R2694" s="121">
        <f t="shared" si="477"/>
        <v>0.85</v>
      </c>
      <c r="T2694" s="117">
        <f t="shared" si="474"/>
        <v>891480</v>
      </c>
      <c r="U2694" s="117">
        <f t="shared" si="475"/>
        <v>0</v>
      </c>
    </row>
    <row r="2695" spans="1:21" x14ac:dyDescent="0.3">
      <c r="A2695" s="114">
        <v>493</v>
      </c>
      <c r="B2695" s="114" t="s">
        <v>130</v>
      </c>
      <c r="C2695" s="114" t="s">
        <v>22</v>
      </c>
      <c r="D2695" s="114" t="s">
        <v>2566</v>
      </c>
      <c r="E2695" s="114" t="s">
        <v>2565</v>
      </c>
      <c r="F2695" s="115">
        <v>45535</v>
      </c>
      <c r="G2695" s="114" t="s">
        <v>2227</v>
      </c>
      <c r="H2695" s="116">
        <v>8914800</v>
      </c>
      <c r="I2695" s="116">
        <v>8023320</v>
      </c>
      <c r="J2695" s="116">
        <v>7131840</v>
      </c>
      <c r="K2695" s="116">
        <v>891480</v>
      </c>
      <c r="L2695" s="116">
        <v>0</v>
      </c>
      <c r="M2695" s="116">
        <v>0</v>
      </c>
      <c r="N2695" s="116">
        <v>891480</v>
      </c>
      <c r="O2695" s="116">
        <v>0</v>
      </c>
      <c r="P2695" s="120">
        <v>0</v>
      </c>
      <c r="Q2695" s="27" t="str">
        <f t="shared" si="476"/>
        <v>Registered</v>
      </c>
      <c r="R2695" s="121">
        <f t="shared" si="477"/>
        <v>0.9</v>
      </c>
      <c r="T2695" s="117">
        <f t="shared" si="474"/>
        <v>891480</v>
      </c>
      <c r="U2695" s="117">
        <f t="shared" si="475"/>
        <v>0</v>
      </c>
    </row>
    <row r="2696" spans="1:21" x14ac:dyDescent="0.3">
      <c r="A2696" s="114">
        <v>547</v>
      </c>
      <c r="B2696" s="114" t="s">
        <v>130</v>
      </c>
      <c r="C2696" s="114" t="s">
        <v>22</v>
      </c>
      <c r="D2696" s="114" t="s">
        <v>2712</v>
      </c>
      <c r="E2696" s="114" t="s">
        <v>2713</v>
      </c>
      <c r="F2696" s="115">
        <v>45130</v>
      </c>
      <c r="G2696" s="114" t="s">
        <v>2714</v>
      </c>
      <c r="H2696" s="116">
        <v>7954113</v>
      </c>
      <c r="I2696" s="116">
        <v>7158701</v>
      </c>
      <c r="J2696" s="116">
        <v>6363288</v>
      </c>
      <c r="K2696" s="116">
        <v>795413</v>
      </c>
      <c r="L2696" s="116">
        <v>0</v>
      </c>
      <c r="M2696" s="116">
        <v>0</v>
      </c>
      <c r="N2696" s="116">
        <v>795412</v>
      </c>
      <c r="O2696" s="116">
        <v>0</v>
      </c>
      <c r="P2696" s="120">
        <v>1</v>
      </c>
      <c r="Q2696" s="27" t="str">
        <f t="shared" si="476"/>
        <v>Registered</v>
      </c>
      <c r="R2696" s="121">
        <f t="shared" si="477"/>
        <v>0.89999991199521556</v>
      </c>
      <c r="T2696" s="117">
        <f t="shared" si="474"/>
        <v>795413</v>
      </c>
      <c r="U2696" s="117">
        <f t="shared" si="475"/>
        <v>0</v>
      </c>
    </row>
    <row r="2697" spans="1:21" x14ac:dyDescent="0.3">
      <c r="A2697" s="114">
        <v>649</v>
      </c>
      <c r="B2697" s="114" t="s">
        <v>130</v>
      </c>
      <c r="C2697" s="114" t="s">
        <v>22</v>
      </c>
      <c r="D2697" s="114" t="s">
        <v>3111</v>
      </c>
      <c r="E2697" s="114" t="s">
        <v>3112</v>
      </c>
      <c r="F2697" s="115">
        <v>44918</v>
      </c>
      <c r="G2697" s="114" t="s">
        <v>2325</v>
      </c>
      <c r="H2697" s="116">
        <v>11390184</v>
      </c>
      <c r="I2697" s="116">
        <v>9681657</v>
      </c>
      <c r="J2697" s="116">
        <v>9112148</v>
      </c>
      <c r="K2697" s="116">
        <v>569509</v>
      </c>
      <c r="L2697" s="116">
        <v>0</v>
      </c>
      <c r="M2697" s="116">
        <v>0</v>
      </c>
      <c r="N2697" s="116">
        <v>569509</v>
      </c>
      <c r="O2697" s="116">
        <v>0</v>
      </c>
      <c r="P2697" s="120">
        <v>0</v>
      </c>
      <c r="Q2697" s="27" t="str">
        <f t="shared" si="476"/>
        <v>Registered</v>
      </c>
      <c r="R2697" s="121">
        <f t="shared" si="477"/>
        <v>0.85000005267693657</v>
      </c>
      <c r="T2697" s="117">
        <f t="shared" si="474"/>
        <v>569509</v>
      </c>
      <c r="U2697" s="117">
        <f t="shared" si="475"/>
        <v>0</v>
      </c>
    </row>
    <row r="2698" spans="1:21" x14ac:dyDescent="0.3">
      <c r="A2698" s="114">
        <v>853</v>
      </c>
      <c r="B2698" s="114" t="s">
        <v>130</v>
      </c>
      <c r="C2698" s="114" t="s">
        <v>22</v>
      </c>
      <c r="D2698" s="114" t="s">
        <v>4009</v>
      </c>
      <c r="E2698" s="114" t="s">
        <v>4010</v>
      </c>
      <c r="F2698" s="115">
        <v>44925</v>
      </c>
      <c r="G2698" s="114" t="s">
        <v>1477</v>
      </c>
      <c r="H2698" s="116">
        <v>10922400</v>
      </c>
      <c r="I2698" s="116">
        <v>9830160</v>
      </c>
      <c r="J2698" s="116">
        <v>9498448</v>
      </c>
      <c r="K2698" s="116">
        <v>331712</v>
      </c>
      <c r="L2698" s="116">
        <v>0</v>
      </c>
      <c r="M2698" s="116">
        <v>331712</v>
      </c>
      <c r="N2698" s="116">
        <v>0</v>
      </c>
      <c r="O2698" s="116">
        <v>0</v>
      </c>
      <c r="P2698" s="120">
        <v>0</v>
      </c>
      <c r="Q2698" s="27" t="str">
        <f t="shared" si="476"/>
        <v>Registered</v>
      </c>
      <c r="R2698" s="121">
        <f t="shared" si="477"/>
        <v>0.9</v>
      </c>
      <c r="T2698" s="117">
        <f t="shared" si="474"/>
        <v>331712</v>
      </c>
      <c r="U2698" s="117">
        <f t="shared" si="475"/>
        <v>0</v>
      </c>
    </row>
    <row r="2699" spans="1:21" x14ac:dyDescent="0.3">
      <c r="A2699" s="114">
        <v>898</v>
      </c>
      <c r="B2699" s="114" t="s">
        <v>130</v>
      </c>
      <c r="C2699" s="114" t="s">
        <v>22</v>
      </c>
      <c r="D2699" s="114" t="s">
        <v>4251</v>
      </c>
      <c r="E2699" s="114" t="s">
        <v>4252</v>
      </c>
      <c r="F2699" s="115">
        <v>45730</v>
      </c>
      <c r="G2699" s="114" t="s">
        <v>1897</v>
      </c>
      <c r="H2699" s="116">
        <v>8363490</v>
      </c>
      <c r="I2699" s="116">
        <v>7108972</v>
      </c>
      <c r="J2699" s="116">
        <v>6890797</v>
      </c>
      <c r="K2699" s="116">
        <v>218175</v>
      </c>
      <c r="L2699" s="116">
        <v>0</v>
      </c>
      <c r="M2699" s="116">
        <v>0</v>
      </c>
      <c r="N2699" s="116">
        <v>0</v>
      </c>
      <c r="O2699" s="116">
        <v>218175</v>
      </c>
      <c r="P2699" s="120">
        <v>0</v>
      </c>
      <c r="Q2699" s="27" t="str">
        <f t="shared" si="476"/>
        <v>Registered</v>
      </c>
      <c r="R2699" s="121">
        <f t="shared" si="477"/>
        <v>0.85000065762020405</v>
      </c>
      <c r="T2699" s="117">
        <f t="shared" si="474"/>
        <v>218175</v>
      </c>
      <c r="U2699" s="117">
        <f t="shared" si="475"/>
        <v>0</v>
      </c>
    </row>
    <row r="2700" spans="1:21" x14ac:dyDescent="0.3">
      <c r="A2700" s="114">
        <v>904</v>
      </c>
      <c r="B2700" s="114" t="s">
        <v>130</v>
      </c>
      <c r="C2700" s="114" t="s">
        <v>22</v>
      </c>
      <c r="D2700" s="114" t="s">
        <v>4261</v>
      </c>
      <c r="E2700" s="114" t="s">
        <v>4262</v>
      </c>
      <c r="F2700" s="115">
        <v>45016</v>
      </c>
      <c r="G2700" s="114" t="s">
        <v>4263</v>
      </c>
      <c r="H2700" s="116">
        <v>11570172</v>
      </c>
      <c r="I2700" s="116">
        <v>10413156</v>
      </c>
      <c r="J2700" s="116">
        <v>10210679</v>
      </c>
      <c r="K2700" s="116">
        <v>202477</v>
      </c>
      <c r="L2700" s="116">
        <v>0</v>
      </c>
      <c r="M2700" s="116">
        <v>0</v>
      </c>
      <c r="N2700" s="116">
        <v>0</v>
      </c>
      <c r="O2700" s="116">
        <v>0</v>
      </c>
      <c r="P2700" s="120">
        <v>202477</v>
      </c>
      <c r="Q2700" s="27" t="str">
        <f t="shared" si="476"/>
        <v>Registered</v>
      </c>
      <c r="R2700" s="121">
        <f t="shared" si="477"/>
        <v>0.90000010371496642</v>
      </c>
      <c r="T2700" s="117">
        <f t="shared" si="474"/>
        <v>202477</v>
      </c>
      <c r="U2700" s="117">
        <f t="shared" si="475"/>
        <v>0</v>
      </c>
    </row>
    <row r="2701" spans="1:21" x14ac:dyDescent="0.3">
      <c r="A2701" s="114">
        <v>907</v>
      </c>
      <c r="B2701" s="114" t="s">
        <v>130</v>
      </c>
      <c r="C2701" s="114" t="s">
        <v>22</v>
      </c>
      <c r="D2701" s="114" t="s">
        <v>3648</v>
      </c>
      <c r="E2701" s="114" t="s">
        <v>3649</v>
      </c>
      <c r="F2701" s="115">
        <v>45215</v>
      </c>
      <c r="G2701" s="114" t="s">
        <v>3562</v>
      </c>
      <c r="H2701" s="116">
        <v>8035050</v>
      </c>
      <c r="I2701" s="116">
        <v>7231551</v>
      </c>
      <c r="J2701" s="116">
        <v>7031551</v>
      </c>
      <c r="K2701" s="116">
        <v>200000</v>
      </c>
      <c r="L2701" s="116">
        <v>0</v>
      </c>
      <c r="M2701" s="116">
        <v>0</v>
      </c>
      <c r="N2701" s="116">
        <v>200000</v>
      </c>
      <c r="O2701" s="116">
        <v>0</v>
      </c>
      <c r="P2701" s="120">
        <v>0</v>
      </c>
      <c r="Q2701" s="27" t="str">
        <f t="shared" si="476"/>
        <v>Registered</v>
      </c>
      <c r="R2701" s="121">
        <f t="shared" si="477"/>
        <v>0.90000074672839625</v>
      </c>
      <c r="T2701" s="117">
        <f t="shared" si="474"/>
        <v>200000</v>
      </c>
      <c r="U2701" s="117">
        <f t="shared" si="475"/>
        <v>0</v>
      </c>
    </row>
    <row r="2702" spans="1:21" x14ac:dyDescent="0.3">
      <c r="A2702" s="114">
        <v>925</v>
      </c>
      <c r="B2702" s="114" t="s">
        <v>130</v>
      </c>
      <c r="C2702" s="114" t="s">
        <v>22</v>
      </c>
      <c r="D2702" s="114" t="s">
        <v>4360</v>
      </c>
      <c r="E2702" s="114" t="s">
        <v>4361</v>
      </c>
      <c r="F2702" s="115">
        <v>45320</v>
      </c>
      <c r="G2702" s="114" t="s">
        <v>2916</v>
      </c>
      <c r="H2702" s="116">
        <v>8266131</v>
      </c>
      <c r="I2702" s="116">
        <v>7439521</v>
      </c>
      <c r="J2702" s="116">
        <v>7263316</v>
      </c>
      <c r="K2702" s="116">
        <v>176205</v>
      </c>
      <c r="L2702" s="116">
        <v>0</v>
      </c>
      <c r="M2702" s="116">
        <v>0</v>
      </c>
      <c r="N2702" s="116">
        <v>176205</v>
      </c>
      <c r="O2702" s="116">
        <v>0</v>
      </c>
      <c r="P2702" s="120">
        <v>0</v>
      </c>
      <c r="Q2702" s="27" t="str">
        <f t="shared" si="476"/>
        <v>Registered</v>
      </c>
      <c r="R2702" s="121">
        <f t="shared" si="477"/>
        <v>0.90000037502430097</v>
      </c>
      <c r="T2702" s="117">
        <f t="shared" si="474"/>
        <v>176205</v>
      </c>
      <c r="U2702" s="117">
        <f t="shared" si="475"/>
        <v>0</v>
      </c>
    </row>
    <row r="2703" spans="1:21" x14ac:dyDescent="0.3">
      <c r="A2703" s="114">
        <v>935</v>
      </c>
      <c r="B2703" s="114" t="s">
        <v>130</v>
      </c>
      <c r="C2703" s="114" t="s">
        <v>22</v>
      </c>
      <c r="D2703" s="114" t="s">
        <v>2909</v>
      </c>
      <c r="E2703" s="114" t="s">
        <v>2910</v>
      </c>
      <c r="F2703" s="115">
        <v>44951</v>
      </c>
      <c r="G2703" s="114" t="s">
        <v>2911</v>
      </c>
      <c r="H2703" s="116">
        <v>11570172</v>
      </c>
      <c r="I2703" s="116">
        <v>10316740</v>
      </c>
      <c r="J2703" s="116">
        <v>10167304.199999999</v>
      </c>
      <c r="K2703" s="116">
        <v>149435.79999999999</v>
      </c>
      <c r="L2703" s="116">
        <v>0</v>
      </c>
      <c r="M2703" s="116">
        <v>0</v>
      </c>
      <c r="N2703" s="116">
        <v>149435.79999999999</v>
      </c>
      <c r="O2703" s="116">
        <v>0</v>
      </c>
      <c r="P2703" s="120">
        <v>0</v>
      </c>
      <c r="Q2703" s="27" t="str">
        <f t="shared" si="476"/>
        <v>Registered</v>
      </c>
      <c r="R2703" s="121">
        <f t="shared" si="477"/>
        <v>0.89166695188282419</v>
      </c>
      <c r="T2703" s="117">
        <f t="shared" si="474"/>
        <v>149435.79999999999</v>
      </c>
      <c r="U2703" s="117">
        <f t="shared" si="475"/>
        <v>0</v>
      </c>
    </row>
    <row r="2704" spans="1:21" x14ac:dyDescent="0.3">
      <c r="A2704" s="114">
        <v>1058</v>
      </c>
      <c r="B2704" s="114" t="s">
        <v>130</v>
      </c>
      <c r="C2704" s="114" t="s">
        <v>22</v>
      </c>
      <c r="D2704" s="114" t="s">
        <v>3049</v>
      </c>
      <c r="E2704" s="114" t="s">
        <v>3050</v>
      </c>
      <c r="F2704" s="115">
        <v>45046</v>
      </c>
      <c r="G2704" s="114" t="s">
        <v>2998</v>
      </c>
      <c r="H2704" s="116">
        <v>11570172</v>
      </c>
      <c r="I2704" s="116">
        <v>9834647</v>
      </c>
      <c r="J2704" s="116">
        <v>9751750</v>
      </c>
      <c r="K2704" s="116">
        <v>82897</v>
      </c>
      <c r="L2704" s="116">
        <v>0</v>
      </c>
      <c r="M2704" s="116">
        <v>0</v>
      </c>
      <c r="N2704" s="116">
        <v>82897</v>
      </c>
      <c r="O2704" s="116">
        <v>0</v>
      </c>
      <c r="P2704" s="120">
        <v>0</v>
      </c>
      <c r="Q2704" s="27" t="str">
        <f t="shared" si="476"/>
        <v>Registered</v>
      </c>
      <c r="R2704" s="121">
        <f t="shared" si="477"/>
        <v>0.85000006914331094</v>
      </c>
      <c r="T2704" s="117">
        <f t="shared" si="474"/>
        <v>82897</v>
      </c>
      <c r="U2704" s="117">
        <f t="shared" si="475"/>
        <v>0</v>
      </c>
    </row>
    <row r="2705" spans="1:21" x14ac:dyDescent="0.3">
      <c r="A2705" s="114">
        <v>1075</v>
      </c>
      <c r="B2705" s="114" t="s">
        <v>130</v>
      </c>
      <c r="C2705" s="114" t="s">
        <v>22</v>
      </c>
      <c r="D2705" s="114" t="s">
        <v>3947</v>
      </c>
      <c r="E2705" s="114" t="s">
        <v>3948</v>
      </c>
      <c r="F2705" s="115">
        <v>44918</v>
      </c>
      <c r="G2705" s="114" t="s">
        <v>2862</v>
      </c>
      <c r="H2705" s="116">
        <v>7864965</v>
      </c>
      <c r="I2705" s="116">
        <v>7078469</v>
      </c>
      <c r="J2705" s="116">
        <v>7045699</v>
      </c>
      <c r="K2705" s="116">
        <v>32770</v>
      </c>
      <c r="L2705" s="116">
        <v>0</v>
      </c>
      <c r="M2705" s="116">
        <v>0</v>
      </c>
      <c r="N2705" s="116">
        <v>32770</v>
      </c>
      <c r="O2705" s="116">
        <v>0</v>
      </c>
      <c r="P2705" s="120">
        <v>0</v>
      </c>
      <c r="Q2705" s="27" t="str">
        <f t="shared" si="476"/>
        <v>Registered</v>
      </c>
      <c r="R2705" s="121">
        <f t="shared" si="477"/>
        <v>0.90000006357307372</v>
      </c>
      <c r="T2705" s="117">
        <f t="shared" si="474"/>
        <v>32770</v>
      </c>
      <c r="U2705" s="117">
        <f t="shared" si="475"/>
        <v>0</v>
      </c>
    </row>
    <row r="2706" spans="1:21" x14ac:dyDescent="0.3">
      <c r="A2706" s="114">
        <v>1200</v>
      </c>
      <c r="B2706" s="114" t="s">
        <v>130</v>
      </c>
      <c r="C2706" s="114" t="s">
        <v>22</v>
      </c>
      <c r="D2706" s="114" t="s">
        <v>4951</v>
      </c>
      <c r="E2706" s="114" t="s">
        <v>4952</v>
      </c>
      <c r="F2706" s="115">
        <v>45355</v>
      </c>
      <c r="G2706" s="114" t="s">
        <v>1822</v>
      </c>
      <c r="H2706" s="116">
        <v>12106740</v>
      </c>
      <c r="I2706" s="116">
        <v>10290729</v>
      </c>
      <c r="J2706" s="116">
        <v>10290728.960000001</v>
      </c>
      <c r="K2706" s="116">
        <v>0.04</v>
      </c>
      <c r="L2706" s="116">
        <v>0</v>
      </c>
      <c r="M2706" s="116">
        <v>0</v>
      </c>
      <c r="N2706" s="116">
        <v>0</v>
      </c>
      <c r="O2706" s="116">
        <v>0.04</v>
      </c>
      <c r="P2706" s="120">
        <v>0</v>
      </c>
      <c r="Q2706" s="27" t="str">
        <f t="shared" si="476"/>
        <v>Registered</v>
      </c>
      <c r="R2706" s="121">
        <f t="shared" si="477"/>
        <v>0.85</v>
      </c>
      <c r="T2706" s="117">
        <f t="shared" si="474"/>
        <v>0.04</v>
      </c>
      <c r="U2706" s="117">
        <f t="shared" si="475"/>
        <v>0</v>
      </c>
    </row>
    <row r="2707" spans="1:21" hidden="1" x14ac:dyDescent="0.3">
      <c r="A2707" s="114">
        <v>6593</v>
      </c>
      <c r="B2707" s="114" t="s">
        <v>130</v>
      </c>
      <c r="C2707" s="114" t="s">
        <v>22</v>
      </c>
      <c r="D2707" s="114" t="s">
        <v>7220</v>
      </c>
      <c r="E2707" s="114" t="s">
        <v>7221</v>
      </c>
      <c r="F2707" s="115">
        <v>44957</v>
      </c>
      <c r="G2707" s="114" t="s">
        <v>4910</v>
      </c>
      <c r="H2707" s="116">
        <v>11570172</v>
      </c>
      <c r="I2707" s="116">
        <v>9834651</v>
      </c>
      <c r="J2707" s="116">
        <v>9834651</v>
      </c>
      <c r="K2707" s="116">
        <v>0</v>
      </c>
      <c r="L2707" s="116">
        <v>0</v>
      </c>
      <c r="M2707" s="116">
        <v>0</v>
      </c>
      <c r="N2707" s="116">
        <v>0</v>
      </c>
      <c r="O2707" s="116">
        <v>0</v>
      </c>
      <c r="P2707" s="120">
        <v>0</v>
      </c>
      <c r="Q2707" s="27" t="str">
        <f t="shared" si="476"/>
        <v>Registered</v>
      </c>
      <c r="R2707" s="121">
        <f t="shared" si="477"/>
        <v>0.85000041485986555</v>
      </c>
      <c r="T2707" s="117">
        <f t="shared" si="474"/>
        <v>0</v>
      </c>
      <c r="U2707" s="117">
        <f t="shared" si="475"/>
        <v>0</v>
      </c>
    </row>
    <row r="2708" spans="1:21" hidden="1" x14ac:dyDescent="0.3">
      <c r="A2708" s="114">
        <v>6594</v>
      </c>
      <c r="B2708" s="114" t="s">
        <v>130</v>
      </c>
      <c r="C2708" s="114" t="s">
        <v>22</v>
      </c>
      <c r="D2708" s="114" t="s">
        <v>7222</v>
      </c>
      <c r="E2708" s="114" t="s">
        <v>7223</v>
      </c>
      <c r="F2708" s="115">
        <v>44951</v>
      </c>
      <c r="G2708" s="114" t="s">
        <v>2911</v>
      </c>
      <c r="H2708" s="116">
        <v>11570172</v>
      </c>
      <c r="I2708" s="116">
        <v>10413156</v>
      </c>
      <c r="J2708" s="116">
        <v>10413156</v>
      </c>
      <c r="K2708" s="116">
        <v>0</v>
      </c>
      <c r="L2708" s="116">
        <v>0</v>
      </c>
      <c r="M2708" s="116">
        <v>0</v>
      </c>
      <c r="N2708" s="116">
        <v>0</v>
      </c>
      <c r="O2708" s="116">
        <v>0</v>
      </c>
      <c r="P2708" s="120">
        <v>0</v>
      </c>
      <c r="Q2708" s="27" t="str">
        <f t="shared" si="476"/>
        <v>Registered</v>
      </c>
      <c r="R2708" s="121">
        <f t="shared" si="477"/>
        <v>0.90000010371496642</v>
      </c>
      <c r="T2708" s="117">
        <f t="shared" si="474"/>
        <v>0</v>
      </c>
      <c r="U2708" s="117">
        <f t="shared" si="475"/>
        <v>0</v>
      </c>
    </row>
    <row r="2709" spans="1:21" hidden="1" x14ac:dyDescent="0.3">
      <c r="A2709" s="114">
        <v>6595</v>
      </c>
      <c r="B2709" s="114" t="s">
        <v>130</v>
      </c>
      <c r="C2709" s="114" t="s">
        <v>22</v>
      </c>
      <c r="D2709" s="114" t="s">
        <v>7224</v>
      </c>
      <c r="E2709" s="114" t="s">
        <v>7225</v>
      </c>
      <c r="F2709" s="115">
        <v>45225</v>
      </c>
      <c r="G2709" s="114" t="s">
        <v>2987</v>
      </c>
      <c r="H2709" s="116">
        <v>8176983</v>
      </c>
      <c r="I2709" s="116">
        <v>7359281</v>
      </c>
      <c r="J2709" s="116">
        <v>7359281</v>
      </c>
      <c r="K2709" s="116">
        <v>0</v>
      </c>
      <c r="L2709" s="116">
        <v>0</v>
      </c>
      <c r="M2709" s="116">
        <v>0</v>
      </c>
      <c r="N2709" s="116">
        <v>0</v>
      </c>
      <c r="O2709" s="116">
        <v>0</v>
      </c>
      <c r="P2709" s="120">
        <v>0</v>
      </c>
      <c r="Q2709" s="27" t="str">
        <f t="shared" si="476"/>
        <v>Registered</v>
      </c>
      <c r="R2709" s="121">
        <f t="shared" si="477"/>
        <v>0.89999954751037148</v>
      </c>
      <c r="T2709" s="117">
        <f t="shared" si="474"/>
        <v>0</v>
      </c>
      <c r="U2709" s="117">
        <f t="shared" si="475"/>
        <v>0</v>
      </c>
    </row>
    <row r="2710" spans="1:21" hidden="1" x14ac:dyDescent="0.3">
      <c r="A2710" s="114">
        <v>6596</v>
      </c>
      <c r="B2710" s="114" t="s">
        <v>130</v>
      </c>
      <c r="C2710" s="114" t="s">
        <v>22</v>
      </c>
      <c r="D2710" s="114" t="s">
        <v>7226</v>
      </c>
      <c r="E2710" s="114" t="s">
        <v>7227</v>
      </c>
      <c r="F2710" s="115">
        <v>45322</v>
      </c>
      <c r="G2710" s="114" t="s">
        <v>7228</v>
      </c>
      <c r="H2710" s="116">
        <v>12016746</v>
      </c>
      <c r="I2710" s="116">
        <v>10214231</v>
      </c>
      <c r="J2710" s="116">
        <v>10214231</v>
      </c>
      <c r="K2710" s="116">
        <v>0</v>
      </c>
      <c r="L2710" s="116">
        <v>0</v>
      </c>
      <c r="M2710" s="116">
        <v>0</v>
      </c>
      <c r="N2710" s="116">
        <v>0</v>
      </c>
      <c r="O2710" s="116">
        <v>0</v>
      </c>
      <c r="P2710" s="120">
        <v>0</v>
      </c>
      <c r="Q2710" s="27" t="str">
        <f t="shared" si="476"/>
        <v>Registered</v>
      </c>
      <c r="R2710" s="121">
        <f t="shared" si="477"/>
        <v>0.8499997420266685</v>
      </c>
      <c r="T2710" s="117">
        <f t="shared" si="474"/>
        <v>0</v>
      </c>
      <c r="U2710" s="117">
        <f t="shared" si="475"/>
        <v>0</v>
      </c>
    </row>
    <row r="2711" spans="1:21" hidden="1" x14ac:dyDescent="0.3">
      <c r="A2711" s="114">
        <v>6597</v>
      </c>
      <c r="B2711" s="114" t="s">
        <v>130</v>
      </c>
      <c r="C2711" s="114" t="s">
        <v>22</v>
      </c>
      <c r="D2711" s="114" t="s">
        <v>7229</v>
      </c>
      <c r="E2711" s="114" t="s">
        <v>7230</v>
      </c>
      <c r="F2711" s="115">
        <v>45393</v>
      </c>
      <c r="G2711" s="114" t="s">
        <v>5381</v>
      </c>
      <c r="H2711" s="116">
        <v>12016746</v>
      </c>
      <c r="I2711" s="116">
        <v>10214231</v>
      </c>
      <c r="J2711" s="116">
        <v>10214231</v>
      </c>
      <c r="K2711" s="116">
        <v>0</v>
      </c>
      <c r="L2711" s="116">
        <v>0</v>
      </c>
      <c r="M2711" s="116">
        <v>0</v>
      </c>
      <c r="N2711" s="116">
        <v>0</v>
      </c>
      <c r="O2711" s="116">
        <v>0</v>
      </c>
      <c r="P2711" s="120">
        <v>0</v>
      </c>
      <c r="Q2711" s="27" t="str">
        <f t="shared" si="476"/>
        <v>Registered</v>
      </c>
      <c r="R2711" s="121">
        <f t="shared" si="477"/>
        <v>0.8499997420266685</v>
      </c>
      <c r="T2711" s="117">
        <f t="shared" si="474"/>
        <v>0</v>
      </c>
      <c r="U2711" s="117">
        <f t="shared" si="475"/>
        <v>0</v>
      </c>
    </row>
    <row r="2712" spans="1:21" hidden="1" x14ac:dyDescent="0.3">
      <c r="A2712" s="114">
        <v>6598</v>
      </c>
      <c r="B2712" s="114" t="s">
        <v>130</v>
      </c>
      <c r="C2712" s="114" t="s">
        <v>22</v>
      </c>
      <c r="D2712" s="114" t="s">
        <v>7231</v>
      </c>
      <c r="E2712" s="114" t="s">
        <v>7232</v>
      </c>
      <c r="F2712" s="115">
        <v>45580</v>
      </c>
      <c r="G2712" s="114" t="s">
        <v>1380</v>
      </c>
      <c r="H2712" s="116">
        <v>7624500</v>
      </c>
      <c r="I2712" s="116">
        <v>6862050</v>
      </c>
      <c r="J2712" s="116">
        <v>6862050</v>
      </c>
      <c r="K2712" s="116">
        <v>0</v>
      </c>
      <c r="L2712" s="116">
        <v>0</v>
      </c>
      <c r="M2712" s="116">
        <v>0</v>
      </c>
      <c r="N2712" s="116">
        <v>0</v>
      </c>
      <c r="O2712" s="116">
        <v>0</v>
      </c>
      <c r="P2712" s="120">
        <v>0</v>
      </c>
      <c r="Q2712" s="27" t="str">
        <f t="shared" si="476"/>
        <v>Registered</v>
      </c>
      <c r="R2712" s="121">
        <f t="shared" si="477"/>
        <v>0.9</v>
      </c>
      <c r="T2712" s="117">
        <f t="shared" si="474"/>
        <v>0</v>
      </c>
      <c r="U2712" s="117">
        <f t="shared" si="475"/>
        <v>0</v>
      </c>
    </row>
    <row r="2713" spans="1:21" hidden="1" x14ac:dyDescent="0.3">
      <c r="A2713" s="114">
        <v>6599</v>
      </c>
      <c r="B2713" s="114" t="s">
        <v>130</v>
      </c>
      <c r="C2713" s="114" t="s">
        <v>22</v>
      </c>
      <c r="D2713" s="114" t="s">
        <v>2863</v>
      </c>
      <c r="E2713" s="114" t="s">
        <v>2864</v>
      </c>
      <c r="F2713" s="115">
        <v>45137</v>
      </c>
      <c r="G2713" s="114" t="s">
        <v>2501</v>
      </c>
      <c r="H2713" s="116">
        <v>11801100</v>
      </c>
      <c r="I2713" s="116">
        <v>10620990</v>
      </c>
      <c r="J2713" s="116">
        <v>10620990</v>
      </c>
      <c r="K2713" s="116">
        <v>0</v>
      </c>
      <c r="L2713" s="116">
        <v>0</v>
      </c>
      <c r="M2713" s="116">
        <v>0</v>
      </c>
      <c r="N2713" s="116">
        <v>0</v>
      </c>
      <c r="O2713" s="116">
        <v>0</v>
      </c>
      <c r="P2713" s="120">
        <v>0</v>
      </c>
      <c r="Q2713" s="27" t="str">
        <f t="shared" si="476"/>
        <v>Registered</v>
      </c>
      <c r="R2713" s="121">
        <f t="shared" si="477"/>
        <v>0.9</v>
      </c>
      <c r="T2713" s="117">
        <f t="shared" si="474"/>
        <v>0</v>
      </c>
      <c r="U2713" s="117">
        <f t="shared" si="475"/>
        <v>0</v>
      </c>
    </row>
    <row r="2714" spans="1:21" hidden="1" x14ac:dyDescent="0.3">
      <c r="A2714" s="114">
        <v>6600</v>
      </c>
      <c r="B2714" s="114" t="s">
        <v>130</v>
      </c>
      <c r="C2714" s="114" t="s">
        <v>22</v>
      </c>
      <c r="D2714" s="114" t="s">
        <v>7233</v>
      </c>
      <c r="E2714" s="114" t="s">
        <v>7234</v>
      </c>
      <c r="F2714" s="115">
        <v>45090</v>
      </c>
      <c r="G2714" s="114" t="s">
        <v>5389</v>
      </c>
      <c r="H2714" s="116">
        <v>7864965</v>
      </c>
      <c r="I2714" s="116">
        <v>6685221</v>
      </c>
      <c r="J2714" s="116">
        <v>6685221</v>
      </c>
      <c r="K2714" s="116">
        <v>0</v>
      </c>
      <c r="L2714" s="116">
        <v>0</v>
      </c>
      <c r="M2714" s="116">
        <v>0</v>
      </c>
      <c r="N2714" s="116">
        <v>0</v>
      </c>
      <c r="O2714" s="116">
        <v>0</v>
      </c>
      <c r="P2714" s="120">
        <v>0</v>
      </c>
      <c r="Q2714" s="27" t="str">
        <f t="shared" si="476"/>
        <v>Registered</v>
      </c>
      <c r="R2714" s="121">
        <f t="shared" si="477"/>
        <v>0.85000009535961063</v>
      </c>
      <c r="T2714" s="117">
        <f t="shared" si="474"/>
        <v>0</v>
      </c>
      <c r="U2714" s="117">
        <f t="shared" si="475"/>
        <v>0</v>
      </c>
    </row>
    <row r="2715" spans="1:21" hidden="1" x14ac:dyDescent="0.3">
      <c r="A2715" s="114">
        <v>6601</v>
      </c>
      <c r="B2715" s="114" t="s">
        <v>130</v>
      </c>
      <c r="C2715" s="114" t="s">
        <v>22</v>
      </c>
      <c r="D2715" s="114" t="s">
        <v>7235</v>
      </c>
      <c r="E2715" s="114" t="s">
        <v>7236</v>
      </c>
      <c r="F2715" s="115">
        <v>45169</v>
      </c>
      <c r="G2715" s="114" t="s">
        <v>1620</v>
      </c>
      <c r="H2715" s="116">
        <v>7917750</v>
      </c>
      <c r="I2715" s="116">
        <v>7125981</v>
      </c>
      <c r="J2715" s="116">
        <v>7125981</v>
      </c>
      <c r="K2715" s="116">
        <v>0</v>
      </c>
      <c r="L2715" s="116">
        <v>0</v>
      </c>
      <c r="M2715" s="116">
        <v>0</v>
      </c>
      <c r="N2715" s="116">
        <v>0</v>
      </c>
      <c r="O2715" s="116">
        <v>0</v>
      </c>
      <c r="P2715" s="120">
        <v>0</v>
      </c>
      <c r="Q2715" s="27" t="str">
        <f t="shared" si="476"/>
        <v>Registered</v>
      </c>
      <c r="R2715" s="121">
        <f t="shared" si="477"/>
        <v>0.90000075779103916</v>
      </c>
      <c r="T2715" s="117">
        <f t="shared" si="474"/>
        <v>0</v>
      </c>
      <c r="U2715" s="117">
        <f t="shared" si="475"/>
        <v>0</v>
      </c>
    </row>
    <row r="2716" spans="1:21" hidden="1" x14ac:dyDescent="0.3">
      <c r="A2716" s="114">
        <v>6602</v>
      </c>
      <c r="B2716" s="114" t="s">
        <v>130</v>
      </c>
      <c r="C2716" s="114" t="s">
        <v>22</v>
      </c>
      <c r="D2716" s="114" t="s">
        <v>7237</v>
      </c>
      <c r="E2716" s="114" t="s">
        <v>7238</v>
      </c>
      <c r="F2716" s="115">
        <v>44918</v>
      </c>
      <c r="G2716" s="114" t="s">
        <v>4109</v>
      </c>
      <c r="H2716" s="116">
        <v>11337546</v>
      </c>
      <c r="I2716" s="116">
        <v>10203788</v>
      </c>
      <c r="J2716" s="116">
        <v>10203788</v>
      </c>
      <c r="K2716" s="116">
        <v>0</v>
      </c>
      <c r="L2716" s="116">
        <v>0</v>
      </c>
      <c r="M2716" s="116">
        <v>0</v>
      </c>
      <c r="N2716" s="116">
        <v>0</v>
      </c>
      <c r="O2716" s="116">
        <v>0</v>
      </c>
      <c r="P2716" s="120">
        <v>0</v>
      </c>
      <c r="Q2716" s="27" t="str">
        <f t="shared" si="476"/>
        <v>Registered</v>
      </c>
      <c r="R2716" s="121">
        <f t="shared" si="477"/>
        <v>0.89999970011147035</v>
      </c>
      <c r="T2716" s="117">
        <f t="shared" si="474"/>
        <v>0</v>
      </c>
      <c r="U2716" s="117">
        <f t="shared" si="475"/>
        <v>0</v>
      </c>
    </row>
    <row r="2717" spans="1:21" hidden="1" x14ac:dyDescent="0.3">
      <c r="A2717" s="114">
        <v>6603</v>
      </c>
      <c r="B2717" s="114" t="s">
        <v>130</v>
      </c>
      <c r="C2717" s="114" t="s">
        <v>22</v>
      </c>
      <c r="D2717" s="114" t="s">
        <v>7239</v>
      </c>
      <c r="E2717" s="114" t="s">
        <v>7240</v>
      </c>
      <c r="F2717" s="115">
        <v>45062</v>
      </c>
      <c r="G2717" s="114" t="s">
        <v>4263</v>
      </c>
      <c r="H2717" s="116">
        <v>7909539</v>
      </c>
      <c r="I2717" s="116">
        <v>7118586</v>
      </c>
      <c r="J2717" s="116">
        <v>7118586</v>
      </c>
      <c r="K2717" s="116">
        <v>0</v>
      </c>
      <c r="L2717" s="116">
        <v>0</v>
      </c>
      <c r="M2717" s="116">
        <v>0</v>
      </c>
      <c r="N2717" s="116">
        <v>0</v>
      </c>
      <c r="O2717" s="116">
        <v>0</v>
      </c>
      <c r="P2717" s="120">
        <v>0</v>
      </c>
      <c r="Q2717" s="27" t="str">
        <f t="shared" si="476"/>
        <v>Registered</v>
      </c>
      <c r="R2717" s="121">
        <f t="shared" si="477"/>
        <v>0.9000001137866569</v>
      </c>
      <c r="T2717" s="117">
        <f t="shared" si="474"/>
        <v>0</v>
      </c>
      <c r="U2717" s="117">
        <f t="shared" si="475"/>
        <v>0</v>
      </c>
    </row>
    <row r="2718" spans="1:21" hidden="1" x14ac:dyDescent="0.3">
      <c r="A2718" s="114">
        <v>6604</v>
      </c>
      <c r="B2718" s="114" t="s">
        <v>130</v>
      </c>
      <c r="C2718" s="114" t="s">
        <v>22</v>
      </c>
      <c r="D2718" s="114" t="s">
        <v>3169</v>
      </c>
      <c r="E2718" s="114" t="s">
        <v>3170</v>
      </c>
      <c r="F2718" s="115">
        <v>44918</v>
      </c>
      <c r="G2718" s="114" t="s">
        <v>2751</v>
      </c>
      <c r="H2718" s="116">
        <v>11123598</v>
      </c>
      <c r="I2718" s="116">
        <v>9455060</v>
      </c>
      <c r="J2718" s="116">
        <v>9455060</v>
      </c>
      <c r="K2718" s="116">
        <v>0</v>
      </c>
      <c r="L2718" s="116">
        <v>0</v>
      </c>
      <c r="M2718" s="116">
        <v>0</v>
      </c>
      <c r="N2718" s="116">
        <v>0</v>
      </c>
      <c r="O2718" s="116">
        <v>0</v>
      </c>
      <c r="P2718" s="120">
        <v>0</v>
      </c>
      <c r="Q2718" s="27" t="str">
        <f t="shared" si="476"/>
        <v>Registered</v>
      </c>
      <c r="R2718" s="121">
        <f t="shared" si="477"/>
        <v>0.85000015282824859</v>
      </c>
      <c r="T2718" s="117">
        <f t="shared" si="474"/>
        <v>0</v>
      </c>
      <c r="U2718" s="117">
        <f t="shared" si="475"/>
        <v>0</v>
      </c>
    </row>
    <row r="2719" spans="1:21" hidden="1" x14ac:dyDescent="0.3">
      <c r="A2719" s="114">
        <v>6605</v>
      </c>
      <c r="B2719" s="114" t="s">
        <v>130</v>
      </c>
      <c r="C2719" s="114" t="s">
        <v>22</v>
      </c>
      <c r="D2719" s="114" t="s">
        <v>7241</v>
      </c>
      <c r="E2719" s="114" t="s">
        <v>7242</v>
      </c>
      <c r="F2719" s="115">
        <v>45157</v>
      </c>
      <c r="G2719" s="114" t="s">
        <v>5481</v>
      </c>
      <c r="H2719" s="116">
        <v>7917750</v>
      </c>
      <c r="I2719" s="116">
        <v>7125981</v>
      </c>
      <c r="J2719" s="116">
        <v>7125981</v>
      </c>
      <c r="K2719" s="116">
        <v>0</v>
      </c>
      <c r="L2719" s="116">
        <v>0</v>
      </c>
      <c r="M2719" s="116">
        <v>0</v>
      </c>
      <c r="N2719" s="116">
        <v>0</v>
      </c>
      <c r="O2719" s="116">
        <v>0</v>
      </c>
      <c r="P2719" s="120">
        <v>0</v>
      </c>
      <c r="Q2719" s="27" t="str">
        <f t="shared" si="476"/>
        <v>Registered</v>
      </c>
      <c r="R2719" s="121">
        <f t="shared" si="477"/>
        <v>0.90000075779103916</v>
      </c>
      <c r="T2719" s="117">
        <f t="shared" si="474"/>
        <v>0</v>
      </c>
      <c r="U2719" s="117">
        <f t="shared" si="475"/>
        <v>0</v>
      </c>
    </row>
    <row r="2720" spans="1:21" hidden="1" x14ac:dyDescent="0.3">
      <c r="A2720" s="114">
        <v>6606</v>
      </c>
      <c r="B2720" s="114" t="s">
        <v>130</v>
      </c>
      <c r="C2720" s="114" t="s">
        <v>22</v>
      </c>
      <c r="D2720" s="114" t="s">
        <v>7243</v>
      </c>
      <c r="E2720" s="114" t="s">
        <v>7244</v>
      </c>
      <c r="F2720" s="115">
        <v>45161</v>
      </c>
      <c r="G2720" s="114" t="s">
        <v>4873</v>
      </c>
      <c r="H2720" s="116">
        <v>11882604</v>
      </c>
      <c r="I2720" s="116">
        <v>10100211</v>
      </c>
      <c r="J2720" s="116">
        <v>10100211</v>
      </c>
      <c r="K2720" s="116">
        <v>0</v>
      </c>
      <c r="L2720" s="116">
        <v>0</v>
      </c>
      <c r="M2720" s="116">
        <v>0</v>
      </c>
      <c r="N2720" s="116">
        <v>0</v>
      </c>
      <c r="O2720" s="116">
        <v>0</v>
      </c>
      <c r="P2720" s="120">
        <v>0</v>
      </c>
      <c r="Q2720" s="27" t="str">
        <f t="shared" si="476"/>
        <v>Registered</v>
      </c>
      <c r="R2720" s="121">
        <f t="shared" si="477"/>
        <v>0.84999979802406944</v>
      </c>
      <c r="T2720" s="117">
        <f t="shared" si="474"/>
        <v>0</v>
      </c>
      <c r="U2720" s="117">
        <f t="shared" si="475"/>
        <v>0</v>
      </c>
    </row>
    <row r="2721" spans="1:21" hidden="1" x14ac:dyDescent="0.3">
      <c r="A2721" s="114">
        <v>6607</v>
      </c>
      <c r="B2721" s="114" t="s">
        <v>130</v>
      </c>
      <c r="C2721" s="114" t="s">
        <v>22</v>
      </c>
      <c r="D2721" s="114" t="s">
        <v>7245</v>
      </c>
      <c r="E2721" s="114" t="s">
        <v>7246</v>
      </c>
      <c r="F2721" s="115">
        <v>44925</v>
      </c>
      <c r="G2721" s="114" t="s">
        <v>3144</v>
      </c>
      <c r="H2721" s="116">
        <v>11434332</v>
      </c>
      <c r="I2721" s="116">
        <v>10290901</v>
      </c>
      <c r="J2721" s="116">
        <v>10290901</v>
      </c>
      <c r="K2721" s="116">
        <v>0</v>
      </c>
      <c r="L2721" s="116">
        <v>0</v>
      </c>
      <c r="M2721" s="116">
        <v>0</v>
      </c>
      <c r="N2721" s="116">
        <v>0</v>
      </c>
      <c r="O2721" s="116">
        <v>0</v>
      </c>
      <c r="P2721" s="120">
        <v>0</v>
      </c>
      <c r="Q2721" s="27" t="str">
        <f t="shared" si="476"/>
        <v>Registered</v>
      </c>
      <c r="R2721" s="121">
        <f t="shared" si="477"/>
        <v>0.90000019240301921</v>
      </c>
      <c r="T2721" s="117">
        <f t="shared" si="474"/>
        <v>0</v>
      </c>
      <c r="U2721" s="117">
        <f t="shared" si="475"/>
        <v>0</v>
      </c>
    </row>
    <row r="2722" spans="1:21" hidden="1" x14ac:dyDescent="0.3">
      <c r="A2722" s="114">
        <v>6608</v>
      </c>
      <c r="B2722" s="114" t="s">
        <v>130</v>
      </c>
      <c r="C2722" s="114" t="s">
        <v>22</v>
      </c>
      <c r="D2722" s="114" t="s">
        <v>2759</v>
      </c>
      <c r="E2722" s="114" t="s">
        <v>2760</v>
      </c>
      <c r="F2722" s="115">
        <v>45003</v>
      </c>
      <c r="G2722" s="114" t="s">
        <v>2541</v>
      </c>
      <c r="H2722" s="116">
        <v>7731243</v>
      </c>
      <c r="I2722" s="116">
        <v>6958117</v>
      </c>
      <c r="J2722" s="116">
        <v>6958117</v>
      </c>
      <c r="K2722" s="116">
        <v>0</v>
      </c>
      <c r="L2722" s="116">
        <v>0</v>
      </c>
      <c r="M2722" s="116">
        <v>0</v>
      </c>
      <c r="N2722" s="116">
        <v>0</v>
      </c>
      <c r="O2722" s="116">
        <v>0</v>
      </c>
      <c r="P2722" s="120">
        <v>0</v>
      </c>
      <c r="Q2722" s="27" t="str">
        <f t="shared" si="476"/>
        <v>Registered</v>
      </c>
      <c r="R2722" s="121">
        <f t="shared" si="477"/>
        <v>0.89999978011297799</v>
      </c>
      <c r="T2722" s="117">
        <f t="shared" si="474"/>
        <v>0</v>
      </c>
      <c r="U2722" s="117">
        <f t="shared" si="475"/>
        <v>0</v>
      </c>
    </row>
    <row r="2723" spans="1:21" hidden="1" x14ac:dyDescent="0.3">
      <c r="A2723" s="114">
        <v>6609</v>
      </c>
      <c r="B2723" s="114" t="s">
        <v>130</v>
      </c>
      <c r="C2723" s="114" t="s">
        <v>22</v>
      </c>
      <c r="D2723" s="114" t="s">
        <v>7247</v>
      </c>
      <c r="E2723" s="114" t="s">
        <v>7248</v>
      </c>
      <c r="F2723" s="115">
        <v>45260</v>
      </c>
      <c r="G2723" s="114" t="s">
        <v>5478</v>
      </c>
      <c r="H2723" s="116">
        <v>8176983</v>
      </c>
      <c r="I2723" s="116">
        <v>7359288</v>
      </c>
      <c r="J2723" s="116">
        <v>7359288</v>
      </c>
      <c r="K2723" s="116">
        <v>0</v>
      </c>
      <c r="L2723" s="116">
        <v>0</v>
      </c>
      <c r="M2723" s="116">
        <v>0</v>
      </c>
      <c r="N2723" s="116">
        <v>0</v>
      </c>
      <c r="O2723" s="116">
        <v>0</v>
      </c>
      <c r="P2723" s="120">
        <v>0</v>
      </c>
      <c r="Q2723" s="27" t="str">
        <f t="shared" si="476"/>
        <v>Registered</v>
      </c>
      <c r="R2723" s="121">
        <f t="shared" si="477"/>
        <v>0.90000040357183086</v>
      </c>
      <c r="T2723" s="117">
        <f t="shared" si="474"/>
        <v>0</v>
      </c>
      <c r="U2723" s="117">
        <f t="shared" si="475"/>
        <v>0</v>
      </c>
    </row>
    <row r="2724" spans="1:21" hidden="1" x14ac:dyDescent="0.3">
      <c r="A2724" s="114">
        <v>6610</v>
      </c>
      <c r="B2724" s="114" t="s">
        <v>130</v>
      </c>
      <c r="C2724" s="114" t="s">
        <v>22</v>
      </c>
      <c r="D2724" s="114" t="s">
        <v>7249</v>
      </c>
      <c r="E2724" s="114" t="s">
        <v>7250</v>
      </c>
      <c r="F2724" s="115">
        <v>45100</v>
      </c>
      <c r="G2724" s="114" t="s">
        <v>5877</v>
      </c>
      <c r="H2724" s="116">
        <v>11843550</v>
      </c>
      <c r="I2724" s="116">
        <v>10067023</v>
      </c>
      <c r="J2724" s="116">
        <v>10067023</v>
      </c>
      <c r="K2724" s="116">
        <v>0</v>
      </c>
      <c r="L2724" s="116">
        <v>0</v>
      </c>
      <c r="M2724" s="116">
        <v>0</v>
      </c>
      <c r="N2724" s="116">
        <v>0</v>
      </c>
      <c r="O2724" s="116">
        <v>0</v>
      </c>
      <c r="P2724" s="120">
        <v>0</v>
      </c>
      <c r="Q2724" s="27" t="str">
        <f t="shared" si="476"/>
        <v>Registered</v>
      </c>
      <c r="R2724" s="121">
        <f t="shared" si="477"/>
        <v>0.85000046438778909</v>
      </c>
      <c r="T2724" s="117">
        <f t="shared" si="474"/>
        <v>0</v>
      </c>
      <c r="U2724" s="117">
        <f t="shared" si="475"/>
        <v>0</v>
      </c>
    </row>
    <row r="2725" spans="1:21" hidden="1" x14ac:dyDescent="0.3">
      <c r="A2725" s="114">
        <v>6611</v>
      </c>
      <c r="B2725" s="114" t="s">
        <v>130</v>
      </c>
      <c r="C2725" s="114" t="s">
        <v>22</v>
      </c>
      <c r="D2725" s="114" t="s">
        <v>3133</v>
      </c>
      <c r="E2725" s="114" t="s">
        <v>3134</v>
      </c>
      <c r="F2725" s="115">
        <v>44918</v>
      </c>
      <c r="G2725" s="114" t="s">
        <v>2966</v>
      </c>
      <c r="H2725" s="116">
        <v>11301888</v>
      </c>
      <c r="I2725" s="116">
        <v>10171700</v>
      </c>
      <c r="J2725" s="116">
        <v>10171700</v>
      </c>
      <c r="K2725" s="116">
        <v>0</v>
      </c>
      <c r="L2725" s="116">
        <v>0</v>
      </c>
      <c r="M2725" s="116">
        <v>0</v>
      </c>
      <c r="N2725" s="116">
        <v>0</v>
      </c>
      <c r="O2725" s="116">
        <v>0</v>
      </c>
      <c r="P2725" s="120">
        <v>0</v>
      </c>
      <c r="Q2725" s="27" t="str">
        <f t="shared" si="476"/>
        <v>Registered</v>
      </c>
      <c r="R2725" s="121">
        <f t="shared" si="477"/>
        <v>0.90000007078463351</v>
      </c>
      <c r="T2725" s="117">
        <f t="shared" si="474"/>
        <v>0</v>
      </c>
      <c r="U2725" s="117">
        <f t="shared" si="475"/>
        <v>0</v>
      </c>
    </row>
    <row r="2726" spans="1:21" hidden="1" x14ac:dyDescent="0.3">
      <c r="A2726" s="114">
        <v>6612</v>
      </c>
      <c r="B2726" s="114" t="s">
        <v>130</v>
      </c>
      <c r="C2726" s="114" t="s">
        <v>22</v>
      </c>
      <c r="D2726" s="114" t="s">
        <v>3804</v>
      </c>
      <c r="E2726" s="114" t="s">
        <v>3805</v>
      </c>
      <c r="F2726" s="115">
        <v>45000</v>
      </c>
      <c r="G2726" s="114" t="s">
        <v>3806</v>
      </c>
      <c r="H2726" s="116">
        <v>7731243</v>
      </c>
      <c r="I2726" s="116">
        <v>6958119</v>
      </c>
      <c r="J2726" s="116">
        <v>6958119</v>
      </c>
      <c r="K2726" s="116">
        <v>0</v>
      </c>
      <c r="L2726" s="116">
        <v>0</v>
      </c>
      <c r="M2726" s="116">
        <v>0</v>
      </c>
      <c r="N2726" s="116">
        <v>0</v>
      </c>
      <c r="O2726" s="116">
        <v>0</v>
      </c>
      <c r="P2726" s="120">
        <v>0</v>
      </c>
      <c r="Q2726" s="27" t="str">
        <f t="shared" si="476"/>
        <v>Registered</v>
      </c>
      <c r="R2726" s="121">
        <f t="shared" si="477"/>
        <v>0.90000003880359214</v>
      </c>
      <c r="T2726" s="117">
        <f t="shared" si="474"/>
        <v>0</v>
      </c>
      <c r="U2726" s="117">
        <f t="shared" si="475"/>
        <v>0</v>
      </c>
    </row>
    <row r="2727" spans="1:21" hidden="1" x14ac:dyDescent="0.3">
      <c r="A2727" s="114">
        <v>6613</v>
      </c>
      <c r="B2727" s="114" t="s">
        <v>130</v>
      </c>
      <c r="C2727" s="114" t="s">
        <v>22</v>
      </c>
      <c r="D2727" s="114" t="s">
        <v>7251</v>
      </c>
      <c r="E2727" s="114" t="s">
        <v>7252</v>
      </c>
      <c r="F2727" s="115">
        <v>45107</v>
      </c>
      <c r="G2727" s="114" t="s">
        <v>3753</v>
      </c>
      <c r="H2727" s="116">
        <v>7917750</v>
      </c>
      <c r="I2727" s="116">
        <v>7125974</v>
      </c>
      <c r="J2727" s="116">
        <v>7125974</v>
      </c>
      <c r="K2727" s="116">
        <v>0</v>
      </c>
      <c r="L2727" s="116">
        <v>0</v>
      </c>
      <c r="M2727" s="116">
        <v>0</v>
      </c>
      <c r="N2727" s="116">
        <v>0</v>
      </c>
      <c r="O2727" s="116">
        <v>0</v>
      </c>
      <c r="P2727" s="120">
        <v>0</v>
      </c>
      <c r="Q2727" s="27" t="str">
        <f t="shared" si="476"/>
        <v>Registered</v>
      </c>
      <c r="R2727" s="121">
        <f t="shared" si="477"/>
        <v>0.89999987370149348</v>
      </c>
      <c r="T2727" s="117">
        <f t="shared" si="474"/>
        <v>0</v>
      </c>
      <c r="U2727" s="117">
        <f t="shared" si="475"/>
        <v>0</v>
      </c>
    </row>
    <row r="2728" spans="1:21" hidden="1" x14ac:dyDescent="0.3">
      <c r="A2728" s="114">
        <v>6614</v>
      </c>
      <c r="B2728" s="114" t="s">
        <v>130</v>
      </c>
      <c r="C2728" s="114" t="s">
        <v>22</v>
      </c>
      <c r="D2728" s="114" t="s">
        <v>3075</v>
      </c>
      <c r="E2728" s="114" t="s">
        <v>3076</v>
      </c>
      <c r="F2728" s="115">
        <v>44946</v>
      </c>
      <c r="G2728" s="114" t="s">
        <v>3077</v>
      </c>
      <c r="H2728" s="116">
        <v>11546400</v>
      </c>
      <c r="I2728" s="116">
        <v>10391760</v>
      </c>
      <c r="J2728" s="116">
        <v>10391760</v>
      </c>
      <c r="K2728" s="116">
        <v>0</v>
      </c>
      <c r="L2728" s="116">
        <v>0</v>
      </c>
      <c r="M2728" s="116">
        <v>0</v>
      </c>
      <c r="N2728" s="116">
        <v>0</v>
      </c>
      <c r="O2728" s="116">
        <v>0</v>
      </c>
      <c r="P2728" s="120">
        <v>0</v>
      </c>
      <c r="Q2728" s="27" t="str">
        <f t="shared" si="476"/>
        <v>Registered</v>
      </c>
      <c r="R2728" s="121">
        <f t="shared" si="477"/>
        <v>0.9</v>
      </c>
      <c r="T2728" s="117">
        <f t="shared" si="474"/>
        <v>0</v>
      </c>
      <c r="U2728" s="117">
        <f t="shared" si="475"/>
        <v>0</v>
      </c>
    </row>
    <row r="2729" spans="1:21" hidden="1" x14ac:dyDescent="0.3">
      <c r="A2729" s="114">
        <v>6615</v>
      </c>
      <c r="B2729" s="114" t="s">
        <v>130</v>
      </c>
      <c r="C2729" s="114" t="s">
        <v>22</v>
      </c>
      <c r="D2729" s="114" t="s">
        <v>2761</v>
      </c>
      <c r="E2729" s="114" t="s">
        <v>2762</v>
      </c>
      <c r="F2729" s="115">
        <v>45007</v>
      </c>
      <c r="G2729" s="114" t="s">
        <v>2533</v>
      </c>
      <c r="H2729" s="116">
        <v>7731243</v>
      </c>
      <c r="I2729" s="116">
        <v>6958117</v>
      </c>
      <c r="J2729" s="116">
        <v>6958117</v>
      </c>
      <c r="K2729" s="116">
        <v>0</v>
      </c>
      <c r="L2729" s="116">
        <v>0</v>
      </c>
      <c r="M2729" s="116">
        <v>0</v>
      </c>
      <c r="N2729" s="116">
        <v>0</v>
      </c>
      <c r="O2729" s="116">
        <v>0</v>
      </c>
      <c r="P2729" s="120">
        <v>0</v>
      </c>
      <c r="Q2729" s="27" t="str">
        <f t="shared" si="476"/>
        <v>Registered</v>
      </c>
      <c r="R2729" s="121">
        <f t="shared" si="477"/>
        <v>0.89999978011297799</v>
      </c>
      <c r="T2729" s="117">
        <f t="shared" si="474"/>
        <v>0</v>
      </c>
      <c r="U2729" s="117">
        <f t="shared" si="475"/>
        <v>0</v>
      </c>
    </row>
    <row r="2730" spans="1:21" hidden="1" x14ac:dyDescent="0.3">
      <c r="A2730" s="114">
        <v>6616</v>
      </c>
      <c r="B2730" s="114" t="s">
        <v>130</v>
      </c>
      <c r="C2730" s="114" t="s">
        <v>22</v>
      </c>
      <c r="D2730" s="114" t="s">
        <v>2993</v>
      </c>
      <c r="E2730" s="114" t="s">
        <v>2994</v>
      </c>
      <c r="F2730" s="115">
        <v>44918</v>
      </c>
      <c r="G2730" s="114" t="s">
        <v>2995</v>
      </c>
      <c r="H2730" s="116">
        <v>11843550</v>
      </c>
      <c r="I2730" s="116">
        <v>10067023</v>
      </c>
      <c r="J2730" s="116">
        <v>10067023</v>
      </c>
      <c r="K2730" s="116">
        <v>0</v>
      </c>
      <c r="L2730" s="116">
        <v>0</v>
      </c>
      <c r="M2730" s="116">
        <v>0</v>
      </c>
      <c r="N2730" s="116">
        <v>0</v>
      </c>
      <c r="O2730" s="116">
        <v>0</v>
      </c>
      <c r="P2730" s="120">
        <v>0</v>
      </c>
      <c r="Q2730" s="27" t="str">
        <f t="shared" si="476"/>
        <v>Registered</v>
      </c>
      <c r="R2730" s="121">
        <f t="shared" si="477"/>
        <v>0.85000046438778909</v>
      </c>
      <c r="T2730" s="117">
        <f t="shared" si="474"/>
        <v>0</v>
      </c>
      <c r="U2730" s="117">
        <f t="shared" si="475"/>
        <v>0</v>
      </c>
    </row>
    <row r="2731" spans="1:21" hidden="1" x14ac:dyDescent="0.3">
      <c r="A2731" s="114">
        <v>6617</v>
      </c>
      <c r="B2731" s="114" t="s">
        <v>130</v>
      </c>
      <c r="C2731" s="114" t="s">
        <v>22</v>
      </c>
      <c r="D2731" s="114" t="s">
        <v>3022</v>
      </c>
      <c r="E2731" s="114" t="s">
        <v>3023</v>
      </c>
      <c r="F2731" s="115">
        <v>45075</v>
      </c>
      <c r="G2731" s="114" t="s">
        <v>3024</v>
      </c>
      <c r="H2731" s="116">
        <v>11748462</v>
      </c>
      <c r="I2731" s="116">
        <v>9986191</v>
      </c>
      <c r="J2731" s="116">
        <v>9986191</v>
      </c>
      <c r="K2731" s="116">
        <v>0</v>
      </c>
      <c r="L2731" s="116">
        <v>0</v>
      </c>
      <c r="M2731" s="116">
        <v>0</v>
      </c>
      <c r="N2731" s="116">
        <v>0</v>
      </c>
      <c r="O2731" s="116">
        <v>0</v>
      </c>
      <c r="P2731" s="120">
        <v>0</v>
      </c>
      <c r="Q2731" s="27" t="str">
        <f t="shared" si="476"/>
        <v>Registered</v>
      </c>
      <c r="R2731" s="121">
        <f t="shared" si="477"/>
        <v>0.84999985530020861</v>
      </c>
      <c r="T2731" s="117">
        <f t="shared" si="474"/>
        <v>0</v>
      </c>
      <c r="U2731" s="117">
        <f t="shared" si="475"/>
        <v>0</v>
      </c>
    </row>
    <row r="2732" spans="1:21" hidden="1" x14ac:dyDescent="0.3">
      <c r="A2732" s="114">
        <v>6618</v>
      </c>
      <c r="B2732" s="114" t="s">
        <v>130</v>
      </c>
      <c r="C2732" s="114" t="s">
        <v>22</v>
      </c>
      <c r="D2732" s="114" t="s">
        <v>2699</v>
      </c>
      <c r="E2732" s="114" t="s">
        <v>2700</v>
      </c>
      <c r="F2732" s="115">
        <v>45199</v>
      </c>
      <c r="G2732" s="114" t="s">
        <v>2604</v>
      </c>
      <c r="H2732" s="116">
        <v>7998687</v>
      </c>
      <c r="I2732" s="116">
        <v>7198817</v>
      </c>
      <c r="J2732" s="116">
        <v>7198817</v>
      </c>
      <c r="K2732" s="116">
        <v>0</v>
      </c>
      <c r="L2732" s="116">
        <v>0</v>
      </c>
      <c r="M2732" s="116">
        <v>0</v>
      </c>
      <c r="N2732" s="116">
        <v>0</v>
      </c>
      <c r="O2732" s="116">
        <v>0</v>
      </c>
      <c r="P2732" s="120">
        <v>0</v>
      </c>
      <c r="Q2732" s="27" t="str">
        <f t="shared" si="476"/>
        <v>Registered</v>
      </c>
      <c r="R2732" s="121">
        <f t="shared" si="477"/>
        <v>0.89999983747332535</v>
      </c>
      <c r="T2732" s="117">
        <f t="shared" si="474"/>
        <v>0</v>
      </c>
      <c r="U2732" s="117">
        <f t="shared" si="475"/>
        <v>0</v>
      </c>
    </row>
    <row r="2733" spans="1:21" hidden="1" x14ac:dyDescent="0.3">
      <c r="A2733" s="114">
        <v>6619</v>
      </c>
      <c r="B2733" s="114" t="s">
        <v>130</v>
      </c>
      <c r="C2733" s="114" t="s">
        <v>22</v>
      </c>
      <c r="D2733" s="114" t="s">
        <v>3728</v>
      </c>
      <c r="E2733" s="114" t="s">
        <v>3729</v>
      </c>
      <c r="F2733" s="115">
        <v>45100</v>
      </c>
      <c r="G2733" s="114" t="s">
        <v>3469</v>
      </c>
      <c r="H2733" s="116">
        <v>7917750</v>
      </c>
      <c r="I2733" s="116">
        <v>6730086</v>
      </c>
      <c r="J2733" s="116">
        <v>6730086</v>
      </c>
      <c r="K2733" s="116">
        <v>0</v>
      </c>
      <c r="L2733" s="116">
        <v>0</v>
      </c>
      <c r="M2733" s="116">
        <v>0</v>
      </c>
      <c r="N2733" s="116">
        <v>0</v>
      </c>
      <c r="O2733" s="116">
        <v>0</v>
      </c>
      <c r="P2733" s="120">
        <v>0</v>
      </c>
      <c r="Q2733" s="27" t="str">
        <f t="shared" si="476"/>
        <v>Registered</v>
      </c>
      <c r="R2733" s="121">
        <f t="shared" si="477"/>
        <v>0.84999981055224016</v>
      </c>
      <c r="T2733" s="117">
        <f t="shared" si="474"/>
        <v>0</v>
      </c>
      <c r="U2733" s="117">
        <f t="shared" si="475"/>
        <v>0</v>
      </c>
    </row>
    <row r="2734" spans="1:21" hidden="1" x14ac:dyDescent="0.3">
      <c r="A2734" s="114">
        <v>6620</v>
      </c>
      <c r="B2734" s="114" t="s">
        <v>130</v>
      </c>
      <c r="C2734" s="114" t="s">
        <v>22</v>
      </c>
      <c r="D2734" s="114" t="s">
        <v>2718</v>
      </c>
      <c r="E2734" s="114" t="s">
        <v>2719</v>
      </c>
      <c r="F2734" s="115">
        <v>45168</v>
      </c>
      <c r="G2734" s="114" t="s">
        <v>2720</v>
      </c>
      <c r="H2734" s="116">
        <v>7927600</v>
      </c>
      <c r="I2734" s="116">
        <v>7134840</v>
      </c>
      <c r="J2734" s="116">
        <v>7134840</v>
      </c>
      <c r="K2734" s="116">
        <v>0</v>
      </c>
      <c r="L2734" s="116">
        <v>0</v>
      </c>
      <c r="M2734" s="116">
        <v>0</v>
      </c>
      <c r="N2734" s="116">
        <v>0</v>
      </c>
      <c r="O2734" s="116">
        <v>0</v>
      </c>
      <c r="P2734" s="120">
        <v>0</v>
      </c>
      <c r="Q2734" s="27" t="str">
        <f t="shared" si="476"/>
        <v>Registered</v>
      </c>
      <c r="R2734" s="121">
        <f t="shared" si="477"/>
        <v>0.9</v>
      </c>
      <c r="T2734" s="117">
        <f t="shared" si="474"/>
        <v>0</v>
      </c>
      <c r="U2734" s="117">
        <f t="shared" si="475"/>
        <v>0</v>
      </c>
    </row>
    <row r="2735" spans="1:21" hidden="1" x14ac:dyDescent="0.3">
      <c r="A2735" s="114">
        <v>6621</v>
      </c>
      <c r="B2735" s="114" t="s">
        <v>130</v>
      </c>
      <c r="C2735" s="114" t="s">
        <v>22</v>
      </c>
      <c r="D2735" s="114" t="s">
        <v>7253</v>
      </c>
      <c r="E2735" s="114" t="s">
        <v>7254</v>
      </c>
      <c r="F2735" s="115">
        <v>45040</v>
      </c>
      <c r="G2735" s="114" t="s">
        <v>2533</v>
      </c>
      <c r="H2735" s="116">
        <v>7976400</v>
      </c>
      <c r="I2735" s="116">
        <v>6779940</v>
      </c>
      <c r="J2735" s="116">
        <v>6779940</v>
      </c>
      <c r="K2735" s="116">
        <v>0</v>
      </c>
      <c r="L2735" s="116">
        <v>0</v>
      </c>
      <c r="M2735" s="116">
        <v>0</v>
      </c>
      <c r="N2735" s="116">
        <v>0</v>
      </c>
      <c r="O2735" s="116">
        <v>0</v>
      </c>
      <c r="P2735" s="120">
        <v>0</v>
      </c>
      <c r="Q2735" s="27" t="str">
        <f t="shared" si="476"/>
        <v>Registered</v>
      </c>
      <c r="R2735" s="121">
        <f t="shared" si="477"/>
        <v>0.85</v>
      </c>
      <c r="T2735" s="117">
        <f t="shared" si="474"/>
        <v>0</v>
      </c>
      <c r="U2735" s="117">
        <f t="shared" si="475"/>
        <v>0</v>
      </c>
    </row>
    <row r="2736" spans="1:21" hidden="1" x14ac:dyDescent="0.3">
      <c r="A2736" s="114">
        <v>6622</v>
      </c>
      <c r="B2736" s="114" t="s">
        <v>130</v>
      </c>
      <c r="C2736" s="114" t="s">
        <v>22</v>
      </c>
      <c r="D2736" s="114" t="s">
        <v>7255</v>
      </c>
      <c r="E2736" s="114" t="s">
        <v>7256</v>
      </c>
      <c r="F2736" s="115">
        <v>45052</v>
      </c>
      <c r="G2736" s="114" t="s">
        <v>2665</v>
      </c>
      <c r="H2736" s="116">
        <v>11481876</v>
      </c>
      <c r="I2736" s="116">
        <v>9759595</v>
      </c>
      <c r="J2736" s="116">
        <v>9759595</v>
      </c>
      <c r="K2736" s="116">
        <v>0</v>
      </c>
      <c r="L2736" s="116">
        <v>0</v>
      </c>
      <c r="M2736" s="116">
        <v>0</v>
      </c>
      <c r="N2736" s="116">
        <v>0</v>
      </c>
      <c r="O2736" s="116">
        <v>0</v>
      </c>
      <c r="P2736" s="120">
        <v>0</v>
      </c>
      <c r="Q2736" s="27" t="str">
        <f t="shared" si="476"/>
        <v>Registered</v>
      </c>
      <c r="R2736" s="121">
        <f t="shared" si="477"/>
        <v>0.85000003483751263</v>
      </c>
      <c r="T2736" s="117">
        <f t="shared" si="474"/>
        <v>0</v>
      </c>
      <c r="U2736" s="117">
        <f t="shared" si="475"/>
        <v>0</v>
      </c>
    </row>
    <row r="2737" spans="1:21" hidden="1" x14ac:dyDescent="0.3">
      <c r="A2737" s="114">
        <v>6623</v>
      </c>
      <c r="B2737" s="114" t="s">
        <v>130</v>
      </c>
      <c r="C2737" s="114" t="s">
        <v>22</v>
      </c>
      <c r="D2737" s="114" t="s">
        <v>7257</v>
      </c>
      <c r="E2737" s="114" t="s">
        <v>7258</v>
      </c>
      <c r="F2737" s="115">
        <v>45152</v>
      </c>
      <c r="G2737" s="114" t="s">
        <v>1620</v>
      </c>
      <c r="H2737" s="116">
        <v>7954113</v>
      </c>
      <c r="I2737" s="116">
        <v>6760997</v>
      </c>
      <c r="J2737" s="116">
        <v>6760997</v>
      </c>
      <c r="K2737" s="116">
        <v>0</v>
      </c>
      <c r="L2737" s="116">
        <v>0</v>
      </c>
      <c r="M2737" s="116">
        <v>0</v>
      </c>
      <c r="N2737" s="116">
        <v>0</v>
      </c>
      <c r="O2737" s="116">
        <v>0</v>
      </c>
      <c r="P2737" s="120">
        <v>0</v>
      </c>
      <c r="Q2737" s="27" t="str">
        <f t="shared" si="476"/>
        <v>Registered</v>
      </c>
      <c r="R2737" s="121">
        <f t="shared" si="477"/>
        <v>0.85000011943506459</v>
      </c>
      <c r="T2737" s="117">
        <f t="shared" si="474"/>
        <v>0</v>
      </c>
      <c r="U2737" s="117">
        <f t="shared" si="475"/>
        <v>0</v>
      </c>
    </row>
    <row r="2738" spans="1:21" hidden="1" x14ac:dyDescent="0.3">
      <c r="A2738" s="114">
        <v>6624</v>
      </c>
      <c r="B2738" s="114" t="s">
        <v>130</v>
      </c>
      <c r="C2738" s="114" t="s">
        <v>22</v>
      </c>
      <c r="D2738" s="114" t="s">
        <v>3105</v>
      </c>
      <c r="E2738" s="114" t="s">
        <v>3106</v>
      </c>
      <c r="F2738" s="115">
        <v>45000</v>
      </c>
      <c r="G2738" s="114" t="s">
        <v>3107</v>
      </c>
      <c r="H2738" s="116">
        <v>11436030</v>
      </c>
      <c r="I2738" s="116">
        <v>9720629</v>
      </c>
      <c r="J2738" s="116">
        <v>9720629</v>
      </c>
      <c r="K2738" s="116">
        <v>0</v>
      </c>
      <c r="L2738" s="116">
        <v>0</v>
      </c>
      <c r="M2738" s="116">
        <v>0</v>
      </c>
      <c r="N2738" s="116">
        <v>0</v>
      </c>
      <c r="O2738" s="116">
        <v>0</v>
      </c>
      <c r="P2738" s="120">
        <v>0</v>
      </c>
      <c r="Q2738" s="27" t="str">
        <f t="shared" si="476"/>
        <v>Registered</v>
      </c>
      <c r="R2738" s="121">
        <f t="shared" si="477"/>
        <v>0.850000306050264</v>
      </c>
      <c r="T2738" s="117">
        <f t="shared" si="474"/>
        <v>0</v>
      </c>
      <c r="U2738" s="117">
        <f t="shared" si="475"/>
        <v>0</v>
      </c>
    </row>
    <row r="2739" spans="1:21" hidden="1" x14ac:dyDescent="0.3">
      <c r="A2739" s="114">
        <v>6625</v>
      </c>
      <c r="B2739" s="114" t="s">
        <v>130</v>
      </c>
      <c r="C2739" s="114" t="s">
        <v>22</v>
      </c>
      <c r="D2739" s="114" t="s">
        <v>7259</v>
      </c>
      <c r="E2739" s="114" t="s">
        <v>7260</v>
      </c>
      <c r="F2739" s="115">
        <v>45225</v>
      </c>
      <c r="G2739" s="114" t="s">
        <v>5577</v>
      </c>
      <c r="H2739" s="116">
        <v>8243844</v>
      </c>
      <c r="I2739" s="116">
        <v>7007265</v>
      </c>
      <c r="J2739" s="116">
        <v>7007265</v>
      </c>
      <c r="K2739" s="116">
        <v>0</v>
      </c>
      <c r="L2739" s="116">
        <v>0</v>
      </c>
      <c r="M2739" s="116">
        <v>0</v>
      </c>
      <c r="N2739" s="116">
        <v>0</v>
      </c>
      <c r="O2739" s="116">
        <v>0</v>
      </c>
      <c r="P2739" s="120">
        <v>0</v>
      </c>
      <c r="Q2739" s="27" t="str">
        <f t="shared" si="476"/>
        <v>Registered</v>
      </c>
      <c r="R2739" s="121">
        <f t="shared" si="477"/>
        <v>0.84999970887367593</v>
      </c>
      <c r="T2739" s="117">
        <f t="shared" si="474"/>
        <v>0</v>
      </c>
      <c r="U2739" s="117">
        <f t="shared" si="475"/>
        <v>0</v>
      </c>
    </row>
    <row r="2740" spans="1:21" hidden="1" x14ac:dyDescent="0.3">
      <c r="A2740" s="114">
        <v>6626</v>
      </c>
      <c r="B2740" s="114" t="s">
        <v>130</v>
      </c>
      <c r="C2740" s="114" t="s">
        <v>22</v>
      </c>
      <c r="D2740" s="114" t="s">
        <v>3674</v>
      </c>
      <c r="E2740" s="114" t="s">
        <v>3675</v>
      </c>
      <c r="F2740" s="115">
        <v>45150</v>
      </c>
      <c r="G2740" s="114" t="s">
        <v>2690</v>
      </c>
      <c r="H2740" s="116">
        <v>7917750</v>
      </c>
      <c r="I2740" s="116">
        <v>6730093</v>
      </c>
      <c r="J2740" s="116">
        <v>6730093</v>
      </c>
      <c r="K2740" s="116">
        <v>0</v>
      </c>
      <c r="L2740" s="116">
        <v>0</v>
      </c>
      <c r="M2740" s="116">
        <v>0</v>
      </c>
      <c r="N2740" s="116">
        <v>0</v>
      </c>
      <c r="O2740" s="116">
        <v>0</v>
      </c>
      <c r="P2740" s="120">
        <v>0</v>
      </c>
      <c r="Q2740" s="27" t="str">
        <f t="shared" si="476"/>
        <v>Registered</v>
      </c>
      <c r="R2740" s="121">
        <f t="shared" si="477"/>
        <v>0.85000069464178585</v>
      </c>
      <c r="T2740" s="117">
        <f t="shared" si="474"/>
        <v>0</v>
      </c>
      <c r="U2740" s="117">
        <f t="shared" si="475"/>
        <v>0</v>
      </c>
    </row>
    <row r="2741" spans="1:21" hidden="1" x14ac:dyDescent="0.3">
      <c r="A2741" s="114">
        <v>6627</v>
      </c>
      <c r="B2741" s="114" t="s">
        <v>130</v>
      </c>
      <c r="C2741" s="114" t="s">
        <v>22</v>
      </c>
      <c r="D2741" s="114" t="s">
        <v>7261</v>
      </c>
      <c r="E2741" s="114" t="s">
        <v>7262</v>
      </c>
      <c r="F2741" s="115">
        <v>45291</v>
      </c>
      <c r="G2741" s="114" t="s">
        <v>7263</v>
      </c>
      <c r="H2741" s="116">
        <v>12055800</v>
      </c>
      <c r="I2741" s="116">
        <v>10850220</v>
      </c>
      <c r="J2741" s="116">
        <v>10850220</v>
      </c>
      <c r="K2741" s="116">
        <v>0</v>
      </c>
      <c r="L2741" s="116">
        <v>0</v>
      </c>
      <c r="M2741" s="116">
        <v>0</v>
      </c>
      <c r="N2741" s="116">
        <v>0</v>
      </c>
      <c r="O2741" s="116">
        <v>0</v>
      </c>
      <c r="P2741" s="120">
        <v>0</v>
      </c>
      <c r="Q2741" s="27" t="str">
        <f t="shared" si="476"/>
        <v>Registered</v>
      </c>
      <c r="R2741" s="121">
        <f t="shared" si="477"/>
        <v>0.9</v>
      </c>
      <c r="T2741" s="117">
        <f t="shared" si="474"/>
        <v>0</v>
      </c>
      <c r="U2741" s="117">
        <f t="shared" si="475"/>
        <v>0</v>
      </c>
    </row>
    <row r="2742" spans="1:21" hidden="1" x14ac:dyDescent="0.3">
      <c r="A2742" s="114">
        <v>6628</v>
      </c>
      <c r="B2742" s="114" t="s">
        <v>130</v>
      </c>
      <c r="C2742" s="114" t="s">
        <v>22</v>
      </c>
      <c r="D2742" s="114" t="s">
        <v>7264</v>
      </c>
      <c r="E2742" s="114" t="s">
        <v>7265</v>
      </c>
      <c r="F2742" s="115">
        <v>45553</v>
      </c>
      <c r="G2742" s="114" t="s">
        <v>2435</v>
      </c>
      <c r="H2742" s="116">
        <v>8534748</v>
      </c>
      <c r="I2742" s="116">
        <v>7681269</v>
      </c>
      <c r="J2742" s="116">
        <v>7681269</v>
      </c>
      <c r="K2742" s="116">
        <v>0</v>
      </c>
      <c r="L2742" s="116">
        <v>0</v>
      </c>
      <c r="M2742" s="116">
        <v>0</v>
      </c>
      <c r="N2742" s="116">
        <v>0</v>
      </c>
      <c r="O2742" s="116">
        <v>0</v>
      </c>
      <c r="P2742" s="120">
        <v>0</v>
      </c>
      <c r="Q2742" s="27" t="str">
        <f t="shared" si="476"/>
        <v>Registered</v>
      </c>
      <c r="R2742" s="121">
        <f t="shared" si="477"/>
        <v>0.8999995078940819</v>
      </c>
      <c r="T2742" s="117">
        <f t="shared" si="474"/>
        <v>0</v>
      </c>
      <c r="U2742" s="117">
        <f t="shared" si="475"/>
        <v>0</v>
      </c>
    </row>
    <row r="2743" spans="1:21" hidden="1" x14ac:dyDescent="0.3">
      <c r="A2743" s="114">
        <v>6629</v>
      </c>
      <c r="B2743" s="114" t="s">
        <v>130</v>
      </c>
      <c r="C2743" s="114" t="s">
        <v>22</v>
      </c>
      <c r="D2743" s="114" t="s">
        <v>3998</v>
      </c>
      <c r="E2743" s="114" t="s">
        <v>3999</v>
      </c>
      <c r="F2743" s="115">
        <v>45532</v>
      </c>
      <c r="G2743" s="114" t="s">
        <v>4000</v>
      </c>
      <c r="H2743" s="116">
        <v>8534748</v>
      </c>
      <c r="I2743" s="116">
        <v>7681269</v>
      </c>
      <c r="J2743" s="116">
        <v>7681269</v>
      </c>
      <c r="K2743" s="116">
        <v>0</v>
      </c>
      <c r="L2743" s="116">
        <v>0</v>
      </c>
      <c r="M2743" s="116">
        <v>0</v>
      </c>
      <c r="N2743" s="116">
        <v>0</v>
      </c>
      <c r="O2743" s="116">
        <v>0</v>
      </c>
      <c r="P2743" s="120">
        <v>0</v>
      </c>
      <c r="Q2743" s="27" t="str">
        <f t="shared" si="476"/>
        <v>Registered</v>
      </c>
      <c r="R2743" s="121">
        <f t="shared" si="477"/>
        <v>0.8999995078940819</v>
      </c>
      <c r="T2743" s="117">
        <f t="shared" si="474"/>
        <v>0</v>
      </c>
      <c r="U2743" s="117">
        <f t="shared" si="475"/>
        <v>0</v>
      </c>
    </row>
    <row r="2744" spans="1:21" hidden="1" x14ac:dyDescent="0.3">
      <c r="A2744" s="114">
        <v>6630</v>
      </c>
      <c r="B2744" s="114" t="s">
        <v>130</v>
      </c>
      <c r="C2744" s="114" t="s">
        <v>22</v>
      </c>
      <c r="D2744" s="114" t="s">
        <v>3068</v>
      </c>
      <c r="E2744" s="114" t="s">
        <v>3069</v>
      </c>
      <c r="F2744" s="115">
        <v>44926</v>
      </c>
      <c r="G2744" s="114" t="s">
        <v>2873</v>
      </c>
      <c r="H2744" s="116">
        <v>11570172</v>
      </c>
      <c r="I2744" s="116">
        <v>9834645</v>
      </c>
      <c r="J2744" s="116">
        <v>9834645</v>
      </c>
      <c r="K2744" s="116">
        <v>0</v>
      </c>
      <c r="L2744" s="116">
        <v>0</v>
      </c>
      <c r="M2744" s="116">
        <v>0</v>
      </c>
      <c r="N2744" s="116">
        <v>0</v>
      </c>
      <c r="O2744" s="116">
        <v>0</v>
      </c>
      <c r="P2744" s="120">
        <v>0</v>
      </c>
      <c r="Q2744" s="27" t="str">
        <f t="shared" si="476"/>
        <v>Registered</v>
      </c>
      <c r="R2744" s="121">
        <f t="shared" si="477"/>
        <v>0.84999989628503358</v>
      </c>
      <c r="T2744" s="117">
        <f t="shared" si="474"/>
        <v>0</v>
      </c>
      <c r="U2744" s="117">
        <f t="shared" si="475"/>
        <v>0</v>
      </c>
    </row>
    <row r="2745" spans="1:21" hidden="1" x14ac:dyDescent="0.3">
      <c r="A2745" s="114">
        <v>6631</v>
      </c>
      <c r="B2745" s="114" t="s">
        <v>130</v>
      </c>
      <c r="C2745" s="114" t="s">
        <v>22</v>
      </c>
      <c r="D2745" s="114" t="s">
        <v>7266</v>
      </c>
      <c r="E2745" s="114" t="s">
        <v>7267</v>
      </c>
      <c r="F2745" s="115">
        <v>44946</v>
      </c>
      <c r="G2745" s="114" t="s">
        <v>2346</v>
      </c>
      <c r="H2745" s="116">
        <v>11748462</v>
      </c>
      <c r="I2745" s="116">
        <v>9986196</v>
      </c>
      <c r="J2745" s="116">
        <v>9986196</v>
      </c>
      <c r="K2745" s="116">
        <v>0</v>
      </c>
      <c r="L2745" s="116">
        <v>0</v>
      </c>
      <c r="M2745" s="116">
        <v>0</v>
      </c>
      <c r="N2745" s="116">
        <v>0</v>
      </c>
      <c r="O2745" s="116">
        <v>0</v>
      </c>
      <c r="P2745" s="120">
        <v>0</v>
      </c>
      <c r="Q2745" s="27" t="str">
        <f t="shared" si="476"/>
        <v>Registered</v>
      </c>
      <c r="R2745" s="121">
        <f t="shared" si="477"/>
        <v>0.85000028088783031</v>
      </c>
      <c r="T2745" s="117">
        <f t="shared" si="474"/>
        <v>0</v>
      </c>
      <c r="U2745" s="117">
        <f t="shared" si="475"/>
        <v>0</v>
      </c>
    </row>
    <row r="2746" spans="1:21" hidden="1" x14ac:dyDescent="0.3">
      <c r="A2746" s="114">
        <v>6632</v>
      </c>
      <c r="B2746" s="114" t="s">
        <v>130</v>
      </c>
      <c r="C2746" s="114" t="s">
        <v>22</v>
      </c>
      <c r="D2746" s="114" t="s">
        <v>3676</v>
      </c>
      <c r="E2746" s="114" t="s">
        <v>3677</v>
      </c>
      <c r="F2746" s="115">
        <v>45132</v>
      </c>
      <c r="G2746" s="114" t="s">
        <v>3010</v>
      </c>
      <c r="H2746" s="116">
        <v>7917750</v>
      </c>
      <c r="I2746" s="116">
        <v>6730093</v>
      </c>
      <c r="J2746" s="116">
        <v>6730093</v>
      </c>
      <c r="K2746" s="116">
        <v>0</v>
      </c>
      <c r="L2746" s="116">
        <v>0</v>
      </c>
      <c r="M2746" s="116">
        <v>0</v>
      </c>
      <c r="N2746" s="116">
        <v>0</v>
      </c>
      <c r="O2746" s="116">
        <v>0</v>
      </c>
      <c r="P2746" s="120">
        <v>0</v>
      </c>
      <c r="Q2746" s="27" t="str">
        <f t="shared" si="476"/>
        <v>Registered</v>
      </c>
      <c r="R2746" s="121">
        <f t="shared" si="477"/>
        <v>0.85000069464178585</v>
      </c>
      <c r="T2746" s="117">
        <f t="shared" si="474"/>
        <v>0</v>
      </c>
      <c r="U2746" s="117">
        <f t="shared" si="475"/>
        <v>0</v>
      </c>
    </row>
    <row r="2747" spans="1:21" hidden="1" x14ac:dyDescent="0.3">
      <c r="A2747" s="114">
        <v>6633</v>
      </c>
      <c r="B2747" s="114" t="s">
        <v>130</v>
      </c>
      <c r="C2747" s="114" t="s">
        <v>22</v>
      </c>
      <c r="D2747" s="114" t="s">
        <v>7268</v>
      </c>
      <c r="E2747" s="114" t="s">
        <v>7269</v>
      </c>
      <c r="F2747" s="115">
        <v>44918</v>
      </c>
      <c r="G2747" s="114" t="s">
        <v>2911</v>
      </c>
      <c r="H2747" s="116">
        <v>7741800</v>
      </c>
      <c r="I2747" s="116">
        <v>6580530</v>
      </c>
      <c r="J2747" s="116">
        <v>6580530</v>
      </c>
      <c r="K2747" s="116">
        <v>0</v>
      </c>
      <c r="L2747" s="116">
        <v>0</v>
      </c>
      <c r="M2747" s="116">
        <v>0</v>
      </c>
      <c r="N2747" s="116">
        <v>0</v>
      </c>
      <c r="O2747" s="116">
        <v>0</v>
      </c>
      <c r="P2747" s="120">
        <v>0</v>
      </c>
      <c r="Q2747" s="27" t="str">
        <f t="shared" si="476"/>
        <v>Registered</v>
      </c>
      <c r="R2747" s="121">
        <f t="shared" si="477"/>
        <v>0.85</v>
      </c>
      <c r="T2747" s="117">
        <f t="shared" si="474"/>
        <v>0</v>
      </c>
      <c r="U2747" s="117">
        <f t="shared" si="475"/>
        <v>0</v>
      </c>
    </row>
    <row r="2748" spans="1:21" hidden="1" x14ac:dyDescent="0.3">
      <c r="A2748" s="114">
        <v>6634</v>
      </c>
      <c r="B2748" s="114" t="s">
        <v>130</v>
      </c>
      <c r="C2748" s="114" t="s">
        <v>22</v>
      </c>
      <c r="D2748" s="114" t="s">
        <v>7270</v>
      </c>
      <c r="E2748" s="114" t="s">
        <v>7271</v>
      </c>
      <c r="F2748" s="115">
        <v>44985</v>
      </c>
      <c r="G2748" s="114" t="s">
        <v>4101</v>
      </c>
      <c r="H2748" s="116">
        <v>11748462</v>
      </c>
      <c r="I2748" s="116">
        <v>9986191</v>
      </c>
      <c r="J2748" s="116">
        <v>9986191</v>
      </c>
      <c r="K2748" s="116">
        <v>0</v>
      </c>
      <c r="L2748" s="116">
        <v>0</v>
      </c>
      <c r="M2748" s="116">
        <v>0</v>
      </c>
      <c r="N2748" s="116">
        <v>0</v>
      </c>
      <c r="O2748" s="116">
        <v>0</v>
      </c>
      <c r="P2748" s="120">
        <v>0</v>
      </c>
      <c r="Q2748" s="27" t="str">
        <f t="shared" si="476"/>
        <v>Registered</v>
      </c>
      <c r="R2748" s="121">
        <f t="shared" si="477"/>
        <v>0.84999985530020861</v>
      </c>
      <c r="T2748" s="117">
        <f t="shared" si="474"/>
        <v>0</v>
      </c>
      <c r="U2748" s="117">
        <f t="shared" si="475"/>
        <v>0</v>
      </c>
    </row>
    <row r="2749" spans="1:21" hidden="1" x14ac:dyDescent="0.3">
      <c r="A2749" s="114">
        <v>6635</v>
      </c>
      <c r="B2749" s="114" t="s">
        <v>130</v>
      </c>
      <c r="C2749" s="114" t="s">
        <v>22</v>
      </c>
      <c r="D2749" s="114" t="s">
        <v>7272</v>
      </c>
      <c r="E2749" s="114" t="s">
        <v>7273</v>
      </c>
      <c r="F2749" s="115">
        <v>45305</v>
      </c>
      <c r="G2749" s="114" t="s">
        <v>5371</v>
      </c>
      <c r="H2749" s="116">
        <v>8266131</v>
      </c>
      <c r="I2749" s="116">
        <v>7026214</v>
      </c>
      <c r="J2749" s="116">
        <v>7026214</v>
      </c>
      <c r="K2749" s="116">
        <v>0</v>
      </c>
      <c r="L2749" s="116">
        <v>0</v>
      </c>
      <c r="M2749" s="116">
        <v>0</v>
      </c>
      <c r="N2749" s="116">
        <v>0</v>
      </c>
      <c r="O2749" s="116">
        <v>0</v>
      </c>
      <c r="P2749" s="120">
        <v>0</v>
      </c>
      <c r="Q2749" s="27" t="str">
        <f t="shared" si="476"/>
        <v>Registered</v>
      </c>
      <c r="R2749" s="121">
        <f t="shared" si="477"/>
        <v>0.85000032058528951</v>
      </c>
      <c r="T2749" s="117">
        <f t="shared" si="474"/>
        <v>0</v>
      </c>
      <c r="U2749" s="117">
        <f t="shared" si="475"/>
        <v>0</v>
      </c>
    </row>
    <row r="2750" spans="1:21" hidden="1" x14ac:dyDescent="0.3">
      <c r="A2750" s="114">
        <v>6636</v>
      </c>
      <c r="B2750" s="114" t="s">
        <v>130</v>
      </c>
      <c r="C2750" s="114" t="s">
        <v>22</v>
      </c>
      <c r="D2750" s="114" t="s">
        <v>3530</v>
      </c>
      <c r="E2750" s="114" t="s">
        <v>3531</v>
      </c>
      <c r="F2750" s="115">
        <v>45215</v>
      </c>
      <c r="G2750" s="114" t="s">
        <v>2987</v>
      </c>
      <c r="H2750" s="116">
        <v>8356452</v>
      </c>
      <c r="I2750" s="116">
        <v>7102988</v>
      </c>
      <c r="J2750" s="116">
        <v>7102988</v>
      </c>
      <c r="K2750" s="116">
        <v>0</v>
      </c>
      <c r="L2750" s="116">
        <v>0</v>
      </c>
      <c r="M2750" s="116">
        <v>0</v>
      </c>
      <c r="N2750" s="116">
        <v>0</v>
      </c>
      <c r="O2750" s="116">
        <v>0</v>
      </c>
      <c r="P2750" s="120">
        <v>0</v>
      </c>
      <c r="Q2750" s="27" t="str">
        <f t="shared" si="476"/>
        <v>Registered</v>
      </c>
      <c r="R2750" s="121">
        <f t="shared" si="477"/>
        <v>0.85000045473844643</v>
      </c>
      <c r="T2750" s="117">
        <f t="shared" si="474"/>
        <v>0</v>
      </c>
      <c r="U2750" s="117">
        <f t="shared" si="475"/>
        <v>0</v>
      </c>
    </row>
    <row r="2751" spans="1:21" hidden="1" x14ac:dyDescent="0.3">
      <c r="A2751" s="114">
        <v>6637</v>
      </c>
      <c r="B2751" s="114" t="s">
        <v>130</v>
      </c>
      <c r="C2751" s="114" t="s">
        <v>22</v>
      </c>
      <c r="D2751" s="114" t="s">
        <v>7274</v>
      </c>
      <c r="E2751" s="114" t="s">
        <v>7275</v>
      </c>
      <c r="F2751" s="115">
        <v>45443</v>
      </c>
      <c r="G2751" s="114" t="s">
        <v>7276</v>
      </c>
      <c r="H2751" s="116">
        <v>12419172</v>
      </c>
      <c r="I2751" s="116">
        <v>10556297</v>
      </c>
      <c r="J2751" s="116">
        <v>10556297</v>
      </c>
      <c r="K2751" s="116">
        <v>0</v>
      </c>
      <c r="L2751" s="116">
        <v>0</v>
      </c>
      <c r="M2751" s="116">
        <v>0</v>
      </c>
      <c r="N2751" s="116">
        <v>0</v>
      </c>
      <c r="O2751" s="116">
        <v>0</v>
      </c>
      <c r="P2751" s="120">
        <v>0</v>
      </c>
      <c r="Q2751" s="27" t="str">
        <f t="shared" si="476"/>
        <v>Registered</v>
      </c>
      <c r="R2751" s="121">
        <f t="shared" si="477"/>
        <v>0.85000006441653275</v>
      </c>
      <c r="T2751" s="117">
        <f t="shared" si="474"/>
        <v>0</v>
      </c>
      <c r="U2751" s="117">
        <f t="shared" si="475"/>
        <v>0</v>
      </c>
    </row>
    <row r="2752" spans="1:21" hidden="1" x14ac:dyDescent="0.3">
      <c r="A2752" s="114">
        <v>6638</v>
      </c>
      <c r="B2752" s="114" t="s">
        <v>130</v>
      </c>
      <c r="C2752" s="114" t="s">
        <v>22</v>
      </c>
      <c r="D2752" s="114" t="s">
        <v>7277</v>
      </c>
      <c r="E2752" s="114" t="s">
        <v>7278</v>
      </c>
      <c r="F2752" s="115">
        <v>45251</v>
      </c>
      <c r="G2752" s="114" t="s">
        <v>3184</v>
      </c>
      <c r="H2752" s="116">
        <v>12106740</v>
      </c>
      <c r="I2752" s="116">
        <v>10290729</v>
      </c>
      <c r="J2752" s="116">
        <v>10290729</v>
      </c>
      <c r="K2752" s="116">
        <v>0</v>
      </c>
      <c r="L2752" s="116">
        <v>0</v>
      </c>
      <c r="M2752" s="116">
        <v>0</v>
      </c>
      <c r="N2752" s="116">
        <v>0</v>
      </c>
      <c r="O2752" s="116">
        <v>0</v>
      </c>
      <c r="P2752" s="120">
        <v>0</v>
      </c>
      <c r="Q2752" s="27" t="str">
        <f t="shared" si="476"/>
        <v>Registered</v>
      </c>
      <c r="R2752" s="121">
        <f t="shared" si="477"/>
        <v>0.85</v>
      </c>
      <c r="T2752" s="117">
        <f t="shared" ref="T2752:T2815" si="478">L2752+M2752+N2752+O2752+P2752</f>
        <v>0</v>
      </c>
      <c r="U2752" s="117">
        <f t="shared" ref="U2752:U2815" si="479">K2752-T2752</f>
        <v>0</v>
      </c>
    </row>
    <row r="2753" spans="1:21" hidden="1" x14ac:dyDescent="0.3">
      <c r="A2753" s="114">
        <v>6639</v>
      </c>
      <c r="B2753" s="114" t="s">
        <v>130</v>
      </c>
      <c r="C2753" s="114" t="s">
        <v>22</v>
      </c>
      <c r="D2753" s="114" t="s">
        <v>3621</v>
      </c>
      <c r="E2753" s="114" t="s">
        <v>3622</v>
      </c>
      <c r="F2753" s="115">
        <v>45291</v>
      </c>
      <c r="G2753" s="114" t="s">
        <v>3623</v>
      </c>
      <c r="H2753" s="116">
        <v>8043261</v>
      </c>
      <c r="I2753" s="116">
        <v>6836771</v>
      </c>
      <c r="J2753" s="116">
        <v>6836771</v>
      </c>
      <c r="K2753" s="116">
        <v>0</v>
      </c>
      <c r="L2753" s="116">
        <v>0</v>
      </c>
      <c r="M2753" s="116">
        <v>0</v>
      </c>
      <c r="N2753" s="116">
        <v>0</v>
      </c>
      <c r="O2753" s="116">
        <v>0</v>
      </c>
      <c r="P2753" s="120">
        <v>0</v>
      </c>
      <c r="Q2753" s="27" t="str">
        <f t="shared" si="476"/>
        <v>Registered</v>
      </c>
      <c r="R2753" s="121">
        <f t="shared" si="477"/>
        <v>0.84999989432146983</v>
      </c>
      <c r="T2753" s="117">
        <f t="shared" si="478"/>
        <v>0</v>
      </c>
      <c r="U2753" s="117">
        <f t="shared" si="479"/>
        <v>0</v>
      </c>
    </row>
    <row r="2754" spans="1:21" hidden="1" x14ac:dyDescent="0.3">
      <c r="A2754" s="114">
        <v>6640</v>
      </c>
      <c r="B2754" s="114" t="s">
        <v>130</v>
      </c>
      <c r="C2754" s="114" t="s">
        <v>22</v>
      </c>
      <c r="D2754" s="114" t="s">
        <v>7279</v>
      </c>
      <c r="E2754" s="114" t="s">
        <v>7280</v>
      </c>
      <c r="F2754" s="115">
        <v>45196</v>
      </c>
      <c r="G2754" s="114" t="s">
        <v>1932</v>
      </c>
      <c r="H2754" s="116">
        <v>8176983</v>
      </c>
      <c r="I2754" s="116">
        <v>6950432</v>
      </c>
      <c r="J2754" s="116">
        <v>6950432</v>
      </c>
      <c r="K2754" s="116">
        <v>0</v>
      </c>
      <c r="L2754" s="116">
        <v>0</v>
      </c>
      <c r="M2754" s="116">
        <v>0</v>
      </c>
      <c r="N2754" s="116">
        <v>0</v>
      </c>
      <c r="O2754" s="116">
        <v>0</v>
      </c>
      <c r="P2754" s="120">
        <v>0</v>
      </c>
      <c r="Q2754" s="27" t="str">
        <f t="shared" ref="Q2754:Q2817" si="480">IF(G2754="01 Jan 1900","Unregistered","Registered")</f>
        <v>Registered</v>
      </c>
      <c r="R2754" s="121">
        <f t="shared" si="477"/>
        <v>0.84999956585454561</v>
      </c>
      <c r="T2754" s="117">
        <f t="shared" si="478"/>
        <v>0</v>
      </c>
      <c r="U2754" s="117">
        <f t="shared" si="479"/>
        <v>0</v>
      </c>
    </row>
    <row r="2755" spans="1:21" hidden="1" x14ac:dyDescent="0.3">
      <c r="A2755" s="114">
        <v>6641</v>
      </c>
      <c r="B2755" s="114" t="s">
        <v>130</v>
      </c>
      <c r="C2755" s="114" t="s">
        <v>22</v>
      </c>
      <c r="D2755" s="114" t="s">
        <v>3043</v>
      </c>
      <c r="E2755" s="114" t="s">
        <v>3044</v>
      </c>
      <c r="F2755" s="115">
        <v>44985</v>
      </c>
      <c r="G2755" s="114" t="s">
        <v>3045</v>
      </c>
      <c r="H2755" s="116">
        <v>11660166</v>
      </c>
      <c r="I2755" s="116">
        <v>9911140</v>
      </c>
      <c r="J2755" s="116">
        <v>9911140</v>
      </c>
      <c r="K2755" s="116">
        <v>0</v>
      </c>
      <c r="L2755" s="116">
        <v>0</v>
      </c>
      <c r="M2755" s="116">
        <v>0</v>
      </c>
      <c r="N2755" s="116">
        <v>0</v>
      </c>
      <c r="O2755" s="116">
        <v>0</v>
      </c>
      <c r="P2755" s="120">
        <v>0</v>
      </c>
      <c r="Q2755" s="27" t="str">
        <f t="shared" si="480"/>
        <v>Registered</v>
      </c>
      <c r="R2755" s="121">
        <f t="shared" si="477"/>
        <v>0.84999990566172046</v>
      </c>
      <c r="T2755" s="117">
        <f t="shared" si="478"/>
        <v>0</v>
      </c>
      <c r="U2755" s="117">
        <f t="shared" si="479"/>
        <v>0</v>
      </c>
    </row>
    <row r="2756" spans="1:21" hidden="1" x14ac:dyDescent="0.3">
      <c r="A2756" s="114">
        <v>6642</v>
      </c>
      <c r="B2756" s="114" t="s">
        <v>130</v>
      </c>
      <c r="C2756" s="114" t="s">
        <v>22</v>
      </c>
      <c r="D2756" s="114" t="s">
        <v>3715</v>
      </c>
      <c r="E2756" s="114" t="s">
        <v>3044</v>
      </c>
      <c r="F2756" s="115">
        <v>45068</v>
      </c>
      <c r="G2756" s="114" t="s">
        <v>3716</v>
      </c>
      <c r="H2756" s="116">
        <v>7859100</v>
      </c>
      <c r="I2756" s="116">
        <v>6680235</v>
      </c>
      <c r="J2756" s="116">
        <v>6680235</v>
      </c>
      <c r="K2756" s="116">
        <v>0</v>
      </c>
      <c r="L2756" s="116">
        <v>0</v>
      </c>
      <c r="M2756" s="116">
        <v>0</v>
      </c>
      <c r="N2756" s="116">
        <v>0</v>
      </c>
      <c r="O2756" s="116">
        <v>0</v>
      </c>
      <c r="P2756" s="120">
        <v>0</v>
      </c>
      <c r="Q2756" s="27" t="str">
        <f t="shared" si="480"/>
        <v>Registered</v>
      </c>
      <c r="R2756" s="121">
        <f t="shared" ref="R2756:R2819" si="481">I2756/H2756</f>
        <v>0.85</v>
      </c>
      <c r="T2756" s="117">
        <f t="shared" si="478"/>
        <v>0</v>
      </c>
      <c r="U2756" s="117">
        <f t="shared" si="479"/>
        <v>0</v>
      </c>
    </row>
    <row r="2757" spans="1:21" hidden="1" x14ac:dyDescent="0.3">
      <c r="A2757" s="114">
        <v>6643</v>
      </c>
      <c r="B2757" s="114" t="s">
        <v>130</v>
      </c>
      <c r="C2757" s="114" t="s">
        <v>22</v>
      </c>
      <c r="D2757" s="114" t="s">
        <v>7281</v>
      </c>
      <c r="E2757" s="114" t="s">
        <v>7282</v>
      </c>
      <c r="F2757" s="115">
        <v>45260</v>
      </c>
      <c r="G2757" s="114" t="s">
        <v>5385</v>
      </c>
      <c r="H2757" s="116">
        <v>8087835</v>
      </c>
      <c r="I2757" s="116">
        <v>6874661</v>
      </c>
      <c r="J2757" s="116">
        <v>6874661</v>
      </c>
      <c r="K2757" s="116">
        <v>0</v>
      </c>
      <c r="L2757" s="116">
        <v>0</v>
      </c>
      <c r="M2757" s="116">
        <v>0</v>
      </c>
      <c r="N2757" s="116">
        <v>0</v>
      </c>
      <c r="O2757" s="116">
        <v>0</v>
      </c>
      <c r="P2757" s="120">
        <v>0</v>
      </c>
      <c r="Q2757" s="27" t="str">
        <f t="shared" si="480"/>
        <v>Registered</v>
      </c>
      <c r="R2757" s="121">
        <f t="shared" si="481"/>
        <v>0.85000015455310352</v>
      </c>
      <c r="T2757" s="117">
        <f t="shared" si="478"/>
        <v>0</v>
      </c>
      <c r="U2757" s="117">
        <f t="shared" si="479"/>
        <v>0</v>
      </c>
    </row>
    <row r="2758" spans="1:21" hidden="1" x14ac:dyDescent="0.3">
      <c r="A2758" s="114">
        <v>6644</v>
      </c>
      <c r="B2758" s="114" t="s">
        <v>130</v>
      </c>
      <c r="C2758" s="114" t="s">
        <v>22</v>
      </c>
      <c r="D2758" s="114" t="s">
        <v>7283</v>
      </c>
      <c r="E2758" s="114" t="s">
        <v>7284</v>
      </c>
      <c r="F2758" s="115">
        <v>45107</v>
      </c>
      <c r="G2758" s="114" t="s">
        <v>2047</v>
      </c>
      <c r="H2758" s="116">
        <v>11376600</v>
      </c>
      <c r="I2758" s="116">
        <v>9101280</v>
      </c>
      <c r="J2758" s="116">
        <v>9101280</v>
      </c>
      <c r="K2758" s="116">
        <v>0</v>
      </c>
      <c r="L2758" s="116">
        <v>0</v>
      </c>
      <c r="M2758" s="116">
        <v>0</v>
      </c>
      <c r="N2758" s="116">
        <v>0</v>
      </c>
      <c r="O2758" s="116">
        <v>0</v>
      </c>
      <c r="P2758" s="120">
        <v>0</v>
      </c>
      <c r="Q2758" s="27" t="str">
        <f t="shared" si="480"/>
        <v>Registered</v>
      </c>
      <c r="R2758" s="121">
        <f t="shared" si="481"/>
        <v>0.8</v>
      </c>
      <c r="T2758" s="117">
        <f t="shared" si="478"/>
        <v>0</v>
      </c>
      <c r="U2758" s="117">
        <f t="shared" si="479"/>
        <v>0</v>
      </c>
    </row>
    <row r="2759" spans="1:21" hidden="1" x14ac:dyDescent="0.3">
      <c r="A2759" s="114">
        <v>6645</v>
      </c>
      <c r="B2759" s="114" t="s">
        <v>130</v>
      </c>
      <c r="C2759" s="114" t="s">
        <v>22</v>
      </c>
      <c r="D2759" s="114" t="s">
        <v>4225</v>
      </c>
      <c r="E2759" s="114" t="s">
        <v>4226</v>
      </c>
      <c r="F2759" s="115">
        <v>45688</v>
      </c>
      <c r="G2759" s="114" t="s">
        <v>4227</v>
      </c>
      <c r="H2759" s="116">
        <v>8713044</v>
      </c>
      <c r="I2759" s="116">
        <v>7406085</v>
      </c>
      <c r="J2759" s="116">
        <v>7406085</v>
      </c>
      <c r="K2759" s="116">
        <v>0</v>
      </c>
      <c r="L2759" s="116">
        <v>0</v>
      </c>
      <c r="M2759" s="116">
        <v>0</v>
      </c>
      <c r="N2759" s="116">
        <v>0</v>
      </c>
      <c r="O2759" s="116">
        <v>0</v>
      </c>
      <c r="P2759" s="120">
        <v>0</v>
      </c>
      <c r="Q2759" s="27" t="str">
        <f t="shared" si="480"/>
        <v>Registered</v>
      </c>
      <c r="R2759" s="121">
        <f t="shared" si="481"/>
        <v>0.84999972455091466</v>
      </c>
      <c r="T2759" s="117">
        <f t="shared" si="478"/>
        <v>0</v>
      </c>
      <c r="U2759" s="117">
        <f t="shared" si="479"/>
        <v>0</v>
      </c>
    </row>
    <row r="2760" spans="1:21" hidden="1" x14ac:dyDescent="0.3">
      <c r="A2760" s="114">
        <v>6646</v>
      </c>
      <c r="B2760" s="114" t="s">
        <v>130</v>
      </c>
      <c r="C2760" s="114" t="s">
        <v>22</v>
      </c>
      <c r="D2760" s="114" t="s">
        <v>7285</v>
      </c>
      <c r="E2760" s="114" t="s">
        <v>7286</v>
      </c>
      <c r="F2760" s="115">
        <v>45356</v>
      </c>
      <c r="G2760" s="114" t="s">
        <v>1940</v>
      </c>
      <c r="H2760" s="116">
        <v>8269650</v>
      </c>
      <c r="I2760" s="116">
        <v>7029208</v>
      </c>
      <c r="J2760" s="116">
        <v>7029208</v>
      </c>
      <c r="K2760" s="116">
        <v>0</v>
      </c>
      <c r="L2760" s="116">
        <v>0</v>
      </c>
      <c r="M2760" s="116">
        <v>0</v>
      </c>
      <c r="N2760" s="116">
        <v>0</v>
      </c>
      <c r="O2760" s="116">
        <v>0</v>
      </c>
      <c r="P2760" s="120">
        <v>0</v>
      </c>
      <c r="Q2760" s="27" t="str">
        <f t="shared" si="480"/>
        <v>Registered</v>
      </c>
      <c r="R2760" s="121">
        <f t="shared" si="481"/>
        <v>0.85000066508256089</v>
      </c>
      <c r="T2760" s="117">
        <f t="shared" si="478"/>
        <v>0</v>
      </c>
      <c r="U2760" s="117">
        <f t="shared" si="479"/>
        <v>0</v>
      </c>
    </row>
    <row r="2761" spans="1:21" hidden="1" x14ac:dyDescent="0.3">
      <c r="A2761" s="114">
        <v>6647</v>
      </c>
      <c r="B2761" s="114" t="s">
        <v>130</v>
      </c>
      <c r="C2761" s="114" t="s">
        <v>22</v>
      </c>
      <c r="D2761" s="114" t="s">
        <v>3509</v>
      </c>
      <c r="E2761" s="114" t="s">
        <v>3510</v>
      </c>
      <c r="F2761" s="115">
        <v>45687</v>
      </c>
      <c r="G2761" s="114" t="s">
        <v>2727</v>
      </c>
      <c r="H2761" s="116">
        <v>8445600</v>
      </c>
      <c r="I2761" s="116">
        <v>7178760</v>
      </c>
      <c r="J2761" s="116">
        <v>7178760</v>
      </c>
      <c r="K2761" s="116">
        <v>0</v>
      </c>
      <c r="L2761" s="116">
        <v>0</v>
      </c>
      <c r="M2761" s="116">
        <v>0</v>
      </c>
      <c r="N2761" s="116">
        <v>0</v>
      </c>
      <c r="O2761" s="116">
        <v>0</v>
      </c>
      <c r="P2761" s="120">
        <v>0</v>
      </c>
      <c r="Q2761" s="27" t="str">
        <f t="shared" si="480"/>
        <v>Registered</v>
      </c>
      <c r="R2761" s="121">
        <f t="shared" si="481"/>
        <v>0.85</v>
      </c>
      <c r="T2761" s="117">
        <f t="shared" si="478"/>
        <v>0</v>
      </c>
      <c r="U2761" s="117">
        <f t="shared" si="479"/>
        <v>0</v>
      </c>
    </row>
    <row r="2762" spans="1:21" hidden="1" x14ac:dyDescent="0.3">
      <c r="A2762" s="114">
        <v>6648</v>
      </c>
      <c r="B2762" s="114" t="s">
        <v>130</v>
      </c>
      <c r="C2762" s="114" t="s">
        <v>22</v>
      </c>
      <c r="D2762" s="114" t="s">
        <v>3406</v>
      </c>
      <c r="E2762" s="114" t="s">
        <v>3407</v>
      </c>
      <c r="F2762" s="115">
        <v>45472</v>
      </c>
      <c r="G2762" s="114" t="s">
        <v>3408</v>
      </c>
      <c r="H2762" s="116">
        <v>9079020</v>
      </c>
      <c r="I2762" s="116">
        <v>7717169</v>
      </c>
      <c r="J2762" s="116">
        <v>7717169</v>
      </c>
      <c r="K2762" s="116">
        <v>0</v>
      </c>
      <c r="L2762" s="116">
        <v>0</v>
      </c>
      <c r="M2762" s="116">
        <v>0</v>
      </c>
      <c r="N2762" s="116">
        <v>0</v>
      </c>
      <c r="O2762" s="116">
        <v>0</v>
      </c>
      <c r="P2762" s="120">
        <v>0</v>
      </c>
      <c r="Q2762" s="27" t="str">
        <f t="shared" si="480"/>
        <v>Registered</v>
      </c>
      <c r="R2762" s="121">
        <f t="shared" si="481"/>
        <v>0.85000022028809274</v>
      </c>
      <c r="T2762" s="117">
        <f t="shared" si="478"/>
        <v>0</v>
      </c>
      <c r="U2762" s="117">
        <f t="shared" si="479"/>
        <v>0</v>
      </c>
    </row>
    <row r="2763" spans="1:21" hidden="1" x14ac:dyDescent="0.3">
      <c r="A2763" s="114">
        <v>6649</v>
      </c>
      <c r="B2763" s="114" t="s">
        <v>130</v>
      </c>
      <c r="C2763" s="114" t="s">
        <v>22</v>
      </c>
      <c r="D2763" s="114" t="s">
        <v>7287</v>
      </c>
      <c r="E2763" s="114" t="s">
        <v>7288</v>
      </c>
      <c r="F2763" s="115">
        <v>45291</v>
      </c>
      <c r="G2763" s="114" t="s">
        <v>2372</v>
      </c>
      <c r="H2763" s="116">
        <v>12016746</v>
      </c>
      <c r="I2763" s="116">
        <v>10214231</v>
      </c>
      <c r="J2763" s="116">
        <v>10214231</v>
      </c>
      <c r="K2763" s="116">
        <v>0</v>
      </c>
      <c r="L2763" s="116">
        <v>0</v>
      </c>
      <c r="M2763" s="116">
        <v>0</v>
      </c>
      <c r="N2763" s="116">
        <v>0</v>
      </c>
      <c r="O2763" s="116">
        <v>0</v>
      </c>
      <c r="P2763" s="120">
        <v>0</v>
      </c>
      <c r="Q2763" s="27" t="str">
        <f t="shared" si="480"/>
        <v>Registered</v>
      </c>
      <c r="R2763" s="121">
        <f t="shared" si="481"/>
        <v>0.8499997420266685</v>
      </c>
      <c r="T2763" s="117">
        <f t="shared" si="478"/>
        <v>0</v>
      </c>
      <c r="U2763" s="117">
        <f t="shared" si="479"/>
        <v>0</v>
      </c>
    </row>
    <row r="2764" spans="1:21" hidden="1" x14ac:dyDescent="0.3">
      <c r="A2764" s="114">
        <v>6650</v>
      </c>
      <c r="B2764" s="114" t="s">
        <v>130</v>
      </c>
      <c r="C2764" s="114" t="s">
        <v>22</v>
      </c>
      <c r="D2764" s="114" t="s">
        <v>3013</v>
      </c>
      <c r="E2764" s="114" t="s">
        <v>3014</v>
      </c>
      <c r="F2764" s="115">
        <v>45193</v>
      </c>
      <c r="G2764" s="114" t="s">
        <v>2936</v>
      </c>
      <c r="H2764" s="116">
        <v>11814684</v>
      </c>
      <c r="I2764" s="116">
        <v>10042482</v>
      </c>
      <c r="J2764" s="116">
        <v>10042482</v>
      </c>
      <c r="K2764" s="116">
        <v>0</v>
      </c>
      <c r="L2764" s="116">
        <v>0</v>
      </c>
      <c r="M2764" s="116">
        <v>0</v>
      </c>
      <c r="N2764" s="116">
        <v>0</v>
      </c>
      <c r="O2764" s="116">
        <v>0</v>
      </c>
      <c r="P2764" s="120">
        <v>0</v>
      </c>
      <c r="Q2764" s="27" t="str">
        <f t="shared" si="480"/>
        <v>Registered</v>
      </c>
      <c r="R2764" s="121">
        <f t="shared" si="481"/>
        <v>0.85000005078426133</v>
      </c>
      <c r="T2764" s="117">
        <f t="shared" si="478"/>
        <v>0</v>
      </c>
      <c r="U2764" s="117">
        <f t="shared" si="479"/>
        <v>0</v>
      </c>
    </row>
    <row r="2765" spans="1:21" hidden="1" x14ac:dyDescent="0.3">
      <c r="A2765" s="114">
        <v>6651</v>
      </c>
      <c r="B2765" s="114" t="s">
        <v>130</v>
      </c>
      <c r="C2765" s="114" t="s">
        <v>22</v>
      </c>
      <c r="D2765" s="114" t="s">
        <v>3576</v>
      </c>
      <c r="E2765" s="114" t="s">
        <v>3577</v>
      </c>
      <c r="F2765" s="115">
        <v>45344</v>
      </c>
      <c r="G2765" s="114" t="s">
        <v>3578</v>
      </c>
      <c r="H2765" s="116">
        <v>8176983</v>
      </c>
      <c r="I2765" s="116">
        <v>7359281</v>
      </c>
      <c r="J2765" s="116">
        <v>7359281</v>
      </c>
      <c r="K2765" s="116">
        <v>0</v>
      </c>
      <c r="L2765" s="116">
        <v>0</v>
      </c>
      <c r="M2765" s="116">
        <v>0</v>
      </c>
      <c r="N2765" s="116">
        <v>0</v>
      </c>
      <c r="O2765" s="116">
        <v>0</v>
      </c>
      <c r="P2765" s="120">
        <v>0</v>
      </c>
      <c r="Q2765" s="27" t="str">
        <f t="shared" si="480"/>
        <v>Registered</v>
      </c>
      <c r="R2765" s="121">
        <f t="shared" si="481"/>
        <v>0.89999954751037148</v>
      </c>
      <c r="T2765" s="117">
        <f t="shared" si="478"/>
        <v>0</v>
      </c>
      <c r="U2765" s="117">
        <f t="shared" si="479"/>
        <v>0</v>
      </c>
    </row>
    <row r="2766" spans="1:21" hidden="1" x14ac:dyDescent="0.3">
      <c r="A2766" s="114">
        <v>6652</v>
      </c>
      <c r="B2766" s="114" t="s">
        <v>130</v>
      </c>
      <c r="C2766" s="114" t="s">
        <v>22</v>
      </c>
      <c r="D2766" s="114" t="s">
        <v>3759</v>
      </c>
      <c r="E2766" s="114" t="s">
        <v>3760</v>
      </c>
      <c r="F2766" s="115">
        <v>45012</v>
      </c>
      <c r="G2766" s="114" t="s">
        <v>3144</v>
      </c>
      <c r="H2766" s="116">
        <v>7775000</v>
      </c>
      <c r="I2766" s="116">
        <v>6997500</v>
      </c>
      <c r="J2766" s="116">
        <v>6997500</v>
      </c>
      <c r="K2766" s="116">
        <v>0</v>
      </c>
      <c r="L2766" s="116">
        <v>0</v>
      </c>
      <c r="M2766" s="116">
        <v>0</v>
      </c>
      <c r="N2766" s="116">
        <v>0</v>
      </c>
      <c r="O2766" s="116">
        <v>0</v>
      </c>
      <c r="P2766" s="120">
        <v>0</v>
      </c>
      <c r="Q2766" s="27" t="str">
        <f t="shared" si="480"/>
        <v>Registered</v>
      </c>
      <c r="R2766" s="121">
        <f t="shared" si="481"/>
        <v>0.9</v>
      </c>
      <c r="T2766" s="117">
        <f t="shared" si="478"/>
        <v>0</v>
      </c>
      <c r="U2766" s="117">
        <f t="shared" si="479"/>
        <v>0</v>
      </c>
    </row>
    <row r="2767" spans="1:21" hidden="1" x14ac:dyDescent="0.3">
      <c r="A2767" s="114">
        <v>6653</v>
      </c>
      <c r="B2767" s="114" t="s">
        <v>130</v>
      </c>
      <c r="C2767" s="114" t="s">
        <v>22</v>
      </c>
      <c r="D2767" s="114" t="s">
        <v>7289</v>
      </c>
      <c r="E2767" s="114" t="s">
        <v>5373</v>
      </c>
      <c r="F2767" s="115">
        <v>44957</v>
      </c>
      <c r="G2767" s="114" t="s">
        <v>4957</v>
      </c>
      <c r="H2767" s="116">
        <v>11614320</v>
      </c>
      <c r="I2767" s="116">
        <v>9872172</v>
      </c>
      <c r="J2767" s="116">
        <v>9872172</v>
      </c>
      <c r="K2767" s="116">
        <v>0</v>
      </c>
      <c r="L2767" s="116">
        <v>0</v>
      </c>
      <c r="M2767" s="116">
        <v>0</v>
      </c>
      <c r="N2767" s="116">
        <v>0</v>
      </c>
      <c r="O2767" s="116">
        <v>0</v>
      </c>
      <c r="P2767" s="120">
        <v>0</v>
      </c>
      <c r="Q2767" s="27" t="str">
        <f t="shared" si="480"/>
        <v>Registered</v>
      </c>
      <c r="R2767" s="121">
        <f t="shared" si="481"/>
        <v>0.85</v>
      </c>
      <c r="T2767" s="117">
        <f t="shared" si="478"/>
        <v>0</v>
      </c>
      <c r="U2767" s="117">
        <f t="shared" si="479"/>
        <v>0</v>
      </c>
    </row>
    <row r="2768" spans="1:21" hidden="1" x14ac:dyDescent="0.3">
      <c r="A2768" s="114">
        <v>6654</v>
      </c>
      <c r="B2768" s="114" t="s">
        <v>130</v>
      </c>
      <c r="C2768" s="114" t="s">
        <v>22</v>
      </c>
      <c r="D2768" s="114" t="s">
        <v>7290</v>
      </c>
      <c r="E2768" s="114" t="s">
        <v>7291</v>
      </c>
      <c r="F2768" s="115">
        <v>44957</v>
      </c>
      <c r="G2768" s="114" t="s">
        <v>3745</v>
      </c>
      <c r="H2768" s="116">
        <v>11123598</v>
      </c>
      <c r="I2768" s="116">
        <v>10011238</v>
      </c>
      <c r="J2768" s="116">
        <v>10011238</v>
      </c>
      <c r="K2768" s="116">
        <v>0</v>
      </c>
      <c r="L2768" s="116">
        <v>0</v>
      </c>
      <c r="M2768" s="116">
        <v>0</v>
      </c>
      <c r="N2768" s="116">
        <v>0</v>
      </c>
      <c r="O2768" s="116">
        <v>0</v>
      </c>
      <c r="P2768" s="120">
        <v>0</v>
      </c>
      <c r="Q2768" s="27" t="str">
        <f t="shared" si="480"/>
        <v>Registered</v>
      </c>
      <c r="R2768" s="121">
        <f t="shared" si="481"/>
        <v>0.89999998202020604</v>
      </c>
      <c r="T2768" s="117">
        <f t="shared" si="478"/>
        <v>0</v>
      </c>
      <c r="U2768" s="117">
        <f t="shared" si="479"/>
        <v>0</v>
      </c>
    </row>
    <row r="2769" spans="1:21" hidden="1" x14ac:dyDescent="0.3">
      <c r="A2769" s="114">
        <v>6655</v>
      </c>
      <c r="B2769" s="114" t="s">
        <v>130</v>
      </c>
      <c r="C2769" s="114" t="s">
        <v>22</v>
      </c>
      <c r="D2769" s="114" t="s">
        <v>7292</v>
      </c>
      <c r="E2769" s="114" t="s">
        <v>7293</v>
      </c>
      <c r="F2769" s="115">
        <v>45373</v>
      </c>
      <c r="G2769" s="114" t="s">
        <v>3578</v>
      </c>
      <c r="H2769" s="116">
        <v>8022147</v>
      </c>
      <c r="I2769" s="116">
        <v>7219928</v>
      </c>
      <c r="J2769" s="116">
        <v>7219928</v>
      </c>
      <c r="K2769" s="116">
        <v>0</v>
      </c>
      <c r="L2769" s="116">
        <v>0</v>
      </c>
      <c r="M2769" s="116">
        <v>0</v>
      </c>
      <c r="N2769" s="116">
        <v>0</v>
      </c>
      <c r="O2769" s="116">
        <v>0</v>
      </c>
      <c r="P2769" s="120">
        <v>0</v>
      </c>
      <c r="Q2769" s="27" t="str">
        <f t="shared" si="480"/>
        <v>Registered</v>
      </c>
      <c r="R2769" s="121">
        <f t="shared" si="481"/>
        <v>0.89999946398389363</v>
      </c>
      <c r="T2769" s="117">
        <f t="shared" si="478"/>
        <v>0</v>
      </c>
      <c r="U2769" s="117">
        <f t="shared" si="479"/>
        <v>0</v>
      </c>
    </row>
    <row r="2770" spans="1:21" hidden="1" x14ac:dyDescent="0.3">
      <c r="A2770" s="114">
        <v>6656</v>
      </c>
      <c r="B2770" s="114" t="s">
        <v>130</v>
      </c>
      <c r="C2770" s="114" t="s">
        <v>22</v>
      </c>
      <c r="D2770" s="114" t="s">
        <v>7294</v>
      </c>
      <c r="E2770" s="114" t="s">
        <v>7295</v>
      </c>
      <c r="F2770" s="115">
        <v>44925</v>
      </c>
      <c r="G2770" s="114" t="s">
        <v>7296</v>
      </c>
      <c r="H2770" s="116">
        <v>11121900</v>
      </c>
      <c r="I2770" s="116">
        <v>9453615</v>
      </c>
      <c r="J2770" s="116">
        <v>9453615</v>
      </c>
      <c r="K2770" s="116">
        <v>0</v>
      </c>
      <c r="L2770" s="116">
        <v>0</v>
      </c>
      <c r="M2770" s="116">
        <v>0</v>
      </c>
      <c r="N2770" s="116">
        <v>0</v>
      </c>
      <c r="O2770" s="116">
        <v>0</v>
      </c>
      <c r="P2770" s="120">
        <v>0</v>
      </c>
      <c r="Q2770" s="27" t="str">
        <f t="shared" si="480"/>
        <v>Registered</v>
      </c>
      <c r="R2770" s="121">
        <f t="shared" si="481"/>
        <v>0.85</v>
      </c>
      <c r="T2770" s="117">
        <f t="shared" si="478"/>
        <v>0</v>
      </c>
      <c r="U2770" s="117">
        <f t="shared" si="479"/>
        <v>0</v>
      </c>
    </row>
    <row r="2771" spans="1:21" hidden="1" x14ac:dyDescent="0.3">
      <c r="A2771" s="114">
        <v>6657</v>
      </c>
      <c r="B2771" s="114" t="s">
        <v>130</v>
      </c>
      <c r="C2771" s="114" t="s">
        <v>22</v>
      </c>
      <c r="D2771" s="114" t="s">
        <v>7297</v>
      </c>
      <c r="E2771" s="114" t="s">
        <v>7298</v>
      </c>
      <c r="F2771" s="115">
        <v>44946</v>
      </c>
      <c r="G2771" s="114" t="s">
        <v>2515</v>
      </c>
      <c r="H2771" s="116">
        <v>11481876</v>
      </c>
      <c r="I2771" s="116">
        <v>9759594</v>
      </c>
      <c r="J2771" s="116">
        <v>9759594</v>
      </c>
      <c r="K2771" s="116">
        <v>0</v>
      </c>
      <c r="L2771" s="116">
        <v>0</v>
      </c>
      <c r="M2771" s="116">
        <v>0</v>
      </c>
      <c r="N2771" s="116">
        <v>0</v>
      </c>
      <c r="O2771" s="116">
        <v>0</v>
      </c>
      <c r="P2771" s="120">
        <v>0</v>
      </c>
      <c r="Q2771" s="27" t="str">
        <f t="shared" si="480"/>
        <v>Registered</v>
      </c>
      <c r="R2771" s="121">
        <f t="shared" si="481"/>
        <v>0.84999994774373111</v>
      </c>
      <c r="T2771" s="117">
        <f t="shared" si="478"/>
        <v>0</v>
      </c>
      <c r="U2771" s="117">
        <f t="shared" si="479"/>
        <v>0</v>
      </c>
    </row>
    <row r="2772" spans="1:21" hidden="1" x14ac:dyDescent="0.3">
      <c r="A2772" s="114">
        <v>6658</v>
      </c>
      <c r="B2772" s="114" t="s">
        <v>130</v>
      </c>
      <c r="C2772" s="114" t="s">
        <v>22</v>
      </c>
      <c r="D2772" s="114" t="s">
        <v>7299</v>
      </c>
      <c r="E2772" s="114" t="s">
        <v>7300</v>
      </c>
      <c r="F2772" s="115">
        <v>45406</v>
      </c>
      <c r="G2772" s="114" t="s">
        <v>1940</v>
      </c>
      <c r="H2772" s="116">
        <v>8269650</v>
      </c>
      <c r="I2772" s="116">
        <v>7442691</v>
      </c>
      <c r="J2772" s="116">
        <v>7442691</v>
      </c>
      <c r="K2772" s="116">
        <v>0</v>
      </c>
      <c r="L2772" s="116">
        <v>0</v>
      </c>
      <c r="M2772" s="116">
        <v>0</v>
      </c>
      <c r="N2772" s="116">
        <v>0</v>
      </c>
      <c r="O2772" s="116">
        <v>0</v>
      </c>
      <c r="P2772" s="120">
        <v>0</v>
      </c>
      <c r="Q2772" s="27" t="str">
        <f t="shared" si="480"/>
        <v>Registered</v>
      </c>
      <c r="R2772" s="121">
        <f t="shared" si="481"/>
        <v>0.90000072554461197</v>
      </c>
      <c r="T2772" s="117">
        <f t="shared" si="478"/>
        <v>0</v>
      </c>
      <c r="U2772" s="117">
        <f t="shared" si="479"/>
        <v>0</v>
      </c>
    </row>
    <row r="2773" spans="1:21" hidden="1" x14ac:dyDescent="0.3">
      <c r="A2773" s="114">
        <v>6659</v>
      </c>
      <c r="B2773" s="114" t="s">
        <v>130</v>
      </c>
      <c r="C2773" s="114" t="s">
        <v>22</v>
      </c>
      <c r="D2773" s="114" t="s">
        <v>7301</v>
      </c>
      <c r="E2773" s="114" t="s">
        <v>7302</v>
      </c>
      <c r="F2773" s="115">
        <v>44918</v>
      </c>
      <c r="G2773" s="114" t="s">
        <v>3707</v>
      </c>
      <c r="H2773" s="116">
        <v>11121900</v>
      </c>
      <c r="I2773" s="116">
        <v>9453615</v>
      </c>
      <c r="J2773" s="116">
        <v>9453615</v>
      </c>
      <c r="K2773" s="116">
        <v>0</v>
      </c>
      <c r="L2773" s="116">
        <v>0</v>
      </c>
      <c r="M2773" s="116">
        <v>0</v>
      </c>
      <c r="N2773" s="116">
        <v>0</v>
      </c>
      <c r="O2773" s="116">
        <v>0</v>
      </c>
      <c r="P2773" s="120">
        <v>0</v>
      </c>
      <c r="Q2773" s="27" t="str">
        <f t="shared" si="480"/>
        <v>Registered</v>
      </c>
      <c r="R2773" s="121">
        <f t="shared" si="481"/>
        <v>0.85</v>
      </c>
      <c r="T2773" s="117">
        <f t="shared" si="478"/>
        <v>0</v>
      </c>
      <c r="U2773" s="117">
        <f t="shared" si="479"/>
        <v>0</v>
      </c>
    </row>
    <row r="2774" spans="1:21" hidden="1" x14ac:dyDescent="0.3">
      <c r="A2774" s="114">
        <v>6660</v>
      </c>
      <c r="B2774" s="114" t="s">
        <v>130</v>
      </c>
      <c r="C2774" s="114" t="s">
        <v>22</v>
      </c>
      <c r="D2774" s="114" t="s">
        <v>7303</v>
      </c>
      <c r="E2774" s="114" t="s">
        <v>7304</v>
      </c>
      <c r="F2774" s="115">
        <v>44956</v>
      </c>
      <c r="G2774" s="114" t="s">
        <v>2672</v>
      </c>
      <c r="H2774" s="116">
        <v>11570172</v>
      </c>
      <c r="I2774" s="116">
        <v>10413154</v>
      </c>
      <c r="J2774" s="116">
        <v>10413154</v>
      </c>
      <c r="K2774" s="116">
        <v>0</v>
      </c>
      <c r="L2774" s="116">
        <v>0</v>
      </c>
      <c r="M2774" s="116">
        <v>0</v>
      </c>
      <c r="N2774" s="116">
        <v>0</v>
      </c>
      <c r="O2774" s="116">
        <v>0</v>
      </c>
      <c r="P2774" s="120">
        <v>0</v>
      </c>
      <c r="Q2774" s="27" t="str">
        <f t="shared" si="480"/>
        <v>Registered</v>
      </c>
      <c r="R2774" s="121">
        <f t="shared" si="481"/>
        <v>0.89999993085668906</v>
      </c>
      <c r="T2774" s="117">
        <f t="shared" si="478"/>
        <v>0</v>
      </c>
      <c r="U2774" s="117">
        <f t="shared" si="479"/>
        <v>0</v>
      </c>
    </row>
    <row r="2775" spans="1:21" hidden="1" x14ac:dyDescent="0.3">
      <c r="A2775" s="114">
        <v>6661</v>
      </c>
      <c r="B2775" s="114" t="s">
        <v>130</v>
      </c>
      <c r="C2775" s="114" t="s">
        <v>22</v>
      </c>
      <c r="D2775" s="114" t="s">
        <v>7305</v>
      </c>
      <c r="E2775" s="114" t="s">
        <v>7306</v>
      </c>
      <c r="F2775" s="115">
        <v>45495</v>
      </c>
      <c r="G2775" s="114" t="s">
        <v>7307</v>
      </c>
      <c r="H2775" s="116">
        <v>8444427</v>
      </c>
      <c r="I2775" s="116">
        <v>7599983</v>
      </c>
      <c r="J2775" s="116">
        <v>7599983</v>
      </c>
      <c r="K2775" s="116">
        <v>0</v>
      </c>
      <c r="L2775" s="116">
        <v>0</v>
      </c>
      <c r="M2775" s="116">
        <v>0</v>
      </c>
      <c r="N2775" s="116">
        <v>0</v>
      </c>
      <c r="O2775" s="116">
        <v>0</v>
      </c>
      <c r="P2775" s="120">
        <v>0</v>
      </c>
      <c r="Q2775" s="27" t="str">
        <f t="shared" si="480"/>
        <v>Registered</v>
      </c>
      <c r="R2775" s="121">
        <f t="shared" si="481"/>
        <v>0.89999984605231353</v>
      </c>
      <c r="T2775" s="117">
        <f t="shared" si="478"/>
        <v>0</v>
      </c>
      <c r="U2775" s="117">
        <f t="shared" si="479"/>
        <v>0</v>
      </c>
    </row>
    <row r="2776" spans="1:21" hidden="1" x14ac:dyDescent="0.3">
      <c r="A2776" s="114">
        <v>6662</v>
      </c>
      <c r="B2776" s="114" t="s">
        <v>130</v>
      </c>
      <c r="C2776" s="114" t="s">
        <v>22</v>
      </c>
      <c r="D2776" s="114" t="s">
        <v>7308</v>
      </c>
      <c r="E2776" s="114" t="s">
        <v>7309</v>
      </c>
      <c r="F2776" s="115">
        <v>44985</v>
      </c>
      <c r="G2776" s="114" t="s">
        <v>1361</v>
      </c>
      <c r="H2776" s="116">
        <v>11391882</v>
      </c>
      <c r="I2776" s="116">
        <v>9683096</v>
      </c>
      <c r="J2776" s="116">
        <v>9683096</v>
      </c>
      <c r="K2776" s="116">
        <v>0</v>
      </c>
      <c r="L2776" s="116">
        <v>0</v>
      </c>
      <c r="M2776" s="116">
        <v>0</v>
      </c>
      <c r="N2776" s="116">
        <v>0</v>
      </c>
      <c r="O2776" s="116">
        <v>0</v>
      </c>
      <c r="P2776" s="120">
        <v>0</v>
      </c>
      <c r="Q2776" s="27" t="str">
        <f t="shared" si="480"/>
        <v>Registered</v>
      </c>
      <c r="R2776" s="121">
        <f t="shared" si="481"/>
        <v>0.8499996752073099</v>
      </c>
      <c r="T2776" s="117">
        <f t="shared" si="478"/>
        <v>0</v>
      </c>
      <c r="U2776" s="117">
        <f t="shared" si="479"/>
        <v>0</v>
      </c>
    </row>
    <row r="2777" spans="1:21" hidden="1" x14ac:dyDescent="0.3">
      <c r="A2777" s="114">
        <v>6663</v>
      </c>
      <c r="B2777" s="114" t="s">
        <v>130</v>
      </c>
      <c r="C2777" s="114" t="s">
        <v>22</v>
      </c>
      <c r="D2777" s="114" t="s">
        <v>7310</v>
      </c>
      <c r="E2777" s="114" t="s">
        <v>7311</v>
      </c>
      <c r="F2777" s="115">
        <v>44918</v>
      </c>
      <c r="G2777" s="114" t="s">
        <v>2862</v>
      </c>
      <c r="H2777" s="116">
        <v>11376600</v>
      </c>
      <c r="I2777" s="116">
        <v>10238940</v>
      </c>
      <c r="J2777" s="116">
        <v>10238940</v>
      </c>
      <c r="K2777" s="116">
        <v>0</v>
      </c>
      <c r="L2777" s="116">
        <v>0</v>
      </c>
      <c r="M2777" s="116">
        <v>0</v>
      </c>
      <c r="N2777" s="116">
        <v>0</v>
      </c>
      <c r="O2777" s="116">
        <v>0</v>
      </c>
      <c r="P2777" s="120">
        <v>0</v>
      </c>
      <c r="Q2777" s="27" t="str">
        <f t="shared" si="480"/>
        <v>Registered</v>
      </c>
      <c r="R2777" s="121">
        <f t="shared" si="481"/>
        <v>0.9</v>
      </c>
      <c r="T2777" s="117">
        <f t="shared" si="478"/>
        <v>0</v>
      </c>
      <c r="U2777" s="117">
        <f t="shared" si="479"/>
        <v>0</v>
      </c>
    </row>
    <row r="2778" spans="1:21" hidden="1" x14ac:dyDescent="0.3">
      <c r="A2778" s="114">
        <v>6664</v>
      </c>
      <c r="B2778" s="114" t="s">
        <v>130</v>
      </c>
      <c r="C2778" s="114" t="s">
        <v>22</v>
      </c>
      <c r="D2778" s="114" t="s">
        <v>7312</v>
      </c>
      <c r="E2778" s="114" t="s">
        <v>7313</v>
      </c>
      <c r="F2778" s="115">
        <v>45280</v>
      </c>
      <c r="G2778" s="114" t="s">
        <v>1789</v>
      </c>
      <c r="H2778" s="116">
        <v>8038569</v>
      </c>
      <c r="I2778" s="116">
        <v>7234709</v>
      </c>
      <c r="J2778" s="116">
        <v>7234709</v>
      </c>
      <c r="K2778" s="116">
        <v>0</v>
      </c>
      <c r="L2778" s="116">
        <v>0</v>
      </c>
      <c r="M2778" s="116">
        <v>0</v>
      </c>
      <c r="N2778" s="116">
        <v>0</v>
      </c>
      <c r="O2778" s="116">
        <v>0</v>
      </c>
      <c r="P2778" s="120">
        <v>0</v>
      </c>
      <c r="Q2778" s="27" t="str">
        <f t="shared" si="480"/>
        <v>Registered</v>
      </c>
      <c r="R2778" s="121">
        <f t="shared" si="481"/>
        <v>0.89999961435922238</v>
      </c>
      <c r="T2778" s="117">
        <f t="shared" si="478"/>
        <v>0</v>
      </c>
      <c r="U2778" s="117">
        <f t="shared" si="479"/>
        <v>0</v>
      </c>
    </row>
    <row r="2779" spans="1:21" hidden="1" x14ac:dyDescent="0.3">
      <c r="A2779" s="114">
        <v>6665</v>
      </c>
      <c r="B2779" s="114" t="s">
        <v>130</v>
      </c>
      <c r="C2779" s="114" t="s">
        <v>22</v>
      </c>
      <c r="D2779" s="114" t="s">
        <v>7314</v>
      </c>
      <c r="E2779" s="114" t="s">
        <v>7315</v>
      </c>
      <c r="F2779" s="115">
        <v>45342</v>
      </c>
      <c r="G2779" s="114" t="s">
        <v>3184</v>
      </c>
      <c r="H2779" s="116">
        <v>12285030</v>
      </c>
      <c r="I2779" s="116">
        <v>10442279</v>
      </c>
      <c r="J2779" s="116">
        <v>10442279</v>
      </c>
      <c r="K2779" s="116">
        <v>0</v>
      </c>
      <c r="L2779" s="116">
        <v>0</v>
      </c>
      <c r="M2779" s="116">
        <v>0</v>
      </c>
      <c r="N2779" s="116">
        <v>0</v>
      </c>
      <c r="O2779" s="116">
        <v>0</v>
      </c>
      <c r="P2779" s="120">
        <v>0</v>
      </c>
      <c r="Q2779" s="27" t="str">
        <f t="shared" si="480"/>
        <v>Registered</v>
      </c>
      <c r="R2779" s="121">
        <f t="shared" si="481"/>
        <v>0.85000028489958912</v>
      </c>
      <c r="T2779" s="117">
        <f t="shared" si="478"/>
        <v>0</v>
      </c>
      <c r="U2779" s="117">
        <f t="shared" si="479"/>
        <v>0</v>
      </c>
    </row>
    <row r="2780" spans="1:21" hidden="1" x14ac:dyDescent="0.3">
      <c r="A2780" s="114">
        <v>6666</v>
      </c>
      <c r="B2780" s="114" t="s">
        <v>130</v>
      </c>
      <c r="C2780" s="114" t="s">
        <v>22</v>
      </c>
      <c r="D2780" s="114" t="s">
        <v>3046</v>
      </c>
      <c r="E2780" s="114" t="s">
        <v>3047</v>
      </c>
      <c r="F2780" s="115">
        <v>44918</v>
      </c>
      <c r="G2780" s="114" t="s">
        <v>3048</v>
      </c>
      <c r="H2780" s="116">
        <v>11660166</v>
      </c>
      <c r="I2780" s="116">
        <v>10494148</v>
      </c>
      <c r="J2780" s="116">
        <v>10494148</v>
      </c>
      <c r="K2780" s="116">
        <v>0</v>
      </c>
      <c r="L2780" s="116">
        <v>0</v>
      </c>
      <c r="M2780" s="116">
        <v>0</v>
      </c>
      <c r="N2780" s="116">
        <v>0</v>
      </c>
      <c r="O2780" s="116">
        <v>0</v>
      </c>
      <c r="P2780" s="120">
        <v>0</v>
      </c>
      <c r="Q2780" s="27" t="str">
        <f t="shared" si="480"/>
        <v>Registered</v>
      </c>
      <c r="R2780" s="121">
        <f t="shared" si="481"/>
        <v>0.89999987993309871</v>
      </c>
      <c r="T2780" s="117">
        <f t="shared" si="478"/>
        <v>0</v>
      </c>
      <c r="U2780" s="117">
        <f t="shared" si="479"/>
        <v>0</v>
      </c>
    </row>
    <row r="2781" spans="1:21" hidden="1" x14ac:dyDescent="0.3">
      <c r="A2781" s="114">
        <v>6667</v>
      </c>
      <c r="B2781" s="114" t="s">
        <v>130</v>
      </c>
      <c r="C2781" s="114" t="s">
        <v>22</v>
      </c>
      <c r="D2781" s="114" t="s">
        <v>7316</v>
      </c>
      <c r="E2781" s="114" t="s">
        <v>7317</v>
      </c>
      <c r="F2781" s="115">
        <v>44917</v>
      </c>
      <c r="G2781" s="114" t="s">
        <v>5170</v>
      </c>
      <c r="H2781" s="116">
        <v>11391882</v>
      </c>
      <c r="I2781" s="116">
        <v>9683096</v>
      </c>
      <c r="J2781" s="116">
        <v>9683096</v>
      </c>
      <c r="K2781" s="116">
        <v>0</v>
      </c>
      <c r="L2781" s="116">
        <v>0</v>
      </c>
      <c r="M2781" s="116">
        <v>0</v>
      </c>
      <c r="N2781" s="116">
        <v>0</v>
      </c>
      <c r="O2781" s="116">
        <v>0</v>
      </c>
      <c r="P2781" s="120">
        <v>0</v>
      </c>
      <c r="Q2781" s="27" t="str">
        <f t="shared" si="480"/>
        <v>Registered</v>
      </c>
      <c r="R2781" s="121">
        <f t="shared" si="481"/>
        <v>0.8499996752073099</v>
      </c>
      <c r="T2781" s="117">
        <f t="shared" si="478"/>
        <v>0</v>
      </c>
      <c r="U2781" s="117">
        <f t="shared" si="479"/>
        <v>0</v>
      </c>
    </row>
    <row r="2782" spans="1:21" hidden="1" x14ac:dyDescent="0.3">
      <c r="A2782" s="114">
        <v>6668</v>
      </c>
      <c r="B2782" s="114" t="s">
        <v>130</v>
      </c>
      <c r="C2782" s="114" t="s">
        <v>22</v>
      </c>
      <c r="D2782" s="114" t="s">
        <v>7318</v>
      </c>
      <c r="E2782" s="114" t="s">
        <v>7319</v>
      </c>
      <c r="F2782" s="115">
        <v>44951</v>
      </c>
      <c r="G2782" s="114" t="s">
        <v>4115</v>
      </c>
      <c r="H2782" s="116">
        <v>11436030</v>
      </c>
      <c r="I2782" s="116">
        <v>9720629</v>
      </c>
      <c r="J2782" s="116">
        <v>9720629</v>
      </c>
      <c r="K2782" s="116">
        <v>0</v>
      </c>
      <c r="L2782" s="116">
        <v>0</v>
      </c>
      <c r="M2782" s="116">
        <v>0</v>
      </c>
      <c r="N2782" s="116">
        <v>0</v>
      </c>
      <c r="O2782" s="116">
        <v>0</v>
      </c>
      <c r="P2782" s="120">
        <v>0</v>
      </c>
      <c r="Q2782" s="27" t="str">
        <f t="shared" si="480"/>
        <v>Registered</v>
      </c>
      <c r="R2782" s="121">
        <f t="shared" si="481"/>
        <v>0.850000306050264</v>
      </c>
      <c r="T2782" s="117">
        <f t="shared" si="478"/>
        <v>0</v>
      </c>
      <c r="U2782" s="117">
        <f t="shared" si="479"/>
        <v>0</v>
      </c>
    </row>
    <row r="2783" spans="1:21" hidden="1" x14ac:dyDescent="0.3">
      <c r="A2783" s="114">
        <v>6669</v>
      </c>
      <c r="B2783" s="114" t="s">
        <v>130</v>
      </c>
      <c r="C2783" s="114" t="s">
        <v>22</v>
      </c>
      <c r="D2783" s="114" t="s">
        <v>7320</v>
      </c>
      <c r="E2783" s="114" t="s">
        <v>7321</v>
      </c>
      <c r="F2783" s="115">
        <v>45193</v>
      </c>
      <c r="G2783" s="114" t="s">
        <v>3567</v>
      </c>
      <c r="H2783" s="116">
        <v>7917750</v>
      </c>
      <c r="I2783" s="116">
        <v>7125981</v>
      </c>
      <c r="J2783" s="116">
        <v>7125981</v>
      </c>
      <c r="K2783" s="116">
        <v>0</v>
      </c>
      <c r="L2783" s="116">
        <v>0</v>
      </c>
      <c r="M2783" s="116">
        <v>0</v>
      </c>
      <c r="N2783" s="116">
        <v>0</v>
      </c>
      <c r="O2783" s="116">
        <v>0</v>
      </c>
      <c r="P2783" s="120">
        <v>0</v>
      </c>
      <c r="Q2783" s="27" t="str">
        <f t="shared" si="480"/>
        <v>Registered</v>
      </c>
      <c r="R2783" s="121">
        <f t="shared" si="481"/>
        <v>0.90000075779103916</v>
      </c>
      <c r="T2783" s="117">
        <f t="shared" si="478"/>
        <v>0</v>
      </c>
      <c r="U2783" s="117">
        <f t="shared" si="479"/>
        <v>0</v>
      </c>
    </row>
    <row r="2784" spans="1:21" hidden="1" x14ac:dyDescent="0.3">
      <c r="A2784" s="114">
        <v>10097</v>
      </c>
      <c r="B2784" s="114" t="s">
        <v>130</v>
      </c>
      <c r="C2784" s="114" t="s">
        <v>22</v>
      </c>
      <c r="D2784" s="114" t="s">
        <v>3411</v>
      </c>
      <c r="E2784" s="114" t="s">
        <v>3412</v>
      </c>
      <c r="F2784" s="115">
        <v>44918</v>
      </c>
      <c r="G2784" s="114" t="s">
        <v>3413</v>
      </c>
      <c r="H2784" s="116">
        <v>11303586</v>
      </c>
      <c r="I2784" s="116">
        <v>9608048</v>
      </c>
      <c r="J2784" s="116">
        <v>9608048.0099999998</v>
      </c>
      <c r="K2784" s="116">
        <v>-0.01</v>
      </c>
      <c r="L2784" s="116">
        <v>0</v>
      </c>
      <c r="M2784" s="116">
        <v>0</v>
      </c>
      <c r="N2784" s="116">
        <v>0</v>
      </c>
      <c r="O2784" s="116">
        <v>0</v>
      </c>
      <c r="P2784" s="120">
        <v>0</v>
      </c>
      <c r="Q2784" s="27" t="str">
        <f t="shared" si="480"/>
        <v>Registered</v>
      </c>
      <c r="R2784" s="121">
        <f t="shared" si="481"/>
        <v>0.84999999115324998</v>
      </c>
      <c r="T2784" s="117">
        <f t="shared" si="478"/>
        <v>0</v>
      </c>
      <c r="U2784" s="117">
        <f t="shared" si="479"/>
        <v>-0.01</v>
      </c>
    </row>
    <row r="2785" spans="1:21" hidden="1" x14ac:dyDescent="0.3">
      <c r="A2785" s="114">
        <v>10104</v>
      </c>
      <c r="B2785" s="114" t="s">
        <v>130</v>
      </c>
      <c r="C2785" s="114" t="s">
        <v>22</v>
      </c>
      <c r="D2785" s="114" t="s">
        <v>9370</v>
      </c>
      <c r="E2785" s="114" t="s">
        <v>9371</v>
      </c>
      <c r="F2785" s="115">
        <v>44957</v>
      </c>
      <c r="G2785" s="114" t="s">
        <v>2224</v>
      </c>
      <c r="H2785" s="116">
        <v>11748462</v>
      </c>
      <c r="I2785" s="116">
        <v>9986193</v>
      </c>
      <c r="J2785" s="116">
        <v>9986193.1999999993</v>
      </c>
      <c r="K2785" s="116">
        <v>-0.2</v>
      </c>
      <c r="L2785" s="116">
        <v>0</v>
      </c>
      <c r="M2785" s="116">
        <v>0</v>
      </c>
      <c r="N2785" s="116">
        <v>0</v>
      </c>
      <c r="O2785" s="116">
        <v>0</v>
      </c>
      <c r="P2785" s="120">
        <v>0</v>
      </c>
      <c r="Q2785" s="27" t="str">
        <f t="shared" si="480"/>
        <v>Registered</v>
      </c>
      <c r="R2785" s="121">
        <f t="shared" si="481"/>
        <v>0.85000002553525733</v>
      </c>
      <c r="T2785" s="117">
        <f t="shared" si="478"/>
        <v>0</v>
      </c>
      <c r="U2785" s="117">
        <f t="shared" si="479"/>
        <v>-0.2</v>
      </c>
    </row>
    <row r="2786" spans="1:21" hidden="1" x14ac:dyDescent="0.3">
      <c r="A2786" s="114">
        <v>10112</v>
      </c>
      <c r="B2786" s="114" t="s">
        <v>130</v>
      </c>
      <c r="C2786" s="114" t="s">
        <v>22</v>
      </c>
      <c r="D2786" s="114" t="s">
        <v>3644</v>
      </c>
      <c r="E2786" s="114" t="s">
        <v>3645</v>
      </c>
      <c r="F2786" s="115">
        <v>45199</v>
      </c>
      <c r="G2786" s="114" t="s">
        <v>3646</v>
      </c>
      <c r="H2786" s="116">
        <v>8005725</v>
      </c>
      <c r="I2786" s="116">
        <v>7205153</v>
      </c>
      <c r="J2786" s="116">
        <v>7205153.5</v>
      </c>
      <c r="K2786" s="116">
        <v>-0.5</v>
      </c>
      <c r="L2786" s="116">
        <v>0</v>
      </c>
      <c r="M2786" s="116">
        <v>0</v>
      </c>
      <c r="N2786" s="116">
        <v>0</v>
      </c>
      <c r="O2786" s="116">
        <v>0</v>
      </c>
      <c r="P2786" s="120">
        <v>0</v>
      </c>
      <c r="Q2786" s="27" t="str">
        <f t="shared" si="480"/>
        <v>Registered</v>
      </c>
      <c r="R2786" s="121">
        <f t="shared" si="481"/>
        <v>0.90000006245530539</v>
      </c>
      <c r="T2786" s="117">
        <f t="shared" si="478"/>
        <v>0</v>
      </c>
      <c r="U2786" s="117">
        <f t="shared" si="479"/>
        <v>-0.5</v>
      </c>
    </row>
    <row r="2787" spans="1:21" hidden="1" x14ac:dyDescent="0.3">
      <c r="A2787" s="114">
        <v>10126</v>
      </c>
      <c r="B2787" s="114" t="s">
        <v>130</v>
      </c>
      <c r="C2787" s="114" t="s">
        <v>22</v>
      </c>
      <c r="D2787" s="114" t="s">
        <v>3594</v>
      </c>
      <c r="E2787" s="114" t="s">
        <v>3595</v>
      </c>
      <c r="F2787" s="115">
        <v>45305</v>
      </c>
      <c r="G2787" s="114" t="s">
        <v>1527</v>
      </c>
      <c r="H2787" s="116">
        <v>8152350</v>
      </c>
      <c r="I2787" s="116">
        <v>6929503</v>
      </c>
      <c r="J2787" s="116">
        <v>6929504</v>
      </c>
      <c r="K2787" s="116">
        <v>-1</v>
      </c>
      <c r="L2787" s="116">
        <v>0</v>
      </c>
      <c r="M2787" s="116">
        <v>0</v>
      </c>
      <c r="N2787" s="116">
        <v>0</v>
      </c>
      <c r="O2787" s="116">
        <v>0</v>
      </c>
      <c r="P2787" s="120">
        <v>0</v>
      </c>
      <c r="Q2787" s="27" t="str">
        <f t="shared" si="480"/>
        <v>Registered</v>
      </c>
      <c r="R2787" s="121">
        <f t="shared" si="481"/>
        <v>0.85000067465209417</v>
      </c>
      <c r="T2787" s="117">
        <f t="shared" si="478"/>
        <v>0</v>
      </c>
      <c r="U2787" s="117">
        <f t="shared" si="479"/>
        <v>-1</v>
      </c>
    </row>
    <row r="2788" spans="1:21" hidden="1" x14ac:dyDescent="0.3">
      <c r="A2788" s="114">
        <v>10169</v>
      </c>
      <c r="B2788" s="114" t="s">
        <v>130</v>
      </c>
      <c r="C2788" s="114" t="s">
        <v>22</v>
      </c>
      <c r="D2788" s="114" t="s">
        <v>9457</v>
      </c>
      <c r="E2788" s="114" t="s">
        <v>9458</v>
      </c>
      <c r="F2788" s="115">
        <v>44918</v>
      </c>
      <c r="G2788" s="114" t="s">
        <v>2862</v>
      </c>
      <c r="H2788" s="116">
        <v>7864965</v>
      </c>
      <c r="I2788" s="116">
        <v>6685220</v>
      </c>
      <c r="J2788" s="116">
        <v>6717993</v>
      </c>
      <c r="K2788" s="116">
        <v>-32773</v>
      </c>
      <c r="L2788" s="116">
        <v>0</v>
      </c>
      <c r="M2788" s="116">
        <v>0</v>
      </c>
      <c r="N2788" s="116">
        <v>0</v>
      </c>
      <c r="O2788" s="116">
        <v>0</v>
      </c>
      <c r="P2788" s="120">
        <v>0</v>
      </c>
      <c r="Q2788" s="27" t="str">
        <f t="shared" si="480"/>
        <v>Registered</v>
      </c>
      <c r="R2788" s="121">
        <f t="shared" si="481"/>
        <v>0.84999996821346313</v>
      </c>
      <c r="T2788" s="117">
        <f t="shared" si="478"/>
        <v>0</v>
      </c>
      <c r="U2788" s="117">
        <f t="shared" si="479"/>
        <v>-32773</v>
      </c>
    </row>
    <row r="2789" spans="1:21" hidden="1" x14ac:dyDescent="0.3">
      <c r="A2789" s="114">
        <v>10170</v>
      </c>
      <c r="B2789" s="114" t="s">
        <v>130</v>
      </c>
      <c r="C2789" s="114" t="s">
        <v>22</v>
      </c>
      <c r="D2789" s="114" t="s">
        <v>9459</v>
      </c>
      <c r="E2789" s="114" t="s">
        <v>9460</v>
      </c>
      <c r="F2789" s="115">
        <v>44918</v>
      </c>
      <c r="G2789" s="114" t="s">
        <v>2862</v>
      </c>
      <c r="H2789" s="116">
        <v>7864965</v>
      </c>
      <c r="I2789" s="116">
        <v>6685220</v>
      </c>
      <c r="J2789" s="116">
        <v>6717993</v>
      </c>
      <c r="K2789" s="116">
        <v>-32773</v>
      </c>
      <c r="L2789" s="116">
        <v>0</v>
      </c>
      <c r="M2789" s="116">
        <v>0</v>
      </c>
      <c r="N2789" s="116">
        <v>0</v>
      </c>
      <c r="O2789" s="116">
        <v>0</v>
      </c>
      <c r="P2789" s="120">
        <v>0</v>
      </c>
      <c r="Q2789" s="27" t="str">
        <f t="shared" si="480"/>
        <v>Registered</v>
      </c>
      <c r="R2789" s="121">
        <f t="shared" si="481"/>
        <v>0.84999996821346313</v>
      </c>
      <c r="T2789" s="117">
        <f t="shared" si="478"/>
        <v>0</v>
      </c>
      <c r="U2789" s="117">
        <f t="shared" si="479"/>
        <v>-32773</v>
      </c>
    </row>
    <row r="2790" spans="1:21" hidden="1" x14ac:dyDescent="0.3">
      <c r="A2790" s="114">
        <v>10200</v>
      </c>
      <c r="B2790" s="114" t="s">
        <v>130</v>
      </c>
      <c r="C2790" s="114" t="s">
        <v>22</v>
      </c>
      <c r="D2790" s="114" t="s">
        <v>3037</v>
      </c>
      <c r="E2790" s="114" t="s">
        <v>3038</v>
      </c>
      <c r="F2790" s="115">
        <v>45014</v>
      </c>
      <c r="G2790" s="114" t="s">
        <v>3039</v>
      </c>
      <c r="H2790" s="116">
        <v>11570172</v>
      </c>
      <c r="I2790" s="116">
        <v>9834647</v>
      </c>
      <c r="J2790" s="116">
        <v>9900612</v>
      </c>
      <c r="K2790" s="116">
        <v>-65965</v>
      </c>
      <c r="L2790" s="116">
        <v>0</v>
      </c>
      <c r="M2790" s="116">
        <v>0</v>
      </c>
      <c r="N2790" s="116">
        <v>0</v>
      </c>
      <c r="O2790" s="116">
        <v>0</v>
      </c>
      <c r="P2790" s="120">
        <v>0</v>
      </c>
      <c r="Q2790" s="27" t="str">
        <f t="shared" si="480"/>
        <v>Registered</v>
      </c>
      <c r="R2790" s="121">
        <f t="shared" si="481"/>
        <v>0.85000006914331094</v>
      </c>
      <c r="T2790" s="117">
        <f t="shared" si="478"/>
        <v>0</v>
      </c>
      <c r="U2790" s="117">
        <f t="shared" si="479"/>
        <v>-65965</v>
      </c>
    </row>
    <row r="2791" spans="1:21" hidden="1" x14ac:dyDescent="0.3">
      <c r="A2791" s="114">
        <v>10207</v>
      </c>
      <c r="B2791" s="114" t="s">
        <v>130</v>
      </c>
      <c r="C2791" s="114" t="s">
        <v>22</v>
      </c>
      <c r="D2791" s="114" t="s">
        <v>3095</v>
      </c>
      <c r="E2791" s="114" t="s">
        <v>3096</v>
      </c>
      <c r="F2791" s="115">
        <v>44918</v>
      </c>
      <c r="G2791" s="114" t="s">
        <v>2995</v>
      </c>
      <c r="H2791" s="116">
        <v>11481876</v>
      </c>
      <c r="I2791" s="116">
        <v>9759595</v>
      </c>
      <c r="J2791" s="116">
        <v>9828326</v>
      </c>
      <c r="K2791" s="116">
        <v>-68731</v>
      </c>
      <c r="L2791" s="116">
        <v>0</v>
      </c>
      <c r="M2791" s="116">
        <v>0</v>
      </c>
      <c r="N2791" s="116">
        <v>0</v>
      </c>
      <c r="O2791" s="116">
        <v>0</v>
      </c>
      <c r="P2791" s="120">
        <v>0</v>
      </c>
      <c r="Q2791" s="27" t="str">
        <f t="shared" si="480"/>
        <v>Registered</v>
      </c>
      <c r="R2791" s="121">
        <f t="shared" si="481"/>
        <v>0.85000003483751263</v>
      </c>
      <c r="T2791" s="117">
        <f t="shared" si="478"/>
        <v>0</v>
      </c>
      <c r="U2791" s="117">
        <f t="shared" si="479"/>
        <v>-68731</v>
      </c>
    </row>
    <row r="2792" spans="1:21" hidden="1" x14ac:dyDescent="0.3">
      <c r="A2792" s="114">
        <v>10470</v>
      </c>
      <c r="B2792" s="114" t="s">
        <v>130</v>
      </c>
      <c r="C2792" s="114" t="s">
        <v>22</v>
      </c>
      <c r="D2792" s="114" t="s">
        <v>9889</v>
      </c>
      <c r="E2792" s="114" t="s">
        <v>9890</v>
      </c>
      <c r="F2792" s="115">
        <v>45393</v>
      </c>
      <c r="G2792" s="114" t="s">
        <v>2944</v>
      </c>
      <c r="H2792" s="116">
        <v>8211000</v>
      </c>
      <c r="I2792" s="116">
        <v>7389900</v>
      </c>
      <c r="J2792" s="116">
        <v>7800450</v>
      </c>
      <c r="K2792" s="116">
        <v>-410550</v>
      </c>
      <c r="L2792" s="116">
        <v>0</v>
      </c>
      <c r="M2792" s="116">
        <v>0</v>
      </c>
      <c r="N2792" s="116">
        <v>0</v>
      </c>
      <c r="O2792" s="116">
        <v>0</v>
      </c>
      <c r="P2792" s="120">
        <v>0</v>
      </c>
      <c r="Q2792" s="27" t="str">
        <f t="shared" si="480"/>
        <v>Registered</v>
      </c>
      <c r="R2792" s="121">
        <f t="shared" si="481"/>
        <v>0.9</v>
      </c>
      <c r="T2792" s="117">
        <f t="shared" si="478"/>
        <v>0</v>
      </c>
      <c r="U2792" s="117">
        <f t="shared" si="479"/>
        <v>-410550</v>
      </c>
    </row>
    <row r="2793" spans="1:21" hidden="1" x14ac:dyDescent="0.3">
      <c r="A2793" s="114">
        <v>10509</v>
      </c>
      <c r="B2793" s="114" t="s">
        <v>130</v>
      </c>
      <c r="C2793" s="114" t="s">
        <v>22</v>
      </c>
      <c r="D2793" s="114" t="s">
        <v>9939</v>
      </c>
      <c r="E2793" s="114" t="s">
        <v>9940</v>
      </c>
      <c r="F2793" s="115">
        <v>45226</v>
      </c>
      <c r="G2793" s="114" t="s">
        <v>5072</v>
      </c>
      <c r="H2793" s="116">
        <v>8065548</v>
      </c>
      <c r="I2793" s="116">
        <v>7258989</v>
      </c>
      <c r="J2793" s="116">
        <v>7824158</v>
      </c>
      <c r="K2793" s="116">
        <v>-565169</v>
      </c>
      <c r="L2793" s="116">
        <v>0</v>
      </c>
      <c r="M2793" s="116">
        <v>0</v>
      </c>
      <c r="N2793" s="116">
        <v>0</v>
      </c>
      <c r="O2793" s="116">
        <v>0</v>
      </c>
      <c r="P2793" s="120">
        <v>0</v>
      </c>
      <c r="Q2793" s="27" t="str">
        <f t="shared" si="480"/>
        <v>Registered</v>
      </c>
      <c r="R2793" s="121">
        <f t="shared" si="481"/>
        <v>0.89999947926662882</v>
      </c>
      <c r="T2793" s="117">
        <f t="shared" si="478"/>
        <v>0</v>
      </c>
      <c r="U2793" s="117">
        <f t="shared" si="479"/>
        <v>-565169</v>
      </c>
    </row>
    <row r="2794" spans="1:21" hidden="1" x14ac:dyDescent="0.3">
      <c r="A2794" s="114">
        <v>10972</v>
      </c>
      <c r="B2794" s="114" t="s">
        <v>130</v>
      </c>
      <c r="C2794" s="114" t="s">
        <v>22</v>
      </c>
      <c r="D2794" s="114" t="s">
        <v>10858</v>
      </c>
      <c r="E2794" s="114" t="s">
        <v>10859</v>
      </c>
      <c r="F2794" s="115">
        <v>45427</v>
      </c>
      <c r="G2794" s="114" t="s">
        <v>10860</v>
      </c>
      <c r="H2794" s="116">
        <v>1</v>
      </c>
      <c r="I2794" s="116">
        <v>0</v>
      </c>
      <c r="J2794" s="116"/>
      <c r="K2794" s="116"/>
      <c r="L2794" s="116">
        <v>0</v>
      </c>
      <c r="M2794" s="116">
        <v>0</v>
      </c>
      <c r="N2794" s="116">
        <v>0</v>
      </c>
      <c r="O2794" s="116">
        <v>0</v>
      </c>
      <c r="P2794" s="120">
        <v>0</v>
      </c>
      <c r="Q2794" s="27" t="str">
        <f t="shared" si="480"/>
        <v>Registered</v>
      </c>
      <c r="R2794" s="121">
        <f t="shared" si="481"/>
        <v>0</v>
      </c>
      <c r="T2794" s="117">
        <f t="shared" si="478"/>
        <v>0</v>
      </c>
      <c r="U2794" s="117">
        <f t="shared" si="479"/>
        <v>0</v>
      </c>
    </row>
    <row r="2795" spans="1:21" hidden="1" x14ac:dyDescent="0.3">
      <c r="A2795" s="114">
        <v>10973</v>
      </c>
      <c r="B2795" s="114" t="s">
        <v>130</v>
      </c>
      <c r="C2795" s="114" t="s">
        <v>22</v>
      </c>
      <c r="D2795" s="114" t="s">
        <v>10861</v>
      </c>
      <c r="E2795" s="114" t="s">
        <v>10859</v>
      </c>
      <c r="F2795" s="115">
        <v>45427</v>
      </c>
      <c r="G2795" s="114" t="s">
        <v>10860</v>
      </c>
      <c r="H2795" s="116">
        <v>1</v>
      </c>
      <c r="I2795" s="116">
        <v>0</v>
      </c>
      <c r="J2795" s="116"/>
      <c r="K2795" s="116"/>
      <c r="L2795" s="116">
        <v>0</v>
      </c>
      <c r="M2795" s="116">
        <v>0</v>
      </c>
      <c r="N2795" s="116">
        <v>0</v>
      </c>
      <c r="O2795" s="116">
        <v>0</v>
      </c>
      <c r="P2795" s="120">
        <v>0</v>
      </c>
      <c r="Q2795" s="27" t="str">
        <f t="shared" si="480"/>
        <v>Registered</v>
      </c>
      <c r="R2795" s="121">
        <f t="shared" si="481"/>
        <v>0</v>
      </c>
      <c r="T2795" s="117">
        <f t="shared" si="478"/>
        <v>0</v>
      </c>
      <c r="U2795" s="117">
        <f t="shared" si="479"/>
        <v>0</v>
      </c>
    </row>
    <row r="2796" spans="1:21" hidden="1" x14ac:dyDescent="0.3">
      <c r="A2796" s="114">
        <v>10974</v>
      </c>
      <c r="B2796" s="114" t="s">
        <v>130</v>
      </c>
      <c r="C2796" s="114" t="s">
        <v>22</v>
      </c>
      <c r="D2796" s="114" t="s">
        <v>10359</v>
      </c>
      <c r="E2796" s="114" t="s">
        <v>10360</v>
      </c>
      <c r="F2796" s="115">
        <v>45077</v>
      </c>
      <c r="G2796" s="114" t="s">
        <v>5387</v>
      </c>
      <c r="H2796" s="116">
        <v>1</v>
      </c>
      <c r="I2796" s="116">
        <v>0</v>
      </c>
      <c r="J2796" s="116"/>
      <c r="K2796" s="116"/>
      <c r="L2796" s="116">
        <v>0</v>
      </c>
      <c r="M2796" s="116">
        <v>0</v>
      </c>
      <c r="N2796" s="116">
        <v>0</v>
      </c>
      <c r="O2796" s="116">
        <v>0</v>
      </c>
      <c r="P2796" s="120">
        <v>0</v>
      </c>
      <c r="Q2796" s="27" t="str">
        <f t="shared" si="480"/>
        <v>Registered</v>
      </c>
      <c r="R2796" s="121">
        <f t="shared" si="481"/>
        <v>0</v>
      </c>
      <c r="T2796" s="117">
        <f t="shared" si="478"/>
        <v>0</v>
      </c>
      <c r="U2796" s="117">
        <f t="shared" si="479"/>
        <v>0</v>
      </c>
    </row>
    <row r="2797" spans="1:21" x14ac:dyDescent="0.3">
      <c r="A2797" s="114">
        <v>231</v>
      </c>
      <c r="B2797" s="114" t="s">
        <v>1430</v>
      </c>
      <c r="C2797" s="114" t="s">
        <v>1472</v>
      </c>
      <c r="D2797" s="114" t="s">
        <v>1648</v>
      </c>
      <c r="E2797" s="114" t="s">
        <v>1649</v>
      </c>
      <c r="F2797" s="115">
        <v>45473</v>
      </c>
      <c r="G2797" s="114" t="s">
        <v>1650</v>
      </c>
      <c r="H2797" s="116">
        <v>11400000</v>
      </c>
      <c r="I2797" s="116">
        <v>9120000</v>
      </c>
      <c r="J2797" s="116">
        <v>6590000</v>
      </c>
      <c r="K2797" s="116">
        <v>2530000</v>
      </c>
      <c r="L2797" s="116">
        <v>0</v>
      </c>
      <c r="M2797" s="116">
        <v>0</v>
      </c>
      <c r="N2797" s="116">
        <v>0</v>
      </c>
      <c r="O2797" s="116">
        <v>0</v>
      </c>
      <c r="P2797" s="120">
        <v>2530000</v>
      </c>
      <c r="Q2797" s="27" t="str">
        <f t="shared" si="480"/>
        <v>Registered</v>
      </c>
      <c r="R2797" s="121">
        <f t="shared" si="481"/>
        <v>0.8</v>
      </c>
      <c r="T2797" s="117">
        <f t="shared" si="478"/>
        <v>2530000</v>
      </c>
      <c r="U2797" s="117">
        <f t="shared" si="479"/>
        <v>0</v>
      </c>
    </row>
    <row r="2798" spans="1:21" x14ac:dyDescent="0.3">
      <c r="A2798" s="114">
        <v>255</v>
      </c>
      <c r="B2798" s="114" t="s">
        <v>1430</v>
      </c>
      <c r="C2798" s="114" t="s">
        <v>1472</v>
      </c>
      <c r="D2798" s="114" t="s">
        <v>2036</v>
      </c>
      <c r="E2798" s="114" t="s">
        <v>2037</v>
      </c>
      <c r="F2798" s="115">
        <v>45626</v>
      </c>
      <c r="G2798" s="114" t="s">
        <v>1850</v>
      </c>
      <c r="H2798" s="116">
        <v>8621550</v>
      </c>
      <c r="I2798" s="116">
        <v>6466164</v>
      </c>
      <c r="J2798" s="116">
        <v>4243400</v>
      </c>
      <c r="K2798" s="116">
        <v>2222764</v>
      </c>
      <c r="L2798" s="116">
        <v>0</v>
      </c>
      <c r="M2798" s="116">
        <v>0</v>
      </c>
      <c r="N2798" s="116">
        <v>431078</v>
      </c>
      <c r="O2798" s="116">
        <v>0</v>
      </c>
      <c r="P2798" s="120">
        <v>1791686</v>
      </c>
      <c r="Q2798" s="27" t="str">
        <f t="shared" si="480"/>
        <v>Registered</v>
      </c>
      <c r="R2798" s="121">
        <f t="shared" si="481"/>
        <v>0.75000017398263652</v>
      </c>
      <c r="T2798" s="117">
        <f t="shared" si="478"/>
        <v>2222764</v>
      </c>
      <c r="U2798" s="117">
        <f t="shared" si="479"/>
        <v>0</v>
      </c>
    </row>
    <row r="2799" spans="1:21" x14ac:dyDescent="0.3">
      <c r="A2799" s="114">
        <v>260</v>
      </c>
      <c r="B2799" s="114" t="s">
        <v>1430</v>
      </c>
      <c r="C2799" s="114" t="s">
        <v>1472</v>
      </c>
      <c r="D2799" s="114" t="s">
        <v>2048</v>
      </c>
      <c r="E2799" s="114" t="s">
        <v>2049</v>
      </c>
      <c r="F2799" s="115">
        <v>45551</v>
      </c>
      <c r="G2799" s="114" t="s">
        <v>2050</v>
      </c>
      <c r="H2799" s="116">
        <v>8797500</v>
      </c>
      <c r="I2799" s="116">
        <v>6158250</v>
      </c>
      <c r="J2799" s="116">
        <v>4007600</v>
      </c>
      <c r="K2799" s="116">
        <v>2150650</v>
      </c>
      <c r="L2799" s="116">
        <v>0</v>
      </c>
      <c r="M2799" s="116">
        <v>0</v>
      </c>
      <c r="N2799" s="116">
        <v>0</v>
      </c>
      <c r="O2799" s="116">
        <v>0</v>
      </c>
      <c r="P2799" s="120">
        <v>2150650</v>
      </c>
      <c r="Q2799" s="27" t="str">
        <f t="shared" si="480"/>
        <v>Registered</v>
      </c>
      <c r="R2799" s="121">
        <f t="shared" si="481"/>
        <v>0.7</v>
      </c>
      <c r="T2799" s="117">
        <f t="shared" si="478"/>
        <v>2150650</v>
      </c>
      <c r="U2799" s="117">
        <f t="shared" si="479"/>
        <v>0</v>
      </c>
    </row>
    <row r="2800" spans="1:21" x14ac:dyDescent="0.3">
      <c r="A2800" s="114">
        <v>271</v>
      </c>
      <c r="B2800" s="114" t="s">
        <v>1430</v>
      </c>
      <c r="C2800" s="114" t="s">
        <v>1472</v>
      </c>
      <c r="D2800" s="114" t="s">
        <v>2073</v>
      </c>
      <c r="E2800" s="114" t="s">
        <v>2074</v>
      </c>
      <c r="F2800" s="115">
        <v>45929</v>
      </c>
      <c r="G2800" s="114" t="s">
        <v>2075</v>
      </c>
      <c r="H2800" s="116">
        <v>9327679</v>
      </c>
      <c r="I2800" s="116">
        <v>8115082</v>
      </c>
      <c r="J2800" s="116">
        <v>6119153</v>
      </c>
      <c r="K2800" s="116">
        <v>1995929</v>
      </c>
      <c r="L2800" s="116">
        <v>0</v>
      </c>
      <c r="M2800" s="116">
        <v>0</v>
      </c>
      <c r="N2800" s="116">
        <v>0</v>
      </c>
      <c r="O2800" s="116">
        <v>233192</v>
      </c>
      <c r="P2800" s="120">
        <v>1762737</v>
      </c>
      <c r="Q2800" s="27" t="str">
        <f t="shared" si="480"/>
        <v>Registered</v>
      </c>
      <c r="R2800" s="121">
        <f t="shared" si="481"/>
        <v>0.87000013615391358</v>
      </c>
      <c r="T2800" s="117">
        <f t="shared" si="478"/>
        <v>1995929</v>
      </c>
      <c r="U2800" s="117">
        <f t="shared" si="479"/>
        <v>0</v>
      </c>
    </row>
    <row r="2801" spans="1:21" x14ac:dyDescent="0.3">
      <c r="A2801" s="114">
        <v>427</v>
      </c>
      <c r="B2801" s="114" t="s">
        <v>1430</v>
      </c>
      <c r="C2801" s="114" t="s">
        <v>1472</v>
      </c>
      <c r="D2801" s="114" t="s">
        <v>2396</v>
      </c>
      <c r="E2801" s="114" t="s">
        <v>2397</v>
      </c>
      <c r="F2801" s="115">
        <v>45504</v>
      </c>
      <c r="G2801" s="114" t="s">
        <v>2398</v>
      </c>
      <c r="H2801" s="116">
        <v>8562900</v>
      </c>
      <c r="I2801" s="116">
        <v>6850320</v>
      </c>
      <c r="J2801" s="116">
        <v>5700000</v>
      </c>
      <c r="K2801" s="116">
        <v>1150320</v>
      </c>
      <c r="L2801" s="116">
        <v>0</v>
      </c>
      <c r="M2801" s="116">
        <v>0</v>
      </c>
      <c r="N2801" s="116">
        <v>0</v>
      </c>
      <c r="O2801" s="116">
        <v>0</v>
      </c>
      <c r="P2801" s="120">
        <v>1150320</v>
      </c>
      <c r="Q2801" s="27" t="str">
        <f t="shared" si="480"/>
        <v>Registered</v>
      </c>
      <c r="R2801" s="121">
        <f t="shared" si="481"/>
        <v>0.8</v>
      </c>
      <c r="T2801" s="117">
        <f t="shared" si="478"/>
        <v>1150320</v>
      </c>
      <c r="U2801" s="117">
        <f t="shared" si="479"/>
        <v>0</v>
      </c>
    </row>
    <row r="2802" spans="1:21" x14ac:dyDescent="0.3">
      <c r="A2802" s="114">
        <v>463</v>
      </c>
      <c r="B2802" s="114" t="s">
        <v>1430</v>
      </c>
      <c r="C2802" s="114" t="s">
        <v>1472</v>
      </c>
      <c r="D2802" s="114" t="s">
        <v>2510</v>
      </c>
      <c r="E2802" s="114" t="s">
        <v>2511</v>
      </c>
      <c r="F2802" s="115">
        <v>45854</v>
      </c>
      <c r="G2802" s="114" t="s">
        <v>2512</v>
      </c>
      <c r="H2802" s="116">
        <v>9595536</v>
      </c>
      <c r="I2802" s="116">
        <v>7676428</v>
      </c>
      <c r="J2802" s="116">
        <v>6716874</v>
      </c>
      <c r="K2802" s="116">
        <v>959554</v>
      </c>
      <c r="L2802" s="116">
        <v>0</v>
      </c>
      <c r="M2802" s="116">
        <v>959554</v>
      </c>
      <c r="N2802" s="116">
        <v>0</v>
      </c>
      <c r="O2802" s="116">
        <v>0</v>
      </c>
      <c r="P2802" s="120">
        <v>0</v>
      </c>
      <c r="Q2802" s="27" t="str">
        <f t="shared" si="480"/>
        <v>Registered</v>
      </c>
      <c r="R2802" s="121">
        <f t="shared" si="481"/>
        <v>0.7999999166278986</v>
      </c>
      <c r="T2802" s="117">
        <f t="shared" si="478"/>
        <v>959554</v>
      </c>
      <c r="U2802" s="117">
        <f t="shared" si="479"/>
        <v>0</v>
      </c>
    </row>
    <row r="2803" spans="1:21" x14ac:dyDescent="0.3">
      <c r="A2803" s="114">
        <v>543</v>
      </c>
      <c r="B2803" s="114" t="s">
        <v>1430</v>
      </c>
      <c r="C2803" s="114" t="s">
        <v>1472</v>
      </c>
      <c r="D2803" s="114" t="s">
        <v>2691</v>
      </c>
      <c r="E2803" s="114" t="s">
        <v>2692</v>
      </c>
      <c r="F2803" s="115">
        <v>45506</v>
      </c>
      <c r="G2803" s="114" t="s">
        <v>2693</v>
      </c>
      <c r="H2803" s="116">
        <v>12455358</v>
      </c>
      <c r="I2803" s="116">
        <v>9964286</v>
      </c>
      <c r="J2803" s="116">
        <v>9157877.8000000007</v>
      </c>
      <c r="K2803" s="116">
        <v>806408.2</v>
      </c>
      <c r="L2803" s="116">
        <v>0</v>
      </c>
      <c r="M2803" s="116">
        <v>0</v>
      </c>
      <c r="N2803" s="116">
        <v>0</v>
      </c>
      <c r="O2803" s="116">
        <v>0</v>
      </c>
      <c r="P2803" s="120">
        <v>806408.2</v>
      </c>
      <c r="Q2803" s="27" t="str">
        <f t="shared" si="480"/>
        <v>Registered</v>
      </c>
      <c r="R2803" s="121">
        <f t="shared" si="481"/>
        <v>0.79999996788530692</v>
      </c>
      <c r="T2803" s="117">
        <f t="shared" si="478"/>
        <v>806408.2</v>
      </c>
      <c r="U2803" s="117">
        <f t="shared" si="479"/>
        <v>0</v>
      </c>
    </row>
    <row r="2804" spans="1:21" x14ac:dyDescent="0.3">
      <c r="A2804" s="114">
        <v>581</v>
      </c>
      <c r="B2804" s="114" t="s">
        <v>1430</v>
      </c>
      <c r="C2804" s="114" t="s">
        <v>1472</v>
      </c>
      <c r="D2804" s="114" t="s">
        <v>2857</v>
      </c>
      <c r="E2804" s="114" t="s">
        <v>2858</v>
      </c>
      <c r="F2804" s="115">
        <v>45565</v>
      </c>
      <c r="G2804" s="114" t="s">
        <v>2610</v>
      </c>
      <c r="H2804" s="116">
        <v>13661000</v>
      </c>
      <c r="I2804" s="116">
        <v>10245750</v>
      </c>
      <c r="J2804" s="116">
        <v>9562700</v>
      </c>
      <c r="K2804" s="116">
        <v>683050</v>
      </c>
      <c r="L2804" s="116">
        <v>0</v>
      </c>
      <c r="M2804" s="116">
        <v>683050</v>
      </c>
      <c r="N2804" s="116">
        <v>0</v>
      </c>
      <c r="O2804" s="116">
        <v>0</v>
      </c>
      <c r="P2804" s="120">
        <v>0</v>
      </c>
      <c r="Q2804" s="27" t="str">
        <f t="shared" si="480"/>
        <v>Registered</v>
      </c>
      <c r="R2804" s="121">
        <f t="shared" si="481"/>
        <v>0.75</v>
      </c>
      <c r="T2804" s="117">
        <f t="shared" si="478"/>
        <v>683050</v>
      </c>
      <c r="U2804" s="117">
        <f t="shared" si="479"/>
        <v>0</v>
      </c>
    </row>
    <row r="2805" spans="1:21" x14ac:dyDescent="0.3">
      <c r="A2805" s="114">
        <v>587</v>
      </c>
      <c r="B2805" s="114" t="s">
        <v>1430</v>
      </c>
      <c r="C2805" s="114" t="s">
        <v>1472</v>
      </c>
      <c r="D2805" s="114" t="s">
        <v>2879</v>
      </c>
      <c r="E2805" s="114" t="s">
        <v>2880</v>
      </c>
      <c r="F2805" s="115">
        <v>45473</v>
      </c>
      <c r="G2805" s="114" t="s">
        <v>2881</v>
      </c>
      <c r="H2805" s="116">
        <v>13169643</v>
      </c>
      <c r="I2805" s="116">
        <v>10535715</v>
      </c>
      <c r="J2805" s="116">
        <v>9877233</v>
      </c>
      <c r="K2805" s="116">
        <v>658482</v>
      </c>
      <c r="L2805" s="116">
        <v>0</v>
      </c>
      <c r="M2805" s="116">
        <v>658482</v>
      </c>
      <c r="N2805" s="116">
        <v>0</v>
      </c>
      <c r="O2805" s="116">
        <v>0</v>
      </c>
      <c r="P2805" s="120">
        <v>0</v>
      </c>
      <c r="Q2805" s="27" t="str">
        <f t="shared" si="480"/>
        <v>Registered</v>
      </c>
      <c r="R2805" s="121">
        <f t="shared" si="481"/>
        <v>0.80000004555932158</v>
      </c>
      <c r="T2805" s="117">
        <f t="shared" si="478"/>
        <v>658482</v>
      </c>
      <c r="U2805" s="117">
        <f t="shared" si="479"/>
        <v>0</v>
      </c>
    </row>
    <row r="2806" spans="1:21" x14ac:dyDescent="0.3">
      <c r="A2806" s="114">
        <v>588</v>
      </c>
      <c r="B2806" s="114" t="s">
        <v>1430</v>
      </c>
      <c r="C2806" s="114" t="s">
        <v>1472</v>
      </c>
      <c r="D2806" s="114" t="s">
        <v>2882</v>
      </c>
      <c r="E2806" s="114" t="s">
        <v>2883</v>
      </c>
      <c r="F2806" s="115">
        <v>45456</v>
      </c>
      <c r="G2806" s="114" t="s">
        <v>1393</v>
      </c>
      <c r="H2806" s="116">
        <v>13349676</v>
      </c>
      <c r="I2806" s="116">
        <v>10267541</v>
      </c>
      <c r="J2806" s="116">
        <v>9611767</v>
      </c>
      <c r="K2806" s="116">
        <v>655774</v>
      </c>
      <c r="L2806" s="116">
        <v>0</v>
      </c>
      <c r="M2806" s="116">
        <v>0</v>
      </c>
      <c r="N2806" s="116">
        <v>0</v>
      </c>
      <c r="O2806" s="116">
        <v>0</v>
      </c>
      <c r="P2806" s="120">
        <v>655774</v>
      </c>
      <c r="Q2806" s="27" t="str">
        <f t="shared" si="480"/>
        <v>Registered</v>
      </c>
      <c r="R2806" s="121">
        <f t="shared" si="481"/>
        <v>0.76912286110913852</v>
      </c>
      <c r="T2806" s="117">
        <f t="shared" si="478"/>
        <v>655774</v>
      </c>
      <c r="U2806" s="117">
        <f t="shared" si="479"/>
        <v>0</v>
      </c>
    </row>
    <row r="2807" spans="1:21" x14ac:dyDescent="0.3">
      <c r="A2807" s="114">
        <v>680</v>
      </c>
      <c r="B2807" s="114" t="s">
        <v>1430</v>
      </c>
      <c r="C2807" s="114" t="s">
        <v>1472</v>
      </c>
      <c r="D2807" s="114" t="s">
        <v>2575</v>
      </c>
      <c r="E2807" s="114" t="s">
        <v>2576</v>
      </c>
      <c r="F2807" s="115">
        <v>45535</v>
      </c>
      <c r="G2807" s="114" t="s">
        <v>2577</v>
      </c>
      <c r="H2807" s="116">
        <v>8783784</v>
      </c>
      <c r="I2807" s="116">
        <v>7027027</v>
      </c>
      <c r="J2807" s="116">
        <v>6487838</v>
      </c>
      <c r="K2807" s="116">
        <v>539189</v>
      </c>
      <c r="L2807" s="116">
        <v>0</v>
      </c>
      <c r="M2807" s="116">
        <v>439189</v>
      </c>
      <c r="N2807" s="116">
        <v>100000</v>
      </c>
      <c r="O2807" s="116">
        <v>0</v>
      </c>
      <c r="P2807" s="120">
        <v>0</v>
      </c>
      <c r="Q2807" s="27" t="str">
        <f t="shared" si="480"/>
        <v>Registered</v>
      </c>
      <c r="R2807" s="121">
        <f t="shared" si="481"/>
        <v>0.79999997723076977</v>
      </c>
      <c r="T2807" s="117">
        <f t="shared" si="478"/>
        <v>539189</v>
      </c>
      <c r="U2807" s="117">
        <f t="shared" si="479"/>
        <v>0</v>
      </c>
    </row>
    <row r="2808" spans="1:21" x14ac:dyDescent="0.3">
      <c r="A2808" s="114">
        <v>723</v>
      </c>
      <c r="B2808" s="114" t="s">
        <v>1430</v>
      </c>
      <c r="C2808" s="114" t="s">
        <v>1472</v>
      </c>
      <c r="D2808" s="114" t="s">
        <v>2537</v>
      </c>
      <c r="E2808" s="114" t="s">
        <v>2538</v>
      </c>
      <c r="F2808" s="115">
        <v>45672</v>
      </c>
      <c r="G2808" s="114" t="s">
        <v>2438</v>
      </c>
      <c r="H2808" s="116">
        <v>9151786</v>
      </c>
      <c r="I2808" s="116">
        <v>6406250</v>
      </c>
      <c r="J2808" s="116">
        <v>5948661</v>
      </c>
      <c r="K2808" s="116">
        <v>457589</v>
      </c>
      <c r="L2808" s="116">
        <v>0</v>
      </c>
      <c r="M2808" s="116">
        <v>457589</v>
      </c>
      <c r="N2808" s="116">
        <v>0</v>
      </c>
      <c r="O2808" s="116">
        <v>0</v>
      </c>
      <c r="P2808" s="120">
        <v>0</v>
      </c>
      <c r="Q2808" s="27" t="str">
        <f t="shared" si="480"/>
        <v>Registered</v>
      </c>
      <c r="R2808" s="121">
        <f t="shared" si="481"/>
        <v>0.69999997814634218</v>
      </c>
      <c r="T2808" s="117">
        <f t="shared" si="478"/>
        <v>457589</v>
      </c>
      <c r="U2808" s="117">
        <f t="shared" si="479"/>
        <v>0</v>
      </c>
    </row>
    <row r="2809" spans="1:21" x14ac:dyDescent="0.3">
      <c r="A2809" s="114">
        <v>735</v>
      </c>
      <c r="B2809" s="114" t="s">
        <v>1430</v>
      </c>
      <c r="C2809" s="114" t="s">
        <v>1472</v>
      </c>
      <c r="D2809" s="114" t="s">
        <v>3453</v>
      </c>
      <c r="E2809" s="114" t="s">
        <v>3454</v>
      </c>
      <c r="F2809" s="115">
        <v>45503</v>
      </c>
      <c r="G2809" s="114" t="s">
        <v>2867</v>
      </c>
      <c r="H2809" s="116">
        <v>8722789</v>
      </c>
      <c r="I2809" s="116">
        <v>6978233</v>
      </c>
      <c r="J2809" s="116">
        <v>6542094</v>
      </c>
      <c r="K2809" s="116">
        <v>436139</v>
      </c>
      <c r="L2809" s="116">
        <v>0</v>
      </c>
      <c r="M2809" s="116">
        <v>436139</v>
      </c>
      <c r="N2809" s="116">
        <v>0</v>
      </c>
      <c r="O2809" s="116">
        <v>0</v>
      </c>
      <c r="P2809" s="120">
        <v>0</v>
      </c>
      <c r="Q2809" s="27" t="str">
        <f t="shared" si="480"/>
        <v>Registered</v>
      </c>
      <c r="R2809" s="121">
        <f t="shared" si="481"/>
        <v>0.80000020635601754</v>
      </c>
      <c r="T2809" s="117">
        <f t="shared" si="478"/>
        <v>436139</v>
      </c>
      <c r="U2809" s="117">
        <f t="shared" si="479"/>
        <v>0</v>
      </c>
    </row>
    <row r="2810" spans="1:21" x14ac:dyDescent="0.3">
      <c r="A2810" s="114">
        <v>736</v>
      </c>
      <c r="B2810" s="114" t="s">
        <v>1430</v>
      </c>
      <c r="C2810" s="114" t="s">
        <v>1472</v>
      </c>
      <c r="D2810" s="114" t="s">
        <v>3458</v>
      </c>
      <c r="E2810" s="114" t="s">
        <v>3459</v>
      </c>
      <c r="F2810" s="115">
        <v>45657</v>
      </c>
      <c r="G2810" s="114" t="s">
        <v>1785</v>
      </c>
      <c r="H2810" s="116">
        <v>8705357</v>
      </c>
      <c r="I2810" s="116">
        <v>6964285</v>
      </c>
      <c r="J2810" s="116">
        <v>6529017</v>
      </c>
      <c r="K2810" s="116">
        <v>435268</v>
      </c>
      <c r="L2810" s="116">
        <v>0</v>
      </c>
      <c r="M2810" s="116">
        <v>435268</v>
      </c>
      <c r="N2810" s="116">
        <v>0</v>
      </c>
      <c r="O2810" s="116">
        <v>0</v>
      </c>
      <c r="P2810" s="120">
        <v>0</v>
      </c>
      <c r="Q2810" s="27" t="str">
        <f t="shared" si="480"/>
        <v>Registered</v>
      </c>
      <c r="R2810" s="121">
        <f t="shared" si="481"/>
        <v>0.79999993107692191</v>
      </c>
      <c r="T2810" s="117">
        <f t="shared" si="478"/>
        <v>435268</v>
      </c>
      <c r="U2810" s="117">
        <f t="shared" si="479"/>
        <v>0</v>
      </c>
    </row>
    <row r="2811" spans="1:21" x14ac:dyDescent="0.3">
      <c r="A2811" s="114">
        <v>825</v>
      </c>
      <c r="B2811" s="114" t="s">
        <v>1430</v>
      </c>
      <c r="C2811" s="114" t="s">
        <v>1472</v>
      </c>
      <c r="D2811" s="114" t="s">
        <v>3596</v>
      </c>
      <c r="E2811" s="114" t="s">
        <v>3597</v>
      </c>
      <c r="F2811" s="115">
        <v>45499</v>
      </c>
      <c r="G2811" s="114" t="s">
        <v>2413</v>
      </c>
      <c r="H2811" s="116">
        <v>8705360</v>
      </c>
      <c r="I2811" s="116">
        <v>6964286</v>
      </c>
      <c r="J2811" s="116">
        <v>6586697</v>
      </c>
      <c r="K2811" s="116">
        <v>377589</v>
      </c>
      <c r="L2811" s="116">
        <v>0</v>
      </c>
      <c r="M2811" s="116">
        <v>0</v>
      </c>
      <c r="N2811" s="116">
        <v>0</v>
      </c>
      <c r="O2811" s="116">
        <v>0</v>
      </c>
      <c r="P2811" s="120">
        <v>377589</v>
      </c>
      <c r="Q2811" s="27" t="str">
        <f t="shared" si="480"/>
        <v>Registered</v>
      </c>
      <c r="R2811" s="121">
        <f t="shared" si="481"/>
        <v>0.79999977025648561</v>
      </c>
      <c r="T2811" s="117">
        <f t="shared" si="478"/>
        <v>377589</v>
      </c>
      <c r="U2811" s="117">
        <f t="shared" si="479"/>
        <v>0</v>
      </c>
    </row>
    <row r="2812" spans="1:21" x14ac:dyDescent="0.3">
      <c r="A2812" s="114">
        <v>891</v>
      </c>
      <c r="B2812" s="114" t="s">
        <v>1430</v>
      </c>
      <c r="C2812" s="114" t="s">
        <v>1472</v>
      </c>
      <c r="D2812" s="114" t="s">
        <v>3438</v>
      </c>
      <c r="E2812" s="114" t="s">
        <v>3439</v>
      </c>
      <c r="F2812" s="115">
        <v>45687</v>
      </c>
      <c r="G2812" s="114" t="s">
        <v>2740</v>
      </c>
      <c r="H2812" s="116">
        <v>8839286</v>
      </c>
      <c r="I2812" s="116">
        <v>5745536</v>
      </c>
      <c r="J2812" s="116">
        <v>5503572</v>
      </c>
      <c r="K2812" s="116">
        <v>241964</v>
      </c>
      <c r="L2812" s="116">
        <v>0</v>
      </c>
      <c r="M2812" s="116">
        <v>0</v>
      </c>
      <c r="N2812" s="116">
        <v>241964</v>
      </c>
      <c r="O2812" s="116">
        <v>0</v>
      </c>
      <c r="P2812" s="120">
        <v>0</v>
      </c>
      <c r="Q2812" s="27" t="str">
        <f t="shared" si="480"/>
        <v>Registered</v>
      </c>
      <c r="R2812" s="121">
        <f t="shared" si="481"/>
        <v>0.6500000113131309</v>
      </c>
      <c r="T2812" s="117">
        <f t="shared" si="478"/>
        <v>241964</v>
      </c>
      <c r="U2812" s="117">
        <f t="shared" si="479"/>
        <v>0</v>
      </c>
    </row>
    <row r="2813" spans="1:21" x14ac:dyDescent="0.3">
      <c r="A2813" s="114">
        <v>974</v>
      </c>
      <c r="B2813" s="114" t="s">
        <v>1430</v>
      </c>
      <c r="C2813" s="114" t="s">
        <v>1472</v>
      </c>
      <c r="D2813" s="114" t="s">
        <v>3352</v>
      </c>
      <c r="E2813" s="114" t="s">
        <v>3353</v>
      </c>
      <c r="F2813" s="115">
        <v>45456</v>
      </c>
      <c r="G2813" s="114" t="s">
        <v>3354</v>
      </c>
      <c r="H2813" s="116">
        <v>13258929</v>
      </c>
      <c r="I2813" s="116">
        <v>9944197</v>
      </c>
      <c r="J2813" s="116">
        <v>9850893</v>
      </c>
      <c r="K2813" s="116">
        <v>93304</v>
      </c>
      <c r="L2813" s="116">
        <v>0</v>
      </c>
      <c r="M2813" s="116">
        <v>0</v>
      </c>
      <c r="N2813" s="116">
        <v>0</v>
      </c>
      <c r="O2813" s="116">
        <v>93304</v>
      </c>
      <c r="P2813" s="120">
        <v>0</v>
      </c>
      <c r="Q2813" s="27" t="str">
        <f t="shared" si="480"/>
        <v>Registered</v>
      </c>
      <c r="R2813" s="121">
        <f t="shared" si="481"/>
        <v>0.75000001885521828</v>
      </c>
      <c r="T2813" s="117">
        <f t="shared" si="478"/>
        <v>93304</v>
      </c>
      <c r="U2813" s="117">
        <f t="shared" si="479"/>
        <v>0</v>
      </c>
    </row>
    <row r="2814" spans="1:21" x14ac:dyDescent="0.3">
      <c r="A2814" s="114">
        <v>1138</v>
      </c>
      <c r="B2814" s="114" t="s">
        <v>1430</v>
      </c>
      <c r="C2814" s="114" t="s">
        <v>1472</v>
      </c>
      <c r="D2814" s="114" t="s">
        <v>4869</v>
      </c>
      <c r="E2814" s="114" t="s">
        <v>4870</v>
      </c>
      <c r="F2814" s="115">
        <v>45472</v>
      </c>
      <c r="G2814" s="114" t="s">
        <v>2610</v>
      </c>
      <c r="H2814" s="116">
        <v>8250882</v>
      </c>
      <c r="I2814" s="116">
        <v>6600705</v>
      </c>
      <c r="J2814" s="116">
        <v>6600704.2000000002</v>
      </c>
      <c r="K2814" s="116">
        <v>0.8</v>
      </c>
      <c r="L2814" s="116">
        <v>0</v>
      </c>
      <c r="M2814" s="116">
        <v>0</v>
      </c>
      <c r="N2814" s="116">
        <v>0</v>
      </c>
      <c r="O2814" s="116">
        <v>0</v>
      </c>
      <c r="P2814" s="120">
        <v>0.8</v>
      </c>
      <c r="Q2814" s="27" t="str">
        <f t="shared" si="480"/>
        <v>Registered</v>
      </c>
      <c r="R2814" s="121">
        <f t="shared" si="481"/>
        <v>0.79999992728050162</v>
      </c>
      <c r="T2814" s="117">
        <f t="shared" si="478"/>
        <v>0.8</v>
      </c>
      <c r="U2814" s="117">
        <f t="shared" si="479"/>
        <v>0</v>
      </c>
    </row>
    <row r="2815" spans="1:21" x14ac:dyDescent="0.3">
      <c r="A2815" s="114">
        <v>1142</v>
      </c>
      <c r="B2815" s="114" t="s">
        <v>1430</v>
      </c>
      <c r="C2815" s="114" t="s">
        <v>1472</v>
      </c>
      <c r="D2815" s="114" t="s">
        <v>4882</v>
      </c>
      <c r="E2815" s="114" t="s">
        <v>4883</v>
      </c>
      <c r="F2815" s="115">
        <v>45742</v>
      </c>
      <c r="G2815" s="114" t="s">
        <v>4884</v>
      </c>
      <c r="H2815" s="116">
        <v>13169643</v>
      </c>
      <c r="I2815" s="116">
        <v>10535715</v>
      </c>
      <c r="J2815" s="116">
        <v>10535714.300000001</v>
      </c>
      <c r="K2815" s="116">
        <v>0.7</v>
      </c>
      <c r="L2815" s="116">
        <v>0</v>
      </c>
      <c r="M2815" s="116">
        <v>0</v>
      </c>
      <c r="N2815" s="116">
        <v>0</v>
      </c>
      <c r="O2815" s="116">
        <v>0</v>
      </c>
      <c r="P2815" s="120">
        <v>0.7</v>
      </c>
      <c r="Q2815" s="27" t="str">
        <f t="shared" si="480"/>
        <v>Registered</v>
      </c>
      <c r="R2815" s="121">
        <f t="shared" si="481"/>
        <v>0.80000004555932158</v>
      </c>
      <c r="T2815" s="117">
        <f t="shared" si="478"/>
        <v>0.7</v>
      </c>
      <c r="U2815" s="117">
        <f t="shared" si="479"/>
        <v>0</v>
      </c>
    </row>
    <row r="2816" spans="1:21" x14ac:dyDescent="0.3">
      <c r="A2816" s="114">
        <v>1167</v>
      </c>
      <c r="B2816" s="114" t="s">
        <v>1430</v>
      </c>
      <c r="C2816" s="114" t="s">
        <v>1472</v>
      </c>
      <c r="D2816" s="114" t="s">
        <v>4917</v>
      </c>
      <c r="E2816" s="114" t="s">
        <v>4918</v>
      </c>
      <c r="F2816" s="115">
        <v>45800</v>
      </c>
      <c r="G2816" s="114" t="s">
        <v>2404</v>
      </c>
      <c r="H2816" s="116">
        <v>9033036</v>
      </c>
      <c r="I2816" s="116">
        <v>5419821</v>
      </c>
      <c r="J2816" s="116">
        <v>5419820.5999999996</v>
      </c>
      <c r="K2816" s="116">
        <v>0.4</v>
      </c>
      <c r="L2816" s="116">
        <v>0</v>
      </c>
      <c r="M2816" s="116">
        <v>0</v>
      </c>
      <c r="N2816" s="116">
        <v>0</v>
      </c>
      <c r="O2816" s="116">
        <v>0</v>
      </c>
      <c r="P2816" s="120">
        <v>0.4</v>
      </c>
      <c r="Q2816" s="27" t="str">
        <f t="shared" si="480"/>
        <v>Registered</v>
      </c>
      <c r="R2816" s="121">
        <f t="shared" si="481"/>
        <v>0.59999993357714942</v>
      </c>
      <c r="T2816" s="117">
        <f t="shared" ref="T2816:T2879" si="482">L2816+M2816+N2816+O2816+P2816</f>
        <v>0.4</v>
      </c>
      <c r="U2816" s="117">
        <f t="shared" ref="U2816:U2879" si="483">K2816-T2816</f>
        <v>0</v>
      </c>
    </row>
    <row r="2817" spans="1:21" x14ac:dyDescent="0.3">
      <c r="A2817" s="114">
        <v>1195</v>
      </c>
      <c r="B2817" s="114" t="s">
        <v>1430</v>
      </c>
      <c r="C2817" s="114" t="s">
        <v>1472</v>
      </c>
      <c r="D2817" s="114" t="s">
        <v>4947</v>
      </c>
      <c r="E2817" s="114" t="s">
        <v>4948</v>
      </c>
      <c r="F2817" s="115">
        <v>45746</v>
      </c>
      <c r="G2817" s="114" t="s">
        <v>4949</v>
      </c>
      <c r="H2817" s="116">
        <v>9196429</v>
      </c>
      <c r="I2817" s="116">
        <v>6437500</v>
      </c>
      <c r="J2817" s="116">
        <v>6437499.9000000004</v>
      </c>
      <c r="K2817" s="116">
        <v>0.1</v>
      </c>
      <c r="L2817" s="116">
        <v>0</v>
      </c>
      <c r="M2817" s="116">
        <v>0</v>
      </c>
      <c r="N2817" s="116">
        <v>0</v>
      </c>
      <c r="O2817" s="116">
        <v>0</v>
      </c>
      <c r="P2817" s="120">
        <v>0.1</v>
      </c>
      <c r="Q2817" s="27" t="str">
        <f t="shared" si="480"/>
        <v>Registered</v>
      </c>
      <c r="R2817" s="121">
        <f t="shared" si="481"/>
        <v>0.69999996737864234</v>
      </c>
      <c r="T2817" s="117">
        <f t="shared" si="482"/>
        <v>0.1</v>
      </c>
      <c r="U2817" s="117">
        <f t="shared" si="483"/>
        <v>0</v>
      </c>
    </row>
    <row r="2818" spans="1:21" hidden="1" x14ac:dyDescent="0.3">
      <c r="A2818" s="114">
        <v>4966</v>
      </c>
      <c r="B2818" s="114" t="s">
        <v>1430</v>
      </c>
      <c r="C2818" s="114" t="s">
        <v>1472</v>
      </c>
      <c r="D2818" s="114" t="s">
        <v>6073</v>
      </c>
      <c r="E2818" s="114" t="s">
        <v>6074</v>
      </c>
      <c r="F2818" s="115">
        <v>45456</v>
      </c>
      <c r="G2818" s="114" t="s">
        <v>6075</v>
      </c>
      <c r="H2818" s="116">
        <v>8527710</v>
      </c>
      <c r="I2818" s="116">
        <v>6139950</v>
      </c>
      <c r="J2818" s="116">
        <v>6139950</v>
      </c>
      <c r="K2818" s="116">
        <v>0</v>
      </c>
      <c r="L2818" s="116">
        <v>0</v>
      </c>
      <c r="M2818" s="116">
        <v>0</v>
      </c>
      <c r="N2818" s="116">
        <v>0</v>
      </c>
      <c r="O2818" s="116">
        <v>0</v>
      </c>
      <c r="P2818" s="120">
        <v>0</v>
      </c>
      <c r="Q2818" s="27" t="str">
        <f t="shared" ref="Q2818:Q2881" si="484">IF(G2818="01 Jan 1900","Unregistered","Registered")</f>
        <v>Registered</v>
      </c>
      <c r="R2818" s="121">
        <f t="shared" si="481"/>
        <v>0.71999985928226917</v>
      </c>
      <c r="T2818" s="117">
        <f t="shared" si="482"/>
        <v>0</v>
      </c>
      <c r="U2818" s="117">
        <f t="shared" si="483"/>
        <v>0</v>
      </c>
    </row>
    <row r="2819" spans="1:21" hidden="1" x14ac:dyDescent="0.3">
      <c r="A2819" s="114">
        <v>4967</v>
      </c>
      <c r="B2819" s="114" t="s">
        <v>1430</v>
      </c>
      <c r="C2819" s="114" t="s">
        <v>1472</v>
      </c>
      <c r="D2819" s="114" t="s">
        <v>3903</v>
      </c>
      <c r="E2819" s="114" t="s">
        <v>3904</v>
      </c>
      <c r="F2819" s="115">
        <v>46000</v>
      </c>
      <c r="G2819" s="114" t="s">
        <v>3080</v>
      </c>
      <c r="H2819" s="116">
        <v>9266700</v>
      </c>
      <c r="I2819" s="116">
        <v>7413360</v>
      </c>
      <c r="J2819" s="116">
        <v>7413360</v>
      </c>
      <c r="K2819" s="116">
        <v>0</v>
      </c>
      <c r="L2819" s="116">
        <v>0</v>
      </c>
      <c r="M2819" s="116">
        <v>0</v>
      </c>
      <c r="N2819" s="116">
        <v>0</v>
      </c>
      <c r="O2819" s="116">
        <v>0</v>
      </c>
      <c r="P2819" s="120">
        <v>0</v>
      </c>
      <c r="Q2819" s="27" t="str">
        <f t="shared" si="484"/>
        <v>Registered</v>
      </c>
      <c r="R2819" s="121">
        <f t="shared" si="481"/>
        <v>0.8</v>
      </c>
      <c r="T2819" s="117">
        <f t="shared" si="482"/>
        <v>0</v>
      </c>
      <c r="U2819" s="117">
        <f t="shared" si="483"/>
        <v>0</v>
      </c>
    </row>
    <row r="2820" spans="1:21" hidden="1" x14ac:dyDescent="0.3">
      <c r="A2820" s="114">
        <v>4968</v>
      </c>
      <c r="B2820" s="114" t="s">
        <v>1430</v>
      </c>
      <c r="C2820" s="114" t="s">
        <v>1472</v>
      </c>
      <c r="D2820" s="114" t="s">
        <v>6076</v>
      </c>
      <c r="E2820" s="114" t="s">
        <v>6077</v>
      </c>
      <c r="F2820" s="115">
        <v>45456</v>
      </c>
      <c r="G2820" s="114" t="s">
        <v>4799</v>
      </c>
      <c r="H2820" s="116">
        <v>8572768</v>
      </c>
      <c r="I2820" s="116">
        <v>6858214</v>
      </c>
      <c r="J2820" s="116">
        <v>6858214</v>
      </c>
      <c r="K2820" s="116">
        <v>0</v>
      </c>
      <c r="L2820" s="116">
        <v>0</v>
      </c>
      <c r="M2820" s="116">
        <v>0</v>
      </c>
      <c r="N2820" s="116">
        <v>0</v>
      </c>
      <c r="O2820" s="116">
        <v>0</v>
      </c>
      <c r="P2820" s="120">
        <v>0</v>
      </c>
      <c r="Q2820" s="27" t="str">
        <f t="shared" si="484"/>
        <v>Registered</v>
      </c>
      <c r="R2820" s="121">
        <f t="shared" ref="R2820:R2883" si="485">I2820/H2820</f>
        <v>0.79999995334062468</v>
      </c>
      <c r="T2820" s="117">
        <f t="shared" si="482"/>
        <v>0</v>
      </c>
      <c r="U2820" s="117">
        <f t="shared" si="483"/>
        <v>0</v>
      </c>
    </row>
    <row r="2821" spans="1:21" hidden="1" x14ac:dyDescent="0.3">
      <c r="A2821" s="114">
        <v>4969</v>
      </c>
      <c r="B2821" s="114" t="s">
        <v>1430</v>
      </c>
      <c r="C2821" s="114" t="s">
        <v>1472</v>
      </c>
      <c r="D2821" s="114" t="s">
        <v>6078</v>
      </c>
      <c r="E2821" s="114" t="s">
        <v>6079</v>
      </c>
      <c r="F2821" s="115">
        <v>45473</v>
      </c>
      <c r="G2821" s="114" t="s">
        <v>1903</v>
      </c>
      <c r="H2821" s="116">
        <v>8661432</v>
      </c>
      <c r="I2821" s="116">
        <v>6236232</v>
      </c>
      <c r="J2821" s="116">
        <v>6236232</v>
      </c>
      <c r="K2821" s="116">
        <v>0</v>
      </c>
      <c r="L2821" s="116">
        <v>0</v>
      </c>
      <c r="M2821" s="116">
        <v>0</v>
      </c>
      <c r="N2821" s="116">
        <v>0</v>
      </c>
      <c r="O2821" s="116">
        <v>0</v>
      </c>
      <c r="P2821" s="120">
        <v>0</v>
      </c>
      <c r="Q2821" s="27" t="str">
        <f t="shared" si="484"/>
        <v>Registered</v>
      </c>
      <c r="R2821" s="121">
        <f t="shared" si="485"/>
        <v>0.72000011083617577</v>
      </c>
      <c r="T2821" s="117">
        <f t="shared" si="482"/>
        <v>0</v>
      </c>
      <c r="U2821" s="117">
        <f t="shared" si="483"/>
        <v>0</v>
      </c>
    </row>
    <row r="2822" spans="1:21" hidden="1" x14ac:dyDescent="0.3">
      <c r="A2822" s="114">
        <v>4970</v>
      </c>
      <c r="B2822" s="114" t="s">
        <v>1430</v>
      </c>
      <c r="C2822" s="114" t="s">
        <v>1472</v>
      </c>
      <c r="D2822" s="114" t="s">
        <v>6080</v>
      </c>
      <c r="E2822" s="114" t="s">
        <v>6081</v>
      </c>
      <c r="F2822" s="115">
        <v>45558</v>
      </c>
      <c r="G2822" s="114" t="s">
        <v>2737</v>
      </c>
      <c r="H2822" s="116">
        <v>8804464</v>
      </c>
      <c r="I2822" s="116">
        <v>7043572</v>
      </c>
      <c r="J2822" s="116">
        <v>7043572</v>
      </c>
      <c r="K2822" s="116">
        <v>0</v>
      </c>
      <c r="L2822" s="116">
        <v>0</v>
      </c>
      <c r="M2822" s="116">
        <v>0</v>
      </c>
      <c r="N2822" s="116">
        <v>0</v>
      </c>
      <c r="O2822" s="116">
        <v>0</v>
      </c>
      <c r="P2822" s="120">
        <v>0</v>
      </c>
      <c r="Q2822" s="27" t="str">
        <f t="shared" si="484"/>
        <v>Registered</v>
      </c>
      <c r="R2822" s="121">
        <f t="shared" si="485"/>
        <v>0.80000009086299861</v>
      </c>
      <c r="T2822" s="117">
        <f t="shared" si="482"/>
        <v>0</v>
      </c>
      <c r="U2822" s="117">
        <f t="shared" si="483"/>
        <v>0</v>
      </c>
    </row>
    <row r="2823" spans="1:21" hidden="1" x14ac:dyDescent="0.3">
      <c r="A2823" s="114">
        <v>4971</v>
      </c>
      <c r="B2823" s="114" t="s">
        <v>1430</v>
      </c>
      <c r="C2823" s="114" t="s">
        <v>1472</v>
      </c>
      <c r="D2823" s="114" t="s">
        <v>6082</v>
      </c>
      <c r="E2823" s="114" t="s">
        <v>6083</v>
      </c>
      <c r="F2823" s="115">
        <v>45515</v>
      </c>
      <c r="G2823" s="114" t="s">
        <v>6056</v>
      </c>
      <c r="H2823" s="116">
        <v>8794643</v>
      </c>
      <c r="I2823" s="116">
        <v>7035715</v>
      </c>
      <c r="J2823" s="116">
        <v>7035715</v>
      </c>
      <c r="K2823" s="116">
        <v>0</v>
      </c>
      <c r="L2823" s="116">
        <v>0</v>
      </c>
      <c r="M2823" s="116">
        <v>0</v>
      </c>
      <c r="N2823" s="116">
        <v>0</v>
      </c>
      <c r="O2823" s="116">
        <v>0</v>
      </c>
      <c r="P2823" s="120">
        <v>0</v>
      </c>
      <c r="Q2823" s="27" t="str">
        <f t="shared" si="484"/>
        <v>Registered</v>
      </c>
      <c r="R2823" s="121">
        <f t="shared" si="485"/>
        <v>0.80000006822334913</v>
      </c>
      <c r="T2823" s="117">
        <f t="shared" si="482"/>
        <v>0</v>
      </c>
      <c r="U2823" s="117">
        <f t="shared" si="483"/>
        <v>0</v>
      </c>
    </row>
    <row r="2824" spans="1:21" hidden="1" x14ac:dyDescent="0.3">
      <c r="A2824" s="114">
        <v>4972</v>
      </c>
      <c r="B2824" s="114" t="s">
        <v>1430</v>
      </c>
      <c r="C2824" s="114" t="s">
        <v>1472</v>
      </c>
      <c r="D2824" s="114" t="s">
        <v>6084</v>
      </c>
      <c r="E2824" s="114" t="s">
        <v>5152</v>
      </c>
      <c r="F2824" s="115">
        <v>45534</v>
      </c>
      <c r="G2824" s="114" t="s">
        <v>6085</v>
      </c>
      <c r="H2824" s="116">
        <v>12901786</v>
      </c>
      <c r="I2824" s="116">
        <v>10321428</v>
      </c>
      <c r="J2824" s="116">
        <v>10321428</v>
      </c>
      <c r="K2824" s="116">
        <v>0</v>
      </c>
      <c r="L2824" s="116">
        <v>0</v>
      </c>
      <c r="M2824" s="116">
        <v>0</v>
      </c>
      <c r="N2824" s="116">
        <v>0</v>
      </c>
      <c r="O2824" s="116">
        <v>0</v>
      </c>
      <c r="P2824" s="120">
        <v>0</v>
      </c>
      <c r="Q2824" s="27" t="str">
        <f t="shared" si="484"/>
        <v>Registered</v>
      </c>
      <c r="R2824" s="121">
        <f t="shared" si="485"/>
        <v>0.799999937993081</v>
      </c>
      <c r="T2824" s="117">
        <f t="shared" si="482"/>
        <v>0</v>
      </c>
      <c r="U2824" s="117">
        <f t="shared" si="483"/>
        <v>0</v>
      </c>
    </row>
    <row r="2825" spans="1:21" hidden="1" x14ac:dyDescent="0.3">
      <c r="A2825" s="114">
        <v>4973</v>
      </c>
      <c r="B2825" s="114" t="s">
        <v>1430</v>
      </c>
      <c r="C2825" s="114" t="s">
        <v>1472</v>
      </c>
      <c r="D2825" s="114" t="s">
        <v>6086</v>
      </c>
      <c r="E2825" s="114" t="s">
        <v>6087</v>
      </c>
      <c r="F2825" s="115">
        <v>45473</v>
      </c>
      <c r="G2825" s="114" t="s">
        <v>4204</v>
      </c>
      <c r="H2825" s="116">
        <v>12488821</v>
      </c>
      <c r="I2825" s="116">
        <v>9991056</v>
      </c>
      <c r="J2825" s="116">
        <v>9991056</v>
      </c>
      <c r="K2825" s="116">
        <v>0</v>
      </c>
      <c r="L2825" s="116">
        <v>0</v>
      </c>
      <c r="M2825" s="116">
        <v>0</v>
      </c>
      <c r="N2825" s="116">
        <v>0</v>
      </c>
      <c r="O2825" s="116">
        <v>0</v>
      </c>
      <c r="P2825" s="120">
        <v>0</v>
      </c>
      <c r="Q2825" s="27" t="str">
        <f t="shared" si="484"/>
        <v>Registered</v>
      </c>
      <c r="R2825" s="121">
        <f t="shared" si="485"/>
        <v>0.79999993594271224</v>
      </c>
      <c r="T2825" s="117">
        <f t="shared" si="482"/>
        <v>0</v>
      </c>
      <c r="U2825" s="117">
        <f t="shared" si="483"/>
        <v>0</v>
      </c>
    </row>
    <row r="2826" spans="1:21" hidden="1" x14ac:dyDescent="0.3">
      <c r="A2826" s="114">
        <v>4974</v>
      </c>
      <c r="B2826" s="114" t="s">
        <v>1430</v>
      </c>
      <c r="C2826" s="114" t="s">
        <v>1472</v>
      </c>
      <c r="D2826" s="114" t="s">
        <v>6088</v>
      </c>
      <c r="E2826" s="114" t="s">
        <v>6089</v>
      </c>
      <c r="F2826" s="115">
        <v>45657</v>
      </c>
      <c r="G2826" s="114" t="s">
        <v>6090</v>
      </c>
      <c r="H2826" s="116">
        <v>8691930</v>
      </c>
      <c r="I2826" s="116">
        <v>6953546</v>
      </c>
      <c r="J2826" s="116">
        <v>6953546</v>
      </c>
      <c r="K2826" s="116">
        <v>0</v>
      </c>
      <c r="L2826" s="116">
        <v>0</v>
      </c>
      <c r="M2826" s="116">
        <v>0</v>
      </c>
      <c r="N2826" s="116">
        <v>0</v>
      </c>
      <c r="O2826" s="116">
        <v>0</v>
      </c>
      <c r="P2826" s="120">
        <v>0</v>
      </c>
      <c r="Q2826" s="27" t="str">
        <f t="shared" si="484"/>
        <v>Registered</v>
      </c>
      <c r="R2826" s="121">
        <f t="shared" si="485"/>
        <v>0.80000023009849364</v>
      </c>
      <c r="T2826" s="117">
        <f t="shared" si="482"/>
        <v>0</v>
      </c>
      <c r="U2826" s="117">
        <f t="shared" si="483"/>
        <v>0</v>
      </c>
    </row>
    <row r="2827" spans="1:21" hidden="1" x14ac:dyDescent="0.3">
      <c r="A2827" s="114">
        <v>4975</v>
      </c>
      <c r="B2827" s="114" t="s">
        <v>1430</v>
      </c>
      <c r="C2827" s="114" t="s">
        <v>1472</v>
      </c>
      <c r="D2827" s="114" t="s">
        <v>6091</v>
      </c>
      <c r="E2827" s="114" t="s">
        <v>6092</v>
      </c>
      <c r="F2827" s="115">
        <v>45473</v>
      </c>
      <c r="G2827" s="114" t="s">
        <v>6093</v>
      </c>
      <c r="H2827" s="116">
        <v>8386950</v>
      </c>
      <c r="I2827" s="116">
        <v>6709562</v>
      </c>
      <c r="J2827" s="116">
        <v>6709562</v>
      </c>
      <c r="K2827" s="116">
        <v>0</v>
      </c>
      <c r="L2827" s="116">
        <v>0</v>
      </c>
      <c r="M2827" s="116">
        <v>0</v>
      </c>
      <c r="N2827" s="116">
        <v>0</v>
      </c>
      <c r="O2827" s="116">
        <v>0</v>
      </c>
      <c r="P2827" s="120">
        <v>0</v>
      </c>
      <c r="Q2827" s="27" t="str">
        <f t="shared" si="484"/>
        <v>Registered</v>
      </c>
      <c r="R2827" s="121">
        <f t="shared" si="485"/>
        <v>0.80000023846571167</v>
      </c>
      <c r="T2827" s="117">
        <f t="shared" si="482"/>
        <v>0</v>
      </c>
      <c r="U2827" s="117">
        <f t="shared" si="483"/>
        <v>0</v>
      </c>
    </row>
    <row r="2828" spans="1:21" hidden="1" x14ac:dyDescent="0.3">
      <c r="A2828" s="114">
        <v>4976</v>
      </c>
      <c r="B2828" s="114" t="s">
        <v>1430</v>
      </c>
      <c r="C2828" s="114" t="s">
        <v>1472</v>
      </c>
      <c r="D2828" s="114" t="s">
        <v>6094</v>
      </c>
      <c r="E2828" s="114" t="s">
        <v>6095</v>
      </c>
      <c r="F2828" s="115">
        <v>45576</v>
      </c>
      <c r="G2828" s="114" t="s">
        <v>6096</v>
      </c>
      <c r="H2828" s="116">
        <v>9151786</v>
      </c>
      <c r="I2828" s="116">
        <v>7321428</v>
      </c>
      <c r="J2828" s="116">
        <v>7321428</v>
      </c>
      <c r="K2828" s="116">
        <v>0</v>
      </c>
      <c r="L2828" s="116">
        <v>0</v>
      </c>
      <c r="M2828" s="116">
        <v>0</v>
      </c>
      <c r="N2828" s="116">
        <v>0</v>
      </c>
      <c r="O2828" s="116">
        <v>0</v>
      </c>
      <c r="P2828" s="120">
        <v>0</v>
      </c>
      <c r="Q2828" s="27" t="str">
        <f t="shared" si="484"/>
        <v>Registered</v>
      </c>
      <c r="R2828" s="121">
        <f t="shared" si="485"/>
        <v>0.79999991258536862</v>
      </c>
      <c r="T2828" s="117">
        <f t="shared" si="482"/>
        <v>0</v>
      </c>
      <c r="U2828" s="117">
        <f t="shared" si="483"/>
        <v>0</v>
      </c>
    </row>
    <row r="2829" spans="1:21" hidden="1" x14ac:dyDescent="0.3">
      <c r="A2829" s="114">
        <v>4977</v>
      </c>
      <c r="B2829" s="114" t="s">
        <v>1430</v>
      </c>
      <c r="C2829" s="114" t="s">
        <v>1472</v>
      </c>
      <c r="D2829" s="114" t="s">
        <v>6097</v>
      </c>
      <c r="E2829" s="114" t="s">
        <v>6098</v>
      </c>
      <c r="F2829" s="115">
        <v>45777</v>
      </c>
      <c r="G2829" s="114" t="s">
        <v>3897</v>
      </c>
      <c r="H2829" s="116">
        <v>13569643</v>
      </c>
      <c r="I2829" s="116">
        <v>10177232</v>
      </c>
      <c r="J2829" s="116">
        <v>10177232</v>
      </c>
      <c r="K2829" s="116">
        <v>0</v>
      </c>
      <c r="L2829" s="116">
        <v>0</v>
      </c>
      <c r="M2829" s="116">
        <v>0</v>
      </c>
      <c r="N2829" s="116">
        <v>0</v>
      </c>
      <c r="O2829" s="116">
        <v>0</v>
      </c>
      <c r="P2829" s="120">
        <v>0</v>
      </c>
      <c r="Q2829" s="27" t="str">
        <f t="shared" si="484"/>
        <v>Registered</v>
      </c>
      <c r="R2829" s="121">
        <f t="shared" si="485"/>
        <v>0.74999998157652337</v>
      </c>
      <c r="T2829" s="117">
        <f t="shared" si="482"/>
        <v>0</v>
      </c>
      <c r="U2829" s="117">
        <f t="shared" si="483"/>
        <v>0</v>
      </c>
    </row>
    <row r="2830" spans="1:21" hidden="1" x14ac:dyDescent="0.3">
      <c r="A2830" s="114">
        <v>4978</v>
      </c>
      <c r="B2830" s="114" t="s">
        <v>1430</v>
      </c>
      <c r="C2830" s="114" t="s">
        <v>1472</v>
      </c>
      <c r="D2830" s="114" t="s">
        <v>6099</v>
      </c>
      <c r="E2830" s="114" t="s">
        <v>6100</v>
      </c>
      <c r="F2830" s="115">
        <v>45473</v>
      </c>
      <c r="G2830" s="114" t="s">
        <v>5439</v>
      </c>
      <c r="H2830" s="116">
        <v>8616071</v>
      </c>
      <c r="I2830" s="116">
        <v>6892857</v>
      </c>
      <c r="J2830" s="116">
        <v>6892857</v>
      </c>
      <c r="K2830" s="116">
        <v>0</v>
      </c>
      <c r="L2830" s="116">
        <v>0</v>
      </c>
      <c r="M2830" s="116">
        <v>0</v>
      </c>
      <c r="N2830" s="116">
        <v>0</v>
      </c>
      <c r="O2830" s="116">
        <v>0</v>
      </c>
      <c r="P2830" s="120">
        <v>0</v>
      </c>
      <c r="Q2830" s="27" t="str">
        <f t="shared" si="484"/>
        <v>Registered</v>
      </c>
      <c r="R2830" s="121">
        <f t="shared" si="485"/>
        <v>0.80000002321243635</v>
      </c>
      <c r="T2830" s="117">
        <f t="shared" si="482"/>
        <v>0</v>
      </c>
      <c r="U2830" s="117">
        <f t="shared" si="483"/>
        <v>0</v>
      </c>
    </row>
    <row r="2831" spans="1:21" hidden="1" x14ac:dyDescent="0.3">
      <c r="A2831" s="114">
        <v>4979</v>
      </c>
      <c r="B2831" s="114" t="s">
        <v>1430</v>
      </c>
      <c r="C2831" s="114" t="s">
        <v>1472</v>
      </c>
      <c r="D2831" s="114" t="s">
        <v>6101</v>
      </c>
      <c r="E2831" s="114" t="s">
        <v>6102</v>
      </c>
      <c r="F2831" s="115">
        <v>45453</v>
      </c>
      <c r="G2831" s="114" t="s">
        <v>6056</v>
      </c>
      <c r="H2831" s="116">
        <v>12733036</v>
      </c>
      <c r="I2831" s="116">
        <v>10186428</v>
      </c>
      <c r="J2831" s="116">
        <v>10186428</v>
      </c>
      <c r="K2831" s="116">
        <v>0</v>
      </c>
      <c r="L2831" s="116">
        <v>0</v>
      </c>
      <c r="M2831" s="116">
        <v>0</v>
      </c>
      <c r="N2831" s="116">
        <v>0</v>
      </c>
      <c r="O2831" s="116">
        <v>0</v>
      </c>
      <c r="P2831" s="120">
        <v>0</v>
      </c>
      <c r="Q2831" s="27" t="str">
        <f t="shared" si="484"/>
        <v>Registered</v>
      </c>
      <c r="R2831" s="121">
        <f t="shared" si="485"/>
        <v>0.7999999371713078</v>
      </c>
      <c r="T2831" s="117">
        <f t="shared" si="482"/>
        <v>0</v>
      </c>
      <c r="U2831" s="117">
        <f t="shared" si="483"/>
        <v>0</v>
      </c>
    </row>
    <row r="2832" spans="1:21" hidden="1" x14ac:dyDescent="0.3">
      <c r="A2832" s="114">
        <v>4980</v>
      </c>
      <c r="B2832" s="114" t="s">
        <v>1430</v>
      </c>
      <c r="C2832" s="114" t="s">
        <v>1472</v>
      </c>
      <c r="D2832" s="114" t="s">
        <v>6103</v>
      </c>
      <c r="E2832" s="114" t="s">
        <v>6104</v>
      </c>
      <c r="F2832" s="115">
        <v>45593</v>
      </c>
      <c r="G2832" s="114" t="s">
        <v>2737</v>
      </c>
      <c r="H2832" s="116">
        <v>9196429</v>
      </c>
      <c r="I2832" s="116">
        <v>7357143</v>
      </c>
      <c r="J2832" s="116">
        <v>7357143</v>
      </c>
      <c r="K2832" s="116">
        <v>0</v>
      </c>
      <c r="L2832" s="116">
        <v>0</v>
      </c>
      <c r="M2832" s="116">
        <v>0</v>
      </c>
      <c r="N2832" s="116">
        <v>0</v>
      </c>
      <c r="O2832" s="116">
        <v>0</v>
      </c>
      <c r="P2832" s="120">
        <v>0</v>
      </c>
      <c r="Q2832" s="27" t="str">
        <f t="shared" si="484"/>
        <v>Registered</v>
      </c>
      <c r="R2832" s="121">
        <f t="shared" si="485"/>
        <v>0.79999997825242819</v>
      </c>
      <c r="T2832" s="117">
        <f t="shared" si="482"/>
        <v>0</v>
      </c>
      <c r="U2832" s="117">
        <f t="shared" si="483"/>
        <v>0</v>
      </c>
    </row>
    <row r="2833" spans="1:21" hidden="1" x14ac:dyDescent="0.3">
      <c r="A2833" s="114">
        <v>4981</v>
      </c>
      <c r="B2833" s="114" t="s">
        <v>1430</v>
      </c>
      <c r="C2833" s="114" t="s">
        <v>1472</v>
      </c>
      <c r="D2833" s="114" t="s">
        <v>6105</v>
      </c>
      <c r="E2833" s="114" t="s">
        <v>6106</v>
      </c>
      <c r="F2833" s="115">
        <v>45622</v>
      </c>
      <c r="G2833" s="114" t="s">
        <v>6107</v>
      </c>
      <c r="H2833" s="116">
        <v>13438848</v>
      </c>
      <c r="I2833" s="116">
        <v>10751078</v>
      </c>
      <c r="J2833" s="116">
        <v>10751078</v>
      </c>
      <c r="K2833" s="116">
        <v>0</v>
      </c>
      <c r="L2833" s="116">
        <v>0</v>
      </c>
      <c r="M2833" s="116">
        <v>0</v>
      </c>
      <c r="N2833" s="116">
        <v>0</v>
      </c>
      <c r="O2833" s="116">
        <v>0</v>
      </c>
      <c r="P2833" s="120">
        <v>0</v>
      </c>
      <c r="Q2833" s="27" t="str">
        <f t="shared" si="484"/>
        <v>Registered</v>
      </c>
      <c r="R2833" s="121">
        <f t="shared" si="485"/>
        <v>0.79999997023554403</v>
      </c>
      <c r="T2833" s="117">
        <f t="shared" si="482"/>
        <v>0</v>
      </c>
      <c r="U2833" s="117">
        <f t="shared" si="483"/>
        <v>0</v>
      </c>
    </row>
    <row r="2834" spans="1:21" hidden="1" x14ac:dyDescent="0.3">
      <c r="A2834" s="114">
        <v>4982</v>
      </c>
      <c r="B2834" s="114" t="s">
        <v>1430</v>
      </c>
      <c r="C2834" s="114" t="s">
        <v>1472</v>
      </c>
      <c r="D2834" s="114" t="s">
        <v>6108</v>
      </c>
      <c r="E2834" s="114" t="s">
        <v>6109</v>
      </c>
      <c r="F2834" s="115">
        <v>45530</v>
      </c>
      <c r="G2834" s="114" t="s">
        <v>3432</v>
      </c>
      <c r="H2834" s="116">
        <v>8982883</v>
      </c>
      <c r="I2834" s="116">
        <v>7186305</v>
      </c>
      <c r="J2834" s="116">
        <v>7186305</v>
      </c>
      <c r="K2834" s="116">
        <v>0</v>
      </c>
      <c r="L2834" s="116">
        <v>0</v>
      </c>
      <c r="M2834" s="116">
        <v>0</v>
      </c>
      <c r="N2834" s="116">
        <v>0</v>
      </c>
      <c r="O2834" s="116">
        <v>0</v>
      </c>
      <c r="P2834" s="120">
        <v>0</v>
      </c>
      <c r="Q2834" s="27" t="str">
        <f t="shared" si="484"/>
        <v>Registered</v>
      </c>
      <c r="R2834" s="121">
        <f t="shared" si="485"/>
        <v>0.79999984414803127</v>
      </c>
      <c r="T2834" s="117">
        <f t="shared" si="482"/>
        <v>0</v>
      </c>
      <c r="U2834" s="117">
        <f t="shared" si="483"/>
        <v>0</v>
      </c>
    </row>
    <row r="2835" spans="1:21" hidden="1" x14ac:dyDescent="0.3">
      <c r="A2835" s="114">
        <v>4983</v>
      </c>
      <c r="B2835" s="114" t="s">
        <v>1430</v>
      </c>
      <c r="C2835" s="114" t="s">
        <v>1472</v>
      </c>
      <c r="D2835" s="114" t="s">
        <v>6110</v>
      </c>
      <c r="E2835" s="114" t="s">
        <v>6111</v>
      </c>
      <c r="F2835" s="115">
        <v>45456</v>
      </c>
      <c r="G2835" s="114" t="s">
        <v>6056</v>
      </c>
      <c r="H2835" s="116">
        <v>13286850</v>
      </c>
      <c r="I2835" s="116">
        <v>9761766</v>
      </c>
      <c r="J2835" s="116">
        <v>9761766</v>
      </c>
      <c r="K2835" s="116">
        <v>0</v>
      </c>
      <c r="L2835" s="116">
        <v>0</v>
      </c>
      <c r="M2835" s="116">
        <v>0</v>
      </c>
      <c r="N2835" s="116">
        <v>0</v>
      </c>
      <c r="O2835" s="116">
        <v>0</v>
      </c>
      <c r="P2835" s="120">
        <v>0</v>
      </c>
      <c r="Q2835" s="27" t="str">
        <f t="shared" si="484"/>
        <v>Registered</v>
      </c>
      <c r="R2835" s="121">
        <f t="shared" si="485"/>
        <v>0.73469377617719778</v>
      </c>
      <c r="T2835" s="117">
        <f t="shared" si="482"/>
        <v>0</v>
      </c>
      <c r="U2835" s="117">
        <f t="shared" si="483"/>
        <v>0</v>
      </c>
    </row>
    <row r="2836" spans="1:21" hidden="1" x14ac:dyDescent="0.3">
      <c r="A2836" s="114">
        <v>4984</v>
      </c>
      <c r="B2836" s="114" t="s">
        <v>1430</v>
      </c>
      <c r="C2836" s="114" t="s">
        <v>1472</v>
      </c>
      <c r="D2836" s="114" t="s">
        <v>6112</v>
      </c>
      <c r="E2836" s="114" t="s">
        <v>6113</v>
      </c>
      <c r="F2836" s="115">
        <v>45472</v>
      </c>
      <c r="G2836" s="114" t="s">
        <v>2413</v>
      </c>
      <c r="H2836" s="116">
        <v>12488790</v>
      </c>
      <c r="I2836" s="116">
        <v>9991035</v>
      </c>
      <c r="J2836" s="116">
        <v>9991035</v>
      </c>
      <c r="K2836" s="116">
        <v>0</v>
      </c>
      <c r="L2836" s="116">
        <v>0</v>
      </c>
      <c r="M2836" s="116">
        <v>0</v>
      </c>
      <c r="N2836" s="116">
        <v>0</v>
      </c>
      <c r="O2836" s="116">
        <v>0</v>
      </c>
      <c r="P2836" s="120">
        <v>0</v>
      </c>
      <c r="Q2836" s="27" t="str">
        <f t="shared" si="484"/>
        <v>Registered</v>
      </c>
      <c r="R2836" s="121">
        <f t="shared" si="485"/>
        <v>0.80000024021542515</v>
      </c>
      <c r="T2836" s="117">
        <f t="shared" si="482"/>
        <v>0</v>
      </c>
      <c r="U2836" s="117">
        <f t="shared" si="483"/>
        <v>0</v>
      </c>
    </row>
    <row r="2837" spans="1:21" hidden="1" x14ac:dyDescent="0.3">
      <c r="A2837" s="114">
        <v>4985</v>
      </c>
      <c r="B2837" s="114" t="s">
        <v>1430</v>
      </c>
      <c r="C2837" s="114" t="s">
        <v>1472</v>
      </c>
      <c r="D2837" s="114" t="s">
        <v>6114</v>
      </c>
      <c r="E2837" s="114" t="s">
        <v>6115</v>
      </c>
      <c r="F2837" s="115">
        <v>45575</v>
      </c>
      <c r="G2837" s="114" t="s">
        <v>5434</v>
      </c>
      <c r="H2837" s="116">
        <v>8809230</v>
      </c>
      <c r="I2837" s="116">
        <v>7047386</v>
      </c>
      <c r="J2837" s="116">
        <v>7047386</v>
      </c>
      <c r="K2837" s="116">
        <v>0</v>
      </c>
      <c r="L2837" s="116">
        <v>0</v>
      </c>
      <c r="M2837" s="116">
        <v>0</v>
      </c>
      <c r="N2837" s="116">
        <v>0</v>
      </c>
      <c r="O2837" s="116">
        <v>0</v>
      </c>
      <c r="P2837" s="120">
        <v>0</v>
      </c>
      <c r="Q2837" s="27" t="str">
        <f t="shared" si="484"/>
        <v>Registered</v>
      </c>
      <c r="R2837" s="121">
        <f t="shared" si="485"/>
        <v>0.80000022703459894</v>
      </c>
      <c r="T2837" s="117">
        <f t="shared" si="482"/>
        <v>0</v>
      </c>
      <c r="U2837" s="117">
        <f t="shared" si="483"/>
        <v>0</v>
      </c>
    </row>
    <row r="2838" spans="1:21" hidden="1" x14ac:dyDescent="0.3">
      <c r="A2838" s="114">
        <v>4986</v>
      </c>
      <c r="B2838" s="114" t="s">
        <v>1430</v>
      </c>
      <c r="C2838" s="114" t="s">
        <v>1472</v>
      </c>
      <c r="D2838" s="114" t="s">
        <v>6116</v>
      </c>
      <c r="E2838" s="114" t="s">
        <v>6117</v>
      </c>
      <c r="F2838" s="115">
        <v>45521</v>
      </c>
      <c r="G2838" s="114" t="s">
        <v>4799</v>
      </c>
      <c r="H2838" s="116">
        <v>9151786</v>
      </c>
      <c r="I2838" s="116">
        <v>7321428</v>
      </c>
      <c r="J2838" s="116">
        <v>7321428</v>
      </c>
      <c r="K2838" s="116">
        <v>0</v>
      </c>
      <c r="L2838" s="116">
        <v>0</v>
      </c>
      <c r="M2838" s="116">
        <v>0</v>
      </c>
      <c r="N2838" s="116">
        <v>0</v>
      </c>
      <c r="O2838" s="116">
        <v>0</v>
      </c>
      <c r="P2838" s="120">
        <v>0</v>
      </c>
      <c r="Q2838" s="27" t="str">
        <f t="shared" si="484"/>
        <v>Registered</v>
      </c>
      <c r="R2838" s="121">
        <f t="shared" si="485"/>
        <v>0.79999991258536862</v>
      </c>
      <c r="T2838" s="117">
        <f t="shared" si="482"/>
        <v>0</v>
      </c>
      <c r="U2838" s="117">
        <f t="shared" si="483"/>
        <v>0</v>
      </c>
    </row>
    <row r="2839" spans="1:21" hidden="1" x14ac:dyDescent="0.3">
      <c r="A2839" s="114">
        <v>4987</v>
      </c>
      <c r="B2839" s="114" t="s">
        <v>1430</v>
      </c>
      <c r="C2839" s="114" t="s">
        <v>1472</v>
      </c>
      <c r="D2839" s="114" t="s">
        <v>6118</v>
      </c>
      <c r="E2839" s="114" t="s">
        <v>6119</v>
      </c>
      <c r="F2839" s="115">
        <v>45462</v>
      </c>
      <c r="G2839" s="114" t="s">
        <v>6085</v>
      </c>
      <c r="H2839" s="116">
        <v>12947321</v>
      </c>
      <c r="I2839" s="116">
        <v>10357856</v>
      </c>
      <c r="J2839" s="116">
        <v>10357856</v>
      </c>
      <c r="K2839" s="116">
        <v>0</v>
      </c>
      <c r="L2839" s="116">
        <v>0</v>
      </c>
      <c r="M2839" s="116">
        <v>0</v>
      </c>
      <c r="N2839" s="116">
        <v>0</v>
      </c>
      <c r="O2839" s="116">
        <v>0</v>
      </c>
      <c r="P2839" s="120">
        <v>0</v>
      </c>
      <c r="Q2839" s="27" t="str">
        <f t="shared" si="484"/>
        <v>Registered</v>
      </c>
      <c r="R2839" s="121">
        <f t="shared" si="485"/>
        <v>0.79999993821115578</v>
      </c>
      <c r="T2839" s="117">
        <f t="shared" si="482"/>
        <v>0</v>
      </c>
      <c r="U2839" s="117">
        <f t="shared" si="483"/>
        <v>0</v>
      </c>
    </row>
    <row r="2840" spans="1:21" hidden="1" x14ac:dyDescent="0.3">
      <c r="A2840" s="114">
        <v>4988</v>
      </c>
      <c r="B2840" s="114" t="s">
        <v>1430</v>
      </c>
      <c r="C2840" s="114" t="s">
        <v>1472</v>
      </c>
      <c r="D2840" s="114" t="s">
        <v>6120</v>
      </c>
      <c r="E2840" s="114" t="s">
        <v>6121</v>
      </c>
      <c r="F2840" s="115">
        <v>45456</v>
      </c>
      <c r="G2840" s="114" t="s">
        <v>2577</v>
      </c>
      <c r="H2840" s="116">
        <v>9062598</v>
      </c>
      <c r="I2840" s="116">
        <v>7250080</v>
      </c>
      <c r="J2840" s="116">
        <v>7250080</v>
      </c>
      <c r="K2840" s="116">
        <v>0</v>
      </c>
      <c r="L2840" s="116">
        <v>0</v>
      </c>
      <c r="M2840" s="116">
        <v>0</v>
      </c>
      <c r="N2840" s="116">
        <v>0</v>
      </c>
      <c r="O2840" s="116">
        <v>0</v>
      </c>
      <c r="P2840" s="120">
        <v>0</v>
      </c>
      <c r="Q2840" s="27" t="str">
        <f t="shared" si="484"/>
        <v>Registered</v>
      </c>
      <c r="R2840" s="121">
        <f t="shared" si="485"/>
        <v>0.80000017654981492</v>
      </c>
      <c r="T2840" s="117">
        <f t="shared" si="482"/>
        <v>0</v>
      </c>
      <c r="U2840" s="117">
        <f t="shared" si="483"/>
        <v>0</v>
      </c>
    </row>
    <row r="2841" spans="1:21" hidden="1" x14ac:dyDescent="0.3">
      <c r="A2841" s="114">
        <v>4989</v>
      </c>
      <c r="B2841" s="114" t="s">
        <v>1430</v>
      </c>
      <c r="C2841" s="114" t="s">
        <v>1472</v>
      </c>
      <c r="D2841" s="114" t="s">
        <v>6122</v>
      </c>
      <c r="E2841" s="114" t="s">
        <v>6123</v>
      </c>
      <c r="F2841" s="115">
        <v>45673</v>
      </c>
      <c r="G2841" s="114" t="s">
        <v>4204</v>
      </c>
      <c r="H2841" s="116">
        <v>13348214</v>
      </c>
      <c r="I2841" s="116">
        <v>10678572</v>
      </c>
      <c r="J2841" s="116">
        <v>10678572</v>
      </c>
      <c r="K2841" s="116">
        <v>0</v>
      </c>
      <c r="L2841" s="116">
        <v>0</v>
      </c>
      <c r="M2841" s="116">
        <v>0</v>
      </c>
      <c r="N2841" s="116">
        <v>0</v>
      </c>
      <c r="O2841" s="116">
        <v>0</v>
      </c>
      <c r="P2841" s="120">
        <v>0</v>
      </c>
      <c r="Q2841" s="27" t="str">
        <f t="shared" si="484"/>
        <v>Registered</v>
      </c>
      <c r="R2841" s="121">
        <f t="shared" si="485"/>
        <v>0.80000005993311163</v>
      </c>
      <c r="T2841" s="117">
        <f t="shared" si="482"/>
        <v>0</v>
      </c>
      <c r="U2841" s="117">
        <f t="shared" si="483"/>
        <v>0</v>
      </c>
    </row>
    <row r="2842" spans="1:21" hidden="1" x14ac:dyDescent="0.3">
      <c r="A2842" s="114">
        <v>4990</v>
      </c>
      <c r="B2842" s="114" t="s">
        <v>1430</v>
      </c>
      <c r="C2842" s="114" t="s">
        <v>1472</v>
      </c>
      <c r="D2842" s="114" t="s">
        <v>6124</v>
      </c>
      <c r="E2842" s="114" t="s">
        <v>6125</v>
      </c>
      <c r="F2842" s="115">
        <v>45926</v>
      </c>
      <c r="G2842" s="114" t="s">
        <v>1867</v>
      </c>
      <c r="H2842" s="116">
        <v>9551786</v>
      </c>
      <c r="I2842" s="116">
        <v>6686250</v>
      </c>
      <c r="J2842" s="116">
        <v>6686250</v>
      </c>
      <c r="K2842" s="116">
        <v>0</v>
      </c>
      <c r="L2842" s="116">
        <v>0</v>
      </c>
      <c r="M2842" s="116">
        <v>0</v>
      </c>
      <c r="N2842" s="116">
        <v>0</v>
      </c>
      <c r="O2842" s="116">
        <v>0</v>
      </c>
      <c r="P2842" s="120">
        <v>0</v>
      </c>
      <c r="Q2842" s="27" t="str">
        <f t="shared" si="484"/>
        <v>Registered</v>
      </c>
      <c r="R2842" s="121">
        <f t="shared" si="485"/>
        <v>0.69999997906150746</v>
      </c>
      <c r="T2842" s="117">
        <f t="shared" si="482"/>
        <v>0</v>
      </c>
      <c r="U2842" s="117">
        <f t="shared" si="483"/>
        <v>0</v>
      </c>
    </row>
    <row r="2843" spans="1:21" hidden="1" x14ac:dyDescent="0.3">
      <c r="A2843" s="114">
        <v>4991</v>
      </c>
      <c r="B2843" s="114" t="s">
        <v>1430</v>
      </c>
      <c r="C2843" s="114" t="s">
        <v>1472</v>
      </c>
      <c r="D2843" s="114" t="s">
        <v>6126</v>
      </c>
      <c r="E2843" s="114" t="s">
        <v>6127</v>
      </c>
      <c r="F2843" s="115">
        <v>45532</v>
      </c>
      <c r="G2843" s="114" t="s">
        <v>2796</v>
      </c>
      <c r="H2843" s="116">
        <v>8885475</v>
      </c>
      <c r="I2843" s="116">
        <v>7108383</v>
      </c>
      <c r="J2843" s="116">
        <v>7108383</v>
      </c>
      <c r="K2843" s="116">
        <v>0</v>
      </c>
      <c r="L2843" s="116">
        <v>0</v>
      </c>
      <c r="M2843" s="116">
        <v>0</v>
      </c>
      <c r="N2843" s="116">
        <v>0</v>
      </c>
      <c r="O2843" s="116">
        <v>0</v>
      </c>
      <c r="P2843" s="120">
        <v>0</v>
      </c>
      <c r="Q2843" s="27" t="str">
        <f t="shared" si="484"/>
        <v>Registered</v>
      </c>
      <c r="R2843" s="121">
        <f t="shared" si="485"/>
        <v>0.80000033762967093</v>
      </c>
      <c r="T2843" s="117">
        <f t="shared" si="482"/>
        <v>0</v>
      </c>
      <c r="U2843" s="117">
        <f t="shared" si="483"/>
        <v>0</v>
      </c>
    </row>
    <row r="2844" spans="1:21" hidden="1" x14ac:dyDescent="0.3">
      <c r="A2844" s="114">
        <v>4992</v>
      </c>
      <c r="B2844" s="114" t="s">
        <v>1430</v>
      </c>
      <c r="C2844" s="114" t="s">
        <v>1472</v>
      </c>
      <c r="D2844" s="114" t="s">
        <v>6128</v>
      </c>
      <c r="E2844" s="114" t="s">
        <v>6129</v>
      </c>
      <c r="F2844" s="115">
        <v>45473</v>
      </c>
      <c r="G2844" s="114" t="s">
        <v>2577</v>
      </c>
      <c r="H2844" s="116">
        <v>8817441</v>
      </c>
      <c r="I2844" s="116">
        <v>7053953</v>
      </c>
      <c r="J2844" s="116">
        <v>7053953</v>
      </c>
      <c r="K2844" s="116">
        <v>0</v>
      </c>
      <c r="L2844" s="116">
        <v>0</v>
      </c>
      <c r="M2844" s="116">
        <v>0</v>
      </c>
      <c r="N2844" s="116">
        <v>0</v>
      </c>
      <c r="O2844" s="116">
        <v>0</v>
      </c>
      <c r="P2844" s="120">
        <v>0</v>
      </c>
      <c r="Q2844" s="27" t="str">
        <f t="shared" si="484"/>
        <v>Registered</v>
      </c>
      <c r="R2844" s="121">
        <f t="shared" si="485"/>
        <v>0.80000002268231796</v>
      </c>
      <c r="T2844" s="117">
        <f t="shared" si="482"/>
        <v>0</v>
      </c>
      <c r="U2844" s="117">
        <f t="shared" si="483"/>
        <v>0</v>
      </c>
    </row>
    <row r="2845" spans="1:21" hidden="1" x14ac:dyDescent="0.3">
      <c r="A2845" s="114">
        <v>4993</v>
      </c>
      <c r="B2845" s="114" t="s">
        <v>1430</v>
      </c>
      <c r="C2845" s="114" t="s">
        <v>1472</v>
      </c>
      <c r="D2845" s="114" t="s">
        <v>6130</v>
      </c>
      <c r="E2845" s="114" t="s">
        <v>6131</v>
      </c>
      <c r="F2845" s="115">
        <v>45456</v>
      </c>
      <c r="G2845" s="114" t="s">
        <v>1393</v>
      </c>
      <c r="H2845" s="116">
        <v>13358037</v>
      </c>
      <c r="I2845" s="116">
        <v>10018527</v>
      </c>
      <c r="J2845" s="116">
        <v>10018527</v>
      </c>
      <c r="K2845" s="116">
        <v>0</v>
      </c>
      <c r="L2845" s="116">
        <v>0</v>
      </c>
      <c r="M2845" s="116">
        <v>0</v>
      </c>
      <c r="N2845" s="116">
        <v>0</v>
      </c>
      <c r="O2845" s="116">
        <v>0</v>
      </c>
      <c r="P2845" s="120">
        <v>0</v>
      </c>
      <c r="Q2845" s="27" t="str">
        <f t="shared" si="484"/>
        <v>Registered</v>
      </c>
      <c r="R2845" s="121">
        <f t="shared" si="485"/>
        <v>0.74999994385402591</v>
      </c>
      <c r="T2845" s="117">
        <f t="shared" si="482"/>
        <v>0</v>
      </c>
      <c r="U2845" s="117">
        <f t="shared" si="483"/>
        <v>0</v>
      </c>
    </row>
    <row r="2846" spans="1:21" hidden="1" x14ac:dyDescent="0.3">
      <c r="A2846" s="114">
        <v>4994</v>
      </c>
      <c r="B2846" s="114" t="s">
        <v>1430</v>
      </c>
      <c r="C2846" s="114" t="s">
        <v>1472</v>
      </c>
      <c r="D2846" s="114" t="s">
        <v>6132</v>
      </c>
      <c r="E2846" s="114" t="s">
        <v>6133</v>
      </c>
      <c r="F2846" s="115">
        <v>45499</v>
      </c>
      <c r="G2846" s="114" t="s">
        <v>2413</v>
      </c>
      <c r="H2846" s="116">
        <v>13439670</v>
      </c>
      <c r="I2846" s="116">
        <v>9051205</v>
      </c>
      <c r="J2846" s="116">
        <v>9051205</v>
      </c>
      <c r="K2846" s="116">
        <v>0</v>
      </c>
      <c r="L2846" s="116">
        <v>0</v>
      </c>
      <c r="M2846" s="116">
        <v>0</v>
      </c>
      <c r="N2846" s="116">
        <v>0</v>
      </c>
      <c r="O2846" s="116">
        <v>0</v>
      </c>
      <c r="P2846" s="120">
        <v>0</v>
      </c>
      <c r="Q2846" s="27" t="str">
        <f t="shared" si="484"/>
        <v>Registered</v>
      </c>
      <c r="R2846" s="121">
        <f t="shared" si="485"/>
        <v>0.67346928905248415</v>
      </c>
      <c r="T2846" s="117">
        <f t="shared" si="482"/>
        <v>0</v>
      </c>
      <c r="U2846" s="117">
        <f t="shared" si="483"/>
        <v>0</v>
      </c>
    </row>
    <row r="2847" spans="1:21" hidden="1" x14ac:dyDescent="0.3">
      <c r="A2847" s="114">
        <v>4995</v>
      </c>
      <c r="B2847" s="114" t="s">
        <v>1430</v>
      </c>
      <c r="C2847" s="114" t="s">
        <v>1472</v>
      </c>
      <c r="D2847" s="114" t="s">
        <v>6134</v>
      </c>
      <c r="E2847" s="114" t="s">
        <v>6135</v>
      </c>
      <c r="F2847" s="115">
        <v>45456</v>
      </c>
      <c r="G2847" s="114" t="s">
        <v>6075</v>
      </c>
      <c r="H2847" s="116">
        <v>8738850</v>
      </c>
      <c r="I2847" s="116">
        <v>6335668</v>
      </c>
      <c r="J2847" s="116">
        <v>6335668</v>
      </c>
      <c r="K2847" s="116">
        <v>0</v>
      </c>
      <c r="L2847" s="116">
        <v>0</v>
      </c>
      <c r="M2847" s="116">
        <v>0</v>
      </c>
      <c r="N2847" s="116">
        <v>0</v>
      </c>
      <c r="O2847" s="116">
        <v>0</v>
      </c>
      <c r="P2847" s="120">
        <v>0</v>
      </c>
      <c r="Q2847" s="27" t="str">
        <f t="shared" si="484"/>
        <v>Registered</v>
      </c>
      <c r="R2847" s="121">
        <f t="shared" si="485"/>
        <v>0.7250002002551823</v>
      </c>
      <c r="T2847" s="117">
        <f t="shared" si="482"/>
        <v>0</v>
      </c>
      <c r="U2847" s="117">
        <f t="shared" si="483"/>
        <v>0</v>
      </c>
    </row>
    <row r="2848" spans="1:21" hidden="1" x14ac:dyDescent="0.3">
      <c r="A2848" s="114">
        <v>4996</v>
      </c>
      <c r="B2848" s="114" t="s">
        <v>1430</v>
      </c>
      <c r="C2848" s="114" t="s">
        <v>1472</v>
      </c>
      <c r="D2848" s="114" t="s">
        <v>6136</v>
      </c>
      <c r="E2848" s="114" t="s">
        <v>6137</v>
      </c>
      <c r="F2848" s="115">
        <v>45471</v>
      </c>
      <c r="G2848" s="114" t="s">
        <v>2330</v>
      </c>
      <c r="H2848" s="116">
        <v>8257920</v>
      </c>
      <c r="I2848" s="116">
        <v>6193440</v>
      </c>
      <c r="J2848" s="116">
        <v>6193440</v>
      </c>
      <c r="K2848" s="116">
        <v>0</v>
      </c>
      <c r="L2848" s="116">
        <v>0</v>
      </c>
      <c r="M2848" s="116">
        <v>0</v>
      </c>
      <c r="N2848" s="116">
        <v>0</v>
      </c>
      <c r="O2848" s="116">
        <v>0</v>
      </c>
      <c r="P2848" s="120">
        <v>0</v>
      </c>
      <c r="Q2848" s="27" t="str">
        <f t="shared" si="484"/>
        <v>Registered</v>
      </c>
      <c r="R2848" s="121">
        <f t="shared" si="485"/>
        <v>0.75</v>
      </c>
      <c r="T2848" s="117">
        <f t="shared" si="482"/>
        <v>0</v>
      </c>
      <c r="U2848" s="117">
        <f t="shared" si="483"/>
        <v>0</v>
      </c>
    </row>
    <row r="2849" spans="1:21" hidden="1" x14ac:dyDescent="0.3">
      <c r="A2849" s="114">
        <v>4997</v>
      </c>
      <c r="B2849" s="114" t="s">
        <v>1430</v>
      </c>
      <c r="C2849" s="114" t="s">
        <v>1472</v>
      </c>
      <c r="D2849" s="114" t="s">
        <v>6138</v>
      </c>
      <c r="E2849" s="114" t="s">
        <v>6139</v>
      </c>
      <c r="F2849" s="115">
        <v>45473</v>
      </c>
      <c r="G2849" s="114" t="s">
        <v>3951</v>
      </c>
      <c r="H2849" s="116">
        <v>12857256</v>
      </c>
      <c r="I2849" s="116">
        <v>9642942</v>
      </c>
      <c r="J2849" s="116">
        <v>9642942</v>
      </c>
      <c r="K2849" s="116">
        <v>0</v>
      </c>
      <c r="L2849" s="116">
        <v>0</v>
      </c>
      <c r="M2849" s="116">
        <v>0</v>
      </c>
      <c r="N2849" s="116">
        <v>0</v>
      </c>
      <c r="O2849" s="116">
        <v>0</v>
      </c>
      <c r="P2849" s="120">
        <v>0</v>
      </c>
      <c r="Q2849" s="27" t="str">
        <f t="shared" si="484"/>
        <v>Registered</v>
      </c>
      <c r="R2849" s="121">
        <f t="shared" si="485"/>
        <v>0.75</v>
      </c>
      <c r="T2849" s="117">
        <f t="shared" si="482"/>
        <v>0</v>
      </c>
      <c r="U2849" s="117">
        <f t="shared" si="483"/>
        <v>0</v>
      </c>
    </row>
    <row r="2850" spans="1:21" hidden="1" x14ac:dyDescent="0.3">
      <c r="A2850" s="114">
        <v>4998</v>
      </c>
      <c r="B2850" s="114" t="s">
        <v>1430</v>
      </c>
      <c r="C2850" s="114" t="s">
        <v>1472</v>
      </c>
      <c r="D2850" s="114" t="s">
        <v>6140</v>
      </c>
      <c r="E2850" s="114" t="s">
        <v>6141</v>
      </c>
      <c r="F2850" s="115">
        <v>45521</v>
      </c>
      <c r="G2850" s="114" t="s">
        <v>1368</v>
      </c>
      <c r="H2850" s="116">
        <v>8621550</v>
      </c>
      <c r="I2850" s="116">
        <v>6897242</v>
      </c>
      <c r="J2850" s="116">
        <v>6897242</v>
      </c>
      <c r="K2850" s="116">
        <v>0</v>
      </c>
      <c r="L2850" s="116">
        <v>0</v>
      </c>
      <c r="M2850" s="116">
        <v>0</v>
      </c>
      <c r="N2850" s="116">
        <v>0</v>
      </c>
      <c r="O2850" s="116">
        <v>0</v>
      </c>
      <c r="P2850" s="120">
        <v>0</v>
      </c>
      <c r="Q2850" s="27" t="str">
        <f t="shared" si="484"/>
        <v>Registered</v>
      </c>
      <c r="R2850" s="121">
        <f t="shared" si="485"/>
        <v>0.80000023197684866</v>
      </c>
      <c r="T2850" s="117">
        <f t="shared" si="482"/>
        <v>0</v>
      </c>
      <c r="U2850" s="117">
        <f t="shared" si="483"/>
        <v>0</v>
      </c>
    </row>
    <row r="2851" spans="1:21" hidden="1" x14ac:dyDescent="0.3">
      <c r="A2851" s="114">
        <v>4999</v>
      </c>
      <c r="B2851" s="114" t="s">
        <v>1430</v>
      </c>
      <c r="C2851" s="114" t="s">
        <v>1472</v>
      </c>
      <c r="D2851" s="114" t="s">
        <v>6142</v>
      </c>
      <c r="E2851" s="114" t="s">
        <v>6143</v>
      </c>
      <c r="F2851" s="115">
        <v>45577</v>
      </c>
      <c r="G2851" s="114" t="s">
        <v>1903</v>
      </c>
      <c r="H2851" s="116">
        <v>8975357</v>
      </c>
      <c r="I2851" s="116">
        <v>7180286</v>
      </c>
      <c r="J2851" s="116">
        <v>7180286</v>
      </c>
      <c r="K2851" s="116">
        <v>0</v>
      </c>
      <c r="L2851" s="116">
        <v>0</v>
      </c>
      <c r="M2851" s="116">
        <v>0</v>
      </c>
      <c r="N2851" s="116">
        <v>0</v>
      </c>
      <c r="O2851" s="116">
        <v>0</v>
      </c>
      <c r="P2851" s="120">
        <v>0</v>
      </c>
      <c r="Q2851" s="27" t="str">
        <f t="shared" si="484"/>
        <v>Registered</v>
      </c>
      <c r="R2851" s="121">
        <f t="shared" si="485"/>
        <v>0.80000004456647245</v>
      </c>
      <c r="T2851" s="117">
        <f t="shared" si="482"/>
        <v>0</v>
      </c>
      <c r="U2851" s="117">
        <f t="shared" si="483"/>
        <v>0</v>
      </c>
    </row>
    <row r="2852" spans="1:21" hidden="1" x14ac:dyDescent="0.3">
      <c r="A2852" s="114">
        <v>5000</v>
      </c>
      <c r="B2852" s="114" t="s">
        <v>1430</v>
      </c>
      <c r="C2852" s="114" t="s">
        <v>1472</v>
      </c>
      <c r="D2852" s="114" t="s">
        <v>6144</v>
      </c>
      <c r="E2852" s="114" t="s">
        <v>6145</v>
      </c>
      <c r="F2852" s="115">
        <v>45580</v>
      </c>
      <c r="G2852" s="114" t="s">
        <v>1903</v>
      </c>
      <c r="H2852" s="116">
        <v>9241071</v>
      </c>
      <c r="I2852" s="116">
        <v>7023214</v>
      </c>
      <c r="J2852" s="116">
        <v>7023214</v>
      </c>
      <c r="K2852" s="116">
        <v>0</v>
      </c>
      <c r="L2852" s="116">
        <v>0</v>
      </c>
      <c r="M2852" s="116">
        <v>0</v>
      </c>
      <c r="N2852" s="116">
        <v>0</v>
      </c>
      <c r="O2852" s="116">
        <v>0</v>
      </c>
      <c r="P2852" s="120">
        <v>0</v>
      </c>
      <c r="Q2852" s="27" t="str">
        <f t="shared" si="484"/>
        <v>Registered</v>
      </c>
      <c r="R2852" s="121">
        <f t="shared" si="485"/>
        <v>0.76000000432850257</v>
      </c>
      <c r="T2852" s="117">
        <f t="shared" si="482"/>
        <v>0</v>
      </c>
      <c r="U2852" s="117">
        <f t="shared" si="483"/>
        <v>0</v>
      </c>
    </row>
    <row r="2853" spans="1:21" hidden="1" x14ac:dyDescent="0.3">
      <c r="A2853" s="114">
        <v>5001</v>
      </c>
      <c r="B2853" s="114" t="s">
        <v>1430</v>
      </c>
      <c r="C2853" s="114" t="s">
        <v>1472</v>
      </c>
      <c r="D2853" s="114" t="s">
        <v>3460</v>
      </c>
      <c r="E2853" s="114" t="s">
        <v>3461</v>
      </c>
      <c r="F2853" s="115">
        <v>45626</v>
      </c>
      <c r="G2853" s="114" t="s">
        <v>1709</v>
      </c>
      <c r="H2853" s="116">
        <v>8660715</v>
      </c>
      <c r="I2853" s="116">
        <v>6928573</v>
      </c>
      <c r="J2853" s="116">
        <v>6928573</v>
      </c>
      <c r="K2853" s="116">
        <v>0</v>
      </c>
      <c r="L2853" s="116">
        <v>0</v>
      </c>
      <c r="M2853" s="116">
        <v>0</v>
      </c>
      <c r="N2853" s="116">
        <v>0</v>
      </c>
      <c r="O2853" s="116">
        <v>0</v>
      </c>
      <c r="P2853" s="120">
        <v>0</v>
      </c>
      <c r="Q2853" s="27" t="str">
        <f t="shared" si="484"/>
        <v>Registered</v>
      </c>
      <c r="R2853" s="121">
        <f t="shared" si="485"/>
        <v>0.80000011546390803</v>
      </c>
      <c r="T2853" s="117">
        <f t="shared" si="482"/>
        <v>0</v>
      </c>
      <c r="U2853" s="117">
        <f t="shared" si="483"/>
        <v>0</v>
      </c>
    </row>
    <row r="2854" spans="1:21" hidden="1" x14ac:dyDescent="0.3">
      <c r="A2854" s="114">
        <v>5002</v>
      </c>
      <c r="B2854" s="114" t="s">
        <v>1430</v>
      </c>
      <c r="C2854" s="114" t="s">
        <v>1472</v>
      </c>
      <c r="D2854" s="114" t="s">
        <v>6146</v>
      </c>
      <c r="E2854" s="114" t="s">
        <v>6147</v>
      </c>
      <c r="F2854" s="115">
        <v>45534</v>
      </c>
      <c r="G2854" s="114" t="s">
        <v>1699</v>
      </c>
      <c r="H2854" s="116">
        <v>13918919</v>
      </c>
      <c r="I2854" s="116">
        <v>10021622</v>
      </c>
      <c r="J2854" s="116">
        <v>10021622</v>
      </c>
      <c r="K2854" s="116">
        <v>0</v>
      </c>
      <c r="L2854" s="116">
        <v>0</v>
      </c>
      <c r="M2854" s="116">
        <v>0</v>
      </c>
      <c r="N2854" s="116">
        <v>0</v>
      </c>
      <c r="O2854" s="116">
        <v>0</v>
      </c>
      <c r="P2854" s="120">
        <v>0</v>
      </c>
      <c r="Q2854" s="27" t="str">
        <f t="shared" si="484"/>
        <v>Registered</v>
      </c>
      <c r="R2854" s="121">
        <f t="shared" si="485"/>
        <v>0.72000002299029109</v>
      </c>
      <c r="T2854" s="117">
        <f t="shared" si="482"/>
        <v>0</v>
      </c>
      <c r="U2854" s="117">
        <f t="shared" si="483"/>
        <v>0</v>
      </c>
    </row>
    <row r="2855" spans="1:21" hidden="1" x14ac:dyDescent="0.3">
      <c r="A2855" s="114">
        <v>5003</v>
      </c>
      <c r="B2855" s="114" t="s">
        <v>1430</v>
      </c>
      <c r="C2855" s="114" t="s">
        <v>1472</v>
      </c>
      <c r="D2855" s="114" t="s">
        <v>6148</v>
      </c>
      <c r="E2855" s="114" t="s">
        <v>6149</v>
      </c>
      <c r="F2855" s="115">
        <v>45456</v>
      </c>
      <c r="G2855" s="114" t="s">
        <v>2413</v>
      </c>
      <c r="H2855" s="116">
        <v>13080357</v>
      </c>
      <c r="I2855" s="116">
        <v>10464285</v>
      </c>
      <c r="J2855" s="116">
        <v>10464285</v>
      </c>
      <c r="K2855" s="116">
        <v>0</v>
      </c>
      <c r="L2855" s="116">
        <v>0</v>
      </c>
      <c r="M2855" s="116">
        <v>0</v>
      </c>
      <c r="N2855" s="116">
        <v>0</v>
      </c>
      <c r="O2855" s="116">
        <v>0</v>
      </c>
      <c r="P2855" s="120">
        <v>0</v>
      </c>
      <c r="Q2855" s="27" t="str">
        <f t="shared" si="484"/>
        <v>Registered</v>
      </c>
      <c r="R2855" s="121">
        <f t="shared" si="485"/>
        <v>0.79999995412969238</v>
      </c>
      <c r="T2855" s="117">
        <f t="shared" si="482"/>
        <v>0</v>
      </c>
      <c r="U2855" s="117">
        <f t="shared" si="483"/>
        <v>0</v>
      </c>
    </row>
    <row r="2856" spans="1:21" hidden="1" x14ac:dyDescent="0.3">
      <c r="A2856" s="114">
        <v>5004</v>
      </c>
      <c r="B2856" s="114" t="s">
        <v>1430</v>
      </c>
      <c r="C2856" s="114" t="s">
        <v>1472</v>
      </c>
      <c r="D2856" s="114" t="s">
        <v>6150</v>
      </c>
      <c r="E2856" s="114" t="s">
        <v>6151</v>
      </c>
      <c r="F2856" s="115">
        <v>45470</v>
      </c>
      <c r="G2856" s="114" t="s">
        <v>2413</v>
      </c>
      <c r="H2856" s="116">
        <v>8328300</v>
      </c>
      <c r="I2856" s="116">
        <v>6246225</v>
      </c>
      <c r="J2856" s="116">
        <v>6246225</v>
      </c>
      <c r="K2856" s="116">
        <v>0</v>
      </c>
      <c r="L2856" s="116">
        <v>0</v>
      </c>
      <c r="M2856" s="116">
        <v>0</v>
      </c>
      <c r="N2856" s="116">
        <v>0</v>
      </c>
      <c r="O2856" s="116">
        <v>0</v>
      </c>
      <c r="P2856" s="120">
        <v>0</v>
      </c>
      <c r="Q2856" s="27" t="str">
        <f t="shared" si="484"/>
        <v>Registered</v>
      </c>
      <c r="R2856" s="121">
        <f t="shared" si="485"/>
        <v>0.75</v>
      </c>
      <c r="T2856" s="117">
        <f t="shared" si="482"/>
        <v>0</v>
      </c>
      <c r="U2856" s="117">
        <f t="shared" si="483"/>
        <v>0</v>
      </c>
    </row>
    <row r="2857" spans="1:21" hidden="1" x14ac:dyDescent="0.3">
      <c r="A2857" s="114">
        <v>5005</v>
      </c>
      <c r="B2857" s="114" t="s">
        <v>1430</v>
      </c>
      <c r="C2857" s="114" t="s">
        <v>1472</v>
      </c>
      <c r="D2857" s="114" t="s">
        <v>6154</v>
      </c>
      <c r="E2857" s="114" t="s">
        <v>6155</v>
      </c>
      <c r="F2857" s="115">
        <v>45456</v>
      </c>
      <c r="G2857" s="114" t="s">
        <v>3278</v>
      </c>
      <c r="H2857" s="116">
        <v>13358166</v>
      </c>
      <c r="I2857" s="116">
        <v>10018625</v>
      </c>
      <c r="J2857" s="116">
        <v>10018625</v>
      </c>
      <c r="K2857" s="116">
        <v>0</v>
      </c>
      <c r="L2857" s="116">
        <v>0</v>
      </c>
      <c r="M2857" s="116">
        <v>0</v>
      </c>
      <c r="N2857" s="116">
        <v>0</v>
      </c>
      <c r="O2857" s="116">
        <v>0</v>
      </c>
      <c r="P2857" s="120">
        <v>0</v>
      </c>
      <c r="Q2857" s="27" t="str">
        <f t="shared" si="484"/>
        <v>Registered</v>
      </c>
      <c r="R2857" s="121">
        <f t="shared" si="485"/>
        <v>0.75000003743028798</v>
      </c>
      <c r="T2857" s="117">
        <f t="shared" si="482"/>
        <v>0</v>
      </c>
      <c r="U2857" s="117">
        <f t="shared" si="483"/>
        <v>0</v>
      </c>
    </row>
    <row r="2858" spans="1:21" hidden="1" x14ac:dyDescent="0.3">
      <c r="A2858" s="114">
        <v>5006</v>
      </c>
      <c r="B2858" s="114" t="s">
        <v>1430</v>
      </c>
      <c r="C2858" s="114" t="s">
        <v>1472</v>
      </c>
      <c r="D2858" s="114" t="s">
        <v>6156</v>
      </c>
      <c r="E2858" s="114" t="s">
        <v>6157</v>
      </c>
      <c r="F2858" s="115">
        <v>45532</v>
      </c>
      <c r="G2858" s="114" t="s">
        <v>2435</v>
      </c>
      <c r="H2858" s="116">
        <v>13258950</v>
      </c>
      <c r="I2858" s="116">
        <v>9944214</v>
      </c>
      <c r="J2858" s="116">
        <v>9944214</v>
      </c>
      <c r="K2858" s="116">
        <v>0</v>
      </c>
      <c r="L2858" s="116">
        <v>0</v>
      </c>
      <c r="M2858" s="116">
        <v>0</v>
      </c>
      <c r="N2858" s="116">
        <v>0</v>
      </c>
      <c r="O2858" s="116">
        <v>0</v>
      </c>
      <c r="P2858" s="120">
        <v>0</v>
      </c>
      <c r="Q2858" s="27" t="str">
        <f t="shared" si="484"/>
        <v>Registered</v>
      </c>
      <c r="R2858" s="121">
        <f t="shared" si="485"/>
        <v>0.75000011313113024</v>
      </c>
      <c r="T2858" s="117">
        <f t="shared" si="482"/>
        <v>0</v>
      </c>
      <c r="U2858" s="117">
        <f t="shared" si="483"/>
        <v>0</v>
      </c>
    </row>
    <row r="2859" spans="1:21" hidden="1" x14ac:dyDescent="0.3">
      <c r="A2859" s="114">
        <v>5007</v>
      </c>
      <c r="B2859" s="114" t="s">
        <v>1430</v>
      </c>
      <c r="C2859" s="114" t="s">
        <v>1472</v>
      </c>
      <c r="D2859" s="114" t="s">
        <v>2282</v>
      </c>
      <c r="E2859" s="114" t="s">
        <v>2283</v>
      </c>
      <c r="F2859" s="115">
        <v>45615</v>
      </c>
      <c r="G2859" s="114" t="s">
        <v>1380</v>
      </c>
      <c r="H2859" s="116">
        <v>13626450</v>
      </c>
      <c r="I2859" s="116">
        <v>9538518</v>
      </c>
      <c r="J2859" s="116">
        <v>9538518</v>
      </c>
      <c r="K2859" s="116">
        <v>0</v>
      </c>
      <c r="L2859" s="116">
        <v>0</v>
      </c>
      <c r="M2859" s="116">
        <v>0</v>
      </c>
      <c r="N2859" s="116">
        <v>0</v>
      </c>
      <c r="O2859" s="116">
        <v>0</v>
      </c>
      <c r="P2859" s="120">
        <v>0</v>
      </c>
      <c r="Q2859" s="27" t="str">
        <f t="shared" si="484"/>
        <v>Registered</v>
      </c>
      <c r="R2859" s="121">
        <f t="shared" si="485"/>
        <v>0.70000022016005636</v>
      </c>
      <c r="T2859" s="117">
        <f t="shared" si="482"/>
        <v>0</v>
      </c>
      <c r="U2859" s="117">
        <f t="shared" si="483"/>
        <v>0</v>
      </c>
    </row>
    <row r="2860" spans="1:21" hidden="1" x14ac:dyDescent="0.3">
      <c r="A2860" s="114">
        <v>5008</v>
      </c>
      <c r="B2860" s="114" t="s">
        <v>1430</v>
      </c>
      <c r="C2860" s="114" t="s">
        <v>1472</v>
      </c>
      <c r="D2860" s="114" t="s">
        <v>6158</v>
      </c>
      <c r="E2860" s="114" t="s">
        <v>6159</v>
      </c>
      <c r="F2860" s="115">
        <v>45688</v>
      </c>
      <c r="G2860" s="114" t="s">
        <v>6093</v>
      </c>
      <c r="H2860" s="116">
        <v>9330357</v>
      </c>
      <c r="I2860" s="116">
        <v>6064732</v>
      </c>
      <c r="J2860" s="116">
        <v>6064732</v>
      </c>
      <c r="K2860" s="116">
        <v>0</v>
      </c>
      <c r="L2860" s="116">
        <v>0</v>
      </c>
      <c r="M2860" s="116">
        <v>0</v>
      </c>
      <c r="N2860" s="116">
        <v>0</v>
      </c>
      <c r="O2860" s="116">
        <v>0</v>
      </c>
      <c r="P2860" s="120">
        <v>0</v>
      </c>
      <c r="Q2860" s="27" t="str">
        <f t="shared" si="484"/>
        <v>Registered</v>
      </c>
      <c r="R2860" s="121">
        <f t="shared" si="485"/>
        <v>0.64999999464114822</v>
      </c>
      <c r="T2860" s="117">
        <f t="shared" si="482"/>
        <v>0</v>
      </c>
      <c r="U2860" s="117">
        <f t="shared" si="483"/>
        <v>0</v>
      </c>
    </row>
    <row r="2861" spans="1:21" hidden="1" x14ac:dyDescent="0.3">
      <c r="A2861" s="114">
        <v>5009</v>
      </c>
      <c r="B2861" s="114" t="s">
        <v>1430</v>
      </c>
      <c r="C2861" s="114" t="s">
        <v>1472</v>
      </c>
      <c r="D2861" s="114" t="s">
        <v>6160</v>
      </c>
      <c r="E2861" s="114" t="s">
        <v>6161</v>
      </c>
      <c r="F2861" s="115">
        <v>45471</v>
      </c>
      <c r="G2861" s="114" t="s">
        <v>3829</v>
      </c>
      <c r="H2861" s="116">
        <v>13753800</v>
      </c>
      <c r="I2861" s="116">
        <v>8252280</v>
      </c>
      <c r="J2861" s="116">
        <v>8252280</v>
      </c>
      <c r="K2861" s="116">
        <v>0</v>
      </c>
      <c r="L2861" s="116">
        <v>0</v>
      </c>
      <c r="M2861" s="116">
        <v>0</v>
      </c>
      <c r="N2861" s="116">
        <v>0</v>
      </c>
      <c r="O2861" s="116">
        <v>0</v>
      </c>
      <c r="P2861" s="120">
        <v>0</v>
      </c>
      <c r="Q2861" s="27" t="str">
        <f t="shared" si="484"/>
        <v>Registered</v>
      </c>
      <c r="R2861" s="121">
        <f t="shared" si="485"/>
        <v>0.6</v>
      </c>
      <c r="T2861" s="117">
        <f t="shared" si="482"/>
        <v>0</v>
      </c>
      <c r="U2861" s="117">
        <f t="shared" si="483"/>
        <v>0</v>
      </c>
    </row>
    <row r="2862" spans="1:21" hidden="1" x14ac:dyDescent="0.3">
      <c r="A2862" s="114">
        <v>5010</v>
      </c>
      <c r="B2862" s="114" t="s">
        <v>1430</v>
      </c>
      <c r="C2862" s="114" t="s">
        <v>1472</v>
      </c>
      <c r="D2862" s="114" t="s">
        <v>6162</v>
      </c>
      <c r="E2862" s="114" t="s">
        <v>6163</v>
      </c>
      <c r="F2862" s="115">
        <v>45747</v>
      </c>
      <c r="G2862" s="114" t="s">
        <v>4570</v>
      </c>
      <c r="H2862" s="116">
        <v>13616071</v>
      </c>
      <c r="I2862" s="116">
        <v>8169642</v>
      </c>
      <c r="J2862" s="116">
        <v>8169642</v>
      </c>
      <c r="K2862" s="116">
        <v>0</v>
      </c>
      <c r="L2862" s="116">
        <v>0</v>
      </c>
      <c r="M2862" s="116">
        <v>0</v>
      </c>
      <c r="N2862" s="116">
        <v>0</v>
      </c>
      <c r="O2862" s="116">
        <v>0</v>
      </c>
      <c r="P2862" s="120">
        <v>0</v>
      </c>
      <c r="Q2862" s="27" t="str">
        <f t="shared" si="484"/>
        <v>Registered</v>
      </c>
      <c r="R2862" s="121">
        <f t="shared" si="485"/>
        <v>0.59999995593442479</v>
      </c>
      <c r="T2862" s="117">
        <f t="shared" si="482"/>
        <v>0</v>
      </c>
      <c r="U2862" s="117">
        <f t="shared" si="483"/>
        <v>0</v>
      </c>
    </row>
    <row r="2863" spans="1:21" hidden="1" x14ac:dyDescent="0.3">
      <c r="A2863" s="114">
        <v>5011</v>
      </c>
      <c r="B2863" s="114" t="s">
        <v>1430</v>
      </c>
      <c r="C2863" s="114" t="s">
        <v>1472</v>
      </c>
      <c r="D2863" s="114" t="s">
        <v>1584</v>
      </c>
      <c r="E2863" s="114" t="s">
        <v>1474</v>
      </c>
      <c r="F2863" s="115">
        <v>45897</v>
      </c>
      <c r="G2863" s="114" t="s">
        <v>1410</v>
      </c>
      <c r="H2863" s="116">
        <v>9059821</v>
      </c>
      <c r="I2863" s="116">
        <v>6341874</v>
      </c>
      <c r="J2863" s="116">
        <v>6341874</v>
      </c>
      <c r="K2863" s="116">
        <v>0</v>
      </c>
      <c r="L2863" s="116">
        <v>0</v>
      </c>
      <c r="M2863" s="116">
        <v>0</v>
      </c>
      <c r="N2863" s="116">
        <v>0</v>
      </c>
      <c r="O2863" s="116">
        <v>0</v>
      </c>
      <c r="P2863" s="120">
        <v>0</v>
      </c>
      <c r="Q2863" s="27" t="str">
        <f t="shared" si="484"/>
        <v>Registered</v>
      </c>
      <c r="R2863" s="121">
        <f t="shared" si="485"/>
        <v>0.69999992273578027</v>
      </c>
      <c r="T2863" s="117">
        <f t="shared" si="482"/>
        <v>0</v>
      </c>
      <c r="U2863" s="117">
        <f t="shared" si="483"/>
        <v>0</v>
      </c>
    </row>
    <row r="2864" spans="1:21" hidden="1" x14ac:dyDescent="0.3">
      <c r="A2864" s="114">
        <v>5012</v>
      </c>
      <c r="B2864" s="114" t="s">
        <v>1430</v>
      </c>
      <c r="C2864" s="114" t="s">
        <v>1472</v>
      </c>
      <c r="D2864" s="114" t="s">
        <v>6164</v>
      </c>
      <c r="E2864" s="114" t="s">
        <v>6165</v>
      </c>
      <c r="F2864" s="115">
        <v>45665</v>
      </c>
      <c r="G2864" s="114" t="s">
        <v>5433</v>
      </c>
      <c r="H2864" s="116">
        <v>13711350</v>
      </c>
      <c r="I2864" s="116">
        <v>8226811</v>
      </c>
      <c r="J2864" s="116">
        <v>8226811</v>
      </c>
      <c r="K2864" s="116">
        <v>0</v>
      </c>
      <c r="L2864" s="116">
        <v>0</v>
      </c>
      <c r="M2864" s="116">
        <v>0</v>
      </c>
      <c r="N2864" s="116">
        <v>0</v>
      </c>
      <c r="O2864" s="116">
        <v>0</v>
      </c>
      <c r="P2864" s="120">
        <v>0</v>
      </c>
      <c r="Q2864" s="27" t="str">
        <f t="shared" si="484"/>
        <v>Registered</v>
      </c>
      <c r="R2864" s="121">
        <f t="shared" si="485"/>
        <v>0.60000007293227875</v>
      </c>
      <c r="T2864" s="117">
        <f t="shared" si="482"/>
        <v>0</v>
      </c>
      <c r="U2864" s="117">
        <f t="shared" si="483"/>
        <v>0</v>
      </c>
    </row>
    <row r="2865" spans="1:21" hidden="1" x14ac:dyDescent="0.3">
      <c r="A2865" s="114">
        <v>5013</v>
      </c>
      <c r="B2865" s="114" t="s">
        <v>1430</v>
      </c>
      <c r="C2865" s="114" t="s">
        <v>1472</v>
      </c>
      <c r="D2865" s="114" t="s">
        <v>1473</v>
      </c>
      <c r="E2865" s="114" t="s">
        <v>1474</v>
      </c>
      <c r="F2865" s="115">
        <v>45897</v>
      </c>
      <c r="G2865" s="114" t="s">
        <v>1410</v>
      </c>
      <c r="H2865" s="116">
        <v>13166964</v>
      </c>
      <c r="I2865" s="116">
        <v>9216876</v>
      </c>
      <c r="J2865" s="116">
        <v>9216876</v>
      </c>
      <c r="K2865" s="116">
        <v>0</v>
      </c>
      <c r="L2865" s="116">
        <v>0</v>
      </c>
      <c r="M2865" s="116">
        <v>0</v>
      </c>
      <c r="N2865" s="116">
        <v>0</v>
      </c>
      <c r="O2865" s="116">
        <v>0</v>
      </c>
      <c r="P2865" s="120">
        <v>0</v>
      </c>
      <c r="Q2865" s="27" t="str">
        <f t="shared" si="484"/>
        <v>Registered</v>
      </c>
      <c r="R2865" s="121">
        <f t="shared" si="485"/>
        <v>0.70000009113718242</v>
      </c>
      <c r="T2865" s="117">
        <f t="shared" si="482"/>
        <v>0</v>
      </c>
      <c r="U2865" s="117">
        <f t="shared" si="483"/>
        <v>0</v>
      </c>
    </row>
    <row r="2866" spans="1:21" hidden="1" x14ac:dyDescent="0.3">
      <c r="A2866" s="114">
        <v>5014</v>
      </c>
      <c r="B2866" s="114" t="s">
        <v>1430</v>
      </c>
      <c r="C2866" s="114" t="s">
        <v>1472</v>
      </c>
      <c r="D2866" s="114" t="s">
        <v>6166</v>
      </c>
      <c r="E2866" s="114" t="s">
        <v>6167</v>
      </c>
      <c r="F2866" s="115">
        <v>45559</v>
      </c>
      <c r="G2866" s="114" t="s">
        <v>6168</v>
      </c>
      <c r="H2866" s="116">
        <v>8365836</v>
      </c>
      <c r="I2866" s="116">
        <v>6692670</v>
      </c>
      <c r="J2866" s="116">
        <v>6692670</v>
      </c>
      <c r="K2866" s="116">
        <v>0</v>
      </c>
      <c r="L2866" s="116">
        <v>0</v>
      </c>
      <c r="M2866" s="116">
        <v>0</v>
      </c>
      <c r="N2866" s="116">
        <v>0</v>
      </c>
      <c r="O2866" s="116">
        <v>0</v>
      </c>
      <c r="P2866" s="120">
        <v>0</v>
      </c>
      <c r="Q2866" s="27" t="str">
        <f t="shared" si="484"/>
        <v>Registered</v>
      </c>
      <c r="R2866" s="121">
        <f t="shared" si="485"/>
        <v>0.80000014344053605</v>
      </c>
      <c r="T2866" s="117">
        <f t="shared" si="482"/>
        <v>0</v>
      </c>
      <c r="U2866" s="117">
        <f t="shared" si="483"/>
        <v>0</v>
      </c>
    </row>
    <row r="2867" spans="1:21" hidden="1" x14ac:dyDescent="0.3">
      <c r="A2867" s="114">
        <v>5015</v>
      </c>
      <c r="B2867" s="114" t="s">
        <v>1430</v>
      </c>
      <c r="C2867" s="114" t="s">
        <v>1472</v>
      </c>
      <c r="D2867" s="114" t="s">
        <v>6169</v>
      </c>
      <c r="E2867" s="114" t="s">
        <v>6170</v>
      </c>
      <c r="F2867" s="115">
        <v>45619</v>
      </c>
      <c r="G2867" s="114" t="s">
        <v>2248</v>
      </c>
      <c r="H2867" s="116">
        <v>8750000</v>
      </c>
      <c r="I2867" s="116">
        <v>7000000</v>
      </c>
      <c r="J2867" s="116">
        <v>7000000</v>
      </c>
      <c r="K2867" s="116">
        <v>0</v>
      </c>
      <c r="L2867" s="116">
        <v>0</v>
      </c>
      <c r="M2867" s="116">
        <v>0</v>
      </c>
      <c r="N2867" s="116">
        <v>0</v>
      </c>
      <c r="O2867" s="116">
        <v>0</v>
      </c>
      <c r="P2867" s="120">
        <v>0</v>
      </c>
      <c r="Q2867" s="27" t="str">
        <f t="shared" si="484"/>
        <v>Registered</v>
      </c>
      <c r="R2867" s="121">
        <f t="shared" si="485"/>
        <v>0.8</v>
      </c>
      <c r="T2867" s="117">
        <f t="shared" si="482"/>
        <v>0</v>
      </c>
      <c r="U2867" s="117">
        <f t="shared" si="483"/>
        <v>0</v>
      </c>
    </row>
    <row r="2868" spans="1:21" hidden="1" x14ac:dyDescent="0.3">
      <c r="A2868" s="114">
        <v>5016</v>
      </c>
      <c r="B2868" s="114" t="s">
        <v>1430</v>
      </c>
      <c r="C2868" s="114" t="s">
        <v>1472</v>
      </c>
      <c r="D2868" s="114" t="s">
        <v>6171</v>
      </c>
      <c r="E2868" s="114" t="s">
        <v>6172</v>
      </c>
      <c r="F2868" s="115">
        <v>45516</v>
      </c>
      <c r="G2868" s="114" t="s">
        <v>4799</v>
      </c>
      <c r="H2868" s="116">
        <v>8607143</v>
      </c>
      <c r="I2868" s="116">
        <v>6885715</v>
      </c>
      <c r="J2868" s="116">
        <v>6885715</v>
      </c>
      <c r="K2868" s="116">
        <v>0</v>
      </c>
      <c r="L2868" s="116">
        <v>0</v>
      </c>
      <c r="M2868" s="116">
        <v>0</v>
      </c>
      <c r="N2868" s="116">
        <v>0</v>
      </c>
      <c r="O2868" s="116">
        <v>0</v>
      </c>
      <c r="P2868" s="120">
        <v>0</v>
      </c>
      <c r="Q2868" s="27" t="str">
        <f t="shared" si="484"/>
        <v>Registered</v>
      </c>
      <c r="R2868" s="121">
        <f t="shared" si="485"/>
        <v>0.80000006970954241</v>
      </c>
      <c r="T2868" s="117">
        <f t="shared" si="482"/>
        <v>0</v>
      </c>
      <c r="U2868" s="117">
        <f t="shared" si="483"/>
        <v>0</v>
      </c>
    </row>
    <row r="2869" spans="1:21" hidden="1" x14ac:dyDescent="0.3">
      <c r="A2869" s="114">
        <v>5017</v>
      </c>
      <c r="B2869" s="114" t="s">
        <v>1430</v>
      </c>
      <c r="C2869" s="114" t="s">
        <v>1472</v>
      </c>
      <c r="D2869" s="114" t="s">
        <v>6173</v>
      </c>
      <c r="E2869" s="114" t="s">
        <v>6174</v>
      </c>
      <c r="F2869" s="115">
        <v>45667</v>
      </c>
      <c r="G2869" s="114" t="s">
        <v>6093</v>
      </c>
      <c r="H2869" s="116">
        <v>8738850</v>
      </c>
      <c r="I2869" s="116">
        <v>6291974</v>
      </c>
      <c r="J2869" s="116">
        <v>6291974</v>
      </c>
      <c r="K2869" s="116">
        <v>0</v>
      </c>
      <c r="L2869" s="116">
        <v>0</v>
      </c>
      <c r="M2869" s="116">
        <v>0</v>
      </c>
      <c r="N2869" s="116">
        <v>0</v>
      </c>
      <c r="O2869" s="116">
        <v>0</v>
      </c>
      <c r="P2869" s="120">
        <v>0</v>
      </c>
      <c r="Q2869" s="27" t="str">
        <f t="shared" si="484"/>
        <v>Registered</v>
      </c>
      <c r="R2869" s="121">
        <f t="shared" si="485"/>
        <v>0.72000022886306547</v>
      </c>
      <c r="T2869" s="117">
        <f t="shared" si="482"/>
        <v>0</v>
      </c>
      <c r="U2869" s="117">
        <f t="shared" si="483"/>
        <v>0</v>
      </c>
    </row>
    <row r="2870" spans="1:21" hidden="1" x14ac:dyDescent="0.3">
      <c r="A2870" s="114">
        <v>5018</v>
      </c>
      <c r="B2870" s="114" t="s">
        <v>1430</v>
      </c>
      <c r="C2870" s="114" t="s">
        <v>1472</v>
      </c>
      <c r="D2870" s="114" t="s">
        <v>6175</v>
      </c>
      <c r="E2870" s="114" t="s">
        <v>6176</v>
      </c>
      <c r="F2870" s="115">
        <v>45644</v>
      </c>
      <c r="G2870" s="114" t="s">
        <v>3963</v>
      </c>
      <c r="H2870" s="116">
        <v>8897321</v>
      </c>
      <c r="I2870" s="116">
        <v>7117856</v>
      </c>
      <c r="J2870" s="116">
        <v>7117856</v>
      </c>
      <c r="K2870" s="116">
        <v>0</v>
      </c>
      <c r="L2870" s="116">
        <v>0</v>
      </c>
      <c r="M2870" s="116">
        <v>0</v>
      </c>
      <c r="N2870" s="116">
        <v>0</v>
      </c>
      <c r="O2870" s="116">
        <v>0</v>
      </c>
      <c r="P2870" s="120">
        <v>0</v>
      </c>
      <c r="Q2870" s="27" t="str">
        <f t="shared" si="484"/>
        <v>Registered</v>
      </c>
      <c r="R2870" s="121">
        <f t="shared" si="485"/>
        <v>0.79999991008529425</v>
      </c>
      <c r="T2870" s="117">
        <f t="shared" si="482"/>
        <v>0</v>
      </c>
      <c r="U2870" s="117">
        <f t="shared" si="483"/>
        <v>0</v>
      </c>
    </row>
    <row r="2871" spans="1:21" hidden="1" x14ac:dyDescent="0.3">
      <c r="A2871" s="114">
        <v>5019</v>
      </c>
      <c r="B2871" s="114" t="s">
        <v>1430</v>
      </c>
      <c r="C2871" s="114" t="s">
        <v>1472</v>
      </c>
      <c r="D2871" s="114" t="s">
        <v>6177</v>
      </c>
      <c r="E2871" s="114" t="s">
        <v>6178</v>
      </c>
      <c r="F2871" s="115">
        <v>45667</v>
      </c>
      <c r="G2871" s="114" t="s">
        <v>6093</v>
      </c>
      <c r="H2871" s="116">
        <v>8738850</v>
      </c>
      <c r="I2871" s="116">
        <v>6291974</v>
      </c>
      <c r="J2871" s="116">
        <v>6291974</v>
      </c>
      <c r="K2871" s="116">
        <v>0</v>
      </c>
      <c r="L2871" s="116">
        <v>0</v>
      </c>
      <c r="M2871" s="116">
        <v>0</v>
      </c>
      <c r="N2871" s="116">
        <v>0</v>
      </c>
      <c r="O2871" s="116">
        <v>0</v>
      </c>
      <c r="P2871" s="120">
        <v>0</v>
      </c>
      <c r="Q2871" s="27" t="str">
        <f t="shared" si="484"/>
        <v>Registered</v>
      </c>
      <c r="R2871" s="121">
        <f t="shared" si="485"/>
        <v>0.72000022886306547</v>
      </c>
      <c r="T2871" s="117">
        <f t="shared" si="482"/>
        <v>0</v>
      </c>
      <c r="U2871" s="117">
        <f t="shared" si="483"/>
        <v>0</v>
      </c>
    </row>
    <row r="2872" spans="1:21" hidden="1" x14ac:dyDescent="0.3">
      <c r="A2872" s="114">
        <v>5020</v>
      </c>
      <c r="B2872" s="114" t="s">
        <v>1430</v>
      </c>
      <c r="C2872" s="114" t="s">
        <v>1472</v>
      </c>
      <c r="D2872" s="114" t="s">
        <v>6179</v>
      </c>
      <c r="E2872" s="114" t="s">
        <v>6180</v>
      </c>
      <c r="F2872" s="115">
        <v>45569</v>
      </c>
      <c r="G2872" s="114" t="s">
        <v>2378</v>
      </c>
      <c r="H2872" s="116">
        <v>12905950</v>
      </c>
      <c r="I2872" s="116">
        <v>10324762</v>
      </c>
      <c r="J2872" s="116">
        <v>10324762</v>
      </c>
      <c r="K2872" s="116">
        <v>0</v>
      </c>
      <c r="L2872" s="116">
        <v>0</v>
      </c>
      <c r="M2872" s="116">
        <v>0</v>
      </c>
      <c r="N2872" s="116">
        <v>0</v>
      </c>
      <c r="O2872" s="116">
        <v>0</v>
      </c>
      <c r="P2872" s="120">
        <v>0</v>
      </c>
      <c r="Q2872" s="27" t="str">
        <f t="shared" si="484"/>
        <v>Registered</v>
      </c>
      <c r="R2872" s="121">
        <f t="shared" si="485"/>
        <v>0.8000001549672825</v>
      </c>
      <c r="T2872" s="117">
        <f t="shared" si="482"/>
        <v>0</v>
      </c>
      <c r="U2872" s="117">
        <f t="shared" si="483"/>
        <v>0</v>
      </c>
    </row>
    <row r="2873" spans="1:21" hidden="1" x14ac:dyDescent="0.3">
      <c r="A2873" s="114">
        <v>5021</v>
      </c>
      <c r="B2873" s="114" t="s">
        <v>1430</v>
      </c>
      <c r="C2873" s="114" t="s">
        <v>1472</v>
      </c>
      <c r="D2873" s="114" t="s">
        <v>6181</v>
      </c>
      <c r="E2873" s="114" t="s">
        <v>6182</v>
      </c>
      <c r="F2873" s="115">
        <v>45626</v>
      </c>
      <c r="G2873" s="114" t="s">
        <v>2398</v>
      </c>
      <c r="H2873" s="116">
        <v>8866964</v>
      </c>
      <c r="I2873" s="116">
        <v>7093572</v>
      </c>
      <c r="J2873" s="116">
        <v>7093572</v>
      </c>
      <c r="K2873" s="116">
        <v>0</v>
      </c>
      <c r="L2873" s="116">
        <v>0</v>
      </c>
      <c r="M2873" s="116">
        <v>0</v>
      </c>
      <c r="N2873" s="116">
        <v>0</v>
      </c>
      <c r="O2873" s="116">
        <v>0</v>
      </c>
      <c r="P2873" s="120">
        <v>0</v>
      </c>
      <c r="Q2873" s="27" t="str">
        <f t="shared" si="484"/>
        <v>Registered</v>
      </c>
      <c r="R2873" s="121">
        <f t="shared" si="485"/>
        <v>0.80000009022253837</v>
      </c>
      <c r="T2873" s="117">
        <f t="shared" si="482"/>
        <v>0</v>
      </c>
      <c r="U2873" s="117">
        <f t="shared" si="483"/>
        <v>0</v>
      </c>
    </row>
    <row r="2874" spans="1:21" hidden="1" x14ac:dyDescent="0.3">
      <c r="A2874" s="114">
        <v>5022</v>
      </c>
      <c r="B2874" s="114" t="s">
        <v>1430</v>
      </c>
      <c r="C2874" s="114" t="s">
        <v>1472</v>
      </c>
      <c r="D2874" s="114" t="s">
        <v>6183</v>
      </c>
      <c r="E2874" s="114" t="s">
        <v>6184</v>
      </c>
      <c r="F2874" s="115">
        <v>45456</v>
      </c>
      <c r="G2874" s="114" t="s">
        <v>6056</v>
      </c>
      <c r="H2874" s="116">
        <v>8572284</v>
      </c>
      <c r="I2874" s="116">
        <v>6857827</v>
      </c>
      <c r="J2874" s="116">
        <v>6857827</v>
      </c>
      <c r="K2874" s="116">
        <v>0</v>
      </c>
      <c r="L2874" s="116">
        <v>0</v>
      </c>
      <c r="M2874" s="116">
        <v>0</v>
      </c>
      <c r="N2874" s="116">
        <v>0</v>
      </c>
      <c r="O2874" s="116">
        <v>0</v>
      </c>
      <c r="P2874" s="120">
        <v>0</v>
      </c>
      <c r="Q2874" s="27" t="str">
        <f t="shared" si="484"/>
        <v>Registered</v>
      </c>
      <c r="R2874" s="121">
        <f t="shared" si="485"/>
        <v>0.79999997666899514</v>
      </c>
      <c r="T2874" s="117">
        <f t="shared" si="482"/>
        <v>0</v>
      </c>
      <c r="U2874" s="117">
        <f t="shared" si="483"/>
        <v>0</v>
      </c>
    </row>
    <row r="2875" spans="1:21" hidden="1" x14ac:dyDescent="0.3">
      <c r="A2875" s="114">
        <v>5023</v>
      </c>
      <c r="B2875" s="114" t="s">
        <v>1430</v>
      </c>
      <c r="C2875" s="114" t="s">
        <v>1472</v>
      </c>
      <c r="D2875" s="114" t="s">
        <v>6185</v>
      </c>
      <c r="E2875" s="114" t="s">
        <v>6186</v>
      </c>
      <c r="F2875" s="115">
        <v>45695</v>
      </c>
      <c r="G2875" s="114" t="s">
        <v>2176</v>
      </c>
      <c r="H2875" s="116">
        <v>13214286</v>
      </c>
      <c r="I2875" s="116">
        <v>8721430</v>
      </c>
      <c r="J2875" s="116">
        <v>8721430</v>
      </c>
      <c r="K2875" s="116">
        <v>0</v>
      </c>
      <c r="L2875" s="116">
        <v>0</v>
      </c>
      <c r="M2875" s="116">
        <v>0</v>
      </c>
      <c r="N2875" s="116">
        <v>0</v>
      </c>
      <c r="O2875" s="116">
        <v>0</v>
      </c>
      <c r="P2875" s="120">
        <v>0</v>
      </c>
      <c r="Q2875" s="27" t="str">
        <f t="shared" si="484"/>
        <v>Registered</v>
      </c>
      <c r="R2875" s="121">
        <f t="shared" si="485"/>
        <v>0.66000009383783576</v>
      </c>
      <c r="T2875" s="117">
        <f t="shared" si="482"/>
        <v>0</v>
      </c>
      <c r="U2875" s="117">
        <f t="shared" si="483"/>
        <v>0</v>
      </c>
    </row>
    <row r="2876" spans="1:21" hidden="1" x14ac:dyDescent="0.3">
      <c r="A2876" s="114">
        <v>5024</v>
      </c>
      <c r="B2876" s="114" t="s">
        <v>1430</v>
      </c>
      <c r="C2876" s="114" t="s">
        <v>1472</v>
      </c>
      <c r="D2876" s="114" t="s">
        <v>6187</v>
      </c>
      <c r="E2876" s="114" t="s">
        <v>6188</v>
      </c>
      <c r="F2876" s="115">
        <v>45565</v>
      </c>
      <c r="G2876" s="114" t="s">
        <v>6085</v>
      </c>
      <c r="H2876" s="116">
        <v>12938760</v>
      </c>
      <c r="I2876" s="116">
        <v>10351007</v>
      </c>
      <c r="J2876" s="116">
        <v>10351007</v>
      </c>
      <c r="K2876" s="116">
        <v>0</v>
      </c>
      <c r="L2876" s="116">
        <v>0</v>
      </c>
      <c r="M2876" s="116">
        <v>0</v>
      </c>
      <c r="N2876" s="116">
        <v>0</v>
      </c>
      <c r="O2876" s="116">
        <v>0</v>
      </c>
      <c r="P2876" s="120">
        <v>0</v>
      </c>
      <c r="Q2876" s="27" t="str">
        <f t="shared" si="484"/>
        <v>Registered</v>
      </c>
      <c r="R2876" s="121">
        <f t="shared" si="485"/>
        <v>0.79999992271284115</v>
      </c>
      <c r="T2876" s="117">
        <f t="shared" si="482"/>
        <v>0</v>
      </c>
      <c r="U2876" s="117">
        <f t="shared" si="483"/>
        <v>0</v>
      </c>
    </row>
    <row r="2877" spans="1:21" hidden="1" x14ac:dyDescent="0.3">
      <c r="A2877" s="114">
        <v>5025</v>
      </c>
      <c r="B2877" s="114" t="s">
        <v>1430</v>
      </c>
      <c r="C2877" s="114" t="s">
        <v>1472</v>
      </c>
      <c r="D2877" s="114" t="s">
        <v>6189</v>
      </c>
      <c r="E2877" s="114" t="s">
        <v>6190</v>
      </c>
      <c r="F2877" s="115">
        <v>45456</v>
      </c>
      <c r="G2877" s="114" t="s">
        <v>4956</v>
      </c>
      <c r="H2877" s="116">
        <v>8571429</v>
      </c>
      <c r="I2877" s="116">
        <v>6857143</v>
      </c>
      <c r="J2877" s="116">
        <v>6857143</v>
      </c>
      <c r="K2877" s="116">
        <v>0</v>
      </c>
      <c r="L2877" s="116">
        <v>0</v>
      </c>
      <c r="M2877" s="116">
        <v>0</v>
      </c>
      <c r="N2877" s="116">
        <v>0</v>
      </c>
      <c r="O2877" s="116">
        <v>0</v>
      </c>
      <c r="P2877" s="120">
        <v>0</v>
      </c>
      <c r="Q2877" s="27" t="str">
        <f t="shared" si="484"/>
        <v>Registered</v>
      </c>
      <c r="R2877" s="121">
        <f t="shared" si="485"/>
        <v>0.79999997666666778</v>
      </c>
      <c r="T2877" s="117">
        <f t="shared" si="482"/>
        <v>0</v>
      </c>
      <c r="U2877" s="117">
        <f t="shared" si="483"/>
        <v>0</v>
      </c>
    </row>
    <row r="2878" spans="1:21" hidden="1" x14ac:dyDescent="0.3">
      <c r="A2878" s="114">
        <v>5026</v>
      </c>
      <c r="B2878" s="114" t="s">
        <v>1430</v>
      </c>
      <c r="C2878" s="114" t="s">
        <v>1472</v>
      </c>
      <c r="D2878" s="114" t="s">
        <v>6191</v>
      </c>
      <c r="E2878" s="114" t="s">
        <v>6192</v>
      </c>
      <c r="F2878" s="115">
        <v>45472</v>
      </c>
      <c r="G2878" s="114" t="s">
        <v>3344</v>
      </c>
      <c r="H2878" s="116">
        <v>12589821</v>
      </c>
      <c r="I2878" s="116">
        <v>10071856</v>
      </c>
      <c r="J2878" s="116">
        <v>10071856</v>
      </c>
      <c r="K2878" s="116">
        <v>0</v>
      </c>
      <c r="L2878" s="116">
        <v>0</v>
      </c>
      <c r="M2878" s="116">
        <v>0</v>
      </c>
      <c r="N2878" s="116">
        <v>0</v>
      </c>
      <c r="O2878" s="116">
        <v>0</v>
      </c>
      <c r="P2878" s="120">
        <v>0</v>
      </c>
      <c r="Q2878" s="27" t="str">
        <f t="shared" si="484"/>
        <v>Registered</v>
      </c>
      <c r="R2878" s="121">
        <f t="shared" si="485"/>
        <v>0.7999999364566025</v>
      </c>
      <c r="T2878" s="117">
        <f t="shared" si="482"/>
        <v>0</v>
      </c>
      <c r="U2878" s="117">
        <f t="shared" si="483"/>
        <v>0</v>
      </c>
    </row>
    <row r="2879" spans="1:21" hidden="1" x14ac:dyDescent="0.3">
      <c r="A2879" s="114">
        <v>5027</v>
      </c>
      <c r="B2879" s="114" t="s">
        <v>1430</v>
      </c>
      <c r="C2879" s="114" t="s">
        <v>1472</v>
      </c>
      <c r="D2879" s="114" t="s">
        <v>6193</v>
      </c>
      <c r="E2879" s="114" t="s">
        <v>6194</v>
      </c>
      <c r="F2879" s="115">
        <v>45473</v>
      </c>
      <c r="G2879" s="114" t="s">
        <v>6085</v>
      </c>
      <c r="H2879" s="116">
        <v>12480300</v>
      </c>
      <c r="I2879" s="116">
        <v>9984240</v>
      </c>
      <c r="J2879" s="116">
        <v>9984240</v>
      </c>
      <c r="K2879" s="116">
        <v>0</v>
      </c>
      <c r="L2879" s="116">
        <v>0</v>
      </c>
      <c r="M2879" s="116">
        <v>0</v>
      </c>
      <c r="N2879" s="116">
        <v>0</v>
      </c>
      <c r="O2879" s="116">
        <v>0</v>
      </c>
      <c r="P2879" s="120">
        <v>0</v>
      </c>
      <c r="Q2879" s="27" t="str">
        <f t="shared" si="484"/>
        <v>Registered</v>
      </c>
      <c r="R2879" s="121">
        <f t="shared" si="485"/>
        <v>0.8</v>
      </c>
      <c r="T2879" s="117">
        <f t="shared" si="482"/>
        <v>0</v>
      </c>
      <c r="U2879" s="117">
        <f t="shared" si="483"/>
        <v>0</v>
      </c>
    </row>
    <row r="2880" spans="1:21" hidden="1" x14ac:dyDescent="0.3">
      <c r="A2880" s="114">
        <v>5028</v>
      </c>
      <c r="B2880" s="114" t="s">
        <v>1430</v>
      </c>
      <c r="C2880" s="114" t="s">
        <v>1472</v>
      </c>
      <c r="D2880" s="114" t="s">
        <v>6195</v>
      </c>
      <c r="E2880" s="114" t="s">
        <v>6196</v>
      </c>
      <c r="F2880" s="115">
        <v>45565</v>
      </c>
      <c r="G2880" s="114" t="s">
        <v>2330</v>
      </c>
      <c r="H2880" s="116">
        <v>9032100</v>
      </c>
      <c r="I2880" s="116">
        <v>6322470</v>
      </c>
      <c r="J2880" s="116">
        <v>6322470</v>
      </c>
      <c r="K2880" s="116">
        <v>0</v>
      </c>
      <c r="L2880" s="116">
        <v>0</v>
      </c>
      <c r="M2880" s="116">
        <v>0</v>
      </c>
      <c r="N2880" s="116">
        <v>0</v>
      </c>
      <c r="O2880" s="116">
        <v>0</v>
      </c>
      <c r="P2880" s="120">
        <v>0</v>
      </c>
      <c r="Q2880" s="27" t="str">
        <f t="shared" si="484"/>
        <v>Registered</v>
      </c>
      <c r="R2880" s="121">
        <f t="shared" si="485"/>
        <v>0.7</v>
      </c>
      <c r="T2880" s="117">
        <f t="shared" ref="T2880:T2943" si="486">L2880+M2880+N2880+O2880+P2880</f>
        <v>0</v>
      </c>
      <c r="U2880" s="117">
        <f t="shared" ref="U2880:U2943" si="487">K2880-T2880</f>
        <v>0</v>
      </c>
    </row>
    <row r="2881" spans="1:21" hidden="1" x14ac:dyDescent="0.3">
      <c r="A2881" s="114">
        <v>5029</v>
      </c>
      <c r="B2881" s="114" t="s">
        <v>1430</v>
      </c>
      <c r="C2881" s="114" t="s">
        <v>1472</v>
      </c>
      <c r="D2881" s="114" t="s">
        <v>6197</v>
      </c>
      <c r="E2881" s="114" t="s">
        <v>6198</v>
      </c>
      <c r="F2881" s="115">
        <v>45471</v>
      </c>
      <c r="G2881" s="114" t="s">
        <v>1396</v>
      </c>
      <c r="H2881" s="116">
        <v>8885475</v>
      </c>
      <c r="I2881" s="116">
        <v>7108382</v>
      </c>
      <c r="J2881" s="116">
        <v>7108382</v>
      </c>
      <c r="K2881" s="116">
        <v>0</v>
      </c>
      <c r="L2881" s="116">
        <v>0</v>
      </c>
      <c r="M2881" s="116">
        <v>0</v>
      </c>
      <c r="N2881" s="116">
        <v>0</v>
      </c>
      <c r="O2881" s="116">
        <v>0</v>
      </c>
      <c r="P2881" s="120">
        <v>0</v>
      </c>
      <c r="Q2881" s="27" t="str">
        <f t="shared" si="484"/>
        <v>Registered</v>
      </c>
      <c r="R2881" s="121">
        <f t="shared" si="485"/>
        <v>0.8000002250864473</v>
      </c>
      <c r="T2881" s="117">
        <f t="shared" si="486"/>
        <v>0</v>
      </c>
      <c r="U2881" s="117">
        <f t="shared" si="487"/>
        <v>0</v>
      </c>
    </row>
    <row r="2882" spans="1:21" hidden="1" x14ac:dyDescent="0.3">
      <c r="A2882" s="114">
        <v>5030</v>
      </c>
      <c r="B2882" s="114" t="s">
        <v>1430</v>
      </c>
      <c r="C2882" s="114" t="s">
        <v>1472</v>
      </c>
      <c r="D2882" s="114" t="s">
        <v>6199</v>
      </c>
      <c r="E2882" s="114" t="s">
        <v>6200</v>
      </c>
      <c r="F2882" s="115">
        <v>45521</v>
      </c>
      <c r="G2882" s="114" t="s">
        <v>6201</v>
      </c>
      <c r="H2882" s="116">
        <v>13348214</v>
      </c>
      <c r="I2882" s="116">
        <v>10678574</v>
      </c>
      <c r="J2882" s="116">
        <v>10678574</v>
      </c>
      <c r="K2882" s="116">
        <v>0</v>
      </c>
      <c r="L2882" s="116">
        <v>0</v>
      </c>
      <c r="M2882" s="116">
        <v>0</v>
      </c>
      <c r="N2882" s="116">
        <v>0</v>
      </c>
      <c r="O2882" s="116">
        <v>0</v>
      </c>
      <c r="P2882" s="120">
        <v>0</v>
      </c>
      <c r="Q2882" s="27" t="str">
        <f t="shared" ref="Q2882:Q2945" si="488">IF(G2882="01 Jan 1900","Unregistered","Registered")</f>
        <v>Registered</v>
      </c>
      <c r="R2882" s="121">
        <f t="shared" si="485"/>
        <v>0.80000020976589081</v>
      </c>
      <c r="T2882" s="117">
        <f t="shared" si="486"/>
        <v>0</v>
      </c>
      <c r="U2882" s="117">
        <f t="shared" si="487"/>
        <v>0</v>
      </c>
    </row>
    <row r="2883" spans="1:21" hidden="1" x14ac:dyDescent="0.3">
      <c r="A2883" s="114">
        <v>10099</v>
      </c>
      <c r="B2883" s="114" t="s">
        <v>1430</v>
      </c>
      <c r="C2883" s="114" t="s">
        <v>1472</v>
      </c>
      <c r="D2883" s="114" t="s">
        <v>9366</v>
      </c>
      <c r="E2883" s="114" t="s">
        <v>9367</v>
      </c>
      <c r="F2883" s="115">
        <v>45471</v>
      </c>
      <c r="G2883" s="114" t="s">
        <v>2492</v>
      </c>
      <c r="H2883" s="116">
        <v>8616071</v>
      </c>
      <c r="I2883" s="116">
        <v>6892857</v>
      </c>
      <c r="J2883" s="116">
        <v>6892857.0999999996</v>
      </c>
      <c r="K2883" s="116">
        <v>-0.1</v>
      </c>
      <c r="L2883" s="116">
        <v>0</v>
      </c>
      <c r="M2883" s="116">
        <v>0</v>
      </c>
      <c r="N2883" s="116">
        <v>0</v>
      </c>
      <c r="O2883" s="116">
        <v>0</v>
      </c>
      <c r="P2883" s="120">
        <v>0</v>
      </c>
      <c r="Q2883" s="27" t="str">
        <f t="shared" si="488"/>
        <v>Registered</v>
      </c>
      <c r="R2883" s="121">
        <f t="shared" si="485"/>
        <v>0.80000002321243635</v>
      </c>
      <c r="T2883" s="117">
        <f t="shared" si="486"/>
        <v>0</v>
      </c>
      <c r="U2883" s="117">
        <f t="shared" si="487"/>
        <v>-0.1</v>
      </c>
    </row>
    <row r="2884" spans="1:21" hidden="1" x14ac:dyDescent="0.3">
      <c r="A2884" s="114">
        <v>10139</v>
      </c>
      <c r="B2884" s="114" t="s">
        <v>1430</v>
      </c>
      <c r="C2884" s="114" t="s">
        <v>1472</v>
      </c>
      <c r="D2884" s="114" t="s">
        <v>9415</v>
      </c>
      <c r="E2884" s="114" t="s">
        <v>9416</v>
      </c>
      <c r="F2884" s="115">
        <v>45530</v>
      </c>
      <c r="G2884" s="114" t="s">
        <v>5498</v>
      </c>
      <c r="H2884" s="116">
        <v>13348214</v>
      </c>
      <c r="I2884" s="116">
        <v>10678572</v>
      </c>
      <c r="J2884" s="116">
        <v>10678602</v>
      </c>
      <c r="K2884" s="116">
        <v>-30</v>
      </c>
      <c r="L2884" s="116">
        <v>0</v>
      </c>
      <c r="M2884" s="116">
        <v>0</v>
      </c>
      <c r="N2884" s="116">
        <v>0</v>
      </c>
      <c r="O2884" s="116">
        <v>0</v>
      </c>
      <c r="P2884" s="120">
        <v>0</v>
      </c>
      <c r="Q2884" s="27" t="str">
        <f t="shared" si="488"/>
        <v>Registered</v>
      </c>
      <c r="R2884" s="121">
        <f t="shared" ref="R2884:R2947" si="489">I2884/H2884</f>
        <v>0.80000005993311163</v>
      </c>
      <c r="T2884" s="117">
        <f t="shared" si="486"/>
        <v>0</v>
      </c>
      <c r="U2884" s="117">
        <f t="shared" si="487"/>
        <v>-30</v>
      </c>
    </row>
    <row r="2885" spans="1:21" hidden="1" x14ac:dyDescent="0.3">
      <c r="A2885" s="114">
        <v>10153</v>
      </c>
      <c r="B2885" s="114" t="s">
        <v>1430</v>
      </c>
      <c r="C2885" s="114" t="s">
        <v>1472</v>
      </c>
      <c r="D2885" s="114" t="s">
        <v>9436</v>
      </c>
      <c r="E2885" s="114" t="s">
        <v>9437</v>
      </c>
      <c r="F2885" s="115">
        <v>45939</v>
      </c>
      <c r="G2885" s="114" t="s">
        <v>9032</v>
      </c>
      <c r="H2885" s="116">
        <v>13702679</v>
      </c>
      <c r="I2885" s="116">
        <v>10962144</v>
      </c>
      <c r="J2885" s="116">
        <v>10967968.800000001</v>
      </c>
      <c r="K2885" s="116">
        <v>-5824.8</v>
      </c>
      <c r="L2885" s="116">
        <v>0</v>
      </c>
      <c r="M2885" s="116">
        <v>0</v>
      </c>
      <c r="N2885" s="116">
        <v>0</v>
      </c>
      <c r="O2885" s="116">
        <v>0</v>
      </c>
      <c r="P2885" s="120">
        <v>0</v>
      </c>
      <c r="Q2885" s="27" t="str">
        <f t="shared" si="488"/>
        <v>Registered</v>
      </c>
      <c r="R2885" s="121">
        <f t="shared" si="489"/>
        <v>0.80000005838274402</v>
      </c>
      <c r="T2885" s="117">
        <f t="shared" si="486"/>
        <v>0</v>
      </c>
      <c r="U2885" s="117">
        <f t="shared" si="487"/>
        <v>-5824.8</v>
      </c>
    </row>
    <row r="2886" spans="1:21" hidden="1" x14ac:dyDescent="0.3">
      <c r="A2886" s="114">
        <v>10159</v>
      </c>
      <c r="B2886" s="114" t="s">
        <v>1430</v>
      </c>
      <c r="C2886" s="114" t="s">
        <v>1472</v>
      </c>
      <c r="D2886" s="114" t="s">
        <v>9447</v>
      </c>
      <c r="E2886" s="114" t="s">
        <v>9448</v>
      </c>
      <c r="F2886" s="115">
        <v>45462</v>
      </c>
      <c r="G2886" s="114" t="s">
        <v>2577</v>
      </c>
      <c r="H2886" s="116">
        <v>13455357</v>
      </c>
      <c r="I2886" s="116">
        <v>10764285</v>
      </c>
      <c r="J2886" s="116">
        <v>10777740</v>
      </c>
      <c r="K2886" s="116">
        <v>-13455</v>
      </c>
      <c r="L2886" s="116">
        <v>0</v>
      </c>
      <c r="M2886" s="116">
        <v>0</v>
      </c>
      <c r="N2886" s="116">
        <v>0</v>
      </c>
      <c r="O2886" s="116">
        <v>0</v>
      </c>
      <c r="P2886" s="120">
        <v>0</v>
      </c>
      <c r="Q2886" s="27" t="str">
        <f t="shared" si="488"/>
        <v>Registered</v>
      </c>
      <c r="R2886" s="121">
        <f t="shared" si="489"/>
        <v>0.7999999554080951</v>
      </c>
      <c r="T2886" s="117">
        <f t="shared" si="486"/>
        <v>0</v>
      </c>
      <c r="U2886" s="117">
        <f t="shared" si="487"/>
        <v>-13455</v>
      </c>
    </row>
    <row r="2887" spans="1:21" hidden="1" x14ac:dyDescent="0.3">
      <c r="A2887" s="114">
        <v>10165</v>
      </c>
      <c r="B2887" s="114" t="s">
        <v>1430</v>
      </c>
      <c r="C2887" s="114" t="s">
        <v>1472</v>
      </c>
      <c r="D2887" s="114" t="s">
        <v>9455</v>
      </c>
      <c r="E2887" s="114" t="s">
        <v>9456</v>
      </c>
      <c r="F2887" s="115">
        <v>45716</v>
      </c>
      <c r="G2887" s="114" t="s">
        <v>4649</v>
      </c>
      <c r="H2887" s="116">
        <v>8883929</v>
      </c>
      <c r="I2887" s="116">
        <v>7107143</v>
      </c>
      <c r="J2887" s="116">
        <v>7129353</v>
      </c>
      <c r="K2887" s="116">
        <v>-22210</v>
      </c>
      <c r="L2887" s="116">
        <v>0</v>
      </c>
      <c r="M2887" s="116">
        <v>0</v>
      </c>
      <c r="N2887" s="116">
        <v>0</v>
      </c>
      <c r="O2887" s="116">
        <v>0</v>
      </c>
      <c r="P2887" s="120">
        <v>0</v>
      </c>
      <c r="Q2887" s="27" t="str">
        <f t="shared" si="488"/>
        <v>Registered</v>
      </c>
      <c r="R2887" s="121">
        <f t="shared" si="489"/>
        <v>0.79999997748743823</v>
      </c>
      <c r="T2887" s="117">
        <f t="shared" si="486"/>
        <v>0</v>
      </c>
      <c r="U2887" s="117">
        <f t="shared" si="487"/>
        <v>-22210</v>
      </c>
    </row>
    <row r="2888" spans="1:21" hidden="1" x14ac:dyDescent="0.3">
      <c r="A2888" s="114">
        <v>10325</v>
      </c>
      <c r="B2888" s="114" t="s">
        <v>1430</v>
      </c>
      <c r="C2888" s="114" t="s">
        <v>1472</v>
      </c>
      <c r="D2888" s="114" t="s">
        <v>9666</v>
      </c>
      <c r="E2888" s="114" t="s">
        <v>9667</v>
      </c>
      <c r="F2888" s="115">
        <v>45854</v>
      </c>
      <c r="G2888" s="114" t="s">
        <v>4186</v>
      </c>
      <c r="H2888" s="116">
        <v>13838700</v>
      </c>
      <c r="I2888" s="116">
        <v>10379025</v>
      </c>
      <c r="J2888" s="116">
        <v>10487090</v>
      </c>
      <c r="K2888" s="116">
        <v>-108065</v>
      </c>
      <c r="L2888" s="116">
        <v>0</v>
      </c>
      <c r="M2888" s="116">
        <v>0</v>
      </c>
      <c r="N2888" s="116">
        <v>0</v>
      </c>
      <c r="O2888" s="116">
        <v>0</v>
      </c>
      <c r="P2888" s="120">
        <v>0</v>
      </c>
      <c r="Q2888" s="27" t="str">
        <f t="shared" si="488"/>
        <v>Registered</v>
      </c>
      <c r="R2888" s="121">
        <f t="shared" si="489"/>
        <v>0.75</v>
      </c>
      <c r="T2888" s="117">
        <f t="shared" si="486"/>
        <v>0</v>
      </c>
      <c r="U2888" s="117">
        <f t="shared" si="487"/>
        <v>-108065</v>
      </c>
    </row>
    <row r="2889" spans="1:21" hidden="1" x14ac:dyDescent="0.3">
      <c r="A2889" s="114">
        <v>10431</v>
      </c>
      <c r="B2889" s="114" t="s">
        <v>1430</v>
      </c>
      <c r="C2889" s="114" t="s">
        <v>1472</v>
      </c>
      <c r="D2889" s="114" t="s">
        <v>9824</v>
      </c>
      <c r="E2889" s="114" t="s">
        <v>9825</v>
      </c>
      <c r="F2889" s="115">
        <v>45609</v>
      </c>
      <c r="G2889" s="114" t="s">
        <v>2067</v>
      </c>
      <c r="H2889" s="116">
        <v>8621550</v>
      </c>
      <c r="I2889" s="116">
        <v>6897242</v>
      </c>
      <c r="J2889" s="116">
        <v>7155887</v>
      </c>
      <c r="K2889" s="116">
        <v>-258645</v>
      </c>
      <c r="L2889" s="116">
        <v>0</v>
      </c>
      <c r="M2889" s="116">
        <v>0</v>
      </c>
      <c r="N2889" s="116">
        <v>0</v>
      </c>
      <c r="O2889" s="116">
        <v>0</v>
      </c>
      <c r="P2889" s="120">
        <v>0</v>
      </c>
      <c r="Q2889" s="27" t="str">
        <f t="shared" si="488"/>
        <v>Registered</v>
      </c>
      <c r="R2889" s="121">
        <f t="shared" si="489"/>
        <v>0.80000023197684866</v>
      </c>
      <c r="T2889" s="117">
        <f t="shared" si="486"/>
        <v>0</v>
      </c>
      <c r="U2889" s="117">
        <f t="shared" si="487"/>
        <v>-258645</v>
      </c>
    </row>
    <row r="2890" spans="1:21" hidden="1" x14ac:dyDescent="0.3">
      <c r="A2890" s="114">
        <v>10454</v>
      </c>
      <c r="B2890" s="114" t="s">
        <v>1430</v>
      </c>
      <c r="C2890" s="114" t="s">
        <v>1472</v>
      </c>
      <c r="D2890" s="114" t="s">
        <v>9862</v>
      </c>
      <c r="E2890" s="114" t="s">
        <v>9863</v>
      </c>
      <c r="F2890" s="115">
        <v>45657</v>
      </c>
      <c r="G2890" s="114" t="s">
        <v>2438</v>
      </c>
      <c r="H2890" s="116">
        <v>8621550</v>
      </c>
      <c r="I2890" s="116">
        <v>6897242</v>
      </c>
      <c r="J2890" s="116">
        <v>7242110</v>
      </c>
      <c r="K2890" s="116">
        <v>-344868</v>
      </c>
      <c r="L2890" s="116">
        <v>0</v>
      </c>
      <c r="M2890" s="116">
        <v>0</v>
      </c>
      <c r="N2890" s="116">
        <v>0</v>
      </c>
      <c r="O2890" s="116">
        <v>0</v>
      </c>
      <c r="P2890" s="120">
        <v>0</v>
      </c>
      <c r="Q2890" s="27" t="str">
        <f t="shared" si="488"/>
        <v>Registered</v>
      </c>
      <c r="R2890" s="121">
        <f t="shared" si="489"/>
        <v>0.80000023197684866</v>
      </c>
      <c r="T2890" s="117">
        <f t="shared" si="486"/>
        <v>0</v>
      </c>
      <c r="U2890" s="117">
        <f t="shared" si="487"/>
        <v>-344868</v>
      </c>
    </row>
    <row r="2891" spans="1:21" hidden="1" x14ac:dyDescent="0.3">
      <c r="A2891" s="114">
        <v>10457</v>
      </c>
      <c r="B2891" s="114" t="s">
        <v>1430</v>
      </c>
      <c r="C2891" s="114" t="s">
        <v>1472</v>
      </c>
      <c r="D2891" s="114" t="s">
        <v>6152</v>
      </c>
      <c r="E2891" s="114" t="s">
        <v>6153</v>
      </c>
      <c r="F2891" s="115">
        <v>45793</v>
      </c>
      <c r="G2891" s="114" t="s">
        <v>3937</v>
      </c>
      <c r="H2891" s="116">
        <v>8914800</v>
      </c>
      <c r="I2891" s="116">
        <v>6686100</v>
      </c>
      <c r="J2891" s="116">
        <v>7038000</v>
      </c>
      <c r="K2891" s="116">
        <v>-351900</v>
      </c>
      <c r="L2891" s="116">
        <v>0</v>
      </c>
      <c r="M2891" s="116">
        <v>0</v>
      </c>
      <c r="N2891" s="116">
        <v>0</v>
      </c>
      <c r="O2891" s="116">
        <v>0</v>
      </c>
      <c r="P2891" s="120">
        <v>0</v>
      </c>
      <c r="Q2891" s="27" t="str">
        <f t="shared" si="488"/>
        <v>Registered</v>
      </c>
      <c r="R2891" s="121">
        <f t="shared" si="489"/>
        <v>0.75</v>
      </c>
      <c r="T2891" s="117">
        <f t="shared" si="486"/>
        <v>0</v>
      </c>
      <c r="U2891" s="117">
        <f t="shared" si="487"/>
        <v>-351900</v>
      </c>
    </row>
    <row r="2892" spans="1:21" x14ac:dyDescent="0.3">
      <c r="A2892" s="114">
        <v>157</v>
      </c>
      <c r="B2892" s="114" t="s">
        <v>351</v>
      </c>
      <c r="C2892" s="114" t="s">
        <v>352</v>
      </c>
      <c r="D2892" s="114" t="s">
        <v>9621</v>
      </c>
      <c r="E2892" s="114" t="s">
        <v>9622</v>
      </c>
      <c r="F2892" s="115">
        <v>46081</v>
      </c>
      <c r="G2892" s="114" t="s">
        <v>9623</v>
      </c>
      <c r="H2892" s="116">
        <v>7074363</v>
      </c>
      <c r="I2892" s="116">
        <v>4386106</v>
      </c>
      <c r="J2892" s="116">
        <v>707436</v>
      </c>
      <c r="K2892" s="116">
        <v>3678670</v>
      </c>
      <c r="L2892" s="116">
        <v>3678670</v>
      </c>
      <c r="M2892" s="116">
        <v>0</v>
      </c>
      <c r="N2892" s="116">
        <v>0</v>
      </c>
      <c r="O2892" s="116">
        <v>0</v>
      </c>
      <c r="P2892" s="120">
        <v>0</v>
      </c>
      <c r="Q2892" s="27" t="str">
        <f t="shared" si="488"/>
        <v>Registered</v>
      </c>
      <c r="R2892" s="121">
        <f t="shared" si="489"/>
        <v>0.62000013287415423</v>
      </c>
      <c r="T2892" s="117">
        <f t="shared" si="486"/>
        <v>3678670</v>
      </c>
      <c r="U2892" s="117">
        <f t="shared" si="487"/>
        <v>0</v>
      </c>
    </row>
    <row r="2893" spans="1:21" x14ac:dyDescent="0.3">
      <c r="A2893" s="114">
        <v>279</v>
      </c>
      <c r="B2893" s="114" t="s">
        <v>351</v>
      </c>
      <c r="C2893" s="114" t="s">
        <v>352</v>
      </c>
      <c r="D2893" s="114" t="s">
        <v>2104</v>
      </c>
      <c r="E2893" s="114" t="s">
        <v>2105</v>
      </c>
      <c r="F2893" s="115">
        <v>45287</v>
      </c>
      <c r="G2893" s="114" t="s">
        <v>1357</v>
      </c>
      <c r="H2893" s="116">
        <v>9608400</v>
      </c>
      <c r="I2893" s="116">
        <v>5957208</v>
      </c>
      <c r="J2893" s="116">
        <v>4082520</v>
      </c>
      <c r="K2893" s="116">
        <v>1874688</v>
      </c>
      <c r="L2893" s="116">
        <v>0</v>
      </c>
      <c r="M2893" s="116">
        <v>0</v>
      </c>
      <c r="N2893" s="116">
        <v>192168</v>
      </c>
      <c r="O2893" s="116">
        <v>0</v>
      </c>
      <c r="P2893" s="120">
        <v>1682520</v>
      </c>
      <c r="Q2893" s="27" t="str">
        <f t="shared" si="488"/>
        <v>Registered</v>
      </c>
      <c r="R2893" s="121">
        <f t="shared" si="489"/>
        <v>0.62</v>
      </c>
      <c r="T2893" s="117">
        <f t="shared" si="486"/>
        <v>1874688</v>
      </c>
      <c r="U2893" s="117">
        <f t="shared" si="487"/>
        <v>0</v>
      </c>
    </row>
    <row r="2894" spans="1:21" x14ac:dyDescent="0.3">
      <c r="A2894" s="114">
        <v>281</v>
      </c>
      <c r="B2894" s="114" t="s">
        <v>351</v>
      </c>
      <c r="C2894" s="114" t="s">
        <v>352</v>
      </c>
      <c r="D2894" s="114" t="s">
        <v>2106</v>
      </c>
      <c r="E2894" s="114" t="s">
        <v>2107</v>
      </c>
      <c r="F2894" s="115">
        <v>45331</v>
      </c>
      <c r="G2894" s="114" t="s">
        <v>2108</v>
      </c>
      <c r="H2894" s="116">
        <v>9157143</v>
      </c>
      <c r="I2894" s="116">
        <v>5677429</v>
      </c>
      <c r="J2894" s="116">
        <v>3815714</v>
      </c>
      <c r="K2894" s="116">
        <v>1861715</v>
      </c>
      <c r="L2894" s="116">
        <v>0</v>
      </c>
      <c r="M2894" s="116">
        <v>0</v>
      </c>
      <c r="N2894" s="116">
        <v>183143</v>
      </c>
      <c r="O2894" s="116">
        <v>0</v>
      </c>
      <c r="P2894" s="120">
        <v>1678572</v>
      </c>
      <c r="Q2894" s="27" t="str">
        <f t="shared" si="488"/>
        <v>Registered</v>
      </c>
      <c r="R2894" s="121">
        <f t="shared" si="489"/>
        <v>0.62000003712948459</v>
      </c>
      <c r="T2894" s="117">
        <f t="shared" si="486"/>
        <v>1861715</v>
      </c>
      <c r="U2894" s="117">
        <f t="shared" si="487"/>
        <v>0</v>
      </c>
    </row>
    <row r="2895" spans="1:21" x14ac:dyDescent="0.3">
      <c r="A2895" s="114">
        <v>285</v>
      </c>
      <c r="B2895" s="114" t="s">
        <v>351</v>
      </c>
      <c r="C2895" s="114" t="s">
        <v>352</v>
      </c>
      <c r="D2895" s="114" t="s">
        <v>2121</v>
      </c>
      <c r="E2895" s="114" t="s">
        <v>2122</v>
      </c>
      <c r="F2895" s="115">
        <v>45869</v>
      </c>
      <c r="G2895" s="114" t="s">
        <v>2123</v>
      </c>
      <c r="H2895" s="116">
        <v>6686100</v>
      </c>
      <c r="I2895" s="116">
        <v>4479687</v>
      </c>
      <c r="J2895" s="116">
        <v>2668711</v>
      </c>
      <c r="K2895" s="116">
        <v>1810976</v>
      </c>
      <c r="L2895" s="116">
        <v>0</v>
      </c>
      <c r="M2895" s="116">
        <v>0</v>
      </c>
      <c r="N2895" s="116">
        <v>133722</v>
      </c>
      <c r="O2895" s="116">
        <v>334305</v>
      </c>
      <c r="P2895" s="120">
        <v>1342949</v>
      </c>
      <c r="Q2895" s="27" t="str">
        <f t="shared" si="488"/>
        <v>Registered</v>
      </c>
      <c r="R2895" s="121">
        <f t="shared" si="489"/>
        <v>0.67</v>
      </c>
      <c r="T2895" s="117">
        <f t="shared" si="486"/>
        <v>1810976</v>
      </c>
      <c r="U2895" s="117">
        <f t="shared" si="487"/>
        <v>0</v>
      </c>
    </row>
    <row r="2896" spans="1:21" x14ac:dyDescent="0.3">
      <c r="A2896" s="114">
        <v>460</v>
      </c>
      <c r="B2896" s="114" t="s">
        <v>351</v>
      </c>
      <c r="C2896" s="114" t="s">
        <v>352</v>
      </c>
      <c r="D2896" s="114" t="s">
        <v>2272</v>
      </c>
      <c r="E2896" s="114" t="s">
        <v>2273</v>
      </c>
      <c r="F2896" s="115">
        <v>45307</v>
      </c>
      <c r="G2896" s="114" t="s">
        <v>2274</v>
      </c>
      <c r="H2896" s="116">
        <v>9327510</v>
      </c>
      <c r="I2896" s="116">
        <v>6715807</v>
      </c>
      <c r="J2896" s="116">
        <v>5716680</v>
      </c>
      <c r="K2896" s="116">
        <v>999127</v>
      </c>
      <c r="L2896" s="116">
        <v>0</v>
      </c>
      <c r="M2896" s="116">
        <v>0</v>
      </c>
      <c r="N2896" s="116">
        <v>66375</v>
      </c>
      <c r="O2896" s="116">
        <v>932752</v>
      </c>
      <c r="P2896" s="120">
        <v>0</v>
      </c>
      <c r="Q2896" s="27" t="str">
        <f t="shared" si="488"/>
        <v>Registered</v>
      </c>
      <c r="R2896" s="121">
        <f t="shared" si="489"/>
        <v>0.71999997855805031</v>
      </c>
      <c r="T2896" s="117">
        <f t="shared" si="486"/>
        <v>999127</v>
      </c>
      <c r="U2896" s="117">
        <f t="shared" si="487"/>
        <v>0</v>
      </c>
    </row>
    <row r="2897" spans="1:21" x14ac:dyDescent="0.3">
      <c r="A2897" s="114">
        <v>482</v>
      </c>
      <c r="B2897" s="114" t="s">
        <v>351</v>
      </c>
      <c r="C2897" s="114" t="s">
        <v>352</v>
      </c>
      <c r="D2897" s="114" t="s">
        <v>2275</v>
      </c>
      <c r="E2897" s="114" t="s">
        <v>2276</v>
      </c>
      <c r="F2897" s="115">
        <v>45307</v>
      </c>
      <c r="G2897" s="114" t="s">
        <v>2274</v>
      </c>
      <c r="H2897" s="116">
        <v>9327510</v>
      </c>
      <c r="I2897" s="116">
        <v>6715807</v>
      </c>
      <c r="J2897" s="116">
        <v>5816680</v>
      </c>
      <c r="K2897" s="116">
        <v>899127</v>
      </c>
      <c r="L2897" s="116">
        <v>0</v>
      </c>
      <c r="M2897" s="116">
        <v>0</v>
      </c>
      <c r="N2897" s="116">
        <v>0</v>
      </c>
      <c r="O2897" s="116">
        <v>899127</v>
      </c>
      <c r="P2897" s="120">
        <v>0</v>
      </c>
      <c r="Q2897" s="27" t="str">
        <f t="shared" si="488"/>
        <v>Registered</v>
      </c>
      <c r="R2897" s="121">
        <f t="shared" si="489"/>
        <v>0.71999997855805031</v>
      </c>
      <c r="T2897" s="117">
        <f t="shared" si="486"/>
        <v>899127</v>
      </c>
      <c r="U2897" s="117">
        <f t="shared" si="487"/>
        <v>0</v>
      </c>
    </row>
    <row r="2898" spans="1:21" x14ac:dyDescent="0.3">
      <c r="A2898" s="114">
        <v>531</v>
      </c>
      <c r="B2898" s="114" t="s">
        <v>351</v>
      </c>
      <c r="C2898" s="114" t="s">
        <v>352</v>
      </c>
      <c r="D2898" s="114" t="s">
        <v>2657</v>
      </c>
      <c r="E2898" s="114" t="s">
        <v>2658</v>
      </c>
      <c r="F2898" s="115">
        <v>45290</v>
      </c>
      <c r="G2898" s="114" t="s">
        <v>2659</v>
      </c>
      <c r="H2898" s="116">
        <v>6392850</v>
      </c>
      <c r="I2898" s="116">
        <v>3930806</v>
      </c>
      <c r="J2898" s="116">
        <v>3097907</v>
      </c>
      <c r="K2898" s="116">
        <v>832899</v>
      </c>
      <c r="L2898" s="116">
        <v>0</v>
      </c>
      <c r="M2898" s="116">
        <v>0</v>
      </c>
      <c r="N2898" s="116">
        <v>129581</v>
      </c>
      <c r="O2898" s="116">
        <v>0</v>
      </c>
      <c r="P2898" s="120">
        <v>703318</v>
      </c>
      <c r="Q2898" s="27" t="str">
        <f t="shared" si="488"/>
        <v>Registered</v>
      </c>
      <c r="R2898" s="121">
        <f t="shared" si="489"/>
        <v>0.61487536857583081</v>
      </c>
      <c r="T2898" s="117">
        <f t="shared" si="486"/>
        <v>832899</v>
      </c>
      <c r="U2898" s="117">
        <f t="shared" si="487"/>
        <v>0</v>
      </c>
    </row>
    <row r="2899" spans="1:21" x14ac:dyDescent="0.3">
      <c r="A2899" s="114">
        <v>558</v>
      </c>
      <c r="B2899" s="114" t="s">
        <v>351</v>
      </c>
      <c r="C2899" s="114" t="s">
        <v>352</v>
      </c>
      <c r="D2899" s="114" t="s">
        <v>2773</v>
      </c>
      <c r="E2899" s="114" t="s">
        <v>2774</v>
      </c>
      <c r="F2899" s="115">
        <v>45287</v>
      </c>
      <c r="G2899" s="114" t="s">
        <v>1354</v>
      </c>
      <c r="H2899" s="116">
        <v>9608400</v>
      </c>
      <c r="I2899" s="116">
        <v>5380704</v>
      </c>
      <c r="J2899" s="116">
        <v>4612968</v>
      </c>
      <c r="K2899" s="116">
        <v>767736</v>
      </c>
      <c r="L2899" s="116">
        <v>0</v>
      </c>
      <c r="M2899" s="116">
        <v>0</v>
      </c>
      <c r="N2899" s="116">
        <v>767736</v>
      </c>
      <c r="O2899" s="116">
        <v>0</v>
      </c>
      <c r="P2899" s="120">
        <v>0</v>
      </c>
      <c r="Q2899" s="27" t="str">
        <f t="shared" si="488"/>
        <v>Registered</v>
      </c>
      <c r="R2899" s="121">
        <f t="shared" si="489"/>
        <v>0.56000000000000005</v>
      </c>
      <c r="T2899" s="117">
        <f t="shared" si="486"/>
        <v>767736</v>
      </c>
      <c r="U2899" s="117">
        <f t="shared" si="487"/>
        <v>0</v>
      </c>
    </row>
    <row r="2900" spans="1:21" x14ac:dyDescent="0.3">
      <c r="A2900" s="114">
        <v>575</v>
      </c>
      <c r="B2900" s="114" t="s">
        <v>351</v>
      </c>
      <c r="C2900" s="114" t="s">
        <v>352</v>
      </c>
      <c r="D2900" s="114" t="s">
        <v>2838</v>
      </c>
      <c r="E2900" s="114" t="s">
        <v>2839</v>
      </c>
      <c r="F2900" s="115">
        <v>45322</v>
      </c>
      <c r="G2900" s="114" t="s">
        <v>2462</v>
      </c>
      <c r="H2900" s="116">
        <v>6456192</v>
      </c>
      <c r="I2900" s="116">
        <v>4002840</v>
      </c>
      <c r="J2900" s="116">
        <v>3305286</v>
      </c>
      <c r="K2900" s="116">
        <v>697554</v>
      </c>
      <c r="L2900" s="116">
        <v>0</v>
      </c>
      <c r="M2900" s="116">
        <v>0</v>
      </c>
      <c r="N2900" s="116">
        <v>129124</v>
      </c>
      <c r="O2900" s="116">
        <v>0</v>
      </c>
      <c r="P2900" s="120">
        <v>568430</v>
      </c>
      <c r="Q2900" s="27" t="str">
        <f t="shared" si="488"/>
        <v>Registered</v>
      </c>
      <c r="R2900" s="121">
        <f t="shared" si="489"/>
        <v>0.62000014869446263</v>
      </c>
      <c r="T2900" s="117">
        <f t="shared" si="486"/>
        <v>697554</v>
      </c>
      <c r="U2900" s="117">
        <f t="shared" si="487"/>
        <v>0</v>
      </c>
    </row>
    <row r="2901" spans="1:21" x14ac:dyDescent="0.3">
      <c r="A2901" s="114">
        <v>912</v>
      </c>
      <c r="B2901" s="114" t="s">
        <v>351</v>
      </c>
      <c r="C2901" s="114" t="s">
        <v>352</v>
      </c>
      <c r="D2901" s="114" t="s">
        <v>4280</v>
      </c>
      <c r="E2901" s="114" t="s">
        <v>4281</v>
      </c>
      <c r="F2901" s="115">
        <v>45272</v>
      </c>
      <c r="G2901" s="114" t="s">
        <v>4282</v>
      </c>
      <c r="H2901" s="116">
        <v>9608400</v>
      </c>
      <c r="I2901" s="116">
        <v>5957208</v>
      </c>
      <c r="J2901" s="116">
        <v>5765040</v>
      </c>
      <c r="K2901" s="116">
        <v>192168</v>
      </c>
      <c r="L2901" s="116">
        <v>0</v>
      </c>
      <c r="M2901" s="116">
        <v>0</v>
      </c>
      <c r="N2901" s="116">
        <v>192168</v>
      </c>
      <c r="O2901" s="116">
        <v>0</v>
      </c>
      <c r="P2901" s="120">
        <v>0</v>
      </c>
      <c r="Q2901" s="27" t="str">
        <f t="shared" si="488"/>
        <v>Registered</v>
      </c>
      <c r="R2901" s="121">
        <f t="shared" si="489"/>
        <v>0.62</v>
      </c>
      <c r="T2901" s="117">
        <f t="shared" si="486"/>
        <v>192168</v>
      </c>
      <c r="U2901" s="117">
        <f t="shared" si="487"/>
        <v>0</v>
      </c>
    </row>
    <row r="2902" spans="1:21" x14ac:dyDescent="0.3">
      <c r="A2902" s="114">
        <v>970</v>
      </c>
      <c r="B2902" s="114" t="s">
        <v>351</v>
      </c>
      <c r="C2902" s="114" t="s">
        <v>352</v>
      </c>
      <c r="D2902" s="114" t="s">
        <v>9624</v>
      </c>
      <c r="E2902" s="114" t="s">
        <v>8636</v>
      </c>
      <c r="F2902" s="115">
        <v>46108</v>
      </c>
      <c r="G2902" s="114" t="s">
        <v>9607</v>
      </c>
      <c r="H2902" s="116">
        <v>10136448</v>
      </c>
      <c r="I2902" s="116">
        <v>1013645</v>
      </c>
      <c r="J2902" s="116">
        <v>912379</v>
      </c>
      <c r="K2902" s="116">
        <v>101266</v>
      </c>
      <c r="L2902" s="116">
        <v>101266</v>
      </c>
      <c r="M2902" s="116">
        <v>0</v>
      </c>
      <c r="N2902" s="116">
        <v>0</v>
      </c>
      <c r="O2902" s="116">
        <v>0</v>
      </c>
      <c r="P2902" s="120">
        <v>0</v>
      </c>
      <c r="Q2902" s="27" t="str">
        <f t="shared" si="488"/>
        <v>Registered</v>
      </c>
      <c r="R2902" s="121">
        <f t="shared" si="489"/>
        <v>0.10000001973077749</v>
      </c>
      <c r="T2902" s="117">
        <f t="shared" si="486"/>
        <v>101266</v>
      </c>
      <c r="U2902" s="117">
        <f t="shared" si="487"/>
        <v>0</v>
      </c>
    </row>
    <row r="2903" spans="1:21" x14ac:dyDescent="0.3">
      <c r="A2903" s="114">
        <v>1097</v>
      </c>
      <c r="B2903" s="114" t="s">
        <v>351</v>
      </c>
      <c r="C2903" s="114" t="s">
        <v>352</v>
      </c>
      <c r="D2903" s="114" t="s">
        <v>4819</v>
      </c>
      <c r="E2903" s="114" t="s">
        <v>4820</v>
      </c>
      <c r="F2903" s="115">
        <v>45260</v>
      </c>
      <c r="G2903" s="114" t="s">
        <v>2787</v>
      </c>
      <c r="H2903" s="116">
        <v>9608400</v>
      </c>
      <c r="I2903" s="116">
        <v>5957208</v>
      </c>
      <c r="J2903" s="116">
        <v>5947600</v>
      </c>
      <c r="K2903" s="116">
        <v>9608</v>
      </c>
      <c r="L2903" s="116">
        <v>0</v>
      </c>
      <c r="M2903" s="116">
        <v>0</v>
      </c>
      <c r="N2903" s="116">
        <v>9608</v>
      </c>
      <c r="O2903" s="116">
        <v>0</v>
      </c>
      <c r="P2903" s="120">
        <v>0</v>
      </c>
      <c r="Q2903" s="27" t="str">
        <f t="shared" si="488"/>
        <v>Registered</v>
      </c>
      <c r="R2903" s="121">
        <f t="shared" si="489"/>
        <v>0.62</v>
      </c>
      <c r="T2903" s="117">
        <f t="shared" si="486"/>
        <v>9608</v>
      </c>
      <c r="U2903" s="117">
        <f t="shared" si="487"/>
        <v>0</v>
      </c>
    </row>
    <row r="2904" spans="1:21" x14ac:dyDescent="0.3">
      <c r="A2904" s="114">
        <v>1188</v>
      </c>
      <c r="B2904" s="114" t="s">
        <v>351</v>
      </c>
      <c r="C2904" s="114" t="s">
        <v>352</v>
      </c>
      <c r="D2904" s="114" t="s">
        <v>4940</v>
      </c>
      <c r="E2904" s="114" t="s">
        <v>4941</v>
      </c>
      <c r="F2904" s="115">
        <v>45726</v>
      </c>
      <c r="G2904" s="114" t="s">
        <v>2176</v>
      </c>
      <c r="H2904" s="116">
        <v>6634488</v>
      </c>
      <c r="I2904" s="116">
        <v>4113385</v>
      </c>
      <c r="J2904" s="116">
        <v>4113384.8</v>
      </c>
      <c r="K2904" s="116">
        <v>0.2</v>
      </c>
      <c r="L2904" s="116">
        <v>0</v>
      </c>
      <c r="M2904" s="116">
        <v>0</v>
      </c>
      <c r="N2904" s="116">
        <v>0.2</v>
      </c>
      <c r="O2904" s="116">
        <v>0</v>
      </c>
      <c r="P2904" s="120">
        <v>0</v>
      </c>
      <c r="Q2904" s="27" t="str">
        <f t="shared" si="488"/>
        <v>Registered</v>
      </c>
      <c r="R2904" s="121">
        <f t="shared" si="489"/>
        <v>0.6200003677751772</v>
      </c>
      <c r="T2904" s="117">
        <f t="shared" si="486"/>
        <v>0.2</v>
      </c>
      <c r="U2904" s="117">
        <f t="shared" si="487"/>
        <v>0</v>
      </c>
    </row>
    <row r="2905" spans="1:21" hidden="1" x14ac:dyDescent="0.3">
      <c r="A2905" s="114">
        <v>7801</v>
      </c>
      <c r="B2905" s="114" t="s">
        <v>351</v>
      </c>
      <c r="C2905" s="114" t="s">
        <v>352</v>
      </c>
      <c r="D2905" s="114" t="s">
        <v>8457</v>
      </c>
      <c r="E2905" s="114" t="s">
        <v>8458</v>
      </c>
      <c r="F2905" s="115">
        <v>45278</v>
      </c>
      <c r="G2905" s="114" t="s">
        <v>4065</v>
      </c>
      <c r="H2905" s="116">
        <v>9608400</v>
      </c>
      <c r="I2905" s="116">
        <v>6437628</v>
      </c>
      <c r="J2905" s="116">
        <v>6437628</v>
      </c>
      <c r="K2905" s="116">
        <v>0</v>
      </c>
      <c r="L2905" s="116">
        <v>0</v>
      </c>
      <c r="M2905" s="116">
        <v>0</v>
      </c>
      <c r="N2905" s="116">
        <v>0</v>
      </c>
      <c r="O2905" s="116">
        <v>0</v>
      </c>
      <c r="P2905" s="120">
        <v>0</v>
      </c>
      <c r="Q2905" s="27" t="str">
        <f t="shared" si="488"/>
        <v>Registered</v>
      </c>
      <c r="R2905" s="121">
        <f t="shared" si="489"/>
        <v>0.67</v>
      </c>
      <c r="T2905" s="117">
        <f t="shared" si="486"/>
        <v>0</v>
      </c>
      <c r="U2905" s="117">
        <f t="shared" si="487"/>
        <v>0</v>
      </c>
    </row>
    <row r="2906" spans="1:21" hidden="1" x14ac:dyDescent="0.3">
      <c r="A2906" s="114">
        <v>7802</v>
      </c>
      <c r="B2906" s="114" t="s">
        <v>351</v>
      </c>
      <c r="C2906" s="114" t="s">
        <v>352</v>
      </c>
      <c r="D2906" s="114" t="s">
        <v>8459</v>
      </c>
      <c r="E2906" s="114" t="s">
        <v>8460</v>
      </c>
      <c r="F2906" s="115">
        <v>45473</v>
      </c>
      <c r="G2906" s="114" t="s">
        <v>5432</v>
      </c>
      <c r="H2906" s="116">
        <v>9446440</v>
      </c>
      <c r="I2906" s="116">
        <v>5856794</v>
      </c>
      <c r="J2906" s="116">
        <v>5856794</v>
      </c>
      <c r="K2906" s="116">
        <v>0</v>
      </c>
      <c r="L2906" s="116">
        <v>0</v>
      </c>
      <c r="M2906" s="116">
        <v>0</v>
      </c>
      <c r="N2906" s="116">
        <v>0</v>
      </c>
      <c r="O2906" s="116">
        <v>0</v>
      </c>
      <c r="P2906" s="120">
        <v>0</v>
      </c>
      <c r="Q2906" s="27" t="str">
        <f t="shared" si="488"/>
        <v>Registered</v>
      </c>
      <c r="R2906" s="121">
        <f t="shared" si="489"/>
        <v>0.62000012703198237</v>
      </c>
      <c r="T2906" s="117">
        <f t="shared" si="486"/>
        <v>0</v>
      </c>
      <c r="U2906" s="117">
        <f t="shared" si="487"/>
        <v>0</v>
      </c>
    </row>
    <row r="2907" spans="1:21" hidden="1" x14ac:dyDescent="0.3">
      <c r="A2907" s="114">
        <v>7803</v>
      </c>
      <c r="B2907" s="114" t="s">
        <v>351</v>
      </c>
      <c r="C2907" s="114" t="s">
        <v>352</v>
      </c>
      <c r="D2907" s="114" t="s">
        <v>8461</v>
      </c>
      <c r="E2907" s="114" t="s">
        <v>8462</v>
      </c>
      <c r="F2907" s="115">
        <v>45400</v>
      </c>
      <c r="G2907" s="114" t="s">
        <v>5381</v>
      </c>
      <c r="H2907" s="116">
        <v>6441905</v>
      </c>
      <c r="I2907" s="116">
        <v>3993981</v>
      </c>
      <c r="J2907" s="116">
        <v>3993981</v>
      </c>
      <c r="K2907" s="116">
        <v>0</v>
      </c>
      <c r="L2907" s="116">
        <v>0</v>
      </c>
      <c r="M2907" s="116">
        <v>0</v>
      </c>
      <c r="N2907" s="116">
        <v>0</v>
      </c>
      <c r="O2907" s="116">
        <v>0</v>
      </c>
      <c r="P2907" s="120">
        <v>0</v>
      </c>
      <c r="Q2907" s="27" t="str">
        <f t="shared" si="488"/>
        <v>Registered</v>
      </c>
      <c r="R2907" s="121">
        <f t="shared" si="489"/>
        <v>0.61999998447664162</v>
      </c>
      <c r="T2907" s="117">
        <f t="shared" si="486"/>
        <v>0</v>
      </c>
      <c r="U2907" s="117">
        <f t="shared" si="487"/>
        <v>0</v>
      </c>
    </row>
    <row r="2908" spans="1:21" hidden="1" x14ac:dyDescent="0.3">
      <c r="A2908" s="114">
        <v>7804</v>
      </c>
      <c r="B2908" s="114" t="s">
        <v>351</v>
      </c>
      <c r="C2908" s="114" t="s">
        <v>352</v>
      </c>
      <c r="D2908" s="114" t="s">
        <v>4278</v>
      </c>
      <c r="E2908" s="114" t="s">
        <v>4279</v>
      </c>
      <c r="F2908" s="115">
        <v>45290</v>
      </c>
      <c r="G2908" s="114" t="s">
        <v>3626</v>
      </c>
      <c r="H2908" s="116">
        <v>9608400</v>
      </c>
      <c r="I2908" s="116">
        <v>5957208</v>
      </c>
      <c r="J2908" s="116">
        <v>5957208</v>
      </c>
      <c r="K2908" s="116">
        <v>0</v>
      </c>
      <c r="L2908" s="116">
        <v>0</v>
      </c>
      <c r="M2908" s="116">
        <v>0</v>
      </c>
      <c r="N2908" s="116">
        <v>0</v>
      </c>
      <c r="O2908" s="116">
        <v>0</v>
      </c>
      <c r="P2908" s="120">
        <v>0</v>
      </c>
      <c r="Q2908" s="27" t="str">
        <f t="shared" si="488"/>
        <v>Registered</v>
      </c>
      <c r="R2908" s="121">
        <f t="shared" si="489"/>
        <v>0.62</v>
      </c>
      <c r="T2908" s="117">
        <f t="shared" si="486"/>
        <v>0</v>
      </c>
      <c r="U2908" s="117">
        <f t="shared" si="487"/>
        <v>0</v>
      </c>
    </row>
    <row r="2909" spans="1:21" hidden="1" x14ac:dyDescent="0.3">
      <c r="A2909" s="114">
        <v>7805</v>
      </c>
      <c r="B2909" s="114" t="s">
        <v>351</v>
      </c>
      <c r="C2909" s="114" t="s">
        <v>352</v>
      </c>
      <c r="D2909" s="114" t="s">
        <v>8463</v>
      </c>
      <c r="E2909" s="114" t="s">
        <v>8464</v>
      </c>
      <c r="F2909" s="115">
        <v>45307</v>
      </c>
      <c r="G2909" s="114" t="s">
        <v>5375</v>
      </c>
      <c r="H2909" s="116">
        <v>9265000</v>
      </c>
      <c r="I2909" s="116">
        <v>5744300</v>
      </c>
      <c r="J2909" s="116">
        <v>5744300</v>
      </c>
      <c r="K2909" s="116">
        <v>0</v>
      </c>
      <c r="L2909" s="116">
        <v>0</v>
      </c>
      <c r="M2909" s="116">
        <v>0</v>
      </c>
      <c r="N2909" s="116">
        <v>0</v>
      </c>
      <c r="O2909" s="116">
        <v>0</v>
      </c>
      <c r="P2909" s="120">
        <v>0</v>
      </c>
      <c r="Q2909" s="27" t="str">
        <f t="shared" si="488"/>
        <v>Registered</v>
      </c>
      <c r="R2909" s="121">
        <f t="shared" si="489"/>
        <v>0.62</v>
      </c>
      <c r="T2909" s="117">
        <f t="shared" si="486"/>
        <v>0</v>
      </c>
      <c r="U2909" s="117">
        <f t="shared" si="487"/>
        <v>0</v>
      </c>
    </row>
    <row r="2910" spans="1:21" hidden="1" x14ac:dyDescent="0.3">
      <c r="A2910" s="114">
        <v>7806</v>
      </c>
      <c r="B2910" s="114" t="s">
        <v>351</v>
      </c>
      <c r="C2910" s="114" t="s">
        <v>352</v>
      </c>
      <c r="D2910" s="114" t="s">
        <v>8465</v>
      </c>
      <c r="E2910" s="114" t="s">
        <v>8466</v>
      </c>
      <c r="F2910" s="115">
        <v>45291</v>
      </c>
      <c r="G2910" s="114" t="s">
        <v>5171</v>
      </c>
      <c r="H2910" s="116">
        <v>6470268</v>
      </c>
      <c r="I2910" s="116">
        <v>4011567</v>
      </c>
      <c r="J2910" s="116">
        <v>4011567</v>
      </c>
      <c r="K2910" s="116">
        <v>0</v>
      </c>
      <c r="L2910" s="116">
        <v>0</v>
      </c>
      <c r="M2910" s="116">
        <v>0</v>
      </c>
      <c r="N2910" s="116">
        <v>0</v>
      </c>
      <c r="O2910" s="116">
        <v>0</v>
      </c>
      <c r="P2910" s="120">
        <v>0</v>
      </c>
      <c r="Q2910" s="27" t="str">
        <f t="shared" si="488"/>
        <v>Registered</v>
      </c>
      <c r="R2910" s="121">
        <f t="shared" si="489"/>
        <v>0.62000012982460695</v>
      </c>
      <c r="T2910" s="117">
        <f t="shared" si="486"/>
        <v>0</v>
      </c>
      <c r="U2910" s="117">
        <f t="shared" si="487"/>
        <v>0</v>
      </c>
    </row>
    <row r="2911" spans="1:21" hidden="1" x14ac:dyDescent="0.3">
      <c r="A2911" s="114">
        <v>7807</v>
      </c>
      <c r="B2911" s="114" t="s">
        <v>351</v>
      </c>
      <c r="C2911" s="114" t="s">
        <v>352</v>
      </c>
      <c r="D2911" s="114" t="s">
        <v>8467</v>
      </c>
      <c r="E2911" s="114" t="s">
        <v>8468</v>
      </c>
      <c r="F2911" s="115">
        <v>45408</v>
      </c>
      <c r="G2911" s="114" t="s">
        <v>3317</v>
      </c>
      <c r="H2911" s="116">
        <v>9743765</v>
      </c>
      <c r="I2911" s="116">
        <v>6041136</v>
      </c>
      <c r="J2911" s="116">
        <v>6041136</v>
      </c>
      <c r="K2911" s="116">
        <v>0</v>
      </c>
      <c r="L2911" s="116">
        <v>0</v>
      </c>
      <c r="M2911" s="116">
        <v>0</v>
      </c>
      <c r="N2911" s="116">
        <v>0</v>
      </c>
      <c r="O2911" s="116">
        <v>0</v>
      </c>
      <c r="P2911" s="120">
        <v>0</v>
      </c>
      <c r="Q2911" s="27" t="str">
        <f t="shared" si="488"/>
        <v>Registered</v>
      </c>
      <c r="R2911" s="121">
        <f t="shared" si="489"/>
        <v>0.62000017447054601</v>
      </c>
      <c r="T2911" s="117">
        <f t="shared" si="486"/>
        <v>0</v>
      </c>
      <c r="U2911" s="117">
        <f t="shared" si="487"/>
        <v>0</v>
      </c>
    </row>
    <row r="2912" spans="1:21" hidden="1" x14ac:dyDescent="0.3">
      <c r="A2912" s="114">
        <v>7808</v>
      </c>
      <c r="B2912" s="114" t="s">
        <v>351</v>
      </c>
      <c r="C2912" s="114" t="s">
        <v>352</v>
      </c>
      <c r="D2912" s="114" t="s">
        <v>8469</v>
      </c>
      <c r="E2912" s="114" t="s">
        <v>8470</v>
      </c>
      <c r="F2912" s="115">
        <v>45268</v>
      </c>
      <c r="G2912" s="114" t="s">
        <v>4964</v>
      </c>
      <c r="H2912" s="116">
        <v>6469944</v>
      </c>
      <c r="I2912" s="116">
        <v>4011366</v>
      </c>
      <c r="J2912" s="116">
        <v>4011366</v>
      </c>
      <c r="K2912" s="116">
        <v>0</v>
      </c>
      <c r="L2912" s="116">
        <v>0</v>
      </c>
      <c r="M2912" s="116">
        <v>0</v>
      </c>
      <c r="N2912" s="116">
        <v>0</v>
      </c>
      <c r="O2912" s="116">
        <v>0</v>
      </c>
      <c r="P2912" s="120">
        <v>0</v>
      </c>
      <c r="Q2912" s="27" t="str">
        <f t="shared" si="488"/>
        <v>Registered</v>
      </c>
      <c r="R2912" s="121">
        <f t="shared" si="489"/>
        <v>0.62000011128380705</v>
      </c>
      <c r="T2912" s="117">
        <f t="shared" si="486"/>
        <v>0</v>
      </c>
      <c r="U2912" s="117">
        <f t="shared" si="487"/>
        <v>0</v>
      </c>
    </row>
    <row r="2913" spans="1:21" hidden="1" x14ac:dyDescent="0.3">
      <c r="A2913" s="114">
        <v>7809</v>
      </c>
      <c r="B2913" s="114" t="s">
        <v>351</v>
      </c>
      <c r="C2913" s="114" t="s">
        <v>352</v>
      </c>
      <c r="D2913" s="114" t="s">
        <v>8471</v>
      </c>
      <c r="E2913" s="114" t="s">
        <v>8472</v>
      </c>
      <c r="F2913" s="115">
        <v>45306</v>
      </c>
      <c r="G2913" s="114" t="s">
        <v>5171</v>
      </c>
      <c r="H2913" s="116">
        <v>8925000</v>
      </c>
      <c r="I2913" s="116">
        <v>5533500</v>
      </c>
      <c r="J2913" s="116">
        <v>5533500</v>
      </c>
      <c r="K2913" s="116">
        <v>0</v>
      </c>
      <c r="L2913" s="116">
        <v>0</v>
      </c>
      <c r="M2913" s="116">
        <v>0</v>
      </c>
      <c r="N2913" s="116">
        <v>0</v>
      </c>
      <c r="O2913" s="116">
        <v>0</v>
      </c>
      <c r="P2913" s="120">
        <v>0</v>
      </c>
      <c r="Q2913" s="27" t="str">
        <f t="shared" si="488"/>
        <v>Registered</v>
      </c>
      <c r="R2913" s="121">
        <f t="shared" si="489"/>
        <v>0.62</v>
      </c>
      <c r="T2913" s="117">
        <f t="shared" si="486"/>
        <v>0</v>
      </c>
      <c r="U2913" s="117">
        <f t="shared" si="487"/>
        <v>0</v>
      </c>
    </row>
    <row r="2914" spans="1:21" hidden="1" x14ac:dyDescent="0.3">
      <c r="A2914" s="114">
        <v>7810</v>
      </c>
      <c r="B2914" s="114" t="s">
        <v>351</v>
      </c>
      <c r="C2914" s="114" t="s">
        <v>352</v>
      </c>
      <c r="D2914" s="114" t="s">
        <v>8473</v>
      </c>
      <c r="E2914" s="114" t="s">
        <v>8474</v>
      </c>
      <c r="F2914" s="115">
        <v>45311</v>
      </c>
      <c r="G2914" s="114" t="s">
        <v>4376</v>
      </c>
      <c r="H2914" s="116">
        <v>9608400</v>
      </c>
      <c r="I2914" s="116">
        <v>5957208</v>
      </c>
      <c r="J2914" s="116">
        <v>5957208</v>
      </c>
      <c r="K2914" s="116">
        <v>0</v>
      </c>
      <c r="L2914" s="116">
        <v>0</v>
      </c>
      <c r="M2914" s="116">
        <v>0</v>
      </c>
      <c r="N2914" s="116">
        <v>0</v>
      </c>
      <c r="O2914" s="116">
        <v>0</v>
      </c>
      <c r="P2914" s="120">
        <v>0</v>
      </c>
      <c r="Q2914" s="27" t="str">
        <f t="shared" si="488"/>
        <v>Registered</v>
      </c>
      <c r="R2914" s="121">
        <f t="shared" si="489"/>
        <v>0.62</v>
      </c>
      <c r="T2914" s="117">
        <f t="shared" si="486"/>
        <v>0</v>
      </c>
      <c r="U2914" s="117">
        <f t="shared" si="487"/>
        <v>0</v>
      </c>
    </row>
    <row r="2915" spans="1:21" hidden="1" x14ac:dyDescent="0.3">
      <c r="A2915" s="114">
        <v>7811</v>
      </c>
      <c r="B2915" s="114" t="s">
        <v>351</v>
      </c>
      <c r="C2915" s="114" t="s">
        <v>352</v>
      </c>
      <c r="D2915" s="114" t="s">
        <v>8475</v>
      </c>
      <c r="E2915" s="114" t="s">
        <v>8476</v>
      </c>
      <c r="F2915" s="115">
        <v>45313</v>
      </c>
      <c r="G2915" s="114" t="s">
        <v>2462</v>
      </c>
      <c r="H2915" s="116">
        <v>6334200</v>
      </c>
      <c r="I2915" s="116">
        <v>3927204</v>
      </c>
      <c r="J2915" s="116">
        <v>3927204</v>
      </c>
      <c r="K2915" s="116">
        <v>0</v>
      </c>
      <c r="L2915" s="116">
        <v>0</v>
      </c>
      <c r="M2915" s="116">
        <v>0</v>
      </c>
      <c r="N2915" s="116">
        <v>0</v>
      </c>
      <c r="O2915" s="116">
        <v>0</v>
      </c>
      <c r="P2915" s="120">
        <v>0</v>
      </c>
      <c r="Q2915" s="27" t="str">
        <f t="shared" si="488"/>
        <v>Registered</v>
      </c>
      <c r="R2915" s="121">
        <f t="shared" si="489"/>
        <v>0.62</v>
      </c>
      <c r="T2915" s="117">
        <f t="shared" si="486"/>
        <v>0</v>
      </c>
      <c r="U2915" s="117">
        <f t="shared" si="487"/>
        <v>0</v>
      </c>
    </row>
    <row r="2916" spans="1:21" hidden="1" x14ac:dyDescent="0.3">
      <c r="A2916" s="114">
        <v>7812</v>
      </c>
      <c r="B2916" s="114" t="s">
        <v>351</v>
      </c>
      <c r="C2916" s="114" t="s">
        <v>352</v>
      </c>
      <c r="D2916" s="114" t="s">
        <v>8477</v>
      </c>
      <c r="E2916" s="114" t="s">
        <v>8478</v>
      </c>
      <c r="F2916" s="115">
        <v>45290</v>
      </c>
      <c r="G2916" s="114" t="s">
        <v>4376</v>
      </c>
      <c r="H2916" s="116">
        <v>9295600</v>
      </c>
      <c r="I2916" s="116">
        <v>5712410</v>
      </c>
      <c r="J2916" s="116">
        <v>5712410</v>
      </c>
      <c r="K2916" s="116">
        <v>0</v>
      </c>
      <c r="L2916" s="116">
        <v>0</v>
      </c>
      <c r="M2916" s="116">
        <v>0</v>
      </c>
      <c r="N2916" s="116">
        <v>0</v>
      </c>
      <c r="O2916" s="116">
        <v>0</v>
      </c>
      <c r="P2916" s="120">
        <v>0</v>
      </c>
      <c r="Q2916" s="27" t="str">
        <f t="shared" si="488"/>
        <v>Registered</v>
      </c>
      <c r="R2916" s="121">
        <f t="shared" si="489"/>
        <v>0.61452837901803004</v>
      </c>
      <c r="T2916" s="117">
        <f t="shared" si="486"/>
        <v>0</v>
      </c>
      <c r="U2916" s="117">
        <f t="shared" si="487"/>
        <v>0</v>
      </c>
    </row>
    <row r="2917" spans="1:21" hidden="1" x14ac:dyDescent="0.3">
      <c r="A2917" s="114">
        <v>7813</v>
      </c>
      <c r="B2917" s="114" t="s">
        <v>351</v>
      </c>
      <c r="C2917" s="114" t="s">
        <v>352</v>
      </c>
      <c r="D2917" s="114" t="s">
        <v>8479</v>
      </c>
      <c r="E2917" s="114" t="s">
        <v>8480</v>
      </c>
      <c r="F2917" s="115">
        <v>45260</v>
      </c>
      <c r="G2917" s="114" t="s">
        <v>2953</v>
      </c>
      <c r="H2917" s="116">
        <v>6469944</v>
      </c>
      <c r="I2917" s="116">
        <v>4011366</v>
      </c>
      <c r="J2917" s="116">
        <v>4011366</v>
      </c>
      <c r="K2917" s="116">
        <v>0</v>
      </c>
      <c r="L2917" s="116">
        <v>0</v>
      </c>
      <c r="M2917" s="116">
        <v>0</v>
      </c>
      <c r="N2917" s="116">
        <v>0</v>
      </c>
      <c r="O2917" s="116">
        <v>0</v>
      </c>
      <c r="P2917" s="120">
        <v>0</v>
      </c>
      <c r="Q2917" s="27" t="str">
        <f t="shared" si="488"/>
        <v>Registered</v>
      </c>
      <c r="R2917" s="121">
        <f t="shared" si="489"/>
        <v>0.62000011128380705</v>
      </c>
      <c r="T2917" s="117">
        <f t="shared" si="486"/>
        <v>0</v>
      </c>
      <c r="U2917" s="117">
        <f t="shared" si="487"/>
        <v>0</v>
      </c>
    </row>
    <row r="2918" spans="1:21" hidden="1" x14ac:dyDescent="0.3">
      <c r="A2918" s="114">
        <v>7814</v>
      </c>
      <c r="B2918" s="114" t="s">
        <v>351</v>
      </c>
      <c r="C2918" s="114" t="s">
        <v>352</v>
      </c>
      <c r="D2918" s="114" t="s">
        <v>8481</v>
      </c>
      <c r="E2918" s="114" t="s">
        <v>8482</v>
      </c>
      <c r="F2918" s="115">
        <v>45290</v>
      </c>
      <c r="G2918" s="114" t="s">
        <v>4376</v>
      </c>
      <c r="H2918" s="116">
        <v>6413964</v>
      </c>
      <c r="I2918" s="116">
        <v>3964484</v>
      </c>
      <c r="J2918" s="116">
        <v>3964484</v>
      </c>
      <c r="K2918" s="116">
        <v>0</v>
      </c>
      <c r="L2918" s="116">
        <v>0</v>
      </c>
      <c r="M2918" s="116">
        <v>0</v>
      </c>
      <c r="N2918" s="116">
        <v>0</v>
      </c>
      <c r="O2918" s="116">
        <v>0</v>
      </c>
      <c r="P2918" s="120">
        <v>0</v>
      </c>
      <c r="Q2918" s="27" t="str">
        <f t="shared" si="488"/>
        <v>Registered</v>
      </c>
      <c r="R2918" s="121">
        <f t="shared" si="489"/>
        <v>0.61810200369069734</v>
      </c>
      <c r="T2918" s="117">
        <f t="shared" si="486"/>
        <v>0</v>
      </c>
      <c r="U2918" s="117">
        <f t="shared" si="487"/>
        <v>0</v>
      </c>
    </row>
    <row r="2919" spans="1:21" hidden="1" x14ac:dyDescent="0.3">
      <c r="A2919" s="114">
        <v>7815</v>
      </c>
      <c r="B2919" s="114" t="s">
        <v>351</v>
      </c>
      <c r="C2919" s="114" t="s">
        <v>352</v>
      </c>
      <c r="D2919" s="114" t="s">
        <v>4276</v>
      </c>
      <c r="E2919" s="114" t="s">
        <v>4277</v>
      </c>
      <c r="F2919" s="115">
        <v>45813</v>
      </c>
      <c r="G2919" s="114" t="s">
        <v>1706</v>
      </c>
      <c r="H2919" s="116">
        <v>9691096</v>
      </c>
      <c r="I2919" s="116">
        <v>6008480</v>
      </c>
      <c r="J2919" s="116">
        <v>6008480</v>
      </c>
      <c r="K2919" s="116">
        <v>0</v>
      </c>
      <c r="L2919" s="116">
        <v>0</v>
      </c>
      <c r="M2919" s="116">
        <v>0</v>
      </c>
      <c r="N2919" s="116">
        <v>0</v>
      </c>
      <c r="O2919" s="116">
        <v>0</v>
      </c>
      <c r="P2919" s="120">
        <v>0</v>
      </c>
      <c r="Q2919" s="27" t="str">
        <f t="shared" si="488"/>
        <v>Registered</v>
      </c>
      <c r="R2919" s="121">
        <f t="shared" si="489"/>
        <v>0.62000004953000154</v>
      </c>
      <c r="T2919" s="117">
        <f t="shared" si="486"/>
        <v>0</v>
      </c>
      <c r="U2919" s="117">
        <f t="shared" si="487"/>
        <v>0</v>
      </c>
    </row>
    <row r="2920" spans="1:21" hidden="1" x14ac:dyDescent="0.3">
      <c r="A2920" s="114">
        <v>7816</v>
      </c>
      <c r="B2920" s="114" t="s">
        <v>351</v>
      </c>
      <c r="C2920" s="114" t="s">
        <v>352</v>
      </c>
      <c r="D2920" s="114" t="s">
        <v>8483</v>
      </c>
      <c r="E2920" s="114" t="s">
        <v>8484</v>
      </c>
      <c r="F2920" s="115">
        <v>45331</v>
      </c>
      <c r="G2920" s="114" t="s">
        <v>3765</v>
      </c>
      <c r="H2920" s="116">
        <v>6490536</v>
      </c>
      <c r="I2920" s="116">
        <v>4024131</v>
      </c>
      <c r="J2920" s="116">
        <v>4024131</v>
      </c>
      <c r="K2920" s="116">
        <v>0</v>
      </c>
      <c r="L2920" s="116">
        <v>0</v>
      </c>
      <c r="M2920" s="116">
        <v>0</v>
      </c>
      <c r="N2920" s="116">
        <v>0</v>
      </c>
      <c r="O2920" s="116">
        <v>0</v>
      </c>
      <c r="P2920" s="120">
        <v>0</v>
      </c>
      <c r="Q2920" s="27" t="str">
        <f t="shared" si="488"/>
        <v>Registered</v>
      </c>
      <c r="R2920" s="121">
        <f t="shared" si="489"/>
        <v>0.6199997966269658</v>
      </c>
      <c r="T2920" s="117">
        <f t="shared" si="486"/>
        <v>0</v>
      </c>
      <c r="U2920" s="117">
        <f t="shared" si="487"/>
        <v>0</v>
      </c>
    </row>
    <row r="2921" spans="1:21" hidden="1" x14ac:dyDescent="0.3">
      <c r="A2921" s="114">
        <v>7817</v>
      </c>
      <c r="B2921" s="114" t="s">
        <v>351</v>
      </c>
      <c r="C2921" s="114" t="s">
        <v>352</v>
      </c>
      <c r="D2921" s="114" t="s">
        <v>8485</v>
      </c>
      <c r="E2921" s="114" t="s">
        <v>8486</v>
      </c>
      <c r="F2921" s="115">
        <v>45371</v>
      </c>
      <c r="G2921" s="114" t="s">
        <v>5011</v>
      </c>
      <c r="H2921" s="116">
        <v>6515143</v>
      </c>
      <c r="I2921" s="116">
        <v>4039389</v>
      </c>
      <c r="J2921" s="116">
        <v>4039389</v>
      </c>
      <c r="K2921" s="116">
        <v>0</v>
      </c>
      <c r="L2921" s="116">
        <v>0</v>
      </c>
      <c r="M2921" s="116">
        <v>0</v>
      </c>
      <c r="N2921" s="116">
        <v>0</v>
      </c>
      <c r="O2921" s="116">
        <v>0</v>
      </c>
      <c r="P2921" s="120">
        <v>0</v>
      </c>
      <c r="Q2921" s="27" t="str">
        <f t="shared" si="488"/>
        <v>Registered</v>
      </c>
      <c r="R2921" s="121">
        <f t="shared" si="489"/>
        <v>0.62000005218611476</v>
      </c>
      <c r="T2921" s="117">
        <f t="shared" si="486"/>
        <v>0</v>
      </c>
      <c r="U2921" s="117">
        <f t="shared" si="487"/>
        <v>0</v>
      </c>
    </row>
    <row r="2922" spans="1:21" hidden="1" x14ac:dyDescent="0.3">
      <c r="A2922" s="114">
        <v>7818</v>
      </c>
      <c r="B2922" s="114" t="s">
        <v>351</v>
      </c>
      <c r="C2922" s="114" t="s">
        <v>352</v>
      </c>
      <c r="D2922" s="114" t="s">
        <v>8487</v>
      </c>
      <c r="E2922" s="114" t="s">
        <v>8488</v>
      </c>
      <c r="F2922" s="115">
        <v>45291</v>
      </c>
      <c r="G2922" s="114" t="s">
        <v>4376</v>
      </c>
      <c r="H2922" s="116">
        <v>9608400</v>
      </c>
      <c r="I2922" s="116">
        <v>5957208</v>
      </c>
      <c r="J2922" s="116">
        <v>5957208</v>
      </c>
      <c r="K2922" s="116">
        <v>0</v>
      </c>
      <c r="L2922" s="116">
        <v>0</v>
      </c>
      <c r="M2922" s="116">
        <v>0</v>
      </c>
      <c r="N2922" s="116">
        <v>0</v>
      </c>
      <c r="O2922" s="116">
        <v>0</v>
      </c>
      <c r="P2922" s="120">
        <v>0</v>
      </c>
      <c r="Q2922" s="27" t="str">
        <f t="shared" si="488"/>
        <v>Registered</v>
      </c>
      <c r="R2922" s="121">
        <f t="shared" si="489"/>
        <v>0.62</v>
      </c>
      <c r="T2922" s="117">
        <f t="shared" si="486"/>
        <v>0</v>
      </c>
      <c r="U2922" s="117">
        <f t="shared" si="487"/>
        <v>0</v>
      </c>
    </row>
    <row r="2923" spans="1:21" hidden="1" x14ac:dyDescent="0.3">
      <c r="A2923" s="114">
        <v>7819</v>
      </c>
      <c r="B2923" s="114" t="s">
        <v>351</v>
      </c>
      <c r="C2923" s="114" t="s">
        <v>352</v>
      </c>
      <c r="D2923" s="114" t="s">
        <v>8489</v>
      </c>
      <c r="E2923" s="114" t="s">
        <v>8490</v>
      </c>
      <c r="F2923" s="115">
        <v>45260</v>
      </c>
      <c r="G2923" s="114" t="s">
        <v>4961</v>
      </c>
      <c r="H2923" s="116">
        <v>6469944</v>
      </c>
      <c r="I2923" s="116">
        <v>3429070</v>
      </c>
      <c r="J2923" s="116">
        <v>3429070</v>
      </c>
      <c r="K2923" s="116">
        <v>0</v>
      </c>
      <c r="L2923" s="116">
        <v>0</v>
      </c>
      <c r="M2923" s="116">
        <v>0</v>
      </c>
      <c r="N2923" s="116">
        <v>0</v>
      </c>
      <c r="O2923" s="116">
        <v>0</v>
      </c>
      <c r="P2923" s="120">
        <v>0</v>
      </c>
      <c r="Q2923" s="27" t="str">
        <f t="shared" si="488"/>
        <v>Registered</v>
      </c>
      <c r="R2923" s="121">
        <f t="shared" si="489"/>
        <v>0.52999995054053017</v>
      </c>
      <c r="T2923" s="117">
        <f t="shared" si="486"/>
        <v>0</v>
      </c>
      <c r="U2923" s="117">
        <f t="shared" si="487"/>
        <v>0</v>
      </c>
    </row>
    <row r="2924" spans="1:21" hidden="1" x14ac:dyDescent="0.3">
      <c r="A2924" s="114">
        <v>7820</v>
      </c>
      <c r="B2924" s="114" t="s">
        <v>351</v>
      </c>
      <c r="C2924" s="114" t="s">
        <v>352</v>
      </c>
      <c r="D2924" s="114" t="s">
        <v>8491</v>
      </c>
      <c r="E2924" s="114" t="s">
        <v>8492</v>
      </c>
      <c r="F2924" s="115">
        <v>45688</v>
      </c>
      <c r="G2924" s="114" t="s">
        <v>4330</v>
      </c>
      <c r="H2924" s="116">
        <v>6613374</v>
      </c>
      <c r="I2924" s="116">
        <v>4100291</v>
      </c>
      <c r="J2924" s="116">
        <v>4100291</v>
      </c>
      <c r="K2924" s="116">
        <v>0</v>
      </c>
      <c r="L2924" s="116">
        <v>0</v>
      </c>
      <c r="M2924" s="116">
        <v>0</v>
      </c>
      <c r="N2924" s="116">
        <v>0</v>
      </c>
      <c r="O2924" s="116">
        <v>0</v>
      </c>
      <c r="P2924" s="120">
        <v>0</v>
      </c>
      <c r="Q2924" s="27" t="str">
        <f t="shared" si="488"/>
        <v>Registered</v>
      </c>
      <c r="R2924" s="121">
        <f t="shared" si="489"/>
        <v>0.61999986693630216</v>
      </c>
      <c r="T2924" s="117">
        <f t="shared" si="486"/>
        <v>0</v>
      </c>
      <c r="U2924" s="117">
        <f t="shared" si="487"/>
        <v>0</v>
      </c>
    </row>
    <row r="2925" spans="1:21" hidden="1" x14ac:dyDescent="0.3">
      <c r="A2925" s="114">
        <v>7821</v>
      </c>
      <c r="B2925" s="114" t="s">
        <v>351</v>
      </c>
      <c r="C2925" s="114" t="s">
        <v>352</v>
      </c>
      <c r="D2925" s="114" t="s">
        <v>8493</v>
      </c>
      <c r="E2925" s="114" t="s">
        <v>8494</v>
      </c>
      <c r="F2925" s="115">
        <v>45231</v>
      </c>
      <c r="G2925" s="114" t="s">
        <v>6026</v>
      </c>
      <c r="H2925" s="116">
        <v>9608762</v>
      </c>
      <c r="I2925" s="116">
        <v>5957430</v>
      </c>
      <c r="J2925" s="116">
        <v>5957430</v>
      </c>
      <c r="K2925" s="116">
        <v>0</v>
      </c>
      <c r="L2925" s="116">
        <v>0</v>
      </c>
      <c r="M2925" s="116">
        <v>0</v>
      </c>
      <c r="N2925" s="116">
        <v>0</v>
      </c>
      <c r="O2925" s="116">
        <v>0</v>
      </c>
      <c r="P2925" s="120">
        <v>0</v>
      </c>
      <c r="Q2925" s="27" t="str">
        <f t="shared" si="488"/>
        <v>Registered</v>
      </c>
      <c r="R2925" s="121">
        <f t="shared" si="489"/>
        <v>0.61999974606510178</v>
      </c>
      <c r="T2925" s="117">
        <f t="shared" si="486"/>
        <v>0</v>
      </c>
      <c r="U2925" s="117">
        <f t="shared" si="487"/>
        <v>0</v>
      </c>
    </row>
    <row r="2926" spans="1:21" hidden="1" x14ac:dyDescent="0.3">
      <c r="A2926" s="114">
        <v>7822</v>
      </c>
      <c r="B2926" s="114" t="s">
        <v>351</v>
      </c>
      <c r="C2926" s="114" t="s">
        <v>352</v>
      </c>
      <c r="D2926" s="114" t="s">
        <v>4411</v>
      </c>
      <c r="E2926" s="114" t="s">
        <v>4412</v>
      </c>
      <c r="F2926" s="115">
        <v>45230</v>
      </c>
      <c r="G2926" s="114" t="s">
        <v>4376</v>
      </c>
      <c r="H2926" s="116">
        <v>6469944</v>
      </c>
      <c r="I2926" s="116">
        <v>4011366</v>
      </c>
      <c r="J2926" s="116">
        <v>4011366</v>
      </c>
      <c r="K2926" s="116">
        <v>0</v>
      </c>
      <c r="L2926" s="116">
        <v>0</v>
      </c>
      <c r="M2926" s="116">
        <v>0</v>
      </c>
      <c r="N2926" s="116">
        <v>0</v>
      </c>
      <c r="O2926" s="116">
        <v>0</v>
      </c>
      <c r="P2926" s="120">
        <v>0</v>
      </c>
      <c r="Q2926" s="27" t="str">
        <f t="shared" si="488"/>
        <v>Registered</v>
      </c>
      <c r="R2926" s="121">
        <f t="shared" si="489"/>
        <v>0.62000011128380705</v>
      </c>
      <c r="T2926" s="117">
        <f t="shared" si="486"/>
        <v>0</v>
      </c>
      <c r="U2926" s="117">
        <f t="shared" si="487"/>
        <v>0</v>
      </c>
    </row>
    <row r="2927" spans="1:21" hidden="1" x14ac:dyDescent="0.3">
      <c r="A2927" s="114">
        <v>7823</v>
      </c>
      <c r="B2927" s="114" t="s">
        <v>351</v>
      </c>
      <c r="C2927" s="114" t="s">
        <v>352</v>
      </c>
      <c r="D2927" s="114" t="s">
        <v>8495</v>
      </c>
      <c r="E2927" s="114" t="s">
        <v>8496</v>
      </c>
      <c r="F2927" s="115">
        <v>45544</v>
      </c>
      <c r="G2927" s="114" t="s">
        <v>6832</v>
      </c>
      <c r="H2927" s="116">
        <v>6568800</v>
      </c>
      <c r="I2927" s="116">
        <v>4072656</v>
      </c>
      <c r="J2927" s="116">
        <v>4072656</v>
      </c>
      <c r="K2927" s="116">
        <v>0</v>
      </c>
      <c r="L2927" s="116">
        <v>0</v>
      </c>
      <c r="M2927" s="116">
        <v>0</v>
      </c>
      <c r="N2927" s="116">
        <v>0</v>
      </c>
      <c r="O2927" s="116">
        <v>0</v>
      </c>
      <c r="P2927" s="120">
        <v>0</v>
      </c>
      <c r="Q2927" s="27" t="str">
        <f t="shared" si="488"/>
        <v>Registered</v>
      </c>
      <c r="R2927" s="121">
        <f t="shared" si="489"/>
        <v>0.62</v>
      </c>
      <c r="T2927" s="117">
        <f t="shared" si="486"/>
        <v>0</v>
      </c>
      <c r="U2927" s="117">
        <f t="shared" si="487"/>
        <v>0</v>
      </c>
    </row>
    <row r="2928" spans="1:21" hidden="1" x14ac:dyDescent="0.3">
      <c r="A2928" s="114">
        <v>7824</v>
      </c>
      <c r="B2928" s="114" t="s">
        <v>351</v>
      </c>
      <c r="C2928" s="114" t="s">
        <v>352</v>
      </c>
      <c r="D2928" s="114" t="s">
        <v>8497</v>
      </c>
      <c r="E2928" s="114" t="s">
        <v>8498</v>
      </c>
      <c r="F2928" s="115">
        <v>45311</v>
      </c>
      <c r="G2928" s="114" t="s">
        <v>3765</v>
      </c>
      <c r="H2928" s="116">
        <v>9608400</v>
      </c>
      <c r="I2928" s="116">
        <v>5957208</v>
      </c>
      <c r="J2928" s="116">
        <v>5957208</v>
      </c>
      <c r="K2928" s="116">
        <v>0</v>
      </c>
      <c r="L2928" s="116">
        <v>0</v>
      </c>
      <c r="M2928" s="116">
        <v>0</v>
      </c>
      <c r="N2928" s="116">
        <v>0</v>
      </c>
      <c r="O2928" s="116">
        <v>0</v>
      </c>
      <c r="P2928" s="120">
        <v>0</v>
      </c>
      <c r="Q2928" s="27" t="str">
        <f t="shared" si="488"/>
        <v>Registered</v>
      </c>
      <c r="R2928" s="121">
        <f t="shared" si="489"/>
        <v>0.62</v>
      </c>
      <c r="T2928" s="117">
        <f t="shared" si="486"/>
        <v>0</v>
      </c>
      <c r="U2928" s="117">
        <f t="shared" si="487"/>
        <v>0</v>
      </c>
    </row>
    <row r="2929" spans="1:21" hidden="1" x14ac:dyDescent="0.3">
      <c r="A2929" s="114">
        <v>7825</v>
      </c>
      <c r="B2929" s="114" t="s">
        <v>351</v>
      </c>
      <c r="C2929" s="114" t="s">
        <v>352</v>
      </c>
      <c r="D2929" s="114" t="s">
        <v>8499</v>
      </c>
      <c r="E2929" s="114" t="s">
        <v>8500</v>
      </c>
      <c r="F2929" s="115">
        <v>45336</v>
      </c>
      <c r="G2929" s="114" t="s">
        <v>7263</v>
      </c>
      <c r="H2929" s="116">
        <v>6510150</v>
      </c>
      <c r="I2929" s="116">
        <v>4036294</v>
      </c>
      <c r="J2929" s="116">
        <v>4036294</v>
      </c>
      <c r="K2929" s="116">
        <v>0</v>
      </c>
      <c r="L2929" s="116">
        <v>0</v>
      </c>
      <c r="M2929" s="116">
        <v>0</v>
      </c>
      <c r="N2929" s="116">
        <v>0</v>
      </c>
      <c r="O2929" s="116">
        <v>0</v>
      </c>
      <c r="P2929" s="120">
        <v>0</v>
      </c>
      <c r="Q2929" s="27" t="str">
        <f t="shared" si="488"/>
        <v>Registered</v>
      </c>
      <c r="R2929" s="121">
        <f t="shared" si="489"/>
        <v>0.62000015360629168</v>
      </c>
      <c r="T2929" s="117">
        <f t="shared" si="486"/>
        <v>0</v>
      </c>
      <c r="U2929" s="117">
        <f t="shared" si="487"/>
        <v>0</v>
      </c>
    </row>
    <row r="2930" spans="1:21" hidden="1" x14ac:dyDescent="0.3">
      <c r="A2930" s="114">
        <v>7826</v>
      </c>
      <c r="B2930" s="114" t="s">
        <v>351</v>
      </c>
      <c r="C2930" s="114" t="s">
        <v>352</v>
      </c>
      <c r="D2930" s="114" t="s">
        <v>8501</v>
      </c>
      <c r="E2930" s="114" t="s">
        <v>8502</v>
      </c>
      <c r="F2930" s="115">
        <v>45355</v>
      </c>
      <c r="G2930" s="114" t="s">
        <v>2972</v>
      </c>
      <c r="H2930" s="116">
        <v>6557070</v>
      </c>
      <c r="I2930" s="116">
        <v>4065384</v>
      </c>
      <c r="J2930" s="116">
        <v>4065384</v>
      </c>
      <c r="K2930" s="116">
        <v>0</v>
      </c>
      <c r="L2930" s="116">
        <v>0</v>
      </c>
      <c r="M2930" s="116">
        <v>0</v>
      </c>
      <c r="N2930" s="116">
        <v>0</v>
      </c>
      <c r="O2930" s="116">
        <v>0</v>
      </c>
      <c r="P2930" s="120">
        <v>0</v>
      </c>
      <c r="Q2930" s="27" t="str">
        <f t="shared" si="488"/>
        <v>Registered</v>
      </c>
      <c r="R2930" s="121">
        <f t="shared" si="489"/>
        <v>0.6200000915042847</v>
      </c>
      <c r="T2930" s="117">
        <f t="shared" si="486"/>
        <v>0</v>
      </c>
      <c r="U2930" s="117">
        <f t="shared" si="487"/>
        <v>0</v>
      </c>
    </row>
    <row r="2931" spans="1:21" hidden="1" x14ac:dyDescent="0.3">
      <c r="A2931" s="114">
        <v>7827</v>
      </c>
      <c r="B2931" s="114" t="s">
        <v>351</v>
      </c>
      <c r="C2931" s="114" t="s">
        <v>352</v>
      </c>
      <c r="D2931" s="114" t="s">
        <v>8503</v>
      </c>
      <c r="E2931" s="114" t="s">
        <v>8504</v>
      </c>
      <c r="F2931" s="115">
        <v>45260</v>
      </c>
      <c r="G2931" s="114" t="s">
        <v>2990</v>
      </c>
      <c r="H2931" s="116">
        <v>9608400</v>
      </c>
      <c r="I2931" s="116">
        <v>5957208</v>
      </c>
      <c r="J2931" s="116">
        <v>5957208</v>
      </c>
      <c r="K2931" s="116">
        <v>0</v>
      </c>
      <c r="L2931" s="116">
        <v>0</v>
      </c>
      <c r="M2931" s="116">
        <v>0</v>
      </c>
      <c r="N2931" s="116">
        <v>0</v>
      </c>
      <c r="O2931" s="116">
        <v>0</v>
      </c>
      <c r="P2931" s="120">
        <v>0</v>
      </c>
      <c r="Q2931" s="27" t="str">
        <f t="shared" si="488"/>
        <v>Registered</v>
      </c>
      <c r="R2931" s="121">
        <f t="shared" si="489"/>
        <v>0.62</v>
      </c>
      <c r="T2931" s="117">
        <f t="shared" si="486"/>
        <v>0</v>
      </c>
      <c r="U2931" s="117">
        <f t="shared" si="487"/>
        <v>0</v>
      </c>
    </row>
    <row r="2932" spans="1:21" hidden="1" x14ac:dyDescent="0.3">
      <c r="A2932" s="114">
        <v>7828</v>
      </c>
      <c r="B2932" s="114" t="s">
        <v>351</v>
      </c>
      <c r="C2932" s="114" t="s">
        <v>352</v>
      </c>
      <c r="D2932" s="114" t="s">
        <v>8505</v>
      </c>
      <c r="E2932" s="114" t="s">
        <v>8506</v>
      </c>
      <c r="F2932" s="115">
        <v>45287</v>
      </c>
      <c r="G2932" s="114" t="s">
        <v>8507</v>
      </c>
      <c r="H2932" s="116">
        <v>9327510</v>
      </c>
      <c r="I2932" s="116">
        <v>5783055</v>
      </c>
      <c r="J2932" s="116">
        <v>5783055</v>
      </c>
      <c r="K2932" s="116">
        <v>0</v>
      </c>
      <c r="L2932" s="116">
        <v>0</v>
      </c>
      <c r="M2932" s="116">
        <v>0</v>
      </c>
      <c r="N2932" s="116">
        <v>0</v>
      </c>
      <c r="O2932" s="116">
        <v>0</v>
      </c>
      <c r="P2932" s="120">
        <v>0</v>
      </c>
      <c r="Q2932" s="27" t="str">
        <f t="shared" si="488"/>
        <v>Registered</v>
      </c>
      <c r="R2932" s="121">
        <f t="shared" si="489"/>
        <v>0.61999987134830192</v>
      </c>
      <c r="T2932" s="117">
        <f t="shared" si="486"/>
        <v>0</v>
      </c>
      <c r="U2932" s="117">
        <f t="shared" si="487"/>
        <v>0</v>
      </c>
    </row>
    <row r="2933" spans="1:21" hidden="1" x14ac:dyDescent="0.3">
      <c r="A2933" s="114">
        <v>7829</v>
      </c>
      <c r="B2933" s="114" t="s">
        <v>351</v>
      </c>
      <c r="C2933" s="114" t="s">
        <v>352</v>
      </c>
      <c r="D2933" s="114" t="s">
        <v>8508</v>
      </c>
      <c r="E2933" s="114" t="s">
        <v>8509</v>
      </c>
      <c r="F2933" s="115">
        <v>45322</v>
      </c>
      <c r="G2933" s="114" t="s">
        <v>4901</v>
      </c>
      <c r="H2933" s="116">
        <v>6363525</v>
      </c>
      <c r="I2933" s="116">
        <v>3945387</v>
      </c>
      <c r="J2933" s="116">
        <v>3945387</v>
      </c>
      <c r="K2933" s="116">
        <v>0</v>
      </c>
      <c r="L2933" s="116">
        <v>0</v>
      </c>
      <c r="M2933" s="116">
        <v>0</v>
      </c>
      <c r="N2933" s="116">
        <v>0</v>
      </c>
      <c r="O2933" s="116">
        <v>0</v>
      </c>
      <c r="P2933" s="120">
        <v>0</v>
      </c>
      <c r="Q2933" s="27" t="str">
        <f t="shared" si="488"/>
        <v>Registered</v>
      </c>
      <c r="R2933" s="121">
        <f t="shared" si="489"/>
        <v>0.62000023571841079</v>
      </c>
      <c r="T2933" s="117">
        <f t="shared" si="486"/>
        <v>0</v>
      </c>
      <c r="U2933" s="117">
        <f t="shared" si="487"/>
        <v>0</v>
      </c>
    </row>
    <row r="2934" spans="1:21" hidden="1" x14ac:dyDescent="0.3">
      <c r="A2934" s="114">
        <v>7830</v>
      </c>
      <c r="B2934" s="114" t="s">
        <v>351</v>
      </c>
      <c r="C2934" s="114" t="s">
        <v>352</v>
      </c>
      <c r="D2934" s="114" t="s">
        <v>8510</v>
      </c>
      <c r="E2934" s="114" t="s">
        <v>8511</v>
      </c>
      <c r="F2934" s="115">
        <v>45419</v>
      </c>
      <c r="G2934" s="114" t="s">
        <v>1940</v>
      </c>
      <c r="H2934" s="116">
        <v>6252620</v>
      </c>
      <c r="I2934" s="116">
        <v>3876625</v>
      </c>
      <c r="J2934" s="116">
        <v>3876625</v>
      </c>
      <c r="K2934" s="116">
        <v>0</v>
      </c>
      <c r="L2934" s="116">
        <v>0</v>
      </c>
      <c r="M2934" s="116">
        <v>0</v>
      </c>
      <c r="N2934" s="116">
        <v>0</v>
      </c>
      <c r="O2934" s="116">
        <v>0</v>
      </c>
      <c r="P2934" s="120">
        <v>0</v>
      </c>
      <c r="Q2934" s="27" t="str">
        <f t="shared" si="488"/>
        <v>Registered</v>
      </c>
      <c r="R2934" s="121">
        <f t="shared" si="489"/>
        <v>0.62000009595977368</v>
      </c>
      <c r="T2934" s="117">
        <f t="shared" si="486"/>
        <v>0</v>
      </c>
      <c r="U2934" s="117">
        <f t="shared" si="487"/>
        <v>0</v>
      </c>
    </row>
    <row r="2935" spans="1:21" hidden="1" x14ac:dyDescent="0.3">
      <c r="A2935" s="114">
        <v>7831</v>
      </c>
      <c r="B2935" s="114" t="s">
        <v>351</v>
      </c>
      <c r="C2935" s="114" t="s">
        <v>352</v>
      </c>
      <c r="D2935" s="114" t="s">
        <v>8512</v>
      </c>
      <c r="E2935" s="114" t="s">
        <v>8513</v>
      </c>
      <c r="F2935" s="115">
        <v>45747</v>
      </c>
      <c r="G2935" s="114" t="s">
        <v>2696</v>
      </c>
      <c r="H2935" s="116">
        <v>9514400</v>
      </c>
      <c r="I2935" s="116">
        <v>6850368</v>
      </c>
      <c r="J2935" s="116">
        <v>6850368</v>
      </c>
      <c r="K2935" s="116">
        <v>0</v>
      </c>
      <c r="L2935" s="116">
        <v>0</v>
      </c>
      <c r="M2935" s="116">
        <v>0</v>
      </c>
      <c r="N2935" s="116">
        <v>0</v>
      </c>
      <c r="O2935" s="116">
        <v>0</v>
      </c>
      <c r="P2935" s="120">
        <v>0</v>
      </c>
      <c r="Q2935" s="27" t="str">
        <f t="shared" si="488"/>
        <v>Registered</v>
      </c>
      <c r="R2935" s="121">
        <f t="shared" si="489"/>
        <v>0.72</v>
      </c>
      <c r="T2935" s="117">
        <f t="shared" si="486"/>
        <v>0</v>
      </c>
      <c r="U2935" s="117">
        <f t="shared" si="487"/>
        <v>0</v>
      </c>
    </row>
    <row r="2936" spans="1:21" hidden="1" x14ac:dyDescent="0.3">
      <c r="A2936" s="114">
        <v>7832</v>
      </c>
      <c r="B2936" s="114" t="s">
        <v>351</v>
      </c>
      <c r="C2936" s="114" t="s">
        <v>352</v>
      </c>
      <c r="D2936" s="114" t="s">
        <v>4351</v>
      </c>
      <c r="E2936" s="114" t="s">
        <v>4352</v>
      </c>
      <c r="F2936" s="115">
        <v>45230</v>
      </c>
      <c r="G2936" s="114" t="s">
        <v>4353</v>
      </c>
      <c r="H2936" s="116">
        <v>9183400</v>
      </c>
      <c r="I2936" s="116">
        <v>5693708</v>
      </c>
      <c r="J2936" s="116">
        <v>5693708</v>
      </c>
      <c r="K2936" s="116">
        <v>0</v>
      </c>
      <c r="L2936" s="116">
        <v>0</v>
      </c>
      <c r="M2936" s="116">
        <v>0</v>
      </c>
      <c r="N2936" s="116">
        <v>0</v>
      </c>
      <c r="O2936" s="116">
        <v>0</v>
      </c>
      <c r="P2936" s="120">
        <v>0</v>
      </c>
      <c r="Q2936" s="27" t="str">
        <f t="shared" si="488"/>
        <v>Registered</v>
      </c>
      <c r="R2936" s="121">
        <f t="shared" si="489"/>
        <v>0.62</v>
      </c>
      <c r="T2936" s="117">
        <f t="shared" si="486"/>
        <v>0</v>
      </c>
      <c r="U2936" s="117">
        <f t="shared" si="487"/>
        <v>0</v>
      </c>
    </row>
    <row r="2937" spans="1:21" hidden="1" x14ac:dyDescent="0.3">
      <c r="A2937" s="114">
        <v>7833</v>
      </c>
      <c r="B2937" s="114" t="s">
        <v>351</v>
      </c>
      <c r="C2937" s="114" t="s">
        <v>352</v>
      </c>
      <c r="D2937" s="114" t="s">
        <v>8514</v>
      </c>
      <c r="E2937" s="114" t="s">
        <v>8515</v>
      </c>
      <c r="F2937" s="115">
        <v>45366</v>
      </c>
      <c r="G2937" s="114" t="s">
        <v>2154</v>
      </c>
      <c r="H2937" s="116">
        <v>6504600</v>
      </c>
      <c r="I2937" s="116">
        <v>4032852</v>
      </c>
      <c r="J2937" s="116">
        <v>4032852</v>
      </c>
      <c r="K2937" s="116">
        <v>0</v>
      </c>
      <c r="L2937" s="116">
        <v>0</v>
      </c>
      <c r="M2937" s="116">
        <v>0</v>
      </c>
      <c r="N2937" s="116">
        <v>0</v>
      </c>
      <c r="O2937" s="116">
        <v>0</v>
      </c>
      <c r="P2937" s="120">
        <v>0</v>
      </c>
      <c r="Q2937" s="27" t="str">
        <f t="shared" si="488"/>
        <v>Registered</v>
      </c>
      <c r="R2937" s="121">
        <f t="shared" si="489"/>
        <v>0.62</v>
      </c>
      <c r="T2937" s="117">
        <f t="shared" si="486"/>
        <v>0</v>
      </c>
      <c r="U2937" s="117">
        <f t="shared" si="487"/>
        <v>0</v>
      </c>
    </row>
    <row r="2938" spans="1:21" hidden="1" x14ac:dyDescent="0.3">
      <c r="A2938" s="114">
        <v>7834</v>
      </c>
      <c r="B2938" s="114" t="s">
        <v>351</v>
      </c>
      <c r="C2938" s="114" t="s">
        <v>352</v>
      </c>
      <c r="D2938" s="114" t="s">
        <v>8518</v>
      </c>
      <c r="E2938" s="114" t="s">
        <v>8519</v>
      </c>
      <c r="F2938" s="115">
        <v>45322</v>
      </c>
      <c r="G2938" s="114" t="s">
        <v>2805</v>
      </c>
      <c r="H2938" s="116">
        <v>6392850</v>
      </c>
      <c r="I2938" s="116">
        <v>3963568</v>
      </c>
      <c r="J2938" s="116">
        <v>3963568</v>
      </c>
      <c r="K2938" s="116">
        <v>0</v>
      </c>
      <c r="L2938" s="116">
        <v>0</v>
      </c>
      <c r="M2938" s="116">
        <v>0</v>
      </c>
      <c r="N2938" s="116">
        <v>0</v>
      </c>
      <c r="O2938" s="116">
        <v>0</v>
      </c>
      <c r="P2938" s="120">
        <v>0</v>
      </c>
      <c r="Q2938" s="27" t="str">
        <f t="shared" si="488"/>
        <v>Registered</v>
      </c>
      <c r="R2938" s="121">
        <f t="shared" si="489"/>
        <v>0.62000015642475581</v>
      </c>
      <c r="T2938" s="117">
        <f t="shared" si="486"/>
        <v>0</v>
      </c>
      <c r="U2938" s="117">
        <f t="shared" si="487"/>
        <v>0</v>
      </c>
    </row>
    <row r="2939" spans="1:21" hidden="1" x14ac:dyDescent="0.3">
      <c r="A2939" s="114">
        <v>7835</v>
      </c>
      <c r="B2939" s="114" t="s">
        <v>351</v>
      </c>
      <c r="C2939" s="114" t="s">
        <v>352</v>
      </c>
      <c r="D2939" s="114" t="s">
        <v>8520</v>
      </c>
      <c r="E2939" s="114" t="s">
        <v>8521</v>
      </c>
      <c r="F2939" s="115">
        <v>45740</v>
      </c>
      <c r="G2939" s="114" t="s">
        <v>2740</v>
      </c>
      <c r="H2939" s="116">
        <v>6657546</v>
      </c>
      <c r="I2939" s="116">
        <v>4127679</v>
      </c>
      <c r="J2939" s="116">
        <v>4127679</v>
      </c>
      <c r="K2939" s="116">
        <v>0</v>
      </c>
      <c r="L2939" s="116">
        <v>0</v>
      </c>
      <c r="M2939" s="116">
        <v>0</v>
      </c>
      <c r="N2939" s="116">
        <v>0</v>
      </c>
      <c r="O2939" s="116">
        <v>0</v>
      </c>
      <c r="P2939" s="120">
        <v>0</v>
      </c>
      <c r="Q2939" s="27" t="str">
        <f t="shared" si="488"/>
        <v>Registered</v>
      </c>
      <c r="R2939" s="121">
        <f t="shared" si="489"/>
        <v>0.62000007209863817</v>
      </c>
      <c r="T2939" s="117">
        <f t="shared" si="486"/>
        <v>0</v>
      </c>
      <c r="U2939" s="117">
        <f t="shared" si="487"/>
        <v>0</v>
      </c>
    </row>
    <row r="2940" spans="1:21" hidden="1" x14ac:dyDescent="0.3">
      <c r="A2940" s="114">
        <v>7836</v>
      </c>
      <c r="B2940" s="114" t="s">
        <v>351</v>
      </c>
      <c r="C2940" s="114" t="s">
        <v>352</v>
      </c>
      <c r="D2940" s="114" t="s">
        <v>3386</v>
      </c>
      <c r="E2940" s="114" t="s">
        <v>3387</v>
      </c>
      <c r="F2940" s="115">
        <v>45268</v>
      </c>
      <c r="G2940" s="114" t="s">
        <v>2979</v>
      </c>
      <c r="H2940" s="116">
        <v>9355333</v>
      </c>
      <c r="I2940" s="116">
        <v>4209902</v>
      </c>
      <c r="J2940" s="116">
        <v>4209902</v>
      </c>
      <c r="K2940" s="116">
        <v>0</v>
      </c>
      <c r="L2940" s="116">
        <v>0</v>
      </c>
      <c r="M2940" s="116">
        <v>0</v>
      </c>
      <c r="N2940" s="116">
        <v>0</v>
      </c>
      <c r="O2940" s="116">
        <v>0</v>
      </c>
      <c r="P2940" s="120">
        <v>0</v>
      </c>
      <c r="Q2940" s="27" t="str">
        <f t="shared" si="488"/>
        <v>Registered</v>
      </c>
      <c r="R2940" s="121">
        <f t="shared" si="489"/>
        <v>0.45000022981544324</v>
      </c>
      <c r="T2940" s="117">
        <f t="shared" si="486"/>
        <v>0</v>
      </c>
      <c r="U2940" s="117">
        <f t="shared" si="487"/>
        <v>0</v>
      </c>
    </row>
    <row r="2941" spans="1:21" hidden="1" x14ac:dyDescent="0.3">
      <c r="A2941" s="114">
        <v>7837</v>
      </c>
      <c r="B2941" s="114" t="s">
        <v>351</v>
      </c>
      <c r="C2941" s="114" t="s">
        <v>352</v>
      </c>
      <c r="D2941" s="114" t="s">
        <v>8522</v>
      </c>
      <c r="E2941" s="114" t="s">
        <v>8484</v>
      </c>
      <c r="F2941" s="115">
        <v>45330</v>
      </c>
      <c r="G2941" s="114" t="s">
        <v>3765</v>
      </c>
      <c r="H2941" s="116">
        <v>6490536</v>
      </c>
      <c r="I2941" s="116">
        <v>4024131</v>
      </c>
      <c r="J2941" s="116">
        <v>4024131</v>
      </c>
      <c r="K2941" s="116">
        <v>0</v>
      </c>
      <c r="L2941" s="116">
        <v>0</v>
      </c>
      <c r="M2941" s="116">
        <v>0</v>
      </c>
      <c r="N2941" s="116">
        <v>0</v>
      </c>
      <c r="O2941" s="116">
        <v>0</v>
      </c>
      <c r="P2941" s="120">
        <v>0</v>
      </c>
      <c r="Q2941" s="27" t="str">
        <f t="shared" si="488"/>
        <v>Registered</v>
      </c>
      <c r="R2941" s="121">
        <f t="shared" si="489"/>
        <v>0.6199997966269658</v>
      </c>
      <c r="T2941" s="117">
        <f t="shared" si="486"/>
        <v>0</v>
      </c>
      <c r="U2941" s="117">
        <f t="shared" si="487"/>
        <v>0</v>
      </c>
    </row>
    <row r="2942" spans="1:21" hidden="1" x14ac:dyDescent="0.3">
      <c r="A2942" s="114">
        <v>7838</v>
      </c>
      <c r="B2942" s="114" t="s">
        <v>351</v>
      </c>
      <c r="C2942" s="114" t="s">
        <v>352</v>
      </c>
      <c r="D2942" s="114" t="s">
        <v>8523</v>
      </c>
      <c r="E2942" s="114" t="s">
        <v>8524</v>
      </c>
      <c r="F2942" s="115">
        <v>45320</v>
      </c>
      <c r="G2942" s="114" t="s">
        <v>4065</v>
      </c>
      <c r="H2942" s="116">
        <v>6557070</v>
      </c>
      <c r="I2942" s="116">
        <v>4065384</v>
      </c>
      <c r="J2942" s="116">
        <v>4065384</v>
      </c>
      <c r="K2942" s="116">
        <v>0</v>
      </c>
      <c r="L2942" s="116">
        <v>0</v>
      </c>
      <c r="M2942" s="116">
        <v>0</v>
      </c>
      <c r="N2942" s="116">
        <v>0</v>
      </c>
      <c r="O2942" s="116">
        <v>0</v>
      </c>
      <c r="P2942" s="120">
        <v>0</v>
      </c>
      <c r="Q2942" s="27" t="str">
        <f t="shared" si="488"/>
        <v>Registered</v>
      </c>
      <c r="R2942" s="121">
        <f t="shared" si="489"/>
        <v>0.6200000915042847</v>
      </c>
      <c r="T2942" s="117">
        <f t="shared" si="486"/>
        <v>0</v>
      </c>
      <c r="U2942" s="117">
        <f t="shared" si="487"/>
        <v>0</v>
      </c>
    </row>
    <row r="2943" spans="1:21" hidden="1" x14ac:dyDescent="0.3">
      <c r="A2943" s="114">
        <v>7839</v>
      </c>
      <c r="B2943" s="114" t="s">
        <v>351</v>
      </c>
      <c r="C2943" s="114" t="s">
        <v>352</v>
      </c>
      <c r="D2943" s="114" t="s">
        <v>8525</v>
      </c>
      <c r="E2943" s="114" t="s">
        <v>8526</v>
      </c>
      <c r="F2943" s="115">
        <v>45290</v>
      </c>
      <c r="G2943" s="114" t="s">
        <v>1527</v>
      </c>
      <c r="H2943" s="116">
        <v>9608400</v>
      </c>
      <c r="I2943" s="116">
        <v>5957208</v>
      </c>
      <c r="J2943" s="116">
        <v>5957208</v>
      </c>
      <c r="K2943" s="116">
        <v>0</v>
      </c>
      <c r="L2943" s="116">
        <v>0</v>
      </c>
      <c r="M2943" s="116">
        <v>0</v>
      </c>
      <c r="N2943" s="116">
        <v>0</v>
      </c>
      <c r="O2943" s="116">
        <v>0</v>
      </c>
      <c r="P2943" s="120">
        <v>0</v>
      </c>
      <c r="Q2943" s="27" t="str">
        <f t="shared" si="488"/>
        <v>Registered</v>
      </c>
      <c r="R2943" s="121">
        <f t="shared" si="489"/>
        <v>0.62</v>
      </c>
      <c r="T2943" s="117">
        <f t="shared" si="486"/>
        <v>0</v>
      </c>
      <c r="U2943" s="117">
        <f t="shared" si="487"/>
        <v>0</v>
      </c>
    </row>
    <row r="2944" spans="1:21" hidden="1" x14ac:dyDescent="0.3">
      <c r="A2944" s="114">
        <v>7840</v>
      </c>
      <c r="B2944" s="114" t="s">
        <v>351</v>
      </c>
      <c r="C2944" s="114" t="s">
        <v>352</v>
      </c>
      <c r="D2944" s="114" t="s">
        <v>8527</v>
      </c>
      <c r="E2944" s="114" t="s">
        <v>8528</v>
      </c>
      <c r="F2944" s="115">
        <v>45370</v>
      </c>
      <c r="G2944" s="114" t="s">
        <v>3184</v>
      </c>
      <c r="H2944" s="116">
        <v>9327510</v>
      </c>
      <c r="I2944" s="116">
        <v>5783055</v>
      </c>
      <c r="J2944" s="116">
        <v>5783055</v>
      </c>
      <c r="K2944" s="116">
        <v>0</v>
      </c>
      <c r="L2944" s="116">
        <v>0</v>
      </c>
      <c r="M2944" s="116">
        <v>0</v>
      </c>
      <c r="N2944" s="116">
        <v>0</v>
      </c>
      <c r="O2944" s="116">
        <v>0</v>
      </c>
      <c r="P2944" s="120">
        <v>0</v>
      </c>
      <c r="Q2944" s="27" t="str">
        <f t="shared" si="488"/>
        <v>Registered</v>
      </c>
      <c r="R2944" s="121">
        <f t="shared" si="489"/>
        <v>0.61999987134830192</v>
      </c>
      <c r="T2944" s="117">
        <f t="shared" ref="T2944:T2981" si="490">L2944+M2944+N2944+O2944+P2944</f>
        <v>0</v>
      </c>
      <c r="U2944" s="117">
        <f t="shared" ref="U2944:U2981" si="491">K2944-T2944</f>
        <v>0</v>
      </c>
    </row>
    <row r="2945" spans="1:21" hidden="1" x14ac:dyDescent="0.3">
      <c r="A2945" s="114">
        <v>7841</v>
      </c>
      <c r="B2945" s="114" t="s">
        <v>351</v>
      </c>
      <c r="C2945" s="114" t="s">
        <v>352</v>
      </c>
      <c r="D2945" s="114" t="s">
        <v>8529</v>
      </c>
      <c r="E2945" s="114" t="s">
        <v>8530</v>
      </c>
      <c r="F2945" s="115">
        <v>45291</v>
      </c>
      <c r="G2945" s="114" t="s">
        <v>3033</v>
      </c>
      <c r="H2945" s="116">
        <v>6557070</v>
      </c>
      <c r="I2945" s="116">
        <v>4065384</v>
      </c>
      <c r="J2945" s="116">
        <v>4065384</v>
      </c>
      <c r="K2945" s="116">
        <v>0</v>
      </c>
      <c r="L2945" s="116">
        <v>0</v>
      </c>
      <c r="M2945" s="116">
        <v>0</v>
      </c>
      <c r="N2945" s="116">
        <v>0</v>
      </c>
      <c r="O2945" s="116">
        <v>0</v>
      </c>
      <c r="P2945" s="120">
        <v>0</v>
      </c>
      <c r="Q2945" s="27" t="str">
        <f t="shared" si="488"/>
        <v>Registered</v>
      </c>
      <c r="R2945" s="121">
        <f t="shared" si="489"/>
        <v>0.6200000915042847</v>
      </c>
      <c r="T2945" s="117">
        <f t="shared" si="490"/>
        <v>0</v>
      </c>
      <c r="U2945" s="117">
        <f t="shared" si="491"/>
        <v>0</v>
      </c>
    </row>
    <row r="2946" spans="1:21" hidden="1" x14ac:dyDescent="0.3">
      <c r="A2946" s="114">
        <v>7842</v>
      </c>
      <c r="B2946" s="114" t="s">
        <v>351</v>
      </c>
      <c r="C2946" s="114" t="s">
        <v>352</v>
      </c>
      <c r="D2946" s="114" t="s">
        <v>8531</v>
      </c>
      <c r="E2946" s="114" t="s">
        <v>8532</v>
      </c>
      <c r="F2946" s="115">
        <v>45632</v>
      </c>
      <c r="G2946" s="114" t="s">
        <v>2808</v>
      </c>
      <c r="H2946" s="116">
        <v>6400006</v>
      </c>
      <c r="I2946" s="116">
        <v>3968003</v>
      </c>
      <c r="J2946" s="116">
        <v>3968003</v>
      </c>
      <c r="K2946" s="116">
        <v>0</v>
      </c>
      <c r="L2946" s="116">
        <v>0</v>
      </c>
      <c r="M2946" s="116">
        <v>0</v>
      </c>
      <c r="N2946" s="116">
        <v>0</v>
      </c>
      <c r="O2946" s="116">
        <v>0</v>
      </c>
      <c r="P2946" s="120">
        <v>0</v>
      </c>
      <c r="Q2946" s="27" t="str">
        <f t="shared" ref="Q2946:Q3009" si="492">IF(G2946="01 Jan 1900","Unregistered","Registered")</f>
        <v>Registered</v>
      </c>
      <c r="R2946" s="121">
        <f t="shared" si="489"/>
        <v>0.61999988750010548</v>
      </c>
      <c r="T2946" s="117">
        <f t="shared" si="490"/>
        <v>0</v>
      </c>
      <c r="U2946" s="117">
        <f t="shared" si="491"/>
        <v>0</v>
      </c>
    </row>
    <row r="2947" spans="1:21" hidden="1" x14ac:dyDescent="0.3">
      <c r="A2947" s="114">
        <v>7843</v>
      </c>
      <c r="B2947" s="114" t="s">
        <v>351</v>
      </c>
      <c r="C2947" s="114" t="s">
        <v>352</v>
      </c>
      <c r="D2947" s="114" t="s">
        <v>8533</v>
      </c>
      <c r="E2947" s="114" t="s">
        <v>8534</v>
      </c>
      <c r="F2947" s="115">
        <v>45420</v>
      </c>
      <c r="G2947" s="114" t="s">
        <v>5435</v>
      </c>
      <c r="H2947" s="116">
        <v>9514286</v>
      </c>
      <c r="I2947" s="116">
        <v>5898857</v>
      </c>
      <c r="J2947" s="116">
        <v>5898857</v>
      </c>
      <c r="K2947" s="116">
        <v>0</v>
      </c>
      <c r="L2947" s="116">
        <v>0</v>
      </c>
      <c r="M2947" s="116">
        <v>0</v>
      </c>
      <c r="N2947" s="116">
        <v>0</v>
      </c>
      <c r="O2947" s="116">
        <v>0</v>
      </c>
      <c r="P2947" s="120">
        <v>0</v>
      </c>
      <c r="Q2947" s="27" t="str">
        <f t="shared" si="492"/>
        <v>Registered</v>
      </c>
      <c r="R2947" s="121">
        <f t="shared" si="489"/>
        <v>0.61999996636636734</v>
      </c>
      <c r="T2947" s="117">
        <f t="shared" si="490"/>
        <v>0</v>
      </c>
      <c r="U2947" s="117">
        <f t="shared" si="491"/>
        <v>0</v>
      </c>
    </row>
    <row r="2948" spans="1:21" hidden="1" x14ac:dyDescent="0.3">
      <c r="A2948" s="114">
        <v>7844</v>
      </c>
      <c r="B2948" s="114" t="s">
        <v>351</v>
      </c>
      <c r="C2948" s="114" t="s">
        <v>352</v>
      </c>
      <c r="D2948" s="114" t="s">
        <v>8535</v>
      </c>
      <c r="E2948" s="114" t="s">
        <v>8536</v>
      </c>
      <c r="F2948" s="115">
        <v>45356</v>
      </c>
      <c r="G2948" s="114" t="s">
        <v>5381</v>
      </c>
      <c r="H2948" s="116">
        <v>9605000</v>
      </c>
      <c r="I2948" s="116">
        <v>5955100</v>
      </c>
      <c r="J2948" s="116">
        <v>5955100</v>
      </c>
      <c r="K2948" s="116">
        <v>0</v>
      </c>
      <c r="L2948" s="116">
        <v>0</v>
      </c>
      <c r="M2948" s="116">
        <v>0</v>
      </c>
      <c r="N2948" s="116">
        <v>0</v>
      </c>
      <c r="O2948" s="116">
        <v>0</v>
      </c>
      <c r="P2948" s="120">
        <v>0</v>
      </c>
      <c r="Q2948" s="27" t="str">
        <f t="shared" si="492"/>
        <v>Registered</v>
      </c>
      <c r="R2948" s="121">
        <f t="shared" ref="R2948:R3011" si="493">I2948/H2948</f>
        <v>0.62</v>
      </c>
      <c r="T2948" s="117">
        <f t="shared" si="490"/>
        <v>0</v>
      </c>
      <c r="U2948" s="117">
        <f t="shared" si="491"/>
        <v>0</v>
      </c>
    </row>
    <row r="2949" spans="1:21" hidden="1" x14ac:dyDescent="0.3">
      <c r="A2949" s="114">
        <v>7845</v>
      </c>
      <c r="B2949" s="114" t="s">
        <v>351</v>
      </c>
      <c r="C2949" s="114" t="s">
        <v>352</v>
      </c>
      <c r="D2949" s="114" t="s">
        <v>8537</v>
      </c>
      <c r="E2949" s="114" t="s">
        <v>8538</v>
      </c>
      <c r="F2949" s="115">
        <v>45382</v>
      </c>
      <c r="G2949" s="114" t="s">
        <v>5737</v>
      </c>
      <c r="H2949" s="116">
        <v>6422175</v>
      </c>
      <c r="I2949" s="116">
        <v>3981749</v>
      </c>
      <c r="J2949" s="116">
        <v>3981749</v>
      </c>
      <c r="K2949" s="116">
        <v>0</v>
      </c>
      <c r="L2949" s="116">
        <v>0</v>
      </c>
      <c r="M2949" s="116">
        <v>0</v>
      </c>
      <c r="N2949" s="116">
        <v>0</v>
      </c>
      <c r="O2949" s="116">
        <v>0</v>
      </c>
      <c r="P2949" s="120">
        <v>0</v>
      </c>
      <c r="Q2949" s="27" t="str">
        <f t="shared" si="492"/>
        <v>Registered</v>
      </c>
      <c r="R2949" s="121">
        <f t="shared" si="493"/>
        <v>0.62000007785524369</v>
      </c>
      <c r="T2949" s="117">
        <f t="shared" si="490"/>
        <v>0</v>
      </c>
      <c r="U2949" s="117">
        <f t="shared" si="491"/>
        <v>0</v>
      </c>
    </row>
    <row r="2950" spans="1:21" hidden="1" x14ac:dyDescent="0.3">
      <c r="A2950" s="114">
        <v>7846</v>
      </c>
      <c r="B2950" s="114" t="s">
        <v>351</v>
      </c>
      <c r="C2950" s="114" t="s">
        <v>352</v>
      </c>
      <c r="D2950" s="114" t="s">
        <v>8539</v>
      </c>
      <c r="E2950" s="114" t="s">
        <v>8540</v>
      </c>
      <c r="F2950" s="115">
        <v>45580</v>
      </c>
      <c r="G2950" s="114" t="s">
        <v>2577</v>
      </c>
      <c r="H2950" s="116">
        <v>6551205</v>
      </c>
      <c r="I2950" s="116">
        <v>4716867</v>
      </c>
      <c r="J2950" s="116">
        <v>4716867</v>
      </c>
      <c r="K2950" s="116">
        <v>0</v>
      </c>
      <c r="L2950" s="116">
        <v>0</v>
      </c>
      <c r="M2950" s="116">
        <v>0</v>
      </c>
      <c r="N2950" s="116">
        <v>0</v>
      </c>
      <c r="O2950" s="116">
        <v>0</v>
      </c>
      <c r="P2950" s="120">
        <v>0</v>
      </c>
      <c r="Q2950" s="27" t="str">
        <f t="shared" si="492"/>
        <v>Registered</v>
      </c>
      <c r="R2950" s="121">
        <f t="shared" si="493"/>
        <v>0.71999990841379558</v>
      </c>
      <c r="T2950" s="117">
        <f t="shared" si="490"/>
        <v>0</v>
      </c>
      <c r="U2950" s="117">
        <f t="shared" si="491"/>
        <v>0</v>
      </c>
    </row>
    <row r="2951" spans="1:21" hidden="1" x14ac:dyDescent="0.3">
      <c r="A2951" s="114">
        <v>7847</v>
      </c>
      <c r="B2951" s="114" t="s">
        <v>351</v>
      </c>
      <c r="C2951" s="114" t="s">
        <v>352</v>
      </c>
      <c r="D2951" s="114" t="s">
        <v>8541</v>
      </c>
      <c r="E2951" s="114" t="s">
        <v>8542</v>
      </c>
      <c r="F2951" s="115">
        <v>45765</v>
      </c>
      <c r="G2951" s="114" t="s">
        <v>3885</v>
      </c>
      <c r="H2951" s="116">
        <v>6656775</v>
      </c>
      <c r="I2951" s="116">
        <v>4792879</v>
      </c>
      <c r="J2951" s="116">
        <v>4792879</v>
      </c>
      <c r="K2951" s="116">
        <v>0</v>
      </c>
      <c r="L2951" s="116">
        <v>0</v>
      </c>
      <c r="M2951" s="116">
        <v>0</v>
      </c>
      <c r="N2951" s="116">
        <v>0</v>
      </c>
      <c r="O2951" s="116">
        <v>0</v>
      </c>
      <c r="P2951" s="120">
        <v>0</v>
      </c>
      <c r="Q2951" s="27" t="str">
        <f t="shared" si="492"/>
        <v>Registered</v>
      </c>
      <c r="R2951" s="121">
        <f t="shared" si="493"/>
        <v>0.72000015022289321</v>
      </c>
      <c r="T2951" s="117">
        <f t="shared" si="490"/>
        <v>0</v>
      </c>
      <c r="U2951" s="117">
        <f t="shared" si="491"/>
        <v>0</v>
      </c>
    </row>
    <row r="2952" spans="1:21" hidden="1" x14ac:dyDescent="0.3">
      <c r="A2952" s="114">
        <v>7848</v>
      </c>
      <c r="B2952" s="114" t="s">
        <v>351</v>
      </c>
      <c r="C2952" s="114" t="s">
        <v>352</v>
      </c>
      <c r="D2952" s="114" t="s">
        <v>8543</v>
      </c>
      <c r="E2952" s="114" t="s">
        <v>8544</v>
      </c>
      <c r="F2952" s="115">
        <v>45400</v>
      </c>
      <c r="G2952" s="114" t="s">
        <v>8545</v>
      </c>
      <c r="H2952" s="116">
        <v>9429450</v>
      </c>
      <c r="I2952" s="116">
        <v>6789206</v>
      </c>
      <c r="J2952" s="116">
        <v>6789206</v>
      </c>
      <c r="K2952" s="116">
        <v>0</v>
      </c>
      <c r="L2952" s="116">
        <v>0</v>
      </c>
      <c r="M2952" s="116">
        <v>0</v>
      </c>
      <c r="N2952" s="116">
        <v>0</v>
      </c>
      <c r="O2952" s="116">
        <v>0</v>
      </c>
      <c r="P2952" s="120">
        <v>0</v>
      </c>
      <c r="Q2952" s="27" t="str">
        <f t="shared" si="492"/>
        <v>Registered</v>
      </c>
      <c r="R2952" s="121">
        <f t="shared" si="493"/>
        <v>0.72000021210144816</v>
      </c>
      <c r="T2952" s="117">
        <f t="shared" si="490"/>
        <v>0</v>
      </c>
      <c r="U2952" s="117">
        <f t="shared" si="491"/>
        <v>0</v>
      </c>
    </row>
    <row r="2953" spans="1:21" hidden="1" x14ac:dyDescent="0.3">
      <c r="A2953" s="114">
        <v>7849</v>
      </c>
      <c r="B2953" s="114" t="s">
        <v>351</v>
      </c>
      <c r="C2953" s="114" t="s">
        <v>352</v>
      </c>
      <c r="D2953" s="114" t="s">
        <v>8546</v>
      </c>
      <c r="E2953" s="114" t="s">
        <v>8547</v>
      </c>
      <c r="F2953" s="115">
        <v>45565</v>
      </c>
      <c r="G2953" s="114" t="s">
        <v>6090</v>
      </c>
      <c r="H2953" s="116">
        <v>6521880</v>
      </c>
      <c r="I2953" s="116">
        <v>4695753</v>
      </c>
      <c r="J2953" s="116">
        <v>4695753</v>
      </c>
      <c r="K2953" s="116">
        <v>0</v>
      </c>
      <c r="L2953" s="116">
        <v>0</v>
      </c>
      <c r="M2953" s="116">
        <v>0</v>
      </c>
      <c r="N2953" s="116">
        <v>0</v>
      </c>
      <c r="O2953" s="116">
        <v>0</v>
      </c>
      <c r="P2953" s="120">
        <v>0</v>
      </c>
      <c r="Q2953" s="27" t="str">
        <f t="shared" si="492"/>
        <v>Registered</v>
      </c>
      <c r="R2953" s="121">
        <f t="shared" si="493"/>
        <v>0.71999990800198721</v>
      </c>
      <c r="T2953" s="117">
        <f t="shared" si="490"/>
        <v>0</v>
      </c>
      <c r="U2953" s="117">
        <f t="shared" si="491"/>
        <v>0</v>
      </c>
    </row>
    <row r="2954" spans="1:21" hidden="1" x14ac:dyDescent="0.3">
      <c r="A2954" s="114">
        <v>7850</v>
      </c>
      <c r="B2954" s="114" t="s">
        <v>351</v>
      </c>
      <c r="C2954" s="114" t="s">
        <v>352</v>
      </c>
      <c r="D2954" s="114" t="s">
        <v>8548</v>
      </c>
      <c r="E2954" s="114" t="s">
        <v>8549</v>
      </c>
      <c r="F2954" s="115">
        <v>45408</v>
      </c>
      <c r="G2954" s="114" t="s">
        <v>4881</v>
      </c>
      <c r="H2954" s="116">
        <v>6252620</v>
      </c>
      <c r="I2954" s="116">
        <v>4501887</v>
      </c>
      <c r="J2954" s="116">
        <v>4501887</v>
      </c>
      <c r="K2954" s="116">
        <v>0</v>
      </c>
      <c r="L2954" s="116">
        <v>0</v>
      </c>
      <c r="M2954" s="116">
        <v>0</v>
      </c>
      <c r="N2954" s="116">
        <v>0</v>
      </c>
      <c r="O2954" s="116">
        <v>0</v>
      </c>
      <c r="P2954" s="120">
        <v>0</v>
      </c>
      <c r="Q2954" s="27" t="str">
        <f t="shared" si="492"/>
        <v>Registered</v>
      </c>
      <c r="R2954" s="121">
        <f t="shared" si="493"/>
        <v>0.72000009595977366</v>
      </c>
      <c r="T2954" s="117">
        <f t="shared" si="490"/>
        <v>0</v>
      </c>
      <c r="U2954" s="117">
        <f t="shared" si="491"/>
        <v>0</v>
      </c>
    </row>
    <row r="2955" spans="1:21" hidden="1" x14ac:dyDescent="0.3">
      <c r="A2955" s="114">
        <v>7851</v>
      </c>
      <c r="B2955" s="114" t="s">
        <v>351</v>
      </c>
      <c r="C2955" s="114" t="s">
        <v>352</v>
      </c>
      <c r="D2955" s="114" t="s">
        <v>2602</v>
      </c>
      <c r="E2955" s="114" t="s">
        <v>2603</v>
      </c>
      <c r="F2955" s="115">
        <v>45230</v>
      </c>
      <c r="G2955" s="114" t="s">
        <v>2604</v>
      </c>
      <c r="H2955" s="116">
        <v>9608762</v>
      </c>
      <c r="I2955" s="116">
        <v>5573079</v>
      </c>
      <c r="J2955" s="116">
        <v>5573079</v>
      </c>
      <c r="K2955" s="116">
        <v>0</v>
      </c>
      <c r="L2955" s="116">
        <v>0</v>
      </c>
      <c r="M2955" s="116">
        <v>0</v>
      </c>
      <c r="N2955" s="116">
        <v>0</v>
      </c>
      <c r="O2955" s="116">
        <v>0</v>
      </c>
      <c r="P2955" s="120">
        <v>0</v>
      </c>
      <c r="Q2955" s="27" t="str">
        <f t="shared" si="492"/>
        <v>Registered</v>
      </c>
      <c r="R2955" s="121">
        <f t="shared" si="493"/>
        <v>0.57999969194782841</v>
      </c>
      <c r="T2955" s="117">
        <f t="shared" si="490"/>
        <v>0</v>
      </c>
      <c r="U2955" s="117">
        <f t="shared" si="491"/>
        <v>0</v>
      </c>
    </row>
    <row r="2956" spans="1:21" hidden="1" x14ac:dyDescent="0.3">
      <c r="A2956" s="114">
        <v>7852</v>
      </c>
      <c r="B2956" s="114" t="s">
        <v>351</v>
      </c>
      <c r="C2956" s="114" t="s">
        <v>352</v>
      </c>
      <c r="D2956" s="114" t="s">
        <v>8550</v>
      </c>
      <c r="E2956" s="114" t="s">
        <v>8551</v>
      </c>
      <c r="F2956" s="115">
        <v>45432</v>
      </c>
      <c r="G2956" s="114" t="s">
        <v>3437</v>
      </c>
      <c r="H2956" s="116">
        <v>6496396</v>
      </c>
      <c r="I2956" s="116">
        <v>4352586</v>
      </c>
      <c r="J2956" s="116">
        <v>4352586</v>
      </c>
      <c r="K2956" s="116">
        <v>0</v>
      </c>
      <c r="L2956" s="116">
        <v>0</v>
      </c>
      <c r="M2956" s="116">
        <v>0</v>
      </c>
      <c r="N2956" s="116">
        <v>0</v>
      </c>
      <c r="O2956" s="116">
        <v>0</v>
      </c>
      <c r="P2956" s="120">
        <v>0</v>
      </c>
      <c r="Q2956" s="27" t="str">
        <f t="shared" si="492"/>
        <v>Registered</v>
      </c>
      <c r="R2956" s="121">
        <f t="shared" si="493"/>
        <v>0.67000010467342197</v>
      </c>
      <c r="T2956" s="117">
        <f t="shared" si="490"/>
        <v>0</v>
      </c>
      <c r="U2956" s="117">
        <f t="shared" si="491"/>
        <v>0</v>
      </c>
    </row>
    <row r="2957" spans="1:21" hidden="1" x14ac:dyDescent="0.3">
      <c r="A2957" s="114">
        <v>7853</v>
      </c>
      <c r="B2957" s="114" t="s">
        <v>351</v>
      </c>
      <c r="C2957" s="114" t="s">
        <v>352</v>
      </c>
      <c r="D2957" s="114" t="s">
        <v>8552</v>
      </c>
      <c r="E2957" s="114" t="s">
        <v>8553</v>
      </c>
      <c r="F2957" s="115">
        <v>45432</v>
      </c>
      <c r="G2957" s="114" t="s">
        <v>8554</v>
      </c>
      <c r="H2957" s="116">
        <v>6496396</v>
      </c>
      <c r="I2957" s="116">
        <v>4352586</v>
      </c>
      <c r="J2957" s="116">
        <v>4352586</v>
      </c>
      <c r="K2957" s="116">
        <v>0</v>
      </c>
      <c r="L2957" s="116">
        <v>0</v>
      </c>
      <c r="M2957" s="116">
        <v>0</v>
      </c>
      <c r="N2957" s="116">
        <v>0</v>
      </c>
      <c r="O2957" s="116">
        <v>0</v>
      </c>
      <c r="P2957" s="120">
        <v>0</v>
      </c>
      <c r="Q2957" s="27" t="str">
        <f t="shared" si="492"/>
        <v>Registered</v>
      </c>
      <c r="R2957" s="121">
        <f t="shared" si="493"/>
        <v>0.67000010467342197</v>
      </c>
      <c r="T2957" s="117">
        <f t="shared" si="490"/>
        <v>0</v>
      </c>
      <c r="U2957" s="117">
        <f t="shared" si="491"/>
        <v>0</v>
      </c>
    </row>
    <row r="2958" spans="1:21" hidden="1" x14ac:dyDescent="0.3">
      <c r="A2958" s="114">
        <v>7854</v>
      </c>
      <c r="B2958" s="114" t="s">
        <v>351</v>
      </c>
      <c r="C2958" s="114" t="s">
        <v>352</v>
      </c>
      <c r="D2958" s="114" t="s">
        <v>8555</v>
      </c>
      <c r="E2958" s="114" t="s">
        <v>8556</v>
      </c>
      <c r="F2958" s="115">
        <v>45432</v>
      </c>
      <c r="G2958" s="114" t="s">
        <v>4881</v>
      </c>
      <c r="H2958" s="116">
        <v>9608400</v>
      </c>
      <c r="I2958" s="116">
        <v>6437628</v>
      </c>
      <c r="J2958" s="116">
        <v>6437628</v>
      </c>
      <c r="K2958" s="116">
        <v>0</v>
      </c>
      <c r="L2958" s="116">
        <v>0</v>
      </c>
      <c r="M2958" s="116">
        <v>0</v>
      </c>
      <c r="N2958" s="116">
        <v>0</v>
      </c>
      <c r="O2958" s="116">
        <v>0</v>
      </c>
      <c r="P2958" s="120">
        <v>0</v>
      </c>
      <c r="Q2958" s="27" t="str">
        <f t="shared" si="492"/>
        <v>Registered</v>
      </c>
      <c r="R2958" s="121">
        <f t="shared" si="493"/>
        <v>0.67</v>
      </c>
      <c r="T2958" s="117">
        <f t="shared" si="490"/>
        <v>0</v>
      </c>
      <c r="U2958" s="117">
        <f t="shared" si="491"/>
        <v>0</v>
      </c>
    </row>
    <row r="2959" spans="1:21" hidden="1" x14ac:dyDescent="0.3">
      <c r="A2959" s="114">
        <v>7855</v>
      </c>
      <c r="B2959" s="114" t="s">
        <v>351</v>
      </c>
      <c r="C2959" s="114" t="s">
        <v>352</v>
      </c>
      <c r="D2959" s="114" t="s">
        <v>8557</v>
      </c>
      <c r="E2959" s="114" t="s">
        <v>8558</v>
      </c>
      <c r="F2959" s="115">
        <v>45420</v>
      </c>
      <c r="G2959" s="114" t="s">
        <v>2944</v>
      </c>
      <c r="H2959" s="116">
        <v>9246381</v>
      </c>
      <c r="I2959" s="116">
        <v>6195074</v>
      </c>
      <c r="J2959" s="116">
        <v>6195074</v>
      </c>
      <c r="K2959" s="116">
        <v>0</v>
      </c>
      <c r="L2959" s="116">
        <v>0</v>
      </c>
      <c r="M2959" s="116">
        <v>0</v>
      </c>
      <c r="N2959" s="116">
        <v>0</v>
      </c>
      <c r="O2959" s="116">
        <v>0</v>
      </c>
      <c r="P2959" s="120">
        <v>0</v>
      </c>
      <c r="Q2959" s="27" t="str">
        <f t="shared" si="492"/>
        <v>Registered</v>
      </c>
      <c r="R2959" s="121">
        <f t="shared" si="493"/>
        <v>0.66999986264896505</v>
      </c>
      <c r="T2959" s="117">
        <f t="shared" si="490"/>
        <v>0</v>
      </c>
      <c r="U2959" s="117">
        <f t="shared" si="491"/>
        <v>0</v>
      </c>
    </row>
    <row r="2960" spans="1:21" hidden="1" x14ac:dyDescent="0.3">
      <c r="A2960" s="114">
        <v>7856</v>
      </c>
      <c r="B2960" s="114" t="s">
        <v>351</v>
      </c>
      <c r="C2960" s="114" t="s">
        <v>352</v>
      </c>
      <c r="D2960" s="114" t="s">
        <v>1722</v>
      </c>
      <c r="E2960" s="114" t="s">
        <v>1723</v>
      </c>
      <c r="F2960" s="115">
        <v>46053</v>
      </c>
      <c r="G2960" s="114" t="s">
        <v>1653</v>
      </c>
      <c r="H2960" s="116">
        <v>6686100</v>
      </c>
      <c r="I2960" s="116">
        <v>4479687</v>
      </c>
      <c r="J2960" s="116">
        <v>4479687</v>
      </c>
      <c r="K2960" s="116">
        <v>0</v>
      </c>
      <c r="L2960" s="116">
        <v>0</v>
      </c>
      <c r="M2960" s="116">
        <v>0</v>
      </c>
      <c r="N2960" s="116">
        <v>0</v>
      </c>
      <c r="O2960" s="116">
        <v>0</v>
      </c>
      <c r="P2960" s="120">
        <v>0</v>
      </c>
      <c r="Q2960" s="27" t="str">
        <f t="shared" si="492"/>
        <v>Registered</v>
      </c>
      <c r="R2960" s="121">
        <f t="shared" si="493"/>
        <v>0.67</v>
      </c>
      <c r="T2960" s="117">
        <f t="shared" si="490"/>
        <v>0</v>
      </c>
      <c r="U2960" s="117">
        <f t="shared" si="491"/>
        <v>0</v>
      </c>
    </row>
    <row r="2961" spans="1:21" hidden="1" x14ac:dyDescent="0.3">
      <c r="A2961" s="114">
        <v>7857</v>
      </c>
      <c r="B2961" s="114" t="s">
        <v>351</v>
      </c>
      <c r="C2961" s="114" t="s">
        <v>352</v>
      </c>
      <c r="D2961" s="114" t="s">
        <v>8559</v>
      </c>
      <c r="E2961" s="114" t="s">
        <v>8560</v>
      </c>
      <c r="F2961" s="115">
        <v>45390</v>
      </c>
      <c r="G2961" s="114" t="s">
        <v>5737</v>
      </c>
      <c r="H2961" s="116">
        <v>9565370</v>
      </c>
      <c r="I2961" s="116">
        <v>6408799</v>
      </c>
      <c r="J2961" s="116">
        <v>6408799</v>
      </c>
      <c r="K2961" s="116">
        <v>0</v>
      </c>
      <c r="L2961" s="116">
        <v>0</v>
      </c>
      <c r="M2961" s="116">
        <v>0</v>
      </c>
      <c r="N2961" s="116">
        <v>0</v>
      </c>
      <c r="O2961" s="116">
        <v>0</v>
      </c>
      <c r="P2961" s="120">
        <v>0</v>
      </c>
      <c r="Q2961" s="27" t="str">
        <f t="shared" si="492"/>
        <v>Registered</v>
      </c>
      <c r="R2961" s="121">
        <f t="shared" si="493"/>
        <v>0.67000011499816525</v>
      </c>
      <c r="T2961" s="117">
        <f t="shared" si="490"/>
        <v>0</v>
      </c>
      <c r="U2961" s="117">
        <f t="shared" si="491"/>
        <v>0</v>
      </c>
    </row>
    <row r="2962" spans="1:21" hidden="1" x14ac:dyDescent="0.3">
      <c r="A2962" s="114">
        <v>7858</v>
      </c>
      <c r="B2962" s="114" t="s">
        <v>351</v>
      </c>
      <c r="C2962" s="114" t="s">
        <v>352</v>
      </c>
      <c r="D2962" s="114" t="s">
        <v>8561</v>
      </c>
      <c r="E2962" s="114" t="s">
        <v>8562</v>
      </c>
      <c r="F2962" s="115">
        <v>45362</v>
      </c>
      <c r="G2962" s="114" t="s">
        <v>2154</v>
      </c>
      <c r="H2962" s="116">
        <v>9478721</v>
      </c>
      <c r="I2962" s="116">
        <v>6350743</v>
      </c>
      <c r="J2962" s="116">
        <v>6350743</v>
      </c>
      <c r="K2962" s="116">
        <v>0</v>
      </c>
      <c r="L2962" s="116">
        <v>0</v>
      </c>
      <c r="M2962" s="116">
        <v>0</v>
      </c>
      <c r="N2962" s="116">
        <v>0</v>
      </c>
      <c r="O2962" s="116">
        <v>0</v>
      </c>
      <c r="P2962" s="120">
        <v>0</v>
      </c>
      <c r="Q2962" s="27" t="str">
        <f t="shared" si="492"/>
        <v>Registered</v>
      </c>
      <c r="R2962" s="121">
        <f t="shared" si="493"/>
        <v>0.6699999926150374</v>
      </c>
      <c r="T2962" s="117">
        <f t="shared" si="490"/>
        <v>0</v>
      </c>
      <c r="U2962" s="117">
        <f t="shared" si="491"/>
        <v>0</v>
      </c>
    </row>
    <row r="2963" spans="1:21" hidden="1" x14ac:dyDescent="0.3">
      <c r="A2963" s="114">
        <v>7859</v>
      </c>
      <c r="B2963" s="114" t="s">
        <v>351</v>
      </c>
      <c r="C2963" s="114" t="s">
        <v>352</v>
      </c>
      <c r="D2963" s="114" t="s">
        <v>8563</v>
      </c>
      <c r="E2963" s="114" t="s">
        <v>8564</v>
      </c>
      <c r="F2963" s="115">
        <v>45338</v>
      </c>
      <c r="G2963" s="114" t="s">
        <v>7263</v>
      </c>
      <c r="H2963" s="116">
        <v>6510150</v>
      </c>
      <c r="I2963" s="116">
        <v>4361802</v>
      </c>
      <c r="J2963" s="116">
        <v>4361802</v>
      </c>
      <c r="K2963" s="116">
        <v>0</v>
      </c>
      <c r="L2963" s="116">
        <v>0</v>
      </c>
      <c r="M2963" s="116">
        <v>0</v>
      </c>
      <c r="N2963" s="116">
        <v>0</v>
      </c>
      <c r="O2963" s="116">
        <v>0</v>
      </c>
      <c r="P2963" s="120">
        <v>0</v>
      </c>
      <c r="Q2963" s="27" t="str">
        <f t="shared" si="492"/>
        <v>Registered</v>
      </c>
      <c r="R2963" s="121">
        <f t="shared" si="493"/>
        <v>0.67000023040943757</v>
      </c>
      <c r="T2963" s="117">
        <f t="shared" si="490"/>
        <v>0</v>
      </c>
      <c r="U2963" s="117">
        <f t="shared" si="491"/>
        <v>0</v>
      </c>
    </row>
    <row r="2964" spans="1:21" hidden="1" x14ac:dyDescent="0.3">
      <c r="A2964" s="114">
        <v>7860</v>
      </c>
      <c r="B2964" s="114" t="s">
        <v>351</v>
      </c>
      <c r="C2964" s="114" t="s">
        <v>352</v>
      </c>
      <c r="D2964" s="114" t="s">
        <v>8565</v>
      </c>
      <c r="E2964" s="114" t="s">
        <v>8566</v>
      </c>
      <c r="F2964" s="115">
        <v>45355</v>
      </c>
      <c r="G2964" s="114" t="s">
        <v>5014</v>
      </c>
      <c r="H2964" s="116">
        <v>9636728</v>
      </c>
      <c r="I2964" s="116">
        <v>6456608</v>
      </c>
      <c r="J2964" s="116">
        <v>6456608</v>
      </c>
      <c r="K2964" s="116">
        <v>0</v>
      </c>
      <c r="L2964" s="116">
        <v>0</v>
      </c>
      <c r="M2964" s="116">
        <v>0</v>
      </c>
      <c r="N2964" s="116">
        <v>0</v>
      </c>
      <c r="O2964" s="116">
        <v>0</v>
      </c>
      <c r="P2964" s="120">
        <v>0</v>
      </c>
      <c r="Q2964" s="27" t="str">
        <f t="shared" si="492"/>
        <v>Registered</v>
      </c>
      <c r="R2964" s="121">
        <f t="shared" si="493"/>
        <v>0.67000002490471866</v>
      </c>
      <c r="T2964" s="117">
        <f t="shared" si="490"/>
        <v>0</v>
      </c>
      <c r="U2964" s="117">
        <f t="shared" si="491"/>
        <v>0</v>
      </c>
    </row>
    <row r="2965" spans="1:21" hidden="1" x14ac:dyDescent="0.3">
      <c r="A2965" s="114">
        <v>7861</v>
      </c>
      <c r="B2965" s="114" t="s">
        <v>351</v>
      </c>
      <c r="C2965" s="114" t="s">
        <v>352</v>
      </c>
      <c r="D2965" s="114" t="s">
        <v>2906</v>
      </c>
      <c r="E2965" s="114" t="s">
        <v>2907</v>
      </c>
      <c r="F2965" s="115">
        <v>45311</v>
      </c>
      <c r="G2965" s="114" t="s">
        <v>2908</v>
      </c>
      <c r="H2965" s="116">
        <v>9010000</v>
      </c>
      <c r="I2965" s="116">
        <v>6036700</v>
      </c>
      <c r="J2965" s="116">
        <v>6036700</v>
      </c>
      <c r="K2965" s="116">
        <v>0</v>
      </c>
      <c r="L2965" s="116">
        <v>0</v>
      </c>
      <c r="M2965" s="116">
        <v>0</v>
      </c>
      <c r="N2965" s="116">
        <v>0</v>
      </c>
      <c r="O2965" s="116">
        <v>0</v>
      </c>
      <c r="P2965" s="120">
        <v>0</v>
      </c>
      <c r="Q2965" s="27" t="str">
        <f t="shared" si="492"/>
        <v>Registered</v>
      </c>
      <c r="R2965" s="121">
        <f t="shared" si="493"/>
        <v>0.67</v>
      </c>
      <c r="T2965" s="117">
        <f t="shared" si="490"/>
        <v>0</v>
      </c>
      <c r="U2965" s="117">
        <f t="shared" si="491"/>
        <v>0</v>
      </c>
    </row>
    <row r="2966" spans="1:21" hidden="1" x14ac:dyDescent="0.3">
      <c r="A2966" s="114">
        <v>7862</v>
      </c>
      <c r="B2966" s="114" t="s">
        <v>351</v>
      </c>
      <c r="C2966" s="114" t="s">
        <v>352</v>
      </c>
      <c r="D2966" s="114" t="s">
        <v>8567</v>
      </c>
      <c r="E2966" s="114" t="s">
        <v>8568</v>
      </c>
      <c r="F2966" s="115">
        <v>45322</v>
      </c>
      <c r="G2966" s="114" t="s">
        <v>4282</v>
      </c>
      <c r="H2966" s="116">
        <v>6557070</v>
      </c>
      <c r="I2966" s="116">
        <v>4393238</v>
      </c>
      <c r="J2966" s="116">
        <v>4393238</v>
      </c>
      <c r="K2966" s="116">
        <v>0</v>
      </c>
      <c r="L2966" s="116">
        <v>0</v>
      </c>
      <c r="M2966" s="116">
        <v>0</v>
      </c>
      <c r="N2966" s="116">
        <v>0</v>
      </c>
      <c r="O2966" s="116">
        <v>159864</v>
      </c>
      <c r="P2966" s="120">
        <v>0</v>
      </c>
      <c r="Q2966" s="27" t="str">
        <f t="shared" si="492"/>
        <v>Registered</v>
      </c>
      <c r="R2966" s="121">
        <f t="shared" si="493"/>
        <v>0.67000016775785531</v>
      </c>
      <c r="T2966" s="117">
        <f t="shared" si="490"/>
        <v>159864</v>
      </c>
      <c r="U2966" s="117">
        <f t="shared" si="491"/>
        <v>-159864</v>
      </c>
    </row>
    <row r="2967" spans="1:21" hidden="1" x14ac:dyDescent="0.3">
      <c r="A2967" s="114">
        <v>10199</v>
      </c>
      <c r="B2967" s="114" t="s">
        <v>351</v>
      </c>
      <c r="C2967" s="114" t="s">
        <v>352</v>
      </c>
      <c r="D2967" s="114" t="s">
        <v>1916</v>
      </c>
      <c r="E2967" s="114" t="s">
        <v>1917</v>
      </c>
      <c r="F2967" s="115">
        <v>45777</v>
      </c>
      <c r="G2967" s="114" t="s">
        <v>1615</v>
      </c>
      <c r="H2967" s="116">
        <v>6565281</v>
      </c>
      <c r="I2967" s="116">
        <v>4070473</v>
      </c>
      <c r="J2967" s="116">
        <v>4136125</v>
      </c>
      <c r="K2967" s="116">
        <v>-65652</v>
      </c>
      <c r="L2967" s="116">
        <v>0</v>
      </c>
      <c r="M2967" s="116">
        <v>0</v>
      </c>
      <c r="N2967" s="116">
        <v>0</v>
      </c>
      <c r="O2967" s="116">
        <v>0</v>
      </c>
      <c r="P2967" s="120">
        <v>0</v>
      </c>
      <c r="Q2967" s="27" t="str">
        <f t="shared" si="492"/>
        <v>Registered</v>
      </c>
      <c r="R2967" s="121">
        <f t="shared" si="493"/>
        <v>0.61999981417398586</v>
      </c>
      <c r="T2967" s="117">
        <f t="shared" si="490"/>
        <v>0</v>
      </c>
      <c r="U2967" s="117">
        <f t="shared" si="491"/>
        <v>-65652</v>
      </c>
    </row>
    <row r="2968" spans="1:21" hidden="1" x14ac:dyDescent="0.3">
      <c r="A2968" s="114">
        <v>10205</v>
      </c>
      <c r="B2968" s="114" t="s">
        <v>351</v>
      </c>
      <c r="C2968" s="114" t="s">
        <v>352</v>
      </c>
      <c r="D2968" s="114" t="s">
        <v>4405</v>
      </c>
      <c r="E2968" s="114" t="s">
        <v>4406</v>
      </c>
      <c r="F2968" s="115">
        <v>45958</v>
      </c>
      <c r="G2968" s="114" t="s">
        <v>1810</v>
      </c>
      <c r="H2968" s="116">
        <v>6752961</v>
      </c>
      <c r="I2968" s="116">
        <v>4862130</v>
      </c>
      <c r="J2968" s="116">
        <v>4929660</v>
      </c>
      <c r="K2968" s="116">
        <v>-67530</v>
      </c>
      <c r="L2968" s="116">
        <v>0</v>
      </c>
      <c r="M2968" s="116">
        <v>0</v>
      </c>
      <c r="N2968" s="116">
        <v>0</v>
      </c>
      <c r="O2968" s="116">
        <v>0</v>
      </c>
      <c r="P2968" s="120">
        <v>0</v>
      </c>
      <c r="Q2968" s="27" t="str">
        <f t="shared" si="492"/>
        <v>Registered</v>
      </c>
      <c r="R2968" s="121">
        <f t="shared" si="493"/>
        <v>0.7199997156802771</v>
      </c>
      <c r="T2968" s="117">
        <f t="shared" si="490"/>
        <v>0</v>
      </c>
      <c r="U2968" s="117">
        <f t="shared" si="491"/>
        <v>-67530</v>
      </c>
    </row>
    <row r="2969" spans="1:21" hidden="1" x14ac:dyDescent="0.3">
      <c r="A2969" s="114">
        <v>10260</v>
      </c>
      <c r="B2969" s="114" t="s">
        <v>351</v>
      </c>
      <c r="C2969" s="114" t="s">
        <v>352</v>
      </c>
      <c r="D2969" s="114" t="s">
        <v>8455</v>
      </c>
      <c r="E2969" s="114" t="s">
        <v>8456</v>
      </c>
      <c r="F2969" s="115">
        <v>45547</v>
      </c>
      <c r="G2969" s="114" t="s">
        <v>4956</v>
      </c>
      <c r="H2969" s="116">
        <v>9477500</v>
      </c>
      <c r="I2969" s="116">
        <v>6349925</v>
      </c>
      <c r="J2969" s="116">
        <v>6444700</v>
      </c>
      <c r="K2969" s="116">
        <v>-94775</v>
      </c>
      <c r="L2969" s="116">
        <v>0</v>
      </c>
      <c r="M2969" s="116">
        <v>0</v>
      </c>
      <c r="N2969" s="116">
        <v>0</v>
      </c>
      <c r="O2969" s="116">
        <v>0</v>
      </c>
      <c r="P2969" s="120">
        <v>0</v>
      </c>
      <c r="Q2969" s="27" t="str">
        <f t="shared" si="492"/>
        <v>Registered</v>
      </c>
      <c r="R2969" s="121">
        <f t="shared" si="493"/>
        <v>0.67</v>
      </c>
      <c r="T2969" s="117">
        <f t="shared" si="490"/>
        <v>0</v>
      </c>
      <c r="U2969" s="117">
        <f t="shared" si="491"/>
        <v>-94775</v>
      </c>
    </row>
    <row r="2970" spans="1:21" hidden="1" x14ac:dyDescent="0.3">
      <c r="A2970" s="114">
        <v>10274</v>
      </c>
      <c r="B2970" s="114" t="s">
        <v>351</v>
      </c>
      <c r="C2970" s="114" t="s">
        <v>352</v>
      </c>
      <c r="D2970" s="114" t="s">
        <v>8516</v>
      </c>
      <c r="E2970" s="114" t="s">
        <v>8517</v>
      </c>
      <c r="F2970" s="115">
        <v>45355</v>
      </c>
      <c r="G2970" s="114" t="s">
        <v>2154</v>
      </c>
      <c r="H2970" s="116">
        <v>9608400</v>
      </c>
      <c r="I2970" s="116">
        <v>5957208</v>
      </c>
      <c r="J2970" s="116">
        <v>6053292</v>
      </c>
      <c r="K2970" s="116">
        <v>-96084</v>
      </c>
      <c r="L2970" s="116">
        <v>0</v>
      </c>
      <c r="M2970" s="116">
        <v>0</v>
      </c>
      <c r="N2970" s="116">
        <v>0</v>
      </c>
      <c r="O2970" s="116">
        <v>0</v>
      </c>
      <c r="P2970" s="120">
        <v>0</v>
      </c>
      <c r="Q2970" s="27" t="str">
        <f t="shared" si="492"/>
        <v>Registered</v>
      </c>
      <c r="R2970" s="121">
        <f t="shared" si="493"/>
        <v>0.62</v>
      </c>
      <c r="T2970" s="117">
        <f t="shared" si="490"/>
        <v>0</v>
      </c>
      <c r="U2970" s="117">
        <f t="shared" si="491"/>
        <v>-96084</v>
      </c>
    </row>
    <row r="2971" spans="1:21" hidden="1" x14ac:dyDescent="0.3">
      <c r="A2971" s="114">
        <v>10318</v>
      </c>
      <c r="B2971" s="114" t="s">
        <v>351</v>
      </c>
      <c r="C2971" s="114" t="s">
        <v>352</v>
      </c>
      <c r="D2971" s="114" t="s">
        <v>1581</v>
      </c>
      <c r="E2971" s="114" t="s">
        <v>1582</v>
      </c>
      <c r="F2971" s="115">
        <v>46078</v>
      </c>
      <c r="G2971" s="114" t="s">
        <v>1583</v>
      </c>
      <c r="H2971" s="116">
        <v>10194000</v>
      </c>
      <c r="I2971" s="116">
        <v>6320280</v>
      </c>
      <c r="J2971" s="116">
        <v>6422220</v>
      </c>
      <c r="K2971" s="116">
        <v>-101940</v>
      </c>
      <c r="L2971" s="116">
        <v>0</v>
      </c>
      <c r="M2971" s="116">
        <v>0</v>
      </c>
      <c r="N2971" s="116">
        <v>0</v>
      </c>
      <c r="O2971" s="116">
        <v>0</v>
      </c>
      <c r="P2971" s="120">
        <v>0</v>
      </c>
      <c r="Q2971" s="27" t="str">
        <f t="shared" si="492"/>
        <v>Registered</v>
      </c>
      <c r="R2971" s="121">
        <f t="shared" si="493"/>
        <v>0.62</v>
      </c>
      <c r="T2971" s="117">
        <f t="shared" si="490"/>
        <v>0</v>
      </c>
      <c r="U2971" s="117">
        <f t="shared" si="491"/>
        <v>-101940</v>
      </c>
    </row>
    <row r="2972" spans="1:21" hidden="1" x14ac:dyDescent="0.3">
      <c r="A2972" s="114">
        <v>10319</v>
      </c>
      <c r="B2972" s="114" t="s">
        <v>351</v>
      </c>
      <c r="C2972" s="114" t="s">
        <v>352</v>
      </c>
      <c r="D2972" s="114" t="s">
        <v>9655</v>
      </c>
      <c r="E2972" s="114" t="s">
        <v>9656</v>
      </c>
      <c r="F2972" s="115">
        <v>46078</v>
      </c>
      <c r="G2972" s="114" t="s">
        <v>1464</v>
      </c>
      <c r="H2972" s="116">
        <v>10202682</v>
      </c>
      <c r="I2972" s="116">
        <v>6325661</v>
      </c>
      <c r="J2972" s="116">
        <v>6427687</v>
      </c>
      <c r="K2972" s="116">
        <v>-102026</v>
      </c>
      <c r="L2972" s="116">
        <v>0</v>
      </c>
      <c r="M2972" s="116">
        <v>0</v>
      </c>
      <c r="N2972" s="116">
        <v>0</v>
      </c>
      <c r="O2972" s="116">
        <v>0</v>
      </c>
      <c r="P2972" s="120">
        <v>0</v>
      </c>
      <c r="Q2972" s="27" t="str">
        <f t="shared" si="492"/>
        <v>Registered</v>
      </c>
      <c r="R2972" s="121">
        <f t="shared" si="493"/>
        <v>0.61999981965526318</v>
      </c>
      <c r="T2972" s="117">
        <f t="shared" si="490"/>
        <v>0</v>
      </c>
      <c r="U2972" s="117">
        <f t="shared" si="491"/>
        <v>-102026</v>
      </c>
    </row>
    <row r="2973" spans="1:21" hidden="1" x14ac:dyDescent="0.3">
      <c r="A2973" s="114">
        <v>10436</v>
      </c>
      <c r="B2973" s="114" t="s">
        <v>351</v>
      </c>
      <c r="C2973" s="114" t="s">
        <v>352</v>
      </c>
      <c r="D2973" s="114" t="s">
        <v>9831</v>
      </c>
      <c r="E2973" s="114" t="s">
        <v>9832</v>
      </c>
      <c r="F2973" s="115">
        <v>45394</v>
      </c>
      <c r="G2973" s="114" t="s">
        <v>6053</v>
      </c>
      <c r="H2973" s="116">
        <v>9429450</v>
      </c>
      <c r="I2973" s="116">
        <v>5846260</v>
      </c>
      <c r="J2973" s="116">
        <v>6125596</v>
      </c>
      <c r="K2973" s="116">
        <v>-279336</v>
      </c>
      <c r="L2973" s="116">
        <v>0</v>
      </c>
      <c r="M2973" s="116">
        <v>0</v>
      </c>
      <c r="N2973" s="116">
        <v>0</v>
      </c>
      <c r="O2973" s="116">
        <v>0</v>
      </c>
      <c r="P2973" s="120">
        <v>0</v>
      </c>
      <c r="Q2973" s="27" t="str">
        <f t="shared" si="492"/>
        <v>Registered</v>
      </c>
      <c r="R2973" s="121">
        <f t="shared" si="493"/>
        <v>0.62000010605072409</v>
      </c>
      <c r="T2973" s="117">
        <f t="shared" si="490"/>
        <v>0</v>
      </c>
      <c r="U2973" s="117">
        <f t="shared" si="491"/>
        <v>-279336</v>
      </c>
    </row>
    <row r="2974" spans="1:21" hidden="1" x14ac:dyDescent="0.3">
      <c r="A2974" s="114">
        <v>10448</v>
      </c>
      <c r="B2974" s="114" t="s">
        <v>351</v>
      </c>
      <c r="C2974" s="114" t="s">
        <v>352</v>
      </c>
      <c r="D2974" s="114" t="s">
        <v>9852</v>
      </c>
      <c r="E2974" s="114" t="s">
        <v>9853</v>
      </c>
      <c r="F2974" s="115">
        <v>45322</v>
      </c>
      <c r="G2974" s="114" t="s">
        <v>2462</v>
      </c>
      <c r="H2974" s="116">
        <v>6334200</v>
      </c>
      <c r="I2974" s="116">
        <v>4243914</v>
      </c>
      <c r="J2974" s="116">
        <v>4560624</v>
      </c>
      <c r="K2974" s="116">
        <v>-316710</v>
      </c>
      <c r="L2974" s="116">
        <v>0</v>
      </c>
      <c r="M2974" s="116">
        <v>0</v>
      </c>
      <c r="N2974" s="116">
        <v>0</v>
      </c>
      <c r="O2974" s="116">
        <v>0</v>
      </c>
      <c r="P2974" s="120">
        <v>0</v>
      </c>
      <c r="Q2974" s="27" t="str">
        <f t="shared" si="492"/>
        <v>Registered</v>
      </c>
      <c r="R2974" s="121">
        <f t="shared" si="493"/>
        <v>0.67</v>
      </c>
      <c r="T2974" s="117">
        <f t="shared" si="490"/>
        <v>0</v>
      </c>
      <c r="U2974" s="117">
        <f t="shared" si="491"/>
        <v>-316710</v>
      </c>
    </row>
    <row r="2975" spans="1:21" hidden="1" x14ac:dyDescent="0.3">
      <c r="A2975" s="114">
        <v>10513</v>
      </c>
      <c r="B2975" s="114" t="s">
        <v>351</v>
      </c>
      <c r="C2975" s="114" t="s">
        <v>352</v>
      </c>
      <c r="D2975" s="114" t="s">
        <v>9882</v>
      </c>
      <c r="E2975" s="114" t="s">
        <v>8613</v>
      </c>
      <c r="F2975" s="115">
        <v>45260</v>
      </c>
      <c r="G2975" s="114" t="s">
        <v>5027</v>
      </c>
      <c r="H2975" s="116">
        <v>9350000</v>
      </c>
      <c r="I2975" s="116">
        <v>5797000</v>
      </c>
      <c r="J2975" s="116">
        <v>6391750</v>
      </c>
      <c r="K2975" s="116">
        <v>-594750</v>
      </c>
      <c r="L2975" s="116">
        <v>0</v>
      </c>
      <c r="M2975" s="116">
        <v>0</v>
      </c>
      <c r="N2975" s="116">
        <v>0</v>
      </c>
      <c r="O2975" s="116">
        <v>0</v>
      </c>
      <c r="P2975" s="120">
        <v>0</v>
      </c>
      <c r="Q2975" s="27" t="str">
        <f t="shared" si="492"/>
        <v>Registered</v>
      </c>
      <c r="R2975" s="121">
        <f t="shared" si="493"/>
        <v>0.62</v>
      </c>
      <c r="T2975" s="117">
        <f t="shared" si="490"/>
        <v>0</v>
      </c>
      <c r="U2975" s="117">
        <f t="shared" si="491"/>
        <v>-594750</v>
      </c>
    </row>
    <row r="2976" spans="1:21" hidden="1" x14ac:dyDescent="0.3">
      <c r="A2976" s="114">
        <v>10515</v>
      </c>
      <c r="B2976" s="114" t="s">
        <v>351</v>
      </c>
      <c r="C2976" s="114" t="s">
        <v>352</v>
      </c>
      <c r="D2976" s="114" t="s">
        <v>9946</v>
      </c>
      <c r="E2976" s="114" t="s">
        <v>9947</v>
      </c>
      <c r="F2976" s="115">
        <v>45504</v>
      </c>
      <c r="G2976" s="114" t="s">
        <v>4956</v>
      </c>
      <c r="H2976" s="116">
        <v>9265000</v>
      </c>
      <c r="I2976" s="116">
        <v>4539850</v>
      </c>
      <c r="J2976" s="116">
        <v>5148050</v>
      </c>
      <c r="K2976" s="116">
        <v>-608200</v>
      </c>
      <c r="L2976" s="116">
        <v>0</v>
      </c>
      <c r="M2976" s="116">
        <v>0</v>
      </c>
      <c r="N2976" s="116">
        <v>0</v>
      </c>
      <c r="O2976" s="116">
        <v>0</v>
      </c>
      <c r="P2976" s="120">
        <v>0</v>
      </c>
      <c r="Q2976" s="27" t="str">
        <f t="shared" si="492"/>
        <v>Registered</v>
      </c>
      <c r="R2976" s="121">
        <f t="shared" si="493"/>
        <v>0.49</v>
      </c>
      <c r="T2976" s="117">
        <f t="shared" si="490"/>
        <v>0</v>
      </c>
      <c r="U2976" s="117">
        <f t="shared" si="491"/>
        <v>-608200</v>
      </c>
    </row>
    <row r="2977" spans="1:21" hidden="1" x14ac:dyDescent="0.3">
      <c r="A2977" s="114">
        <v>10516</v>
      </c>
      <c r="B2977" s="114" t="s">
        <v>351</v>
      </c>
      <c r="C2977" s="114" t="s">
        <v>352</v>
      </c>
      <c r="D2977" s="114" t="s">
        <v>9948</v>
      </c>
      <c r="E2977" s="114" t="s">
        <v>9949</v>
      </c>
      <c r="F2977" s="115">
        <v>45287</v>
      </c>
      <c r="G2977" s="114" t="s">
        <v>5163</v>
      </c>
      <c r="H2977" s="116">
        <v>6257955</v>
      </c>
      <c r="I2977" s="116">
        <v>4069184</v>
      </c>
      <c r="J2977" s="116">
        <v>4682000</v>
      </c>
      <c r="K2977" s="116">
        <v>-612816</v>
      </c>
      <c r="L2977" s="116">
        <v>0</v>
      </c>
      <c r="M2977" s="116">
        <v>0</v>
      </c>
      <c r="N2977" s="116">
        <v>0</v>
      </c>
      <c r="O2977" s="116">
        <v>0</v>
      </c>
      <c r="P2977" s="120">
        <v>0</v>
      </c>
      <c r="Q2977" s="27" t="str">
        <f t="shared" si="492"/>
        <v>Registered</v>
      </c>
      <c r="R2977" s="121">
        <f t="shared" si="493"/>
        <v>0.65024181222140465</v>
      </c>
      <c r="T2977" s="117">
        <f t="shared" si="490"/>
        <v>0</v>
      </c>
      <c r="U2977" s="117">
        <f t="shared" si="491"/>
        <v>-612816</v>
      </c>
    </row>
    <row r="2978" spans="1:21" hidden="1" x14ac:dyDescent="0.3">
      <c r="A2978" s="114">
        <v>10522</v>
      </c>
      <c r="B2978" s="114" t="s">
        <v>351</v>
      </c>
      <c r="C2978" s="114" t="s">
        <v>352</v>
      </c>
      <c r="D2978" s="114" t="s">
        <v>9929</v>
      </c>
      <c r="E2978" s="114" t="s">
        <v>9930</v>
      </c>
      <c r="F2978" s="115">
        <v>45777</v>
      </c>
      <c r="G2978" s="114" t="s">
        <v>5429</v>
      </c>
      <c r="H2978" s="116">
        <v>6680400</v>
      </c>
      <c r="I2978" s="116">
        <v>4141848</v>
      </c>
      <c r="J2978" s="116">
        <v>4784832</v>
      </c>
      <c r="K2978" s="116">
        <v>-642984</v>
      </c>
      <c r="L2978" s="116">
        <v>0</v>
      </c>
      <c r="M2978" s="116">
        <v>0</v>
      </c>
      <c r="N2978" s="116">
        <v>0</v>
      </c>
      <c r="O2978" s="116">
        <v>0</v>
      </c>
      <c r="P2978" s="120">
        <v>0</v>
      </c>
      <c r="Q2978" s="27" t="str">
        <f t="shared" si="492"/>
        <v>Registered</v>
      </c>
      <c r="R2978" s="121">
        <f t="shared" si="493"/>
        <v>0.62</v>
      </c>
      <c r="T2978" s="117">
        <f t="shared" si="490"/>
        <v>0</v>
      </c>
      <c r="U2978" s="117">
        <f t="shared" si="491"/>
        <v>-642984</v>
      </c>
    </row>
    <row r="2979" spans="1:21" hidden="1" x14ac:dyDescent="0.3">
      <c r="A2979" s="114">
        <v>10617</v>
      </c>
      <c r="B2979" s="114" t="s">
        <v>351</v>
      </c>
      <c r="C2979" s="114" t="s">
        <v>352</v>
      </c>
      <c r="D2979" s="114" t="s">
        <v>10098</v>
      </c>
      <c r="E2979" s="114" t="s">
        <v>10099</v>
      </c>
      <c r="F2979" s="115">
        <v>45382</v>
      </c>
      <c r="G2979" s="114" t="s">
        <v>5360</v>
      </c>
      <c r="H2979" s="116">
        <v>5578134</v>
      </c>
      <c r="I2979" s="116">
        <v>3737349</v>
      </c>
      <c r="J2979" s="116">
        <v>5578134</v>
      </c>
      <c r="K2979" s="116">
        <v>-1840785</v>
      </c>
      <c r="L2979" s="116">
        <v>0</v>
      </c>
      <c r="M2979" s="116">
        <v>0</v>
      </c>
      <c r="N2979" s="116">
        <v>0</v>
      </c>
      <c r="O2979" s="116">
        <v>0</v>
      </c>
      <c r="P2979" s="120">
        <v>0</v>
      </c>
      <c r="Q2979" s="27" t="str">
        <f t="shared" si="492"/>
        <v>Registered</v>
      </c>
      <c r="R2979" s="121">
        <f t="shared" si="493"/>
        <v>0.66999986016829283</v>
      </c>
      <c r="T2979" s="117">
        <f t="shared" si="490"/>
        <v>0</v>
      </c>
      <c r="U2979" s="117">
        <f t="shared" si="491"/>
        <v>-1840785</v>
      </c>
    </row>
    <row r="2980" spans="1:21" hidden="1" x14ac:dyDescent="0.3">
      <c r="A2980" s="114">
        <v>10651</v>
      </c>
      <c r="B2980" s="114" t="s">
        <v>351</v>
      </c>
      <c r="C2980" s="114" t="s">
        <v>352</v>
      </c>
      <c r="D2980" s="114" t="s">
        <v>10138</v>
      </c>
      <c r="E2980" s="114" t="s">
        <v>9930</v>
      </c>
      <c r="F2980" s="115">
        <v>45431</v>
      </c>
      <c r="G2980" s="114" t="s">
        <v>4881</v>
      </c>
      <c r="H2980" s="116">
        <v>8624100</v>
      </c>
      <c r="I2980" s="116">
        <v>5346942</v>
      </c>
      <c r="J2980" s="116">
        <v>8192894</v>
      </c>
      <c r="K2980" s="116">
        <v>-2845952</v>
      </c>
      <c r="L2980" s="116">
        <v>0</v>
      </c>
      <c r="M2980" s="116">
        <v>0</v>
      </c>
      <c r="N2980" s="116">
        <v>0</v>
      </c>
      <c r="O2980" s="116">
        <v>0</v>
      </c>
      <c r="P2980" s="120">
        <v>1</v>
      </c>
      <c r="Q2980" s="27" t="str">
        <f t="shared" si="492"/>
        <v>Registered</v>
      </c>
      <c r="R2980" s="121">
        <f t="shared" si="493"/>
        <v>0.62</v>
      </c>
      <c r="T2980" s="117">
        <f t="shared" si="490"/>
        <v>1</v>
      </c>
      <c r="U2980" s="117">
        <f t="shared" si="491"/>
        <v>-2845953</v>
      </c>
    </row>
    <row r="2981" spans="1:21" hidden="1" x14ac:dyDescent="0.3">
      <c r="A2981" s="114">
        <v>10652</v>
      </c>
      <c r="B2981" s="114" t="s">
        <v>351</v>
      </c>
      <c r="C2981" s="114" t="s">
        <v>352</v>
      </c>
      <c r="D2981" s="114" t="s">
        <v>10139</v>
      </c>
      <c r="E2981" s="114" t="s">
        <v>10140</v>
      </c>
      <c r="F2981" s="115">
        <v>45260</v>
      </c>
      <c r="G2981" s="114" t="s">
        <v>4961</v>
      </c>
      <c r="H2981" s="116">
        <v>8168500</v>
      </c>
      <c r="I2981" s="116">
        <v>5297494</v>
      </c>
      <c r="J2981" s="116">
        <v>8168500</v>
      </c>
      <c r="K2981" s="116">
        <v>-2871006</v>
      </c>
      <c r="L2981" s="116">
        <v>0</v>
      </c>
      <c r="M2981" s="116">
        <v>0</v>
      </c>
      <c r="N2981" s="116">
        <v>0</v>
      </c>
      <c r="O2981" s="116">
        <v>0</v>
      </c>
      <c r="P2981" s="120">
        <v>0</v>
      </c>
      <c r="Q2981" s="27" t="str">
        <f t="shared" si="492"/>
        <v>Registered</v>
      </c>
      <c r="R2981" s="121">
        <f t="shared" si="493"/>
        <v>0.64852714696700742</v>
      </c>
      <c r="T2981" s="117">
        <f t="shared" si="490"/>
        <v>0</v>
      </c>
      <c r="U2981" s="117">
        <f t="shared" si="491"/>
        <v>-2871006</v>
      </c>
    </row>
    <row r="2982" spans="1:21" s="101" customFormat="1" hidden="1" x14ac:dyDescent="0.3">
      <c r="A2982" s="99">
        <v>11044</v>
      </c>
      <c r="B2982" s="99" t="s">
        <v>351</v>
      </c>
      <c r="C2982" s="99" t="s">
        <v>352</v>
      </c>
      <c r="D2982" s="99" t="s">
        <v>378</v>
      </c>
      <c r="E2982" s="99" t="s">
        <v>10817</v>
      </c>
      <c r="F2982" s="100">
        <v>46172</v>
      </c>
      <c r="G2982" s="99" t="s">
        <v>1898</v>
      </c>
      <c r="H2982" s="96">
        <v>10047886</v>
      </c>
      <c r="I2982" s="96">
        <v>0</v>
      </c>
      <c r="J2982" s="96"/>
      <c r="K2982" s="96"/>
      <c r="L2982" s="96">
        <v>0</v>
      </c>
      <c r="M2982" s="96">
        <v>0</v>
      </c>
      <c r="N2982" s="96">
        <v>0</v>
      </c>
      <c r="O2982" s="96">
        <v>0</v>
      </c>
      <c r="P2982" s="122">
        <v>0</v>
      </c>
      <c r="Q2982" s="101" t="str">
        <f t="shared" si="492"/>
        <v>Unregistered</v>
      </c>
      <c r="R2982" s="123"/>
      <c r="S2982" s="95"/>
    </row>
    <row r="2983" spans="1:21" s="101" customFormat="1" hidden="1" x14ac:dyDescent="0.3">
      <c r="A2983" s="99">
        <v>11045</v>
      </c>
      <c r="B2983" s="99" t="s">
        <v>351</v>
      </c>
      <c r="C2983" s="99" t="s">
        <v>352</v>
      </c>
      <c r="D2983" s="99" t="s">
        <v>379</v>
      </c>
      <c r="E2983" s="99" t="s">
        <v>380</v>
      </c>
      <c r="F2983" s="100">
        <v>46173</v>
      </c>
      <c r="G2983" s="99" t="s">
        <v>1898</v>
      </c>
      <c r="H2983" s="96">
        <v>6921873</v>
      </c>
      <c r="I2983" s="96">
        <v>0</v>
      </c>
      <c r="J2983" s="96"/>
      <c r="K2983" s="96"/>
      <c r="L2983" s="96">
        <v>0</v>
      </c>
      <c r="M2983" s="96">
        <v>0</v>
      </c>
      <c r="N2983" s="96">
        <v>0</v>
      </c>
      <c r="O2983" s="96">
        <v>0</v>
      </c>
      <c r="P2983" s="122">
        <v>0</v>
      </c>
      <c r="Q2983" s="101" t="str">
        <f t="shared" si="492"/>
        <v>Unregistered</v>
      </c>
      <c r="R2983" s="123"/>
      <c r="S2983" s="95"/>
    </row>
    <row r="2984" spans="1:21" x14ac:dyDescent="0.3">
      <c r="A2984" s="114">
        <v>246</v>
      </c>
      <c r="B2984" s="114" t="s">
        <v>130</v>
      </c>
      <c r="C2984" s="114" t="s">
        <v>23</v>
      </c>
      <c r="D2984" s="114" t="s">
        <v>1818</v>
      </c>
      <c r="E2984" s="114" t="s">
        <v>1819</v>
      </c>
      <c r="F2984" s="115">
        <v>44957</v>
      </c>
      <c r="G2984" s="114" t="s">
        <v>1807</v>
      </c>
      <c r="H2984" s="116">
        <v>11123598</v>
      </c>
      <c r="I2984" s="116">
        <v>9455058</v>
      </c>
      <c r="J2984" s="116">
        <v>7148316</v>
      </c>
      <c r="K2984" s="116">
        <v>2306742</v>
      </c>
      <c r="L2984" s="116">
        <v>0</v>
      </c>
      <c r="M2984" s="116">
        <v>0</v>
      </c>
      <c r="N2984" s="116">
        <v>0</v>
      </c>
      <c r="O2984" s="116">
        <v>556180</v>
      </c>
      <c r="P2984" s="120">
        <v>1750562</v>
      </c>
      <c r="Q2984" s="27" t="str">
        <f t="shared" si="492"/>
        <v>Registered</v>
      </c>
      <c r="R2984" s="121">
        <f t="shared" si="493"/>
        <v>0.84999997303030905</v>
      </c>
      <c r="T2984" s="117">
        <f t="shared" ref="T2984:T3047" si="494">L2984+M2984+N2984+O2984+P2984</f>
        <v>2306742</v>
      </c>
      <c r="U2984" s="117">
        <f t="shared" ref="U2984:U3047" si="495">K2984-T2984</f>
        <v>0</v>
      </c>
    </row>
    <row r="2985" spans="1:21" x14ac:dyDescent="0.3">
      <c r="A2985" s="114">
        <v>400</v>
      </c>
      <c r="B2985" s="114" t="s">
        <v>130</v>
      </c>
      <c r="C2985" s="114" t="s">
        <v>23</v>
      </c>
      <c r="D2985" s="114" t="s">
        <v>2331</v>
      </c>
      <c r="E2985" s="114" t="s">
        <v>2332</v>
      </c>
      <c r="F2985" s="115">
        <v>45389</v>
      </c>
      <c r="G2985" s="114" t="s">
        <v>2333</v>
      </c>
      <c r="H2985" s="116">
        <v>12373326</v>
      </c>
      <c r="I2985" s="116">
        <v>10517327</v>
      </c>
      <c r="J2985" s="116">
        <v>9279995</v>
      </c>
      <c r="K2985" s="116">
        <v>1237332</v>
      </c>
      <c r="L2985" s="116">
        <v>0</v>
      </c>
      <c r="M2985" s="116">
        <v>0</v>
      </c>
      <c r="N2985" s="116">
        <v>0</v>
      </c>
      <c r="O2985" s="116">
        <v>618666</v>
      </c>
      <c r="P2985" s="120">
        <v>618666</v>
      </c>
      <c r="Q2985" s="27" t="str">
        <f t="shared" si="492"/>
        <v>Registered</v>
      </c>
      <c r="R2985" s="121">
        <f t="shared" si="493"/>
        <v>0.84999999191809861</v>
      </c>
      <c r="T2985" s="117">
        <f t="shared" si="494"/>
        <v>1237332</v>
      </c>
      <c r="U2985" s="117">
        <f t="shared" si="495"/>
        <v>0</v>
      </c>
    </row>
    <row r="2986" spans="1:21" x14ac:dyDescent="0.3">
      <c r="A2986" s="114">
        <v>425</v>
      </c>
      <c r="B2986" s="114" t="s">
        <v>130</v>
      </c>
      <c r="C2986" s="114" t="s">
        <v>23</v>
      </c>
      <c r="D2986" s="114" t="s">
        <v>2388</v>
      </c>
      <c r="E2986" s="114" t="s">
        <v>2389</v>
      </c>
      <c r="F2986" s="115">
        <v>44925</v>
      </c>
      <c r="G2986" s="114" t="s">
        <v>2390</v>
      </c>
      <c r="H2986" s="116">
        <v>11748462</v>
      </c>
      <c r="I2986" s="116">
        <v>10573614</v>
      </c>
      <c r="J2986" s="116">
        <v>9398768</v>
      </c>
      <c r="K2986" s="116">
        <v>1174846</v>
      </c>
      <c r="L2986" s="116">
        <v>0</v>
      </c>
      <c r="M2986" s="116">
        <v>0</v>
      </c>
      <c r="N2986" s="116">
        <v>0</v>
      </c>
      <c r="O2986" s="116">
        <v>587423</v>
      </c>
      <c r="P2986" s="120">
        <v>587423</v>
      </c>
      <c r="Q2986" s="27" t="str">
        <f t="shared" si="492"/>
        <v>Registered</v>
      </c>
      <c r="R2986" s="121">
        <f t="shared" si="493"/>
        <v>0.89999984678845624</v>
      </c>
      <c r="T2986" s="117">
        <f t="shared" si="494"/>
        <v>1174846</v>
      </c>
      <c r="U2986" s="117">
        <f t="shared" si="495"/>
        <v>0</v>
      </c>
    </row>
    <row r="2987" spans="1:21" x14ac:dyDescent="0.3">
      <c r="A2987" s="114">
        <v>481</v>
      </c>
      <c r="B2987" s="114" t="s">
        <v>130</v>
      </c>
      <c r="C2987" s="114" t="s">
        <v>23</v>
      </c>
      <c r="D2987" s="114" t="s">
        <v>2550</v>
      </c>
      <c r="E2987" s="114" t="s">
        <v>2271</v>
      </c>
      <c r="F2987" s="115">
        <v>46080</v>
      </c>
      <c r="G2987" s="114" t="s">
        <v>1907</v>
      </c>
      <c r="H2987" s="116">
        <v>10000000</v>
      </c>
      <c r="I2987" s="116">
        <v>8000000</v>
      </c>
      <c r="J2987" s="116">
        <v>7100000</v>
      </c>
      <c r="K2987" s="116">
        <v>900000</v>
      </c>
      <c r="L2987" s="116">
        <v>0</v>
      </c>
      <c r="M2987" s="116">
        <v>0</v>
      </c>
      <c r="N2987" s="116">
        <v>900000</v>
      </c>
      <c r="O2987" s="116">
        <v>0</v>
      </c>
      <c r="P2987" s="120">
        <v>0</v>
      </c>
      <c r="Q2987" s="27" t="str">
        <f t="shared" si="492"/>
        <v>Registered</v>
      </c>
      <c r="R2987" s="121">
        <f t="shared" si="493"/>
        <v>0.8</v>
      </c>
      <c r="T2987" s="117">
        <f t="shared" si="494"/>
        <v>900000</v>
      </c>
      <c r="U2987" s="117">
        <f t="shared" si="495"/>
        <v>0</v>
      </c>
    </row>
    <row r="2988" spans="1:21" x14ac:dyDescent="0.3">
      <c r="A2988" s="114">
        <v>637</v>
      </c>
      <c r="B2988" s="114" t="s">
        <v>130</v>
      </c>
      <c r="C2988" s="114" t="s">
        <v>23</v>
      </c>
      <c r="D2988" s="114" t="s">
        <v>3062</v>
      </c>
      <c r="E2988" s="114" t="s">
        <v>3063</v>
      </c>
      <c r="F2988" s="115">
        <v>44918</v>
      </c>
      <c r="G2988" s="114" t="s">
        <v>3064</v>
      </c>
      <c r="H2988" s="116">
        <v>11571870</v>
      </c>
      <c r="I2988" s="116">
        <v>10414685</v>
      </c>
      <c r="J2988" s="116">
        <v>9836092</v>
      </c>
      <c r="K2988" s="116">
        <v>578593</v>
      </c>
      <c r="L2988" s="116">
        <v>0</v>
      </c>
      <c r="M2988" s="116">
        <v>578593</v>
      </c>
      <c r="N2988" s="116">
        <v>0</v>
      </c>
      <c r="O2988" s="116">
        <v>0</v>
      </c>
      <c r="P2988" s="120">
        <v>0</v>
      </c>
      <c r="Q2988" s="27" t="str">
        <f t="shared" si="492"/>
        <v>Registered</v>
      </c>
      <c r="R2988" s="121">
        <f t="shared" si="493"/>
        <v>0.90000017283291289</v>
      </c>
      <c r="T2988" s="117">
        <f t="shared" si="494"/>
        <v>578593</v>
      </c>
      <c r="U2988" s="117">
        <f t="shared" si="495"/>
        <v>0</v>
      </c>
    </row>
    <row r="2989" spans="1:21" x14ac:dyDescent="0.3">
      <c r="A2989" s="114">
        <v>648</v>
      </c>
      <c r="B2989" s="114" t="s">
        <v>130</v>
      </c>
      <c r="C2989" s="114" t="s">
        <v>23</v>
      </c>
      <c r="D2989" s="114" t="s">
        <v>7365</v>
      </c>
      <c r="E2989" s="114" t="s">
        <v>7366</v>
      </c>
      <c r="F2989" s="115">
        <v>44926</v>
      </c>
      <c r="G2989" s="114" t="s">
        <v>5151</v>
      </c>
      <c r="H2989" s="116">
        <v>11391882</v>
      </c>
      <c r="I2989" s="116">
        <v>10252690</v>
      </c>
      <c r="J2989" s="116">
        <v>9683096</v>
      </c>
      <c r="K2989" s="116">
        <v>569594</v>
      </c>
      <c r="L2989" s="116">
        <v>569594</v>
      </c>
      <c r="M2989" s="116">
        <v>0</v>
      </c>
      <c r="N2989" s="116">
        <v>0</v>
      </c>
      <c r="O2989" s="116">
        <v>0</v>
      </c>
      <c r="P2989" s="120">
        <v>0</v>
      </c>
      <c r="Q2989" s="27" t="str">
        <f t="shared" si="492"/>
        <v>Registered</v>
      </c>
      <c r="R2989" s="121">
        <f t="shared" si="493"/>
        <v>0.8999996664291291</v>
      </c>
      <c r="T2989" s="117">
        <f t="shared" si="494"/>
        <v>569594</v>
      </c>
      <c r="U2989" s="117">
        <f t="shared" si="495"/>
        <v>0</v>
      </c>
    </row>
    <row r="2990" spans="1:21" x14ac:dyDescent="0.3">
      <c r="A2990" s="114">
        <v>724</v>
      </c>
      <c r="B2990" s="114" t="s">
        <v>130</v>
      </c>
      <c r="C2990" s="114" t="s">
        <v>23</v>
      </c>
      <c r="D2990" s="114" t="s">
        <v>3401</v>
      </c>
      <c r="E2990" s="114" t="s">
        <v>3402</v>
      </c>
      <c r="F2990" s="115">
        <v>44918</v>
      </c>
      <c r="G2990" s="114" t="s">
        <v>3072</v>
      </c>
      <c r="H2990" s="116">
        <v>11393580</v>
      </c>
      <c r="I2990" s="116">
        <v>3987753</v>
      </c>
      <c r="J2990" s="116">
        <v>3532010</v>
      </c>
      <c r="K2990" s="116">
        <v>455743</v>
      </c>
      <c r="L2990" s="116">
        <v>0</v>
      </c>
      <c r="M2990" s="116">
        <v>0</v>
      </c>
      <c r="N2990" s="116">
        <v>0</v>
      </c>
      <c r="O2990" s="116">
        <v>0</v>
      </c>
      <c r="P2990" s="120">
        <v>455743</v>
      </c>
      <c r="Q2990" s="27" t="str">
        <f t="shared" si="492"/>
        <v>Registered</v>
      </c>
      <c r="R2990" s="121">
        <f t="shared" si="493"/>
        <v>0.35</v>
      </c>
      <c r="T2990" s="117">
        <f t="shared" si="494"/>
        <v>455743</v>
      </c>
      <c r="U2990" s="117">
        <f t="shared" si="495"/>
        <v>0</v>
      </c>
    </row>
    <row r="2991" spans="1:21" x14ac:dyDescent="0.3">
      <c r="A2991" s="114">
        <v>743</v>
      </c>
      <c r="B2991" s="114" t="s">
        <v>130</v>
      </c>
      <c r="C2991" s="114" t="s">
        <v>23</v>
      </c>
      <c r="D2991" s="114" t="s">
        <v>3511</v>
      </c>
      <c r="E2991" s="114" t="s">
        <v>3512</v>
      </c>
      <c r="F2991" s="115">
        <v>45161</v>
      </c>
      <c r="G2991" s="114" t="s">
        <v>2424</v>
      </c>
      <c r="H2991" s="116">
        <v>8445600</v>
      </c>
      <c r="I2991" s="116">
        <v>7601040</v>
      </c>
      <c r="J2991" s="116">
        <v>7178760</v>
      </c>
      <c r="K2991" s="116">
        <v>422280</v>
      </c>
      <c r="L2991" s="116">
        <v>422280</v>
      </c>
      <c r="M2991" s="116">
        <v>0</v>
      </c>
      <c r="N2991" s="116">
        <v>0</v>
      </c>
      <c r="O2991" s="116">
        <v>0</v>
      </c>
      <c r="P2991" s="120">
        <v>0</v>
      </c>
      <c r="Q2991" s="27" t="str">
        <f t="shared" si="492"/>
        <v>Registered</v>
      </c>
      <c r="R2991" s="121">
        <f t="shared" si="493"/>
        <v>0.9</v>
      </c>
      <c r="T2991" s="117">
        <f t="shared" si="494"/>
        <v>422280</v>
      </c>
      <c r="U2991" s="117">
        <f t="shared" si="495"/>
        <v>0</v>
      </c>
    </row>
    <row r="2992" spans="1:21" x14ac:dyDescent="0.3">
      <c r="A2992" s="114">
        <v>748</v>
      </c>
      <c r="B2992" s="114" t="s">
        <v>130</v>
      </c>
      <c r="C2992" s="114" t="s">
        <v>23</v>
      </c>
      <c r="D2992" s="114" t="s">
        <v>7383</v>
      </c>
      <c r="E2992" s="114" t="s">
        <v>7384</v>
      </c>
      <c r="F2992" s="115">
        <v>45412</v>
      </c>
      <c r="G2992" s="114" t="s">
        <v>2684</v>
      </c>
      <c r="H2992" s="116">
        <v>8311878</v>
      </c>
      <c r="I2992" s="116">
        <v>7480690</v>
      </c>
      <c r="J2992" s="116">
        <v>7065096</v>
      </c>
      <c r="K2992" s="116">
        <v>415594</v>
      </c>
      <c r="L2992" s="116">
        <v>415594</v>
      </c>
      <c r="M2992" s="116">
        <v>0</v>
      </c>
      <c r="N2992" s="116">
        <v>0</v>
      </c>
      <c r="O2992" s="116">
        <v>0</v>
      </c>
      <c r="P2992" s="120">
        <v>0</v>
      </c>
      <c r="Q2992" s="27" t="str">
        <f t="shared" si="492"/>
        <v>Registered</v>
      </c>
      <c r="R2992" s="121">
        <f t="shared" si="493"/>
        <v>0.89999997593804915</v>
      </c>
      <c r="T2992" s="117">
        <f t="shared" si="494"/>
        <v>415594</v>
      </c>
      <c r="U2992" s="117">
        <f t="shared" si="495"/>
        <v>0</v>
      </c>
    </row>
    <row r="2993" spans="1:21" x14ac:dyDescent="0.3">
      <c r="A2993" s="114">
        <v>758</v>
      </c>
      <c r="B2993" s="114" t="s">
        <v>130</v>
      </c>
      <c r="C2993" s="114" t="s">
        <v>23</v>
      </c>
      <c r="D2993" s="114" t="s">
        <v>3608</v>
      </c>
      <c r="E2993" s="114" t="s">
        <v>3609</v>
      </c>
      <c r="F2993" s="115">
        <v>44918</v>
      </c>
      <c r="G2993" s="114" t="s">
        <v>3610</v>
      </c>
      <c r="H2993" s="116">
        <v>8087835</v>
      </c>
      <c r="I2993" s="116">
        <v>6874659</v>
      </c>
      <c r="J2993" s="116">
        <v>6470267</v>
      </c>
      <c r="K2993" s="116">
        <v>404392</v>
      </c>
      <c r="L2993" s="116">
        <v>0</v>
      </c>
      <c r="M2993" s="116">
        <v>404392</v>
      </c>
      <c r="N2993" s="116">
        <v>0</v>
      </c>
      <c r="O2993" s="116">
        <v>0</v>
      </c>
      <c r="P2993" s="120">
        <v>0</v>
      </c>
      <c r="Q2993" s="27" t="str">
        <f t="shared" si="492"/>
        <v>Registered</v>
      </c>
      <c r="R2993" s="121">
        <f t="shared" si="493"/>
        <v>0.8499999072681379</v>
      </c>
      <c r="T2993" s="117">
        <f t="shared" si="494"/>
        <v>404392</v>
      </c>
      <c r="U2993" s="117">
        <f t="shared" si="495"/>
        <v>0</v>
      </c>
    </row>
    <row r="2994" spans="1:21" x14ac:dyDescent="0.3">
      <c r="A2994" s="114">
        <v>762</v>
      </c>
      <c r="B2994" s="114" t="s">
        <v>130</v>
      </c>
      <c r="C2994" s="114" t="s">
        <v>23</v>
      </c>
      <c r="D2994" s="114" t="s">
        <v>3624</v>
      </c>
      <c r="E2994" s="114" t="s">
        <v>3625</v>
      </c>
      <c r="F2994" s="115">
        <v>45251</v>
      </c>
      <c r="G2994" s="114" t="s">
        <v>3626</v>
      </c>
      <c r="H2994" s="116">
        <v>8043261</v>
      </c>
      <c r="I2994" s="116">
        <v>7238934</v>
      </c>
      <c r="J2994" s="116">
        <v>6836771</v>
      </c>
      <c r="K2994" s="116">
        <v>402163</v>
      </c>
      <c r="L2994" s="116">
        <v>0</v>
      </c>
      <c r="M2994" s="116">
        <v>402163</v>
      </c>
      <c r="N2994" s="116">
        <v>0</v>
      </c>
      <c r="O2994" s="116">
        <v>0</v>
      </c>
      <c r="P2994" s="120">
        <v>0</v>
      </c>
      <c r="Q2994" s="27" t="str">
        <f t="shared" si="492"/>
        <v>Registered</v>
      </c>
      <c r="R2994" s="121">
        <f t="shared" si="493"/>
        <v>0.89999988810508569</v>
      </c>
      <c r="T2994" s="117">
        <f t="shared" si="494"/>
        <v>402163</v>
      </c>
      <c r="U2994" s="117">
        <f t="shared" si="495"/>
        <v>0</v>
      </c>
    </row>
    <row r="2995" spans="1:21" x14ac:dyDescent="0.3">
      <c r="A2995" s="114">
        <v>767</v>
      </c>
      <c r="B2995" s="114" t="s">
        <v>130</v>
      </c>
      <c r="C2995" s="114" t="s">
        <v>23</v>
      </c>
      <c r="D2995" s="114" t="s">
        <v>3636</v>
      </c>
      <c r="E2995" s="114" t="s">
        <v>3637</v>
      </c>
      <c r="F2995" s="115">
        <v>44985</v>
      </c>
      <c r="G2995" s="114" t="s">
        <v>2966</v>
      </c>
      <c r="H2995" s="116">
        <v>8005725</v>
      </c>
      <c r="I2995" s="116">
        <v>7205153</v>
      </c>
      <c r="J2995" s="116">
        <v>6804867</v>
      </c>
      <c r="K2995" s="116">
        <v>400286</v>
      </c>
      <c r="L2995" s="116">
        <v>0</v>
      </c>
      <c r="M2995" s="116">
        <v>400286</v>
      </c>
      <c r="N2995" s="116">
        <v>0</v>
      </c>
      <c r="O2995" s="116">
        <v>0</v>
      </c>
      <c r="P2995" s="120">
        <v>0</v>
      </c>
      <c r="Q2995" s="27" t="str">
        <f t="shared" si="492"/>
        <v>Registered</v>
      </c>
      <c r="R2995" s="121">
        <f t="shared" si="493"/>
        <v>0.90000006245530539</v>
      </c>
      <c r="T2995" s="117">
        <f t="shared" si="494"/>
        <v>400286</v>
      </c>
      <c r="U2995" s="117">
        <f t="shared" si="495"/>
        <v>0</v>
      </c>
    </row>
    <row r="2996" spans="1:21" x14ac:dyDescent="0.3">
      <c r="A2996" s="114">
        <v>774</v>
      </c>
      <c r="B2996" s="114" t="s">
        <v>130</v>
      </c>
      <c r="C2996" s="114" t="s">
        <v>23</v>
      </c>
      <c r="D2996" s="114" t="s">
        <v>3662</v>
      </c>
      <c r="E2996" s="114" t="s">
        <v>3663</v>
      </c>
      <c r="F2996" s="115">
        <v>45168</v>
      </c>
      <c r="G2996" s="114" t="s">
        <v>3567</v>
      </c>
      <c r="H2996" s="116">
        <v>7954113</v>
      </c>
      <c r="I2996" s="116">
        <v>6204209</v>
      </c>
      <c r="J2996" s="116">
        <v>5806504</v>
      </c>
      <c r="K2996" s="116">
        <v>397705</v>
      </c>
      <c r="L2996" s="116">
        <v>0</v>
      </c>
      <c r="M2996" s="116">
        <v>0</v>
      </c>
      <c r="N2996" s="116">
        <v>0</v>
      </c>
      <c r="O2996" s="116">
        <v>397705</v>
      </c>
      <c r="P2996" s="120">
        <v>0</v>
      </c>
      <c r="Q2996" s="27" t="str">
        <f t="shared" si="492"/>
        <v>Registered</v>
      </c>
      <c r="R2996" s="121">
        <f t="shared" si="493"/>
        <v>0.78000010812016374</v>
      </c>
      <c r="T2996" s="117">
        <f t="shared" si="494"/>
        <v>397705</v>
      </c>
      <c r="U2996" s="117">
        <f t="shared" si="495"/>
        <v>0</v>
      </c>
    </row>
    <row r="2997" spans="1:21" x14ac:dyDescent="0.3">
      <c r="A2997" s="114">
        <v>775</v>
      </c>
      <c r="B2997" s="114" t="s">
        <v>130</v>
      </c>
      <c r="C2997" s="114" t="s">
        <v>23</v>
      </c>
      <c r="D2997" s="114" t="s">
        <v>7363</v>
      </c>
      <c r="E2997" s="114" t="s">
        <v>7364</v>
      </c>
      <c r="F2997" s="115">
        <v>45009</v>
      </c>
      <c r="G2997" s="114" t="s">
        <v>1981</v>
      </c>
      <c r="H2997" s="116">
        <v>7917750</v>
      </c>
      <c r="I2997" s="116">
        <v>7125981</v>
      </c>
      <c r="J2997" s="116">
        <v>6730093</v>
      </c>
      <c r="K2997" s="116">
        <v>395888</v>
      </c>
      <c r="L2997" s="116">
        <v>395888</v>
      </c>
      <c r="M2997" s="116">
        <v>0</v>
      </c>
      <c r="N2997" s="116">
        <v>0</v>
      </c>
      <c r="O2997" s="116">
        <v>0</v>
      </c>
      <c r="P2997" s="120">
        <v>0</v>
      </c>
      <c r="Q2997" s="27" t="str">
        <f t="shared" si="492"/>
        <v>Registered</v>
      </c>
      <c r="R2997" s="121">
        <f t="shared" si="493"/>
        <v>0.90000075779103916</v>
      </c>
      <c r="T2997" s="117">
        <f t="shared" si="494"/>
        <v>395888</v>
      </c>
      <c r="U2997" s="117">
        <f t="shared" si="495"/>
        <v>0</v>
      </c>
    </row>
    <row r="2998" spans="1:21" x14ac:dyDescent="0.3">
      <c r="A2998" s="114">
        <v>778</v>
      </c>
      <c r="B2998" s="114" t="s">
        <v>130</v>
      </c>
      <c r="C2998" s="114" t="s">
        <v>23</v>
      </c>
      <c r="D2998" s="114" t="s">
        <v>2728</v>
      </c>
      <c r="E2998" s="114" t="s">
        <v>2729</v>
      </c>
      <c r="F2998" s="115">
        <v>44951</v>
      </c>
      <c r="G2998" s="114" t="s">
        <v>2672</v>
      </c>
      <c r="H2998" s="116">
        <v>7909539</v>
      </c>
      <c r="I2998" s="116">
        <v>7118586</v>
      </c>
      <c r="J2998" s="116">
        <v>6723109</v>
      </c>
      <c r="K2998" s="116">
        <v>395477</v>
      </c>
      <c r="L2998" s="116">
        <v>0</v>
      </c>
      <c r="M2998" s="116">
        <v>395477</v>
      </c>
      <c r="N2998" s="116">
        <v>0</v>
      </c>
      <c r="O2998" s="116">
        <v>0</v>
      </c>
      <c r="P2998" s="120">
        <v>0</v>
      </c>
      <c r="Q2998" s="27" t="str">
        <f t="shared" si="492"/>
        <v>Registered</v>
      </c>
      <c r="R2998" s="121">
        <f t="shared" si="493"/>
        <v>0.9000001137866569</v>
      </c>
      <c r="T2998" s="117">
        <f t="shared" si="494"/>
        <v>395477</v>
      </c>
      <c r="U2998" s="117">
        <f t="shared" si="495"/>
        <v>0</v>
      </c>
    </row>
    <row r="2999" spans="1:21" x14ac:dyDescent="0.3">
      <c r="A2999" s="114">
        <v>779</v>
      </c>
      <c r="B2999" s="114" t="s">
        <v>130</v>
      </c>
      <c r="C2999" s="114" t="s">
        <v>23</v>
      </c>
      <c r="D2999" s="114" t="s">
        <v>3688</v>
      </c>
      <c r="E2999" s="114" t="s">
        <v>3689</v>
      </c>
      <c r="F2999" s="115">
        <v>44957</v>
      </c>
      <c r="G2999" s="114" t="s">
        <v>2751</v>
      </c>
      <c r="H2999" s="116">
        <v>7890771</v>
      </c>
      <c r="I2999" s="116">
        <v>7101696</v>
      </c>
      <c r="J2999" s="116">
        <v>6707157</v>
      </c>
      <c r="K2999" s="116">
        <v>394539</v>
      </c>
      <c r="L2999" s="116">
        <v>0</v>
      </c>
      <c r="M2999" s="116">
        <v>394539</v>
      </c>
      <c r="N2999" s="116">
        <v>0</v>
      </c>
      <c r="O2999" s="116">
        <v>0</v>
      </c>
      <c r="P2999" s="120">
        <v>0</v>
      </c>
      <c r="Q2999" s="27" t="str">
        <f t="shared" si="492"/>
        <v>Registered</v>
      </c>
      <c r="R2999" s="121">
        <f t="shared" si="493"/>
        <v>0.90000026613368955</v>
      </c>
      <c r="T2999" s="117">
        <f t="shared" si="494"/>
        <v>394539</v>
      </c>
      <c r="U2999" s="117">
        <f t="shared" si="495"/>
        <v>0</v>
      </c>
    </row>
    <row r="3000" spans="1:21" x14ac:dyDescent="0.3">
      <c r="A3000" s="114">
        <v>782</v>
      </c>
      <c r="B3000" s="114" t="s">
        <v>130</v>
      </c>
      <c r="C3000" s="114" t="s">
        <v>23</v>
      </c>
      <c r="D3000" s="114" t="s">
        <v>3698</v>
      </c>
      <c r="E3000" s="114" t="s">
        <v>3699</v>
      </c>
      <c r="F3000" s="115">
        <v>44985</v>
      </c>
      <c r="G3000" s="114" t="s">
        <v>2635</v>
      </c>
      <c r="H3000" s="116">
        <v>7864965</v>
      </c>
      <c r="I3000" s="116">
        <v>7078469</v>
      </c>
      <c r="J3000" s="116">
        <v>6685221</v>
      </c>
      <c r="K3000" s="116">
        <v>393248</v>
      </c>
      <c r="L3000" s="116">
        <v>0</v>
      </c>
      <c r="M3000" s="116">
        <v>393248</v>
      </c>
      <c r="N3000" s="116">
        <v>0</v>
      </c>
      <c r="O3000" s="116">
        <v>0</v>
      </c>
      <c r="P3000" s="120">
        <v>0</v>
      </c>
      <c r="Q3000" s="27" t="str">
        <f t="shared" si="492"/>
        <v>Registered</v>
      </c>
      <c r="R3000" s="121">
        <f t="shared" si="493"/>
        <v>0.90000006357307372</v>
      </c>
      <c r="T3000" s="117">
        <f t="shared" si="494"/>
        <v>393248</v>
      </c>
      <c r="U3000" s="117">
        <f t="shared" si="495"/>
        <v>0</v>
      </c>
    </row>
    <row r="3001" spans="1:21" x14ac:dyDescent="0.3">
      <c r="A3001" s="114">
        <v>785</v>
      </c>
      <c r="B3001" s="114" t="s">
        <v>130</v>
      </c>
      <c r="C3001" s="114" t="s">
        <v>23</v>
      </c>
      <c r="D3001" s="114" t="s">
        <v>3717</v>
      </c>
      <c r="E3001" s="114" t="s">
        <v>3718</v>
      </c>
      <c r="F3001" s="115">
        <v>44918</v>
      </c>
      <c r="G3001" s="114" t="s">
        <v>3083</v>
      </c>
      <c r="H3001" s="116">
        <v>7859100</v>
      </c>
      <c r="I3001" s="116">
        <v>7073190</v>
      </c>
      <c r="J3001" s="116">
        <v>6680235</v>
      </c>
      <c r="K3001" s="116">
        <v>392955</v>
      </c>
      <c r="L3001" s="116">
        <v>0</v>
      </c>
      <c r="M3001" s="116">
        <v>392955</v>
      </c>
      <c r="N3001" s="116">
        <v>0</v>
      </c>
      <c r="O3001" s="116">
        <v>0</v>
      </c>
      <c r="P3001" s="120">
        <v>0</v>
      </c>
      <c r="Q3001" s="27" t="str">
        <f t="shared" si="492"/>
        <v>Registered</v>
      </c>
      <c r="R3001" s="121">
        <f t="shared" si="493"/>
        <v>0.9</v>
      </c>
      <c r="T3001" s="117">
        <f t="shared" si="494"/>
        <v>392955</v>
      </c>
      <c r="U3001" s="117">
        <f t="shared" si="495"/>
        <v>0</v>
      </c>
    </row>
    <row r="3002" spans="1:21" x14ac:dyDescent="0.3">
      <c r="A3002" s="114">
        <v>799</v>
      </c>
      <c r="B3002" s="114" t="s">
        <v>130</v>
      </c>
      <c r="C3002" s="114" t="s">
        <v>23</v>
      </c>
      <c r="D3002" s="114" t="s">
        <v>3783</v>
      </c>
      <c r="E3002" s="114" t="s">
        <v>3784</v>
      </c>
      <c r="F3002" s="115">
        <v>44918</v>
      </c>
      <c r="G3002" s="114" t="s">
        <v>3785</v>
      </c>
      <c r="H3002" s="116">
        <v>7741800</v>
      </c>
      <c r="I3002" s="116">
        <v>6967620</v>
      </c>
      <c r="J3002" s="116">
        <v>6580530</v>
      </c>
      <c r="K3002" s="116">
        <v>387090</v>
      </c>
      <c r="L3002" s="116">
        <v>0</v>
      </c>
      <c r="M3002" s="116">
        <v>387090</v>
      </c>
      <c r="N3002" s="116">
        <v>0</v>
      </c>
      <c r="O3002" s="116">
        <v>0</v>
      </c>
      <c r="P3002" s="120">
        <v>0</v>
      </c>
      <c r="Q3002" s="27" t="str">
        <f t="shared" si="492"/>
        <v>Registered</v>
      </c>
      <c r="R3002" s="121">
        <f t="shared" si="493"/>
        <v>0.9</v>
      </c>
      <c r="T3002" s="117">
        <f t="shared" si="494"/>
        <v>387090</v>
      </c>
      <c r="U3002" s="117">
        <f t="shared" si="495"/>
        <v>0</v>
      </c>
    </row>
    <row r="3003" spans="1:21" x14ac:dyDescent="0.3">
      <c r="A3003" s="114">
        <v>800</v>
      </c>
      <c r="B3003" s="114" t="s">
        <v>130</v>
      </c>
      <c r="C3003" s="114" t="s">
        <v>23</v>
      </c>
      <c r="D3003" s="114" t="s">
        <v>7367</v>
      </c>
      <c r="E3003" s="114" t="s">
        <v>7368</v>
      </c>
      <c r="F3003" s="115">
        <v>44918</v>
      </c>
      <c r="G3003" s="114" t="s">
        <v>5390</v>
      </c>
      <c r="H3003" s="116">
        <v>7741800</v>
      </c>
      <c r="I3003" s="116">
        <v>6967620</v>
      </c>
      <c r="J3003" s="116">
        <v>6580530</v>
      </c>
      <c r="K3003" s="116">
        <v>387090</v>
      </c>
      <c r="L3003" s="116">
        <v>387090</v>
      </c>
      <c r="M3003" s="116">
        <v>0</v>
      </c>
      <c r="N3003" s="116">
        <v>0</v>
      </c>
      <c r="O3003" s="116">
        <v>0</v>
      </c>
      <c r="P3003" s="120">
        <v>0</v>
      </c>
      <c r="Q3003" s="27" t="str">
        <f t="shared" si="492"/>
        <v>Registered</v>
      </c>
      <c r="R3003" s="121">
        <f t="shared" si="493"/>
        <v>0.9</v>
      </c>
      <c r="T3003" s="117">
        <f t="shared" si="494"/>
        <v>387090</v>
      </c>
      <c r="U3003" s="117">
        <f t="shared" si="495"/>
        <v>0</v>
      </c>
    </row>
    <row r="3004" spans="1:21" x14ac:dyDescent="0.3">
      <c r="A3004" s="114">
        <v>809</v>
      </c>
      <c r="B3004" s="114" t="s">
        <v>130</v>
      </c>
      <c r="C3004" s="114" t="s">
        <v>23</v>
      </c>
      <c r="D3004" s="114" t="s">
        <v>3807</v>
      </c>
      <c r="E3004" s="114" t="s">
        <v>3808</v>
      </c>
      <c r="F3004" s="115">
        <v>44917</v>
      </c>
      <c r="G3004" s="114" t="s">
        <v>3809</v>
      </c>
      <c r="H3004" s="116">
        <v>7731243</v>
      </c>
      <c r="I3004" s="116">
        <v>6958117</v>
      </c>
      <c r="J3004" s="116">
        <v>6571555</v>
      </c>
      <c r="K3004" s="116">
        <v>386562</v>
      </c>
      <c r="L3004" s="116">
        <v>0</v>
      </c>
      <c r="M3004" s="116">
        <v>386562</v>
      </c>
      <c r="N3004" s="116">
        <v>0</v>
      </c>
      <c r="O3004" s="116">
        <v>0</v>
      </c>
      <c r="P3004" s="120">
        <v>0</v>
      </c>
      <c r="Q3004" s="27" t="str">
        <f t="shared" si="492"/>
        <v>Registered</v>
      </c>
      <c r="R3004" s="121">
        <f t="shared" si="493"/>
        <v>0.89999978011297799</v>
      </c>
      <c r="T3004" s="117">
        <f t="shared" si="494"/>
        <v>386562</v>
      </c>
      <c r="U3004" s="117">
        <f t="shared" si="495"/>
        <v>0</v>
      </c>
    </row>
    <row r="3005" spans="1:21" x14ac:dyDescent="0.3">
      <c r="A3005" s="114">
        <v>810</v>
      </c>
      <c r="B3005" s="114" t="s">
        <v>130</v>
      </c>
      <c r="C3005" s="114" t="s">
        <v>23</v>
      </c>
      <c r="D3005" s="114" t="s">
        <v>7369</v>
      </c>
      <c r="E3005" s="114" t="s">
        <v>7370</v>
      </c>
      <c r="F3005" s="115">
        <v>45045</v>
      </c>
      <c r="G3005" s="114" t="s">
        <v>2587</v>
      </c>
      <c r="H3005" s="116">
        <v>7731243</v>
      </c>
      <c r="I3005" s="116">
        <v>6958117</v>
      </c>
      <c r="J3005" s="116">
        <v>6571555</v>
      </c>
      <c r="K3005" s="116">
        <v>386562</v>
      </c>
      <c r="L3005" s="116">
        <v>386562</v>
      </c>
      <c r="M3005" s="116">
        <v>0</v>
      </c>
      <c r="N3005" s="116">
        <v>0</v>
      </c>
      <c r="O3005" s="116">
        <v>0</v>
      </c>
      <c r="P3005" s="120">
        <v>0</v>
      </c>
      <c r="Q3005" s="27" t="str">
        <f t="shared" si="492"/>
        <v>Registered</v>
      </c>
      <c r="R3005" s="121">
        <f t="shared" si="493"/>
        <v>0.89999978011297799</v>
      </c>
      <c r="T3005" s="117">
        <f t="shared" si="494"/>
        <v>386562</v>
      </c>
      <c r="U3005" s="117">
        <f t="shared" si="495"/>
        <v>0</v>
      </c>
    </row>
    <row r="3006" spans="1:21" x14ac:dyDescent="0.3">
      <c r="A3006" s="114">
        <v>811</v>
      </c>
      <c r="B3006" s="114" t="s">
        <v>130</v>
      </c>
      <c r="C3006" s="114" t="s">
        <v>23</v>
      </c>
      <c r="D3006" s="114" t="s">
        <v>3810</v>
      </c>
      <c r="E3006" s="114" t="s">
        <v>3811</v>
      </c>
      <c r="F3006" s="115">
        <v>44925</v>
      </c>
      <c r="G3006" s="114" t="s">
        <v>2672</v>
      </c>
      <c r="H3006" s="116">
        <v>7731243</v>
      </c>
      <c r="I3006" s="116">
        <v>6958117</v>
      </c>
      <c r="J3006" s="116">
        <v>6571555</v>
      </c>
      <c r="K3006" s="116">
        <v>386562</v>
      </c>
      <c r="L3006" s="116">
        <v>0</v>
      </c>
      <c r="M3006" s="116">
        <v>386562</v>
      </c>
      <c r="N3006" s="116">
        <v>0</v>
      </c>
      <c r="O3006" s="116">
        <v>0</v>
      </c>
      <c r="P3006" s="120">
        <v>0</v>
      </c>
      <c r="Q3006" s="27" t="str">
        <f t="shared" si="492"/>
        <v>Registered</v>
      </c>
      <c r="R3006" s="121">
        <f t="shared" si="493"/>
        <v>0.89999978011297799</v>
      </c>
      <c r="T3006" s="117">
        <f t="shared" si="494"/>
        <v>386562</v>
      </c>
      <c r="U3006" s="117">
        <f t="shared" si="495"/>
        <v>0</v>
      </c>
    </row>
    <row r="3007" spans="1:21" x14ac:dyDescent="0.3">
      <c r="A3007" s="114">
        <v>812</v>
      </c>
      <c r="B3007" s="114" t="s">
        <v>130</v>
      </c>
      <c r="C3007" s="114" t="s">
        <v>23</v>
      </c>
      <c r="D3007" s="114" t="s">
        <v>2840</v>
      </c>
      <c r="E3007" s="114" t="s">
        <v>2841</v>
      </c>
      <c r="F3007" s="115">
        <v>45000</v>
      </c>
      <c r="G3007" s="114" t="s">
        <v>2842</v>
      </c>
      <c r="H3007" s="116">
        <v>7731243</v>
      </c>
      <c r="I3007" s="116">
        <v>6958117</v>
      </c>
      <c r="J3007" s="116">
        <v>6571555</v>
      </c>
      <c r="K3007" s="116">
        <v>386562</v>
      </c>
      <c r="L3007" s="116">
        <v>0</v>
      </c>
      <c r="M3007" s="116">
        <v>386562</v>
      </c>
      <c r="N3007" s="116">
        <v>0</v>
      </c>
      <c r="O3007" s="116">
        <v>0</v>
      </c>
      <c r="P3007" s="120">
        <v>0</v>
      </c>
      <c r="Q3007" s="27" t="str">
        <f t="shared" si="492"/>
        <v>Registered</v>
      </c>
      <c r="R3007" s="121">
        <f t="shared" si="493"/>
        <v>0.89999978011297799</v>
      </c>
      <c r="T3007" s="117">
        <f t="shared" si="494"/>
        <v>386562</v>
      </c>
      <c r="U3007" s="117">
        <f t="shared" si="495"/>
        <v>0</v>
      </c>
    </row>
    <row r="3008" spans="1:21" x14ac:dyDescent="0.3">
      <c r="A3008" s="114">
        <v>842</v>
      </c>
      <c r="B3008" s="114" t="s">
        <v>130</v>
      </c>
      <c r="C3008" s="114" t="s">
        <v>23</v>
      </c>
      <c r="D3008" s="114" t="s">
        <v>7362</v>
      </c>
      <c r="E3008" s="114" t="s">
        <v>6931</v>
      </c>
      <c r="F3008" s="115">
        <v>45045</v>
      </c>
      <c r="G3008" s="114" t="s">
        <v>1774</v>
      </c>
      <c r="H3008" s="116">
        <v>7050000</v>
      </c>
      <c r="I3008" s="116">
        <v>6345000</v>
      </c>
      <c r="J3008" s="116">
        <v>5992500</v>
      </c>
      <c r="K3008" s="116">
        <v>352500</v>
      </c>
      <c r="L3008" s="116">
        <v>352500</v>
      </c>
      <c r="M3008" s="116">
        <v>0</v>
      </c>
      <c r="N3008" s="116">
        <v>0</v>
      </c>
      <c r="O3008" s="116">
        <v>0</v>
      </c>
      <c r="P3008" s="120">
        <v>0</v>
      </c>
      <c r="Q3008" s="27" t="str">
        <f t="shared" si="492"/>
        <v>Registered</v>
      </c>
      <c r="R3008" s="121">
        <f t="shared" si="493"/>
        <v>0.9</v>
      </c>
      <c r="T3008" s="117">
        <f t="shared" si="494"/>
        <v>352500</v>
      </c>
      <c r="U3008" s="117">
        <f t="shared" si="495"/>
        <v>0</v>
      </c>
    </row>
    <row r="3009" spans="1:21" x14ac:dyDescent="0.3">
      <c r="A3009" s="114">
        <v>971</v>
      </c>
      <c r="B3009" s="114" t="s">
        <v>130</v>
      </c>
      <c r="C3009" s="114" t="s">
        <v>23</v>
      </c>
      <c r="D3009" s="114" t="s">
        <v>2964</v>
      </c>
      <c r="E3009" s="114" t="s">
        <v>2965</v>
      </c>
      <c r="F3009" s="115">
        <v>44957</v>
      </c>
      <c r="G3009" s="114" t="s">
        <v>2966</v>
      </c>
      <c r="H3009" s="116">
        <v>11391882</v>
      </c>
      <c r="I3009" s="116">
        <v>9683100</v>
      </c>
      <c r="J3009" s="116">
        <v>9582562</v>
      </c>
      <c r="K3009" s="116">
        <v>100538</v>
      </c>
      <c r="L3009" s="116">
        <v>0</v>
      </c>
      <c r="M3009" s="116">
        <v>0</v>
      </c>
      <c r="N3009" s="116">
        <v>0</v>
      </c>
      <c r="O3009" s="116">
        <v>100538</v>
      </c>
      <c r="P3009" s="120">
        <v>0</v>
      </c>
      <c r="Q3009" s="27" t="str">
        <f t="shared" si="492"/>
        <v>Registered</v>
      </c>
      <c r="R3009" s="121">
        <f t="shared" si="493"/>
        <v>0.85000002633454241</v>
      </c>
      <c r="T3009" s="117">
        <f t="shared" si="494"/>
        <v>100538</v>
      </c>
      <c r="U3009" s="117">
        <f t="shared" si="495"/>
        <v>0</v>
      </c>
    </row>
    <row r="3010" spans="1:21" x14ac:dyDescent="0.3">
      <c r="A3010" s="114">
        <v>1073</v>
      </c>
      <c r="B3010" s="114" t="s">
        <v>130</v>
      </c>
      <c r="C3010" s="114" t="s">
        <v>23</v>
      </c>
      <c r="D3010" s="114" t="s">
        <v>4787</v>
      </c>
      <c r="E3010" s="114" t="s">
        <v>4788</v>
      </c>
      <c r="F3010" s="115">
        <v>45159</v>
      </c>
      <c r="G3010" s="114" t="s">
        <v>2372</v>
      </c>
      <c r="H3010" s="116">
        <v>12060894</v>
      </c>
      <c r="I3010" s="116">
        <v>10251763</v>
      </c>
      <c r="J3010" s="116">
        <v>10211763</v>
      </c>
      <c r="K3010" s="116">
        <v>40000</v>
      </c>
      <c r="L3010" s="116">
        <v>0</v>
      </c>
      <c r="M3010" s="116">
        <v>0</v>
      </c>
      <c r="N3010" s="116">
        <v>0</v>
      </c>
      <c r="O3010" s="116">
        <v>40000</v>
      </c>
      <c r="P3010" s="120">
        <v>0</v>
      </c>
      <c r="Q3010" s="27" t="str">
        <f t="shared" ref="Q3010:Q3073" si="496">IF(G3010="01 Jan 1900","Unregistered","Registered")</f>
        <v>Registered</v>
      </c>
      <c r="R3010" s="121">
        <f t="shared" si="493"/>
        <v>0.85000025702903947</v>
      </c>
      <c r="T3010" s="117">
        <f t="shared" si="494"/>
        <v>40000</v>
      </c>
      <c r="U3010" s="117">
        <f t="shared" si="495"/>
        <v>0</v>
      </c>
    </row>
    <row r="3011" spans="1:21" x14ac:dyDescent="0.3">
      <c r="A3011" s="114">
        <v>1103</v>
      </c>
      <c r="B3011" s="114" t="s">
        <v>130</v>
      </c>
      <c r="C3011" s="114" t="s">
        <v>23</v>
      </c>
      <c r="D3011" s="114" t="s">
        <v>2877</v>
      </c>
      <c r="E3011" s="114" t="s">
        <v>2878</v>
      </c>
      <c r="F3011" s="115">
        <v>45804</v>
      </c>
      <c r="G3011" s="114" t="s">
        <v>1718</v>
      </c>
      <c r="H3011" s="116">
        <v>13174782</v>
      </c>
      <c r="I3011" s="116">
        <v>11198561</v>
      </c>
      <c r="J3011" s="116">
        <v>11193561</v>
      </c>
      <c r="K3011" s="116">
        <v>5000</v>
      </c>
      <c r="L3011" s="116">
        <v>0</v>
      </c>
      <c r="M3011" s="116">
        <v>0</v>
      </c>
      <c r="N3011" s="116">
        <v>5000</v>
      </c>
      <c r="O3011" s="116">
        <v>0</v>
      </c>
      <c r="P3011" s="120">
        <v>0</v>
      </c>
      <c r="Q3011" s="27" t="str">
        <f t="shared" si="496"/>
        <v>Registered</v>
      </c>
      <c r="R3011" s="121">
        <f t="shared" si="493"/>
        <v>0.84999971916043848</v>
      </c>
      <c r="T3011" s="117">
        <f t="shared" si="494"/>
        <v>5000</v>
      </c>
      <c r="U3011" s="117">
        <f t="shared" si="495"/>
        <v>0</v>
      </c>
    </row>
    <row r="3012" spans="1:21" hidden="1" x14ac:dyDescent="0.3">
      <c r="A3012" s="114">
        <v>6670</v>
      </c>
      <c r="B3012" s="114" t="s">
        <v>130</v>
      </c>
      <c r="C3012" s="114" t="s">
        <v>23</v>
      </c>
      <c r="D3012" s="114" t="s">
        <v>7322</v>
      </c>
      <c r="E3012" s="114" t="s">
        <v>7323</v>
      </c>
      <c r="F3012" s="115">
        <v>45796</v>
      </c>
      <c r="G3012" s="114" t="s">
        <v>5429</v>
      </c>
      <c r="H3012" s="116">
        <v>10050238</v>
      </c>
      <c r="I3012" s="116">
        <v>8542704</v>
      </c>
      <c r="J3012" s="116">
        <v>8542704</v>
      </c>
      <c r="K3012" s="116">
        <v>0</v>
      </c>
      <c r="L3012" s="116">
        <v>0</v>
      </c>
      <c r="M3012" s="116">
        <v>0</v>
      </c>
      <c r="N3012" s="116">
        <v>0</v>
      </c>
      <c r="O3012" s="116">
        <v>0</v>
      </c>
      <c r="P3012" s="120">
        <v>0</v>
      </c>
      <c r="Q3012" s="27" t="str">
        <f t="shared" si="496"/>
        <v>Registered</v>
      </c>
      <c r="R3012" s="121">
        <f t="shared" ref="R3012:R3075" si="497">I3012/H3012</f>
        <v>0.85000016915022314</v>
      </c>
      <c r="T3012" s="117">
        <f t="shared" si="494"/>
        <v>0</v>
      </c>
      <c r="U3012" s="117">
        <f t="shared" si="495"/>
        <v>0</v>
      </c>
    </row>
    <row r="3013" spans="1:21" hidden="1" x14ac:dyDescent="0.3">
      <c r="A3013" s="114">
        <v>6671</v>
      </c>
      <c r="B3013" s="114" t="s">
        <v>130</v>
      </c>
      <c r="C3013" s="114" t="s">
        <v>23</v>
      </c>
      <c r="D3013" s="114" t="s">
        <v>7324</v>
      </c>
      <c r="E3013" s="114" t="s">
        <v>7325</v>
      </c>
      <c r="F3013" s="115">
        <v>45007</v>
      </c>
      <c r="G3013" s="114" t="s">
        <v>3094</v>
      </c>
      <c r="H3013" s="116">
        <v>11481876</v>
      </c>
      <c r="I3013" s="116">
        <v>9759595</v>
      </c>
      <c r="J3013" s="116">
        <v>9759595</v>
      </c>
      <c r="K3013" s="116">
        <v>0</v>
      </c>
      <c r="L3013" s="116">
        <v>0</v>
      </c>
      <c r="M3013" s="116">
        <v>0</v>
      </c>
      <c r="N3013" s="116">
        <v>0</v>
      </c>
      <c r="O3013" s="116">
        <v>0</v>
      </c>
      <c r="P3013" s="120">
        <v>0</v>
      </c>
      <c r="Q3013" s="27" t="str">
        <f t="shared" si="496"/>
        <v>Registered</v>
      </c>
      <c r="R3013" s="121">
        <f t="shared" si="497"/>
        <v>0.85000003483751263</v>
      </c>
      <c r="T3013" s="117">
        <f t="shared" si="494"/>
        <v>0</v>
      </c>
      <c r="U3013" s="117">
        <f t="shared" si="495"/>
        <v>0</v>
      </c>
    </row>
    <row r="3014" spans="1:21" hidden="1" x14ac:dyDescent="0.3">
      <c r="A3014" s="114">
        <v>6672</v>
      </c>
      <c r="B3014" s="114" t="s">
        <v>130</v>
      </c>
      <c r="C3014" s="114" t="s">
        <v>23</v>
      </c>
      <c r="D3014" s="114" t="s">
        <v>7326</v>
      </c>
      <c r="E3014" s="114" t="s">
        <v>7327</v>
      </c>
      <c r="F3014" s="115">
        <v>45623</v>
      </c>
      <c r="G3014" s="114" t="s">
        <v>2492</v>
      </c>
      <c r="H3014" s="116">
        <v>12819900</v>
      </c>
      <c r="I3014" s="116">
        <v>10896915</v>
      </c>
      <c r="J3014" s="116">
        <v>10896915</v>
      </c>
      <c r="K3014" s="116">
        <v>0</v>
      </c>
      <c r="L3014" s="116">
        <v>0</v>
      </c>
      <c r="M3014" s="116">
        <v>0</v>
      </c>
      <c r="N3014" s="116">
        <v>0</v>
      </c>
      <c r="O3014" s="116">
        <v>0</v>
      </c>
      <c r="P3014" s="120">
        <v>0</v>
      </c>
      <c r="Q3014" s="27" t="str">
        <f t="shared" si="496"/>
        <v>Registered</v>
      </c>
      <c r="R3014" s="121">
        <f t="shared" si="497"/>
        <v>0.85</v>
      </c>
      <c r="T3014" s="117">
        <f t="shared" si="494"/>
        <v>0</v>
      </c>
      <c r="U3014" s="117">
        <f t="shared" si="495"/>
        <v>0</v>
      </c>
    </row>
    <row r="3015" spans="1:21" hidden="1" x14ac:dyDescent="0.3">
      <c r="A3015" s="114">
        <v>6673</v>
      </c>
      <c r="B3015" s="114" t="s">
        <v>130</v>
      </c>
      <c r="C3015" s="114" t="s">
        <v>23</v>
      </c>
      <c r="D3015" s="114" t="s">
        <v>7328</v>
      </c>
      <c r="E3015" s="114" t="s">
        <v>7329</v>
      </c>
      <c r="F3015" s="115">
        <v>45640</v>
      </c>
      <c r="G3015" s="114" t="s">
        <v>1699</v>
      </c>
      <c r="H3015" s="116">
        <v>8445600</v>
      </c>
      <c r="I3015" s="116">
        <v>7178760</v>
      </c>
      <c r="J3015" s="116">
        <v>7178760</v>
      </c>
      <c r="K3015" s="116">
        <v>0</v>
      </c>
      <c r="L3015" s="116">
        <v>0</v>
      </c>
      <c r="M3015" s="116">
        <v>0</v>
      </c>
      <c r="N3015" s="116">
        <v>0</v>
      </c>
      <c r="O3015" s="116">
        <v>0</v>
      </c>
      <c r="P3015" s="120">
        <v>0</v>
      </c>
      <c r="Q3015" s="27" t="str">
        <f t="shared" si="496"/>
        <v>Registered</v>
      </c>
      <c r="R3015" s="121">
        <f t="shared" si="497"/>
        <v>0.85</v>
      </c>
      <c r="T3015" s="117">
        <f t="shared" si="494"/>
        <v>0</v>
      </c>
      <c r="U3015" s="117">
        <f t="shared" si="495"/>
        <v>0</v>
      </c>
    </row>
    <row r="3016" spans="1:21" hidden="1" x14ac:dyDescent="0.3">
      <c r="A3016" s="114">
        <v>6674</v>
      </c>
      <c r="B3016" s="114" t="s">
        <v>130</v>
      </c>
      <c r="C3016" s="114" t="s">
        <v>23</v>
      </c>
      <c r="D3016" s="114" t="s">
        <v>7330</v>
      </c>
      <c r="E3016" s="114" t="s">
        <v>7331</v>
      </c>
      <c r="F3016" s="115">
        <v>45653</v>
      </c>
      <c r="G3016" s="114" t="s">
        <v>4649</v>
      </c>
      <c r="H3016" s="116">
        <v>8668470</v>
      </c>
      <c r="I3016" s="116">
        <v>7368202</v>
      </c>
      <c r="J3016" s="116">
        <v>7368202</v>
      </c>
      <c r="K3016" s="116">
        <v>0</v>
      </c>
      <c r="L3016" s="116">
        <v>0</v>
      </c>
      <c r="M3016" s="116">
        <v>0</v>
      </c>
      <c r="N3016" s="116">
        <v>0</v>
      </c>
      <c r="O3016" s="116">
        <v>0</v>
      </c>
      <c r="P3016" s="120">
        <v>0</v>
      </c>
      <c r="Q3016" s="27" t="str">
        <f t="shared" si="496"/>
        <v>Registered</v>
      </c>
      <c r="R3016" s="121">
        <f t="shared" si="497"/>
        <v>0.85000028840152875</v>
      </c>
      <c r="T3016" s="117">
        <f t="shared" si="494"/>
        <v>0</v>
      </c>
      <c r="U3016" s="117">
        <f t="shared" si="495"/>
        <v>0</v>
      </c>
    </row>
    <row r="3017" spans="1:21" hidden="1" x14ac:dyDescent="0.3">
      <c r="A3017" s="114">
        <v>6675</v>
      </c>
      <c r="B3017" s="114" t="s">
        <v>130</v>
      </c>
      <c r="C3017" s="114" t="s">
        <v>23</v>
      </c>
      <c r="D3017" s="114" t="s">
        <v>7332</v>
      </c>
      <c r="E3017" s="114" t="s">
        <v>7333</v>
      </c>
      <c r="F3017" s="115">
        <v>44918</v>
      </c>
      <c r="G3017" s="114" t="s">
        <v>3780</v>
      </c>
      <c r="H3017" s="116">
        <v>11342640</v>
      </c>
      <c r="I3017" s="116">
        <v>9641244</v>
      </c>
      <c r="J3017" s="116">
        <v>9641244</v>
      </c>
      <c r="K3017" s="116">
        <v>0</v>
      </c>
      <c r="L3017" s="116">
        <v>0</v>
      </c>
      <c r="M3017" s="116">
        <v>0</v>
      </c>
      <c r="N3017" s="116">
        <v>0</v>
      </c>
      <c r="O3017" s="116">
        <v>0</v>
      </c>
      <c r="P3017" s="120">
        <v>0</v>
      </c>
      <c r="Q3017" s="27" t="str">
        <f t="shared" si="496"/>
        <v>Registered</v>
      </c>
      <c r="R3017" s="121">
        <f t="shared" si="497"/>
        <v>0.85</v>
      </c>
      <c r="T3017" s="117">
        <f t="shared" si="494"/>
        <v>0</v>
      </c>
      <c r="U3017" s="117">
        <f t="shared" si="495"/>
        <v>0</v>
      </c>
    </row>
    <row r="3018" spans="1:21" hidden="1" x14ac:dyDescent="0.3">
      <c r="A3018" s="114">
        <v>6676</v>
      </c>
      <c r="B3018" s="114" t="s">
        <v>130</v>
      </c>
      <c r="C3018" s="114" t="s">
        <v>23</v>
      </c>
      <c r="D3018" s="114" t="s">
        <v>7334</v>
      </c>
      <c r="E3018" s="114" t="s">
        <v>7335</v>
      </c>
      <c r="F3018" s="115">
        <v>44918</v>
      </c>
      <c r="G3018" s="114" t="s">
        <v>5148</v>
      </c>
      <c r="H3018" s="116">
        <v>11342640</v>
      </c>
      <c r="I3018" s="116">
        <v>10208376</v>
      </c>
      <c r="J3018" s="116">
        <v>10208376</v>
      </c>
      <c r="K3018" s="116">
        <v>0</v>
      </c>
      <c r="L3018" s="116">
        <v>0</v>
      </c>
      <c r="M3018" s="116">
        <v>0</v>
      </c>
      <c r="N3018" s="116">
        <v>0</v>
      </c>
      <c r="O3018" s="116">
        <v>0</v>
      </c>
      <c r="P3018" s="120">
        <v>0</v>
      </c>
      <c r="Q3018" s="27" t="str">
        <f t="shared" si="496"/>
        <v>Registered</v>
      </c>
      <c r="R3018" s="121">
        <f t="shared" si="497"/>
        <v>0.9</v>
      </c>
      <c r="T3018" s="117">
        <f t="shared" si="494"/>
        <v>0</v>
      </c>
      <c r="U3018" s="117">
        <f t="shared" si="495"/>
        <v>0</v>
      </c>
    </row>
    <row r="3019" spans="1:21" hidden="1" x14ac:dyDescent="0.3">
      <c r="A3019" s="114">
        <v>6677</v>
      </c>
      <c r="B3019" s="114" t="s">
        <v>130</v>
      </c>
      <c r="C3019" s="114" t="s">
        <v>23</v>
      </c>
      <c r="D3019" s="114" t="s">
        <v>7336</v>
      </c>
      <c r="E3019" s="114" t="s">
        <v>7337</v>
      </c>
      <c r="F3019" s="115">
        <v>44918</v>
      </c>
      <c r="G3019" s="114" t="s">
        <v>2672</v>
      </c>
      <c r="H3019" s="116">
        <v>11434332</v>
      </c>
      <c r="I3019" s="116">
        <v>10290901</v>
      </c>
      <c r="J3019" s="116">
        <v>10290901</v>
      </c>
      <c r="K3019" s="116">
        <v>0</v>
      </c>
      <c r="L3019" s="116">
        <v>0</v>
      </c>
      <c r="M3019" s="116">
        <v>0</v>
      </c>
      <c r="N3019" s="116">
        <v>0</v>
      </c>
      <c r="O3019" s="116">
        <v>0</v>
      </c>
      <c r="P3019" s="120">
        <v>0</v>
      </c>
      <c r="Q3019" s="27" t="str">
        <f t="shared" si="496"/>
        <v>Registered</v>
      </c>
      <c r="R3019" s="121">
        <f t="shared" si="497"/>
        <v>0.90000019240301921</v>
      </c>
      <c r="T3019" s="117">
        <f t="shared" si="494"/>
        <v>0</v>
      </c>
      <c r="U3019" s="117">
        <f t="shared" si="495"/>
        <v>0</v>
      </c>
    </row>
    <row r="3020" spans="1:21" hidden="1" x14ac:dyDescent="0.3">
      <c r="A3020" s="114">
        <v>6678</v>
      </c>
      <c r="B3020" s="114" t="s">
        <v>130</v>
      </c>
      <c r="C3020" s="114" t="s">
        <v>23</v>
      </c>
      <c r="D3020" s="114" t="s">
        <v>7338</v>
      </c>
      <c r="E3020" s="114" t="s">
        <v>7339</v>
      </c>
      <c r="F3020" s="115">
        <v>45009</v>
      </c>
      <c r="G3020" s="114" t="s">
        <v>2541</v>
      </c>
      <c r="H3020" s="116">
        <v>7731243</v>
      </c>
      <c r="I3020" s="116">
        <v>6958117</v>
      </c>
      <c r="J3020" s="116">
        <v>6958117</v>
      </c>
      <c r="K3020" s="116">
        <v>0</v>
      </c>
      <c r="L3020" s="116">
        <v>0</v>
      </c>
      <c r="M3020" s="116">
        <v>0</v>
      </c>
      <c r="N3020" s="116">
        <v>0</v>
      </c>
      <c r="O3020" s="116">
        <v>0</v>
      </c>
      <c r="P3020" s="120">
        <v>0</v>
      </c>
      <c r="Q3020" s="27" t="str">
        <f t="shared" si="496"/>
        <v>Registered</v>
      </c>
      <c r="R3020" s="121">
        <f t="shared" si="497"/>
        <v>0.89999978011297799</v>
      </c>
      <c r="T3020" s="117">
        <f t="shared" si="494"/>
        <v>0</v>
      </c>
      <c r="U3020" s="117">
        <f t="shared" si="495"/>
        <v>0</v>
      </c>
    </row>
    <row r="3021" spans="1:21" hidden="1" x14ac:dyDescent="0.3">
      <c r="A3021" s="114">
        <v>6679</v>
      </c>
      <c r="B3021" s="114" t="s">
        <v>130</v>
      </c>
      <c r="C3021" s="114" t="s">
        <v>23</v>
      </c>
      <c r="D3021" s="114" t="s">
        <v>3097</v>
      </c>
      <c r="E3021" s="114" t="s">
        <v>3098</v>
      </c>
      <c r="F3021" s="115">
        <v>44931</v>
      </c>
      <c r="G3021" s="114" t="s">
        <v>3099</v>
      </c>
      <c r="H3021" s="116">
        <v>11481876</v>
      </c>
      <c r="I3021" s="116">
        <v>9759594</v>
      </c>
      <c r="J3021" s="116">
        <v>9759594</v>
      </c>
      <c r="K3021" s="116">
        <v>0</v>
      </c>
      <c r="L3021" s="116">
        <v>0</v>
      </c>
      <c r="M3021" s="116">
        <v>0</v>
      </c>
      <c r="N3021" s="116">
        <v>0</v>
      </c>
      <c r="O3021" s="116">
        <v>0</v>
      </c>
      <c r="P3021" s="120">
        <v>0</v>
      </c>
      <c r="Q3021" s="27" t="str">
        <f t="shared" si="496"/>
        <v>Registered</v>
      </c>
      <c r="R3021" s="121">
        <f t="shared" si="497"/>
        <v>0.84999994774373111</v>
      </c>
      <c r="T3021" s="117">
        <f t="shared" si="494"/>
        <v>0</v>
      </c>
      <c r="U3021" s="117">
        <f t="shared" si="495"/>
        <v>0</v>
      </c>
    </row>
    <row r="3022" spans="1:21" hidden="1" x14ac:dyDescent="0.3">
      <c r="A3022" s="114">
        <v>6680</v>
      </c>
      <c r="B3022" s="114" t="s">
        <v>130</v>
      </c>
      <c r="C3022" s="114" t="s">
        <v>23</v>
      </c>
      <c r="D3022" s="114" t="s">
        <v>7340</v>
      </c>
      <c r="E3022" s="114" t="s">
        <v>7341</v>
      </c>
      <c r="F3022" s="115">
        <v>44925</v>
      </c>
      <c r="G3022" s="114" t="s">
        <v>2346</v>
      </c>
      <c r="H3022" s="116">
        <v>11303586</v>
      </c>
      <c r="I3022" s="116">
        <v>9995116</v>
      </c>
      <c r="J3022" s="116">
        <v>9995116</v>
      </c>
      <c r="K3022" s="116">
        <v>0</v>
      </c>
      <c r="L3022" s="116">
        <v>0</v>
      </c>
      <c r="M3022" s="116">
        <v>0</v>
      </c>
      <c r="N3022" s="116">
        <v>0</v>
      </c>
      <c r="O3022" s="116">
        <v>0</v>
      </c>
      <c r="P3022" s="120">
        <v>0</v>
      </c>
      <c r="Q3022" s="27" t="str">
        <f t="shared" si="496"/>
        <v>Registered</v>
      </c>
      <c r="R3022" s="121">
        <f t="shared" si="497"/>
        <v>0.88424292963312701</v>
      </c>
      <c r="T3022" s="117">
        <f t="shared" si="494"/>
        <v>0</v>
      </c>
      <c r="U3022" s="117">
        <f t="shared" si="495"/>
        <v>0</v>
      </c>
    </row>
    <row r="3023" spans="1:21" hidden="1" x14ac:dyDescent="0.3">
      <c r="A3023" s="114">
        <v>6681</v>
      </c>
      <c r="B3023" s="114" t="s">
        <v>130</v>
      </c>
      <c r="C3023" s="114" t="s">
        <v>23</v>
      </c>
      <c r="D3023" s="114" t="s">
        <v>3669</v>
      </c>
      <c r="E3023" s="114" t="s">
        <v>3670</v>
      </c>
      <c r="F3023" s="115">
        <v>45180</v>
      </c>
      <c r="G3023" s="114" t="s">
        <v>3613</v>
      </c>
      <c r="H3023" s="116">
        <v>7927600</v>
      </c>
      <c r="I3023" s="116">
        <v>7134840</v>
      </c>
      <c r="J3023" s="116">
        <v>7134840</v>
      </c>
      <c r="K3023" s="116">
        <v>0</v>
      </c>
      <c r="L3023" s="116">
        <v>0</v>
      </c>
      <c r="M3023" s="116">
        <v>0</v>
      </c>
      <c r="N3023" s="116">
        <v>0</v>
      </c>
      <c r="O3023" s="116">
        <v>0</v>
      </c>
      <c r="P3023" s="120">
        <v>0</v>
      </c>
      <c r="Q3023" s="27" t="str">
        <f t="shared" si="496"/>
        <v>Registered</v>
      </c>
      <c r="R3023" s="121">
        <f t="shared" si="497"/>
        <v>0.9</v>
      </c>
      <c r="T3023" s="117">
        <f t="shared" si="494"/>
        <v>0</v>
      </c>
      <c r="U3023" s="117">
        <f t="shared" si="495"/>
        <v>0</v>
      </c>
    </row>
    <row r="3024" spans="1:21" hidden="1" x14ac:dyDescent="0.3">
      <c r="A3024" s="114">
        <v>6682</v>
      </c>
      <c r="B3024" s="114" t="s">
        <v>130</v>
      </c>
      <c r="C3024" s="114" t="s">
        <v>23</v>
      </c>
      <c r="D3024" s="114" t="s">
        <v>7342</v>
      </c>
      <c r="E3024" s="114" t="s">
        <v>7343</v>
      </c>
      <c r="F3024" s="115">
        <v>44918</v>
      </c>
      <c r="G3024" s="114" t="s">
        <v>2862</v>
      </c>
      <c r="H3024" s="116">
        <v>11391882</v>
      </c>
      <c r="I3024" s="116">
        <v>9683096</v>
      </c>
      <c r="J3024" s="116">
        <v>9683096</v>
      </c>
      <c r="K3024" s="116">
        <v>0</v>
      </c>
      <c r="L3024" s="116">
        <v>0</v>
      </c>
      <c r="M3024" s="116">
        <v>0</v>
      </c>
      <c r="N3024" s="116">
        <v>0</v>
      </c>
      <c r="O3024" s="116">
        <v>0</v>
      </c>
      <c r="P3024" s="120">
        <v>0</v>
      </c>
      <c r="Q3024" s="27" t="str">
        <f t="shared" si="496"/>
        <v>Registered</v>
      </c>
      <c r="R3024" s="121">
        <f t="shared" si="497"/>
        <v>0.8499996752073099</v>
      </c>
      <c r="T3024" s="117">
        <f t="shared" si="494"/>
        <v>0</v>
      </c>
      <c r="U3024" s="117">
        <f t="shared" si="495"/>
        <v>0</v>
      </c>
    </row>
    <row r="3025" spans="1:21" hidden="1" x14ac:dyDescent="0.3">
      <c r="A3025" s="114">
        <v>6683</v>
      </c>
      <c r="B3025" s="114" t="s">
        <v>130</v>
      </c>
      <c r="C3025" s="114" t="s">
        <v>23</v>
      </c>
      <c r="D3025" s="114" t="s">
        <v>7344</v>
      </c>
      <c r="E3025" s="114" t="s">
        <v>7345</v>
      </c>
      <c r="F3025" s="115">
        <v>44918</v>
      </c>
      <c r="G3025" s="114" t="s">
        <v>5106</v>
      </c>
      <c r="H3025" s="116">
        <v>11393580</v>
      </c>
      <c r="I3025" s="116">
        <v>10254222</v>
      </c>
      <c r="J3025" s="116">
        <v>10254222</v>
      </c>
      <c r="K3025" s="116">
        <v>0</v>
      </c>
      <c r="L3025" s="116">
        <v>0</v>
      </c>
      <c r="M3025" s="116">
        <v>0</v>
      </c>
      <c r="N3025" s="116">
        <v>0</v>
      </c>
      <c r="O3025" s="116">
        <v>0</v>
      </c>
      <c r="P3025" s="120">
        <v>0</v>
      </c>
      <c r="Q3025" s="27" t="str">
        <f t="shared" si="496"/>
        <v>Registered</v>
      </c>
      <c r="R3025" s="121">
        <f t="shared" si="497"/>
        <v>0.9</v>
      </c>
      <c r="T3025" s="117">
        <f t="shared" si="494"/>
        <v>0</v>
      </c>
      <c r="U3025" s="117">
        <f t="shared" si="495"/>
        <v>0</v>
      </c>
    </row>
    <row r="3026" spans="1:21" hidden="1" x14ac:dyDescent="0.3">
      <c r="A3026" s="114">
        <v>6684</v>
      </c>
      <c r="B3026" s="114" t="s">
        <v>130</v>
      </c>
      <c r="C3026" s="114" t="s">
        <v>23</v>
      </c>
      <c r="D3026" s="114" t="s">
        <v>7346</v>
      </c>
      <c r="E3026" s="114" t="s">
        <v>7347</v>
      </c>
      <c r="F3026" s="115">
        <v>44918</v>
      </c>
      <c r="G3026" s="114" t="s">
        <v>4115</v>
      </c>
      <c r="H3026" s="116">
        <v>11123598</v>
      </c>
      <c r="I3026" s="116">
        <v>9455058</v>
      </c>
      <c r="J3026" s="116">
        <v>9455058</v>
      </c>
      <c r="K3026" s="116">
        <v>0</v>
      </c>
      <c r="L3026" s="116">
        <v>0</v>
      </c>
      <c r="M3026" s="116">
        <v>0</v>
      </c>
      <c r="N3026" s="116">
        <v>0</v>
      </c>
      <c r="O3026" s="116">
        <v>0</v>
      </c>
      <c r="P3026" s="120">
        <v>0</v>
      </c>
      <c r="Q3026" s="27" t="str">
        <f t="shared" si="496"/>
        <v>Registered</v>
      </c>
      <c r="R3026" s="121">
        <f t="shared" si="497"/>
        <v>0.84999997303030905</v>
      </c>
      <c r="T3026" s="117">
        <f t="shared" si="494"/>
        <v>0</v>
      </c>
      <c r="U3026" s="117">
        <f t="shared" si="495"/>
        <v>0</v>
      </c>
    </row>
    <row r="3027" spans="1:21" hidden="1" x14ac:dyDescent="0.3">
      <c r="A3027" s="114">
        <v>6685</v>
      </c>
      <c r="B3027" s="114" t="s">
        <v>130</v>
      </c>
      <c r="C3027" s="114" t="s">
        <v>23</v>
      </c>
      <c r="D3027" s="114" t="s">
        <v>7348</v>
      </c>
      <c r="E3027" s="114" t="s">
        <v>7349</v>
      </c>
      <c r="F3027" s="115">
        <v>44918</v>
      </c>
      <c r="G3027" s="114" t="s">
        <v>2541</v>
      </c>
      <c r="H3027" s="116">
        <v>11206800</v>
      </c>
      <c r="I3027" s="116">
        <v>10086120</v>
      </c>
      <c r="J3027" s="116">
        <v>10086120</v>
      </c>
      <c r="K3027" s="116">
        <v>0</v>
      </c>
      <c r="L3027" s="116">
        <v>0</v>
      </c>
      <c r="M3027" s="116">
        <v>0</v>
      </c>
      <c r="N3027" s="116">
        <v>28018</v>
      </c>
      <c r="O3027" s="116">
        <v>0</v>
      </c>
      <c r="P3027" s="120">
        <v>0</v>
      </c>
      <c r="Q3027" s="27" t="str">
        <f t="shared" si="496"/>
        <v>Registered</v>
      </c>
      <c r="R3027" s="121">
        <f t="shared" si="497"/>
        <v>0.9</v>
      </c>
      <c r="T3027" s="117">
        <f t="shared" si="494"/>
        <v>28018</v>
      </c>
      <c r="U3027" s="117">
        <f t="shared" si="495"/>
        <v>-28018</v>
      </c>
    </row>
    <row r="3028" spans="1:21" hidden="1" x14ac:dyDescent="0.3">
      <c r="A3028" s="114">
        <v>6686</v>
      </c>
      <c r="B3028" s="114" t="s">
        <v>130</v>
      </c>
      <c r="C3028" s="114" t="s">
        <v>23</v>
      </c>
      <c r="D3028" s="114" t="s">
        <v>7350</v>
      </c>
      <c r="E3028" s="114" t="s">
        <v>7351</v>
      </c>
      <c r="F3028" s="115">
        <v>44925</v>
      </c>
      <c r="G3028" s="114" t="s">
        <v>3413</v>
      </c>
      <c r="H3028" s="116">
        <v>12016746</v>
      </c>
      <c r="I3028" s="116">
        <v>10214231</v>
      </c>
      <c r="J3028" s="116">
        <v>10214231</v>
      </c>
      <c r="K3028" s="116">
        <v>0</v>
      </c>
      <c r="L3028" s="116">
        <v>0</v>
      </c>
      <c r="M3028" s="116">
        <v>0</v>
      </c>
      <c r="N3028" s="116">
        <v>0</v>
      </c>
      <c r="O3028" s="116">
        <v>0</v>
      </c>
      <c r="P3028" s="120">
        <v>0</v>
      </c>
      <c r="Q3028" s="27" t="str">
        <f t="shared" si="496"/>
        <v>Registered</v>
      </c>
      <c r="R3028" s="121">
        <f t="shared" si="497"/>
        <v>0.8499997420266685</v>
      </c>
      <c r="T3028" s="117">
        <f t="shared" si="494"/>
        <v>0</v>
      </c>
      <c r="U3028" s="117">
        <f t="shared" si="495"/>
        <v>0</v>
      </c>
    </row>
    <row r="3029" spans="1:21" hidden="1" x14ac:dyDescent="0.3">
      <c r="A3029" s="114">
        <v>6687</v>
      </c>
      <c r="B3029" s="114" t="s">
        <v>130</v>
      </c>
      <c r="C3029" s="114" t="s">
        <v>23</v>
      </c>
      <c r="D3029" s="114" t="s">
        <v>7352</v>
      </c>
      <c r="E3029" s="114" t="s">
        <v>7353</v>
      </c>
      <c r="F3029" s="115">
        <v>44935</v>
      </c>
      <c r="G3029" s="114" t="s">
        <v>2751</v>
      </c>
      <c r="H3029" s="116">
        <v>7890771</v>
      </c>
      <c r="I3029" s="116">
        <v>6707157</v>
      </c>
      <c r="J3029" s="116">
        <v>6707157</v>
      </c>
      <c r="K3029" s="116">
        <v>0</v>
      </c>
      <c r="L3029" s="116">
        <v>0</v>
      </c>
      <c r="M3029" s="116">
        <v>0</v>
      </c>
      <c r="N3029" s="116">
        <v>0</v>
      </c>
      <c r="O3029" s="116">
        <v>0</v>
      </c>
      <c r="P3029" s="120">
        <v>0</v>
      </c>
      <c r="Q3029" s="27" t="str">
        <f t="shared" si="496"/>
        <v>Registered</v>
      </c>
      <c r="R3029" s="121">
        <f t="shared" si="497"/>
        <v>0.85000020910504182</v>
      </c>
      <c r="T3029" s="117">
        <f t="shared" si="494"/>
        <v>0</v>
      </c>
      <c r="U3029" s="117">
        <f t="shared" si="495"/>
        <v>0</v>
      </c>
    </row>
    <row r="3030" spans="1:21" hidden="1" x14ac:dyDescent="0.3">
      <c r="A3030" s="114">
        <v>6688</v>
      </c>
      <c r="B3030" s="114" t="s">
        <v>130</v>
      </c>
      <c r="C3030" s="114" t="s">
        <v>23</v>
      </c>
      <c r="D3030" s="114" t="s">
        <v>7354</v>
      </c>
      <c r="E3030" s="114" t="s">
        <v>7355</v>
      </c>
      <c r="F3030" s="115">
        <v>44925</v>
      </c>
      <c r="G3030" s="114" t="s">
        <v>2862</v>
      </c>
      <c r="H3030" s="116">
        <v>7864965</v>
      </c>
      <c r="I3030" s="116">
        <v>7078468</v>
      </c>
      <c r="J3030" s="116">
        <v>7078468</v>
      </c>
      <c r="K3030" s="116">
        <v>0</v>
      </c>
      <c r="L3030" s="116">
        <v>0</v>
      </c>
      <c r="M3030" s="116">
        <v>0</v>
      </c>
      <c r="N3030" s="116">
        <v>0</v>
      </c>
      <c r="O3030" s="116">
        <v>0</v>
      </c>
      <c r="P3030" s="120">
        <v>0</v>
      </c>
      <c r="Q3030" s="27" t="str">
        <f t="shared" si="496"/>
        <v>Registered</v>
      </c>
      <c r="R3030" s="121">
        <f t="shared" si="497"/>
        <v>0.89999993642692622</v>
      </c>
      <c r="T3030" s="117">
        <f t="shared" si="494"/>
        <v>0</v>
      </c>
      <c r="U3030" s="117">
        <f t="shared" si="495"/>
        <v>0</v>
      </c>
    </row>
    <row r="3031" spans="1:21" hidden="1" x14ac:dyDescent="0.3">
      <c r="A3031" s="114">
        <v>6689</v>
      </c>
      <c r="B3031" s="114" t="s">
        <v>130</v>
      </c>
      <c r="C3031" s="114" t="s">
        <v>23</v>
      </c>
      <c r="D3031" s="114" t="s">
        <v>7356</v>
      </c>
      <c r="E3031" s="114" t="s">
        <v>7357</v>
      </c>
      <c r="F3031" s="115">
        <v>44918</v>
      </c>
      <c r="G3031" s="114" t="s">
        <v>2430</v>
      </c>
      <c r="H3031" s="116">
        <v>11391882</v>
      </c>
      <c r="I3031" s="116">
        <v>9683097</v>
      </c>
      <c r="J3031" s="116">
        <v>9683097</v>
      </c>
      <c r="K3031" s="116">
        <v>0</v>
      </c>
      <c r="L3031" s="116">
        <v>0</v>
      </c>
      <c r="M3031" s="116">
        <v>0</v>
      </c>
      <c r="N3031" s="116">
        <v>0</v>
      </c>
      <c r="O3031" s="116">
        <v>0</v>
      </c>
      <c r="P3031" s="120">
        <v>0</v>
      </c>
      <c r="Q3031" s="27" t="str">
        <f t="shared" si="496"/>
        <v>Registered</v>
      </c>
      <c r="R3031" s="121">
        <f t="shared" si="497"/>
        <v>0.84999976298911806</v>
      </c>
      <c r="T3031" s="117">
        <f t="shared" si="494"/>
        <v>0</v>
      </c>
      <c r="U3031" s="117">
        <f t="shared" si="495"/>
        <v>0</v>
      </c>
    </row>
    <row r="3032" spans="1:21" hidden="1" x14ac:dyDescent="0.3">
      <c r="A3032" s="114">
        <v>6690</v>
      </c>
      <c r="B3032" s="114" t="s">
        <v>130</v>
      </c>
      <c r="C3032" s="114" t="s">
        <v>23</v>
      </c>
      <c r="D3032" s="114" t="s">
        <v>3108</v>
      </c>
      <c r="E3032" s="114" t="s">
        <v>3109</v>
      </c>
      <c r="F3032" s="115">
        <v>44918</v>
      </c>
      <c r="G3032" s="114" t="s">
        <v>3110</v>
      </c>
      <c r="H3032" s="116">
        <v>11391882</v>
      </c>
      <c r="I3032" s="116">
        <v>10252690</v>
      </c>
      <c r="J3032" s="116">
        <v>10252690</v>
      </c>
      <c r="K3032" s="116">
        <v>0</v>
      </c>
      <c r="L3032" s="116">
        <v>0</v>
      </c>
      <c r="M3032" s="116">
        <v>0</v>
      </c>
      <c r="N3032" s="116">
        <v>0</v>
      </c>
      <c r="O3032" s="116">
        <v>0</v>
      </c>
      <c r="P3032" s="120">
        <v>0</v>
      </c>
      <c r="Q3032" s="27" t="str">
        <f t="shared" si="496"/>
        <v>Registered</v>
      </c>
      <c r="R3032" s="121">
        <f t="shared" si="497"/>
        <v>0.8999996664291291</v>
      </c>
      <c r="T3032" s="117">
        <f t="shared" si="494"/>
        <v>0</v>
      </c>
      <c r="U3032" s="117">
        <f t="shared" si="495"/>
        <v>0</v>
      </c>
    </row>
    <row r="3033" spans="1:21" hidden="1" x14ac:dyDescent="0.3">
      <c r="A3033" s="114">
        <v>6691</v>
      </c>
      <c r="B3033" s="114" t="s">
        <v>130</v>
      </c>
      <c r="C3033" s="114" t="s">
        <v>23</v>
      </c>
      <c r="D3033" s="114" t="s">
        <v>3638</v>
      </c>
      <c r="E3033" s="114" t="s">
        <v>3639</v>
      </c>
      <c r="F3033" s="115">
        <v>44925</v>
      </c>
      <c r="G3033" s="114" t="s">
        <v>3500</v>
      </c>
      <c r="H3033" s="116">
        <v>8005725</v>
      </c>
      <c r="I3033" s="116">
        <v>7205153</v>
      </c>
      <c r="J3033" s="116">
        <v>7205153</v>
      </c>
      <c r="K3033" s="116">
        <v>0</v>
      </c>
      <c r="L3033" s="116">
        <v>0</v>
      </c>
      <c r="M3033" s="116">
        <v>0</v>
      </c>
      <c r="N3033" s="116">
        <v>0</v>
      </c>
      <c r="O3033" s="116">
        <v>0</v>
      </c>
      <c r="P3033" s="120">
        <v>0</v>
      </c>
      <c r="Q3033" s="27" t="str">
        <f t="shared" si="496"/>
        <v>Registered</v>
      </c>
      <c r="R3033" s="121">
        <f t="shared" si="497"/>
        <v>0.90000006245530539</v>
      </c>
      <c r="T3033" s="117">
        <f t="shared" si="494"/>
        <v>0</v>
      </c>
      <c r="U3033" s="117">
        <f t="shared" si="495"/>
        <v>0</v>
      </c>
    </row>
    <row r="3034" spans="1:21" hidden="1" x14ac:dyDescent="0.3">
      <c r="A3034" s="114">
        <v>6692</v>
      </c>
      <c r="B3034" s="114" t="s">
        <v>130</v>
      </c>
      <c r="C3034" s="114" t="s">
        <v>23</v>
      </c>
      <c r="D3034" s="114" t="s">
        <v>7358</v>
      </c>
      <c r="E3034" s="114" t="s">
        <v>7359</v>
      </c>
      <c r="F3034" s="115">
        <v>44925</v>
      </c>
      <c r="G3034" s="114" t="s">
        <v>3067</v>
      </c>
      <c r="H3034" s="116">
        <v>11213592</v>
      </c>
      <c r="I3034" s="116">
        <v>9531557</v>
      </c>
      <c r="J3034" s="116">
        <v>9531557</v>
      </c>
      <c r="K3034" s="116">
        <v>0</v>
      </c>
      <c r="L3034" s="116">
        <v>0</v>
      </c>
      <c r="M3034" s="116">
        <v>0</v>
      </c>
      <c r="N3034" s="116">
        <v>0</v>
      </c>
      <c r="O3034" s="116">
        <v>0</v>
      </c>
      <c r="P3034" s="120">
        <v>0</v>
      </c>
      <c r="Q3034" s="27" t="str">
        <f t="shared" si="496"/>
        <v>Registered</v>
      </c>
      <c r="R3034" s="121">
        <f t="shared" si="497"/>
        <v>0.85000033887446591</v>
      </c>
      <c r="T3034" s="117">
        <f t="shared" si="494"/>
        <v>0</v>
      </c>
      <c r="U3034" s="117">
        <f t="shared" si="495"/>
        <v>0</v>
      </c>
    </row>
    <row r="3035" spans="1:21" hidden="1" x14ac:dyDescent="0.3">
      <c r="A3035" s="114">
        <v>6693</v>
      </c>
      <c r="B3035" s="114" t="s">
        <v>130</v>
      </c>
      <c r="C3035" s="114" t="s">
        <v>23</v>
      </c>
      <c r="D3035" s="114" t="s">
        <v>7360</v>
      </c>
      <c r="E3035" s="114" t="s">
        <v>7361</v>
      </c>
      <c r="F3035" s="115">
        <v>45013</v>
      </c>
      <c r="G3035" s="114" t="s">
        <v>3042</v>
      </c>
      <c r="H3035" s="116">
        <v>11481876</v>
      </c>
      <c r="I3035" s="116">
        <v>10333689</v>
      </c>
      <c r="J3035" s="116">
        <v>10333689</v>
      </c>
      <c r="K3035" s="116">
        <v>0</v>
      </c>
      <c r="L3035" s="116">
        <v>0</v>
      </c>
      <c r="M3035" s="116">
        <v>0</v>
      </c>
      <c r="N3035" s="116">
        <v>0</v>
      </c>
      <c r="O3035" s="116">
        <v>0</v>
      </c>
      <c r="P3035" s="120">
        <v>0</v>
      </c>
      <c r="Q3035" s="27" t="str">
        <f t="shared" si="496"/>
        <v>Registered</v>
      </c>
      <c r="R3035" s="121">
        <f t="shared" si="497"/>
        <v>0.90000005225626889</v>
      </c>
      <c r="T3035" s="117">
        <f t="shared" si="494"/>
        <v>0</v>
      </c>
      <c r="U3035" s="117">
        <f t="shared" si="495"/>
        <v>0</v>
      </c>
    </row>
    <row r="3036" spans="1:21" hidden="1" x14ac:dyDescent="0.3">
      <c r="A3036" s="114">
        <v>6694</v>
      </c>
      <c r="B3036" s="114" t="s">
        <v>130</v>
      </c>
      <c r="C3036" s="114" t="s">
        <v>23</v>
      </c>
      <c r="D3036" s="114" t="s">
        <v>7371</v>
      </c>
      <c r="E3036" s="114" t="s">
        <v>7372</v>
      </c>
      <c r="F3036" s="115">
        <v>45187</v>
      </c>
      <c r="G3036" s="114" t="s">
        <v>1963</v>
      </c>
      <c r="H3036" s="116">
        <v>11835060</v>
      </c>
      <c r="I3036" s="116">
        <v>10059801</v>
      </c>
      <c r="J3036" s="116">
        <v>10059801</v>
      </c>
      <c r="K3036" s="116">
        <v>0</v>
      </c>
      <c r="L3036" s="116">
        <v>0</v>
      </c>
      <c r="M3036" s="116">
        <v>0</v>
      </c>
      <c r="N3036" s="116">
        <v>0</v>
      </c>
      <c r="O3036" s="116">
        <v>0</v>
      </c>
      <c r="P3036" s="120">
        <v>0</v>
      </c>
      <c r="Q3036" s="27" t="str">
        <f t="shared" si="496"/>
        <v>Registered</v>
      </c>
      <c r="R3036" s="121">
        <f t="shared" si="497"/>
        <v>0.85</v>
      </c>
      <c r="T3036" s="117">
        <f t="shared" si="494"/>
        <v>0</v>
      </c>
      <c r="U3036" s="117">
        <f t="shared" si="495"/>
        <v>0</v>
      </c>
    </row>
    <row r="3037" spans="1:21" hidden="1" x14ac:dyDescent="0.3">
      <c r="A3037" s="114">
        <v>6695</v>
      </c>
      <c r="B3037" s="114" t="s">
        <v>130</v>
      </c>
      <c r="C3037" s="114" t="s">
        <v>23</v>
      </c>
      <c r="D3037" s="114" t="s">
        <v>7373</v>
      </c>
      <c r="E3037" s="114" t="s">
        <v>7374</v>
      </c>
      <c r="F3037" s="115">
        <v>45320</v>
      </c>
      <c r="G3037" s="114" t="s">
        <v>5383</v>
      </c>
      <c r="H3037" s="116">
        <v>12021840</v>
      </c>
      <c r="I3037" s="116">
        <v>10819656</v>
      </c>
      <c r="J3037" s="116">
        <v>10819656</v>
      </c>
      <c r="K3037" s="116">
        <v>0</v>
      </c>
      <c r="L3037" s="116">
        <v>0</v>
      </c>
      <c r="M3037" s="116">
        <v>0</v>
      </c>
      <c r="N3037" s="116">
        <v>0</v>
      </c>
      <c r="O3037" s="116">
        <v>0</v>
      </c>
      <c r="P3037" s="120">
        <v>0</v>
      </c>
      <c r="Q3037" s="27" t="str">
        <f t="shared" si="496"/>
        <v>Registered</v>
      </c>
      <c r="R3037" s="121">
        <f t="shared" si="497"/>
        <v>0.9</v>
      </c>
      <c r="T3037" s="117">
        <f t="shared" si="494"/>
        <v>0</v>
      </c>
      <c r="U3037" s="117">
        <f t="shared" si="495"/>
        <v>0</v>
      </c>
    </row>
    <row r="3038" spans="1:21" hidden="1" x14ac:dyDescent="0.3">
      <c r="A3038" s="114">
        <v>6696</v>
      </c>
      <c r="B3038" s="114" t="s">
        <v>130</v>
      </c>
      <c r="C3038" s="114" t="s">
        <v>23</v>
      </c>
      <c r="D3038" s="114" t="s">
        <v>7375</v>
      </c>
      <c r="E3038" s="114" t="s">
        <v>7376</v>
      </c>
      <c r="F3038" s="115">
        <v>45398</v>
      </c>
      <c r="G3038" s="114" t="s">
        <v>5019</v>
      </c>
      <c r="H3038" s="116">
        <v>8269650</v>
      </c>
      <c r="I3038" s="116">
        <v>7442685</v>
      </c>
      <c r="J3038" s="116">
        <v>7442685</v>
      </c>
      <c r="K3038" s="116">
        <v>0</v>
      </c>
      <c r="L3038" s="116">
        <v>0</v>
      </c>
      <c r="M3038" s="116">
        <v>0</v>
      </c>
      <c r="N3038" s="116">
        <v>165393</v>
      </c>
      <c r="O3038" s="116">
        <v>0</v>
      </c>
      <c r="P3038" s="120">
        <v>0</v>
      </c>
      <c r="Q3038" s="27" t="str">
        <f t="shared" si="496"/>
        <v>Registered</v>
      </c>
      <c r="R3038" s="121">
        <f t="shared" si="497"/>
        <v>0.9</v>
      </c>
      <c r="T3038" s="117">
        <f t="shared" si="494"/>
        <v>165393</v>
      </c>
      <c r="U3038" s="117">
        <f t="shared" si="495"/>
        <v>-165393</v>
      </c>
    </row>
    <row r="3039" spans="1:21" hidden="1" x14ac:dyDescent="0.3">
      <c r="A3039" s="114">
        <v>6697</v>
      </c>
      <c r="B3039" s="114" t="s">
        <v>130</v>
      </c>
      <c r="C3039" s="114" t="s">
        <v>23</v>
      </c>
      <c r="D3039" s="114" t="s">
        <v>7377</v>
      </c>
      <c r="E3039" s="114" t="s">
        <v>7378</v>
      </c>
      <c r="F3039" s="115">
        <v>44942</v>
      </c>
      <c r="G3039" s="114" t="s">
        <v>5148</v>
      </c>
      <c r="H3039" s="116">
        <v>11570172</v>
      </c>
      <c r="I3039" s="116">
        <v>9834647</v>
      </c>
      <c r="J3039" s="116">
        <v>9834647</v>
      </c>
      <c r="K3039" s="116">
        <v>0</v>
      </c>
      <c r="L3039" s="116">
        <v>0</v>
      </c>
      <c r="M3039" s="116">
        <v>0</v>
      </c>
      <c r="N3039" s="116">
        <v>0</v>
      </c>
      <c r="O3039" s="116">
        <v>0</v>
      </c>
      <c r="P3039" s="120">
        <v>0</v>
      </c>
      <c r="Q3039" s="27" t="str">
        <f t="shared" si="496"/>
        <v>Registered</v>
      </c>
      <c r="R3039" s="121">
        <f t="shared" si="497"/>
        <v>0.85000006914331094</v>
      </c>
      <c r="T3039" s="117">
        <f t="shared" si="494"/>
        <v>0</v>
      </c>
      <c r="U3039" s="117">
        <f t="shared" si="495"/>
        <v>0</v>
      </c>
    </row>
    <row r="3040" spans="1:21" hidden="1" x14ac:dyDescent="0.3">
      <c r="A3040" s="114">
        <v>6698</v>
      </c>
      <c r="B3040" s="114" t="s">
        <v>130</v>
      </c>
      <c r="C3040" s="114" t="s">
        <v>23</v>
      </c>
      <c r="D3040" s="114" t="s">
        <v>7379</v>
      </c>
      <c r="E3040" s="114" t="s">
        <v>7380</v>
      </c>
      <c r="F3040" s="115">
        <v>44918</v>
      </c>
      <c r="G3040" s="114" t="s">
        <v>4115</v>
      </c>
      <c r="H3040" s="116">
        <v>11213592</v>
      </c>
      <c r="I3040" s="116">
        <v>9531557</v>
      </c>
      <c r="J3040" s="116">
        <v>9531557</v>
      </c>
      <c r="K3040" s="116">
        <v>0</v>
      </c>
      <c r="L3040" s="116">
        <v>0</v>
      </c>
      <c r="M3040" s="116">
        <v>0</v>
      </c>
      <c r="N3040" s="116">
        <v>0</v>
      </c>
      <c r="O3040" s="116">
        <v>0</v>
      </c>
      <c r="P3040" s="120">
        <v>0</v>
      </c>
      <c r="Q3040" s="27" t="str">
        <f t="shared" si="496"/>
        <v>Registered</v>
      </c>
      <c r="R3040" s="121">
        <f t="shared" si="497"/>
        <v>0.85000033887446591</v>
      </c>
      <c r="T3040" s="117">
        <f t="shared" si="494"/>
        <v>0</v>
      </c>
      <c r="U3040" s="117">
        <f t="shared" si="495"/>
        <v>0</v>
      </c>
    </row>
    <row r="3041" spans="1:21" hidden="1" x14ac:dyDescent="0.3">
      <c r="A3041" s="114">
        <v>6699</v>
      </c>
      <c r="B3041" s="114" t="s">
        <v>130</v>
      </c>
      <c r="C3041" s="114" t="s">
        <v>23</v>
      </c>
      <c r="D3041" s="114" t="s">
        <v>7381</v>
      </c>
      <c r="E3041" s="114" t="s">
        <v>7382</v>
      </c>
      <c r="F3041" s="115">
        <v>45125</v>
      </c>
      <c r="G3041" s="114" t="s">
        <v>4878</v>
      </c>
      <c r="H3041" s="116">
        <v>7998687</v>
      </c>
      <c r="I3041" s="116">
        <v>6798883</v>
      </c>
      <c r="J3041" s="116">
        <v>6798883</v>
      </c>
      <c r="K3041" s="116">
        <v>0</v>
      </c>
      <c r="L3041" s="116">
        <v>0</v>
      </c>
      <c r="M3041" s="116">
        <v>0</v>
      </c>
      <c r="N3041" s="116">
        <v>0</v>
      </c>
      <c r="O3041" s="116">
        <v>0</v>
      </c>
      <c r="P3041" s="120">
        <v>0</v>
      </c>
      <c r="Q3041" s="27" t="str">
        <f t="shared" si="496"/>
        <v>Registered</v>
      </c>
      <c r="R3041" s="121">
        <f t="shared" si="497"/>
        <v>0.84999988123050696</v>
      </c>
      <c r="T3041" s="117">
        <f t="shared" si="494"/>
        <v>0</v>
      </c>
      <c r="U3041" s="117">
        <f t="shared" si="495"/>
        <v>0</v>
      </c>
    </row>
    <row r="3042" spans="1:21" hidden="1" x14ac:dyDescent="0.3">
      <c r="A3042" s="114">
        <v>6700</v>
      </c>
      <c r="B3042" s="114" t="s">
        <v>130</v>
      </c>
      <c r="C3042" s="114" t="s">
        <v>23</v>
      </c>
      <c r="D3042" s="114" t="s">
        <v>7385</v>
      </c>
      <c r="E3042" s="114" t="s">
        <v>7386</v>
      </c>
      <c r="F3042" s="115">
        <v>44918</v>
      </c>
      <c r="G3042" s="114" t="s">
        <v>5390</v>
      </c>
      <c r="H3042" s="116">
        <v>12016988</v>
      </c>
      <c r="I3042" s="116">
        <v>10214441</v>
      </c>
      <c r="J3042" s="116">
        <v>10214441</v>
      </c>
      <c r="K3042" s="116">
        <v>0</v>
      </c>
      <c r="L3042" s="116">
        <v>0</v>
      </c>
      <c r="M3042" s="116">
        <v>0</v>
      </c>
      <c r="N3042" s="116">
        <v>0</v>
      </c>
      <c r="O3042" s="116">
        <v>0</v>
      </c>
      <c r="P3042" s="120">
        <v>0</v>
      </c>
      <c r="Q3042" s="27" t="str">
        <f t="shared" si="496"/>
        <v>Registered</v>
      </c>
      <c r="R3042" s="121">
        <f t="shared" si="497"/>
        <v>0.85000009985863345</v>
      </c>
      <c r="T3042" s="117">
        <f t="shared" si="494"/>
        <v>0</v>
      </c>
      <c r="U3042" s="117">
        <f t="shared" si="495"/>
        <v>0</v>
      </c>
    </row>
    <row r="3043" spans="1:21" hidden="1" x14ac:dyDescent="0.3">
      <c r="A3043" s="114">
        <v>6701</v>
      </c>
      <c r="B3043" s="114" t="s">
        <v>130</v>
      </c>
      <c r="C3043" s="114" t="s">
        <v>23</v>
      </c>
      <c r="D3043" s="114" t="s">
        <v>7387</v>
      </c>
      <c r="E3043" s="114" t="s">
        <v>7388</v>
      </c>
      <c r="F3043" s="115">
        <v>44942</v>
      </c>
      <c r="G3043" s="114" t="s">
        <v>3780</v>
      </c>
      <c r="H3043" s="116">
        <v>11123598</v>
      </c>
      <c r="I3043" s="116">
        <v>9455060</v>
      </c>
      <c r="J3043" s="116">
        <v>9455060</v>
      </c>
      <c r="K3043" s="116">
        <v>0</v>
      </c>
      <c r="L3043" s="116">
        <v>0</v>
      </c>
      <c r="M3043" s="116">
        <v>0</v>
      </c>
      <c r="N3043" s="116">
        <v>0</v>
      </c>
      <c r="O3043" s="116">
        <v>0</v>
      </c>
      <c r="P3043" s="120">
        <v>0</v>
      </c>
      <c r="Q3043" s="27" t="str">
        <f t="shared" si="496"/>
        <v>Registered</v>
      </c>
      <c r="R3043" s="121">
        <f t="shared" si="497"/>
        <v>0.85000015282824859</v>
      </c>
      <c r="T3043" s="117">
        <f t="shared" si="494"/>
        <v>0</v>
      </c>
      <c r="U3043" s="117">
        <f t="shared" si="495"/>
        <v>0</v>
      </c>
    </row>
    <row r="3044" spans="1:21" hidden="1" x14ac:dyDescent="0.3">
      <c r="A3044" s="114">
        <v>6702</v>
      </c>
      <c r="B3044" s="114" t="s">
        <v>130</v>
      </c>
      <c r="C3044" s="114" t="s">
        <v>23</v>
      </c>
      <c r="D3044" s="114" t="s">
        <v>7389</v>
      </c>
      <c r="E3044" s="114" t="s">
        <v>7390</v>
      </c>
      <c r="F3044" s="115">
        <v>45016</v>
      </c>
      <c r="G3044" s="114" t="s">
        <v>5183</v>
      </c>
      <c r="H3044" s="116">
        <v>7731243</v>
      </c>
      <c r="I3044" s="116">
        <v>6571555</v>
      </c>
      <c r="J3044" s="116">
        <v>6571555</v>
      </c>
      <c r="K3044" s="116">
        <v>0</v>
      </c>
      <c r="L3044" s="116">
        <v>0</v>
      </c>
      <c r="M3044" s="116">
        <v>0</v>
      </c>
      <c r="N3044" s="116">
        <v>0</v>
      </c>
      <c r="O3044" s="116">
        <v>0</v>
      </c>
      <c r="P3044" s="120">
        <v>0</v>
      </c>
      <c r="Q3044" s="27" t="str">
        <f t="shared" si="496"/>
        <v>Registered</v>
      </c>
      <c r="R3044" s="121">
        <f t="shared" si="497"/>
        <v>0.849999799514774</v>
      </c>
      <c r="T3044" s="117">
        <f t="shared" si="494"/>
        <v>0</v>
      </c>
      <c r="U3044" s="117">
        <f t="shared" si="495"/>
        <v>0</v>
      </c>
    </row>
    <row r="3045" spans="1:21" hidden="1" x14ac:dyDescent="0.3">
      <c r="A3045" s="114">
        <v>6703</v>
      </c>
      <c r="B3045" s="114" t="s">
        <v>130</v>
      </c>
      <c r="C3045" s="114" t="s">
        <v>23</v>
      </c>
      <c r="D3045" s="114" t="s">
        <v>7391</v>
      </c>
      <c r="E3045" s="114" t="s">
        <v>7392</v>
      </c>
      <c r="F3045" s="115">
        <v>44918</v>
      </c>
      <c r="G3045" s="114" t="s">
        <v>3215</v>
      </c>
      <c r="H3045" s="116">
        <v>11928450</v>
      </c>
      <c r="I3045" s="116">
        <v>10102669</v>
      </c>
      <c r="J3045" s="116">
        <v>10102669</v>
      </c>
      <c r="K3045" s="116">
        <v>0</v>
      </c>
      <c r="L3045" s="116">
        <v>0</v>
      </c>
      <c r="M3045" s="116">
        <v>0</v>
      </c>
      <c r="N3045" s="116">
        <v>0</v>
      </c>
      <c r="O3045" s="116">
        <v>0</v>
      </c>
      <c r="P3045" s="120">
        <v>0</v>
      </c>
      <c r="Q3045" s="27" t="str">
        <f t="shared" si="496"/>
        <v>Registered</v>
      </c>
      <c r="R3045" s="121">
        <f t="shared" si="497"/>
        <v>0.84693895686363274</v>
      </c>
      <c r="T3045" s="117">
        <f t="shared" si="494"/>
        <v>0</v>
      </c>
      <c r="U3045" s="117">
        <f t="shared" si="495"/>
        <v>0</v>
      </c>
    </row>
    <row r="3046" spans="1:21" hidden="1" x14ac:dyDescent="0.3">
      <c r="A3046" s="114">
        <v>6704</v>
      </c>
      <c r="B3046" s="114" t="s">
        <v>130</v>
      </c>
      <c r="C3046" s="114" t="s">
        <v>23</v>
      </c>
      <c r="D3046" s="114" t="s">
        <v>7393</v>
      </c>
      <c r="E3046" s="114" t="s">
        <v>7394</v>
      </c>
      <c r="F3046" s="115">
        <v>44918</v>
      </c>
      <c r="G3046" s="114" t="s">
        <v>4115</v>
      </c>
      <c r="H3046" s="116">
        <v>11213592</v>
      </c>
      <c r="I3046" s="116">
        <v>9531552</v>
      </c>
      <c r="J3046" s="116">
        <v>9531552</v>
      </c>
      <c r="K3046" s="116">
        <v>0</v>
      </c>
      <c r="L3046" s="116">
        <v>0</v>
      </c>
      <c r="M3046" s="116">
        <v>0</v>
      </c>
      <c r="N3046" s="116">
        <v>0</v>
      </c>
      <c r="O3046" s="116">
        <v>0</v>
      </c>
      <c r="P3046" s="120">
        <v>0</v>
      </c>
      <c r="Q3046" s="27" t="str">
        <f t="shared" si="496"/>
        <v>Registered</v>
      </c>
      <c r="R3046" s="121">
        <f t="shared" si="497"/>
        <v>0.84999989298701073</v>
      </c>
      <c r="T3046" s="117">
        <f t="shared" si="494"/>
        <v>0</v>
      </c>
      <c r="U3046" s="117">
        <f t="shared" si="495"/>
        <v>0</v>
      </c>
    </row>
    <row r="3047" spans="1:21" hidden="1" x14ac:dyDescent="0.3">
      <c r="A3047" s="114">
        <v>6705</v>
      </c>
      <c r="B3047" s="114" t="s">
        <v>130</v>
      </c>
      <c r="C3047" s="114" t="s">
        <v>23</v>
      </c>
      <c r="D3047" s="114" t="s">
        <v>7395</v>
      </c>
      <c r="E3047" s="114" t="s">
        <v>7396</v>
      </c>
      <c r="F3047" s="115">
        <v>45045</v>
      </c>
      <c r="G3047" s="114" t="s">
        <v>3702</v>
      </c>
      <c r="H3047" s="116">
        <v>7683150</v>
      </c>
      <c r="I3047" s="116">
        <v>6530683</v>
      </c>
      <c r="J3047" s="116">
        <v>6530683</v>
      </c>
      <c r="K3047" s="116">
        <v>0</v>
      </c>
      <c r="L3047" s="116">
        <v>0</v>
      </c>
      <c r="M3047" s="116">
        <v>0</v>
      </c>
      <c r="N3047" s="116">
        <v>0</v>
      </c>
      <c r="O3047" s="116">
        <v>0</v>
      </c>
      <c r="P3047" s="120">
        <v>0</v>
      </c>
      <c r="Q3047" s="27" t="str">
        <f t="shared" si="496"/>
        <v>Registered</v>
      </c>
      <c r="R3047" s="121">
        <f t="shared" si="497"/>
        <v>0.85000071585222203</v>
      </c>
      <c r="T3047" s="117">
        <f t="shared" si="494"/>
        <v>0</v>
      </c>
      <c r="U3047" s="117">
        <f t="shared" si="495"/>
        <v>0</v>
      </c>
    </row>
    <row r="3048" spans="1:21" hidden="1" x14ac:dyDescent="0.3">
      <c r="A3048" s="114">
        <v>6706</v>
      </c>
      <c r="B3048" s="114" t="s">
        <v>130</v>
      </c>
      <c r="C3048" s="114" t="s">
        <v>23</v>
      </c>
      <c r="D3048" s="114" t="s">
        <v>7397</v>
      </c>
      <c r="E3048" s="114" t="s">
        <v>7398</v>
      </c>
      <c r="F3048" s="115">
        <v>45290</v>
      </c>
      <c r="G3048" s="114" t="s">
        <v>1822</v>
      </c>
      <c r="H3048" s="116">
        <v>8035050</v>
      </c>
      <c r="I3048" s="116">
        <v>6829798</v>
      </c>
      <c r="J3048" s="116">
        <v>6829798</v>
      </c>
      <c r="K3048" s="116">
        <v>0</v>
      </c>
      <c r="L3048" s="116">
        <v>0</v>
      </c>
      <c r="M3048" s="116">
        <v>0</v>
      </c>
      <c r="N3048" s="116">
        <v>0</v>
      </c>
      <c r="O3048" s="116">
        <v>0</v>
      </c>
      <c r="P3048" s="120">
        <v>0</v>
      </c>
      <c r="Q3048" s="27" t="str">
        <f t="shared" si="496"/>
        <v>Registered</v>
      </c>
      <c r="R3048" s="121">
        <f t="shared" si="497"/>
        <v>0.85000068450102984</v>
      </c>
      <c r="T3048" s="117">
        <f t="shared" ref="T3048:T3111" si="498">L3048+M3048+N3048+O3048+P3048</f>
        <v>0</v>
      </c>
      <c r="U3048" s="117">
        <f t="shared" ref="U3048:U3111" si="499">K3048-T3048</f>
        <v>0</v>
      </c>
    </row>
    <row r="3049" spans="1:21" hidden="1" x14ac:dyDescent="0.3">
      <c r="A3049" s="114">
        <v>6707</v>
      </c>
      <c r="B3049" s="114" t="s">
        <v>130</v>
      </c>
      <c r="C3049" s="114" t="s">
        <v>23</v>
      </c>
      <c r="D3049" s="114" t="s">
        <v>7399</v>
      </c>
      <c r="E3049" s="114" t="s">
        <v>7400</v>
      </c>
      <c r="F3049" s="115">
        <v>45075</v>
      </c>
      <c r="G3049" s="114" t="s">
        <v>2714</v>
      </c>
      <c r="H3049" s="116">
        <v>11748462</v>
      </c>
      <c r="I3049" s="116">
        <v>9986191</v>
      </c>
      <c r="J3049" s="116">
        <v>9986191</v>
      </c>
      <c r="K3049" s="116">
        <v>0</v>
      </c>
      <c r="L3049" s="116">
        <v>0</v>
      </c>
      <c r="M3049" s="116">
        <v>0</v>
      </c>
      <c r="N3049" s="116">
        <v>0</v>
      </c>
      <c r="O3049" s="116">
        <v>0</v>
      </c>
      <c r="P3049" s="120">
        <v>0</v>
      </c>
      <c r="Q3049" s="27" t="str">
        <f t="shared" si="496"/>
        <v>Registered</v>
      </c>
      <c r="R3049" s="121">
        <f t="shared" si="497"/>
        <v>0.84999985530020861</v>
      </c>
      <c r="T3049" s="117">
        <f t="shared" si="498"/>
        <v>0</v>
      </c>
      <c r="U3049" s="117">
        <f t="shared" si="499"/>
        <v>0</v>
      </c>
    </row>
    <row r="3050" spans="1:21" hidden="1" x14ac:dyDescent="0.3">
      <c r="A3050" s="114">
        <v>6708</v>
      </c>
      <c r="B3050" s="114" t="s">
        <v>130</v>
      </c>
      <c r="C3050" s="114" t="s">
        <v>23</v>
      </c>
      <c r="D3050" s="114" t="s">
        <v>7401</v>
      </c>
      <c r="E3050" s="114" t="s">
        <v>7402</v>
      </c>
      <c r="F3050" s="115">
        <v>45013</v>
      </c>
      <c r="G3050" s="114" t="s">
        <v>1981</v>
      </c>
      <c r="H3050" s="116">
        <v>11992974</v>
      </c>
      <c r="I3050" s="116">
        <v>10194028</v>
      </c>
      <c r="J3050" s="116">
        <v>10194028</v>
      </c>
      <c r="K3050" s="116">
        <v>0</v>
      </c>
      <c r="L3050" s="116">
        <v>0</v>
      </c>
      <c r="M3050" s="116">
        <v>0</v>
      </c>
      <c r="N3050" s="116">
        <v>0</v>
      </c>
      <c r="O3050" s="116">
        <v>0</v>
      </c>
      <c r="P3050" s="120">
        <v>0</v>
      </c>
      <c r="Q3050" s="27" t="str">
        <f t="shared" si="496"/>
        <v>Registered</v>
      </c>
      <c r="R3050" s="121">
        <f t="shared" si="497"/>
        <v>0.85000000833821532</v>
      </c>
      <c r="T3050" s="117">
        <f t="shared" si="498"/>
        <v>0</v>
      </c>
      <c r="U3050" s="117">
        <f t="shared" si="499"/>
        <v>0</v>
      </c>
    </row>
    <row r="3051" spans="1:21" hidden="1" x14ac:dyDescent="0.3">
      <c r="A3051" s="114">
        <v>6709</v>
      </c>
      <c r="B3051" s="114" t="s">
        <v>130</v>
      </c>
      <c r="C3051" s="114" t="s">
        <v>23</v>
      </c>
      <c r="D3051" s="114" t="s">
        <v>7403</v>
      </c>
      <c r="E3051" s="114" t="s">
        <v>7404</v>
      </c>
      <c r="F3051" s="115">
        <v>45322</v>
      </c>
      <c r="G3051" s="114" t="s">
        <v>5376</v>
      </c>
      <c r="H3051" s="116">
        <v>8311878</v>
      </c>
      <c r="I3051" s="116">
        <v>7065096</v>
      </c>
      <c r="J3051" s="116">
        <v>7065096</v>
      </c>
      <c r="K3051" s="116">
        <v>0</v>
      </c>
      <c r="L3051" s="116">
        <v>0</v>
      </c>
      <c r="M3051" s="116">
        <v>0</v>
      </c>
      <c r="N3051" s="116">
        <v>0</v>
      </c>
      <c r="O3051" s="116">
        <v>0</v>
      </c>
      <c r="P3051" s="120">
        <v>0</v>
      </c>
      <c r="Q3051" s="27" t="str">
        <f t="shared" si="496"/>
        <v>Registered</v>
      </c>
      <c r="R3051" s="121">
        <f t="shared" si="497"/>
        <v>0.84999996390707366</v>
      </c>
      <c r="T3051" s="117">
        <f t="shared" si="498"/>
        <v>0</v>
      </c>
      <c r="U3051" s="117">
        <f t="shared" si="499"/>
        <v>0</v>
      </c>
    </row>
    <row r="3052" spans="1:21" hidden="1" x14ac:dyDescent="0.3">
      <c r="A3052" s="114">
        <v>6710</v>
      </c>
      <c r="B3052" s="114" t="s">
        <v>130</v>
      </c>
      <c r="C3052" s="114" t="s">
        <v>23</v>
      </c>
      <c r="D3052" s="114" t="s">
        <v>7405</v>
      </c>
      <c r="E3052" s="114" t="s">
        <v>7406</v>
      </c>
      <c r="F3052" s="115">
        <v>45194</v>
      </c>
      <c r="G3052" s="114" t="s">
        <v>1940</v>
      </c>
      <c r="H3052" s="116">
        <v>8176983</v>
      </c>
      <c r="I3052" s="116">
        <v>6950432</v>
      </c>
      <c r="J3052" s="116">
        <v>6950432</v>
      </c>
      <c r="K3052" s="116">
        <v>0</v>
      </c>
      <c r="L3052" s="116">
        <v>0</v>
      </c>
      <c r="M3052" s="116">
        <v>0</v>
      </c>
      <c r="N3052" s="116">
        <v>0</v>
      </c>
      <c r="O3052" s="116">
        <v>0</v>
      </c>
      <c r="P3052" s="120">
        <v>0</v>
      </c>
      <c r="Q3052" s="27" t="str">
        <f t="shared" si="496"/>
        <v>Registered</v>
      </c>
      <c r="R3052" s="121">
        <f t="shared" si="497"/>
        <v>0.84999956585454561</v>
      </c>
      <c r="T3052" s="117">
        <f t="shared" si="498"/>
        <v>0</v>
      </c>
      <c r="U3052" s="117">
        <f t="shared" si="499"/>
        <v>0</v>
      </c>
    </row>
    <row r="3053" spans="1:21" hidden="1" x14ac:dyDescent="0.3">
      <c r="A3053" s="114">
        <v>6711</v>
      </c>
      <c r="B3053" s="114" t="s">
        <v>130</v>
      </c>
      <c r="C3053" s="114" t="s">
        <v>23</v>
      </c>
      <c r="D3053" s="114" t="s">
        <v>7407</v>
      </c>
      <c r="E3053" s="114" t="s">
        <v>7408</v>
      </c>
      <c r="F3053" s="115">
        <v>45169</v>
      </c>
      <c r="G3053" s="114" t="s">
        <v>5372</v>
      </c>
      <c r="H3053" s="116">
        <v>12106740</v>
      </c>
      <c r="I3053" s="116">
        <v>10290729</v>
      </c>
      <c r="J3053" s="116">
        <v>10290729</v>
      </c>
      <c r="K3053" s="116">
        <v>0</v>
      </c>
      <c r="L3053" s="116">
        <v>0</v>
      </c>
      <c r="M3053" s="116">
        <v>0</v>
      </c>
      <c r="N3053" s="116">
        <v>0</v>
      </c>
      <c r="O3053" s="116">
        <v>0</v>
      </c>
      <c r="P3053" s="120">
        <v>0</v>
      </c>
      <c r="Q3053" s="27" t="str">
        <f t="shared" si="496"/>
        <v>Registered</v>
      </c>
      <c r="R3053" s="121">
        <f t="shared" si="497"/>
        <v>0.85</v>
      </c>
      <c r="T3053" s="117">
        <f t="shared" si="498"/>
        <v>0</v>
      </c>
      <c r="U3053" s="117">
        <f t="shared" si="499"/>
        <v>0</v>
      </c>
    </row>
    <row r="3054" spans="1:21" hidden="1" x14ac:dyDescent="0.3">
      <c r="A3054" s="114">
        <v>6712</v>
      </c>
      <c r="B3054" s="114" t="s">
        <v>130</v>
      </c>
      <c r="C3054" s="114" t="s">
        <v>23</v>
      </c>
      <c r="D3054" s="114" t="s">
        <v>7409</v>
      </c>
      <c r="E3054" s="114" t="s">
        <v>7410</v>
      </c>
      <c r="F3054" s="115">
        <v>45185</v>
      </c>
      <c r="G3054" s="114" t="s">
        <v>4827</v>
      </c>
      <c r="H3054" s="116">
        <v>12106740</v>
      </c>
      <c r="I3054" s="116">
        <v>10290729</v>
      </c>
      <c r="J3054" s="116">
        <v>10290729</v>
      </c>
      <c r="K3054" s="116">
        <v>0</v>
      </c>
      <c r="L3054" s="116">
        <v>0</v>
      </c>
      <c r="M3054" s="116">
        <v>0</v>
      </c>
      <c r="N3054" s="116">
        <v>0</v>
      </c>
      <c r="O3054" s="116">
        <v>0</v>
      </c>
      <c r="P3054" s="120">
        <v>0</v>
      </c>
      <c r="Q3054" s="27" t="str">
        <f t="shared" si="496"/>
        <v>Registered</v>
      </c>
      <c r="R3054" s="121">
        <f t="shared" si="497"/>
        <v>0.85</v>
      </c>
      <c r="T3054" s="117">
        <f t="shared" si="498"/>
        <v>0</v>
      </c>
      <c r="U3054" s="117">
        <f t="shared" si="499"/>
        <v>0</v>
      </c>
    </row>
    <row r="3055" spans="1:21" hidden="1" x14ac:dyDescent="0.3">
      <c r="A3055" s="114">
        <v>6713</v>
      </c>
      <c r="B3055" s="114" t="s">
        <v>130</v>
      </c>
      <c r="C3055" s="114" t="s">
        <v>23</v>
      </c>
      <c r="D3055" s="114" t="s">
        <v>7411</v>
      </c>
      <c r="E3055" s="114" t="s">
        <v>7412</v>
      </c>
      <c r="F3055" s="115">
        <v>45374</v>
      </c>
      <c r="G3055" s="114" t="s">
        <v>2787</v>
      </c>
      <c r="H3055" s="116">
        <v>8269650</v>
      </c>
      <c r="I3055" s="116">
        <v>7029208</v>
      </c>
      <c r="J3055" s="116">
        <v>7029208</v>
      </c>
      <c r="K3055" s="116">
        <v>0</v>
      </c>
      <c r="L3055" s="116">
        <v>0</v>
      </c>
      <c r="M3055" s="116">
        <v>0</v>
      </c>
      <c r="N3055" s="116">
        <v>0</v>
      </c>
      <c r="O3055" s="116">
        <v>0</v>
      </c>
      <c r="P3055" s="120">
        <v>0</v>
      </c>
      <c r="Q3055" s="27" t="str">
        <f t="shared" si="496"/>
        <v>Registered</v>
      </c>
      <c r="R3055" s="121">
        <f t="shared" si="497"/>
        <v>0.85000066508256089</v>
      </c>
      <c r="T3055" s="117">
        <f t="shared" si="498"/>
        <v>0</v>
      </c>
      <c r="U3055" s="117">
        <f t="shared" si="499"/>
        <v>0</v>
      </c>
    </row>
    <row r="3056" spans="1:21" hidden="1" x14ac:dyDescent="0.3">
      <c r="A3056" s="114">
        <v>6714</v>
      </c>
      <c r="B3056" s="114" t="s">
        <v>130</v>
      </c>
      <c r="C3056" s="114" t="s">
        <v>23</v>
      </c>
      <c r="D3056" s="114" t="s">
        <v>3235</v>
      </c>
      <c r="E3056" s="114" t="s">
        <v>3236</v>
      </c>
      <c r="F3056" s="115">
        <v>45770</v>
      </c>
      <c r="G3056" s="114" t="s">
        <v>3237</v>
      </c>
      <c r="H3056" s="116">
        <v>13358166</v>
      </c>
      <c r="I3056" s="116">
        <v>11354440</v>
      </c>
      <c r="J3056" s="116">
        <v>11354440</v>
      </c>
      <c r="K3056" s="116">
        <v>0</v>
      </c>
      <c r="L3056" s="116">
        <v>0</v>
      </c>
      <c r="M3056" s="116">
        <v>0</v>
      </c>
      <c r="N3056" s="116">
        <v>0</v>
      </c>
      <c r="O3056" s="116">
        <v>0</v>
      </c>
      <c r="P3056" s="120">
        <v>0</v>
      </c>
      <c r="Q3056" s="27" t="str">
        <f t="shared" si="496"/>
        <v>Registered</v>
      </c>
      <c r="R3056" s="121">
        <f t="shared" si="497"/>
        <v>0.84999991765336647</v>
      </c>
      <c r="T3056" s="117">
        <f t="shared" si="498"/>
        <v>0</v>
      </c>
      <c r="U3056" s="117">
        <f t="shared" si="499"/>
        <v>0</v>
      </c>
    </row>
    <row r="3057" spans="1:21" hidden="1" x14ac:dyDescent="0.3">
      <c r="A3057" s="114">
        <v>6715</v>
      </c>
      <c r="B3057" s="114" t="s">
        <v>130</v>
      </c>
      <c r="C3057" s="114" t="s">
        <v>23</v>
      </c>
      <c r="D3057" s="114" t="s">
        <v>3399</v>
      </c>
      <c r="E3057" s="114" t="s">
        <v>3400</v>
      </c>
      <c r="F3057" s="115">
        <v>45842</v>
      </c>
      <c r="G3057" s="114" t="s">
        <v>3163</v>
      </c>
      <c r="H3057" s="116">
        <v>9157611</v>
      </c>
      <c r="I3057" s="116">
        <v>7783969</v>
      </c>
      <c r="J3057" s="116">
        <v>7783969</v>
      </c>
      <c r="K3057" s="116">
        <v>0</v>
      </c>
      <c r="L3057" s="116">
        <v>0</v>
      </c>
      <c r="M3057" s="116">
        <v>0</v>
      </c>
      <c r="N3057" s="116">
        <v>0</v>
      </c>
      <c r="O3057" s="116">
        <v>0</v>
      </c>
      <c r="P3057" s="120">
        <v>0</v>
      </c>
      <c r="Q3057" s="27" t="str">
        <f t="shared" si="496"/>
        <v>Registered</v>
      </c>
      <c r="R3057" s="121">
        <f t="shared" si="497"/>
        <v>0.84999996178042503</v>
      </c>
      <c r="T3057" s="117">
        <f t="shared" si="498"/>
        <v>0</v>
      </c>
      <c r="U3057" s="117">
        <f t="shared" si="499"/>
        <v>0</v>
      </c>
    </row>
    <row r="3058" spans="1:21" hidden="1" x14ac:dyDescent="0.3">
      <c r="A3058" s="114">
        <v>6716</v>
      </c>
      <c r="B3058" s="114" t="s">
        <v>130</v>
      </c>
      <c r="C3058" s="114" t="s">
        <v>23</v>
      </c>
      <c r="D3058" s="114" t="s">
        <v>7413</v>
      </c>
      <c r="E3058" s="114" t="s">
        <v>7414</v>
      </c>
      <c r="F3058" s="115">
        <v>45227</v>
      </c>
      <c r="G3058" s="114" t="s">
        <v>5096</v>
      </c>
      <c r="H3058" s="116">
        <v>11928450</v>
      </c>
      <c r="I3058" s="116">
        <v>10139188</v>
      </c>
      <c r="J3058" s="116">
        <v>10139188</v>
      </c>
      <c r="K3058" s="116">
        <v>0</v>
      </c>
      <c r="L3058" s="116">
        <v>0</v>
      </c>
      <c r="M3058" s="116">
        <v>0</v>
      </c>
      <c r="N3058" s="116">
        <v>0</v>
      </c>
      <c r="O3058" s="116">
        <v>0</v>
      </c>
      <c r="P3058" s="120">
        <v>0</v>
      </c>
      <c r="Q3058" s="27" t="str">
        <f t="shared" si="496"/>
        <v>Registered</v>
      </c>
      <c r="R3058" s="121">
        <f t="shared" si="497"/>
        <v>0.85000046108253802</v>
      </c>
      <c r="T3058" s="117">
        <f t="shared" si="498"/>
        <v>0</v>
      </c>
      <c r="U3058" s="117">
        <f t="shared" si="499"/>
        <v>0</v>
      </c>
    </row>
    <row r="3059" spans="1:21" hidden="1" x14ac:dyDescent="0.3">
      <c r="A3059" s="114">
        <v>6717</v>
      </c>
      <c r="B3059" s="114" t="s">
        <v>130</v>
      </c>
      <c r="C3059" s="114" t="s">
        <v>23</v>
      </c>
      <c r="D3059" s="114" t="s">
        <v>7415</v>
      </c>
      <c r="E3059" s="114" t="s">
        <v>7416</v>
      </c>
      <c r="F3059" s="115">
        <v>44946</v>
      </c>
      <c r="G3059" s="114" t="s">
        <v>5137</v>
      </c>
      <c r="H3059" s="116">
        <v>11570172</v>
      </c>
      <c r="I3059" s="116">
        <v>10413156</v>
      </c>
      <c r="J3059" s="116">
        <v>10413156</v>
      </c>
      <c r="K3059" s="116">
        <v>0</v>
      </c>
      <c r="L3059" s="116">
        <v>0</v>
      </c>
      <c r="M3059" s="116">
        <v>0</v>
      </c>
      <c r="N3059" s="116">
        <v>0</v>
      </c>
      <c r="O3059" s="116">
        <v>0</v>
      </c>
      <c r="P3059" s="120">
        <v>0</v>
      </c>
      <c r="Q3059" s="27" t="str">
        <f t="shared" si="496"/>
        <v>Registered</v>
      </c>
      <c r="R3059" s="121">
        <f t="shared" si="497"/>
        <v>0.90000010371496642</v>
      </c>
      <c r="T3059" s="117">
        <f t="shared" si="498"/>
        <v>0</v>
      </c>
      <c r="U3059" s="117">
        <f t="shared" si="499"/>
        <v>0</v>
      </c>
    </row>
    <row r="3060" spans="1:21" hidden="1" x14ac:dyDescent="0.3">
      <c r="A3060" s="114">
        <v>6718</v>
      </c>
      <c r="B3060" s="114" t="s">
        <v>130</v>
      </c>
      <c r="C3060" s="114" t="s">
        <v>23</v>
      </c>
      <c r="D3060" s="114" t="s">
        <v>7417</v>
      </c>
      <c r="E3060" s="114" t="s">
        <v>7418</v>
      </c>
      <c r="F3060" s="115">
        <v>45443</v>
      </c>
      <c r="G3060" s="114" t="s">
        <v>2372</v>
      </c>
      <c r="H3060" s="116">
        <v>8401026</v>
      </c>
      <c r="I3060" s="116">
        <v>7560923</v>
      </c>
      <c r="J3060" s="116">
        <v>7560923</v>
      </c>
      <c r="K3060" s="116">
        <v>0</v>
      </c>
      <c r="L3060" s="116">
        <v>0</v>
      </c>
      <c r="M3060" s="116">
        <v>0</v>
      </c>
      <c r="N3060" s="116">
        <v>0</v>
      </c>
      <c r="O3060" s="116">
        <v>0</v>
      </c>
      <c r="P3060" s="120">
        <v>0</v>
      </c>
      <c r="Q3060" s="27" t="str">
        <f t="shared" si="496"/>
        <v>Registered</v>
      </c>
      <c r="R3060" s="121">
        <f t="shared" si="497"/>
        <v>0.899999952386768</v>
      </c>
      <c r="T3060" s="117">
        <f t="shared" si="498"/>
        <v>0</v>
      </c>
      <c r="U3060" s="117">
        <f t="shared" si="499"/>
        <v>0</v>
      </c>
    </row>
    <row r="3061" spans="1:21" hidden="1" x14ac:dyDescent="0.3">
      <c r="A3061" s="114">
        <v>6719</v>
      </c>
      <c r="B3061" s="114" t="s">
        <v>130</v>
      </c>
      <c r="C3061" s="114" t="s">
        <v>23</v>
      </c>
      <c r="D3061" s="114" t="s">
        <v>7419</v>
      </c>
      <c r="E3061" s="114" t="s">
        <v>7420</v>
      </c>
      <c r="F3061" s="115">
        <v>45510</v>
      </c>
      <c r="G3061" s="114" t="s">
        <v>5432</v>
      </c>
      <c r="H3061" s="116">
        <v>8445600</v>
      </c>
      <c r="I3061" s="116">
        <v>7601040</v>
      </c>
      <c r="J3061" s="116">
        <v>7601040</v>
      </c>
      <c r="K3061" s="116">
        <v>0</v>
      </c>
      <c r="L3061" s="116">
        <v>0</v>
      </c>
      <c r="M3061" s="116">
        <v>0</v>
      </c>
      <c r="N3061" s="116">
        <v>0</v>
      </c>
      <c r="O3061" s="116">
        <v>0</v>
      </c>
      <c r="P3061" s="120">
        <v>0</v>
      </c>
      <c r="Q3061" s="27" t="str">
        <f t="shared" si="496"/>
        <v>Registered</v>
      </c>
      <c r="R3061" s="121">
        <f t="shared" si="497"/>
        <v>0.9</v>
      </c>
      <c r="T3061" s="117">
        <f t="shared" si="498"/>
        <v>0</v>
      </c>
      <c r="U3061" s="117">
        <f t="shared" si="499"/>
        <v>0</v>
      </c>
    </row>
    <row r="3062" spans="1:21" hidden="1" x14ac:dyDescent="0.3">
      <c r="A3062" s="114">
        <v>6720</v>
      </c>
      <c r="B3062" s="114" t="s">
        <v>130</v>
      </c>
      <c r="C3062" s="114" t="s">
        <v>23</v>
      </c>
      <c r="D3062" s="114" t="s">
        <v>7421</v>
      </c>
      <c r="E3062" s="114" t="s">
        <v>7422</v>
      </c>
      <c r="F3062" s="115">
        <v>45215</v>
      </c>
      <c r="G3062" s="114" t="s">
        <v>5613</v>
      </c>
      <c r="H3062" s="116">
        <v>12106740</v>
      </c>
      <c r="I3062" s="116">
        <v>10290729</v>
      </c>
      <c r="J3062" s="116">
        <v>10290729</v>
      </c>
      <c r="K3062" s="116">
        <v>0</v>
      </c>
      <c r="L3062" s="116">
        <v>0</v>
      </c>
      <c r="M3062" s="116">
        <v>0</v>
      </c>
      <c r="N3062" s="116">
        <v>0</v>
      </c>
      <c r="O3062" s="116">
        <v>0</v>
      </c>
      <c r="P3062" s="120">
        <v>0</v>
      </c>
      <c r="Q3062" s="27" t="str">
        <f t="shared" si="496"/>
        <v>Registered</v>
      </c>
      <c r="R3062" s="121">
        <f t="shared" si="497"/>
        <v>0.85</v>
      </c>
      <c r="T3062" s="117">
        <f t="shared" si="498"/>
        <v>0</v>
      </c>
      <c r="U3062" s="117">
        <f t="shared" si="499"/>
        <v>0</v>
      </c>
    </row>
    <row r="3063" spans="1:21" hidden="1" x14ac:dyDescent="0.3">
      <c r="A3063" s="114">
        <v>6721</v>
      </c>
      <c r="B3063" s="114" t="s">
        <v>130</v>
      </c>
      <c r="C3063" s="114" t="s">
        <v>23</v>
      </c>
      <c r="D3063" s="114" t="s">
        <v>7423</v>
      </c>
      <c r="E3063" s="114" t="s">
        <v>7424</v>
      </c>
      <c r="F3063" s="115">
        <v>44918</v>
      </c>
      <c r="G3063" s="114" t="s">
        <v>5137</v>
      </c>
      <c r="H3063" s="116">
        <v>11376600</v>
      </c>
      <c r="I3063" s="116">
        <v>10238940</v>
      </c>
      <c r="J3063" s="116">
        <v>10238940</v>
      </c>
      <c r="K3063" s="116">
        <v>0</v>
      </c>
      <c r="L3063" s="116">
        <v>0</v>
      </c>
      <c r="M3063" s="116">
        <v>0</v>
      </c>
      <c r="N3063" s="116">
        <v>0</v>
      </c>
      <c r="O3063" s="116">
        <v>0</v>
      </c>
      <c r="P3063" s="120">
        <v>0</v>
      </c>
      <c r="Q3063" s="27" t="str">
        <f t="shared" si="496"/>
        <v>Registered</v>
      </c>
      <c r="R3063" s="121">
        <f t="shared" si="497"/>
        <v>0.9</v>
      </c>
      <c r="T3063" s="117">
        <f t="shared" si="498"/>
        <v>0</v>
      </c>
      <c r="U3063" s="117">
        <f t="shared" si="499"/>
        <v>0</v>
      </c>
    </row>
    <row r="3064" spans="1:21" hidden="1" x14ac:dyDescent="0.3">
      <c r="A3064" s="114">
        <v>6722</v>
      </c>
      <c r="B3064" s="114" t="s">
        <v>130</v>
      </c>
      <c r="C3064" s="114" t="s">
        <v>23</v>
      </c>
      <c r="D3064" s="114" t="s">
        <v>7425</v>
      </c>
      <c r="E3064" s="114" t="s">
        <v>7426</v>
      </c>
      <c r="F3064" s="115">
        <v>44918</v>
      </c>
      <c r="G3064" s="114" t="s">
        <v>2862</v>
      </c>
      <c r="H3064" s="116">
        <v>7864965</v>
      </c>
      <c r="I3064" s="116">
        <v>6685221</v>
      </c>
      <c r="J3064" s="116">
        <v>6685221</v>
      </c>
      <c r="K3064" s="116">
        <v>0</v>
      </c>
      <c r="L3064" s="116">
        <v>0</v>
      </c>
      <c r="M3064" s="116">
        <v>0</v>
      </c>
      <c r="N3064" s="116">
        <v>0</v>
      </c>
      <c r="O3064" s="116">
        <v>0</v>
      </c>
      <c r="P3064" s="120">
        <v>0</v>
      </c>
      <c r="Q3064" s="27" t="str">
        <f t="shared" si="496"/>
        <v>Registered</v>
      </c>
      <c r="R3064" s="121">
        <f t="shared" si="497"/>
        <v>0.85000009535961063</v>
      </c>
      <c r="T3064" s="117">
        <f t="shared" si="498"/>
        <v>0</v>
      </c>
      <c r="U3064" s="117">
        <f t="shared" si="499"/>
        <v>0</v>
      </c>
    </row>
    <row r="3065" spans="1:21" hidden="1" x14ac:dyDescent="0.3">
      <c r="A3065" s="114">
        <v>6723</v>
      </c>
      <c r="B3065" s="114" t="s">
        <v>130</v>
      </c>
      <c r="C3065" s="114" t="s">
        <v>23</v>
      </c>
      <c r="D3065" s="114" t="s">
        <v>7427</v>
      </c>
      <c r="E3065" s="114" t="s">
        <v>7428</v>
      </c>
      <c r="F3065" s="115">
        <v>45412</v>
      </c>
      <c r="G3065" s="114" t="s">
        <v>3437</v>
      </c>
      <c r="H3065" s="116">
        <v>8401026</v>
      </c>
      <c r="I3065" s="116">
        <v>7560923</v>
      </c>
      <c r="J3065" s="116">
        <v>7560923</v>
      </c>
      <c r="K3065" s="116">
        <v>0</v>
      </c>
      <c r="L3065" s="116">
        <v>0</v>
      </c>
      <c r="M3065" s="116">
        <v>0</v>
      </c>
      <c r="N3065" s="116">
        <v>0</v>
      </c>
      <c r="O3065" s="116">
        <v>0</v>
      </c>
      <c r="P3065" s="120">
        <v>168020</v>
      </c>
      <c r="Q3065" s="27" t="str">
        <f t="shared" si="496"/>
        <v>Registered</v>
      </c>
      <c r="R3065" s="121">
        <f t="shared" si="497"/>
        <v>0.899999952386768</v>
      </c>
      <c r="T3065" s="117">
        <f t="shared" si="498"/>
        <v>168020</v>
      </c>
      <c r="U3065" s="117">
        <f t="shared" si="499"/>
        <v>-168020</v>
      </c>
    </row>
    <row r="3066" spans="1:21" hidden="1" x14ac:dyDescent="0.3">
      <c r="A3066" s="114">
        <v>6724</v>
      </c>
      <c r="B3066" s="114" t="s">
        <v>130</v>
      </c>
      <c r="C3066" s="114" t="s">
        <v>23</v>
      </c>
      <c r="D3066" s="114" t="s">
        <v>7429</v>
      </c>
      <c r="E3066" s="114" t="s">
        <v>7430</v>
      </c>
      <c r="F3066" s="115">
        <v>44942</v>
      </c>
      <c r="G3066" s="114" t="s">
        <v>2375</v>
      </c>
      <c r="H3066" s="116">
        <v>11570172</v>
      </c>
      <c r="I3066" s="116">
        <v>9834647</v>
      </c>
      <c r="J3066" s="116">
        <v>9834647</v>
      </c>
      <c r="K3066" s="116">
        <v>0</v>
      </c>
      <c r="L3066" s="116">
        <v>0</v>
      </c>
      <c r="M3066" s="116">
        <v>0</v>
      </c>
      <c r="N3066" s="116">
        <v>0</v>
      </c>
      <c r="O3066" s="116">
        <v>0</v>
      </c>
      <c r="P3066" s="120">
        <v>0</v>
      </c>
      <c r="Q3066" s="27" t="str">
        <f t="shared" si="496"/>
        <v>Registered</v>
      </c>
      <c r="R3066" s="121">
        <f t="shared" si="497"/>
        <v>0.85000006914331094</v>
      </c>
      <c r="T3066" s="117">
        <f t="shared" si="498"/>
        <v>0</v>
      </c>
      <c r="U3066" s="117">
        <f t="shared" si="499"/>
        <v>0</v>
      </c>
    </row>
    <row r="3067" spans="1:21" hidden="1" x14ac:dyDescent="0.3">
      <c r="A3067" s="114">
        <v>6725</v>
      </c>
      <c r="B3067" s="114" t="s">
        <v>130</v>
      </c>
      <c r="C3067" s="114" t="s">
        <v>23</v>
      </c>
      <c r="D3067" s="114" t="s">
        <v>7431</v>
      </c>
      <c r="E3067" s="114" t="s">
        <v>7432</v>
      </c>
      <c r="F3067" s="115">
        <v>45027</v>
      </c>
      <c r="G3067" s="114" t="s">
        <v>2308</v>
      </c>
      <c r="H3067" s="116">
        <v>7864965</v>
      </c>
      <c r="I3067" s="116">
        <v>7078468</v>
      </c>
      <c r="J3067" s="116">
        <v>7078468</v>
      </c>
      <c r="K3067" s="116">
        <v>0</v>
      </c>
      <c r="L3067" s="116">
        <v>0</v>
      </c>
      <c r="M3067" s="116">
        <v>0</v>
      </c>
      <c r="N3067" s="116">
        <v>0</v>
      </c>
      <c r="O3067" s="116">
        <v>0</v>
      </c>
      <c r="P3067" s="120">
        <v>0</v>
      </c>
      <c r="Q3067" s="27" t="str">
        <f t="shared" si="496"/>
        <v>Registered</v>
      </c>
      <c r="R3067" s="121">
        <f t="shared" si="497"/>
        <v>0.89999993642692622</v>
      </c>
      <c r="T3067" s="117">
        <f t="shared" si="498"/>
        <v>0</v>
      </c>
      <c r="U3067" s="117">
        <f t="shared" si="499"/>
        <v>0</v>
      </c>
    </row>
    <row r="3068" spans="1:21" hidden="1" x14ac:dyDescent="0.3">
      <c r="A3068" s="114">
        <v>6726</v>
      </c>
      <c r="B3068" s="114" t="s">
        <v>130</v>
      </c>
      <c r="C3068" s="114" t="s">
        <v>23</v>
      </c>
      <c r="D3068" s="114" t="s">
        <v>7433</v>
      </c>
      <c r="E3068" s="114" t="s">
        <v>7434</v>
      </c>
      <c r="F3068" s="115">
        <v>44921</v>
      </c>
      <c r="G3068" s="114" t="s">
        <v>5127</v>
      </c>
      <c r="H3068" s="116">
        <v>11660166</v>
      </c>
      <c r="I3068" s="116">
        <v>9911140</v>
      </c>
      <c r="J3068" s="116">
        <v>9911140</v>
      </c>
      <c r="K3068" s="116">
        <v>0</v>
      </c>
      <c r="L3068" s="116">
        <v>0</v>
      </c>
      <c r="M3068" s="116">
        <v>0</v>
      </c>
      <c r="N3068" s="116">
        <v>0</v>
      </c>
      <c r="O3068" s="116">
        <v>0</v>
      </c>
      <c r="P3068" s="120">
        <v>0</v>
      </c>
      <c r="Q3068" s="27" t="str">
        <f t="shared" si="496"/>
        <v>Registered</v>
      </c>
      <c r="R3068" s="121">
        <f t="shared" si="497"/>
        <v>0.84999990566172046</v>
      </c>
      <c r="T3068" s="117">
        <f t="shared" si="498"/>
        <v>0</v>
      </c>
      <c r="U3068" s="117">
        <f t="shared" si="499"/>
        <v>0</v>
      </c>
    </row>
    <row r="3069" spans="1:21" hidden="1" x14ac:dyDescent="0.3">
      <c r="A3069" s="114">
        <v>6727</v>
      </c>
      <c r="B3069" s="114" t="s">
        <v>130</v>
      </c>
      <c r="C3069" s="114" t="s">
        <v>23</v>
      </c>
      <c r="D3069" s="114" t="s">
        <v>7435</v>
      </c>
      <c r="E3069" s="114" t="s">
        <v>7436</v>
      </c>
      <c r="F3069" s="115">
        <v>44918</v>
      </c>
      <c r="G3069" s="114" t="s">
        <v>5369</v>
      </c>
      <c r="H3069" s="116">
        <v>11376600</v>
      </c>
      <c r="I3069" s="116">
        <v>10238940</v>
      </c>
      <c r="J3069" s="116">
        <v>10238940</v>
      </c>
      <c r="K3069" s="116">
        <v>0</v>
      </c>
      <c r="L3069" s="116">
        <v>0</v>
      </c>
      <c r="M3069" s="116">
        <v>0</v>
      </c>
      <c r="N3069" s="116">
        <v>0</v>
      </c>
      <c r="O3069" s="116">
        <v>0</v>
      </c>
      <c r="P3069" s="120">
        <v>0</v>
      </c>
      <c r="Q3069" s="27" t="str">
        <f t="shared" si="496"/>
        <v>Registered</v>
      </c>
      <c r="R3069" s="121">
        <f t="shared" si="497"/>
        <v>0.9</v>
      </c>
      <c r="T3069" s="117">
        <f t="shared" si="498"/>
        <v>0</v>
      </c>
      <c r="U3069" s="117">
        <f t="shared" si="499"/>
        <v>0</v>
      </c>
    </row>
    <row r="3070" spans="1:21" hidden="1" x14ac:dyDescent="0.3">
      <c r="A3070" s="114">
        <v>6728</v>
      </c>
      <c r="B3070" s="114" t="s">
        <v>130</v>
      </c>
      <c r="C3070" s="114" t="s">
        <v>23</v>
      </c>
      <c r="D3070" s="114" t="s">
        <v>7437</v>
      </c>
      <c r="E3070" s="114" t="s">
        <v>7438</v>
      </c>
      <c r="F3070" s="115">
        <v>44918</v>
      </c>
      <c r="G3070" s="114" t="s">
        <v>2862</v>
      </c>
      <c r="H3070" s="116">
        <v>7864965</v>
      </c>
      <c r="I3070" s="116">
        <v>7078468</v>
      </c>
      <c r="J3070" s="116">
        <v>7078468</v>
      </c>
      <c r="K3070" s="116">
        <v>0</v>
      </c>
      <c r="L3070" s="116">
        <v>0</v>
      </c>
      <c r="M3070" s="116">
        <v>0</v>
      </c>
      <c r="N3070" s="116">
        <v>0</v>
      </c>
      <c r="O3070" s="116">
        <v>0</v>
      </c>
      <c r="P3070" s="120">
        <v>0</v>
      </c>
      <c r="Q3070" s="27" t="str">
        <f t="shared" si="496"/>
        <v>Registered</v>
      </c>
      <c r="R3070" s="121">
        <f t="shared" si="497"/>
        <v>0.89999993642692622</v>
      </c>
      <c r="T3070" s="117">
        <f t="shared" si="498"/>
        <v>0</v>
      </c>
      <c r="U3070" s="117">
        <f t="shared" si="499"/>
        <v>0</v>
      </c>
    </row>
    <row r="3071" spans="1:21" hidden="1" x14ac:dyDescent="0.3">
      <c r="A3071" s="114">
        <v>6729</v>
      </c>
      <c r="B3071" s="114" t="s">
        <v>130</v>
      </c>
      <c r="C3071" s="114" t="s">
        <v>23</v>
      </c>
      <c r="D3071" s="114" t="s">
        <v>7439</v>
      </c>
      <c r="E3071" s="114" t="s">
        <v>7440</v>
      </c>
      <c r="F3071" s="115">
        <v>45226</v>
      </c>
      <c r="G3071" s="114" t="s">
        <v>2717</v>
      </c>
      <c r="H3071" s="116">
        <v>8065548</v>
      </c>
      <c r="I3071" s="116">
        <v>7258989</v>
      </c>
      <c r="J3071" s="116">
        <v>7258989</v>
      </c>
      <c r="K3071" s="116">
        <v>0</v>
      </c>
      <c r="L3071" s="116">
        <v>0</v>
      </c>
      <c r="M3071" s="116">
        <v>0</v>
      </c>
      <c r="N3071" s="116">
        <v>0</v>
      </c>
      <c r="O3071" s="116">
        <v>0</v>
      </c>
      <c r="P3071" s="120">
        <v>0</v>
      </c>
      <c r="Q3071" s="27" t="str">
        <f t="shared" si="496"/>
        <v>Registered</v>
      </c>
      <c r="R3071" s="121">
        <f t="shared" si="497"/>
        <v>0.89999947926662882</v>
      </c>
      <c r="T3071" s="117">
        <f t="shared" si="498"/>
        <v>0</v>
      </c>
      <c r="U3071" s="117">
        <f t="shared" si="499"/>
        <v>0</v>
      </c>
    </row>
    <row r="3072" spans="1:21" hidden="1" x14ac:dyDescent="0.3">
      <c r="A3072" s="114">
        <v>6730</v>
      </c>
      <c r="B3072" s="114" t="s">
        <v>130</v>
      </c>
      <c r="C3072" s="114" t="s">
        <v>23</v>
      </c>
      <c r="D3072" s="114" t="s">
        <v>7441</v>
      </c>
      <c r="E3072" s="114" t="s">
        <v>7442</v>
      </c>
      <c r="F3072" s="115">
        <v>44918</v>
      </c>
      <c r="G3072" s="114" t="s">
        <v>5127</v>
      </c>
      <c r="H3072" s="116">
        <v>11481876</v>
      </c>
      <c r="I3072" s="116">
        <v>9759595</v>
      </c>
      <c r="J3072" s="116">
        <v>9759595</v>
      </c>
      <c r="K3072" s="116">
        <v>0</v>
      </c>
      <c r="L3072" s="116">
        <v>0</v>
      </c>
      <c r="M3072" s="116">
        <v>0</v>
      </c>
      <c r="N3072" s="116">
        <v>0</v>
      </c>
      <c r="O3072" s="116">
        <v>0</v>
      </c>
      <c r="P3072" s="120">
        <v>0</v>
      </c>
      <c r="Q3072" s="27" t="str">
        <f t="shared" si="496"/>
        <v>Registered</v>
      </c>
      <c r="R3072" s="121">
        <f t="shared" si="497"/>
        <v>0.85000003483751263</v>
      </c>
      <c r="T3072" s="117">
        <f t="shared" si="498"/>
        <v>0</v>
      </c>
      <c r="U3072" s="117">
        <f t="shared" si="499"/>
        <v>0</v>
      </c>
    </row>
    <row r="3073" spans="1:21" hidden="1" x14ac:dyDescent="0.3">
      <c r="A3073" s="114">
        <v>6731</v>
      </c>
      <c r="B3073" s="114" t="s">
        <v>130</v>
      </c>
      <c r="C3073" s="114" t="s">
        <v>23</v>
      </c>
      <c r="D3073" s="114" t="s">
        <v>7445</v>
      </c>
      <c r="E3073" s="114" t="s">
        <v>7446</v>
      </c>
      <c r="F3073" s="115">
        <v>44918</v>
      </c>
      <c r="G3073" s="114" t="s">
        <v>5390</v>
      </c>
      <c r="H3073" s="116">
        <v>11391882</v>
      </c>
      <c r="I3073" s="116">
        <v>10252690</v>
      </c>
      <c r="J3073" s="116">
        <v>10252690</v>
      </c>
      <c r="K3073" s="116">
        <v>0</v>
      </c>
      <c r="L3073" s="116">
        <v>0</v>
      </c>
      <c r="M3073" s="116">
        <v>0</v>
      </c>
      <c r="N3073" s="116">
        <v>0</v>
      </c>
      <c r="O3073" s="116">
        <v>0</v>
      </c>
      <c r="P3073" s="120">
        <v>0</v>
      </c>
      <c r="Q3073" s="27" t="str">
        <f t="shared" si="496"/>
        <v>Registered</v>
      </c>
      <c r="R3073" s="121">
        <f t="shared" si="497"/>
        <v>0.8999996664291291</v>
      </c>
      <c r="T3073" s="117">
        <f t="shared" si="498"/>
        <v>0</v>
      </c>
      <c r="U3073" s="117">
        <f t="shared" si="499"/>
        <v>0</v>
      </c>
    </row>
    <row r="3074" spans="1:21" hidden="1" x14ac:dyDescent="0.3">
      <c r="A3074" s="114">
        <v>6732</v>
      </c>
      <c r="B3074" s="114" t="s">
        <v>130</v>
      </c>
      <c r="C3074" s="114" t="s">
        <v>23</v>
      </c>
      <c r="D3074" s="114" t="s">
        <v>7447</v>
      </c>
      <c r="E3074" s="114" t="s">
        <v>7448</v>
      </c>
      <c r="F3074" s="115">
        <v>45253</v>
      </c>
      <c r="G3074" s="114" t="s">
        <v>3559</v>
      </c>
      <c r="H3074" s="116">
        <v>8043261</v>
      </c>
      <c r="I3074" s="116">
        <v>7238935</v>
      </c>
      <c r="J3074" s="116">
        <v>7238935</v>
      </c>
      <c r="K3074" s="116">
        <v>0</v>
      </c>
      <c r="L3074" s="116">
        <v>0</v>
      </c>
      <c r="M3074" s="116">
        <v>0</v>
      </c>
      <c r="N3074" s="116">
        <v>0</v>
      </c>
      <c r="O3074" s="116">
        <v>20108</v>
      </c>
      <c r="P3074" s="120">
        <v>0</v>
      </c>
      <c r="Q3074" s="27" t="str">
        <f t="shared" ref="Q3074:Q3137" si="500">IF(G3074="01 Jan 1900","Unregistered","Registered")</f>
        <v>Registered</v>
      </c>
      <c r="R3074" s="121">
        <f t="shared" si="497"/>
        <v>0.90000001243276828</v>
      </c>
      <c r="T3074" s="117">
        <f t="shared" si="498"/>
        <v>20108</v>
      </c>
      <c r="U3074" s="117">
        <f t="shared" si="499"/>
        <v>-20108</v>
      </c>
    </row>
    <row r="3075" spans="1:21" hidden="1" x14ac:dyDescent="0.3">
      <c r="A3075" s="114">
        <v>6733</v>
      </c>
      <c r="B3075" s="114" t="s">
        <v>130</v>
      </c>
      <c r="C3075" s="114" t="s">
        <v>23</v>
      </c>
      <c r="D3075" s="114" t="s">
        <v>7449</v>
      </c>
      <c r="E3075" s="114" t="s">
        <v>7450</v>
      </c>
      <c r="F3075" s="115">
        <v>44918</v>
      </c>
      <c r="G3075" s="114" t="s">
        <v>5137</v>
      </c>
      <c r="H3075" s="116">
        <v>11206800</v>
      </c>
      <c r="I3075" s="116">
        <v>10086120</v>
      </c>
      <c r="J3075" s="116">
        <v>10086120</v>
      </c>
      <c r="K3075" s="116">
        <v>0</v>
      </c>
      <c r="L3075" s="116">
        <v>0</v>
      </c>
      <c r="M3075" s="116">
        <v>0</v>
      </c>
      <c r="N3075" s="116">
        <v>0</v>
      </c>
      <c r="O3075" s="116">
        <v>0</v>
      </c>
      <c r="P3075" s="120">
        <v>0</v>
      </c>
      <c r="Q3075" s="27" t="str">
        <f t="shared" si="500"/>
        <v>Registered</v>
      </c>
      <c r="R3075" s="121">
        <f t="shared" si="497"/>
        <v>0.9</v>
      </c>
      <c r="T3075" s="117">
        <f t="shared" si="498"/>
        <v>0</v>
      </c>
      <c r="U3075" s="117">
        <f t="shared" si="499"/>
        <v>0</v>
      </c>
    </row>
    <row r="3076" spans="1:21" hidden="1" x14ac:dyDescent="0.3">
      <c r="A3076" s="114">
        <v>6734</v>
      </c>
      <c r="B3076" s="114" t="s">
        <v>130</v>
      </c>
      <c r="C3076" s="114" t="s">
        <v>23</v>
      </c>
      <c r="D3076" s="114" t="s">
        <v>7451</v>
      </c>
      <c r="E3076" s="114" t="s">
        <v>7452</v>
      </c>
      <c r="F3076" s="115">
        <v>45226</v>
      </c>
      <c r="G3076" s="114" t="s">
        <v>5096</v>
      </c>
      <c r="H3076" s="116">
        <v>8176983</v>
      </c>
      <c r="I3076" s="116">
        <v>7359281</v>
      </c>
      <c r="J3076" s="116">
        <v>7359281</v>
      </c>
      <c r="K3076" s="116">
        <v>0</v>
      </c>
      <c r="L3076" s="116">
        <v>0</v>
      </c>
      <c r="M3076" s="116">
        <v>0</v>
      </c>
      <c r="N3076" s="116">
        <v>0</v>
      </c>
      <c r="O3076" s="116">
        <v>0</v>
      </c>
      <c r="P3076" s="120">
        <v>0</v>
      </c>
      <c r="Q3076" s="27" t="str">
        <f t="shared" si="500"/>
        <v>Registered</v>
      </c>
      <c r="R3076" s="121">
        <f t="shared" ref="R3076:R3139" si="501">I3076/H3076</f>
        <v>0.89999954751037148</v>
      </c>
      <c r="T3076" s="117">
        <f t="shared" si="498"/>
        <v>0</v>
      </c>
      <c r="U3076" s="117">
        <f t="shared" si="499"/>
        <v>0</v>
      </c>
    </row>
    <row r="3077" spans="1:21" hidden="1" x14ac:dyDescent="0.3">
      <c r="A3077" s="114">
        <v>10098</v>
      </c>
      <c r="B3077" s="114" t="s">
        <v>130</v>
      </c>
      <c r="C3077" s="114" t="s">
        <v>23</v>
      </c>
      <c r="D3077" s="114" t="s">
        <v>9364</v>
      </c>
      <c r="E3077" s="114" t="s">
        <v>9365</v>
      </c>
      <c r="F3077" s="115">
        <v>44926</v>
      </c>
      <c r="G3077" s="114" t="s">
        <v>7296</v>
      </c>
      <c r="H3077" s="116">
        <v>11748462</v>
      </c>
      <c r="I3077" s="116">
        <v>10573616</v>
      </c>
      <c r="J3077" s="116">
        <v>10573616.02</v>
      </c>
      <c r="K3077" s="116">
        <v>-0.02</v>
      </c>
      <c r="L3077" s="116">
        <v>0</v>
      </c>
      <c r="M3077" s="116">
        <v>0</v>
      </c>
      <c r="N3077" s="116">
        <v>0</v>
      </c>
      <c r="O3077" s="116">
        <v>0</v>
      </c>
      <c r="P3077" s="120">
        <v>0</v>
      </c>
      <c r="Q3077" s="27" t="str">
        <f t="shared" si="500"/>
        <v>Registered</v>
      </c>
      <c r="R3077" s="121">
        <f t="shared" si="501"/>
        <v>0.90000001702350485</v>
      </c>
      <c r="T3077" s="117">
        <f t="shared" si="498"/>
        <v>0</v>
      </c>
      <c r="U3077" s="117">
        <f t="shared" si="499"/>
        <v>-0.02</v>
      </c>
    </row>
    <row r="3078" spans="1:21" hidden="1" x14ac:dyDescent="0.3">
      <c r="A3078" s="114">
        <v>10101</v>
      </c>
      <c r="B3078" s="114" t="s">
        <v>130</v>
      </c>
      <c r="C3078" s="114" t="s">
        <v>23</v>
      </c>
      <c r="D3078" s="114" t="s">
        <v>4255</v>
      </c>
      <c r="E3078" s="114" t="s">
        <v>4256</v>
      </c>
      <c r="F3078" s="115">
        <v>45838</v>
      </c>
      <c r="G3078" s="114" t="s">
        <v>4077</v>
      </c>
      <c r="H3078" s="116">
        <v>9157611</v>
      </c>
      <c r="I3078" s="116">
        <v>7783969</v>
      </c>
      <c r="J3078" s="116">
        <v>7783969.0999999996</v>
      </c>
      <c r="K3078" s="116">
        <v>-0.1</v>
      </c>
      <c r="L3078" s="116">
        <v>0</v>
      </c>
      <c r="M3078" s="116">
        <v>0</v>
      </c>
      <c r="N3078" s="116">
        <v>0</v>
      </c>
      <c r="O3078" s="116">
        <v>0</v>
      </c>
      <c r="P3078" s="120">
        <v>0</v>
      </c>
      <c r="Q3078" s="27" t="str">
        <f t="shared" si="500"/>
        <v>Registered</v>
      </c>
      <c r="R3078" s="121">
        <f t="shared" si="501"/>
        <v>0.84999996178042503</v>
      </c>
      <c r="T3078" s="117">
        <f t="shared" si="498"/>
        <v>0</v>
      </c>
      <c r="U3078" s="117">
        <f t="shared" si="499"/>
        <v>-0.1</v>
      </c>
    </row>
    <row r="3079" spans="1:21" hidden="1" x14ac:dyDescent="0.3">
      <c r="A3079" s="114">
        <v>10109</v>
      </c>
      <c r="B3079" s="114" t="s">
        <v>130</v>
      </c>
      <c r="C3079" s="114" t="s">
        <v>23</v>
      </c>
      <c r="D3079" s="114" t="s">
        <v>9378</v>
      </c>
      <c r="E3079" s="114" t="s">
        <v>9379</v>
      </c>
      <c r="F3079" s="115">
        <v>45187</v>
      </c>
      <c r="G3079" s="114" t="s">
        <v>5378</v>
      </c>
      <c r="H3079" s="116">
        <v>7954113</v>
      </c>
      <c r="I3079" s="116">
        <v>7158703</v>
      </c>
      <c r="J3079" s="116">
        <v>7158703.2999999998</v>
      </c>
      <c r="K3079" s="116">
        <v>-0.3</v>
      </c>
      <c r="L3079" s="116">
        <v>0</v>
      </c>
      <c r="M3079" s="116">
        <v>0</v>
      </c>
      <c r="N3079" s="116">
        <v>0</v>
      </c>
      <c r="O3079" s="116">
        <v>0</v>
      </c>
      <c r="P3079" s="120">
        <v>0</v>
      </c>
      <c r="Q3079" s="27" t="str">
        <f t="shared" si="500"/>
        <v>Registered</v>
      </c>
      <c r="R3079" s="121">
        <f t="shared" si="501"/>
        <v>0.90000016343745681</v>
      </c>
      <c r="T3079" s="117">
        <f t="shared" si="498"/>
        <v>0</v>
      </c>
      <c r="U3079" s="117">
        <f t="shared" si="499"/>
        <v>-0.3</v>
      </c>
    </row>
    <row r="3080" spans="1:21" hidden="1" x14ac:dyDescent="0.3">
      <c r="A3080" s="114">
        <v>10114</v>
      </c>
      <c r="B3080" s="114" t="s">
        <v>130</v>
      </c>
      <c r="C3080" s="114" t="s">
        <v>23</v>
      </c>
      <c r="D3080" s="114" t="s">
        <v>9382</v>
      </c>
      <c r="E3080" s="114" t="s">
        <v>9383</v>
      </c>
      <c r="F3080" s="115">
        <v>45279</v>
      </c>
      <c r="G3080" s="114" t="s">
        <v>1789</v>
      </c>
      <c r="H3080" s="116">
        <v>8038569</v>
      </c>
      <c r="I3080" s="116">
        <v>7234709</v>
      </c>
      <c r="J3080" s="116">
        <v>7234709.5599999996</v>
      </c>
      <c r="K3080" s="116">
        <v>-0.56000000000000005</v>
      </c>
      <c r="L3080" s="116">
        <v>0</v>
      </c>
      <c r="M3080" s="116">
        <v>0</v>
      </c>
      <c r="N3080" s="116">
        <v>0</v>
      </c>
      <c r="O3080" s="116">
        <v>0</v>
      </c>
      <c r="P3080" s="120">
        <v>0</v>
      </c>
      <c r="Q3080" s="27" t="str">
        <f t="shared" si="500"/>
        <v>Registered</v>
      </c>
      <c r="R3080" s="121">
        <f t="shared" si="501"/>
        <v>0.89999961435922238</v>
      </c>
      <c r="T3080" s="117">
        <f t="shared" si="498"/>
        <v>0</v>
      </c>
      <c r="U3080" s="117">
        <f t="shared" si="499"/>
        <v>-0.56000000000000005</v>
      </c>
    </row>
    <row r="3081" spans="1:21" hidden="1" x14ac:dyDescent="0.3">
      <c r="A3081" s="114">
        <v>10127</v>
      </c>
      <c r="B3081" s="114" t="s">
        <v>130</v>
      </c>
      <c r="C3081" s="114" t="s">
        <v>23</v>
      </c>
      <c r="D3081" s="114" t="s">
        <v>9399</v>
      </c>
      <c r="E3081" s="114" t="s">
        <v>9400</v>
      </c>
      <c r="F3081" s="115">
        <v>45517</v>
      </c>
      <c r="G3081" s="114" t="s">
        <v>3616</v>
      </c>
      <c r="H3081" s="116">
        <v>8474925</v>
      </c>
      <c r="I3081" s="116">
        <v>7627433</v>
      </c>
      <c r="J3081" s="116">
        <v>7627434</v>
      </c>
      <c r="K3081" s="116">
        <v>-1</v>
      </c>
      <c r="L3081" s="116">
        <v>0</v>
      </c>
      <c r="M3081" s="116">
        <v>0</v>
      </c>
      <c r="N3081" s="116">
        <v>0</v>
      </c>
      <c r="O3081" s="116">
        <v>0</v>
      </c>
      <c r="P3081" s="120">
        <v>0</v>
      </c>
      <c r="Q3081" s="27" t="str">
        <f t="shared" si="500"/>
        <v>Registered</v>
      </c>
      <c r="R3081" s="121">
        <f t="shared" si="501"/>
        <v>0.90000005899757229</v>
      </c>
      <c r="T3081" s="117">
        <f t="shared" si="498"/>
        <v>0</v>
      </c>
      <c r="U3081" s="117">
        <f t="shared" si="499"/>
        <v>-1</v>
      </c>
    </row>
    <row r="3082" spans="1:21" hidden="1" x14ac:dyDescent="0.3">
      <c r="A3082" s="114">
        <v>10216</v>
      </c>
      <c r="B3082" s="114" t="s">
        <v>130</v>
      </c>
      <c r="C3082" s="114" t="s">
        <v>23</v>
      </c>
      <c r="D3082" s="114" t="s">
        <v>9501</v>
      </c>
      <c r="E3082" s="114" t="s">
        <v>9502</v>
      </c>
      <c r="F3082" s="115">
        <v>44942</v>
      </c>
      <c r="G3082" s="114" t="s">
        <v>3042</v>
      </c>
      <c r="H3082" s="116">
        <v>7859100</v>
      </c>
      <c r="I3082" s="116">
        <v>7073190</v>
      </c>
      <c r="J3082" s="116">
        <v>7151781</v>
      </c>
      <c r="K3082" s="116">
        <v>-78591</v>
      </c>
      <c r="L3082" s="116">
        <v>0</v>
      </c>
      <c r="M3082" s="116">
        <v>0</v>
      </c>
      <c r="N3082" s="116">
        <v>0</v>
      </c>
      <c r="O3082" s="116">
        <v>0</v>
      </c>
      <c r="P3082" s="120">
        <v>0</v>
      </c>
      <c r="Q3082" s="27" t="str">
        <f t="shared" si="500"/>
        <v>Registered</v>
      </c>
      <c r="R3082" s="121">
        <f t="shared" si="501"/>
        <v>0.9</v>
      </c>
      <c r="T3082" s="117">
        <f t="shared" si="498"/>
        <v>0</v>
      </c>
      <c r="U3082" s="117">
        <f t="shared" si="499"/>
        <v>-78591</v>
      </c>
    </row>
    <row r="3083" spans="1:21" hidden="1" x14ac:dyDescent="0.3">
      <c r="A3083" s="114">
        <v>10220</v>
      </c>
      <c r="B3083" s="114" t="s">
        <v>130</v>
      </c>
      <c r="C3083" s="114" t="s">
        <v>23</v>
      </c>
      <c r="D3083" s="114" t="s">
        <v>9505</v>
      </c>
      <c r="E3083" s="114" t="s">
        <v>9506</v>
      </c>
      <c r="F3083" s="115">
        <v>45290</v>
      </c>
      <c r="G3083" s="114" t="s">
        <v>3623</v>
      </c>
      <c r="H3083" s="116">
        <v>8087835</v>
      </c>
      <c r="I3083" s="116">
        <v>7279053</v>
      </c>
      <c r="J3083" s="116">
        <v>7362904</v>
      </c>
      <c r="K3083" s="116">
        <v>-83851</v>
      </c>
      <c r="L3083" s="116">
        <v>0</v>
      </c>
      <c r="M3083" s="116">
        <v>0</v>
      </c>
      <c r="N3083" s="116">
        <v>0</v>
      </c>
      <c r="O3083" s="116">
        <v>0</v>
      </c>
      <c r="P3083" s="120">
        <v>0</v>
      </c>
      <c r="Q3083" s="27" t="str">
        <f t="shared" si="500"/>
        <v>Registered</v>
      </c>
      <c r="R3083" s="121">
        <f t="shared" si="501"/>
        <v>0.90000018546372418</v>
      </c>
      <c r="T3083" s="117">
        <f t="shared" si="498"/>
        <v>0</v>
      </c>
      <c r="U3083" s="117">
        <f t="shared" si="499"/>
        <v>-83851</v>
      </c>
    </row>
    <row r="3084" spans="1:21" hidden="1" x14ac:dyDescent="0.3">
      <c r="A3084" s="114">
        <v>10244</v>
      </c>
      <c r="B3084" s="114" t="s">
        <v>130</v>
      </c>
      <c r="C3084" s="114" t="s">
        <v>23</v>
      </c>
      <c r="D3084" s="114" t="s">
        <v>7443</v>
      </c>
      <c r="E3084" s="114" t="s">
        <v>7444</v>
      </c>
      <c r="F3084" s="115">
        <v>44956</v>
      </c>
      <c r="G3084" s="114" t="s">
        <v>2616</v>
      </c>
      <c r="H3084" s="116">
        <v>11121900</v>
      </c>
      <c r="I3084" s="116">
        <v>9453615</v>
      </c>
      <c r="J3084" s="116">
        <v>9543615</v>
      </c>
      <c r="K3084" s="116">
        <v>-90000</v>
      </c>
      <c r="L3084" s="116">
        <v>0</v>
      </c>
      <c r="M3084" s="116">
        <v>0</v>
      </c>
      <c r="N3084" s="116">
        <v>0</v>
      </c>
      <c r="O3084" s="116">
        <v>0</v>
      </c>
      <c r="P3084" s="120">
        <v>0</v>
      </c>
      <c r="Q3084" s="27" t="str">
        <f t="shared" si="500"/>
        <v>Registered</v>
      </c>
      <c r="R3084" s="121">
        <f t="shared" si="501"/>
        <v>0.85</v>
      </c>
      <c r="T3084" s="117">
        <f t="shared" si="498"/>
        <v>0</v>
      </c>
      <c r="U3084" s="117">
        <f t="shared" si="499"/>
        <v>-90000</v>
      </c>
    </row>
    <row r="3085" spans="1:21" hidden="1" x14ac:dyDescent="0.3">
      <c r="A3085" s="114">
        <v>10333</v>
      </c>
      <c r="B3085" s="114" t="s">
        <v>130</v>
      </c>
      <c r="C3085" s="114" t="s">
        <v>23</v>
      </c>
      <c r="D3085" s="114" t="s">
        <v>9679</v>
      </c>
      <c r="E3085" s="114" t="s">
        <v>9680</v>
      </c>
      <c r="F3085" s="115">
        <v>44942</v>
      </c>
      <c r="G3085" s="114" t="s">
        <v>3042</v>
      </c>
      <c r="H3085" s="116">
        <v>11434332</v>
      </c>
      <c r="I3085" s="116">
        <v>9719184</v>
      </c>
      <c r="J3085" s="116">
        <v>9833529</v>
      </c>
      <c r="K3085" s="116">
        <v>-114345</v>
      </c>
      <c r="L3085" s="116">
        <v>0</v>
      </c>
      <c r="M3085" s="116">
        <v>0</v>
      </c>
      <c r="N3085" s="116">
        <v>0</v>
      </c>
      <c r="O3085" s="116">
        <v>0</v>
      </c>
      <c r="P3085" s="120">
        <v>0</v>
      </c>
      <c r="Q3085" s="27" t="str">
        <f t="shared" si="500"/>
        <v>Registered</v>
      </c>
      <c r="R3085" s="121">
        <f t="shared" si="501"/>
        <v>0.85000015742065216</v>
      </c>
      <c r="T3085" s="117">
        <f t="shared" si="498"/>
        <v>0</v>
      </c>
      <c r="U3085" s="117">
        <f t="shared" si="499"/>
        <v>-114345</v>
      </c>
    </row>
    <row r="3086" spans="1:21" hidden="1" x14ac:dyDescent="0.3">
      <c r="A3086" s="114">
        <v>10428</v>
      </c>
      <c r="B3086" s="114" t="s">
        <v>130</v>
      </c>
      <c r="C3086" s="114" t="s">
        <v>23</v>
      </c>
      <c r="D3086" s="114" t="s">
        <v>9822</v>
      </c>
      <c r="E3086" s="114" t="s">
        <v>9823</v>
      </c>
      <c r="F3086" s="115">
        <v>45467</v>
      </c>
      <c r="G3086" s="114" t="s">
        <v>7276</v>
      </c>
      <c r="H3086" s="116">
        <v>12310500</v>
      </c>
      <c r="I3086" s="116">
        <v>10463925</v>
      </c>
      <c r="J3086" s="116">
        <v>10718135</v>
      </c>
      <c r="K3086" s="116">
        <v>-254210</v>
      </c>
      <c r="L3086" s="116">
        <v>0</v>
      </c>
      <c r="M3086" s="116">
        <v>0</v>
      </c>
      <c r="N3086" s="116">
        <v>0</v>
      </c>
      <c r="O3086" s="116">
        <v>0</v>
      </c>
      <c r="P3086" s="120">
        <v>0</v>
      </c>
      <c r="Q3086" s="27" t="str">
        <f t="shared" si="500"/>
        <v>Registered</v>
      </c>
      <c r="R3086" s="121">
        <f t="shared" si="501"/>
        <v>0.85</v>
      </c>
      <c r="T3086" s="117">
        <f t="shared" si="498"/>
        <v>0</v>
      </c>
      <c r="U3086" s="117">
        <f t="shared" si="499"/>
        <v>-254210</v>
      </c>
    </row>
    <row r="3087" spans="1:21" hidden="1" x14ac:dyDescent="0.3">
      <c r="A3087" s="114">
        <v>10433</v>
      </c>
      <c r="B3087" s="114" t="s">
        <v>130</v>
      </c>
      <c r="C3087" s="114" t="s">
        <v>23</v>
      </c>
      <c r="D3087" s="114" t="s">
        <v>9826</v>
      </c>
      <c r="E3087" s="114" t="s">
        <v>9827</v>
      </c>
      <c r="F3087" s="115">
        <v>45281</v>
      </c>
      <c r="G3087" s="114" t="s">
        <v>4799</v>
      </c>
      <c r="H3087" s="116">
        <v>8176983</v>
      </c>
      <c r="I3087" s="116">
        <v>6950432</v>
      </c>
      <c r="J3087" s="116">
        <v>7211622</v>
      </c>
      <c r="K3087" s="116">
        <v>-261190</v>
      </c>
      <c r="L3087" s="116">
        <v>0</v>
      </c>
      <c r="M3087" s="116">
        <v>0</v>
      </c>
      <c r="N3087" s="116">
        <v>0</v>
      </c>
      <c r="O3087" s="116">
        <v>0</v>
      </c>
      <c r="P3087" s="120">
        <v>0</v>
      </c>
      <c r="Q3087" s="27" t="str">
        <f t="shared" si="500"/>
        <v>Registered</v>
      </c>
      <c r="R3087" s="121">
        <f t="shared" si="501"/>
        <v>0.84999956585454561</v>
      </c>
      <c r="T3087" s="117">
        <f t="shared" si="498"/>
        <v>0</v>
      </c>
      <c r="U3087" s="117">
        <f t="shared" si="499"/>
        <v>-261190</v>
      </c>
    </row>
    <row r="3088" spans="1:21" hidden="1" x14ac:dyDescent="0.3">
      <c r="A3088" s="114">
        <v>10462</v>
      </c>
      <c r="B3088" s="114" t="s">
        <v>130</v>
      </c>
      <c r="C3088" s="114" t="s">
        <v>23</v>
      </c>
      <c r="D3088" s="114" t="s">
        <v>9876</v>
      </c>
      <c r="E3088" s="114" t="s">
        <v>9877</v>
      </c>
      <c r="F3088" s="115">
        <v>45016</v>
      </c>
      <c r="G3088" s="114" t="s">
        <v>3537</v>
      </c>
      <c r="H3088" s="116">
        <v>7731243</v>
      </c>
      <c r="I3088" s="116">
        <v>6958117</v>
      </c>
      <c r="J3088" s="116">
        <v>7344679</v>
      </c>
      <c r="K3088" s="116">
        <v>-386562</v>
      </c>
      <c r="L3088" s="116">
        <v>0</v>
      </c>
      <c r="M3088" s="116">
        <v>0</v>
      </c>
      <c r="N3088" s="116">
        <v>0</v>
      </c>
      <c r="O3088" s="116">
        <v>0</v>
      </c>
      <c r="P3088" s="120">
        <v>0</v>
      </c>
      <c r="Q3088" s="27" t="str">
        <f t="shared" si="500"/>
        <v>Registered</v>
      </c>
      <c r="R3088" s="121">
        <f t="shared" si="501"/>
        <v>0.89999978011297799</v>
      </c>
      <c r="T3088" s="117">
        <f t="shared" si="498"/>
        <v>0</v>
      </c>
      <c r="U3088" s="117">
        <f t="shared" si="499"/>
        <v>-386562</v>
      </c>
    </row>
    <row r="3089" spans="1:21" hidden="1" x14ac:dyDescent="0.3">
      <c r="A3089" s="114">
        <v>10464</v>
      </c>
      <c r="B3089" s="114" t="s">
        <v>130</v>
      </c>
      <c r="C3089" s="114" t="s">
        <v>23</v>
      </c>
      <c r="D3089" s="114" t="s">
        <v>9880</v>
      </c>
      <c r="E3089" s="114" t="s">
        <v>9881</v>
      </c>
      <c r="F3089" s="115">
        <v>44957</v>
      </c>
      <c r="G3089" s="114" t="s">
        <v>4101</v>
      </c>
      <c r="H3089" s="116">
        <v>7859100</v>
      </c>
      <c r="I3089" s="116">
        <v>7073190</v>
      </c>
      <c r="J3089" s="116">
        <v>7466145</v>
      </c>
      <c r="K3089" s="116">
        <v>-392955</v>
      </c>
      <c r="L3089" s="116">
        <v>0</v>
      </c>
      <c r="M3089" s="116">
        <v>0</v>
      </c>
      <c r="N3089" s="116">
        <v>0</v>
      </c>
      <c r="O3089" s="116">
        <v>0</v>
      </c>
      <c r="P3089" s="120">
        <v>0</v>
      </c>
      <c r="Q3089" s="27" t="str">
        <f t="shared" si="500"/>
        <v>Registered</v>
      </c>
      <c r="R3089" s="121">
        <f t="shared" si="501"/>
        <v>0.9</v>
      </c>
      <c r="T3089" s="117">
        <f t="shared" si="498"/>
        <v>0</v>
      </c>
      <c r="U3089" s="117">
        <f t="shared" si="499"/>
        <v>-392955</v>
      </c>
    </row>
    <row r="3090" spans="1:21" hidden="1" x14ac:dyDescent="0.3">
      <c r="A3090" s="114">
        <v>10469</v>
      </c>
      <c r="B3090" s="114" t="s">
        <v>130</v>
      </c>
      <c r="C3090" s="114" t="s">
        <v>23</v>
      </c>
      <c r="D3090" s="114" t="s">
        <v>9887</v>
      </c>
      <c r="E3090" s="114" t="s">
        <v>9888</v>
      </c>
      <c r="F3090" s="115">
        <v>45308</v>
      </c>
      <c r="G3090" s="114" t="s">
        <v>3508</v>
      </c>
      <c r="H3090" s="116">
        <v>8152350</v>
      </c>
      <c r="I3090" s="116">
        <v>6929503</v>
      </c>
      <c r="J3090" s="116">
        <v>7337121</v>
      </c>
      <c r="K3090" s="116">
        <v>-407618</v>
      </c>
      <c r="L3090" s="116">
        <v>0</v>
      </c>
      <c r="M3090" s="116">
        <v>0</v>
      </c>
      <c r="N3090" s="116">
        <v>0</v>
      </c>
      <c r="O3090" s="116">
        <v>0</v>
      </c>
      <c r="P3090" s="120">
        <v>0</v>
      </c>
      <c r="Q3090" s="27" t="str">
        <f t="shared" si="500"/>
        <v>Registered</v>
      </c>
      <c r="R3090" s="121">
        <f t="shared" si="501"/>
        <v>0.85000067465209417</v>
      </c>
      <c r="T3090" s="117">
        <f t="shared" si="498"/>
        <v>0</v>
      </c>
      <c r="U3090" s="117">
        <f t="shared" si="499"/>
        <v>-407618</v>
      </c>
    </row>
    <row r="3091" spans="1:21" hidden="1" x14ac:dyDescent="0.3">
      <c r="A3091" s="114">
        <v>10510</v>
      </c>
      <c r="B3091" s="114" t="s">
        <v>130</v>
      </c>
      <c r="C3091" s="114" t="s">
        <v>23</v>
      </c>
      <c r="D3091" s="114" t="s">
        <v>9941</v>
      </c>
      <c r="E3091" s="114" t="s">
        <v>7087</v>
      </c>
      <c r="F3091" s="115">
        <v>44918</v>
      </c>
      <c r="G3091" s="114" t="s">
        <v>5387</v>
      </c>
      <c r="H3091" s="116">
        <v>11334150</v>
      </c>
      <c r="I3091" s="116">
        <v>10200741</v>
      </c>
      <c r="J3091" s="116">
        <v>10767449</v>
      </c>
      <c r="K3091" s="116">
        <v>-566708</v>
      </c>
      <c r="L3091" s="116">
        <v>0</v>
      </c>
      <c r="M3091" s="116">
        <v>0</v>
      </c>
      <c r="N3091" s="116">
        <v>0</v>
      </c>
      <c r="O3091" s="116">
        <v>0</v>
      </c>
      <c r="P3091" s="120">
        <v>0</v>
      </c>
      <c r="Q3091" s="27" t="str">
        <f t="shared" si="500"/>
        <v>Registered</v>
      </c>
      <c r="R3091" s="121">
        <f t="shared" si="501"/>
        <v>0.90000052937361863</v>
      </c>
      <c r="T3091" s="117">
        <f t="shared" si="498"/>
        <v>0</v>
      </c>
      <c r="U3091" s="117">
        <f t="shared" si="499"/>
        <v>-566708</v>
      </c>
    </row>
    <row r="3092" spans="1:21" hidden="1" x14ac:dyDescent="0.3">
      <c r="A3092" s="114">
        <v>10584</v>
      </c>
      <c r="B3092" s="114" t="s">
        <v>130</v>
      </c>
      <c r="C3092" s="114" t="s">
        <v>23</v>
      </c>
      <c r="D3092" s="114" t="s">
        <v>10060</v>
      </c>
      <c r="E3092" s="114" t="s">
        <v>4010</v>
      </c>
      <c r="F3092" s="115">
        <v>45948</v>
      </c>
      <c r="G3092" s="114" t="s">
        <v>1477</v>
      </c>
      <c r="H3092" s="116">
        <v>7924600</v>
      </c>
      <c r="I3092" s="116">
        <v>6735910</v>
      </c>
      <c r="J3092" s="116">
        <v>7924600</v>
      </c>
      <c r="K3092" s="116">
        <v>-1188690</v>
      </c>
      <c r="L3092" s="116">
        <v>0</v>
      </c>
      <c r="M3092" s="116">
        <v>0</v>
      </c>
      <c r="N3092" s="116">
        <v>0</v>
      </c>
      <c r="O3092" s="116">
        <v>0</v>
      </c>
      <c r="P3092" s="120">
        <v>0</v>
      </c>
      <c r="Q3092" s="27" t="str">
        <f t="shared" si="500"/>
        <v>Registered</v>
      </c>
      <c r="R3092" s="121">
        <f t="shared" si="501"/>
        <v>0.85</v>
      </c>
      <c r="T3092" s="117">
        <f t="shared" si="498"/>
        <v>0</v>
      </c>
      <c r="U3092" s="117">
        <f t="shared" si="499"/>
        <v>-1188690</v>
      </c>
    </row>
    <row r="3093" spans="1:21" hidden="1" x14ac:dyDescent="0.3">
      <c r="A3093" s="114">
        <v>10633</v>
      </c>
      <c r="B3093" s="114" t="s">
        <v>130</v>
      </c>
      <c r="C3093" s="114" t="s">
        <v>23</v>
      </c>
      <c r="D3093" s="114" t="s">
        <v>10126</v>
      </c>
      <c r="E3093" s="114" t="s">
        <v>10127</v>
      </c>
      <c r="F3093" s="115">
        <v>44942</v>
      </c>
      <c r="G3093" s="114" t="s">
        <v>3048</v>
      </c>
      <c r="H3093" s="116">
        <v>11570172</v>
      </c>
      <c r="I3093" s="116">
        <v>9256138</v>
      </c>
      <c r="J3093" s="116">
        <v>11570172</v>
      </c>
      <c r="K3093" s="116">
        <v>-2314034</v>
      </c>
      <c r="L3093" s="116">
        <v>0</v>
      </c>
      <c r="M3093" s="116">
        <v>0</v>
      </c>
      <c r="N3093" s="116">
        <v>0</v>
      </c>
      <c r="O3093" s="116">
        <v>0</v>
      </c>
      <c r="P3093" s="120">
        <v>0</v>
      </c>
      <c r="Q3093" s="27" t="str">
        <f t="shared" si="500"/>
        <v>Registered</v>
      </c>
      <c r="R3093" s="121">
        <f t="shared" si="501"/>
        <v>0.80000003457165547</v>
      </c>
      <c r="T3093" s="117">
        <f t="shared" si="498"/>
        <v>0</v>
      </c>
      <c r="U3093" s="117">
        <f t="shared" si="499"/>
        <v>-2314034</v>
      </c>
    </row>
    <row r="3094" spans="1:21" x14ac:dyDescent="0.3">
      <c r="A3094" s="114">
        <v>88</v>
      </c>
      <c r="B3094" s="114" t="s">
        <v>314</v>
      </c>
      <c r="C3094" s="114" t="s">
        <v>315</v>
      </c>
      <c r="D3094" s="114" t="s">
        <v>9643</v>
      </c>
      <c r="E3094" s="114" t="s">
        <v>9644</v>
      </c>
      <c r="F3094" s="115">
        <v>46108</v>
      </c>
      <c r="G3094" s="114" t="s">
        <v>9645</v>
      </c>
      <c r="H3094" s="116">
        <v>5787900</v>
      </c>
      <c r="I3094" s="116">
        <v>5787900</v>
      </c>
      <c r="J3094" s="116">
        <v>100000</v>
      </c>
      <c r="K3094" s="116">
        <v>5687900</v>
      </c>
      <c r="L3094" s="116">
        <v>5687900</v>
      </c>
      <c r="M3094" s="116">
        <v>0</v>
      </c>
      <c r="N3094" s="116">
        <v>0</v>
      </c>
      <c r="O3094" s="116">
        <v>0</v>
      </c>
      <c r="P3094" s="120">
        <v>0</v>
      </c>
      <c r="Q3094" s="27" t="str">
        <f t="shared" si="500"/>
        <v>Registered</v>
      </c>
      <c r="R3094" s="121">
        <f t="shared" si="501"/>
        <v>1</v>
      </c>
      <c r="T3094" s="117">
        <f t="shared" si="498"/>
        <v>5687900</v>
      </c>
      <c r="U3094" s="117">
        <f t="shared" si="499"/>
        <v>0</v>
      </c>
    </row>
    <row r="3095" spans="1:21" x14ac:dyDescent="0.3">
      <c r="A3095" s="114">
        <v>129</v>
      </c>
      <c r="B3095" s="114" t="s">
        <v>314</v>
      </c>
      <c r="C3095" s="114" t="s">
        <v>315</v>
      </c>
      <c r="D3095" s="114" t="s">
        <v>1654</v>
      </c>
      <c r="E3095" s="114" t="s">
        <v>1655</v>
      </c>
      <c r="F3095" s="115">
        <v>45473</v>
      </c>
      <c r="G3095" s="114" t="s">
        <v>1656</v>
      </c>
      <c r="H3095" s="116">
        <v>4521150</v>
      </c>
      <c r="I3095" s="116">
        <v>4521150</v>
      </c>
      <c r="J3095" s="116">
        <v>100000</v>
      </c>
      <c r="K3095" s="116">
        <v>4421150</v>
      </c>
      <c r="L3095" s="116">
        <v>0</v>
      </c>
      <c r="M3095" s="116">
        <v>0</v>
      </c>
      <c r="N3095" s="116">
        <v>678170</v>
      </c>
      <c r="O3095" s="116">
        <v>0</v>
      </c>
      <c r="P3095" s="120">
        <v>3742980</v>
      </c>
      <c r="Q3095" s="27" t="str">
        <f t="shared" si="500"/>
        <v>Registered</v>
      </c>
      <c r="R3095" s="121">
        <f t="shared" si="501"/>
        <v>1</v>
      </c>
      <c r="T3095" s="117">
        <f t="shared" si="498"/>
        <v>4421150</v>
      </c>
      <c r="U3095" s="117">
        <f t="shared" si="499"/>
        <v>0</v>
      </c>
    </row>
    <row r="3096" spans="1:21" x14ac:dyDescent="0.3">
      <c r="A3096" s="114">
        <v>208</v>
      </c>
      <c r="B3096" s="114" t="s">
        <v>314</v>
      </c>
      <c r="C3096" s="114" t="s">
        <v>315</v>
      </c>
      <c r="D3096" s="114" t="s">
        <v>1901</v>
      </c>
      <c r="E3096" s="114" t="s">
        <v>1902</v>
      </c>
      <c r="F3096" s="115">
        <v>45523</v>
      </c>
      <c r="G3096" s="114" t="s">
        <v>1903</v>
      </c>
      <c r="H3096" s="116">
        <v>5215200</v>
      </c>
      <c r="I3096" s="116">
        <v>5215200</v>
      </c>
      <c r="J3096" s="116">
        <v>2400000</v>
      </c>
      <c r="K3096" s="116">
        <v>2815200</v>
      </c>
      <c r="L3096" s="116">
        <v>0</v>
      </c>
      <c r="M3096" s="116">
        <v>0</v>
      </c>
      <c r="N3096" s="116">
        <v>2815200</v>
      </c>
      <c r="O3096" s="116">
        <v>0</v>
      </c>
      <c r="P3096" s="120">
        <v>0</v>
      </c>
      <c r="Q3096" s="27" t="str">
        <f t="shared" si="500"/>
        <v>Registered</v>
      </c>
      <c r="R3096" s="121">
        <f t="shared" si="501"/>
        <v>1</v>
      </c>
      <c r="T3096" s="117">
        <f t="shared" si="498"/>
        <v>2815200</v>
      </c>
      <c r="U3096" s="117">
        <f t="shared" si="499"/>
        <v>0</v>
      </c>
    </row>
    <row r="3097" spans="1:21" x14ac:dyDescent="0.3">
      <c r="A3097" s="114">
        <v>494</v>
      </c>
      <c r="B3097" s="114" t="s">
        <v>314</v>
      </c>
      <c r="C3097" s="114" t="s">
        <v>315</v>
      </c>
      <c r="D3097" s="114" t="s">
        <v>2567</v>
      </c>
      <c r="E3097" s="114" t="s">
        <v>2568</v>
      </c>
      <c r="F3097" s="115">
        <v>45523</v>
      </c>
      <c r="G3097" s="114" t="s">
        <v>2569</v>
      </c>
      <c r="H3097" s="116">
        <v>4454721</v>
      </c>
      <c r="I3097" s="116">
        <v>4454721</v>
      </c>
      <c r="J3097" s="116">
        <v>3563773</v>
      </c>
      <c r="K3097" s="116">
        <v>890948</v>
      </c>
      <c r="L3097" s="116">
        <v>0</v>
      </c>
      <c r="M3097" s="116">
        <v>0</v>
      </c>
      <c r="N3097" s="116">
        <v>668212</v>
      </c>
      <c r="O3097" s="116">
        <v>0</v>
      </c>
      <c r="P3097" s="120">
        <v>222736</v>
      </c>
      <c r="Q3097" s="27" t="str">
        <f t="shared" si="500"/>
        <v>Registered</v>
      </c>
      <c r="R3097" s="121">
        <f t="shared" si="501"/>
        <v>1</v>
      </c>
      <c r="T3097" s="117">
        <f t="shared" si="498"/>
        <v>890948</v>
      </c>
      <c r="U3097" s="117">
        <f t="shared" si="499"/>
        <v>0</v>
      </c>
    </row>
    <row r="3098" spans="1:21" x14ac:dyDescent="0.3">
      <c r="A3098" s="114">
        <v>537</v>
      </c>
      <c r="B3098" s="114" t="s">
        <v>314</v>
      </c>
      <c r="C3098" s="114" t="s">
        <v>315</v>
      </c>
      <c r="D3098" s="114" t="s">
        <v>2673</v>
      </c>
      <c r="E3098" s="114" t="s">
        <v>2674</v>
      </c>
      <c r="F3098" s="115">
        <v>45475</v>
      </c>
      <c r="G3098" s="114" t="s">
        <v>2675</v>
      </c>
      <c r="H3098" s="116">
        <v>4521150</v>
      </c>
      <c r="I3098" s="116">
        <v>4521150</v>
      </c>
      <c r="J3098" s="116">
        <v>3703054</v>
      </c>
      <c r="K3098" s="116">
        <v>818096</v>
      </c>
      <c r="L3098" s="116">
        <v>0</v>
      </c>
      <c r="M3098" s="116">
        <v>0</v>
      </c>
      <c r="N3098" s="116">
        <v>713867</v>
      </c>
      <c r="O3098" s="116">
        <v>0</v>
      </c>
      <c r="P3098" s="120">
        <v>104229</v>
      </c>
      <c r="Q3098" s="27" t="str">
        <f t="shared" si="500"/>
        <v>Registered</v>
      </c>
      <c r="R3098" s="121">
        <f t="shared" si="501"/>
        <v>1</v>
      </c>
      <c r="T3098" s="117">
        <f t="shared" si="498"/>
        <v>818096</v>
      </c>
      <c r="U3098" s="117">
        <f t="shared" si="499"/>
        <v>0</v>
      </c>
    </row>
    <row r="3099" spans="1:21" x14ac:dyDescent="0.3">
      <c r="A3099" s="114">
        <v>551</v>
      </c>
      <c r="B3099" s="114" t="s">
        <v>314</v>
      </c>
      <c r="C3099" s="114" t="s">
        <v>315</v>
      </c>
      <c r="D3099" s="114" t="s">
        <v>2744</v>
      </c>
      <c r="E3099" s="114" t="s">
        <v>2745</v>
      </c>
      <c r="F3099" s="115">
        <v>45596</v>
      </c>
      <c r="G3099" s="114" t="s">
        <v>2481</v>
      </c>
      <c r="H3099" s="116">
        <v>5228573</v>
      </c>
      <c r="I3099" s="116">
        <v>5228573</v>
      </c>
      <c r="J3099" s="116">
        <v>4444285</v>
      </c>
      <c r="K3099" s="116">
        <v>784288</v>
      </c>
      <c r="L3099" s="116">
        <v>0</v>
      </c>
      <c r="M3099" s="116">
        <v>0</v>
      </c>
      <c r="N3099" s="116">
        <v>784288</v>
      </c>
      <c r="O3099" s="116">
        <v>0</v>
      </c>
      <c r="P3099" s="120">
        <v>0</v>
      </c>
      <c r="Q3099" s="27" t="str">
        <f t="shared" si="500"/>
        <v>Registered</v>
      </c>
      <c r="R3099" s="121">
        <f t="shared" si="501"/>
        <v>1</v>
      </c>
      <c r="T3099" s="117">
        <f t="shared" si="498"/>
        <v>784288</v>
      </c>
      <c r="U3099" s="117">
        <f t="shared" si="499"/>
        <v>0</v>
      </c>
    </row>
    <row r="3100" spans="1:21" x14ac:dyDescent="0.3">
      <c r="A3100" s="114">
        <v>712</v>
      </c>
      <c r="B3100" s="114" t="s">
        <v>314</v>
      </c>
      <c r="C3100" s="114" t="s">
        <v>315</v>
      </c>
      <c r="D3100" s="114" t="s">
        <v>2898</v>
      </c>
      <c r="E3100" s="114" t="s">
        <v>318</v>
      </c>
      <c r="F3100" s="115">
        <v>45473</v>
      </c>
      <c r="G3100" s="114" t="s">
        <v>1825</v>
      </c>
      <c r="H3100" s="116">
        <v>5052840</v>
      </c>
      <c r="I3100" s="116">
        <v>5052840</v>
      </c>
      <c r="J3100" s="116">
        <v>4552840</v>
      </c>
      <c r="K3100" s="116">
        <v>500000</v>
      </c>
      <c r="L3100" s="116">
        <v>0</v>
      </c>
      <c r="M3100" s="116">
        <v>0</v>
      </c>
      <c r="N3100" s="116">
        <v>500000</v>
      </c>
      <c r="O3100" s="116">
        <v>0</v>
      </c>
      <c r="P3100" s="120">
        <v>0</v>
      </c>
      <c r="Q3100" s="27" t="str">
        <f t="shared" si="500"/>
        <v>Registered</v>
      </c>
      <c r="R3100" s="121">
        <f t="shared" si="501"/>
        <v>1</v>
      </c>
      <c r="T3100" s="117">
        <f t="shared" si="498"/>
        <v>500000</v>
      </c>
      <c r="U3100" s="117">
        <f t="shared" si="499"/>
        <v>0</v>
      </c>
    </row>
    <row r="3101" spans="1:21" x14ac:dyDescent="0.3">
      <c r="A3101" s="114">
        <v>868</v>
      </c>
      <c r="B3101" s="114" t="s">
        <v>314</v>
      </c>
      <c r="C3101" s="114" t="s">
        <v>315</v>
      </c>
      <c r="D3101" s="114" t="s">
        <v>2832</v>
      </c>
      <c r="E3101" s="114" t="s">
        <v>2833</v>
      </c>
      <c r="F3101" s="115">
        <v>45588</v>
      </c>
      <c r="G3101" s="114" t="s">
        <v>2580</v>
      </c>
      <c r="H3101" s="116">
        <v>4200642</v>
      </c>
      <c r="I3101" s="116">
        <v>4200642</v>
      </c>
      <c r="J3101" s="116">
        <v>3900000</v>
      </c>
      <c r="K3101" s="116">
        <v>300642</v>
      </c>
      <c r="L3101" s="116">
        <v>0</v>
      </c>
      <c r="M3101" s="116">
        <v>0</v>
      </c>
      <c r="N3101" s="116">
        <v>300642</v>
      </c>
      <c r="O3101" s="116">
        <v>0</v>
      </c>
      <c r="P3101" s="120">
        <v>0</v>
      </c>
      <c r="Q3101" s="27" t="str">
        <f t="shared" si="500"/>
        <v>Registered</v>
      </c>
      <c r="R3101" s="121">
        <f t="shared" si="501"/>
        <v>1</v>
      </c>
      <c r="T3101" s="117">
        <f t="shared" si="498"/>
        <v>300642</v>
      </c>
      <c r="U3101" s="117">
        <f t="shared" si="499"/>
        <v>0</v>
      </c>
    </row>
    <row r="3102" spans="1:21" x14ac:dyDescent="0.3">
      <c r="A3102" s="114">
        <v>931</v>
      </c>
      <c r="B3102" s="114" t="s">
        <v>314</v>
      </c>
      <c r="C3102" s="114" t="s">
        <v>315</v>
      </c>
      <c r="D3102" s="114" t="s">
        <v>2785</v>
      </c>
      <c r="E3102" s="114" t="s">
        <v>2786</v>
      </c>
      <c r="F3102" s="115">
        <v>45456</v>
      </c>
      <c r="G3102" s="114" t="s">
        <v>2787</v>
      </c>
      <c r="H3102" s="116">
        <v>5067600</v>
      </c>
      <c r="I3102" s="116">
        <v>5067600</v>
      </c>
      <c r="J3102" s="116">
        <v>4905436</v>
      </c>
      <c r="K3102" s="116">
        <v>162164</v>
      </c>
      <c r="L3102" s="116">
        <v>0</v>
      </c>
      <c r="M3102" s="116">
        <v>0</v>
      </c>
      <c r="N3102" s="116">
        <v>162164</v>
      </c>
      <c r="O3102" s="116">
        <v>0</v>
      </c>
      <c r="P3102" s="120">
        <v>0</v>
      </c>
      <c r="Q3102" s="27" t="str">
        <f t="shared" si="500"/>
        <v>Registered</v>
      </c>
      <c r="R3102" s="121">
        <f t="shared" si="501"/>
        <v>1</v>
      </c>
      <c r="T3102" s="117">
        <f t="shared" si="498"/>
        <v>162164</v>
      </c>
      <c r="U3102" s="117">
        <f t="shared" si="499"/>
        <v>0</v>
      </c>
    </row>
    <row r="3103" spans="1:21" x14ac:dyDescent="0.3">
      <c r="A3103" s="114">
        <v>945</v>
      </c>
      <c r="B3103" s="114" t="s">
        <v>314</v>
      </c>
      <c r="C3103" s="114" t="s">
        <v>315</v>
      </c>
      <c r="D3103" s="114" t="s">
        <v>4413</v>
      </c>
      <c r="E3103" s="114" t="s">
        <v>4414</v>
      </c>
      <c r="F3103" s="115">
        <v>45473</v>
      </c>
      <c r="G3103" s="114" t="s">
        <v>2610</v>
      </c>
      <c r="H3103" s="116">
        <v>5052150</v>
      </c>
      <c r="I3103" s="116">
        <v>5052150</v>
      </c>
      <c r="J3103" s="116">
        <v>4923799</v>
      </c>
      <c r="K3103" s="116">
        <v>128351</v>
      </c>
      <c r="L3103" s="116">
        <v>0</v>
      </c>
      <c r="M3103" s="116">
        <v>0</v>
      </c>
      <c r="N3103" s="116">
        <v>128351</v>
      </c>
      <c r="O3103" s="116">
        <v>0</v>
      </c>
      <c r="P3103" s="120">
        <v>0</v>
      </c>
      <c r="Q3103" s="27" t="str">
        <f t="shared" si="500"/>
        <v>Registered</v>
      </c>
      <c r="R3103" s="121">
        <f t="shared" si="501"/>
        <v>1</v>
      </c>
      <c r="T3103" s="117">
        <f t="shared" si="498"/>
        <v>128351</v>
      </c>
      <c r="U3103" s="117">
        <f t="shared" si="499"/>
        <v>0</v>
      </c>
    </row>
    <row r="3104" spans="1:21" x14ac:dyDescent="0.3">
      <c r="A3104" s="114">
        <v>1078</v>
      </c>
      <c r="B3104" s="114" t="s">
        <v>314</v>
      </c>
      <c r="C3104" s="114" t="s">
        <v>315</v>
      </c>
      <c r="D3104" s="114" t="s">
        <v>2479</v>
      </c>
      <c r="E3104" s="114" t="s">
        <v>2480</v>
      </c>
      <c r="F3104" s="115">
        <v>45471</v>
      </c>
      <c r="G3104" s="114" t="s">
        <v>2481</v>
      </c>
      <c r="H3104" s="116">
        <v>5023500</v>
      </c>
      <c r="I3104" s="116">
        <v>5023500</v>
      </c>
      <c r="J3104" s="116">
        <v>5002350</v>
      </c>
      <c r="K3104" s="116">
        <v>21150</v>
      </c>
      <c r="L3104" s="116">
        <v>0</v>
      </c>
      <c r="M3104" s="116">
        <v>0</v>
      </c>
      <c r="N3104" s="116">
        <v>21150</v>
      </c>
      <c r="O3104" s="116">
        <v>0</v>
      </c>
      <c r="P3104" s="120">
        <v>0</v>
      </c>
      <c r="Q3104" s="27" t="str">
        <f t="shared" si="500"/>
        <v>Registered</v>
      </c>
      <c r="R3104" s="121">
        <f t="shared" si="501"/>
        <v>1</v>
      </c>
      <c r="T3104" s="117">
        <f t="shared" si="498"/>
        <v>21150</v>
      </c>
      <c r="U3104" s="117">
        <f t="shared" si="499"/>
        <v>0</v>
      </c>
    </row>
    <row r="3105" spans="1:21" x14ac:dyDescent="0.3">
      <c r="A3105" s="114">
        <v>1079</v>
      </c>
      <c r="B3105" s="114" t="s">
        <v>314</v>
      </c>
      <c r="C3105" s="114" t="s">
        <v>315</v>
      </c>
      <c r="D3105" s="114" t="s">
        <v>4243</v>
      </c>
      <c r="E3105" s="114" t="s">
        <v>4244</v>
      </c>
      <c r="F3105" s="115">
        <v>45473</v>
      </c>
      <c r="G3105" s="114" t="s">
        <v>2675</v>
      </c>
      <c r="H3105" s="116">
        <v>4521150</v>
      </c>
      <c r="I3105" s="116">
        <v>4521150</v>
      </c>
      <c r="J3105" s="116">
        <v>4500000</v>
      </c>
      <c r="K3105" s="116">
        <v>21150</v>
      </c>
      <c r="L3105" s="116">
        <v>0</v>
      </c>
      <c r="M3105" s="116">
        <v>0</v>
      </c>
      <c r="N3105" s="116">
        <v>21150</v>
      </c>
      <c r="O3105" s="116">
        <v>0</v>
      </c>
      <c r="P3105" s="120">
        <v>0</v>
      </c>
      <c r="Q3105" s="27" t="str">
        <f t="shared" si="500"/>
        <v>Registered</v>
      </c>
      <c r="R3105" s="121">
        <f t="shared" si="501"/>
        <v>1</v>
      </c>
      <c r="T3105" s="117">
        <f t="shared" si="498"/>
        <v>21150</v>
      </c>
      <c r="U3105" s="117">
        <f t="shared" si="499"/>
        <v>0</v>
      </c>
    </row>
    <row r="3106" spans="1:21" hidden="1" x14ac:dyDescent="0.3">
      <c r="A3106" s="114">
        <v>9755</v>
      </c>
      <c r="B3106" s="114" t="s">
        <v>314</v>
      </c>
      <c r="C3106" s="114" t="s">
        <v>315</v>
      </c>
      <c r="D3106" s="114" t="s">
        <v>9043</v>
      </c>
      <c r="E3106" s="114" t="s">
        <v>9044</v>
      </c>
      <c r="F3106" s="115">
        <v>45471</v>
      </c>
      <c r="G3106" s="114" t="s">
        <v>3464</v>
      </c>
      <c r="H3106" s="116">
        <v>5052840</v>
      </c>
      <c r="I3106" s="116">
        <v>5052840</v>
      </c>
      <c r="J3106" s="116">
        <v>5052840</v>
      </c>
      <c r="K3106" s="116">
        <v>0</v>
      </c>
      <c r="L3106" s="116">
        <v>0</v>
      </c>
      <c r="M3106" s="116">
        <v>0</v>
      </c>
      <c r="N3106" s="116">
        <v>0</v>
      </c>
      <c r="O3106" s="116">
        <v>0</v>
      </c>
      <c r="P3106" s="120">
        <v>0</v>
      </c>
      <c r="Q3106" s="27" t="str">
        <f t="shared" si="500"/>
        <v>Registered</v>
      </c>
      <c r="R3106" s="121">
        <f t="shared" si="501"/>
        <v>1</v>
      </c>
      <c r="T3106" s="117">
        <f t="shared" si="498"/>
        <v>0</v>
      </c>
      <c r="U3106" s="117">
        <f t="shared" si="499"/>
        <v>0</v>
      </c>
    </row>
    <row r="3107" spans="1:21" hidden="1" x14ac:dyDescent="0.3">
      <c r="A3107" s="114">
        <v>9756</v>
      </c>
      <c r="B3107" s="114" t="s">
        <v>314</v>
      </c>
      <c r="C3107" s="114" t="s">
        <v>315</v>
      </c>
      <c r="D3107" s="114" t="s">
        <v>4310</v>
      </c>
      <c r="E3107" s="114" t="s">
        <v>4311</v>
      </c>
      <c r="F3107" s="115">
        <v>45473</v>
      </c>
      <c r="G3107" s="114" t="s">
        <v>2850</v>
      </c>
      <c r="H3107" s="116">
        <v>4404384</v>
      </c>
      <c r="I3107" s="116">
        <v>4404384</v>
      </c>
      <c r="J3107" s="116">
        <v>4404384</v>
      </c>
      <c r="K3107" s="116">
        <v>0</v>
      </c>
      <c r="L3107" s="116">
        <v>0</v>
      </c>
      <c r="M3107" s="116">
        <v>0</v>
      </c>
      <c r="N3107" s="116">
        <v>0</v>
      </c>
      <c r="O3107" s="116">
        <v>0</v>
      </c>
      <c r="P3107" s="120">
        <v>0</v>
      </c>
      <c r="Q3107" s="27" t="str">
        <f t="shared" si="500"/>
        <v>Registered</v>
      </c>
      <c r="R3107" s="121">
        <f t="shared" si="501"/>
        <v>1</v>
      </c>
      <c r="T3107" s="117">
        <f t="shared" si="498"/>
        <v>0</v>
      </c>
      <c r="U3107" s="117">
        <f t="shared" si="499"/>
        <v>0</v>
      </c>
    </row>
    <row r="3108" spans="1:21" hidden="1" x14ac:dyDescent="0.3">
      <c r="A3108" s="114">
        <v>9757</v>
      </c>
      <c r="B3108" s="114" t="s">
        <v>314</v>
      </c>
      <c r="C3108" s="114" t="s">
        <v>315</v>
      </c>
      <c r="D3108" s="114" t="s">
        <v>9045</v>
      </c>
      <c r="E3108" s="114" t="s">
        <v>9046</v>
      </c>
      <c r="F3108" s="115">
        <v>45471</v>
      </c>
      <c r="G3108" s="114" t="s">
        <v>5434</v>
      </c>
      <c r="H3108" s="116">
        <v>5014872</v>
      </c>
      <c r="I3108" s="116">
        <v>5014872</v>
      </c>
      <c r="J3108" s="116">
        <v>5014872</v>
      </c>
      <c r="K3108" s="116">
        <v>0</v>
      </c>
      <c r="L3108" s="116">
        <v>0</v>
      </c>
      <c r="M3108" s="116">
        <v>0</v>
      </c>
      <c r="N3108" s="116">
        <v>0</v>
      </c>
      <c r="O3108" s="116">
        <v>0</v>
      </c>
      <c r="P3108" s="120">
        <v>0</v>
      </c>
      <c r="Q3108" s="27" t="str">
        <f t="shared" si="500"/>
        <v>Registered</v>
      </c>
      <c r="R3108" s="121">
        <f t="shared" si="501"/>
        <v>1</v>
      </c>
      <c r="T3108" s="117">
        <f t="shared" si="498"/>
        <v>0</v>
      </c>
      <c r="U3108" s="117">
        <f t="shared" si="499"/>
        <v>0</v>
      </c>
    </row>
    <row r="3109" spans="1:21" hidden="1" x14ac:dyDescent="0.3">
      <c r="A3109" s="114">
        <v>9758</v>
      </c>
      <c r="B3109" s="114" t="s">
        <v>314</v>
      </c>
      <c r="C3109" s="114" t="s">
        <v>315</v>
      </c>
      <c r="D3109" s="114" t="s">
        <v>3342</v>
      </c>
      <c r="E3109" s="114" t="s">
        <v>3343</v>
      </c>
      <c r="F3109" s="115">
        <v>45461</v>
      </c>
      <c r="G3109" s="114" t="s">
        <v>3344</v>
      </c>
      <c r="H3109" s="116">
        <v>4495000</v>
      </c>
      <c r="I3109" s="116">
        <v>4495000</v>
      </c>
      <c r="J3109" s="116">
        <v>4495000</v>
      </c>
      <c r="K3109" s="116">
        <v>0</v>
      </c>
      <c r="L3109" s="116">
        <v>0</v>
      </c>
      <c r="M3109" s="116">
        <v>0</v>
      </c>
      <c r="N3109" s="116">
        <v>0</v>
      </c>
      <c r="O3109" s="116">
        <v>0</v>
      </c>
      <c r="P3109" s="120">
        <v>0</v>
      </c>
      <c r="Q3109" s="27" t="str">
        <f t="shared" si="500"/>
        <v>Registered</v>
      </c>
      <c r="R3109" s="121">
        <f t="shared" si="501"/>
        <v>1</v>
      </c>
      <c r="T3109" s="117">
        <f t="shared" si="498"/>
        <v>0</v>
      </c>
      <c r="U3109" s="117">
        <f t="shared" si="499"/>
        <v>0</v>
      </c>
    </row>
    <row r="3110" spans="1:21" hidden="1" x14ac:dyDescent="0.3">
      <c r="A3110" s="114">
        <v>9759</v>
      </c>
      <c r="B3110" s="114" t="s">
        <v>314</v>
      </c>
      <c r="C3110" s="114" t="s">
        <v>315</v>
      </c>
      <c r="D3110" s="114" t="s">
        <v>9047</v>
      </c>
      <c r="E3110" s="114" t="s">
        <v>9048</v>
      </c>
      <c r="F3110" s="115">
        <v>45930</v>
      </c>
      <c r="G3110" s="114" t="s">
        <v>3734</v>
      </c>
      <c r="H3110" s="116">
        <v>5333280</v>
      </c>
      <c r="I3110" s="116">
        <v>5333280</v>
      </c>
      <c r="J3110" s="116">
        <v>5333280</v>
      </c>
      <c r="K3110" s="116">
        <v>0</v>
      </c>
      <c r="L3110" s="116">
        <v>0</v>
      </c>
      <c r="M3110" s="116">
        <v>0</v>
      </c>
      <c r="N3110" s="116">
        <v>0</v>
      </c>
      <c r="O3110" s="116">
        <v>0</v>
      </c>
      <c r="P3110" s="120">
        <v>0</v>
      </c>
      <c r="Q3110" s="27" t="str">
        <f t="shared" si="500"/>
        <v>Registered</v>
      </c>
      <c r="R3110" s="121">
        <f t="shared" si="501"/>
        <v>1</v>
      </c>
      <c r="T3110" s="117">
        <f t="shared" si="498"/>
        <v>0</v>
      </c>
      <c r="U3110" s="117">
        <f t="shared" si="499"/>
        <v>0</v>
      </c>
    </row>
    <row r="3111" spans="1:21" hidden="1" x14ac:dyDescent="0.3">
      <c r="A3111" s="114">
        <v>9760</v>
      </c>
      <c r="B3111" s="114" t="s">
        <v>314</v>
      </c>
      <c r="C3111" s="114" t="s">
        <v>315</v>
      </c>
      <c r="D3111" s="114" t="s">
        <v>2436</v>
      </c>
      <c r="E3111" s="114" t="s">
        <v>2437</v>
      </c>
      <c r="F3111" s="115">
        <v>45681</v>
      </c>
      <c r="G3111" s="114" t="s">
        <v>2438</v>
      </c>
      <c r="H3111" s="116">
        <v>5318520</v>
      </c>
      <c r="I3111" s="116">
        <v>5318520</v>
      </c>
      <c r="J3111" s="116">
        <v>5318520</v>
      </c>
      <c r="K3111" s="116">
        <v>0</v>
      </c>
      <c r="L3111" s="116">
        <v>0</v>
      </c>
      <c r="M3111" s="116">
        <v>0</v>
      </c>
      <c r="N3111" s="116">
        <v>0</v>
      </c>
      <c r="O3111" s="116">
        <v>0</v>
      </c>
      <c r="P3111" s="120">
        <v>0</v>
      </c>
      <c r="Q3111" s="27" t="str">
        <f t="shared" si="500"/>
        <v>Registered</v>
      </c>
      <c r="R3111" s="121">
        <f t="shared" si="501"/>
        <v>1</v>
      </c>
      <c r="T3111" s="117">
        <f t="shared" si="498"/>
        <v>0</v>
      </c>
      <c r="U3111" s="117">
        <f t="shared" si="499"/>
        <v>0</v>
      </c>
    </row>
    <row r="3112" spans="1:21" hidden="1" x14ac:dyDescent="0.3">
      <c r="A3112" s="114">
        <v>9761</v>
      </c>
      <c r="B3112" s="114" t="s">
        <v>314</v>
      </c>
      <c r="C3112" s="114" t="s">
        <v>315</v>
      </c>
      <c r="D3112" s="114" t="s">
        <v>4379</v>
      </c>
      <c r="E3112" s="114" t="s">
        <v>4380</v>
      </c>
      <c r="F3112" s="115">
        <v>45468</v>
      </c>
      <c r="G3112" s="114" t="s">
        <v>3089</v>
      </c>
      <c r="H3112" s="116">
        <v>4420128</v>
      </c>
      <c r="I3112" s="116">
        <v>4420128</v>
      </c>
      <c r="J3112" s="116">
        <v>4420128</v>
      </c>
      <c r="K3112" s="116">
        <v>0</v>
      </c>
      <c r="L3112" s="116">
        <v>0</v>
      </c>
      <c r="M3112" s="116">
        <v>0</v>
      </c>
      <c r="N3112" s="116">
        <v>0</v>
      </c>
      <c r="O3112" s="116">
        <v>0</v>
      </c>
      <c r="P3112" s="120">
        <v>0</v>
      </c>
      <c r="Q3112" s="27" t="str">
        <f t="shared" si="500"/>
        <v>Registered</v>
      </c>
      <c r="R3112" s="121">
        <f t="shared" si="501"/>
        <v>1</v>
      </c>
      <c r="T3112" s="117">
        <f t="shared" ref="T3112:T3175" si="502">L3112+M3112+N3112+O3112+P3112</f>
        <v>0</v>
      </c>
      <c r="U3112" s="117">
        <f t="shared" ref="U3112:U3175" si="503">K3112-T3112</f>
        <v>0</v>
      </c>
    </row>
    <row r="3113" spans="1:21" hidden="1" x14ac:dyDescent="0.3">
      <c r="A3113" s="114">
        <v>9762</v>
      </c>
      <c r="B3113" s="114" t="s">
        <v>314</v>
      </c>
      <c r="C3113" s="114" t="s">
        <v>315</v>
      </c>
      <c r="D3113" s="114" t="s">
        <v>3087</v>
      </c>
      <c r="E3113" s="114" t="s">
        <v>3088</v>
      </c>
      <c r="F3113" s="115">
        <v>45468</v>
      </c>
      <c r="G3113" s="114" t="s">
        <v>3089</v>
      </c>
      <c r="H3113" s="116">
        <v>4420128</v>
      </c>
      <c r="I3113" s="116">
        <v>4420128</v>
      </c>
      <c r="J3113" s="116">
        <v>4420128</v>
      </c>
      <c r="K3113" s="116">
        <v>0</v>
      </c>
      <c r="L3113" s="116">
        <v>0</v>
      </c>
      <c r="M3113" s="116">
        <v>0</v>
      </c>
      <c r="N3113" s="116">
        <v>0</v>
      </c>
      <c r="O3113" s="116">
        <v>0</v>
      </c>
      <c r="P3113" s="120">
        <v>0</v>
      </c>
      <c r="Q3113" s="27" t="str">
        <f t="shared" si="500"/>
        <v>Registered</v>
      </c>
      <c r="R3113" s="121">
        <f t="shared" si="501"/>
        <v>1</v>
      </c>
      <c r="T3113" s="117">
        <f t="shared" si="502"/>
        <v>0</v>
      </c>
      <c r="U3113" s="117">
        <f t="shared" si="503"/>
        <v>0</v>
      </c>
    </row>
    <row r="3114" spans="1:21" hidden="1" x14ac:dyDescent="0.3">
      <c r="A3114" s="114">
        <v>9763</v>
      </c>
      <c r="B3114" s="114" t="s">
        <v>314</v>
      </c>
      <c r="C3114" s="114" t="s">
        <v>315</v>
      </c>
      <c r="D3114" s="114" t="s">
        <v>9049</v>
      </c>
      <c r="E3114" s="114" t="s">
        <v>9050</v>
      </c>
      <c r="F3114" s="115">
        <v>45523</v>
      </c>
      <c r="G3114" s="114" t="s">
        <v>2233</v>
      </c>
      <c r="H3114" s="116">
        <v>5096295</v>
      </c>
      <c r="I3114" s="116">
        <v>5096295</v>
      </c>
      <c r="J3114" s="116">
        <v>5096295</v>
      </c>
      <c r="K3114" s="116">
        <v>0</v>
      </c>
      <c r="L3114" s="116">
        <v>0</v>
      </c>
      <c r="M3114" s="116">
        <v>0</v>
      </c>
      <c r="N3114" s="116">
        <v>0</v>
      </c>
      <c r="O3114" s="116">
        <v>0</v>
      </c>
      <c r="P3114" s="120">
        <v>0</v>
      </c>
      <c r="Q3114" s="27" t="str">
        <f t="shared" si="500"/>
        <v>Registered</v>
      </c>
      <c r="R3114" s="121">
        <f t="shared" si="501"/>
        <v>1</v>
      </c>
      <c r="T3114" s="117">
        <f t="shared" si="502"/>
        <v>0</v>
      </c>
      <c r="U3114" s="117">
        <f t="shared" si="503"/>
        <v>0</v>
      </c>
    </row>
    <row r="3115" spans="1:21" hidden="1" x14ac:dyDescent="0.3">
      <c r="A3115" s="114">
        <v>9764</v>
      </c>
      <c r="B3115" s="114" t="s">
        <v>314</v>
      </c>
      <c r="C3115" s="114" t="s">
        <v>315</v>
      </c>
      <c r="D3115" s="114" t="s">
        <v>2551</v>
      </c>
      <c r="E3115" s="114" t="s">
        <v>2552</v>
      </c>
      <c r="F3115" s="115">
        <v>45461</v>
      </c>
      <c r="G3115" s="114" t="s">
        <v>1785</v>
      </c>
      <c r="H3115" s="116">
        <v>4495000</v>
      </c>
      <c r="I3115" s="116">
        <v>4495000</v>
      </c>
      <c r="J3115" s="116">
        <v>4495000</v>
      </c>
      <c r="K3115" s="116">
        <v>0</v>
      </c>
      <c r="L3115" s="116">
        <v>0</v>
      </c>
      <c r="M3115" s="116">
        <v>0</v>
      </c>
      <c r="N3115" s="116">
        <v>0</v>
      </c>
      <c r="O3115" s="116">
        <v>0</v>
      </c>
      <c r="P3115" s="120">
        <v>0</v>
      </c>
      <c r="Q3115" s="27" t="str">
        <f t="shared" si="500"/>
        <v>Registered</v>
      </c>
      <c r="R3115" s="121">
        <f t="shared" si="501"/>
        <v>1</v>
      </c>
      <c r="T3115" s="117">
        <f t="shared" si="502"/>
        <v>0</v>
      </c>
      <c r="U3115" s="117">
        <f t="shared" si="503"/>
        <v>0</v>
      </c>
    </row>
    <row r="3116" spans="1:21" hidden="1" x14ac:dyDescent="0.3">
      <c r="A3116" s="114">
        <v>9765</v>
      </c>
      <c r="B3116" s="114" t="s">
        <v>314</v>
      </c>
      <c r="C3116" s="114" t="s">
        <v>315</v>
      </c>
      <c r="D3116" s="114" t="s">
        <v>9051</v>
      </c>
      <c r="E3116" s="114" t="s">
        <v>9052</v>
      </c>
      <c r="F3116" s="115">
        <v>45588</v>
      </c>
      <c r="G3116" s="114" t="s">
        <v>2050</v>
      </c>
      <c r="H3116" s="116">
        <v>4469328</v>
      </c>
      <c r="I3116" s="116">
        <v>4469328</v>
      </c>
      <c r="J3116" s="116">
        <v>4469328</v>
      </c>
      <c r="K3116" s="116">
        <v>0</v>
      </c>
      <c r="L3116" s="116">
        <v>0</v>
      </c>
      <c r="M3116" s="116">
        <v>0</v>
      </c>
      <c r="N3116" s="116">
        <v>0</v>
      </c>
      <c r="O3116" s="116">
        <v>0</v>
      </c>
      <c r="P3116" s="120">
        <v>0</v>
      </c>
      <c r="Q3116" s="27" t="str">
        <f t="shared" si="500"/>
        <v>Registered</v>
      </c>
      <c r="R3116" s="121">
        <f t="shared" si="501"/>
        <v>1</v>
      </c>
      <c r="T3116" s="117">
        <f t="shared" si="502"/>
        <v>0</v>
      </c>
      <c r="U3116" s="117">
        <f t="shared" si="503"/>
        <v>0</v>
      </c>
    </row>
    <row r="3117" spans="1:21" hidden="1" x14ac:dyDescent="0.3">
      <c r="A3117" s="114">
        <v>9766</v>
      </c>
      <c r="B3117" s="114" t="s">
        <v>314</v>
      </c>
      <c r="C3117" s="114" t="s">
        <v>315</v>
      </c>
      <c r="D3117" s="114" t="s">
        <v>4055</v>
      </c>
      <c r="E3117" s="114" t="s">
        <v>4056</v>
      </c>
      <c r="F3117" s="115">
        <v>45473</v>
      </c>
      <c r="G3117" s="114" t="s">
        <v>2850</v>
      </c>
      <c r="H3117" s="116">
        <v>4404384</v>
      </c>
      <c r="I3117" s="116">
        <v>4404384</v>
      </c>
      <c r="J3117" s="116">
        <v>4404384</v>
      </c>
      <c r="K3117" s="116">
        <v>0</v>
      </c>
      <c r="L3117" s="116">
        <v>0</v>
      </c>
      <c r="M3117" s="116">
        <v>0</v>
      </c>
      <c r="N3117" s="116">
        <v>0</v>
      </c>
      <c r="O3117" s="116">
        <v>0</v>
      </c>
      <c r="P3117" s="120">
        <v>0</v>
      </c>
      <c r="Q3117" s="27" t="str">
        <f t="shared" si="500"/>
        <v>Registered</v>
      </c>
      <c r="R3117" s="121">
        <f t="shared" si="501"/>
        <v>1</v>
      </c>
      <c r="T3117" s="117">
        <f t="shared" si="502"/>
        <v>0</v>
      </c>
      <c r="U3117" s="117">
        <f t="shared" si="503"/>
        <v>0</v>
      </c>
    </row>
    <row r="3118" spans="1:21" hidden="1" x14ac:dyDescent="0.3">
      <c r="A3118" s="114">
        <v>9767</v>
      </c>
      <c r="B3118" s="114" t="s">
        <v>314</v>
      </c>
      <c r="C3118" s="114" t="s">
        <v>315</v>
      </c>
      <c r="D3118" s="114" t="s">
        <v>2620</v>
      </c>
      <c r="E3118" s="114" t="s">
        <v>2621</v>
      </c>
      <c r="F3118" s="115">
        <v>45475</v>
      </c>
      <c r="G3118" s="114" t="s">
        <v>2293</v>
      </c>
      <c r="H3118" s="116">
        <v>4356621</v>
      </c>
      <c r="I3118" s="116">
        <v>4356621</v>
      </c>
      <c r="J3118" s="116">
        <v>4356621</v>
      </c>
      <c r="K3118" s="116">
        <v>0</v>
      </c>
      <c r="L3118" s="116">
        <v>0</v>
      </c>
      <c r="M3118" s="116">
        <v>0</v>
      </c>
      <c r="N3118" s="116">
        <v>0</v>
      </c>
      <c r="O3118" s="116">
        <v>0</v>
      </c>
      <c r="P3118" s="120">
        <v>0</v>
      </c>
      <c r="Q3118" s="27" t="str">
        <f t="shared" si="500"/>
        <v>Registered</v>
      </c>
      <c r="R3118" s="121">
        <f t="shared" si="501"/>
        <v>1</v>
      </c>
      <c r="T3118" s="117">
        <f t="shared" si="502"/>
        <v>0</v>
      </c>
      <c r="U3118" s="117">
        <f t="shared" si="503"/>
        <v>0</v>
      </c>
    </row>
    <row r="3119" spans="1:21" hidden="1" x14ac:dyDescent="0.3">
      <c r="A3119" s="114">
        <v>9768</v>
      </c>
      <c r="B3119" s="114" t="s">
        <v>314</v>
      </c>
      <c r="C3119" s="114" t="s">
        <v>315</v>
      </c>
      <c r="D3119" s="114" t="s">
        <v>9053</v>
      </c>
      <c r="E3119" s="114" t="s">
        <v>9054</v>
      </c>
      <c r="F3119" s="115">
        <v>45523</v>
      </c>
      <c r="G3119" s="114" t="s">
        <v>4161</v>
      </c>
      <c r="H3119" s="116">
        <v>5202243</v>
      </c>
      <c r="I3119" s="116">
        <v>5202243</v>
      </c>
      <c r="J3119" s="116">
        <v>5202243</v>
      </c>
      <c r="K3119" s="116">
        <v>0</v>
      </c>
      <c r="L3119" s="116">
        <v>0</v>
      </c>
      <c r="M3119" s="116">
        <v>0</v>
      </c>
      <c r="N3119" s="116">
        <v>0</v>
      </c>
      <c r="O3119" s="116">
        <v>0</v>
      </c>
      <c r="P3119" s="120">
        <v>0</v>
      </c>
      <c r="Q3119" s="27" t="str">
        <f t="shared" si="500"/>
        <v>Registered</v>
      </c>
      <c r="R3119" s="121">
        <f t="shared" si="501"/>
        <v>1</v>
      </c>
      <c r="T3119" s="117">
        <f t="shared" si="502"/>
        <v>0</v>
      </c>
      <c r="U3119" s="117">
        <f t="shared" si="503"/>
        <v>0</v>
      </c>
    </row>
    <row r="3120" spans="1:21" hidden="1" x14ac:dyDescent="0.3">
      <c r="A3120" s="114">
        <v>9769</v>
      </c>
      <c r="B3120" s="114" t="s">
        <v>314</v>
      </c>
      <c r="C3120" s="114" t="s">
        <v>315</v>
      </c>
      <c r="D3120" s="114" t="s">
        <v>4042</v>
      </c>
      <c r="E3120" s="114" t="s">
        <v>4043</v>
      </c>
      <c r="F3120" s="115">
        <v>45463</v>
      </c>
      <c r="G3120" s="114" t="s">
        <v>2610</v>
      </c>
      <c r="H3120" s="116">
        <v>4469328</v>
      </c>
      <c r="I3120" s="116">
        <v>4469328</v>
      </c>
      <c r="J3120" s="116">
        <v>4469328</v>
      </c>
      <c r="K3120" s="116">
        <v>0</v>
      </c>
      <c r="L3120" s="116">
        <v>0</v>
      </c>
      <c r="M3120" s="116">
        <v>0</v>
      </c>
      <c r="N3120" s="116">
        <v>0</v>
      </c>
      <c r="O3120" s="116">
        <v>0</v>
      </c>
      <c r="P3120" s="120">
        <v>0</v>
      </c>
      <c r="Q3120" s="27" t="str">
        <f t="shared" si="500"/>
        <v>Registered</v>
      </c>
      <c r="R3120" s="121">
        <f t="shared" si="501"/>
        <v>1</v>
      </c>
      <c r="T3120" s="117">
        <f t="shared" si="502"/>
        <v>0</v>
      </c>
      <c r="U3120" s="117">
        <f t="shared" si="503"/>
        <v>0</v>
      </c>
    </row>
    <row r="3121" spans="1:21" hidden="1" x14ac:dyDescent="0.3">
      <c r="A3121" s="114">
        <v>9770</v>
      </c>
      <c r="B3121" s="114" t="s">
        <v>314</v>
      </c>
      <c r="C3121" s="114" t="s">
        <v>315</v>
      </c>
      <c r="D3121" s="114" t="s">
        <v>9055</v>
      </c>
      <c r="E3121" s="114" t="s">
        <v>9056</v>
      </c>
      <c r="F3121" s="115">
        <v>45443</v>
      </c>
      <c r="G3121" s="114" t="s">
        <v>2850</v>
      </c>
      <c r="H3121" s="116">
        <v>4404396</v>
      </c>
      <c r="I3121" s="116">
        <v>4404396</v>
      </c>
      <c r="J3121" s="116">
        <v>4404396</v>
      </c>
      <c r="K3121" s="116">
        <v>0</v>
      </c>
      <c r="L3121" s="116">
        <v>0</v>
      </c>
      <c r="M3121" s="116">
        <v>0</v>
      </c>
      <c r="N3121" s="116">
        <v>0</v>
      </c>
      <c r="O3121" s="116">
        <v>0</v>
      </c>
      <c r="P3121" s="120">
        <v>0</v>
      </c>
      <c r="Q3121" s="27" t="str">
        <f t="shared" si="500"/>
        <v>Registered</v>
      </c>
      <c r="R3121" s="121">
        <f t="shared" si="501"/>
        <v>1</v>
      </c>
      <c r="T3121" s="117">
        <f t="shared" si="502"/>
        <v>0</v>
      </c>
      <c r="U3121" s="117">
        <f t="shared" si="503"/>
        <v>0</v>
      </c>
    </row>
    <row r="3122" spans="1:21" hidden="1" x14ac:dyDescent="0.3">
      <c r="A3122" s="114">
        <v>9771</v>
      </c>
      <c r="B3122" s="114" t="s">
        <v>314</v>
      </c>
      <c r="C3122" s="114" t="s">
        <v>315</v>
      </c>
      <c r="D3122" s="114" t="s">
        <v>2765</v>
      </c>
      <c r="E3122" s="114" t="s">
        <v>2766</v>
      </c>
      <c r="F3122" s="115">
        <v>45491</v>
      </c>
      <c r="G3122" s="114" t="s">
        <v>2767</v>
      </c>
      <c r="H3122" s="116">
        <v>5139459</v>
      </c>
      <c r="I3122" s="116">
        <v>5139459</v>
      </c>
      <c r="J3122" s="116">
        <v>5139459</v>
      </c>
      <c r="K3122" s="116">
        <v>0</v>
      </c>
      <c r="L3122" s="116">
        <v>0</v>
      </c>
      <c r="M3122" s="116">
        <v>0</v>
      </c>
      <c r="N3122" s="116">
        <v>0</v>
      </c>
      <c r="O3122" s="116">
        <v>0</v>
      </c>
      <c r="P3122" s="120">
        <v>0</v>
      </c>
      <c r="Q3122" s="27" t="str">
        <f t="shared" si="500"/>
        <v>Registered</v>
      </c>
      <c r="R3122" s="121">
        <f t="shared" si="501"/>
        <v>1</v>
      </c>
      <c r="T3122" s="117">
        <f t="shared" si="502"/>
        <v>0</v>
      </c>
      <c r="U3122" s="117">
        <f t="shared" si="503"/>
        <v>0</v>
      </c>
    </row>
    <row r="3123" spans="1:21" hidden="1" x14ac:dyDescent="0.3">
      <c r="A3123" s="114">
        <v>9772</v>
      </c>
      <c r="B3123" s="114" t="s">
        <v>314</v>
      </c>
      <c r="C3123" s="114" t="s">
        <v>315</v>
      </c>
      <c r="D3123" s="114" t="s">
        <v>9057</v>
      </c>
      <c r="E3123" s="114" t="s">
        <v>9058</v>
      </c>
      <c r="F3123" s="115">
        <v>45491</v>
      </c>
      <c r="G3123" s="114" t="s">
        <v>9059</v>
      </c>
      <c r="H3123" s="116">
        <v>5116800</v>
      </c>
      <c r="I3123" s="116">
        <v>5116800</v>
      </c>
      <c r="J3123" s="116">
        <v>5116800</v>
      </c>
      <c r="K3123" s="116">
        <v>0</v>
      </c>
      <c r="L3123" s="116">
        <v>0</v>
      </c>
      <c r="M3123" s="116">
        <v>0</v>
      </c>
      <c r="N3123" s="116">
        <v>0</v>
      </c>
      <c r="O3123" s="116">
        <v>0</v>
      </c>
      <c r="P3123" s="120">
        <v>0</v>
      </c>
      <c r="Q3123" s="27" t="str">
        <f t="shared" si="500"/>
        <v>Registered</v>
      </c>
      <c r="R3123" s="121">
        <f t="shared" si="501"/>
        <v>1</v>
      </c>
      <c r="T3123" s="117">
        <f t="shared" si="502"/>
        <v>0</v>
      </c>
      <c r="U3123" s="117">
        <f t="shared" si="503"/>
        <v>0</v>
      </c>
    </row>
    <row r="3124" spans="1:21" hidden="1" x14ac:dyDescent="0.3">
      <c r="A3124" s="114">
        <v>9773</v>
      </c>
      <c r="B3124" s="114" t="s">
        <v>314</v>
      </c>
      <c r="C3124" s="114" t="s">
        <v>315</v>
      </c>
      <c r="D3124" s="114" t="s">
        <v>9060</v>
      </c>
      <c r="E3124" s="114" t="s">
        <v>9061</v>
      </c>
      <c r="F3124" s="115">
        <v>45868</v>
      </c>
      <c r="G3124" s="114" t="s">
        <v>9062</v>
      </c>
      <c r="H3124" s="116">
        <v>5405310</v>
      </c>
      <c r="I3124" s="116">
        <v>5405310</v>
      </c>
      <c r="J3124" s="116">
        <v>5405310</v>
      </c>
      <c r="K3124" s="116">
        <v>0</v>
      </c>
      <c r="L3124" s="116">
        <v>0</v>
      </c>
      <c r="M3124" s="116">
        <v>0</v>
      </c>
      <c r="N3124" s="116">
        <v>0</v>
      </c>
      <c r="O3124" s="116">
        <v>0</v>
      </c>
      <c r="P3124" s="120">
        <v>0</v>
      </c>
      <c r="Q3124" s="27" t="str">
        <f t="shared" si="500"/>
        <v>Registered</v>
      </c>
      <c r="R3124" s="121">
        <f t="shared" si="501"/>
        <v>1</v>
      </c>
      <c r="T3124" s="117">
        <f t="shared" si="502"/>
        <v>0</v>
      </c>
      <c r="U3124" s="117">
        <f t="shared" si="503"/>
        <v>0</v>
      </c>
    </row>
    <row r="3125" spans="1:21" hidden="1" x14ac:dyDescent="0.3">
      <c r="A3125" s="114">
        <v>9774</v>
      </c>
      <c r="B3125" s="114" t="s">
        <v>314</v>
      </c>
      <c r="C3125" s="114" t="s">
        <v>315</v>
      </c>
      <c r="D3125" s="114" t="s">
        <v>2559</v>
      </c>
      <c r="E3125" s="114" t="s">
        <v>2560</v>
      </c>
      <c r="F3125" s="115">
        <v>45588</v>
      </c>
      <c r="G3125" s="114" t="s">
        <v>1699</v>
      </c>
      <c r="H3125" s="116">
        <v>4960970</v>
      </c>
      <c r="I3125" s="116">
        <v>4960970</v>
      </c>
      <c r="J3125" s="116">
        <v>4960970</v>
      </c>
      <c r="K3125" s="116">
        <v>0</v>
      </c>
      <c r="L3125" s="116">
        <v>0</v>
      </c>
      <c r="M3125" s="116">
        <v>0</v>
      </c>
      <c r="N3125" s="116">
        <v>0</v>
      </c>
      <c r="O3125" s="116">
        <v>0</v>
      </c>
      <c r="P3125" s="120">
        <v>0</v>
      </c>
      <c r="Q3125" s="27" t="str">
        <f t="shared" si="500"/>
        <v>Registered</v>
      </c>
      <c r="R3125" s="121">
        <f t="shared" si="501"/>
        <v>1</v>
      </c>
      <c r="T3125" s="117">
        <f t="shared" si="502"/>
        <v>0</v>
      </c>
      <c r="U3125" s="117">
        <f t="shared" si="503"/>
        <v>0</v>
      </c>
    </row>
    <row r="3126" spans="1:21" hidden="1" x14ac:dyDescent="0.3">
      <c r="A3126" s="114">
        <v>9775</v>
      </c>
      <c r="B3126" s="114" t="s">
        <v>314</v>
      </c>
      <c r="C3126" s="114" t="s">
        <v>315</v>
      </c>
      <c r="D3126" s="114" t="s">
        <v>4040</v>
      </c>
      <c r="E3126" s="114" t="s">
        <v>4041</v>
      </c>
      <c r="F3126" s="115">
        <v>45443</v>
      </c>
      <c r="G3126" s="114" t="s">
        <v>3344</v>
      </c>
      <c r="H3126" s="116">
        <v>4478265</v>
      </c>
      <c r="I3126" s="116">
        <v>4478265</v>
      </c>
      <c r="J3126" s="116">
        <v>4478265</v>
      </c>
      <c r="K3126" s="116">
        <v>0</v>
      </c>
      <c r="L3126" s="116">
        <v>0</v>
      </c>
      <c r="M3126" s="116">
        <v>0</v>
      </c>
      <c r="N3126" s="116">
        <v>0</v>
      </c>
      <c r="O3126" s="116">
        <v>0</v>
      </c>
      <c r="P3126" s="120">
        <v>0</v>
      </c>
      <c r="Q3126" s="27" t="str">
        <f t="shared" si="500"/>
        <v>Registered</v>
      </c>
      <c r="R3126" s="121">
        <f t="shared" si="501"/>
        <v>1</v>
      </c>
      <c r="T3126" s="117">
        <f t="shared" si="502"/>
        <v>0</v>
      </c>
      <c r="U3126" s="117">
        <f t="shared" si="503"/>
        <v>0</v>
      </c>
    </row>
    <row r="3127" spans="1:21" hidden="1" x14ac:dyDescent="0.3">
      <c r="A3127" s="114">
        <v>9776</v>
      </c>
      <c r="B3127" s="114" t="s">
        <v>314</v>
      </c>
      <c r="C3127" s="114" t="s">
        <v>315</v>
      </c>
      <c r="D3127" s="114" t="s">
        <v>2868</v>
      </c>
      <c r="E3127" s="114" t="s">
        <v>2869</v>
      </c>
      <c r="F3127" s="115">
        <v>45443</v>
      </c>
      <c r="G3127" s="114" t="s">
        <v>2870</v>
      </c>
      <c r="H3127" s="116">
        <v>4469328</v>
      </c>
      <c r="I3127" s="116">
        <v>4469328</v>
      </c>
      <c r="J3127" s="116">
        <v>4469328</v>
      </c>
      <c r="K3127" s="116">
        <v>0</v>
      </c>
      <c r="L3127" s="116">
        <v>0</v>
      </c>
      <c r="M3127" s="116">
        <v>0</v>
      </c>
      <c r="N3127" s="116">
        <v>0</v>
      </c>
      <c r="O3127" s="116">
        <v>0</v>
      </c>
      <c r="P3127" s="120">
        <v>0</v>
      </c>
      <c r="Q3127" s="27" t="str">
        <f t="shared" si="500"/>
        <v>Registered</v>
      </c>
      <c r="R3127" s="121">
        <f t="shared" si="501"/>
        <v>1</v>
      </c>
      <c r="T3127" s="117">
        <f t="shared" si="502"/>
        <v>0</v>
      </c>
      <c r="U3127" s="117">
        <f t="shared" si="503"/>
        <v>0</v>
      </c>
    </row>
    <row r="3128" spans="1:21" hidden="1" x14ac:dyDescent="0.3">
      <c r="A3128" s="114">
        <v>9777</v>
      </c>
      <c r="B3128" s="114" t="s">
        <v>314</v>
      </c>
      <c r="C3128" s="114" t="s">
        <v>315</v>
      </c>
      <c r="D3128" s="114" t="s">
        <v>3462</v>
      </c>
      <c r="E3128" s="114" t="s">
        <v>3463</v>
      </c>
      <c r="F3128" s="115">
        <v>45475</v>
      </c>
      <c r="G3128" s="114" t="s">
        <v>3464</v>
      </c>
      <c r="H3128" s="116">
        <v>4413240</v>
      </c>
      <c r="I3128" s="116">
        <v>4413240</v>
      </c>
      <c r="J3128" s="116">
        <v>4413240</v>
      </c>
      <c r="K3128" s="116">
        <v>0</v>
      </c>
      <c r="L3128" s="116">
        <v>0</v>
      </c>
      <c r="M3128" s="116">
        <v>0</v>
      </c>
      <c r="N3128" s="116">
        <v>0</v>
      </c>
      <c r="O3128" s="116">
        <v>0</v>
      </c>
      <c r="P3128" s="120">
        <v>0</v>
      </c>
      <c r="Q3128" s="27" t="str">
        <f t="shared" si="500"/>
        <v>Registered</v>
      </c>
      <c r="R3128" s="121">
        <f t="shared" si="501"/>
        <v>1</v>
      </c>
      <c r="T3128" s="117">
        <f t="shared" si="502"/>
        <v>0</v>
      </c>
      <c r="U3128" s="117">
        <f t="shared" si="503"/>
        <v>0</v>
      </c>
    </row>
    <row r="3129" spans="1:21" hidden="1" x14ac:dyDescent="0.3">
      <c r="A3129" s="114">
        <v>9778</v>
      </c>
      <c r="B3129" s="114" t="s">
        <v>314</v>
      </c>
      <c r="C3129" s="114" t="s">
        <v>315</v>
      </c>
      <c r="D3129" s="114" t="s">
        <v>9063</v>
      </c>
      <c r="E3129" s="114" t="s">
        <v>9064</v>
      </c>
      <c r="F3129" s="115">
        <v>45532</v>
      </c>
      <c r="G3129" s="114" t="s">
        <v>7038</v>
      </c>
      <c r="H3129" s="116">
        <v>4494942</v>
      </c>
      <c r="I3129" s="116">
        <v>4494942</v>
      </c>
      <c r="J3129" s="116">
        <v>4494942</v>
      </c>
      <c r="K3129" s="116">
        <v>0</v>
      </c>
      <c r="L3129" s="116">
        <v>0</v>
      </c>
      <c r="M3129" s="116">
        <v>0</v>
      </c>
      <c r="N3129" s="116">
        <v>0</v>
      </c>
      <c r="O3129" s="116">
        <v>0</v>
      </c>
      <c r="P3129" s="120">
        <v>0</v>
      </c>
      <c r="Q3129" s="27" t="str">
        <f t="shared" si="500"/>
        <v>Registered</v>
      </c>
      <c r="R3129" s="121">
        <f t="shared" si="501"/>
        <v>1</v>
      </c>
      <c r="T3129" s="117">
        <f t="shared" si="502"/>
        <v>0</v>
      </c>
      <c r="U3129" s="117">
        <f t="shared" si="503"/>
        <v>0</v>
      </c>
    </row>
    <row r="3130" spans="1:21" hidden="1" x14ac:dyDescent="0.3">
      <c r="A3130" s="114">
        <v>9779</v>
      </c>
      <c r="B3130" s="114" t="s">
        <v>314</v>
      </c>
      <c r="C3130" s="114" t="s">
        <v>315</v>
      </c>
      <c r="D3130" s="114" t="s">
        <v>9065</v>
      </c>
      <c r="E3130" s="114" t="s">
        <v>9066</v>
      </c>
      <c r="F3130" s="115">
        <v>45777</v>
      </c>
      <c r="G3130" s="114" t="s">
        <v>1568</v>
      </c>
      <c r="H3130" s="116">
        <v>5364108</v>
      </c>
      <c r="I3130" s="116">
        <v>5364108</v>
      </c>
      <c r="J3130" s="116">
        <v>5364108</v>
      </c>
      <c r="K3130" s="116">
        <v>0</v>
      </c>
      <c r="L3130" s="116">
        <v>0</v>
      </c>
      <c r="M3130" s="116">
        <v>0</v>
      </c>
      <c r="N3130" s="116">
        <v>0</v>
      </c>
      <c r="O3130" s="116">
        <v>0</v>
      </c>
      <c r="P3130" s="120">
        <v>0</v>
      </c>
      <c r="Q3130" s="27" t="str">
        <f t="shared" si="500"/>
        <v>Registered</v>
      </c>
      <c r="R3130" s="121">
        <f t="shared" si="501"/>
        <v>1</v>
      </c>
      <c r="T3130" s="117">
        <f t="shared" si="502"/>
        <v>0</v>
      </c>
      <c r="U3130" s="117">
        <f t="shared" si="503"/>
        <v>0</v>
      </c>
    </row>
    <row r="3131" spans="1:21" hidden="1" x14ac:dyDescent="0.3">
      <c r="A3131" s="114">
        <v>9780</v>
      </c>
      <c r="B3131" s="114" t="s">
        <v>314</v>
      </c>
      <c r="C3131" s="114" t="s">
        <v>315</v>
      </c>
      <c r="D3131" s="114" t="s">
        <v>9067</v>
      </c>
      <c r="E3131" s="114" t="s">
        <v>9068</v>
      </c>
      <c r="F3131" s="115">
        <v>45443</v>
      </c>
      <c r="G3131" s="114" t="s">
        <v>2147</v>
      </c>
      <c r="H3131" s="116">
        <v>5116800</v>
      </c>
      <c r="I3131" s="116">
        <v>5116800</v>
      </c>
      <c r="J3131" s="116">
        <v>5116800</v>
      </c>
      <c r="K3131" s="116">
        <v>0</v>
      </c>
      <c r="L3131" s="116">
        <v>0</v>
      </c>
      <c r="M3131" s="116">
        <v>0</v>
      </c>
      <c r="N3131" s="116">
        <v>0</v>
      </c>
      <c r="O3131" s="116">
        <v>0</v>
      </c>
      <c r="P3131" s="120">
        <v>0</v>
      </c>
      <c r="Q3131" s="27" t="str">
        <f t="shared" si="500"/>
        <v>Registered</v>
      </c>
      <c r="R3131" s="121">
        <f t="shared" si="501"/>
        <v>1</v>
      </c>
      <c r="T3131" s="117">
        <f t="shared" si="502"/>
        <v>0</v>
      </c>
      <c r="U3131" s="117">
        <f t="shared" si="503"/>
        <v>0</v>
      </c>
    </row>
    <row r="3132" spans="1:21" hidden="1" x14ac:dyDescent="0.3">
      <c r="A3132" s="114">
        <v>9781</v>
      </c>
      <c r="B3132" s="114" t="s">
        <v>314</v>
      </c>
      <c r="C3132" s="114" t="s">
        <v>315</v>
      </c>
      <c r="D3132" s="114" t="s">
        <v>9069</v>
      </c>
      <c r="E3132" s="114" t="s">
        <v>9070</v>
      </c>
      <c r="F3132" s="115">
        <v>45473</v>
      </c>
      <c r="G3132" s="114" t="s">
        <v>2233</v>
      </c>
      <c r="H3132" s="116">
        <v>5101056</v>
      </c>
      <c r="I3132" s="116">
        <v>5101056</v>
      </c>
      <c r="J3132" s="116">
        <v>5101056</v>
      </c>
      <c r="K3132" s="116">
        <v>0</v>
      </c>
      <c r="L3132" s="116">
        <v>0</v>
      </c>
      <c r="M3132" s="116">
        <v>0</v>
      </c>
      <c r="N3132" s="116">
        <v>0</v>
      </c>
      <c r="O3132" s="116">
        <v>0</v>
      </c>
      <c r="P3132" s="120">
        <v>0</v>
      </c>
      <c r="Q3132" s="27" t="str">
        <f t="shared" si="500"/>
        <v>Registered</v>
      </c>
      <c r="R3132" s="121">
        <f t="shared" si="501"/>
        <v>1</v>
      </c>
      <c r="T3132" s="117">
        <f t="shared" si="502"/>
        <v>0</v>
      </c>
      <c r="U3132" s="117">
        <f t="shared" si="503"/>
        <v>0</v>
      </c>
    </row>
    <row r="3133" spans="1:21" hidden="1" x14ac:dyDescent="0.3">
      <c r="A3133" s="114">
        <v>9782</v>
      </c>
      <c r="B3133" s="114" t="s">
        <v>314</v>
      </c>
      <c r="C3133" s="114" t="s">
        <v>315</v>
      </c>
      <c r="D3133" s="114" t="s">
        <v>2794</v>
      </c>
      <c r="E3133" s="114" t="s">
        <v>2795</v>
      </c>
      <c r="F3133" s="115">
        <v>45473</v>
      </c>
      <c r="G3133" s="114" t="s">
        <v>2796</v>
      </c>
      <c r="H3133" s="116">
        <v>5051169</v>
      </c>
      <c r="I3133" s="116">
        <v>5051169</v>
      </c>
      <c r="J3133" s="116">
        <v>5051169</v>
      </c>
      <c r="K3133" s="116">
        <v>0</v>
      </c>
      <c r="L3133" s="116">
        <v>0</v>
      </c>
      <c r="M3133" s="116">
        <v>0</v>
      </c>
      <c r="N3133" s="116">
        <v>0</v>
      </c>
      <c r="O3133" s="116">
        <v>0</v>
      </c>
      <c r="P3133" s="120">
        <v>0</v>
      </c>
      <c r="Q3133" s="27" t="str">
        <f t="shared" si="500"/>
        <v>Registered</v>
      </c>
      <c r="R3133" s="121">
        <f t="shared" si="501"/>
        <v>1</v>
      </c>
      <c r="T3133" s="117">
        <f t="shared" si="502"/>
        <v>0</v>
      </c>
      <c r="U3133" s="117">
        <f t="shared" si="503"/>
        <v>0</v>
      </c>
    </row>
    <row r="3134" spans="1:21" hidden="1" x14ac:dyDescent="0.3">
      <c r="A3134" s="114">
        <v>9783</v>
      </c>
      <c r="B3134" s="114" t="s">
        <v>314</v>
      </c>
      <c r="C3134" s="114" t="s">
        <v>315</v>
      </c>
      <c r="D3134" s="114" t="s">
        <v>9071</v>
      </c>
      <c r="E3134" s="114" t="s">
        <v>9072</v>
      </c>
      <c r="F3134" s="115">
        <v>45473</v>
      </c>
      <c r="G3134" s="114" t="s">
        <v>2435</v>
      </c>
      <c r="H3134" s="116">
        <v>4454721</v>
      </c>
      <c r="I3134" s="116">
        <v>4454721</v>
      </c>
      <c r="J3134" s="116">
        <v>4454721</v>
      </c>
      <c r="K3134" s="116">
        <v>0</v>
      </c>
      <c r="L3134" s="116">
        <v>0</v>
      </c>
      <c r="M3134" s="116">
        <v>0</v>
      </c>
      <c r="N3134" s="116">
        <v>0</v>
      </c>
      <c r="O3134" s="116">
        <v>0</v>
      </c>
      <c r="P3134" s="120">
        <v>0</v>
      </c>
      <c r="Q3134" s="27" t="str">
        <f t="shared" si="500"/>
        <v>Registered</v>
      </c>
      <c r="R3134" s="121">
        <f t="shared" si="501"/>
        <v>1</v>
      </c>
      <c r="T3134" s="117">
        <f t="shared" si="502"/>
        <v>0</v>
      </c>
      <c r="U3134" s="117">
        <f t="shared" si="503"/>
        <v>0</v>
      </c>
    </row>
    <row r="3135" spans="1:21" hidden="1" x14ac:dyDescent="0.3">
      <c r="A3135" s="114">
        <v>9784</v>
      </c>
      <c r="B3135" s="114" t="s">
        <v>314</v>
      </c>
      <c r="C3135" s="114" t="s">
        <v>315</v>
      </c>
      <c r="D3135" s="114" t="s">
        <v>4198</v>
      </c>
      <c r="E3135" s="114" t="s">
        <v>4199</v>
      </c>
      <c r="F3135" s="115">
        <v>45626</v>
      </c>
      <c r="G3135" s="114" t="s">
        <v>2737</v>
      </c>
      <c r="H3135" s="116">
        <v>5228976</v>
      </c>
      <c r="I3135" s="116">
        <v>5228976</v>
      </c>
      <c r="J3135" s="116">
        <v>5228976</v>
      </c>
      <c r="K3135" s="116">
        <v>0</v>
      </c>
      <c r="L3135" s="116">
        <v>0</v>
      </c>
      <c r="M3135" s="116">
        <v>0</v>
      </c>
      <c r="N3135" s="116">
        <v>0</v>
      </c>
      <c r="O3135" s="116">
        <v>0</v>
      </c>
      <c r="P3135" s="120">
        <v>0</v>
      </c>
      <c r="Q3135" s="27" t="str">
        <f t="shared" si="500"/>
        <v>Registered</v>
      </c>
      <c r="R3135" s="121">
        <f t="shared" si="501"/>
        <v>1</v>
      </c>
      <c r="T3135" s="117">
        <f t="shared" si="502"/>
        <v>0</v>
      </c>
      <c r="U3135" s="117">
        <f t="shared" si="503"/>
        <v>0</v>
      </c>
    </row>
    <row r="3136" spans="1:21" hidden="1" x14ac:dyDescent="0.3">
      <c r="A3136" s="114">
        <v>9785</v>
      </c>
      <c r="B3136" s="114" t="s">
        <v>314</v>
      </c>
      <c r="C3136" s="114" t="s">
        <v>315</v>
      </c>
      <c r="D3136" s="114" t="s">
        <v>4430</v>
      </c>
      <c r="E3136" s="114" t="s">
        <v>4431</v>
      </c>
      <c r="F3136" s="115">
        <v>45473</v>
      </c>
      <c r="G3136" s="114" t="s">
        <v>2850</v>
      </c>
      <c r="H3136" s="116">
        <v>4404384</v>
      </c>
      <c r="I3136" s="116">
        <v>4404384</v>
      </c>
      <c r="J3136" s="116">
        <v>4404384</v>
      </c>
      <c r="K3136" s="116">
        <v>0</v>
      </c>
      <c r="L3136" s="116">
        <v>0</v>
      </c>
      <c r="M3136" s="116">
        <v>0</v>
      </c>
      <c r="N3136" s="116">
        <v>0</v>
      </c>
      <c r="O3136" s="116">
        <v>0</v>
      </c>
      <c r="P3136" s="120">
        <v>0</v>
      </c>
      <c r="Q3136" s="27" t="str">
        <f t="shared" si="500"/>
        <v>Registered</v>
      </c>
      <c r="R3136" s="121">
        <f t="shared" si="501"/>
        <v>1</v>
      </c>
      <c r="T3136" s="117">
        <f t="shared" si="502"/>
        <v>0</v>
      </c>
      <c r="U3136" s="117">
        <f t="shared" si="503"/>
        <v>0</v>
      </c>
    </row>
    <row r="3137" spans="1:21" hidden="1" x14ac:dyDescent="0.3">
      <c r="A3137" s="114">
        <v>9786</v>
      </c>
      <c r="B3137" s="114" t="s">
        <v>314</v>
      </c>
      <c r="C3137" s="114" t="s">
        <v>315</v>
      </c>
      <c r="D3137" s="114" t="s">
        <v>2376</v>
      </c>
      <c r="E3137" s="114" t="s">
        <v>2377</v>
      </c>
      <c r="F3137" s="115">
        <v>45473</v>
      </c>
      <c r="G3137" s="114" t="s">
        <v>2378</v>
      </c>
      <c r="H3137" s="116">
        <v>4454721</v>
      </c>
      <c r="I3137" s="116">
        <v>4454721</v>
      </c>
      <c r="J3137" s="116">
        <v>4454721</v>
      </c>
      <c r="K3137" s="116">
        <v>0</v>
      </c>
      <c r="L3137" s="116">
        <v>0</v>
      </c>
      <c r="M3137" s="116">
        <v>0</v>
      </c>
      <c r="N3137" s="116">
        <v>0</v>
      </c>
      <c r="O3137" s="116">
        <v>0</v>
      </c>
      <c r="P3137" s="120">
        <v>0</v>
      </c>
      <c r="Q3137" s="27" t="str">
        <f t="shared" si="500"/>
        <v>Registered</v>
      </c>
      <c r="R3137" s="121">
        <f t="shared" si="501"/>
        <v>1</v>
      </c>
      <c r="T3137" s="117">
        <f t="shared" si="502"/>
        <v>0</v>
      </c>
      <c r="U3137" s="117">
        <f t="shared" si="503"/>
        <v>0</v>
      </c>
    </row>
    <row r="3138" spans="1:21" hidden="1" x14ac:dyDescent="0.3">
      <c r="A3138" s="114">
        <v>9787</v>
      </c>
      <c r="B3138" s="114" t="s">
        <v>314</v>
      </c>
      <c r="C3138" s="114" t="s">
        <v>315</v>
      </c>
      <c r="D3138" s="114" t="s">
        <v>9073</v>
      </c>
      <c r="E3138" s="114" t="s">
        <v>9074</v>
      </c>
      <c r="F3138" s="115">
        <v>45580</v>
      </c>
      <c r="G3138" s="114" t="s">
        <v>2481</v>
      </c>
      <c r="H3138" s="116">
        <v>5146817</v>
      </c>
      <c r="I3138" s="116">
        <v>5146817</v>
      </c>
      <c r="J3138" s="116">
        <v>5146817</v>
      </c>
      <c r="K3138" s="116">
        <v>0</v>
      </c>
      <c r="L3138" s="116">
        <v>0</v>
      </c>
      <c r="M3138" s="116">
        <v>0</v>
      </c>
      <c r="N3138" s="116">
        <v>0</v>
      </c>
      <c r="O3138" s="116">
        <v>0</v>
      </c>
      <c r="P3138" s="120">
        <v>0</v>
      </c>
      <c r="Q3138" s="27" t="str">
        <f t="shared" ref="Q3138:Q3201" si="504">IF(G3138="01 Jan 1900","Unregistered","Registered")</f>
        <v>Registered</v>
      </c>
      <c r="R3138" s="121">
        <f t="shared" si="501"/>
        <v>1</v>
      </c>
      <c r="T3138" s="117">
        <f t="shared" si="502"/>
        <v>0</v>
      </c>
      <c r="U3138" s="117">
        <f t="shared" si="503"/>
        <v>0</v>
      </c>
    </row>
    <row r="3139" spans="1:21" hidden="1" x14ac:dyDescent="0.3">
      <c r="A3139" s="114">
        <v>9788</v>
      </c>
      <c r="B3139" s="114" t="s">
        <v>314</v>
      </c>
      <c r="C3139" s="114" t="s">
        <v>315</v>
      </c>
      <c r="D3139" s="114" t="s">
        <v>9075</v>
      </c>
      <c r="E3139" s="114" t="s">
        <v>9076</v>
      </c>
      <c r="F3139" s="115">
        <v>45532</v>
      </c>
      <c r="G3139" s="114" t="s">
        <v>7736</v>
      </c>
      <c r="H3139" s="116">
        <v>5206344</v>
      </c>
      <c r="I3139" s="116">
        <v>5206344</v>
      </c>
      <c r="J3139" s="116">
        <v>5206344</v>
      </c>
      <c r="K3139" s="116">
        <v>0</v>
      </c>
      <c r="L3139" s="116">
        <v>0</v>
      </c>
      <c r="M3139" s="116">
        <v>0</v>
      </c>
      <c r="N3139" s="116">
        <v>0</v>
      </c>
      <c r="O3139" s="116">
        <v>0</v>
      </c>
      <c r="P3139" s="120">
        <v>0</v>
      </c>
      <c r="Q3139" s="27" t="str">
        <f t="shared" si="504"/>
        <v>Registered</v>
      </c>
      <c r="R3139" s="121">
        <f t="shared" si="501"/>
        <v>1</v>
      </c>
      <c r="T3139" s="117">
        <f t="shared" si="502"/>
        <v>0</v>
      </c>
      <c r="U3139" s="117">
        <f t="shared" si="503"/>
        <v>0</v>
      </c>
    </row>
    <row r="3140" spans="1:21" hidden="1" x14ac:dyDescent="0.3">
      <c r="A3140" s="114">
        <v>9789</v>
      </c>
      <c r="B3140" s="114" t="s">
        <v>314</v>
      </c>
      <c r="C3140" s="114" t="s">
        <v>315</v>
      </c>
      <c r="D3140" s="114" t="s">
        <v>9077</v>
      </c>
      <c r="E3140" s="114" t="s">
        <v>9078</v>
      </c>
      <c r="F3140" s="115">
        <v>45473</v>
      </c>
      <c r="G3140" s="114" t="s">
        <v>2711</v>
      </c>
      <c r="H3140" s="116">
        <v>4821600</v>
      </c>
      <c r="I3140" s="116">
        <v>4821600</v>
      </c>
      <c r="J3140" s="116">
        <v>4821600</v>
      </c>
      <c r="K3140" s="116">
        <v>0</v>
      </c>
      <c r="L3140" s="116">
        <v>0</v>
      </c>
      <c r="M3140" s="116">
        <v>0</v>
      </c>
      <c r="N3140" s="116">
        <v>0</v>
      </c>
      <c r="O3140" s="116">
        <v>0</v>
      </c>
      <c r="P3140" s="120">
        <v>0</v>
      </c>
      <c r="Q3140" s="27" t="str">
        <f t="shared" si="504"/>
        <v>Registered</v>
      </c>
      <c r="R3140" s="121">
        <f t="shared" ref="R3140:R3203" si="505">I3140/H3140</f>
        <v>1</v>
      </c>
      <c r="T3140" s="117">
        <f t="shared" si="502"/>
        <v>0</v>
      </c>
      <c r="U3140" s="117">
        <f t="shared" si="503"/>
        <v>0</v>
      </c>
    </row>
    <row r="3141" spans="1:21" hidden="1" x14ac:dyDescent="0.3">
      <c r="A3141" s="114">
        <v>9790</v>
      </c>
      <c r="B3141" s="114" t="s">
        <v>314</v>
      </c>
      <c r="C3141" s="114" t="s">
        <v>315</v>
      </c>
      <c r="D3141" s="114" t="s">
        <v>9079</v>
      </c>
      <c r="E3141" s="114" t="s">
        <v>9080</v>
      </c>
      <c r="F3141" s="115">
        <v>45473</v>
      </c>
      <c r="G3141" s="114" t="s">
        <v>2067</v>
      </c>
      <c r="H3141" s="116">
        <v>4455702</v>
      </c>
      <c r="I3141" s="116">
        <v>4455702</v>
      </c>
      <c r="J3141" s="116">
        <v>4455702</v>
      </c>
      <c r="K3141" s="116">
        <v>0</v>
      </c>
      <c r="L3141" s="116">
        <v>0</v>
      </c>
      <c r="M3141" s="116">
        <v>0</v>
      </c>
      <c r="N3141" s="116">
        <v>0</v>
      </c>
      <c r="O3141" s="116">
        <v>0</v>
      </c>
      <c r="P3141" s="120">
        <v>0</v>
      </c>
      <c r="Q3141" s="27" t="str">
        <f t="shared" si="504"/>
        <v>Registered</v>
      </c>
      <c r="R3141" s="121">
        <f t="shared" si="505"/>
        <v>1</v>
      </c>
      <c r="T3141" s="117">
        <f t="shared" si="502"/>
        <v>0</v>
      </c>
      <c r="U3141" s="117">
        <f t="shared" si="503"/>
        <v>0</v>
      </c>
    </row>
    <row r="3142" spans="1:21" hidden="1" x14ac:dyDescent="0.3">
      <c r="A3142" s="114">
        <v>9791</v>
      </c>
      <c r="B3142" s="114" t="s">
        <v>314</v>
      </c>
      <c r="C3142" s="114" t="s">
        <v>315</v>
      </c>
      <c r="D3142" s="114" t="s">
        <v>9081</v>
      </c>
      <c r="E3142" s="114" t="s">
        <v>9082</v>
      </c>
      <c r="F3142" s="115">
        <v>45475</v>
      </c>
      <c r="G3142" s="114" t="s">
        <v>1699</v>
      </c>
      <c r="H3142" s="116">
        <v>4495000</v>
      </c>
      <c r="I3142" s="116">
        <v>4495000</v>
      </c>
      <c r="J3142" s="116">
        <v>4495000</v>
      </c>
      <c r="K3142" s="116">
        <v>0</v>
      </c>
      <c r="L3142" s="116">
        <v>0</v>
      </c>
      <c r="M3142" s="116">
        <v>0</v>
      </c>
      <c r="N3142" s="116">
        <v>0</v>
      </c>
      <c r="O3142" s="116">
        <v>0</v>
      </c>
      <c r="P3142" s="120">
        <v>0</v>
      </c>
      <c r="Q3142" s="27" t="str">
        <f t="shared" si="504"/>
        <v>Registered</v>
      </c>
      <c r="R3142" s="121">
        <f t="shared" si="505"/>
        <v>1</v>
      </c>
      <c r="T3142" s="117">
        <f t="shared" si="502"/>
        <v>0</v>
      </c>
      <c r="U3142" s="117">
        <f t="shared" si="503"/>
        <v>0</v>
      </c>
    </row>
    <row r="3143" spans="1:21" hidden="1" x14ac:dyDescent="0.3">
      <c r="A3143" s="114">
        <v>9792</v>
      </c>
      <c r="B3143" s="114" t="s">
        <v>314</v>
      </c>
      <c r="C3143" s="114" t="s">
        <v>315</v>
      </c>
      <c r="D3143" s="114" t="s">
        <v>9083</v>
      </c>
      <c r="E3143" s="114" t="s">
        <v>9084</v>
      </c>
      <c r="F3143" s="115">
        <v>45443</v>
      </c>
      <c r="G3143" s="114" t="s">
        <v>1380</v>
      </c>
      <c r="H3143" s="116">
        <v>5050872</v>
      </c>
      <c r="I3143" s="116">
        <v>5050872</v>
      </c>
      <c r="J3143" s="116">
        <v>5050872</v>
      </c>
      <c r="K3143" s="116">
        <v>0</v>
      </c>
      <c r="L3143" s="116">
        <v>0</v>
      </c>
      <c r="M3143" s="116">
        <v>0</v>
      </c>
      <c r="N3143" s="116">
        <v>0</v>
      </c>
      <c r="O3143" s="116">
        <v>0</v>
      </c>
      <c r="P3143" s="120">
        <v>0</v>
      </c>
      <c r="Q3143" s="27" t="str">
        <f t="shared" si="504"/>
        <v>Registered</v>
      </c>
      <c r="R3143" s="121">
        <f t="shared" si="505"/>
        <v>1</v>
      </c>
      <c r="T3143" s="117">
        <f t="shared" si="502"/>
        <v>0</v>
      </c>
      <c r="U3143" s="117">
        <f t="shared" si="503"/>
        <v>0</v>
      </c>
    </row>
    <row r="3144" spans="1:21" hidden="1" x14ac:dyDescent="0.3">
      <c r="A3144" s="114">
        <v>9793</v>
      </c>
      <c r="B3144" s="114" t="s">
        <v>314</v>
      </c>
      <c r="C3144" s="114" t="s">
        <v>315</v>
      </c>
      <c r="D3144" s="114" t="s">
        <v>9085</v>
      </c>
      <c r="E3144" s="114" t="s">
        <v>9086</v>
      </c>
      <c r="F3144" s="115">
        <v>45443</v>
      </c>
      <c r="G3144" s="114" t="s">
        <v>3951</v>
      </c>
      <c r="H3144" s="116">
        <v>4478265</v>
      </c>
      <c r="I3144" s="116">
        <v>4478265</v>
      </c>
      <c r="J3144" s="116">
        <v>4478265</v>
      </c>
      <c r="K3144" s="116">
        <v>0</v>
      </c>
      <c r="L3144" s="116">
        <v>0</v>
      </c>
      <c r="M3144" s="116">
        <v>0</v>
      </c>
      <c r="N3144" s="116">
        <v>0</v>
      </c>
      <c r="O3144" s="116">
        <v>0</v>
      </c>
      <c r="P3144" s="120">
        <v>0</v>
      </c>
      <c r="Q3144" s="27" t="str">
        <f t="shared" si="504"/>
        <v>Registered</v>
      </c>
      <c r="R3144" s="121">
        <f t="shared" si="505"/>
        <v>1</v>
      </c>
      <c r="T3144" s="117">
        <f t="shared" si="502"/>
        <v>0</v>
      </c>
      <c r="U3144" s="117">
        <f t="shared" si="503"/>
        <v>0</v>
      </c>
    </row>
    <row r="3145" spans="1:21" hidden="1" x14ac:dyDescent="0.3">
      <c r="A3145" s="114">
        <v>9794</v>
      </c>
      <c r="B3145" s="114" t="s">
        <v>314</v>
      </c>
      <c r="C3145" s="114" t="s">
        <v>315</v>
      </c>
      <c r="D3145" s="114" t="s">
        <v>4159</v>
      </c>
      <c r="E3145" s="114" t="s">
        <v>4160</v>
      </c>
      <c r="F3145" s="115">
        <v>45473</v>
      </c>
      <c r="G3145" s="114" t="s">
        <v>4161</v>
      </c>
      <c r="H3145" s="116">
        <v>4478265</v>
      </c>
      <c r="I3145" s="116">
        <v>4478265</v>
      </c>
      <c r="J3145" s="116">
        <v>4478265</v>
      </c>
      <c r="K3145" s="116">
        <v>0</v>
      </c>
      <c r="L3145" s="116">
        <v>0</v>
      </c>
      <c r="M3145" s="116">
        <v>0</v>
      </c>
      <c r="N3145" s="116">
        <v>0</v>
      </c>
      <c r="O3145" s="116">
        <v>0</v>
      </c>
      <c r="P3145" s="120">
        <v>0</v>
      </c>
      <c r="Q3145" s="27" t="str">
        <f t="shared" si="504"/>
        <v>Registered</v>
      </c>
      <c r="R3145" s="121">
        <f t="shared" si="505"/>
        <v>1</v>
      </c>
      <c r="T3145" s="117">
        <f t="shared" si="502"/>
        <v>0</v>
      </c>
      <c r="U3145" s="117">
        <f t="shared" si="503"/>
        <v>0</v>
      </c>
    </row>
    <row r="3146" spans="1:21" hidden="1" x14ac:dyDescent="0.3">
      <c r="A3146" s="114">
        <v>9795</v>
      </c>
      <c r="B3146" s="114" t="s">
        <v>314</v>
      </c>
      <c r="C3146" s="114" t="s">
        <v>315</v>
      </c>
      <c r="D3146" s="114" t="s">
        <v>2912</v>
      </c>
      <c r="E3146" s="114" t="s">
        <v>2913</v>
      </c>
      <c r="F3146" s="115">
        <v>45443</v>
      </c>
      <c r="G3146" s="114" t="s">
        <v>2481</v>
      </c>
      <c r="H3146" s="116">
        <v>4493928</v>
      </c>
      <c r="I3146" s="116">
        <v>4493928</v>
      </c>
      <c r="J3146" s="116">
        <v>4493928</v>
      </c>
      <c r="K3146" s="116">
        <v>0</v>
      </c>
      <c r="L3146" s="116">
        <v>0</v>
      </c>
      <c r="M3146" s="116">
        <v>0</v>
      </c>
      <c r="N3146" s="116">
        <v>0</v>
      </c>
      <c r="O3146" s="116">
        <v>0</v>
      </c>
      <c r="P3146" s="120">
        <v>0</v>
      </c>
      <c r="Q3146" s="27" t="str">
        <f t="shared" si="504"/>
        <v>Registered</v>
      </c>
      <c r="R3146" s="121">
        <f t="shared" si="505"/>
        <v>1</v>
      </c>
      <c r="T3146" s="117">
        <f t="shared" si="502"/>
        <v>0</v>
      </c>
      <c r="U3146" s="117">
        <f t="shared" si="503"/>
        <v>0</v>
      </c>
    </row>
    <row r="3147" spans="1:21" hidden="1" x14ac:dyDescent="0.3">
      <c r="A3147" s="114">
        <v>9796</v>
      </c>
      <c r="B3147" s="114" t="s">
        <v>314</v>
      </c>
      <c r="C3147" s="114" t="s">
        <v>315</v>
      </c>
      <c r="D3147" s="114" t="s">
        <v>9087</v>
      </c>
      <c r="E3147" s="114" t="s">
        <v>9088</v>
      </c>
      <c r="F3147" s="115">
        <v>45260</v>
      </c>
      <c r="G3147" s="114" t="s">
        <v>6168</v>
      </c>
      <c r="H3147" s="116">
        <v>4495000</v>
      </c>
      <c r="I3147" s="116">
        <v>4495000</v>
      </c>
      <c r="J3147" s="116">
        <v>4495000</v>
      </c>
      <c r="K3147" s="116">
        <v>0</v>
      </c>
      <c r="L3147" s="116">
        <v>0</v>
      </c>
      <c r="M3147" s="116">
        <v>0</v>
      </c>
      <c r="N3147" s="116">
        <v>0</v>
      </c>
      <c r="O3147" s="116">
        <v>0</v>
      </c>
      <c r="P3147" s="120">
        <v>0</v>
      </c>
      <c r="Q3147" s="27" t="str">
        <f t="shared" si="504"/>
        <v>Registered</v>
      </c>
      <c r="R3147" s="121">
        <f t="shared" si="505"/>
        <v>1</v>
      </c>
      <c r="T3147" s="117">
        <f t="shared" si="502"/>
        <v>0</v>
      </c>
      <c r="U3147" s="117">
        <f t="shared" si="503"/>
        <v>0</v>
      </c>
    </row>
    <row r="3148" spans="1:21" hidden="1" x14ac:dyDescent="0.3">
      <c r="A3148" s="114">
        <v>9797</v>
      </c>
      <c r="B3148" s="114" t="s">
        <v>314</v>
      </c>
      <c r="C3148" s="114" t="s">
        <v>315</v>
      </c>
      <c r="D3148" s="114" t="s">
        <v>9089</v>
      </c>
      <c r="E3148" s="114" t="s">
        <v>9090</v>
      </c>
      <c r="F3148" s="115">
        <v>45588</v>
      </c>
      <c r="G3148" s="114" t="s">
        <v>6168</v>
      </c>
      <c r="H3148" s="116">
        <v>4495000</v>
      </c>
      <c r="I3148" s="116">
        <v>4495000</v>
      </c>
      <c r="J3148" s="116">
        <v>4495000</v>
      </c>
      <c r="K3148" s="116">
        <v>0</v>
      </c>
      <c r="L3148" s="116">
        <v>0</v>
      </c>
      <c r="M3148" s="116">
        <v>0</v>
      </c>
      <c r="N3148" s="116">
        <v>0</v>
      </c>
      <c r="O3148" s="116">
        <v>0</v>
      </c>
      <c r="P3148" s="120">
        <v>0</v>
      </c>
      <c r="Q3148" s="27" t="str">
        <f t="shared" si="504"/>
        <v>Registered</v>
      </c>
      <c r="R3148" s="121">
        <f t="shared" si="505"/>
        <v>1</v>
      </c>
      <c r="T3148" s="117">
        <f t="shared" si="502"/>
        <v>0</v>
      </c>
      <c r="U3148" s="117">
        <f t="shared" si="503"/>
        <v>0</v>
      </c>
    </row>
    <row r="3149" spans="1:21" hidden="1" x14ac:dyDescent="0.3">
      <c r="A3149" s="114">
        <v>9798</v>
      </c>
      <c r="B3149" s="114" t="s">
        <v>314</v>
      </c>
      <c r="C3149" s="114" t="s">
        <v>315</v>
      </c>
      <c r="D3149" s="114" t="s">
        <v>9091</v>
      </c>
      <c r="E3149" s="114" t="s">
        <v>9092</v>
      </c>
      <c r="F3149" s="115">
        <v>45588</v>
      </c>
      <c r="G3149" s="114" t="s">
        <v>2569</v>
      </c>
      <c r="H3149" s="116">
        <v>4960917</v>
      </c>
      <c r="I3149" s="116">
        <v>4960917</v>
      </c>
      <c r="J3149" s="116">
        <v>4960917</v>
      </c>
      <c r="K3149" s="116">
        <v>0</v>
      </c>
      <c r="L3149" s="116">
        <v>0</v>
      </c>
      <c r="M3149" s="116">
        <v>0</v>
      </c>
      <c r="N3149" s="116">
        <v>0</v>
      </c>
      <c r="O3149" s="116">
        <v>0</v>
      </c>
      <c r="P3149" s="120">
        <v>0</v>
      </c>
      <c r="Q3149" s="27" t="str">
        <f t="shared" si="504"/>
        <v>Registered</v>
      </c>
      <c r="R3149" s="121">
        <f t="shared" si="505"/>
        <v>1</v>
      </c>
      <c r="T3149" s="117">
        <f t="shared" si="502"/>
        <v>0</v>
      </c>
      <c r="U3149" s="117">
        <f t="shared" si="503"/>
        <v>0</v>
      </c>
    </row>
    <row r="3150" spans="1:21" hidden="1" x14ac:dyDescent="0.3">
      <c r="A3150" s="114">
        <v>9799</v>
      </c>
      <c r="B3150" s="114" t="s">
        <v>314</v>
      </c>
      <c r="C3150" s="114" t="s">
        <v>315</v>
      </c>
      <c r="D3150" s="114" t="s">
        <v>1592</v>
      </c>
      <c r="E3150" s="114" t="s">
        <v>1593</v>
      </c>
      <c r="F3150" s="115">
        <v>46106</v>
      </c>
      <c r="G3150" s="114" t="s">
        <v>1440</v>
      </c>
      <c r="H3150" s="116">
        <v>5738850</v>
      </c>
      <c r="I3150" s="116">
        <v>5738850</v>
      </c>
      <c r="J3150" s="116">
        <v>5738850</v>
      </c>
      <c r="K3150" s="116">
        <v>0</v>
      </c>
      <c r="L3150" s="116">
        <v>0</v>
      </c>
      <c r="M3150" s="116">
        <v>0</v>
      </c>
      <c r="N3150" s="116">
        <v>0</v>
      </c>
      <c r="O3150" s="116">
        <v>0</v>
      </c>
      <c r="P3150" s="120">
        <v>0</v>
      </c>
      <c r="Q3150" s="27" t="str">
        <f t="shared" si="504"/>
        <v>Registered</v>
      </c>
      <c r="R3150" s="121">
        <f t="shared" si="505"/>
        <v>1</v>
      </c>
      <c r="T3150" s="117">
        <f t="shared" si="502"/>
        <v>0</v>
      </c>
      <c r="U3150" s="117">
        <f t="shared" si="503"/>
        <v>0</v>
      </c>
    </row>
    <row r="3151" spans="1:21" hidden="1" x14ac:dyDescent="0.3">
      <c r="A3151" s="114">
        <v>9800</v>
      </c>
      <c r="B3151" s="114" t="s">
        <v>314</v>
      </c>
      <c r="C3151" s="114" t="s">
        <v>315</v>
      </c>
      <c r="D3151" s="114" t="s">
        <v>1556</v>
      </c>
      <c r="E3151" s="114" t="s">
        <v>1557</v>
      </c>
      <c r="F3151" s="115">
        <v>46111</v>
      </c>
      <c r="G3151" s="114" t="s">
        <v>1558</v>
      </c>
      <c r="H3151" s="116">
        <v>5836950</v>
      </c>
      <c r="I3151" s="116">
        <v>5836950</v>
      </c>
      <c r="J3151" s="116">
        <v>5836950</v>
      </c>
      <c r="K3151" s="116">
        <v>0</v>
      </c>
      <c r="L3151" s="116">
        <v>0</v>
      </c>
      <c r="M3151" s="116">
        <v>0</v>
      </c>
      <c r="N3151" s="116">
        <v>0</v>
      </c>
      <c r="O3151" s="116">
        <v>0</v>
      </c>
      <c r="P3151" s="120">
        <v>0</v>
      </c>
      <c r="Q3151" s="27" t="str">
        <f t="shared" si="504"/>
        <v>Registered</v>
      </c>
      <c r="R3151" s="121">
        <f t="shared" si="505"/>
        <v>1</v>
      </c>
      <c r="T3151" s="117">
        <f t="shared" si="502"/>
        <v>0</v>
      </c>
      <c r="U3151" s="117">
        <f t="shared" si="503"/>
        <v>0</v>
      </c>
    </row>
    <row r="3152" spans="1:21" hidden="1" x14ac:dyDescent="0.3">
      <c r="A3152" s="114">
        <v>9801</v>
      </c>
      <c r="B3152" s="114" t="s">
        <v>314</v>
      </c>
      <c r="C3152" s="114" t="s">
        <v>315</v>
      </c>
      <c r="D3152" s="114" t="s">
        <v>9093</v>
      </c>
      <c r="E3152" s="114" t="s">
        <v>9094</v>
      </c>
      <c r="F3152" s="115">
        <v>45471</v>
      </c>
      <c r="G3152" s="114" t="s">
        <v>2610</v>
      </c>
      <c r="H3152" s="116">
        <v>4495000</v>
      </c>
      <c r="I3152" s="116">
        <v>4495000</v>
      </c>
      <c r="J3152" s="116">
        <v>4495000</v>
      </c>
      <c r="K3152" s="116">
        <v>0</v>
      </c>
      <c r="L3152" s="116">
        <v>0</v>
      </c>
      <c r="M3152" s="116">
        <v>0</v>
      </c>
      <c r="N3152" s="116">
        <v>0</v>
      </c>
      <c r="O3152" s="116">
        <v>0</v>
      </c>
      <c r="P3152" s="120">
        <v>0</v>
      </c>
      <c r="Q3152" s="27" t="str">
        <f t="shared" si="504"/>
        <v>Registered</v>
      </c>
      <c r="R3152" s="121">
        <f t="shared" si="505"/>
        <v>1</v>
      </c>
      <c r="T3152" s="117">
        <f t="shared" si="502"/>
        <v>0</v>
      </c>
      <c r="U3152" s="117">
        <f t="shared" si="503"/>
        <v>0</v>
      </c>
    </row>
    <row r="3153" spans="1:21" hidden="1" x14ac:dyDescent="0.3">
      <c r="A3153" s="114">
        <v>9802</v>
      </c>
      <c r="B3153" s="114" t="s">
        <v>314</v>
      </c>
      <c r="C3153" s="114" t="s">
        <v>315</v>
      </c>
      <c r="D3153" s="114" t="s">
        <v>9095</v>
      </c>
      <c r="E3153" s="114" t="s">
        <v>9096</v>
      </c>
      <c r="F3153" s="115">
        <v>45306</v>
      </c>
      <c r="G3153" s="114" t="s">
        <v>2610</v>
      </c>
      <c r="H3153" s="116">
        <v>4469328</v>
      </c>
      <c r="I3153" s="116">
        <v>4469328</v>
      </c>
      <c r="J3153" s="116">
        <v>4469328</v>
      </c>
      <c r="K3153" s="116">
        <v>0</v>
      </c>
      <c r="L3153" s="116">
        <v>0</v>
      </c>
      <c r="M3153" s="116">
        <v>0</v>
      </c>
      <c r="N3153" s="116">
        <v>0</v>
      </c>
      <c r="O3153" s="116">
        <v>0</v>
      </c>
      <c r="P3153" s="120">
        <v>0</v>
      </c>
      <c r="Q3153" s="27" t="str">
        <f t="shared" si="504"/>
        <v>Registered</v>
      </c>
      <c r="R3153" s="121">
        <f t="shared" si="505"/>
        <v>1</v>
      </c>
      <c r="T3153" s="117">
        <f t="shared" si="502"/>
        <v>0</v>
      </c>
      <c r="U3153" s="117">
        <f t="shared" si="503"/>
        <v>0</v>
      </c>
    </row>
    <row r="3154" spans="1:21" hidden="1" x14ac:dyDescent="0.3">
      <c r="A3154" s="114">
        <v>9803</v>
      </c>
      <c r="B3154" s="114" t="s">
        <v>314</v>
      </c>
      <c r="C3154" s="114" t="s">
        <v>315</v>
      </c>
      <c r="D3154" s="114" t="s">
        <v>9097</v>
      </c>
      <c r="E3154" s="114" t="s">
        <v>9098</v>
      </c>
      <c r="F3154" s="115">
        <v>45502</v>
      </c>
      <c r="G3154" s="114" t="s">
        <v>5436</v>
      </c>
      <c r="H3154" s="116">
        <v>4316400</v>
      </c>
      <c r="I3154" s="116">
        <v>4316400</v>
      </c>
      <c r="J3154" s="116">
        <v>4316400</v>
      </c>
      <c r="K3154" s="116">
        <v>0</v>
      </c>
      <c r="L3154" s="116">
        <v>0</v>
      </c>
      <c r="M3154" s="116">
        <v>0</v>
      </c>
      <c r="N3154" s="116">
        <v>0</v>
      </c>
      <c r="O3154" s="116">
        <v>0</v>
      </c>
      <c r="P3154" s="120">
        <v>0</v>
      </c>
      <c r="Q3154" s="27" t="str">
        <f t="shared" si="504"/>
        <v>Registered</v>
      </c>
      <c r="R3154" s="121">
        <f t="shared" si="505"/>
        <v>1</v>
      </c>
      <c r="T3154" s="117">
        <f t="shared" si="502"/>
        <v>0</v>
      </c>
      <c r="U3154" s="117">
        <f t="shared" si="503"/>
        <v>0</v>
      </c>
    </row>
    <row r="3155" spans="1:21" hidden="1" x14ac:dyDescent="0.3">
      <c r="A3155" s="114">
        <v>9804</v>
      </c>
      <c r="B3155" s="114" t="s">
        <v>314</v>
      </c>
      <c r="C3155" s="114" t="s">
        <v>315</v>
      </c>
      <c r="D3155" s="114" t="s">
        <v>9099</v>
      </c>
      <c r="E3155" s="114" t="s">
        <v>9100</v>
      </c>
      <c r="F3155" s="115">
        <v>45473</v>
      </c>
      <c r="G3155" s="114" t="s">
        <v>3963</v>
      </c>
      <c r="H3155" s="116">
        <v>5023500</v>
      </c>
      <c r="I3155" s="116">
        <v>5023500</v>
      </c>
      <c r="J3155" s="116">
        <v>5023500</v>
      </c>
      <c r="K3155" s="116">
        <v>0</v>
      </c>
      <c r="L3155" s="116">
        <v>0</v>
      </c>
      <c r="M3155" s="116">
        <v>0</v>
      </c>
      <c r="N3155" s="116">
        <v>0</v>
      </c>
      <c r="O3155" s="116">
        <v>0</v>
      </c>
      <c r="P3155" s="120">
        <v>0</v>
      </c>
      <c r="Q3155" s="27" t="str">
        <f t="shared" si="504"/>
        <v>Registered</v>
      </c>
      <c r="R3155" s="121">
        <f t="shared" si="505"/>
        <v>1</v>
      </c>
      <c r="T3155" s="117">
        <f t="shared" si="502"/>
        <v>0</v>
      </c>
      <c r="U3155" s="117">
        <f t="shared" si="503"/>
        <v>0</v>
      </c>
    </row>
    <row r="3156" spans="1:21" hidden="1" x14ac:dyDescent="0.3">
      <c r="A3156" s="114">
        <v>9805</v>
      </c>
      <c r="B3156" s="114" t="s">
        <v>314</v>
      </c>
      <c r="C3156" s="114" t="s">
        <v>315</v>
      </c>
      <c r="D3156" s="114" t="s">
        <v>2848</v>
      </c>
      <c r="E3156" s="114" t="s">
        <v>2849</v>
      </c>
      <c r="F3156" s="115">
        <v>45473</v>
      </c>
      <c r="G3156" s="114" t="s">
        <v>2850</v>
      </c>
      <c r="H3156" s="116">
        <v>4404384</v>
      </c>
      <c r="I3156" s="116">
        <v>4404384</v>
      </c>
      <c r="J3156" s="116">
        <v>4404384</v>
      </c>
      <c r="K3156" s="116">
        <v>0</v>
      </c>
      <c r="L3156" s="116">
        <v>0</v>
      </c>
      <c r="M3156" s="116">
        <v>0</v>
      </c>
      <c r="N3156" s="116">
        <v>0</v>
      </c>
      <c r="O3156" s="116">
        <v>0</v>
      </c>
      <c r="P3156" s="120">
        <v>0</v>
      </c>
      <c r="Q3156" s="27" t="str">
        <f t="shared" si="504"/>
        <v>Registered</v>
      </c>
      <c r="R3156" s="121">
        <f t="shared" si="505"/>
        <v>1</v>
      </c>
      <c r="T3156" s="117">
        <f t="shared" si="502"/>
        <v>0</v>
      </c>
      <c r="U3156" s="117">
        <f t="shared" si="503"/>
        <v>0</v>
      </c>
    </row>
    <row r="3157" spans="1:21" hidden="1" x14ac:dyDescent="0.3">
      <c r="A3157" s="114">
        <v>9806</v>
      </c>
      <c r="B3157" s="114" t="s">
        <v>314</v>
      </c>
      <c r="C3157" s="114" t="s">
        <v>315</v>
      </c>
      <c r="D3157" s="114" t="s">
        <v>9101</v>
      </c>
      <c r="E3157" s="114" t="s">
        <v>9102</v>
      </c>
      <c r="F3157" s="115">
        <v>45471</v>
      </c>
      <c r="G3157" s="114" t="s">
        <v>6168</v>
      </c>
      <c r="H3157" s="116">
        <v>4495000</v>
      </c>
      <c r="I3157" s="116">
        <v>4495000</v>
      </c>
      <c r="J3157" s="116">
        <v>4495000</v>
      </c>
      <c r="K3157" s="116">
        <v>0</v>
      </c>
      <c r="L3157" s="116">
        <v>0</v>
      </c>
      <c r="M3157" s="116">
        <v>0</v>
      </c>
      <c r="N3157" s="116">
        <v>0</v>
      </c>
      <c r="O3157" s="116">
        <v>0</v>
      </c>
      <c r="P3157" s="120">
        <v>0</v>
      </c>
      <c r="Q3157" s="27" t="str">
        <f t="shared" si="504"/>
        <v>Registered</v>
      </c>
      <c r="R3157" s="121">
        <f t="shared" si="505"/>
        <v>1</v>
      </c>
      <c r="T3157" s="117">
        <f t="shared" si="502"/>
        <v>0</v>
      </c>
      <c r="U3157" s="117">
        <f t="shared" si="503"/>
        <v>0</v>
      </c>
    </row>
    <row r="3158" spans="1:21" hidden="1" x14ac:dyDescent="0.3">
      <c r="A3158" s="114">
        <v>9807</v>
      </c>
      <c r="B3158" s="114" t="s">
        <v>314</v>
      </c>
      <c r="C3158" s="114" t="s">
        <v>315</v>
      </c>
      <c r="D3158" s="114" t="s">
        <v>2917</v>
      </c>
      <c r="E3158" s="114" t="s">
        <v>2918</v>
      </c>
      <c r="F3158" s="115">
        <v>45471</v>
      </c>
      <c r="G3158" s="114" t="s">
        <v>2610</v>
      </c>
      <c r="H3158" s="116">
        <v>4478265</v>
      </c>
      <c r="I3158" s="116">
        <v>4478265</v>
      </c>
      <c r="J3158" s="116">
        <v>4478265</v>
      </c>
      <c r="K3158" s="116">
        <v>0</v>
      </c>
      <c r="L3158" s="116">
        <v>0</v>
      </c>
      <c r="M3158" s="116">
        <v>0</v>
      </c>
      <c r="N3158" s="116">
        <v>0</v>
      </c>
      <c r="O3158" s="116">
        <v>0</v>
      </c>
      <c r="P3158" s="120">
        <v>0</v>
      </c>
      <c r="Q3158" s="27" t="str">
        <f t="shared" si="504"/>
        <v>Registered</v>
      </c>
      <c r="R3158" s="121">
        <f t="shared" si="505"/>
        <v>1</v>
      </c>
      <c r="T3158" s="117">
        <f t="shared" si="502"/>
        <v>0</v>
      </c>
      <c r="U3158" s="117">
        <f t="shared" si="503"/>
        <v>0</v>
      </c>
    </row>
    <row r="3159" spans="1:21" hidden="1" x14ac:dyDescent="0.3">
      <c r="A3159" s="114">
        <v>9808</v>
      </c>
      <c r="B3159" s="114" t="s">
        <v>314</v>
      </c>
      <c r="C3159" s="114" t="s">
        <v>315</v>
      </c>
      <c r="D3159" s="114" t="s">
        <v>9103</v>
      </c>
      <c r="E3159" s="114" t="s">
        <v>9104</v>
      </c>
      <c r="F3159" s="115">
        <v>45958</v>
      </c>
      <c r="G3159" s="114" t="s">
        <v>2778</v>
      </c>
      <c r="H3159" s="116">
        <v>5589120</v>
      </c>
      <c r="I3159" s="116">
        <v>5589120</v>
      </c>
      <c r="J3159" s="116">
        <v>5589120</v>
      </c>
      <c r="K3159" s="116">
        <v>0</v>
      </c>
      <c r="L3159" s="116">
        <v>0</v>
      </c>
      <c r="M3159" s="116">
        <v>0</v>
      </c>
      <c r="N3159" s="116">
        <v>0</v>
      </c>
      <c r="O3159" s="116">
        <v>0</v>
      </c>
      <c r="P3159" s="120">
        <v>0</v>
      </c>
      <c r="Q3159" s="27" t="str">
        <f t="shared" si="504"/>
        <v>Registered</v>
      </c>
      <c r="R3159" s="121">
        <f t="shared" si="505"/>
        <v>1</v>
      </c>
      <c r="T3159" s="117">
        <f t="shared" si="502"/>
        <v>0</v>
      </c>
      <c r="U3159" s="117">
        <f t="shared" si="503"/>
        <v>0</v>
      </c>
    </row>
    <row r="3160" spans="1:21" hidden="1" x14ac:dyDescent="0.3">
      <c r="A3160" s="114">
        <v>9809</v>
      </c>
      <c r="B3160" s="114" t="s">
        <v>314</v>
      </c>
      <c r="C3160" s="114" t="s">
        <v>315</v>
      </c>
      <c r="D3160" s="114" t="s">
        <v>9105</v>
      </c>
      <c r="E3160" s="114" t="s">
        <v>9106</v>
      </c>
      <c r="F3160" s="115">
        <v>45709</v>
      </c>
      <c r="G3160" s="114" t="s">
        <v>4291</v>
      </c>
      <c r="H3160" s="116">
        <v>5452344</v>
      </c>
      <c r="I3160" s="116">
        <v>5452344</v>
      </c>
      <c r="J3160" s="116">
        <v>5452344</v>
      </c>
      <c r="K3160" s="116">
        <v>0</v>
      </c>
      <c r="L3160" s="116">
        <v>0</v>
      </c>
      <c r="M3160" s="116">
        <v>0</v>
      </c>
      <c r="N3160" s="116">
        <v>0</v>
      </c>
      <c r="O3160" s="116">
        <v>0</v>
      </c>
      <c r="P3160" s="120">
        <v>0</v>
      </c>
      <c r="Q3160" s="27" t="str">
        <f t="shared" si="504"/>
        <v>Registered</v>
      </c>
      <c r="R3160" s="121">
        <f t="shared" si="505"/>
        <v>1</v>
      </c>
      <c r="T3160" s="117">
        <f t="shared" si="502"/>
        <v>0</v>
      </c>
      <c r="U3160" s="117">
        <f t="shared" si="503"/>
        <v>0</v>
      </c>
    </row>
    <row r="3161" spans="1:21" hidden="1" x14ac:dyDescent="0.3">
      <c r="A3161" s="114">
        <v>9810</v>
      </c>
      <c r="B3161" s="114" t="s">
        <v>314</v>
      </c>
      <c r="C3161" s="114" t="s">
        <v>315</v>
      </c>
      <c r="D3161" s="114" t="s">
        <v>9107</v>
      </c>
      <c r="E3161" s="114" t="s">
        <v>9108</v>
      </c>
      <c r="F3161" s="115">
        <v>45443</v>
      </c>
      <c r="G3161" s="114" t="s">
        <v>2610</v>
      </c>
      <c r="H3161" s="116">
        <v>4478265</v>
      </c>
      <c r="I3161" s="116">
        <v>4478265</v>
      </c>
      <c r="J3161" s="116">
        <v>4478265</v>
      </c>
      <c r="K3161" s="116">
        <v>0</v>
      </c>
      <c r="L3161" s="116">
        <v>0</v>
      </c>
      <c r="M3161" s="116">
        <v>0</v>
      </c>
      <c r="N3161" s="116">
        <v>0</v>
      </c>
      <c r="O3161" s="116">
        <v>0</v>
      </c>
      <c r="P3161" s="120">
        <v>0</v>
      </c>
      <c r="Q3161" s="27" t="str">
        <f t="shared" si="504"/>
        <v>Registered</v>
      </c>
      <c r="R3161" s="121">
        <f t="shared" si="505"/>
        <v>1</v>
      </c>
      <c r="T3161" s="117">
        <f t="shared" si="502"/>
        <v>0</v>
      </c>
      <c r="U3161" s="117">
        <f t="shared" si="503"/>
        <v>0</v>
      </c>
    </row>
    <row r="3162" spans="1:21" hidden="1" x14ac:dyDescent="0.3">
      <c r="A3162" s="114">
        <v>9811</v>
      </c>
      <c r="B3162" s="114" t="s">
        <v>314</v>
      </c>
      <c r="C3162" s="114" t="s">
        <v>315</v>
      </c>
      <c r="D3162" s="114" t="s">
        <v>9109</v>
      </c>
      <c r="E3162" s="114" t="s">
        <v>9110</v>
      </c>
      <c r="F3162" s="115">
        <v>45874</v>
      </c>
      <c r="G3162" s="114" t="s">
        <v>3911</v>
      </c>
      <c r="H3162" s="116">
        <v>5315568</v>
      </c>
      <c r="I3162" s="116">
        <v>5315568</v>
      </c>
      <c r="J3162" s="116">
        <v>5315568</v>
      </c>
      <c r="K3162" s="116">
        <v>0</v>
      </c>
      <c r="L3162" s="116">
        <v>0</v>
      </c>
      <c r="M3162" s="116">
        <v>0</v>
      </c>
      <c r="N3162" s="116">
        <v>0</v>
      </c>
      <c r="O3162" s="116">
        <v>0</v>
      </c>
      <c r="P3162" s="120">
        <v>0</v>
      </c>
      <c r="Q3162" s="27" t="str">
        <f t="shared" si="504"/>
        <v>Registered</v>
      </c>
      <c r="R3162" s="121">
        <f t="shared" si="505"/>
        <v>1</v>
      </c>
      <c r="T3162" s="117">
        <f t="shared" si="502"/>
        <v>0</v>
      </c>
      <c r="U3162" s="117">
        <f t="shared" si="503"/>
        <v>0</v>
      </c>
    </row>
    <row r="3163" spans="1:21" hidden="1" x14ac:dyDescent="0.3">
      <c r="A3163" s="114">
        <v>9812</v>
      </c>
      <c r="B3163" s="114" t="s">
        <v>314</v>
      </c>
      <c r="C3163" s="114" t="s">
        <v>315</v>
      </c>
      <c r="D3163" s="114" t="s">
        <v>9111</v>
      </c>
      <c r="E3163" s="114" t="s">
        <v>9112</v>
      </c>
      <c r="F3163" s="115">
        <v>45596</v>
      </c>
      <c r="G3163" s="114" t="s">
        <v>1380</v>
      </c>
      <c r="H3163" s="116">
        <v>4495000</v>
      </c>
      <c r="I3163" s="116">
        <v>4495000</v>
      </c>
      <c r="J3163" s="116">
        <v>4495000</v>
      </c>
      <c r="K3163" s="116">
        <v>0</v>
      </c>
      <c r="L3163" s="116">
        <v>0</v>
      </c>
      <c r="M3163" s="116">
        <v>0</v>
      </c>
      <c r="N3163" s="116">
        <v>0</v>
      </c>
      <c r="O3163" s="116">
        <v>0</v>
      </c>
      <c r="P3163" s="120">
        <v>0</v>
      </c>
      <c r="Q3163" s="27" t="str">
        <f t="shared" si="504"/>
        <v>Registered</v>
      </c>
      <c r="R3163" s="121">
        <f t="shared" si="505"/>
        <v>1</v>
      </c>
      <c r="T3163" s="117">
        <f t="shared" si="502"/>
        <v>0</v>
      </c>
      <c r="U3163" s="117">
        <f t="shared" si="503"/>
        <v>0</v>
      </c>
    </row>
    <row r="3164" spans="1:21" hidden="1" x14ac:dyDescent="0.3">
      <c r="A3164" s="114">
        <v>9813</v>
      </c>
      <c r="B3164" s="114" t="s">
        <v>314</v>
      </c>
      <c r="C3164" s="114" t="s">
        <v>315</v>
      </c>
      <c r="D3164" s="114" t="s">
        <v>9113</v>
      </c>
      <c r="E3164" s="114" t="s">
        <v>9114</v>
      </c>
      <c r="F3164" s="115">
        <v>45475</v>
      </c>
      <c r="G3164" s="114" t="s">
        <v>2492</v>
      </c>
      <c r="H3164" s="116">
        <v>4495000</v>
      </c>
      <c r="I3164" s="116">
        <v>4495000</v>
      </c>
      <c r="J3164" s="116">
        <v>4495000</v>
      </c>
      <c r="K3164" s="116">
        <v>0</v>
      </c>
      <c r="L3164" s="116">
        <v>0</v>
      </c>
      <c r="M3164" s="116">
        <v>0</v>
      </c>
      <c r="N3164" s="116">
        <v>0</v>
      </c>
      <c r="O3164" s="116">
        <v>0</v>
      </c>
      <c r="P3164" s="120">
        <v>0</v>
      </c>
      <c r="Q3164" s="27" t="str">
        <f t="shared" si="504"/>
        <v>Registered</v>
      </c>
      <c r="R3164" s="121">
        <f t="shared" si="505"/>
        <v>1</v>
      </c>
      <c r="T3164" s="117">
        <f t="shared" si="502"/>
        <v>0</v>
      </c>
      <c r="U3164" s="117">
        <f t="shared" si="503"/>
        <v>0</v>
      </c>
    </row>
    <row r="3165" spans="1:21" hidden="1" x14ac:dyDescent="0.3">
      <c r="A3165" s="114">
        <v>9814</v>
      </c>
      <c r="B3165" s="114" t="s">
        <v>314</v>
      </c>
      <c r="C3165" s="114" t="s">
        <v>315</v>
      </c>
      <c r="D3165" s="114" t="s">
        <v>9115</v>
      </c>
      <c r="E3165" s="114" t="s">
        <v>9116</v>
      </c>
      <c r="F3165" s="115">
        <v>45554</v>
      </c>
      <c r="G3165" s="114" t="s">
        <v>5434</v>
      </c>
      <c r="H3165" s="116">
        <v>5215200</v>
      </c>
      <c r="I3165" s="116">
        <v>5215200</v>
      </c>
      <c r="J3165" s="116">
        <v>5215200</v>
      </c>
      <c r="K3165" s="116">
        <v>0</v>
      </c>
      <c r="L3165" s="116">
        <v>0</v>
      </c>
      <c r="M3165" s="116">
        <v>0</v>
      </c>
      <c r="N3165" s="116">
        <v>0</v>
      </c>
      <c r="O3165" s="116">
        <v>0</v>
      </c>
      <c r="P3165" s="120">
        <v>0</v>
      </c>
      <c r="Q3165" s="27" t="str">
        <f t="shared" si="504"/>
        <v>Registered</v>
      </c>
      <c r="R3165" s="121">
        <f t="shared" si="505"/>
        <v>1</v>
      </c>
      <c r="T3165" s="117">
        <f t="shared" si="502"/>
        <v>0</v>
      </c>
      <c r="U3165" s="117">
        <f t="shared" si="503"/>
        <v>0</v>
      </c>
    </row>
    <row r="3166" spans="1:21" hidden="1" x14ac:dyDescent="0.3">
      <c r="A3166" s="114">
        <v>9815</v>
      </c>
      <c r="B3166" s="114" t="s">
        <v>314</v>
      </c>
      <c r="C3166" s="114" t="s">
        <v>315</v>
      </c>
      <c r="D3166" s="114" t="s">
        <v>9117</v>
      </c>
      <c r="E3166" s="114" t="s">
        <v>9118</v>
      </c>
      <c r="F3166" s="115">
        <v>45475</v>
      </c>
      <c r="G3166" s="114" t="s">
        <v>2476</v>
      </c>
      <c r="H3166" s="116">
        <v>4496880</v>
      </c>
      <c r="I3166" s="116">
        <v>4496880</v>
      </c>
      <c r="J3166" s="116">
        <v>4496880</v>
      </c>
      <c r="K3166" s="116">
        <v>0</v>
      </c>
      <c r="L3166" s="116">
        <v>0</v>
      </c>
      <c r="M3166" s="116">
        <v>0</v>
      </c>
      <c r="N3166" s="116">
        <v>0</v>
      </c>
      <c r="O3166" s="116">
        <v>0</v>
      </c>
      <c r="P3166" s="120">
        <v>0</v>
      </c>
      <c r="Q3166" s="27" t="str">
        <f t="shared" si="504"/>
        <v>Registered</v>
      </c>
      <c r="R3166" s="121">
        <f t="shared" si="505"/>
        <v>1</v>
      </c>
      <c r="T3166" s="117">
        <f t="shared" si="502"/>
        <v>0</v>
      </c>
      <c r="U3166" s="117">
        <f t="shared" si="503"/>
        <v>0</v>
      </c>
    </row>
    <row r="3167" spans="1:21" hidden="1" x14ac:dyDescent="0.3">
      <c r="A3167" s="114">
        <v>9816</v>
      </c>
      <c r="B3167" s="114" t="s">
        <v>314</v>
      </c>
      <c r="C3167" s="114" t="s">
        <v>315</v>
      </c>
      <c r="D3167" s="114" t="s">
        <v>9119</v>
      </c>
      <c r="E3167" s="114" t="s">
        <v>9120</v>
      </c>
      <c r="F3167" s="115">
        <v>45731</v>
      </c>
      <c r="G3167" s="114" t="s">
        <v>1858</v>
      </c>
      <c r="H3167" s="116">
        <v>5003100</v>
      </c>
      <c r="I3167" s="116">
        <v>5003100</v>
      </c>
      <c r="J3167" s="116">
        <v>5003100</v>
      </c>
      <c r="K3167" s="116">
        <v>0</v>
      </c>
      <c r="L3167" s="116">
        <v>0</v>
      </c>
      <c r="M3167" s="116">
        <v>0</v>
      </c>
      <c r="N3167" s="116">
        <v>0</v>
      </c>
      <c r="O3167" s="116">
        <v>0</v>
      </c>
      <c r="P3167" s="120">
        <v>0</v>
      </c>
      <c r="Q3167" s="27" t="str">
        <f t="shared" si="504"/>
        <v>Registered</v>
      </c>
      <c r="R3167" s="121">
        <f t="shared" si="505"/>
        <v>1</v>
      </c>
      <c r="T3167" s="117">
        <f t="shared" si="502"/>
        <v>0</v>
      </c>
      <c r="U3167" s="117">
        <f t="shared" si="503"/>
        <v>0</v>
      </c>
    </row>
    <row r="3168" spans="1:21" hidden="1" x14ac:dyDescent="0.3">
      <c r="A3168" s="114">
        <v>9817</v>
      </c>
      <c r="B3168" s="114" t="s">
        <v>314</v>
      </c>
      <c r="C3168" s="114" t="s">
        <v>315</v>
      </c>
      <c r="D3168" s="114" t="s">
        <v>9121</v>
      </c>
      <c r="E3168" s="114" t="s">
        <v>9122</v>
      </c>
      <c r="F3168" s="115">
        <v>45473</v>
      </c>
      <c r="G3168" s="114" t="s">
        <v>3928</v>
      </c>
      <c r="H3168" s="116">
        <v>4478265</v>
      </c>
      <c r="I3168" s="116">
        <v>4478265</v>
      </c>
      <c r="J3168" s="116">
        <v>4478265</v>
      </c>
      <c r="K3168" s="116">
        <v>0</v>
      </c>
      <c r="L3168" s="116">
        <v>0</v>
      </c>
      <c r="M3168" s="116">
        <v>0</v>
      </c>
      <c r="N3168" s="116">
        <v>0</v>
      </c>
      <c r="O3168" s="116">
        <v>0</v>
      </c>
      <c r="P3168" s="120">
        <v>0</v>
      </c>
      <c r="Q3168" s="27" t="str">
        <f t="shared" si="504"/>
        <v>Registered</v>
      </c>
      <c r="R3168" s="121">
        <f t="shared" si="505"/>
        <v>1</v>
      </c>
      <c r="T3168" s="117">
        <f t="shared" si="502"/>
        <v>0</v>
      </c>
      <c r="U3168" s="117">
        <f t="shared" si="503"/>
        <v>0</v>
      </c>
    </row>
    <row r="3169" spans="1:21" hidden="1" x14ac:dyDescent="0.3">
      <c r="A3169" s="114">
        <v>9818</v>
      </c>
      <c r="B3169" s="114" t="s">
        <v>314</v>
      </c>
      <c r="C3169" s="114" t="s">
        <v>315</v>
      </c>
      <c r="D3169" s="114" t="s">
        <v>2145</v>
      </c>
      <c r="E3169" s="114" t="s">
        <v>2146</v>
      </c>
      <c r="F3169" s="115">
        <v>45443</v>
      </c>
      <c r="G3169" s="114" t="s">
        <v>2147</v>
      </c>
      <c r="H3169" s="116">
        <v>5112864</v>
      </c>
      <c r="I3169" s="116">
        <v>5112864</v>
      </c>
      <c r="J3169" s="116">
        <v>5112864</v>
      </c>
      <c r="K3169" s="116">
        <v>0</v>
      </c>
      <c r="L3169" s="116">
        <v>0</v>
      </c>
      <c r="M3169" s="116">
        <v>0</v>
      </c>
      <c r="N3169" s="116">
        <v>0</v>
      </c>
      <c r="O3169" s="116">
        <v>0</v>
      </c>
      <c r="P3169" s="120">
        <v>0</v>
      </c>
      <c r="Q3169" s="27" t="str">
        <f t="shared" si="504"/>
        <v>Registered</v>
      </c>
      <c r="R3169" s="121">
        <f t="shared" si="505"/>
        <v>1</v>
      </c>
      <c r="T3169" s="117">
        <f t="shared" si="502"/>
        <v>0</v>
      </c>
      <c r="U3169" s="117">
        <f t="shared" si="503"/>
        <v>0</v>
      </c>
    </row>
    <row r="3170" spans="1:21" hidden="1" x14ac:dyDescent="0.3">
      <c r="A3170" s="114">
        <v>9819</v>
      </c>
      <c r="B3170" s="114" t="s">
        <v>314</v>
      </c>
      <c r="C3170" s="114" t="s">
        <v>315</v>
      </c>
      <c r="D3170" s="114" t="s">
        <v>4249</v>
      </c>
      <c r="E3170" s="114" t="s">
        <v>4250</v>
      </c>
      <c r="F3170" s="115">
        <v>45544</v>
      </c>
      <c r="G3170" s="114" t="s">
        <v>3089</v>
      </c>
      <c r="H3170" s="116">
        <v>4890480</v>
      </c>
      <c r="I3170" s="116">
        <v>4890480</v>
      </c>
      <c r="J3170" s="116">
        <v>4890480</v>
      </c>
      <c r="K3170" s="116">
        <v>0</v>
      </c>
      <c r="L3170" s="116">
        <v>0</v>
      </c>
      <c r="M3170" s="116">
        <v>0</v>
      </c>
      <c r="N3170" s="116">
        <v>0</v>
      </c>
      <c r="O3170" s="116">
        <v>0</v>
      </c>
      <c r="P3170" s="120">
        <v>0</v>
      </c>
      <c r="Q3170" s="27" t="str">
        <f t="shared" si="504"/>
        <v>Registered</v>
      </c>
      <c r="R3170" s="121">
        <f t="shared" si="505"/>
        <v>1</v>
      </c>
      <c r="T3170" s="117">
        <f t="shared" si="502"/>
        <v>0</v>
      </c>
      <c r="U3170" s="117">
        <f t="shared" si="503"/>
        <v>0</v>
      </c>
    </row>
    <row r="3171" spans="1:21" hidden="1" x14ac:dyDescent="0.3">
      <c r="A3171" s="114">
        <v>9820</v>
      </c>
      <c r="B3171" s="114" t="s">
        <v>314</v>
      </c>
      <c r="C3171" s="114" t="s">
        <v>315</v>
      </c>
      <c r="D3171" s="114" t="s">
        <v>9123</v>
      </c>
      <c r="E3171" s="114" t="s">
        <v>9124</v>
      </c>
      <c r="F3171" s="115">
        <v>45523</v>
      </c>
      <c r="G3171" s="114" t="s">
        <v>2050</v>
      </c>
      <c r="H3171" s="116">
        <v>5208129</v>
      </c>
      <c r="I3171" s="116">
        <v>5208129</v>
      </c>
      <c r="J3171" s="116">
        <v>5208129</v>
      </c>
      <c r="K3171" s="116">
        <v>0</v>
      </c>
      <c r="L3171" s="116">
        <v>0</v>
      </c>
      <c r="M3171" s="116">
        <v>0</v>
      </c>
      <c r="N3171" s="116">
        <v>0</v>
      </c>
      <c r="O3171" s="116">
        <v>0</v>
      </c>
      <c r="P3171" s="120">
        <v>0</v>
      </c>
      <c r="Q3171" s="27" t="str">
        <f t="shared" si="504"/>
        <v>Registered</v>
      </c>
      <c r="R3171" s="121">
        <f t="shared" si="505"/>
        <v>1</v>
      </c>
      <c r="T3171" s="117">
        <f t="shared" si="502"/>
        <v>0</v>
      </c>
      <c r="U3171" s="117">
        <f t="shared" si="503"/>
        <v>0</v>
      </c>
    </row>
    <row r="3172" spans="1:21" hidden="1" x14ac:dyDescent="0.3">
      <c r="A3172" s="114">
        <v>9821</v>
      </c>
      <c r="B3172" s="114" t="s">
        <v>314</v>
      </c>
      <c r="C3172" s="114" t="s">
        <v>315</v>
      </c>
      <c r="D3172" s="114" t="s">
        <v>9125</v>
      </c>
      <c r="E3172" s="114" t="s">
        <v>9126</v>
      </c>
      <c r="F3172" s="115">
        <v>45813</v>
      </c>
      <c r="G3172" s="114" t="s">
        <v>4212</v>
      </c>
      <c r="H3172" s="116">
        <v>5405310</v>
      </c>
      <c r="I3172" s="116">
        <v>5405310</v>
      </c>
      <c r="J3172" s="116">
        <v>5405310</v>
      </c>
      <c r="K3172" s="116">
        <v>0</v>
      </c>
      <c r="L3172" s="116">
        <v>0</v>
      </c>
      <c r="M3172" s="116">
        <v>0</v>
      </c>
      <c r="N3172" s="116">
        <v>0</v>
      </c>
      <c r="O3172" s="116">
        <v>0</v>
      </c>
      <c r="P3172" s="120">
        <v>0</v>
      </c>
      <c r="Q3172" s="27" t="str">
        <f t="shared" si="504"/>
        <v>Registered</v>
      </c>
      <c r="R3172" s="121">
        <f t="shared" si="505"/>
        <v>1</v>
      </c>
      <c r="T3172" s="117">
        <f t="shared" si="502"/>
        <v>0</v>
      </c>
      <c r="U3172" s="117">
        <f t="shared" si="503"/>
        <v>0</v>
      </c>
    </row>
    <row r="3173" spans="1:21" hidden="1" x14ac:dyDescent="0.3">
      <c r="A3173" s="114">
        <v>9822</v>
      </c>
      <c r="B3173" s="114" t="s">
        <v>314</v>
      </c>
      <c r="C3173" s="114" t="s">
        <v>315</v>
      </c>
      <c r="D3173" s="114" t="s">
        <v>3422</v>
      </c>
      <c r="E3173" s="114" t="s">
        <v>3423</v>
      </c>
      <c r="F3173" s="115">
        <v>45565</v>
      </c>
      <c r="G3173" s="114" t="s">
        <v>3424</v>
      </c>
      <c r="H3173" s="116">
        <v>4495000</v>
      </c>
      <c r="I3173" s="116">
        <v>4495000</v>
      </c>
      <c r="J3173" s="116">
        <v>4495000</v>
      </c>
      <c r="K3173" s="116">
        <v>0</v>
      </c>
      <c r="L3173" s="116">
        <v>0</v>
      </c>
      <c r="M3173" s="116">
        <v>0</v>
      </c>
      <c r="N3173" s="116">
        <v>0</v>
      </c>
      <c r="O3173" s="116">
        <v>0</v>
      </c>
      <c r="P3173" s="120">
        <v>0</v>
      </c>
      <c r="Q3173" s="27" t="str">
        <f t="shared" si="504"/>
        <v>Registered</v>
      </c>
      <c r="R3173" s="121">
        <f t="shared" si="505"/>
        <v>1</v>
      </c>
      <c r="T3173" s="117">
        <f t="shared" si="502"/>
        <v>0</v>
      </c>
      <c r="U3173" s="117">
        <f t="shared" si="503"/>
        <v>0</v>
      </c>
    </row>
    <row r="3174" spans="1:21" hidden="1" x14ac:dyDescent="0.3">
      <c r="A3174" s="114">
        <v>9823</v>
      </c>
      <c r="B3174" s="114" t="s">
        <v>314</v>
      </c>
      <c r="C3174" s="114" t="s">
        <v>315</v>
      </c>
      <c r="D3174" s="114" t="s">
        <v>4381</v>
      </c>
      <c r="E3174" s="114" t="s">
        <v>4382</v>
      </c>
      <c r="F3174" s="115">
        <v>45607</v>
      </c>
      <c r="G3174" s="114" t="s">
        <v>2299</v>
      </c>
      <c r="H3174" s="116">
        <v>5228730</v>
      </c>
      <c r="I3174" s="116">
        <v>5228730</v>
      </c>
      <c r="J3174" s="116">
        <v>5228730</v>
      </c>
      <c r="K3174" s="116">
        <v>0</v>
      </c>
      <c r="L3174" s="116">
        <v>0</v>
      </c>
      <c r="M3174" s="116">
        <v>0</v>
      </c>
      <c r="N3174" s="116">
        <v>0</v>
      </c>
      <c r="O3174" s="116">
        <v>0</v>
      </c>
      <c r="P3174" s="120">
        <v>0</v>
      </c>
      <c r="Q3174" s="27" t="str">
        <f t="shared" si="504"/>
        <v>Registered</v>
      </c>
      <c r="R3174" s="121">
        <f t="shared" si="505"/>
        <v>1</v>
      </c>
      <c r="T3174" s="117">
        <f t="shared" si="502"/>
        <v>0</v>
      </c>
      <c r="U3174" s="117">
        <f t="shared" si="503"/>
        <v>0</v>
      </c>
    </row>
    <row r="3175" spans="1:21" hidden="1" x14ac:dyDescent="0.3">
      <c r="A3175" s="114">
        <v>9824</v>
      </c>
      <c r="B3175" s="114" t="s">
        <v>314</v>
      </c>
      <c r="C3175" s="114" t="s">
        <v>315</v>
      </c>
      <c r="D3175" s="114" t="s">
        <v>4407</v>
      </c>
      <c r="E3175" s="114" t="s">
        <v>4408</v>
      </c>
      <c r="F3175" s="115">
        <v>46053</v>
      </c>
      <c r="G3175" s="114" t="s">
        <v>1837</v>
      </c>
      <c r="H3175" s="116">
        <v>5395500</v>
      </c>
      <c r="I3175" s="116">
        <v>5395500</v>
      </c>
      <c r="J3175" s="116">
        <v>5395500</v>
      </c>
      <c r="K3175" s="116">
        <v>0</v>
      </c>
      <c r="L3175" s="116">
        <v>0</v>
      </c>
      <c r="M3175" s="116">
        <v>0</v>
      </c>
      <c r="N3175" s="116">
        <v>0</v>
      </c>
      <c r="O3175" s="116">
        <v>0</v>
      </c>
      <c r="P3175" s="120">
        <v>0</v>
      </c>
      <c r="Q3175" s="27" t="str">
        <f t="shared" si="504"/>
        <v>Registered</v>
      </c>
      <c r="R3175" s="121">
        <f t="shared" si="505"/>
        <v>1</v>
      </c>
      <c r="T3175" s="117">
        <f t="shared" si="502"/>
        <v>0</v>
      </c>
      <c r="U3175" s="117">
        <f t="shared" si="503"/>
        <v>0</v>
      </c>
    </row>
    <row r="3176" spans="1:21" hidden="1" x14ac:dyDescent="0.3">
      <c r="A3176" s="114">
        <v>9825</v>
      </c>
      <c r="B3176" s="114" t="s">
        <v>314</v>
      </c>
      <c r="C3176" s="114" t="s">
        <v>315</v>
      </c>
      <c r="D3176" s="114" t="s">
        <v>4171</v>
      </c>
      <c r="E3176" s="114" t="s">
        <v>4172</v>
      </c>
      <c r="F3176" s="115">
        <v>45854</v>
      </c>
      <c r="G3176" s="114" t="s">
        <v>4173</v>
      </c>
      <c r="H3176" s="116">
        <v>5338200</v>
      </c>
      <c r="I3176" s="116">
        <v>5338200</v>
      </c>
      <c r="J3176" s="116">
        <v>5338200</v>
      </c>
      <c r="K3176" s="116">
        <v>0</v>
      </c>
      <c r="L3176" s="116">
        <v>0</v>
      </c>
      <c r="M3176" s="116">
        <v>0</v>
      </c>
      <c r="N3176" s="116">
        <v>0</v>
      </c>
      <c r="O3176" s="116">
        <v>0</v>
      </c>
      <c r="P3176" s="120">
        <v>0</v>
      </c>
      <c r="Q3176" s="27" t="str">
        <f t="shared" si="504"/>
        <v>Registered</v>
      </c>
      <c r="R3176" s="121">
        <f t="shared" si="505"/>
        <v>1</v>
      </c>
      <c r="T3176" s="117">
        <f t="shared" ref="T3176:T3239" si="506">L3176+M3176+N3176+O3176+P3176</f>
        <v>0</v>
      </c>
      <c r="U3176" s="117">
        <f t="shared" ref="U3176:U3239" si="507">K3176-T3176</f>
        <v>0</v>
      </c>
    </row>
    <row r="3177" spans="1:21" hidden="1" x14ac:dyDescent="0.3">
      <c r="A3177" s="114">
        <v>9826</v>
      </c>
      <c r="B3177" s="114" t="s">
        <v>314</v>
      </c>
      <c r="C3177" s="114" t="s">
        <v>315</v>
      </c>
      <c r="D3177" s="114" t="s">
        <v>9127</v>
      </c>
      <c r="E3177" s="114" t="s">
        <v>319</v>
      </c>
      <c r="F3177" s="115">
        <v>45544</v>
      </c>
      <c r="G3177" s="114" t="s">
        <v>2580</v>
      </c>
      <c r="H3177" s="116">
        <v>4466376</v>
      </c>
      <c r="I3177" s="116">
        <v>4466376</v>
      </c>
      <c r="J3177" s="116">
        <v>4466376</v>
      </c>
      <c r="K3177" s="116">
        <v>0</v>
      </c>
      <c r="L3177" s="116">
        <v>0</v>
      </c>
      <c r="M3177" s="116">
        <v>0</v>
      </c>
      <c r="N3177" s="116">
        <v>0</v>
      </c>
      <c r="O3177" s="116">
        <v>0</v>
      </c>
      <c r="P3177" s="120">
        <v>0</v>
      </c>
      <c r="Q3177" s="27" t="str">
        <f t="shared" si="504"/>
        <v>Registered</v>
      </c>
      <c r="R3177" s="121">
        <f t="shared" si="505"/>
        <v>1</v>
      </c>
      <c r="T3177" s="117">
        <f t="shared" si="506"/>
        <v>0</v>
      </c>
      <c r="U3177" s="117">
        <f t="shared" si="507"/>
        <v>0</v>
      </c>
    </row>
    <row r="3178" spans="1:21" hidden="1" x14ac:dyDescent="0.3">
      <c r="A3178" s="114">
        <v>9827</v>
      </c>
      <c r="B3178" s="114" t="s">
        <v>314</v>
      </c>
      <c r="C3178" s="114" t="s">
        <v>315</v>
      </c>
      <c r="D3178" s="114" t="s">
        <v>9128</v>
      </c>
      <c r="E3178" s="114" t="s">
        <v>9129</v>
      </c>
      <c r="F3178" s="115">
        <v>45813</v>
      </c>
      <c r="G3178" s="114" t="s">
        <v>2876</v>
      </c>
      <c r="H3178" s="116">
        <v>5150250</v>
      </c>
      <c r="I3178" s="116">
        <v>5150250</v>
      </c>
      <c r="J3178" s="116">
        <v>5150250</v>
      </c>
      <c r="K3178" s="116">
        <v>0</v>
      </c>
      <c r="L3178" s="116">
        <v>0</v>
      </c>
      <c r="M3178" s="116">
        <v>0</v>
      </c>
      <c r="N3178" s="116">
        <v>0</v>
      </c>
      <c r="O3178" s="116">
        <v>0</v>
      </c>
      <c r="P3178" s="120">
        <v>0</v>
      </c>
      <c r="Q3178" s="27" t="str">
        <f t="shared" si="504"/>
        <v>Registered</v>
      </c>
      <c r="R3178" s="121">
        <f t="shared" si="505"/>
        <v>1</v>
      </c>
      <c r="T3178" s="117">
        <f t="shared" si="506"/>
        <v>0</v>
      </c>
      <c r="U3178" s="117">
        <f t="shared" si="507"/>
        <v>0</v>
      </c>
    </row>
    <row r="3179" spans="1:21" hidden="1" x14ac:dyDescent="0.3">
      <c r="A3179" s="114">
        <v>9828</v>
      </c>
      <c r="B3179" s="114" t="s">
        <v>314</v>
      </c>
      <c r="C3179" s="114" t="s">
        <v>315</v>
      </c>
      <c r="D3179" s="114" t="s">
        <v>1835</v>
      </c>
      <c r="E3179" s="114" t="s">
        <v>1836</v>
      </c>
      <c r="F3179" s="115">
        <v>46053</v>
      </c>
      <c r="G3179" s="114" t="s">
        <v>1837</v>
      </c>
      <c r="H3179" s="116">
        <v>5583473</v>
      </c>
      <c r="I3179" s="116">
        <v>5583473</v>
      </c>
      <c r="J3179" s="116">
        <v>5583473</v>
      </c>
      <c r="K3179" s="116">
        <v>0</v>
      </c>
      <c r="L3179" s="116">
        <v>0</v>
      </c>
      <c r="M3179" s="116">
        <v>0</v>
      </c>
      <c r="N3179" s="116">
        <v>0</v>
      </c>
      <c r="O3179" s="116">
        <v>0</v>
      </c>
      <c r="P3179" s="120">
        <v>0</v>
      </c>
      <c r="Q3179" s="27" t="str">
        <f t="shared" si="504"/>
        <v>Registered</v>
      </c>
      <c r="R3179" s="121">
        <f t="shared" si="505"/>
        <v>1</v>
      </c>
      <c r="T3179" s="117">
        <f t="shared" si="506"/>
        <v>0</v>
      </c>
      <c r="U3179" s="117">
        <f t="shared" si="507"/>
        <v>0</v>
      </c>
    </row>
    <row r="3180" spans="1:21" hidden="1" x14ac:dyDescent="0.3">
      <c r="A3180" s="114">
        <v>9829</v>
      </c>
      <c r="B3180" s="114" t="s">
        <v>314</v>
      </c>
      <c r="C3180" s="114" t="s">
        <v>315</v>
      </c>
      <c r="D3180" s="114" t="s">
        <v>9130</v>
      </c>
      <c r="E3180" s="114" t="s">
        <v>9131</v>
      </c>
      <c r="F3180" s="115">
        <v>45588</v>
      </c>
      <c r="G3180" s="114" t="s">
        <v>2002</v>
      </c>
      <c r="H3180" s="116">
        <v>4469328</v>
      </c>
      <c r="I3180" s="116">
        <v>4469328</v>
      </c>
      <c r="J3180" s="116">
        <v>4469328</v>
      </c>
      <c r="K3180" s="116">
        <v>0</v>
      </c>
      <c r="L3180" s="116">
        <v>0</v>
      </c>
      <c r="M3180" s="116">
        <v>0</v>
      </c>
      <c r="N3180" s="116">
        <v>0</v>
      </c>
      <c r="O3180" s="116">
        <v>0</v>
      </c>
      <c r="P3180" s="120">
        <v>0</v>
      </c>
      <c r="Q3180" s="27" t="str">
        <f t="shared" si="504"/>
        <v>Registered</v>
      </c>
      <c r="R3180" s="121">
        <f t="shared" si="505"/>
        <v>1</v>
      </c>
      <c r="T3180" s="117">
        <f t="shared" si="506"/>
        <v>0</v>
      </c>
      <c r="U3180" s="117">
        <f t="shared" si="507"/>
        <v>0</v>
      </c>
    </row>
    <row r="3181" spans="1:21" hidden="1" x14ac:dyDescent="0.3">
      <c r="A3181" s="114">
        <v>9830</v>
      </c>
      <c r="B3181" s="114" t="s">
        <v>314</v>
      </c>
      <c r="C3181" s="114" t="s">
        <v>315</v>
      </c>
      <c r="D3181" s="114" t="s">
        <v>4230</v>
      </c>
      <c r="E3181" s="114" t="s">
        <v>4231</v>
      </c>
      <c r="F3181" s="115">
        <v>45664</v>
      </c>
      <c r="G3181" s="114" t="s">
        <v>4232</v>
      </c>
      <c r="H3181" s="116">
        <v>4920000</v>
      </c>
      <c r="I3181" s="116">
        <v>4920000</v>
      </c>
      <c r="J3181" s="116">
        <v>4920000</v>
      </c>
      <c r="K3181" s="116">
        <v>0</v>
      </c>
      <c r="L3181" s="116">
        <v>0</v>
      </c>
      <c r="M3181" s="116">
        <v>0</v>
      </c>
      <c r="N3181" s="116">
        <v>0</v>
      </c>
      <c r="O3181" s="116">
        <v>0</v>
      </c>
      <c r="P3181" s="120">
        <v>0</v>
      </c>
      <c r="Q3181" s="27" t="str">
        <f t="shared" si="504"/>
        <v>Registered</v>
      </c>
      <c r="R3181" s="121">
        <f t="shared" si="505"/>
        <v>1</v>
      </c>
      <c r="T3181" s="117">
        <f t="shared" si="506"/>
        <v>0</v>
      </c>
      <c r="U3181" s="117">
        <f t="shared" si="507"/>
        <v>0</v>
      </c>
    </row>
    <row r="3182" spans="1:21" hidden="1" x14ac:dyDescent="0.3">
      <c r="A3182" s="114">
        <v>9831</v>
      </c>
      <c r="B3182" s="114" t="s">
        <v>314</v>
      </c>
      <c r="C3182" s="114" t="s">
        <v>315</v>
      </c>
      <c r="D3182" s="114" t="s">
        <v>9132</v>
      </c>
      <c r="E3182" s="114" t="s">
        <v>9133</v>
      </c>
      <c r="F3182" s="115">
        <v>45565</v>
      </c>
      <c r="G3182" s="114" t="s">
        <v>3928</v>
      </c>
      <c r="H3182" s="116">
        <v>4495000</v>
      </c>
      <c r="I3182" s="116">
        <v>4495000</v>
      </c>
      <c r="J3182" s="116">
        <v>4495000</v>
      </c>
      <c r="K3182" s="116">
        <v>0</v>
      </c>
      <c r="L3182" s="116">
        <v>0</v>
      </c>
      <c r="M3182" s="116">
        <v>0</v>
      </c>
      <c r="N3182" s="116">
        <v>0</v>
      </c>
      <c r="O3182" s="116">
        <v>0</v>
      </c>
      <c r="P3182" s="120">
        <v>0</v>
      </c>
      <c r="Q3182" s="27" t="str">
        <f t="shared" si="504"/>
        <v>Registered</v>
      </c>
      <c r="R3182" s="121">
        <f t="shared" si="505"/>
        <v>1</v>
      </c>
      <c r="T3182" s="117">
        <f t="shared" si="506"/>
        <v>0</v>
      </c>
      <c r="U3182" s="117">
        <f t="shared" si="507"/>
        <v>0</v>
      </c>
    </row>
    <row r="3183" spans="1:21" hidden="1" x14ac:dyDescent="0.3">
      <c r="A3183" s="114">
        <v>9832</v>
      </c>
      <c r="B3183" s="114" t="s">
        <v>314</v>
      </c>
      <c r="C3183" s="114" t="s">
        <v>315</v>
      </c>
      <c r="D3183" s="114" t="s">
        <v>1838</v>
      </c>
      <c r="E3183" s="114" t="s">
        <v>1839</v>
      </c>
      <c r="F3183" s="115">
        <v>46053</v>
      </c>
      <c r="G3183" s="114" t="s">
        <v>1837</v>
      </c>
      <c r="H3183" s="116">
        <v>5583473</v>
      </c>
      <c r="I3183" s="116">
        <v>5583473</v>
      </c>
      <c r="J3183" s="116">
        <v>5583473</v>
      </c>
      <c r="K3183" s="116">
        <v>0</v>
      </c>
      <c r="L3183" s="116">
        <v>0</v>
      </c>
      <c r="M3183" s="116">
        <v>0</v>
      </c>
      <c r="N3183" s="116">
        <v>0</v>
      </c>
      <c r="O3183" s="116">
        <v>0</v>
      </c>
      <c r="P3183" s="120">
        <v>0</v>
      </c>
      <c r="Q3183" s="27" t="str">
        <f t="shared" si="504"/>
        <v>Registered</v>
      </c>
      <c r="R3183" s="121">
        <f t="shared" si="505"/>
        <v>1</v>
      </c>
      <c r="T3183" s="117">
        <f t="shared" si="506"/>
        <v>0</v>
      </c>
      <c r="U3183" s="117">
        <f t="shared" si="507"/>
        <v>0</v>
      </c>
    </row>
    <row r="3184" spans="1:21" hidden="1" x14ac:dyDescent="0.3">
      <c r="A3184" s="114">
        <v>9833</v>
      </c>
      <c r="B3184" s="114" t="s">
        <v>314</v>
      </c>
      <c r="C3184" s="114" t="s">
        <v>315</v>
      </c>
      <c r="D3184" s="114" t="s">
        <v>2578</v>
      </c>
      <c r="E3184" s="114" t="s">
        <v>2579</v>
      </c>
      <c r="F3184" s="115">
        <v>45471</v>
      </c>
      <c r="G3184" s="114" t="s">
        <v>2580</v>
      </c>
      <c r="H3184" s="116">
        <v>4875750</v>
      </c>
      <c r="I3184" s="116">
        <v>4875750</v>
      </c>
      <c r="J3184" s="116">
        <v>4875750</v>
      </c>
      <c r="K3184" s="116">
        <v>0</v>
      </c>
      <c r="L3184" s="116">
        <v>0</v>
      </c>
      <c r="M3184" s="116">
        <v>0</v>
      </c>
      <c r="N3184" s="116">
        <v>0</v>
      </c>
      <c r="O3184" s="116">
        <v>0</v>
      </c>
      <c r="P3184" s="120">
        <v>0</v>
      </c>
      <c r="Q3184" s="27" t="str">
        <f t="shared" si="504"/>
        <v>Registered</v>
      </c>
      <c r="R3184" s="121">
        <f t="shared" si="505"/>
        <v>1</v>
      </c>
      <c r="T3184" s="117">
        <f t="shared" si="506"/>
        <v>0</v>
      </c>
      <c r="U3184" s="117">
        <f t="shared" si="507"/>
        <v>0</v>
      </c>
    </row>
    <row r="3185" spans="1:21" hidden="1" x14ac:dyDescent="0.3">
      <c r="A3185" s="114">
        <v>9834</v>
      </c>
      <c r="B3185" s="114" t="s">
        <v>314</v>
      </c>
      <c r="C3185" s="114" t="s">
        <v>315</v>
      </c>
      <c r="D3185" s="114" t="s">
        <v>9134</v>
      </c>
      <c r="E3185" s="114" t="s">
        <v>9135</v>
      </c>
      <c r="F3185" s="115">
        <v>45535</v>
      </c>
      <c r="G3185" s="114" t="s">
        <v>5430</v>
      </c>
      <c r="H3185" s="116">
        <v>5126640</v>
      </c>
      <c r="I3185" s="116">
        <v>5126640</v>
      </c>
      <c r="J3185" s="116">
        <v>5126640</v>
      </c>
      <c r="K3185" s="116">
        <v>0</v>
      </c>
      <c r="L3185" s="116">
        <v>0</v>
      </c>
      <c r="M3185" s="116">
        <v>0</v>
      </c>
      <c r="N3185" s="116">
        <v>0</v>
      </c>
      <c r="O3185" s="116">
        <v>0</v>
      </c>
      <c r="P3185" s="120">
        <v>0</v>
      </c>
      <c r="Q3185" s="27" t="str">
        <f t="shared" si="504"/>
        <v>Registered</v>
      </c>
      <c r="R3185" s="121">
        <f t="shared" si="505"/>
        <v>1</v>
      </c>
      <c r="T3185" s="117">
        <f t="shared" si="506"/>
        <v>0</v>
      </c>
      <c r="U3185" s="117">
        <f t="shared" si="507"/>
        <v>0</v>
      </c>
    </row>
    <row r="3186" spans="1:21" hidden="1" x14ac:dyDescent="0.3">
      <c r="A3186" s="114">
        <v>9835</v>
      </c>
      <c r="B3186" s="114" t="s">
        <v>314</v>
      </c>
      <c r="C3186" s="114" t="s">
        <v>315</v>
      </c>
      <c r="D3186" s="114" t="s">
        <v>9136</v>
      </c>
      <c r="E3186" s="114" t="s">
        <v>9137</v>
      </c>
      <c r="F3186" s="115">
        <v>45544</v>
      </c>
      <c r="G3186" s="114" t="s">
        <v>3951</v>
      </c>
      <c r="H3186" s="116">
        <v>4495000</v>
      </c>
      <c r="I3186" s="116">
        <v>4495000</v>
      </c>
      <c r="J3186" s="116">
        <v>4495000</v>
      </c>
      <c r="K3186" s="116">
        <v>0</v>
      </c>
      <c r="L3186" s="116">
        <v>0</v>
      </c>
      <c r="M3186" s="116">
        <v>0</v>
      </c>
      <c r="N3186" s="116">
        <v>0</v>
      </c>
      <c r="O3186" s="116">
        <v>0</v>
      </c>
      <c r="P3186" s="120">
        <v>0</v>
      </c>
      <c r="Q3186" s="27" t="str">
        <f t="shared" si="504"/>
        <v>Registered</v>
      </c>
      <c r="R3186" s="121">
        <f t="shared" si="505"/>
        <v>1</v>
      </c>
      <c r="T3186" s="117">
        <f t="shared" si="506"/>
        <v>0</v>
      </c>
      <c r="U3186" s="117">
        <f t="shared" si="507"/>
        <v>0</v>
      </c>
    </row>
    <row r="3187" spans="1:21" hidden="1" x14ac:dyDescent="0.3">
      <c r="A3187" s="114">
        <v>9836</v>
      </c>
      <c r="B3187" s="114" t="s">
        <v>314</v>
      </c>
      <c r="C3187" s="114" t="s">
        <v>315</v>
      </c>
      <c r="D3187" s="114" t="s">
        <v>1607</v>
      </c>
      <c r="E3187" s="114" t="s">
        <v>1608</v>
      </c>
      <c r="F3187" s="115">
        <v>45982</v>
      </c>
      <c r="G3187" s="114" t="s">
        <v>1609</v>
      </c>
      <c r="H3187" s="116">
        <v>5627997</v>
      </c>
      <c r="I3187" s="116">
        <v>5627997</v>
      </c>
      <c r="J3187" s="116">
        <v>5627997</v>
      </c>
      <c r="K3187" s="116">
        <v>0</v>
      </c>
      <c r="L3187" s="116">
        <v>0</v>
      </c>
      <c r="M3187" s="116">
        <v>0</v>
      </c>
      <c r="N3187" s="116">
        <v>0</v>
      </c>
      <c r="O3187" s="116">
        <v>0</v>
      </c>
      <c r="P3187" s="120">
        <v>0</v>
      </c>
      <c r="Q3187" s="27" t="str">
        <f t="shared" si="504"/>
        <v>Registered</v>
      </c>
      <c r="R3187" s="121">
        <f t="shared" si="505"/>
        <v>1</v>
      </c>
      <c r="T3187" s="117">
        <f t="shared" si="506"/>
        <v>0</v>
      </c>
      <c r="U3187" s="117">
        <f t="shared" si="507"/>
        <v>0</v>
      </c>
    </row>
    <row r="3188" spans="1:21" hidden="1" x14ac:dyDescent="0.3">
      <c r="A3188" s="114">
        <v>9837</v>
      </c>
      <c r="B3188" s="114" t="s">
        <v>314</v>
      </c>
      <c r="C3188" s="114" t="s">
        <v>315</v>
      </c>
      <c r="D3188" s="114" t="s">
        <v>9138</v>
      </c>
      <c r="E3188" s="114" t="s">
        <v>9139</v>
      </c>
      <c r="F3188" s="115">
        <v>45523</v>
      </c>
      <c r="G3188" s="114" t="s">
        <v>2147</v>
      </c>
      <c r="H3188" s="116">
        <v>4495923</v>
      </c>
      <c r="I3188" s="116">
        <v>4495923</v>
      </c>
      <c r="J3188" s="116">
        <v>4495923</v>
      </c>
      <c r="K3188" s="116">
        <v>0</v>
      </c>
      <c r="L3188" s="116">
        <v>0</v>
      </c>
      <c r="M3188" s="116">
        <v>0</v>
      </c>
      <c r="N3188" s="116">
        <v>0</v>
      </c>
      <c r="O3188" s="116">
        <v>0</v>
      </c>
      <c r="P3188" s="120">
        <v>0</v>
      </c>
      <c r="Q3188" s="27" t="str">
        <f t="shared" si="504"/>
        <v>Registered</v>
      </c>
      <c r="R3188" s="121">
        <f t="shared" si="505"/>
        <v>1</v>
      </c>
      <c r="T3188" s="117">
        <f t="shared" si="506"/>
        <v>0</v>
      </c>
      <c r="U3188" s="117">
        <f t="shared" si="507"/>
        <v>0</v>
      </c>
    </row>
    <row r="3189" spans="1:21" hidden="1" x14ac:dyDescent="0.3">
      <c r="A3189" s="114">
        <v>9838</v>
      </c>
      <c r="B3189" s="114" t="s">
        <v>314</v>
      </c>
      <c r="C3189" s="114" t="s">
        <v>315</v>
      </c>
      <c r="D3189" s="114" t="s">
        <v>4828</v>
      </c>
      <c r="E3189" s="114" t="s">
        <v>4829</v>
      </c>
      <c r="F3189" s="115">
        <v>45473</v>
      </c>
      <c r="G3189" s="114" t="s">
        <v>2610</v>
      </c>
      <c r="H3189" s="116">
        <v>5005608</v>
      </c>
      <c r="I3189" s="116">
        <v>5005608</v>
      </c>
      <c r="J3189" s="116">
        <v>5005608</v>
      </c>
      <c r="K3189" s="116">
        <v>0</v>
      </c>
      <c r="L3189" s="116">
        <v>0</v>
      </c>
      <c r="M3189" s="116">
        <v>0</v>
      </c>
      <c r="N3189" s="116">
        <v>0</v>
      </c>
      <c r="O3189" s="116">
        <v>0</v>
      </c>
      <c r="P3189" s="120">
        <v>0</v>
      </c>
      <c r="Q3189" s="27" t="str">
        <f t="shared" si="504"/>
        <v>Registered</v>
      </c>
      <c r="R3189" s="121">
        <f t="shared" si="505"/>
        <v>1</v>
      </c>
      <c r="T3189" s="117">
        <f t="shared" si="506"/>
        <v>0</v>
      </c>
      <c r="U3189" s="117">
        <f t="shared" si="507"/>
        <v>0</v>
      </c>
    </row>
    <row r="3190" spans="1:21" hidden="1" x14ac:dyDescent="0.3">
      <c r="A3190" s="114">
        <v>9839</v>
      </c>
      <c r="B3190" s="114" t="s">
        <v>314</v>
      </c>
      <c r="C3190" s="114" t="s">
        <v>315</v>
      </c>
      <c r="D3190" s="114" t="s">
        <v>9140</v>
      </c>
      <c r="E3190" s="114" t="s">
        <v>9141</v>
      </c>
      <c r="F3190" s="115">
        <v>45588</v>
      </c>
      <c r="G3190" s="114" t="s">
        <v>3304</v>
      </c>
      <c r="H3190" s="116">
        <v>4469328</v>
      </c>
      <c r="I3190" s="116">
        <v>4469328</v>
      </c>
      <c r="J3190" s="116">
        <v>4469328</v>
      </c>
      <c r="K3190" s="116">
        <v>0</v>
      </c>
      <c r="L3190" s="116">
        <v>0</v>
      </c>
      <c r="M3190" s="116">
        <v>0</v>
      </c>
      <c r="N3190" s="116">
        <v>0</v>
      </c>
      <c r="O3190" s="116">
        <v>0</v>
      </c>
      <c r="P3190" s="120">
        <v>0</v>
      </c>
      <c r="Q3190" s="27" t="str">
        <f t="shared" si="504"/>
        <v>Registered</v>
      </c>
      <c r="R3190" s="121">
        <f t="shared" si="505"/>
        <v>1</v>
      </c>
      <c r="T3190" s="117">
        <f t="shared" si="506"/>
        <v>0</v>
      </c>
      <c r="U3190" s="117">
        <f t="shared" si="507"/>
        <v>0</v>
      </c>
    </row>
    <row r="3191" spans="1:21" hidden="1" x14ac:dyDescent="0.3">
      <c r="A3191" s="114">
        <v>9840</v>
      </c>
      <c r="B3191" s="114" t="s">
        <v>314</v>
      </c>
      <c r="C3191" s="114" t="s">
        <v>315</v>
      </c>
      <c r="D3191" s="114" t="s">
        <v>9142</v>
      </c>
      <c r="E3191" s="114" t="s">
        <v>9143</v>
      </c>
      <c r="F3191" s="115">
        <v>45471</v>
      </c>
      <c r="G3191" s="114" t="s">
        <v>3344</v>
      </c>
      <c r="H3191" s="116">
        <v>5052150</v>
      </c>
      <c r="I3191" s="116">
        <v>5052150</v>
      </c>
      <c r="J3191" s="116">
        <v>5052150</v>
      </c>
      <c r="K3191" s="116">
        <v>0</v>
      </c>
      <c r="L3191" s="116">
        <v>0</v>
      </c>
      <c r="M3191" s="116">
        <v>0</v>
      </c>
      <c r="N3191" s="116">
        <v>0</v>
      </c>
      <c r="O3191" s="116">
        <v>0</v>
      </c>
      <c r="P3191" s="120">
        <v>0</v>
      </c>
      <c r="Q3191" s="27" t="str">
        <f t="shared" si="504"/>
        <v>Registered</v>
      </c>
      <c r="R3191" s="121">
        <f t="shared" si="505"/>
        <v>1</v>
      </c>
      <c r="T3191" s="117">
        <f t="shared" si="506"/>
        <v>0</v>
      </c>
      <c r="U3191" s="117">
        <f t="shared" si="507"/>
        <v>0</v>
      </c>
    </row>
    <row r="3192" spans="1:21" hidden="1" x14ac:dyDescent="0.3">
      <c r="A3192" s="114">
        <v>9841</v>
      </c>
      <c r="B3192" s="114" t="s">
        <v>314</v>
      </c>
      <c r="C3192" s="114" t="s">
        <v>315</v>
      </c>
      <c r="D3192" s="114" t="s">
        <v>9144</v>
      </c>
      <c r="E3192" s="114" t="s">
        <v>9145</v>
      </c>
      <c r="F3192" s="115">
        <v>45547</v>
      </c>
      <c r="G3192" s="114" t="s">
        <v>3963</v>
      </c>
      <c r="H3192" s="116">
        <v>4948164</v>
      </c>
      <c r="I3192" s="116">
        <v>4948164</v>
      </c>
      <c r="J3192" s="116">
        <v>4948164</v>
      </c>
      <c r="K3192" s="116">
        <v>0</v>
      </c>
      <c r="L3192" s="116">
        <v>0</v>
      </c>
      <c r="M3192" s="116">
        <v>0</v>
      </c>
      <c r="N3192" s="116">
        <v>0</v>
      </c>
      <c r="O3192" s="116">
        <v>0</v>
      </c>
      <c r="P3192" s="120">
        <v>0</v>
      </c>
      <c r="Q3192" s="27" t="str">
        <f t="shared" si="504"/>
        <v>Registered</v>
      </c>
      <c r="R3192" s="121">
        <f t="shared" si="505"/>
        <v>1</v>
      </c>
      <c r="T3192" s="117">
        <f t="shared" si="506"/>
        <v>0</v>
      </c>
      <c r="U3192" s="117">
        <f t="shared" si="507"/>
        <v>0</v>
      </c>
    </row>
    <row r="3193" spans="1:21" hidden="1" x14ac:dyDescent="0.3">
      <c r="A3193" s="114">
        <v>9842</v>
      </c>
      <c r="B3193" s="114" t="s">
        <v>314</v>
      </c>
      <c r="C3193" s="114" t="s">
        <v>315</v>
      </c>
      <c r="D3193" s="114" t="s">
        <v>9146</v>
      </c>
      <c r="E3193" s="114" t="s">
        <v>9147</v>
      </c>
      <c r="F3193" s="115">
        <v>45626</v>
      </c>
      <c r="G3193" s="114" t="s">
        <v>2473</v>
      </c>
      <c r="H3193" s="116">
        <v>5228976</v>
      </c>
      <c r="I3193" s="116">
        <v>5228976</v>
      </c>
      <c r="J3193" s="116">
        <v>5228976</v>
      </c>
      <c r="K3193" s="116">
        <v>0</v>
      </c>
      <c r="L3193" s="116">
        <v>0</v>
      </c>
      <c r="M3193" s="116">
        <v>0</v>
      </c>
      <c r="N3193" s="116">
        <v>0</v>
      </c>
      <c r="O3193" s="116">
        <v>0</v>
      </c>
      <c r="P3193" s="120">
        <v>0</v>
      </c>
      <c r="Q3193" s="27" t="str">
        <f t="shared" si="504"/>
        <v>Registered</v>
      </c>
      <c r="R3193" s="121">
        <f t="shared" si="505"/>
        <v>1</v>
      </c>
      <c r="T3193" s="117">
        <f t="shared" si="506"/>
        <v>0</v>
      </c>
      <c r="U3193" s="117">
        <f t="shared" si="507"/>
        <v>0</v>
      </c>
    </row>
    <row r="3194" spans="1:21" hidden="1" x14ac:dyDescent="0.3">
      <c r="A3194" s="114">
        <v>9843</v>
      </c>
      <c r="B3194" s="114" t="s">
        <v>314</v>
      </c>
      <c r="C3194" s="114" t="s">
        <v>315</v>
      </c>
      <c r="D3194" s="114" t="s">
        <v>9148</v>
      </c>
      <c r="E3194" s="114" t="s">
        <v>9149</v>
      </c>
      <c r="F3194" s="115">
        <v>45471</v>
      </c>
      <c r="G3194" s="114" t="s">
        <v>3344</v>
      </c>
      <c r="H3194" s="116">
        <v>5052150</v>
      </c>
      <c r="I3194" s="116">
        <v>5052150</v>
      </c>
      <c r="J3194" s="116">
        <v>5052150</v>
      </c>
      <c r="K3194" s="116">
        <v>0</v>
      </c>
      <c r="L3194" s="116">
        <v>0</v>
      </c>
      <c r="M3194" s="116">
        <v>0</v>
      </c>
      <c r="N3194" s="116">
        <v>0</v>
      </c>
      <c r="O3194" s="116">
        <v>0</v>
      </c>
      <c r="P3194" s="120">
        <v>0</v>
      </c>
      <c r="Q3194" s="27" t="str">
        <f t="shared" si="504"/>
        <v>Registered</v>
      </c>
      <c r="R3194" s="121">
        <f t="shared" si="505"/>
        <v>1</v>
      </c>
      <c r="T3194" s="117">
        <f t="shared" si="506"/>
        <v>0</v>
      </c>
      <c r="U3194" s="117">
        <f t="shared" si="507"/>
        <v>0</v>
      </c>
    </row>
    <row r="3195" spans="1:21" hidden="1" x14ac:dyDescent="0.3">
      <c r="A3195" s="114">
        <v>9844</v>
      </c>
      <c r="B3195" s="114" t="s">
        <v>314</v>
      </c>
      <c r="C3195" s="114" t="s">
        <v>315</v>
      </c>
      <c r="D3195" s="114" t="s">
        <v>9150</v>
      </c>
      <c r="E3195" s="114" t="s">
        <v>9151</v>
      </c>
      <c r="F3195" s="115">
        <v>45849</v>
      </c>
      <c r="G3195" s="114" t="s">
        <v>3362</v>
      </c>
      <c r="H3195" s="116">
        <v>5331735</v>
      </c>
      <c r="I3195" s="116">
        <v>5331735</v>
      </c>
      <c r="J3195" s="116">
        <v>5331735</v>
      </c>
      <c r="K3195" s="116">
        <v>0</v>
      </c>
      <c r="L3195" s="116">
        <v>0</v>
      </c>
      <c r="M3195" s="116">
        <v>0</v>
      </c>
      <c r="N3195" s="116">
        <v>0</v>
      </c>
      <c r="O3195" s="116">
        <v>0</v>
      </c>
      <c r="P3195" s="120">
        <v>0</v>
      </c>
      <c r="Q3195" s="27" t="str">
        <f t="shared" si="504"/>
        <v>Registered</v>
      </c>
      <c r="R3195" s="121">
        <f t="shared" si="505"/>
        <v>1</v>
      </c>
      <c r="T3195" s="117">
        <f t="shared" si="506"/>
        <v>0</v>
      </c>
      <c r="U3195" s="117">
        <f t="shared" si="507"/>
        <v>0</v>
      </c>
    </row>
    <row r="3196" spans="1:21" x14ac:dyDescent="0.3">
      <c r="A3196" s="114">
        <v>155</v>
      </c>
      <c r="B3196" s="114" t="s">
        <v>130</v>
      </c>
      <c r="C3196" s="114" t="s">
        <v>132</v>
      </c>
      <c r="D3196" s="114" t="s">
        <v>9848</v>
      </c>
      <c r="E3196" s="114" t="s">
        <v>9849</v>
      </c>
      <c r="F3196" s="115">
        <v>46081</v>
      </c>
      <c r="G3196" s="114" t="s">
        <v>9650</v>
      </c>
      <c r="H3196" s="116">
        <v>13519935</v>
      </c>
      <c r="I3196" s="116">
        <v>4055981</v>
      </c>
      <c r="J3196" s="116">
        <v>300000</v>
      </c>
      <c r="K3196" s="116">
        <v>3755981</v>
      </c>
      <c r="L3196" s="116">
        <v>3755981</v>
      </c>
      <c r="M3196" s="116">
        <v>0</v>
      </c>
      <c r="N3196" s="116">
        <v>0</v>
      </c>
      <c r="O3196" s="116">
        <v>0</v>
      </c>
      <c r="P3196" s="120">
        <v>0</v>
      </c>
      <c r="Q3196" s="27" t="str">
        <f t="shared" si="504"/>
        <v>Registered</v>
      </c>
      <c r="R3196" s="121">
        <f t="shared" si="505"/>
        <v>0.30000003698242633</v>
      </c>
      <c r="T3196" s="117">
        <f t="shared" si="506"/>
        <v>3755981</v>
      </c>
      <c r="U3196" s="117">
        <f t="shared" si="507"/>
        <v>0</v>
      </c>
    </row>
    <row r="3197" spans="1:21" x14ac:dyDescent="0.3">
      <c r="A3197" s="114">
        <v>215</v>
      </c>
      <c r="B3197" s="114" t="s">
        <v>130</v>
      </c>
      <c r="C3197" s="114" t="s">
        <v>132</v>
      </c>
      <c r="D3197" s="114" t="s">
        <v>1914</v>
      </c>
      <c r="E3197" s="114" t="s">
        <v>1915</v>
      </c>
      <c r="F3197" s="115">
        <v>46051</v>
      </c>
      <c r="G3197" s="114" t="s">
        <v>1535</v>
      </c>
      <c r="H3197" s="116">
        <v>13623075</v>
      </c>
      <c r="I3197" s="116">
        <v>4086923</v>
      </c>
      <c r="J3197" s="116">
        <v>1362308</v>
      </c>
      <c r="K3197" s="116">
        <v>2724615</v>
      </c>
      <c r="L3197" s="116">
        <v>0</v>
      </c>
      <c r="M3197" s="116">
        <v>0</v>
      </c>
      <c r="N3197" s="116">
        <v>0</v>
      </c>
      <c r="O3197" s="116">
        <v>2724615</v>
      </c>
      <c r="P3197" s="120">
        <v>0</v>
      </c>
      <c r="Q3197" s="27" t="str">
        <f t="shared" si="504"/>
        <v>Registered</v>
      </c>
      <c r="R3197" s="121">
        <f t="shared" si="505"/>
        <v>0.30000003670243319</v>
      </c>
      <c r="T3197" s="117">
        <f t="shared" si="506"/>
        <v>2724615</v>
      </c>
      <c r="U3197" s="117">
        <f t="shared" si="507"/>
        <v>0</v>
      </c>
    </row>
    <row r="3198" spans="1:21" x14ac:dyDescent="0.3">
      <c r="A3198" s="114">
        <v>216</v>
      </c>
      <c r="B3198" s="114" t="s">
        <v>130</v>
      </c>
      <c r="C3198" s="114" t="s">
        <v>132</v>
      </c>
      <c r="D3198" s="114" t="s">
        <v>1740</v>
      </c>
      <c r="E3198" s="114" t="s">
        <v>1741</v>
      </c>
      <c r="F3198" s="115">
        <v>46098</v>
      </c>
      <c r="G3198" s="114" t="s">
        <v>1558</v>
      </c>
      <c r="H3198" s="116">
        <v>13621715</v>
      </c>
      <c r="I3198" s="116">
        <v>4086515</v>
      </c>
      <c r="J3198" s="116">
        <v>1362171</v>
      </c>
      <c r="K3198" s="116">
        <v>2724344</v>
      </c>
      <c r="L3198" s="116">
        <v>0</v>
      </c>
      <c r="M3198" s="116">
        <v>2724344</v>
      </c>
      <c r="N3198" s="116">
        <v>0</v>
      </c>
      <c r="O3198" s="116">
        <v>0</v>
      </c>
      <c r="P3198" s="120">
        <v>0</v>
      </c>
      <c r="Q3198" s="27" t="str">
        <f t="shared" si="504"/>
        <v>Registered</v>
      </c>
      <c r="R3198" s="121">
        <f t="shared" si="505"/>
        <v>0.30000003670609759</v>
      </c>
      <c r="T3198" s="117">
        <f t="shared" si="506"/>
        <v>2724344</v>
      </c>
      <c r="U3198" s="117">
        <f t="shared" si="507"/>
        <v>0</v>
      </c>
    </row>
    <row r="3199" spans="1:21" x14ac:dyDescent="0.3">
      <c r="A3199" s="114">
        <v>224</v>
      </c>
      <c r="B3199" s="114" t="s">
        <v>130</v>
      </c>
      <c r="C3199" s="114" t="s">
        <v>132</v>
      </c>
      <c r="D3199" s="114" t="s">
        <v>1943</v>
      </c>
      <c r="E3199" s="114" t="s">
        <v>1944</v>
      </c>
      <c r="F3199" s="115">
        <v>45894</v>
      </c>
      <c r="G3199" s="114" t="s">
        <v>1558</v>
      </c>
      <c r="H3199" s="116">
        <v>13150350</v>
      </c>
      <c r="I3199" s="116">
        <v>3945105</v>
      </c>
      <c r="J3199" s="116">
        <v>1315035</v>
      </c>
      <c r="K3199" s="116">
        <v>2630070</v>
      </c>
      <c r="L3199" s="116">
        <v>0</v>
      </c>
      <c r="M3199" s="116">
        <v>2630070</v>
      </c>
      <c r="N3199" s="116">
        <v>0</v>
      </c>
      <c r="O3199" s="116">
        <v>0</v>
      </c>
      <c r="P3199" s="120">
        <v>0</v>
      </c>
      <c r="Q3199" s="27" t="str">
        <f t="shared" si="504"/>
        <v>Registered</v>
      </c>
      <c r="R3199" s="121">
        <f t="shared" si="505"/>
        <v>0.3</v>
      </c>
      <c r="T3199" s="117">
        <f t="shared" si="506"/>
        <v>2630070</v>
      </c>
      <c r="U3199" s="117">
        <f t="shared" si="507"/>
        <v>0</v>
      </c>
    </row>
    <row r="3200" spans="1:21" x14ac:dyDescent="0.3">
      <c r="A3200" s="114">
        <v>249</v>
      </c>
      <c r="B3200" s="114" t="s">
        <v>130</v>
      </c>
      <c r="C3200" s="114" t="s">
        <v>132</v>
      </c>
      <c r="D3200" s="114" t="s">
        <v>1975</v>
      </c>
      <c r="E3200" s="114" t="s">
        <v>1976</v>
      </c>
      <c r="F3200" s="115">
        <v>46105</v>
      </c>
      <c r="G3200" s="114" t="s">
        <v>1977</v>
      </c>
      <c r="H3200" s="116">
        <v>9043200</v>
      </c>
      <c r="I3200" s="116">
        <v>2712960</v>
      </c>
      <c r="J3200" s="116">
        <v>452160</v>
      </c>
      <c r="K3200" s="116">
        <v>2260800</v>
      </c>
      <c r="L3200" s="116">
        <v>0</v>
      </c>
      <c r="M3200" s="116">
        <v>2260800</v>
      </c>
      <c r="N3200" s="116">
        <v>0</v>
      </c>
      <c r="O3200" s="116">
        <v>0</v>
      </c>
      <c r="P3200" s="120">
        <v>0</v>
      </c>
      <c r="Q3200" s="27" t="str">
        <f t="shared" si="504"/>
        <v>Registered</v>
      </c>
      <c r="R3200" s="121">
        <f t="shared" si="505"/>
        <v>0.3</v>
      </c>
      <c r="T3200" s="117">
        <f t="shared" si="506"/>
        <v>2260800</v>
      </c>
      <c r="U3200" s="117">
        <f t="shared" si="507"/>
        <v>0</v>
      </c>
    </row>
    <row r="3201" spans="1:21" x14ac:dyDescent="0.3">
      <c r="A3201" s="114">
        <v>286</v>
      </c>
      <c r="B3201" s="114" t="s">
        <v>130</v>
      </c>
      <c r="C3201" s="114" t="s">
        <v>132</v>
      </c>
      <c r="D3201" s="114" t="s">
        <v>9777</v>
      </c>
      <c r="E3201" s="114" t="s">
        <v>9778</v>
      </c>
      <c r="F3201" s="115">
        <v>46105</v>
      </c>
      <c r="G3201" s="114" t="s">
        <v>9587</v>
      </c>
      <c r="H3201" s="116">
        <v>9043200</v>
      </c>
      <c r="I3201" s="116">
        <v>2712960</v>
      </c>
      <c r="J3201" s="116">
        <v>904320</v>
      </c>
      <c r="K3201" s="116">
        <v>1808640</v>
      </c>
      <c r="L3201" s="116">
        <v>1808640</v>
      </c>
      <c r="M3201" s="116">
        <v>0</v>
      </c>
      <c r="N3201" s="116">
        <v>0</v>
      </c>
      <c r="O3201" s="116">
        <v>0</v>
      </c>
      <c r="P3201" s="120">
        <v>0</v>
      </c>
      <c r="Q3201" s="27" t="str">
        <f t="shared" si="504"/>
        <v>Registered</v>
      </c>
      <c r="R3201" s="121">
        <f t="shared" si="505"/>
        <v>0.3</v>
      </c>
      <c r="T3201" s="117">
        <f t="shared" si="506"/>
        <v>1808640</v>
      </c>
      <c r="U3201" s="117">
        <f t="shared" si="507"/>
        <v>0</v>
      </c>
    </row>
    <row r="3202" spans="1:21" x14ac:dyDescent="0.3">
      <c r="A3202" s="114">
        <v>409</v>
      </c>
      <c r="B3202" s="114" t="s">
        <v>130</v>
      </c>
      <c r="C3202" s="114" t="s">
        <v>132</v>
      </c>
      <c r="D3202" s="114" t="s">
        <v>1920</v>
      </c>
      <c r="E3202" s="114" t="s">
        <v>1921</v>
      </c>
      <c r="F3202" s="115">
        <v>46069</v>
      </c>
      <c r="G3202" s="114" t="s">
        <v>1588</v>
      </c>
      <c r="H3202" s="116">
        <v>13519935</v>
      </c>
      <c r="I3202" s="116">
        <v>4055981</v>
      </c>
      <c r="J3202" s="116">
        <v>2839188</v>
      </c>
      <c r="K3202" s="116">
        <v>1216793</v>
      </c>
      <c r="L3202" s="116">
        <v>0</v>
      </c>
      <c r="M3202" s="116">
        <v>0</v>
      </c>
      <c r="N3202" s="116">
        <v>1216793</v>
      </c>
      <c r="O3202" s="116">
        <v>0</v>
      </c>
      <c r="P3202" s="120">
        <v>0</v>
      </c>
      <c r="Q3202" s="27" t="str">
        <f t="shared" ref="Q3202:Q3265" si="508">IF(G3202="01 Jan 1900","Unregistered","Registered")</f>
        <v>Registered</v>
      </c>
      <c r="R3202" s="121">
        <f t="shared" si="505"/>
        <v>0.30000003698242633</v>
      </c>
      <c r="T3202" s="117">
        <f t="shared" si="506"/>
        <v>1216793</v>
      </c>
      <c r="U3202" s="117">
        <f t="shared" si="507"/>
        <v>0</v>
      </c>
    </row>
    <row r="3203" spans="1:21" x14ac:dyDescent="0.3">
      <c r="A3203" s="114">
        <v>584</v>
      </c>
      <c r="B3203" s="114" t="s">
        <v>130</v>
      </c>
      <c r="C3203" s="114" t="s">
        <v>132</v>
      </c>
      <c r="D3203" s="114" t="s">
        <v>149</v>
      </c>
      <c r="E3203" s="114" t="s">
        <v>150</v>
      </c>
      <c r="F3203" s="115">
        <v>46129</v>
      </c>
      <c r="G3203" s="114" t="s">
        <v>10361</v>
      </c>
      <c r="H3203" s="116">
        <v>13752000</v>
      </c>
      <c r="I3203" s="116">
        <v>4125600</v>
      </c>
      <c r="J3203" s="116">
        <v>3450000</v>
      </c>
      <c r="K3203" s="116">
        <v>675600</v>
      </c>
      <c r="L3203" s="116">
        <v>0</v>
      </c>
      <c r="M3203" s="116">
        <v>675600</v>
      </c>
      <c r="N3203" s="116">
        <v>0</v>
      </c>
      <c r="O3203" s="116">
        <v>0</v>
      </c>
      <c r="P3203" s="120">
        <v>0</v>
      </c>
      <c r="Q3203" s="27" t="str">
        <f t="shared" si="508"/>
        <v>Registered</v>
      </c>
      <c r="R3203" s="121">
        <f t="shared" si="505"/>
        <v>0.3</v>
      </c>
      <c r="T3203" s="117">
        <f t="shared" si="506"/>
        <v>675600</v>
      </c>
      <c r="U3203" s="117">
        <f t="shared" si="507"/>
        <v>0</v>
      </c>
    </row>
    <row r="3204" spans="1:21" x14ac:dyDescent="0.3">
      <c r="A3204" s="114">
        <v>1069</v>
      </c>
      <c r="B3204" s="114" t="s">
        <v>130</v>
      </c>
      <c r="C3204" s="114" t="s">
        <v>132</v>
      </c>
      <c r="D3204" s="114" t="s">
        <v>4783</v>
      </c>
      <c r="E3204" s="114" t="s">
        <v>2132</v>
      </c>
      <c r="F3204" s="115">
        <v>45832</v>
      </c>
      <c r="G3204" s="114" t="s">
        <v>1583</v>
      </c>
      <c r="H3204" s="116">
        <v>8500000</v>
      </c>
      <c r="I3204" s="116">
        <v>2550000</v>
      </c>
      <c r="J3204" s="116">
        <v>2500000</v>
      </c>
      <c r="K3204" s="116">
        <v>50000</v>
      </c>
      <c r="L3204" s="116">
        <v>0</v>
      </c>
      <c r="M3204" s="116">
        <v>0</v>
      </c>
      <c r="N3204" s="116">
        <v>50000</v>
      </c>
      <c r="O3204" s="116">
        <v>0</v>
      </c>
      <c r="P3204" s="120">
        <v>0</v>
      </c>
      <c r="Q3204" s="27" t="str">
        <f t="shared" si="508"/>
        <v>Registered</v>
      </c>
      <c r="R3204" s="121">
        <f t="shared" ref="R3204:R3267" si="509">I3204/H3204</f>
        <v>0.3</v>
      </c>
      <c r="T3204" s="117">
        <f t="shared" si="506"/>
        <v>50000</v>
      </c>
      <c r="U3204" s="117">
        <f t="shared" si="507"/>
        <v>0</v>
      </c>
    </row>
    <row r="3205" spans="1:21" x14ac:dyDescent="0.3">
      <c r="A3205" s="114">
        <v>1074</v>
      </c>
      <c r="B3205" s="114" t="s">
        <v>130</v>
      </c>
      <c r="C3205" s="114" t="s">
        <v>132</v>
      </c>
      <c r="D3205" s="114" t="s">
        <v>4790</v>
      </c>
      <c r="E3205" s="114" t="s">
        <v>4791</v>
      </c>
      <c r="F3205" s="115">
        <v>45898</v>
      </c>
      <c r="G3205" s="114" t="s">
        <v>3768</v>
      </c>
      <c r="H3205" s="116">
        <v>13442580</v>
      </c>
      <c r="I3205" s="116">
        <v>4032774</v>
      </c>
      <c r="J3205" s="116">
        <v>4000000</v>
      </c>
      <c r="K3205" s="116">
        <v>32774</v>
      </c>
      <c r="L3205" s="116">
        <v>0</v>
      </c>
      <c r="M3205" s="116">
        <v>0</v>
      </c>
      <c r="N3205" s="116">
        <v>0</v>
      </c>
      <c r="O3205" s="116">
        <v>0</v>
      </c>
      <c r="P3205" s="120">
        <v>32774</v>
      </c>
      <c r="Q3205" s="27" t="str">
        <f t="shared" si="508"/>
        <v>Registered</v>
      </c>
      <c r="R3205" s="121">
        <f t="shared" si="509"/>
        <v>0.3</v>
      </c>
      <c r="T3205" s="117">
        <f t="shared" si="506"/>
        <v>32774</v>
      </c>
      <c r="U3205" s="117">
        <f t="shared" si="507"/>
        <v>0</v>
      </c>
    </row>
    <row r="3206" spans="1:21" x14ac:dyDescent="0.3">
      <c r="A3206" s="114">
        <v>1108</v>
      </c>
      <c r="B3206" s="114" t="s">
        <v>130</v>
      </c>
      <c r="C3206" s="114" t="s">
        <v>132</v>
      </c>
      <c r="D3206" s="114" t="s">
        <v>4836</v>
      </c>
      <c r="E3206" s="114" t="s">
        <v>4837</v>
      </c>
      <c r="F3206" s="115">
        <v>45910</v>
      </c>
      <c r="G3206" s="114" t="s">
        <v>1656</v>
      </c>
      <c r="H3206" s="116">
        <v>13085028</v>
      </c>
      <c r="I3206" s="116">
        <v>3925509</v>
      </c>
      <c r="J3206" s="116">
        <v>3925000</v>
      </c>
      <c r="K3206" s="116">
        <v>509</v>
      </c>
      <c r="L3206" s="116">
        <v>0</v>
      </c>
      <c r="M3206" s="116">
        <v>0</v>
      </c>
      <c r="N3206" s="116">
        <v>0</v>
      </c>
      <c r="O3206" s="116">
        <v>0</v>
      </c>
      <c r="P3206" s="120">
        <v>509</v>
      </c>
      <c r="Q3206" s="27" t="str">
        <f t="shared" si="508"/>
        <v>Registered</v>
      </c>
      <c r="R3206" s="121">
        <f t="shared" si="509"/>
        <v>0.30000004585393319</v>
      </c>
      <c r="T3206" s="117">
        <f t="shared" si="506"/>
        <v>509</v>
      </c>
      <c r="U3206" s="117">
        <f t="shared" si="507"/>
        <v>0</v>
      </c>
    </row>
    <row r="3207" spans="1:21" x14ac:dyDescent="0.3">
      <c r="A3207" s="114">
        <v>1186</v>
      </c>
      <c r="B3207" s="114" t="s">
        <v>130</v>
      </c>
      <c r="C3207" s="114" t="s">
        <v>132</v>
      </c>
      <c r="D3207" s="114" t="s">
        <v>4938</v>
      </c>
      <c r="E3207" s="114" t="s">
        <v>4939</v>
      </c>
      <c r="F3207" s="115">
        <v>45954</v>
      </c>
      <c r="G3207" s="114" t="s">
        <v>3312</v>
      </c>
      <c r="H3207" s="116">
        <v>8978688</v>
      </c>
      <c r="I3207" s="116">
        <v>2693607</v>
      </c>
      <c r="J3207" s="116">
        <v>2693606.8</v>
      </c>
      <c r="K3207" s="116">
        <v>0.2</v>
      </c>
      <c r="L3207" s="116">
        <v>0</v>
      </c>
      <c r="M3207" s="116">
        <v>0</v>
      </c>
      <c r="N3207" s="116">
        <v>0</v>
      </c>
      <c r="O3207" s="116">
        <v>0</v>
      </c>
      <c r="P3207" s="120">
        <v>0.2</v>
      </c>
      <c r="Q3207" s="27" t="str">
        <f t="shared" si="508"/>
        <v>Registered</v>
      </c>
      <c r="R3207" s="121">
        <f t="shared" si="509"/>
        <v>0.30000006682490804</v>
      </c>
      <c r="T3207" s="117">
        <f t="shared" si="506"/>
        <v>0.2</v>
      </c>
      <c r="U3207" s="117">
        <f t="shared" si="507"/>
        <v>0</v>
      </c>
    </row>
    <row r="3208" spans="1:21" hidden="1" x14ac:dyDescent="0.3">
      <c r="A3208" s="114">
        <v>6735</v>
      </c>
      <c r="B3208" s="114" t="s">
        <v>130</v>
      </c>
      <c r="C3208" s="114" t="s">
        <v>132</v>
      </c>
      <c r="D3208" s="114" t="s">
        <v>7453</v>
      </c>
      <c r="E3208" s="114" t="s">
        <v>7454</v>
      </c>
      <c r="F3208" s="115">
        <v>45746</v>
      </c>
      <c r="G3208" s="114" t="s">
        <v>2495</v>
      </c>
      <c r="H3208" s="116">
        <v>8623872</v>
      </c>
      <c r="I3208" s="116">
        <v>2587161</v>
      </c>
      <c r="J3208" s="116">
        <v>2587161</v>
      </c>
      <c r="K3208" s="116">
        <v>0</v>
      </c>
      <c r="L3208" s="116">
        <v>0</v>
      </c>
      <c r="M3208" s="116">
        <v>0</v>
      </c>
      <c r="N3208" s="116">
        <v>0</v>
      </c>
      <c r="O3208" s="116">
        <v>0</v>
      </c>
      <c r="P3208" s="120">
        <v>0</v>
      </c>
      <c r="Q3208" s="27" t="str">
        <f t="shared" si="508"/>
        <v>Registered</v>
      </c>
      <c r="R3208" s="121">
        <f t="shared" si="509"/>
        <v>0.29999993042568351</v>
      </c>
      <c r="T3208" s="117">
        <f t="shared" si="506"/>
        <v>0</v>
      </c>
      <c r="U3208" s="117">
        <f t="shared" si="507"/>
        <v>0</v>
      </c>
    </row>
    <row r="3209" spans="1:21" hidden="1" x14ac:dyDescent="0.3">
      <c r="A3209" s="114">
        <v>6736</v>
      </c>
      <c r="B3209" s="114" t="s">
        <v>130</v>
      </c>
      <c r="C3209" s="114" t="s">
        <v>132</v>
      </c>
      <c r="D3209" s="114" t="s">
        <v>7455</v>
      </c>
      <c r="E3209" s="114" t="s">
        <v>7456</v>
      </c>
      <c r="F3209" s="115">
        <v>45977</v>
      </c>
      <c r="G3209" s="114" t="s">
        <v>1524</v>
      </c>
      <c r="H3209" s="116">
        <v>13666050</v>
      </c>
      <c r="I3209" s="116">
        <v>4099815</v>
      </c>
      <c r="J3209" s="116">
        <v>4099815</v>
      </c>
      <c r="K3209" s="116">
        <v>0</v>
      </c>
      <c r="L3209" s="116">
        <v>0</v>
      </c>
      <c r="M3209" s="116">
        <v>0</v>
      </c>
      <c r="N3209" s="116">
        <v>0</v>
      </c>
      <c r="O3209" s="116">
        <v>0</v>
      </c>
      <c r="P3209" s="120">
        <v>0</v>
      </c>
      <c r="Q3209" s="27" t="str">
        <f t="shared" si="508"/>
        <v>Registered</v>
      </c>
      <c r="R3209" s="121">
        <f t="shared" si="509"/>
        <v>0.3</v>
      </c>
      <c r="T3209" s="117">
        <f t="shared" si="506"/>
        <v>0</v>
      </c>
      <c r="U3209" s="117">
        <f t="shared" si="507"/>
        <v>0</v>
      </c>
    </row>
    <row r="3210" spans="1:21" hidden="1" x14ac:dyDescent="0.3">
      <c r="A3210" s="114">
        <v>6737</v>
      </c>
      <c r="B3210" s="114" t="s">
        <v>130</v>
      </c>
      <c r="C3210" s="114" t="s">
        <v>132</v>
      </c>
      <c r="D3210" s="114" t="s">
        <v>7457</v>
      </c>
      <c r="E3210" s="114" t="s">
        <v>7458</v>
      </c>
      <c r="F3210" s="115">
        <v>45806</v>
      </c>
      <c r="G3210" s="114" t="s">
        <v>6787</v>
      </c>
      <c r="H3210" s="116">
        <v>8891136</v>
      </c>
      <c r="I3210" s="116">
        <v>2667341</v>
      </c>
      <c r="J3210" s="116">
        <v>2667341</v>
      </c>
      <c r="K3210" s="116">
        <v>0</v>
      </c>
      <c r="L3210" s="116">
        <v>0</v>
      </c>
      <c r="M3210" s="116">
        <v>0</v>
      </c>
      <c r="N3210" s="116">
        <v>0</v>
      </c>
      <c r="O3210" s="116">
        <v>0</v>
      </c>
      <c r="P3210" s="120">
        <v>0</v>
      </c>
      <c r="Q3210" s="27" t="str">
        <f t="shared" si="508"/>
        <v>Registered</v>
      </c>
      <c r="R3210" s="121">
        <f t="shared" si="509"/>
        <v>0.30000002249431346</v>
      </c>
      <c r="T3210" s="117">
        <f t="shared" si="506"/>
        <v>0</v>
      </c>
      <c r="U3210" s="117">
        <f t="shared" si="507"/>
        <v>0</v>
      </c>
    </row>
    <row r="3211" spans="1:21" hidden="1" x14ac:dyDescent="0.3">
      <c r="A3211" s="114">
        <v>6738</v>
      </c>
      <c r="B3211" s="114" t="s">
        <v>130</v>
      </c>
      <c r="C3211" s="114" t="s">
        <v>132</v>
      </c>
      <c r="D3211" s="114" t="s">
        <v>7459</v>
      </c>
      <c r="E3211" s="114" t="s">
        <v>7460</v>
      </c>
      <c r="F3211" s="115">
        <v>45838</v>
      </c>
      <c r="G3211" s="114" t="s">
        <v>3390</v>
      </c>
      <c r="H3211" s="116">
        <v>13219110</v>
      </c>
      <c r="I3211" s="116">
        <v>2643822</v>
      </c>
      <c r="J3211" s="116">
        <v>2643822</v>
      </c>
      <c r="K3211" s="116">
        <v>0</v>
      </c>
      <c r="L3211" s="116">
        <v>0</v>
      </c>
      <c r="M3211" s="116">
        <v>0</v>
      </c>
      <c r="N3211" s="116">
        <v>0</v>
      </c>
      <c r="O3211" s="116">
        <v>0</v>
      </c>
      <c r="P3211" s="120">
        <v>0</v>
      </c>
      <c r="Q3211" s="27" t="str">
        <f t="shared" si="508"/>
        <v>Registered</v>
      </c>
      <c r="R3211" s="121">
        <f t="shared" si="509"/>
        <v>0.2</v>
      </c>
      <c r="T3211" s="117">
        <f t="shared" si="506"/>
        <v>0</v>
      </c>
      <c r="U3211" s="117">
        <f t="shared" si="507"/>
        <v>0</v>
      </c>
    </row>
    <row r="3212" spans="1:21" hidden="1" x14ac:dyDescent="0.3">
      <c r="A3212" s="114">
        <v>6739</v>
      </c>
      <c r="B3212" s="114" t="s">
        <v>130</v>
      </c>
      <c r="C3212" s="114" t="s">
        <v>132</v>
      </c>
      <c r="D3212" s="114" t="s">
        <v>7461</v>
      </c>
      <c r="E3212" s="114" t="s">
        <v>7462</v>
      </c>
      <c r="F3212" s="115">
        <v>45797</v>
      </c>
      <c r="G3212" s="114" t="s">
        <v>7463</v>
      </c>
      <c r="H3212" s="116">
        <v>8710272</v>
      </c>
      <c r="I3212" s="116">
        <v>2613081</v>
      </c>
      <c r="J3212" s="116">
        <v>2613081</v>
      </c>
      <c r="K3212" s="116">
        <v>0</v>
      </c>
      <c r="L3212" s="116">
        <v>0</v>
      </c>
      <c r="M3212" s="116">
        <v>0</v>
      </c>
      <c r="N3212" s="116">
        <v>0</v>
      </c>
      <c r="O3212" s="116">
        <v>0</v>
      </c>
      <c r="P3212" s="120">
        <v>0</v>
      </c>
      <c r="Q3212" s="27" t="str">
        <f t="shared" si="508"/>
        <v>Registered</v>
      </c>
      <c r="R3212" s="121">
        <f t="shared" si="509"/>
        <v>0.29999993111581358</v>
      </c>
      <c r="T3212" s="117">
        <f t="shared" si="506"/>
        <v>0</v>
      </c>
      <c r="U3212" s="117">
        <f t="shared" si="507"/>
        <v>0</v>
      </c>
    </row>
    <row r="3213" spans="1:21" hidden="1" x14ac:dyDescent="0.3">
      <c r="A3213" s="114">
        <v>6740</v>
      </c>
      <c r="B3213" s="114" t="s">
        <v>130</v>
      </c>
      <c r="C3213" s="114" t="s">
        <v>132</v>
      </c>
      <c r="D3213" s="114" t="s">
        <v>1953</v>
      </c>
      <c r="E3213" s="114" t="s">
        <v>1954</v>
      </c>
      <c r="F3213" s="115">
        <v>46060</v>
      </c>
      <c r="G3213" s="114" t="s">
        <v>1575</v>
      </c>
      <c r="H3213" s="116">
        <v>13710744</v>
      </c>
      <c r="I3213" s="116">
        <v>4113223</v>
      </c>
      <c r="J3213" s="116">
        <v>4113223</v>
      </c>
      <c r="K3213" s="116">
        <v>0</v>
      </c>
      <c r="L3213" s="116">
        <v>0</v>
      </c>
      <c r="M3213" s="116">
        <v>0</v>
      </c>
      <c r="N3213" s="116">
        <v>0</v>
      </c>
      <c r="O3213" s="116">
        <v>0</v>
      </c>
      <c r="P3213" s="120">
        <v>0</v>
      </c>
      <c r="Q3213" s="27" t="str">
        <f t="shared" si="508"/>
        <v>Registered</v>
      </c>
      <c r="R3213" s="121">
        <f t="shared" si="509"/>
        <v>0.29999998541289957</v>
      </c>
      <c r="T3213" s="117">
        <f t="shared" si="506"/>
        <v>0</v>
      </c>
      <c r="U3213" s="117">
        <f t="shared" si="507"/>
        <v>0</v>
      </c>
    </row>
    <row r="3214" spans="1:21" hidden="1" x14ac:dyDescent="0.3">
      <c r="A3214" s="114">
        <v>6741</v>
      </c>
      <c r="B3214" s="114" t="s">
        <v>130</v>
      </c>
      <c r="C3214" s="114" t="s">
        <v>132</v>
      </c>
      <c r="D3214" s="114" t="s">
        <v>7464</v>
      </c>
      <c r="E3214" s="114" t="s">
        <v>7465</v>
      </c>
      <c r="F3214" s="115">
        <v>45838</v>
      </c>
      <c r="G3214" s="114" t="s">
        <v>3181</v>
      </c>
      <c r="H3214" s="116">
        <v>8755200</v>
      </c>
      <c r="I3214" s="116">
        <v>2626560</v>
      </c>
      <c r="J3214" s="116">
        <v>2626560</v>
      </c>
      <c r="K3214" s="116">
        <v>0</v>
      </c>
      <c r="L3214" s="116">
        <v>0</v>
      </c>
      <c r="M3214" s="116">
        <v>0</v>
      </c>
      <c r="N3214" s="116">
        <v>0</v>
      </c>
      <c r="O3214" s="116">
        <v>0</v>
      </c>
      <c r="P3214" s="120">
        <v>0</v>
      </c>
      <c r="Q3214" s="27" t="str">
        <f t="shared" si="508"/>
        <v>Registered</v>
      </c>
      <c r="R3214" s="121">
        <f t="shared" si="509"/>
        <v>0.3</v>
      </c>
      <c r="T3214" s="117">
        <f t="shared" si="506"/>
        <v>0</v>
      </c>
      <c r="U3214" s="117">
        <f t="shared" si="507"/>
        <v>0</v>
      </c>
    </row>
    <row r="3215" spans="1:21" hidden="1" x14ac:dyDescent="0.3">
      <c r="A3215" s="114">
        <v>6742</v>
      </c>
      <c r="B3215" s="114" t="s">
        <v>130</v>
      </c>
      <c r="C3215" s="114" t="s">
        <v>132</v>
      </c>
      <c r="D3215" s="114" t="s">
        <v>7466</v>
      </c>
      <c r="E3215" s="114" t="s">
        <v>7467</v>
      </c>
      <c r="F3215" s="115">
        <v>45898</v>
      </c>
      <c r="G3215" s="114" t="s">
        <v>7468</v>
      </c>
      <c r="H3215" s="116">
        <v>13150350</v>
      </c>
      <c r="I3215" s="116">
        <v>3945105</v>
      </c>
      <c r="J3215" s="116">
        <v>3945105</v>
      </c>
      <c r="K3215" s="116">
        <v>0</v>
      </c>
      <c r="L3215" s="116">
        <v>0</v>
      </c>
      <c r="M3215" s="116">
        <v>0</v>
      </c>
      <c r="N3215" s="116">
        <v>0</v>
      </c>
      <c r="O3215" s="116">
        <v>0</v>
      </c>
      <c r="P3215" s="120">
        <v>0</v>
      </c>
      <c r="Q3215" s="27" t="str">
        <f t="shared" si="508"/>
        <v>Registered</v>
      </c>
      <c r="R3215" s="121">
        <f t="shared" si="509"/>
        <v>0.3</v>
      </c>
      <c r="T3215" s="117">
        <f t="shared" si="506"/>
        <v>0</v>
      </c>
      <c r="U3215" s="117">
        <f t="shared" si="507"/>
        <v>0</v>
      </c>
    </row>
    <row r="3216" spans="1:21" hidden="1" x14ac:dyDescent="0.3">
      <c r="A3216" s="114">
        <v>6743</v>
      </c>
      <c r="B3216" s="114" t="s">
        <v>130</v>
      </c>
      <c r="C3216" s="114" t="s">
        <v>132</v>
      </c>
      <c r="D3216" s="114" t="s">
        <v>7469</v>
      </c>
      <c r="E3216" s="114" t="s">
        <v>7470</v>
      </c>
      <c r="F3216" s="115">
        <v>45930</v>
      </c>
      <c r="G3216" s="114" t="s">
        <v>3222</v>
      </c>
      <c r="H3216" s="116">
        <v>8755200</v>
      </c>
      <c r="I3216" s="116">
        <v>1751040</v>
      </c>
      <c r="J3216" s="116">
        <v>1751040</v>
      </c>
      <c r="K3216" s="116">
        <v>0</v>
      </c>
      <c r="L3216" s="116">
        <v>0</v>
      </c>
      <c r="M3216" s="116">
        <v>0</v>
      </c>
      <c r="N3216" s="116">
        <v>0</v>
      </c>
      <c r="O3216" s="116">
        <v>0</v>
      </c>
      <c r="P3216" s="120">
        <v>0</v>
      </c>
      <c r="Q3216" s="27" t="str">
        <f t="shared" si="508"/>
        <v>Registered</v>
      </c>
      <c r="R3216" s="121">
        <f t="shared" si="509"/>
        <v>0.2</v>
      </c>
      <c r="T3216" s="117">
        <f t="shared" si="506"/>
        <v>0</v>
      </c>
      <c r="U3216" s="117">
        <f t="shared" si="507"/>
        <v>0</v>
      </c>
    </row>
    <row r="3217" spans="1:21" hidden="1" x14ac:dyDescent="0.3">
      <c r="A3217" s="114">
        <v>6744</v>
      </c>
      <c r="B3217" s="114" t="s">
        <v>130</v>
      </c>
      <c r="C3217" s="114" t="s">
        <v>132</v>
      </c>
      <c r="D3217" s="114" t="s">
        <v>7471</v>
      </c>
      <c r="E3217" s="114" t="s">
        <v>7472</v>
      </c>
      <c r="F3217" s="115">
        <v>45906</v>
      </c>
      <c r="G3217" s="114" t="s">
        <v>2187</v>
      </c>
      <c r="H3217" s="116">
        <v>13621356</v>
      </c>
      <c r="I3217" s="116">
        <v>4086407</v>
      </c>
      <c r="J3217" s="116">
        <v>4086407</v>
      </c>
      <c r="K3217" s="116">
        <v>0</v>
      </c>
      <c r="L3217" s="116">
        <v>0</v>
      </c>
      <c r="M3217" s="116">
        <v>0</v>
      </c>
      <c r="N3217" s="116">
        <v>0</v>
      </c>
      <c r="O3217" s="116">
        <v>0</v>
      </c>
      <c r="P3217" s="120">
        <v>0</v>
      </c>
      <c r="Q3217" s="27" t="str">
        <f t="shared" si="508"/>
        <v>Registered</v>
      </c>
      <c r="R3217" s="121">
        <f t="shared" si="509"/>
        <v>0.300000014682826</v>
      </c>
      <c r="T3217" s="117">
        <f t="shared" si="506"/>
        <v>0</v>
      </c>
      <c r="U3217" s="117">
        <f t="shared" si="507"/>
        <v>0</v>
      </c>
    </row>
    <row r="3218" spans="1:21" hidden="1" x14ac:dyDescent="0.3">
      <c r="A3218" s="114">
        <v>6745</v>
      </c>
      <c r="B3218" s="114" t="s">
        <v>130</v>
      </c>
      <c r="C3218" s="114" t="s">
        <v>132</v>
      </c>
      <c r="D3218" s="114" t="s">
        <v>7473</v>
      </c>
      <c r="E3218" s="114" t="s">
        <v>7474</v>
      </c>
      <c r="F3218" s="115">
        <v>45961</v>
      </c>
      <c r="G3218" s="114" t="s">
        <v>7101</v>
      </c>
      <c r="H3218" s="116">
        <v>8928000</v>
      </c>
      <c r="I3218" s="116">
        <v>2678400</v>
      </c>
      <c r="J3218" s="116">
        <v>2678400</v>
      </c>
      <c r="K3218" s="116">
        <v>0</v>
      </c>
      <c r="L3218" s="116">
        <v>0</v>
      </c>
      <c r="M3218" s="116">
        <v>0</v>
      </c>
      <c r="N3218" s="116">
        <v>0</v>
      </c>
      <c r="O3218" s="116">
        <v>0</v>
      </c>
      <c r="P3218" s="120">
        <v>0</v>
      </c>
      <c r="Q3218" s="27" t="str">
        <f t="shared" si="508"/>
        <v>Registered</v>
      </c>
      <c r="R3218" s="121">
        <f t="shared" si="509"/>
        <v>0.3</v>
      </c>
      <c r="T3218" s="117">
        <f t="shared" si="506"/>
        <v>0</v>
      </c>
      <c r="U3218" s="117">
        <f t="shared" si="507"/>
        <v>0</v>
      </c>
    </row>
    <row r="3219" spans="1:21" hidden="1" x14ac:dyDescent="0.3">
      <c r="A3219" s="114">
        <v>6746</v>
      </c>
      <c r="B3219" s="114" t="s">
        <v>130</v>
      </c>
      <c r="C3219" s="114" t="s">
        <v>132</v>
      </c>
      <c r="D3219" s="114" t="s">
        <v>7475</v>
      </c>
      <c r="E3219" s="114" t="s">
        <v>7476</v>
      </c>
      <c r="F3219" s="115">
        <v>46020</v>
      </c>
      <c r="G3219" s="114" t="s">
        <v>7477</v>
      </c>
      <c r="H3219" s="116">
        <v>13799106</v>
      </c>
      <c r="I3219" s="116">
        <v>2759822</v>
      </c>
      <c r="J3219" s="116">
        <v>2759822</v>
      </c>
      <c r="K3219" s="116">
        <v>0</v>
      </c>
      <c r="L3219" s="116">
        <v>0</v>
      </c>
      <c r="M3219" s="116">
        <v>0</v>
      </c>
      <c r="N3219" s="116">
        <v>0</v>
      </c>
      <c r="O3219" s="116">
        <v>0</v>
      </c>
      <c r="P3219" s="120">
        <v>0</v>
      </c>
      <c r="Q3219" s="27" t="str">
        <f t="shared" si="508"/>
        <v>Registered</v>
      </c>
      <c r="R3219" s="121">
        <f t="shared" si="509"/>
        <v>0.20000005797477025</v>
      </c>
      <c r="T3219" s="117">
        <f t="shared" si="506"/>
        <v>0</v>
      </c>
      <c r="U3219" s="117">
        <f t="shared" si="507"/>
        <v>0</v>
      </c>
    </row>
    <row r="3220" spans="1:21" hidden="1" x14ac:dyDescent="0.3">
      <c r="A3220" s="114">
        <v>6747</v>
      </c>
      <c r="B3220" s="114" t="s">
        <v>130</v>
      </c>
      <c r="C3220" s="114" t="s">
        <v>132</v>
      </c>
      <c r="D3220" s="114" t="s">
        <v>7478</v>
      </c>
      <c r="E3220" s="114" t="s">
        <v>7479</v>
      </c>
      <c r="F3220" s="115">
        <v>45973</v>
      </c>
      <c r="G3220" s="114" t="s">
        <v>2802</v>
      </c>
      <c r="H3220" s="116">
        <v>13512200</v>
      </c>
      <c r="I3220" s="116">
        <v>4053660</v>
      </c>
      <c r="J3220" s="116">
        <v>4053660</v>
      </c>
      <c r="K3220" s="116">
        <v>0</v>
      </c>
      <c r="L3220" s="116">
        <v>0</v>
      </c>
      <c r="M3220" s="116">
        <v>0</v>
      </c>
      <c r="N3220" s="116">
        <v>0</v>
      </c>
      <c r="O3220" s="116">
        <v>0</v>
      </c>
      <c r="P3220" s="120">
        <v>0</v>
      </c>
      <c r="Q3220" s="27" t="str">
        <f t="shared" si="508"/>
        <v>Registered</v>
      </c>
      <c r="R3220" s="121">
        <f t="shared" si="509"/>
        <v>0.3</v>
      </c>
      <c r="T3220" s="117">
        <f t="shared" si="506"/>
        <v>0</v>
      </c>
      <c r="U3220" s="117">
        <f t="shared" si="507"/>
        <v>0</v>
      </c>
    </row>
    <row r="3221" spans="1:21" hidden="1" x14ac:dyDescent="0.3">
      <c r="A3221" s="114">
        <v>6748</v>
      </c>
      <c r="B3221" s="114" t="s">
        <v>130</v>
      </c>
      <c r="C3221" s="114" t="s">
        <v>132</v>
      </c>
      <c r="D3221" s="114" t="s">
        <v>7480</v>
      </c>
      <c r="E3221" s="114" t="s">
        <v>7481</v>
      </c>
      <c r="F3221" s="115">
        <v>45798</v>
      </c>
      <c r="G3221" s="114" t="s">
        <v>1373</v>
      </c>
      <c r="H3221" s="116">
        <v>8800128</v>
      </c>
      <c r="I3221" s="116">
        <v>2640039</v>
      </c>
      <c r="J3221" s="116">
        <v>2640039</v>
      </c>
      <c r="K3221" s="116">
        <v>0</v>
      </c>
      <c r="L3221" s="116">
        <v>0</v>
      </c>
      <c r="M3221" s="116">
        <v>0</v>
      </c>
      <c r="N3221" s="116">
        <v>0</v>
      </c>
      <c r="O3221" s="116">
        <v>0</v>
      </c>
      <c r="P3221" s="120">
        <v>0</v>
      </c>
      <c r="Q3221" s="27" t="str">
        <f t="shared" si="508"/>
        <v>Registered</v>
      </c>
      <c r="R3221" s="121">
        <f t="shared" si="509"/>
        <v>0.30000006818082647</v>
      </c>
      <c r="T3221" s="117">
        <f t="shared" si="506"/>
        <v>0</v>
      </c>
      <c r="U3221" s="117">
        <f t="shared" si="507"/>
        <v>0</v>
      </c>
    </row>
    <row r="3222" spans="1:21" hidden="1" x14ac:dyDescent="0.3">
      <c r="A3222" s="114">
        <v>6749</v>
      </c>
      <c r="B3222" s="114" t="s">
        <v>130</v>
      </c>
      <c r="C3222" s="114" t="s">
        <v>132</v>
      </c>
      <c r="D3222" s="114" t="s">
        <v>7482</v>
      </c>
      <c r="E3222" s="114" t="s">
        <v>7483</v>
      </c>
      <c r="F3222" s="115">
        <v>45777</v>
      </c>
      <c r="G3222" s="114" t="s">
        <v>3916</v>
      </c>
      <c r="H3222" s="116">
        <v>8798976</v>
      </c>
      <c r="I3222" s="116">
        <v>2639693</v>
      </c>
      <c r="J3222" s="116">
        <v>2639693</v>
      </c>
      <c r="K3222" s="116">
        <v>0</v>
      </c>
      <c r="L3222" s="116">
        <v>0</v>
      </c>
      <c r="M3222" s="116">
        <v>0</v>
      </c>
      <c r="N3222" s="116">
        <v>0</v>
      </c>
      <c r="O3222" s="116">
        <v>0</v>
      </c>
      <c r="P3222" s="120">
        <v>0</v>
      </c>
      <c r="Q3222" s="27" t="str">
        <f t="shared" si="508"/>
        <v>Registered</v>
      </c>
      <c r="R3222" s="121">
        <f t="shared" si="509"/>
        <v>0.30000002272991766</v>
      </c>
      <c r="T3222" s="117">
        <f t="shared" si="506"/>
        <v>0</v>
      </c>
      <c r="U3222" s="117">
        <f t="shared" si="507"/>
        <v>0</v>
      </c>
    </row>
    <row r="3223" spans="1:21" hidden="1" x14ac:dyDescent="0.3">
      <c r="A3223" s="114">
        <v>6750</v>
      </c>
      <c r="B3223" s="114" t="s">
        <v>130</v>
      </c>
      <c r="C3223" s="114" t="s">
        <v>132</v>
      </c>
      <c r="D3223" s="114" t="s">
        <v>7484</v>
      </c>
      <c r="E3223" s="114" t="s">
        <v>7485</v>
      </c>
      <c r="F3223" s="115">
        <v>45745</v>
      </c>
      <c r="G3223" s="114" t="s">
        <v>1650</v>
      </c>
      <c r="H3223" s="116">
        <v>8266752</v>
      </c>
      <c r="I3223" s="116">
        <v>2480025</v>
      </c>
      <c r="J3223" s="116">
        <v>2480025</v>
      </c>
      <c r="K3223" s="116">
        <v>0</v>
      </c>
      <c r="L3223" s="116">
        <v>0</v>
      </c>
      <c r="M3223" s="116">
        <v>0</v>
      </c>
      <c r="N3223" s="116">
        <v>0</v>
      </c>
      <c r="O3223" s="116">
        <v>0</v>
      </c>
      <c r="P3223" s="120">
        <v>0</v>
      </c>
      <c r="Q3223" s="27" t="str">
        <f t="shared" si="508"/>
        <v>Registered</v>
      </c>
      <c r="R3223" s="121">
        <f t="shared" si="509"/>
        <v>0.29999992742010406</v>
      </c>
      <c r="T3223" s="117">
        <f t="shared" si="506"/>
        <v>0</v>
      </c>
      <c r="U3223" s="117">
        <f t="shared" si="507"/>
        <v>0</v>
      </c>
    </row>
    <row r="3224" spans="1:21" hidden="1" x14ac:dyDescent="0.3">
      <c r="A3224" s="114">
        <v>6751</v>
      </c>
      <c r="B3224" s="114" t="s">
        <v>130</v>
      </c>
      <c r="C3224" s="114" t="s">
        <v>132</v>
      </c>
      <c r="D3224" s="114" t="s">
        <v>7486</v>
      </c>
      <c r="E3224" s="114" t="s">
        <v>7487</v>
      </c>
      <c r="F3224" s="115">
        <v>45930</v>
      </c>
      <c r="G3224" s="114" t="s">
        <v>2854</v>
      </c>
      <c r="H3224" s="116">
        <v>8665344</v>
      </c>
      <c r="I3224" s="116">
        <v>2599603</v>
      </c>
      <c r="J3224" s="116">
        <v>2599603</v>
      </c>
      <c r="K3224" s="116">
        <v>0</v>
      </c>
      <c r="L3224" s="116">
        <v>0</v>
      </c>
      <c r="M3224" s="116">
        <v>0</v>
      </c>
      <c r="N3224" s="116">
        <v>0</v>
      </c>
      <c r="O3224" s="116">
        <v>0</v>
      </c>
      <c r="P3224" s="120">
        <v>0</v>
      </c>
      <c r="Q3224" s="27" t="str">
        <f t="shared" si="508"/>
        <v>Registered</v>
      </c>
      <c r="R3224" s="121">
        <f t="shared" si="509"/>
        <v>0.29999997691955449</v>
      </c>
      <c r="T3224" s="117">
        <f t="shared" si="506"/>
        <v>0</v>
      </c>
      <c r="U3224" s="117">
        <f t="shared" si="507"/>
        <v>0</v>
      </c>
    </row>
    <row r="3225" spans="1:21" hidden="1" x14ac:dyDescent="0.3">
      <c r="A3225" s="114">
        <v>6752</v>
      </c>
      <c r="B3225" s="114" t="s">
        <v>130</v>
      </c>
      <c r="C3225" s="114" t="s">
        <v>132</v>
      </c>
      <c r="D3225" s="114" t="s">
        <v>7488</v>
      </c>
      <c r="E3225" s="114" t="s">
        <v>7489</v>
      </c>
      <c r="F3225" s="115">
        <v>45777</v>
      </c>
      <c r="G3225" s="114" t="s">
        <v>6790</v>
      </c>
      <c r="H3225" s="116">
        <v>8980992</v>
      </c>
      <c r="I3225" s="116">
        <v>2694297</v>
      </c>
      <c r="J3225" s="116">
        <v>2694297</v>
      </c>
      <c r="K3225" s="116">
        <v>0</v>
      </c>
      <c r="L3225" s="116">
        <v>0</v>
      </c>
      <c r="M3225" s="116">
        <v>0</v>
      </c>
      <c r="N3225" s="116">
        <v>0</v>
      </c>
      <c r="O3225" s="116">
        <v>0</v>
      </c>
      <c r="P3225" s="120">
        <v>0</v>
      </c>
      <c r="Q3225" s="27" t="str">
        <f t="shared" si="508"/>
        <v>Registered</v>
      </c>
      <c r="R3225" s="121">
        <f t="shared" si="509"/>
        <v>0.29999993319223534</v>
      </c>
      <c r="T3225" s="117">
        <f t="shared" si="506"/>
        <v>0</v>
      </c>
      <c r="U3225" s="117">
        <f t="shared" si="507"/>
        <v>0</v>
      </c>
    </row>
    <row r="3226" spans="1:21" hidden="1" x14ac:dyDescent="0.3">
      <c r="A3226" s="114">
        <v>6753</v>
      </c>
      <c r="B3226" s="114" t="s">
        <v>130</v>
      </c>
      <c r="C3226" s="114" t="s">
        <v>132</v>
      </c>
      <c r="D3226" s="114" t="s">
        <v>7490</v>
      </c>
      <c r="E3226" s="114" t="s">
        <v>7491</v>
      </c>
      <c r="F3226" s="115">
        <v>45833</v>
      </c>
      <c r="G3226" s="114" t="s">
        <v>7492</v>
      </c>
      <c r="H3226" s="116">
        <v>8620416</v>
      </c>
      <c r="I3226" s="116">
        <v>2586125</v>
      </c>
      <c r="J3226" s="116">
        <v>2586125</v>
      </c>
      <c r="K3226" s="116">
        <v>0</v>
      </c>
      <c r="L3226" s="116">
        <v>0</v>
      </c>
      <c r="M3226" s="116">
        <v>0</v>
      </c>
      <c r="N3226" s="116">
        <v>0</v>
      </c>
      <c r="O3226" s="116">
        <v>0</v>
      </c>
      <c r="P3226" s="120">
        <v>0</v>
      </c>
      <c r="Q3226" s="27" t="str">
        <f t="shared" si="508"/>
        <v>Registered</v>
      </c>
      <c r="R3226" s="121">
        <f t="shared" si="509"/>
        <v>0.30000002320073649</v>
      </c>
      <c r="T3226" s="117">
        <f t="shared" si="506"/>
        <v>0</v>
      </c>
      <c r="U3226" s="117">
        <f t="shared" si="507"/>
        <v>0</v>
      </c>
    </row>
    <row r="3227" spans="1:21" hidden="1" x14ac:dyDescent="0.3">
      <c r="A3227" s="114">
        <v>6754</v>
      </c>
      <c r="B3227" s="114" t="s">
        <v>130</v>
      </c>
      <c r="C3227" s="114" t="s">
        <v>132</v>
      </c>
      <c r="D3227" s="114" t="s">
        <v>4403</v>
      </c>
      <c r="E3227" s="114" t="s">
        <v>4404</v>
      </c>
      <c r="F3227" s="115">
        <v>46014</v>
      </c>
      <c r="G3227" s="114" t="s">
        <v>1609</v>
      </c>
      <c r="H3227" s="116">
        <v>13717620</v>
      </c>
      <c r="I3227" s="116">
        <v>2743524</v>
      </c>
      <c r="J3227" s="116">
        <v>2743524</v>
      </c>
      <c r="K3227" s="116">
        <v>0</v>
      </c>
      <c r="L3227" s="116">
        <v>0</v>
      </c>
      <c r="M3227" s="116">
        <v>0</v>
      </c>
      <c r="N3227" s="116">
        <v>0</v>
      </c>
      <c r="O3227" s="116">
        <v>0</v>
      </c>
      <c r="P3227" s="120">
        <v>0</v>
      </c>
      <c r="Q3227" s="27" t="str">
        <f t="shared" si="508"/>
        <v>Registered</v>
      </c>
      <c r="R3227" s="121">
        <f t="shared" si="509"/>
        <v>0.2</v>
      </c>
      <c r="T3227" s="117">
        <f t="shared" si="506"/>
        <v>0</v>
      </c>
      <c r="U3227" s="117">
        <f t="shared" si="507"/>
        <v>0</v>
      </c>
    </row>
    <row r="3228" spans="1:21" hidden="1" x14ac:dyDescent="0.3">
      <c r="A3228" s="114">
        <v>6755</v>
      </c>
      <c r="B3228" s="114" t="s">
        <v>130</v>
      </c>
      <c r="C3228" s="114" t="s">
        <v>132</v>
      </c>
      <c r="D3228" s="114" t="s">
        <v>7493</v>
      </c>
      <c r="E3228" s="114" t="s">
        <v>7494</v>
      </c>
      <c r="F3228" s="115">
        <v>45793</v>
      </c>
      <c r="G3228" s="114" t="s">
        <v>1555</v>
      </c>
      <c r="H3228" s="116">
        <v>8755200</v>
      </c>
      <c r="I3228" s="116">
        <v>2626560</v>
      </c>
      <c r="J3228" s="116">
        <v>2626560</v>
      </c>
      <c r="K3228" s="116">
        <v>0</v>
      </c>
      <c r="L3228" s="116">
        <v>0</v>
      </c>
      <c r="M3228" s="116">
        <v>0</v>
      </c>
      <c r="N3228" s="116">
        <v>0</v>
      </c>
      <c r="O3228" s="116">
        <v>0</v>
      </c>
      <c r="P3228" s="120">
        <v>0</v>
      </c>
      <c r="Q3228" s="27" t="str">
        <f t="shared" si="508"/>
        <v>Registered</v>
      </c>
      <c r="R3228" s="121">
        <f t="shared" si="509"/>
        <v>0.3</v>
      </c>
      <c r="T3228" s="117">
        <f t="shared" si="506"/>
        <v>0</v>
      </c>
      <c r="U3228" s="117">
        <f t="shared" si="507"/>
        <v>0</v>
      </c>
    </row>
    <row r="3229" spans="1:21" hidden="1" x14ac:dyDescent="0.3">
      <c r="A3229" s="114">
        <v>6756</v>
      </c>
      <c r="B3229" s="114" t="s">
        <v>130</v>
      </c>
      <c r="C3229" s="114" t="s">
        <v>132</v>
      </c>
      <c r="D3229" s="114" t="s">
        <v>1912</v>
      </c>
      <c r="E3229" s="114" t="s">
        <v>1913</v>
      </c>
      <c r="F3229" s="115">
        <v>46071</v>
      </c>
      <c r="G3229" s="114" t="s">
        <v>1615</v>
      </c>
      <c r="H3229" s="116">
        <v>13666050</v>
      </c>
      <c r="I3229" s="116">
        <v>4099815</v>
      </c>
      <c r="J3229" s="116">
        <v>4099815</v>
      </c>
      <c r="K3229" s="116">
        <v>0</v>
      </c>
      <c r="L3229" s="116">
        <v>0</v>
      </c>
      <c r="M3229" s="116">
        <v>0</v>
      </c>
      <c r="N3229" s="116">
        <v>0</v>
      </c>
      <c r="O3229" s="116">
        <v>0</v>
      </c>
      <c r="P3229" s="120">
        <v>0</v>
      </c>
      <c r="Q3229" s="27" t="str">
        <f t="shared" si="508"/>
        <v>Registered</v>
      </c>
      <c r="R3229" s="121">
        <f t="shared" si="509"/>
        <v>0.3</v>
      </c>
      <c r="T3229" s="117">
        <f t="shared" si="506"/>
        <v>0</v>
      </c>
      <c r="U3229" s="117">
        <f t="shared" si="507"/>
        <v>0</v>
      </c>
    </row>
    <row r="3230" spans="1:21" hidden="1" x14ac:dyDescent="0.3">
      <c r="A3230" s="114">
        <v>10105</v>
      </c>
      <c r="B3230" s="114" t="s">
        <v>130</v>
      </c>
      <c r="C3230" s="114" t="s">
        <v>132</v>
      </c>
      <c r="D3230" s="114" t="s">
        <v>9372</v>
      </c>
      <c r="E3230" s="114" t="s">
        <v>9373</v>
      </c>
      <c r="F3230" s="115">
        <v>45716</v>
      </c>
      <c r="G3230" s="114" t="s">
        <v>4649</v>
      </c>
      <c r="H3230" s="116">
        <v>12820302</v>
      </c>
      <c r="I3230" s="116">
        <v>3846090</v>
      </c>
      <c r="J3230" s="116">
        <v>3846090.2</v>
      </c>
      <c r="K3230" s="116">
        <v>-0.2</v>
      </c>
      <c r="L3230" s="116">
        <v>0</v>
      </c>
      <c r="M3230" s="116">
        <v>0</v>
      </c>
      <c r="N3230" s="116">
        <v>0</v>
      </c>
      <c r="O3230" s="116">
        <v>0</v>
      </c>
      <c r="P3230" s="120">
        <v>0</v>
      </c>
      <c r="Q3230" s="27" t="str">
        <f t="shared" si="508"/>
        <v>Registered</v>
      </c>
      <c r="R3230" s="121">
        <f t="shared" si="509"/>
        <v>0.2999999531992304</v>
      </c>
      <c r="T3230" s="117">
        <f t="shared" si="506"/>
        <v>0</v>
      </c>
      <c r="U3230" s="117">
        <f t="shared" si="507"/>
        <v>-0.2</v>
      </c>
    </row>
    <row r="3231" spans="1:21" hidden="1" x14ac:dyDescent="0.3">
      <c r="A3231" s="114">
        <v>10128</v>
      </c>
      <c r="B3231" s="114" t="s">
        <v>130</v>
      </c>
      <c r="C3231" s="114" t="s">
        <v>132</v>
      </c>
      <c r="D3231" s="114" t="s">
        <v>9401</v>
      </c>
      <c r="E3231" s="114" t="s">
        <v>9402</v>
      </c>
      <c r="F3231" s="115">
        <v>45656</v>
      </c>
      <c r="G3231" s="114" t="s">
        <v>9403</v>
      </c>
      <c r="H3231" s="116">
        <v>9069696</v>
      </c>
      <c r="I3231" s="116">
        <v>2720909</v>
      </c>
      <c r="J3231" s="116">
        <v>2720910</v>
      </c>
      <c r="K3231" s="116">
        <v>-1</v>
      </c>
      <c r="L3231" s="116">
        <v>0</v>
      </c>
      <c r="M3231" s="116">
        <v>0</v>
      </c>
      <c r="N3231" s="116">
        <v>0</v>
      </c>
      <c r="O3231" s="116">
        <v>0</v>
      </c>
      <c r="P3231" s="120">
        <v>0</v>
      </c>
      <c r="Q3231" s="27" t="str">
        <f t="shared" si="508"/>
        <v>Registered</v>
      </c>
      <c r="R3231" s="121">
        <f t="shared" si="509"/>
        <v>0.30000002205145576</v>
      </c>
      <c r="T3231" s="117">
        <f t="shared" si="506"/>
        <v>0</v>
      </c>
      <c r="U3231" s="117">
        <f t="shared" si="507"/>
        <v>-1</v>
      </c>
    </row>
    <row r="3232" spans="1:21" hidden="1" x14ac:dyDescent="0.3">
      <c r="A3232" s="114">
        <v>10129</v>
      </c>
      <c r="B3232" s="114" t="s">
        <v>130</v>
      </c>
      <c r="C3232" s="114" t="s">
        <v>132</v>
      </c>
      <c r="D3232" s="114" t="s">
        <v>9404</v>
      </c>
      <c r="E3232" s="114" t="s">
        <v>9405</v>
      </c>
      <c r="F3232" s="115">
        <v>45915</v>
      </c>
      <c r="G3232" s="114" t="s">
        <v>4158</v>
      </c>
      <c r="H3232" s="116">
        <v>8697600</v>
      </c>
      <c r="I3232" s="116">
        <v>2609280</v>
      </c>
      <c r="J3232" s="116">
        <v>2609281</v>
      </c>
      <c r="K3232" s="116">
        <v>-1</v>
      </c>
      <c r="L3232" s="116">
        <v>0</v>
      </c>
      <c r="M3232" s="116">
        <v>0</v>
      </c>
      <c r="N3232" s="116">
        <v>0</v>
      </c>
      <c r="O3232" s="116">
        <v>0</v>
      </c>
      <c r="P3232" s="120">
        <v>0</v>
      </c>
      <c r="Q3232" s="27" t="str">
        <f t="shared" si="508"/>
        <v>Registered</v>
      </c>
      <c r="R3232" s="121">
        <f t="shared" si="509"/>
        <v>0.3</v>
      </c>
      <c r="T3232" s="117">
        <f t="shared" si="506"/>
        <v>0</v>
      </c>
      <c r="U3232" s="117">
        <f t="shared" si="507"/>
        <v>-1</v>
      </c>
    </row>
    <row r="3233" spans="1:21" hidden="1" x14ac:dyDescent="0.3">
      <c r="A3233" s="114">
        <v>10221</v>
      </c>
      <c r="B3233" s="114" t="s">
        <v>130</v>
      </c>
      <c r="C3233" s="114" t="s">
        <v>132</v>
      </c>
      <c r="D3233" s="114" t="s">
        <v>9507</v>
      </c>
      <c r="E3233" s="114" t="s">
        <v>9508</v>
      </c>
      <c r="F3233" s="115">
        <v>45726</v>
      </c>
      <c r="G3233" s="114" t="s">
        <v>2796</v>
      </c>
      <c r="H3233" s="116">
        <v>8623872</v>
      </c>
      <c r="I3233" s="116">
        <v>2587161</v>
      </c>
      <c r="J3233" s="116">
        <v>2673400.2000000002</v>
      </c>
      <c r="K3233" s="116">
        <v>-86239.2</v>
      </c>
      <c r="L3233" s="116">
        <v>0</v>
      </c>
      <c r="M3233" s="116">
        <v>0</v>
      </c>
      <c r="N3233" s="116">
        <v>0</v>
      </c>
      <c r="O3233" s="116">
        <v>0</v>
      </c>
      <c r="P3233" s="120">
        <v>0</v>
      </c>
      <c r="Q3233" s="27" t="str">
        <f t="shared" si="508"/>
        <v>Registered</v>
      </c>
      <c r="R3233" s="121">
        <f t="shared" si="509"/>
        <v>0.29999993042568351</v>
      </c>
      <c r="T3233" s="117">
        <f t="shared" si="506"/>
        <v>0</v>
      </c>
      <c r="U3233" s="117">
        <f t="shared" si="507"/>
        <v>-86239.2</v>
      </c>
    </row>
    <row r="3234" spans="1:21" hidden="1" x14ac:dyDescent="0.3">
      <c r="A3234" s="114">
        <v>10222</v>
      </c>
      <c r="B3234" s="114" t="s">
        <v>130</v>
      </c>
      <c r="C3234" s="114" t="s">
        <v>132</v>
      </c>
      <c r="D3234" s="114" t="s">
        <v>9509</v>
      </c>
      <c r="E3234" s="114" t="s">
        <v>9510</v>
      </c>
      <c r="F3234" s="115">
        <v>45990</v>
      </c>
      <c r="G3234" s="114" t="s">
        <v>2453</v>
      </c>
      <c r="H3234" s="116">
        <v>8660736</v>
      </c>
      <c r="I3234" s="116">
        <v>2598221</v>
      </c>
      <c r="J3234" s="116">
        <v>2684829</v>
      </c>
      <c r="K3234" s="116">
        <v>-86608</v>
      </c>
      <c r="L3234" s="116">
        <v>0</v>
      </c>
      <c r="M3234" s="116">
        <v>0</v>
      </c>
      <c r="N3234" s="116">
        <v>0</v>
      </c>
      <c r="O3234" s="116">
        <v>0</v>
      </c>
      <c r="P3234" s="120">
        <v>0</v>
      </c>
      <c r="Q3234" s="27" t="str">
        <f t="shared" si="508"/>
        <v>Registered</v>
      </c>
      <c r="R3234" s="121">
        <f t="shared" si="509"/>
        <v>0.30000002309272561</v>
      </c>
      <c r="T3234" s="117">
        <f t="shared" si="506"/>
        <v>0</v>
      </c>
      <c r="U3234" s="117">
        <f t="shared" si="507"/>
        <v>-86608</v>
      </c>
    </row>
    <row r="3235" spans="1:21" hidden="1" x14ac:dyDescent="0.3">
      <c r="A3235" s="114">
        <v>10224</v>
      </c>
      <c r="B3235" s="114" t="s">
        <v>130</v>
      </c>
      <c r="C3235" s="114" t="s">
        <v>132</v>
      </c>
      <c r="D3235" s="114" t="s">
        <v>9513</v>
      </c>
      <c r="E3235" s="114" t="s">
        <v>9514</v>
      </c>
      <c r="F3235" s="115">
        <v>45915</v>
      </c>
      <c r="G3235" s="114" t="s">
        <v>7838</v>
      </c>
      <c r="H3235" s="116">
        <v>8710272</v>
      </c>
      <c r="I3235" s="116">
        <v>2613081</v>
      </c>
      <c r="J3235" s="116">
        <v>2700184</v>
      </c>
      <c r="K3235" s="116">
        <v>-87103</v>
      </c>
      <c r="L3235" s="116">
        <v>0</v>
      </c>
      <c r="M3235" s="116">
        <v>0</v>
      </c>
      <c r="N3235" s="116">
        <v>0</v>
      </c>
      <c r="O3235" s="116">
        <v>0</v>
      </c>
      <c r="P3235" s="120">
        <v>0</v>
      </c>
      <c r="Q3235" s="27" t="str">
        <f t="shared" si="508"/>
        <v>Registered</v>
      </c>
      <c r="R3235" s="121">
        <f t="shared" si="509"/>
        <v>0.29999993111581358</v>
      </c>
      <c r="T3235" s="117">
        <f t="shared" si="506"/>
        <v>0</v>
      </c>
      <c r="U3235" s="117">
        <f t="shared" si="507"/>
        <v>-87103</v>
      </c>
    </row>
    <row r="3236" spans="1:21" hidden="1" x14ac:dyDescent="0.3">
      <c r="A3236" s="114">
        <v>10226</v>
      </c>
      <c r="B3236" s="114" t="s">
        <v>130</v>
      </c>
      <c r="C3236" s="114" t="s">
        <v>132</v>
      </c>
      <c r="D3236" s="114" t="s">
        <v>9518</v>
      </c>
      <c r="E3236" s="114" t="s">
        <v>9519</v>
      </c>
      <c r="F3236" s="115">
        <v>45796</v>
      </c>
      <c r="G3236" s="114" t="s">
        <v>3916</v>
      </c>
      <c r="H3236" s="116">
        <v>8800128</v>
      </c>
      <c r="I3236" s="116">
        <v>2640039</v>
      </c>
      <c r="J3236" s="116">
        <v>2728040</v>
      </c>
      <c r="K3236" s="116">
        <v>-88001</v>
      </c>
      <c r="L3236" s="116">
        <v>0</v>
      </c>
      <c r="M3236" s="116">
        <v>0</v>
      </c>
      <c r="N3236" s="116">
        <v>0</v>
      </c>
      <c r="O3236" s="116">
        <v>0</v>
      </c>
      <c r="P3236" s="120">
        <v>0</v>
      </c>
      <c r="Q3236" s="27" t="str">
        <f t="shared" si="508"/>
        <v>Registered</v>
      </c>
      <c r="R3236" s="121">
        <f t="shared" si="509"/>
        <v>0.30000006818082647</v>
      </c>
      <c r="T3236" s="117">
        <f t="shared" si="506"/>
        <v>0</v>
      </c>
      <c r="U3236" s="117">
        <f t="shared" si="507"/>
        <v>-88001</v>
      </c>
    </row>
    <row r="3237" spans="1:21" hidden="1" x14ac:dyDescent="0.3">
      <c r="A3237" s="114">
        <v>10227</v>
      </c>
      <c r="B3237" s="114" t="s">
        <v>130</v>
      </c>
      <c r="C3237" s="114" t="s">
        <v>132</v>
      </c>
      <c r="D3237" s="114" t="s">
        <v>9520</v>
      </c>
      <c r="E3237" s="114" t="s">
        <v>9521</v>
      </c>
      <c r="F3237" s="115">
        <v>45898</v>
      </c>
      <c r="G3237" s="114" t="s">
        <v>5312</v>
      </c>
      <c r="H3237" s="116">
        <v>8801280</v>
      </c>
      <c r="I3237" s="116">
        <v>2640384</v>
      </c>
      <c r="J3237" s="116">
        <v>2728397</v>
      </c>
      <c r="K3237" s="116">
        <v>-88013</v>
      </c>
      <c r="L3237" s="116">
        <v>0</v>
      </c>
      <c r="M3237" s="116">
        <v>0</v>
      </c>
      <c r="N3237" s="116">
        <v>0</v>
      </c>
      <c r="O3237" s="116">
        <v>0</v>
      </c>
      <c r="P3237" s="120">
        <v>0</v>
      </c>
      <c r="Q3237" s="27" t="str">
        <f t="shared" si="508"/>
        <v>Registered</v>
      </c>
      <c r="R3237" s="121">
        <f t="shared" si="509"/>
        <v>0.3</v>
      </c>
      <c r="T3237" s="117">
        <f t="shared" si="506"/>
        <v>0</v>
      </c>
      <c r="U3237" s="117">
        <f t="shared" si="507"/>
        <v>-88013</v>
      </c>
    </row>
    <row r="3238" spans="1:21" hidden="1" x14ac:dyDescent="0.3">
      <c r="A3238" s="114">
        <v>10232</v>
      </c>
      <c r="B3238" s="114" t="s">
        <v>130</v>
      </c>
      <c r="C3238" s="114" t="s">
        <v>132</v>
      </c>
      <c r="D3238" s="114" t="s">
        <v>9530</v>
      </c>
      <c r="E3238" s="114" t="s">
        <v>9531</v>
      </c>
      <c r="F3238" s="115">
        <v>45930</v>
      </c>
      <c r="G3238" s="114" t="s">
        <v>4158</v>
      </c>
      <c r="H3238" s="116">
        <v>8888832</v>
      </c>
      <c r="I3238" s="116">
        <v>2666649</v>
      </c>
      <c r="J3238" s="116">
        <v>2755539</v>
      </c>
      <c r="K3238" s="116">
        <v>-88890</v>
      </c>
      <c r="L3238" s="116">
        <v>0</v>
      </c>
      <c r="M3238" s="116">
        <v>0</v>
      </c>
      <c r="N3238" s="116">
        <v>0</v>
      </c>
      <c r="O3238" s="116">
        <v>0</v>
      </c>
      <c r="P3238" s="120">
        <v>0</v>
      </c>
      <c r="Q3238" s="27" t="str">
        <f t="shared" si="508"/>
        <v>Registered</v>
      </c>
      <c r="R3238" s="121">
        <f t="shared" si="509"/>
        <v>0.29999993249956802</v>
      </c>
      <c r="T3238" s="117">
        <f t="shared" si="506"/>
        <v>0</v>
      </c>
      <c r="U3238" s="117">
        <f t="shared" si="507"/>
        <v>-88890</v>
      </c>
    </row>
    <row r="3239" spans="1:21" hidden="1" x14ac:dyDescent="0.3">
      <c r="A3239" s="114">
        <v>10234</v>
      </c>
      <c r="B3239" s="114" t="s">
        <v>130</v>
      </c>
      <c r="C3239" s="114" t="s">
        <v>132</v>
      </c>
      <c r="D3239" s="114" t="s">
        <v>9534</v>
      </c>
      <c r="E3239" s="114" t="s">
        <v>9535</v>
      </c>
      <c r="F3239" s="115">
        <v>45777</v>
      </c>
      <c r="G3239" s="114" t="s">
        <v>2555</v>
      </c>
      <c r="H3239" s="116">
        <v>8891136</v>
      </c>
      <c r="I3239" s="116">
        <v>2667341</v>
      </c>
      <c r="J3239" s="116">
        <v>2756252</v>
      </c>
      <c r="K3239" s="116">
        <v>-88911</v>
      </c>
      <c r="L3239" s="116">
        <v>0</v>
      </c>
      <c r="M3239" s="116">
        <v>0</v>
      </c>
      <c r="N3239" s="116">
        <v>0</v>
      </c>
      <c r="O3239" s="116">
        <v>0</v>
      </c>
      <c r="P3239" s="120">
        <v>0</v>
      </c>
      <c r="Q3239" s="27" t="str">
        <f t="shared" si="508"/>
        <v>Registered</v>
      </c>
      <c r="R3239" s="121">
        <f t="shared" si="509"/>
        <v>0.30000002249431346</v>
      </c>
      <c r="T3239" s="117">
        <f t="shared" si="506"/>
        <v>0</v>
      </c>
      <c r="U3239" s="117">
        <f t="shared" si="507"/>
        <v>-88911</v>
      </c>
    </row>
    <row r="3240" spans="1:21" hidden="1" x14ac:dyDescent="0.3">
      <c r="A3240" s="114">
        <v>10235</v>
      </c>
      <c r="B3240" s="114" t="s">
        <v>130</v>
      </c>
      <c r="C3240" s="114" t="s">
        <v>132</v>
      </c>
      <c r="D3240" s="114" t="s">
        <v>9536</v>
      </c>
      <c r="E3240" s="114" t="s">
        <v>9537</v>
      </c>
      <c r="F3240" s="115">
        <v>45777</v>
      </c>
      <c r="G3240" s="114" t="s">
        <v>4525</v>
      </c>
      <c r="H3240" s="116">
        <v>8891136</v>
      </c>
      <c r="I3240" s="116">
        <v>2667341</v>
      </c>
      <c r="J3240" s="116">
        <v>2756252.6</v>
      </c>
      <c r="K3240" s="116">
        <v>-88911.6</v>
      </c>
      <c r="L3240" s="116">
        <v>0</v>
      </c>
      <c r="M3240" s="116">
        <v>0</v>
      </c>
      <c r="N3240" s="116">
        <v>0</v>
      </c>
      <c r="O3240" s="116">
        <v>0</v>
      </c>
      <c r="P3240" s="120">
        <v>0</v>
      </c>
      <c r="Q3240" s="27" t="str">
        <f t="shared" si="508"/>
        <v>Registered</v>
      </c>
      <c r="R3240" s="121">
        <f t="shared" si="509"/>
        <v>0.30000002249431346</v>
      </c>
      <c r="T3240" s="117">
        <f t="shared" ref="T3240:T3243" si="510">L3240+M3240+N3240+O3240+P3240</f>
        <v>0</v>
      </c>
      <c r="U3240" s="117">
        <f t="shared" ref="U3240:U3243" si="511">K3240-T3240</f>
        <v>-88911.6</v>
      </c>
    </row>
    <row r="3241" spans="1:21" hidden="1" x14ac:dyDescent="0.3">
      <c r="A3241" s="114">
        <v>10237</v>
      </c>
      <c r="B3241" s="114" t="s">
        <v>130</v>
      </c>
      <c r="C3241" s="114" t="s">
        <v>132</v>
      </c>
      <c r="D3241" s="114" t="s">
        <v>9540</v>
      </c>
      <c r="E3241" s="114" t="s">
        <v>9541</v>
      </c>
      <c r="F3241" s="115">
        <v>46000</v>
      </c>
      <c r="G3241" s="114" t="s">
        <v>1487</v>
      </c>
      <c r="H3241" s="116">
        <v>8891136</v>
      </c>
      <c r="I3241" s="116">
        <v>2667341</v>
      </c>
      <c r="J3241" s="116">
        <v>2756253</v>
      </c>
      <c r="K3241" s="116">
        <v>-88912</v>
      </c>
      <c r="L3241" s="116">
        <v>0</v>
      </c>
      <c r="M3241" s="116">
        <v>0</v>
      </c>
      <c r="N3241" s="116">
        <v>0</v>
      </c>
      <c r="O3241" s="116">
        <v>0</v>
      </c>
      <c r="P3241" s="120">
        <v>0</v>
      </c>
      <c r="Q3241" s="27" t="str">
        <f t="shared" si="508"/>
        <v>Registered</v>
      </c>
      <c r="R3241" s="121">
        <f t="shared" si="509"/>
        <v>0.30000002249431346</v>
      </c>
      <c r="T3241" s="117">
        <f t="shared" si="510"/>
        <v>0</v>
      </c>
      <c r="U3241" s="117">
        <f t="shared" si="511"/>
        <v>-88912</v>
      </c>
    </row>
    <row r="3242" spans="1:21" hidden="1" x14ac:dyDescent="0.3">
      <c r="A3242" s="114">
        <v>10240</v>
      </c>
      <c r="B3242" s="114" t="s">
        <v>130</v>
      </c>
      <c r="C3242" s="114" t="s">
        <v>132</v>
      </c>
      <c r="D3242" s="114" t="s">
        <v>9546</v>
      </c>
      <c r="E3242" s="114" t="s">
        <v>9547</v>
      </c>
      <c r="F3242" s="115">
        <v>45988</v>
      </c>
      <c r="G3242" s="114" t="s">
        <v>3080</v>
      </c>
      <c r="H3242" s="116">
        <v>8978688</v>
      </c>
      <c r="I3242" s="116">
        <v>2693607</v>
      </c>
      <c r="J3242" s="116">
        <v>2783394</v>
      </c>
      <c r="K3242" s="116">
        <v>-89787</v>
      </c>
      <c r="L3242" s="116">
        <v>0</v>
      </c>
      <c r="M3242" s="116">
        <v>0</v>
      </c>
      <c r="N3242" s="116">
        <v>0</v>
      </c>
      <c r="O3242" s="116">
        <v>0</v>
      </c>
      <c r="P3242" s="120">
        <v>0</v>
      </c>
      <c r="Q3242" s="27" t="str">
        <f t="shared" si="508"/>
        <v>Registered</v>
      </c>
      <c r="R3242" s="121">
        <f t="shared" si="509"/>
        <v>0.30000006682490804</v>
      </c>
      <c r="T3242" s="117">
        <f t="shared" si="510"/>
        <v>0</v>
      </c>
      <c r="U3242" s="117">
        <f t="shared" si="511"/>
        <v>-89787</v>
      </c>
    </row>
    <row r="3243" spans="1:21" hidden="1" x14ac:dyDescent="0.3">
      <c r="A3243" s="114">
        <v>10241</v>
      </c>
      <c r="B3243" s="114" t="s">
        <v>130</v>
      </c>
      <c r="C3243" s="114" t="s">
        <v>132</v>
      </c>
      <c r="D3243" s="114" t="s">
        <v>9548</v>
      </c>
      <c r="E3243" s="114" t="s">
        <v>9549</v>
      </c>
      <c r="F3243" s="115">
        <v>45698</v>
      </c>
      <c r="G3243" s="114" t="s">
        <v>9550</v>
      </c>
      <c r="H3243" s="116">
        <v>8980992</v>
      </c>
      <c r="I3243" s="116">
        <v>2694297</v>
      </c>
      <c r="J3243" s="116">
        <v>2784098</v>
      </c>
      <c r="K3243" s="116">
        <v>-89801</v>
      </c>
      <c r="L3243" s="116">
        <v>0</v>
      </c>
      <c r="M3243" s="116">
        <v>0</v>
      </c>
      <c r="N3243" s="116">
        <v>0</v>
      </c>
      <c r="O3243" s="116">
        <v>0</v>
      </c>
      <c r="P3243" s="120">
        <v>0</v>
      </c>
      <c r="Q3243" s="27" t="str">
        <f t="shared" si="508"/>
        <v>Registered</v>
      </c>
      <c r="R3243" s="121">
        <f t="shared" si="509"/>
        <v>0.29999993319223534</v>
      </c>
      <c r="T3243" s="117">
        <f t="shared" si="510"/>
        <v>0</v>
      </c>
      <c r="U3243" s="117">
        <f t="shared" si="511"/>
        <v>-89801</v>
      </c>
    </row>
    <row r="3244" spans="1:21" s="101" customFormat="1" x14ac:dyDescent="0.3">
      <c r="A3244" s="99">
        <v>10245</v>
      </c>
      <c r="B3244" s="99" t="s">
        <v>130</v>
      </c>
      <c r="C3244" s="99" t="s">
        <v>132</v>
      </c>
      <c r="D3244" s="99" t="s">
        <v>9553</v>
      </c>
      <c r="E3244" s="99" t="s">
        <v>9554</v>
      </c>
      <c r="F3244" s="100">
        <v>46112</v>
      </c>
      <c r="G3244" s="99" t="s">
        <v>1898</v>
      </c>
      <c r="H3244" s="96">
        <v>8928000</v>
      </c>
      <c r="I3244" s="96">
        <f>H3244*R3244</f>
        <v>2678400</v>
      </c>
      <c r="J3244" s="96">
        <v>90000</v>
      </c>
      <c r="K3244" s="96">
        <f>I3244-J3244</f>
        <v>2588400</v>
      </c>
      <c r="L3244" s="97">
        <f>IF(AND($S3244&gt;=0,$S3244&lt;=30),$K3244,0)</f>
        <v>0</v>
      </c>
      <c r="M3244" s="97">
        <f>IF(AND($S3244&gt;=31,$S3244&lt;=60),$K3244,0)</f>
        <v>0</v>
      </c>
      <c r="N3244" s="97">
        <f>IF(AND($S3244&gt;=61,$S3244&lt;=90),$K3244,0)</f>
        <v>2588400</v>
      </c>
      <c r="O3244" s="97">
        <f>IF(AND($S3244&gt;=91,$S3244&lt;=120),$K3244,0)</f>
        <v>0</v>
      </c>
      <c r="P3244" s="98">
        <f>IF($S3244&gt;120,$K3244,0)</f>
        <v>0</v>
      </c>
      <c r="Q3244" s="101" t="str">
        <f t="shared" si="508"/>
        <v>Unregistered</v>
      </c>
      <c r="R3244" s="123">
        <v>0.3</v>
      </c>
      <c r="S3244" s="95">
        <f>DATE(2026,5,31)-F3244</f>
        <v>61</v>
      </c>
    </row>
    <row r="3245" spans="1:21" hidden="1" x14ac:dyDescent="0.3">
      <c r="A3245" s="114">
        <v>10246</v>
      </c>
      <c r="B3245" s="114" t="s">
        <v>130</v>
      </c>
      <c r="C3245" s="114" t="s">
        <v>132</v>
      </c>
      <c r="D3245" s="114" t="s">
        <v>9556</v>
      </c>
      <c r="E3245" s="114" t="s">
        <v>9557</v>
      </c>
      <c r="F3245" s="115">
        <v>45621</v>
      </c>
      <c r="G3245" s="114" t="s">
        <v>2711</v>
      </c>
      <c r="H3245" s="116">
        <v>9009792</v>
      </c>
      <c r="I3245" s="116">
        <v>2702937</v>
      </c>
      <c r="J3245" s="116">
        <v>2793035</v>
      </c>
      <c r="K3245" s="116">
        <v>-90098</v>
      </c>
      <c r="L3245" s="116">
        <v>0</v>
      </c>
      <c r="M3245" s="116">
        <v>0</v>
      </c>
      <c r="N3245" s="116">
        <v>0</v>
      </c>
      <c r="O3245" s="116">
        <v>0</v>
      </c>
      <c r="P3245" s="120">
        <v>0</v>
      </c>
      <c r="Q3245" s="27" t="str">
        <f t="shared" si="508"/>
        <v>Registered</v>
      </c>
      <c r="R3245" s="121">
        <f t="shared" si="509"/>
        <v>0.29999993340578784</v>
      </c>
      <c r="T3245" s="117">
        <f t="shared" ref="T3245:T3264" si="512">L3245+M3245+N3245+O3245+P3245</f>
        <v>0</v>
      </c>
      <c r="U3245" s="117">
        <f t="shared" ref="U3245:U3264" si="513">K3245-T3245</f>
        <v>-90098</v>
      </c>
    </row>
    <row r="3246" spans="1:21" hidden="1" x14ac:dyDescent="0.3">
      <c r="A3246" s="114">
        <v>10247</v>
      </c>
      <c r="B3246" s="114" t="s">
        <v>130</v>
      </c>
      <c r="C3246" s="114" t="s">
        <v>132</v>
      </c>
      <c r="D3246" s="114" t="s">
        <v>2126</v>
      </c>
      <c r="E3246" s="114" t="s">
        <v>2127</v>
      </c>
      <c r="F3246" s="115">
        <v>46102</v>
      </c>
      <c r="G3246" s="114" t="s">
        <v>1694</v>
      </c>
      <c r="H3246" s="116">
        <v>9009792</v>
      </c>
      <c r="I3246" s="116">
        <v>2702937</v>
      </c>
      <c r="J3246" s="116">
        <v>2793035</v>
      </c>
      <c r="K3246" s="116">
        <v>-90098</v>
      </c>
      <c r="L3246" s="116">
        <v>0</v>
      </c>
      <c r="M3246" s="116">
        <v>0</v>
      </c>
      <c r="N3246" s="116">
        <v>0</v>
      </c>
      <c r="O3246" s="116">
        <v>0</v>
      </c>
      <c r="P3246" s="120">
        <v>0</v>
      </c>
      <c r="Q3246" s="27" t="str">
        <f t="shared" si="508"/>
        <v>Registered</v>
      </c>
      <c r="R3246" s="121">
        <f t="shared" si="509"/>
        <v>0.29999993340578784</v>
      </c>
      <c r="T3246" s="117">
        <f t="shared" si="512"/>
        <v>0</v>
      </c>
      <c r="U3246" s="117">
        <f t="shared" si="513"/>
        <v>-90098</v>
      </c>
    </row>
    <row r="3247" spans="1:21" hidden="1" x14ac:dyDescent="0.3">
      <c r="A3247" s="114">
        <v>10249</v>
      </c>
      <c r="B3247" s="114" t="s">
        <v>130</v>
      </c>
      <c r="C3247" s="114" t="s">
        <v>132</v>
      </c>
      <c r="D3247" s="114" t="s">
        <v>9560</v>
      </c>
      <c r="E3247" s="114" t="s">
        <v>9561</v>
      </c>
      <c r="F3247" s="115">
        <v>45764</v>
      </c>
      <c r="G3247" s="114" t="s">
        <v>2509</v>
      </c>
      <c r="H3247" s="116">
        <v>9024653</v>
      </c>
      <c r="I3247" s="116">
        <v>2707396</v>
      </c>
      <c r="J3247" s="116">
        <v>2797795</v>
      </c>
      <c r="K3247" s="116">
        <v>-90399</v>
      </c>
      <c r="L3247" s="116">
        <v>0</v>
      </c>
      <c r="M3247" s="116">
        <v>0</v>
      </c>
      <c r="N3247" s="116">
        <v>0</v>
      </c>
      <c r="O3247" s="116">
        <v>0</v>
      </c>
      <c r="P3247" s="120">
        <v>0</v>
      </c>
      <c r="Q3247" s="27" t="str">
        <f t="shared" si="508"/>
        <v>Registered</v>
      </c>
      <c r="R3247" s="121">
        <f t="shared" si="509"/>
        <v>0.30000001108075847</v>
      </c>
      <c r="T3247" s="117">
        <f t="shared" si="512"/>
        <v>0</v>
      </c>
      <c r="U3247" s="117">
        <f t="shared" si="513"/>
        <v>-90399</v>
      </c>
    </row>
    <row r="3248" spans="1:21" hidden="1" x14ac:dyDescent="0.3">
      <c r="A3248" s="114">
        <v>10251</v>
      </c>
      <c r="B3248" s="114" t="s">
        <v>130</v>
      </c>
      <c r="C3248" s="114" t="s">
        <v>132</v>
      </c>
      <c r="D3248" s="114" t="s">
        <v>9562</v>
      </c>
      <c r="E3248" s="114" t="s">
        <v>9563</v>
      </c>
      <c r="F3248" s="115">
        <v>45936</v>
      </c>
      <c r="G3248" s="114" t="s">
        <v>7468</v>
      </c>
      <c r="H3248" s="116">
        <v>9245952</v>
      </c>
      <c r="I3248" s="116">
        <v>2773785</v>
      </c>
      <c r="J3248" s="116">
        <v>2866245</v>
      </c>
      <c r="K3248" s="116">
        <v>-92460</v>
      </c>
      <c r="L3248" s="116">
        <v>0</v>
      </c>
      <c r="M3248" s="116">
        <v>0</v>
      </c>
      <c r="N3248" s="116">
        <v>0</v>
      </c>
      <c r="O3248" s="116">
        <v>0</v>
      </c>
      <c r="P3248" s="120">
        <v>0</v>
      </c>
      <c r="Q3248" s="27" t="str">
        <f t="shared" si="508"/>
        <v>Registered</v>
      </c>
      <c r="R3248" s="121">
        <f t="shared" si="509"/>
        <v>0.29999993510673645</v>
      </c>
      <c r="T3248" s="117">
        <f t="shared" si="512"/>
        <v>0</v>
      </c>
      <c r="U3248" s="117">
        <f t="shared" si="513"/>
        <v>-92460</v>
      </c>
    </row>
    <row r="3249" spans="1:21" hidden="1" x14ac:dyDescent="0.3">
      <c r="A3249" s="114">
        <v>10255</v>
      </c>
      <c r="B3249" s="114" t="s">
        <v>130</v>
      </c>
      <c r="C3249" s="114" t="s">
        <v>132</v>
      </c>
      <c r="D3249" s="114" t="s">
        <v>4890</v>
      </c>
      <c r="E3249" s="114" t="s">
        <v>4891</v>
      </c>
      <c r="F3249" s="115">
        <v>46051</v>
      </c>
      <c r="G3249" s="114" t="s">
        <v>1410</v>
      </c>
      <c r="H3249" s="116">
        <v>9379584</v>
      </c>
      <c r="I3249" s="116">
        <v>2813875</v>
      </c>
      <c r="J3249" s="116">
        <v>2907670.4</v>
      </c>
      <c r="K3249" s="116">
        <v>-93795.4</v>
      </c>
      <c r="L3249" s="116">
        <v>0</v>
      </c>
      <c r="M3249" s="116">
        <v>0</v>
      </c>
      <c r="N3249" s="116">
        <v>0</v>
      </c>
      <c r="O3249" s="116">
        <v>0</v>
      </c>
      <c r="P3249" s="120">
        <v>0</v>
      </c>
      <c r="Q3249" s="27" t="str">
        <f t="shared" si="508"/>
        <v>Registered</v>
      </c>
      <c r="R3249" s="121">
        <f t="shared" si="509"/>
        <v>0.29999997867709272</v>
      </c>
      <c r="T3249" s="117">
        <f t="shared" si="512"/>
        <v>0</v>
      </c>
      <c r="U3249" s="117">
        <f t="shared" si="513"/>
        <v>-93795.4</v>
      </c>
    </row>
    <row r="3250" spans="1:21" hidden="1" x14ac:dyDescent="0.3">
      <c r="A3250" s="114">
        <v>10338</v>
      </c>
      <c r="B3250" s="114" t="s">
        <v>130</v>
      </c>
      <c r="C3250" s="114" t="s">
        <v>132</v>
      </c>
      <c r="D3250" s="114" t="s">
        <v>9692</v>
      </c>
      <c r="E3250" s="114" t="s">
        <v>9693</v>
      </c>
      <c r="F3250" s="115">
        <v>45747</v>
      </c>
      <c r="G3250" s="114" t="s">
        <v>9035</v>
      </c>
      <c r="H3250" s="116">
        <v>12999078</v>
      </c>
      <c r="I3250" s="116">
        <v>3899724</v>
      </c>
      <c r="J3250" s="116">
        <v>4029714.25</v>
      </c>
      <c r="K3250" s="116">
        <v>-129990.25</v>
      </c>
      <c r="L3250" s="116">
        <v>0</v>
      </c>
      <c r="M3250" s="116">
        <v>0</v>
      </c>
      <c r="N3250" s="116">
        <v>0</v>
      </c>
      <c r="O3250" s="116">
        <v>0</v>
      </c>
      <c r="P3250" s="120">
        <v>0</v>
      </c>
      <c r="Q3250" s="27" t="str">
        <f t="shared" si="508"/>
        <v>Registered</v>
      </c>
      <c r="R3250" s="121">
        <f t="shared" si="509"/>
        <v>0.30000004615711978</v>
      </c>
      <c r="T3250" s="117">
        <f t="shared" si="512"/>
        <v>0</v>
      </c>
      <c r="U3250" s="117">
        <f t="shared" si="513"/>
        <v>-129990.25</v>
      </c>
    </row>
    <row r="3251" spans="1:21" hidden="1" x14ac:dyDescent="0.3">
      <c r="A3251" s="114">
        <v>10343</v>
      </c>
      <c r="B3251" s="114" t="s">
        <v>130</v>
      </c>
      <c r="C3251" s="114" t="s">
        <v>132</v>
      </c>
      <c r="D3251" s="114" t="s">
        <v>9698</v>
      </c>
      <c r="E3251" s="114" t="s">
        <v>9699</v>
      </c>
      <c r="F3251" s="115">
        <v>45678</v>
      </c>
      <c r="G3251" s="114" t="s">
        <v>9700</v>
      </c>
      <c r="H3251" s="116">
        <v>13267242</v>
      </c>
      <c r="I3251" s="116">
        <v>3980172</v>
      </c>
      <c r="J3251" s="116">
        <v>4112844</v>
      </c>
      <c r="K3251" s="116">
        <v>-132672</v>
      </c>
      <c r="L3251" s="116">
        <v>0</v>
      </c>
      <c r="M3251" s="116">
        <v>0</v>
      </c>
      <c r="N3251" s="116">
        <v>0</v>
      </c>
      <c r="O3251" s="116">
        <v>0</v>
      </c>
      <c r="P3251" s="120">
        <v>0</v>
      </c>
      <c r="Q3251" s="27" t="str">
        <f t="shared" si="508"/>
        <v>Registered</v>
      </c>
      <c r="R3251" s="121">
        <f t="shared" si="509"/>
        <v>0.29999995477583058</v>
      </c>
      <c r="T3251" s="117">
        <f t="shared" si="512"/>
        <v>0</v>
      </c>
      <c r="U3251" s="117">
        <f t="shared" si="513"/>
        <v>-132672</v>
      </c>
    </row>
    <row r="3252" spans="1:21" hidden="1" x14ac:dyDescent="0.3">
      <c r="A3252" s="114">
        <v>10344</v>
      </c>
      <c r="B3252" s="114" t="s">
        <v>130</v>
      </c>
      <c r="C3252" s="114" t="s">
        <v>132</v>
      </c>
      <c r="D3252" s="114" t="s">
        <v>9701</v>
      </c>
      <c r="E3252" s="114" t="s">
        <v>9702</v>
      </c>
      <c r="F3252" s="115">
        <v>45746</v>
      </c>
      <c r="G3252" s="114" t="s">
        <v>5517</v>
      </c>
      <c r="H3252" s="116">
        <v>13267242</v>
      </c>
      <c r="I3252" s="116">
        <v>3980172</v>
      </c>
      <c r="J3252" s="116">
        <v>4112844</v>
      </c>
      <c r="K3252" s="116">
        <v>-132672</v>
      </c>
      <c r="L3252" s="116">
        <v>0</v>
      </c>
      <c r="M3252" s="116">
        <v>0</v>
      </c>
      <c r="N3252" s="116">
        <v>0</v>
      </c>
      <c r="O3252" s="116">
        <v>0</v>
      </c>
      <c r="P3252" s="120">
        <v>0</v>
      </c>
      <c r="Q3252" s="27" t="str">
        <f t="shared" si="508"/>
        <v>Registered</v>
      </c>
      <c r="R3252" s="121">
        <f t="shared" si="509"/>
        <v>0.29999995477583058</v>
      </c>
      <c r="T3252" s="117">
        <f t="shared" si="512"/>
        <v>0</v>
      </c>
      <c r="U3252" s="117">
        <f t="shared" si="513"/>
        <v>-132672</v>
      </c>
    </row>
    <row r="3253" spans="1:21" hidden="1" x14ac:dyDescent="0.3">
      <c r="A3253" s="114">
        <v>10346</v>
      </c>
      <c r="B3253" s="114" t="s">
        <v>130</v>
      </c>
      <c r="C3253" s="114" t="s">
        <v>132</v>
      </c>
      <c r="D3253" s="114" t="s">
        <v>9705</v>
      </c>
      <c r="E3253" s="114" t="s">
        <v>9706</v>
      </c>
      <c r="F3253" s="115">
        <v>45854</v>
      </c>
      <c r="G3253" s="114" t="s">
        <v>3888</v>
      </c>
      <c r="H3253" s="116">
        <v>13322250</v>
      </c>
      <c r="I3253" s="116">
        <v>3996675</v>
      </c>
      <c r="J3253" s="116">
        <v>4129897</v>
      </c>
      <c r="K3253" s="116">
        <v>-133222</v>
      </c>
      <c r="L3253" s="116">
        <v>0</v>
      </c>
      <c r="M3253" s="116">
        <v>0</v>
      </c>
      <c r="N3253" s="116">
        <v>0</v>
      </c>
      <c r="O3253" s="116">
        <v>0</v>
      </c>
      <c r="P3253" s="120">
        <v>0</v>
      </c>
      <c r="Q3253" s="27" t="str">
        <f t="shared" si="508"/>
        <v>Registered</v>
      </c>
      <c r="R3253" s="121">
        <f t="shared" si="509"/>
        <v>0.3</v>
      </c>
      <c r="T3253" s="117">
        <f t="shared" si="512"/>
        <v>0</v>
      </c>
      <c r="U3253" s="117">
        <f t="shared" si="513"/>
        <v>-133222</v>
      </c>
    </row>
    <row r="3254" spans="1:21" hidden="1" x14ac:dyDescent="0.3">
      <c r="A3254" s="114">
        <v>10347</v>
      </c>
      <c r="B3254" s="114" t="s">
        <v>130</v>
      </c>
      <c r="C3254" s="114" t="s">
        <v>132</v>
      </c>
      <c r="D3254" s="114" t="s">
        <v>9707</v>
      </c>
      <c r="E3254" s="114" t="s">
        <v>9708</v>
      </c>
      <c r="F3254" s="115">
        <v>45838</v>
      </c>
      <c r="G3254" s="114" t="s">
        <v>2421</v>
      </c>
      <c r="H3254" s="116">
        <v>13322250</v>
      </c>
      <c r="I3254" s="116">
        <v>3996675</v>
      </c>
      <c r="J3254" s="116">
        <v>4129898</v>
      </c>
      <c r="K3254" s="116">
        <v>-133223</v>
      </c>
      <c r="L3254" s="116">
        <v>0</v>
      </c>
      <c r="M3254" s="116">
        <v>0</v>
      </c>
      <c r="N3254" s="116">
        <v>0</v>
      </c>
      <c r="O3254" s="116">
        <v>0</v>
      </c>
      <c r="P3254" s="120">
        <v>0</v>
      </c>
      <c r="Q3254" s="27" t="str">
        <f t="shared" si="508"/>
        <v>Registered</v>
      </c>
      <c r="R3254" s="121">
        <f t="shared" si="509"/>
        <v>0.3</v>
      </c>
      <c r="T3254" s="117">
        <f t="shared" si="512"/>
        <v>0</v>
      </c>
      <c r="U3254" s="117">
        <f t="shared" si="513"/>
        <v>-133223</v>
      </c>
    </row>
    <row r="3255" spans="1:21" hidden="1" x14ac:dyDescent="0.3">
      <c r="A3255" s="114">
        <v>10349</v>
      </c>
      <c r="B3255" s="114" t="s">
        <v>130</v>
      </c>
      <c r="C3255" s="114" t="s">
        <v>132</v>
      </c>
      <c r="D3255" s="114" t="s">
        <v>9711</v>
      </c>
      <c r="E3255" s="114" t="s">
        <v>9712</v>
      </c>
      <c r="F3255" s="115">
        <v>46000</v>
      </c>
      <c r="G3255" s="114" t="s">
        <v>3080</v>
      </c>
      <c r="H3255" s="116">
        <v>13353192</v>
      </c>
      <c r="I3255" s="116">
        <v>4005957</v>
      </c>
      <c r="J3255" s="116">
        <v>4139489</v>
      </c>
      <c r="K3255" s="116">
        <v>-133532</v>
      </c>
      <c r="L3255" s="116">
        <v>0</v>
      </c>
      <c r="M3255" s="116">
        <v>0</v>
      </c>
      <c r="N3255" s="116">
        <v>0</v>
      </c>
      <c r="O3255" s="116">
        <v>0</v>
      </c>
      <c r="P3255" s="120">
        <v>0</v>
      </c>
      <c r="Q3255" s="27" t="str">
        <f t="shared" si="508"/>
        <v>Registered</v>
      </c>
      <c r="R3255" s="121">
        <f t="shared" si="509"/>
        <v>0.29999995506692334</v>
      </c>
      <c r="T3255" s="117">
        <f t="shared" si="512"/>
        <v>0</v>
      </c>
      <c r="U3255" s="117">
        <f t="shared" si="513"/>
        <v>-133532</v>
      </c>
    </row>
    <row r="3256" spans="1:21" hidden="1" x14ac:dyDescent="0.3">
      <c r="A3256" s="114">
        <v>10351</v>
      </c>
      <c r="B3256" s="114" t="s">
        <v>130</v>
      </c>
      <c r="C3256" s="114" t="s">
        <v>132</v>
      </c>
      <c r="D3256" s="114" t="s">
        <v>9715</v>
      </c>
      <c r="E3256" s="114" t="s">
        <v>9716</v>
      </c>
      <c r="F3256" s="115">
        <v>45726</v>
      </c>
      <c r="G3256" s="114" t="s">
        <v>1897</v>
      </c>
      <c r="H3256" s="116">
        <v>13356630</v>
      </c>
      <c r="I3256" s="116">
        <v>4006989</v>
      </c>
      <c r="J3256" s="116">
        <v>4140557</v>
      </c>
      <c r="K3256" s="116">
        <v>-133568</v>
      </c>
      <c r="L3256" s="116">
        <v>0</v>
      </c>
      <c r="M3256" s="116">
        <v>0</v>
      </c>
      <c r="N3256" s="116">
        <v>0</v>
      </c>
      <c r="O3256" s="116">
        <v>0</v>
      </c>
      <c r="P3256" s="120">
        <v>0</v>
      </c>
      <c r="Q3256" s="27" t="str">
        <f t="shared" si="508"/>
        <v>Registered</v>
      </c>
      <c r="R3256" s="121">
        <f t="shared" si="509"/>
        <v>0.3</v>
      </c>
      <c r="T3256" s="117">
        <f t="shared" si="512"/>
        <v>0</v>
      </c>
      <c r="U3256" s="117">
        <f t="shared" si="513"/>
        <v>-133568</v>
      </c>
    </row>
    <row r="3257" spans="1:21" hidden="1" x14ac:dyDescent="0.3">
      <c r="A3257" s="114">
        <v>10353</v>
      </c>
      <c r="B3257" s="114" t="s">
        <v>130</v>
      </c>
      <c r="C3257" s="114" t="s">
        <v>132</v>
      </c>
      <c r="D3257" s="114" t="s">
        <v>9719</v>
      </c>
      <c r="E3257" s="114" t="s">
        <v>9720</v>
      </c>
      <c r="F3257" s="115">
        <v>45833</v>
      </c>
      <c r="G3257" s="114" t="s">
        <v>3189</v>
      </c>
      <c r="H3257" s="116">
        <v>13442580</v>
      </c>
      <c r="I3257" s="116">
        <v>2688516</v>
      </c>
      <c r="J3257" s="116">
        <v>2822942</v>
      </c>
      <c r="K3257" s="116">
        <v>-134426</v>
      </c>
      <c r="L3257" s="116">
        <v>0</v>
      </c>
      <c r="M3257" s="116">
        <v>0</v>
      </c>
      <c r="N3257" s="116">
        <v>0</v>
      </c>
      <c r="O3257" s="116">
        <v>0</v>
      </c>
      <c r="P3257" s="120">
        <v>0</v>
      </c>
      <c r="Q3257" s="27" t="str">
        <f t="shared" si="508"/>
        <v>Registered</v>
      </c>
      <c r="R3257" s="121">
        <f t="shared" si="509"/>
        <v>0.2</v>
      </c>
      <c r="T3257" s="117">
        <f t="shared" si="512"/>
        <v>0</v>
      </c>
      <c r="U3257" s="117">
        <f t="shared" si="513"/>
        <v>-134426</v>
      </c>
    </row>
    <row r="3258" spans="1:21" hidden="1" x14ac:dyDescent="0.3">
      <c r="A3258" s="114">
        <v>10354</v>
      </c>
      <c r="B3258" s="114" t="s">
        <v>130</v>
      </c>
      <c r="C3258" s="114" t="s">
        <v>132</v>
      </c>
      <c r="D3258" s="114" t="s">
        <v>9721</v>
      </c>
      <c r="E3258" s="114" t="s">
        <v>9722</v>
      </c>
      <c r="F3258" s="115">
        <v>45621</v>
      </c>
      <c r="G3258" s="114" t="s">
        <v>5815</v>
      </c>
      <c r="H3258" s="116">
        <v>13444299</v>
      </c>
      <c r="I3258" s="116">
        <v>4033290</v>
      </c>
      <c r="J3258" s="116">
        <v>4167732</v>
      </c>
      <c r="K3258" s="116">
        <v>-134442</v>
      </c>
      <c r="L3258" s="116">
        <v>0</v>
      </c>
      <c r="M3258" s="116">
        <v>0</v>
      </c>
      <c r="N3258" s="116">
        <v>0</v>
      </c>
      <c r="O3258" s="116">
        <v>0</v>
      </c>
      <c r="P3258" s="120">
        <v>0</v>
      </c>
      <c r="Q3258" s="27" t="str">
        <f t="shared" si="508"/>
        <v>Registered</v>
      </c>
      <c r="R3258" s="121">
        <f t="shared" si="509"/>
        <v>0.30000002231429096</v>
      </c>
      <c r="T3258" s="117">
        <f t="shared" si="512"/>
        <v>0</v>
      </c>
      <c r="U3258" s="117">
        <f t="shared" si="513"/>
        <v>-134442</v>
      </c>
    </row>
    <row r="3259" spans="1:21" hidden="1" x14ac:dyDescent="0.3">
      <c r="A3259" s="114">
        <v>10355</v>
      </c>
      <c r="B3259" s="114" t="s">
        <v>130</v>
      </c>
      <c r="C3259" s="114" t="s">
        <v>132</v>
      </c>
      <c r="D3259" s="114" t="s">
        <v>9723</v>
      </c>
      <c r="E3259" s="114" t="s">
        <v>9724</v>
      </c>
      <c r="F3259" s="115">
        <v>45621</v>
      </c>
      <c r="G3259" s="114" t="s">
        <v>5815</v>
      </c>
      <c r="H3259" s="116">
        <v>13444299</v>
      </c>
      <c r="I3259" s="116">
        <v>4033290</v>
      </c>
      <c r="J3259" s="116">
        <v>4167733</v>
      </c>
      <c r="K3259" s="116">
        <v>-134443</v>
      </c>
      <c r="L3259" s="116">
        <v>0</v>
      </c>
      <c r="M3259" s="116">
        <v>0</v>
      </c>
      <c r="N3259" s="116">
        <v>0</v>
      </c>
      <c r="O3259" s="116">
        <v>0</v>
      </c>
      <c r="P3259" s="120">
        <v>0</v>
      </c>
      <c r="Q3259" s="27" t="str">
        <f t="shared" si="508"/>
        <v>Registered</v>
      </c>
      <c r="R3259" s="121">
        <f t="shared" si="509"/>
        <v>0.30000002231429096</v>
      </c>
      <c r="T3259" s="117">
        <f t="shared" si="512"/>
        <v>0</v>
      </c>
      <c r="U3259" s="117">
        <f t="shared" si="513"/>
        <v>-134443</v>
      </c>
    </row>
    <row r="3260" spans="1:21" hidden="1" x14ac:dyDescent="0.3">
      <c r="A3260" s="114">
        <v>10358</v>
      </c>
      <c r="B3260" s="114" t="s">
        <v>130</v>
      </c>
      <c r="C3260" s="114" t="s">
        <v>132</v>
      </c>
      <c r="D3260" s="114" t="s">
        <v>9728</v>
      </c>
      <c r="E3260" s="114" t="s">
        <v>9729</v>
      </c>
      <c r="F3260" s="115">
        <v>45988</v>
      </c>
      <c r="G3260" s="114" t="s">
        <v>8038</v>
      </c>
      <c r="H3260" s="116">
        <v>13531968</v>
      </c>
      <c r="I3260" s="116">
        <v>4059591</v>
      </c>
      <c r="J3260" s="116">
        <v>4194911.8</v>
      </c>
      <c r="K3260" s="116">
        <v>-135320.79999999999</v>
      </c>
      <c r="L3260" s="116">
        <v>0</v>
      </c>
      <c r="M3260" s="116">
        <v>0</v>
      </c>
      <c r="N3260" s="116">
        <v>0</v>
      </c>
      <c r="O3260" s="116">
        <v>0</v>
      </c>
      <c r="P3260" s="120">
        <v>0</v>
      </c>
      <c r="Q3260" s="27" t="str">
        <f t="shared" si="508"/>
        <v>Registered</v>
      </c>
      <c r="R3260" s="121">
        <f t="shared" si="509"/>
        <v>0.30000004433944866</v>
      </c>
      <c r="T3260" s="117">
        <f t="shared" si="512"/>
        <v>0</v>
      </c>
      <c r="U3260" s="117">
        <f t="shared" si="513"/>
        <v>-135320.79999999999</v>
      </c>
    </row>
    <row r="3261" spans="1:21" hidden="1" x14ac:dyDescent="0.3">
      <c r="A3261" s="114">
        <v>10360</v>
      </c>
      <c r="B3261" s="114" t="s">
        <v>130</v>
      </c>
      <c r="C3261" s="114" t="s">
        <v>132</v>
      </c>
      <c r="D3261" s="114" t="s">
        <v>9732</v>
      </c>
      <c r="E3261" s="114" t="s">
        <v>9733</v>
      </c>
      <c r="F3261" s="115">
        <v>46020</v>
      </c>
      <c r="G3261" s="114" t="s">
        <v>2407</v>
      </c>
      <c r="H3261" s="116">
        <v>13585257</v>
      </c>
      <c r="I3261" s="116">
        <v>4075577</v>
      </c>
      <c r="J3261" s="116">
        <v>4211429</v>
      </c>
      <c r="K3261" s="116">
        <v>-135852</v>
      </c>
      <c r="L3261" s="116">
        <v>0</v>
      </c>
      <c r="M3261" s="116">
        <v>0</v>
      </c>
      <c r="N3261" s="116">
        <v>0</v>
      </c>
      <c r="O3261" s="116">
        <v>0</v>
      </c>
      <c r="P3261" s="120">
        <v>0</v>
      </c>
      <c r="Q3261" s="27" t="str">
        <f t="shared" si="508"/>
        <v>Registered</v>
      </c>
      <c r="R3261" s="121">
        <f t="shared" si="509"/>
        <v>0.29999999263907928</v>
      </c>
      <c r="T3261" s="117">
        <f t="shared" si="512"/>
        <v>0</v>
      </c>
      <c r="U3261" s="117">
        <f t="shared" si="513"/>
        <v>-135852</v>
      </c>
    </row>
    <row r="3262" spans="1:21" hidden="1" x14ac:dyDescent="0.3">
      <c r="A3262" s="114">
        <v>10361</v>
      </c>
      <c r="B3262" s="114" t="s">
        <v>130</v>
      </c>
      <c r="C3262" s="114" t="s">
        <v>132</v>
      </c>
      <c r="D3262" s="114" t="s">
        <v>9734</v>
      </c>
      <c r="E3262" s="114" t="s">
        <v>9735</v>
      </c>
      <c r="F3262" s="115">
        <v>45906</v>
      </c>
      <c r="G3262" s="114" t="s">
        <v>3166</v>
      </c>
      <c r="H3262" s="116">
        <v>13621356</v>
      </c>
      <c r="I3262" s="116">
        <v>4086407</v>
      </c>
      <c r="J3262" s="116">
        <v>4222621</v>
      </c>
      <c r="K3262" s="116">
        <v>-136214</v>
      </c>
      <c r="L3262" s="116">
        <v>0</v>
      </c>
      <c r="M3262" s="116">
        <v>0</v>
      </c>
      <c r="N3262" s="116">
        <v>0</v>
      </c>
      <c r="O3262" s="116">
        <v>0</v>
      </c>
      <c r="P3262" s="120">
        <v>0</v>
      </c>
      <c r="Q3262" s="27" t="str">
        <f t="shared" si="508"/>
        <v>Registered</v>
      </c>
      <c r="R3262" s="121">
        <f t="shared" si="509"/>
        <v>0.300000014682826</v>
      </c>
      <c r="T3262" s="117">
        <f t="shared" si="512"/>
        <v>0</v>
      </c>
      <c r="U3262" s="117">
        <f t="shared" si="513"/>
        <v>-136214</v>
      </c>
    </row>
    <row r="3263" spans="1:21" hidden="1" x14ac:dyDescent="0.3">
      <c r="A3263" s="114">
        <v>10362</v>
      </c>
      <c r="B3263" s="114" t="s">
        <v>130</v>
      </c>
      <c r="C3263" s="114" t="s">
        <v>132</v>
      </c>
      <c r="D3263" s="114" t="s">
        <v>9736</v>
      </c>
      <c r="E3263" s="114" t="s">
        <v>9737</v>
      </c>
      <c r="F3263" s="115">
        <v>45897</v>
      </c>
      <c r="G3263" s="114" t="s">
        <v>2421</v>
      </c>
      <c r="H3263" s="116">
        <v>13666050</v>
      </c>
      <c r="I3263" s="116">
        <v>4099815</v>
      </c>
      <c r="J3263" s="116">
        <v>4236477</v>
      </c>
      <c r="K3263" s="116">
        <v>-136662</v>
      </c>
      <c r="L3263" s="116">
        <v>0</v>
      </c>
      <c r="M3263" s="116">
        <v>0</v>
      </c>
      <c r="N3263" s="116">
        <v>0</v>
      </c>
      <c r="O3263" s="116">
        <v>0</v>
      </c>
      <c r="P3263" s="120">
        <v>0</v>
      </c>
      <c r="Q3263" s="27" t="str">
        <f t="shared" si="508"/>
        <v>Registered</v>
      </c>
      <c r="R3263" s="121">
        <f t="shared" si="509"/>
        <v>0.3</v>
      </c>
      <c r="T3263" s="117">
        <f t="shared" si="512"/>
        <v>0</v>
      </c>
      <c r="U3263" s="117">
        <f t="shared" si="513"/>
        <v>-136662</v>
      </c>
    </row>
    <row r="3264" spans="1:21" hidden="1" x14ac:dyDescent="0.3">
      <c r="A3264" s="114">
        <v>10364</v>
      </c>
      <c r="B3264" s="114" t="s">
        <v>130</v>
      </c>
      <c r="C3264" s="114" t="s">
        <v>132</v>
      </c>
      <c r="D3264" s="114" t="s">
        <v>1899</v>
      </c>
      <c r="E3264" s="114" t="s">
        <v>1900</v>
      </c>
      <c r="F3264" s="115">
        <v>46091</v>
      </c>
      <c r="G3264" s="114" t="s">
        <v>1744</v>
      </c>
      <c r="H3264" s="116">
        <v>14095800</v>
      </c>
      <c r="I3264" s="116">
        <v>4228740</v>
      </c>
      <c r="J3264" s="116">
        <v>4369698</v>
      </c>
      <c r="K3264" s="116">
        <v>-140958</v>
      </c>
      <c r="L3264" s="116">
        <v>0</v>
      </c>
      <c r="M3264" s="116">
        <v>0</v>
      </c>
      <c r="N3264" s="116">
        <v>0</v>
      </c>
      <c r="O3264" s="116">
        <v>0</v>
      </c>
      <c r="P3264" s="120">
        <v>0</v>
      </c>
      <c r="Q3264" s="27" t="str">
        <f t="shared" si="508"/>
        <v>Registered</v>
      </c>
      <c r="R3264" s="121">
        <f t="shared" si="509"/>
        <v>0.3</v>
      </c>
      <c r="T3264" s="117">
        <f t="shared" si="512"/>
        <v>0</v>
      </c>
      <c r="U3264" s="117">
        <f t="shared" si="513"/>
        <v>-140958</v>
      </c>
    </row>
    <row r="3265" spans="1:21" s="101" customFormat="1" x14ac:dyDescent="0.3">
      <c r="A3265" s="99">
        <v>10397</v>
      </c>
      <c r="B3265" s="99" t="s">
        <v>130</v>
      </c>
      <c r="C3265" s="99" t="s">
        <v>132</v>
      </c>
      <c r="D3265" s="99" t="s">
        <v>151</v>
      </c>
      <c r="E3265" s="99" t="s">
        <v>152</v>
      </c>
      <c r="F3265" s="100">
        <v>46142</v>
      </c>
      <c r="G3265" s="99" t="s">
        <v>1898</v>
      </c>
      <c r="H3265" s="96">
        <v>13752000</v>
      </c>
      <c r="I3265" s="96">
        <f t="shared" ref="I3265:I3266" si="514">H3265*R3265</f>
        <v>4125600</v>
      </c>
      <c r="J3265" s="96">
        <v>200000</v>
      </c>
      <c r="K3265" s="96">
        <f t="shared" ref="K3265:K3266" si="515">I3265-J3265</f>
        <v>3925600</v>
      </c>
      <c r="L3265" s="97">
        <f t="shared" ref="L3265:L3266" si="516">IF(AND($S3265&gt;=0,$S3265&lt;=30),$K3265,0)</f>
        <v>0</v>
      </c>
      <c r="M3265" s="97">
        <f t="shared" ref="M3265:M3266" si="517">IF(AND($S3265&gt;=31,$S3265&lt;=60),$K3265,0)</f>
        <v>3925600</v>
      </c>
      <c r="N3265" s="97">
        <f t="shared" ref="N3265:N3266" si="518">IF(AND($S3265&gt;=61,$S3265&lt;=90),$K3265,0)</f>
        <v>0</v>
      </c>
      <c r="O3265" s="97">
        <f t="shared" ref="O3265:O3266" si="519">IF(AND($S3265&gt;=91,$S3265&lt;=120),$K3265,0)</f>
        <v>0</v>
      </c>
      <c r="P3265" s="98">
        <f t="shared" ref="P3265:P3266" si="520">IF($S3265&gt;120,$K3265,0)</f>
        <v>0</v>
      </c>
      <c r="Q3265" s="101" t="str">
        <f t="shared" si="508"/>
        <v>Unregistered</v>
      </c>
      <c r="R3265" s="123">
        <v>0.3</v>
      </c>
      <c r="S3265" s="95">
        <f t="shared" ref="S3265:S3266" si="521">DATE(2026,5,31)-F3265</f>
        <v>31</v>
      </c>
    </row>
    <row r="3266" spans="1:21" s="101" customFormat="1" x14ac:dyDescent="0.3">
      <c r="A3266" s="99">
        <v>10398</v>
      </c>
      <c r="B3266" s="99" t="s">
        <v>130</v>
      </c>
      <c r="C3266" s="99" t="s">
        <v>132</v>
      </c>
      <c r="D3266" s="99" t="s">
        <v>155</v>
      </c>
      <c r="E3266" s="99" t="s">
        <v>154</v>
      </c>
      <c r="F3266" s="100">
        <v>46135</v>
      </c>
      <c r="G3266" s="99" t="s">
        <v>1898</v>
      </c>
      <c r="H3266" s="96">
        <v>9100800</v>
      </c>
      <c r="I3266" s="96">
        <f t="shared" si="514"/>
        <v>2730240</v>
      </c>
      <c r="J3266" s="96">
        <v>200000</v>
      </c>
      <c r="K3266" s="96">
        <f t="shared" si="515"/>
        <v>2530240</v>
      </c>
      <c r="L3266" s="97">
        <f t="shared" si="516"/>
        <v>0</v>
      </c>
      <c r="M3266" s="97">
        <f t="shared" si="517"/>
        <v>2530240</v>
      </c>
      <c r="N3266" s="97">
        <f t="shared" si="518"/>
        <v>0</v>
      </c>
      <c r="O3266" s="97">
        <f t="shared" si="519"/>
        <v>0</v>
      </c>
      <c r="P3266" s="98">
        <f t="shared" si="520"/>
        <v>0</v>
      </c>
      <c r="Q3266" s="101" t="str">
        <f t="shared" ref="Q3266:Q3329" si="522">IF(G3266="01 Jan 1900","Unregistered","Registered")</f>
        <v>Unregistered</v>
      </c>
      <c r="R3266" s="123">
        <v>0.3</v>
      </c>
      <c r="S3266" s="95">
        <f t="shared" si="521"/>
        <v>38</v>
      </c>
    </row>
    <row r="3267" spans="1:21" hidden="1" x14ac:dyDescent="0.3">
      <c r="A3267" s="114">
        <v>10434</v>
      </c>
      <c r="B3267" s="114" t="s">
        <v>130</v>
      </c>
      <c r="C3267" s="114" t="s">
        <v>132</v>
      </c>
      <c r="D3267" s="114" t="s">
        <v>9828</v>
      </c>
      <c r="E3267" s="114" t="s">
        <v>9829</v>
      </c>
      <c r="F3267" s="115">
        <v>46020</v>
      </c>
      <c r="G3267" s="114" t="s">
        <v>2847</v>
      </c>
      <c r="H3267" s="116">
        <v>13494150</v>
      </c>
      <c r="I3267" s="116">
        <v>4048245</v>
      </c>
      <c r="J3267" s="116">
        <v>4318129</v>
      </c>
      <c r="K3267" s="116">
        <v>-269884</v>
      </c>
      <c r="L3267" s="116">
        <v>0</v>
      </c>
      <c r="M3267" s="116">
        <v>0</v>
      </c>
      <c r="N3267" s="116">
        <v>0</v>
      </c>
      <c r="O3267" s="116">
        <v>0</v>
      </c>
      <c r="P3267" s="120">
        <v>0</v>
      </c>
      <c r="Q3267" s="27" t="str">
        <f t="shared" si="522"/>
        <v>Registered</v>
      </c>
      <c r="R3267" s="121">
        <f t="shared" ref="R3267:R3330" si="523">I3267/H3267</f>
        <v>0.3</v>
      </c>
      <c r="T3267" s="117">
        <f>L3267+M3267+N3267+O3267+P3267</f>
        <v>0</v>
      </c>
      <c r="U3267" s="117">
        <f>K3267-T3267</f>
        <v>-269884</v>
      </c>
    </row>
    <row r="3268" spans="1:21" s="101" customFormat="1" x14ac:dyDescent="0.3">
      <c r="A3268" s="99">
        <v>10443</v>
      </c>
      <c r="B3268" s="99" t="s">
        <v>130</v>
      </c>
      <c r="C3268" s="99" t="s">
        <v>132</v>
      </c>
      <c r="D3268" s="99" t="s">
        <v>9844</v>
      </c>
      <c r="E3268" s="99" t="s">
        <v>9845</v>
      </c>
      <c r="F3268" s="100">
        <v>46105</v>
      </c>
      <c r="G3268" s="99" t="s">
        <v>1898</v>
      </c>
      <c r="H3268" s="96">
        <v>13666050</v>
      </c>
      <c r="I3268" s="96">
        <f t="shared" ref="I3268:I3269" si="524">H3268*R3268</f>
        <v>4099815</v>
      </c>
      <c r="J3268" s="96">
        <v>299000</v>
      </c>
      <c r="K3268" s="96">
        <f t="shared" ref="K3268:K3269" si="525">I3268-J3268</f>
        <v>3800815</v>
      </c>
      <c r="L3268" s="97">
        <f t="shared" ref="L3268:L3269" si="526">IF(AND($S3268&gt;=0,$S3268&lt;=30),$K3268,0)</f>
        <v>0</v>
      </c>
      <c r="M3268" s="97">
        <f t="shared" ref="M3268:M3269" si="527">IF(AND($S3268&gt;=31,$S3268&lt;=60),$K3268,0)</f>
        <v>0</v>
      </c>
      <c r="N3268" s="97">
        <f t="shared" ref="N3268:N3269" si="528">IF(AND($S3268&gt;=61,$S3268&lt;=90),$K3268,0)</f>
        <v>3800815</v>
      </c>
      <c r="O3268" s="97">
        <f t="shared" ref="O3268:O3269" si="529">IF(AND($S3268&gt;=91,$S3268&lt;=120),$K3268,0)</f>
        <v>0</v>
      </c>
      <c r="P3268" s="98">
        <f t="shared" ref="P3268:P3269" si="530">IF($S3268&gt;120,$K3268,0)</f>
        <v>0</v>
      </c>
      <c r="Q3268" s="101" t="str">
        <f t="shared" si="522"/>
        <v>Unregistered</v>
      </c>
      <c r="R3268" s="123">
        <v>0.3</v>
      </c>
      <c r="S3268" s="95">
        <f t="shared" ref="S3268:S3269" si="531">DATE(2026,5,31)-F3268</f>
        <v>68</v>
      </c>
    </row>
    <row r="3269" spans="1:21" s="101" customFormat="1" x14ac:dyDescent="0.3">
      <c r="A3269" s="99">
        <v>10444</v>
      </c>
      <c r="B3269" s="99" t="s">
        <v>130</v>
      </c>
      <c r="C3269" s="99" t="s">
        <v>132</v>
      </c>
      <c r="D3269" s="99" t="s">
        <v>153</v>
      </c>
      <c r="E3269" s="99" t="s">
        <v>154</v>
      </c>
      <c r="F3269" s="100">
        <v>46135</v>
      </c>
      <c r="G3269" s="99" t="s">
        <v>1898</v>
      </c>
      <c r="H3269" s="96">
        <v>14224065</v>
      </c>
      <c r="I3269" s="96">
        <f t="shared" si="524"/>
        <v>4267219.5</v>
      </c>
      <c r="J3269" s="96">
        <v>300000</v>
      </c>
      <c r="K3269" s="96">
        <f t="shared" si="525"/>
        <v>3967219.5</v>
      </c>
      <c r="L3269" s="97">
        <f t="shared" si="526"/>
        <v>0</v>
      </c>
      <c r="M3269" s="97">
        <f t="shared" si="527"/>
        <v>3967219.5</v>
      </c>
      <c r="N3269" s="97">
        <f t="shared" si="528"/>
        <v>0</v>
      </c>
      <c r="O3269" s="97">
        <f t="shared" si="529"/>
        <v>0</v>
      </c>
      <c r="P3269" s="98">
        <f t="shared" si="530"/>
        <v>0</v>
      </c>
      <c r="Q3269" s="101" t="str">
        <f t="shared" si="522"/>
        <v>Unregistered</v>
      </c>
      <c r="R3269" s="123">
        <v>0.3</v>
      </c>
      <c r="S3269" s="95">
        <f t="shared" si="531"/>
        <v>38</v>
      </c>
    </row>
    <row r="3270" spans="1:21" hidden="1" x14ac:dyDescent="0.3">
      <c r="A3270" s="114">
        <v>10475</v>
      </c>
      <c r="B3270" s="114" t="s">
        <v>130</v>
      </c>
      <c r="C3270" s="114" t="s">
        <v>132</v>
      </c>
      <c r="D3270" s="114" t="s">
        <v>9904</v>
      </c>
      <c r="E3270" s="114" t="s">
        <v>9905</v>
      </c>
      <c r="F3270" s="115">
        <v>45923</v>
      </c>
      <c r="G3270" s="114" t="s">
        <v>7505</v>
      </c>
      <c r="H3270" s="116">
        <v>8822016</v>
      </c>
      <c r="I3270" s="116">
        <v>2646605</v>
      </c>
      <c r="J3270" s="116">
        <v>3087706</v>
      </c>
      <c r="K3270" s="116">
        <v>-441101</v>
      </c>
      <c r="L3270" s="116">
        <v>0</v>
      </c>
      <c r="M3270" s="116">
        <v>0</v>
      </c>
      <c r="N3270" s="116">
        <v>0</v>
      </c>
      <c r="O3270" s="116">
        <v>0</v>
      </c>
      <c r="P3270" s="120">
        <v>0</v>
      </c>
      <c r="Q3270" s="27" t="str">
        <f t="shared" si="522"/>
        <v>Registered</v>
      </c>
      <c r="R3270" s="121">
        <f t="shared" si="523"/>
        <v>0.30000002267055514</v>
      </c>
      <c r="T3270" s="117">
        <f>L3270+M3270+N3270+O3270+P3270</f>
        <v>0</v>
      </c>
      <c r="U3270" s="117">
        <f>K3270-T3270</f>
        <v>-441101</v>
      </c>
    </row>
    <row r="3271" spans="1:21" s="101" customFormat="1" x14ac:dyDescent="0.3">
      <c r="A3271" s="99">
        <v>10576</v>
      </c>
      <c r="B3271" s="99" t="s">
        <v>130</v>
      </c>
      <c r="C3271" s="99" t="s">
        <v>132</v>
      </c>
      <c r="D3271" s="99" t="s">
        <v>10046</v>
      </c>
      <c r="E3271" s="99" t="s">
        <v>10047</v>
      </c>
      <c r="F3271" s="100">
        <v>45954</v>
      </c>
      <c r="G3271" s="99" t="s">
        <v>1898</v>
      </c>
      <c r="H3271" s="96">
        <v>13353192</v>
      </c>
      <c r="I3271" s="96">
        <f t="shared" ref="I3271:I3272" si="532">H3271*R3271</f>
        <v>4005957.5999999996</v>
      </c>
      <c r="J3271" s="96">
        <v>1100000</v>
      </c>
      <c r="K3271" s="96">
        <f t="shared" ref="K3271:K3272" si="533">I3271-J3271</f>
        <v>2905957.5999999996</v>
      </c>
      <c r="L3271" s="97">
        <f t="shared" ref="L3271:L3272" si="534">IF(AND($S3271&gt;=0,$S3271&lt;=30),$K3271,0)</f>
        <v>0</v>
      </c>
      <c r="M3271" s="97">
        <f t="shared" ref="M3271:M3272" si="535">IF(AND($S3271&gt;=31,$S3271&lt;=60),$K3271,0)</f>
        <v>0</v>
      </c>
      <c r="N3271" s="97">
        <f t="shared" ref="N3271:N3272" si="536">IF(AND($S3271&gt;=61,$S3271&lt;=90),$K3271,0)</f>
        <v>0</v>
      </c>
      <c r="O3271" s="97">
        <f t="shared" ref="O3271:O3272" si="537">IF(AND($S3271&gt;=91,$S3271&lt;=120),$K3271,0)</f>
        <v>0</v>
      </c>
      <c r="P3271" s="98">
        <f t="shared" ref="P3271:P3272" si="538">IF($S3271&gt;120,$K3271,0)</f>
        <v>2905957.5999999996</v>
      </c>
      <c r="Q3271" s="101" t="str">
        <f t="shared" si="522"/>
        <v>Unregistered</v>
      </c>
      <c r="R3271" s="123">
        <v>0.3</v>
      </c>
      <c r="S3271" s="95">
        <f t="shared" ref="S3271:S3273" si="539">DATE(2026,5,31)-F3271</f>
        <v>219</v>
      </c>
    </row>
    <row r="3272" spans="1:21" s="101" customFormat="1" x14ac:dyDescent="0.3">
      <c r="A3272" s="99">
        <v>10628</v>
      </c>
      <c r="B3272" s="99" t="s">
        <v>130</v>
      </c>
      <c r="C3272" s="99" t="s">
        <v>132</v>
      </c>
      <c r="D3272" s="99" t="s">
        <v>10117</v>
      </c>
      <c r="E3272" s="99" t="s">
        <v>10118</v>
      </c>
      <c r="F3272" s="100">
        <v>46053</v>
      </c>
      <c r="G3272" s="99" t="s">
        <v>1898</v>
      </c>
      <c r="H3272" s="96">
        <v>13537125</v>
      </c>
      <c r="I3272" s="96">
        <f t="shared" si="532"/>
        <v>4061137.5</v>
      </c>
      <c r="J3272" s="96">
        <v>2230000</v>
      </c>
      <c r="K3272" s="96">
        <f t="shared" si="533"/>
        <v>1831137.5</v>
      </c>
      <c r="L3272" s="97">
        <f t="shared" si="534"/>
        <v>0</v>
      </c>
      <c r="M3272" s="97">
        <f t="shared" si="535"/>
        <v>0</v>
      </c>
      <c r="N3272" s="97">
        <f t="shared" si="536"/>
        <v>0</v>
      </c>
      <c r="O3272" s="97">
        <f t="shared" si="537"/>
        <v>1831137.5</v>
      </c>
      <c r="P3272" s="98">
        <f t="shared" si="538"/>
        <v>0</v>
      </c>
      <c r="Q3272" s="101" t="str">
        <f t="shared" si="522"/>
        <v>Unregistered</v>
      </c>
      <c r="R3272" s="123">
        <v>0.3</v>
      </c>
      <c r="S3272" s="95">
        <f t="shared" si="539"/>
        <v>120</v>
      </c>
    </row>
    <row r="3273" spans="1:21" s="101" customFormat="1" hidden="1" x14ac:dyDescent="0.3">
      <c r="A3273" s="99">
        <v>10976</v>
      </c>
      <c r="B3273" s="99" t="s">
        <v>130</v>
      </c>
      <c r="C3273" s="99" t="s">
        <v>132</v>
      </c>
      <c r="D3273" s="99" t="s">
        <v>156</v>
      </c>
      <c r="E3273" s="99" t="s">
        <v>157</v>
      </c>
      <c r="F3273" s="100">
        <v>46167</v>
      </c>
      <c r="G3273" s="99" t="s">
        <v>1898</v>
      </c>
      <c r="H3273" s="96">
        <v>13923900</v>
      </c>
      <c r="I3273" s="96">
        <v>0</v>
      </c>
      <c r="J3273" s="96"/>
      <c r="K3273" s="96"/>
      <c r="L3273" s="96">
        <v>0</v>
      </c>
      <c r="M3273" s="96">
        <v>0</v>
      </c>
      <c r="N3273" s="96">
        <v>0</v>
      </c>
      <c r="O3273" s="96">
        <v>0</v>
      </c>
      <c r="P3273" s="122">
        <v>0</v>
      </c>
      <c r="Q3273" s="101" t="str">
        <f t="shared" si="522"/>
        <v>Unregistered</v>
      </c>
      <c r="R3273" s="123"/>
      <c r="S3273" s="95"/>
    </row>
    <row r="3274" spans="1:21" x14ac:dyDescent="0.3">
      <c r="A3274" s="114">
        <v>153</v>
      </c>
      <c r="B3274" s="114" t="s">
        <v>130</v>
      </c>
      <c r="C3274" s="114" t="s">
        <v>26</v>
      </c>
      <c r="D3274" s="114" t="s">
        <v>1745</v>
      </c>
      <c r="E3274" s="114" t="s">
        <v>1746</v>
      </c>
      <c r="F3274" s="115">
        <v>45744</v>
      </c>
      <c r="G3274" s="114" t="s">
        <v>1747</v>
      </c>
      <c r="H3274" s="116">
        <v>5500000</v>
      </c>
      <c r="I3274" s="116">
        <v>4400000</v>
      </c>
      <c r="J3274" s="116">
        <v>625000</v>
      </c>
      <c r="K3274" s="116">
        <v>3775000</v>
      </c>
      <c r="L3274" s="116">
        <v>0</v>
      </c>
      <c r="M3274" s="116">
        <v>550000</v>
      </c>
      <c r="N3274" s="116">
        <v>0</v>
      </c>
      <c r="O3274" s="116">
        <v>0</v>
      </c>
      <c r="P3274" s="120">
        <v>3225000</v>
      </c>
      <c r="Q3274" s="27" t="str">
        <f t="shared" si="522"/>
        <v>Registered</v>
      </c>
      <c r="R3274" s="121">
        <f t="shared" si="523"/>
        <v>0.8</v>
      </c>
      <c r="T3274" s="117">
        <f t="shared" ref="T3274:T3326" si="540">L3274+M3274+N3274+O3274+P3274</f>
        <v>3775000</v>
      </c>
      <c r="U3274" s="117">
        <f t="shared" ref="U3274:U3326" si="541">K3274-T3274</f>
        <v>0</v>
      </c>
    </row>
    <row r="3275" spans="1:21" x14ac:dyDescent="0.3">
      <c r="A3275" s="114">
        <v>163</v>
      </c>
      <c r="B3275" s="114" t="s">
        <v>130</v>
      </c>
      <c r="C3275" s="114" t="s">
        <v>26</v>
      </c>
      <c r="D3275" s="114" t="s">
        <v>1766</v>
      </c>
      <c r="E3275" s="114" t="s">
        <v>1767</v>
      </c>
      <c r="F3275" s="115">
        <v>45524</v>
      </c>
      <c r="G3275" s="114" t="s">
        <v>1768</v>
      </c>
      <c r="H3275" s="116">
        <v>6330403</v>
      </c>
      <c r="I3275" s="116">
        <v>4431281</v>
      </c>
      <c r="J3275" s="116">
        <v>884000</v>
      </c>
      <c r="K3275" s="116">
        <v>3547281</v>
      </c>
      <c r="L3275" s="116">
        <v>0</v>
      </c>
      <c r="M3275" s="116">
        <v>0</v>
      </c>
      <c r="N3275" s="116">
        <v>0</v>
      </c>
      <c r="O3275" s="116">
        <v>0</v>
      </c>
      <c r="P3275" s="120">
        <v>3547281</v>
      </c>
      <c r="Q3275" s="27" t="str">
        <f t="shared" si="522"/>
        <v>Registered</v>
      </c>
      <c r="R3275" s="121">
        <f t="shared" si="523"/>
        <v>0.69999982623539136</v>
      </c>
      <c r="T3275" s="117">
        <f t="shared" si="540"/>
        <v>3547281</v>
      </c>
      <c r="U3275" s="117">
        <f t="shared" si="541"/>
        <v>0</v>
      </c>
    </row>
    <row r="3276" spans="1:21" x14ac:dyDescent="0.3">
      <c r="A3276" s="114">
        <v>176</v>
      </c>
      <c r="B3276" s="114" t="s">
        <v>130</v>
      </c>
      <c r="C3276" s="114" t="s">
        <v>26</v>
      </c>
      <c r="D3276" s="114" t="s">
        <v>1871</v>
      </c>
      <c r="E3276" s="114" t="s">
        <v>1872</v>
      </c>
      <c r="F3276" s="115">
        <v>45521</v>
      </c>
      <c r="G3276" s="114" t="s">
        <v>1873</v>
      </c>
      <c r="H3276" s="116">
        <v>4900000</v>
      </c>
      <c r="I3276" s="116">
        <v>3920000</v>
      </c>
      <c r="J3276" s="116">
        <v>500000</v>
      </c>
      <c r="K3276" s="116">
        <v>3420000</v>
      </c>
      <c r="L3276" s="116">
        <v>490000</v>
      </c>
      <c r="M3276" s="116">
        <v>0</v>
      </c>
      <c r="N3276" s="116">
        <v>0</v>
      </c>
      <c r="O3276" s="116">
        <v>0</v>
      </c>
      <c r="P3276" s="120">
        <v>2930000</v>
      </c>
      <c r="Q3276" s="27" t="str">
        <f t="shared" si="522"/>
        <v>Registered</v>
      </c>
      <c r="R3276" s="121">
        <f t="shared" si="523"/>
        <v>0.8</v>
      </c>
      <c r="T3276" s="117">
        <f t="shared" si="540"/>
        <v>3420000</v>
      </c>
      <c r="U3276" s="117">
        <f t="shared" si="541"/>
        <v>0</v>
      </c>
    </row>
    <row r="3277" spans="1:21" x14ac:dyDescent="0.3">
      <c r="A3277" s="114">
        <v>192</v>
      </c>
      <c r="B3277" s="114" t="s">
        <v>130</v>
      </c>
      <c r="C3277" s="114" t="s">
        <v>26</v>
      </c>
      <c r="D3277" s="114" t="s">
        <v>1726</v>
      </c>
      <c r="E3277" s="114" t="s">
        <v>1727</v>
      </c>
      <c r="F3277" s="115">
        <v>46052</v>
      </c>
      <c r="G3277" s="114" t="s">
        <v>1728</v>
      </c>
      <c r="H3277" s="116">
        <v>10460000</v>
      </c>
      <c r="I3277" s="116">
        <v>7322000</v>
      </c>
      <c r="J3277" s="116">
        <v>4254000</v>
      </c>
      <c r="K3277" s="116">
        <v>3068000</v>
      </c>
      <c r="L3277" s="116">
        <v>0</v>
      </c>
      <c r="M3277" s="116">
        <v>0</v>
      </c>
      <c r="N3277" s="116">
        <v>0</v>
      </c>
      <c r="O3277" s="116">
        <v>3068000</v>
      </c>
      <c r="P3277" s="120">
        <v>0</v>
      </c>
      <c r="Q3277" s="27" t="str">
        <f t="shared" si="522"/>
        <v>Registered</v>
      </c>
      <c r="R3277" s="121">
        <f t="shared" si="523"/>
        <v>0.7</v>
      </c>
      <c r="T3277" s="117">
        <f t="shared" si="540"/>
        <v>3068000</v>
      </c>
      <c r="U3277" s="117">
        <f t="shared" si="541"/>
        <v>0</v>
      </c>
    </row>
    <row r="3278" spans="1:21" x14ac:dyDescent="0.3">
      <c r="A3278" s="114">
        <v>202</v>
      </c>
      <c r="B3278" s="114" t="s">
        <v>130</v>
      </c>
      <c r="C3278" s="114" t="s">
        <v>26</v>
      </c>
      <c r="D3278" s="114" t="s">
        <v>1884</v>
      </c>
      <c r="E3278" s="114" t="s">
        <v>1885</v>
      </c>
      <c r="F3278" s="115">
        <v>45626</v>
      </c>
      <c r="G3278" s="114" t="s">
        <v>1886</v>
      </c>
      <c r="H3278" s="116">
        <v>6430000</v>
      </c>
      <c r="I3278" s="116">
        <v>3536500</v>
      </c>
      <c r="J3278" s="116">
        <v>643000</v>
      </c>
      <c r="K3278" s="116">
        <v>2893500</v>
      </c>
      <c r="L3278" s="116">
        <v>0</v>
      </c>
      <c r="M3278" s="116">
        <v>0</v>
      </c>
      <c r="N3278" s="116">
        <v>0</v>
      </c>
      <c r="O3278" s="116">
        <v>643000</v>
      </c>
      <c r="P3278" s="120">
        <v>2250500</v>
      </c>
      <c r="Q3278" s="27" t="str">
        <f t="shared" si="522"/>
        <v>Registered</v>
      </c>
      <c r="R3278" s="121">
        <f t="shared" si="523"/>
        <v>0.55000000000000004</v>
      </c>
      <c r="T3278" s="117">
        <f t="shared" si="540"/>
        <v>2893500</v>
      </c>
      <c r="U3278" s="117">
        <f t="shared" si="541"/>
        <v>0</v>
      </c>
    </row>
    <row r="3279" spans="1:21" x14ac:dyDescent="0.3">
      <c r="A3279" s="114">
        <v>217</v>
      </c>
      <c r="B3279" s="114" t="s">
        <v>130</v>
      </c>
      <c r="C3279" s="114" t="s">
        <v>26</v>
      </c>
      <c r="D3279" s="114" t="s">
        <v>1918</v>
      </c>
      <c r="E3279" s="114" t="s">
        <v>1767</v>
      </c>
      <c r="F3279" s="115">
        <v>45815</v>
      </c>
      <c r="G3279" s="114" t="s">
        <v>1919</v>
      </c>
      <c r="H3279" s="116">
        <v>12342000</v>
      </c>
      <c r="I3279" s="116">
        <v>8639400</v>
      </c>
      <c r="J3279" s="116">
        <v>5934200</v>
      </c>
      <c r="K3279" s="116">
        <v>2705200</v>
      </c>
      <c r="L3279" s="116">
        <v>0</v>
      </c>
      <c r="M3279" s="116">
        <v>0</v>
      </c>
      <c r="N3279" s="116">
        <v>0</v>
      </c>
      <c r="O3279" s="116">
        <v>0</v>
      </c>
      <c r="P3279" s="120">
        <v>2705200</v>
      </c>
      <c r="Q3279" s="27" t="str">
        <f t="shared" si="522"/>
        <v>Registered</v>
      </c>
      <c r="R3279" s="121">
        <f t="shared" si="523"/>
        <v>0.7</v>
      </c>
      <c r="T3279" s="117">
        <f t="shared" si="540"/>
        <v>2705200</v>
      </c>
      <c r="U3279" s="117">
        <f t="shared" si="541"/>
        <v>0</v>
      </c>
    </row>
    <row r="3280" spans="1:21" x14ac:dyDescent="0.3">
      <c r="A3280" s="114">
        <v>258</v>
      </c>
      <c r="B3280" s="114" t="s">
        <v>130</v>
      </c>
      <c r="C3280" s="114" t="s">
        <v>26</v>
      </c>
      <c r="D3280" s="114" t="s">
        <v>2043</v>
      </c>
      <c r="E3280" s="114" t="s">
        <v>2044</v>
      </c>
      <c r="F3280" s="115">
        <v>45532</v>
      </c>
      <c r="G3280" s="114" t="s">
        <v>1886</v>
      </c>
      <c r="H3280" s="116">
        <v>6250000</v>
      </c>
      <c r="I3280" s="116">
        <v>2812500</v>
      </c>
      <c r="J3280" s="116">
        <v>625000</v>
      </c>
      <c r="K3280" s="116">
        <v>2187500</v>
      </c>
      <c r="L3280" s="116">
        <v>0</v>
      </c>
      <c r="M3280" s="116">
        <v>0</v>
      </c>
      <c r="N3280" s="116">
        <v>0</v>
      </c>
      <c r="O3280" s="116">
        <v>0</v>
      </c>
      <c r="P3280" s="120">
        <v>2187500</v>
      </c>
      <c r="Q3280" s="27" t="str">
        <f t="shared" si="522"/>
        <v>Registered</v>
      </c>
      <c r="R3280" s="121">
        <f t="shared" si="523"/>
        <v>0.45</v>
      </c>
      <c r="T3280" s="117">
        <f t="shared" si="540"/>
        <v>2187500</v>
      </c>
      <c r="U3280" s="117">
        <f t="shared" si="541"/>
        <v>0</v>
      </c>
    </row>
    <row r="3281" spans="1:21" x14ac:dyDescent="0.3">
      <c r="A3281" s="114">
        <v>379</v>
      </c>
      <c r="B3281" s="114" t="s">
        <v>130</v>
      </c>
      <c r="C3281" s="114" t="s">
        <v>26</v>
      </c>
      <c r="D3281" s="114" t="s">
        <v>2284</v>
      </c>
      <c r="E3281" s="114" t="s">
        <v>2285</v>
      </c>
      <c r="F3281" s="115">
        <v>44925</v>
      </c>
      <c r="G3281" s="114" t="s">
        <v>2159</v>
      </c>
      <c r="H3281" s="116">
        <v>6745600</v>
      </c>
      <c r="I3281" s="116">
        <v>3035520</v>
      </c>
      <c r="J3281" s="116">
        <v>1674560</v>
      </c>
      <c r="K3281" s="116">
        <v>1360960</v>
      </c>
      <c r="L3281" s="116">
        <v>0</v>
      </c>
      <c r="M3281" s="116">
        <v>0</v>
      </c>
      <c r="N3281" s="116">
        <v>0</v>
      </c>
      <c r="O3281" s="116">
        <v>0</v>
      </c>
      <c r="P3281" s="120">
        <v>1360960</v>
      </c>
      <c r="Q3281" s="27" t="str">
        <f t="shared" si="522"/>
        <v>Registered</v>
      </c>
      <c r="R3281" s="121">
        <f t="shared" si="523"/>
        <v>0.45</v>
      </c>
      <c r="T3281" s="117">
        <f t="shared" si="540"/>
        <v>1360960</v>
      </c>
      <c r="U3281" s="117">
        <f t="shared" si="541"/>
        <v>0</v>
      </c>
    </row>
    <row r="3282" spans="1:21" x14ac:dyDescent="0.3">
      <c r="A3282" s="114">
        <v>381</v>
      </c>
      <c r="B3282" s="114" t="s">
        <v>130</v>
      </c>
      <c r="C3282" s="114" t="s">
        <v>26</v>
      </c>
      <c r="D3282" s="114" t="s">
        <v>2290</v>
      </c>
      <c r="E3282" s="114" t="s">
        <v>1767</v>
      </c>
      <c r="F3282" s="115">
        <v>45516</v>
      </c>
      <c r="G3282" s="114" t="s">
        <v>1768</v>
      </c>
      <c r="H3282" s="116">
        <v>5380000</v>
      </c>
      <c r="I3282" s="116">
        <v>3766000</v>
      </c>
      <c r="J3282" s="116">
        <v>2440000</v>
      </c>
      <c r="K3282" s="116">
        <v>1326000</v>
      </c>
      <c r="L3282" s="116">
        <v>0</v>
      </c>
      <c r="M3282" s="116">
        <v>0</v>
      </c>
      <c r="N3282" s="116">
        <v>0</v>
      </c>
      <c r="O3282" s="116">
        <v>0</v>
      </c>
      <c r="P3282" s="120">
        <v>1326000</v>
      </c>
      <c r="Q3282" s="27" t="str">
        <f t="shared" si="522"/>
        <v>Registered</v>
      </c>
      <c r="R3282" s="121">
        <f t="shared" si="523"/>
        <v>0.7</v>
      </c>
      <c r="T3282" s="117">
        <f t="shared" si="540"/>
        <v>1326000</v>
      </c>
      <c r="U3282" s="117">
        <f t="shared" si="541"/>
        <v>0</v>
      </c>
    </row>
    <row r="3283" spans="1:21" x14ac:dyDescent="0.3">
      <c r="A3283" s="114">
        <v>386</v>
      </c>
      <c r="B3283" s="114" t="s">
        <v>130</v>
      </c>
      <c r="C3283" s="114" t="s">
        <v>26</v>
      </c>
      <c r="D3283" s="114" t="s">
        <v>2300</v>
      </c>
      <c r="E3283" s="114" t="s">
        <v>2301</v>
      </c>
      <c r="F3283" s="115">
        <v>44926</v>
      </c>
      <c r="G3283" s="114" t="s">
        <v>2302</v>
      </c>
      <c r="H3283" s="116">
        <v>4620000</v>
      </c>
      <c r="I3283" s="116">
        <v>3696000</v>
      </c>
      <c r="J3283" s="116">
        <v>2381047</v>
      </c>
      <c r="K3283" s="116">
        <v>1314953</v>
      </c>
      <c r="L3283" s="116">
        <v>0</v>
      </c>
      <c r="M3283" s="116">
        <v>1314953</v>
      </c>
      <c r="N3283" s="116">
        <v>0</v>
      </c>
      <c r="O3283" s="116">
        <v>0</v>
      </c>
      <c r="P3283" s="120">
        <v>0</v>
      </c>
      <c r="Q3283" s="27" t="str">
        <f t="shared" si="522"/>
        <v>Registered</v>
      </c>
      <c r="R3283" s="121">
        <f t="shared" si="523"/>
        <v>0.8</v>
      </c>
      <c r="T3283" s="117">
        <f t="shared" si="540"/>
        <v>1314953</v>
      </c>
      <c r="U3283" s="117">
        <f t="shared" si="541"/>
        <v>0</v>
      </c>
    </row>
    <row r="3284" spans="1:21" x14ac:dyDescent="0.3">
      <c r="A3284" s="114">
        <v>440</v>
      </c>
      <c r="B3284" s="114" t="s">
        <v>130</v>
      </c>
      <c r="C3284" s="114" t="s">
        <v>26</v>
      </c>
      <c r="D3284" s="114" t="s">
        <v>2428</v>
      </c>
      <c r="E3284" s="114" t="s">
        <v>2429</v>
      </c>
      <c r="F3284" s="115">
        <v>44926</v>
      </c>
      <c r="G3284" s="114" t="s">
        <v>2430</v>
      </c>
      <c r="H3284" s="116">
        <v>5060000</v>
      </c>
      <c r="I3284" s="116">
        <v>3542000</v>
      </c>
      <c r="J3284" s="116">
        <v>2470600</v>
      </c>
      <c r="K3284" s="116">
        <v>1071400</v>
      </c>
      <c r="L3284" s="116">
        <v>0</v>
      </c>
      <c r="M3284" s="116">
        <v>0</v>
      </c>
      <c r="N3284" s="116">
        <v>0</v>
      </c>
      <c r="O3284" s="116">
        <v>0</v>
      </c>
      <c r="P3284" s="120">
        <v>1071400</v>
      </c>
      <c r="Q3284" s="27" t="str">
        <f t="shared" si="522"/>
        <v>Registered</v>
      </c>
      <c r="R3284" s="121">
        <f t="shared" si="523"/>
        <v>0.7</v>
      </c>
      <c r="T3284" s="117">
        <f t="shared" si="540"/>
        <v>1071400</v>
      </c>
      <c r="U3284" s="117">
        <f t="shared" si="541"/>
        <v>0</v>
      </c>
    </row>
    <row r="3285" spans="1:21" x14ac:dyDescent="0.3">
      <c r="A3285" s="114">
        <v>681</v>
      </c>
      <c r="B3285" s="114" t="s">
        <v>130</v>
      </c>
      <c r="C3285" s="114" t="s">
        <v>26</v>
      </c>
      <c r="D3285" s="114" t="s">
        <v>3213</v>
      </c>
      <c r="E3285" s="114" t="s">
        <v>3214</v>
      </c>
      <c r="F3285" s="115">
        <v>44926</v>
      </c>
      <c r="G3285" s="114" t="s">
        <v>3215</v>
      </c>
      <c r="H3285" s="116">
        <v>5380000</v>
      </c>
      <c r="I3285" s="116">
        <v>4304000</v>
      </c>
      <c r="J3285" s="116">
        <v>3766000</v>
      </c>
      <c r="K3285" s="116">
        <v>538000</v>
      </c>
      <c r="L3285" s="116">
        <v>0</v>
      </c>
      <c r="M3285" s="116">
        <v>538000</v>
      </c>
      <c r="N3285" s="116">
        <v>0</v>
      </c>
      <c r="O3285" s="116">
        <v>0</v>
      </c>
      <c r="P3285" s="120">
        <v>0</v>
      </c>
      <c r="Q3285" s="27" t="str">
        <f t="shared" si="522"/>
        <v>Registered</v>
      </c>
      <c r="R3285" s="121">
        <f t="shared" si="523"/>
        <v>0.8</v>
      </c>
      <c r="T3285" s="117">
        <f t="shared" si="540"/>
        <v>538000</v>
      </c>
      <c r="U3285" s="117">
        <f t="shared" si="541"/>
        <v>0</v>
      </c>
    </row>
    <row r="3286" spans="1:21" x14ac:dyDescent="0.3">
      <c r="A3286" s="114">
        <v>686</v>
      </c>
      <c r="B3286" s="114" t="s">
        <v>130</v>
      </c>
      <c r="C3286" s="114" t="s">
        <v>26</v>
      </c>
      <c r="D3286" s="114" t="s">
        <v>3247</v>
      </c>
      <c r="E3286" s="114" t="s">
        <v>3248</v>
      </c>
      <c r="F3286" s="115">
        <v>45911</v>
      </c>
      <c r="G3286" s="114" t="s">
        <v>3249</v>
      </c>
      <c r="H3286" s="116">
        <v>5340000</v>
      </c>
      <c r="I3286" s="116">
        <v>4272000</v>
      </c>
      <c r="J3286" s="116">
        <v>3738000</v>
      </c>
      <c r="K3286" s="116">
        <v>534000</v>
      </c>
      <c r="L3286" s="116">
        <v>0</v>
      </c>
      <c r="M3286" s="116">
        <v>534000</v>
      </c>
      <c r="N3286" s="116">
        <v>0</v>
      </c>
      <c r="O3286" s="116">
        <v>0</v>
      </c>
      <c r="P3286" s="120">
        <v>0</v>
      </c>
      <c r="Q3286" s="27" t="str">
        <f t="shared" si="522"/>
        <v>Registered</v>
      </c>
      <c r="R3286" s="121">
        <f t="shared" si="523"/>
        <v>0.8</v>
      </c>
      <c r="T3286" s="117">
        <f t="shared" si="540"/>
        <v>534000</v>
      </c>
      <c r="U3286" s="117">
        <f t="shared" si="541"/>
        <v>0</v>
      </c>
    </row>
    <row r="3287" spans="1:21" x14ac:dyDescent="0.3">
      <c r="A3287" s="114">
        <v>695</v>
      </c>
      <c r="B3287" s="114" t="s">
        <v>130</v>
      </c>
      <c r="C3287" s="114" t="s">
        <v>26</v>
      </c>
      <c r="D3287" s="114" t="s">
        <v>3294</v>
      </c>
      <c r="E3287" s="114" t="s">
        <v>3295</v>
      </c>
      <c r="F3287" s="115">
        <v>44985</v>
      </c>
      <c r="G3287" s="114" t="s">
        <v>3056</v>
      </c>
      <c r="H3287" s="116">
        <v>5380000</v>
      </c>
      <c r="I3287" s="116">
        <v>3766000</v>
      </c>
      <c r="J3287" s="116">
        <v>3250000</v>
      </c>
      <c r="K3287" s="116">
        <v>516000</v>
      </c>
      <c r="L3287" s="116">
        <v>0</v>
      </c>
      <c r="M3287" s="116">
        <v>0</v>
      </c>
      <c r="N3287" s="116">
        <v>0</v>
      </c>
      <c r="O3287" s="116">
        <v>0</v>
      </c>
      <c r="P3287" s="120">
        <v>516000</v>
      </c>
      <c r="Q3287" s="27" t="str">
        <f t="shared" si="522"/>
        <v>Registered</v>
      </c>
      <c r="R3287" s="121">
        <f t="shared" si="523"/>
        <v>0.7</v>
      </c>
      <c r="T3287" s="117">
        <f t="shared" si="540"/>
        <v>516000</v>
      </c>
      <c r="U3287" s="117">
        <f t="shared" si="541"/>
        <v>0</v>
      </c>
    </row>
    <row r="3288" spans="1:21" x14ac:dyDescent="0.3">
      <c r="A3288" s="114">
        <v>703</v>
      </c>
      <c r="B3288" s="114" t="s">
        <v>130</v>
      </c>
      <c r="C3288" s="114" t="s">
        <v>26</v>
      </c>
      <c r="D3288" s="114" t="s">
        <v>3320</v>
      </c>
      <c r="E3288" s="114" t="s">
        <v>3321</v>
      </c>
      <c r="F3288" s="115">
        <v>45877</v>
      </c>
      <c r="G3288" s="114" t="s">
        <v>3322</v>
      </c>
      <c r="H3288" s="116">
        <v>5060000</v>
      </c>
      <c r="I3288" s="116">
        <v>4048000</v>
      </c>
      <c r="J3288" s="116">
        <v>3542000</v>
      </c>
      <c r="K3288" s="116">
        <v>506000</v>
      </c>
      <c r="L3288" s="116">
        <v>0</v>
      </c>
      <c r="M3288" s="116">
        <v>506000</v>
      </c>
      <c r="N3288" s="116">
        <v>0</v>
      </c>
      <c r="O3288" s="116">
        <v>0</v>
      </c>
      <c r="P3288" s="120">
        <v>0</v>
      </c>
      <c r="Q3288" s="27" t="str">
        <f t="shared" si="522"/>
        <v>Registered</v>
      </c>
      <c r="R3288" s="121">
        <f t="shared" si="523"/>
        <v>0.8</v>
      </c>
      <c r="T3288" s="117">
        <f t="shared" si="540"/>
        <v>506000</v>
      </c>
      <c r="U3288" s="117">
        <f t="shared" si="541"/>
        <v>0</v>
      </c>
    </row>
    <row r="3289" spans="1:21" x14ac:dyDescent="0.3">
      <c r="A3289" s="114">
        <v>704</v>
      </c>
      <c r="B3289" s="114" t="s">
        <v>130</v>
      </c>
      <c r="C3289" s="114" t="s">
        <v>26</v>
      </c>
      <c r="D3289" s="114" t="s">
        <v>7498</v>
      </c>
      <c r="E3289" s="114" t="s">
        <v>7499</v>
      </c>
      <c r="F3289" s="115">
        <v>45003</v>
      </c>
      <c r="G3289" s="114" t="s">
        <v>2164</v>
      </c>
      <c r="H3289" s="116">
        <v>5060000</v>
      </c>
      <c r="I3289" s="116">
        <v>4048000</v>
      </c>
      <c r="J3289" s="116">
        <v>3542000</v>
      </c>
      <c r="K3289" s="116">
        <v>506000</v>
      </c>
      <c r="L3289" s="116">
        <v>506000</v>
      </c>
      <c r="M3289" s="116">
        <v>0</v>
      </c>
      <c r="N3289" s="116">
        <v>0</v>
      </c>
      <c r="O3289" s="116">
        <v>0</v>
      </c>
      <c r="P3289" s="120">
        <v>0</v>
      </c>
      <c r="Q3289" s="27" t="str">
        <f t="shared" si="522"/>
        <v>Registered</v>
      </c>
      <c r="R3289" s="121">
        <f t="shared" si="523"/>
        <v>0.8</v>
      </c>
      <c r="T3289" s="117">
        <f t="shared" si="540"/>
        <v>506000</v>
      </c>
      <c r="U3289" s="117">
        <f t="shared" si="541"/>
        <v>0</v>
      </c>
    </row>
    <row r="3290" spans="1:21" x14ac:dyDescent="0.3">
      <c r="A3290" s="114">
        <v>719</v>
      </c>
      <c r="B3290" s="114" t="s">
        <v>130</v>
      </c>
      <c r="C3290" s="114" t="s">
        <v>26</v>
      </c>
      <c r="D3290" s="114" t="s">
        <v>3378</v>
      </c>
      <c r="E3290" s="114" t="s">
        <v>3379</v>
      </c>
      <c r="F3290" s="115">
        <v>45860</v>
      </c>
      <c r="G3290" s="114" t="s">
        <v>3380</v>
      </c>
      <c r="H3290" s="116">
        <v>4710000</v>
      </c>
      <c r="I3290" s="116">
        <v>3768000</v>
      </c>
      <c r="J3290" s="116">
        <v>3297000</v>
      </c>
      <c r="K3290" s="116">
        <v>471000</v>
      </c>
      <c r="L3290" s="116">
        <v>0</v>
      </c>
      <c r="M3290" s="116">
        <v>471000</v>
      </c>
      <c r="N3290" s="116">
        <v>0</v>
      </c>
      <c r="O3290" s="116">
        <v>0</v>
      </c>
      <c r="P3290" s="120">
        <v>0</v>
      </c>
      <c r="Q3290" s="27" t="str">
        <f t="shared" si="522"/>
        <v>Registered</v>
      </c>
      <c r="R3290" s="121">
        <f t="shared" si="523"/>
        <v>0.8</v>
      </c>
      <c r="T3290" s="117">
        <f t="shared" si="540"/>
        <v>471000</v>
      </c>
      <c r="U3290" s="117">
        <f t="shared" si="541"/>
        <v>0</v>
      </c>
    </row>
    <row r="3291" spans="1:21" x14ac:dyDescent="0.3">
      <c r="A3291" s="114">
        <v>722</v>
      </c>
      <c r="B3291" s="114" t="s">
        <v>130</v>
      </c>
      <c r="C3291" s="114" t="s">
        <v>26</v>
      </c>
      <c r="D3291" s="114" t="s">
        <v>3395</v>
      </c>
      <c r="E3291" s="114" t="s">
        <v>3295</v>
      </c>
      <c r="F3291" s="115">
        <v>44985</v>
      </c>
      <c r="G3291" s="114" t="s">
        <v>3056</v>
      </c>
      <c r="H3291" s="116">
        <v>5380000</v>
      </c>
      <c r="I3291" s="116">
        <v>3766000</v>
      </c>
      <c r="J3291" s="116">
        <v>3303800</v>
      </c>
      <c r="K3291" s="116">
        <v>462200</v>
      </c>
      <c r="L3291" s="116">
        <v>0</v>
      </c>
      <c r="M3291" s="116">
        <v>0</v>
      </c>
      <c r="N3291" s="116">
        <v>0</v>
      </c>
      <c r="O3291" s="116">
        <v>0</v>
      </c>
      <c r="P3291" s="120">
        <v>462200</v>
      </c>
      <c r="Q3291" s="27" t="str">
        <f t="shared" si="522"/>
        <v>Registered</v>
      </c>
      <c r="R3291" s="121">
        <f t="shared" si="523"/>
        <v>0.7</v>
      </c>
      <c r="T3291" s="117">
        <f t="shared" si="540"/>
        <v>462200</v>
      </c>
      <c r="U3291" s="117">
        <f t="shared" si="541"/>
        <v>0</v>
      </c>
    </row>
    <row r="3292" spans="1:21" x14ac:dyDescent="0.3">
      <c r="A3292" s="114">
        <v>847</v>
      </c>
      <c r="B3292" s="114" t="s">
        <v>130</v>
      </c>
      <c r="C3292" s="114" t="s">
        <v>26</v>
      </c>
      <c r="D3292" s="114" t="s">
        <v>3996</v>
      </c>
      <c r="E3292" s="114" t="s">
        <v>3997</v>
      </c>
      <c r="F3292" s="115">
        <v>45166</v>
      </c>
      <c r="G3292" s="114" t="s">
        <v>2720</v>
      </c>
      <c r="H3292" s="116">
        <v>6924500</v>
      </c>
      <c r="I3292" s="116">
        <v>5539600</v>
      </c>
      <c r="J3292" s="116">
        <v>5196662</v>
      </c>
      <c r="K3292" s="116">
        <v>342938</v>
      </c>
      <c r="L3292" s="116">
        <v>0</v>
      </c>
      <c r="M3292" s="116">
        <v>342938</v>
      </c>
      <c r="N3292" s="116">
        <v>0</v>
      </c>
      <c r="O3292" s="116">
        <v>0</v>
      </c>
      <c r="P3292" s="120">
        <v>0</v>
      </c>
      <c r="Q3292" s="27" t="str">
        <f t="shared" si="522"/>
        <v>Registered</v>
      </c>
      <c r="R3292" s="121">
        <f t="shared" si="523"/>
        <v>0.8</v>
      </c>
      <c r="T3292" s="117">
        <f t="shared" si="540"/>
        <v>342938</v>
      </c>
      <c r="U3292" s="117">
        <f t="shared" si="541"/>
        <v>0</v>
      </c>
    </row>
    <row r="3293" spans="1:21" hidden="1" x14ac:dyDescent="0.3">
      <c r="A3293" s="114">
        <v>6757</v>
      </c>
      <c r="B3293" s="114" t="s">
        <v>130</v>
      </c>
      <c r="C3293" s="114" t="s">
        <v>26</v>
      </c>
      <c r="D3293" s="114" t="s">
        <v>7495</v>
      </c>
      <c r="E3293" s="114" t="s">
        <v>7496</v>
      </c>
      <c r="F3293" s="115">
        <v>45453</v>
      </c>
      <c r="G3293" s="114" t="s">
        <v>3524</v>
      </c>
      <c r="H3293" s="116">
        <v>4900000</v>
      </c>
      <c r="I3293" s="116">
        <v>3430000</v>
      </c>
      <c r="J3293" s="116">
        <v>3430000</v>
      </c>
      <c r="K3293" s="116">
        <v>0</v>
      </c>
      <c r="L3293" s="116">
        <v>0</v>
      </c>
      <c r="M3293" s="116">
        <v>0</v>
      </c>
      <c r="N3293" s="116">
        <v>0</v>
      </c>
      <c r="O3293" s="116">
        <v>0</v>
      </c>
      <c r="P3293" s="120">
        <v>0</v>
      </c>
      <c r="Q3293" s="27" t="str">
        <f t="shared" si="522"/>
        <v>Registered</v>
      </c>
      <c r="R3293" s="121">
        <f t="shared" si="523"/>
        <v>0.7</v>
      </c>
      <c r="T3293" s="117">
        <f t="shared" si="540"/>
        <v>0</v>
      </c>
      <c r="U3293" s="117">
        <f t="shared" si="541"/>
        <v>0</v>
      </c>
    </row>
    <row r="3294" spans="1:21" hidden="1" x14ac:dyDescent="0.3">
      <c r="A3294" s="114">
        <v>6758</v>
      </c>
      <c r="B3294" s="114" t="s">
        <v>130</v>
      </c>
      <c r="C3294" s="114" t="s">
        <v>26</v>
      </c>
      <c r="D3294" s="114" t="s">
        <v>7497</v>
      </c>
      <c r="E3294" s="114" t="s">
        <v>2527</v>
      </c>
      <c r="F3294" s="115">
        <v>44985</v>
      </c>
      <c r="G3294" s="114" t="s">
        <v>4910</v>
      </c>
      <c r="H3294" s="116">
        <v>4820000</v>
      </c>
      <c r="I3294" s="116">
        <v>3374000</v>
      </c>
      <c r="J3294" s="116">
        <v>3374000</v>
      </c>
      <c r="K3294" s="116">
        <v>0</v>
      </c>
      <c r="L3294" s="116">
        <v>0</v>
      </c>
      <c r="M3294" s="116">
        <v>0</v>
      </c>
      <c r="N3294" s="116">
        <v>0</v>
      </c>
      <c r="O3294" s="116">
        <v>0</v>
      </c>
      <c r="P3294" s="120">
        <v>0</v>
      </c>
      <c r="Q3294" s="27" t="str">
        <f t="shared" si="522"/>
        <v>Registered</v>
      </c>
      <c r="R3294" s="121">
        <f t="shared" si="523"/>
        <v>0.7</v>
      </c>
      <c r="T3294" s="117">
        <f t="shared" si="540"/>
        <v>0</v>
      </c>
      <c r="U3294" s="117">
        <f t="shared" si="541"/>
        <v>0</v>
      </c>
    </row>
    <row r="3295" spans="1:21" hidden="1" x14ac:dyDescent="0.3">
      <c r="A3295" s="114">
        <v>6759</v>
      </c>
      <c r="B3295" s="114" t="s">
        <v>130</v>
      </c>
      <c r="C3295" s="114" t="s">
        <v>26</v>
      </c>
      <c r="D3295" s="114" t="s">
        <v>7500</v>
      </c>
      <c r="E3295" s="114" t="s">
        <v>3379</v>
      </c>
      <c r="F3295" s="115">
        <v>45990</v>
      </c>
      <c r="G3295" s="114" t="s">
        <v>3958</v>
      </c>
      <c r="H3295" s="116">
        <v>9520000</v>
      </c>
      <c r="I3295" s="116">
        <v>5236000</v>
      </c>
      <c r="J3295" s="116">
        <v>5236000</v>
      </c>
      <c r="K3295" s="116">
        <v>0</v>
      </c>
      <c r="L3295" s="116">
        <v>0</v>
      </c>
      <c r="M3295" s="116">
        <v>0</v>
      </c>
      <c r="N3295" s="116">
        <v>0</v>
      </c>
      <c r="O3295" s="116">
        <v>0</v>
      </c>
      <c r="P3295" s="120">
        <v>0</v>
      </c>
      <c r="Q3295" s="27" t="str">
        <f t="shared" si="522"/>
        <v>Registered</v>
      </c>
      <c r="R3295" s="121">
        <f t="shared" si="523"/>
        <v>0.55000000000000004</v>
      </c>
      <c r="T3295" s="117">
        <f t="shared" si="540"/>
        <v>0</v>
      </c>
      <c r="U3295" s="117">
        <f t="shared" si="541"/>
        <v>0</v>
      </c>
    </row>
    <row r="3296" spans="1:21" hidden="1" x14ac:dyDescent="0.3">
      <c r="A3296" s="114">
        <v>6760</v>
      </c>
      <c r="B3296" s="114" t="s">
        <v>130</v>
      </c>
      <c r="C3296" s="114" t="s">
        <v>26</v>
      </c>
      <c r="D3296" s="114" t="s">
        <v>7501</v>
      </c>
      <c r="E3296" s="114" t="s">
        <v>7502</v>
      </c>
      <c r="F3296" s="115">
        <v>46003</v>
      </c>
      <c r="G3296" s="114" t="s">
        <v>1524</v>
      </c>
      <c r="H3296" s="116">
        <v>9690860</v>
      </c>
      <c r="I3296" s="116">
        <v>5329973</v>
      </c>
      <c r="J3296" s="116">
        <v>5329973</v>
      </c>
      <c r="K3296" s="116">
        <v>0</v>
      </c>
      <c r="L3296" s="116">
        <v>0</v>
      </c>
      <c r="M3296" s="116">
        <v>0</v>
      </c>
      <c r="N3296" s="116">
        <v>0</v>
      </c>
      <c r="O3296" s="116">
        <v>0</v>
      </c>
      <c r="P3296" s="120">
        <v>0</v>
      </c>
      <c r="Q3296" s="27" t="str">
        <f t="shared" si="522"/>
        <v>Registered</v>
      </c>
      <c r="R3296" s="121">
        <f t="shared" si="523"/>
        <v>0.55000000000000004</v>
      </c>
      <c r="T3296" s="117">
        <f t="shared" si="540"/>
        <v>0</v>
      </c>
      <c r="U3296" s="117">
        <f t="shared" si="541"/>
        <v>0</v>
      </c>
    </row>
    <row r="3297" spans="1:21" hidden="1" x14ac:dyDescent="0.3">
      <c r="A3297" s="114">
        <v>10528</v>
      </c>
      <c r="B3297" s="114" t="s">
        <v>130</v>
      </c>
      <c r="C3297" s="114" t="s">
        <v>26</v>
      </c>
      <c r="D3297" s="114" t="s">
        <v>9968</v>
      </c>
      <c r="E3297" s="114" t="s">
        <v>4822</v>
      </c>
      <c r="F3297" s="115">
        <v>45838</v>
      </c>
      <c r="G3297" s="114" t="s">
        <v>3362</v>
      </c>
      <c r="H3297" s="116">
        <v>6860000</v>
      </c>
      <c r="I3297" s="116">
        <v>3087000</v>
      </c>
      <c r="J3297" s="116">
        <v>3768600</v>
      </c>
      <c r="K3297" s="116">
        <v>-681600</v>
      </c>
      <c r="L3297" s="116">
        <v>0</v>
      </c>
      <c r="M3297" s="116">
        <v>0</v>
      </c>
      <c r="N3297" s="116">
        <v>0</v>
      </c>
      <c r="O3297" s="116">
        <v>0</v>
      </c>
      <c r="P3297" s="120">
        <v>0</v>
      </c>
      <c r="Q3297" s="27" t="str">
        <f t="shared" si="522"/>
        <v>Registered</v>
      </c>
      <c r="R3297" s="121">
        <f t="shared" si="523"/>
        <v>0.45</v>
      </c>
      <c r="T3297" s="117">
        <f t="shared" si="540"/>
        <v>0</v>
      </c>
      <c r="U3297" s="117">
        <f t="shared" si="541"/>
        <v>-681600</v>
      </c>
    </row>
    <row r="3298" spans="1:21" hidden="1" x14ac:dyDescent="0.3">
      <c r="A3298" s="114">
        <v>10580</v>
      </c>
      <c r="B3298" s="114" t="s">
        <v>130</v>
      </c>
      <c r="C3298" s="114" t="s">
        <v>26</v>
      </c>
      <c r="D3298" s="114" t="s">
        <v>10054</v>
      </c>
      <c r="E3298" s="114" t="s">
        <v>10055</v>
      </c>
      <c r="F3298" s="115">
        <v>44958</v>
      </c>
      <c r="G3298" s="114" t="s">
        <v>2891</v>
      </c>
      <c r="H3298" s="116">
        <v>5460000</v>
      </c>
      <c r="I3298" s="116">
        <v>546000</v>
      </c>
      <c r="J3298" s="116">
        <v>1700600</v>
      </c>
      <c r="K3298" s="116">
        <v>-1154600</v>
      </c>
      <c r="L3298" s="116">
        <v>0</v>
      </c>
      <c r="M3298" s="116">
        <v>0</v>
      </c>
      <c r="N3298" s="116">
        <v>0</v>
      </c>
      <c r="O3298" s="116">
        <v>0</v>
      </c>
      <c r="P3298" s="120">
        <v>0</v>
      </c>
      <c r="Q3298" s="27" t="str">
        <f t="shared" si="522"/>
        <v>Registered</v>
      </c>
      <c r="R3298" s="121">
        <f t="shared" si="523"/>
        <v>0.1</v>
      </c>
      <c r="T3298" s="117">
        <f t="shared" si="540"/>
        <v>0</v>
      </c>
      <c r="U3298" s="117">
        <f t="shared" si="541"/>
        <v>-1154600</v>
      </c>
    </row>
    <row r="3299" spans="1:21" hidden="1" x14ac:dyDescent="0.3">
      <c r="A3299" s="114">
        <v>10594</v>
      </c>
      <c r="B3299" s="114" t="s">
        <v>130</v>
      </c>
      <c r="C3299" s="114" t="s">
        <v>26</v>
      </c>
      <c r="D3299" s="114" t="s">
        <v>10068</v>
      </c>
      <c r="E3299" s="114" t="s">
        <v>10069</v>
      </c>
      <c r="F3299" s="115">
        <v>45370</v>
      </c>
      <c r="G3299" s="114" t="s">
        <v>4392</v>
      </c>
      <c r="H3299" s="116">
        <v>5060000</v>
      </c>
      <c r="I3299" s="116">
        <v>3542000</v>
      </c>
      <c r="J3299" s="116">
        <v>5000000</v>
      </c>
      <c r="K3299" s="116">
        <v>-1458000</v>
      </c>
      <c r="L3299" s="116">
        <v>0</v>
      </c>
      <c r="M3299" s="116">
        <v>0</v>
      </c>
      <c r="N3299" s="116">
        <v>0</v>
      </c>
      <c r="O3299" s="116">
        <v>0</v>
      </c>
      <c r="P3299" s="120">
        <v>0</v>
      </c>
      <c r="Q3299" s="27" t="str">
        <f t="shared" si="522"/>
        <v>Registered</v>
      </c>
      <c r="R3299" s="121">
        <f t="shared" si="523"/>
        <v>0.7</v>
      </c>
      <c r="T3299" s="117">
        <f t="shared" si="540"/>
        <v>0</v>
      </c>
      <c r="U3299" s="117">
        <f t="shared" si="541"/>
        <v>-1458000</v>
      </c>
    </row>
    <row r="3300" spans="1:21" hidden="1" x14ac:dyDescent="0.3">
      <c r="A3300" s="114">
        <v>10614</v>
      </c>
      <c r="B3300" s="114" t="s">
        <v>130</v>
      </c>
      <c r="C3300" s="114" t="s">
        <v>26</v>
      </c>
      <c r="D3300" s="114" t="s">
        <v>10094</v>
      </c>
      <c r="E3300" s="114" t="s">
        <v>10095</v>
      </c>
      <c r="F3300" s="115">
        <v>44926</v>
      </c>
      <c r="G3300" s="114" t="s">
        <v>8507</v>
      </c>
      <c r="H3300" s="116">
        <v>6860000</v>
      </c>
      <c r="I3300" s="116">
        <v>3773000</v>
      </c>
      <c r="J3300" s="116">
        <v>5568600</v>
      </c>
      <c r="K3300" s="116">
        <v>-1795600</v>
      </c>
      <c r="L3300" s="116">
        <v>0</v>
      </c>
      <c r="M3300" s="116">
        <v>0</v>
      </c>
      <c r="N3300" s="116">
        <v>0</v>
      </c>
      <c r="O3300" s="116">
        <v>0</v>
      </c>
      <c r="P3300" s="120">
        <v>0</v>
      </c>
      <c r="Q3300" s="27" t="str">
        <f t="shared" si="522"/>
        <v>Registered</v>
      </c>
      <c r="R3300" s="121">
        <f t="shared" si="523"/>
        <v>0.55000000000000004</v>
      </c>
      <c r="T3300" s="117">
        <f t="shared" si="540"/>
        <v>0</v>
      </c>
      <c r="U3300" s="117">
        <f t="shared" si="541"/>
        <v>-1795600</v>
      </c>
    </row>
    <row r="3301" spans="1:21" x14ac:dyDescent="0.3">
      <c r="A3301" s="114">
        <v>227</v>
      </c>
      <c r="B3301" s="114" t="s">
        <v>130</v>
      </c>
      <c r="C3301" s="114" t="s">
        <v>28</v>
      </c>
      <c r="D3301" s="114" t="s">
        <v>1957</v>
      </c>
      <c r="E3301" s="114" t="s">
        <v>1958</v>
      </c>
      <c r="F3301" s="115">
        <v>45899</v>
      </c>
      <c r="G3301" s="114" t="s">
        <v>1464</v>
      </c>
      <c r="H3301" s="116">
        <v>3712443</v>
      </c>
      <c r="I3301" s="116">
        <v>2969953</v>
      </c>
      <c r="J3301" s="116">
        <v>371244</v>
      </c>
      <c r="K3301" s="116">
        <v>2598709</v>
      </c>
      <c r="L3301" s="116">
        <v>0</v>
      </c>
      <c r="M3301" s="116">
        <v>2598709</v>
      </c>
      <c r="N3301" s="116">
        <v>0</v>
      </c>
      <c r="O3301" s="116">
        <v>0</v>
      </c>
      <c r="P3301" s="120">
        <v>0</v>
      </c>
      <c r="Q3301" s="27" t="str">
        <f t="shared" si="522"/>
        <v>Registered</v>
      </c>
      <c r="R3301" s="121">
        <f t="shared" si="523"/>
        <v>0.79999962288983295</v>
      </c>
      <c r="T3301" s="117">
        <f t="shared" si="540"/>
        <v>2598709</v>
      </c>
      <c r="U3301" s="117">
        <f t="shared" si="541"/>
        <v>0</v>
      </c>
    </row>
    <row r="3302" spans="1:21" x14ac:dyDescent="0.3">
      <c r="A3302" s="114">
        <v>229</v>
      </c>
      <c r="B3302" s="114" t="s">
        <v>130</v>
      </c>
      <c r="C3302" s="114" t="s">
        <v>28</v>
      </c>
      <c r="D3302" s="114" t="s">
        <v>1966</v>
      </c>
      <c r="E3302" s="114" t="s">
        <v>1958</v>
      </c>
      <c r="F3302" s="115">
        <v>46098</v>
      </c>
      <c r="G3302" s="114" t="s">
        <v>1464</v>
      </c>
      <c r="H3302" s="116">
        <v>3360000</v>
      </c>
      <c r="I3302" s="116">
        <v>2856000</v>
      </c>
      <c r="J3302" s="116">
        <v>290640</v>
      </c>
      <c r="K3302" s="116">
        <v>2565360</v>
      </c>
      <c r="L3302" s="116">
        <v>0</v>
      </c>
      <c r="M3302" s="116">
        <v>2565360</v>
      </c>
      <c r="N3302" s="116">
        <v>0</v>
      </c>
      <c r="O3302" s="116">
        <v>0</v>
      </c>
      <c r="P3302" s="120">
        <v>0</v>
      </c>
      <c r="Q3302" s="27" t="str">
        <f t="shared" si="522"/>
        <v>Registered</v>
      </c>
      <c r="R3302" s="121">
        <f t="shared" si="523"/>
        <v>0.85</v>
      </c>
      <c r="T3302" s="117">
        <f t="shared" si="540"/>
        <v>2565360</v>
      </c>
      <c r="U3302" s="117">
        <f t="shared" si="541"/>
        <v>0</v>
      </c>
    </row>
    <row r="3303" spans="1:21" x14ac:dyDescent="0.3">
      <c r="A3303" s="114">
        <v>238</v>
      </c>
      <c r="B3303" s="114" t="s">
        <v>130</v>
      </c>
      <c r="C3303" s="114" t="s">
        <v>28</v>
      </c>
      <c r="D3303" s="114" t="s">
        <v>1991</v>
      </c>
      <c r="E3303" s="114" t="s">
        <v>1992</v>
      </c>
      <c r="F3303" s="115">
        <v>46101</v>
      </c>
      <c r="G3303" s="114" t="s">
        <v>1492</v>
      </c>
      <c r="H3303" s="116">
        <v>3255000</v>
      </c>
      <c r="I3303" s="116">
        <v>2766750</v>
      </c>
      <c r="J3303" s="116">
        <v>281558</v>
      </c>
      <c r="K3303" s="116">
        <v>2485192</v>
      </c>
      <c r="L3303" s="116">
        <v>0</v>
      </c>
      <c r="M3303" s="116">
        <v>2485192</v>
      </c>
      <c r="N3303" s="116">
        <v>0</v>
      </c>
      <c r="O3303" s="116">
        <v>0</v>
      </c>
      <c r="P3303" s="120">
        <v>0</v>
      </c>
      <c r="Q3303" s="27" t="str">
        <f t="shared" si="522"/>
        <v>Registered</v>
      </c>
      <c r="R3303" s="121">
        <f t="shared" si="523"/>
        <v>0.85</v>
      </c>
      <c r="T3303" s="117">
        <f t="shared" si="540"/>
        <v>2485192</v>
      </c>
      <c r="U3303" s="117">
        <f t="shared" si="541"/>
        <v>0</v>
      </c>
    </row>
    <row r="3304" spans="1:21" x14ac:dyDescent="0.3">
      <c r="A3304" s="114">
        <v>305</v>
      </c>
      <c r="B3304" s="114" t="s">
        <v>130</v>
      </c>
      <c r="C3304" s="114" t="s">
        <v>28</v>
      </c>
      <c r="D3304" s="114" t="s">
        <v>1851</v>
      </c>
      <c r="E3304" s="114" t="s">
        <v>1852</v>
      </c>
      <c r="F3304" s="115">
        <v>46094</v>
      </c>
      <c r="G3304" s="114" t="s">
        <v>1588</v>
      </c>
      <c r="H3304" s="116">
        <v>6880000</v>
      </c>
      <c r="I3304" s="116">
        <v>3784000</v>
      </c>
      <c r="J3304" s="116">
        <v>2132800</v>
      </c>
      <c r="K3304" s="116">
        <v>1651200</v>
      </c>
      <c r="L3304" s="116">
        <v>0</v>
      </c>
      <c r="M3304" s="116">
        <v>0</v>
      </c>
      <c r="N3304" s="116">
        <v>1651200</v>
      </c>
      <c r="O3304" s="116">
        <v>0</v>
      </c>
      <c r="P3304" s="120">
        <v>0</v>
      </c>
      <c r="Q3304" s="27" t="str">
        <f t="shared" si="522"/>
        <v>Registered</v>
      </c>
      <c r="R3304" s="121">
        <f t="shared" si="523"/>
        <v>0.55000000000000004</v>
      </c>
      <c r="T3304" s="117">
        <f t="shared" si="540"/>
        <v>1651200</v>
      </c>
      <c r="U3304" s="117">
        <f t="shared" si="541"/>
        <v>0</v>
      </c>
    </row>
    <row r="3305" spans="1:21" x14ac:dyDescent="0.3">
      <c r="A3305" s="114">
        <v>711</v>
      </c>
      <c r="B3305" s="114" t="s">
        <v>130</v>
      </c>
      <c r="C3305" s="114" t="s">
        <v>28</v>
      </c>
      <c r="D3305" s="114" t="s">
        <v>3340</v>
      </c>
      <c r="E3305" s="114" t="s">
        <v>3341</v>
      </c>
      <c r="F3305" s="115">
        <v>46092</v>
      </c>
      <c r="G3305" s="114" t="s">
        <v>1545</v>
      </c>
      <c r="H3305" s="116">
        <v>7000668</v>
      </c>
      <c r="I3305" s="116">
        <v>5950567</v>
      </c>
      <c r="J3305" s="116">
        <v>5450567</v>
      </c>
      <c r="K3305" s="116">
        <v>500000</v>
      </c>
      <c r="L3305" s="116">
        <v>0</v>
      </c>
      <c r="M3305" s="116">
        <v>0</v>
      </c>
      <c r="N3305" s="116">
        <v>500000</v>
      </c>
      <c r="O3305" s="116">
        <v>0</v>
      </c>
      <c r="P3305" s="120">
        <v>0</v>
      </c>
      <c r="Q3305" s="27" t="str">
        <f t="shared" si="522"/>
        <v>Registered</v>
      </c>
      <c r="R3305" s="121">
        <f t="shared" si="523"/>
        <v>0.84999988572519081</v>
      </c>
      <c r="T3305" s="117">
        <f t="shared" si="540"/>
        <v>500000</v>
      </c>
      <c r="U3305" s="117">
        <f t="shared" si="541"/>
        <v>0</v>
      </c>
    </row>
    <row r="3306" spans="1:21" x14ac:dyDescent="0.3">
      <c r="A3306" s="114">
        <v>863</v>
      </c>
      <c r="B3306" s="114" t="s">
        <v>130</v>
      </c>
      <c r="C3306" s="114" t="s">
        <v>28</v>
      </c>
      <c r="D3306" s="114" t="s">
        <v>2213</v>
      </c>
      <c r="E3306" s="114" t="s">
        <v>2214</v>
      </c>
      <c r="F3306" s="115">
        <v>46098</v>
      </c>
      <c r="G3306" s="114" t="s">
        <v>1492</v>
      </c>
      <c r="H3306" s="116">
        <v>3105000</v>
      </c>
      <c r="I3306" s="116">
        <v>2484000</v>
      </c>
      <c r="J3306" s="116">
        <v>2173500</v>
      </c>
      <c r="K3306" s="116">
        <v>310500</v>
      </c>
      <c r="L3306" s="116">
        <v>0</v>
      </c>
      <c r="M3306" s="116">
        <v>310500</v>
      </c>
      <c r="N3306" s="116">
        <v>0</v>
      </c>
      <c r="O3306" s="116">
        <v>0</v>
      </c>
      <c r="P3306" s="120">
        <v>0</v>
      </c>
      <c r="Q3306" s="27" t="str">
        <f t="shared" si="522"/>
        <v>Registered</v>
      </c>
      <c r="R3306" s="121">
        <f t="shared" si="523"/>
        <v>0.8</v>
      </c>
      <c r="T3306" s="117">
        <f t="shared" si="540"/>
        <v>310500</v>
      </c>
      <c r="U3306" s="117">
        <f t="shared" si="541"/>
        <v>0</v>
      </c>
    </row>
    <row r="3307" spans="1:21" hidden="1" x14ac:dyDescent="0.3">
      <c r="A3307" s="114">
        <v>6761</v>
      </c>
      <c r="B3307" s="114" t="s">
        <v>130</v>
      </c>
      <c r="C3307" s="114" t="s">
        <v>28</v>
      </c>
      <c r="D3307" s="114" t="s">
        <v>7503</v>
      </c>
      <c r="E3307" s="114" t="s">
        <v>7504</v>
      </c>
      <c r="F3307" s="115">
        <v>45869</v>
      </c>
      <c r="G3307" s="114" t="s">
        <v>7505</v>
      </c>
      <c r="H3307" s="116">
        <v>3888675</v>
      </c>
      <c r="I3307" s="116">
        <v>2100000</v>
      </c>
      <c r="J3307" s="116">
        <v>2100000</v>
      </c>
      <c r="K3307" s="116">
        <v>0</v>
      </c>
      <c r="L3307" s="116">
        <v>0</v>
      </c>
      <c r="M3307" s="116">
        <v>0</v>
      </c>
      <c r="N3307" s="116">
        <v>0</v>
      </c>
      <c r="O3307" s="116">
        <v>0</v>
      </c>
      <c r="P3307" s="120">
        <v>0</v>
      </c>
      <c r="Q3307" s="27" t="str">
        <f t="shared" si="522"/>
        <v>Registered</v>
      </c>
      <c r="R3307" s="121">
        <f t="shared" si="523"/>
        <v>0.54002970163358988</v>
      </c>
      <c r="T3307" s="117">
        <f t="shared" si="540"/>
        <v>0</v>
      </c>
      <c r="U3307" s="117">
        <f t="shared" si="541"/>
        <v>0</v>
      </c>
    </row>
    <row r="3308" spans="1:21" hidden="1" x14ac:dyDescent="0.3">
      <c r="A3308" s="114">
        <v>6762</v>
      </c>
      <c r="B3308" s="114" t="s">
        <v>130</v>
      </c>
      <c r="C3308" s="114" t="s">
        <v>28</v>
      </c>
      <c r="D3308" s="114" t="s">
        <v>7506</v>
      </c>
      <c r="E3308" s="114" t="s">
        <v>7507</v>
      </c>
      <c r="F3308" s="115">
        <v>45901</v>
      </c>
      <c r="G3308" s="114" t="s">
        <v>7101</v>
      </c>
      <c r="H3308" s="116">
        <v>4443075</v>
      </c>
      <c r="I3308" s="116">
        <v>3776616</v>
      </c>
      <c r="J3308" s="116">
        <v>3776616</v>
      </c>
      <c r="K3308" s="116">
        <v>0</v>
      </c>
      <c r="L3308" s="116">
        <v>0</v>
      </c>
      <c r="M3308" s="116">
        <v>0</v>
      </c>
      <c r="N3308" s="116">
        <v>0</v>
      </c>
      <c r="O3308" s="116">
        <v>0</v>
      </c>
      <c r="P3308" s="120">
        <v>0</v>
      </c>
      <c r="Q3308" s="27" t="str">
        <f t="shared" si="522"/>
        <v>Registered</v>
      </c>
      <c r="R3308" s="121">
        <f t="shared" si="523"/>
        <v>0.8500005064060363</v>
      </c>
      <c r="T3308" s="117">
        <f t="shared" si="540"/>
        <v>0</v>
      </c>
      <c r="U3308" s="117">
        <f t="shared" si="541"/>
        <v>0</v>
      </c>
    </row>
    <row r="3309" spans="1:21" hidden="1" x14ac:dyDescent="0.3">
      <c r="A3309" s="114">
        <v>6763</v>
      </c>
      <c r="B3309" s="114" t="s">
        <v>130</v>
      </c>
      <c r="C3309" s="114" t="s">
        <v>28</v>
      </c>
      <c r="D3309" s="114" t="s">
        <v>7508</v>
      </c>
      <c r="E3309" s="114" t="s">
        <v>7380</v>
      </c>
      <c r="F3309" s="115">
        <v>45898</v>
      </c>
      <c r="G3309" s="114" t="s">
        <v>7509</v>
      </c>
      <c r="H3309" s="116">
        <v>4462300</v>
      </c>
      <c r="I3309" s="116">
        <v>3792955</v>
      </c>
      <c r="J3309" s="116">
        <v>3792955</v>
      </c>
      <c r="K3309" s="116">
        <v>0</v>
      </c>
      <c r="L3309" s="116">
        <v>0</v>
      </c>
      <c r="M3309" s="116">
        <v>0</v>
      </c>
      <c r="N3309" s="116">
        <v>0</v>
      </c>
      <c r="O3309" s="116">
        <v>0</v>
      </c>
      <c r="P3309" s="120">
        <v>0</v>
      </c>
      <c r="Q3309" s="27" t="str">
        <f t="shared" si="522"/>
        <v>Registered</v>
      </c>
      <c r="R3309" s="121">
        <f t="shared" si="523"/>
        <v>0.85</v>
      </c>
      <c r="T3309" s="117">
        <f t="shared" si="540"/>
        <v>0</v>
      </c>
      <c r="U3309" s="117">
        <f t="shared" si="541"/>
        <v>0</v>
      </c>
    </row>
    <row r="3310" spans="1:21" hidden="1" x14ac:dyDescent="0.3">
      <c r="A3310" s="114">
        <v>6764</v>
      </c>
      <c r="B3310" s="114" t="s">
        <v>130</v>
      </c>
      <c r="C3310" s="114" t="s">
        <v>28</v>
      </c>
      <c r="D3310" s="114" t="s">
        <v>7510</v>
      </c>
      <c r="E3310" s="114" t="s">
        <v>5091</v>
      </c>
      <c r="F3310" s="115">
        <v>45869</v>
      </c>
      <c r="G3310" s="114" t="s">
        <v>4189</v>
      </c>
      <c r="H3310" s="116">
        <v>2904000</v>
      </c>
      <c r="I3310" s="116">
        <v>2468400</v>
      </c>
      <c r="J3310" s="116">
        <v>2468400</v>
      </c>
      <c r="K3310" s="116">
        <v>0</v>
      </c>
      <c r="L3310" s="116">
        <v>0</v>
      </c>
      <c r="M3310" s="116">
        <v>0</v>
      </c>
      <c r="N3310" s="116">
        <v>0</v>
      </c>
      <c r="O3310" s="116">
        <v>0</v>
      </c>
      <c r="P3310" s="120">
        <v>0</v>
      </c>
      <c r="Q3310" s="27" t="str">
        <f t="shared" si="522"/>
        <v>Registered</v>
      </c>
      <c r="R3310" s="121">
        <f t="shared" si="523"/>
        <v>0.85</v>
      </c>
      <c r="T3310" s="117">
        <f t="shared" si="540"/>
        <v>0</v>
      </c>
      <c r="U3310" s="117">
        <f t="shared" si="541"/>
        <v>0</v>
      </c>
    </row>
    <row r="3311" spans="1:21" hidden="1" x14ac:dyDescent="0.3">
      <c r="A3311" s="114">
        <v>6765</v>
      </c>
      <c r="B3311" s="114" t="s">
        <v>130</v>
      </c>
      <c r="C3311" s="114" t="s">
        <v>28</v>
      </c>
      <c r="D3311" s="114" t="s">
        <v>7511</v>
      </c>
      <c r="E3311" s="114" t="s">
        <v>7512</v>
      </c>
      <c r="F3311" s="115">
        <v>45861</v>
      </c>
      <c r="G3311" s="114" t="s">
        <v>4189</v>
      </c>
      <c r="H3311" s="116">
        <v>3360000</v>
      </c>
      <c r="I3311" s="116">
        <v>2856000</v>
      </c>
      <c r="J3311" s="116">
        <v>2856000</v>
      </c>
      <c r="K3311" s="116">
        <v>0</v>
      </c>
      <c r="L3311" s="116">
        <v>0</v>
      </c>
      <c r="M3311" s="116">
        <v>0</v>
      </c>
      <c r="N3311" s="116">
        <v>0</v>
      </c>
      <c r="O3311" s="116">
        <v>0</v>
      </c>
      <c r="P3311" s="120">
        <v>0</v>
      </c>
      <c r="Q3311" s="27" t="str">
        <f t="shared" si="522"/>
        <v>Registered</v>
      </c>
      <c r="R3311" s="121">
        <f t="shared" si="523"/>
        <v>0.85</v>
      </c>
      <c r="T3311" s="117">
        <f t="shared" si="540"/>
        <v>0</v>
      </c>
      <c r="U3311" s="117">
        <f t="shared" si="541"/>
        <v>0</v>
      </c>
    </row>
    <row r="3312" spans="1:21" hidden="1" x14ac:dyDescent="0.3">
      <c r="A3312" s="114">
        <v>6766</v>
      </c>
      <c r="B3312" s="114" t="s">
        <v>130</v>
      </c>
      <c r="C3312" s="114" t="s">
        <v>28</v>
      </c>
      <c r="D3312" s="114" t="s">
        <v>7513</v>
      </c>
      <c r="E3312" s="114" t="s">
        <v>7514</v>
      </c>
      <c r="F3312" s="115">
        <v>45868</v>
      </c>
      <c r="G3312" s="114" t="s">
        <v>4189</v>
      </c>
      <c r="H3312" s="116">
        <v>2688000</v>
      </c>
      <c r="I3312" s="116">
        <v>2284800</v>
      </c>
      <c r="J3312" s="116">
        <v>2284800</v>
      </c>
      <c r="K3312" s="116">
        <v>0</v>
      </c>
      <c r="L3312" s="116">
        <v>0</v>
      </c>
      <c r="M3312" s="116">
        <v>0</v>
      </c>
      <c r="N3312" s="116">
        <v>0</v>
      </c>
      <c r="O3312" s="116">
        <v>0</v>
      </c>
      <c r="P3312" s="120">
        <v>0</v>
      </c>
      <c r="Q3312" s="27" t="str">
        <f t="shared" si="522"/>
        <v>Registered</v>
      </c>
      <c r="R3312" s="121">
        <f t="shared" si="523"/>
        <v>0.85</v>
      </c>
      <c r="T3312" s="117">
        <f t="shared" si="540"/>
        <v>0</v>
      </c>
      <c r="U3312" s="117">
        <f t="shared" si="541"/>
        <v>0</v>
      </c>
    </row>
    <row r="3313" spans="1:21" hidden="1" x14ac:dyDescent="0.3">
      <c r="A3313" s="114">
        <v>6767</v>
      </c>
      <c r="B3313" s="114" t="s">
        <v>130</v>
      </c>
      <c r="C3313" s="114" t="s">
        <v>28</v>
      </c>
      <c r="D3313" s="114" t="s">
        <v>7515</v>
      </c>
      <c r="E3313" s="114" t="s">
        <v>7516</v>
      </c>
      <c r="F3313" s="115">
        <v>45868</v>
      </c>
      <c r="G3313" s="114" t="s">
        <v>4189</v>
      </c>
      <c r="H3313" s="116">
        <v>2688000</v>
      </c>
      <c r="I3313" s="116">
        <v>2284800</v>
      </c>
      <c r="J3313" s="116">
        <v>2284800</v>
      </c>
      <c r="K3313" s="116">
        <v>0</v>
      </c>
      <c r="L3313" s="116">
        <v>0</v>
      </c>
      <c r="M3313" s="116">
        <v>0</v>
      </c>
      <c r="N3313" s="116">
        <v>0</v>
      </c>
      <c r="O3313" s="116">
        <v>0</v>
      </c>
      <c r="P3313" s="120">
        <v>0</v>
      </c>
      <c r="Q3313" s="27" t="str">
        <f t="shared" si="522"/>
        <v>Registered</v>
      </c>
      <c r="R3313" s="121">
        <f t="shared" si="523"/>
        <v>0.85</v>
      </c>
      <c r="T3313" s="117">
        <f t="shared" si="540"/>
        <v>0</v>
      </c>
      <c r="U3313" s="117">
        <f t="shared" si="541"/>
        <v>0</v>
      </c>
    </row>
    <row r="3314" spans="1:21" hidden="1" x14ac:dyDescent="0.3">
      <c r="A3314" s="114">
        <v>6768</v>
      </c>
      <c r="B3314" s="114" t="s">
        <v>130</v>
      </c>
      <c r="C3314" s="114" t="s">
        <v>28</v>
      </c>
      <c r="D3314" s="114" t="s">
        <v>7517</v>
      </c>
      <c r="E3314" s="114" t="s">
        <v>7518</v>
      </c>
      <c r="F3314" s="115">
        <v>45866</v>
      </c>
      <c r="G3314" s="114" t="s">
        <v>3710</v>
      </c>
      <c r="H3314" s="116">
        <v>2856000</v>
      </c>
      <c r="I3314" s="116">
        <v>2427600</v>
      </c>
      <c r="J3314" s="116">
        <v>2427600</v>
      </c>
      <c r="K3314" s="116">
        <v>0</v>
      </c>
      <c r="L3314" s="116">
        <v>0</v>
      </c>
      <c r="M3314" s="116">
        <v>0</v>
      </c>
      <c r="N3314" s="116">
        <v>0</v>
      </c>
      <c r="O3314" s="116">
        <v>0</v>
      </c>
      <c r="P3314" s="120">
        <v>0</v>
      </c>
      <c r="Q3314" s="27" t="str">
        <f t="shared" si="522"/>
        <v>Registered</v>
      </c>
      <c r="R3314" s="121">
        <f t="shared" si="523"/>
        <v>0.85</v>
      </c>
      <c r="T3314" s="117">
        <f t="shared" si="540"/>
        <v>0</v>
      </c>
      <c r="U3314" s="117">
        <f t="shared" si="541"/>
        <v>0</v>
      </c>
    </row>
    <row r="3315" spans="1:21" hidden="1" x14ac:dyDescent="0.3">
      <c r="A3315" s="114">
        <v>6769</v>
      </c>
      <c r="B3315" s="114" t="s">
        <v>130</v>
      </c>
      <c r="C3315" s="114" t="s">
        <v>28</v>
      </c>
      <c r="D3315" s="114" t="s">
        <v>7519</v>
      </c>
      <c r="E3315" s="114" t="s">
        <v>7520</v>
      </c>
      <c r="F3315" s="115">
        <v>45889</v>
      </c>
      <c r="G3315" s="114" t="s">
        <v>2799</v>
      </c>
      <c r="H3315" s="116">
        <v>5049410</v>
      </c>
      <c r="I3315" s="116">
        <v>4292001</v>
      </c>
      <c r="J3315" s="116">
        <v>4292001</v>
      </c>
      <c r="K3315" s="116">
        <v>0</v>
      </c>
      <c r="L3315" s="116">
        <v>0</v>
      </c>
      <c r="M3315" s="116">
        <v>0</v>
      </c>
      <c r="N3315" s="116">
        <v>0</v>
      </c>
      <c r="O3315" s="116">
        <v>0</v>
      </c>
      <c r="P3315" s="120">
        <v>0</v>
      </c>
      <c r="Q3315" s="27" t="str">
        <f t="shared" si="522"/>
        <v>Registered</v>
      </c>
      <c r="R3315" s="121">
        <f t="shared" si="523"/>
        <v>0.85000049510734921</v>
      </c>
      <c r="T3315" s="117">
        <f t="shared" si="540"/>
        <v>0</v>
      </c>
      <c r="U3315" s="117">
        <f t="shared" si="541"/>
        <v>0</v>
      </c>
    </row>
    <row r="3316" spans="1:21" hidden="1" x14ac:dyDescent="0.3">
      <c r="A3316" s="114">
        <v>6770</v>
      </c>
      <c r="B3316" s="114" t="s">
        <v>130</v>
      </c>
      <c r="C3316" s="114" t="s">
        <v>28</v>
      </c>
      <c r="D3316" s="114" t="s">
        <v>7521</v>
      </c>
      <c r="E3316" s="114" t="s">
        <v>7394</v>
      </c>
      <c r="F3316" s="115">
        <v>45898</v>
      </c>
      <c r="G3316" s="114" t="s">
        <v>7509</v>
      </c>
      <c r="H3316" s="116">
        <v>4003920</v>
      </c>
      <c r="I3316" s="116">
        <v>3403332</v>
      </c>
      <c r="J3316" s="116">
        <v>3403332</v>
      </c>
      <c r="K3316" s="116">
        <v>0</v>
      </c>
      <c r="L3316" s="116">
        <v>0</v>
      </c>
      <c r="M3316" s="116">
        <v>0</v>
      </c>
      <c r="N3316" s="116">
        <v>0</v>
      </c>
      <c r="O3316" s="116">
        <v>0</v>
      </c>
      <c r="P3316" s="120">
        <v>0</v>
      </c>
      <c r="Q3316" s="27" t="str">
        <f t="shared" si="522"/>
        <v>Registered</v>
      </c>
      <c r="R3316" s="121">
        <f t="shared" si="523"/>
        <v>0.85</v>
      </c>
      <c r="T3316" s="117">
        <f t="shared" si="540"/>
        <v>0</v>
      </c>
      <c r="U3316" s="117">
        <f t="shared" si="541"/>
        <v>0</v>
      </c>
    </row>
    <row r="3317" spans="1:21" hidden="1" x14ac:dyDescent="0.3">
      <c r="A3317" s="114">
        <v>6771</v>
      </c>
      <c r="B3317" s="114" t="s">
        <v>130</v>
      </c>
      <c r="C3317" s="114" t="s">
        <v>28</v>
      </c>
      <c r="D3317" s="114" t="s">
        <v>7522</v>
      </c>
      <c r="E3317" s="114" t="s">
        <v>7523</v>
      </c>
      <c r="F3317" s="115">
        <v>45930</v>
      </c>
      <c r="G3317" s="114" t="s">
        <v>1524</v>
      </c>
      <c r="H3317" s="116">
        <v>4531274</v>
      </c>
      <c r="I3317" s="116">
        <v>2039073</v>
      </c>
      <c r="J3317" s="116">
        <v>2039073</v>
      </c>
      <c r="K3317" s="116">
        <v>0</v>
      </c>
      <c r="L3317" s="116">
        <v>0</v>
      </c>
      <c r="M3317" s="116">
        <v>0</v>
      </c>
      <c r="N3317" s="116">
        <v>0</v>
      </c>
      <c r="O3317" s="116">
        <v>0</v>
      </c>
      <c r="P3317" s="120">
        <v>0</v>
      </c>
      <c r="Q3317" s="27" t="str">
        <f t="shared" si="522"/>
        <v>Registered</v>
      </c>
      <c r="R3317" s="121">
        <f t="shared" si="523"/>
        <v>0.4499999337934541</v>
      </c>
      <c r="T3317" s="117">
        <f t="shared" si="540"/>
        <v>0</v>
      </c>
      <c r="U3317" s="117">
        <f t="shared" si="541"/>
        <v>0</v>
      </c>
    </row>
    <row r="3318" spans="1:21" hidden="1" x14ac:dyDescent="0.3">
      <c r="A3318" s="114">
        <v>6772</v>
      </c>
      <c r="B3318" s="114" t="s">
        <v>130</v>
      </c>
      <c r="C3318" s="114" t="s">
        <v>28</v>
      </c>
      <c r="D3318" s="114" t="s">
        <v>7524</v>
      </c>
      <c r="E3318" s="114" t="s">
        <v>7525</v>
      </c>
      <c r="F3318" s="115">
        <v>45904</v>
      </c>
      <c r="G3318" s="114" t="s">
        <v>7526</v>
      </c>
      <c r="H3318" s="116">
        <v>4553153</v>
      </c>
      <c r="I3318" s="116">
        <v>2048919</v>
      </c>
      <c r="J3318" s="116">
        <v>2048919</v>
      </c>
      <c r="K3318" s="116">
        <v>0</v>
      </c>
      <c r="L3318" s="116">
        <v>0</v>
      </c>
      <c r="M3318" s="116">
        <v>0</v>
      </c>
      <c r="N3318" s="116">
        <v>0</v>
      </c>
      <c r="O3318" s="116">
        <v>0</v>
      </c>
      <c r="P3318" s="120">
        <v>0</v>
      </c>
      <c r="Q3318" s="27" t="str">
        <f t="shared" si="522"/>
        <v>Registered</v>
      </c>
      <c r="R3318" s="121">
        <f t="shared" si="523"/>
        <v>0.45000003294420371</v>
      </c>
      <c r="T3318" s="117">
        <f t="shared" si="540"/>
        <v>0</v>
      </c>
      <c r="U3318" s="117">
        <f t="shared" si="541"/>
        <v>0</v>
      </c>
    </row>
    <row r="3319" spans="1:21" hidden="1" x14ac:dyDescent="0.3">
      <c r="A3319" s="114">
        <v>6773</v>
      </c>
      <c r="B3319" s="114" t="s">
        <v>130</v>
      </c>
      <c r="C3319" s="114" t="s">
        <v>28</v>
      </c>
      <c r="D3319" s="114" t="s">
        <v>7527</v>
      </c>
      <c r="E3319" s="114" t="s">
        <v>7291</v>
      </c>
      <c r="F3319" s="115">
        <v>45930</v>
      </c>
      <c r="G3319" s="114" t="s">
        <v>3734</v>
      </c>
      <c r="H3319" s="116">
        <v>4713471</v>
      </c>
      <c r="I3319" s="116">
        <v>2121062</v>
      </c>
      <c r="J3319" s="116">
        <v>2121062</v>
      </c>
      <c r="K3319" s="116">
        <v>0</v>
      </c>
      <c r="L3319" s="116">
        <v>0</v>
      </c>
      <c r="M3319" s="116">
        <v>0</v>
      </c>
      <c r="N3319" s="116">
        <v>0</v>
      </c>
      <c r="O3319" s="116">
        <v>0</v>
      </c>
      <c r="P3319" s="120">
        <v>0</v>
      </c>
      <c r="Q3319" s="27" t="str">
        <f t="shared" si="522"/>
        <v>Registered</v>
      </c>
      <c r="R3319" s="121">
        <f t="shared" si="523"/>
        <v>0.45000001060789385</v>
      </c>
      <c r="T3319" s="117">
        <f t="shared" si="540"/>
        <v>0</v>
      </c>
      <c r="U3319" s="117">
        <f t="shared" si="541"/>
        <v>0</v>
      </c>
    </row>
    <row r="3320" spans="1:21" hidden="1" x14ac:dyDescent="0.3">
      <c r="A3320" s="114">
        <v>6774</v>
      </c>
      <c r="B3320" s="114" t="s">
        <v>130</v>
      </c>
      <c r="C3320" s="114" t="s">
        <v>28</v>
      </c>
      <c r="D3320" s="114" t="s">
        <v>7528</v>
      </c>
      <c r="E3320" s="114" t="s">
        <v>7529</v>
      </c>
      <c r="F3320" s="115">
        <v>45914</v>
      </c>
      <c r="G3320" s="114" t="s">
        <v>7530</v>
      </c>
      <c r="H3320" s="116">
        <v>4603200</v>
      </c>
      <c r="I3320" s="116">
        <v>2531760</v>
      </c>
      <c r="J3320" s="116">
        <v>2531760</v>
      </c>
      <c r="K3320" s="116">
        <v>0</v>
      </c>
      <c r="L3320" s="116">
        <v>0</v>
      </c>
      <c r="M3320" s="116">
        <v>0</v>
      </c>
      <c r="N3320" s="116">
        <v>0</v>
      </c>
      <c r="O3320" s="116">
        <v>0</v>
      </c>
      <c r="P3320" s="120">
        <v>0</v>
      </c>
      <c r="Q3320" s="27" t="str">
        <f t="shared" si="522"/>
        <v>Registered</v>
      </c>
      <c r="R3320" s="121">
        <f t="shared" si="523"/>
        <v>0.55000000000000004</v>
      </c>
      <c r="T3320" s="117">
        <f t="shared" si="540"/>
        <v>0</v>
      </c>
      <c r="U3320" s="117">
        <f t="shared" si="541"/>
        <v>0</v>
      </c>
    </row>
    <row r="3321" spans="1:21" hidden="1" x14ac:dyDescent="0.3">
      <c r="A3321" s="114">
        <v>6775</v>
      </c>
      <c r="B3321" s="114" t="s">
        <v>130</v>
      </c>
      <c r="C3321" s="114" t="s">
        <v>28</v>
      </c>
      <c r="D3321" s="114" t="s">
        <v>7531</v>
      </c>
      <c r="E3321" s="114" t="s">
        <v>7532</v>
      </c>
      <c r="F3321" s="115">
        <v>45930</v>
      </c>
      <c r="G3321" s="114" t="s">
        <v>1867</v>
      </c>
      <c r="H3321" s="116">
        <v>6655418</v>
      </c>
      <c r="I3321" s="116">
        <v>3660481</v>
      </c>
      <c r="J3321" s="116">
        <v>3660481</v>
      </c>
      <c r="K3321" s="116">
        <v>0</v>
      </c>
      <c r="L3321" s="116">
        <v>0</v>
      </c>
      <c r="M3321" s="116">
        <v>0</v>
      </c>
      <c r="N3321" s="116">
        <v>0</v>
      </c>
      <c r="O3321" s="116">
        <v>0</v>
      </c>
      <c r="P3321" s="120">
        <v>0</v>
      </c>
      <c r="Q3321" s="27" t="str">
        <f t="shared" si="522"/>
        <v>Registered</v>
      </c>
      <c r="R3321" s="121">
        <f t="shared" si="523"/>
        <v>0.55000016527887508</v>
      </c>
      <c r="T3321" s="117">
        <f t="shared" si="540"/>
        <v>0</v>
      </c>
      <c r="U3321" s="117">
        <f t="shared" si="541"/>
        <v>0</v>
      </c>
    </row>
    <row r="3322" spans="1:21" hidden="1" x14ac:dyDescent="0.3">
      <c r="A3322" s="114">
        <v>10122</v>
      </c>
      <c r="B3322" s="114" t="s">
        <v>130</v>
      </c>
      <c r="C3322" s="114" t="s">
        <v>28</v>
      </c>
      <c r="D3322" s="114" t="s">
        <v>9393</v>
      </c>
      <c r="E3322" s="114" t="s">
        <v>9394</v>
      </c>
      <c r="F3322" s="115">
        <v>45930</v>
      </c>
      <c r="G3322" s="114" t="s">
        <v>1867</v>
      </c>
      <c r="H3322" s="116">
        <v>6655418</v>
      </c>
      <c r="I3322" s="116">
        <v>3660481</v>
      </c>
      <c r="J3322" s="116">
        <v>3660481.8</v>
      </c>
      <c r="K3322" s="116">
        <v>-0.8</v>
      </c>
      <c r="L3322" s="116">
        <v>0</v>
      </c>
      <c r="M3322" s="116">
        <v>0</v>
      </c>
      <c r="N3322" s="116">
        <v>0</v>
      </c>
      <c r="O3322" s="116">
        <v>0</v>
      </c>
      <c r="P3322" s="120">
        <v>0</v>
      </c>
      <c r="Q3322" s="27" t="str">
        <f t="shared" si="522"/>
        <v>Registered</v>
      </c>
      <c r="R3322" s="121">
        <f t="shared" si="523"/>
        <v>0.55000016527887508</v>
      </c>
      <c r="T3322" s="117">
        <f t="shared" si="540"/>
        <v>0</v>
      </c>
      <c r="U3322" s="117">
        <f t="shared" si="541"/>
        <v>-0.8</v>
      </c>
    </row>
    <row r="3323" spans="1:21" hidden="1" x14ac:dyDescent="0.3">
      <c r="A3323" s="114">
        <v>10136</v>
      </c>
      <c r="B3323" s="114" t="s">
        <v>130</v>
      </c>
      <c r="C3323" s="114" t="s">
        <v>28</v>
      </c>
      <c r="D3323" s="114" t="s">
        <v>9410</v>
      </c>
      <c r="E3323" s="114" t="s">
        <v>9411</v>
      </c>
      <c r="F3323" s="115">
        <v>45838</v>
      </c>
      <c r="G3323" s="114" t="s">
        <v>9412</v>
      </c>
      <c r="H3323" s="116">
        <v>2282000</v>
      </c>
      <c r="I3323" s="116">
        <v>1939700</v>
      </c>
      <c r="J3323" s="116">
        <v>1939702</v>
      </c>
      <c r="K3323" s="116">
        <v>-2</v>
      </c>
      <c r="L3323" s="116">
        <v>0</v>
      </c>
      <c r="M3323" s="116">
        <v>0</v>
      </c>
      <c r="N3323" s="116">
        <v>0</v>
      </c>
      <c r="O3323" s="116">
        <v>0</v>
      </c>
      <c r="P3323" s="120">
        <v>0</v>
      </c>
      <c r="Q3323" s="27" t="str">
        <f t="shared" si="522"/>
        <v>Registered</v>
      </c>
      <c r="R3323" s="121">
        <f t="shared" si="523"/>
        <v>0.85</v>
      </c>
      <c r="T3323" s="117">
        <f t="shared" si="540"/>
        <v>0</v>
      </c>
      <c r="U3323" s="117">
        <f t="shared" si="541"/>
        <v>-2</v>
      </c>
    </row>
    <row r="3324" spans="1:21" hidden="1" x14ac:dyDescent="0.3">
      <c r="A3324" s="114">
        <v>10140</v>
      </c>
      <c r="B3324" s="114" t="s">
        <v>130</v>
      </c>
      <c r="C3324" s="114" t="s">
        <v>28</v>
      </c>
      <c r="D3324" s="114" t="s">
        <v>9417</v>
      </c>
      <c r="E3324" s="114" t="s">
        <v>9418</v>
      </c>
      <c r="F3324" s="115">
        <v>45743</v>
      </c>
      <c r="G3324" s="114" t="s">
        <v>9419</v>
      </c>
      <c r="H3324" s="116">
        <v>4246368</v>
      </c>
      <c r="I3324" s="116">
        <v>2972458</v>
      </c>
      <c r="J3324" s="116">
        <v>2972538</v>
      </c>
      <c r="K3324" s="116">
        <v>-80</v>
      </c>
      <c r="L3324" s="116">
        <v>0</v>
      </c>
      <c r="M3324" s="116">
        <v>0</v>
      </c>
      <c r="N3324" s="116">
        <v>0</v>
      </c>
      <c r="O3324" s="116">
        <v>0</v>
      </c>
      <c r="P3324" s="120">
        <v>0</v>
      </c>
      <c r="Q3324" s="27" t="str">
        <f t="shared" si="522"/>
        <v>Registered</v>
      </c>
      <c r="R3324" s="121">
        <f t="shared" si="523"/>
        <v>0.70000009419814768</v>
      </c>
      <c r="T3324" s="117">
        <f t="shared" si="540"/>
        <v>0</v>
      </c>
      <c r="U3324" s="117">
        <f t="shared" si="541"/>
        <v>-80</v>
      </c>
    </row>
    <row r="3325" spans="1:21" hidden="1" x14ac:dyDescent="0.3">
      <c r="A3325" s="114">
        <v>10209</v>
      </c>
      <c r="B3325" s="114" t="s">
        <v>130</v>
      </c>
      <c r="C3325" s="114" t="s">
        <v>28</v>
      </c>
      <c r="D3325" s="114" t="s">
        <v>9490</v>
      </c>
      <c r="E3325" s="114" t="s">
        <v>9491</v>
      </c>
      <c r="F3325" s="115">
        <v>45869</v>
      </c>
      <c r="G3325" s="114" t="s">
        <v>4189</v>
      </c>
      <c r="H3325" s="116">
        <v>2568000</v>
      </c>
      <c r="I3325" s="116">
        <v>2182800</v>
      </c>
      <c r="J3325" s="116">
        <v>2256800</v>
      </c>
      <c r="K3325" s="116">
        <v>-74000</v>
      </c>
      <c r="L3325" s="116">
        <v>0</v>
      </c>
      <c r="M3325" s="116">
        <v>0</v>
      </c>
      <c r="N3325" s="116">
        <v>0</v>
      </c>
      <c r="O3325" s="116">
        <v>0</v>
      </c>
      <c r="P3325" s="120">
        <v>0</v>
      </c>
      <c r="Q3325" s="27" t="str">
        <f t="shared" si="522"/>
        <v>Registered</v>
      </c>
      <c r="R3325" s="121">
        <f t="shared" si="523"/>
        <v>0.85</v>
      </c>
      <c r="T3325" s="117">
        <f t="shared" si="540"/>
        <v>0</v>
      </c>
      <c r="U3325" s="117">
        <f t="shared" si="541"/>
        <v>-74000</v>
      </c>
    </row>
    <row r="3326" spans="1:21" hidden="1" x14ac:dyDescent="0.3">
      <c r="A3326" s="114">
        <v>10374</v>
      </c>
      <c r="B3326" s="114" t="s">
        <v>130</v>
      </c>
      <c r="C3326" s="114" t="s">
        <v>28</v>
      </c>
      <c r="D3326" s="114" t="s">
        <v>9749</v>
      </c>
      <c r="E3326" s="114" t="s">
        <v>9750</v>
      </c>
      <c r="F3326" s="115">
        <v>45899</v>
      </c>
      <c r="G3326" s="114" t="s">
        <v>3061</v>
      </c>
      <c r="H3326" s="116">
        <v>4692083</v>
      </c>
      <c r="I3326" s="116">
        <v>2111437</v>
      </c>
      <c r="J3326" s="116">
        <v>2268120</v>
      </c>
      <c r="K3326" s="116">
        <v>-156683</v>
      </c>
      <c r="L3326" s="116">
        <v>0</v>
      </c>
      <c r="M3326" s="116">
        <v>0</v>
      </c>
      <c r="N3326" s="116">
        <v>0</v>
      </c>
      <c r="O3326" s="116">
        <v>0</v>
      </c>
      <c r="P3326" s="120">
        <v>0</v>
      </c>
      <c r="Q3326" s="27" t="str">
        <f t="shared" si="522"/>
        <v>Registered</v>
      </c>
      <c r="R3326" s="121">
        <f t="shared" si="523"/>
        <v>0.4499999254062641</v>
      </c>
      <c r="T3326" s="117">
        <f t="shared" si="540"/>
        <v>0</v>
      </c>
      <c r="U3326" s="117">
        <f t="shared" si="541"/>
        <v>-156683</v>
      </c>
    </row>
    <row r="3327" spans="1:21" s="101" customFormat="1" x14ac:dyDescent="0.3">
      <c r="A3327" s="99">
        <v>10463</v>
      </c>
      <c r="B3327" s="99" t="s">
        <v>130</v>
      </c>
      <c r="C3327" s="99" t="s">
        <v>28</v>
      </c>
      <c r="D3327" s="99" t="s">
        <v>9878</v>
      </c>
      <c r="E3327" s="99" t="s">
        <v>9879</v>
      </c>
      <c r="F3327" s="100">
        <v>45961</v>
      </c>
      <c r="G3327" s="99" t="s">
        <v>1898</v>
      </c>
      <c r="H3327" s="96">
        <v>3833900</v>
      </c>
      <c r="I3327" s="96">
        <f t="shared" ref="I3327:I3328" si="542">H3327*R3327</f>
        <v>1725255</v>
      </c>
      <c r="J3327" s="96">
        <v>387305</v>
      </c>
      <c r="K3327" s="96">
        <f t="shared" ref="K3327:K3328" si="543">I3327-J3327</f>
        <v>1337950</v>
      </c>
      <c r="L3327" s="97">
        <f t="shared" ref="L3327:L3328" si="544">IF(AND($S3327&gt;=0,$S3327&lt;=30),$K3327,0)</f>
        <v>0</v>
      </c>
      <c r="M3327" s="97">
        <f t="shared" ref="M3327:M3328" si="545">IF(AND($S3327&gt;=31,$S3327&lt;=60),$K3327,0)</f>
        <v>0</v>
      </c>
      <c r="N3327" s="97">
        <f t="shared" ref="N3327:N3328" si="546">IF(AND($S3327&gt;=61,$S3327&lt;=90),$K3327,0)</f>
        <v>0</v>
      </c>
      <c r="O3327" s="97">
        <f t="shared" ref="O3327:O3328" si="547">IF(AND($S3327&gt;=91,$S3327&lt;=120),$K3327,0)</f>
        <v>0</v>
      </c>
      <c r="P3327" s="98">
        <f t="shared" ref="P3327:P3328" si="548">IF($S3327&gt;120,$K3327,0)</f>
        <v>1337950</v>
      </c>
      <c r="Q3327" s="101" t="str">
        <f t="shared" si="522"/>
        <v>Unregistered</v>
      </c>
      <c r="R3327" s="123">
        <v>0.45</v>
      </c>
      <c r="S3327" s="95">
        <f t="shared" ref="S3327:S3328" si="549">DATE(2026,5,31)-F3327</f>
        <v>212</v>
      </c>
    </row>
    <row r="3328" spans="1:21" s="101" customFormat="1" x14ac:dyDescent="0.3">
      <c r="A3328" s="99">
        <v>10526</v>
      </c>
      <c r="B3328" s="99" t="s">
        <v>130</v>
      </c>
      <c r="C3328" s="99" t="s">
        <v>28</v>
      </c>
      <c r="D3328" s="99" t="s">
        <v>9964</v>
      </c>
      <c r="E3328" s="99" t="s">
        <v>9965</v>
      </c>
      <c r="F3328" s="100">
        <v>46092</v>
      </c>
      <c r="G3328" s="99" t="s">
        <v>1898</v>
      </c>
      <c r="H3328" s="96">
        <v>6656788</v>
      </c>
      <c r="I3328" s="96">
        <f t="shared" si="542"/>
        <v>2995554.6</v>
      </c>
      <c r="J3328" s="96">
        <v>665678</v>
      </c>
      <c r="K3328" s="96">
        <f t="shared" si="543"/>
        <v>2329876.6</v>
      </c>
      <c r="L3328" s="97">
        <f t="shared" si="544"/>
        <v>0</v>
      </c>
      <c r="M3328" s="97">
        <f t="shared" si="545"/>
        <v>0</v>
      </c>
      <c r="N3328" s="97">
        <f t="shared" si="546"/>
        <v>2329876.6</v>
      </c>
      <c r="O3328" s="97">
        <f t="shared" si="547"/>
        <v>0</v>
      </c>
      <c r="P3328" s="98">
        <f t="shared" si="548"/>
        <v>0</v>
      </c>
      <c r="Q3328" s="101" t="str">
        <f t="shared" si="522"/>
        <v>Unregistered</v>
      </c>
      <c r="R3328" s="123">
        <v>0.45</v>
      </c>
      <c r="S3328" s="95">
        <f t="shared" si="549"/>
        <v>81</v>
      </c>
    </row>
    <row r="3329" spans="1:21" hidden="1" x14ac:dyDescent="0.3">
      <c r="A3329" s="114">
        <v>10978</v>
      </c>
      <c r="B3329" s="114" t="s">
        <v>130</v>
      </c>
      <c r="C3329" s="114" t="s">
        <v>28</v>
      </c>
      <c r="D3329" s="114" t="s">
        <v>158</v>
      </c>
      <c r="E3329" s="114" t="s">
        <v>159</v>
      </c>
      <c r="F3329" s="115">
        <v>46168</v>
      </c>
      <c r="G3329" s="114" t="s">
        <v>10317</v>
      </c>
      <c r="H3329" s="116">
        <v>6816800</v>
      </c>
      <c r="I3329" s="116">
        <v>0</v>
      </c>
      <c r="J3329" s="116"/>
      <c r="K3329" s="116"/>
      <c r="L3329" s="116">
        <v>0</v>
      </c>
      <c r="M3329" s="116">
        <v>0</v>
      </c>
      <c r="N3329" s="116">
        <v>0</v>
      </c>
      <c r="O3329" s="116">
        <v>0</v>
      </c>
      <c r="P3329" s="120">
        <v>0</v>
      </c>
      <c r="Q3329" s="27" t="str">
        <f t="shared" si="522"/>
        <v>Registered</v>
      </c>
      <c r="R3329" s="121">
        <f t="shared" si="523"/>
        <v>0</v>
      </c>
      <c r="T3329" s="117">
        <f t="shared" ref="T3329:T3351" si="550">L3329+M3329+N3329+O3329+P3329</f>
        <v>0</v>
      </c>
      <c r="U3329" s="117">
        <f t="shared" ref="U3329:U3351" si="551">K3329-T3329</f>
        <v>0</v>
      </c>
    </row>
    <row r="3330" spans="1:21" x14ac:dyDescent="0.3">
      <c r="A3330" s="114">
        <v>226</v>
      </c>
      <c r="B3330" s="114" t="s">
        <v>130</v>
      </c>
      <c r="C3330" s="114" t="s">
        <v>29</v>
      </c>
      <c r="D3330" s="114" t="s">
        <v>1955</v>
      </c>
      <c r="E3330" s="114" t="s">
        <v>1956</v>
      </c>
      <c r="F3330" s="115">
        <v>45990</v>
      </c>
      <c r="G3330" s="114" t="s">
        <v>1416</v>
      </c>
      <c r="H3330" s="116">
        <v>3468750</v>
      </c>
      <c r="I3330" s="116">
        <v>2948440</v>
      </c>
      <c r="J3330" s="116">
        <v>346875</v>
      </c>
      <c r="K3330" s="116">
        <v>2601565</v>
      </c>
      <c r="L3330" s="116">
        <v>0</v>
      </c>
      <c r="M3330" s="116">
        <v>2601565</v>
      </c>
      <c r="N3330" s="116">
        <v>0</v>
      </c>
      <c r="O3330" s="116">
        <v>0</v>
      </c>
      <c r="P3330" s="120">
        <v>0</v>
      </c>
      <c r="Q3330" s="27" t="str">
        <f t="shared" ref="Q3330:Q3393" si="552">IF(G3330="01 Jan 1900","Unregistered","Registered")</f>
        <v>Registered</v>
      </c>
      <c r="R3330" s="121">
        <f t="shared" si="523"/>
        <v>0.85000072072072075</v>
      </c>
      <c r="T3330" s="117">
        <f t="shared" si="550"/>
        <v>2601565</v>
      </c>
      <c r="U3330" s="117">
        <f t="shared" si="551"/>
        <v>0</v>
      </c>
    </row>
    <row r="3331" spans="1:21" x14ac:dyDescent="0.3">
      <c r="A3331" s="114">
        <v>373</v>
      </c>
      <c r="B3331" s="114" t="s">
        <v>130</v>
      </c>
      <c r="C3331" s="114" t="s">
        <v>29</v>
      </c>
      <c r="D3331" s="114" t="s">
        <v>9885</v>
      </c>
      <c r="E3331" s="114" t="s">
        <v>9886</v>
      </c>
      <c r="F3331" s="115">
        <v>46015</v>
      </c>
      <c r="G3331" s="114" t="s">
        <v>9616</v>
      </c>
      <c r="H3331" s="116">
        <v>4069008</v>
      </c>
      <c r="I3331" s="116">
        <v>1831054</v>
      </c>
      <c r="J3331" s="116">
        <v>406900.8</v>
      </c>
      <c r="K3331" s="116">
        <v>1424153.2</v>
      </c>
      <c r="L3331" s="116">
        <v>1424153.2</v>
      </c>
      <c r="M3331" s="116">
        <v>0</v>
      </c>
      <c r="N3331" s="116">
        <v>0</v>
      </c>
      <c r="O3331" s="116">
        <v>0</v>
      </c>
      <c r="P3331" s="120">
        <v>0</v>
      </c>
      <c r="Q3331" s="27" t="str">
        <f t="shared" si="552"/>
        <v>Registered</v>
      </c>
      <c r="R3331" s="121">
        <f t="shared" ref="R3331:R3394" si="553">I3331/H3331</f>
        <v>0.4500000983040584</v>
      </c>
      <c r="T3331" s="117">
        <f t="shared" si="550"/>
        <v>1424153.2</v>
      </c>
      <c r="U3331" s="117">
        <f t="shared" si="551"/>
        <v>0</v>
      </c>
    </row>
    <row r="3332" spans="1:21" x14ac:dyDescent="0.3">
      <c r="A3332" s="114">
        <v>753</v>
      </c>
      <c r="B3332" s="114" t="s">
        <v>130</v>
      </c>
      <c r="C3332" s="114" t="s">
        <v>29</v>
      </c>
      <c r="D3332" s="114" t="s">
        <v>3563</v>
      </c>
      <c r="E3332" s="114" t="s">
        <v>3564</v>
      </c>
      <c r="F3332" s="115">
        <v>45930</v>
      </c>
      <c r="G3332" s="114" t="s">
        <v>2221</v>
      </c>
      <c r="H3332" s="116">
        <v>3486000</v>
      </c>
      <c r="I3332" s="116">
        <v>2963100</v>
      </c>
      <c r="J3332" s="116">
        <v>2550000</v>
      </c>
      <c r="K3332" s="116">
        <v>413100</v>
      </c>
      <c r="L3332" s="116">
        <v>0</v>
      </c>
      <c r="M3332" s="116">
        <v>0</v>
      </c>
      <c r="N3332" s="116">
        <v>0</v>
      </c>
      <c r="O3332" s="116">
        <v>413100</v>
      </c>
      <c r="P3332" s="120">
        <v>0</v>
      </c>
      <c r="Q3332" s="27" t="str">
        <f t="shared" si="552"/>
        <v>Registered</v>
      </c>
      <c r="R3332" s="121">
        <f t="shared" si="553"/>
        <v>0.85</v>
      </c>
      <c r="T3332" s="117">
        <f t="shared" si="550"/>
        <v>413100</v>
      </c>
      <c r="U3332" s="117">
        <f t="shared" si="551"/>
        <v>0</v>
      </c>
    </row>
    <row r="3333" spans="1:21" x14ac:dyDescent="0.3">
      <c r="A3333" s="114">
        <v>832</v>
      </c>
      <c r="B3333" s="114" t="s">
        <v>130</v>
      </c>
      <c r="C3333" s="114" t="s">
        <v>29</v>
      </c>
      <c r="D3333" s="114" t="s">
        <v>3919</v>
      </c>
      <c r="E3333" s="114" t="s">
        <v>3920</v>
      </c>
      <c r="F3333" s="115">
        <v>46017</v>
      </c>
      <c r="G3333" s="114" t="s">
        <v>3166</v>
      </c>
      <c r="H3333" s="116">
        <v>3664445</v>
      </c>
      <c r="I3333" s="116">
        <v>2931557</v>
      </c>
      <c r="J3333" s="116">
        <v>2565113</v>
      </c>
      <c r="K3333" s="116">
        <v>366444</v>
      </c>
      <c r="L3333" s="116">
        <v>0</v>
      </c>
      <c r="M3333" s="116">
        <v>366444</v>
      </c>
      <c r="N3333" s="116">
        <v>0</v>
      </c>
      <c r="O3333" s="116">
        <v>0</v>
      </c>
      <c r="P3333" s="120">
        <v>0</v>
      </c>
      <c r="Q3333" s="27" t="str">
        <f t="shared" si="552"/>
        <v>Registered</v>
      </c>
      <c r="R3333" s="121">
        <f t="shared" si="553"/>
        <v>0.80000027289262088</v>
      </c>
      <c r="T3333" s="117">
        <f t="shared" si="550"/>
        <v>366444</v>
      </c>
      <c r="U3333" s="117">
        <f t="shared" si="551"/>
        <v>0</v>
      </c>
    </row>
    <row r="3334" spans="1:21" x14ac:dyDescent="0.3">
      <c r="A3334" s="114">
        <v>855</v>
      </c>
      <c r="B3334" s="114" t="s">
        <v>130</v>
      </c>
      <c r="C3334" s="114" t="s">
        <v>29</v>
      </c>
      <c r="D3334" s="114" t="s">
        <v>4020</v>
      </c>
      <c r="E3334" s="114" t="s">
        <v>4021</v>
      </c>
      <c r="F3334" s="115">
        <v>45990</v>
      </c>
      <c r="G3334" s="114" t="s">
        <v>4022</v>
      </c>
      <c r="H3334" s="116">
        <v>3264500</v>
      </c>
      <c r="I3334" s="116">
        <v>2611600</v>
      </c>
      <c r="J3334" s="116">
        <v>2285150</v>
      </c>
      <c r="K3334" s="116">
        <v>326450</v>
      </c>
      <c r="L3334" s="116">
        <v>0</v>
      </c>
      <c r="M3334" s="116">
        <v>326450</v>
      </c>
      <c r="N3334" s="116">
        <v>0</v>
      </c>
      <c r="O3334" s="116">
        <v>0</v>
      </c>
      <c r="P3334" s="120">
        <v>0</v>
      </c>
      <c r="Q3334" s="27" t="str">
        <f t="shared" si="552"/>
        <v>Registered</v>
      </c>
      <c r="R3334" s="121">
        <f t="shared" si="553"/>
        <v>0.8</v>
      </c>
      <c r="T3334" s="117">
        <f t="shared" si="550"/>
        <v>326450</v>
      </c>
      <c r="U3334" s="117">
        <f t="shared" si="551"/>
        <v>0</v>
      </c>
    </row>
    <row r="3335" spans="1:21" x14ac:dyDescent="0.3">
      <c r="A3335" s="114">
        <v>857</v>
      </c>
      <c r="B3335" s="114" t="s">
        <v>130</v>
      </c>
      <c r="C3335" s="114" t="s">
        <v>29</v>
      </c>
      <c r="D3335" s="114" t="s">
        <v>4026</v>
      </c>
      <c r="E3335" s="114" t="s">
        <v>4027</v>
      </c>
      <c r="F3335" s="115">
        <v>46022</v>
      </c>
      <c r="G3335" s="114" t="s">
        <v>4028</v>
      </c>
      <c r="H3335" s="116">
        <v>3245425</v>
      </c>
      <c r="I3335" s="116">
        <v>2758612</v>
      </c>
      <c r="J3335" s="116">
        <v>2434070</v>
      </c>
      <c r="K3335" s="116">
        <v>324542</v>
      </c>
      <c r="L3335" s="116">
        <v>0</v>
      </c>
      <c r="M3335" s="116">
        <v>324542</v>
      </c>
      <c r="N3335" s="116">
        <v>0</v>
      </c>
      <c r="O3335" s="116">
        <v>0</v>
      </c>
      <c r="P3335" s="120">
        <v>0</v>
      </c>
      <c r="Q3335" s="27" t="str">
        <f t="shared" si="552"/>
        <v>Registered</v>
      </c>
      <c r="R3335" s="121">
        <f t="shared" si="553"/>
        <v>0.85000023109454081</v>
      </c>
      <c r="T3335" s="117">
        <f t="shared" si="550"/>
        <v>324542</v>
      </c>
      <c r="U3335" s="117">
        <f t="shared" si="551"/>
        <v>0</v>
      </c>
    </row>
    <row r="3336" spans="1:21" x14ac:dyDescent="0.3">
      <c r="A3336" s="114">
        <v>914</v>
      </c>
      <c r="B3336" s="114" t="s">
        <v>130</v>
      </c>
      <c r="C3336" s="114" t="s">
        <v>29</v>
      </c>
      <c r="D3336" s="114" t="s">
        <v>1989</v>
      </c>
      <c r="E3336" s="114" t="s">
        <v>1990</v>
      </c>
      <c r="F3336" s="115">
        <v>46098</v>
      </c>
      <c r="G3336" s="114" t="s">
        <v>1612</v>
      </c>
      <c r="H3336" s="116">
        <v>3307195</v>
      </c>
      <c r="I3336" s="116">
        <v>2811118</v>
      </c>
      <c r="J3336" s="116">
        <v>2619559</v>
      </c>
      <c r="K3336" s="116">
        <v>191559</v>
      </c>
      <c r="L3336" s="116">
        <v>0</v>
      </c>
      <c r="M3336" s="116">
        <v>0</v>
      </c>
      <c r="N3336" s="116">
        <v>191559</v>
      </c>
      <c r="O3336" s="116">
        <v>0</v>
      </c>
      <c r="P3336" s="120">
        <v>0</v>
      </c>
      <c r="Q3336" s="27" t="str">
        <f t="shared" si="552"/>
        <v>Registered</v>
      </c>
      <c r="R3336" s="121">
        <f t="shared" si="553"/>
        <v>0.85000068033484566</v>
      </c>
      <c r="T3336" s="117">
        <f t="shared" si="550"/>
        <v>191559</v>
      </c>
      <c r="U3336" s="117">
        <f t="shared" si="551"/>
        <v>0</v>
      </c>
    </row>
    <row r="3337" spans="1:21" x14ac:dyDescent="0.3">
      <c r="A3337" s="114">
        <v>1064</v>
      </c>
      <c r="B3337" s="114" t="s">
        <v>130</v>
      </c>
      <c r="C3337" s="114" t="s">
        <v>29</v>
      </c>
      <c r="D3337" s="114" t="s">
        <v>4776</v>
      </c>
      <c r="E3337" s="114" t="s">
        <v>4777</v>
      </c>
      <c r="F3337" s="115">
        <v>46022</v>
      </c>
      <c r="G3337" s="114" t="s">
        <v>3298</v>
      </c>
      <c r="H3337" s="116">
        <v>4209340</v>
      </c>
      <c r="I3337" s="116">
        <v>3577939</v>
      </c>
      <c r="J3337" s="116">
        <v>3514800</v>
      </c>
      <c r="K3337" s="116">
        <v>63139</v>
      </c>
      <c r="L3337" s="116">
        <v>0</v>
      </c>
      <c r="M3337" s="116">
        <v>0</v>
      </c>
      <c r="N3337" s="116">
        <v>0</v>
      </c>
      <c r="O3337" s="116">
        <v>63139</v>
      </c>
      <c r="P3337" s="120">
        <v>0</v>
      </c>
      <c r="Q3337" s="27" t="str">
        <f t="shared" si="552"/>
        <v>Registered</v>
      </c>
      <c r="R3337" s="121">
        <f t="shared" si="553"/>
        <v>0.85</v>
      </c>
      <c r="T3337" s="117">
        <f t="shared" si="550"/>
        <v>63139</v>
      </c>
      <c r="U3337" s="117">
        <f t="shared" si="551"/>
        <v>0</v>
      </c>
    </row>
    <row r="3338" spans="1:21" x14ac:dyDescent="0.3">
      <c r="A3338" s="114">
        <v>1130</v>
      </c>
      <c r="B3338" s="114" t="s">
        <v>130</v>
      </c>
      <c r="C3338" s="114" t="s">
        <v>29</v>
      </c>
      <c r="D3338" s="114" t="s">
        <v>4858</v>
      </c>
      <c r="E3338" s="114" t="s">
        <v>4859</v>
      </c>
      <c r="F3338" s="115">
        <v>45990</v>
      </c>
      <c r="G3338" s="114" t="s">
        <v>4028</v>
      </c>
      <c r="H3338" s="116">
        <v>3351710</v>
      </c>
      <c r="I3338" s="116">
        <v>2848956</v>
      </c>
      <c r="J3338" s="116">
        <v>2848955</v>
      </c>
      <c r="K3338" s="116">
        <v>1</v>
      </c>
      <c r="L3338" s="116">
        <v>0</v>
      </c>
      <c r="M3338" s="116">
        <v>1</v>
      </c>
      <c r="N3338" s="116">
        <v>0</v>
      </c>
      <c r="O3338" s="116">
        <v>0</v>
      </c>
      <c r="P3338" s="120">
        <v>0</v>
      </c>
      <c r="Q3338" s="27" t="str">
        <f t="shared" si="552"/>
        <v>Registered</v>
      </c>
      <c r="R3338" s="121">
        <f t="shared" si="553"/>
        <v>0.85000074588791985</v>
      </c>
      <c r="T3338" s="117">
        <f t="shared" si="550"/>
        <v>1</v>
      </c>
      <c r="U3338" s="117">
        <f t="shared" si="551"/>
        <v>0</v>
      </c>
    </row>
    <row r="3339" spans="1:21" hidden="1" x14ac:dyDescent="0.3">
      <c r="A3339" s="114">
        <v>6776</v>
      </c>
      <c r="B3339" s="114" t="s">
        <v>130</v>
      </c>
      <c r="C3339" s="114" t="s">
        <v>29</v>
      </c>
      <c r="D3339" s="114" t="s">
        <v>7533</v>
      </c>
      <c r="E3339" s="114" t="s">
        <v>7534</v>
      </c>
      <c r="F3339" s="115">
        <v>45988</v>
      </c>
      <c r="G3339" s="114" t="s">
        <v>2802</v>
      </c>
      <c r="H3339" s="116">
        <v>3283600</v>
      </c>
      <c r="I3339" s="116">
        <v>2462700</v>
      </c>
      <c r="J3339" s="116">
        <v>2462700</v>
      </c>
      <c r="K3339" s="116">
        <v>0</v>
      </c>
      <c r="L3339" s="116">
        <v>0</v>
      </c>
      <c r="M3339" s="116">
        <v>0</v>
      </c>
      <c r="N3339" s="116">
        <v>0</v>
      </c>
      <c r="O3339" s="116">
        <v>0</v>
      </c>
      <c r="P3339" s="120">
        <v>0</v>
      </c>
      <c r="Q3339" s="27" t="str">
        <f t="shared" si="552"/>
        <v>Registered</v>
      </c>
      <c r="R3339" s="121">
        <f t="shared" si="553"/>
        <v>0.75</v>
      </c>
      <c r="T3339" s="117">
        <f t="shared" si="550"/>
        <v>0</v>
      </c>
      <c r="U3339" s="117">
        <f t="shared" si="551"/>
        <v>0</v>
      </c>
    </row>
    <row r="3340" spans="1:21" hidden="1" x14ac:dyDescent="0.3">
      <c r="A3340" s="114">
        <v>6777</v>
      </c>
      <c r="B3340" s="114" t="s">
        <v>130</v>
      </c>
      <c r="C3340" s="114" t="s">
        <v>29</v>
      </c>
      <c r="D3340" s="114" t="s">
        <v>7535</v>
      </c>
      <c r="E3340" s="114" t="s">
        <v>7536</v>
      </c>
      <c r="F3340" s="115">
        <v>46041</v>
      </c>
      <c r="G3340" s="114" t="s">
        <v>2847</v>
      </c>
      <c r="H3340" s="116">
        <v>3454650</v>
      </c>
      <c r="I3340" s="116">
        <v>2936455</v>
      </c>
      <c r="J3340" s="116">
        <v>2936455</v>
      </c>
      <c r="K3340" s="116">
        <v>0</v>
      </c>
      <c r="L3340" s="116">
        <v>0</v>
      </c>
      <c r="M3340" s="116">
        <v>0</v>
      </c>
      <c r="N3340" s="116">
        <v>0</v>
      </c>
      <c r="O3340" s="116">
        <v>0</v>
      </c>
      <c r="P3340" s="120">
        <v>0</v>
      </c>
      <c r="Q3340" s="27" t="str">
        <f t="shared" si="552"/>
        <v>Registered</v>
      </c>
      <c r="R3340" s="121">
        <f t="shared" si="553"/>
        <v>0.85000072366231016</v>
      </c>
      <c r="T3340" s="117">
        <f t="shared" si="550"/>
        <v>0</v>
      </c>
      <c r="U3340" s="117">
        <f t="shared" si="551"/>
        <v>0</v>
      </c>
    </row>
    <row r="3341" spans="1:21" hidden="1" x14ac:dyDescent="0.3">
      <c r="A3341" s="114">
        <v>6778</v>
      </c>
      <c r="B3341" s="114" t="s">
        <v>130</v>
      </c>
      <c r="C3341" s="114" t="s">
        <v>29</v>
      </c>
      <c r="D3341" s="114" t="s">
        <v>7537</v>
      </c>
      <c r="E3341" s="114" t="s">
        <v>7538</v>
      </c>
      <c r="F3341" s="115">
        <v>46022</v>
      </c>
      <c r="G3341" s="114" t="s">
        <v>4944</v>
      </c>
      <c r="H3341" s="116">
        <v>3281600</v>
      </c>
      <c r="I3341" s="116">
        <v>2297120</v>
      </c>
      <c r="J3341" s="116">
        <v>2297120</v>
      </c>
      <c r="K3341" s="116">
        <v>0</v>
      </c>
      <c r="L3341" s="116">
        <v>0</v>
      </c>
      <c r="M3341" s="116">
        <v>0</v>
      </c>
      <c r="N3341" s="116">
        <v>0</v>
      </c>
      <c r="O3341" s="116">
        <v>0</v>
      </c>
      <c r="P3341" s="120">
        <v>0</v>
      </c>
      <c r="Q3341" s="27" t="str">
        <f t="shared" si="552"/>
        <v>Registered</v>
      </c>
      <c r="R3341" s="121">
        <f t="shared" si="553"/>
        <v>0.7</v>
      </c>
      <c r="T3341" s="117">
        <f t="shared" si="550"/>
        <v>0</v>
      </c>
      <c r="U3341" s="117">
        <f t="shared" si="551"/>
        <v>0</v>
      </c>
    </row>
    <row r="3342" spans="1:21" hidden="1" x14ac:dyDescent="0.3">
      <c r="A3342" s="114">
        <v>6779</v>
      </c>
      <c r="B3342" s="114" t="s">
        <v>130</v>
      </c>
      <c r="C3342" s="114" t="s">
        <v>29</v>
      </c>
      <c r="D3342" s="114" t="s">
        <v>1865</v>
      </c>
      <c r="E3342" s="114" t="s">
        <v>1866</v>
      </c>
      <c r="F3342" s="115">
        <v>46036</v>
      </c>
      <c r="G3342" s="114" t="s">
        <v>1612</v>
      </c>
      <c r="H3342" s="116">
        <v>3998240</v>
      </c>
      <c r="I3342" s="116">
        <v>3398504</v>
      </c>
      <c r="J3342" s="116">
        <v>3398504</v>
      </c>
      <c r="K3342" s="116">
        <v>0</v>
      </c>
      <c r="L3342" s="116">
        <v>0</v>
      </c>
      <c r="M3342" s="116">
        <v>0</v>
      </c>
      <c r="N3342" s="116">
        <v>0</v>
      </c>
      <c r="O3342" s="116">
        <v>0</v>
      </c>
      <c r="P3342" s="120">
        <v>0</v>
      </c>
      <c r="Q3342" s="27" t="str">
        <f t="shared" si="552"/>
        <v>Registered</v>
      </c>
      <c r="R3342" s="121">
        <f t="shared" si="553"/>
        <v>0.85</v>
      </c>
      <c r="T3342" s="117">
        <f t="shared" si="550"/>
        <v>0</v>
      </c>
      <c r="U3342" s="117">
        <f t="shared" si="551"/>
        <v>0</v>
      </c>
    </row>
    <row r="3343" spans="1:21" hidden="1" x14ac:dyDescent="0.3">
      <c r="A3343" s="114">
        <v>6780</v>
      </c>
      <c r="B3343" s="114" t="s">
        <v>130</v>
      </c>
      <c r="C3343" s="114" t="s">
        <v>29</v>
      </c>
      <c r="D3343" s="114" t="s">
        <v>7539</v>
      </c>
      <c r="E3343" s="114" t="s">
        <v>7540</v>
      </c>
      <c r="F3343" s="115">
        <v>45991</v>
      </c>
      <c r="G3343" s="114" t="s">
        <v>4944</v>
      </c>
      <c r="H3343" s="116">
        <v>3391040</v>
      </c>
      <c r="I3343" s="116">
        <v>2882384</v>
      </c>
      <c r="J3343" s="116">
        <v>2882384</v>
      </c>
      <c r="K3343" s="116">
        <v>0</v>
      </c>
      <c r="L3343" s="116">
        <v>0</v>
      </c>
      <c r="M3343" s="116">
        <v>0</v>
      </c>
      <c r="N3343" s="116">
        <v>0</v>
      </c>
      <c r="O3343" s="116">
        <v>0</v>
      </c>
      <c r="P3343" s="120">
        <v>0</v>
      </c>
      <c r="Q3343" s="27" t="str">
        <f t="shared" si="552"/>
        <v>Registered</v>
      </c>
      <c r="R3343" s="121">
        <f t="shared" si="553"/>
        <v>0.85</v>
      </c>
      <c r="T3343" s="117">
        <f t="shared" si="550"/>
        <v>0</v>
      </c>
      <c r="U3343" s="117">
        <f t="shared" si="551"/>
        <v>0</v>
      </c>
    </row>
    <row r="3344" spans="1:21" hidden="1" x14ac:dyDescent="0.3">
      <c r="A3344" s="114">
        <v>6781</v>
      </c>
      <c r="B3344" s="114" t="s">
        <v>130</v>
      </c>
      <c r="C3344" s="114" t="s">
        <v>29</v>
      </c>
      <c r="D3344" s="114" t="s">
        <v>4258</v>
      </c>
      <c r="E3344" s="114" t="s">
        <v>4259</v>
      </c>
      <c r="F3344" s="115">
        <v>46098</v>
      </c>
      <c r="G3344" s="114" t="s">
        <v>4260</v>
      </c>
      <c r="H3344" s="116">
        <v>3025000</v>
      </c>
      <c r="I3344" s="116">
        <v>302500</v>
      </c>
      <c r="J3344" s="116">
        <v>302500</v>
      </c>
      <c r="K3344" s="116">
        <v>0</v>
      </c>
      <c r="L3344" s="116">
        <v>0</v>
      </c>
      <c r="M3344" s="116">
        <v>0</v>
      </c>
      <c r="N3344" s="116">
        <v>0</v>
      </c>
      <c r="O3344" s="116">
        <v>0</v>
      </c>
      <c r="P3344" s="120">
        <v>0</v>
      </c>
      <c r="Q3344" s="27" t="str">
        <f t="shared" si="552"/>
        <v>Registered</v>
      </c>
      <c r="R3344" s="121">
        <f t="shared" si="553"/>
        <v>0.1</v>
      </c>
      <c r="T3344" s="117">
        <f t="shared" si="550"/>
        <v>0</v>
      </c>
      <c r="U3344" s="117">
        <f t="shared" si="551"/>
        <v>0</v>
      </c>
    </row>
    <row r="3345" spans="1:21" hidden="1" x14ac:dyDescent="0.3">
      <c r="A3345" s="114">
        <v>6782</v>
      </c>
      <c r="B3345" s="114" t="s">
        <v>130</v>
      </c>
      <c r="C3345" s="114" t="s">
        <v>29</v>
      </c>
      <c r="D3345" s="114" t="s">
        <v>7541</v>
      </c>
      <c r="E3345" s="114" t="s">
        <v>7542</v>
      </c>
      <c r="F3345" s="115">
        <v>46040</v>
      </c>
      <c r="G3345" s="114" t="s">
        <v>2334</v>
      </c>
      <c r="H3345" s="116">
        <v>4167550</v>
      </c>
      <c r="I3345" s="116">
        <v>1875398</v>
      </c>
      <c r="J3345" s="116">
        <v>1875398</v>
      </c>
      <c r="K3345" s="116">
        <v>0</v>
      </c>
      <c r="L3345" s="116">
        <v>0</v>
      </c>
      <c r="M3345" s="116">
        <v>0</v>
      </c>
      <c r="N3345" s="116">
        <v>0</v>
      </c>
      <c r="O3345" s="116">
        <v>0</v>
      </c>
      <c r="P3345" s="120">
        <v>0</v>
      </c>
      <c r="Q3345" s="27" t="str">
        <f t="shared" si="552"/>
        <v>Registered</v>
      </c>
      <c r="R3345" s="121">
        <f t="shared" si="553"/>
        <v>0.4500001199745654</v>
      </c>
      <c r="T3345" s="117">
        <f t="shared" si="550"/>
        <v>0</v>
      </c>
      <c r="U3345" s="117">
        <f t="shared" si="551"/>
        <v>0</v>
      </c>
    </row>
    <row r="3346" spans="1:21" hidden="1" x14ac:dyDescent="0.3">
      <c r="A3346" s="114">
        <v>6783</v>
      </c>
      <c r="B3346" s="114" t="s">
        <v>130</v>
      </c>
      <c r="C3346" s="114" t="s">
        <v>29</v>
      </c>
      <c r="D3346" s="114" t="s">
        <v>7543</v>
      </c>
      <c r="E3346" s="114" t="s">
        <v>7542</v>
      </c>
      <c r="F3346" s="115">
        <v>46040</v>
      </c>
      <c r="G3346" s="114" t="s">
        <v>2334</v>
      </c>
      <c r="H3346" s="116">
        <v>4167550</v>
      </c>
      <c r="I3346" s="116">
        <v>1875398</v>
      </c>
      <c r="J3346" s="116">
        <v>1875398</v>
      </c>
      <c r="K3346" s="116">
        <v>0</v>
      </c>
      <c r="L3346" s="116">
        <v>0</v>
      </c>
      <c r="M3346" s="116">
        <v>0</v>
      </c>
      <c r="N3346" s="116">
        <v>0</v>
      </c>
      <c r="O3346" s="116">
        <v>0</v>
      </c>
      <c r="P3346" s="120">
        <v>0</v>
      </c>
      <c r="Q3346" s="27" t="str">
        <f t="shared" si="552"/>
        <v>Registered</v>
      </c>
      <c r="R3346" s="121">
        <f t="shared" si="553"/>
        <v>0.4500001199745654</v>
      </c>
      <c r="T3346" s="117">
        <f t="shared" si="550"/>
        <v>0</v>
      </c>
      <c r="U3346" s="117">
        <f t="shared" si="551"/>
        <v>0</v>
      </c>
    </row>
    <row r="3347" spans="1:21" hidden="1" x14ac:dyDescent="0.3">
      <c r="A3347" s="114">
        <v>6784</v>
      </c>
      <c r="B3347" s="114" t="s">
        <v>130</v>
      </c>
      <c r="C3347" s="114" t="s">
        <v>29</v>
      </c>
      <c r="D3347" s="114" t="s">
        <v>7544</v>
      </c>
      <c r="E3347" s="114" t="s">
        <v>7545</v>
      </c>
      <c r="F3347" s="115">
        <v>46049</v>
      </c>
      <c r="G3347" s="114" t="s">
        <v>7546</v>
      </c>
      <c r="H3347" s="116">
        <v>4067238</v>
      </c>
      <c r="I3347" s="116">
        <v>2236982</v>
      </c>
      <c r="J3347" s="116">
        <v>2236982</v>
      </c>
      <c r="K3347" s="116">
        <v>0</v>
      </c>
      <c r="L3347" s="116">
        <v>0</v>
      </c>
      <c r="M3347" s="116">
        <v>0</v>
      </c>
      <c r="N3347" s="116">
        <v>0</v>
      </c>
      <c r="O3347" s="116">
        <v>0</v>
      </c>
      <c r="P3347" s="120">
        <v>0</v>
      </c>
      <c r="Q3347" s="27" t="str">
        <f t="shared" si="552"/>
        <v>Registered</v>
      </c>
      <c r="R3347" s="121">
        <f t="shared" si="553"/>
        <v>0.55000027045380673</v>
      </c>
      <c r="T3347" s="117">
        <f t="shared" si="550"/>
        <v>0</v>
      </c>
      <c r="U3347" s="117">
        <f t="shared" si="551"/>
        <v>0</v>
      </c>
    </row>
    <row r="3348" spans="1:21" hidden="1" x14ac:dyDescent="0.3">
      <c r="A3348" s="114">
        <v>6785</v>
      </c>
      <c r="B3348" s="114" t="s">
        <v>130</v>
      </c>
      <c r="C3348" s="114" t="s">
        <v>29</v>
      </c>
      <c r="D3348" s="114" t="s">
        <v>7547</v>
      </c>
      <c r="E3348" s="114" t="s">
        <v>7548</v>
      </c>
      <c r="F3348" s="115">
        <v>46050</v>
      </c>
      <c r="G3348" s="114" t="s">
        <v>7546</v>
      </c>
      <c r="H3348" s="116">
        <v>4067238</v>
      </c>
      <c r="I3348" s="116">
        <v>2236982</v>
      </c>
      <c r="J3348" s="116">
        <v>2236982</v>
      </c>
      <c r="K3348" s="116">
        <v>0</v>
      </c>
      <c r="L3348" s="116">
        <v>0</v>
      </c>
      <c r="M3348" s="116">
        <v>0</v>
      </c>
      <c r="N3348" s="116">
        <v>0</v>
      </c>
      <c r="O3348" s="116">
        <v>0</v>
      </c>
      <c r="P3348" s="120">
        <v>0</v>
      </c>
      <c r="Q3348" s="27" t="str">
        <f t="shared" si="552"/>
        <v>Registered</v>
      </c>
      <c r="R3348" s="121">
        <f t="shared" si="553"/>
        <v>0.55000027045380673</v>
      </c>
      <c r="T3348" s="117">
        <f t="shared" si="550"/>
        <v>0</v>
      </c>
      <c r="U3348" s="117">
        <f t="shared" si="551"/>
        <v>0</v>
      </c>
    </row>
    <row r="3349" spans="1:21" hidden="1" x14ac:dyDescent="0.3">
      <c r="A3349" s="114">
        <v>6786</v>
      </c>
      <c r="B3349" s="114" t="s">
        <v>130</v>
      </c>
      <c r="C3349" s="114" t="s">
        <v>29</v>
      </c>
      <c r="D3349" s="114" t="s">
        <v>7549</v>
      </c>
      <c r="E3349" s="114" t="s">
        <v>7550</v>
      </c>
      <c r="F3349" s="115">
        <v>45930</v>
      </c>
      <c r="G3349" s="114" t="s">
        <v>7551</v>
      </c>
      <c r="H3349" s="116">
        <v>3570000</v>
      </c>
      <c r="I3349" s="116">
        <v>1963500</v>
      </c>
      <c r="J3349" s="116">
        <v>1963500</v>
      </c>
      <c r="K3349" s="116">
        <v>0</v>
      </c>
      <c r="L3349" s="116">
        <v>0</v>
      </c>
      <c r="M3349" s="116">
        <v>0</v>
      </c>
      <c r="N3349" s="116">
        <v>0</v>
      </c>
      <c r="O3349" s="116">
        <v>0</v>
      </c>
      <c r="P3349" s="120">
        <v>0</v>
      </c>
      <c r="Q3349" s="27" t="str">
        <f t="shared" si="552"/>
        <v>Registered</v>
      </c>
      <c r="R3349" s="121">
        <f t="shared" si="553"/>
        <v>0.55000000000000004</v>
      </c>
      <c r="T3349" s="117">
        <f t="shared" si="550"/>
        <v>0</v>
      </c>
      <c r="U3349" s="117">
        <f t="shared" si="551"/>
        <v>0</v>
      </c>
    </row>
    <row r="3350" spans="1:21" hidden="1" x14ac:dyDescent="0.3">
      <c r="A3350" s="114">
        <v>6787</v>
      </c>
      <c r="B3350" s="114" t="s">
        <v>130</v>
      </c>
      <c r="C3350" s="114" t="s">
        <v>29</v>
      </c>
      <c r="D3350" s="114" t="s">
        <v>7552</v>
      </c>
      <c r="E3350" s="114" t="s">
        <v>7553</v>
      </c>
      <c r="F3350" s="115">
        <v>46074</v>
      </c>
      <c r="G3350" s="114" t="s">
        <v>4022</v>
      </c>
      <c r="H3350" s="116">
        <v>3639215</v>
      </c>
      <c r="I3350" s="116">
        <v>2001569</v>
      </c>
      <c r="J3350" s="116">
        <v>2001569</v>
      </c>
      <c r="K3350" s="116">
        <v>0</v>
      </c>
      <c r="L3350" s="116">
        <v>0</v>
      </c>
      <c r="M3350" s="116">
        <v>0</v>
      </c>
      <c r="N3350" s="116">
        <v>0</v>
      </c>
      <c r="O3350" s="116">
        <v>0</v>
      </c>
      <c r="P3350" s="120">
        <v>0</v>
      </c>
      <c r="Q3350" s="27" t="str">
        <f t="shared" si="552"/>
        <v>Registered</v>
      </c>
      <c r="R3350" s="121">
        <f t="shared" si="553"/>
        <v>0.55000020608840094</v>
      </c>
      <c r="T3350" s="117">
        <f t="shared" si="550"/>
        <v>0</v>
      </c>
      <c r="U3350" s="117">
        <f t="shared" si="551"/>
        <v>0</v>
      </c>
    </row>
    <row r="3351" spans="1:21" hidden="1" x14ac:dyDescent="0.3">
      <c r="A3351" s="114">
        <v>10294</v>
      </c>
      <c r="B3351" s="114" t="s">
        <v>130</v>
      </c>
      <c r="C3351" s="114" t="s">
        <v>29</v>
      </c>
      <c r="D3351" s="114" t="s">
        <v>160</v>
      </c>
      <c r="E3351" s="114" t="s">
        <v>161</v>
      </c>
      <c r="F3351" s="115">
        <v>46134</v>
      </c>
      <c r="G3351" s="114" t="s">
        <v>9590</v>
      </c>
      <c r="H3351" s="116">
        <v>6115500</v>
      </c>
      <c r="I3351" s="116">
        <v>0</v>
      </c>
      <c r="J3351" s="116">
        <v>100000</v>
      </c>
      <c r="K3351" s="116">
        <v>-100000</v>
      </c>
      <c r="L3351" s="116">
        <v>0</v>
      </c>
      <c r="M3351" s="116">
        <v>0</v>
      </c>
      <c r="N3351" s="116">
        <v>0</v>
      </c>
      <c r="O3351" s="116">
        <v>0</v>
      </c>
      <c r="P3351" s="120">
        <v>0</v>
      </c>
      <c r="Q3351" s="27" t="str">
        <f t="shared" si="552"/>
        <v>Registered</v>
      </c>
      <c r="R3351" s="121">
        <f t="shared" si="553"/>
        <v>0</v>
      </c>
      <c r="T3351" s="117">
        <f t="shared" si="550"/>
        <v>0</v>
      </c>
      <c r="U3351" s="117">
        <f t="shared" si="551"/>
        <v>-100000</v>
      </c>
    </row>
    <row r="3352" spans="1:21" s="101" customFormat="1" x14ac:dyDescent="0.3">
      <c r="A3352" s="99">
        <v>10371</v>
      </c>
      <c r="B3352" s="99" t="s">
        <v>130</v>
      </c>
      <c r="C3352" s="99" t="s">
        <v>29</v>
      </c>
      <c r="D3352" s="99" t="s">
        <v>9744</v>
      </c>
      <c r="E3352" s="99" t="s">
        <v>9745</v>
      </c>
      <c r="F3352" s="100">
        <v>46036</v>
      </c>
      <c r="G3352" s="99" t="s">
        <v>1898</v>
      </c>
      <c r="H3352" s="96">
        <v>3486383</v>
      </c>
      <c r="I3352" s="96">
        <f>H3352*R3352</f>
        <v>1917510.6500000001</v>
      </c>
      <c r="J3352" s="96">
        <v>148639</v>
      </c>
      <c r="K3352" s="96">
        <f>I3352-J3352</f>
        <v>1768871.6500000001</v>
      </c>
      <c r="L3352" s="97">
        <f>IF(AND($S3352&gt;=0,$S3352&lt;=30),$K3352,0)</f>
        <v>0</v>
      </c>
      <c r="M3352" s="97">
        <f>IF(AND($S3352&gt;=31,$S3352&lt;=60),$K3352,0)</f>
        <v>0</v>
      </c>
      <c r="N3352" s="97">
        <f>IF(AND($S3352&gt;=61,$S3352&lt;=90),$K3352,0)</f>
        <v>0</v>
      </c>
      <c r="O3352" s="97">
        <f>IF(AND($S3352&gt;=91,$S3352&lt;=120),$K3352,0)</f>
        <v>0</v>
      </c>
      <c r="P3352" s="98">
        <f>IF($S3352&gt;120,$K3352,0)</f>
        <v>1768871.6500000001</v>
      </c>
      <c r="Q3352" s="101" t="str">
        <f t="shared" si="552"/>
        <v>Unregistered</v>
      </c>
      <c r="R3352" s="123">
        <v>0.55000000000000004</v>
      </c>
      <c r="S3352" s="95">
        <f>DATE(2026,5,31)-F3352</f>
        <v>137</v>
      </c>
    </row>
    <row r="3353" spans="1:21" hidden="1" x14ac:dyDescent="0.3">
      <c r="A3353" s="114">
        <v>10409</v>
      </c>
      <c r="B3353" s="114" t="s">
        <v>130</v>
      </c>
      <c r="C3353" s="114" t="s">
        <v>29</v>
      </c>
      <c r="D3353" s="114" t="s">
        <v>9803</v>
      </c>
      <c r="E3353" s="114" t="s">
        <v>9804</v>
      </c>
      <c r="F3353" s="115">
        <v>46039</v>
      </c>
      <c r="G3353" s="114" t="s">
        <v>5422</v>
      </c>
      <c r="H3353" s="116">
        <v>4198860</v>
      </c>
      <c r="I3353" s="116">
        <v>2939202</v>
      </c>
      <c r="J3353" s="116">
        <v>3149145</v>
      </c>
      <c r="K3353" s="116">
        <v>-209943</v>
      </c>
      <c r="L3353" s="116">
        <v>0</v>
      </c>
      <c r="M3353" s="116">
        <v>0</v>
      </c>
      <c r="N3353" s="116">
        <v>0</v>
      </c>
      <c r="O3353" s="116">
        <v>0</v>
      </c>
      <c r="P3353" s="120">
        <v>0</v>
      </c>
      <c r="Q3353" s="27" t="str">
        <f t="shared" si="552"/>
        <v>Registered</v>
      </c>
      <c r="R3353" s="121">
        <f t="shared" si="553"/>
        <v>0.7</v>
      </c>
      <c r="T3353" s="117">
        <f t="shared" ref="T3353:T3416" si="554">L3353+M3353+N3353+O3353+P3353</f>
        <v>0</v>
      </c>
      <c r="U3353" s="117">
        <f t="shared" ref="U3353:U3416" si="555">K3353-T3353</f>
        <v>-209943</v>
      </c>
    </row>
    <row r="3354" spans="1:21" hidden="1" x14ac:dyDescent="0.3">
      <c r="A3354" s="114">
        <v>10506</v>
      </c>
      <c r="B3354" s="114" t="s">
        <v>130</v>
      </c>
      <c r="C3354" s="114" t="s">
        <v>29</v>
      </c>
      <c r="D3354" s="114" t="s">
        <v>9935</v>
      </c>
      <c r="E3354" s="114" t="s">
        <v>9936</v>
      </c>
      <c r="F3354" s="115">
        <v>46039</v>
      </c>
      <c r="G3354" s="114" t="s">
        <v>5419</v>
      </c>
      <c r="H3354" s="116">
        <v>3753182</v>
      </c>
      <c r="I3354" s="116">
        <v>3190203</v>
      </c>
      <c r="J3354" s="116">
        <v>3736955</v>
      </c>
      <c r="K3354" s="116">
        <v>-546752</v>
      </c>
      <c r="L3354" s="116">
        <v>0</v>
      </c>
      <c r="M3354" s="116">
        <v>0</v>
      </c>
      <c r="N3354" s="116">
        <v>0</v>
      </c>
      <c r="O3354" s="116">
        <v>0</v>
      </c>
      <c r="P3354" s="120">
        <v>0</v>
      </c>
      <c r="Q3354" s="27" t="str">
        <f t="shared" si="552"/>
        <v>Registered</v>
      </c>
      <c r="R3354" s="121">
        <f t="shared" si="553"/>
        <v>0.849999547051009</v>
      </c>
      <c r="T3354" s="117">
        <f t="shared" si="554"/>
        <v>0</v>
      </c>
      <c r="U3354" s="117">
        <f t="shared" si="555"/>
        <v>-546752</v>
      </c>
    </row>
    <row r="3355" spans="1:21" hidden="1" x14ac:dyDescent="0.3">
      <c r="A3355" s="114">
        <v>10530</v>
      </c>
      <c r="B3355" s="114" t="s">
        <v>130</v>
      </c>
      <c r="C3355" s="114" t="s">
        <v>29</v>
      </c>
      <c r="D3355" s="114" t="s">
        <v>9969</v>
      </c>
      <c r="E3355" s="114" t="s">
        <v>9970</v>
      </c>
      <c r="F3355" s="115">
        <v>45926</v>
      </c>
      <c r="G3355" s="114" t="s">
        <v>1383</v>
      </c>
      <c r="H3355" s="116">
        <v>2891700</v>
      </c>
      <c r="I3355" s="116">
        <v>2168775</v>
      </c>
      <c r="J3355" s="116">
        <v>2891700</v>
      </c>
      <c r="K3355" s="116">
        <v>-722925</v>
      </c>
      <c r="L3355" s="116">
        <v>0</v>
      </c>
      <c r="M3355" s="116">
        <v>0</v>
      </c>
      <c r="N3355" s="116">
        <v>0</v>
      </c>
      <c r="O3355" s="116">
        <v>0</v>
      </c>
      <c r="P3355" s="120">
        <v>0</v>
      </c>
      <c r="Q3355" s="27" t="str">
        <f t="shared" si="552"/>
        <v>Registered</v>
      </c>
      <c r="R3355" s="121">
        <f t="shared" si="553"/>
        <v>0.75</v>
      </c>
      <c r="T3355" s="117">
        <f t="shared" si="554"/>
        <v>0</v>
      </c>
      <c r="U3355" s="117">
        <f t="shared" si="555"/>
        <v>-722925</v>
      </c>
    </row>
    <row r="3356" spans="1:21" hidden="1" x14ac:dyDescent="0.3">
      <c r="A3356" s="114">
        <v>10980</v>
      </c>
      <c r="B3356" s="114" t="s">
        <v>130</v>
      </c>
      <c r="C3356" s="114" t="s">
        <v>29</v>
      </c>
      <c r="D3356" s="114" t="s">
        <v>162</v>
      </c>
      <c r="E3356" s="114" t="s">
        <v>163</v>
      </c>
      <c r="F3356" s="115">
        <v>46155</v>
      </c>
      <c r="G3356" s="114" t="s">
        <v>10366</v>
      </c>
      <c r="H3356" s="116">
        <v>6030000</v>
      </c>
      <c r="I3356" s="116">
        <v>1809000</v>
      </c>
      <c r="J3356" s="116"/>
      <c r="K3356" s="116"/>
      <c r="L3356" s="116">
        <v>1809000</v>
      </c>
      <c r="M3356" s="116">
        <v>0</v>
      </c>
      <c r="N3356" s="116">
        <v>0</v>
      </c>
      <c r="O3356" s="116">
        <v>0</v>
      </c>
      <c r="P3356" s="120">
        <v>0</v>
      </c>
      <c r="Q3356" s="27" t="str">
        <f t="shared" si="552"/>
        <v>Registered</v>
      </c>
      <c r="R3356" s="121">
        <f t="shared" si="553"/>
        <v>0.3</v>
      </c>
      <c r="T3356" s="117">
        <f t="shared" si="554"/>
        <v>1809000</v>
      </c>
      <c r="U3356" s="117">
        <f t="shared" si="555"/>
        <v>-1809000</v>
      </c>
    </row>
    <row r="3357" spans="1:21" x14ac:dyDescent="0.3">
      <c r="A3357" s="114">
        <v>720</v>
      </c>
      <c r="B3357" s="114" t="s">
        <v>1879</v>
      </c>
      <c r="C3357" s="114" t="s">
        <v>3383</v>
      </c>
      <c r="D3357" s="114" t="s">
        <v>3384</v>
      </c>
      <c r="E3357" s="114" t="s">
        <v>3385</v>
      </c>
      <c r="F3357" s="115">
        <v>45260</v>
      </c>
      <c r="G3357" s="114" t="s">
        <v>2604</v>
      </c>
      <c r="H3357" s="116">
        <v>9402679</v>
      </c>
      <c r="I3357" s="116">
        <v>7522143</v>
      </c>
      <c r="J3357" s="116">
        <v>7052009</v>
      </c>
      <c r="K3357" s="116">
        <v>470134</v>
      </c>
      <c r="L3357" s="116">
        <v>0</v>
      </c>
      <c r="M3357" s="116">
        <v>0</v>
      </c>
      <c r="N3357" s="116">
        <v>0</v>
      </c>
      <c r="O3357" s="116">
        <v>0</v>
      </c>
      <c r="P3357" s="120">
        <v>470134</v>
      </c>
      <c r="Q3357" s="27" t="str">
        <f t="shared" si="552"/>
        <v>Registered</v>
      </c>
      <c r="R3357" s="121">
        <f t="shared" si="553"/>
        <v>0.79999997872946638</v>
      </c>
      <c r="T3357" s="117">
        <f t="shared" si="554"/>
        <v>470134</v>
      </c>
      <c r="U3357" s="117">
        <f t="shared" si="555"/>
        <v>0</v>
      </c>
    </row>
    <row r="3358" spans="1:21" x14ac:dyDescent="0.3">
      <c r="A3358" s="114">
        <v>858</v>
      </c>
      <c r="B3358" s="114" t="s">
        <v>1879</v>
      </c>
      <c r="C3358" s="114" t="s">
        <v>3383</v>
      </c>
      <c r="D3358" s="114" t="s">
        <v>4029</v>
      </c>
      <c r="E3358" s="114" t="s">
        <v>4030</v>
      </c>
      <c r="F3358" s="115">
        <v>45209</v>
      </c>
      <c r="G3358" s="114" t="s">
        <v>4031</v>
      </c>
      <c r="H3358" s="116">
        <v>6487500</v>
      </c>
      <c r="I3358" s="116">
        <v>5190000</v>
      </c>
      <c r="J3358" s="116">
        <v>4865625</v>
      </c>
      <c r="K3358" s="116">
        <v>324375</v>
      </c>
      <c r="L3358" s="116">
        <v>0</v>
      </c>
      <c r="M3358" s="116">
        <v>0</v>
      </c>
      <c r="N3358" s="116">
        <v>0</v>
      </c>
      <c r="O3358" s="116">
        <v>0</v>
      </c>
      <c r="P3358" s="120">
        <v>324375</v>
      </c>
      <c r="Q3358" s="27" t="str">
        <f t="shared" si="552"/>
        <v>Registered</v>
      </c>
      <c r="R3358" s="121">
        <f t="shared" si="553"/>
        <v>0.8</v>
      </c>
      <c r="T3358" s="117">
        <f t="shared" si="554"/>
        <v>324375</v>
      </c>
      <c r="U3358" s="117">
        <f t="shared" si="555"/>
        <v>0</v>
      </c>
    </row>
    <row r="3359" spans="1:21" x14ac:dyDescent="0.3">
      <c r="A3359" s="114">
        <v>864</v>
      </c>
      <c r="B3359" s="114" t="s">
        <v>1879</v>
      </c>
      <c r="C3359" s="114" t="s">
        <v>3383</v>
      </c>
      <c r="D3359" s="114" t="s">
        <v>4059</v>
      </c>
      <c r="E3359" s="114" t="s">
        <v>4060</v>
      </c>
      <c r="F3359" s="115">
        <v>45209</v>
      </c>
      <c r="G3359" s="114" t="s">
        <v>4031</v>
      </c>
      <c r="H3359" s="116">
        <v>6121429</v>
      </c>
      <c r="I3359" s="116">
        <v>4897141</v>
      </c>
      <c r="J3359" s="116">
        <v>4591070</v>
      </c>
      <c r="K3359" s="116">
        <v>306071</v>
      </c>
      <c r="L3359" s="116">
        <v>0</v>
      </c>
      <c r="M3359" s="116">
        <v>0</v>
      </c>
      <c r="N3359" s="116">
        <v>0</v>
      </c>
      <c r="O3359" s="116">
        <v>0</v>
      </c>
      <c r="P3359" s="120">
        <v>306071</v>
      </c>
      <c r="Q3359" s="27" t="str">
        <f t="shared" si="552"/>
        <v>Registered</v>
      </c>
      <c r="R3359" s="121">
        <f t="shared" si="553"/>
        <v>0.79999964060679296</v>
      </c>
      <c r="T3359" s="117">
        <f t="shared" si="554"/>
        <v>306071</v>
      </c>
      <c r="U3359" s="117">
        <f t="shared" si="555"/>
        <v>0</v>
      </c>
    </row>
    <row r="3360" spans="1:21" x14ac:dyDescent="0.3">
      <c r="A3360" s="114">
        <v>1135</v>
      </c>
      <c r="B3360" s="114" t="s">
        <v>1879</v>
      </c>
      <c r="C3360" s="114" t="s">
        <v>3383</v>
      </c>
      <c r="D3360" s="114" t="s">
        <v>4864</v>
      </c>
      <c r="E3360" s="114" t="s">
        <v>4865</v>
      </c>
      <c r="F3360" s="115">
        <v>45209</v>
      </c>
      <c r="G3360" s="114" t="s">
        <v>4866</v>
      </c>
      <c r="H3360" s="116">
        <v>6478571</v>
      </c>
      <c r="I3360" s="116">
        <v>4858930</v>
      </c>
      <c r="J3360" s="116">
        <v>4858929.0999999996</v>
      </c>
      <c r="K3360" s="116">
        <v>0.9</v>
      </c>
      <c r="L3360" s="116">
        <v>0</v>
      </c>
      <c r="M3360" s="116">
        <v>0</v>
      </c>
      <c r="N3360" s="116">
        <v>0</v>
      </c>
      <c r="O3360" s="116">
        <v>0</v>
      </c>
      <c r="P3360" s="120">
        <v>0.9</v>
      </c>
      <c r="Q3360" s="27" t="str">
        <f t="shared" si="552"/>
        <v>Registered</v>
      </c>
      <c r="R3360" s="121">
        <f t="shared" si="553"/>
        <v>0.75000027012129677</v>
      </c>
      <c r="T3360" s="117">
        <f t="shared" si="554"/>
        <v>0.9</v>
      </c>
      <c r="U3360" s="117">
        <f t="shared" si="555"/>
        <v>0</v>
      </c>
    </row>
    <row r="3361" spans="1:21" x14ac:dyDescent="0.3">
      <c r="A3361" s="114">
        <v>1136</v>
      </c>
      <c r="B3361" s="114" t="s">
        <v>1879</v>
      </c>
      <c r="C3361" s="114" t="s">
        <v>3383</v>
      </c>
      <c r="D3361" s="114" t="s">
        <v>4867</v>
      </c>
      <c r="E3361" s="114" t="s">
        <v>4868</v>
      </c>
      <c r="F3361" s="115">
        <v>45209</v>
      </c>
      <c r="G3361" s="114" t="s">
        <v>2265</v>
      </c>
      <c r="H3361" s="116">
        <v>6497321</v>
      </c>
      <c r="I3361" s="116">
        <v>5197857</v>
      </c>
      <c r="J3361" s="116">
        <v>5197856.0999999996</v>
      </c>
      <c r="K3361" s="116">
        <v>0.9</v>
      </c>
      <c r="L3361" s="116">
        <v>0</v>
      </c>
      <c r="M3361" s="116">
        <v>0</v>
      </c>
      <c r="N3361" s="116">
        <v>0.9</v>
      </c>
      <c r="O3361" s="116">
        <v>0</v>
      </c>
      <c r="P3361" s="120">
        <v>0</v>
      </c>
      <c r="Q3361" s="27" t="str">
        <f t="shared" si="552"/>
        <v>Registered</v>
      </c>
      <c r="R3361" s="121">
        <f t="shared" si="553"/>
        <v>0.80000003078191761</v>
      </c>
      <c r="T3361" s="117">
        <f t="shared" si="554"/>
        <v>0.9</v>
      </c>
      <c r="U3361" s="117">
        <f t="shared" si="555"/>
        <v>0</v>
      </c>
    </row>
    <row r="3362" spans="1:21" hidden="1" x14ac:dyDescent="0.3">
      <c r="A3362" s="114">
        <v>7516</v>
      </c>
      <c r="B3362" s="114" t="s">
        <v>1879</v>
      </c>
      <c r="C3362" s="114" t="s">
        <v>3383</v>
      </c>
      <c r="D3362" s="114" t="s">
        <v>8120</v>
      </c>
      <c r="E3362" s="114" t="s">
        <v>8121</v>
      </c>
      <c r="F3362" s="115">
        <v>45226</v>
      </c>
      <c r="G3362" s="114" t="s">
        <v>4961</v>
      </c>
      <c r="H3362" s="116">
        <v>9291964</v>
      </c>
      <c r="I3362" s="116">
        <v>6968975</v>
      </c>
      <c r="J3362" s="116">
        <v>6968975</v>
      </c>
      <c r="K3362" s="116">
        <v>0</v>
      </c>
      <c r="L3362" s="116">
        <v>0</v>
      </c>
      <c r="M3362" s="116">
        <v>0</v>
      </c>
      <c r="N3362" s="116">
        <v>0</v>
      </c>
      <c r="O3362" s="116">
        <v>0</v>
      </c>
      <c r="P3362" s="120">
        <v>0</v>
      </c>
      <c r="Q3362" s="27" t="str">
        <f t="shared" si="552"/>
        <v>Registered</v>
      </c>
      <c r="R3362" s="121">
        <f t="shared" si="553"/>
        <v>0.75000021523974914</v>
      </c>
      <c r="T3362" s="117">
        <f t="shared" si="554"/>
        <v>0</v>
      </c>
      <c r="U3362" s="117">
        <f t="shared" si="555"/>
        <v>0</v>
      </c>
    </row>
    <row r="3363" spans="1:21" hidden="1" x14ac:dyDescent="0.3">
      <c r="A3363" s="114">
        <v>7517</v>
      </c>
      <c r="B3363" s="114" t="s">
        <v>1879</v>
      </c>
      <c r="C3363" s="114" t="s">
        <v>3383</v>
      </c>
      <c r="D3363" s="114" t="s">
        <v>8122</v>
      </c>
      <c r="E3363" s="114" t="s">
        <v>8123</v>
      </c>
      <c r="F3363" s="115">
        <v>45233</v>
      </c>
      <c r="G3363" s="114" t="s">
        <v>3562</v>
      </c>
      <c r="H3363" s="116">
        <v>9402679</v>
      </c>
      <c r="I3363" s="116">
        <v>7052009</v>
      </c>
      <c r="J3363" s="116">
        <v>7052009</v>
      </c>
      <c r="K3363" s="116">
        <v>0</v>
      </c>
      <c r="L3363" s="116">
        <v>0</v>
      </c>
      <c r="M3363" s="116">
        <v>0</v>
      </c>
      <c r="N3363" s="116">
        <v>0</v>
      </c>
      <c r="O3363" s="116">
        <v>0</v>
      </c>
      <c r="P3363" s="120">
        <v>0</v>
      </c>
      <c r="Q3363" s="27" t="str">
        <f t="shared" si="552"/>
        <v>Registered</v>
      </c>
      <c r="R3363" s="121">
        <f t="shared" si="553"/>
        <v>0.749999973411833</v>
      </c>
      <c r="T3363" s="117">
        <f t="shared" si="554"/>
        <v>0</v>
      </c>
      <c r="U3363" s="117">
        <f t="shared" si="555"/>
        <v>0</v>
      </c>
    </row>
    <row r="3364" spans="1:21" hidden="1" x14ac:dyDescent="0.3">
      <c r="A3364" s="114">
        <v>7518</v>
      </c>
      <c r="B3364" s="114" t="s">
        <v>1879</v>
      </c>
      <c r="C3364" s="114" t="s">
        <v>3383</v>
      </c>
      <c r="D3364" s="114" t="s">
        <v>8124</v>
      </c>
      <c r="E3364" s="114" t="s">
        <v>8125</v>
      </c>
      <c r="F3364" s="115">
        <v>45479</v>
      </c>
      <c r="G3364" s="114" t="s">
        <v>4794</v>
      </c>
      <c r="H3364" s="116">
        <v>9514286</v>
      </c>
      <c r="I3364" s="116">
        <v>7611426</v>
      </c>
      <c r="J3364" s="116">
        <v>7611426</v>
      </c>
      <c r="K3364" s="116">
        <v>0</v>
      </c>
      <c r="L3364" s="116">
        <v>0</v>
      </c>
      <c r="M3364" s="116">
        <v>0</v>
      </c>
      <c r="N3364" s="116">
        <v>0</v>
      </c>
      <c r="O3364" s="116">
        <v>0</v>
      </c>
      <c r="P3364" s="120">
        <v>0</v>
      </c>
      <c r="Q3364" s="27" t="str">
        <f t="shared" si="552"/>
        <v>Registered</v>
      </c>
      <c r="R3364" s="121">
        <f t="shared" si="553"/>
        <v>0.79999970570571455</v>
      </c>
      <c r="T3364" s="117">
        <f t="shared" si="554"/>
        <v>0</v>
      </c>
      <c r="U3364" s="117">
        <f t="shared" si="555"/>
        <v>0</v>
      </c>
    </row>
    <row r="3365" spans="1:21" hidden="1" x14ac:dyDescent="0.3">
      <c r="A3365" s="114">
        <v>7519</v>
      </c>
      <c r="B3365" s="114" t="s">
        <v>1879</v>
      </c>
      <c r="C3365" s="114" t="s">
        <v>3383</v>
      </c>
      <c r="D3365" s="114" t="s">
        <v>8126</v>
      </c>
      <c r="E3365" s="114" t="s">
        <v>8127</v>
      </c>
      <c r="F3365" s="115">
        <v>45376</v>
      </c>
      <c r="G3365" s="114" t="s">
        <v>5360</v>
      </c>
      <c r="H3365" s="116">
        <v>9355400</v>
      </c>
      <c r="I3365" s="116">
        <v>7484320</v>
      </c>
      <c r="J3365" s="116">
        <v>7484320</v>
      </c>
      <c r="K3365" s="116">
        <v>0</v>
      </c>
      <c r="L3365" s="116">
        <v>0</v>
      </c>
      <c r="M3365" s="116">
        <v>0</v>
      </c>
      <c r="N3365" s="116">
        <v>0</v>
      </c>
      <c r="O3365" s="116">
        <v>0</v>
      </c>
      <c r="P3365" s="120">
        <v>0</v>
      </c>
      <c r="Q3365" s="27" t="str">
        <f t="shared" si="552"/>
        <v>Registered</v>
      </c>
      <c r="R3365" s="121">
        <f t="shared" si="553"/>
        <v>0.8</v>
      </c>
      <c r="T3365" s="117">
        <f t="shared" si="554"/>
        <v>0</v>
      </c>
      <c r="U3365" s="117">
        <f t="shared" si="555"/>
        <v>0</v>
      </c>
    </row>
    <row r="3366" spans="1:21" hidden="1" x14ac:dyDescent="0.3">
      <c r="A3366" s="114">
        <v>7520</v>
      </c>
      <c r="B3366" s="114" t="s">
        <v>1879</v>
      </c>
      <c r="C3366" s="114" t="s">
        <v>3383</v>
      </c>
      <c r="D3366" s="114" t="s">
        <v>8128</v>
      </c>
      <c r="E3366" s="114" t="s">
        <v>8129</v>
      </c>
      <c r="F3366" s="115">
        <v>45593</v>
      </c>
      <c r="G3366" s="114" t="s">
        <v>2170</v>
      </c>
      <c r="H3366" s="116">
        <v>7469643</v>
      </c>
      <c r="I3366" s="116">
        <v>5975715</v>
      </c>
      <c r="J3366" s="116">
        <v>5975715</v>
      </c>
      <c r="K3366" s="116">
        <v>0</v>
      </c>
      <c r="L3366" s="116">
        <v>0</v>
      </c>
      <c r="M3366" s="116">
        <v>0</v>
      </c>
      <c r="N3366" s="116">
        <v>0</v>
      </c>
      <c r="O3366" s="116">
        <v>0</v>
      </c>
      <c r="P3366" s="120">
        <v>0</v>
      </c>
      <c r="Q3366" s="27" t="str">
        <f t="shared" si="552"/>
        <v>Registered</v>
      </c>
      <c r="R3366" s="121">
        <f t="shared" si="553"/>
        <v>0.80000008032512393</v>
      </c>
      <c r="T3366" s="117">
        <f t="shared" si="554"/>
        <v>0</v>
      </c>
      <c r="U3366" s="117">
        <f t="shared" si="555"/>
        <v>0</v>
      </c>
    </row>
    <row r="3367" spans="1:21" hidden="1" x14ac:dyDescent="0.3">
      <c r="A3367" s="114">
        <v>7521</v>
      </c>
      <c r="B3367" s="114" t="s">
        <v>1879</v>
      </c>
      <c r="C3367" s="114" t="s">
        <v>3383</v>
      </c>
      <c r="D3367" s="114" t="s">
        <v>8130</v>
      </c>
      <c r="E3367" s="114" t="s">
        <v>8131</v>
      </c>
      <c r="F3367" s="115">
        <v>45290</v>
      </c>
      <c r="G3367" s="114" t="s">
        <v>4956</v>
      </c>
      <c r="H3367" s="116">
        <v>6344643</v>
      </c>
      <c r="I3367" s="116">
        <v>5075715</v>
      </c>
      <c r="J3367" s="116">
        <v>5075715</v>
      </c>
      <c r="K3367" s="116">
        <v>0</v>
      </c>
      <c r="L3367" s="116">
        <v>0</v>
      </c>
      <c r="M3367" s="116">
        <v>0</v>
      </c>
      <c r="N3367" s="116">
        <v>0</v>
      </c>
      <c r="O3367" s="116">
        <v>0</v>
      </c>
      <c r="P3367" s="120">
        <v>0</v>
      </c>
      <c r="Q3367" s="27" t="str">
        <f t="shared" si="552"/>
        <v>Registered</v>
      </c>
      <c r="R3367" s="121">
        <f t="shared" si="553"/>
        <v>0.80000009456796861</v>
      </c>
      <c r="T3367" s="117">
        <f t="shared" si="554"/>
        <v>0</v>
      </c>
      <c r="U3367" s="117">
        <f t="shared" si="555"/>
        <v>0</v>
      </c>
    </row>
    <row r="3368" spans="1:21" hidden="1" x14ac:dyDescent="0.3">
      <c r="A3368" s="114">
        <v>7522</v>
      </c>
      <c r="B3368" s="114" t="s">
        <v>1879</v>
      </c>
      <c r="C3368" s="114" t="s">
        <v>3383</v>
      </c>
      <c r="D3368" s="114" t="s">
        <v>8132</v>
      </c>
      <c r="E3368" s="114" t="s">
        <v>8133</v>
      </c>
      <c r="F3368" s="115">
        <v>45233</v>
      </c>
      <c r="G3368" s="114" t="s">
        <v>5671</v>
      </c>
      <c r="H3368" s="116">
        <v>9425000</v>
      </c>
      <c r="I3368" s="116">
        <v>7068750</v>
      </c>
      <c r="J3368" s="116">
        <v>7068750</v>
      </c>
      <c r="K3368" s="116">
        <v>0</v>
      </c>
      <c r="L3368" s="116">
        <v>0</v>
      </c>
      <c r="M3368" s="116">
        <v>0</v>
      </c>
      <c r="N3368" s="116">
        <v>0</v>
      </c>
      <c r="O3368" s="116">
        <v>0</v>
      </c>
      <c r="P3368" s="120">
        <v>0</v>
      </c>
      <c r="Q3368" s="27" t="str">
        <f t="shared" si="552"/>
        <v>Registered</v>
      </c>
      <c r="R3368" s="121">
        <f t="shared" si="553"/>
        <v>0.75</v>
      </c>
      <c r="T3368" s="117">
        <f t="shared" si="554"/>
        <v>0</v>
      </c>
      <c r="U3368" s="117">
        <f t="shared" si="555"/>
        <v>0</v>
      </c>
    </row>
    <row r="3369" spans="1:21" hidden="1" x14ac:dyDescent="0.3">
      <c r="A3369" s="114">
        <v>7523</v>
      </c>
      <c r="B3369" s="114" t="s">
        <v>1879</v>
      </c>
      <c r="C3369" s="114" t="s">
        <v>3383</v>
      </c>
      <c r="D3369" s="114" t="s">
        <v>8134</v>
      </c>
      <c r="E3369" s="114" t="s">
        <v>8135</v>
      </c>
      <c r="F3369" s="115">
        <v>45215</v>
      </c>
      <c r="G3369" s="114" t="s">
        <v>1932</v>
      </c>
      <c r="H3369" s="116">
        <v>9335714</v>
      </c>
      <c r="I3369" s="116">
        <v>7001788</v>
      </c>
      <c r="J3369" s="116">
        <v>7001788</v>
      </c>
      <c r="K3369" s="116">
        <v>0</v>
      </c>
      <c r="L3369" s="116">
        <v>0</v>
      </c>
      <c r="M3369" s="116">
        <v>0</v>
      </c>
      <c r="N3369" s="116">
        <v>0</v>
      </c>
      <c r="O3369" s="116">
        <v>0</v>
      </c>
      <c r="P3369" s="120">
        <v>0</v>
      </c>
      <c r="Q3369" s="27" t="str">
        <f t="shared" si="552"/>
        <v>Registered</v>
      </c>
      <c r="R3369" s="121">
        <f t="shared" si="553"/>
        <v>0.75000026778883755</v>
      </c>
      <c r="T3369" s="117">
        <f t="shared" si="554"/>
        <v>0</v>
      </c>
      <c r="U3369" s="117">
        <f t="shared" si="555"/>
        <v>0</v>
      </c>
    </row>
    <row r="3370" spans="1:21" hidden="1" x14ac:dyDescent="0.3">
      <c r="A3370" s="114">
        <v>7524</v>
      </c>
      <c r="B3370" s="114" t="s">
        <v>1879</v>
      </c>
      <c r="C3370" s="114" t="s">
        <v>3383</v>
      </c>
      <c r="D3370" s="114" t="s">
        <v>8136</v>
      </c>
      <c r="E3370" s="114" t="s">
        <v>8137</v>
      </c>
      <c r="F3370" s="115">
        <v>45233</v>
      </c>
      <c r="G3370" s="114" t="s">
        <v>2690</v>
      </c>
      <c r="H3370" s="116">
        <v>6572973</v>
      </c>
      <c r="I3370" s="116">
        <v>4929731</v>
      </c>
      <c r="J3370" s="116">
        <v>4929731</v>
      </c>
      <c r="K3370" s="116">
        <v>0</v>
      </c>
      <c r="L3370" s="116">
        <v>0</v>
      </c>
      <c r="M3370" s="116">
        <v>0</v>
      </c>
      <c r="N3370" s="116">
        <v>0</v>
      </c>
      <c r="O3370" s="116">
        <v>0</v>
      </c>
      <c r="P3370" s="120">
        <v>0</v>
      </c>
      <c r="Q3370" s="27" t="str">
        <f t="shared" si="552"/>
        <v>Registered</v>
      </c>
      <c r="R3370" s="121">
        <f t="shared" si="553"/>
        <v>0.75000019017269659</v>
      </c>
      <c r="T3370" s="117">
        <f t="shared" si="554"/>
        <v>0</v>
      </c>
      <c r="U3370" s="117">
        <f t="shared" si="555"/>
        <v>0</v>
      </c>
    </row>
    <row r="3371" spans="1:21" hidden="1" x14ac:dyDescent="0.3">
      <c r="A3371" s="114">
        <v>7525</v>
      </c>
      <c r="B3371" s="114" t="s">
        <v>1879</v>
      </c>
      <c r="C3371" s="114" t="s">
        <v>3383</v>
      </c>
      <c r="D3371" s="114" t="s">
        <v>8138</v>
      </c>
      <c r="E3371" s="114" t="s">
        <v>8139</v>
      </c>
      <c r="F3371" s="115">
        <v>45233</v>
      </c>
      <c r="G3371" s="114" t="s">
        <v>8140</v>
      </c>
      <c r="H3371" s="116">
        <v>6599107</v>
      </c>
      <c r="I3371" s="116">
        <v>4949328</v>
      </c>
      <c r="J3371" s="116">
        <v>4949328</v>
      </c>
      <c r="K3371" s="116">
        <v>0</v>
      </c>
      <c r="L3371" s="116">
        <v>0</v>
      </c>
      <c r="M3371" s="116">
        <v>0</v>
      </c>
      <c r="N3371" s="116">
        <v>0</v>
      </c>
      <c r="O3371" s="116">
        <v>0</v>
      </c>
      <c r="P3371" s="120">
        <v>0</v>
      </c>
      <c r="Q3371" s="27" t="str">
        <f t="shared" si="552"/>
        <v>Registered</v>
      </c>
      <c r="R3371" s="121">
        <f t="shared" si="553"/>
        <v>0.74999965904477683</v>
      </c>
      <c r="T3371" s="117">
        <f t="shared" si="554"/>
        <v>0</v>
      </c>
      <c r="U3371" s="117">
        <f t="shared" si="555"/>
        <v>0</v>
      </c>
    </row>
    <row r="3372" spans="1:21" hidden="1" x14ac:dyDescent="0.3">
      <c r="A3372" s="114">
        <v>7526</v>
      </c>
      <c r="B3372" s="114" t="s">
        <v>1879</v>
      </c>
      <c r="C3372" s="114" t="s">
        <v>3383</v>
      </c>
      <c r="D3372" s="114" t="s">
        <v>8141</v>
      </c>
      <c r="E3372" s="114" t="s">
        <v>8142</v>
      </c>
      <c r="F3372" s="115">
        <v>45762</v>
      </c>
      <c r="G3372" s="114" t="s">
        <v>2011</v>
      </c>
      <c r="H3372" s="116">
        <v>11032143</v>
      </c>
      <c r="I3372" s="116">
        <v>7722501</v>
      </c>
      <c r="J3372" s="116">
        <v>7722501</v>
      </c>
      <c r="K3372" s="116">
        <v>0</v>
      </c>
      <c r="L3372" s="116">
        <v>0</v>
      </c>
      <c r="M3372" s="116">
        <v>0</v>
      </c>
      <c r="N3372" s="116">
        <v>0</v>
      </c>
      <c r="O3372" s="116">
        <v>0</v>
      </c>
      <c r="P3372" s="120">
        <v>0</v>
      </c>
      <c r="Q3372" s="27" t="str">
        <f t="shared" si="552"/>
        <v>Registered</v>
      </c>
      <c r="R3372" s="121">
        <f t="shared" si="553"/>
        <v>0.70000008157979821</v>
      </c>
      <c r="T3372" s="117">
        <f t="shared" si="554"/>
        <v>0</v>
      </c>
      <c r="U3372" s="117">
        <f t="shared" si="555"/>
        <v>0</v>
      </c>
    </row>
    <row r="3373" spans="1:21" hidden="1" x14ac:dyDescent="0.3">
      <c r="A3373" s="114">
        <v>7527</v>
      </c>
      <c r="B3373" s="114" t="s">
        <v>1879</v>
      </c>
      <c r="C3373" s="114" t="s">
        <v>3383</v>
      </c>
      <c r="D3373" s="114" t="s">
        <v>8143</v>
      </c>
      <c r="E3373" s="114" t="s">
        <v>8144</v>
      </c>
      <c r="F3373" s="115">
        <v>45762</v>
      </c>
      <c r="G3373" s="114" t="s">
        <v>8145</v>
      </c>
      <c r="H3373" s="116">
        <v>11032143</v>
      </c>
      <c r="I3373" s="116">
        <v>7722501</v>
      </c>
      <c r="J3373" s="116">
        <v>7722501</v>
      </c>
      <c r="K3373" s="116">
        <v>0</v>
      </c>
      <c r="L3373" s="116">
        <v>0</v>
      </c>
      <c r="M3373" s="116">
        <v>0</v>
      </c>
      <c r="N3373" s="116">
        <v>0</v>
      </c>
      <c r="O3373" s="116">
        <v>0</v>
      </c>
      <c r="P3373" s="120">
        <v>0</v>
      </c>
      <c r="Q3373" s="27" t="str">
        <f t="shared" si="552"/>
        <v>Registered</v>
      </c>
      <c r="R3373" s="121">
        <f t="shared" si="553"/>
        <v>0.70000008157979821</v>
      </c>
      <c r="T3373" s="117">
        <f t="shared" si="554"/>
        <v>0</v>
      </c>
      <c r="U3373" s="117">
        <f t="shared" si="555"/>
        <v>0</v>
      </c>
    </row>
    <row r="3374" spans="1:21" hidden="1" x14ac:dyDescent="0.3">
      <c r="A3374" s="114">
        <v>7528</v>
      </c>
      <c r="B3374" s="114" t="s">
        <v>1879</v>
      </c>
      <c r="C3374" s="114" t="s">
        <v>3383</v>
      </c>
      <c r="D3374" s="114" t="s">
        <v>8146</v>
      </c>
      <c r="E3374" s="114" t="s">
        <v>8147</v>
      </c>
      <c r="F3374" s="115">
        <v>45762</v>
      </c>
      <c r="G3374" s="114" t="s">
        <v>2891</v>
      </c>
      <c r="H3374" s="116">
        <v>6717117</v>
      </c>
      <c r="I3374" s="116">
        <v>4701984</v>
      </c>
      <c r="J3374" s="116">
        <v>4701984</v>
      </c>
      <c r="K3374" s="116">
        <v>0</v>
      </c>
      <c r="L3374" s="116">
        <v>0</v>
      </c>
      <c r="M3374" s="116">
        <v>0</v>
      </c>
      <c r="N3374" s="116">
        <v>0</v>
      </c>
      <c r="O3374" s="116">
        <v>0</v>
      </c>
      <c r="P3374" s="120">
        <v>0</v>
      </c>
      <c r="Q3374" s="27" t="str">
        <f t="shared" si="552"/>
        <v>Registered</v>
      </c>
      <c r="R3374" s="121">
        <f t="shared" si="553"/>
        <v>0.70000031263412565</v>
      </c>
      <c r="T3374" s="117">
        <f t="shared" si="554"/>
        <v>0</v>
      </c>
      <c r="U3374" s="117">
        <f t="shared" si="555"/>
        <v>0</v>
      </c>
    </row>
    <row r="3375" spans="1:21" hidden="1" x14ac:dyDescent="0.3">
      <c r="A3375" s="114">
        <v>7529</v>
      </c>
      <c r="B3375" s="114" t="s">
        <v>1879</v>
      </c>
      <c r="C3375" s="114" t="s">
        <v>3383</v>
      </c>
      <c r="D3375" s="114" t="s">
        <v>8148</v>
      </c>
      <c r="E3375" s="114" t="s">
        <v>8149</v>
      </c>
      <c r="F3375" s="115">
        <v>45762</v>
      </c>
      <c r="G3375" s="114" t="s">
        <v>3286</v>
      </c>
      <c r="H3375" s="116">
        <v>9919950</v>
      </c>
      <c r="I3375" s="116">
        <v>6943966</v>
      </c>
      <c r="J3375" s="116">
        <v>6943966</v>
      </c>
      <c r="K3375" s="116">
        <v>0</v>
      </c>
      <c r="L3375" s="116">
        <v>0</v>
      </c>
      <c r="M3375" s="116">
        <v>0</v>
      </c>
      <c r="N3375" s="116">
        <v>0</v>
      </c>
      <c r="O3375" s="116">
        <v>0</v>
      </c>
      <c r="P3375" s="120">
        <v>0</v>
      </c>
      <c r="Q3375" s="27" t="str">
        <f t="shared" si="552"/>
        <v>Registered</v>
      </c>
      <c r="R3375" s="121">
        <f t="shared" si="553"/>
        <v>0.70000010080695974</v>
      </c>
      <c r="T3375" s="117">
        <f t="shared" si="554"/>
        <v>0</v>
      </c>
      <c r="U3375" s="117">
        <f t="shared" si="555"/>
        <v>0</v>
      </c>
    </row>
    <row r="3376" spans="1:21" hidden="1" x14ac:dyDescent="0.3">
      <c r="A3376" s="114">
        <v>7530</v>
      </c>
      <c r="B3376" s="114" t="s">
        <v>1879</v>
      </c>
      <c r="C3376" s="114" t="s">
        <v>3383</v>
      </c>
      <c r="D3376" s="114" t="s">
        <v>8150</v>
      </c>
      <c r="E3376" s="114" t="s">
        <v>8151</v>
      </c>
      <c r="F3376" s="115">
        <v>45359</v>
      </c>
      <c r="G3376" s="114" t="s">
        <v>1822</v>
      </c>
      <c r="H3376" s="116">
        <v>9067857</v>
      </c>
      <c r="I3376" s="116">
        <v>7254285</v>
      </c>
      <c r="J3376" s="116">
        <v>7254285</v>
      </c>
      <c r="K3376" s="116">
        <v>0</v>
      </c>
      <c r="L3376" s="116">
        <v>0</v>
      </c>
      <c r="M3376" s="116">
        <v>0</v>
      </c>
      <c r="N3376" s="116">
        <v>0</v>
      </c>
      <c r="O3376" s="116">
        <v>0</v>
      </c>
      <c r="P3376" s="120">
        <v>0</v>
      </c>
      <c r="Q3376" s="27" t="str">
        <f t="shared" si="552"/>
        <v>Registered</v>
      </c>
      <c r="R3376" s="121">
        <f t="shared" si="553"/>
        <v>0.79999993383221635</v>
      </c>
      <c r="T3376" s="117">
        <f t="shared" si="554"/>
        <v>0</v>
      </c>
      <c r="U3376" s="117">
        <f t="shared" si="555"/>
        <v>0</v>
      </c>
    </row>
    <row r="3377" spans="1:21" hidden="1" x14ac:dyDescent="0.3">
      <c r="A3377" s="114">
        <v>7531</v>
      </c>
      <c r="B3377" s="114" t="s">
        <v>1879</v>
      </c>
      <c r="C3377" s="114" t="s">
        <v>3383</v>
      </c>
      <c r="D3377" s="114" t="s">
        <v>8152</v>
      </c>
      <c r="E3377" s="114" t="s">
        <v>8153</v>
      </c>
      <c r="F3377" s="115">
        <v>45290</v>
      </c>
      <c r="G3377" s="114" t="s">
        <v>8154</v>
      </c>
      <c r="H3377" s="116">
        <v>9234425</v>
      </c>
      <c r="I3377" s="116">
        <v>7387540</v>
      </c>
      <c r="J3377" s="116">
        <v>7387540</v>
      </c>
      <c r="K3377" s="116">
        <v>0</v>
      </c>
      <c r="L3377" s="116">
        <v>0</v>
      </c>
      <c r="M3377" s="116">
        <v>0</v>
      </c>
      <c r="N3377" s="116">
        <v>0</v>
      </c>
      <c r="O3377" s="116">
        <v>0</v>
      </c>
      <c r="P3377" s="120">
        <v>0</v>
      </c>
      <c r="Q3377" s="27" t="str">
        <f t="shared" si="552"/>
        <v>Registered</v>
      </c>
      <c r="R3377" s="121">
        <f t="shared" si="553"/>
        <v>0.8</v>
      </c>
      <c r="T3377" s="117">
        <f t="shared" si="554"/>
        <v>0</v>
      </c>
      <c r="U3377" s="117">
        <f t="shared" si="555"/>
        <v>0</v>
      </c>
    </row>
    <row r="3378" spans="1:21" hidden="1" x14ac:dyDescent="0.3">
      <c r="A3378" s="114">
        <v>7532</v>
      </c>
      <c r="B3378" s="114" t="s">
        <v>1879</v>
      </c>
      <c r="C3378" s="114" t="s">
        <v>3383</v>
      </c>
      <c r="D3378" s="114" t="s">
        <v>8155</v>
      </c>
      <c r="E3378" s="114" t="s">
        <v>8156</v>
      </c>
      <c r="F3378" s="115">
        <v>45236</v>
      </c>
      <c r="G3378" s="114" t="s">
        <v>5709</v>
      </c>
      <c r="H3378" s="116">
        <v>6220536</v>
      </c>
      <c r="I3378" s="116">
        <v>4976427</v>
      </c>
      <c r="J3378" s="116">
        <v>4976427</v>
      </c>
      <c r="K3378" s="116">
        <v>0</v>
      </c>
      <c r="L3378" s="116">
        <v>0</v>
      </c>
      <c r="M3378" s="116">
        <v>0</v>
      </c>
      <c r="N3378" s="116">
        <v>0</v>
      </c>
      <c r="O3378" s="116">
        <v>0</v>
      </c>
      <c r="P3378" s="120">
        <v>0</v>
      </c>
      <c r="Q3378" s="27" t="str">
        <f t="shared" si="552"/>
        <v>Registered</v>
      </c>
      <c r="R3378" s="121">
        <f t="shared" si="553"/>
        <v>0.79999971063586806</v>
      </c>
      <c r="T3378" s="117">
        <f t="shared" si="554"/>
        <v>0</v>
      </c>
      <c r="U3378" s="117">
        <f t="shared" si="555"/>
        <v>0</v>
      </c>
    </row>
    <row r="3379" spans="1:21" hidden="1" x14ac:dyDescent="0.3">
      <c r="A3379" s="114">
        <v>7533</v>
      </c>
      <c r="B3379" s="114" t="s">
        <v>1879</v>
      </c>
      <c r="C3379" s="114" t="s">
        <v>3383</v>
      </c>
      <c r="D3379" s="114" t="s">
        <v>8157</v>
      </c>
      <c r="E3379" s="114" t="s">
        <v>8158</v>
      </c>
      <c r="F3379" s="115">
        <v>45236</v>
      </c>
      <c r="G3379" s="114" t="s">
        <v>3036</v>
      </c>
      <c r="H3379" s="116">
        <v>6408036</v>
      </c>
      <c r="I3379" s="116">
        <v>5126427</v>
      </c>
      <c r="J3379" s="116">
        <v>5126427</v>
      </c>
      <c r="K3379" s="116">
        <v>0</v>
      </c>
      <c r="L3379" s="116">
        <v>0</v>
      </c>
      <c r="M3379" s="116">
        <v>0</v>
      </c>
      <c r="N3379" s="116">
        <v>0</v>
      </c>
      <c r="O3379" s="116">
        <v>0</v>
      </c>
      <c r="P3379" s="120">
        <v>0</v>
      </c>
      <c r="Q3379" s="27" t="str">
        <f t="shared" si="552"/>
        <v>Registered</v>
      </c>
      <c r="R3379" s="121">
        <f t="shared" si="553"/>
        <v>0.79999971910270162</v>
      </c>
      <c r="T3379" s="117">
        <f t="shared" si="554"/>
        <v>0</v>
      </c>
      <c r="U3379" s="117">
        <f t="shared" si="555"/>
        <v>0</v>
      </c>
    </row>
    <row r="3380" spans="1:21" hidden="1" x14ac:dyDescent="0.3">
      <c r="A3380" s="114">
        <v>7534</v>
      </c>
      <c r="B3380" s="114" t="s">
        <v>1879</v>
      </c>
      <c r="C3380" s="114" t="s">
        <v>3383</v>
      </c>
      <c r="D3380" s="114" t="s">
        <v>8159</v>
      </c>
      <c r="E3380" s="114" t="s">
        <v>8160</v>
      </c>
      <c r="F3380" s="115">
        <v>45209</v>
      </c>
      <c r="G3380" s="114" t="s">
        <v>2598</v>
      </c>
      <c r="H3380" s="116">
        <v>9113450</v>
      </c>
      <c r="I3380" s="116">
        <v>7290762</v>
      </c>
      <c r="J3380" s="116">
        <v>7290762</v>
      </c>
      <c r="K3380" s="116">
        <v>0</v>
      </c>
      <c r="L3380" s="116">
        <v>0</v>
      </c>
      <c r="M3380" s="116">
        <v>0</v>
      </c>
      <c r="N3380" s="116">
        <v>0</v>
      </c>
      <c r="O3380" s="116">
        <v>0</v>
      </c>
      <c r="P3380" s="120">
        <v>0</v>
      </c>
      <c r="Q3380" s="27" t="str">
        <f t="shared" si="552"/>
        <v>Registered</v>
      </c>
      <c r="R3380" s="121">
        <f t="shared" si="553"/>
        <v>0.8000002194558592</v>
      </c>
      <c r="T3380" s="117">
        <f t="shared" si="554"/>
        <v>0</v>
      </c>
      <c r="U3380" s="117">
        <f t="shared" si="555"/>
        <v>0</v>
      </c>
    </row>
    <row r="3381" spans="1:21" hidden="1" x14ac:dyDescent="0.3">
      <c r="A3381" s="114">
        <v>7535</v>
      </c>
      <c r="B3381" s="114" t="s">
        <v>1879</v>
      </c>
      <c r="C3381" s="114" t="s">
        <v>3383</v>
      </c>
      <c r="D3381" s="114" t="s">
        <v>8161</v>
      </c>
      <c r="E3381" s="114" t="s">
        <v>8162</v>
      </c>
      <c r="F3381" s="115">
        <v>45287</v>
      </c>
      <c r="G3381" s="114" t="s">
        <v>8163</v>
      </c>
      <c r="H3381" s="116">
        <v>6497321</v>
      </c>
      <c r="I3381" s="116">
        <v>5197857</v>
      </c>
      <c r="J3381" s="116">
        <v>5197857</v>
      </c>
      <c r="K3381" s="116">
        <v>0</v>
      </c>
      <c r="L3381" s="116">
        <v>0</v>
      </c>
      <c r="M3381" s="116">
        <v>0</v>
      </c>
      <c r="N3381" s="116">
        <v>0</v>
      </c>
      <c r="O3381" s="116">
        <v>0</v>
      </c>
      <c r="P3381" s="120">
        <v>0</v>
      </c>
      <c r="Q3381" s="27" t="str">
        <f t="shared" si="552"/>
        <v>Registered</v>
      </c>
      <c r="R3381" s="121">
        <f t="shared" si="553"/>
        <v>0.80000003078191761</v>
      </c>
      <c r="T3381" s="117">
        <f t="shared" si="554"/>
        <v>0</v>
      </c>
      <c r="U3381" s="117">
        <f t="shared" si="555"/>
        <v>0</v>
      </c>
    </row>
    <row r="3382" spans="1:21" hidden="1" x14ac:dyDescent="0.3">
      <c r="A3382" s="114">
        <v>7536</v>
      </c>
      <c r="B3382" s="114" t="s">
        <v>1879</v>
      </c>
      <c r="C3382" s="114" t="s">
        <v>3383</v>
      </c>
      <c r="D3382" s="114" t="s">
        <v>8164</v>
      </c>
      <c r="E3382" s="114" t="s">
        <v>8165</v>
      </c>
      <c r="F3382" s="115">
        <v>45209</v>
      </c>
      <c r="G3382" s="114" t="s">
        <v>2598</v>
      </c>
      <c r="H3382" s="116">
        <v>9113450</v>
      </c>
      <c r="I3382" s="116">
        <v>7290762</v>
      </c>
      <c r="J3382" s="116">
        <v>7290762</v>
      </c>
      <c r="K3382" s="116">
        <v>0</v>
      </c>
      <c r="L3382" s="116">
        <v>0</v>
      </c>
      <c r="M3382" s="116">
        <v>0</v>
      </c>
      <c r="N3382" s="116">
        <v>0</v>
      </c>
      <c r="O3382" s="116">
        <v>0</v>
      </c>
      <c r="P3382" s="120">
        <v>0</v>
      </c>
      <c r="Q3382" s="27" t="str">
        <f t="shared" si="552"/>
        <v>Registered</v>
      </c>
      <c r="R3382" s="121">
        <f t="shared" si="553"/>
        <v>0.8000002194558592</v>
      </c>
      <c r="T3382" s="117">
        <f t="shared" si="554"/>
        <v>0</v>
      </c>
      <c r="U3382" s="117">
        <f t="shared" si="555"/>
        <v>0</v>
      </c>
    </row>
    <row r="3383" spans="1:21" hidden="1" x14ac:dyDescent="0.3">
      <c r="A3383" s="114">
        <v>7537</v>
      </c>
      <c r="B3383" s="114" t="s">
        <v>1879</v>
      </c>
      <c r="C3383" s="114" t="s">
        <v>3383</v>
      </c>
      <c r="D3383" s="114" t="s">
        <v>8166</v>
      </c>
      <c r="E3383" s="114" t="s">
        <v>8167</v>
      </c>
      <c r="F3383" s="115">
        <v>45199</v>
      </c>
      <c r="G3383" s="114" t="s">
        <v>1963</v>
      </c>
      <c r="H3383" s="116">
        <v>6478571</v>
      </c>
      <c r="I3383" s="116">
        <v>5182859</v>
      </c>
      <c r="J3383" s="116">
        <v>5182859</v>
      </c>
      <c r="K3383" s="116">
        <v>0</v>
      </c>
      <c r="L3383" s="116">
        <v>0</v>
      </c>
      <c r="M3383" s="116">
        <v>0</v>
      </c>
      <c r="N3383" s="116">
        <v>0</v>
      </c>
      <c r="O3383" s="116">
        <v>0</v>
      </c>
      <c r="P3383" s="120">
        <v>0</v>
      </c>
      <c r="Q3383" s="27" t="str">
        <f t="shared" si="552"/>
        <v>Registered</v>
      </c>
      <c r="R3383" s="121">
        <f t="shared" si="553"/>
        <v>0.80000033958105887</v>
      </c>
      <c r="T3383" s="117">
        <f t="shared" si="554"/>
        <v>0</v>
      </c>
      <c r="U3383" s="117">
        <f t="shared" si="555"/>
        <v>0</v>
      </c>
    </row>
    <row r="3384" spans="1:21" hidden="1" x14ac:dyDescent="0.3">
      <c r="A3384" s="114">
        <v>7538</v>
      </c>
      <c r="B3384" s="114" t="s">
        <v>1879</v>
      </c>
      <c r="C3384" s="114" t="s">
        <v>3383</v>
      </c>
      <c r="D3384" s="114" t="s">
        <v>8168</v>
      </c>
      <c r="E3384" s="114" t="s">
        <v>8169</v>
      </c>
      <c r="F3384" s="115">
        <v>45408</v>
      </c>
      <c r="G3384" s="114" t="s">
        <v>8170</v>
      </c>
      <c r="H3384" s="116">
        <v>6121429</v>
      </c>
      <c r="I3384" s="116">
        <v>4897141</v>
      </c>
      <c r="J3384" s="116">
        <v>4897141</v>
      </c>
      <c r="K3384" s="116">
        <v>0</v>
      </c>
      <c r="L3384" s="116">
        <v>0</v>
      </c>
      <c r="M3384" s="116">
        <v>0</v>
      </c>
      <c r="N3384" s="116">
        <v>0</v>
      </c>
      <c r="O3384" s="116">
        <v>0</v>
      </c>
      <c r="P3384" s="120">
        <v>0</v>
      </c>
      <c r="Q3384" s="27" t="str">
        <f t="shared" si="552"/>
        <v>Registered</v>
      </c>
      <c r="R3384" s="121">
        <f t="shared" si="553"/>
        <v>0.79999964060679296</v>
      </c>
      <c r="T3384" s="117">
        <f t="shared" si="554"/>
        <v>0</v>
      </c>
      <c r="U3384" s="117">
        <f t="shared" si="555"/>
        <v>0</v>
      </c>
    </row>
    <row r="3385" spans="1:21" hidden="1" x14ac:dyDescent="0.3">
      <c r="A3385" s="114">
        <v>7539</v>
      </c>
      <c r="B3385" s="114" t="s">
        <v>1879</v>
      </c>
      <c r="C3385" s="114" t="s">
        <v>3383</v>
      </c>
      <c r="D3385" s="114" t="s">
        <v>8171</v>
      </c>
      <c r="E3385" s="114" t="s">
        <v>8172</v>
      </c>
      <c r="F3385" s="115">
        <v>45233</v>
      </c>
      <c r="G3385" s="114" t="s">
        <v>5072</v>
      </c>
      <c r="H3385" s="116">
        <v>9282815</v>
      </c>
      <c r="I3385" s="116">
        <v>7426255</v>
      </c>
      <c r="J3385" s="116">
        <v>7426255</v>
      </c>
      <c r="K3385" s="116">
        <v>0</v>
      </c>
      <c r="L3385" s="116">
        <v>0</v>
      </c>
      <c r="M3385" s="116">
        <v>0</v>
      </c>
      <c r="N3385" s="116">
        <v>0</v>
      </c>
      <c r="O3385" s="116">
        <v>0</v>
      </c>
      <c r="P3385" s="120">
        <v>0</v>
      </c>
      <c r="Q3385" s="27" t="str">
        <f t="shared" si="552"/>
        <v>Registered</v>
      </c>
      <c r="R3385" s="121">
        <f t="shared" si="553"/>
        <v>0.8000003231778291</v>
      </c>
      <c r="T3385" s="117">
        <f t="shared" si="554"/>
        <v>0</v>
      </c>
      <c r="U3385" s="117">
        <f t="shared" si="555"/>
        <v>0</v>
      </c>
    </row>
    <row r="3386" spans="1:21" hidden="1" x14ac:dyDescent="0.3">
      <c r="A3386" s="114">
        <v>7540</v>
      </c>
      <c r="B3386" s="114" t="s">
        <v>1879</v>
      </c>
      <c r="C3386" s="114" t="s">
        <v>3383</v>
      </c>
      <c r="D3386" s="114" t="s">
        <v>8173</v>
      </c>
      <c r="E3386" s="114" t="s">
        <v>8174</v>
      </c>
      <c r="F3386" s="115">
        <v>45197</v>
      </c>
      <c r="G3386" s="114" t="s">
        <v>5161</v>
      </c>
      <c r="H3386" s="116">
        <v>6300000</v>
      </c>
      <c r="I3386" s="116">
        <v>5040000</v>
      </c>
      <c r="J3386" s="116">
        <v>5040000</v>
      </c>
      <c r="K3386" s="116">
        <v>0</v>
      </c>
      <c r="L3386" s="116">
        <v>0</v>
      </c>
      <c r="M3386" s="116">
        <v>0</v>
      </c>
      <c r="N3386" s="116">
        <v>0</v>
      </c>
      <c r="O3386" s="116">
        <v>0</v>
      </c>
      <c r="P3386" s="120">
        <v>0</v>
      </c>
      <c r="Q3386" s="27" t="str">
        <f t="shared" si="552"/>
        <v>Registered</v>
      </c>
      <c r="R3386" s="121">
        <f t="shared" si="553"/>
        <v>0.8</v>
      </c>
      <c r="T3386" s="117">
        <f t="shared" si="554"/>
        <v>0</v>
      </c>
      <c r="U3386" s="117">
        <f t="shared" si="555"/>
        <v>0</v>
      </c>
    </row>
    <row r="3387" spans="1:21" hidden="1" x14ac:dyDescent="0.3">
      <c r="A3387" s="114">
        <v>7541</v>
      </c>
      <c r="B3387" s="114" t="s">
        <v>1879</v>
      </c>
      <c r="C3387" s="114" t="s">
        <v>3383</v>
      </c>
      <c r="D3387" s="114" t="s">
        <v>8175</v>
      </c>
      <c r="E3387" s="114" t="s">
        <v>8176</v>
      </c>
      <c r="F3387" s="115">
        <v>45209</v>
      </c>
      <c r="G3387" s="114" t="s">
        <v>3613</v>
      </c>
      <c r="H3387" s="116">
        <v>9355400</v>
      </c>
      <c r="I3387" s="116">
        <v>7484320</v>
      </c>
      <c r="J3387" s="116">
        <v>7484320</v>
      </c>
      <c r="K3387" s="116">
        <v>0</v>
      </c>
      <c r="L3387" s="116">
        <v>0</v>
      </c>
      <c r="M3387" s="116">
        <v>0</v>
      </c>
      <c r="N3387" s="116">
        <v>0</v>
      </c>
      <c r="O3387" s="116">
        <v>0</v>
      </c>
      <c r="P3387" s="120">
        <v>0</v>
      </c>
      <c r="Q3387" s="27" t="str">
        <f t="shared" si="552"/>
        <v>Registered</v>
      </c>
      <c r="R3387" s="121">
        <f t="shared" si="553"/>
        <v>0.8</v>
      </c>
      <c r="T3387" s="117">
        <f t="shared" si="554"/>
        <v>0</v>
      </c>
      <c r="U3387" s="117">
        <f t="shared" si="555"/>
        <v>0</v>
      </c>
    </row>
    <row r="3388" spans="1:21" hidden="1" x14ac:dyDescent="0.3">
      <c r="A3388" s="114">
        <v>7542</v>
      </c>
      <c r="B3388" s="114" t="s">
        <v>1879</v>
      </c>
      <c r="C3388" s="114" t="s">
        <v>3383</v>
      </c>
      <c r="D3388" s="114" t="s">
        <v>3391</v>
      </c>
      <c r="E3388" s="114" t="s">
        <v>3392</v>
      </c>
      <c r="F3388" s="115">
        <v>45233</v>
      </c>
      <c r="G3388" s="114" t="s">
        <v>2604</v>
      </c>
      <c r="H3388" s="116">
        <v>9274750</v>
      </c>
      <c r="I3388" s="116">
        <v>7419802</v>
      </c>
      <c r="J3388" s="116">
        <v>7419802</v>
      </c>
      <c r="K3388" s="116">
        <v>0</v>
      </c>
      <c r="L3388" s="116">
        <v>0</v>
      </c>
      <c r="M3388" s="116">
        <v>0</v>
      </c>
      <c r="N3388" s="116">
        <v>0</v>
      </c>
      <c r="O3388" s="116">
        <v>0</v>
      </c>
      <c r="P3388" s="120">
        <v>0</v>
      </c>
      <c r="Q3388" s="27" t="str">
        <f t="shared" si="552"/>
        <v>Registered</v>
      </c>
      <c r="R3388" s="121">
        <f t="shared" si="553"/>
        <v>0.80000021563923551</v>
      </c>
      <c r="T3388" s="117">
        <f t="shared" si="554"/>
        <v>0</v>
      </c>
      <c r="U3388" s="117">
        <f t="shared" si="555"/>
        <v>0</v>
      </c>
    </row>
    <row r="3389" spans="1:21" hidden="1" x14ac:dyDescent="0.3">
      <c r="A3389" s="114">
        <v>7543</v>
      </c>
      <c r="B3389" s="114" t="s">
        <v>1879</v>
      </c>
      <c r="C3389" s="114" t="s">
        <v>3383</v>
      </c>
      <c r="D3389" s="114" t="s">
        <v>8177</v>
      </c>
      <c r="E3389" s="114" t="s">
        <v>8178</v>
      </c>
      <c r="F3389" s="115">
        <v>45215</v>
      </c>
      <c r="G3389" s="114" t="s">
        <v>2604</v>
      </c>
      <c r="H3389" s="116">
        <v>6401100</v>
      </c>
      <c r="I3389" s="116">
        <v>5120880</v>
      </c>
      <c r="J3389" s="116">
        <v>5120880</v>
      </c>
      <c r="K3389" s="116">
        <v>0</v>
      </c>
      <c r="L3389" s="116">
        <v>0</v>
      </c>
      <c r="M3389" s="116">
        <v>0</v>
      </c>
      <c r="N3389" s="116">
        <v>0</v>
      </c>
      <c r="O3389" s="116">
        <v>0</v>
      </c>
      <c r="P3389" s="120">
        <v>0</v>
      </c>
      <c r="Q3389" s="27" t="str">
        <f t="shared" si="552"/>
        <v>Registered</v>
      </c>
      <c r="R3389" s="121">
        <f t="shared" si="553"/>
        <v>0.8</v>
      </c>
      <c r="T3389" s="117">
        <f t="shared" si="554"/>
        <v>0</v>
      </c>
      <c r="U3389" s="117">
        <f t="shared" si="555"/>
        <v>0</v>
      </c>
    </row>
    <row r="3390" spans="1:21" hidden="1" x14ac:dyDescent="0.3">
      <c r="A3390" s="114">
        <v>7544</v>
      </c>
      <c r="B3390" s="114" t="s">
        <v>1879</v>
      </c>
      <c r="C3390" s="114" t="s">
        <v>3383</v>
      </c>
      <c r="D3390" s="114" t="s">
        <v>8179</v>
      </c>
      <c r="E3390" s="114" t="s">
        <v>8180</v>
      </c>
      <c r="F3390" s="115">
        <v>45209</v>
      </c>
      <c r="G3390" s="114" t="s">
        <v>5384</v>
      </c>
      <c r="H3390" s="116">
        <v>6399107</v>
      </c>
      <c r="I3390" s="116">
        <v>5119283</v>
      </c>
      <c r="J3390" s="116">
        <v>5119283</v>
      </c>
      <c r="K3390" s="116">
        <v>0</v>
      </c>
      <c r="L3390" s="116">
        <v>0</v>
      </c>
      <c r="M3390" s="116">
        <v>0</v>
      </c>
      <c r="N3390" s="116">
        <v>0</v>
      </c>
      <c r="O3390" s="116">
        <v>0</v>
      </c>
      <c r="P3390" s="120">
        <v>0</v>
      </c>
      <c r="Q3390" s="27" t="str">
        <f t="shared" si="552"/>
        <v>Registered</v>
      </c>
      <c r="R3390" s="121">
        <f t="shared" si="553"/>
        <v>0.79999959369330753</v>
      </c>
      <c r="T3390" s="117">
        <f t="shared" si="554"/>
        <v>0</v>
      </c>
      <c r="U3390" s="117">
        <f t="shared" si="555"/>
        <v>0</v>
      </c>
    </row>
    <row r="3391" spans="1:21" hidden="1" x14ac:dyDescent="0.3">
      <c r="A3391" s="114">
        <v>7545</v>
      </c>
      <c r="B3391" s="114" t="s">
        <v>1879</v>
      </c>
      <c r="C3391" s="114" t="s">
        <v>3383</v>
      </c>
      <c r="D3391" s="114" t="s">
        <v>8181</v>
      </c>
      <c r="E3391" s="114" t="s">
        <v>8182</v>
      </c>
      <c r="F3391" s="115">
        <v>45260</v>
      </c>
      <c r="G3391" s="114" t="s">
        <v>4964</v>
      </c>
      <c r="H3391" s="116">
        <v>9469643</v>
      </c>
      <c r="I3391" s="116">
        <v>7575715</v>
      </c>
      <c r="J3391" s="116">
        <v>7575715</v>
      </c>
      <c r="K3391" s="116">
        <v>0</v>
      </c>
      <c r="L3391" s="116">
        <v>0</v>
      </c>
      <c r="M3391" s="116">
        <v>0</v>
      </c>
      <c r="N3391" s="116">
        <v>0</v>
      </c>
      <c r="O3391" s="116">
        <v>0</v>
      </c>
      <c r="P3391" s="120">
        <v>0</v>
      </c>
      <c r="Q3391" s="27" t="str">
        <f t="shared" si="552"/>
        <v>Registered</v>
      </c>
      <c r="R3391" s="121">
        <f t="shared" si="553"/>
        <v>0.80000006336036111</v>
      </c>
      <c r="T3391" s="117">
        <f t="shared" si="554"/>
        <v>0</v>
      </c>
      <c r="U3391" s="117">
        <f t="shared" si="555"/>
        <v>0</v>
      </c>
    </row>
    <row r="3392" spans="1:21" hidden="1" x14ac:dyDescent="0.3">
      <c r="A3392" s="114">
        <v>7546</v>
      </c>
      <c r="B3392" s="114" t="s">
        <v>1879</v>
      </c>
      <c r="C3392" s="114" t="s">
        <v>3383</v>
      </c>
      <c r="D3392" s="114" t="s">
        <v>8183</v>
      </c>
      <c r="E3392" s="114" t="s">
        <v>8184</v>
      </c>
      <c r="F3392" s="115">
        <v>45215</v>
      </c>
      <c r="G3392" s="114" t="s">
        <v>3036</v>
      </c>
      <c r="H3392" s="116">
        <v>9201786</v>
      </c>
      <c r="I3392" s="116">
        <v>7361426</v>
      </c>
      <c r="J3392" s="116">
        <v>7361426</v>
      </c>
      <c r="K3392" s="116">
        <v>0</v>
      </c>
      <c r="L3392" s="116">
        <v>0</v>
      </c>
      <c r="M3392" s="116">
        <v>0</v>
      </c>
      <c r="N3392" s="116">
        <v>0</v>
      </c>
      <c r="O3392" s="116">
        <v>0</v>
      </c>
      <c r="P3392" s="120">
        <v>0</v>
      </c>
      <c r="Q3392" s="27" t="str">
        <f t="shared" si="552"/>
        <v>Registered</v>
      </c>
      <c r="R3392" s="121">
        <f t="shared" si="553"/>
        <v>0.79999969571124563</v>
      </c>
      <c r="T3392" s="117">
        <f t="shared" si="554"/>
        <v>0</v>
      </c>
      <c r="U3392" s="117">
        <f t="shared" si="555"/>
        <v>0</v>
      </c>
    </row>
    <row r="3393" spans="1:21" hidden="1" x14ac:dyDescent="0.3">
      <c r="A3393" s="114">
        <v>7547</v>
      </c>
      <c r="B3393" s="114" t="s">
        <v>1879</v>
      </c>
      <c r="C3393" s="114" t="s">
        <v>3383</v>
      </c>
      <c r="D3393" s="114" t="s">
        <v>8185</v>
      </c>
      <c r="E3393" s="114" t="s">
        <v>8186</v>
      </c>
      <c r="F3393" s="115">
        <v>45197</v>
      </c>
      <c r="G3393" s="114" t="s">
        <v>1963</v>
      </c>
      <c r="H3393" s="116">
        <v>6345536</v>
      </c>
      <c r="I3393" s="116">
        <v>5076427</v>
      </c>
      <c r="J3393" s="116">
        <v>5076427</v>
      </c>
      <c r="K3393" s="116">
        <v>0</v>
      </c>
      <c r="L3393" s="116">
        <v>0</v>
      </c>
      <c r="M3393" s="116">
        <v>0</v>
      </c>
      <c r="N3393" s="116">
        <v>0</v>
      </c>
      <c r="O3393" s="116">
        <v>0</v>
      </c>
      <c r="P3393" s="120">
        <v>0</v>
      </c>
      <c r="Q3393" s="27" t="str">
        <f t="shared" si="552"/>
        <v>Registered</v>
      </c>
      <c r="R3393" s="121">
        <f t="shared" si="553"/>
        <v>0.79999971633601952</v>
      </c>
      <c r="T3393" s="117">
        <f t="shared" si="554"/>
        <v>0</v>
      </c>
      <c r="U3393" s="117">
        <f t="shared" si="555"/>
        <v>0</v>
      </c>
    </row>
    <row r="3394" spans="1:21" hidden="1" x14ac:dyDescent="0.3">
      <c r="A3394" s="114">
        <v>7548</v>
      </c>
      <c r="B3394" s="114" t="s">
        <v>1879</v>
      </c>
      <c r="C3394" s="114" t="s">
        <v>3383</v>
      </c>
      <c r="D3394" s="114" t="s">
        <v>8187</v>
      </c>
      <c r="E3394" s="114" t="s">
        <v>8188</v>
      </c>
      <c r="F3394" s="115">
        <v>45209</v>
      </c>
      <c r="G3394" s="114" t="s">
        <v>2265</v>
      </c>
      <c r="H3394" s="116">
        <v>9202679</v>
      </c>
      <c r="I3394" s="116">
        <v>7362143</v>
      </c>
      <c r="J3394" s="116">
        <v>7362143</v>
      </c>
      <c r="K3394" s="116">
        <v>0</v>
      </c>
      <c r="L3394" s="116">
        <v>0</v>
      </c>
      <c r="M3394" s="116">
        <v>0</v>
      </c>
      <c r="N3394" s="116">
        <v>0</v>
      </c>
      <c r="O3394" s="116">
        <v>0</v>
      </c>
      <c r="P3394" s="120">
        <v>0</v>
      </c>
      <c r="Q3394" s="27" t="str">
        <f t="shared" ref="Q3394:Q3457" si="556">IF(G3394="01 Jan 1900","Unregistered","Registered")</f>
        <v>Registered</v>
      </c>
      <c r="R3394" s="121">
        <f t="shared" si="553"/>
        <v>0.79999997826719804</v>
      </c>
      <c r="T3394" s="117">
        <f t="shared" si="554"/>
        <v>0</v>
      </c>
      <c r="U3394" s="117">
        <f t="shared" si="555"/>
        <v>0</v>
      </c>
    </row>
    <row r="3395" spans="1:21" hidden="1" x14ac:dyDescent="0.3">
      <c r="A3395" s="114">
        <v>7549</v>
      </c>
      <c r="B3395" s="114" t="s">
        <v>1879</v>
      </c>
      <c r="C3395" s="114" t="s">
        <v>3383</v>
      </c>
      <c r="D3395" s="114" t="s">
        <v>8189</v>
      </c>
      <c r="E3395" s="114" t="s">
        <v>8190</v>
      </c>
      <c r="F3395" s="115">
        <v>45209</v>
      </c>
      <c r="G3395" s="114" t="s">
        <v>2078</v>
      </c>
      <c r="H3395" s="116">
        <v>9335714</v>
      </c>
      <c r="I3395" s="116">
        <v>7468574</v>
      </c>
      <c r="J3395" s="116">
        <v>7468574</v>
      </c>
      <c r="K3395" s="116">
        <v>0</v>
      </c>
      <c r="L3395" s="116">
        <v>0</v>
      </c>
      <c r="M3395" s="116">
        <v>0</v>
      </c>
      <c r="N3395" s="116">
        <v>0</v>
      </c>
      <c r="O3395" s="116">
        <v>0</v>
      </c>
      <c r="P3395" s="120">
        <v>0</v>
      </c>
      <c r="Q3395" s="27" t="str">
        <f t="shared" si="556"/>
        <v>Registered</v>
      </c>
      <c r="R3395" s="121">
        <f t="shared" ref="R3395:R3458" si="557">I3395/H3395</f>
        <v>0.80000029992349808</v>
      </c>
      <c r="T3395" s="117">
        <f t="shared" si="554"/>
        <v>0</v>
      </c>
      <c r="U3395" s="117">
        <f t="shared" si="555"/>
        <v>0</v>
      </c>
    </row>
    <row r="3396" spans="1:21" hidden="1" x14ac:dyDescent="0.3">
      <c r="A3396" s="114">
        <v>7550</v>
      </c>
      <c r="B3396" s="114" t="s">
        <v>1879</v>
      </c>
      <c r="C3396" s="114" t="s">
        <v>3383</v>
      </c>
      <c r="D3396" s="114" t="s">
        <v>8191</v>
      </c>
      <c r="E3396" s="114" t="s">
        <v>8192</v>
      </c>
      <c r="F3396" s="115">
        <v>45233</v>
      </c>
      <c r="G3396" s="114" t="s">
        <v>4031</v>
      </c>
      <c r="H3396" s="116">
        <v>9380357</v>
      </c>
      <c r="I3396" s="116">
        <v>7504285</v>
      </c>
      <c r="J3396" s="116">
        <v>7504285</v>
      </c>
      <c r="K3396" s="116">
        <v>0</v>
      </c>
      <c r="L3396" s="116">
        <v>0</v>
      </c>
      <c r="M3396" s="116">
        <v>0</v>
      </c>
      <c r="N3396" s="116">
        <v>0</v>
      </c>
      <c r="O3396" s="116">
        <v>0</v>
      </c>
      <c r="P3396" s="120">
        <v>0</v>
      </c>
      <c r="Q3396" s="27" t="str">
        <f t="shared" si="556"/>
        <v>Registered</v>
      </c>
      <c r="R3396" s="121">
        <f t="shared" si="557"/>
        <v>0.79999993603654962</v>
      </c>
      <c r="T3396" s="117">
        <f t="shared" si="554"/>
        <v>0</v>
      </c>
      <c r="U3396" s="117">
        <f t="shared" si="555"/>
        <v>0</v>
      </c>
    </row>
    <row r="3397" spans="1:21" hidden="1" x14ac:dyDescent="0.3">
      <c r="A3397" s="114">
        <v>7551</v>
      </c>
      <c r="B3397" s="114" t="s">
        <v>1879</v>
      </c>
      <c r="C3397" s="114" t="s">
        <v>3383</v>
      </c>
      <c r="D3397" s="114" t="s">
        <v>8193</v>
      </c>
      <c r="E3397" s="114" t="s">
        <v>8194</v>
      </c>
      <c r="F3397" s="115">
        <v>45209</v>
      </c>
      <c r="G3397" s="114" t="s">
        <v>3613</v>
      </c>
      <c r="H3397" s="116">
        <v>6536937</v>
      </c>
      <c r="I3397" s="116">
        <v>5229548</v>
      </c>
      <c r="J3397" s="116">
        <v>5229548</v>
      </c>
      <c r="K3397" s="116">
        <v>0</v>
      </c>
      <c r="L3397" s="116">
        <v>0</v>
      </c>
      <c r="M3397" s="116">
        <v>0</v>
      </c>
      <c r="N3397" s="116">
        <v>0</v>
      </c>
      <c r="O3397" s="116">
        <v>0</v>
      </c>
      <c r="P3397" s="120">
        <v>0</v>
      </c>
      <c r="Q3397" s="27" t="str">
        <f t="shared" si="556"/>
        <v>Registered</v>
      </c>
      <c r="R3397" s="121">
        <f t="shared" si="557"/>
        <v>0.79999975523704758</v>
      </c>
      <c r="T3397" s="117">
        <f t="shared" si="554"/>
        <v>0</v>
      </c>
      <c r="U3397" s="117">
        <f t="shared" si="555"/>
        <v>0</v>
      </c>
    </row>
    <row r="3398" spans="1:21" hidden="1" x14ac:dyDescent="0.3">
      <c r="A3398" s="114">
        <v>7552</v>
      </c>
      <c r="B3398" s="114" t="s">
        <v>1879</v>
      </c>
      <c r="C3398" s="114" t="s">
        <v>3383</v>
      </c>
      <c r="D3398" s="114" t="s">
        <v>8195</v>
      </c>
      <c r="E3398" s="114" t="s">
        <v>8196</v>
      </c>
      <c r="F3398" s="115">
        <v>45215</v>
      </c>
      <c r="G3398" s="114" t="s">
        <v>5483</v>
      </c>
      <c r="H3398" s="116">
        <v>6434821</v>
      </c>
      <c r="I3398" s="116">
        <v>5147857</v>
      </c>
      <c r="J3398" s="116">
        <v>5147857</v>
      </c>
      <c r="K3398" s="116">
        <v>0</v>
      </c>
      <c r="L3398" s="116">
        <v>0</v>
      </c>
      <c r="M3398" s="116">
        <v>0</v>
      </c>
      <c r="N3398" s="116">
        <v>0</v>
      </c>
      <c r="O3398" s="116">
        <v>0</v>
      </c>
      <c r="P3398" s="120">
        <v>0</v>
      </c>
      <c r="Q3398" s="27" t="str">
        <f t="shared" si="556"/>
        <v>Registered</v>
      </c>
      <c r="R3398" s="121">
        <f t="shared" si="557"/>
        <v>0.80000003108089568</v>
      </c>
      <c r="T3398" s="117">
        <f t="shared" si="554"/>
        <v>0</v>
      </c>
      <c r="U3398" s="117">
        <f t="shared" si="555"/>
        <v>0</v>
      </c>
    </row>
    <row r="3399" spans="1:21" hidden="1" x14ac:dyDescent="0.3">
      <c r="A3399" s="114">
        <v>10138</v>
      </c>
      <c r="B3399" s="114" t="s">
        <v>1879</v>
      </c>
      <c r="C3399" s="114" t="s">
        <v>3383</v>
      </c>
      <c r="D3399" s="114" t="s">
        <v>9413</v>
      </c>
      <c r="E3399" s="114" t="s">
        <v>9414</v>
      </c>
      <c r="F3399" s="115">
        <v>45209</v>
      </c>
      <c r="G3399" s="114" t="s">
        <v>5161</v>
      </c>
      <c r="H3399" s="116">
        <v>6411607</v>
      </c>
      <c r="I3399" s="116">
        <v>4808703</v>
      </c>
      <c r="J3399" s="116">
        <v>4808711.0999999996</v>
      </c>
      <c r="K3399" s="116">
        <v>-8.1</v>
      </c>
      <c r="L3399" s="116">
        <v>0</v>
      </c>
      <c r="M3399" s="116">
        <v>0</v>
      </c>
      <c r="N3399" s="116">
        <v>0</v>
      </c>
      <c r="O3399" s="116">
        <v>0</v>
      </c>
      <c r="P3399" s="120">
        <v>0</v>
      </c>
      <c r="Q3399" s="27" t="str">
        <f t="shared" si="556"/>
        <v>Registered</v>
      </c>
      <c r="R3399" s="121">
        <f t="shared" si="557"/>
        <v>0.74999964907393735</v>
      </c>
      <c r="T3399" s="117">
        <f t="shared" si="554"/>
        <v>0</v>
      </c>
      <c r="U3399" s="117">
        <f t="shared" si="555"/>
        <v>-8.1</v>
      </c>
    </row>
    <row r="3400" spans="1:21" hidden="1" x14ac:dyDescent="0.3">
      <c r="A3400" s="114">
        <v>10142</v>
      </c>
      <c r="B3400" s="114" t="s">
        <v>1879</v>
      </c>
      <c r="C3400" s="114" t="s">
        <v>3383</v>
      </c>
      <c r="D3400" s="114" t="s">
        <v>9422</v>
      </c>
      <c r="E3400" s="114" t="s">
        <v>9423</v>
      </c>
      <c r="F3400" s="115">
        <v>45287</v>
      </c>
      <c r="G3400" s="114" t="s">
        <v>3357</v>
      </c>
      <c r="H3400" s="116">
        <v>4645045</v>
      </c>
      <c r="I3400" s="116">
        <v>3716037</v>
      </c>
      <c r="J3400" s="116">
        <v>3716421</v>
      </c>
      <c r="K3400" s="116">
        <v>-384</v>
      </c>
      <c r="L3400" s="116">
        <v>0</v>
      </c>
      <c r="M3400" s="116">
        <v>0</v>
      </c>
      <c r="N3400" s="116">
        <v>0</v>
      </c>
      <c r="O3400" s="116">
        <v>0</v>
      </c>
      <c r="P3400" s="120">
        <v>0</v>
      </c>
      <c r="Q3400" s="27" t="str">
        <f t="shared" si="556"/>
        <v>Registered</v>
      </c>
      <c r="R3400" s="121">
        <f t="shared" si="557"/>
        <v>0.80000021528316734</v>
      </c>
      <c r="T3400" s="117">
        <f t="shared" si="554"/>
        <v>0</v>
      </c>
      <c r="U3400" s="117">
        <f t="shared" si="555"/>
        <v>-384</v>
      </c>
    </row>
    <row r="3401" spans="1:21" hidden="1" x14ac:dyDescent="0.3">
      <c r="A3401" s="114">
        <v>10158</v>
      </c>
      <c r="B3401" s="114" t="s">
        <v>1879</v>
      </c>
      <c r="C3401" s="114" t="s">
        <v>3383</v>
      </c>
      <c r="D3401" s="114" t="s">
        <v>9445</v>
      </c>
      <c r="E3401" s="114" t="s">
        <v>9446</v>
      </c>
      <c r="F3401" s="115">
        <v>45762</v>
      </c>
      <c r="G3401" s="114" t="s">
        <v>2555</v>
      </c>
      <c r="H3401" s="116">
        <v>6701786</v>
      </c>
      <c r="I3401" s="116">
        <v>4691248</v>
      </c>
      <c r="J3401" s="116">
        <v>4704652</v>
      </c>
      <c r="K3401" s="116">
        <v>-13404</v>
      </c>
      <c r="L3401" s="116">
        <v>0</v>
      </c>
      <c r="M3401" s="116">
        <v>0</v>
      </c>
      <c r="N3401" s="116">
        <v>0</v>
      </c>
      <c r="O3401" s="116">
        <v>0</v>
      </c>
      <c r="P3401" s="120">
        <v>0</v>
      </c>
      <c r="Q3401" s="27" t="str">
        <f t="shared" si="556"/>
        <v>Registered</v>
      </c>
      <c r="R3401" s="121">
        <f t="shared" si="557"/>
        <v>0.69999967172929722</v>
      </c>
      <c r="T3401" s="117">
        <f t="shared" si="554"/>
        <v>0</v>
      </c>
      <c r="U3401" s="117">
        <f t="shared" si="555"/>
        <v>-13404</v>
      </c>
    </row>
    <row r="3402" spans="1:21" hidden="1" x14ac:dyDescent="0.3">
      <c r="A3402" s="114">
        <v>10192</v>
      </c>
      <c r="B3402" s="114" t="s">
        <v>1879</v>
      </c>
      <c r="C3402" s="114" t="s">
        <v>3383</v>
      </c>
      <c r="D3402" s="114" t="s">
        <v>9479</v>
      </c>
      <c r="E3402" s="114" t="s">
        <v>9480</v>
      </c>
      <c r="F3402" s="115">
        <v>46020</v>
      </c>
      <c r="G3402" s="114" t="s">
        <v>3257</v>
      </c>
      <c r="H3402" s="116">
        <v>5406000</v>
      </c>
      <c r="I3402" s="116">
        <v>3784200</v>
      </c>
      <c r="J3402" s="116">
        <v>3838260</v>
      </c>
      <c r="K3402" s="116">
        <v>-54060</v>
      </c>
      <c r="L3402" s="116">
        <v>0</v>
      </c>
      <c r="M3402" s="116">
        <v>0</v>
      </c>
      <c r="N3402" s="116">
        <v>0</v>
      </c>
      <c r="O3402" s="116">
        <v>0</v>
      </c>
      <c r="P3402" s="120">
        <v>0</v>
      </c>
      <c r="Q3402" s="27" t="str">
        <f t="shared" si="556"/>
        <v>Registered</v>
      </c>
      <c r="R3402" s="121">
        <f t="shared" si="557"/>
        <v>0.7</v>
      </c>
      <c r="T3402" s="117">
        <f t="shared" si="554"/>
        <v>0</v>
      </c>
      <c r="U3402" s="117">
        <f t="shared" si="555"/>
        <v>-54060</v>
      </c>
    </row>
    <row r="3403" spans="1:21" hidden="1" x14ac:dyDescent="0.3">
      <c r="A3403" s="114">
        <v>10210</v>
      </c>
      <c r="B3403" s="114" t="s">
        <v>1879</v>
      </c>
      <c r="C3403" s="114" t="s">
        <v>3383</v>
      </c>
      <c r="D3403" s="114" t="s">
        <v>9492</v>
      </c>
      <c r="E3403" s="114" t="s">
        <v>9493</v>
      </c>
      <c r="F3403" s="115">
        <v>45855</v>
      </c>
      <c r="G3403" s="114" t="s">
        <v>3362</v>
      </c>
      <c r="H3403" s="116">
        <v>7524107</v>
      </c>
      <c r="I3403" s="116">
        <v>5266873</v>
      </c>
      <c r="J3403" s="116">
        <v>5342114</v>
      </c>
      <c r="K3403" s="116">
        <v>-75241</v>
      </c>
      <c r="L3403" s="116">
        <v>0</v>
      </c>
      <c r="M3403" s="116">
        <v>0</v>
      </c>
      <c r="N3403" s="116">
        <v>0</v>
      </c>
      <c r="O3403" s="116">
        <v>0</v>
      </c>
      <c r="P3403" s="120">
        <v>0</v>
      </c>
      <c r="Q3403" s="27" t="str">
        <f t="shared" si="556"/>
        <v>Registered</v>
      </c>
      <c r="R3403" s="121">
        <f t="shared" si="557"/>
        <v>0.6999997474783386</v>
      </c>
      <c r="T3403" s="117">
        <f t="shared" si="554"/>
        <v>0</v>
      </c>
      <c r="U3403" s="117">
        <f t="shared" si="555"/>
        <v>-75241</v>
      </c>
    </row>
    <row r="3404" spans="1:21" hidden="1" x14ac:dyDescent="0.3">
      <c r="A3404" s="114">
        <v>10254</v>
      </c>
      <c r="B3404" s="114" t="s">
        <v>1879</v>
      </c>
      <c r="C3404" s="114" t="s">
        <v>3383</v>
      </c>
      <c r="D3404" s="114" t="s">
        <v>9567</v>
      </c>
      <c r="E3404" s="114" t="s">
        <v>9568</v>
      </c>
      <c r="F3404" s="115">
        <v>45762</v>
      </c>
      <c r="G3404" s="114" t="s">
        <v>1764</v>
      </c>
      <c r="H3404" s="116">
        <v>9358036</v>
      </c>
      <c r="I3404" s="116">
        <v>6550623</v>
      </c>
      <c r="J3404" s="116">
        <v>6644203</v>
      </c>
      <c r="K3404" s="116">
        <v>-93580</v>
      </c>
      <c r="L3404" s="116">
        <v>0</v>
      </c>
      <c r="M3404" s="116">
        <v>0</v>
      </c>
      <c r="N3404" s="116">
        <v>0</v>
      </c>
      <c r="O3404" s="116">
        <v>0</v>
      </c>
      <c r="P3404" s="120">
        <v>0</v>
      </c>
      <c r="Q3404" s="27" t="str">
        <f t="shared" si="556"/>
        <v>Registered</v>
      </c>
      <c r="R3404" s="121">
        <f t="shared" si="557"/>
        <v>0.69999976490793581</v>
      </c>
      <c r="T3404" s="117">
        <f t="shared" si="554"/>
        <v>0</v>
      </c>
      <c r="U3404" s="117">
        <f t="shared" si="555"/>
        <v>-93580</v>
      </c>
    </row>
    <row r="3405" spans="1:21" hidden="1" x14ac:dyDescent="0.3">
      <c r="A3405" s="114">
        <v>10422</v>
      </c>
      <c r="B3405" s="114" t="s">
        <v>1879</v>
      </c>
      <c r="C3405" s="114" t="s">
        <v>3383</v>
      </c>
      <c r="D3405" s="114" t="s">
        <v>9817</v>
      </c>
      <c r="E3405" s="114" t="s">
        <v>9818</v>
      </c>
      <c r="F3405" s="115">
        <v>45215</v>
      </c>
      <c r="G3405" s="114" t="s">
        <v>2717</v>
      </c>
      <c r="H3405" s="116">
        <v>5942857</v>
      </c>
      <c r="I3405" s="116">
        <v>4754285</v>
      </c>
      <c r="J3405" s="116">
        <v>4995286</v>
      </c>
      <c r="K3405" s="116">
        <v>-241001</v>
      </c>
      <c r="L3405" s="116">
        <v>0</v>
      </c>
      <c r="M3405" s="116">
        <v>0</v>
      </c>
      <c r="N3405" s="116">
        <v>0</v>
      </c>
      <c r="O3405" s="116">
        <v>0</v>
      </c>
      <c r="P3405" s="120">
        <v>0</v>
      </c>
      <c r="Q3405" s="27" t="str">
        <f t="shared" si="556"/>
        <v>Registered</v>
      </c>
      <c r="R3405" s="121">
        <f t="shared" si="557"/>
        <v>0.79999989903845914</v>
      </c>
      <c r="T3405" s="117">
        <f t="shared" si="554"/>
        <v>0</v>
      </c>
      <c r="U3405" s="117">
        <f t="shared" si="555"/>
        <v>-241001</v>
      </c>
    </row>
    <row r="3406" spans="1:21" hidden="1" x14ac:dyDescent="0.3">
      <c r="A3406" s="114">
        <v>10442</v>
      </c>
      <c r="B3406" s="114" t="s">
        <v>1879</v>
      </c>
      <c r="C3406" s="114" t="s">
        <v>3383</v>
      </c>
      <c r="D3406" s="114" t="s">
        <v>9842</v>
      </c>
      <c r="E3406" s="114" t="s">
        <v>9843</v>
      </c>
      <c r="F3406" s="115">
        <v>45233</v>
      </c>
      <c r="G3406" s="114" t="s">
        <v>1789</v>
      </c>
      <c r="H3406" s="116">
        <v>9247321</v>
      </c>
      <c r="I3406" s="116">
        <v>7397857</v>
      </c>
      <c r="J3406" s="116">
        <v>7688869</v>
      </c>
      <c r="K3406" s="116">
        <v>-291012</v>
      </c>
      <c r="L3406" s="116">
        <v>0</v>
      </c>
      <c r="M3406" s="116">
        <v>0</v>
      </c>
      <c r="N3406" s="116">
        <v>0</v>
      </c>
      <c r="O3406" s="116">
        <v>0</v>
      </c>
      <c r="P3406" s="120">
        <v>0</v>
      </c>
      <c r="Q3406" s="27" t="str">
        <f t="shared" si="556"/>
        <v>Registered</v>
      </c>
      <c r="R3406" s="121">
        <f t="shared" si="557"/>
        <v>0.80000002162788553</v>
      </c>
      <c r="T3406" s="117">
        <f t="shared" si="554"/>
        <v>0</v>
      </c>
      <c r="U3406" s="117">
        <f t="shared" si="555"/>
        <v>-291012</v>
      </c>
    </row>
    <row r="3407" spans="1:21" hidden="1" x14ac:dyDescent="0.3">
      <c r="A3407" s="114">
        <v>10481</v>
      </c>
      <c r="B3407" s="114" t="s">
        <v>1879</v>
      </c>
      <c r="C3407" s="114" t="s">
        <v>3383</v>
      </c>
      <c r="D3407" s="114" t="s">
        <v>9911</v>
      </c>
      <c r="E3407" s="114" t="s">
        <v>9912</v>
      </c>
      <c r="F3407" s="115">
        <v>45233</v>
      </c>
      <c r="G3407" s="114" t="s">
        <v>5186</v>
      </c>
      <c r="H3407" s="116">
        <v>9355400</v>
      </c>
      <c r="I3407" s="116">
        <v>7484320</v>
      </c>
      <c r="J3407" s="116">
        <v>7952090</v>
      </c>
      <c r="K3407" s="116">
        <v>-467770</v>
      </c>
      <c r="L3407" s="116">
        <v>0</v>
      </c>
      <c r="M3407" s="116">
        <v>0</v>
      </c>
      <c r="N3407" s="116">
        <v>0</v>
      </c>
      <c r="O3407" s="116">
        <v>0</v>
      </c>
      <c r="P3407" s="120">
        <v>0</v>
      </c>
      <c r="Q3407" s="27" t="str">
        <f t="shared" si="556"/>
        <v>Registered</v>
      </c>
      <c r="R3407" s="121">
        <f t="shared" si="557"/>
        <v>0.8</v>
      </c>
      <c r="T3407" s="117">
        <f t="shared" si="554"/>
        <v>0</v>
      </c>
      <c r="U3407" s="117">
        <f t="shared" si="555"/>
        <v>-467770</v>
      </c>
    </row>
    <row r="3408" spans="1:21" hidden="1" x14ac:dyDescent="0.3">
      <c r="A3408" s="114">
        <v>10544</v>
      </c>
      <c r="B3408" s="114" t="s">
        <v>1879</v>
      </c>
      <c r="C3408" s="114" t="s">
        <v>3383</v>
      </c>
      <c r="D3408" s="114" t="s">
        <v>9991</v>
      </c>
      <c r="E3408" s="114" t="s">
        <v>9992</v>
      </c>
      <c r="F3408" s="115">
        <v>45230</v>
      </c>
      <c r="G3408" s="114" t="s">
        <v>5096</v>
      </c>
      <c r="H3408" s="116">
        <v>9032800</v>
      </c>
      <c r="I3408" s="116">
        <v>7226240</v>
      </c>
      <c r="J3408" s="116">
        <v>8129520</v>
      </c>
      <c r="K3408" s="116">
        <v>-903280</v>
      </c>
      <c r="L3408" s="116">
        <v>0</v>
      </c>
      <c r="M3408" s="116">
        <v>0</v>
      </c>
      <c r="N3408" s="116">
        <v>0</v>
      </c>
      <c r="O3408" s="116">
        <v>0</v>
      </c>
      <c r="P3408" s="120">
        <v>0</v>
      </c>
      <c r="Q3408" s="27" t="str">
        <f t="shared" si="556"/>
        <v>Registered</v>
      </c>
      <c r="R3408" s="121">
        <f t="shared" si="557"/>
        <v>0.8</v>
      </c>
      <c r="T3408" s="117">
        <f t="shared" si="554"/>
        <v>0</v>
      </c>
      <c r="U3408" s="117">
        <f t="shared" si="555"/>
        <v>-903280</v>
      </c>
    </row>
    <row r="3409" spans="1:21" x14ac:dyDescent="0.3">
      <c r="A3409" s="114">
        <v>94</v>
      </c>
      <c r="B3409" s="114" t="s">
        <v>314</v>
      </c>
      <c r="C3409" s="114" t="s">
        <v>316</v>
      </c>
      <c r="D3409" s="114" t="s">
        <v>10452</v>
      </c>
      <c r="E3409" s="114" t="s">
        <v>10453</v>
      </c>
      <c r="F3409" s="115">
        <v>46091</v>
      </c>
      <c r="G3409" s="114" t="s">
        <v>9604</v>
      </c>
      <c r="H3409" s="116">
        <v>5405310</v>
      </c>
      <c r="I3409" s="116">
        <v>5405310</v>
      </c>
      <c r="J3409" s="116">
        <v>50000</v>
      </c>
      <c r="K3409" s="116">
        <v>5355310</v>
      </c>
      <c r="L3409" s="116">
        <v>5355310</v>
      </c>
      <c r="M3409" s="116">
        <v>0</v>
      </c>
      <c r="N3409" s="116">
        <v>0</v>
      </c>
      <c r="O3409" s="116">
        <v>0</v>
      </c>
      <c r="P3409" s="120">
        <v>0</v>
      </c>
      <c r="Q3409" s="27" t="str">
        <f t="shared" si="556"/>
        <v>Registered</v>
      </c>
      <c r="R3409" s="121">
        <f t="shared" si="557"/>
        <v>1</v>
      </c>
      <c r="T3409" s="117">
        <f t="shared" si="554"/>
        <v>5355310</v>
      </c>
      <c r="U3409" s="117">
        <f t="shared" si="555"/>
        <v>0</v>
      </c>
    </row>
    <row r="3410" spans="1:21" x14ac:dyDescent="0.3">
      <c r="A3410" s="114">
        <v>95</v>
      </c>
      <c r="B3410" s="114" t="s">
        <v>314</v>
      </c>
      <c r="C3410" s="114" t="s">
        <v>316</v>
      </c>
      <c r="D3410" s="114" t="s">
        <v>10454</v>
      </c>
      <c r="E3410" s="114" t="s">
        <v>10453</v>
      </c>
      <c r="F3410" s="115">
        <v>46091</v>
      </c>
      <c r="G3410" s="114" t="s">
        <v>9604</v>
      </c>
      <c r="H3410" s="116">
        <v>5405310</v>
      </c>
      <c r="I3410" s="116">
        <v>5405310</v>
      </c>
      <c r="J3410" s="116">
        <v>50000</v>
      </c>
      <c r="K3410" s="116">
        <v>5355310</v>
      </c>
      <c r="L3410" s="116">
        <v>5355310</v>
      </c>
      <c r="M3410" s="116">
        <v>0</v>
      </c>
      <c r="N3410" s="116">
        <v>0</v>
      </c>
      <c r="O3410" s="116">
        <v>0</v>
      </c>
      <c r="P3410" s="120">
        <v>0</v>
      </c>
      <c r="Q3410" s="27" t="str">
        <f t="shared" si="556"/>
        <v>Registered</v>
      </c>
      <c r="R3410" s="121">
        <f t="shared" si="557"/>
        <v>1</v>
      </c>
      <c r="T3410" s="117">
        <f t="shared" si="554"/>
        <v>5355310</v>
      </c>
      <c r="U3410" s="117">
        <f t="shared" si="555"/>
        <v>0</v>
      </c>
    </row>
    <row r="3411" spans="1:21" x14ac:dyDescent="0.3">
      <c r="A3411" s="114">
        <v>97</v>
      </c>
      <c r="B3411" s="114" t="s">
        <v>314</v>
      </c>
      <c r="C3411" s="114" t="s">
        <v>316</v>
      </c>
      <c r="D3411" s="114" t="s">
        <v>349</v>
      </c>
      <c r="E3411" s="114" t="s">
        <v>350</v>
      </c>
      <c r="F3411" s="115">
        <v>46136</v>
      </c>
      <c r="G3411" s="114" t="s">
        <v>9607</v>
      </c>
      <c r="H3411" s="116">
        <v>5886000</v>
      </c>
      <c r="I3411" s="116">
        <v>5886000</v>
      </c>
      <c r="J3411" s="116">
        <v>588600</v>
      </c>
      <c r="K3411" s="116">
        <v>5297400</v>
      </c>
      <c r="L3411" s="116">
        <v>5297400</v>
      </c>
      <c r="M3411" s="116">
        <v>0</v>
      </c>
      <c r="N3411" s="116">
        <v>0</v>
      </c>
      <c r="O3411" s="116">
        <v>0</v>
      </c>
      <c r="P3411" s="120">
        <v>0</v>
      </c>
      <c r="Q3411" s="27" t="str">
        <f t="shared" si="556"/>
        <v>Registered</v>
      </c>
      <c r="R3411" s="121">
        <f t="shared" si="557"/>
        <v>1</v>
      </c>
      <c r="T3411" s="117">
        <f t="shared" si="554"/>
        <v>5297400</v>
      </c>
      <c r="U3411" s="117">
        <f t="shared" si="555"/>
        <v>0</v>
      </c>
    </row>
    <row r="3412" spans="1:21" x14ac:dyDescent="0.3">
      <c r="A3412" s="114">
        <v>111</v>
      </c>
      <c r="B3412" s="114" t="s">
        <v>314</v>
      </c>
      <c r="C3412" s="114" t="s">
        <v>316</v>
      </c>
      <c r="D3412" s="114" t="s">
        <v>1621</v>
      </c>
      <c r="E3412" s="114" t="s">
        <v>1622</v>
      </c>
      <c r="F3412" s="115">
        <v>46078</v>
      </c>
      <c r="G3412" s="114" t="s">
        <v>1623</v>
      </c>
      <c r="H3412" s="116">
        <v>5331735</v>
      </c>
      <c r="I3412" s="116">
        <v>5331735</v>
      </c>
      <c r="J3412" s="116">
        <v>535052</v>
      </c>
      <c r="K3412" s="116">
        <v>4796683</v>
      </c>
      <c r="L3412" s="116">
        <v>0</v>
      </c>
      <c r="M3412" s="116">
        <v>0</v>
      </c>
      <c r="N3412" s="116">
        <v>4796683</v>
      </c>
      <c r="O3412" s="116">
        <v>0</v>
      </c>
      <c r="P3412" s="120">
        <v>0</v>
      </c>
      <c r="Q3412" s="27" t="str">
        <f t="shared" si="556"/>
        <v>Registered</v>
      </c>
      <c r="R3412" s="121">
        <f t="shared" si="557"/>
        <v>1</v>
      </c>
      <c r="T3412" s="117">
        <f t="shared" si="554"/>
        <v>4796683</v>
      </c>
      <c r="U3412" s="117">
        <f t="shared" si="555"/>
        <v>0</v>
      </c>
    </row>
    <row r="3413" spans="1:21" x14ac:dyDescent="0.3">
      <c r="A3413" s="114">
        <v>144</v>
      </c>
      <c r="B3413" s="114" t="s">
        <v>314</v>
      </c>
      <c r="C3413" s="114" t="s">
        <v>316</v>
      </c>
      <c r="D3413" s="114" t="s">
        <v>1704</v>
      </c>
      <c r="E3413" s="114" t="s">
        <v>1705</v>
      </c>
      <c r="F3413" s="115">
        <v>45596</v>
      </c>
      <c r="G3413" s="114" t="s">
        <v>1706</v>
      </c>
      <c r="H3413" s="116">
        <v>5116800</v>
      </c>
      <c r="I3413" s="116">
        <v>5116800</v>
      </c>
      <c r="J3413" s="116">
        <v>1028280</v>
      </c>
      <c r="K3413" s="116">
        <v>4088520</v>
      </c>
      <c r="L3413" s="116">
        <v>0</v>
      </c>
      <c r="M3413" s="116">
        <v>0</v>
      </c>
      <c r="N3413" s="116">
        <v>767520</v>
      </c>
      <c r="O3413" s="116">
        <v>0</v>
      </c>
      <c r="P3413" s="120">
        <v>3321000</v>
      </c>
      <c r="Q3413" s="27" t="str">
        <f t="shared" si="556"/>
        <v>Registered</v>
      </c>
      <c r="R3413" s="121">
        <f t="shared" si="557"/>
        <v>1</v>
      </c>
      <c r="T3413" s="117">
        <f t="shared" si="554"/>
        <v>4088520</v>
      </c>
      <c r="U3413" s="117">
        <f t="shared" si="555"/>
        <v>0</v>
      </c>
    </row>
    <row r="3414" spans="1:21" x14ac:dyDescent="0.3">
      <c r="A3414" s="114">
        <v>166</v>
      </c>
      <c r="B3414" s="114" t="s">
        <v>314</v>
      </c>
      <c r="C3414" s="114" t="s">
        <v>316</v>
      </c>
      <c r="D3414" s="114" t="s">
        <v>1783</v>
      </c>
      <c r="E3414" s="114" t="s">
        <v>1784</v>
      </c>
      <c r="F3414" s="115">
        <v>45623</v>
      </c>
      <c r="G3414" s="114" t="s">
        <v>1785</v>
      </c>
      <c r="H3414" s="116">
        <v>5213232</v>
      </c>
      <c r="I3414" s="116">
        <v>5213232</v>
      </c>
      <c r="J3414" s="116">
        <v>1718207</v>
      </c>
      <c r="K3414" s="116">
        <v>3495025</v>
      </c>
      <c r="L3414" s="116">
        <v>0</v>
      </c>
      <c r="M3414" s="116">
        <v>0</v>
      </c>
      <c r="N3414" s="116">
        <v>781982</v>
      </c>
      <c r="O3414" s="116">
        <v>0</v>
      </c>
      <c r="P3414" s="120">
        <v>2713043</v>
      </c>
      <c r="Q3414" s="27" t="str">
        <f t="shared" si="556"/>
        <v>Registered</v>
      </c>
      <c r="R3414" s="121">
        <f t="shared" si="557"/>
        <v>1</v>
      </c>
      <c r="T3414" s="117">
        <f t="shared" si="554"/>
        <v>3495025</v>
      </c>
      <c r="U3414" s="117">
        <f t="shared" si="555"/>
        <v>0</v>
      </c>
    </row>
    <row r="3415" spans="1:21" x14ac:dyDescent="0.3">
      <c r="A3415" s="114">
        <v>178</v>
      </c>
      <c r="B3415" s="114" t="s">
        <v>314</v>
      </c>
      <c r="C3415" s="114" t="s">
        <v>316</v>
      </c>
      <c r="D3415" s="114" t="s">
        <v>1808</v>
      </c>
      <c r="E3415" s="114" t="s">
        <v>1809</v>
      </c>
      <c r="F3415" s="115">
        <v>45657</v>
      </c>
      <c r="G3415" s="114" t="s">
        <v>1810</v>
      </c>
      <c r="H3415" s="116">
        <v>5166050</v>
      </c>
      <c r="I3415" s="116">
        <v>5166050</v>
      </c>
      <c r="J3415" s="116">
        <v>1768210</v>
      </c>
      <c r="K3415" s="116">
        <v>3397840</v>
      </c>
      <c r="L3415" s="116">
        <v>0</v>
      </c>
      <c r="M3415" s="116">
        <v>0</v>
      </c>
      <c r="N3415" s="116">
        <v>774905</v>
      </c>
      <c r="O3415" s="116">
        <v>0</v>
      </c>
      <c r="P3415" s="120">
        <v>2622935</v>
      </c>
      <c r="Q3415" s="27" t="str">
        <f t="shared" si="556"/>
        <v>Registered</v>
      </c>
      <c r="R3415" s="121">
        <f t="shared" si="557"/>
        <v>1</v>
      </c>
      <c r="T3415" s="117">
        <f t="shared" si="554"/>
        <v>3397840</v>
      </c>
      <c r="U3415" s="117">
        <f t="shared" si="555"/>
        <v>0</v>
      </c>
    </row>
    <row r="3416" spans="1:21" x14ac:dyDescent="0.3">
      <c r="A3416" s="114">
        <v>194</v>
      </c>
      <c r="B3416" s="114" t="s">
        <v>314</v>
      </c>
      <c r="C3416" s="114" t="s">
        <v>316</v>
      </c>
      <c r="D3416" s="114" t="s">
        <v>1856</v>
      </c>
      <c r="E3416" s="114" t="s">
        <v>1857</v>
      </c>
      <c r="F3416" s="115">
        <v>45657</v>
      </c>
      <c r="G3416" s="114" t="s">
        <v>1858</v>
      </c>
      <c r="H3416" s="116">
        <v>4495000</v>
      </c>
      <c r="I3416" s="116">
        <v>4495000</v>
      </c>
      <c r="J3416" s="116">
        <v>1452013</v>
      </c>
      <c r="K3416" s="116">
        <v>3042987</v>
      </c>
      <c r="L3416" s="116">
        <v>0</v>
      </c>
      <c r="M3416" s="116">
        <v>0</v>
      </c>
      <c r="N3416" s="116">
        <v>674250</v>
      </c>
      <c r="O3416" s="116">
        <v>0</v>
      </c>
      <c r="P3416" s="120">
        <v>2368737</v>
      </c>
      <c r="Q3416" s="27" t="str">
        <f t="shared" si="556"/>
        <v>Registered</v>
      </c>
      <c r="R3416" s="121">
        <f t="shared" si="557"/>
        <v>1</v>
      </c>
      <c r="T3416" s="117">
        <f t="shared" si="554"/>
        <v>3042987</v>
      </c>
      <c r="U3416" s="117">
        <f t="shared" si="555"/>
        <v>0</v>
      </c>
    </row>
    <row r="3417" spans="1:21" x14ac:dyDescent="0.3">
      <c r="A3417" s="114">
        <v>267</v>
      </c>
      <c r="B3417" s="114" t="s">
        <v>314</v>
      </c>
      <c r="C3417" s="114" t="s">
        <v>316</v>
      </c>
      <c r="D3417" s="114" t="s">
        <v>2065</v>
      </c>
      <c r="E3417" s="114" t="s">
        <v>2066</v>
      </c>
      <c r="F3417" s="115">
        <v>45565</v>
      </c>
      <c r="G3417" s="114" t="s">
        <v>2067</v>
      </c>
      <c r="H3417" s="116">
        <v>4495000</v>
      </c>
      <c r="I3417" s="116">
        <v>4495000</v>
      </c>
      <c r="J3417" s="116">
        <v>2437300</v>
      </c>
      <c r="K3417" s="116">
        <v>2057700</v>
      </c>
      <c r="L3417" s="116">
        <v>0</v>
      </c>
      <c r="M3417" s="116">
        <v>0</v>
      </c>
      <c r="N3417" s="116">
        <v>1348500</v>
      </c>
      <c r="O3417" s="116">
        <v>0</v>
      </c>
      <c r="P3417" s="120">
        <v>709200</v>
      </c>
      <c r="Q3417" s="27" t="str">
        <f t="shared" si="556"/>
        <v>Registered</v>
      </c>
      <c r="R3417" s="121">
        <f t="shared" si="557"/>
        <v>1</v>
      </c>
      <c r="T3417" s="117">
        <f t="shared" ref="T3417:T3480" si="558">L3417+M3417+N3417+O3417+P3417</f>
        <v>2057700</v>
      </c>
      <c r="U3417" s="117">
        <f t="shared" ref="U3417:U3480" si="559">K3417-T3417</f>
        <v>0</v>
      </c>
    </row>
    <row r="3418" spans="1:21" x14ac:dyDescent="0.3">
      <c r="A3418" s="114">
        <v>355</v>
      </c>
      <c r="B3418" s="114" t="s">
        <v>314</v>
      </c>
      <c r="C3418" s="114" t="s">
        <v>316</v>
      </c>
      <c r="D3418" s="114" t="s">
        <v>2231</v>
      </c>
      <c r="E3418" s="114" t="s">
        <v>2232</v>
      </c>
      <c r="F3418" s="115">
        <v>45565</v>
      </c>
      <c r="G3418" s="114" t="s">
        <v>2233</v>
      </c>
      <c r="H3418" s="116">
        <v>5215192</v>
      </c>
      <c r="I3418" s="116">
        <v>5215192</v>
      </c>
      <c r="J3418" s="116">
        <v>3650418</v>
      </c>
      <c r="K3418" s="116">
        <v>1564774</v>
      </c>
      <c r="L3418" s="116">
        <v>0</v>
      </c>
      <c r="M3418" s="116">
        <v>0</v>
      </c>
      <c r="N3418" s="116">
        <v>1564560</v>
      </c>
      <c r="O3418" s="116">
        <v>0</v>
      </c>
      <c r="P3418" s="120">
        <v>214</v>
      </c>
      <c r="Q3418" s="27" t="str">
        <f t="shared" si="556"/>
        <v>Registered</v>
      </c>
      <c r="R3418" s="121">
        <f t="shared" si="557"/>
        <v>1</v>
      </c>
      <c r="T3418" s="117">
        <f t="shared" si="558"/>
        <v>1564774</v>
      </c>
      <c r="U3418" s="117">
        <f t="shared" si="559"/>
        <v>0</v>
      </c>
    </row>
    <row r="3419" spans="1:21" x14ac:dyDescent="0.3">
      <c r="A3419" s="114">
        <v>383</v>
      </c>
      <c r="B3419" s="114" t="s">
        <v>314</v>
      </c>
      <c r="C3419" s="114" t="s">
        <v>316</v>
      </c>
      <c r="D3419" s="114" t="s">
        <v>2068</v>
      </c>
      <c r="E3419" s="114" t="s">
        <v>2069</v>
      </c>
      <c r="F3419" s="115">
        <v>45565</v>
      </c>
      <c r="G3419" s="114" t="s">
        <v>2067</v>
      </c>
      <c r="H3419" s="116">
        <v>4495000</v>
      </c>
      <c r="I3419" s="116">
        <v>4495000</v>
      </c>
      <c r="J3419" s="116">
        <v>3172100</v>
      </c>
      <c r="K3419" s="116">
        <v>1322900</v>
      </c>
      <c r="L3419" s="116">
        <v>0</v>
      </c>
      <c r="M3419" s="116">
        <v>0</v>
      </c>
      <c r="N3419" s="116">
        <v>1322900</v>
      </c>
      <c r="O3419" s="116">
        <v>0</v>
      </c>
      <c r="P3419" s="120">
        <v>0</v>
      </c>
      <c r="Q3419" s="27" t="str">
        <f t="shared" si="556"/>
        <v>Registered</v>
      </c>
      <c r="R3419" s="121">
        <f t="shared" si="557"/>
        <v>1</v>
      </c>
      <c r="T3419" s="117">
        <f t="shared" si="558"/>
        <v>1322900</v>
      </c>
      <c r="U3419" s="117">
        <f t="shared" si="559"/>
        <v>0</v>
      </c>
    </row>
    <row r="3420" spans="1:21" x14ac:dyDescent="0.3">
      <c r="A3420" s="114">
        <v>408</v>
      </c>
      <c r="B3420" s="114" t="s">
        <v>314</v>
      </c>
      <c r="C3420" s="114" t="s">
        <v>316</v>
      </c>
      <c r="D3420" s="114" t="s">
        <v>1604</v>
      </c>
      <c r="E3420" s="114" t="s">
        <v>1605</v>
      </c>
      <c r="F3420" s="115">
        <v>46078</v>
      </c>
      <c r="G3420" s="114" t="s">
        <v>1606</v>
      </c>
      <c r="H3420" s="116">
        <v>5454360</v>
      </c>
      <c r="I3420" s="116">
        <v>5454360</v>
      </c>
      <c r="J3420" s="116">
        <v>4236924</v>
      </c>
      <c r="K3420" s="116">
        <v>1217436</v>
      </c>
      <c r="L3420" s="116">
        <v>0</v>
      </c>
      <c r="M3420" s="116">
        <v>0</v>
      </c>
      <c r="N3420" s="116">
        <v>1217436</v>
      </c>
      <c r="O3420" s="116">
        <v>0</v>
      </c>
      <c r="P3420" s="120">
        <v>0</v>
      </c>
      <c r="Q3420" s="27" t="str">
        <f t="shared" si="556"/>
        <v>Registered</v>
      </c>
      <c r="R3420" s="121">
        <f t="shared" si="557"/>
        <v>1</v>
      </c>
      <c r="T3420" s="117">
        <f t="shared" si="558"/>
        <v>1217436</v>
      </c>
      <c r="U3420" s="117">
        <f t="shared" si="559"/>
        <v>0</v>
      </c>
    </row>
    <row r="3421" spans="1:21" x14ac:dyDescent="0.3">
      <c r="A3421" s="114">
        <v>423</v>
      </c>
      <c r="B3421" s="114" t="s">
        <v>314</v>
      </c>
      <c r="C3421" s="114" t="s">
        <v>316</v>
      </c>
      <c r="D3421" s="114" t="s">
        <v>2082</v>
      </c>
      <c r="E3421" s="114" t="s">
        <v>2083</v>
      </c>
      <c r="F3421" s="115">
        <v>45596</v>
      </c>
      <c r="G3421" s="114" t="s">
        <v>2067</v>
      </c>
      <c r="H3421" s="116">
        <v>4495000</v>
      </c>
      <c r="I3421" s="116">
        <v>4495000</v>
      </c>
      <c r="J3421" s="116">
        <v>3317700</v>
      </c>
      <c r="K3421" s="116">
        <v>1177300</v>
      </c>
      <c r="L3421" s="116">
        <v>0</v>
      </c>
      <c r="M3421" s="116">
        <v>0</v>
      </c>
      <c r="N3421" s="116">
        <v>1177300</v>
      </c>
      <c r="O3421" s="116">
        <v>0</v>
      </c>
      <c r="P3421" s="120">
        <v>0</v>
      </c>
      <c r="Q3421" s="27" t="str">
        <f t="shared" si="556"/>
        <v>Registered</v>
      </c>
      <c r="R3421" s="121">
        <f t="shared" si="557"/>
        <v>1</v>
      </c>
      <c r="T3421" s="117">
        <f t="shared" si="558"/>
        <v>1177300</v>
      </c>
      <c r="U3421" s="117">
        <f t="shared" si="559"/>
        <v>0</v>
      </c>
    </row>
    <row r="3422" spans="1:21" x14ac:dyDescent="0.3">
      <c r="A3422" s="114">
        <v>437</v>
      </c>
      <c r="B3422" s="114" t="s">
        <v>314</v>
      </c>
      <c r="C3422" s="114" t="s">
        <v>316</v>
      </c>
      <c r="D3422" s="114" t="s">
        <v>2419</v>
      </c>
      <c r="E3422" s="114" t="s">
        <v>2420</v>
      </c>
      <c r="F3422" s="115">
        <v>45849</v>
      </c>
      <c r="G3422" s="114" t="s">
        <v>2421</v>
      </c>
      <c r="H3422" s="116">
        <v>5361165</v>
      </c>
      <c r="I3422" s="116">
        <v>5361165</v>
      </c>
      <c r="J3422" s="116">
        <v>4288931</v>
      </c>
      <c r="K3422" s="116">
        <v>1072234</v>
      </c>
      <c r="L3422" s="116">
        <v>0</v>
      </c>
      <c r="M3422" s="116">
        <v>0</v>
      </c>
      <c r="N3422" s="116">
        <v>804176</v>
      </c>
      <c r="O3422" s="116">
        <v>0</v>
      </c>
      <c r="P3422" s="120">
        <v>268058</v>
      </c>
      <c r="Q3422" s="27" t="str">
        <f t="shared" si="556"/>
        <v>Registered</v>
      </c>
      <c r="R3422" s="121">
        <f t="shared" si="557"/>
        <v>1</v>
      </c>
      <c r="T3422" s="117">
        <f t="shared" si="558"/>
        <v>1072234</v>
      </c>
      <c r="U3422" s="117">
        <f t="shared" si="559"/>
        <v>0</v>
      </c>
    </row>
    <row r="3423" spans="1:21" x14ac:dyDescent="0.3">
      <c r="A3423" s="114">
        <v>450</v>
      </c>
      <c r="B3423" s="114" t="s">
        <v>314</v>
      </c>
      <c r="C3423" s="114" t="s">
        <v>316</v>
      </c>
      <c r="D3423" s="114" t="s">
        <v>2465</v>
      </c>
      <c r="E3423" s="114" t="s">
        <v>2466</v>
      </c>
      <c r="F3423" s="115">
        <v>45504</v>
      </c>
      <c r="G3423" s="114" t="s">
        <v>2467</v>
      </c>
      <c r="H3423" s="116">
        <v>4905000</v>
      </c>
      <c r="I3423" s="116">
        <v>4905000</v>
      </c>
      <c r="J3423" s="116">
        <v>3889500</v>
      </c>
      <c r="K3423" s="116">
        <v>1015500</v>
      </c>
      <c r="L3423" s="116">
        <v>0</v>
      </c>
      <c r="M3423" s="116">
        <v>0</v>
      </c>
      <c r="N3423" s="116">
        <v>774474</v>
      </c>
      <c r="O3423" s="116">
        <v>0</v>
      </c>
      <c r="P3423" s="120">
        <v>241026</v>
      </c>
      <c r="Q3423" s="27" t="str">
        <f t="shared" si="556"/>
        <v>Registered</v>
      </c>
      <c r="R3423" s="121">
        <f t="shared" si="557"/>
        <v>1</v>
      </c>
      <c r="T3423" s="117">
        <f t="shared" si="558"/>
        <v>1015500</v>
      </c>
      <c r="U3423" s="117">
        <f t="shared" si="559"/>
        <v>0</v>
      </c>
    </row>
    <row r="3424" spans="1:21" x14ac:dyDescent="0.3">
      <c r="A3424" s="114">
        <v>451</v>
      </c>
      <c r="B3424" s="114" t="s">
        <v>314</v>
      </c>
      <c r="C3424" s="114" t="s">
        <v>316</v>
      </c>
      <c r="D3424" s="114" t="s">
        <v>2468</v>
      </c>
      <c r="E3424" s="114" t="s">
        <v>2466</v>
      </c>
      <c r="F3424" s="115">
        <v>45504</v>
      </c>
      <c r="G3424" s="114" t="s">
        <v>2467</v>
      </c>
      <c r="H3424" s="116">
        <v>4905000</v>
      </c>
      <c r="I3424" s="116">
        <v>4905000</v>
      </c>
      <c r="J3424" s="116">
        <v>3889500</v>
      </c>
      <c r="K3424" s="116">
        <v>1015500</v>
      </c>
      <c r="L3424" s="116">
        <v>0</v>
      </c>
      <c r="M3424" s="116">
        <v>0</v>
      </c>
      <c r="N3424" s="116">
        <v>774474</v>
      </c>
      <c r="O3424" s="116">
        <v>0</v>
      </c>
      <c r="P3424" s="120">
        <v>241026</v>
      </c>
      <c r="Q3424" s="27" t="str">
        <f t="shared" si="556"/>
        <v>Registered</v>
      </c>
      <c r="R3424" s="121">
        <f t="shared" si="557"/>
        <v>1</v>
      </c>
      <c r="T3424" s="117">
        <f t="shared" si="558"/>
        <v>1015500</v>
      </c>
      <c r="U3424" s="117">
        <f t="shared" si="559"/>
        <v>0</v>
      </c>
    </row>
    <row r="3425" spans="1:21" x14ac:dyDescent="0.3">
      <c r="A3425" s="114">
        <v>452</v>
      </c>
      <c r="B3425" s="114" t="s">
        <v>314</v>
      </c>
      <c r="C3425" s="114" t="s">
        <v>316</v>
      </c>
      <c r="D3425" s="114" t="s">
        <v>2469</v>
      </c>
      <c r="E3425" s="114" t="s">
        <v>2466</v>
      </c>
      <c r="F3425" s="115">
        <v>45504</v>
      </c>
      <c r="G3425" s="114" t="s">
        <v>2467</v>
      </c>
      <c r="H3425" s="116">
        <v>4905000</v>
      </c>
      <c r="I3425" s="116">
        <v>4905000</v>
      </c>
      <c r="J3425" s="116">
        <v>3889500</v>
      </c>
      <c r="K3425" s="116">
        <v>1015500</v>
      </c>
      <c r="L3425" s="116">
        <v>0</v>
      </c>
      <c r="M3425" s="116">
        <v>0</v>
      </c>
      <c r="N3425" s="116">
        <v>774474</v>
      </c>
      <c r="O3425" s="116">
        <v>0</v>
      </c>
      <c r="P3425" s="120">
        <v>241026</v>
      </c>
      <c r="Q3425" s="27" t="str">
        <f t="shared" si="556"/>
        <v>Registered</v>
      </c>
      <c r="R3425" s="121">
        <f t="shared" si="557"/>
        <v>1</v>
      </c>
      <c r="T3425" s="117">
        <f t="shared" si="558"/>
        <v>1015500</v>
      </c>
      <c r="U3425" s="117">
        <f t="shared" si="559"/>
        <v>0</v>
      </c>
    </row>
    <row r="3426" spans="1:21" x14ac:dyDescent="0.3">
      <c r="A3426" s="114">
        <v>453</v>
      </c>
      <c r="B3426" s="114" t="s">
        <v>314</v>
      </c>
      <c r="C3426" s="114" t="s">
        <v>316</v>
      </c>
      <c r="D3426" s="114" t="s">
        <v>2470</v>
      </c>
      <c r="E3426" s="114" t="s">
        <v>2466</v>
      </c>
      <c r="F3426" s="115">
        <v>45504</v>
      </c>
      <c r="G3426" s="114" t="s">
        <v>2467</v>
      </c>
      <c r="H3426" s="116">
        <v>4905000</v>
      </c>
      <c r="I3426" s="116">
        <v>4905000</v>
      </c>
      <c r="J3426" s="116">
        <v>3889500</v>
      </c>
      <c r="K3426" s="116">
        <v>1015500</v>
      </c>
      <c r="L3426" s="116">
        <v>0</v>
      </c>
      <c r="M3426" s="116">
        <v>0</v>
      </c>
      <c r="N3426" s="116">
        <v>774474</v>
      </c>
      <c r="O3426" s="116">
        <v>0</v>
      </c>
      <c r="P3426" s="120">
        <v>241026</v>
      </c>
      <c r="Q3426" s="27" t="str">
        <f t="shared" si="556"/>
        <v>Registered</v>
      </c>
      <c r="R3426" s="121">
        <f t="shared" si="557"/>
        <v>1</v>
      </c>
      <c r="T3426" s="117">
        <f t="shared" si="558"/>
        <v>1015500</v>
      </c>
      <c r="U3426" s="117">
        <f t="shared" si="559"/>
        <v>0</v>
      </c>
    </row>
    <row r="3427" spans="1:21" x14ac:dyDescent="0.3">
      <c r="A3427" s="114">
        <v>545</v>
      </c>
      <c r="B3427" s="114" t="s">
        <v>314</v>
      </c>
      <c r="C3427" s="114" t="s">
        <v>316</v>
      </c>
      <c r="D3427" s="114" t="s">
        <v>2704</v>
      </c>
      <c r="E3427" s="114" t="s">
        <v>2705</v>
      </c>
      <c r="F3427" s="115">
        <v>45777</v>
      </c>
      <c r="G3427" s="114" t="s">
        <v>2011</v>
      </c>
      <c r="H3427" s="116">
        <v>5316552</v>
      </c>
      <c r="I3427" s="116">
        <v>5316552</v>
      </c>
      <c r="J3427" s="116">
        <v>4519070</v>
      </c>
      <c r="K3427" s="116">
        <v>797482</v>
      </c>
      <c r="L3427" s="116">
        <v>0</v>
      </c>
      <c r="M3427" s="116">
        <v>0</v>
      </c>
      <c r="N3427" s="116">
        <v>797482</v>
      </c>
      <c r="O3427" s="116">
        <v>0</v>
      </c>
      <c r="P3427" s="120">
        <v>0</v>
      </c>
      <c r="Q3427" s="27" t="str">
        <f t="shared" si="556"/>
        <v>Registered</v>
      </c>
      <c r="R3427" s="121">
        <f t="shared" si="557"/>
        <v>1</v>
      </c>
      <c r="T3427" s="117">
        <f t="shared" si="558"/>
        <v>797482</v>
      </c>
      <c r="U3427" s="117">
        <f t="shared" si="559"/>
        <v>0</v>
      </c>
    </row>
    <row r="3428" spans="1:21" x14ac:dyDescent="0.3">
      <c r="A3428" s="114">
        <v>550</v>
      </c>
      <c r="B3428" s="114" t="s">
        <v>314</v>
      </c>
      <c r="C3428" s="114" t="s">
        <v>316</v>
      </c>
      <c r="D3428" s="114" t="s">
        <v>2738</v>
      </c>
      <c r="E3428" s="114" t="s">
        <v>2739</v>
      </c>
      <c r="F3428" s="115">
        <v>45740</v>
      </c>
      <c r="G3428" s="114" t="s">
        <v>2740</v>
      </c>
      <c r="H3428" s="116">
        <v>5228730</v>
      </c>
      <c r="I3428" s="116">
        <v>5228730</v>
      </c>
      <c r="J3428" s="116">
        <v>4444425</v>
      </c>
      <c r="K3428" s="116">
        <v>784305</v>
      </c>
      <c r="L3428" s="116">
        <v>0</v>
      </c>
      <c r="M3428" s="116">
        <v>0</v>
      </c>
      <c r="N3428" s="116">
        <v>784305</v>
      </c>
      <c r="O3428" s="116">
        <v>0</v>
      </c>
      <c r="P3428" s="120">
        <v>0</v>
      </c>
      <c r="Q3428" s="27" t="str">
        <f t="shared" si="556"/>
        <v>Registered</v>
      </c>
      <c r="R3428" s="121">
        <f t="shared" si="557"/>
        <v>1</v>
      </c>
      <c r="T3428" s="117">
        <f t="shared" si="558"/>
        <v>784305</v>
      </c>
      <c r="U3428" s="117">
        <f t="shared" si="559"/>
        <v>0</v>
      </c>
    </row>
    <row r="3429" spans="1:21" x14ac:dyDescent="0.3">
      <c r="A3429" s="114">
        <v>592</v>
      </c>
      <c r="B3429" s="114" t="s">
        <v>314</v>
      </c>
      <c r="C3429" s="114" t="s">
        <v>316</v>
      </c>
      <c r="D3429" s="114" t="s">
        <v>2725</v>
      </c>
      <c r="E3429" s="114" t="s">
        <v>2726</v>
      </c>
      <c r="F3429" s="115">
        <v>45712</v>
      </c>
      <c r="G3429" s="114" t="s">
        <v>2727</v>
      </c>
      <c r="H3429" s="116">
        <v>5276208</v>
      </c>
      <c r="I3429" s="116">
        <v>5276208</v>
      </c>
      <c r="J3429" s="116">
        <v>4632455</v>
      </c>
      <c r="K3429" s="116">
        <v>643753</v>
      </c>
      <c r="L3429" s="116">
        <v>0</v>
      </c>
      <c r="M3429" s="116">
        <v>0</v>
      </c>
      <c r="N3429" s="116">
        <v>643753</v>
      </c>
      <c r="O3429" s="116">
        <v>0</v>
      </c>
      <c r="P3429" s="120">
        <v>0</v>
      </c>
      <c r="Q3429" s="27" t="str">
        <f t="shared" si="556"/>
        <v>Registered</v>
      </c>
      <c r="R3429" s="121">
        <f t="shared" si="557"/>
        <v>1</v>
      </c>
      <c r="T3429" s="117">
        <f t="shared" si="558"/>
        <v>643753</v>
      </c>
      <c r="U3429" s="117">
        <f t="shared" si="559"/>
        <v>0</v>
      </c>
    </row>
    <row r="3430" spans="1:21" x14ac:dyDescent="0.3">
      <c r="A3430" s="114">
        <v>691</v>
      </c>
      <c r="B3430" s="114" t="s">
        <v>314</v>
      </c>
      <c r="C3430" s="114" t="s">
        <v>316</v>
      </c>
      <c r="D3430" s="114" t="s">
        <v>2836</v>
      </c>
      <c r="E3430" s="114" t="s">
        <v>2837</v>
      </c>
      <c r="F3430" s="115">
        <v>45473</v>
      </c>
      <c r="G3430" s="114" t="s">
        <v>1858</v>
      </c>
      <c r="H3430" s="116">
        <v>4495896</v>
      </c>
      <c r="I3430" s="116">
        <v>4495896</v>
      </c>
      <c r="J3430" s="116">
        <v>3970896</v>
      </c>
      <c r="K3430" s="116">
        <v>525000</v>
      </c>
      <c r="L3430" s="116">
        <v>0</v>
      </c>
      <c r="M3430" s="116">
        <v>0</v>
      </c>
      <c r="N3430" s="116">
        <v>525000</v>
      </c>
      <c r="O3430" s="116">
        <v>0</v>
      </c>
      <c r="P3430" s="120">
        <v>0</v>
      </c>
      <c r="Q3430" s="27" t="str">
        <f t="shared" si="556"/>
        <v>Registered</v>
      </c>
      <c r="R3430" s="121">
        <f t="shared" si="557"/>
        <v>1</v>
      </c>
      <c r="T3430" s="117">
        <f t="shared" si="558"/>
        <v>525000</v>
      </c>
      <c r="U3430" s="117">
        <f t="shared" si="559"/>
        <v>0</v>
      </c>
    </row>
    <row r="3431" spans="1:21" x14ac:dyDescent="0.3">
      <c r="A3431" s="114">
        <v>697</v>
      </c>
      <c r="B3431" s="114" t="s">
        <v>314</v>
      </c>
      <c r="C3431" s="114" t="s">
        <v>316</v>
      </c>
      <c r="D3431" s="114" t="s">
        <v>3305</v>
      </c>
      <c r="E3431" s="114" t="s">
        <v>3306</v>
      </c>
      <c r="F3431" s="115">
        <v>45565</v>
      </c>
      <c r="G3431" s="114" t="s">
        <v>3307</v>
      </c>
      <c r="H3431" s="116">
        <v>5116800</v>
      </c>
      <c r="I3431" s="116">
        <v>5116800</v>
      </c>
      <c r="J3431" s="116">
        <v>4605120</v>
      </c>
      <c r="K3431" s="116">
        <v>511680</v>
      </c>
      <c r="L3431" s="116">
        <v>0</v>
      </c>
      <c r="M3431" s="116">
        <v>0</v>
      </c>
      <c r="N3431" s="116">
        <v>511680</v>
      </c>
      <c r="O3431" s="116">
        <v>0</v>
      </c>
      <c r="P3431" s="120">
        <v>0</v>
      </c>
      <c r="Q3431" s="27" t="str">
        <f t="shared" si="556"/>
        <v>Registered</v>
      </c>
      <c r="R3431" s="121">
        <f t="shared" si="557"/>
        <v>1</v>
      </c>
      <c r="T3431" s="117">
        <f t="shared" si="558"/>
        <v>511680</v>
      </c>
      <c r="U3431" s="117">
        <f t="shared" si="559"/>
        <v>0</v>
      </c>
    </row>
    <row r="3432" spans="1:21" x14ac:dyDescent="0.3">
      <c r="A3432" s="114">
        <v>731</v>
      </c>
      <c r="B3432" s="114" t="s">
        <v>314</v>
      </c>
      <c r="C3432" s="114" t="s">
        <v>316</v>
      </c>
      <c r="D3432" s="114" t="s">
        <v>2775</v>
      </c>
      <c r="E3432" s="114" t="s">
        <v>2776</v>
      </c>
      <c r="F3432" s="115">
        <v>45729</v>
      </c>
      <c r="G3432" s="114" t="s">
        <v>1858</v>
      </c>
      <c r="H3432" s="116">
        <v>5116800</v>
      </c>
      <c r="I3432" s="116">
        <v>5116800</v>
      </c>
      <c r="J3432" s="116">
        <v>4675280</v>
      </c>
      <c r="K3432" s="116">
        <v>441520</v>
      </c>
      <c r="L3432" s="116">
        <v>0</v>
      </c>
      <c r="M3432" s="116">
        <v>0</v>
      </c>
      <c r="N3432" s="116">
        <v>441520</v>
      </c>
      <c r="O3432" s="116">
        <v>0</v>
      </c>
      <c r="P3432" s="120">
        <v>0</v>
      </c>
      <c r="Q3432" s="27" t="str">
        <f t="shared" si="556"/>
        <v>Registered</v>
      </c>
      <c r="R3432" s="121">
        <f t="shared" si="557"/>
        <v>1</v>
      </c>
      <c r="T3432" s="117">
        <f t="shared" si="558"/>
        <v>441520</v>
      </c>
      <c r="U3432" s="117">
        <f t="shared" si="559"/>
        <v>0</v>
      </c>
    </row>
    <row r="3433" spans="1:21" x14ac:dyDescent="0.3">
      <c r="A3433" s="114">
        <v>737</v>
      </c>
      <c r="B3433" s="114" t="s">
        <v>314</v>
      </c>
      <c r="C3433" s="114" t="s">
        <v>316</v>
      </c>
      <c r="D3433" s="114" t="s">
        <v>2746</v>
      </c>
      <c r="E3433" s="114" t="s">
        <v>2747</v>
      </c>
      <c r="F3433" s="115">
        <v>45889</v>
      </c>
      <c r="G3433" s="114" t="s">
        <v>2748</v>
      </c>
      <c r="H3433" s="116">
        <v>5220500</v>
      </c>
      <c r="I3433" s="116">
        <v>5220500</v>
      </c>
      <c r="J3433" s="116">
        <v>4787425</v>
      </c>
      <c r="K3433" s="116">
        <v>433075</v>
      </c>
      <c r="L3433" s="116">
        <v>0</v>
      </c>
      <c r="M3433" s="116">
        <v>0</v>
      </c>
      <c r="N3433" s="116">
        <v>433075</v>
      </c>
      <c r="O3433" s="116">
        <v>0</v>
      </c>
      <c r="P3433" s="120">
        <v>0</v>
      </c>
      <c r="Q3433" s="27" t="str">
        <f t="shared" si="556"/>
        <v>Registered</v>
      </c>
      <c r="R3433" s="121">
        <f t="shared" si="557"/>
        <v>1</v>
      </c>
      <c r="T3433" s="117">
        <f t="shared" si="558"/>
        <v>433075</v>
      </c>
      <c r="U3433" s="117">
        <f t="shared" si="559"/>
        <v>0</v>
      </c>
    </row>
    <row r="3434" spans="1:21" x14ac:dyDescent="0.3">
      <c r="A3434" s="114">
        <v>899</v>
      </c>
      <c r="B3434" s="114" t="s">
        <v>314</v>
      </c>
      <c r="C3434" s="114" t="s">
        <v>316</v>
      </c>
      <c r="D3434" s="114" t="s">
        <v>1563</v>
      </c>
      <c r="E3434" s="114" t="s">
        <v>1564</v>
      </c>
      <c r="F3434" s="115">
        <v>46108</v>
      </c>
      <c r="G3434" s="114" t="s">
        <v>1565</v>
      </c>
      <c r="H3434" s="116">
        <v>5811500</v>
      </c>
      <c r="I3434" s="116">
        <v>5811500</v>
      </c>
      <c r="J3434" s="116">
        <v>5593782</v>
      </c>
      <c r="K3434" s="116">
        <v>217718</v>
      </c>
      <c r="L3434" s="116">
        <v>0</v>
      </c>
      <c r="M3434" s="116">
        <v>217718</v>
      </c>
      <c r="N3434" s="116">
        <v>0</v>
      </c>
      <c r="O3434" s="116">
        <v>0</v>
      </c>
      <c r="P3434" s="120">
        <v>0</v>
      </c>
      <c r="Q3434" s="27" t="str">
        <f t="shared" si="556"/>
        <v>Registered</v>
      </c>
      <c r="R3434" s="121">
        <f t="shared" si="557"/>
        <v>1</v>
      </c>
      <c r="T3434" s="117">
        <f t="shared" si="558"/>
        <v>217718</v>
      </c>
      <c r="U3434" s="117">
        <f t="shared" si="559"/>
        <v>0</v>
      </c>
    </row>
    <row r="3435" spans="1:21" x14ac:dyDescent="0.3">
      <c r="A3435" s="114">
        <v>903</v>
      </c>
      <c r="B3435" s="114" t="s">
        <v>314</v>
      </c>
      <c r="C3435" s="114" t="s">
        <v>316</v>
      </c>
      <c r="D3435" s="114" t="s">
        <v>4017</v>
      </c>
      <c r="E3435" s="114" t="s">
        <v>4018</v>
      </c>
      <c r="F3435" s="115">
        <v>45643</v>
      </c>
      <c r="G3435" s="114" t="s">
        <v>4019</v>
      </c>
      <c r="H3435" s="116">
        <v>5166025</v>
      </c>
      <c r="I3435" s="116">
        <v>5166025</v>
      </c>
      <c r="J3435" s="116">
        <v>4960015</v>
      </c>
      <c r="K3435" s="116">
        <v>206010</v>
      </c>
      <c r="L3435" s="116">
        <v>0</v>
      </c>
      <c r="M3435" s="116">
        <v>0</v>
      </c>
      <c r="N3435" s="116">
        <v>206010</v>
      </c>
      <c r="O3435" s="116">
        <v>0</v>
      </c>
      <c r="P3435" s="120">
        <v>0</v>
      </c>
      <c r="Q3435" s="27" t="str">
        <f t="shared" si="556"/>
        <v>Registered</v>
      </c>
      <c r="R3435" s="121">
        <f t="shared" si="557"/>
        <v>1</v>
      </c>
      <c r="T3435" s="117">
        <f t="shared" si="558"/>
        <v>206010</v>
      </c>
      <c r="U3435" s="117">
        <f t="shared" si="559"/>
        <v>0</v>
      </c>
    </row>
    <row r="3436" spans="1:21" x14ac:dyDescent="0.3">
      <c r="A3436" s="114">
        <v>905</v>
      </c>
      <c r="B3436" s="114" t="s">
        <v>314</v>
      </c>
      <c r="C3436" s="114" t="s">
        <v>316</v>
      </c>
      <c r="D3436" s="114" t="s">
        <v>3334</v>
      </c>
      <c r="E3436" s="114" t="s">
        <v>3335</v>
      </c>
      <c r="F3436" s="115">
        <v>45726</v>
      </c>
      <c r="G3436" s="114" t="s">
        <v>2740</v>
      </c>
      <c r="H3436" s="116">
        <v>5018400</v>
      </c>
      <c r="I3436" s="116">
        <v>5018400</v>
      </c>
      <c r="J3436" s="116">
        <v>4816560</v>
      </c>
      <c r="K3436" s="116">
        <v>201840</v>
      </c>
      <c r="L3436" s="116">
        <v>0</v>
      </c>
      <c r="M3436" s="116">
        <v>0</v>
      </c>
      <c r="N3436" s="116">
        <v>201840</v>
      </c>
      <c r="O3436" s="116">
        <v>0</v>
      </c>
      <c r="P3436" s="120">
        <v>0</v>
      </c>
      <c r="Q3436" s="27" t="str">
        <f t="shared" si="556"/>
        <v>Registered</v>
      </c>
      <c r="R3436" s="121">
        <f t="shared" si="557"/>
        <v>1</v>
      </c>
      <c r="T3436" s="117">
        <f t="shared" si="558"/>
        <v>201840</v>
      </c>
      <c r="U3436" s="117">
        <f t="shared" si="559"/>
        <v>0</v>
      </c>
    </row>
    <row r="3437" spans="1:21" x14ac:dyDescent="0.3">
      <c r="A3437" s="114">
        <v>946</v>
      </c>
      <c r="B3437" s="114" t="s">
        <v>314</v>
      </c>
      <c r="C3437" s="114" t="s">
        <v>316</v>
      </c>
      <c r="D3437" s="114" t="s">
        <v>3302</v>
      </c>
      <c r="E3437" s="114" t="s">
        <v>3303</v>
      </c>
      <c r="F3437" s="115">
        <v>45565</v>
      </c>
      <c r="G3437" s="114" t="s">
        <v>3304</v>
      </c>
      <c r="H3437" s="116">
        <v>5122000</v>
      </c>
      <c r="I3437" s="116">
        <v>5122000</v>
      </c>
      <c r="J3437" s="116">
        <v>4994111</v>
      </c>
      <c r="K3437" s="116">
        <v>127889</v>
      </c>
      <c r="L3437" s="116">
        <v>0</v>
      </c>
      <c r="M3437" s="116">
        <v>0</v>
      </c>
      <c r="N3437" s="116">
        <v>127889</v>
      </c>
      <c r="O3437" s="116">
        <v>0</v>
      </c>
      <c r="P3437" s="120">
        <v>0</v>
      </c>
      <c r="Q3437" s="27" t="str">
        <f t="shared" si="556"/>
        <v>Registered</v>
      </c>
      <c r="R3437" s="121">
        <f t="shared" si="557"/>
        <v>1</v>
      </c>
      <c r="T3437" s="117">
        <f t="shared" si="558"/>
        <v>127889</v>
      </c>
      <c r="U3437" s="117">
        <f t="shared" si="559"/>
        <v>0</v>
      </c>
    </row>
    <row r="3438" spans="1:21" x14ac:dyDescent="0.3">
      <c r="A3438" s="114">
        <v>947</v>
      </c>
      <c r="B3438" s="114" t="s">
        <v>314</v>
      </c>
      <c r="C3438" s="114" t="s">
        <v>316</v>
      </c>
      <c r="D3438" s="114" t="s">
        <v>4417</v>
      </c>
      <c r="E3438" s="114" t="s">
        <v>4418</v>
      </c>
      <c r="F3438" s="115">
        <v>45889</v>
      </c>
      <c r="G3438" s="114" t="s">
        <v>4419</v>
      </c>
      <c r="H3438" s="116">
        <v>5449392</v>
      </c>
      <c r="I3438" s="116">
        <v>5449392</v>
      </c>
      <c r="J3438" s="116">
        <v>5322892</v>
      </c>
      <c r="K3438" s="116">
        <v>126500</v>
      </c>
      <c r="L3438" s="116">
        <v>0</v>
      </c>
      <c r="M3438" s="116">
        <v>0</v>
      </c>
      <c r="N3438" s="116">
        <v>126500</v>
      </c>
      <c r="O3438" s="116">
        <v>0</v>
      </c>
      <c r="P3438" s="120">
        <v>0</v>
      </c>
      <c r="Q3438" s="27" t="str">
        <f t="shared" si="556"/>
        <v>Registered</v>
      </c>
      <c r="R3438" s="121">
        <f t="shared" si="557"/>
        <v>1</v>
      </c>
      <c r="T3438" s="117">
        <f t="shared" si="558"/>
        <v>126500</v>
      </c>
      <c r="U3438" s="117">
        <f t="shared" si="559"/>
        <v>0</v>
      </c>
    </row>
    <row r="3439" spans="1:21" x14ac:dyDescent="0.3">
      <c r="A3439" s="114">
        <v>1095</v>
      </c>
      <c r="B3439" s="114" t="s">
        <v>314</v>
      </c>
      <c r="C3439" s="114" t="s">
        <v>316</v>
      </c>
      <c r="D3439" s="114" t="s">
        <v>2706</v>
      </c>
      <c r="E3439" s="114" t="s">
        <v>2707</v>
      </c>
      <c r="F3439" s="115">
        <v>45854</v>
      </c>
      <c r="G3439" s="114" t="s">
        <v>2708</v>
      </c>
      <c r="H3439" s="116">
        <v>5315549</v>
      </c>
      <c r="I3439" s="116">
        <v>5315549</v>
      </c>
      <c r="J3439" s="116">
        <v>5303549</v>
      </c>
      <c r="K3439" s="116">
        <v>12000</v>
      </c>
      <c r="L3439" s="116">
        <v>0</v>
      </c>
      <c r="M3439" s="116">
        <v>0</v>
      </c>
      <c r="N3439" s="116">
        <v>12000</v>
      </c>
      <c r="O3439" s="116">
        <v>0</v>
      </c>
      <c r="P3439" s="120">
        <v>0</v>
      </c>
      <c r="Q3439" s="27" t="str">
        <f t="shared" si="556"/>
        <v>Registered</v>
      </c>
      <c r="R3439" s="121">
        <f t="shared" si="557"/>
        <v>1</v>
      </c>
      <c r="T3439" s="117">
        <f t="shared" si="558"/>
        <v>12000</v>
      </c>
      <c r="U3439" s="117">
        <f t="shared" si="559"/>
        <v>0</v>
      </c>
    </row>
    <row r="3440" spans="1:21" hidden="1" x14ac:dyDescent="0.3">
      <c r="A3440" s="114">
        <v>9845</v>
      </c>
      <c r="B3440" s="114" t="s">
        <v>314</v>
      </c>
      <c r="C3440" s="114" t="s">
        <v>316</v>
      </c>
      <c r="D3440" s="114" t="s">
        <v>4193</v>
      </c>
      <c r="E3440" s="114" t="s">
        <v>4194</v>
      </c>
      <c r="F3440" s="115">
        <v>45737</v>
      </c>
      <c r="G3440" s="114" t="s">
        <v>2740</v>
      </c>
      <c r="H3440" s="116">
        <v>5274240</v>
      </c>
      <c r="I3440" s="116">
        <v>5274240</v>
      </c>
      <c r="J3440" s="116">
        <v>5274240</v>
      </c>
      <c r="K3440" s="116">
        <v>0</v>
      </c>
      <c r="L3440" s="116">
        <v>0</v>
      </c>
      <c r="M3440" s="116">
        <v>0</v>
      </c>
      <c r="N3440" s="116">
        <v>0</v>
      </c>
      <c r="O3440" s="116">
        <v>0</v>
      </c>
      <c r="P3440" s="120">
        <v>0</v>
      </c>
      <c r="Q3440" s="27" t="str">
        <f t="shared" si="556"/>
        <v>Registered</v>
      </c>
      <c r="R3440" s="121">
        <f t="shared" si="557"/>
        <v>1</v>
      </c>
      <c r="T3440" s="117">
        <f t="shared" si="558"/>
        <v>0</v>
      </c>
      <c r="U3440" s="117">
        <f t="shared" si="559"/>
        <v>0</v>
      </c>
    </row>
    <row r="3441" spans="1:21" hidden="1" x14ac:dyDescent="0.3">
      <c r="A3441" s="114">
        <v>9846</v>
      </c>
      <c r="B3441" s="114" t="s">
        <v>314</v>
      </c>
      <c r="C3441" s="114" t="s">
        <v>316</v>
      </c>
      <c r="D3441" s="114" t="s">
        <v>9152</v>
      </c>
      <c r="E3441" s="114" t="s">
        <v>9153</v>
      </c>
      <c r="F3441" s="115">
        <v>45747</v>
      </c>
      <c r="G3441" s="114" t="s">
        <v>1974</v>
      </c>
      <c r="H3441" s="116">
        <v>5229960</v>
      </c>
      <c r="I3441" s="116">
        <v>5229960</v>
      </c>
      <c r="J3441" s="116">
        <v>5229960</v>
      </c>
      <c r="K3441" s="116">
        <v>0</v>
      </c>
      <c r="L3441" s="116">
        <v>0</v>
      </c>
      <c r="M3441" s="116">
        <v>0</v>
      </c>
      <c r="N3441" s="116">
        <v>0</v>
      </c>
      <c r="O3441" s="116">
        <v>0</v>
      </c>
      <c r="P3441" s="120">
        <v>0</v>
      </c>
      <c r="Q3441" s="27" t="str">
        <f t="shared" si="556"/>
        <v>Registered</v>
      </c>
      <c r="R3441" s="121">
        <f t="shared" si="557"/>
        <v>1</v>
      </c>
      <c r="T3441" s="117">
        <f t="shared" si="558"/>
        <v>0</v>
      </c>
      <c r="U3441" s="117">
        <f t="shared" si="559"/>
        <v>0</v>
      </c>
    </row>
    <row r="3442" spans="1:21" hidden="1" x14ac:dyDescent="0.3">
      <c r="A3442" s="114">
        <v>9847</v>
      </c>
      <c r="B3442" s="114" t="s">
        <v>314</v>
      </c>
      <c r="C3442" s="114" t="s">
        <v>316</v>
      </c>
      <c r="D3442" s="114" t="s">
        <v>4210</v>
      </c>
      <c r="E3442" s="114" t="s">
        <v>4211</v>
      </c>
      <c r="F3442" s="115">
        <v>45757</v>
      </c>
      <c r="G3442" s="114" t="s">
        <v>4212</v>
      </c>
      <c r="H3442" s="116">
        <v>5043321</v>
      </c>
      <c r="I3442" s="116">
        <v>5043321</v>
      </c>
      <c r="J3442" s="116">
        <v>5043321</v>
      </c>
      <c r="K3442" s="116">
        <v>0</v>
      </c>
      <c r="L3442" s="116">
        <v>0</v>
      </c>
      <c r="M3442" s="116">
        <v>0</v>
      </c>
      <c r="N3442" s="116">
        <v>0</v>
      </c>
      <c r="O3442" s="116">
        <v>0</v>
      </c>
      <c r="P3442" s="120">
        <v>0</v>
      </c>
      <c r="Q3442" s="27" t="str">
        <f t="shared" si="556"/>
        <v>Registered</v>
      </c>
      <c r="R3442" s="121">
        <f t="shared" si="557"/>
        <v>1</v>
      </c>
      <c r="T3442" s="117">
        <f t="shared" si="558"/>
        <v>0</v>
      </c>
      <c r="U3442" s="117">
        <f t="shared" si="559"/>
        <v>0</v>
      </c>
    </row>
    <row r="3443" spans="1:21" hidden="1" x14ac:dyDescent="0.3">
      <c r="A3443" s="114">
        <v>9848</v>
      </c>
      <c r="B3443" s="114" t="s">
        <v>314</v>
      </c>
      <c r="C3443" s="114" t="s">
        <v>316</v>
      </c>
      <c r="D3443" s="114" t="s">
        <v>9154</v>
      </c>
      <c r="E3443" s="114" t="s">
        <v>9155</v>
      </c>
      <c r="F3443" s="115">
        <v>45929</v>
      </c>
      <c r="G3443" s="114" t="s">
        <v>2854</v>
      </c>
      <c r="H3443" s="116">
        <v>5404525</v>
      </c>
      <c r="I3443" s="116">
        <v>5404525</v>
      </c>
      <c r="J3443" s="116">
        <v>5404525</v>
      </c>
      <c r="K3443" s="116">
        <v>0</v>
      </c>
      <c r="L3443" s="116">
        <v>0</v>
      </c>
      <c r="M3443" s="116">
        <v>0</v>
      </c>
      <c r="N3443" s="116">
        <v>0</v>
      </c>
      <c r="O3443" s="116">
        <v>0</v>
      </c>
      <c r="P3443" s="120">
        <v>0</v>
      </c>
      <c r="Q3443" s="27" t="str">
        <f t="shared" si="556"/>
        <v>Registered</v>
      </c>
      <c r="R3443" s="121">
        <f t="shared" si="557"/>
        <v>1</v>
      </c>
      <c r="T3443" s="117">
        <f t="shared" si="558"/>
        <v>0</v>
      </c>
      <c r="U3443" s="117">
        <f t="shared" si="559"/>
        <v>0</v>
      </c>
    </row>
    <row r="3444" spans="1:21" hidden="1" x14ac:dyDescent="0.3">
      <c r="A3444" s="114">
        <v>9849</v>
      </c>
      <c r="B3444" s="114" t="s">
        <v>314</v>
      </c>
      <c r="C3444" s="114" t="s">
        <v>316</v>
      </c>
      <c r="D3444" s="114" t="s">
        <v>9156</v>
      </c>
      <c r="E3444" s="114" t="s">
        <v>9157</v>
      </c>
      <c r="F3444" s="115">
        <v>45580</v>
      </c>
      <c r="G3444" s="114" t="s">
        <v>2610</v>
      </c>
      <c r="H3444" s="116">
        <v>5183712</v>
      </c>
      <c r="I3444" s="116">
        <v>5183712</v>
      </c>
      <c r="J3444" s="116">
        <v>5183712</v>
      </c>
      <c r="K3444" s="116">
        <v>0</v>
      </c>
      <c r="L3444" s="116">
        <v>0</v>
      </c>
      <c r="M3444" s="116">
        <v>0</v>
      </c>
      <c r="N3444" s="116">
        <v>0</v>
      </c>
      <c r="O3444" s="116">
        <v>0</v>
      </c>
      <c r="P3444" s="120">
        <v>0</v>
      </c>
      <c r="Q3444" s="27" t="str">
        <f t="shared" si="556"/>
        <v>Registered</v>
      </c>
      <c r="R3444" s="121">
        <f t="shared" si="557"/>
        <v>1</v>
      </c>
      <c r="T3444" s="117">
        <f t="shared" si="558"/>
        <v>0</v>
      </c>
      <c r="U3444" s="117">
        <f t="shared" si="559"/>
        <v>0</v>
      </c>
    </row>
    <row r="3445" spans="1:21" hidden="1" x14ac:dyDescent="0.3">
      <c r="A3445" s="114">
        <v>9850</v>
      </c>
      <c r="B3445" s="114" t="s">
        <v>314</v>
      </c>
      <c r="C3445" s="114" t="s">
        <v>316</v>
      </c>
      <c r="D3445" s="114" t="s">
        <v>9158</v>
      </c>
      <c r="E3445" s="114" t="s">
        <v>9159</v>
      </c>
      <c r="F3445" s="115">
        <v>45688</v>
      </c>
      <c r="G3445" s="114" t="s">
        <v>6093</v>
      </c>
      <c r="H3445" s="116">
        <v>5264400</v>
      </c>
      <c r="I3445" s="116">
        <v>5264400</v>
      </c>
      <c r="J3445" s="116">
        <v>5264400</v>
      </c>
      <c r="K3445" s="116">
        <v>0</v>
      </c>
      <c r="L3445" s="116">
        <v>0</v>
      </c>
      <c r="M3445" s="116">
        <v>0</v>
      </c>
      <c r="N3445" s="116">
        <v>0</v>
      </c>
      <c r="O3445" s="116">
        <v>0</v>
      </c>
      <c r="P3445" s="120">
        <v>0</v>
      </c>
      <c r="Q3445" s="27" t="str">
        <f t="shared" si="556"/>
        <v>Registered</v>
      </c>
      <c r="R3445" s="121">
        <f t="shared" si="557"/>
        <v>1</v>
      </c>
      <c r="T3445" s="117">
        <f t="shared" si="558"/>
        <v>0</v>
      </c>
      <c r="U3445" s="117">
        <f t="shared" si="559"/>
        <v>0</v>
      </c>
    </row>
    <row r="3446" spans="1:21" hidden="1" x14ac:dyDescent="0.3">
      <c r="A3446" s="114">
        <v>9851</v>
      </c>
      <c r="B3446" s="114" t="s">
        <v>314</v>
      </c>
      <c r="C3446" s="114" t="s">
        <v>316</v>
      </c>
      <c r="D3446" s="114" t="s">
        <v>2679</v>
      </c>
      <c r="E3446" s="114" t="s">
        <v>2680</v>
      </c>
      <c r="F3446" s="115">
        <v>45869</v>
      </c>
      <c r="G3446" s="114" t="s">
        <v>2681</v>
      </c>
      <c r="H3446" s="116">
        <v>5405310</v>
      </c>
      <c r="I3446" s="116">
        <v>5405310</v>
      </c>
      <c r="J3446" s="116">
        <v>5405310</v>
      </c>
      <c r="K3446" s="116">
        <v>0</v>
      </c>
      <c r="L3446" s="116">
        <v>0</v>
      </c>
      <c r="M3446" s="116">
        <v>0</v>
      </c>
      <c r="N3446" s="116">
        <v>0</v>
      </c>
      <c r="O3446" s="116">
        <v>0</v>
      </c>
      <c r="P3446" s="120">
        <v>0</v>
      </c>
      <c r="Q3446" s="27" t="str">
        <f t="shared" si="556"/>
        <v>Registered</v>
      </c>
      <c r="R3446" s="121">
        <f t="shared" si="557"/>
        <v>1</v>
      </c>
      <c r="T3446" s="117">
        <f t="shared" si="558"/>
        <v>0</v>
      </c>
      <c r="U3446" s="117">
        <f t="shared" si="559"/>
        <v>0</v>
      </c>
    </row>
    <row r="3447" spans="1:21" hidden="1" x14ac:dyDescent="0.3">
      <c r="A3447" s="114">
        <v>9852</v>
      </c>
      <c r="B3447" s="114" t="s">
        <v>314</v>
      </c>
      <c r="C3447" s="114" t="s">
        <v>316</v>
      </c>
      <c r="D3447" s="114" t="s">
        <v>4176</v>
      </c>
      <c r="E3447" s="114" t="s">
        <v>4177</v>
      </c>
      <c r="F3447" s="115">
        <v>45705</v>
      </c>
      <c r="G3447" s="114" t="s">
        <v>2111</v>
      </c>
      <c r="H3447" s="116">
        <v>5318001</v>
      </c>
      <c r="I3447" s="116">
        <v>5318001</v>
      </c>
      <c r="J3447" s="116">
        <v>5318001</v>
      </c>
      <c r="K3447" s="116">
        <v>0</v>
      </c>
      <c r="L3447" s="116">
        <v>0</v>
      </c>
      <c r="M3447" s="116">
        <v>0</v>
      </c>
      <c r="N3447" s="116">
        <v>0</v>
      </c>
      <c r="O3447" s="116">
        <v>0</v>
      </c>
      <c r="P3447" s="120">
        <v>0</v>
      </c>
      <c r="Q3447" s="27" t="str">
        <f t="shared" si="556"/>
        <v>Registered</v>
      </c>
      <c r="R3447" s="121">
        <f t="shared" si="557"/>
        <v>1</v>
      </c>
      <c r="T3447" s="117">
        <f t="shared" si="558"/>
        <v>0</v>
      </c>
      <c r="U3447" s="117">
        <f t="shared" si="559"/>
        <v>0</v>
      </c>
    </row>
    <row r="3448" spans="1:21" hidden="1" x14ac:dyDescent="0.3">
      <c r="A3448" s="114">
        <v>9853</v>
      </c>
      <c r="B3448" s="114" t="s">
        <v>314</v>
      </c>
      <c r="C3448" s="114" t="s">
        <v>316</v>
      </c>
      <c r="D3448" s="114" t="s">
        <v>9160</v>
      </c>
      <c r="E3448" s="114" t="s">
        <v>9161</v>
      </c>
      <c r="F3448" s="115">
        <v>45657</v>
      </c>
      <c r="G3448" s="114" t="s">
        <v>2446</v>
      </c>
      <c r="H3448" s="116">
        <v>5215200</v>
      </c>
      <c r="I3448" s="116">
        <v>5215200</v>
      </c>
      <c r="J3448" s="116">
        <v>5215200</v>
      </c>
      <c r="K3448" s="116">
        <v>0</v>
      </c>
      <c r="L3448" s="116">
        <v>0</v>
      </c>
      <c r="M3448" s="116">
        <v>0</v>
      </c>
      <c r="N3448" s="116">
        <v>0</v>
      </c>
      <c r="O3448" s="116">
        <v>0</v>
      </c>
      <c r="P3448" s="120">
        <v>0</v>
      </c>
      <c r="Q3448" s="27" t="str">
        <f t="shared" si="556"/>
        <v>Registered</v>
      </c>
      <c r="R3448" s="121">
        <f t="shared" si="557"/>
        <v>1</v>
      </c>
      <c r="T3448" s="117">
        <f t="shared" si="558"/>
        <v>0</v>
      </c>
      <c r="U3448" s="117">
        <f t="shared" si="559"/>
        <v>0</v>
      </c>
    </row>
    <row r="3449" spans="1:21" hidden="1" x14ac:dyDescent="0.3">
      <c r="A3449" s="114">
        <v>9854</v>
      </c>
      <c r="B3449" s="114" t="s">
        <v>314</v>
      </c>
      <c r="C3449" s="114" t="s">
        <v>316</v>
      </c>
      <c r="D3449" s="114" t="s">
        <v>4153</v>
      </c>
      <c r="E3449" s="114" t="s">
        <v>4154</v>
      </c>
      <c r="F3449" s="115">
        <v>45898</v>
      </c>
      <c r="G3449" s="114" t="s">
        <v>4155</v>
      </c>
      <c r="H3449" s="116">
        <v>5417500</v>
      </c>
      <c r="I3449" s="116">
        <v>5417500</v>
      </c>
      <c r="J3449" s="116">
        <v>5417500</v>
      </c>
      <c r="K3449" s="116">
        <v>0</v>
      </c>
      <c r="L3449" s="116">
        <v>0</v>
      </c>
      <c r="M3449" s="116">
        <v>0</v>
      </c>
      <c r="N3449" s="116">
        <v>0</v>
      </c>
      <c r="O3449" s="116">
        <v>0</v>
      </c>
      <c r="P3449" s="120">
        <v>0</v>
      </c>
      <c r="Q3449" s="27" t="str">
        <f t="shared" si="556"/>
        <v>Registered</v>
      </c>
      <c r="R3449" s="121">
        <f t="shared" si="557"/>
        <v>1</v>
      </c>
      <c r="T3449" s="117">
        <f t="shared" si="558"/>
        <v>0</v>
      </c>
      <c r="U3449" s="117">
        <f t="shared" si="559"/>
        <v>0</v>
      </c>
    </row>
    <row r="3450" spans="1:21" hidden="1" x14ac:dyDescent="0.3">
      <c r="A3450" s="114">
        <v>9855</v>
      </c>
      <c r="B3450" s="114" t="s">
        <v>314</v>
      </c>
      <c r="C3450" s="114" t="s">
        <v>316</v>
      </c>
      <c r="D3450" s="114" t="s">
        <v>4213</v>
      </c>
      <c r="E3450" s="114" t="s">
        <v>4214</v>
      </c>
      <c r="F3450" s="115">
        <v>45716</v>
      </c>
      <c r="G3450" s="114" t="s">
        <v>2675</v>
      </c>
      <c r="H3450" s="116">
        <v>5043321</v>
      </c>
      <c r="I3450" s="116">
        <v>5043321</v>
      </c>
      <c r="J3450" s="116">
        <v>5043321</v>
      </c>
      <c r="K3450" s="116">
        <v>0</v>
      </c>
      <c r="L3450" s="116">
        <v>0</v>
      </c>
      <c r="M3450" s="116">
        <v>0</v>
      </c>
      <c r="N3450" s="116">
        <v>0</v>
      </c>
      <c r="O3450" s="116">
        <v>0</v>
      </c>
      <c r="P3450" s="120">
        <v>0</v>
      </c>
      <c r="Q3450" s="27" t="str">
        <f t="shared" si="556"/>
        <v>Registered</v>
      </c>
      <c r="R3450" s="121">
        <f t="shared" si="557"/>
        <v>1</v>
      </c>
      <c r="T3450" s="117">
        <f t="shared" si="558"/>
        <v>0</v>
      </c>
      <c r="U3450" s="117">
        <f t="shared" si="559"/>
        <v>0</v>
      </c>
    </row>
    <row r="3451" spans="1:21" hidden="1" x14ac:dyDescent="0.3">
      <c r="A3451" s="114">
        <v>9856</v>
      </c>
      <c r="B3451" s="114" t="s">
        <v>314</v>
      </c>
      <c r="C3451" s="114" t="s">
        <v>316</v>
      </c>
      <c r="D3451" s="114" t="s">
        <v>4215</v>
      </c>
      <c r="E3451" s="114" t="s">
        <v>4216</v>
      </c>
      <c r="F3451" s="115">
        <v>45716</v>
      </c>
      <c r="G3451" s="114" t="s">
        <v>2675</v>
      </c>
      <c r="H3451" s="116">
        <v>5043321</v>
      </c>
      <c r="I3451" s="116">
        <v>5043321</v>
      </c>
      <c r="J3451" s="116">
        <v>5043321</v>
      </c>
      <c r="K3451" s="116">
        <v>0</v>
      </c>
      <c r="L3451" s="116">
        <v>0</v>
      </c>
      <c r="M3451" s="116">
        <v>0</v>
      </c>
      <c r="N3451" s="116">
        <v>0</v>
      </c>
      <c r="O3451" s="116">
        <v>0</v>
      </c>
      <c r="P3451" s="120">
        <v>0</v>
      </c>
      <c r="Q3451" s="27" t="str">
        <f t="shared" si="556"/>
        <v>Registered</v>
      </c>
      <c r="R3451" s="121">
        <f t="shared" si="557"/>
        <v>1</v>
      </c>
      <c r="T3451" s="117">
        <f t="shared" si="558"/>
        <v>0</v>
      </c>
      <c r="U3451" s="117">
        <f t="shared" si="559"/>
        <v>0</v>
      </c>
    </row>
    <row r="3452" spans="1:21" hidden="1" x14ac:dyDescent="0.3">
      <c r="A3452" s="114">
        <v>9857</v>
      </c>
      <c r="B3452" s="114" t="s">
        <v>314</v>
      </c>
      <c r="C3452" s="114" t="s">
        <v>316</v>
      </c>
      <c r="D3452" s="114" t="s">
        <v>2735</v>
      </c>
      <c r="E3452" s="114" t="s">
        <v>2736</v>
      </c>
      <c r="F3452" s="115">
        <v>45623</v>
      </c>
      <c r="G3452" s="114" t="s">
        <v>2737</v>
      </c>
      <c r="H3452" s="116">
        <v>5228976</v>
      </c>
      <c r="I3452" s="116">
        <v>5228976</v>
      </c>
      <c r="J3452" s="116">
        <v>5228976</v>
      </c>
      <c r="K3452" s="116">
        <v>0</v>
      </c>
      <c r="L3452" s="116">
        <v>0</v>
      </c>
      <c r="M3452" s="116">
        <v>0</v>
      </c>
      <c r="N3452" s="116">
        <v>0</v>
      </c>
      <c r="O3452" s="116">
        <v>0</v>
      </c>
      <c r="P3452" s="120">
        <v>0</v>
      </c>
      <c r="Q3452" s="27" t="str">
        <f t="shared" si="556"/>
        <v>Registered</v>
      </c>
      <c r="R3452" s="121">
        <f t="shared" si="557"/>
        <v>1</v>
      </c>
      <c r="T3452" s="117">
        <f t="shared" si="558"/>
        <v>0</v>
      </c>
      <c r="U3452" s="117">
        <f t="shared" si="559"/>
        <v>0</v>
      </c>
    </row>
    <row r="3453" spans="1:21" hidden="1" x14ac:dyDescent="0.3">
      <c r="A3453" s="114">
        <v>9858</v>
      </c>
      <c r="B3453" s="114" t="s">
        <v>314</v>
      </c>
      <c r="C3453" s="114" t="s">
        <v>316</v>
      </c>
      <c r="D3453" s="114" t="s">
        <v>4266</v>
      </c>
      <c r="E3453" s="114" t="s">
        <v>4267</v>
      </c>
      <c r="F3453" s="115">
        <v>45547</v>
      </c>
      <c r="G3453" s="114" t="s">
        <v>2067</v>
      </c>
      <c r="H3453" s="116">
        <v>4467360</v>
      </c>
      <c r="I3453" s="116">
        <v>4467360</v>
      </c>
      <c r="J3453" s="116">
        <v>4467360</v>
      </c>
      <c r="K3453" s="116">
        <v>0</v>
      </c>
      <c r="L3453" s="116">
        <v>0</v>
      </c>
      <c r="M3453" s="116">
        <v>0</v>
      </c>
      <c r="N3453" s="116">
        <v>0</v>
      </c>
      <c r="O3453" s="116">
        <v>0</v>
      </c>
      <c r="P3453" s="120">
        <v>0</v>
      </c>
      <c r="Q3453" s="27" t="str">
        <f t="shared" si="556"/>
        <v>Registered</v>
      </c>
      <c r="R3453" s="121">
        <f t="shared" si="557"/>
        <v>1</v>
      </c>
      <c r="T3453" s="117">
        <f t="shared" si="558"/>
        <v>0</v>
      </c>
      <c r="U3453" s="117">
        <f t="shared" si="559"/>
        <v>0</v>
      </c>
    </row>
    <row r="3454" spans="1:21" hidden="1" x14ac:dyDescent="0.3">
      <c r="A3454" s="114">
        <v>9859</v>
      </c>
      <c r="B3454" s="114" t="s">
        <v>314</v>
      </c>
      <c r="C3454" s="114" t="s">
        <v>316</v>
      </c>
      <c r="D3454" s="114" t="s">
        <v>2286</v>
      </c>
      <c r="E3454" s="114" t="s">
        <v>2287</v>
      </c>
      <c r="F3454" s="115">
        <v>45943</v>
      </c>
      <c r="G3454" s="114" t="s">
        <v>2081</v>
      </c>
      <c r="H3454" s="116">
        <v>4811805</v>
      </c>
      <c r="I3454" s="116">
        <v>4811805</v>
      </c>
      <c r="J3454" s="116">
        <v>4811805</v>
      </c>
      <c r="K3454" s="116">
        <v>0</v>
      </c>
      <c r="L3454" s="116">
        <v>0</v>
      </c>
      <c r="M3454" s="116">
        <v>0</v>
      </c>
      <c r="N3454" s="116">
        <v>0</v>
      </c>
      <c r="O3454" s="116">
        <v>0</v>
      </c>
      <c r="P3454" s="120">
        <v>0</v>
      </c>
      <c r="Q3454" s="27" t="str">
        <f t="shared" si="556"/>
        <v>Registered</v>
      </c>
      <c r="R3454" s="121">
        <f t="shared" si="557"/>
        <v>1</v>
      </c>
      <c r="T3454" s="117">
        <f t="shared" si="558"/>
        <v>0</v>
      </c>
      <c r="U3454" s="117">
        <f t="shared" si="559"/>
        <v>0</v>
      </c>
    </row>
    <row r="3455" spans="1:21" hidden="1" x14ac:dyDescent="0.3">
      <c r="A3455" s="114">
        <v>9860</v>
      </c>
      <c r="B3455" s="114" t="s">
        <v>314</v>
      </c>
      <c r="C3455" s="114" t="s">
        <v>316</v>
      </c>
      <c r="D3455" s="114" t="s">
        <v>9162</v>
      </c>
      <c r="E3455" s="114" t="s">
        <v>9163</v>
      </c>
      <c r="F3455" s="115">
        <v>45623</v>
      </c>
      <c r="G3455" s="114" t="s">
        <v>2170</v>
      </c>
      <c r="H3455" s="116">
        <v>5228976</v>
      </c>
      <c r="I3455" s="116">
        <v>5228976</v>
      </c>
      <c r="J3455" s="116">
        <v>5228976</v>
      </c>
      <c r="K3455" s="116">
        <v>0</v>
      </c>
      <c r="L3455" s="116">
        <v>0</v>
      </c>
      <c r="M3455" s="116">
        <v>0</v>
      </c>
      <c r="N3455" s="116">
        <v>0</v>
      </c>
      <c r="O3455" s="116">
        <v>0</v>
      </c>
      <c r="P3455" s="120">
        <v>0</v>
      </c>
      <c r="Q3455" s="27" t="str">
        <f t="shared" si="556"/>
        <v>Registered</v>
      </c>
      <c r="R3455" s="121">
        <f t="shared" si="557"/>
        <v>1</v>
      </c>
      <c r="T3455" s="117">
        <f t="shared" si="558"/>
        <v>0</v>
      </c>
      <c r="U3455" s="117">
        <f t="shared" si="559"/>
        <v>0</v>
      </c>
    </row>
    <row r="3456" spans="1:21" hidden="1" x14ac:dyDescent="0.3">
      <c r="A3456" s="114">
        <v>9861</v>
      </c>
      <c r="B3456" s="114" t="s">
        <v>314</v>
      </c>
      <c r="C3456" s="114" t="s">
        <v>316</v>
      </c>
      <c r="D3456" s="114" t="s">
        <v>4195</v>
      </c>
      <c r="E3456" s="114" t="s">
        <v>4196</v>
      </c>
      <c r="F3456" s="115">
        <v>45777</v>
      </c>
      <c r="G3456" s="114" t="s">
        <v>4197</v>
      </c>
      <c r="H3456" s="116">
        <v>5271288</v>
      </c>
      <c r="I3456" s="116">
        <v>5271288</v>
      </c>
      <c r="J3456" s="116">
        <v>5271288</v>
      </c>
      <c r="K3456" s="116">
        <v>0</v>
      </c>
      <c r="L3456" s="116">
        <v>0</v>
      </c>
      <c r="M3456" s="116">
        <v>0</v>
      </c>
      <c r="N3456" s="116">
        <v>0</v>
      </c>
      <c r="O3456" s="116">
        <v>0</v>
      </c>
      <c r="P3456" s="120">
        <v>0</v>
      </c>
      <c r="Q3456" s="27" t="str">
        <f t="shared" si="556"/>
        <v>Registered</v>
      </c>
      <c r="R3456" s="121">
        <f t="shared" si="557"/>
        <v>1</v>
      </c>
      <c r="T3456" s="117">
        <f t="shared" si="558"/>
        <v>0</v>
      </c>
      <c r="U3456" s="117">
        <f t="shared" si="559"/>
        <v>0</v>
      </c>
    </row>
    <row r="3457" spans="1:21" hidden="1" x14ac:dyDescent="0.3">
      <c r="A3457" s="114">
        <v>9862</v>
      </c>
      <c r="B3457" s="114" t="s">
        <v>314</v>
      </c>
      <c r="C3457" s="114" t="s">
        <v>316</v>
      </c>
      <c r="D3457" s="114" t="s">
        <v>2733</v>
      </c>
      <c r="E3457" s="114" t="s">
        <v>2734</v>
      </c>
      <c r="F3457" s="115">
        <v>45596</v>
      </c>
      <c r="G3457" s="114" t="s">
        <v>1709</v>
      </c>
      <c r="H3457" s="116">
        <v>5239521</v>
      </c>
      <c r="I3457" s="116">
        <v>5239521</v>
      </c>
      <c r="J3457" s="116">
        <v>5239521</v>
      </c>
      <c r="K3457" s="116">
        <v>0</v>
      </c>
      <c r="L3457" s="116">
        <v>0</v>
      </c>
      <c r="M3457" s="116">
        <v>0</v>
      </c>
      <c r="N3457" s="116">
        <v>0</v>
      </c>
      <c r="O3457" s="116">
        <v>0</v>
      </c>
      <c r="P3457" s="120">
        <v>0</v>
      </c>
      <c r="Q3457" s="27" t="str">
        <f t="shared" si="556"/>
        <v>Registered</v>
      </c>
      <c r="R3457" s="121">
        <f t="shared" si="557"/>
        <v>1</v>
      </c>
      <c r="T3457" s="117">
        <f t="shared" si="558"/>
        <v>0</v>
      </c>
      <c r="U3457" s="117">
        <f t="shared" si="559"/>
        <v>0</v>
      </c>
    </row>
    <row r="3458" spans="1:21" hidden="1" x14ac:dyDescent="0.3">
      <c r="A3458" s="114">
        <v>9863</v>
      </c>
      <c r="B3458" s="114" t="s">
        <v>314</v>
      </c>
      <c r="C3458" s="114" t="s">
        <v>316</v>
      </c>
      <c r="D3458" s="114" t="s">
        <v>3345</v>
      </c>
      <c r="E3458" s="114" t="s">
        <v>3346</v>
      </c>
      <c r="F3458" s="115">
        <v>45656</v>
      </c>
      <c r="G3458" s="114" t="s">
        <v>3304</v>
      </c>
      <c r="H3458" s="116">
        <v>4996233</v>
      </c>
      <c r="I3458" s="116">
        <v>4996233</v>
      </c>
      <c r="J3458" s="116">
        <v>4996233</v>
      </c>
      <c r="K3458" s="116">
        <v>0</v>
      </c>
      <c r="L3458" s="116">
        <v>0</v>
      </c>
      <c r="M3458" s="116">
        <v>0</v>
      </c>
      <c r="N3458" s="116">
        <v>0</v>
      </c>
      <c r="O3458" s="116">
        <v>0</v>
      </c>
      <c r="P3458" s="120">
        <v>0</v>
      </c>
      <c r="Q3458" s="27" t="str">
        <f t="shared" ref="Q3458:Q3521" si="560">IF(G3458="01 Jan 1900","Unregistered","Registered")</f>
        <v>Registered</v>
      </c>
      <c r="R3458" s="121">
        <f t="shared" si="557"/>
        <v>1</v>
      </c>
      <c r="T3458" s="117">
        <f t="shared" si="558"/>
        <v>0</v>
      </c>
      <c r="U3458" s="117">
        <f t="shared" si="559"/>
        <v>0</v>
      </c>
    </row>
    <row r="3459" spans="1:21" hidden="1" x14ac:dyDescent="0.3">
      <c r="A3459" s="114">
        <v>9864</v>
      </c>
      <c r="B3459" s="114" t="s">
        <v>314</v>
      </c>
      <c r="C3459" s="114" t="s">
        <v>316</v>
      </c>
      <c r="D3459" s="114" t="s">
        <v>3258</v>
      </c>
      <c r="E3459" s="114" t="s">
        <v>3259</v>
      </c>
      <c r="F3459" s="115">
        <v>45726</v>
      </c>
      <c r="G3459" s="114" t="s">
        <v>2176</v>
      </c>
      <c r="H3459" s="116">
        <v>5323440</v>
      </c>
      <c r="I3459" s="116">
        <v>5323440</v>
      </c>
      <c r="J3459" s="116">
        <v>5323440</v>
      </c>
      <c r="K3459" s="116">
        <v>0</v>
      </c>
      <c r="L3459" s="116">
        <v>0</v>
      </c>
      <c r="M3459" s="116">
        <v>0</v>
      </c>
      <c r="N3459" s="116">
        <v>0</v>
      </c>
      <c r="O3459" s="116">
        <v>0</v>
      </c>
      <c r="P3459" s="120">
        <v>0</v>
      </c>
      <c r="Q3459" s="27" t="str">
        <f t="shared" si="560"/>
        <v>Registered</v>
      </c>
      <c r="R3459" s="121">
        <f t="shared" ref="R3459:R3522" si="561">I3459/H3459</f>
        <v>1</v>
      </c>
      <c r="T3459" s="117">
        <f t="shared" si="558"/>
        <v>0</v>
      </c>
      <c r="U3459" s="117">
        <f t="shared" si="559"/>
        <v>0</v>
      </c>
    </row>
    <row r="3460" spans="1:21" hidden="1" x14ac:dyDescent="0.3">
      <c r="A3460" s="114">
        <v>9865</v>
      </c>
      <c r="B3460" s="114" t="s">
        <v>314</v>
      </c>
      <c r="C3460" s="114" t="s">
        <v>316</v>
      </c>
      <c r="D3460" s="114" t="s">
        <v>9164</v>
      </c>
      <c r="E3460" s="114" t="s">
        <v>9165</v>
      </c>
      <c r="F3460" s="115">
        <v>45626</v>
      </c>
      <c r="G3460" s="114" t="s">
        <v>1825</v>
      </c>
      <c r="H3460" s="116">
        <v>5228730</v>
      </c>
      <c r="I3460" s="116">
        <v>5228730</v>
      </c>
      <c r="J3460" s="116">
        <v>5228730</v>
      </c>
      <c r="K3460" s="116">
        <v>0</v>
      </c>
      <c r="L3460" s="116">
        <v>0</v>
      </c>
      <c r="M3460" s="116">
        <v>0</v>
      </c>
      <c r="N3460" s="116">
        <v>0</v>
      </c>
      <c r="O3460" s="116">
        <v>0</v>
      </c>
      <c r="P3460" s="120">
        <v>0</v>
      </c>
      <c r="Q3460" s="27" t="str">
        <f t="shared" si="560"/>
        <v>Registered</v>
      </c>
      <c r="R3460" s="121">
        <f t="shared" si="561"/>
        <v>1</v>
      </c>
      <c r="T3460" s="117">
        <f t="shared" si="558"/>
        <v>0</v>
      </c>
      <c r="U3460" s="117">
        <f t="shared" si="559"/>
        <v>0</v>
      </c>
    </row>
    <row r="3461" spans="1:21" hidden="1" x14ac:dyDescent="0.3">
      <c r="A3461" s="114">
        <v>9866</v>
      </c>
      <c r="B3461" s="114" t="s">
        <v>314</v>
      </c>
      <c r="C3461" s="114" t="s">
        <v>316</v>
      </c>
      <c r="D3461" s="114" t="s">
        <v>9166</v>
      </c>
      <c r="E3461" s="114" t="s">
        <v>9167</v>
      </c>
      <c r="F3461" s="115">
        <v>45734</v>
      </c>
      <c r="G3461" s="114" t="s">
        <v>2176</v>
      </c>
      <c r="H3461" s="116">
        <v>5313600</v>
      </c>
      <c r="I3461" s="116">
        <v>5313600</v>
      </c>
      <c r="J3461" s="116">
        <v>5313600</v>
      </c>
      <c r="K3461" s="116">
        <v>0</v>
      </c>
      <c r="L3461" s="116">
        <v>0</v>
      </c>
      <c r="M3461" s="116">
        <v>0</v>
      </c>
      <c r="N3461" s="116">
        <v>0</v>
      </c>
      <c r="O3461" s="116">
        <v>0</v>
      </c>
      <c r="P3461" s="120">
        <v>0</v>
      </c>
      <c r="Q3461" s="27" t="str">
        <f t="shared" si="560"/>
        <v>Registered</v>
      </c>
      <c r="R3461" s="121">
        <f t="shared" si="561"/>
        <v>1</v>
      </c>
      <c r="T3461" s="117">
        <f t="shared" si="558"/>
        <v>0</v>
      </c>
      <c r="U3461" s="117">
        <f t="shared" si="559"/>
        <v>0</v>
      </c>
    </row>
    <row r="3462" spans="1:21" hidden="1" x14ac:dyDescent="0.3">
      <c r="A3462" s="114">
        <v>9867</v>
      </c>
      <c r="B3462" s="114" t="s">
        <v>314</v>
      </c>
      <c r="C3462" s="114" t="s">
        <v>316</v>
      </c>
      <c r="D3462" s="114" t="s">
        <v>9168</v>
      </c>
      <c r="E3462" s="114" t="s">
        <v>9169</v>
      </c>
      <c r="F3462" s="115">
        <v>45740</v>
      </c>
      <c r="G3462" s="114" t="s">
        <v>1873</v>
      </c>
      <c r="H3462" s="116">
        <v>5264400</v>
      </c>
      <c r="I3462" s="116">
        <v>5264400</v>
      </c>
      <c r="J3462" s="116">
        <v>5264400</v>
      </c>
      <c r="K3462" s="116">
        <v>0</v>
      </c>
      <c r="L3462" s="116">
        <v>0</v>
      </c>
      <c r="M3462" s="116">
        <v>0</v>
      </c>
      <c r="N3462" s="116">
        <v>0</v>
      </c>
      <c r="O3462" s="116">
        <v>0</v>
      </c>
      <c r="P3462" s="120">
        <v>0</v>
      </c>
      <c r="Q3462" s="27" t="str">
        <f t="shared" si="560"/>
        <v>Registered</v>
      </c>
      <c r="R3462" s="121">
        <f t="shared" si="561"/>
        <v>1</v>
      </c>
      <c r="T3462" s="117">
        <f t="shared" si="558"/>
        <v>0</v>
      </c>
      <c r="U3462" s="117">
        <f t="shared" si="559"/>
        <v>0</v>
      </c>
    </row>
    <row r="3463" spans="1:21" hidden="1" x14ac:dyDescent="0.3">
      <c r="A3463" s="114">
        <v>9868</v>
      </c>
      <c r="B3463" s="114" t="s">
        <v>314</v>
      </c>
      <c r="C3463" s="114" t="s">
        <v>316</v>
      </c>
      <c r="D3463" s="114" t="s">
        <v>4422</v>
      </c>
      <c r="E3463" s="114" t="s">
        <v>4423</v>
      </c>
      <c r="F3463" s="115">
        <v>45988</v>
      </c>
      <c r="G3463" s="114" t="s">
        <v>3080</v>
      </c>
      <c r="H3463" s="116">
        <v>5539707</v>
      </c>
      <c r="I3463" s="116">
        <v>5539707</v>
      </c>
      <c r="J3463" s="116">
        <v>5539707</v>
      </c>
      <c r="K3463" s="116">
        <v>0</v>
      </c>
      <c r="L3463" s="116">
        <v>0</v>
      </c>
      <c r="M3463" s="116">
        <v>0</v>
      </c>
      <c r="N3463" s="116">
        <v>0</v>
      </c>
      <c r="O3463" s="116">
        <v>0</v>
      </c>
      <c r="P3463" s="120">
        <v>0</v>
      </c>
      <c r="Q3463" s="27" t="str">
        <f t="shared" si="560"/>
        <v>Registered</v>
      </c>
      <c r="R3463" s="121">
        <f t="shared" si="561"/>
        <v>1</v>
      </c>
      <c r="T3463" s="117">
        <f t="shared" si="558"/>
        <v>0</v>
      </c>
      <c r="U3463" s="117">
        <f t="shared" si="559"/>
        <v>0</v>
      </c>
    </row>
    <row r="3464" spans="1:21" hidden="1" x14ac:dyDescent="0.3">
      <c r="A3464" s="114">
        <v>9869</v>
      </c>
      <c r="B3464" s="114" t="s">
        <v>314</v>
      </c>
      <c r="C3464" s="114" t="s">
        <v>316</v>
      </c>
      <c r="D3464" s="114" t="s">
        <v>9170</v>
      </c>
      <c r="E3464" s="114" t="s">
        <v>9171</v>
      </c>
      <c r="F3464" s="115">
        <v>45664</v>
      </c>
      <c r="G3464" s="114" t="s">
        <v>3984</v>
      </c>
      <c r="H3464" s="116">
        <v>5273256</v>
      </c>
      <c r="I3464" s="116">
        <v>5273256</v>
      </c>
      <c r="J3464" s="116">
        <v>5273256</v>
      </c>
      <c r="K3464" s="116">
        <v>0</v>
      </c>
      <c r="L3464" s="116">
        <v>0</v>
      </c>
      <c r="M3464" s="116">
        <v>0</v>
      </c>
      <c r="N3464" s="116">
        <v>0</v>
      </c>
      <c r="O3464" s="116">
        <v>0</v>
      </c>
      <c r="P3464" s="120">
        <v>0</v>
      </c>
      <c r="Q3464" s="27" t="str">
        <f t="shared" si="560"/>
        <v>Registered</v>
      </c>
      <c r="R3464" s="121">
        <f t="shared" si="561"/>
        <v>1</v>
      </c>
      <c r="T3464" s="117">
        <f t="shared" si="558"/>
        <v>0</v>
      </c>
      <c r="U3464" s="117">
        <f t="shared" si="559"/>
        <v>0</v>
      </c>
    </row>
    <row r="3465" spans="1:21" hidden="1" x14ac:dyDescent="0.3">
      <c r="A3465" s="114">
        <v>9870</v>
      </c>
      <c r="B3465" s="114" t="s">
        <v>314</v>
      </c>
      <c r="C3465" s="114" t="s">
        <v>316</v>
      </c>
      <c r="D3465" s="114" t="s">
        <v>4202</v>
      </c>
      <c r="E3465" s="114" t="s">
        <v>4203</v>
      </c>
      <c r="F3465" s="115">
        <v>45685</v>
      </c>
      <c r="G3465" s="114" t="s">
        <v>4204</v>
      </c>
      <c r="H3465" s="116">
        <v>5199000</v>
      </c>
      <c r="I3465" s="116">
        <v>5199000</v>
      </c>
      <c r="J3465" s="116">
        <v>5199000</v>
      </c>
      <c r="K3465" s="116">
        <v>0</v>
      </c>
      <c r="L3465" s="116">
        <v>0</v>
      </c>
      <c r="M3465" s="116">
        <v>0</v>
      </c>
      <c r="N3465" s="116">
        <v>0</v>
      </c>
      <c r="O3465" s="116">
        <v>0</v>
      </c>
      <c r="P3465" s="120">
        <v>0</v>
      </c>
      <c r="Q3465" s="27" t="str">
        <f t="shared" si="560"/>
        <v>Registered</v>
      </c>
      <c r="R3465" s="121">
        <f t="shared" si="561"/>
        <v>1</v>
      </c>
      <c r="T3465" s="117">
        <f t="shared" si="558"/>
        <v>0</v>
      </c>
      <c r="U3465" s="117">
        <f t="shared" si="559"/>
        <v>0</v>
      </c>
    </row>
    <row r="3466" spans="1:21" hidden="1" x14ac:dyDescent="0.3">
      <c r="A3466" s="114">
        <v>9871</v>
      </c>
      <c r="B3466" s="114" t="s">
        <v>314</v>
      </c>
      <c r="C3466" s="114" t="s">
        <v>316</v>
      </c>
      <c r="D3466" s="114" t="s">
        <v>2709</v>
      </c>
      <c r="E3466" s="114" t="s">
        <v>2710</v>
      </c>
      <c r="F3466" s="115">
        <v>45596</v>
      </c>
      <c r="G3466" s="114" t="s">
        <v>2711</v>
      </c>
      <c r="H3466" s="116">
        <v>5313600</v>
      </c>
      <c r="I3466" s="116">
        <v>5313600</v>
      </c>
      <c r="J3466" s="116">
        <v>5313600</v>
      </c>
      <c r="K3466" s="116">
        <v>0</v>
      </c>
      <c r="L3466" s="116">
        <v>0</v>
      </c>
      <c r="M3466" s="116">
        <v>0</v>
      </c>
      <c r="N3466" s="116">
        <v>0</v>
      </c>
      <c r="O3466" s="116">
        <v>0</v>
      </c>
      <c r="P3466" s="120">
        <v>0</v>
      </c>
      <c r="Q3466" s="27" t="str">
        <f t="shared" si="560"/>
        <v>Registered</v>
      </c>
      <c r="R3466" s="121">
        <f t="shared" si="561"/>
        <v>1</v>
      </c>
      <c r="T3466" s="117">
        <f t="shared" si="558"/>
        <v>0</v>
      </c>
      <c r="U3466" s="117">
        <f t="shared" si="559"/>
        <v>0</v>
      </c>
    </row>
    <row r="3467" spans="1:21" hidden="1" x14ac:dyDescent="0.3">
      <c r="A3467" s="114">
        <v>9872</v>
      </c>
      <c r="B3467" s="114" t="s">
        <v>314</v>
      </c>
      <c r="C3467" s="114" t="s">
        <v>316</v>
      </c>
      <c r="D3467" s="114" t="s">
        <v>9172</v>
      </c>
      <c r="E3467" s="114" t="s">
        <v>9173</v>
      </c>
      <c r="F3467" s="115">
        <v>45596</v>
      </c>
      <c r="G3467" s="114" t="s">
        <v>2248</v>
      </c>
      <c r="H3467" s="116">
        <v>5313600</v>
      </c>
      <c r="I3467" s="116">
        <v>5313600</v>
      </c>
      <c r="J3467" s="116">
        <v>5313600</v>
      </c>
      <c r="K3467" s="116">
        <v>0</v>
      </c>
      <c r="L3467" s="116">
        <v>0</v>
      </c>
      <c r="M3467" s="116">
        <v>0</v>
      </c>
      <c r="N3467" s="116">
        <v>0</v>
      </c>
      <c r="O3467" s="116">
        <v>0</v>
      </c>
      <c r="P3467" s="120">
        <v>0</v>
      </c>
      <c r="Q3467" s="27" t="str">
        <f t="shared" si="560"/>
        <v>Registered</v>
      </c>
      <c r="R3467" s="121">
        <f t="shared" si="561"/>
        <v>1</v>
      </c>
      <c r="T3467" s="117">
        <f t="shared" si="558"/>
        <v>0</v>
      </c>
      <c r="U3467" s="117">
        <f t="shared" si="559"/>
        <v>0</v>
      </c>
    </row>
    <row r="3468" spans="1:21" hidden="1" x14ac:dyDescent="0.3">
      <c r="A3468" s="114">
        <v>9873</v>
      </c>
      <c r="B3468" s="114" t="s">
        <v>314</v>
      </c>
      <c r="C3468" s="114" t="s">
        <v>316</v>
      </c>
      <c r="D3468" s="114" t="s">
        <v>2752</v>
      </c>
      <c r="E3468" s="114" t="s">
        <v>2753</v>
      </c>
      <c r="F3468" s="115">
        <v>45596</v>
      </c>
      <c r="G3468" s="114" t="s">
        <v>1699</v>
      </c>
      <c r="H3468" s="116">
        <v>5202243</v>
      </c>
      <c r="I3468" s="116">
        <v>5202243</v>
      </c>
      <c r="J3468" s="116">
        <v>5202243</v>
      </c>
      <c r="K3468" s="116">
        <v>0</v>
      </c>
      <c r="L3468" s="116">
        <v>0</v>
      </c>
      <c r="M3468" s="116">
        <v>0</v>
      </c>
      <c r="N3468" s="116">
        <v>0</v>
      </c>
      <c r="O3468" s="116">
        <v>0</v>
      </c>
      <c r="P3468" s="120">
        <v>0</v>
      </c>
      <c r="Q3468" s="27" t="str">
        <f t="shared" si="560"/>
        <v>Registered</v>
      </c>
      <c r="R3468" s="121">
        <f t="shared" si="561"/>
        <v>1</v>
      </c>
      <c r="T3468" s="117">
        <f t="shared" si="558"/>
        <v>0</v>
      </c>
      <c r="U3468" s="117">
        <f t="shared" si="559"/>
        <v>0</v>
      </c>
    </row>
    <row r="3469" spans="1:21" hidden="1" x14ac:dyDescent="0.3">
      <c r="A3469" s="114">
        <v>9874</v>
      </c>
      <c r="B3469" s="114" t="s">
        <v>314</v>
      </c>
      <c r="C3469" s="114" t="s">
        <v>316</v>
      </c>
      <c r="D3469" s="114" t="s">
        <v>3598</v>
      </c>
      <c r="E3469" s="114" t="s">
        <v>3599</v>
      </c>
      <c r="F3469" s="115">
        <v>45678</v>
      </c>
      <c r="G3469" s="114" t="s">
        <v>3457</v>
      </c>
      <c r="H3469" s="116">
        <v>5047245</v>
      </c>
      <c r="I3469" s="116">
        <v>5047245</v>
      </c>
      <c r="J3469" s="116">
        <v>5047245</v>
      </c>
      <c r="K3469" s="116">
        <v>0</v>
      </c>
      <c r="L3469" s="116">
        <v>0</v>
      </c>
      <c r="M3469" s="116">
        <v>0</v>
      </c>
      <c r="N3469" s="116">
        <v>0</v>
      </c>
      <c r="O3469" s="116">
        <v>0</v>
      </c>
      <c r="P3469" s="120">
        <v>0</v>
      </c>
      <c r="Q3469" s="27" t="str">
        <f t="shared" si="560"/>
        <v>Registered</v>
      </c>
      <c r="R3469" s="121">
        <f t="shared" si="561"/>
        <v>1</v>
      </c>
      <c r="T3469" s="117">
        <f t="shared" si="558"/>
        <v>0</v>
      </c>
      <c r="U3469" s="117">
        <f t="shared" si="559"/>
        <v>0</v>
      </c>
    </row>
    <row r="3470" spans="1:21" hidden="1" x14ac:dyDescent="0.3">
      <c r="A3470" s="114">
        <v>9875</v>
      </c>
      <c r="B3470" s="114" t="s">
        <v>314</v>
      </c>
      <c r="C3470" s="114" t="s">
        <v>316</v>
      </c>
      <c r="D3470" s="114" t="s">
        <v>9174</v>
      </c>
      <c r="E3470" s="114" t="s">
        <v>9175</v>
      </c>
      <c r="F3470" s="115">
        <v>45747</v>
      </c>
      <c r="G3470" s="114" t="s">
        <v>1450</v>
      </c>
      <c r="H3470" s="116">
        <v>5199300</v>
      </c>
      <c r="I3470" s="116">
        <v>5199300</v>
      </c>
      <c r="J3470" s="116">
        <v>5199300</v>
      </c>
      <c r="K3470" s="116">
        <v>0</v>
      </c>
      <c r="L3470" s="116">
        <v>0</v>
      </c>
      <c r="M3470" s="116">
        <v>0</v>
      </c>
      <c r="N3470" s="116">
        <v>0</v>
      </c>
      <c r="O3470" s="116">
        <v>0</v>
      </c>
      <c r="P3470" s="120">
        <v>0</v>
      </c>
      <c r="Q3470" s="27" t="str">
        <f t="shared" si="560"/>
        <v>Registered</v>
      </c>
      <c r="R3470" s="121">
        <f t="shared" si="561"/>
        <v>1</v>
      </c>
      <c r="T3470" s="117">
        <f t="shared" si="558"/>
        <v>0</v>
      </c>
      <c r="U3470" s="117">
        <f t="shared" si="559"/>
        <v>0</v>
      </c>
    </row>
    <row r="3471" spans="1:21" hidden="1" x14ac:dyDescent="0.3">
      <c r="A3471" s="114">
        <v>9876</v>
      </c>
      <c r="B3471" s="114" t="s">
        <v>314</v>
      </c>
      <c r="C3471" s="114" t="s">
        <v>316</v>
      </c>
      <c r="D3471" s="114" t="s">
        <v>9176</v>
      </c>
      <c r="E3471" s="114" t="s">
        <v>5099</v>
      </c>
      <c r="F3471" s="115">
        <v>45726</v>
      </c>
      <c r="G3471" s="114" t="s">
        <v>4294</v>
      </c>
      <c r="H3471" s="116">
        <v>5229711</v>
      </c>
      <c r="I3471" s="116">
        <v>5229711</v>
      </c>
      <c r="J3471" s="116">
        <v>5229711</v>
      </c>
      <c r="K3471" s="116">
        <v>0</v>
      </c>
      <c r="L3471" s="116">
        <v>0</v>
      </c>
      <c r="M3471" s="116">
        <v>0</v>
      </c>
      <c r="N3471" s="116">
        <v>0</v>
      </c>
      <c r="O3471" s="116">
        <v>0</v>
      </c>
      <c r="P3471" s="120">
        <v>0</v>
      </c>
      <c r="Q3471" s="27" t="str">
        <f t="shared" si="560"/>
        <v>Registered</v>
      </c>
      <c r="R3471" s="121">
        <f t="shared" si="561"/>
        <v>1</v>
      </c>
      <c r="T3471" s="117">
        <f t="shared" si="558"/>
        <v>0</v>
      </c>
      <c r="U3471" s="117">
        <f t="shared" si="559"/>
        <v>0</v>
      </c>
    </row>
    <row r="3472" spans="1:21" hidden="1" x14ac:dyDescent="0.3">
      <c r="A3472" s="114">
        <v>9877</v>
      </c>
      <c r="B3472" s="114" t="s">
        <v>314</v>
      </c>
      <c r="C3472" s="114" t="s">
        <v>316</v>
      </c>
      <c r="D3472" s="114" t="s">
        <v>9177</v>
      </c>
      <c r="E3472" s="114" t="s">
        <v>9178</v>
      </c>
      <c r="F3472" s="115">
        <v>46022</v>
      </c>
      <c r="G3472" s="114" t="s">
        <v>3166</v>
      </c>
      <c r="H3472" s="116">
        <v>5368250</v>
      </c>
      <c r="I3472" s="116">
        <v>5368250</v>
      </c>
      <c r="J3472" s="116">
        <v>5368250</v>
      </c>
      <c r="K3472" s="116">
        <v>0</v>
      </c>
      <c r="L3472" s="116">
        <v>0</v>
      </c>
      <c r="M3472" s="116">
        <v>0</v>
      </c>
      <c r="N3472" s="116">
        <v>0</v>
      </c>
      <c r="O3472" s="116">
        <v>0</v>
      </c>
      <c r="P3472" s="120">
        <v>0</v>
      </c>
      <c r="Q3472" s="27" t="str">
        <f t="shared" si="560"/>
        <v>Registered</v>
      </c>
      <c r="R3472" s="121">
        <f t="shared" si="561"/>
        <v>1</v>
      </c>
      <c r="T3472" s="117">
        <f t="shared" si="558"/>
        <v>0</v>
      </c>
      <c r="U3472" s="117">
        <f t="shared" si="559"/>
        <v>0</v>
      </c>
    </row>
    <row r="3473" spans="1:21" hidden="1" x14ac:dyDescent="0.3">
      <c r="A3473" s="114">
        <v>9878</v>
      </c>
      <c r="B3473" s="114" t="s">
        <v>314</v>
      </c>
      <c r="C3473" s="114" t="s">
        <v>316</v>
      </c>
      <c r="D3473" s="114" t="s">
        <v>9179</v>
      </c>
      <c r="E3473" s="114" t="s">
        <v>9180</v>
      </c>
      <c r="F3473" s="115">
        <v>45657</v>
      </c>
      <c r="G3473" s="114" t="s">
        <v>2456</v>
      </c>
      <c r="H3473" s="116">
        <v>5228976</v>
      </c>
      <c r="I3473" s="116">
        <v>5228976</v>
      </c>
      <c r="J3473" s="116">
        <v>5228976</v>
      </c>
      <c r="K3473" s="116">
        <v>0</v>
      </c>
      <c r="L3473" s="116">
        <v>0</v>
      </c>
      <c r="M3473" s="116">
        <v>0</v>
      </c>
      <c r="N3473" s="116">
        <v>0</v>
      </c>
      <c r="O3473" s="116">
        <v>0</v>
      </c>
      <c r="P3473" s="120">
        <v>0</v>
      </c>
      <c r="Q3473" s="27" t="str">
        <f t="shared" si="560"/>
        <v>Registered</v>
      </c>
      <c r="R3473" s="121">
        <f t="shared" si="561"/>
        <v>1</v>
      </c>
      <c r="T3473" s="117">
        <f t="shared" si="558"/>
        <v>0</v>
      </c>
      <c r="U3473" s="117">
        <f t="shared" si="559"/>
        <v>0</v>
      </c>
    </row>
    <row r="3474" spans="1:21" hidden="1" x14ac:dyDescent="0.3">
      <c r="A3474" s="114">
        <v>9879</v>
      </c>
      <c r="B3474" s="114" t="s">
        <v>314</v>
      </c>
      <c r="C3474" s="114" t="s">
        <v>316</v>
      </c>
      <c r="D3474" s="114" t="s">
        <v>3264</v>
      </c>
      <c r="E3474" s="114" t="s">
        <v>3265</v>
      </c>
      <c r="F3474" s="115">
        <v>45709</v>
      </c>
      <c r="G3474" s="114" t="s">
        <v>3266</v>
      </c>
      <c r="H3474" s="116">
        <v>5300000</v>
      </c>
      <c r="I3474" s="116">
        <v>5300000</v>
      </c>
      <c r="J3474" s="116">
        <v>5300000</v>
      </c>
      <c r="K3474" s="116">
        <v>0</v>
      </c>
      <c r="L3474" s="116">
        <v>0</v>
      </c>
      <c r="M3474" s="116">
        <v>0</v>
      </c>
      <c r="N3474" s="116">
        <v>0</v>
      </c>
      <c r="O3474" s="116">
        <v>0</v>
      </c>
      <c r="P3474" s="120">
        <v>0</v>
      </c>
      <c r="Q3474" s="27" t="str">
        <f t="shared" si="560"/>
        <v>Registered</v>
      </c>
      <c r="R3474" s="121">
        <f t="shared" si="561"/>
        <v>1</v>
      </c>
      <c r="T3474" s="117">
        <f t="shared" si="558"/>
        <v>0</v>
      </c>
      <c r="U3474" s="117">
        <f t="shared" si="559"/>
        <v>0</v>
      </c>
    </row>
    <row r="3475" spans="1:21" hidden="1" x14ac:dyDescent="0.3">
      <c r="A3475" s="114">
        <v>9880</v>
      </c>
      <c r="B3475" s="114" t="s">
        <v>314</v>
      </c>
      <c r="C3475" s="114" t="s">
        <v>316</v>
      </c>
      <c r="D3475" s="114" t="s">
        <v>3347</v>
      </c>
      <c r="E3475" s="114" t="s">
        <v>3348</v>
      </c>
      <c r="F3475" s="115">
        <v>45565</v>
      </c>
      <c r="G3475" s="114" t="s">
        <v>2435</v>
      </c>
      <c r="H3475" s="116">
        <v>4968340</v>
      </c>
      <c r="I3475" s="116">
        <v>4968340</v>
      </c>
      <c r="J3475" s="116">
        <v>4968340</v>
      </c>
      <c r="K3475" s="116">
        <v>0</v>
      </c>
      <c r="L3475" s="116">
        <v>0</v>
      </c>
      <c r="M3475" s="116">
        <v>0</v>
      </c>
      <c r="N3475" s="116">
        <v>0</v>
      </c>
      <c r="O3475" s="116">
        <v>0</v>
      </c>
      <c r="P3475" s="120">
        <v>0</v>
      </c>
      <c r="Q3475" s="27" t="str">
        <f t="shared" si="560"/>
        <v>Registered</v>
      </c>
      <c r="R3475" s="121">
        <f t="shared" si="561"/>
        <v>1</v>
      </c>
      <c r="T3475" s="117">
        <f t="shared" si="558"/>
        <v>0</v>
      </c>
      <c r="U3475" s="117">
        <f t="shared" si="559"/>
        <v>0</v>
      </c>
    </row>
    <row r="3476" spans="1:21" hidden="1" x14ac:dyDescent="0.3">
      <c r="A3476" s="114">
        <v>9881</v>
      </c>
      <c r="B3476" s="114" t="s">
        <v>314</v>
      </c>
      <c r="C3476" s="114" t="s">
        <v>316</v>
      </c>
      <c r="D3476" s="114" t="s">
        <v>2741</v>
      </c>
      <c r="E3476" s="114" t="s">
        <v>2742</v>
      </c>
      <c r="F3476" s="115">
        <v>45726</v>
      </c>
      <c r="G3476" s="114" t="s">
        <v>2743</v>
      </c>
      <c r="H3476" s="116">
        <v>5228681</v>
      </c>
      <c r="I3476" s="116">
        <v>5228681</v>
      </c>
      <c r="J3476" s="116">
        <v>5228681</v>
      </c>
      <c r="K3476" s="116">
        <v>0</v>
      </c>
      <c r="L3476" s="116">
        <v>0</v>
      </c>
      <c r="M3476" s="116">
        <v>0</v>
      </c>
      <c r="N3476" s="116">
        <v>0</v>
      </c>
      <c r="O3476" s="116">
        <v>0</v>
      </c>
      <c r="P3476" s="120">
        <v>0</v>
      </c>
      <c r="Q3476" s="27" t="str">
        <f t="shared" si="560"/>
        <v>Registered</v>
      </c>
      <c r="R3476" s="121">
        <f t="shared" si="561"/>
        <v>1</v>
      </c>
      <c r="T3476" s="117">
        <f t="shared" si="558"/>
        <v>0</v>
      </c>
      <c r="U3476" s="117">
        <f t="shared" si="559"/>
        <v>0</v>
      </c>
    </row>
    <row r="3477" spans="1:21" hidden="1" x14ac:dyDescent="0.3">
      <c r="A3477" s="114">
        <v>9882</v>
      </c>
      <c r="B3477" s="114" t="s">
        <v>314</v>
      </c>
      <c r="C3477" s="114" t="s">
        <v>316</v>
      </c>
      <c r="D3477" s="114" t="s">
        <v>3262</v>
      </c>
      <c r="E3477" s="114" t="s">
        <v>3263</v>
      </c>
      <c r="F3477" s="115">
        <v>45623</v>
      </c>
      <c r="G3477" s="114" t="s">
        <v>2067</v>
      </c>
      <c r="H3477" s="116">
        <v>5264046</v>
      </c>
      <c r="I3477" s="116">
        <v>5264046</v>
      </c>
      <c r="J3477" s="116">
        <v>5264046</v>
      </c>
      <c r="K3477" s="116">
        <v>0</v>
      </c>
      <c r="L3477" s="116">
        <v>0</v>
      </c>
      <c r="M3477" s="116">
        <v>0</v>
      </c>
      <c r="N3477" s="116">
        <v>0</v>
      </c>
      <c r="O3477" s="116">
        <v>0</v>
      </c>
      <c r="P3477" s="120">
        <v>0</v>
      </c>
      <c r="Q3477" s="27" t="str">
        <f t="shared" si="560"/>
        <v>Registered</v>
      </c>
      <c r="R3477" s="121">
        <f t="shared" si="561"/>
        <v>1</v>
      </c>
      <c r="T3477" s="117">
        <f t="shared" si="558"/>
        <v>0</v>
      </c>
      <c r="U3477" s="117">
        <f t="shared" si="559"/>
        <v>0</v>
      </c>
    </row>
    <row r="3478" spans="1:21" hidden="1" x14ac:dyDescent="0.3">
      <c r="A3478" s="114">
        <v>9883</v>
      </c>
      <c r="B3478" s="114" t="s">
        <v>314</v>
      </c>
      <c r="C3478" s="114" t="s">
        <v>316</v>
      </c>
      <c r="D3478" s="114" t="s">
        <v>2095</v>
      </c>
      <c r="E3478" s="114" t="s">
        <v>2096</v>
      </c>
      <c r="F3478" s="115">
        <v>45561</v>
      </c>
      <c r="G3478" s="114" t="s">
        <v>1903</v>
      </c>
      <c r="H3478" s="116">
        <v>4495000</v>
      </c>
      <c r="I3478" s="116">
        <v>4495000</v>
      </c>
      <c r="J3478" s="116">
        <v>4495000</v>
      </c>
      <c r="K3478" s="116">
        <v>0</v>
      </c>
      <c r="L3478" s="116">
        <v>0</v>
      </c>
      <c r="M3478" s="116">
        <v>0</v>
      </c>
      <c r="N3478" s="116">
        <v>0</v>
      </c>
      <c r="O3478" s="116">
        <v>0</v>
      </c>
      <c r="P3478" s="120">
        <v>0</v>
      </c>
      <c r="Q3478" s="27" t="str">
        <f t="shared" si="560"/>
        <v>Registered</v>
      </c>
      <c r="R3478" s="121">
        <f t="shared" si="561"/>
        <v>1</v>
      </c>
      <c r="T3478" s="117">
        <f t="shared" si="558"/>
        <v>0</v>
      </c>
      <c r="U3478" s="117">
        <f t="shared" si="559"/>
        <v>0</v>
      </c>
    </row>
    <row r="3479" spans="1:21" hidden="1" x14ac:dyDescent="0.3">
      <c r="A3479" s="114">
        <v>9884</v>
      </c>
      <c r="B3479" s="114" t="s">
        <v>314</v>
      </c>
      <c r="C3479" s="114" t="s">
        <v>316</v>
      </c>
      <c r="D3479" s="114" t="s">
        <v>9181</v>
      </c>
      <c r="E3479" s="114" t="s">
        <v>9182</v>
      </c>
      <c r="F3479" s="115">
        <v>45834</v>
      </c>
      <c r="G3479" s="114" t="s">
        <v>8450</v>
      </c>
      <c r="H3479" s="116">
        <v>5367720</v>
      </c>
      <c r="I3479" s="116">
        <v>5367720</v>
      </c>
      <c r="J3479" s="116">
        <v>5367720</v>
      </c>
      <c r="K3479" s="116">
        <v>0</v>
      </c>
      <c r="L3479" s="116">
        <v>0</v>
      </c>
      <c r="M3479" s="116">
        <v>0</v>
      </c>
      <c r="N3479" s="116">
        <v>0</v>
      </c>
      <c r="O3479" s="116">
        <v>0</v>
      </c>
      <c r="P3479" s="120">
        <v>0</v>
      </c>
      <c r="Q3479" s="27" t="str">
        <f t="shared" si="560"/>
        <v>Registered</v>
      </c>
      <c r="R3479" s="121">
        <f t="shared" si="561"/>
        <v>1</v>
      </c>
      <c r="T3479" s="117">
        <f t="shared" si="558"/>
        <v>0</v>
      </c>
      <c r="U3479" s="117">
        <f t="shared" si="559"/>
        <v>0</v>
      </c>
    </row>
    <row r="3480" spans="1:21" hidden="1" x14ac:dyDescent="0.3">
      <c r="A3480" s="114">
        <v>9885</v>
      </c>
      <c r="B3480" s="114" t="s">
        <v>314</v>
      </c>
      <c r="C3480" s="114" t="s">
        <v>316</v>
      </c>
      <c r="D3480" s="114" t="s">
        <v>2666</v>
      </c>
      <c r="E3480" s="114" t="s">
        <v>2667</v>
      </c>
      <c r="F3480" s="115">
        <v>45990</v>
      </c>
      <c r="G3480" s="114" t="s">
        <v>2478</v>
      </c>
      <c r="H3480" s="116">
        <v>5494164</v>
      </c>
      <c r="I3480" s="116">
        <v>5494164</v>
      </c>
      <c r="J3480" s="116">
        <v>5494164</v>
      </c>
      <c r="K3480" s="116">
        <v>0</v>
      </c>
      <c r="L3480" s="116">
        <v>0</v>
      </c>
      <c r="M3480" s="116">
        <v>0</v>
      </c>
      <c r="N3480" s="116">
        <v>0</v>
      </c>
      <c r="O3480" s="116">
        <v>0</v>
      </c>
      <c r="P3480" s="120">
        <v>0</v>
      </c>
      <c r="Q3480" s="27" t="str">
        <f t="shared" si="560"/>
        <v>Registered</v>
      </c>
      <c r="R3480" s="121">
        <f t="shared" si="561"/>
        <v>1</v>
      </c>
      <c r="T3480" s="117">
        <f t="shared" si="558"/>
        <v>0</v>
      </c>
      <c r="U3480" s="117">
        <f t="shared" si="559"/>
        <v>0</v>
      </c>
    </row>
    <row r="3481" spans="1:21" hidden="1" x14ac:dyDescent="0.3">
      <c r="A3481" s="114">
        <v>9886</v>
      </c>
      <c r="B3481" s="114" t="s">
        <v>314</v>
      </c>
      <c r="C3481" s="114" t="s">
        <v>316</v>
      </c>
      <c r="D3481" s="114" t="s">
        <v>2444</v>
      </c>
      <c r="E3481" s="114" t="s">
        <v>2445</v>
      </c>
      <c r="F3481" s="115">
        <v>45580</v>
      </c>
      <c r="G3481" s="114" t="s">
        <v>2446</v>
      </c>
      <c r="H3481" s="116">
        <v>5215200</v>
      </c>
      <c r="I3481" s="116">
        <v>5215200</v>
      </c>
      <c r="J3481" s="116">
        <v>5215200</v>
      </c>
      <c r="K3481" s="116">
        <v>0</v>
      </c>
      <c r="L3481" s="116">
        <v>0</v>
      </c>
      <c r="M3481" s="116">
        <v>0</v>
      </c>
      <c r="N3481" s="116">
        <v>0</v>
      </c>
      <c r="O3481" s="116">
        <v>0</v>
      </c>
      <c r="P3481" s="120">
        <v>0</v>
      </c>
      <c r="Q3481" s="27" t="str">
        <f t="shared" si="560"/>
        <v>Registered</v>
      </c>
      <c r="R3481" s="121">
        <f t="shared" si="561"/>
        <v>1</v>
      </c>
      <c r="T3481" s="117">
        <f t="shared" ref="T3481:T3501" si="562">L3481+M3481+N3481+O3481+P3481</f>
        <v>0</v>
      </c>
      <c r="U3481" s="117">
        <f t="shared" ref="U3481:U3501" si="563">K3481-T3481</f>
        <v>0</v>
      </c>
    </row>
    <row r="3482" spans="1:21" hidden="1" x14ac:dyDescent="0.3">
      <c r="A3482" s="114">
        <v>9887</v>
      </c>
      <c r="B3482" s="114" t="s">
        <v>314</v>
      </c>
      <c r="C3482" s="114" t="s">
        <v>316</v>
      </c>
      <c r="D3482" s="114" t="s">
        <v>9183</v>
      </c>
      <c r="E3482" s="114" t="s">
        <v>9184</v>
      </c>
      <c r="F3482" s="115">
        <v>45817</v>
      </c>
      <c r="G3482" s="114" t="s">
        <v>4212</v>
      </c>
      <c r="H3482" s="116">
        <v>5360184</v>
      </c>
      <c r="I3482" s="116">
        <v>5360184</v>
      </c>
      <c r="J3482" s="116">
        <v>5360184</v>
      </c>
      <c r="K3482" s="116">
        <v>0</v>
      </c>
      <c r="L3482" s="116">
        <v>0</v>
      </c>
      <c r="M3482" s="116">
        <v>0</v>
      </c>
      <c r="N3482" s="116">
        <v>0</v>
      </c>
      <c r="O3482" s="116">
        <v>0</v>
      </c>
      <c r="P3482" s="120">
        <v>0</v>
      </c>
      <c r="Q3482" s="27" t="str">
        <f t="shared" si="560"/>
        <v>Registered</v>
      </c>
      <c r="R3482" s="121">
        <f t="shared" si="561"/>
        <v>1</v>
      </c>
      <c r="T3482" s="117">
        <f t="shared" si="562"/>
        <v>0</v>
      </c>
      <c r="U3482" s="117">
        <f t="shared" si="563"/>
        <v>0</v>
      </c>
    </row>
    <row r="3483" spans="1:21" hidden="1" x14ac:dyDescent="0.3">
      <c r="A3483" s="114">
        <v>9888</v>
      </c>
      <c r="B3483" s="114" t="s">
        <v>314</v>
      </c>
      <c r="C3483" s="114" t="s">
        <v>316</v>
      </c>
      <c r="D3483" s="114" t="s">
        <v>9185</v>
      </c>
      <c r="E3483" s="114" t="s">
        <v>9186</v>
      </c>
      <c r="F3483" s="115">
        <v>45930</v>
      </c>
      <c r="G3483" s="114" t="s">
        <v>2854</v>
      </c>
      <c r="H3483" s="116">
        <v>5450436</v>
      </c>
      <c r="I3483" s="116">
        <v>5450436</v>
      </c>
      <c r="J3483" s="116">
        <v>5450436</v>
      </c>
      <c r="K3483" s="116">
        <v>0</v>
      </c>
      <c r="L3483" s="116">
        <v>0</v>
      </c>
      <c r="M3483" s="116">
        <v>0</v>
      </c>
      <c r="N3483" s="116">
        <v>0</v>
      </c>
      <c r="O3483" s="116">
        <v>0</v>
      </c>
      <c r="P3483" s="120">
        <v>0</v>
      </c>
      <c r="Q3483" s="27" t="str">
        <f t="shared" si="560"/>
        <v>Registered</v>
      </c>
      <c r="R3483" s="121">
        <f t="shared" si="561"/>
        <v>1</v>
      </c>
      <c r="T3483" s="117">
        <f t="shared" si="562"/>
        <v>0</v>
      </c>
      <c r="U3483" s="117">
        <f t="shared" si="563"/>
        <v>0</v>
      </c>
    </row>
    <row r="3484" spans="1:21" hidden="1" x14ac:dyDescent="0.3">
      <c r="A3484" s="114">
        <v>9889</v>
      </c>
      <c r="B3484" s="114" t="s">
        <v>314</v>
      </c>
      <c r="C3484" s="114" t="s">
        <v>316</v>
      </c>
      <c r="D3484" s="114" t="s">
        <v>9187</v>
      </c>
      <c r="E3484" s="114" t="s">
        <v>9188</v>
      </c>
      <c r="F3484" s="115">
        <v>45626</v>
      </c>
      <c r="G3484" s="114" t="s">
        <v>2737</v>
      </c>
      <c r="H3484" s="116">
        <v>4494912</v>
      </c>
      <c r="I3484" s="116">
        <v>4494912</v>
      </c>
      <c r="J3484" s="116">
        <v>4494912</v>
      </c>
      <c r="K3484" s="116">
        <v>0</v>
      </c>
      <c r="L3484" s="116">
        <v>0</v>
      </c>
      <c r="M3484" s="116">
        <v>0</v>
      </c>
      <c r="N3484" s="116">
        <v>0</v>
      </c>
      <c r="O3484" s="116">
        <v>0</v>
      </c>
      <c r="P3484" s="120">
        <v>0</v>
      </c>
      <c r="Q3484" s="27" t="str">
        <f t="shared" si="560"/>
        <v>Registered</v>
      </c>
      <c r="R3484" s="121">
        <f t="shared" si="561"/>
        <v>1</v>
      </c>
      <c r="T3484" s="117">
        <f t="shared" si="562"/>
        <v>0</v>
      </c>
      <c r="U3484" s="117">
        <f t="shared" si="563"/>
        <v>0</v>
      </c>
    </row>
    <row r="3485" spans="1:21" hidden="1" x14ac:dyDescent="0.3">
      <c r="A3485" s="114">
        <v>9890</v>
      </c>
      <c r="B3485" s="114" t="s">
        <v>314</v>
      </c>
      <c r="C3485" s="114" t="s">
        <v>316</v>
      </c>
      <c r="D3485" s="114" t="s">
        <v>2493</v>
      </c>
      <c r="E3485" s="114" t="s">
        <v>2494</v>
      </c>
      <c r="F3485" s="115">
        <v>45688</v>
      </c>
      <c r="G3485" s="114" t="s">
        <v>2495</v>
      </c>
      <c r="H3485" s="116">
        <v>5411508</v>
      </c>
      <c r="I3485" s="116">
        <v>5411508</v>
      </c>
      <c r="J3485" s="116">
        <v>5411508</v>
      </c>
      <c r="K3485" s="116">
        <v>0</v>
      </c>
      <c r="L3485" s="116">
        <v>0</v>
      </c>
      <c r="M3485" s="116">
        <v>0</v>
      </c>
      <c r="N3485" s="116">
        <v>0</v>
      </c>
      <c r="O3485" s="116">
        <v>0</v>
      </c>
      <c r="P3485" s="120">
        <v>0</v>
      </c>
      <c r="Q3485" s="27" t="str">
        <f t="shared" si="560"/>
        <v>Registered</v>
      </c>
      <c r="R3485" s="121">
        <f t="shared" si="561"/>
        <v>1</v>
      </c>
      <c r="T3485" s="117">
        <f t="shared" si="562"/>
        <v>0</v>
      </c>
      <c r="U3485" s="117">
        <f t="shared" si="563"/>
        <v>0</v>
      </c>
    </row>
    <row r="3486" spans="1:21" hidden="1" x14ac:dyDescent="0.3">
      <c r="A3486" s="114">
        <v>9891</v>
      </c>
      <c r="B3486" s="114" t="s">
        <v>314</v>
      </c>
      <c r="C3486" s="114" t="s">
        <v>316</v>
      </c>
      <c r="D3486" s="114" t="s">
        <v>9189</v>
      </c>
      <c r="E3486" s="114" t="s">
        <v>9190</v>
      </c>
      <c r="F3486" s="115">
        <v>46064</v>
      </c>
      <c r="G3486" s="114" t="s">
        <v>1532</v>
      </c>
      <c r="H3486" s="116">
        <v>5493600</v>
      </c>
      <c r="I3486" s="116">
        <v>5493600</v>
      </c>
      <c r="J3486" s="116">
        <v>5493600</v>
      </c>
      <c r="K3486" s="116">
        <v>0</v>
      </c>
      <c r="L3486" s="116">
        <v>0</v>
      </c>
      <c r="M3486" s="116">
        <v>0</v>
      </c>
      <c r="N3486" s="116">
        <v>0</v>
      </c>
      <c r="O3486" s="116">
        <v>0</v>
      </c>
      <c r="P3486" s="120">
        <v>0</v>
      </c>
      <c r="Q3486" s="27" t="str">
        <f t="shared" si="560"/>
        <v>Registered</v>
      </c>
      <c r="R3486" s="121">
        <f t="shared" si="561"/>
        <v>1</v>
      </c>
      <c r="T3486" s="117">
        <f t="shared" si="562"/>
        <v>0</v>
      </c>
      <c r="U3486" s="117">
        <f t="shared" si="563"/>
        <v>0</v>
      </c>
    </row>
    <row r="3487" spans="1:21" hidden="1" x14ac:dyDescent="0.3">
      <c r="A3487" s="114">
        <v>9892</v>
      </c>
      <c r="B3487" s="114" t="s">
        <v>314</v>
      </c>
      <c r="C3487" s="114" t="s">
        <v>316</v>
      </c>
      <c r="D3487" s="114" t="s">
        <v>9191</v>
      </c>
      <c r="E3487" s="114" t="s">
        <v>9192</v>
      </c>
      <c r="F3487" s="115">
        <v>46071</v>
      </c>
      <c r="G3487" s="114" t="s">
        <v>4022</v>
      </c>
      <c r="H3487" s="116">
        <v>5447050</v>
      </c>
      <c r="I3487" s="116">
        <v>5447050</v>
      </c>
      <c r="J3487" s="116">
        <v>5447050</v>
      </c>
      <c r="K3487" s="116">
        <v>0</v>
      </c>
      <c r="L3487" s="116">
        <v>0</v>
      </c>
      <c r="M3487" s="116">
        <v>0</v>
      </c>
      <c r="N3487" s="116">
        <v>0</v>
      </c>
      <c r="O3487" s="116">
        <v>0</v>
      </c>
      <c r="P3487" s="120">
        <v>0</v>
      </c>
      <c r="Q3487" s="27" t="str">
        <f t="shared" si="560"/>
        <v>Registered</v>
      </c>
      <c r="R3487" s="121">
        <f t="shared" si="561"/>
        <v>1</v>
      </c>
      <c r="T3487" s="117">
        <f t="shared" si="562"/>
        <v>0</v>
      </c>
      <c r="U3487" s="117">
        <f t="shared" si="563"/>
        <v>0</v>
      </c>
    </row>
    <row r="3488" spans="1:21" hidden="1" x14ac:dyDescent="0.3">
      <c r="A3488" s="114">
        <v>9893</v>
      </c>
      <c r="B3488" s="114" t="s">
        <v>314</v>
      </c>
      <c r="C3488" s="114" t="s">
        <v>316</v>
      </c>
      <c r="D3488" s="114" t="s">
        <v>2433</v>
      </c>
      <c r="E3488" s="114" t="s">
        <v>2434</v>
      </c>
      <c r="F3488" s="115">
        <v>45473</v>
      </c>
      <c r="G3488" s="114" t="s">
        <v>2435</v>
      </c>
      <c r="H3488" s="116">
        <v>5067600</v>
      </c>
      <c r="I3488" s="116">
        <v>5067600</v>
      </c>
      <c r="J3488" s="116">
        <v>5067600</v>
      </c>
      <c r="K3488" s="116">
        <v>0</v>
      </c>
      <c r="L3488" s="116">
        <v>0</v>
      </c>
      <c r="M3488" s="116">
        <v>0</v>
      </c>
      <c r="N3488" s="116">
        <v>0</v>
      </c>
      <c r="O3488" s="116">
        <v>0</v>
      </c>
      <c r="P3488" s="120">
        <v>0</v>
      </c>
      <c r="Q3488" s="27" t="str">
        <f t="shared" si="560"/>
        <v>Registered</v>
      </c>
      <c r="R3488" s="121">
        <f t="shared" si="561"/>
        <v>1</v>
      </c>
      <c r="T3488" s="117">
        <f t="shared" si="562"/>
        <v>0</v>
      </c>
      <c r="U3488" s="117">
        <f t="shared" si="563"/>
        <v>0</v>
      </c>
    </row>
    <row r="3489" spans="1:21" hidden="1" x14ac:dyDescent="0.3">
      <c r="A3489" s="114">
        <v>9894</v>
      </c>
      <c r="B3489" s="114" t="s">
        <v>314</v>
      </c>
      <c r="C3489" s="114" t="s">
        <v>316</v>
      </c>
      <c r="D3489" s="114" t="s">
        <v>4233</v>
      </c>
      <c r="E3489" s="114" t="s">
        <v>4234</v>
      </c>
      <c r="F3489" s="115">
        <v>45685</v>
      </c>
      <c r="G3489" s="114" t="s">
        <v>1785</v>
      </c>
      <c r="H3489" s="116">
        <v>4920000</v>
      </c>
      <c r="I3489" s="116">
        <v>4920000</v>
      </c>
      <c r="J3489" s="116">
        <v>4920000</v>
      </c>
      <c r="K3489" s="116">
        <v>0</v>
      </c>
      <c r="L3489" s="116">
        <v>0</v>
      </c>
      <c r="M3489" s="116">
        <v>0</v>
      </c>
      <c r="N3489" s="116">
        <v>0</v>
      </c>
      <c r="O3489" s="116">
        <v>0</v>
      </c>
      <c r="P3489" s="120">
        <v>0</v>
      </c>
      <c r="Q3489" s="27" t="str">
        <f t="shared" si="560"/>
        <v>Registered</v>
      </c>
      <c r="R3489" s="121">
        <f t="shared" si="561"/>
        <v>1</v>
      </c>
      <c r="T3489" s="117">
        <f t="shared" si="562"/>
        <v>0</v>
      </c>
      <c r="U3489" s="117">
        <f t="shared" si="563"/>
        <v>0</v>
      </c>
    </row>
    <row r="3490" spans="1:21" hidden="1" x14ac:dyDescent="0.3">
      <c r="A3490" s="114">
        <v>9895</v>
      </c>
      <c r="B3490" s="114" t="s">
        <v>314</v>
      </c>
      <c r="C3490" s="114" t="s">
        <v>316</v>
      </c>
      <c r="D3490" s="114" t="s">
        <v>2782</v>
      </c>
      <c r="E3490" s="114" t="s">
        <v>2783</v>
      </c>
      <c r="F3490" s="115">
        <v>45726</v>
      </c>
      <c r="G3490" s="114" t="s">
        <v>2784</v>
      </c>
      <c r="H3490" s="116">
        <v>5067825</v>
      </c>
      <c r="I3490" s="116">
        <v>5067825</v>
      </c>
      <c r="J3490" s="116">
        <v>5067825</v>
      </c>
      <c r="K3490" s="116">
        <v>0</v>
      </c>
      <c r="L3490" s="116">
        <v>0</v>
      </c>
      <c r="M3490" s="116">
        <v>0</v>
      </c>
      <c r="N3490" s="116">
        <v>0</v>
      </c>
      <c r="O3490" s="116">
        <v>0</v>
      </c>
      <c r="P3490" s="120">
        <v>0</v>
      </c>
      <c r="Q3490" s="27" t="str">
        <f t="shared" si="560"/>
        <v>Registered</v>
      </c>
      <c r="R3490" s="121">
        <f t="shared" si="561"/>
        <v>1</v>
      </c>
      <c r="T3490" s="117">
        <f t="shared" si="562"/>
        <v>0</v>
      </c>
      <c r="U3490" s="117">
        <f t="shared" si="563"/>
        <v>0</v>
      </c>
    </row>
    <row r="3491" spans="1:21" hidden="1" x14ac:dyDescent="0.3">
      <c r="A3491" s="114">
        <v>9896</v>
      </c>
      <c r="B3491" s="114" t="s">
        <v>314</v>
      </c>
      <c r="C3491" s="114" t="s">
        <v>316</v>
      </c>
      <c r="D3491" s="114" t="s">
        <v>1610</v>
      </c>
      <c r="E3491" s="114" t="s">
        <v>1611</v>
      </c>
      <c r="F3491" s="115">
        <v>46064</v>
      </c>
      <c r="G3491" s="114" t="s">
        <v>1612</v>
      </c>
      <c r="H3491" s="116">
        <v>5494581</v>
      </c>
      <c r="I3491" s="116">
        <v>5494581</v>
      </c>
      <c r="J3491" s="116">
        <v>5494581</v>
      </c>
      <c r="K3491" s="116">
        <v>0</v>
      </c>
      <c r="L3491" s="116">
        <v>0</v>
      </c>
      <c r="M3491" s="116">
        <v>0</v>
      </c>
      <c r="N3491" s="116">
        <v>0</v>
      </c>
      <c r="O3491" s="116">
        <v>0</v>
      </c>
      <c r="P3491" s="120">
        <v>0</v>
      </c>
      <c r="Q3491" s="27" t="str">
        <f t="shared" si="560"/>
        <v>Registered</v>
      </c>
      <c r="R3491" s="121">
        <f t="shared" si="561"/>
        <v>1</v>
      </c>
      <c r="T3491" s="117">
        <f t="shared" si="562"/>
        <v>0</v>
      </c>
      <c r="U3491" s="117">
        <f t="shared" si="563"/>
        <v>0</v>
      </c>
    </row>
    <row r="3492" spans="1:21" hidden="1" x14ac:dyDescent="0.3">
      <c r="A3492" s="114">
        <v>9897</v>
      </c>
      <c r="B3492" s="114" t="s">
        <v>314</v>
      </c>
      <c r="C3492" s="114" t="s">
        <v>316</v>
      </c>
      <c r="D3492" s="114" t="s">
        <v>9193</v>
      </c>
      <c r="E3492" s="114" t="s">
        <v>5458</v>
      </c>
      <c r="F3492" s="115">
        <v>45608</v>
      </c>
      <c r="G3492" s="114" t="s">
        <v>2737</v>
      </c>
      <c r="H3492" s="116">
        <v>5166000</v>
      </c>
      <c r="I3492" s="116">
        <v>5166000</v>
      </c>
      <c r="J3492" s="116">
        <v>5166000</v>
      </c>
      <c r="K3492" s="116">
        <v>0</v>
      </c>
      <c r="L3492" s="116">
        <v>0</v>
      </c>
      <c r="M3492" s="116">
        <v>0</v>
      </c>
      <c r="N3492" s="116">
        <v>0</v>
      </c>
      <c r="O3492" s="116">
        <v>0</v>
      </c>
      <c r="P3492" s="120">
        <v>0</v>
      </c>
      <c r="Q3492" s="27" t="str">
        <f t="shared" si="560"/>
        <v>Registered</v>
      </c>
      <c r="R3492" s="121">
        <f t="shared" si="561"/>
        <v>1</v>
      </c>
      <c r="T3492" s="117">
        <f t="shared" si="562"/>
        <v>0</v>
      </c>
      <c r="U3492" s="117">
        <f t="shared" si="563"/>
        <v>0</v>
      </c>
    </row>
    <row r="3493" spans="1:21" hidden="1" x14ac:dyDescent="0.3">
      <c r="A3493" s="114">
        <v>9898</v>
      </c>
      <c r="B3493" s="114" t="s">
        <v>314</v>
      </c>
      <c r="C3493" s="114" t="s">
        <v>316</v>
      </c>
      <c r="D3493" s="114" t="s">
        <v>4772</v>
      </c>
      <c r="E3493" s="114" t="s">
        <v>4773</v>
      </c>
      <c r="F3493" s="115">
        <v>45786</v>
      </c>
      <c r="G3493" s="114" t="s">
        <v>3916</v>
      </c>
      <c r="H3493" s="116">
        <v>5362800</v>
      </c>
      <c r="I3493" s="116">
        <v>5362800</v>
      </c>
      <c r="J3493" s="116">
        <v>5362800</v>
      </c>
      <c r="K3493" s="116">
        <v>0</v>
      </c>
      <c r="L3493" s="116">
        <v>0</v>
      </c>
      <c r="M3493" s="116">
        <v>0</v>
      </c>
      <c r="N3493" s="116">
        <v>0</v>
      </c>
      <c r="O3493" s="116">
        <v>0</v>
      </c>
      <c r="P3493" s="120">
        <v>0</v>
      </c>
      <c r="Q3493" s="27" t="str">
        <f t="shared" si="560"/>
        <v>Registered</v>
      </c>
      <c r="R3493" s="121">
        <f t="shared" si="561"/>
        <v>1</v>
      </c>
      <c r="T3493" s="117">
        <f t="shared" si="562"/>
        <v>0</v>
      </c>
      <c r="U3493" s="117">
        <f t="shared" si="563"/>
        <v>0</v>
      </c>
    </row>
    <row r="3494" spans="1:21" hidden="1" x14ac:dyDescent="0.3">
      <c r="A3494" s="114">
        <v>9899</v>
      </c>
      <c r="B3494" s="114" t="s">
        <v>314</v>
      </c>
      <c r="C3494" s="114" t="s">
        <v>316</v>
      </c>
      <c r="D3494" s="114" t="s">
        <v>4356</v>
      </c>
      <c r="E3494" s="114" t="s">
        <v>4357</v>
      </c>
      <c r="F3494" s="115">
        <v>45786</v>
      </c>
      <c r="G3494" s="114" t="s">
        <v>3916</v>
      </c>
      <c r="H3494" s="116">
        <v>5362800</v>
      </c>
      <c r="I3494" s="116">
        <v>5362800</v>
      </c>
      <c r="J3494" s="116">
        <v>5362800</v>
      </c>
      <c r="K3494" s="116">
        <v>0</v>
      </c>
      <c r="L3494" s="116">
        <v>0</v>
      </c>
      <c r="M3494" s="116">
        <v>0</v>
      </c>
      <c r="N3494" s="116">
        <v>0</v>
      </c>
      <c r="O3494" s="116">
        <v>0</v>
      </c>
      <c r="P3494" s="120">
        <v>0</v>
      </c>
      <c r="Q3494" s="27" t="str">
        <f t="shared" si="560"/>
        <v>Registered</v>
      </c>
      <c r="R3494" s="121">
        <f t="shared" si="561"/>
        <v>1</v>
      </c>
      <c r="T3494" s="117">
        <f t="shared" si="562"/>
        <v>0</v>
      </c>
      <c r="U3494" s="117">
        <f t="shared" si="563"/>
        <v>0</v>
      </c>
    </row>
    <row r="3495" spans="1:21" hidden="1" x14ac:dyDescent="0.3">
      <c r="A3495" s="114">
        <v>9900</v>
      </c>
      <c r="B3495" s="114" t="s">
        <v>314</v>
      </c>
      <c r="C3495" s="114" t="s">
        <v>316</v>
      </c>
      <c r="D3495" s="114" t="s">
        <v>9194</v>
      </c>
      <c r="E3495" s="114" t="s">
        <v>9195</v>
      </c>
      <c r="F3495" s="115">
        <v>46053</v>
      </c>
      <c r="G3495" s="114" t="s">
        <v>9196</v>
      </c>
      <c r="H3495" s="116">
        <v>5410215</v>
      </c>
      <c r="I3495" s="116">
        <v>5410215</v>
      </c>
      <c r="J3495" s="116">
        <v>5410215</v>
      </c>
      <c r="K3495" s="116">
        <v>0</v>
      </c>
      <c r="L3495" s="116">
        <v>0</v>
      </c>
      <c r="M3495" s="116">
        <v>0</v>
      </c>
      <c r="N3495" s="116">
        <v>0</v>
      </c>
      <c r="O3495" s="116">
        <v>0</v>
      </c>
      <c r="P3495" s="120">
        <v>0</v>
      </c>
      <c r="Q3495" s="27" t="str">
        <f t="shared" si="560"/>
        <v>Registered</v>
      </c>
      <c r="R3495" s="121">
        <f t="shared" si="561"/>
        <v>1</v>
      </c>
      <c r="T3495" s="117">
        <f t="shared" si="562"/>
        <v>0</v>
      </c>
      <c r="U3495" s="117">
        <f t="shared" si="563"/>
        <v>0</v>
      </c>
    </row>
    <row r="3496" spans="1:21" hidden="1" x14ac:dyDescent="0.3">
      <c r="A3496" s="114">
        <v>9901</v>
      </c>
      <c r="B3496" s="114" t="s">
        <v>314</v>
      </c>
      <c r="C3496" s="114" t="s">
        <v>316</v>
      </c>
      <c r="D3496" s="114" t="s">
        <v>9197</v>
      </c>
      <c r="E3496" s="114" t="s">
        <v>9198</v>
      </c>
      <c r="F3496" s="115">
        <v>45664</v>
      </c>
      <c r="G3496" s="114" t="s">
        <v>1437</v>
      </c>
      <c r="H3496" s="116">
        <v>5273256</v>
      </c>
      <c r="I3496" s="116">
        <v>5273256</v>
      </c>
      <c r="J3496" s="116">
        <v>5273256</v>
      </c>
      <c r="K3496" s="116">
        <v>0</v>
      </c>
      <c r="L3496" s="116">
        <v>0</v>
      </c>
      <c r="M3496" s="116">
        <v>0</v>
      </c>
      <c r="N3496" s="116">
        <v>0</v>
      </c>
      <c r="O3496" s="116">
        <v>0</v>
      </c>
      <c r="P3496" s="120">
        <v>0</v>
      </c>
      <c r="Q3496" s="27" t="str">
        <f t="shared" si="560"/>
        <v>Registered</v>
      </c>
      <c r="R3496" s="121">
        <f t="shared" si="561"/>
        <v>1</v>
      </c>
      <c r="T3496" s="117">
        <f t="shared" si="562"/>
        <v>0</v>
      </c>
      <c r="U3496" s="117">
        <f t="shared" si="563"/>
        <v>0</v>
      </c>
    </row>
    <row r="3497" spans="1:21" hidden="1" x14ac:dyDescent="0.3">
      <c r="A3497" s="114">
        <v>9902</v>
      </c>
      <c r="B3497" s="114" t="s">
        <v>314</v>
      </c>
      <c r="C3497" s="114" t="s">
        <v>316</v>
      </c>
      <c r="D3497" s="114" t="s">
        <v>9199</v>
      </c>
      <c r="E3497" s="114" t="s">
        <v>9200</v>
      </c>
      <c r="F3497" s="115">
        <v>45716</v>
      </c>
      <c r="G3497" s="114" t="s">
        <v>2796</v>
      </c>
      <c r="H3497" s="116">
        <v>5313600</v>
      </c>
      <c r="I3497" s="116">
        <v>5313600</v>
      </c>
      <c r="J3497" s="116">
        <v>5313600</v>
      </c>
      <c r="K3497" s="116">
        <v>0</v>
      </c>
      <c r="L3497" s="116">
        <v>0</v>
      </c>
      <c r="M3497" s="116">
        <v>0</v>
      </c>
      <c r="N3497" s="116">
        <v>0</v>
      </c>
      <c r="O3497" s="116">
        <v>0</v>
      </c>
      <c r="P3497" s="120">
        <v>0</v>
      </c>
      <c r="Q3497" s="27" t="str">
        <f t="shared" si="560"/>
        <v>Registered</v>
      </c>
      <c r="R3497" s="121">
        <f t="shared" si="561"/>
        <v>1</v>
      </c>
      <c r="T3497" s="117">
        <f t="shared" si="562"/>
        <v>0</v>
      </c>
      <c r="U3497" s="117">
        <f t="shared" si="563"/>
        <v>0</v>
      </c>
    </row>
    <row r="3498" spans="1:21" hidden="1" x14ac:dyDescent="0.3">
      <c r="A3498" s="114">
        <v>9903</v>
      </c>
      <c r="B3498" s="114" t="s">
        <v>314</v>
      </c>
      <c r="C3498" s="114" t="s">
        <v>316</v>
      </c>
      <c r="D3498" s="114" t="s">
        <v>9201</v>
      </c>
      <c r="E3498" s="114" t="s">
        <v>9202</v>
      </c>
      <c r="F3498" s="115">
        <v>46053</v>
      </c>
      <c r="G3498" s="114" t="s">
        <v>1615</v>
      </c>
      <c r="H3498" s="116">
        <v>5422968</v>
      </c>
      <c r="I3498" s="116">
        <v>5422968</v>
      </c>
      <c r="J3498" s="116">
        <v>5422968</v>
      </c>
      <c r="K3498" s="116">
        <v>0</v>
      </c>
      <c r="L3498" s="116">
        <v>0</v>
      </c>
      <c r="M3498" s="116">
        <v>0</v>
      </c>
      <c r="N3498" s="116">
        <v>0</v>
      </c>
      <c r="O3498" s="116">
        <v>0</v>
      </c>
      <c r="P3498" s="120">
        <v>0</v>
      </c>
      <c r="Q3498" s="27" t="str">
        <f t="shared" si="560"/>
        <v>Registered</v>
      </c>
      <c r="R3498" s="121">
        <f t="shared" si="561"/>
        <v>1</v>
      </c>
      <c r="T3498" s="117">
        <f t="shared" si="562"/>
        <v>0</v>
      </c>
      <c r="U3498" s="117">
        <f t="shared" si="563"/>
        <v>0</v>
      </c>
    </row>
    <row r="3499" spans="1:21" hidden="1" x14ac:dyDescent="0.3">
      <c r="A3499" s="114">
        <v>9904</v>
      </c>
      <c r="B3499" s="114" t="s">
        <v>314</v>
      </c>
      <c r="C3499" s="114" t="s">
        <v>316</v>
      </c>
      <c r="D3499" s="114" t="s">
        <v>3375</v>
      </c>
      <c r="E3499" s="114" t="s">
        <v>3376</v>
      </c>
      <c r="F3499" s="115">
        <v>45813</v>
      </c>
      <c r="G3499" s="114" t="s">
        <v>3377</v>
      </c>
      <c r="H3499" s="116">
        <v>5315568</v>
      </c>
      <c r="I3499" s="116">
        <v>5315568</v>
      </c>
      <c r="J3499" s="116">
        <v>5315568</v>
      </c>
      <c r="K3499" s="116">
        <v>0</v>
      </c>
      <c r="L3499" s="116">
        <v>0</v>
      </c>
      <c r="M3499" s="116">
        <v>0</v>
      </c>
      <c r="N3499" s="116">
        <v>0</v>
      </c>
      <c r="O3499" s="116">
        <v>0</v>
      </c>
      <c r="P3499" s="120">
        <v>0</v>
      </c>
      <c r="Q3499" s="27" t="str">
        <f t="shared" si="560"/>
        <v>Registered</v>
      </c>
      <c r="R3499" s="121">
        <f t="shared" si="561"/>
        <v>1</v>
      </c>
      <c r="T3499" s="117">
        <f t="shared" si="562"/>
        <v>0</v>
      </c>
      <c r="U3499" s="117">
        <f t="shared" si="563"/>
        <v>0</v>
      </c>
    </row>
    <row r="3500" spans="1:21" hidden="1" x14ac:dyDescent="0.3">
      <c r="A3500" s="114">
        <v>9905</v>
      </c>
      <c r="B3500" s="114" t="s">
        <v>314</v>
      </c>
      <c r="C3500" s="114" t="s">
        <v>316</v>
      </c>
      <c r="D3500" s="114" t="s">
        <v>9203</v>
      </c>
      <c r="E3500" s="114" t="s">
        <v>9204</v>
      </c>
      <c r="F3500" s="115">
        <v>45930</v>
      </c>
      <c r="G3500" s="114" t="s">
        <v>7468</v>
      </c>
      <c r="H3500" s="116">
        <v>5297400</v>
      </c>
      <c r="I3500" s="116">
        <v>5297400</v>
      </c>
      <c r="J3500" s="116">
        <v>5297400</v>
      </c>
      <c r="K3500" s="116">
        <v>0</v>
      </c>
      <c r="L3500" s="116">
        <v>0</v>
      </c>
      <c r="M3500" s="116">
        <v>0</v>
      </c>
      <c r="N3500" s="116">
        <v>0</v>
      </c>
      <c r="O3500" s="116">
        <v>0</v>
      </c>
      <c r="P3500" s="120">
        <v>0</v>
      </c>
      <c r="Q3500" s="27" t="str">
        <f t="shared" si="560"/>
        <v>Registered</v>
      </c>
      <c r="R3500" s="121">
        <f t="shared" si="561"/>
        <v>1</v>
      </c>
      <c r="T3500" s="117">
        <f t="shared" si="562"/>
        <v>0</v>
      </c>
      <c r="U3500" s="117">
        <f t="shared" si="563"/>
        <v>0</v>
      </c>
    </row>
    <row r="3501" spans="1:21" hidden="1" x14ac:dyDescent="0.3">
      <c r="A3501" s="114">
        <v>9906</v>
      </c>
      <c r="B3501" s="114" t="s">
        <v>314</v>
      </c>
      <c r="C3501" s="114" t="s">
        <v>316</v>
      </c>
      <c r="D3501" s="114" t="s">
        <v>9205</v>
      </c>
      <c r="E3501" s="114" t="s">
        <v>9206</v>
      </c>
      <c r="F3501" s="115">
        <v>45930</v>
      </c>
      <c r="G3501" s="114" t="s">
        <v>7468</v>
      </c>
      <c r="H3501" s="116">
        <v>5297400</v>
      </c>
      <c r="I3501" s="116">
        <v>5297400</v>
      </c>
      <c r="J3501" s="116">
        <v>5297400</v>
      </c>
      <c r="K3501" s="116">
        <v>0</v>
      </c>
      <c r="L3501" s="116">
        <v>0</v>
      </c>
      <c r="M3501" s="116">
        <v>0</v>
      </c>
      <c r="N3501" s="116">
        <v>0</v>
      </c>
      <c r="O3501" s="116">
        <v>0</v>
      </c>
      <c r="P3501" s="120">
        <v>0</v>
      </c>
      <c r="Q3501" s="27" t="str">
        <f t="shared" si="560"/>
        <v>Registered</v>
      </c>
      <c r="R3501" s="121">
        <f t="shared" si="561"/>
        <v>1</v>
      </c>
      <c r="T3501" s="117">
        <f t="shared" si="562"/>
        <v>0</v>
      </c>
      <c r="U3501" s="117">
        <f t="shared" si="563"/>
        <v>0</v>
      </c>
    </row>
    <row r="3502" spans="1:21" s="101" customFormat="1" x14ac:dyDescent="0.3">
      <c r="A3502" s="99">
        <v>10281</v>
      </c>
      <c r="B3502" s="99" t="s">
        <v>314</v>
      </c>
      <c r="C3502" s="99" t="s">
        <v>316</v>
      </c>
      <c r="D3502" s="99" t="s">
        <v>347</v>
      </c>
      <c r="E3502" s="99" t="s">
        <v>348</v>
      </c>
      <c r="F3502" s="100">
        <v>46130</v>
      </c>
      <c r="G3502" s="99" t="s">
        <v>1898</v>
      </c>
      <c r="H3502" s="96">
        <v>5788881</v>
      </c>
      <c r="I3502" s="96">
        <f t="shared" ref="I3502:I3504" si="564">H3502*R3502</f>
        <v>5788881</v>
      </c>
      <c r="J3502" s="96">
        <v>99000</v>
      </c>
      <c r="K3502" s="96">
        <f t="shared" ref="K3502:K3504" si="565">I3502-J3502</f>
        <v>5689881</v>
      </c>
      <c r="L3502" s="97">
        <f t="shared" ref="L3502:L3504" si="566">IF(AND($S3502&gt;=0,$S3502&lt;=30),$K3502,0)</f>
        <v>0</v>
      </c>
      <c r="M3502" s="97">
        <f t="shared" ref="M3502:M3504" si="567">IF(AND($S3502&gt;=31,$S3502&lt;=60),$K3502,0)</f>
        <v>5689881</v>
      </c>
      <c r="N3502" s="97">
        <f t="shared" ref="N3502:N3504" si="568">IF(AND($S3502&gt;=61,$S3502&lt;=90),$K3502,0)</f>
        <v>0</v>
      </c>
      <c r="O3502" s="97">
        <f t="shared" ref="O3502:O3504" si="569">IF(AND($S3502&gt;=91,$S3502&lt;=120),$K3502,0)</f>
        <v>0</v>
      </c>
      <c r="P3502" s="98">
        <f t="shared" ref="P3502:P3504" si="570">IF($S3502&gt;120,$K3502,0)</f>
        <v>0</v>
      </c>
      <c r="Q3502" s="101" t="str">
        <f t="shared" si="560"/>
        <v>Unregistered</v>
      </c>
      <c r="R3502" s="123">
        <v>1</v>
      </c>
      <c r="S3502" s="95">
        <f t="shared" ref="S3502:S3506" si="571">DATE(2026,5,31)-F3502</f>
        <v>43</v>
      </c>
    </row>
    <row r="3503" spans="1:21" s="101" customFormat="1" x14ac:dyDescent="0.3">
      <c r="A3503" s="99">
        <v>10313</v>
      </c>
      <c r="B3503" s="99" t="s">
        <v>314</v>
      </c>
      <c r="C3503" s="99" t="s">
        <v>316</v>
      </c>
      <c r="D3503" s="99" t="s">
        <v>345</v>
      </c>
      <c r="E3503" s="99" t="s">
        <v>346</v>
      </c>
      <c r="F3503" s="100">
        <v>46130</v>
      </c>
      <c r="G3503" s="99" t="s">
        <v>1898</v>
      </c>
      <c r="H3503" s="96">
        <v>5910525</v>
      </c>
      <c r="I3503" s="96">
        <f t="shared" si="564"/>
        <v>5910525</v>
      </c>
      <c r="J3503" s="96">
        <v>100000</v>
      </c>
      <c r="K3503" s="96">
        <f t="shared" si="565"/>
        <v>5810525</v>
      </c>
      <c r="L3503" s="97">
        <f t="shared" si="566"/>
        <v>0</v>
      </c>
      <c r="M3503" s="97">
        <f t="shared" si="567"/>
        <v>5810525</v>
      </c>
      <c r="N3503" s="97">
        <f t="shared" si="568"/>
        <v>0</v>
      </c>
      <c r="O3503" s="97">
        <f t="shared" si="569"/>
        <v>0</v>
      </c>
      <c r="P3503" s="98">
        <f t="shared" si="570"/>
        <v>0</v>
      </c>
      <c r="Q3503" s="101" t="str">
        <f t="shared" si="560"/>
        <v>Unregistered</v>
      </c>
      <c r="R3503" s="123">
        <v>1</v>
      </c>
      <c r="S3503" s="95">
        <f t="shared" si="571"/>
        <v>43</v>
      </c>
    </row>
    <row r="3504" spans="1:21" s="101" customFormat="1" x14ac:dyDescent="0.3">
      <c r="A3504" s="99">
        <v>10733</v>
      </c>
      <c r="B3504" s="99" t="s">
        <v>314</v>
      </c>
      <c r="C3504" s="99" t="s">
        <v>316</v>
      </c>
      <c r="D3504" s="99" t="s">
        <v>10195</v>
      </c>
      <c r="E3504" s="99" t="s">
        <v>10187</v>
      </c>
      <c r="F3504" s="100">
        <v>46081</v>
      </c>
      <c r="G3504" s="99" t="s">
        <v>1898</v>
      </c>
      <c r="H3504" s="96">
        <v>5395500</v>
      </c>
      <c r="I3504" s="96">
        <f t="shared" si="564"/>
        <v>5395500</v>
      </c>
      <c r="J3504" s="96">
        <v>4900000</v>
      </c>
      <c r="K3504" s="96">
        <f t="shared" si="565"/>
        <v>495500</v>
      </c>
      <c r="L3504" s="97">
        <f t="shared" si="566"/>
        <v>0</v>
      </c>
      <c r="M3504" s="97">
        <f t="shared" si="567"/>
        <v>0</v>
      </c>
      <c r="N3504" s="97">
        <f t="shared" si="568"/>
        <v>0</v>
      </c>
      <c r="O3504" s="97">
        <f t="shared" si="569"/>
        <v>495500</v>
      </c>
      <c r="P3504" s="98">
        <f t="shared" si="570"/>
        <v>0</v>
      </c>
      <c r="Q3504" s="101" t="str">
        <f t="shared" si="560"/>
        <v>Unregistered</v>
      </c>
      <c r="R3504" s="123">
        <v>1</v>
      </c>
      <c r="S3504" s="95">
        <f t="shared" si="571"/>
        <v>92</v>
      </c>
    </row>
    <row r="3505" spans="1:21" s="101" customFormat="1" hidden="1" x14ac:dyDescent="0.3">
      <c r="A3505" s="99">
        <v>11111</v>
      </c>
      <c r="B3505" s="99" t="s">
        <v>314</v>
      </c>
      <c r="C3505" s="99" t="s">
        <v>316</v>
      </c>
      <c r="D3505" s="99" t="s">
        <v>341</v>
      </c>
      <c r="E3505" s="99" t="s">
        <v>342</v>
      </c>
      <c r="F3505" s="100">
        <v>46172</v>
      </c>
      <c r="G3505" s="99" t="s">
        <v>1898</v>
      </c>
      <c r="H3505" s="96">
        <v>5844005</v>
      </c>
      <c r="I3505" s="96">
        <v>0</v>
      </c>
      <c r="J3505" s="96"/>
      <c r="K3505" s="96"/>
      <c r="L3505" s="96">
        <v>0</v>
      </c>
      <c r="M3505" s="96">
        <v>0</v>
      </c>
      <c r="N3505" s="96">
        <v>0</v>
      </c>
      <c r="O3505" s="96">
        <v>0</v>
      </c>
      <c r="P3505" s="122">
        <v>0</v>
      </c>
      <c r="Q3505" s="101" t="str">
        <f t="shared" si="560"/>
        <v>Unregistered</v>
      </c>
      <c r="R3505" s="123"/>
      <c r="S3505" s="95"/>
    </row>
    <row r="3506" spans="1:21" s="101" customFormat="1" hidden="1" x14ac:dyDescent="0.3">
      <c r="A3506" s="99">
        <v>11113</v>
      </c>
      <c r="B3506" s="99" t="s">
        <v>314</v>
      </c>
      <c r="C3506" s="99" t="s">
        <v>316</v>
      </c>
      <c r="D3506" s="99" t="s">
        <v>343</v>
      </c>
      <c r="E3506" s="99" t="s">
        <v>344</v>
      </c>
      <c r="F3506" s="100">
        <v>46172</v>
      </c>
      <c r="G3506" s="99" t="s">
        <v>1898</v>
      </c>
      <c r="H3506" s="96">
        <v>5886981</v>
      </c>
      <c r="I3506" s="96">
        <v>0</v>
      </c>
      <c r="J3506" s="96"/>
      <c r="K3506" s="96"/>
      <c r="L3506" s="96">
        <v>0</v>
      </c>
      <c r="M3506" s="96">
        <v>0</v>
      </c>
      <c r="N3506" s="96">
        <v>0</v>
      </c>
      <c r="O3506" s="96">
        <v>0</v>
      </c>
      <c r="P3506" s="122">
        <v>0</v>
      </c>
      <c r="Q3506" s="101" t="str">
        <f t="shared" si="560"/>
        <v>Unregistered</v>
      </c>
      <c r="R3506" s="123"/>
      <c r="S3506" s="95"/>
    </row>
    <row r="3507" spans="1:21" hidden="1" x14ac:dyDescent="0.3">
      <c r="A3507" s="114">
        <v>11114</v>
      </c>
      <c r="B3507" s="114" t="s">
        <v>314</v>
      </c>
      <c r="C3507" s="114" t="s">
        <v>316</v>
      </c>
      <c r="D3507" s="114" t="s">
        <v>10455</v>
      </c>
      <c r="E3507" s="114" t="s">
        <v>10456</v>
      </c>
      <c r="F3507" s="115">
        <v>45986</v>
      </c>
      <c r="G3507" s="114" t="s">
        <v>4180</v>
      </c>
      <c r="H3507" s="116">
        <v>1</v>
      </c>
      <c r="I3507" s="116">
        <v>0</v>
      </c>
      <c r="J3507" s="116"/>
      <c r="K3507" s="116"/>
      <c r="L3507" s="116">
        <v>0</v>
      </c>
      <c r="M3507" s="116">
        <v>0</v>
      </c>
      <c r="N3507" s="116">
        <v>0</v>
      </c>
      <c r="O3507" s="116">
        <v>0</v>
      </c>
      <c r="P3507" s="120">
        <v>0</v>
      </c>
      <c r="Q3507" s="27" t="str">
        <f t="shared" si="560"/>
        <v>Registered</v>
      </c>
      <c r="R3507" s="121">
        <f t="shared" si="561"/>
        <v>0</v>
      </c>
      <c r="T3507" s="117">
        <f t="shared" ref="T3507:T3570" si="572">L3507+M3507+N3507+O3507+P3507</f>
        <v>0</v>
      </c>
      <c r="U3507" s="117">
        <f t="shared" ref="U3507:U3570" si="573">K3507-T3507</f>
        <v>0</v>
      </c>
    </row>
    <row r="3508" spans="1:21" hidden="1" x14ac:dyDescent="0.3">
      <c r="A3508" s="114">
        <v>11116</v>
      </c>
      <c r="B3508" s="114" t="s">
        <v>314</v>
      </c>
      <c r="C3508" s="114" t="s">
        <v>316</v>
      </c>
      <c r="D3508" s="114" t="s">
        <v>10457</v>
      </c>
      <c r="E3508" s="114" t="s">
        <v>10456</v>
      </c>
      <c r="F3508" s="115">
        <v>45986</v>
      </c>
      <c r="G3508" s="114" t="s">
        <v>4180</v>
      </c>
      <c r="H3508" s="116">
        <v>1</v>
      </c>
      <c r="I3508" s="116">
        <v>0</v>
      </c>
      <c r="J3508" s="116"/>
      <c r="K3508" s="116"/>
      <c r="L3508" s="116">
        <v>0</v>
      </c>
      <c r="M3508" s="116">
        <v>0</v>
      </c>
      <c r="N3508" s="116">
        <v>0</v>
      </c>
      <c r="O3508" s="116">
        <v>0</v>
      </c>
      <c r="P3508" s="120">
        <v>0</v>
      </c>
      <c r="Q3508" s="27" t="str">
        <f t="shared" si="560"/>
        <v>Registered</v>
      </c>
      <c r="R3508" s="121">
        <f t="shared" si="561"/>
        <v>0</v>
      </c>
      <c r="T3508" s="117">
        <f t="shared" si="572"/>
        <v>0</v>
      </c>
      <c r="U3508" s="117">
        <f t="shared" si="573"/>
        <v>0</v>
      </c>
    </row>
    <row r="3509" spans="1:21" x14ac:dyDescent="0.3">
      <c r="A3509" s="114">
        <v>707</v>
      </c>
      <c r="B3509" s="114" t="s">
        <v>1879</v>
      </c>
      <c r="C3509" s="114" t="s">
        <v>47</v>
      </c>
      <c r="D3509" s="114" t="s">
        <v>3328</v>
      </c>
      <c r="E3509" s="114" t="s">
        <v>3329</v>
      </c>
      <c r="F3509" s="115">
        <v>45175</v>
      </c>
      <c r="G3509" s="114" t="s">
        <v>3330</v>
      </c>
      <c r="H3509" s="116">
        <v>9023214</v>
      </c>
      <c r="I3509" s="116">
        <v>7218574</v>
      </c>
      <c r="J3509" s="116">
        <v>6716252</v>
      </c>
      <c r="K3509" s="116">
        <v>502322</v>
      </c>
      <c r="L3509" s="116">
        <v>0</v>
      </c>
      <c r="M3509" s="116">
        <v>0</v>
      </c>
      <c r="N3509" s="116">
        <v>451161</v>
      </c>
      <c r="O3509" s="116">
        <v>51161</v>
      </c>
      <c r="P3509" s="120">
        <v>0</v>
      </c>
      <c r="Q3509" s="27" t="str">
        <f t="shared" si="560"/>
        <v>Registered</v>
      </c>
      <c r="R3509" s="121">
        <f t="shared" si="561"/>
        <v>0.80000031031071639</v>
      </c>
      <c r="T3509" s="117">
        <f t="shared" si="572"/>
        <v>502322</v>
      </c>
      <c r="U3509" s="117">
        <f t="shared" si="573"/>
        <v>0</v>
      </c>
    </row>
    <row r="3510" spans="1:21" x14ac:dyDescent="0.3">
      <c r="A3510" s="114">
        <v>725</v>
      </c>
      <c r="B3510" s="114" t="s">
        <v>1879</v>
      </c>
      <c r="C3510" s="114" t="s">
        <v>47</v>
      </c>
      <c r="D3510" s="114" t="s">
        <v>3414</v>
      </c>
      <c r="E3510" s="114" t="s">
        <v>3415</v>
      </c>
      <c r="F3510" s="115">
        <v>45133</v>
      </c>
      <c r="G3510" s="114" t="s">
        <v>2501</v>
      </c>
      <c r="H3510" s="116">
        <v>9032800</v>
      </c>
      <c r="I3510" s="116">
        <v>7226240</v>
      </c>
      <c r="J3510" s="116">
        <v>6774600</v>
      </c>
      <c r="K3510" s="116">
        <v>451640</v>
      </c>
      <c r="L3510" s="116">
        <v>0</v>
      </c>
      <c r="M3510" s="116">
        <v>0</v>
      </c>
      <c r="N3510" s="116">
        <v>451640</v>
      </c>
      <c r="O3510" s="116">
        <v>0</v>
      </c>
      <c r="P3510" s="120">
        <v>0</v>
      </c>
      <c r="Q3510" s="27" t="str">
        <f t="shared" si="560"/>
        <v>Registered</v>
      </c>
      <c r="R3510" s="121">
        <f t="shared" si="561"/>
        <v>0.8</v>
      </c>
      <c r="T3510" s="117">
        <f t="shared" si="572"/>
        <v>451640</v>
      </c>
      <c r="U3510" s="117">
        <f t="shared" si="573"/>
        <v>0</v>
      </c>
    </row>
    <row r="3511" spans="1:21" x14ac:dyDescent="0.3">
      <c r="A3511" s="114">
        <v>861</v>
      </c>
      <c r="B3511" s="114" t="s">
        <v>1879</v>
      </c>
      <c r="C3511" s="114" t="s">
        <v>47</v>
      </c>
      <c r="D3511" s="114" t="s">
        <v>4038</v>
      </c>
      <c r="E3511" s="114" t="s">
        <v>4039</v>
      </c>
      <c r="F3511" s="115">
        <v>45212</v>
      </c>
      <c r="G3511" s="114" t="s">
        <v>4031</v>
      </c>
      <c r="H3511" s="116">
        <v>6300000</v>
      </c>
      <c r="I3511" s="116">
        <v>5040000</v>
      </c>
      <c r="J3511" s="116">
        <v>4724999.9000000004</v>
      </c>
      <c r="K3511" s="116">
        <v>315000.09999999998</v>
      </c>
      <c r="L3511" s="116">
        <v>0</v>
      </c>
      <c r="M3511" s="116">
        <v>0</v>
      </c>
      <c r="N3511" s="116">
        <v>315000</v>
      </c>
      <c r="O3511" s="116">
        <v>0</v>
      </c>
      <c r="P3511" s="120">
        <v>0.1</v>
      </c>
      <c r="Q3511" s="27" t="str">
        <f t="shared" si="560"/>
        <v>Registered</v>
      </c>
      <c r="R3511" s="121">
        <f t="shared" si="561"/>
        <v>0.8</v>
      </c>
      <c r="T3511" s="117">
        <f t="shared" si="572"/>
        <v>315000.09999999998</v>
      </c>
      <c r="U3511" s="117">
        <f t="shared" si="573"/>
        <v>0</v>
      </c>
    </row>
    <row r="3512" spans="1:21" x14ac:dyDescent="0.3">
      <c r="A3512" s="114">
        <v>862</v>
      </c>
      <c r="B3512" s="114" t="s">
        <v>1879</v>
      </c>
      <c r="C3512" s="114" t="s">
        <v>47</v>
      </c>
      <c r="D3512" s="114" t="s">
        <v>4044</v>
      </c>
      <c r="E3512" s="114" t="s">
        <v>4045</v>
      </c>
      <c r="F3512" s="115">
        <v>45142</v>
      </c>
      <c r="G3512" s="114" t="s">
        <v>3001</v>
      </c>
      <c r="H3512" s="116">
        <v>6220536</v>
      </c>
      <c r="I3512" s="116">
        <v>4976427</v>
      </c>
      <c r="J3512" s="116">
        <v>4665400</v>
      </c>
      <c r="K3512" s="116">
        <v>311027</v>
      </c>
      <c r="L3512" s="116">
        <v>0</v>
      </c>
      <c r="M3512" s="116">
        <v>0</v>
      </c>
      <c r="N3512" s="116">
        <v>311027</v>
      </c>
      <c r="O3512" s="116">
        <v>0</v>
      </c>
      <c r="P3512" s="120">
        <v>0</v>
      </c>
      <c r="Q3512" s="27" t="str">
        <f t="shared" si="560"/>
        <v>Registered</v>
      </c>
      <c r="R3512" s="121">
        <f t="shared" si="561"/>
        <v>0.79999971063586806</v>
      </c>
      <c r="T3512" s="117">
        <f t="shared" si="572"/>
        <v>311027</v>
      </c>
      <c r="U3512" s="117">
        <f t="shared" si="573"/>
        <v>0</v>
      </c>
    </row>
    <row r="3513" spans="1:21" x14ac:dyDescent="0.3">
      <c r="A3513" s="114">
        <v>1144</v>
      </c>
      <c r="B3513" s="114" t="s">
        <v>1879</v>
      </c>
      <c r="C3513" s="114" t="s">
        <v>47</v>
      </c>
      <c r="D3513" s="114" t="s">
        <v>4885</v>
      </c>
      <c r="E3513" s="114" t="s">
        <v>4886</v>
      </c>
      <c r="F3513" s="115">
        <v>45159</v>
      </c>
      <c r="G3513" s="114" t="s">
        <v>4368</v>
      </c>
      <c r="H3513" s="116">
        <v>6438393</v>
      </c>
      <c r="I3513" s="116">
        <v>4828797</v>
      </c>
      <c r="J3513" s="116">
        <v>4828796.3</v>
      </c>
      <c r="K3513" s="116">
        <v>0.7</v>
      </c>
      <c r="L3513" s="116">
        <v>0</v>
      </c>
      <c r="M3513" s="116">
        <v>0</v>
      </c>
      <c r="N3513" s="116">
        <v>0.7</v>
      </c>
      <c r="O3513" s="116">
        <v>0</v>
      </c>
      <c r="P3513" s="120">
        <v>0</v>
      </c>
      <c r="Q3513" s="27" t="str">
        <f t="shared" si="560"/>
        <v>Registered</v>
      </c>
      <c r="R3513" s="121">
        <f t="shared" si="561"/>
        <v>0.75000034946608574</v>
      </c>
      <c r="T3513" s="117">
        <f t="shared" si="572"/>
        <v>0.7</v>
      </c>
      <c r="U3513" s="117">
        <f t="shared" si="573"/>
        <v>0</v>
      </c>
    </row>
    <row r="3514" spans="1:21" x14ac:dyDescent="0.3">
      <c r="A3514" s="114">
        <v>1145</v>
      </c>
      <c r="B3514" s="114" t="s">
        <v>1879</v>
      </c>
      <c r="C3514" s="114" t="s">
        <v>47</v>
      </c>
      <c r="D3514" s="114" t="s">
        <v>4887</v>
      </c>
      <c r="E3514" s="114" t="s">
        <v>4888</v>
      </c>
      <c r="F3514" s="115">
        <v>45159</v>
      </c>
      <c r="G3514" s="114" t="s">
        <v>4368</v>
      </c>
      <c r="H3514" s="116">
        <v>6438393</v>
      </c>
      <c r="I3514" s="116">
        <v>5150717</v>
      </c>
      <c r="J3514" s="116">
        <v>5150716.3</v>
      </c>
      <c r="K3514" s="116">
        <v>0.7</v>
      </c>
      <c r="L3514" s="116">
        <v>0</v>
      </c>
      <c r="M3514" s="116">
        <v>0</v>
      </c>
      <c r="N3514" s="116">
        <v>0.7</v>
      </c>
      <c r="O3514" s="116">
        <v>0</v>
      </c>
      <c r="P3514" s="120">
        <v>0</v>
      </c>
      <c r="Q3514" s="27" t="str">
        <f t="shared" si="560"/>
        <v>Registered</v>
      </c>
      <c r="R3514" s="121">
        <f t="shared" si="561"/>
        <v>0.80000040382747684</v>
      </c>
      <c r="T3514" s="117">
        <f t="shared" si="572"/>
        <v>0.7</v>
      </c>
      <c r="U3514" s="117">
        <f t="shared" si="573"/>
        <v>0</v>
      </c>
    </row>
    <row r="3515" spans="1:21" x14ac:dyDescent="0.3">
      <c r="A3515" s="114">
        <v>1159</v>
      </c>
      <c r="B3515" s="114" t="s">
        <v>1879</v>
      </c>
      <c r="C3515" s="114" t="s">
        <v>47</v>
      </c>
      <c r="D3515" s="114" t="s">
        <v>4906</v>
      </c>
      <c r="E3515" s="114" t="s">
        <v>4907</v>
      </c>
      <c r="F3515" s="115">
        <v>45369</v>
      </c>
      <c r="G3515" s="114" t="s">
        <v>2805</v>
      </c>
      <c r="H3515" s="116">
        <v>9291071</v>
      </c>
      <c r="I3515" s="116">
        <v>7432859</v>
      </c>
      <c r="J3515" s="116">
        <v>7432858.5</v>
      </c>
      <c r="K3515" s="116">
        <v>0.5</v>
      </c>
      <c r="L3515" s="116">
        <v>0</v>
      </c>
      <c r="M3515" s="116">
        <v>0</v>
      </c>
      <c r="N3515" s="116">
        <v>0</v>
      </c>
      <c r="O3515" s="116">
        <v>0</v>
      </c>
      <c r="P3515" s="120">
        <v>0.5</v>
      </c>
      <c r="Q3515" s="27" t="str">
        <f t="shared" si="560"/>
        <v>Registered</v>
      </c>
      <c r="R3515" s="121">
        <f t="shared" si="561"/>
        <v>0.80000023678648025</v>
      </c>
      <c r="T3515" s="117">
        <f t="shared" si="572"/>
        <v>0.5</v>
      </c>
      <c r="U3515" s="117">
        <f t="shared" si="573"/>
        <v>0</v>
      </c>
    </row>
    <row r="3516" spans="1:21" x14ac:dyDescent="0.3">
      <c r="A3516" s="114">
        <v>1173</v>
      </c>
      <c r="B3516" s="114" t="s">
        <v>1879</v>
      </c>
      <c r="C3516" s="114" t="s">
        <v>47</v>
      </c>
      <c r="D3516" s="114" t="s">
        <v>4926</v>
      </c>
      <c r="E3516" s="114" t="s">
        <v>4927</v>
      </c>
      <c r="F3516" s="115">
        <v>45159</v>
      </c>
      <c r="G3516" s="114" t="s">
        <v>2114</v>
      </c>
      <c r="H3516" s="116">
        <v>9045536</v>
      </c>
      <c r="I3516" s="116">
        <v>7236427</v>
      </c>
      <c r="J3516" s="116">
        <v>7236426.5999999996</v>
      </c>
      <c r="K3516" s="116">
        <v>0.4</v>
      </c>
      <c r="L3516" s="116">
        <v>0</v>
      </c>
      <c r="M3516" s="116">
        <v>0</v>
      </c>
      <c r="N3516" s="116">
        <v>0</v>
      </c>
      <c r="O3516" s="116">
        <v>0</v>
      </c>
      <c r="P3516" s="120">
        <v>0.4</v>
      </c>
      <c r="Q3516" s="27" t="str">
        <f t="shared" si="560"/>
        <v>Registered</v>
      </c>
      <c r="R3516" s="121">
        <f t="shared" si="561"/>
        <v>0.79999980100681711</v>
      </c>
      <c r="T3516" s="117">
        <f t="shared" si="572"/>
        <v>0.4</v>
      </c>
      <c r="U3516" s="117">
        <f t="shared" si="573"/>
        <v>0</v>
      </c>
    </row>
    <row r="3517" spans="1:21" x14ac:dyDescent="0.3">
      <c r="A3517" s="114">
        <v>1174</v>
      </c>
      <c r="B3517" s="114" t="s">
        <v>1879</v>
      </c>
      <c r="C3517" s="114" t="s">
        <v>47</v>
      </c>
      <c r="D3517" s="114" t="s">
        <v>4928</v>
      </c>
      <c r="E3517" s="114" t="s">
        <v>4929</v>
      </c>
      <c r="F3517" s="115">
        <v>45133</v>
      </c>
      <c r="G3517" s="114" t="s">
        <v>4930</v>
      </c>
      <c r="H3517" s="116">
        <v>9104757</v>
      </c>
      <c r="I3517" s="116">
        <v>7283805</v>
      </c>
      <c r="J3517" s="116">
        <v>7283804.5999999996</v>
      </c>
      <c r="K3517" s="116">
        <v>0.4</v>
      </c>
      <c r="L3517" s="116">
        <v>0</v>
      </c>
      <c r="M3517" s="116">
        <v>0</v>
      </c>
      <c r="N3517" s="116">
        <v>0.4</v>
      </c>
      <c r="O3517" s="116">
        <v>0</v>
      </c>
      <c r="P3517" s="120">
        <v>0</v>
      </c>
      <c r="Q3517" s="27" t="str">
        <f t="shared" si="560"/>
        <v>Registered</v>
      </c>
      <c r="R3517" s="121">
        <f t="shared" si="561"/>
        <v>0.79999993410038295</v>
      </c>
      <c r="T3517" s="117">
        <f t="shared" si="572"/>
        <v>0.4</v>
      </c>
      <c r="U3517" s="117">
        <f t="shared" si="573"/>
        <v>0</v>
      </c>
    </row>
    <row r="3518" spans="1:21" hidden="1" x14ac:dyDescent="0.3">
      <c r="A3518" s="114">
        <v>7553</v>
      </c>
      <c r="B3518" s="114" t="s">
        <v>1879</v>
      </c>
      <c r="C3518" s="114" t="s">
        <v>47</v>
      </c>
      <c r="D3518" s="114" t="s">
        <v>8197</v>
      </c>
      <c r="E3518" s="114" t="s">
        <v>8198</v>
      </c>
      <c r="F3518" s="115">
        <v>45132</v>
      </c>
      <c r="G3518" s="114" t="s">
        <v>5382</v>
      </c>
      <c r="H3518" s="116">
        <v>9234425</v>
      </c>
      <c r="I3518" s="116">
        <v>7387540</v>
      </c>
      <c r="J3518" s="116">
        <v>7387540</v>
      </c>
      <c r="K3518" s="116">
        <v>0</v>
      </c>
      <c r="L3518" s="116">
        <v>0</v>
      </c>
      <c r="M3518" s="116">
        <v>0</v>
      </c>
      <c r="N3518" s="116">
        <v>0</v>
      </c>
      <c r="O3518" s="116">
        <v>0</v>
      </c>
      <c r="P3518" s="120">
        <v>0</v>
      </c>
      <c r="Q3518" s="27" t="str">
        <f t="shared" si="560"/>
        <v>Registered</v>
      </c>
      <c r="R3518" s="121">
        <f t="shared" si="561"/>
        <v>0.8</v>
      </c>
      <c r="T3518" s="117">
        <f t="shared" si="572"/>
        <v>0</v>
      </c>
      <c r="U3518" s="117">
        <f t="shared" si="573"/>
        <v>0</v>
      </c>
    </row>
    <row r="3519" spans="1:21" hidden="1" x14ac:dyDescent="0.3">
      <c r="A3519" s="114">
        <v>7554</v>
      </c>
      <c r="B3519" s="114" t="s">
        <v>1879</v>
      </c>
      <c r="C3519" s="114" t="s">
        <v>47</v>
      </c>
      <c r="D3519" s="114" t="s">
        <v>8199</v>
      </c>
      <c r="E3519" s="114" t="s">
        <v>8200</v>
      </c>
      <c r="F3519" s="115">
        <v>45142</v>
      </c>
      <c r="G3519" s="114" t="s">
        <v>4873</v>
      </c>
      <c r="H3519" s="116">
        <v>9194100</v>
      </c>
      <c r="I3519" s="116">
        <v>7355280</v>
      </c>
      <c r="J3519" s="116">
        <v>7355280</v>
      </c>
      <c r="K3519" s="116">
        <v>0</v>
      </c>
      <c r="L3519" s="116">
        <v>0</v>
      </c>
      <c r="M3519" s="116">
        <v>0</v>
      </c>
      <c r="N3519" s="116">
        <v>0</v>
      </c>
      <c r="O3519" s="116">
        <v>0</v>
      </c>
      <c r="P3519" s="120">
        <v>0</v>
      </c>
      <c r="Q3519" s="27" t="str">
        <f t="shared" si="560"/>
        <v>Registered</v>
      </c>
      <c r="R3519" s="121">
        <f t="shared" si="561"/>
        <v>0.8</v>
      </c>
      <c r="T3519" s="117">
        <f t="shared" si="572"/>
        <v>0</v>
      </c>
      <c r="U3519" s="117">
        <f t="shared" si="573"/>
        <v>0</v>
      </c>
    </row>
    <row r="3520" spans="1:21" hidden="1" x14ac:dyDescent="0.3">
      <c r="A3520" s="114">
        <v>7555</v>
      </c>
      <c r="B3520" s="114" t="s">
        <v>1879</v>
      </c>
      <c r="C3520" s="114" t="s">
        <v>47</v>
      </c>
      <c r="D3520" s="114" t="s">
        <v>8201</v>
      </c>
      <c r="E3520" s="114" t="s">
        <v>8202</v>
      </c>
      <c r="F3520" s="115">
        <v>45142</v>
      </c>
      <c r="G3520" s="114" t="s">
        <v>4873</v>
      </c>
      <c r="H3520" s="116">
        <v>6318750</v>
      </c>
      <c r="I3520" s="116">
        <v>5055002</v>
      </c>
      <c r="J3520" s="116">
        <v>5055002</v>
      </c>
      <c r="K3520" s="116">
        <v>0</v>
      </c>
      <c r="L3520" s="116">
        <v>0</v>
      </c>
      <c r="M3520" s="116">
        <v>0</v>
      </c>
      <c r="N3520" s="116">
        <v>0</v>
      </c>
      <c r="O3520" s="116">
        <v>0</v>
      </c>
      <c r="P3520" s="120">
        <v>0</v>
      </c>
      <c r="Q3520" s="27" t="str">
        <f t="shared" si="560"/>
        <v>Registered</v>
      </c>
      <c r="R3520" s="121">
        <f t="shared" si="561"/>
        <v>0.80000031651829873</v>
      </c>
      <c r="T3520" s="117">
        <f t="shared" si="572"/>
        <v>0</v>
      </c>
      <c r="U3520" s="117">
        <f t="shared" si="573"/>
        <v>0</v>
      </c>
    </row>
    <row r="3521" spans="1:21" hidden="1" x14ac:dyDescent="0.3">
      <c r="A3521" s="114">
        <v>7556</v>
      </c>
      <c r="B3521" s="114" t="s">
        <v>1879</v>
      </c>
      <c r="C3521" s="114" t="s">
        <v>47</v>
      </c>
      <c r="D3521" s="114" t="s">
        <v>8203</v>
      </c>
      <c r="E3521" s="114" t="s">
        <v>8204</v>
      </c>
      <c r="F3521" s="115">
        <v>45142</v>
      </c>
      <c r="G3521" s="114" t="s">
        <v>4873</v>
      </c>
      <c r="H3521" s="116">
        <v>6318750</v>
      </c>
      <c r="I3521" s="116">
        <v>5055002</v>
      </c>
      <c r="J3521" s="116">
        <v>5055002</v>
      </c>
      <c r="K3521" s="116">
        <v>0</v>
      </c>
      <c r="L3521" s="116">
        <v>0</v>
      </c>
      <c r="M3521" s="116">
        <v>0</v>
      </c>
      <c r="N3521" s="116">
        <v>0</v>
      </c>
      <c r="O3521" s="116">
        <v>0</v>
      </c>
      <c r="P3521" s="120">
        <v>0</v>
      </c>
      <c r="Q3521" s="27" t="str">
        <f t="shared" si="560"/>
        <v>Registered</v>
      </c>
      <c r="R3521" s="121">
        <f t="shared" si="561"/>
        <v>0.80000031651829873</v>
      </c>
      <c r="T3521" s="117">
        <f t="shared" si="572"/>
        <v>0</v>
      </c>
      <c r="U3521" s="117">
        <f t="shared" si="573"/>
        <v>0</v>
      </c>
    </row>
    <row r="3522" spans="1:21" hidden="1" x14ac:dyDescent="0.3">
      <c r="A3522" s="114">
        <v>7557</v>
      </c>
      <c r="B3522" s="114" t="s">
        <v>1879</v>
      </c>
      <c r="C3522" s="114" t="s">
        <v>47</v>
      </c>
      <c r="D3522" s="114" t="s">
        <v>8205</v>
      </c>
      <c r="E3522" s="114" t="s">
        <v>8206</v>
      </c>
      <c r="F3522" s="115">
        <v>45401</v>
      </c>
      <c r="G3522" s="114" t="s">
        <v>1940</v>
      </c>
      <c r="H3522" s="116">
        <v>9447321</v>
      </c>
      <c r="I3522" s="116">
        <v>7557857</v>
      </c>
      <c r="J3522" s="116">
        <v>7557857</v>
      </c>
      <c r="K3522" s="116">
        <v>0</v>
      </c>
      <c r="L3522" s="116">
        <v>0</v>
      </c>
      <c r="M3522" s="116">
        <v>0</v>
      </c>
      <c r="N3522" s="116">
        <v>0</v>
      </c>
      <c r="O3522" s="116">
        <v>0</v>
      </c>
      <c r="P3522" s="120">
        <v>0</v>
      </c>
      <c r="Q3522" s="27" t="str">
        <f t="shared" ref="Q3522:Q3585" si="574">IF(G3522="01 Jan 1900","Unregistered","Registered")</f>
        <v>Registered</v>
      </c>
      <c r="R3522" s="121">
        <f t="shared" si="561"/>
        <v>0.80000002117002267</v>
      </c>
      <c r="T3522" s="117">
        <f t="shared" si="572"/>
        <v>0</v>
      </c>
      <c r="U3522" s="117">
        <f t="shared" si="573"/>
        <v>0</v>
      </c>
    </row>
    <row r="3523" spans="1:21" hidden="1" x14ac:dyDescent="0.3">
      <c r="A3523" s="114">
        <v>7558</v>
      </c>
      <c r="B3523" s="114" t="s">
        <v>1879</v>
      </c>
      <c r="C3523" s="114" t="s">
        <v>47</v>
      </c>
      <c r="D3523" s="114" t="s">
        <v>8207</v>
      </c>
      <c r="E3523" s="114" t="s">
        <v>8208</v>
      </c>
      <c r="F3523" s="115">
        <v>45260</v>
      </c>
      <c r="G3523" s="114" t="s">
        <v>4031</v>
      </c>
      <c r="H3523" s="116">
        <v>6478571</v>
      </c>
      <c r="I3523" s="116">
        <v>5182859</v>
      </c>
      <c r="J3523" s="116">
        <v>5182859</v>
      </c>
      <c r="K3523" s="116">
        <v>0</v>
      </c>
      <c r="L3523" s="116">
        <v>0</v>
      </c>
      <c r="M3523" s="116">
        <v>0</v>
      </c>
      <c r="N3523" s="116">
        <v>0</v>
      </c>
      <c r="O3523" s="116">
        <v>0</v>
      </c>
      <c r="P3523" s="120">
        <v>0</v>
      </c>
      <c r="Q3523" s="27" t="str">
        <f t="shared" si="574"/>
        <v>Registered</v>
      </c>
      <c r="R3523" s="121">
        <f t="shared" ref="R3523:R3586" si="575">I3523/H3523</f>
        <v>0.80000033958105887</v>
      </c>
      <c r="T3523" s="117">
        <f t="shared" si="572"/>
        <v>0</v>
      </c>
      <c r="U3523" s="117">
        <f t="shared" si="573"/>
        <v>0</v>
      </c>
    </row>
    <row r="3524" spans="1:21" hidden="1" x14ac:dyDescent="0.3">
      <c r="A3524" s="114">
        <v>7559</v>
      </c>
      <c r="B3524" s="114" t="s">
        <v>1879</v>
      </c>
      <c r="C3524" s="114" t="s">
        <v>47</v>
      </c>
      <c r="D3524" s="114" t="s">
        <v>8209</v>
      </c>
      <c r="E3524" s="114" t="s">
        <v>8033</v>
      </c>
      <c r="F3524" s="115">
        <v>45272</v>
      </c>
      <c r="G3524" s="114" t="s">
        <v>6096</v>
      </c>
      <c r="H3524" s="116">
        <v>6210714</v>
      </c>
      <c r="I3524" s="116">
        <v>4968574</v>
      </c>
      <c r="J3524" s="116">
        <v>4968574</v>
      </c>
      <c r="K3524" s="116">
        <v>0</v>
      </c>
      <c r="L3524" s="116">
        <v>0</v>
      </c>
      <c r="M3524" s="116">
        <v>0</v>
      </c>
      <c r="N3524" s="116">
        <v>0</v>
      </c>
      <c r="O3524" s="116">
        <v>0</v>
      </c>
      <c r="P3524" s="120">
        <v>0</v>
      </c>
      <c r="Q3524" s="27" t="str">
        <f t="shared" si="574"/>
        <v>Registered</v>
      </c>
      <c r="R3524" s="121">
        <f t="shared" si="575"/>
        <v>0.80000045083383331</v>
      </c>
      <c r="T3524" s="117">
        <f t="shared" si="572"/>
        <v>0</v>
      </c>
      <c r="U3524" s="117">
        <f t="shared" si="573"/>
        <v>0</v>
      </c>
    </row>
    <row r="3525" spans="1:21" hidden="1" x14ac:dyDescent="0.3">
      <c r="A3525" s="114">
        <v>7560</v>
      </c>
      <c r="B3525" s="114" t="s">
        <v>1879</v>
      </c>
      <c r="C3525" s="114" t="s">
        <v>47</v>
      </c>
      <c r="D3525" s="114" t="s">
        <v>8210</v>
      </c>
      <c r="E3525" s="114" t="s">
        <v>8211</v>
      </c>
      <c r="F3525" s="115">
        <v>45196</v>
      </c>
      <c r="G3525" s="114" t="s">
        <v>2595</v>
      </c>
      <c r="H3525" s="116">
        <v>9300000</v>
      </c>
      <c r="I3525" s="116">
        <v>7440000</v>
      </c>
      <c r="J3525" s="116">
        <v>7440000</v>
      </c>
      <c r="K3525" s="116">
        <v>0</v>
      </c>
      <c r="L3525" s="116">
        <v>0</v>
      </c>
      <c r="M3525" s="116">
        <v>0</v>
      </c>
      <c r="N3525" s="116">
        <v>0</v>
      </c>
      <c r="O3525" s="116">
        <v>0</v>
      </c>
      <c r="P3525" s="120">
        <v>0</v>
      </c>
      <c r="Q3525" s="27" t="str">
        <f t="shared" si="574"/>
        <v>Registered</v>
      </c>
      <c r="R3525" s="121">
        <f t="shared" si="575"/>
        <v>0.8</v>
      </c>
      <c r="T3525" s="117">
        <f t="shared" si="572"/>
        <v>0</v>
      </c>
      <c r="U3525" s="117">
        <f t="shared" si="573"/>
        <v>0</v>
      </c>
    </row>
    <row r="3526" spans="1:21" hidden="1" x14ac:dyDescent="0.3">
      <c r="A3526" s="114">
        <v>7561</v>
      </c>
      <c r="B3526" s="114" t="s">
        <v>1879</v>
      </c>
      <c r="C3526" s="114" t="s">
        <v>47</v>
      </c>
      <c r="D3526" s="114" t="s">
        <v>8212</v>
      </c>
      <c r="E3526" s="114" t="s">
        <v>8213</v>
      </c>
      <c r="F3526" s="115">
        <v>45143</v>
      </c>
      <c r="G3526" s="114" t="s">
        <v>5364</v>
      </c>
      <c r="H3526" s="116">
        <v>9112500</v>
      </c>
      <c r="I3526" s="116">
        <v>7290000</v>
      </c>
      <c r="J3526" s="116">
        <v>7290000</v>
      </c>
      <c r="K3526" s="116">
        <v>0</v>
      </c>
      <c r="L3526" s="116">
        <v>0</v>
      </c>
      <c r="M3526" s="116">
        <v>0</v>
      </c>
      <c r="N3526" s="116">
        <v>0</v>
      </c>
      <c r="O3526" s="116">
        <v>0</v>
      </c>
      <c r="P3526" s="120">
        <v>0</v>
      </c>
      <c r="Q3526" s="27" t="str">
        <f t="shared" si="574"/>
        <v>Registered</v>
      </c>
      <c r="R3526" s="121">
        <f t="shared" si="575"/>
        <v>0.8</v>
      </c>
      <c r="T3526" s="117">
        <f t="shared" si="572"/>
        <v>0</v>
      </c>
      <c r="U3526" s="117">
        <f t="shared" si="573"/>
        <v>0</v>
      </c>
    </row>
    <row r="3527" spans="1:21" hidden="1" x14ac:dyDescent="0.3">
      <c r="A3527" s="114">
        <v>7562</v>
      </c>
      <c r="B3527" s="114" t="s">
        <v>1879</v>
      </c>
      <c r="C3527" s="114" t="s">
        <v>47</v>
      </c>
      <c r="D3527" s="114" t="s">
        <v>8214</v>
      </c>
      <c r="E3527" s="114" t="s">
        <v>8215</v>
      </c>
      <c r="F3527" s="115">
        <v>45132</v>
      </c>
      <c r="G3527" s="114" t="s">
        <v>2924</v>
      </c>
      <c r="H3527" s="116">
        <v>6402679</v>
      </c>
      <c r="I3527" s="116">
        <v>5122143</v>
      </c>
      <c r="J3527" s="116">
        <v>5122143</v>
      </c>
      <c r="K3527" s="116">
        <v>0</v>
      </c>
      <c r="L3527" s="116">
        <v>0</v>
      </c>
      <c r="M3527" s="116">
        <v>0</v>
      </c>
      <c r="N3527" s="116">
        <v>0</v>
      </c>
      <c r="O3527" s="116">
        <v>0</v>
      </c>
      <c r="P3527" s="120">
        <v>0</v>
      </c>
      <c r="Q3527" s="27" t="str">
        <f t="shared" si="574"/>
        <v>Registered</v>
      </c>
      <c r="R3527" s="121">
        <f t="shared" si="575"/>
        <v>0.79999996876307555</v>
      </c>
      <c r="T3527" s="117">
        <f t="shared" si="572"/>
        <v>0</v>
      </c>
      <c r="U3527" s="117">
        <f t="shared" si="573"/>
        <v>0</v>
      </c>
    </row>
    <row r="3528" spans="1:21" hidden="1" x14ac:dyDescent="0.3">
      <c r="A3528" s="114">
        <v>7563</v>
      </c>
      <c r="B3528" s="114" t="s">
        <v>1879</v>
      </c>
      <c r="C3528" s="114" t="s">
        <v>47</v>
      </c>
      <c r="D3528" s="114" t="s">
        <v>8216</v>
      </c>
      <c r="E3528" s="114" t="s">
        <v>8217</v>
      </c>
      <c r="F3528" s="115">
        <v>45142</v>
      </c>
      <c r="G3528" s="114" t="s">
        <v>3030</v>
      </c>
      <c r="H3528" s="116">
        <v>9291071</v>
      </c>
      <c r="I3528" s="116">
        <v>6968305</v>
      </c>
      <c r="J3528" s="116">
        <v>6968305</v>
      </c>
      <c r="K3528" s="116">
        <v>0</v>
      </c>
      <c r="L3528" s="116">
        <v>0</v>
      </c>
      <c r="M3528" s="116">
        <v>0</v>
      </c>
      <c r="N3528" s="116">
        <v>0</v>
      </c>
      <c r="O3528" s="116">
        <v>0</v>
      </c>
      <c r="P3528" s="120">
        <v>0</v>
      </c>
      <c r="Q3528" s="27" t="str">
        <f t="shared" si="574"/>
        <v>Registered</v>
      </c>
      <c r="R3528" s="121">
        <f t="shared" si="575"/>
        <v>0.75000018835288207</v>
      </c>
      <c r="T3528" s="117">
        <f t="shared" si="572"/>
        <v>0</v>
      </c>
      <c r="U3528" s="117">
        <f t="shared" si="573"/>
        <v>0</v>
      </c>
    </row>
    <row r="3529" spans="1:21" hidden="1" x14ac:dyDescent="0.3">
      <c r="A3529" s="114">
        <v>7564</v>
      </c>
      <c r="B3529" s="114" t="s">
        <v>1879</v>
      </c>
      <c r="C3529" s="114" t="s">
        <v>47</v>
      </c>
      <c r="D3529" s="114" t="s">
        <v>8218</v>
      </c>
      <c r="E3529" s="114" t="s">
        <v>8219</v>
      </c>
      <c r="F3529" s="115">
        <v>45443</v>
      </c>
      <c r="G3529" s="114" t="s">
        <v>2558</v>
      </c>
      <c r="H3529" s="116">
        <v>9524107</v>
      </c>
      <c r="I3529" s="116">
        <v>6666873</v>
      </c>
      <c r="J3529" s="116">
        <v>6666873</v>
      </c>
      <c r="K3529" s="116">
        <v>0</v>
      </c>
      <c r="L3529" s="116">
        <v>0</v>
      </c>
      <c r="M3529" s="116">
        <v>0</v>
      </c>
      <c r="N3529" s="116">
        <v>0</v>
      </c>
      <c r="O3529" s="116">
        <v>0</v>
      </c>
      <c r="P3529" s="120">
        <v>0</v>
      </c>
      <c r="Q3529" s="27" t="str">
        <f t="shared" si="574"/>
        <v>Registered</v>
      </c>
      <c r="R3529" s="121">
        <f t="shared" si="575"/>
        <v>0.69999980050623123</v>
      </c>
      <c r="T3529" s="117">
        <f t="shared" si="572"/>
        <v>0</v>
      </c>
      <c r="U3529" s="117">
        <f t="shared" si="573"/>
        <v>0</v>
      </c>
    </row>
    <row r="3530" spans="1:21" hidden="1" x14ac:dyDescent="0.3">
      <c r="A3530" s="114">
        <v>7565</v>
      </c>
      <c r="B3530" s="114" t="s">
        <v>1879</v>
      </c>
      <c r="C3530" s="114" t="s">
        <v>47</v>
      </c>
      <c r="D3530" s="114" t="s">
        <v>8220</v>
      </c>
      <c r="E3530" s="114" t="s">
        <v>8221</v>
      </c>
      <c r="F3530" s="115">
        <v>45233</v>
      </c>
      <c r="G3530" s="114" t="s">
        <v>5384</v>
      </c>
      <c r="H3530" s="116">
        <v>9246429</v>
      </c>
      <c r="I3530" s="116">
        <v>6472499</v>
      </c>
      <c r="J3530" s="116">
        <v>6472499</v>
      </c>
      <c r="K3530" s="116">
        <v>0</v>
      </c>
      <c r="L3530" s="116">
        <v>0</v>
      </c>
      <c r="M3530" s="116">
        <v>0</v>
      </c>
      <c r="N3530" s="116">
        <v>0</v>
      </c>
      <c r="O3530" s="116">
        <v>0</v>
      </c>
      <c r="P3530" s="120">
        <v>0</v>
      </c>
      <c r="Q3530" s="27" t="str">
        <f t="shared" si="574"/>
        <v>Registered</v>
      </c>
      <c r="R3530" s="121">
        <f t="shared" si="575"/>
        <v>0.69999985940518228</v>
      </c>
      <c r="T3530" s="117">
        <f t="shared" si="572"/>
        <v>0</v>
      </c>
      <c r="U3530" s="117">
        <f t="shared" si="573"/>
        <v>0</v>
      </c>
    </row>
    <row r="3531" spans="1:21" hidden="1" x14ac:dyDescent="0.3">
      <c r="A3531" s="114">
        <v>7566</v>
      </c>
      <c r="B3531" s="114" t="s">
        <v>1879</v>
      </c>
      <c r="C3531" s="114" t="s">
        <v>47</v>
      </c>
      <c r="D3531" s="114" t="s">
        <v>8222</v>
      </c>
      <c r="E3531" s="114" t="s">
        <v>8223</v>
      </c>
      <c r="F3531" s="115">
        <v>45924</v>
      </c>
      <c r="G3531" s="114" t="s">
        <v>8224</v>
      </c>
      <c r="H3531" s="116">
        <v>5392800</v>
      </c>
      <c r="I3531" s="116">
        <v>3774960</v>
      </c>
      <c r="J3531" s="116">
        <v>3774960</v>
      </c>
      <c r="K3531" s="116">
        <v>0</v>
      </c>
      <c r="L3531" s="116">
        <v>0</v>
      </c>
      <c r="M3531" s="116">
        <v>0</v>
      </c>
      <c r="N3531" s="116">
        <v>0</v>
      </c>
      <c r="O3531" s="116">
        <v>0</v>
      </c>
      <c r="P3531" s="120">
        <v>0</v>
      </c>
      <c r="Q3531" s="27" t="str">
        <f t="shared" si="574"/>
        <v>Registered</v>
      </c>
      <c r="R3531" s="121">
        <f t="shared" si="575"/>
        <v>0.7</v>
      </c>
      <c r="T3531" s="117">
        <f t="shared" si="572"/>
        <v>0</v>
      </c>
      <c r="U3531" s="117">
        <f t="shared" si="573"/>
        <v>0</v>
      </c>
    </row>
    <row r="3532" spans="1:21" hidden="1" x14ac:dyDescent="0.3">
      <c r="A3532" s="114">
        <v>7567</v>
      </c>
      <c r="B3532" s="114" t="s">
        <v>1879</v>
      </c>
      <c r="C3532" s="114" t="s">
        <v>47</v>
      </c>
      <c r="D3532" s="114" t="s">
        <v>8225</v>
      </c>
      <c r="E3532" s="114" t="s">
        <v>8226</v>
      </c>
      <c r="F3532" s="115">
        <v>45287</v>
      </c>
      <c r="G3532" s="114" t="s">
        <v>5392</v>
      </c>
      <c r="H3532" s="116">
        <v>9265179</v>
      </c>
      <c r="I3532" s="116">
        <v>7412143</v>
      </c>
      <c r="J3532" s="116">
        <v>7412143</v>
      </c>
      <c r="K3532" s="116">
        <v>0</v>
      </c>
      <c r="L3532" s="116">
        <v>0</v>
      </c>
      <c r="M3532" s="116">
        <v>0</v>
      </c>
      <c r="N3532" s="116">
        <v>0</v>
      </c>
      <c r="O3532" s="116">
        <v>0</v>
      </c>
      <c r="P3532" s="120">
        <v>0</v>
      </c>
      <c r="Q3532" s="27" t="str">
        <f t="shared" si="574"/>
        <v>Registered</v>
      </c>
      <c r="R3532" s="121">
        <f t="shared" si="575"/>
        <v>0.79999997841380077</v>
      </c>
      <c r="T3532" s="117">
        <f t="shared" si="572"/>
        <v>0</v>
      </c>
      <c r="U3532" s="117">
        <f t="shared" si="573"/>
        <v>0</v>
      </c>
    </row>
    <row r="3533" spans="1:21" hidden="1" x14ac:dyDescent="0.3">
      <c r="A3533" s="114">
        <v>7568</v>
      </c>
      <c r="B3533" s="114" t="s">
        <v>1879</v>
      </c>
      <c r="C3533" s="114" t="s">
        <v>47</v>
      </c>
      <c r="D3533" s="114" t="s">
        <v>8227</v>
      </c>
      <c r="E3533" s="114" t="s">
        <v>8228</v>
      </c>
      <c r="F3533" s="115">
        <v>45306</v>
      </c>
      <c r="G3533" s="114" t="s">
        <v>2957</v>
      </c>
      <c r="H3533" s="116">
        <v>9067857</v>
      </c>
      <c r="I3533" s="116">
        <v>7254285</v>
      </c>
      <c r="J3533" s="116">
        <v>7254285</v>
      </c>
      <c r="K3533" s="116">
        <v>0</v>
      </c>
      <c r="L3533" s="116">
        <v>0</v>
      </c>
      <c r="M3533" s="116">
        <v>0</v>
      </c>
      <c r="N3533" s="116">
        <v>0</v>
      </c>
      <c r="O3533" s="116">
        <v>0</v>
      </c>
      <c r="P3533" s="120">
        <v>0</v>
      </c>
      <c r="Q3533" s="27" t="str">
        <f t="shared" si="574"/>
        <v>Registered</v>
      </c>
      <c r="R3533" s="121">
        <f t="shared" si="575"/>
        <v>0.79999993383221635</v>
      </c>
      <c r="T3533" s="117">
        <f t="shared" si="572"/>
        <v>0</v>
      </c>
      <c r="U3533" s="117">
        <f t="shared" si="573"/>
        <v>0</v>
      </c>
    </row>
    <row r="3534" spans="1:21" hidden="1" x14ac:dyDescent="0.3">
      <c r="A3534" s="114">
        <v>7569</v>
      </c>
      <c r="B3534" s="114" t="s">
        <v>1879</v>
      </c>
      <c r="C3534" s="114" t="s">
        <v>47</v>
      </c>
      <c r="D3534" s="114" t="s">
        <v>8229</v>
      </c>
      <c r="E3534" s="114" t="s">
        <v>8230</v>
      </c>
      <c r="F3534" s="115">
        <v>45132</v>
      </c>
      <c r="G3534" s="114" t="s">
        <v>5358</v>
      </c>
      <c r="H3534" s="116">
        <v>6300000</v>
      </c>
      <c r="I3534" s="116">
        <v>5040000</v>
      </c>
      <c r="J3534" s="116">
        <v>5040000</v>
      </c>
      <c r="K3534" s="116">
        <v>0</v>
      </c>
      <c r="L3534" s="116">
        <v>0</v>
      </c>
      <c r="M3534" s="116">
        <v>0</v>
      </c>
      <c r="N3534" s="116">
        <v>0</v>
      </c>
      <c r="O3534" s="116">
        <v>0</v>
      </c>
      <c r="P3534" s="120">
        <v>0</v>
      </c>
      <c r="Q3534" s="27" t="str">
        <f t="shared" si="574"/>
        <v>Registered</v>
      </c>
      <c r="R3534" s="121">
        <f t="shared" si="575"/>
        <v>0.8</v>
      </c>
      <c r="T3534" s="117">
        <f t="shared" si="572"/>
        <v>0</v>
      </c>
      <c r="U3534" s="117">
        <f t="shared" si="573"/>
        <v>0</v>
      </c>
    </row>
    <row r="3535" spans="1:21" hidden="1" x14ac:dyDescent="0.3">
      <c r="A3535" s="114">
        <v>7570</v>
      </c>
      <c r="B3535" s="114" t="s">
        <v>1879</v>
      </c>
      <c r="C3535" s="114" t="s">
        <v>47</v>
      </c>
      <c r="D3535" s="114" t="s">
        <v>8231</v>
      </c>
      <c r="E3535" s="114" t="s">
        <v>8232</v>
      </c>
      <c r="F3535" s="115">
        <v>45142</v>
      </c>
      <c r="G3535" s="114" t="s">
        <v>5168</v>
      </c>
      <c r="H3535" s="116">
        <v>8889286</v>
      </c>
      <c r="I3535" s="116">
        <v>7111426</v>
      </c>
      <c r="J3535" s="116">
        <v>7111426</v>
      </c>
      <c r="K3535" s="116">
        <v>0</v>
      </c>
      <c r="L3535" s="116">
        <v>0</v>
      </c>
      <c r="M3535" s="116">
        <v>0</v>
      </c>
      <c r="N3535" s="116">
        <v>0</v>
      </c>
      <c r="O3535" s="116">
        <v>0</v>
      </c>
      <c r="P3535" s="120">
        <v>0</v>
      </c>
      <c r="Q3535" s="27" t="str">
        <f t="shared" si="574"/>
        <v>Registered</v>
      </c>
      <c r="R3535" s="121">
        <f t="shared" si="575"/>
        <v>0.79999968501407204</v>
      </c>
      <c r="T3535" s="117">
        <f t="shared" si="572"/>
        <v>0</v>
      </c>
      <c r="U3535" s="117">
        <f t="shared" si="573"/>
        <v>0</v>
      </c>
    </row>
    <row r="3536" spans="1:21" hidden="1" x14ac:dyDescent="0.3">
      <c r="A3536" s="114">
        <v>7571</v>
      </c>
      <c r="B3536" s="114" t="s">
        <v>1879</v>
      </c>
      <c r="C3536" s="114" t="s">
        <v>47</v>
      </c>
      <c r="D3536" s="114" t="s">
        <v>8233</v>
      </c>
      <c r="E3536" s="114" t="s">
        <v>8234</v>
      </c>
      <c r="F3536" s="115">
        <v>45142</v>
      </c>
      <c r="G3536" s="114" t="s">
        <v>3036</v>
      </c>
      <c r="H3536" s="116">
        <v>6077679</v>
      </c>
      <c r="I3536" s="116">
        <v>4862143</v>
      </c>
      <c r="J3536" s="116">
        <v>4862143</v>
      </c>
      <c r="K3536" s="116">
        <v>0</v>
      </c>
      <c r="L3536" s="116">
        <v>0</v>
      </c>
      <c r="M3536" s="116">
        <v>0</v>
      </c>
      <c r="N3536" s="116">
        <v>0</v>
      </c>
      <c r="O3536" s="116">
        <v>0</v>
      </c>
      <c r="P3536" s="120">
        <v>0</v>
      </c>
      <c r="Q3536" s="27" t="str">
        <f t="shared" si="574"/>
        <v>Registered</v>
      </c>
      <c r="R3536" s="121">
        <f t="shared" si="575"/>
        <v>0.79999996709270105</v>
      </c>
      <c r="T3536" s="117">
        <f t="shared" si="572"/>
        <v>0</v>
      </c>
      <c r="U3536" s="117">
        <f t="shared" si="573"/>
        <v>0</v>
      </c>
    </row>
    <row r="3537" spans="1:21" hidden="1" x14ac:dyDescent="0.3">
      <c r="A3537" s="114">
        <v>7572</v>
      </c>
      <c r="B3537" s="114" t="s">
        <v>1879</v>
      </c>
      <c r="C3537" s="114" t="s">
        <v>47</v>
      </c>
      <c r="D3537" s="114" t="s">
        <v>8235</v>
      </c>
      <c r="E3537" s="114" t="s">
        <v>8236</v>
      </c>
      <c r="F3537" s="115">
        <v>45142</v>
      </c>
      <c r="G3537" s="114" t="s">
        <v>5483</v>
      </c>
      <c r="H3537" s="116">
        <v>6077679</v>
      </c>
      <c r="I3537" s="116">
        <v>4862143</v>
      </c>
      <c r="J3537" s="116">
        <v>4862143</v>
      </c>
      <c r="K3537" s="116">
        <v>0</v>
      </c>
      <c r="L3537" s="116">
        <v>0</v>
      </c>
      <c r="M3537" s="116">
        <v>0</v>
      </c>
      <c r="N3537" s="116">
        <v>0</v>
      </c>
      <c r="O3537" s="116">
        <v>0</v>
      </c>
      <c r="P3537" s="120">
        <v>0</v>
      </c>
      <c r="Q3537" s="27" t="str">
        <f t="shared" si="574"/>
        <v>Registered</v>
      </c>
      <c r="R3537" s="121">
        <f t="shared" si="575"/>
        <v>0.79999996709270105</v>
      </c>
      <c r="T3537" s="117">
        <f t="shared" si="572"/>
        <v>0</v>
      </c>
      <c r="U3537" s="117">
        <f t="shared" si="573"/>
        <v>0</v>
      </c>
    </row>
    <row r="3538" spans="1:21" hidden="1" x14ac:dyDescent="0.3">
      <c r="A3538" s="114">
        <v>7573</v>
      </c>
      <c r="B3538" s="114" t="s">
        <v>1879</v>
      </c>
      <c r="C3538" s="114" t="s">
        <v>47</v>
      </c>
      <c r="D3538" s="114" t="s">
        <v>8237</v>
      </c>
      <c r="E3538" s="114" t="s">
        <v>8238</v>
      </c>
      <c r="F3538" s="115">
        <v>45142</v>
      </c>
      <c r="G3538" s="114" t="s">
        <v>3548</v>
      </c>
      <c r="H3538" s="116">
        <v>9067857</v>
      </c>
      <c r="I3538" s="116">
        <v>7254285</v>
      </c>
      <c r="J3538" s="116">
        <v>7254285</v>
      </c>
      <c r="K3538" s="116">
        <v>0</v>
      </c>
      <c r="L3538" s="116">
        <v>0</v>
      </c>
      <c r="M3538" s="116">
        <v>0</v>
      </c>
      <c r="N3538" s="116">
        <v>0</v>
      </c>
      <c r="O3538" s="116">
        <v>0</v>
      </c>
      <c r="P3538" s="120">
        <v>0</v>
      </c>
      <c r="Q3538" s="27" t="str">
        <f t="shared" si="574"/>
        <v>Registered</v>
      </c>
      <c r="R3538" s="121">
        <f t="shared" si="575"/>
        <v>0.79999993383221635</v>
      </c>
      <c r="T3538" s="117">
        <f t="shared" si="572"/>
        <v>0</v>
      </c>
      <c r="U3538" s="117">
        <f t="shared" si="573"/>
        <v>0</v>
      </c>
    </row>
    <row r="3539" spans="1:21" hidden="1" x14ac:dyDescent="0.3">
      <c r="A3539" s="114">
        <v>7574</v>
      </c>
      <c r="B3539" s="114" t="s">
        <v>1879</v>
      </c>
      <c r="C3539" s="114" t="s">
        <v>47</v>
      </c>
      <c r="D3539" s="114" t="s">
        <v>8239</v>
      </c>
      <c r="E3539" s="114" t="s">
        <v>8240</v>
      </c>
      <c r="F3539" s="115">
        <v>45142</v>
      </c>
      <c r="G3539" s="114" t="s">
        <v>8241</v>
      </c>
      <c r="H3539" s="116">
        <v>6210714</v>
      </c>
      <c r="I3539" s="116">
        <v>4968574</v>
      </c>
      <c r="J3539" s="116">
        <v>4968574</v>
      </c>
      <c r="K3539" s="116">
        <v>0</v>
      </c>
      <c r="L3539" s="116">
        <v>0</v>
      </c>
      <c r="M3539" s="116">
        <v>0</v>
      </c>
      <c r="N3539" s="116">
        <v>0</v>
      </c>
      <c r="O3539" s="116">
        <v>0</v>
      </c>
      <c r="P3539" s="120">
        <v>0</v>
      </c>
      <c r="Q3539" s="27" t="str">
        <f t="shared" si="574"/>
        <v>Registered</v>
      </c>
      <c r="R3539" s="121">
        <f t="shared" si="575"/>
        <v>0.80000045083383331</v>
      </c>
      <c r="T3539" s="117">
        <f t="shared" si="572"/>
        <v>0</v>
      </c>
      <c r="U3539" s="117">
        <f t="shared" si="573"/>
        <v>0</v>
      </c>
    </row>
    <row r="3540" spans="1:21" hidden="1" x14ac:dyDescent="0.3">
      <c r="A3540" s="114">
        <v>7575</v>
      </c>
      <c r="B3540" s="114" t="s">
        <v>1879</v>
      </c>
      <c r="C3540" s="114" t="s">
        <v>47</v>
      </c>
      <c r="D3540" s="114" t="s">
        <v>8242</v>
      </c>
      <c r="E3540" s="114" t="s">
        <v>8243</v>
      </c>
      <c r="F3540" s="115">
        <v>45142</v>
      </c>
      <c r="G3540" s="114" t="s">
        <v>3010</v>
      </c>
      <c r="H3540" s="116">
        <v>6210714</v>
      </c>
      <c r="I3540" s="116">
        <v>4968574</v>
      </c>
      <c r="J3540" s="116">
        <v>4968574</v>
      </c>
      <c r="K3540" s="116">
        <v>0</v>
      </c>
      <c r="L3540" s="116">
        <v>0</v>
      </c>
      <c r="M3540" s="116">
        <v>0</v>
      </c>
      <c r="N3540" s="116">
        <v>0</v>
      </c>
      <c r="O3540" s="116">
        <v>0</v>
      </c>
      <c r="P3540" s="120">
        <v>0</v>
      </c>
      <c r="Q3540" s="27" t="str">
        <f t="shared" si="574"/>
        <v>Registered</v>
      </c>
      <c r="R3540" s="121">
        <f t="shared" si="575"/>
        <v>0.80000045083383331</v>
      </c>
      <c r="T3540" s="117">
        <f t="shared" si="572"/>
        <v>0</v>
      </c>
      <c r="U3540" s="117">
        <f t="shared" si="573"/>
        <v>0</v>
      </c>
    </row>
    <row r="3541" spans="1:21" hidden="1" x14ac:dyDescent="0.3">
      <c r="A3541" s="114">
        <v>7576</v>
      </c>
      <c r="B3541" s="114" t="s">
        <v>1879</v>
      </c>
      <c r="C3541" s="114" t="s">
        <v>47</v>
      </c>
      <c r="D3541" s="114" t="s">
        <v>8244</v>
      </c>
      <c r="E3541" s="114" t="s">
        <v>8245</v>
      </c>
      <c r="F3541" s="115">
        <v>45142</v>
      </c>
      <c r="G3541" s="114" t="s">
        <v>5358</v>
      </c>
      <c r="H3541" s="116">
        <v>9073125</v>
      </c>
      <c r="I3541" s="116">
        <v>7258500</v>
      </c>
      <c r="J3541" s="116">
        <v>7258500</v>
      </c>
      <c r="K3541" s="116">
        <v>0</v>
      </c>
      <c r="L3541" s="116">
        <v>0</v>
      </c>
      <c r="M3541" s="116">
        <v>0</v>
      </c>
      <c r="N3541" s="116">
        <v>0</v>
      </c>
      <c r="O3541" s="116">
        <v>0</v>
      </c>
      <c r="P3541" s="120">
        <v>0</v>
      </c>
      <c r="Q3541" s="27" t="str">
        <f t="shared" si="574"/>
        <v>Registered</v>
      </c>
      <c r="R3541" s="121">
        <f t="shared" si="575"/>
        <v>0.8</v>
      </c>
      <c r="T3541" s="117">
        <f t="shared" si="572"/>
        <v>0</v>
      </c>
      <c r="U3541" s="117">
        <f t="shared" si="573"/>
        <v>0</v>
      </c>
    </row>
    <row r="3542" spans="1:21" hidden="1" x14ac:dyDescent="0.3">
      <c r="A3542" s="114">
        <v>7577</v>
      </c>
      <c r="B3542" s="114" t="s">
        <v>1879</v>
      </c>
      <c r="C3542" s="114" t="s">
        <v>47</v>
      </c>
      <c r="D3542" s="114" t="s">
        <v>8246</v>
      </c>
      <c r="E3542" s="114" t="s">
        <v>6139</v>
      </c>
      <c r="F3542" s="115">
        <v>45132</v>
      </c>
      <c r="G3542" s="114" t="s">
        <v>5364</v>
      </c>
      <c r="H3542" s="116">
        <v>9032800</v>
      </c>
      <c r="I3542" s="116">
        <v>7226240</v>
      </c>
      <c r="J3542" s="116">
        <v>7226240</v>
      </c>
      <c r="K3542" s="116">
        <v>0</v>
      </c>
      <c r="L3542" s="116">
        <v>0</v>
      </c>
      <c r="M3542" s="116">
        <v>0</v>
      </c>
      <c r="N3542" s="116">
        <v>0</v>
      </c>
      <c r="O3542" s="116">
        <v>0</v>
      </c>
      <c r="P3542" s="120">
        <v>0</v>
      </c>
      <c r="Q3542" s="27" t="str">
        <f t="shared" si="574"/>
        <v>Registered</v>
      </c>
      <c r="R3542" s="121">
        <f t="shared" si="575"/>
        <v>0.8</v>
      </c>
      <c r="T3542" s="117">
        <f t="shared" si="572"/>
        <v>0</v>
      </c>
      <c r="U3542" s="117">
        <f t="shared" si="573"/>
        <v>0</v>
      </c>
    </row>
    <row r="3543" spans="1:21" hidden="1" x14ac:dyDescent="0.3">
      <c r="A3543" s="114">
        <v>7578</v>
      </c>
      <c r="B3543" s="114" t="s">
        <v>1879</v>
      </c>
      <c r="C3543" s="114" t="s">
        <v>47</v>
      </c>
      <c r="D3543" s="114" t="s">
        <v>8247</v>
      </c>
      <c r="E3543" s="114" t="s">
        <v>8248</v>
      </c>
      <c r="F3543" s="115">
        <v>45142</v>
      </c>
      <c r="G3543" s="114" t="s">
        <v>3010</v>
      </c>
      <c r="H3543" s="116">
        <v>6210714</v>
      </c>
      <c r="I3543" s="116">
        <v>4968574</v>
      </c>
      <c r="J3543" s="116">
        <v>4968574</v>
      </c>
      <c r="K3543" s="116">
        <v>0</v>
      </c>
      <c r="L3543" s="116">
        <v>0</v>
      </c>
      <c r="M3543" s="116">
        <v>0</v>
      </c>
      <c r="N3543" s="116">
        <v>0</v>
      </c>
      <c r="O3543" s="116">
        <v>0</v>
      </c>
      <c r="P3543" s="120">
        <v>0</v>
      </c>
      <c r="Q3543" s="27" t="str">
        <f t="shared" si="574"/>
        <v>Registered</v>
      </c>
      <c r="R3543" s="121">
        <f t="shared" si="575"/>
        <v>0.80000045083383331</v>
      </c>
      <c r="T3543" s="117">
        <f t="shared" si="572"/>
        <v>0</v>
      </c>
      <c r="U3543" s="117">
        <f t="shared" si="573"/>
        <v>0</v>
      </c>
    </row>
    <row r="3544" spans="1:21" hidden="1" x14ac:dyDescent="0.3">
      <c r="A3544" s="114">
        <v>7579</v>
      </c>
      <c r="B3544" s="114" t="s">
        <v>1879</v>
      </c>
      <c r="C3544" s="114" t="s">
        <v>47</v>
      </c>
      <c r="D3544" s="114" t="s">
        <v>8249</v>
      </c>
      <c r="E3544" s="114" t="s">
        <v>8250</v>
      </c>
      <c r="F3544" s="115">
        <v>45142</v>
      </c>
      <c r="G3544" s="114" t="s">
        <v>4857</v>
      </c>
      <c r="H3544" s="116">
        <v>9113450</v>
      </c>
      <c r="I3544" s="116">
        <v>7290762</v>
      </c>
      <c r="J3544" s="116">
        <v>7290762</v>
      </c>
      <c r="K3544" s="116">
        <v>0</v>
      </c>
      <c r="L3544" s="116">
        <v>0</v>
      </c>
      <c r="M3544" s="116">
        <v>0</v>
      </c>
      <c r="N3544" s="116">
        <v>0</v>
      </c>
      <c r="O3544" s="116">
        <v>0</v>
      </c>
      <c r="P3544" s="120">
        <v>0</v>
      </c>
      <c r="Q3544" s="27" t="str">
        <f t="shared" si="574"/>
        <v>Registered</v>
      </c>
      <c r="R3544" s="121">
        <f t="shared" si="575"/>
        <v>0.8000002194558592</v>
      </c>
      <c r="T3544" s="117">
        <f t="shared" si="572"/>
        <v>0</v>
      </c>
      <c r="U3544" s="117">
        <f t="shared" si="573"/>
        <v>0</v>
      </c>
    </row>
    <row r="3545" spans="1:21" hidden="1" x14ac:dyDescent="0.3">
      <c r="A3545" s="114">
        <v>7580</v>
      </c>
      <c r="B3545" s="114" t="s">
        <v>1879</v>
      </c>
      <c r="C3545" s="114" t="s">
        <v>47</v>
      </c>
      <c r="D3545" s="114" t="s">
        <v>8251</v>
      </c>
      <c r="E3545" s="114" t="s">
        <v>8252</v>
      </c>
      <c r="F3545" s="115">
        <v>45131</v>
      </c>
      <c r="G3545" s="114" t="s">
        <v>5179</v>
      </c>
      <c r="H3545" s="116">
        <v>9086607</v>
      </c>
      <c r="I3545" s="116">
        <v>7269283</v>
      </c>
      <c r="J3545" s="116">
        <v>7269283</v>
      </c>
      <c r="K3545" s="116">
        <v>0</v>
      </c>
      <c r="L3545" s="116">
        <v>0</v>
      </c>
      <c r="M3545" s="116">
        <v>0</v>
      </c>
      <c r="N3545" s="116">
        <v>0</v>
      </c>
      <c r="O3545" s="116">
        <v>0</v>
      </c>
      <c r="P3545" s="120">
        <v>0</v>
      </c>
      <c r="Q3545" s="27" t="str">
        <f t="shared" si="574"/>
        <v>Registered</v>
      </c>
      <c r="R3545" s="121">
        <f t="shared" si="575"/>
        <v>0.79999971386459212</v>
      </c>
      <c r="T3545" s="117">
        <f t="shared" si="572"/>
        <v>0</v>
      </c>
      <c r="U3545" s="117">
        <f t="shared" si="573"/>
        <v>0</v>
      </c>
    </row>
    <row r="3546" spans="1:21" hidden="1" x14ac:dyDescent="0.3">
      <c r="A3546" s="114">
        <v>7581</v>
      </c>
      <c r="B3546" s="114" t="s">
        <v>1879</v>
      </c>
      <c r="C3546" s="114" t="s">
        <v>47</v>
      </c>
      <c r="D3546" s="114" t="s">
        <v>8253</v>
      </c>
      <c r="E3546" s="114" t="s">
        <v>8254</v>
      </c>
      <c r="F3546" s="115">
        <v>45159</v>
      </c>
      <c r="G3546" s="114" t="s">
        <v>2523</v>
      </c>
      <c r="H3546" s="116">
        <v>6344643</v>
      </c>
      <c r="I3546" s="116">
        <v>5075715</v>
      </c>
      <c r="J3546" s="116">
        <v>5075715</v>
      </c>
      <c r="K3546" s="116">
        <v>0</v>
      </c>
      <c r="L3546" s="116">
        <v>0</v>
      </c>
      <c r="M3546" s="116">
        <v>0</v>
      </c>
      <c r="N3546" s="116">
        <v>0</v>
      </c>
      <c r="O3546" s="116">
        <v>0</v>
      </c>
      <c r="P3546" s="120">
        <v>0</v>
      </c>
      <c r="Q3546" s="27" t="str">
        <f t="shared" si="574"/>
        <v>Registered</v>
      </c>
      <c r="R3546" s="121">
        <f t="shared" si="575"/>
        <v>0.80000009456796861</v>
      </c>
      <c r="T3546" s="117">
        <f t="shared" si="572"/>
        <v>0</v>
      </c>
      <c r="U3546" s="117">
        <f t="shared" si="573"/>
        <v>0</v>
      </c>
    </row>
    <row r="3547" spans="1:21" hidden="1" x14ac:dyDescent="0.3">
      <c r="A3547" s="114">
        <v>7582</v>
      </c>
      <c r="B3547" s="114" t="s">
        <v>1879</v>
      </c>
      <c r="C3547" s="114" t="s">
        <v>47</v>
      </c>
      <c r="D3547" s="114" t="s">
        <v>8255</v>
      </c>
      <c r="E3547" s="114" t="s">
        <v>8256</v>
      </c>
      <c r="F3547" s="115">
        <v>45132</v>
      </c>
      <c r="G3547" s="114" t="s">
        <v>4930</v>
      </c>
      <c r="H3547" s="116">
        <v>6345536</v>
      </c>
      <c r="I3547" s="116">
        <v>5076427</v>
      </c>
      <c r="J3547" s="116">
        <v>5076427</v>
      </c>
      <c r="K3547" s="116">
        <v>0</v>
      </c>
      <c r="L3547" s="116">
        <v>0</v>
      </c>
      <c r="M3547" s="116">
        <v>0</v>
      </c>
      <c r="N3547" s="116">
        <v>0</v>
      </c>
      <c r="O3547" s="116">
        <v>0</v>
      </c>
      <c r="P3547" s="120">
        <v>0</v>
      </c>
      <c r="Q3547" s="27" t="str">
        <f t="shared" si="574"/>
        <v>Registered</v>
      </c>
      <c r="R3547" s="121">
        <f t="shared" si="575"/>
        <v>0.79999971633601952</v>
      </c>
      <c r="T3547" s="117">
        <f t="shared" si="572"/>
        <v>0</v>
      </c>
      <c r="U3547" s="117">
        <f t="shared" si="573"/>
        <v>0</v>
      </c>
    </row>
    <row r="3548" spans="1:21" hidden="1" x14ac:dyDescent="0.3">
      <c r="A3548" s="114">
        <v>7583</v>
      </c>
      <c r="B3548" s="114" t="s">
        <v>1879</v>
      </c>
      <c r="C3548" s="114" t="s">
        <v>47</v>
      </c>
      <c r="D3548" s="114" t="s">
        <v>8257</v>
      </c>
      <c r="E3548" s="114" t="s">
        <v>8258</v>
      </c>
      <c r="F3548" s="115">
        <v>45159</v>
      </c>
      <c r="G3548" s="114" t="s">
        <v>4898</v>
      </c>
      <c r="H3548" s="116">
        <v>9166964</v>
      </c>
      <c r="I3548" s="116">
        <v>7333573</v>
      </c>
      <c r="J3548" s="116">
        <v>7333573</v>
      </c>
      <c r="K3548" s="116">
        <v>0</v>
      </c>
      <c r="L3548" s="116">
        <v>0</v>
      </c>
      <c r="M3548" s="116">
        <v>0</v>
      </c>
      <c r="N3548" s="116">
        <v>0</v>
      </c>
      <c r="O3548" s="116">
        <v>0</v>
      </c>
      <c r="P3548" s="120">
        <v>0</v>
      </c>
      <c r="Q3548" s="27" t="str">
        <f t="shared" si="574"/>
        <v>Registered</v>
      </c>
      <c r="R3548" s="121">
        <f t="shared" si="575"/>
        <v>0.80000019635726727</v>
      </c>
      <c r="T3548" s="117">
        <f t="shared" si="572"/>
        <v>0</v>
      </c>
      <c r="U3548" s="117">
        <f t="shared" si="573"/>
        <v>0</v>
      </c>
    </row>
    <row r="3549" spans="1:21" hidden="1" x14ac:dyDescent="0.3">
      <c r="A3549" s="114">
        <v>7584</v>
      </c>
      <c r="B3549" s="114" t="s">
        <v>1879</v>
      </c>
      <c r="C3549" s="114" t="s">
        <v>47</v>
      </c>
      <c r="D3549" s="114" t="s">
        <v>8259</v>
      </c>
      <c r="E3549" s="114" t="s">
        <v>8260</v>
      </c>
      <c r="F3549" s="115">
        <v>45142</v>
      </c>
      <c r="G3549" s="114" t="s">
        <v>2924</v>
      </c>
      <c r="H3549" s="116">
        <v>6389286</v>
      </c>
      <c r="I3549" s="116">
        <v>5111426</v>
      </c>
      <c r="J3549" s="116">
        <v>5111426</v>
      </c>
      <c r="K3549" s="116">
        <v>0</v>
      </c>
      <c r="L3549" s="116">
        <v>0</v>
      </c>
      <c r="M3549" s="116">
        <v>0</v>
      </c>
      <c r="N3549" s="116">
        <v>0</v>
      </c>
      <c r="O3549" s="116">
        <v>0</v>
      </c>
      <c r="P3549" s="120">
        <v>0</v>
      </c>
      <c r="Q3549" s="27" t="str">
        <f t="shared" si="574"/>
        <v>Registered</v>
      </c>
      <c r="R3549" s="121">
        <f t="shared" si="575"/>
        <v>0.79999956176636955</v>
      </c>
      <c r="T3549" s="117">
        <f t="shared" si="572"/>
        <v>0</v>
      </c>
      <c r="U3549" s="117">
        <f t="shared" si="573"/>
        <v>0</v>
      </c>
    </row>
    <row r="3550" spans="1:21" hidden="1" x14ac:dyDescent="0.3">
      <c r="A3550" s="114">
        <v>7585</v>
      </c>
      <c r="B3550" s="114" t="s">
        <v>1879</v>
      </c>
      <c r="C3550" s="114" t="s">
        <v>47</v>
      </c>
      <c r="D3550" s="114" t="s">
        <v>8261</v>
      </c>
      <c r="E3550" s="114" t="s">
        <v>8262</v>
      </c>
      <c r="F3550" s="115">
        <v>45142</v>
      </c>
      <c r="G3550" s="114" t="s">
        <v>4878</v>
      </c>
      <c r="H3550" s="116">
        <v>9166964</v>
      </c>
      <c r="I3550" s="116">
        <v>6875225</v>
      </c>
      <c r="J3550" s="116">
        <v>6875225</v>
      </c>
      <c r="K3550" s="116">
        <v>0</v>
      </c>
      <c r="L3550" s="116">
        <v>0</v>
      </c>
      <c r="M3550" s="116">
        <v>0</v>
      </c>
      <c r="N3550" s="116">
        <v>0</v>
      </c>
      <c r="O3550" s="116">
        <v>0</v>
      </c>
      <c r="P3550" s="120">
        <v>0</v>
      </c>
      <c r="Q3550" s="27" t="str">
        <f t="shared" si="574"/>
        <v>Registered</v>
      </c>
      <c r="R3550" s="121">
        <f t="shared" si="575"/>
        <v>0.75000021817474138</v>
      </c>
      <c r="T3550" s="117">
        <f t="shared" si="572"/>
        <v>0</v>
      </c>
      <c r="U3550" s="117">
        <f t="shared" si="573"/>
        <v>0</v>
      </c>
    </row>
    <row r="3551" spans="1:21" hidden="1" x14ac:dyDescent="0.3">
      <c r="A3551" s="114">
        <v>7586</v>
      </c>
      <c r="B3551" s="114" t="s">
        <v>1879</v>
      </c>
      <c r="C3551" s="114" t="s">
        <v>47</v>
      </c>
      <c r="D3551" s="114" t="s">
        <v>8263</v>
      </c>
      <c r="E3551" s="114" t="s">
        <v>8264</v>
      </c>
      <c r="F3551" s="115">
        <v>45159</v>
      </c>
      <c r="G3551" s="114" t="s">
        <v>3753</v>
      </c>
      <c r="H3551" s="116">
        <v>9179464</v>
      </c>
      <c r="I3551" s="116">
        <v>6884600</v>
      </c>
      <c r="J3551" s="116">
        <v>6884600</v>
      </c>
      <c r="K3551" s="116">
        <v>0</v>
      </c>
      <c r="L3551" s="116">
        <v>0</v>
      </c>
      <c r="M3551" s="116">
        <v>0</v>
      </c>
      <c r="N3551" s="116">
        <v>0</v>
      </c>
      <c r="O3551" s="116">
        <v>0</v>
      </c>
      <c r="P3551" s="120">
        <v>0</v>
      </c>
      <c r="Q3551" s="27" t="str">
        <f t="shared" si="574"/>
        <v>Registered</v>
      </c>
      <c r="R3551" s="121">
        <f t="shared" si="575"/>
        <v>0.75000021787764515</v>
      </c>
      <c r="T3551" s="117">
        <f t="shared" si="572"/>
        <v>0</v>
      </c>
      <c r="U3551" s="117">
        <f t="shared" si="573"/>
        <v>0</v>
      </c>
    </row>
    <row r="3552" spans="1:21" hidden="1" x14ac:dyDescent="0.3">
      <c r="A3552" s="114">
        <v>7587</v>
      </c>
      <c r="B3552" s="114" t="s">
        <v>1879</v>
      </c>
      <c r="C3552" s="114" t="s">
        <v>47</v>
      </c>
      <c r="D3552" s="114" t="s">
        <v>8265</v>
      </c>
      <c r="E3552" s="114" t="s">
        <v>8266</v>
      </c>
      <c r="F3552" s="115">
        <v>45132</v>
      </c>
      <c r="G3552" s="114" t="s">
        <v>2008</v>
      </c>
      <c r="H3552" s="116">
        <v>6322321</v>
      </c>
      <c r="I3552" s="116">
        <v>4741741</v>
      </c>
      <c r="J3552" s="116">
        <v>4741741</v>
      </c>
      <c r="K3552" s="116">
        <v>0</v>
      </c>
      <c r="L3552" s="116">
        <v>0</v>
      </c>
      <c r="M3552" s="116">
        <v>0</v>
      </c>
      <c r="N3552" s="116">
        <v>0</v>
      </c>
      <c r="O3552" s="116">
        <v>0</v>
      </c>
      <c r="P3552" s="120">
        <v>0</v>
      </c>
      <c r="Q3552" s="27" t="str">
        <f t="shared" si="574"/>
        <v>Registered</v>
      </c>
      <c r="R3552" s="121">
        <f t="shared" si="575"/>
        <v>0.75000003954244021</v>
      </c>
      <c r="T3552" s="117">
        <f t="shared" si="572"/>
        <v>0</v>
      </c>
      <c r="U3552" s="117">
        <f t="shared" si="573"/>
        <v>0</v>
      </c>
    </row>
    <row r="3553" spans="1:21" hidden="1" x14ac:dyDescent="0.3">
      <c r="A3553" s="114">
        <v>7588</v>
      </c>
      <c r="B3553" s="114" t="s">
        <v>1879</v>
      </c>
      <c r="C3553" s="114" t="s">
        <v>47</v>
      </c>
      <c r="D3553" s="114" t="s">
        <v>8267</v>
      </c>
      <c r="E3553" s="114" t="s">
        <v>8268</v>
      </c>
      <c r="F3553" s="115">
        <v>45271</v>
      </c>
      <c r="G3553" s="114" t="s">
        <v>2693</v>
      </c>
      <c r="H3553" s="116">
        <v>4451786</v>
      </c>
      <c r="I3553" s="116">
        <v>3338837</v>
      </c>
      <c r="J3553" s="116">
        <v>3338837</v>
      </c>
      <c r="K3553" s="116">
        <v>0</v>
      </c>
      <c r="L3553" s="116">
        <v>0</v>
      </c>
      <c r="M3553" s="116">
        <v>0</v>
      </c>
      <c r="N3553" s="116">
        <v>0</v>
      </c>
      <c r="O3553" s="116">
        <v>0</v>
      </c>
      <c r="P3553" s="120">
        <v>0</v>
      </c>
      <c r="Q3553" s="27" t="str">
        <f t="shared" si="574"/>
        <v>Registered</v>
      </c>
      <c r="R3553" s="121">
        <f t="shared" si="575"/>
        <v>0.74999943842763328</v>
      </c>
      <c r="T3553" s="117">
        <f t="shared" si="572"/>
        <v>0</v>
      </c>
      <c r="U3553" s="117">
        <f t="shared" si="573"/>
        <v>0</v>
      </c>
    </row>
    <row r="3554" spans="1:21" hidden="1" x14ac:dyDescent="0.3">
      <c r="A3554" s="114">
        <v>7589</v>
      </c>
      <c r="B3554" s="114" t="s">
        <v>1879</v>
      </c>
      <c r="C3554" s="114" t="s">
        <v>47</v>
      </c>
      <c r="D3554" s="114" t="s">
        <v>8269</v>
      </c>
      <c r="E3554" s="114" t="s">
        <v>8270</v>
      </c>
      <c r="F3554" s="115">
        <v>45142</v>
      </c>
      <c r="G3554" s="114" t="s">
        <v>2960</v>
      </c>
      <c r="H3554" s="116">
        <v>9253147</v>
      </c>
      <c r="I3554" s="116">
        <v>7402517</v>
      </c>
      <c r="J3554" s="116">
        <v>7402517</v>
      </c>
      <c r="K3554" s="116">
        <v>0</v>
      </c>
      <c r="L3554" s="116">
        <v>0</v>
      </c>
      <c r="M3554" s="116">
        <v>0</v>
      </c>
      <c r="N3554" s="116">
        <v>0</v>
      </c>
      <c r="O3554" s="116">
        <v>0</v>
      </c>
      <c r="P3554" s="120">
        <v>0</v>
      </c>
      <c r="Q3554" s="27" t="str">
        <f t="shared" si="574"/>
        <v>Registered</v>
      </c>
      <c r="R3554" s="121">
        <f t="shared" si="575"/>
        <v>0.7999999351571957</v>
      </c>
      <c r="T3554" s="117">
        <f t="shared" si="572"/>
        <v>0</v>
      </c>
      <c r="U3554" s="117">
        <f t="shared" si="573"/>
        <v>0</v>
      </c>
    </row>
    <row r="3555" spans="1:21" hidden="1" x14ac:dyDescent="0.3">
      <c r="A3555" s="114">
        <v>7590</v>
      </c>
      <c r="B3555" s="114" t="s">
        <v>1879</v>
      </c>
      <c r="C3555" s="114" t="s">
        <v>47</v>
      </c>
      <c r="D3555" s="114" t="s">
        <v>8271</v>
      </c>
      <c r="E3555" s="114" t="s">
        <v>8272</v>
      </c>
      <c r="F3555" s="115">
        <v>45145</v>
      </c>
      <c r="G3555" s="114" t="s">
        <v>5391</v>
      </c>
      <c r="H3555" s="116">
        <v>9194100</v>
      </c>
      <c r="I3555" s="116">
        <v>7355280</v>
      </c>
      <c r="J3555" s="116">
        <v>7355280</v>
      </c>
      <c r="K3555" s="116">
        <v>0</v>
      </c>
      <c r="L3555" s="116">
        <v>0</v>
      </c>
      <c r="M3555" s="116">
        <v>0</v>
      </c>
      <c r="N3555" s="116">
        <v>0</v>
      </c>
      <c r="O3555" s="116">
        <v>0</v>
      </c>
      <c r="P3555" s="120">
        <v>0</v>
      </c>
      <c r="Q3555" s="27" t="str">
        <f t="shared" si="574"/>
        <v>Registered</v>
      </c>
      <c r="R3555" s="121">
        <f t="shared" si="575"/>
        <v>0.8</v>
      </c>
      <c r="T3555" s="117">
        <f t="shared" si="572"/>
        <v>0</v>
      </c>
      <c r="U3555" s="117">
        <f t="shared" si="573"/>
        <v>0</v>
      </c>
    </row>
    <row r="3556" spans="1:21" hidden="1" x14ac:dyDescent="0.3">
      <c r="A3556" s="114">
        <v>7591</v>
      </c>
      <c r="B3556" s="114" t="s">
        <v>1879</v>
      </c>
      <c r="C3556" s="114" t="s">
        <v>47</v>
      </c>
      <c r="D3556" s="114" t="s">
        <v>8273</v>
      </c>
      <c r="E3556" s="114" t="s">
        <v>8274</v>
      </c>
      <c r="F3556" s="115">
        <v>45132</v>
      </c>
      <c r="G3556" s="114" t="s">
        <v>4959</v>
      </c>
      <c r="H3556" s="116">
        <v>6353571</v>
      </c>
      <c r="I3556" s="116">
        <v>5082859</v>
      </c>
      <c r="J3556" s="116">
        <v>5082859</v>
      </c>
      <c r="K3556" s="116">
        <v>0</v>
      </c>
      <c r="L3556" s="116">
        <v>0</v>
      </c>
      <c r="M3556" s="116">
        <v>0</v>
      </c>
      <c r="N3556" s="116">
        <v>0</v>
      </c>
      <c r="O3556" s="116">
        <v>0</v>
      </c>
      <c r="P3556" s="120">
        <v>0</v>
      </c>
      <c r="Q3556" s="27" t="str">
        <f t="shared" si="574"/>
        <v>Registered</v>
      </c>
      <c r="R3556" s="121">
        <f t="shared" si="575"/>
        <v>0.80000034626196825</v>
      </c>
      <c r="T3556" s="117">
        <f t="shared" si="572"/>
        <v>0</v>
      </c>
      <c r="U3556" s="117">
        <f t="shared" si="573"/>
        <v>0</v>
      </c>
    </row>
    <row r="3557" spans="1:21" hidden="1" x14ac:dyDescent="0.3">
      <c r="A3557" s="114">
        <v>7592</v>
      </c>
      <c r="B3557" s="114" t="s">
        <v>1879</v>
      </c>
      <c r="C3557" s="114" t="s">
        <v>47</v>
      </c>
      <c r="D3557" s="114" t="s">
        <v>8275</v>
      </c>
      <c r="E3557" s="114" t="s">
        <v>8276</v>
      </c>
      <c r="F3557" s="115">
        <v>45132</v>
      </c>
      <c r="G3557" s="114" t="s">
        <v>3753</v>
      </c>
      <c r="H3557" s="116">
        <v>6345536</v>
      </c>
      <c r="I3557" s="116">
        <v>5076427</v>
      </c>
      <c r="J3557" s="116">
        <v>5076427</v>
      </c>
      <c r="K3557" s="116">
        <v>0</v>
      </c>
      <c r="L3557" s="116">
        <v>0</v>
      </c>
      <c r="M3557" s="116">
        <v>0</v>
      </c>
      <c r="N3557" s="116">
        <v>0</v>
      </c>
      <c r="O3557" s="116">
        <v>0</v>
      </c>
      <c r="P3557" s="120">
        <v>0</v>
      </c>
      <c r="Q3557" s="27" t="str">
        <f t="shared" si="574"/>
        <v>Registered</v>
      </c>
      <c r="R3557" s="121">
        <f t="shared" si="575"/>
        <v>0.79999971633601952</v>
      </c>
      <c r="T3557" s="117">
        <f t="shared" si="572"/>
        <v>0</v>
      </c>
      <c r="U3557" s="117">
        <f t="shared" si="573"/>
        <v>0</v>
      </c>
    </row>
    <row r="3558" spans="1:21" hidden="1" x14ac:dyDescent="0.3">
      <c r="A3558" s="114">
        <v>7593</v>
      </c>
      <c r="B3558" s="114" t="s">
        <v>1879</v>
      </c>
      <c r="C3558" s="114" t="s">
        <v>47</v>
      </c>
      <c r="D3558" s="114" t="s">
        <v>8277</v>
      </c>
      <c r="E3558" s="114" t="s">
        <v>8278</v>
      </c>
      <c r="F3558" s="115">
        <v>45176</v>
      </c>
      <c r="G3558" s="114" t="s">
        <v>3086</v>
      </c>
      <c r="H3558" s="116">
        <v>6210718</v>
      </c>
      <c r="I3558" s="116">
        <v>4347505</v>
      </c>
      <c r="J3558" s="116">
        <v>4347505</v>
      </c>
      <c r="K3558" s="116">
        <v>0</v>
      </c>
      <c r="L3558" s="116">
        <v>0</v>
      </c>
      <c r="M3558" s="116">
        <v>0</v>
      </c>
      <c r="N3558" s="116">
        <v>0</v>
      </c>
      <c r="O3558" s="116">
        <v>0</v>
      </c>
      <c r="P3558" s="120">
        <v>0</v>
      </c>
      <c r="Q3558" s="27" t="str">
        <f t="shared" si="574"/>
        <v>Registered</v>
      </c>
      <c r="R3558" s="121">
        <f t="shared" si="575"/>
        <v>0.70000038642875106</v>
      </c>
      <c r="T3558" s="117">
        <f t="shared" si="572"/>
        <v>0</v>
      </c>
      <c r="U3558" s="117">
        <f t="shared" si="573"/>
        <v>0</v>
      </c>
    </row>
    <row r="3559" spans="1:21" hidden="1" x14ac:dyDescent="0.3">
      <c r="A3559" s="114">
        <v>10120</v>
      </c>
      <c r="B3559" s="114" t="s">
        <v>1879</v>
      </c>
      <c r="C3559" s="114" t="s">
        <v>47</v>
      </c>
      <c r="D3559" s="114" t="s">
        <v>9389</v>
      </c>
      <c r="E3559" s="114" t="s">
        <v>9390</v>
      </c>
      <c r="F3559" s="115">
        <v>45142</v>
      </c>
      <c r="G3559" s="114" t="s">
        <v>3548</v>
      </c>
      <c r="H3559" s="116">
        <v>6345536</v>
      </c>
      <c r="I3559" s="116">
        <v>5076427</v>
      </c>
      <c r="J3559" s="116">
        <v>5076427.6399999997</v>
      </c>
      <c r="K3559" s="116">
        <v>-0.64</v>
      </c>
      <c r="L3559" s="116">
        <v>0</v>
      </c>
      <c r="M3559" s="116">
        <v>0</v>
      </c>
      <c r="N3559" s="116">
        <v>0</v>
      </c>
      <c r="O3559" s="116">
        <v>0</v>
      </c>
      <c r="P3559" s="120">
        <v>0</v>
      </c>
      <c r="Q3559" s="27" t="str">
        <f t="shared" si="574"/>
        <v>Registered</v>
      </c>
      <c r="R3559" s="121">
        <f t="shared" si="575"/>
        <v>0.79999971633601952</v>
      </c>
      <c r="T3559" s="117">
        <f t="shared" si="572"/>
        <v>0</v>
      </c>
      <c r="U3559" s="117">
        <f t="shared" si="573"/>
        <v>-0.64</v>
      </c>
    </row>
    <row r="3560" spans="1:21" hidden="1" x14ac:dyDescent="0.3">
      <c r="A3560" s="114">
        <v>10514</v>
      </c>
      <c r="B3560" s="114" t="s">
        <v>1879</v>
      </c>
      <c r="C3560" s="114" t="s">
        <v>47</v>
      </c>
      <c r="D3560" s="114" t="s">
        <v>9944</v>
      </c>
      <c r="E3560" s="114" t="s">
        <v>9945</v>
      </c>
      <c r="F3560" s="115">
        <v>45163</v>
      </c>
      <c r="G3560" s="114" t="s">
        <v>8241</v>
      </c>
      <c r="H3560" s="116">
        <v>6032143</v>
      </c>
      <c r="I3560" s="116">
        <v>4222501</v>
      </c>
      <c r="J3560" s="116">
        <v>4825715</v>
      </c>
      <c r="K3560" s="116">
        <v>-603214</v>
      </c>
      <c r="L3560" s="116">
        <v>0</v>
      </c>
      <c r="M3560" s="116">
        <v>0</v>
      </c>
      <c r="N3560" s="116">
        <v>0</v>
      </c>
      <c r="O3560" s="116">
        <v>0</v>
      </c>
      <c r="P3560" s="120">
        <v>0</v>
      </c>
      <c r="Q3560" s="27" t="str">
        <f t="shared" si="574"/>
        <v>Registered</v>
      </c>
      <c r="R3560" s="121">
        <f t="shared" si="575"/>
        <v>0.70000014920070697</v>
      </c>
      <c r="T3560" s="117">
        <f t="shared" si="572"/>
        <v>0</v>
      </c>
      <c r="U3560" s="117">
        <f t="shared" si="573"/>
        <v>-603214</v>
      </c>
    </row>
    <row r="3561" spans="1:21" x14ac:dyDescent="0.3">
      <c r="A3561" s="114">
        <v>102</v>
      </c>
      <c r="B3561" s="114" t="s">
        <v>130</v>
      </c>
      <c r="C3561" s="114" t="s">
        <v>131</v>
      </c>
      <c r="D3561" s="114" t="s">
        <v>1594</v>
      </c>
      <c r="E3561" s="114" t="s">
        <v>1595</v>
      </c>
      <c r="F3561" s="115">
        <v>45593</v>
      </c>
      <c r="G3561" s="114" t="s">
        <v>1568</v>
      </c>
      <c r="H3561" s="116">
        <v>13177854</v>
      </c>
      <c r="I3561" s="116">
        <v>5271142</v>
      </c>
      <c r="J3561" s="116">
        <v>200000</v>
      </c>
      <c r="K3561" s="116">
        <v>5071142</v>
      </c>
      <c r="L3561" s="116">
        <v>0</v>
      </c>
      <c r="M3561" s="116">
        <v>0</v>
      </c>
      <c r="N3561" s="116">
        <v>0</v>
      </c>
      <c r="O3561" s="116">
        <v>658893</v>
      </c>
      <c r="P3561" s="120">
        <v>4412249</v>
      </c>
      <c r="Q3561" s="27" t="str">
        <f t="shared" si="574"/>
        <v>Registered</v>
      </c>
      <c r="R3561" s="121">
        <f t="shared" si="575"/>
        <v>0.40000003035395598</v>
      </c>
      <c r="T3561" s="117">
        <f t="shared" si="572"/>
        <v>5071142</v>
      </c>
      <c r="U3561" s="117">
        <f t="shared" si="573"/>
        <v>0</v>
      </c>
    </row>
    <row r="3562" spans="1:21" x14ac:dyDescent="0.3">
      <c r="A3562" s="114">
        <v>103</v>
      </c>
      <c r="B3562" s="114" t="s">
        <v>130</v>
      </c>
      <c r="C3562" s="114" t="s">
        <v>131</v>
      </c>
      <c r="D3562" s="114" t="s">
        <v>1596</v>
      </c>
      <c r="E3562" s="114" t="s">
        <v>1595</v>
      </c>
      <c r="F3562" s="115">
        <v>45593</v>
      </c>
      <c r="G3562" s="114" t="s">
        <v>1568</v>
      </c>
      <c r="H3562" s="116">
        <v>13177854</v>
      </c>
      <c r="I3562" s="116">
        <v>5271142</v>
      </c>
      <c r="J3562" s="116">
        <v>200000</v>
      </c>
      <c r="K3562" s="116">
        <v>5071142</v>
      </c>
      <c r="L3562" s="116">
        <v>0</v>
      </c>
      <c r="M3562" s="116">
        <v>0</v>
      </c>
      <c r="N3562" s="116">
        <v>0</v>
      </c>
      <c r="O3562" s="116">
        <v>658893</v>
      </c>
      <c r="P3562" s="120">
        <v>4412249</v>
      </c>
      <c r="Q3562" s="27" t="str">
        <f t="shared" si="574"/>
        <v>Registered</v>
      </c>
      <c r="R3562" s="121">
        <f t="shared" si="575"/>
        <v>0.40000003035395598</v>
      </c>
      <c r="T3562" s="117">
        <f t="shared" si="572"/>
        <v>5071142</v>
      </c>
      <c r="U3562" s="117">
        <f t="shared" si="573"/>
        <v>0</v>
      </c>
    </row>
    <row r="3563" spans="1:21" x14ac:dyDescent="0.3">
      <c r="A3563" s="114">
        <v>116</v>
      </c>
      <c r="B3563" s="114" t="s">
        <v>130</v>
      </c>
      <c r="C3563" s="114" t="s">
        <v>131</v>
      </c>
      <c r="D3563" s="114" t="s">
        <v>9782</v>
      </c>
      <c r="E3563" s="114" t="s">
        <v>9783</v>
      </c>
      <c r="F3563" s="115">
        <v>46081</v>
      </c>
      <c r="G3563" s="114" t="s">
        <v>9607</v>
      </c>
      <c r="H3563" s="116">
        <v>13519935</v>
      </c>
      <c r="I3563" s="116">
        <v>5407975</v>
      </c>
      <c r="J3563" s="116">
        <v>675997</v>
      </c>
      <c r="K3563" s="116">
        <v>4731978</v>
      </c>
      <c r="L3563" s="116">
        <v>4731978</v>
      </c>
      <c r="M3563" s="116">
        <v>0</v>
      </c>
      <c r="N3563" s="116">
        <v>0</v>
      </c>
      <c r="O3563" s="116">
        <v>0</v>
      </c>
      <c r="P3563" s="120">
        <v>0</v>
      </c>
      <c r="Q3563" s="27" t="str">
        <f t="shared" si="574"/>
        <v>Registered</v>
      </c>
      <c r="R3563" s="121">
        <f t="shared" si="575"/>
        <v>0.40000007396485265</v>
      </c>
      <c r="T3563" s="117">
        <f t="shared" si="572"/>
        <v>4731978</v>
      </c>
      <c r="U3563" s="117">
        <f t="shared" si="573"/>
        <v>0</v>
      </c>
    </row>
    <row r="3564" spans="1:21" x14ac:dyDescent="0.3">
      <c r="A3564" s="114">
        <v>140</v>
      </c>
      <c r="B3564" s="114" t="s">
        <v>130</v>
      </c>
      <c r="C3564" s="114" t="s">
        <v>131</v>
      </c>
      <c r="D3564" s="114" t="s">
        <v>1700</v>
      </c>
      <c r="E3564" s="114" t="s">
        <v>1701</v>
      </c>
      <c r="F3564" s="115">
        <v>46097</v>
      </c>
      <c r="G3564" s="114" t="s">
        <v>1429</v>
      </c>
      <c r="H3564" s="116">
        <v>13800699</v>
      </c>
      <c r="I3564" s="116">
        <v>5520280</v>
      </c>
      <c r="J3564" s="116">
        <v>1380069.9</v>
      </c>
      <c r="K3564" s="116">
        <v>4140210.1</v>
      </c>
      <c r="L3564" s="116">
        <v>0</v>
      </c>
      <c r="M3564" s="116">
        <v>4140210.1</v>
      </c>
      <c r="N3564" s="116">
        <v>0</v>
      </c>
      <c r="O3564" s="116">
        <v>0</v>
      </c>
      <c r="P3564" s="120">
        <v>0</v>
      </c>
      <c r="Q3564" s="27" t="str">
        <f t="shared" si="574"/>
        <v>Registered</v>
      </c>
      <c r="R3564" s="121">
        <f t="shared" si="575"/>
        <v>0.40000002898403914</v>
      </c>
      <c r="T3564" s="117">
        <f t="shared" si="572"/>
        <v>4140210.1</v>
      </c>
      <c r="U3564" s="117">
        <f t="shared" si="573"/>
        <v>0</v>
      </c>
    </row>
    <row r="3565" spans="1:21" x14ac:dyDescent="0.3">
      <c r="A3565" s="114">
        <v>210</v>
      </c>
      <c r="B3565" s="114" t="s">
        <v>130</v>
      </c>
      <c r="C3565" s="114" t="s">
        <v>131</v>
      </c>
      <c r="D3565" s="114" t="s">
        <v>1776</v>
      </c>
      <c r="E3565" s="114" t="s">
        <v>1777</v>
      </c>
      <c r="F3565" s="115">
        <v>46081</v>
      </c>
      <c r="G3565" s="114" t="s">
        <v>1558</v>
      </c>
      <c r="H3565" s="116">
        <v>9273600</v>
      </c>
      <c r="I3565" s="116">
        <v>3709440</v>
      </c>
      <c r="J3565" s="116">
        <v>927360</v>
      </c>
      <c r="K3565" s="116">
        <v>2782080</v>
      </c>
      <c r="L3565" s="116">
        <v>0</v>
      </c>
      <c r="M3565" s="116">
        <v>2782080</v>
      </c>
      <c r="N3565" s="116">
        <v>0</v>
      </c>
      <c r="O3565" s="116">
        <v>0</v>
      </c>
      <c r="P3565" s="120">
        <v>0</v>
      </c>
      <c r="Q3565" s="27" t="str">
        <f t="shared" si="574"/>
        <v>Registered</v>
      </c>
      <c r="R3565" s="121">
        <f t="shared" si="575"/>
        <v>0.4</v>
      </c>
      <c r="T3565" s="117">
        <f t="shared" si="572"/>
        <v>2782080</v>
      </c>
      <c r="U3565" s="117">
        <f t="shared" si="573"/>
        <v>0</v>
      </c>
    </row>
    <row r="3566" spans="1:21" x14ac:dyDescent="0.3">
      <c r="A3566" s="114">
        <v>468</v>
      </c>
      <c r="B3566" s="114" t="s">
        <v>130</v>
      </c>
      <c r="C3566" s="114" t="s">
        <v>131</v>
      </c>
      <c r="D3566" s="114" t="s">
        <v>2526</v>
      </c>
      <c r="E3566" s="114" t="s">
        <v>2527</v>
      </c>
      <c r="F3566" s="115">
        <v>45899</v>
      </c>
      <c r="G3566" s="114" t="s">
        <v>2528</v>
      </c>
      <c r="H3566" s="116">
        <v>8697600</v>
      </c>
      <c r="I3566" s="116">
        <v>3479040</v>
      </c>
      <c r="J3566" s="116">
        <v>2539506</v>
      </c>
      <c r="K3566" s="116">
        <v>939534</v>
      </c>
      <c r="L3566" s="116">
        <v>0</v>
      </c>
      <c r="M3566" s="116">
        <v>0</v>
      </c>
      <c r="N3566" s="116">
        <v>0</v>
      </c>
      <c r="O3566" s="116">
        <v>434880</v>
      </c>
      <c r="P3566" s="120">
        <v>504654</v>
      </c>
      <c r="Q3566" s="27" t="str">
        <f t="shared" si="574"/>
        <v>Registered</v>
      </c>
      <c r="R3566" s="121">
        <f t="shared" si="575"/>
        <v>0.4</v>
      </c>
      <c r="T3566" s="117">
        <f t="shared" si="572"/>
        <v>939534</v>
      </c>
      <c r="U3566" s="117">
        <f t="shared" si="573"/>
        <v>0</v>
      </c>
    </row>
    <row r="3567" spans="1:21" x14ac:dyDescent="0.3">
      <c r="A3567" s="114">
        <v>661</v>
      </c>
      <c r="B3567" s="114" t="s">
        <v>130</v>
      </c>
      <c r="C3567" s="114" t="s">
        <v>131</v>
      </c>
      <c r="D3567" s="114" t="s">
        <v>3131</v>
      </c>
      <c r="E3567" s="114" t="s">
        <v>3132</v>
      </c>
      <c r="F3567" s="115">
        <v>45495</v>
      </c>
      <c r="G3567" s="114" t="s">
        <v>1376</v>
      </c>
      <c r="H3567" s="116">
        <v>12574920</v>
      </c>
      <c r="I3567" s="116">
        <v>5029968</v>
      </c>
      <c r="J3567" s="116">
        <v>4464097</v>
      </c>
      <c r="K3567" s="116">
        <v>565871</v>
      </c>
      <c r="L3567" s="116">
        <v>0</v>
      </c>
      <c r="M3567" s="116">
        <v>0</v>
      </c>
      <c r="N3567" s="116">
        <v>0</v>
      </c>
      <c r="O3567" s="116">
        <v>565871</v>
      </c>
      <c r="P3567" s="120">
        <v>0</v>
      </c>
      <c r="Q3567" s="27" t="str">
        <f t="shared" si="574"/>
        <v>Registered</v>
      </c>
      <c r="R3567" s="121">
        <f t="shared" si="575"/>
        <v>0.4</v>
      </c>
      <c r="T3567" s="117">
        <f t="shared" si="572"/>
        <v>565871</v>
      </c>
      <c r="U3567" s="117">
        <f t="shared" si="573"/>
        <v>0</v>
      </c>
    </row>
    <row r="3568" spans="1:21" x14ac:dyDescent="0.3">
      <c r="A3568" s="114">
        <v>717</v>
      </c>
      <c r="B3568" s="114" t="s">
        <v>130</v>
      </c>
      <c r="C3568" s="114" t="s">
        <v>131</v>
      </c>
      <c r="D3568" s="114" t="s">
        <v>2546</v>
      </c>
      <c r="E3568" s="114" t="s">
        <v>2547</v>
      </c>
      <c r="F3568" s="115">
        <v>45495</v>
      </c>
      <c r="G3568" s="114" t="s">
        <v>2548</v>
      </c>
      <c r="H3568" s="116">
        <v>8363520</v>
      </c>
      <c r="I3568" s="116">
        <v>3345408</v>
      </c>
      <c r="J3568" s="116">
        <v>2863491</v>
      </c>
      <c r="K3568" s="116">
        <v>481917</v>
      </c>
      <c r="L3568" s="116">
        <v>0</v>
      </c>
      <c r="M3568" s="116">
        <v>0</v>
      </c>
      <c r="N3568" s="116">
        <v>0</v>
      </c>
      <c r="O3568" s="116">
        <v>418176</v>
      </c>
      <c r="P3568" s="120">
        <v>63741</v>
      </c>
      <c r="Q3568" s="27" t="str">
        <f t="shared" si="574"/>
        <v>Registered</v>
      </c>
      <c r="R3568" s="121">
        <f t="shared" si="575"/>
        <v>0.4</v>
      </c>
      <c r="T3568" s="117">
        <f t="shared" si="572"/>
        <v>481917</v>
      </c>
      <c r="U3568" s="117">
        <f t="shared" si="573"/>
        <v>0</v>
      </c>
    </row>
    <row r="3569" spans="1:21" x14ac:dyDescent="0.3">
      <c r="A3569" s="114">
        <v>728</v>
      </c>
      <c r="B3569" s="114" t="s">
        <v>130</v>
      </c>
      <c r="C3569" s="114" t="s">
        <v>131</v>
      </c>
      <c r="D3569" s="114" t="s">
        <v>3430</v>
      </c>
      <c r="E3569" s="114" t="s">
        <v>3431</v>
      </c>
      <c r="F3569" s="115">
        <v>45551</v>
      </c>
      <c r="G3569" s="114" t="s">
        <v>3432</v>
      </c>
      <c r="H3569" s="116">
        <v>12909690</v>
      </c>
      <c r="I3569" s="116">
        <v>3872908</v>
      </c>
      <c r="J3569" s="116">
        <v>3427423</v>
      </c>
      <c r="K3569" s="116">
        <v>445485</v>
      </c>
      <c r="L3569" s="116">
        <v>0</v>
      </c>
      <c r="M3569" s="116">
        <v>0</v>
      </c>
      <c r="N3569" s="116">
        <v>0</v>
      </c>
      <c r="O3569" s="116">
        <v>445485</v>
      </c>
      <c r="P3569" s="120">
        <v>0</v>
      </c>
      <c r="Q3569" s="27" t="str">
        <f t="shared" si="574"/>
        <v>Registered</v>
      </c>
      <c r="R3569" s="121">
        <f t="shared" si="575"/>
        <v>0.30000007746119389</v>
      </c>
      <c r="T3569" s="117">
        <f t="shared" si="572"/>
        <v>445485</v>
      </c>
      <c r="U3569" s="117">
        <f t="shared" si="573"/>
        <v>0</v>
      </c>
    </row>
    <row r="3570" spans="1:21" x14ac:dyDescent="0.3">
      <c r="A3570" s="114">
        <v>766</v>
      </c>
      <c r="B3570" s="114" t="s">
        <v>130</v>
      </c>
      <c r="C3570" s="114" t="s">
        <v>131</v>
      </c>
      <c r="D3570" s="114" t="s">
        <v>3634</v>
      </c>
      <c r="E3570" s="114" t="s">
        <v>3635</v>
      </c>
      <c r="F3570" s="115">
        <v>45664</v>
      </c>
      <c r="G3570" s="114" t="s">
        <v>1897</v>
      </c>
      <c r="H3570" s="116">
        <v>8006400</v>
      </c>
      <c r="I3570" s="116">
        <v>2001600</v>
      </c>
      <c r="J3570" s="116">
        <v>1601281</v>
      </c>
      <c r="K3570" s="116">
        <v>400319</v>
      </c>
      <c r="L3570" s="116">
        <v>0</v>
      </c>
      <c r="M3570" s="116">
        <v>0</v>
      </c>
      <c r="N3570" s="116">
        <v>0</v>
      </c>
      <c r="O3570" s="116">
        <v>400319</v>
      </c>
      <c r="P3570" s="120">
        <v>0</v>
      </c>
      <c r="Q3570" s="27" t="str">
        <f t="shared" si="574"/>
        <v>Registered</v>
      </c>
      <c r="R3570" s="121">
        <f t="shared" si="575"/>
        <v>0.25</v>
      </c>
      <c r="T3570" s="117">
        <f t="shared" si="572"/>
        <v>400319</v>
      </c>
      <c r="U3570" s="117">
        <f t="shared" si="573"/>
        <v>0</v>
      </c>
    </row>
    <row r="3571" spans="1:21" x14ac:dyDescent="0.3">
      <c r="A3571" s="114">
        <v>1140</v>
      </c>
      <c r="B3571" s="114" t="s">
        <v>130</v>
      </c>
      <c r="C3571" s="114" t="s">
        <v>131</v>
      </c>
      <c r="D3571" s="114" t="s">
        <v>4874</v>
      </c>
      <c r="E3571" s="114" t="s">
        <v>4875</v>
      </c>
      <c r="F3571" s="115">
        <v>45823</v>
      </c>
      <c r="G3571" s="114" t="s">
        <v>2930</v>
      </c>
      <c r="H3571" s="116">
        <v>8977536</v>
      </c>
      <c r="I3571" s="116">
        <v>3591015</v>
      </c>
      <c r="J3571" s="116">
        <v>3591014.2</v>
      </c>
      <c r="K3571" s="116">
        <v>0.8</v>
      </c>
      <c r="L3571" s="116">
        <v>0</v>
      </c>
      <c r="M3571" s="116">
        <v>0</v>
      </c>
      <c r="N3571" s="116">
        <v>0</v>
      </c>
      <c r="O3571" s="116">
        <v>0.8</v>
      </c>
      <c r="P3571" s="120">
        <v>0</v>
      </c>
      <c r="Q3571" s="27" t="str">
        <f t="shared" si="574"/>
        <v>Registered</v>
      </c>
      <c r="R3571" s="121">
        <f t="shared" si="575"/>
        <v>0.40000006683348305</v>
      </c>
      <c r="T3571" s="117">
        <f t="shared" ref="T3571:T3634" si="576">L3571+M3571+N3571+O3571+P3571</f>
        <v>0.8</v>
      </c>
      <c r="U3571" s="117">
        <f t="shared" ref="U3571:U3634" si="577">K3571-T3571</f>
        <v>0</v>
      </c>
    </row>
    <row r="3572" spans="1:21" x14ac:dyDescent="0.3">
      <c r="A3572" s="114">
        <v>1150</v>
      </c>
      <c r="B3572" s="114" t="s">
        <v>130</v>
      </c>
      <c r="C3572" s="114" t="s">
        <v>131</v>
      </c>
      <c r="D3572" s="114" t="s">
        <v>4892</v>
      </c>
      <c r="E3572" s="114" t="s">
        <v>4893</v>
      </c>
      <c r="F3572" s="115">
        <v>45488</v>
      </c>
      <c r="G3572" s="114" t="s">
        <v>2029</v>
      </c>
      <c r="H3572" s="116">
        <v>8619264</v>
      </c>
      <c r="I3572" s="116">
        <v>3447705</v>
      </c>
      <c r="J3572" s="116">
        <v>3447704.4</v>
      </c>
      <c r="K3572" s="116">
        <v>0.6</v>
      </c>
      <c r="L3572" s="116">
        <v>0</v>
      </c>
      <c r="M3572" s="116">
        <v>0</v>
      </c>
      <c r="N3572" s="116">
        <v>0</v>
      </c>
      <c r="O3572" s="116">
        <v>0.6</v>
      </c>
      <c r="P3572" s="120">
        <v>0</v>
      </c>
      <c r="Q3572" s="27" t="str">
        <f t="shared" si="574"/>
        <v>Registered</v>
      </c>
      <c r="R3572" s="121">
        <f t="shared" si="575"/>
        <v>0.39999993038848791</v>
      </c>
      <c r="T3572" s="117">
        <f t="shared" si="576"/>
        <v>0.6</v>
      </c>
      <c r="U3572" s="117">
        <f t="shared" si="577"/>
        <v>0</v>
      </c>
    </row>
    <row r="3573" spans="1:21" hidden="1" x14ac:dyDescent="0.3">
      <c r="A3573" s="114">
        <v>6788</v>
      </c>
      <c r="B3573" s="114" t="s">
        <v>130</v>
      </c>
      <c r="C3573" s="114" t="s">
        <v>131</v>
      </c>
      <c r="D3573" s="114" t="s">
        <v>7554</v>
      </c>
      <c r="E3573" s="114" t="s">
        <v>7555</v>
      </c>
      <c r="F3573" s="115">
        <v>45688</v>
      </c>
      <c r="G3573" s="114" t="s">
        <v>1897</v>
      </c>
      <c r="H3573" s="116">
        <v>10141056</v>
      </c>
      <c r="I3573" s="116">
        <v>4056423</v>
      </c>
      <c r="J3573" s="116">
        <v>4056423</v>
      </c>
      <c r="K3573" s="116">
        <v>0</v>
      </c>
      <c r="L3573" s="116">
        <v>0</v>
      </c>
      <c r="M3573" s="116">
        <v>0</v>
      </c>
      <c r="N3573" s="116">
        <v>0</v>
      </c>
      <c r="O3573" s="116">
        <v>0</v>
      </c>
      <c r="P3573" s="120">
        <v>0</v>
      </c>
      <c r="Q3573" s="27" t="str">
        <f t="shared" si="574"/>
        <v>Registered</v>
      </c>
      <c r="R3573" s="121">
        <f t="shared" si="575"/>
        <v>0.40000005916543602</v>
      </c>
      <c r="T3573" s="117">
        <f t="shared" si="576"/>
        <v>0</v>
      </c>
      <c r="U3573" s="117">
        <f t="shared" si="577"/>
        <v>0</v>
      </c>
    </row>
    <row r="3574" spans="1:21" hidden="1" x14ac:dyDescent="0.3">
      <c r="A3574" s="114">
        <v>6789</v>
      </c>
      <c r="B3574" s="114" t="s">
        <v>130</v>
      </c>
      <c r="C3574" s="114" t="s">
        <v>131</v>
      </c>
      <c r="D3574" s="114" t="s">
        <v>7556</v>
      </c>
      <c r="E3574" s="114" t="s">
        <v>7555</v>
      </c>
      <c r="F3574" s="115">
        <v>45688</v>
      </c>
      <c r="G3574" s="114" t="s">
        <v>1897</v>
      </c>
      <c r="H3574" s="116">
        <v>9950976</v>
      </c>
      <c r="I3574" s="116">
        <v>3980391</v>
      </c>
      <c r="J3574" s="116">
        <v>3980391</v>
      </c>
      <c r="K3574" s="116">
        <v>0</v>
      </c>
      <c r="L3574" s="116">
        <v>0</v>
      </c>
      <c r="M3574" s="116">
        <v>0</v>
      </c>
      <c r="N3574" s="116">
        <v>0</v>
      </c>
      <c r="O3574" s="116">
        <v>0</v>
      </c>
      <c r="P3574" s="120">
        <v>0</v>
      </c>
      <c r="Q3574" s="27" t="str">
        <f t="shared" si="574"/>
        <v>Registered</v>
      </c>
      <c r="R3574" s="121">
        <f t="shared" si="575"/>
        <v>0.4000000602955931</v>
      </c>
      <c r="T3574" s="117">
        <f t="shared" si="576"/>
        <v>0</v>
      </c>
      <c r="U3574" s="117">
        <f t="shared" si="577"/>
        <v>0</v>
      </c>
    </row>
    <row r="3575" spans="1:21" hidden="1" x14ac:dyDescent="0.3">
      <c r="A3575" s="114">
        <v>6790</v>
      </c>
      <c r="B3575" s="114" t="s">
        <v>130</v>
      </c>
      <c r="C3575" s="114" t="s">
        <v>131</v>
      </c>
      <c r="D3575" s="114" t="s">
        <v>7557</v>
      </c>
      <c r="E3575" s="114" t="s">
        <v>7558</v>
      </c>
      <c r="F3575" s="115">
        <v>45504</v>
      </c>
      <c r="G3575" s="114" t="s">
        <v>7559</v>
      </c>
      <c r="H3575" s="116">
        <v>12506980</v>
      </c>
      <c r="I3575" s="116">
        <v>5002792</v>
      </c>
      <c r="J3575" s="116">
        <v>5002792</v>
      </c>
      <c r="K3575" s="116">
        <v>0</v>
      </c>
      <c r="L3575" s="116">
        <v>0</v>
      </c>
      <c r="M3575" s="116">
        <v>0</v>
      </c>
      <c r="N3575" s="116">
        <v>0</v>
      </c>
      <c r="O3575" s="116">
        <v>0</v>
      </c>
      <c r="P3575" s="120">
        <v>0</v>
      </c>
      <c r="Q3575" s="27" t="str">
        <f t="shared" si="574"/>
        <v>Registered</v>
      </c>
      <c r="R3575" s="121">
        <f t="shared" si="575"/>
        <v>0.4</v>
      </c>
      <c r="T3575" s="117">
        <f t="shared" si="576"/>
        <v>0</v>
      </c>
      <c r="U3575" s="117">
        <f t="shared" si="577"/>
        <v>0</v>
      </c>
    </row>
    <row r="3576" spans="1:21" hidden="1" x14ac:dyDescent="0.3">
      <c r="A3576" s="114">
        <v>6791</v>
      </c>
      <c r="B3576" s="114" t="s">
        <v>130</v>
      </c>
      <c r="C3576" s="114" t="s">
        <v>131</v>
      </c>
      <c r="D3576" s="114" t="s">
        <v>7560</v>
      </c>
      <c r="E3576" s="114" t="s">
        <v>7561</v>
      </c>
      <c r="F3576" s="115">
        <v>45498</v>
      </c>
      <c r="G3576" s="114" t="s">
        <v>2724</v>
      </c>
      <c r="H3576" s="116">
        <v>12552138</v>
      </c>
      <c r="I3576" s="116">
        <v>5020856</v>
      </c>
      <c r="J3576" s="116">
        <v>5020856</v>
      </c>
      <c r="K3576" s="116">
        <v>0</v>
      </c>
      <c r="L3576" s="116">
        <v>0</v>
      </c>
      <c r="M3576" s="116">
        <v>0</v>
      </c>
      <c r="N3576" s="116">
        <v>0</v>
      </c>
      <c r="O3576" s="116">
        <v>0</v>
      </c>
      <c r="P3576" s="120">
        <v>0</v>
      </c>
      <c r="Q3576" s="27" t="str">
        <f t="shared" si="574"/>
        <v>Registered</v>
      </c>
      <c r="R3576" s="121">
        <f t="shared" si="575"/>
        <v>0.40000006373416225</v>
      </c>
      <c r="T3576" s="117">
        <f t="shared" si="576"/>
        <v>0</v>
      </c>
      <c r="U3576" s="117">
        <f t="shared" si="577"/>
        <v>0</v>
      </c>
    </row>
    <row r="3577" spans="1:21" hidden="1" x14ac:dyDescent="0.3">
      <c r="A3577" s="114">
        <v>6792</v>
      </c>
      <c r="B3577" s="114" t="s">
        <v>130</v>
      </c>
      <c r="C3577" s="114" t="s">
        <v>131</v>
      </c>
      <c r="D3577" s="114" t="s">
        <v>7562</v>
      </c>
      <c r="E3577" s="114" t="s">
        <v>7563</v>
      </c>
      <c r="F3577" s="115">
        <v>45488</v>
      </c>
      <c r="G3577" s="114" t="s">
        <v>7564</v>
      </c>
      <c r="H3577" s="116">
        <v>8534016</v>
      </c>
      <c r="I3577" s="116">
        <v>3413607</v>
      </c>
      <c r="J3577" s="116">
        <v>3413607</v>
      </c>
      <c r="K3577" s="116">
        <v>0</v>
      </c>
      <c r="L3577" s="116">
        <v>0</v>
      </c>
      <c r="M3577" s="116">
        <v>0</v>
      </c>
      <c r="N3577" s="116">
        <v>0</v>
      </c>
      <c r="O3577" s="116">
        <v>0</v>
      </c>
      <c r="P3577" s="120">
        <v>0</v>
      </c>
      <c r="Q3577" s="27" t="str">
        <f t="shared" si="574"/>
        <v>Registered</v>
      </c>
      <c r="R3577" s="121">
        <f t="shared" si="575"/>
        <v>0.40000007030687545</v>
      </c>
      <c r="T3577" s="117">
        <f t="shared" si="576"/>
        <v>0</v>
      </c>
      <c r="U3577" s="117">
        <f t="shared" si="577"/>
        <v>0</v>
      </c>
    </row>
    <row r="3578" spans="1:21" hidden="1" x14ac:dyDescent="0.3">
      <c r="A3578" s="114">
        <v>6793</v>
      </c>
      <c r="B3578" s="114" t="s">
        <v>130</v>
      </c>
      <c r="C3578" s="114" t="s">
        <v>131</v>
      </c>
      <c r="D3578" s="114" t="s">
        <v>7565</v>
      </c>
      <c r="E3578" s="114" t="s">
        <v>7566</v>
      </c>
      <c r="F3578" s="115">
        <v>45488</v>
      </c>
      <c r="G3578" s="114" t="s">
        <v>7567</v>
      </c>
      <c r="H3578" s="116">
        <v>8357760</v>
      </c>
      <c r="I3578" s="116">
        <v>3343104</v>
      </c>
      <c r="J3578" s="116">
        <v>3343104</v>
      </c>
      <c r="K3578" s="116">
        <v>0</v>
      </c>
      <c r="L3578" s="116">
        <v>0</v>
      </c>
      <c r="M3578" s="116">
        <v>0</v>
      </c>
      <c r="N3578" s="116">
        <v>0</v>
      </c>
      <c r="O3578" s="116">
        <v>0</v>
      </c>
      <c r="P3578" s="120">
        <v>0</v>
      </c>
      <c r="Q3578" s="27" t="str">
        <f t="shared" si="574"/>
        <v>Registered</v>
      </c>
      <c r="R3578" s="121">
        <f t="shared" si="575"/>
        <v>0.4</v>
      </c>
      <c r="T3578" s="117">
        <f t="shared" si="576"/>
        <v>0</v>
      </c>
      <c r="U3578" s="117">
        <f t="shared" si="577"/>
        <v>0</v>
      </c>
    </row>
    <row r="3579" spans="1:21" hidden="1" x14ac:dyDescent="0.3">
      <c r="A3579" s="114">
        <v>6794</v>
      </c>
      <c r="B3579" s="114" t="s">
        <v>130</v>
      </c>
      <c r="C3579" s="114" t="s">
        <v>131</v>
      </c>
      <c r="D3579" s="114" t="s">
        <v>7568</v>
      </c>
      <c r="E3579" s="114" t="s">
        <v>7569</v>
      </c>
      <c r="F3579" s="115">
        <v>45656</v>
      </c>
      <c r="G3579" s="114" t="s">
        <v>1792</v>
      </c>
      <c r="H3579" s="116">
        <v>12909690</v>
      </c>
      <c r="I3579" s="116">
        <v>5163877</v>
      </c>
      <c r="J3579" s="116">
        <v>5163877</v>
      </c>
      <c r="K3579" s="116">
        <v>0</v>
      </c>
      <c r="L3579" s="116">
        <v>0</v>
      </c>
      <c r="M3579" s="116">
        <v>0</v>
      </c>
      <c r="N3579" s="116">
        <v>0</v>
      </c>
      <c r="O3579" s="116">
        <v>0</v>
      </c>
      <c r="P3579" s="120">
        <v>0</v>
      </c>
      <c r="Q3579" s="27" t="str">
        <f t="shared" si="574"/>
        <v>Registered</v>
      </c>
      <c r="R3579" s="121">
        <f t="shared" si="575"/>
        <v>0.40000007746119387</v>
      </c>
      <c r="T3579" s="117">
        <f t="shared" si="576"/>
        <v>0</v>
      </c>
      <c r="U3579" s="117">
        <f t="shared" si="577"/>
        <v>0</v>
      </c>
    </row>
    <row r="3580" spans="1:21" hidden="1" x14ac:dyDescent="0.3">
      <c r="A3580" s="114">
        <v>6795</v>
      </c>
      <c r="B3580" s="114" t="s">
        <v>130</v>
      </c>
      <c r="C3580" s="114" t="s">
        <v>131</v>
      </c>
      <c r="D3580" s="114" t="s">
        <v>7570</v>
      </c>
      <c r="E3580" s="114" t="s">
        <v>7571</v>
      </c>
      <c r="F3580" s="115">
        <v>45495</v>
      </c>
      <c r="G3580" s="114" t="s">
        <v>7572</v>
      </c>
      <c r="H3580" s="116">
        <v>12641526</v>
      </c>
      <c r="I3580" s="116">
        <v>5056610</v>
      </c>
      <c r="J3580" s="116">
        <v>5056610</v>
      </c>
      <c r="K3580" s="116">
        <v>0</v>
      </c>
      <c r="L3580" s="116">
        <v>0</v>
      </c>
      <c r="M3580" s="116">
        <v>0</v>
      </c>
      <c r="N3580" s="116">
        <v>0</v>
      </c>
      <c r="O3580" s="116">
        <v>0</v>
      </c>
      <c r="P3580" s="120">
        <v>0</v>
      </c>
      <c r="Q3580" s="27" t="str">
        <f t="shared" si="574"/>
        <v>Registered</v>
      </c>
      <c r="R3580" s="121">
        <f t="shared" si="575"/>
        <v>0.39999996835825041</v>
      </c>
      <c r="T3580" s="117">
        <f t="shared" si="576"/>
        <v>0</v>
      </c>
      <c r="U3580" s="117">
        <f t="shared" si="577"/>
        <v>0</v>
      </c>
    </row>
    <row r="3581" spans="1:21" hidden="1" x14ac:dyDescent="0.3">
      <c r="A3581" s="114">
        <v>6796</v>
      </c>
      <c r="B3581" s="114" t="s">
        <v>130</v>
      </c>
      <c r="C3581" s="114" t="s">
        <v>131</v>
      </c>
      <c r="D3581" s="114" t="s">
        <v>7573</v>
      </c>
      <c r="E3581" s="114" t="s">
        <v>7574</v>
      </c>
      <c r="F3581" s="115">
        <v>45777</v>
      </c>
      <c r="G3581" s="114" t="s">
        <v>7575</v>
      </c>
      <c r="H3581" s="116">
        <v>8755200</v>
      </c>
      <c r="I3581" s="116">
        <v>3502080</v>
      </c>
      <c r="J3581" s="116">
        <v>3502080</v>
      </c>
      <c r="K3581" s="116">
        <v>0</v>
      </c>
      <c r="L3581" s="116">
        <v>0</v>
      </c>
      <c r="M3581" s="116">
        <v>0</v>
      </c>
      <c r="N3581" s="116">
        <v>0</v>
      </c>
      <c r="O3581" s="116">
        <v>0</v>
      </c>
      <c r="P3581" s="120">
        <v>0</v>
      </c>
      <c r="Q3581" s="27" t="str">
        <f t="shared" si="574"/>
        <v>Registered</v>
      </c>
      <c r="R3581" s="121">
        <f t="shared" si="575"/>
        <v>0.4</v>
      </c>
      <c r="T3581" s="117">
        <f t="shared" si="576"/>
        <v>0</v>
      </c>
      <c r="U3581" s="117">
        <f t="shared" si="577"/>
        <v>0</v>
      </c>
    </row>
    <row r="3582" spans="1:21" hidden="1" x14ac:dyDescent="0.3">
      <c r="A3582" s="114">
        <v>6797</v>
      </c>
      <c r="B3582" s="114" t="s">
        <v>130</v>
      </c>
      <c r="C3582" s="114" t="s">
        <v>131</v>
      </c>
      <c r="D3582" s="114" t="s">
        <v>7576</v>
      </c>
      <c r="E3582" s="114" t="s">
        <v>7577</v>
      </c>
      <c r="F3582" s="115">
        <v>45488</v>
      </c>
      <c r="G3582" s="114" t="s">
        <v>3518</v>
      </c>
      <c r="H3582" s="116">
        <v>8133120</v>
      </c>
      <c r="I3582" s="116">
        <v>3253248</v>
      </c>
      <c r="J3582" s="116">
        <v>3253248</v>
      </c>
      <c r="K3582" s="116">
        <v>0</v>
      </c>
      <c r="L3582" s="116">
        <v>0</v>
      </c>
      <c r="M3582" s="116">
        <v>0</v>
      </c>
      <c r="N3582" s="116">
        <v>0</v>
      </c>
      <c r="O3582" s="116">
        <v>0</v>
      </c>
      <c r="P3582" s="120">
        <v>0</v>
      </c>
      <c r="Q3582" s="27" t="str">
        <f t="shared" si="574"/>
        <v>Registered</v>
      </c>
      <c r="R3582" s="121">
        <f t="shared" si="575"/>
        <v>0.4</v>
      </c>
      <c r="T3582" s="117">
        <f t="shared" si="576"/>
        <v>0</v>
      </c>
      <c r="U3582" s="117">
        <f t="shared" si="577"/>
        <v>0</v>
      </c>
    </row>
    <row r="3583" spans="1:21" hidden="1" x14ac:dyDescent="0.3">
      <c r="A3583" s="114">
        <v>6798</v>
      </c>
      <c r="B3583" s="114" t="s">
        <v>130</v>
      </c>
      <c r="C3583" s="114" t="s">
        <v>131</v>
      </c>
      <c r="D3583" s="114" t="s">
        <v>7578</v>
      </c>
      <c r="E3583" s="114" t="s">
        <v>7579</v>
      </c>
      <c r="F3583" s="115">
        <v>45488</v>
      </c>
      <c r="G3583" s="114" t="s">
        <v>7564</v>
      </c>
      <c r="H3583" s="116">
        <v>12556000</v>
      </c>
      <c r="I3583" s="116">
        <v>5022400</v>
      </c>
      <c r="J3583" s="116">
        <v>5022400</v>
      </c>
      <c r="K3583" s="116">
        <v>0</v>
      </c>
      <c r="L3583" s="116">
        <v>0</v>
      </c>
      <c r="M3583" s="116">
        <v>0</v>
      </c>
      <c r="N3583" s="116">
        <v>0</v>
      </c>
      <c r="O3583" s="116">
        <v>0</v>
      </c>
      <c r="P3583" s="120">
        <v>0</v>
      </c>
      <c r="Q3583" s="27" t="str">
        <f t="shared" si="574"/>
        <v>Registered</v>
      </c>
      <c r="R3583" s="121">
        <f t="shared" si="575"/>
        <v>0.4</v>
      </c>
      <c r="T3583" s="117">
        <f t="shared" si="576"/>
        <v>0</v>
      </c>
      <c r="U3583" s="117">
        <f t="shared" si="577"/>
        <v>0</v>
      </c>
    </row>
    <row r="3584" spans="1:21" hidden="1" x14ac:dyDescent="0.3">
      <c r="A3584" s="114">
        <v>6799</v>
      </c>
      <c r="B3584" s="114" t="s">
        <v>130</v>
      </c>
      <c r="C3584" s="114" t="s">
        <v>131</v>
      </c>
      <c r="D3584" s="114" t="s">
        <v>7580</v>
      </c>
      <c r="E3584" s="114" t="s">
        <v>7581</v>
      </c>
      <c r="F3584" s="115">
        <v>45504</v>
      </c>
      <c r="G3584" s="114" t="s">
        <v>5434</v>
      </c>
      <c r="H3584" s="116">
        <v>12731440</v>
      </c>
      <c r="I3584" s="116">
        <v>3819432</v>
      </c>
      <c r="J3584" s="116">
        <v>3819432</v>
      </c>
      <c r="K3584" s="116">
        <v>0</v>
      </c>
      <c r="L3584" s="116">
        <v>0</v>
      </c>
      <c r="M3584" s="116">
        <v>0</v>
      </c>
      <c r="N3584" s="116">
        <v>0</v>
      </c>
      <c r="O3584" s="116">
        <v>0</v>
      </c>
      <c r="P3584" s="120">
        <v>0</v>
      </c>
      <c r="Q3584" s="27" t="str">
        <f t="shared" si="574"/>
        <v>Registered</v>
      </c>
      <c r="R3584" s="121">
        <f t="shared" si="575"/>
        <v>0.3</v>
      </c>
      <c r="T3584" s="117">
        <f t="shared" si="576"/>
        <v>0</v>
      </c>
      <c r="U3584" s="117">
        <f t="shared" si="577"/>
        <v>0</v>
      </c>
    </row>
    <row r="3585" spans="1:21" hidden="1" x14ac:dyDescent="0.3">
      <c r="A3585" s="114">
        <v>6800</v>
      </c>
      <c r="B3585" s="114" t="s">
        <v>130</v>
      </c>
      <c r="C3585" s="114" t="s">
        <v>131</v>
      </c>
      <c r="D3585" s="114" t="s">
        <v>7582</v>
      </c>
      <c r="E3585" s="114" t="s">
        <v>7583</v>
      </c>
      <c r="F3585" s="115">
        <v>45488</v>
      </c>
      <c r="G3585" s="114" t="s">
        <v>2047</v>
      </c>
      <c r="H3585" s="116">
        <v>8566272</v>
      </c>
      <c r="I3585" s="116">
        <v>3426509</v>
      </c>
      <c r="J3585" s="116">
        <v>3426509</v>
      </c>
      <c r="K3585" s="116">
        <v>0</v>
      </c>
      <c r="L3585" s="116">
        <v>0</v>
      </c>
      <c r="M3585" s="116">
        <v>0</v>
      </c>
      <c r="N3585" s="116">
        <v>0</v>
      </c>
      <c r="O3585" s="116">
        <v>0</v>
      </c>
      <c r="P3585" s="120">
        <v>0</v>
      </c>
      <c r="Q3585" s="27" t="str">
        <f t="shared" si="574"/>
        <v>Registered</v>
      </c>
      <c r="R3585" s="121">
        <f t="shared" si="575"/>
        <v>0.40000002334737911</v>
      </c>
      <c r="T3585" s="117">
        <f t="shared" si="576"/>
        <v>0</v>
      </c>
      <c r="U3585" s="117">
        <f t="shared" si="577"/>
        <v>0</v>
      </c>
    </row>
    <row r="3586" spans="1:21" hidden="1" x14ac:dyDescent="0.3">
      <c r="A3586" s="114">
        <v>6801</v>
      </c>
      <c r="B3586" s="114" t="s">
        <v>130</v>
      </c>
      <c r="C3586" s="114" t="s">
        <v>131</v>
      </c>
      <c r="D3586" s="114" t="s">
        <v>7584</v>
      </c>
      <c r="E3586" s="114" t="s">
        <v>7585</v>
      </c>
      <c r="F3586" s="115">
        <v>45894</v>
      </c>
      <c r="G3586" s="114" t="s">
        <v>3673</v>
      </c>
      <c r="H3586" s="116">
        <v>8710272</v>
      </c>
      <c r="I3586" s="116">
        <v>3484109</v>
      </c>
      <c r="J3586" s="116">
        <v>3484109</v>
      </c>
      <c r="K3586" s="116">
        <v>0</v>
      </c>
      <c r="L3586" s="116">
        <v>0</v>
      </c>
      <c r="M3586" s="116">
        <v>0</v>
      </c>
      <c r="N3586" s="116">
        <v>0</v>
      </c>
      <c r="O3586" s="116">
        <v>0</v>
      </c>
      <c r="P3586" s="120">
        <v>0</v>
      </c>
      <c r="Q3586" s="27" t="str">
        <f t="shared" ref="Q3586:Q3649" si="578">IF(G3586="01 Jan 1900","Unregistered","Registered")</f>
        <v>Registered</v>
      </c>
      <c r="R3586" s="121">
        <f t="shared" si="575"/>
        <v>0.40000002296139547</v>
      </c>
      <c r="T3586" s="117">
        <f t="shared" si="576"/>
        <v>0</v>
      </c>
      <c r="U3586" s="117">
        <f t="shared" si="577"/>
        <v>0</v>
      </c>
    </row>
    <row r="3587" spans="1:21" hidden="1" x14ac:dyDescent="0.3">
      <c r="A3587" s="114">
        <v>6802</v>
      </c>
      <c r="B3587" s="114" t="s">
        <v>130</v>
      </c>
      <c r="C3587" s="114" t="s">
        <v>131</v>
      </c>
      <c r="D3587" s="114" t="s">
        <v>7586</v>
      </c>
      <c r="E3587" s="114" t="s">
        <v>7587</v>
      </c>
      <c r="F3587" s="115">
        <v>45488</v>
      </c>
      <c r="G3587" s="114" t="s">
        <v>5432</v>
      </c>
      <c r="H3587" s="116">
        <v>12820880</v>
      </c>
      <c r="I3587" s="116">
        <v>5128352</v>
      </c>
      <c r="J3587" s="116">
        <v>5128352</v>
      </c>
      <c r="K3587" s="116">
        <v>0</v>
      </c>
      <c r="L3587" s="116">
        <v>0</v>
      </c>
      <c r="M3587" s="116">
        <v>0</v>
      </c>
      <c r="N3587" s="116">
        <v>0</v>
      </c>
      <c r="O3587" s="116">
        <v>0</v>
      </c>
      <c r="P3587" s="120">
        <v>0</v>
      </c>
      <c r="Q3587" s="27" t="str">
        <f t="shared" si="578"/>
        <v>Registered</v>
      </c>
      <c r="R3587" s="121">
        <f t="shared" ref="R3587:R3650" si="579">I3587/H3587</f>
        <v>0.4</v>
      </c>
      <c r="T3587" s="117">
        <f t="shared" si="576"/>
        <v>0</v>
      </c>
      <c r="U3587" s="117">
        <f t="shared" si="577"/>
        <v>0</v>
      </c>
    </row>
    <row r="3588" spans="1:21" hidden="1" x14ac:dyDescent="0.3">
      <c r="A3588" s="114">
        <v>6803</v>
      </c>
      <c r="B3588" s="114" t="s">
        <v>130</v>
      </c>
      <c r="C3588" s="114" t="s">
        <v>131</v>
      </c>
      <c r="D3588" s="114" t="s">
        <v>7588</v>
      </c>
      <c r="E3588" s="114" t="s">
        <v>7589</v>
      </c>
      <c r="F3588" s="115">
        <v>45488</v>
      </c>
      <c r="G3588" s="114" t="s">
        <v>6832</v>
      </c>
      <c r="H3588" s="116">
        <v>12470000</v>
      </c>
      <c r="I3588" s="116">
        <v>4988000</v>
      </c>
      <c r="J3588" s="116">
        <v>4988000</v>
      </c>
      <c r="K3588" s="116">
        <v>0</v>
      </c>
      <c r="L3588" s="116">
        <v>0</v>
      </c>
      <c r="M3588" s="116">
        <v>0</v>
      </c>
      <c r="N3588" s="116">
        <v>0</v>
      </c>
      <c r="O3588" s="116">
        <v>0</v>
      </c>
      <c r="P3588" s="120">
        <v>0</v>
      </c>
      <c r="Q3588" s="27" t="str">
        <f t="shared" si="578"/>
        <v>Registered</v>
      </c>
      <c r="R3588" s="121">
        <f t="shared" si="579"/>
        <v>0.4</v>
      </c>
      <c r="T3588" s="117">
        <f t="shared" si="576"/>
        <v>0</v>
      </c>
      <c r="U3588" s="117">
        <f t="shared" si="577"/>
        <v>0</v>
      </c>
    </row>
    <row r="3589" spans="1:21" hidden="1" x14ac:dyDescent="0.3">
      <c r="A3589" s="114">
        <v>6804</v>
      </c>
      <c r="B3589" s="114" t="s">
        <v>130</v>
      </c>
      <c r="C3589" s="114" t="s">
        <v>131</v>
      </c>
      <c r="D3589" s="114" t="s">
        <v>7590</v>
      </c>
      <c r="E3589" s="114" t="s">
        <v>7591</v>
      </c>
      <c r="F3589" s="115">
        <v>45488</v>
      </c>
      <c r="G3589" s="114" t="s">
        <v>5432</v>
      </c>
      <c r="H3589" s="116">
        <v>8133120</v>
      </c>
      <c r="I3589" s="116">
        <v>3253248</v>
      </c>
      <c r="J3589" s="116">
        <v>3253248</v>
      </c>
      <c r="K3589" s="116">
        <v>0</v>
      </c>
      <c r="L3589" s="116">
        <v>0</v>
      </c>
      <c r="M3589" s="116">
        <v>0</v>
      </c>
      <c r="N3589" s="116">
        <v>0</v>
      </c>
      <c r="O3589" s="116">
        <v>0</v>
      </c>
      <c r="P3589" s="120">
        <v>0</v>
      </c>
      <c r="Q3589" s="27" t="str">
        <f t="shared" si="578"/>
        <v>Registered</v>
      </c>
      <c r="R3589" s="121">
        <f t="shared" si="579"/>
        <v>0.4</v>
      </c>
      <c r="T3589" s="117">
        <f t="shared" si="576"/>
        <v>0</v>
      </c>
      <c r="U3589" s="117">
        <f t="shared" si="577"/>
        <v>0</v>
      </c>
    </row>
    <row r="3590" spans="1:21" hidden="1" x14ac:dyDescent="0.3">
      <c r="A3590" s="114">
        <v>6805</v>
      </c>
      <c r="B3590" s="114" t="s">
        <v>130</v>
      </c>
      <c r="C3590" s="114" t="s">
        <v>131</v>
      </c>
      <c r="D3590" s="114" t="s">
        <v>3445</v>
      </c>
      <c r="E3590" s="114" t="s">
        <v>3446</v>
      </c>
      <c r="F3590" s="115">
        <v>45777</v>
      </c>
      <c r="G3590" s="114" t="s">
        <v>3447</v>
      </c>
      <c r="H3590" s="116">
        <v>8755200</v>
      </c>
      <c r="I3590" s="116">
        <v>3502080</v>
      </c>
      <c r="J3590" s="116">
        <v>3502080</v>
      </c>
      <c r="K3590" s="116">
        <v>0</v>
      </c>
      <c r="L3590" s="116">
        <v>0</v>
      </c>
      <c r="M3590" s="116">
        <v>0</v>
      </c>
      <c r="N3590" s="116">
        <v>0</v>
      </c>
      <c r="O3590" s="116">
        <v>0</v>
      </c>
      <c r="P3590" s="120">
        <v>0</v>
      </c>
      <c r="Q3590" s="27" t="str">
        <f t="shared" si="578"/>
        <v>Registered</v>
      </c>
      <c r="R3590" s="121">
        <f t="shared" si="579"/>
        <v>0.4</v>
      </c>
      <c r="T3590" s="117">
        <f t="shared" si="576"/>
        <v>0</v>
      </c>
      <c r="U3590" s="117">
        <f t="shared" si="577"/>
        <v>0</v>
      </c>
    </row>
    <row r="3591" spans="1:21" hidden="1" x14ac:dyDescent="0.3">
      <c r="A3591" s="114">
        <v>6806</v>
      </c>
      <c r="B3591" s="114" t="s">
        <v>130</v>
      </c>
      <c r="C3591" s="114" t="s">
        <v>131</v>
      </c>
      <c r="D3591" s="114" t="s">
        <v>7592</v>
      </c>
      <c r="E3591" s="114" t="s">
        <v>7593</v>
      </c>
      <c r="F3591" s="115">
        <v>45488</v>
      </c>
      <c r="G3591" s="114" t="s">
        <v>2067</v>
      </c>
      <c r="H3591" s="116">
        <v>12462750</v>
      </c>
      <c r="I3591" s="116">
        <v>4985101</v>
      </c>
      <c r="J3591" s="116">
        <v>4985101</v>
      </c>
      <c r="K3591" s="116">
        <v>0</v>
      </c>
      <c r="L3591" s="116">
        <v>0</v>
      </c>
      <c r="M3591" s="116">
        <v>0</v>
      </c>
      <c r="N3591" s="116">
        <v>0</v>
      </c>
      <c r="O3591" s="116">
        <v>0</v>
      </c>
      <c r="P3591" s="120">
        <v>0</v>
      </c>
      <c r="Q3591" s="27" t="str">
        <f t="shared" si="578"/>
        <v>Registered</v>
      </c>
      <c r="R3591" s="121">
        <f t="shared" si="579"/>
        <v>0.40000008023911254</v>
      </c>
      <c r="T3591" s="117">
        <f t="shared" si="576"/>
        <v>0</v>
      </c>
      <c r="U3591" s="117">
        <f t="shared" si="577"/>
        <v>0</v>
      </c>
    </row>
    <row r="3592" spans="1:21" hidden="1" x14ac:dyDescent="0.3">
      <c r="A3592" s="114">
        <v>6807</v>
      </c>
      <c r="B3592" s="114" t="s">
        <v>130</v>
      </c>
      <c r="C3592" s="114" t="s">
        <v>131</v>
      </c>
      <c r="D3592" s="114" t="s">
        <v>7594</v>
      </c>
      <c r="E3592" s="114" t="s">
        <v>7595</v>
      </c>
      <c r="F3592" s="115">
        <v>45503</v>
      </c>
      <c r="G3592" s="114" t="s">
        <v>1739</v>
      </c>
      <c r="H3592" s="116">
        <v>12470000</v>
      </c>
      <c r="I3592" s="116">
        <v>4988000</v>
      </c>
      <c r="J3592" s="116">
        <v>4988000</v>
      </c>
      <c r="K3592" s="116">
        <v>0</v>
      </c>
      <c r="L3592" s="116">
        <v>0</v>
      </c>
      <c r="M3592" s="116">
        <v>0</v>
      </c>
      <c r="N3592" s="116">
        <v>0</v>
      </c>
      <c r="O3592" s="116">
        <v>0</v>
      </c>
      <c r="P3592" s="120">
        <v>0</v>
      </c>
      <c r="Q3592" s="27" t="str">
        <f t="shared" si="578"/>
        <v>Registered</v>
      </c>
      <c r="R3592" s="121">
        <f t="shared" si="579"/>
        <v>0.4</v>
      </c>
      <c r="T3592" s="117">
        <f t="shared" si="576"/>
        <v>0</v>
      </c>
      <c r="U3592" s="117">
        <f t="shared" si="577"/>
        <v>0</v>
      </c>
    </row>
    <row r="3593" spans="1:21" hidden="1" x14ac:dyDescent="0.3">
      <c r="A3593" s="114">
        <v>6808</v>
      </c>
      <c r="B3593" s="114" t="s">
        <v>130</v>
      </c>
      <c r="C3593" s="114" t="s">
        <v>131</v>
      </c>
      <c r="D3593" s="114" t="s">
        <v>7596</v>
      </c>
      <c r="E3593" s="114" t="s">
        <v>7597</v>
      </c>
      <c r="F3593" s="115">
        <v>45491</v>
      </c>
      <c r="G3593" s="114" t="s">
        <v>6677</v>
      </c>
      <c r="H3593" s="116">
        <v>8490240</v>
      </c>
      <c r="I3593" s="116">
        <v>3396096</v>
      </c>
      <c r="J3593" s="116">
        <v>3396096</v>
      </c>
      <c r="K3593" s="116">
        <v>0</v>
      </c>
      <c r="L3593" s="116">
        <v>0</v>
      </c>
      <c r="M3593" s="116">
        <v>0</v>
      </c>
      <c r="N3593" s="116">
        <v>0</v>
      </c>
      <c r="O3593" s="116">
        <v>0</v>
      </c>
      <c r="P3593" s="120">
        <v>0</v>
      </c>
      <c r="Q3593" s="27" t="str">
        <f t="shared" si="578"/>
        <v>Registered</v>
      </c>
      <c r="R3593" s="121">
        <f t="shared" si="579"/>
        <v>0.4</v>
      </c>
      <c r="T3593" s="117">
        <f t="shared" si="576"/>
        <v>0</v>
      </c>
      <c r="U3593" s="117">
        <f t="shared" si="577"/>
        <v>0</v>
      </c>
    </row>
    <row r="3594" spans="1:21" hidden="1" x14ac:dyDescent="0.3">
      <c r="A3594" s="114">
        <v>6809</v>
      </c>
      <c r="B3594" s="114" t="s">
        <v>130</v>
      </c>
      <c r="C3594" s="114" t="s">
        <v>131</v>
      </c>
      <c r="D3594" s="114" t="s">
        <v>7598</v>
      </c>
      <c r="E3594" s="114" t="s">
        <v>7599</v>
      </c>
      <c r="F3594" s="115">
        <v>45491</v>
      </c>
      <c r="G3594" s="114" t="s">
        <v>7564</v>
      </c>
      <c r="H3594" s="116">
        <v>13183800</v>
      </c>
      <c r="I3594" s="116">
        <v>5273520</v>
      </c>
      <c r="J3594" s="116">
        <v>5273520</v>
      </c>
      <c r="K3594" s="116">
        <v>0</v>
      </c>
      <c r="L3594" s="116">
        <v>0</v>
      </c>
      <c r="M3594" s="116">
        <v>0</v>
      </c>
      <c r="N3594" s="116">
        <v>0</v>
      </c>
      <c r="O3594" s="116">
        <v>0</v>
      </c>
      <c r="P3594" s="120">
        <v>0</v>
      </c>
      <c r="Q3594" s="27" t="str">
        <f t="shared" si="578"/>
        <v>Registered</v>
      </c>
      <c r="R3594" s="121">
        <f t="shared" si="579"/>
        <v>0.4</v>
      </c>
      <c r="T3594" s="117">
        <f t="shared" si="576"/>
        <v>0</v>
      </c>
      <c r="U3594" s="117">
        <f t="shared" si="577"/>
        <v>0</v>
      </c>
    </row>
    <row r="3595" spans="1:21" hidden="1" x14ac:dyDescent="0.3">
      <c r="A3595" s="114">
        <v>6810</v>
      </c>
      <c r="B3595" s="114" t="s">
        <v>130</v>
      </c>
      <c r="C3595" s="114" t="s">
        <v>131</v>
      </c>
      <c r="D3595" s="114" t="s">
        <v>7600</v>
      </c>
      <c r="E3595" s="114" t="s">
        <v>7601</v>
      </c>
      <c r="F3595" s="115">
        <v>45491</v>
      </c>
      <c r="G3595" s="114" t="s">
        <v>3278</v>
      </c>
      <c r="H3595" s="116">
        <v>12822600</v>
      </c>
      <c r="I3595" s="116">
        <v>5129040</v>
      </c>
      <c r="J3595" s="116">
        <v>5129040</v>
      </c>
      <c r="K3595" s="116">
        <v>0</v>
      </c>
      <c r="L3595" s="116">
        <v>0</v>
      </c>
      <c r="M3595" s="116">
        <v>0</v>
      </c>
      <c r="N3595" s="116">
        <v>0</v>
      </c>
      <c r="O3595" s="116">
        <v>0</v>
      </c>
      <c r="P3595" s="120">
        <v>0</v>
      </c>
      <c r="Q3595" s="27" t="str">
        <f t="shared" si="578"/>
        <v>Registered</v>
      </c>
      <c r="R3595" s="121">
        <f t="shared" si="579"/>
        <v>0.4</v>
      </c>
      <c r="T3595" s="117">
        <f t="shared" si="576"/>
        <v>0</v>
      </c>
      <c r="U3595" s="117">
        <f t="shared" si="577"/>
        <v>0</v>
      </c>
    </row>
    <row r="3596" spans="1:21" hidden="1" x14ac:dyDescent="0.3">
      <c r="A3596" s="114">
        <v>6811</v>
      </c>
      <c r="B3596" s="114" t="s">
        <v>130</v>
      </c>
      <c r="C3596" s="114" t="s">
        <v>131</v>
      </c>
      <c r="D3596" s="114" t="s">
        <v>7602</v>
      </c>
      <c r="E3596" s="114" t="s">
        <v>7603</v>
      </c>
      <c r="F3596" s="115">
        <v>45763</v>
      </c>
      <c r="G3596" s="114" t="s">
        <v>2467</v>
      </c>
      <c r="H3596" s="116">
        <v>8891136</v>
      </c>
      <c r="I3596" s="116">
        <v>3556455</v>
      </c>
      <c r="J3596" s="116">
        <v>3556455</v>
      </c>
      <c r="K3596" s="116">
        <v>0</v>
      </c>
      <c r="L3596" s="116">
        <v>0</v>
      </c>
      <c r="M3596" s="116">
        <v>0</v>
      </c>
      <c r="N3596" s="116">
        <v>0</v>
      </c>
      <c r="O3596" s="116">
        <v>0</v>
      </c>
      <c r="P3596" s="120">
        <v>0</v>
      </c>
      <c r="Q3596" s="27" t="str">
        <f t="shared" si="578"/>
        <v>Registered</v>
      </c>
      <c r="R3596" s="121">
        <f t="shared" si="579"/>
        <v>0.40000006748294031</v>
      </c>
      <c r="T3596" s="117">
        <f t="shared" si="576"/>
        <v>0</v>
      </c>
      <c r="U3596" s="117">
        <f t="shared" si="577"/>
        <v>0</v>
      </c>
    </row>
    <row r="3597" spans="1:21" hidden="1" x14ac:dyDescent="0.3">
      <c r="A3597" s="114">
        <v>6812</v>
      </c>
      <c r="B3597" s="114" t="s">
        <v>130</v>
      </c>
      <c r="C3597" s="114" t="s">
        <v>131</v>
      </c>
      <c r="D3597" s="114" t="s">
        <v>7604</v>
      </c>
      <c r="E3597" s="114" t="s">
        <v>7605</v>
      </c>
      <c r="F3597" s="115">
        <v>45747</v>
      </c>
      <c r="G3597" s="114" t="s">
        <v>2467</v>
      </c>
      <c r="H3597" s="116">
        <v>8467200</v>
      </c>
      <c r="I3597" s="116">
        <v>3386880</v>
      </c>
      <c r="J3597" s="116">
        <v>3386880</v>
      </c>
      <c r="K3597" s="116">
        <v>0</v>
      </c>
      <c r="L3597" s="116">
        <v>0</v>
      </c>
      <c r="M3597" s="116">
        <v>0</v>
      </c>
      <c r="N3597" s="116">
        <v>0</v>
      </c>
      <c r="O3597" s="116">
        <v>0</v>
      </c>
      <c r="P3597" s="120">
        <v>0</v>
      </c>
      <c r="Q3597" s="27" t="str">
        <f t="shared" si="578"/>
        <v>Registered</v>
      </c>
      <c r="R3597" s="121">
        <f t="shared" si="579"/>
        <v>0.4</v>
      </c>
      <c r="T3597" s="117">
        <f t="shared" si="576"/>
        <v>0</v>
      </c>
      <c r="U3597" s="117">
        <f t="shared" si="577"/>
        <v>0</v>
      </c>
    </row>
    <row r="3598" spans="1:21" hidden="1" x14ac:dyDescent="0.3">
      <c r="A3598" s="114">
        <v>6813</v>
      </c>
      <c r="B3598" s="114" t="s">
        <v>130</v>
      </c>
      <c r="C3598" s="114" t="s">
        <v>131</v>
      </c>
      <c r="D3598" s="114" t="s">
        <v>7606</v>
      </c>
      <c r="E3598" s="114" t="s">
        <v>7607</v>
      </c>
      <c r="F3598" s="115">
        <v>45488</v>
      </c>
      <c r="G3598" s="114" t="s">
        <v>2790</v>
      </c>
      <c r="H3598" s="116">
        <v>12642000</v>
      </c>
      <c r="I3598" s="116">
        <v>5056800</v>
      </c>
      <c r="J3598" s="116">
        <v>5056800</v>
      </c>
      <c r="K3598" s="116">
        <v>0</v>
      </c>
      <c r="L3598" s="116">
        <v>0</v>
      </c>
      <c r="M3598" s="116">
        <v>0</v>
      </c>
      <c r="N3598" s="116">
        <v>0</v>
      </c>
      <c r="O3598" s="116">
        <v>0</v>
      </c>
      <c r="P3598" s="120">
        <v>0</v>
      </c>
      <c r="Q3598" s="27" t="str">
        <f t="shared" si="578"/>
        <v>Registered</v>
      </c>
      <c r="R3598" s="121">
        <f t="shared" si="579"/>
        <v>0.4</v>
      </c>
      <c r="T3598" s="117">
        <f t="shared" si="576"/>
        <v>0</v>
      </c>
      <c r="U3598" s="117">
        <f t="shared" si="577"/>
        <v>0</v>
      </c>
    </row>
    <row r="3599" spans="1:21" hidden="1" x14ac:dyDescent="0.3">
      <c r="A3599" s="114">
        <v>6814</v>
      </c>
      <c r="B3599" s="114" t="s">
        <v>130</v>
      </c>
      <c r="C3599" s="114" t="s">
        <v>131</v>
      </c>
      <c r="D3599" s="114" t="s">
        <v>7608</v>
      </c>
      <c r="E3599" s="114" t="s">
        <v>7609</v>
      </c>
      <c r="F3599" s="115">
        <v>45488</v>
      </c>
      <c r="G3599" s="114" t="s">
        <v>6677</v>
      </c>
      <c r="H3599" s="116">
        <v>12999760</v>
      </c>
      <c r="I3599" s="116">
        <v>5199904</v>
      </c>
      <c r="J3599" s="116">
        <v>5199904</v>
      </c>
      <c r="K3599" s="116">
        <v>0</v>
      </c>
      <c r="L3599" s="116">
        <v>0</v>
      </c>
      <c r="M3599" s="116">
        <v>0</v>
      </c>
      <c r="N3599" s="116">
        <v>0</v>
      </c>
      <c r="O3599" s="116">
        <v>0</v>
      </c>
      <c r="P3599" s="120">
        <v>0</v>
      </c>
      <c r="Q3599" s="27" t="str">
        <f t="shared" si="578"/>
        <v>Registered</v>
      </c>
      <c r="R3599" s="121">
        <f t="shared" si="579"/>
        <v>0.4</v>
      </c>
      <c r="T3599" s="117">
        <f t="shared" si="576"/>
        <v>0</v>
      </c>
      <c r="U3599" s="117">
        <f t="shared" si="577"/>
        <v>0</v>
      </c>
    </row>
    <row r="3600" spans="1:21" hidden="1" x14ac:dyDescent="0.3">
      <c r="A3600" s="114">
        <v>6815</v>
      </c>
      <c r="B3600" s="114" t="s">
        <v>130</v>
      </c>
      <c r="C3600" s="114" t="s">
        <v>131</v>
      </c>
      <c r="D3600" s="114" t="s">
        <v>7610</v>
      </c>
      <c r="E3600" s="114" t="s">
        <v>7611</v>
      </c>
      <c r="F3600" s="115">
        <v>45842</v>
      </c>
      <c r="G3600" s="114" t="s">
        <v>7612</v>
      </c>
      <c r="H3600" s="116">
        <v>8800128</v>
      </c>
      <c r="I3600" s="116">
        <v>2640038</v>
      </c>
      <c r="J3600" s="116">
        <v>2640038</v>
      </c>
      <c r="K3600" s="116">
        <v>0</v>
      </c>
      <c r="L3600" s="116">
        <v>0</v>
      </c>
      <c r="M3600" s="116">
        <v>0</v>
      </c>
      <c r="N3600" s="116">
        <v>0</v>
      </c>
      <c r="O3600" s="116">
        <v>0</v>
      </c>
      <c r="P3600" s="120">
        <v>0</v>
      </c>
      <c r="Q3600" s="27" t="str">
        <f t="shared" si="578"/>
        <v>Registered</v>
      </c>
      <c r="R3600" s="121">
        <f t="shared" si="579"/>
        <v>0.29999995454611567</v>
      </c>
      <c r="T3600" s="117">
        <f t="shared" si="576"/>
        <v>0</v>
      </c>
      <c r="U3600" s="117">
        <f t="shared" si="577"/>
        <v>0</v>
      </c>
    </row>
    <row r="3601" spans="1:21" hidden="1" x14ac:dyDescent="0.3">
      <c r="A3601" s="114">
        <v>6816</v>
      </c>
      <c r="B3601" s="114" t="s">
        <v>130</v>
      </c>
      <c r="C3601" s="114" t="s">
        <v>131</v>
      </c>
      <c r="D3601" s="114" t="s">
        <v>7613</v>
      </c>
      <c r="E3601" s="114" t="s">
        <v>7614</v>
      </c>
      <c r="F3601" s="115">
        <v>45712</v>
      </c>
      <c r="G3601" s="114" t="s">
        <v>7615</v>
      </c>
      <c r="H3601" s="116">
        <v>8467200</v>
      </c>
      <c r="I3601" s="116">
        <v>3386880</v>
      </c>
      <c r="J3601" s="116">
        <v>3386880</v>
      </c>
      <c r="K3601" s="116">
        <v>0</v>
      </c>
      <c r="L3601" s="116">
        <v>0</v>
      </c>
      <c r="M3601" s="116">
        <v>0</v>
      </c>
      <c r="N3601" s="116">
        <v>0</v>
      </c>
      <c r="O3601" s="116">
        <v>0</v>
      </c>
      <c r="P3601" s="120">
        <v>0</v>
      </c>
      <c r="Q3601" s="27" t="str">
        <f t="shared" si="578"/>
        <v>Registered</v>
      </c>
      <c r="R3601" s="121">
        <f t="shared" si="579"/>
        <v>0.4</v>
      </c>
      <c r="T3601" s="117">
        <f t="shared" si="576"/>
        <v>0</v>
      </c>
      <c r="U3601" s="117">
        <f t="shared" si="577"/>
        <v>0</v>
      </c>
    </row>
    <row r="3602" spans="1:21" hidden="1" x14ac:dyDescent="0.3">
      <c r="A3602" s="114">
        <v>6817</v>
      </c>
      <c r="B3602" s="114" t="s">
        <v>130</v>
      </c>
      <c r="C3602" s="114" t="s">
        <v>131</v>
      </c>
      <c r="D3602" s="114" t="s">
        <v>7616</v>
      </c>
      <c r="E3602" s="114" t="s">
        <v>7617</v>
      </c>
      <c r="F3602" s="115">
        <v>45804</v>
      </c>
      <c r="G3602" s="114" t="s">
        <v>6790</v>
      </c>
      <c r="H3602" s="116">
        <v>8812800</v>
      </c>
      <c r="I3602" s="116">
        <v>3525120</v>
      </c>
      <c r="J3602" s="116">
        <v>3525120</v>
      </c>
      <c r="K3602" s="116">
        <v>0</v>
      </c>
      <c r="L3602" s="116">
        <v>0</v>
      </c>
      <c r="M3602" s="116">
        <v>0</v>
      </c>
      <c r="N3602" s="116">
        <v>0</v>
      </c>
      <c r="O3602" s="116">
        <v>0</v>
      </c>
      <c r="P3602" s="120">
        <v>0</v>
      </c>
      <c r="Q3602" s="27" t="str">
        <f t="shared" si="578"/>
        <v>Registered</v>
      </c>
      <c r="R3602" s="121">
        <f t="shared" si="579"/>
        <v>0.4</v>
      </c>
      <c r="T3602" s="117">
        <f t="shared" si="576"/>
        <v>0</v>
      </c>
      <c r="U3602" s="117">
        <f t="shared" si="577"/>
        <v>0</v>
      </c>
    </row>
    <row r="3603" spans="1:21" hidden="1" x14ac:dyDescent="0.3">
      <c r="A3603" s="114">
        <v>6818</v>
      </c>
      <c r="B3603" s="114" t="s">
        <v>130</v>
      </c>
      <c r="C3603" s="114" t="s">
        <v>131</v>
      </c>
      <c r="D3603" s="114" t="s">
        <v>7618</v>
      </c>
      <c r="E3603" s="114" t="s">
        <v>7619</v>
      </c>
      <c r="F3603" s="115">
        <v>45488</v>
      </c>
      <c r="G3603" s="114" t="s">
        <v>7307</v>
      </c>
      <c r="H3603" s="116">
        <v>13183800</v>
      </c>
      <c r="I3603" s="116">
        <v>5273520</v>
      </c>
      <c r="J3603" s="116">
        <v>5273520</v>
      </c>
      <c r="K3603" s="116">
        <v>0</v>
      </c>
      <c r="L3603" s="116">
        <v>0</v>
      </c>
      <c r="M3603" s="116">
        <v>0</v>
      </c>
      <c r="N3603" s="116">
        <v>0</v>
      </c>
      <c r="O3603" s="116">
        <v>0</v>
      </c>
      <c r="P3603" s="120">
        <v>0</v>
      </c>
      <c r="Q3603" s="27" t="str">
        <f t="shared" si="578"/>
        <v>Registered</v>
      </c>
      <c r="R3603" s="121">
        <f t="shared" si="579"/>
        <v>0.4</v>
      </c>
      <c r="T3603" s="117">
        <f t="shared" si="576"/>
        <v>0</v>
      </c>
      <c r="U3603" s="117">
        <f t="shared" si="577"/>
        <v>0</v>
      </c>
    </row>
    <row r="3604" spans="1:21" hidden="1" x14ac:dyDescent="0.3">
      <c r="A3604" s="114">
        <v>6819</v>
      </c>
      <c r="B3604" s="114" t="s">
        <v>130</v>
      </c>
      <c r="C3604" s="114" t="s">
        <v>131</v>
      </c>
      <c r="D3604" s="114" t="s">
        <v>7620</v>
      </c>
      <c r="E3604" s="114" t="s">
        <v>7621</v>
      </c>
      <c r="F3604" s="115">
        <v>45488</v>
      </c>
      <c r="G3604" s="114" t="s">
        <v>7622</v>
      </c>
      <c r="H3604" s="116">
        <v>12999760</v>
      </c>
      <c r="I3604" s="116">
        <v>5199904</v>
      </c>
      <c r="J3604" s="116">
        <v>5199904</v>
      </c>
      <c r="K3604" s="116">
        <v>0</v>
      </c>
      <c r="L3604" s="116">
        <v>0</v>
      </c>
      <c r="M3604" s="116">
        <v>0</v>
      </c>
      <c r="N3604" s="116">
        <v>0</v>
      </c>
      <c r="O3604" s="116">
        <v>0</v>
      </c>
      <c r="P3604" s="120">
        <v>0</v>
      </c>
      <c r="Q3604" s="27" t="str">
        <f t="shared" si="578"/>
        <v>Registered</v>
      </c>
      <c r="R3604" s="121">
        <f t="shared" si="579"/>
        <v>0.4</v>
      </c>
      <c r="T3604" s="117">
        <f t="shared" si="576"/>
        <v>0</v>
      </c>
      <c r="U3604" s="117">
        <f t="shared" si="577"/>
        <v>0</v>
      </c>
    </row>
    <row r="3605" spans="1:21" hidden="1" x14ac:dyDescent="0.3">
      <c r="A3605" s="114">
        <v>6820</v>
      </c>
      <c r="B3605" s="114" t="s">
        <v>130</v>
      </c>
      <c r="C3605" s="114" t="s">
        <v>131</v>
      </c>
      <c r="D3605" s="114" t="s">
        <v>7623</v>
      </c>
      <c r="E3605" s="114" t="s">
        <v>7624</v>
      </c>
      <c r="F3605" s="115">
        <v>45652</v>
      </c>
      <c r="G3605" s="114" t="s">
        <v>3928</v>
      </c>
      <c r="H3605" s="116">
        <v>8847360</v>
      </c>
      <c r="I3605" s="116">
        <v>3538944</v>
      </c>
      <c r="J3605" s="116">
        <v>3538944</v>
      </c>
      <c r="K3605" s="116">
        <v>0</v>
      </c>
      <c r="L3605" s="116">
        <v>0</v>
      </c>
      <c r="M3605" s="116">
        <v>0</v>
      </c>
      <c r="N3605" s="116">
        <v>0</v>
      </c>
      <c r="O3605" s="116">
        <v>0</v>
      </c>
      <c r="P3605" s="120">
        <v>0</v>
      </c>
      <c r="Q3605" s="27" t="str">
        <f t="shared" si="578"/>
        <v>Registered</v>
      </c>
      <c r="R3605" s="121">
        <f t="shared" si="579"/>
        <v>0.4</v>
      </c>
      <c r="T3605" s="117">
        <f t="shared" si="576"/>
        <v>0</v>
      </c>
      <c r="U3605" s="117">
        <f t="shared" si="577"/>
        <v>0</v>
      </c>
    </row>
    <row r="3606" spans="1:21" hidden="1" x14ac:dyDescent="0.3">
      <c r="A3606" s="114">
        <v>6821</v>
      </c>
      <c r="B3606" s="114" t="s">
        <v>130</v>
      </c>
      <c r="C3606" s="114" t="s">
        <v>131</v>
      </c>
      <c r="D3606" s="114" t="s">
        <v>7625</v>
      </c>
      <c r="E3606" s="114" t="s">
        <v>7626</v>
      </c>
      <c r="F3606" s="115">
        <v>45726</v>
      </c>
      <c r="G3606" s="114" t="s">
        <v>1897</v>
      </c>
      <c r="H3606" s="116">
        <v>13177854</v>
      </c>
      <c r="I3606" s="116">
        <v>5271142</v>
      </c>
      <c r="J3606" s="116">
        <v>5271142</v>
      </c>
      <c r="K3606" s="116">
        <v>0</v>
      </c>
      <c r="L3606" s="116">
        <v>0</v>
      </c>
      <c r="M3606" s="116">
        <v>0</v>
      </c>
      <c r="N3606" s="116">
        <v>0</v>
      </c>
      <c r="O3606" s="116">
        <v>0</v>
      </c>
      <c r="P3606" s="120">
        <v>0</v>
      </c>
      <c r="Q3606" s="27" t="str">
        <f t="shared" si="578"/>
        <v>Registered</v>
      </c>
      <c r="R3606" s="121">
        <f t="shared" si="579"/>
        <v>0.40000003035395598</v>
      </c>
      <c r="T3606" s="117">
        <f t="shared" si="576"/>
        <v>0</v>
      </c>
      <c r="U3606" s="117">
        <f t="shared" si="577"/>
        <v>0</v>
      </c>
    </row>
    <row r="3607" spans="1:21" hidden="1" x14ac:dyDescent="0.3">
      <c r="A3607" s="114">
        <v>6822</v>
      </c>
      <c r="B3607" s="114" t="s">
        <v>130</v>
      </c>
      <c r="C3607" s="114" t="s">
        <v>131</v>
      </c>
      <c r="D3607" s="114" t="s">
        <v>7627</v>
      </c>
      <c r="E3607" s="114" t="s">
        <v>7628</v>
      </c>
      <c r="F3607" s="115">
        <v>45488</v>
      </c>
      <c r="G3607" s="114" t="s">
        <v>3354</v>
      </c>
      <c r="H3607" s="116">
        <v>12820880</v>
      </c>
      <c r="I3607" s="116">
        <v>5128352</v>
      </c>
      <c r="J3607" s="116">
        <v>5128352</v>
      </c>
      <c r="K3607" s="116">
        <v>0</v>
      </c>
      <c r="L3607" s="116">
        <v>0</v>
      </c>
      <c r="M3607" s="116">
        <v>0</v>
      </c>
      <c r="N3607" s="116">
        <v>0</v>
      </c>
      <c r="O3607" s="116">
        <v>0</v>
      </c>
      <c r="P3607" s="120">
        <v>0</v>
      </c>
      <c r="Q3607" s="27" t="str">
        <f t="shared" si="578"/>
        <v>Registered</v>
      </c>
      <c r="R3607" s="121">
        <f t="shared" si="579"/>
        <v>0.4</v>
      </c>
      <c r="T3607" s="117">
        <f t="shared" si="576"/>
        <v>0</v>
      </c>
      <c r="U3607" s="117">
        <f t="shared" si="577"/>
        <v>0</v>
      </c>
    </row>
    <row r="3608" spans="1:21" hidden="1" x14ac:dyDescent="0.3">
      <c r="A3608" s="114">
        <v>6823</v>
      </c>
      <c r="B3608" s="114" t="s">
        <v>130</v>
      </c>
      <c r="C3608" s="114" t="s">
        <v>131</v>
      </c>
      <c r="D3608" s="114" t="s">
        <v>7629</v>
      </c>
      <c r="E3608" s="114" t="s">
        <v>7630</v>
      </c>
      <c r="F3608" s="115">
        <v>45553</v>
      </c>
      <c r="G3608" s="114" t="s">
        <v>2413</v>
      </c>
      <c r="H3608" s="116">
        <v>8714880</v>
      </c>
      <c r="I3608" s="116">
        <v>3485952</v>
      </c>
      <c r="J3608" s="116">
        <v>3485952</v>
      </c>
      <c r="K3608" s="116">
        <v>0</v>
      </c>
      <c r="L3608" s="116">
        <v>0</v>
      </c>
      <c r="M3608" s="116">
        <v>0</v>
      </c>
      <c r="N3608" s="116">
        <v>0</v>
      </c>
      <c r="O3608" s="116">
        <v>0</v>
      </c>
      <c r="P3608" s="120">
        <v>0</v>
      </c>
      <c r="Q3608" s="27" t="str">
        <f t="shared" si="578"/>
        <v>Registered</v>
      </c>
      <c r="R3608" s="121">
        <f t="shared" si="579"/>
        <v>0.4</v>
      </c>
      <c r="T3608" s="117">
        <f t="shared" si="576"/>
        <v>0</v>
      </c>
      <c r="U3608" s="117">
        <f t="shared" si="577"/>
        <v>0</v>
      </c>
    </row>
    <row r="3609" spans="1:21" hidden="1" x14ac:dyDescent="0.3">
      <c r="A3609" s="114">
        <v>6824</v>
      </c>
      <c r="B3609" s="114" t="s">
        <v>130</v>
      </c>
      <c r="C3609" s="114" t="s">
        <v>131</v>
      </c>
      <c r="D3609" s="114" t="s">
        <v>7631</v>
      </c>
      <c r="E3609" s="114" t="s">
        <v>7632</v>
      </c>
      <c r="F3609" s="115">
        <v>45642</v>
      </c>
      <c r="G3609" s="114" t="s">
        <v>3457</v>
      </c>
      <c r="H3609" s="116">
        <v>8352000</v>
      </c>
      <c r="I3609" s="116">
        <v>3340800</v>
      </c>
      <c r="J3609" s="116">
        <v>3340800</v>
      </c>
      <c r="K3609" s="116">
        <v>0</v>
      </c>
      <c r="L3609" s="116">
        <v>0</v>
      </c>
      <c r="M3609" s="116">
        <v>0</v>
      </c>
      <c r="N3609" s="116">
        <v>0</v>
      </c>
      <c r="O3609" s="116">
        <v>0</v>
      </c>
      <c r="P3609" s="120">
        <v>0</v>
      </c>
      <c r="Q3609" s="27" t="str">
        <f t="shared" si="578"/>
        <v>Registered</v>
      </c>
      <c r="R3609" s="121">
        <f t="shared" si="579"/>
        <v>0.4</v>
      </c>
      <c r="T3609" s="117">
        <f t="shared" si="576"/>
        <v>0</v>
      </c>
      <c r="U3609" s="117">
        <f t="shared" si="577"/>
        <v>0</v>
      </c>
    </row>
    <row r="3610" spans="1:21" hidden="1" x14ac:dyDescent="0.3">
      <c r="A3610" s="114">
        <v>6825</v>
      </c>
      <c r="B3610" s="114" t="s">
        <v>130</v>
      </c>
      <c r="C3610" s="114" t="s">
        <v>131</v>
      </c>
      <c r="D3610" s="114" t="s">
        <v>7633</v>
      </c>
      <c r="E3610" s="114" t="s">
        <v>7634</v>
      </c>
      <c r="F3610" s="115">
        <v>45535</v>
      </c>
      <c r="G3610" s="114" t="s">
        <v>4799</v>
      </c>
      <c r="H3610" s="116">
        <v>13238019</v>
      </c>
      <c r="I3610" s="116">
        <v>5295208</v>
      </c>
      <c r="J3610" s="116">
        <v>5295208</v>
      </c>
      <c r="K3610" s="116">
        <v>0</v>
      </c>
      <c r="L3610" s="116">
        <v>0</v>
      </c>
      <c r="M3610" s="116">
        <v>0</v>
      </c>
      <c r="N3610" s="116">
        <v>0</v>
      </c>
      <c r="O3610" s="116">
        <v>0</v>
      </c>
      <c r="P3610" s="120">
        <v>0</v>
      </c>
      <c r="Q3610" s="27" t="str">
        <f t="shared" si="578"/>
        <v>Registered</v>
      </c>
      <c r="R3610" s="121">
        <f t="shared" si="579"/>
        <v>0.40000003021600133</v>
      </c>
      <c r="T3610" s="117">
        <f t="shared" si="576"/>
        <v>0</v>
      </c>
      <c r="U3610" s="117">
        <f t="shared" si="577"/>
        <v>0</v>
      </c>
    </row>
    <row r="3611" spans="1:21" hidden="1" x14ac:dyDescent="0.3">
      <c r="A3611" s="114">
        <v>6826</v>
      </c>
      <c r="B3611" s="114" t="s">
        <v>130</v>
      </c>
      <c r="C3611" s="114" t="s">
        <v>131</v>
      </c>
      <c r="D3611" s="114" t="s">
        <v>7635</v>
      </c>
      <c r="E3611" s="114" t="s">
        <v>7636</v>
      </c>
      <c r="F3611" s="115">
        <v>45504</v>
      </c>
      <c r="G3611" s="114" t="s">
        <v>1739</v>
      </c>
      <c r="H3611" s="116">
        <v>8403840</v>
      </c>
      <c r="I3611" s="116">
        <v>3361536</v>
      </c>
      <c r="J3611" s="116">
        <v>3361536</v>
      </c>
      <c r="K3611" s="116">
        <v>0</v>
      </c>
      <c r="L3611" s="116">
        <v>0</v>
      </c>
      <c r="M3611" s="116">
        <v>0</v>
      </c>
      <c r="N3611" s="116">
        <v>0</v>
      </c>
      <c r="O3611" s="116">
        <v>0</v>
      </c>
      <c r="P3611" s="120">
        <v>0</v>
      </c>
      <c r="Q3611" s="27" t="str">
        <f t="shared" si="578"/>
        <v>Registered</v>
      </c>
      <c r="R3611" s="121">
        <f t="shared" si="579"/>
        <v>0.4</v>
      </c>
      <c r="T3611" s="117">
        <f t="shared" si="576"/>
        <v>0</v>
      </c>
      <c r="U3611" s="117">
        <f t="shared" si="577"/>
        <v>0</v>
      </c>
    </row>
    <row r="3612" spans="1:21" hidden="1" x14ac:dyDescent="0.3">
      <c r="A3612" s="114">
        <v>6827</v>
      </c>
      <c r="B3612" s="114" t="s">
        <v>130</v>
      </c>
      <c r="C3612" s="114" t="s">
        <v>131</v>
      </c>
      <c r="D3612" s="114" t="s">
        <v>7637</v>
      </c>
      <c r="E3612" s="114" t="s">
        <v>7638</v>
      </c>
      <c r="F3612" s="115">
        <v>45854</v>
      </c>
      <c r="G3612" s="114" t="s">
        <v>4173</v>
      </c>
      <c r="H3612" s="116">
        <v>13353192</v>
      </c>
      <c r="I3612" s="116">
        <v>4005958</v>
      </c>
      <c r="J3612" s="116">
        <v>4005958</v>
      </c>
      <c r="K3612" s="116">
        <v>0</v>
      </c>
      <c r="L3612" s="116">
        <v>0</v>
      </c>
      <c r="M3612" s="116">
        <v>0</v>
      </c>
      <c r="N3612" s="116">
        <v>0</v>
      </c>
      <c r="O3612" s="116">
        <v>0</v>
      </c>
      <c r="P3612" s="120">
        <v>0</v>
      </c>
      <c r="Q3612" s="27" t="str">
        <f t="shared" si="578"/>
        <v>Registered</v>
      </c>
      <c r="R3612" s="121">
        <f t="shared" si="579"/>
        <v>0.30000002995538444</v>
      </c>
      <c r="T3612" s="117">
        <f t="shared" si="576"/>
        <v>0</v>
      </c>
      <c r="U3612" s="117">
        <f t="shared" si="577"/>
        <v>0</v>
      </c>
    </row>
    <row r="3613" spans="1:21" hidden="1" x14ac:dyDescent="0.3">
      <c r="A3613" s="114">
        <v>6828</v>
      </c>
      <c r="B3613" s="114" t="s">
        <v>130</v>
      </c>
      <c r="C3613" s="114" t="s">
        <v>131</v>
      </c>
      <c r="D3613" s="114" t="s">
        <v>7639</v>
      </c>
      <c r="E3613" s="114" t="s">
        <v>7640</v>
      </c>
      <c r="F3613" s="115">
        <v>45650</v>
      </c>
      <c r="G3613" s="114" t="s">
        <v>6093</v>
      </c>
      <c r="H3613" s="116">
        <v>8628480</v>
      </c>
      <c r="I3613" s="116">
        <v>3451392</v>
      </c>
      <c r="J3613" s="116">
        <v>3451392</v>
      </c>
      <c r="K3613" s="116">
        <v>0</v>
      </c>
      <c r="L3613" s="116">
        <v>0</v>
      </c>
      <c r="M3613" s="116">
        <v>0</v>
      </c>
      <c r="N3613" s="116">
        <v>0</v>
      </c>
      <c r="O3613" s="116">
        <v>0</v>
      </c>
      <c r="P3613" s="120">
        <v>0</v>
      </c>
      <c r="Q3613" s="27" t="str">
        <f t="shared" si="578"/>
        <v>Registered</v>
      </c>
      <c r="R3613" s="121">
        <f t="shared" si="579"/>
        <v>0.4</v>
      </c>
      <c r="T3613" s="117">
        <f t="shared" si="576"/>
        <v>0</v>
      </c>
      <c r="U3613" s="117">
        <f t="shared" si="577"/>
        <v>0</v>
      </c>
    </row>
    <row r="3614" spans="1:21" hidden="1" x14ac:dyDescent="0.3">
      <c r="A3614" s="114">
        <v>6829</v>
      </c>
      <c r="B3614" s="114" t="s">
        <v>130</v>
      </c>
      <c r="C3614" s="114" t="s">
        <v>131</v>
      </c>
      <c r="D3614" s="114" t="s">
        <v>7641</v>
      </c>
      <c r="E3614" s="114" t="s">
        <v>7642</v>
      </c>
      <c r="F3614" s="115">
        <v>46053</v>
      </c>
      <c r="G3614" s="114" t="s">
        <v>1615</v>
      </c>
      <c r="H3614" s="116">
        <v>9275210</v>
      </c>
      <c r="I3614" s="116">
        <v>3431829</v>
      </c>
      <c r="J3614" s="116">
        <v>3431829</v>
      </c>
      <c r="K3614" s="116">
        <v>0</v>
      </c>
      <c r="L3614" s="116">
        <v>0</v>
      </c>
      <c r="M3614" s="116">
        <v>0</v>
      </c>
      <c r="N3614" s="116">
        <v>0</v>
      </c>
      <c r="O3614" s="116">
        <v>0</v>
      </c>
      <c r="P3614" s="120">
        <v>0</v>
      </c>
      <c r="Q3614" s="27" t="str">
        <f t="shared" si="578"/>
        <v>Registered</v>
      </c>
      <c r="R3614" s="121">
        <f t="shared" si="579"/>
        <v>0.37000014015855165</v>
      </c>
      <c r="T3614" s="117">
        <f t="shared" si="576"/>
        <v>0</v>
      </c>
      <c r="U3614" s="117">
        <f t="shared" si="577"/>
        <v>0</v>
      </c>
    </row>
    <row r="3615" spans="1:21" hidden="1" x14ac:dyDescent="0.3">
      <c r="A3615" s="114">
        <v>6830</v>
      </c>
      <c r="B3615" s="114" t="s">
        <v>130</v>
      </c>
      <c r="C3615" s="114" t="s">
        <v>131</v>
      </c>
      <c r="D3615" s="114" t="s">
        <v>7643</v>
      </c>
      <c r="E3615" s="114" t="s">
        <v>7644</v>
      </c>
      <c r="F3615" s="115">
        <v>45565</v>
      </c>
      <c r="G3615" s="114" t="s">
        <v>1897</v>
      </c>
      <c r="H3615" s="116">
        <v>8236800</v>
      </c>
      <c r="I3615" s="116">
        <v>1317888</v>
      </c>
      <c r="J3615" s="116">
        <v>1317888</v>
      </c>
      <c r="K3615" s="116">
        <v>0</v>
      </c>
      <c r="L3615" s="116">
        <v>0</v>
      </c>
      <c r="M3615" s="116">
        <v>0</v>
      </c>
      <c r="N3615" s="116">
        <v>0</v>
      </c>
      <c r="O3615" s="116">
        <v>0</v>
      </c>
      <c r="P3615" s="120">
        <v>0</v>
      </c>
      <c r="Q3615" s="27" t="str">
        <f t="shared" si="578"/>
        <v>Registered</v>
      </c>
      <c r="R3615" s="121">
        <f t="shared" si="579"/>
        <v>0.16</v>
      </c>
      <c r="T3615" s="117">
        <f t="shared" si="576"/>
        <v>0</v>
      </c>
      <c r="U3615" s="117">
        <f t="shared" si="577"/>
        <v>0</v>
      </c>
    </row>
    <row r="3616" spans="1:21" hidden="1" x14ac:dyDescent="0.3">
      <c r="A3616" s="114">
        <v>6831</v>
      </c>
      <c r="B3616" s="114" t="s">
        <v>130</v>
      </c>
      <c r="C3616" s="114" t="s">
        <v>131</v>
      </c>
      <c r="D3616" s="114" t="s">
        <v>7645</v>
      </c>
      <c r="E3616" s="114" t="s">
        <v>7646</v>
      </c>
      <c r="F3616" s="115">
        <v>45717</v>
      </c>
      <c r="G3616" s="114" t="s">
        <v>7647</v>
      </c>
      <c r="H3616" s="116">
        <v>9250560</v>
      </c>
      <c r="I3616" s="116">
        <v>1480089</v>
      </c>
      <c r="J3616" s="116">
        <v>1480089</v>
      </c>
      <c r="K3616" s="116">
        <v>0</v>
      </c>
      <c r="L3616" s="116">
        <v>0</v>
      </c>
      <c r="M3616" s="116">
        <v>0</v>
      </c>
      <c r="N3616" s="116">
        <v>0</v>
      </c>
      <c r="O3616" s="116">
        <v>0</v>
      </c>
      <c r="P3616" s="120">
        <v>0</v>
      </c>
      <c r="Q3616" s="27" t="str">
        <f t="shared" si="578"/>
        <v>Registered</v>
      </c>
      <c r="R3616" s="121">
        <f t="shared" si="579"/>
        <v>0.15999993513906186</v>
      </c>
      <c r="T3616" s="117">
        <f t="shared" si="576"/>
        <v>0</v>
      </c>
      <c r="U3616" s="117">
        <f t="shared" si="577"/>
        <v>0</v>
      </c>
    </row>
    <row r="3617" spans="1:21" hidden="1" x14ac:dyDescent="0.3">
      <c r="A3617" s="114">
        <v>6832</v>
      </c>
      <c r="B3617" s="114" t="s">
        <v>130</v>
      </c>
      <c r="C3617" s="114" t="s">
        <v>131</v>
      </c>
      <c r="D3617" s="114" t="s">
        <v>7648</v>
      </c>
      <c r="E3617" s="114" t="s">
        <v>7649</v>
      </c>
      <c r="F3617" s="115">
        <v>45838</v>
      </c>
      <c r="G3617" s="114" t="s">
        <v>1679</v>
      </c>
      <c r="H3617" s="116">
        <v>9067392</v>
      </c>
      <c r="I3617" s="116">
        <v>3626957</v>
      </c>
      <c r="J3617" s="116">
        <v>3626957</v>
      </c>
      <c r="K3617" s="116">
        <v>0</v>
      </c>
      <c r="L3617" s="116">
        <v>0</v>
      </c>
      <c r="M3617" s="116">
        <v>0</v>
      </c>
      <c r="N3617" s="116">
        <v>0</v>
      </c>
      <c r="O3617" s="116">
        <v>0</v>
      </c>
      <c r="P3617" s="120">
        <v>0</v>
      </c>
      <c r="Q3617" s="27" t="str">
        <f t="shared" si="578"/>
        <v>Registered</v>
      </c>
      <c r="R3617" s="121">
        <f t="shared" si="579"/>
        <v>0.40000002205705898</v>
      </c>
      <c r="T3617" s="117">
        <f t="shared" si="576"/>
        <v>0</v>
      </c>
      <c r="U3617" s="117">
        <f t="shared" si="577"/>
        <v>0</v>
      </c>
    </row>
    <row r="3618" spans="1:21" hidden="1" x14ac:dyDescent="0.3">
      <c r="A3618" s="114">
        <v>6833</v>
      </c>
      <c r="B3618" s="114" t="s">
        <v>130</v>
      </c>
      <c r="C3618" s="114" t="s">
        <v>131</v>
      </c>
      <c r="D3618" s="114" t="s">
        <v>7650</v>
      </c>
      <c r="E3618" s="114" t="s">
        <v>7649</v>
      </c>
      <c r="F3618" s="115">
        <v>45838</v>
      </c>
      <c r="G3618" s="114" t="s">
        <v>1679</v>
      </c>
      <c r="H3618" s="116">
        <v>9067392</v>
      </c>
      <c r="I3618" s="116">
        <v>3626957</v>
      </c>
      <c r="J3618" s="116">
        <v>3626957</v>
      </c>
      <c r="K3618" s="116">
        <v>0</v>
      </c>
      <c r="L3618" s="116">
        <v>0</v>
      </c>
      <c r="M3618" s="116">
        <v>0</v>
      </c>
      <c r="N3618" s="116">
        <v>0</v>
      </c>
      <c r="O3618" s="116">
        <v>0</v>
      </c>
      <c r="P3618" s="120">
        <v>0</v>
      </c>
      <c r="Q3618" s="27" t="str">
        <f t="shared" si="578"/>
        <v>Registered</v>
      </c>
      <c r="R3618" s="121">
        <f t="shared" si="579"/>
        <v>0.40000002205705898</v>
      </c>
      <c r="T3618" s="117">
        <f t="shared" si="576"/>
        <v>0</v>
      </c>
      <c r="U3618" s="117">
        <f t="shared" si="577"/>
        <v>0</v>
      </c>
    </row>
    <row r="3619" spans="1:21" hidden="1" x14ac:dyDescent="0.3">
      <c r="A3619" s="114">
        <v>6834</v>
      </c>
      <c r="B3619" s="114" t="s">
        <v>130</v>
      </c>
      <c r="C3619" s="114" t="s">
        <v>131</v>
      </c>
      <c r="D3619" s="114" t="s">
        <v>7651</v>
      </c>
      <c r="E3619" s="114" t="s">
        <v>7652</v>
      </c>
      <c r="F3619" s="115">
        <v>45517</v>
      </c>
      <c r="G3619" s="114" t="s">
        <v>2413</v>
      </c>
      <c r="H3619" s="116">
        <v>12277360</v>
      </c>
      <c r="I3619" s="116">
        <v>4910944</v>
      </c>
      <c r="J3619" s="116">
        <v>4910944</v>
      </c>
      <c r="K3619" s="116">
        <v>0</v>
      </c>
      <c r="L3619" s="116">
        <v>0</v>
      </c>
      <c r="M3619" s="116">
        <v>0</v>
      </c>
      <c r="N3619" s="116">
        <v>0</v>
      </c>
      <c r="O3619" s="116">
        <v>0</v>
      </c>
      <c r="P3619" s="120">
        <v>0</v>
      </c>
      <c r="Q3619" s="27" t="str">
        <f t="shared" si="578"/>
        <v>Registered</v>
      </c>
      <c r="R3619" s="121">
        <f t="shared" si="579"/>
        <v>0.4</v>
      </c>
      <c r="T3619" s="117">
        <f t="shared" si="576"/>
        <v>0</v>
      </c>
      <c r="U3619" s="117">
        <f t="shared" si="577"/>
        <v>0</v>
      </c>
    </row>
    <row r="3620" spans="1:21" hidden="1" x14ac:dyDescent="0.3">
      <c r="A3620" s="114">
        <v>6835</v>
      </c>
      <c r="B3620" s="114" t="s">
        <v>130</v>
      </c>
      <c r="C3620" s="114" t="s">
        <v>131</v>
      </c>
      <c r="D3620" s="114" t="s">
        <v>7653</v>
      </c>
      <c r="E3620" s="114" t="s">
        <v>7654</v>
      </c>
      <c r="F3620" s="115">
        <v>45576</v>
      </c>
      <c r="G3620" s="114" t="s">
        <v>7655</v>
      </c>
      <c r="H3620" s="116">
        <v>8355456</v>
      </c>
      <c r="I3620" s="116">
        <v>3342183</v>
      </c>
      <c r="J3620" s="116">
        <v>3342183</v>
      </c>
      <c r="K3620" s="116">
        <v>0</v>
      </c>
      <c r="L3620" s="116">
        <v>0</v>
      </c>
      <c r="M3620" s="116">
        <v>0</v>
      </c>
      <c r="N3620" s="116">
        <v>0</v>
      </c>
      <c r="O3620" s="116">
        <v>0</v>
      </c>
      <c r="P3620" s="120">
        <v>0</v>
      </c>
      <c r="Q3620" s="27" t="str">
        <f t="shared" si="578"/>
        <v>Registered</v>
      </c>
      <c r="R3620" s="121">
        <f t="shared" si="579"/>
        <v>0.40000007180936625</v>
      </c>
      <c r="T3620" s="117">
        <f t="shared" si="576"/>
        <v>0</v>
      </c>
      <c r="U3620" s="117">
        <f t="shared" si="577"/>
        <v>0</v>
      </c>
    </row>
    <row r="3621" spans="1:21" hidden="1" x14ac:dyDescent="0.3">
      <c r="A3621" s="114">
        <v>6836</v>
      </c>
      <c r="B3621" s="114" t="s">
        <v>130</v>
      </c>
      <c r="C3621" s="114" t="s">
        <v>131</v>
      </c>
      <c r="D3621" s="114" t="s">
        <v>7656</v>
      </c>
      <c r="E3621" s="114" t="s">
        <v>1685</v>
      </c>
      <c r="F3621" s="115">
        <v>45896</v>
      </c>
      <c r="G3621" s="114" t="s">
        <v>7530</v>
      </c>
      <c r="H3621" s="116">
        <v>8712800</v>
      </c>
      <c r="I3621" s="116">
        <v>3485120</v>
      </c>
      <c r="J3621" s="116">
        <v>3485120</v>
      </c>
      <c r="K3621" s="116">
        <v>0</v>
      </c>
      <c r="L3621" s="116">
        <v>0</v>
      </c>
      <c r="M3621" s="116">
        <v>0</v>
      </c>
      <c r="N3621" s="116">
        <v>0</v>
      </c>
      <c r="O3621" s="116">
        <v>0</v>
      </c>
      <c r="P3621" s="120">
        <v>0</v>
      </c>
      <c r="Q3621" s="27" t="str">
        <f t="shared" si="578"/>
        <v>Registered</v>
      </c>
      <c r="R3621" s="121">
        <f t="shared" si="579"/>
        <v>0.4</v>
      </c>
      <c r="T3621" s="117">
        <f t="shared" si="576"/>
        <v>0</v>
      </c>
      <c r="U3621" s="117">
        <f t="shared" si="577"/>
        <v>0</v>
      </c>
    </row>
    <row r="3622" spans="1:21" hidden="1" x14ac:dyDescent="0.3">
      <c r="A3622" s="114">
        <v>6837</v>
      </c>
      <c r="B3622" s="114" t="s">
        <v>130</v>
      </c>
      <c r="C3622" s="114" t="s">
        <v>131</v>
      </c>
      <c r="D3622" s="114" t="s">
        <v>7657</v>
      </c>
      <c r="E3622" s="114" t="s">
        <v>7658</v>
      </c>
      <c r="F3622" s="115">
        <v>45777</v>
      </c>
      <c r="G3622" s="114" t="s">
        <v>3240</v>
      </c>
      <c r="H3622" s="116">
        <v>13442580</v>
      </c>
      <c r="I3622" s="116">
        <v>5377032</v>
      </c>
      <c r="J3622" s="116">
        <v>5377032</v>
      </c>
      <c r="K3622" s="116">
        <v>0</v>
      </c>
      <c r="L3622" s="116">
        <v>0</v>
      </c>
      <c r="M3622" s="116">
        <v>0</v>
      </c>
      <c r="N3622" s="116">
        <v>0</v>
      </c>
      <c r="O3622" s="116">
        <v>0</v>
      </c>
      <c r="P3622" s="120">
        <v>0</v>
      </c>
      <c r="Q3622" s="27" t="str">
        <f t="shared" si="578"/>
        <v>Registered</v>
      </c>
      <c r="R3622" s="121">
        <f t="shared" si="579"/>
        <v>0.4</v>
      </c>
      <c r="T3622" s="117">
        <f t="shared" si="576"/>
        <v>0</v>
      </c>
      <c r="U3622" s="117">
        <f t="shared" si="577"/>
        <v>0</v>
      </c>
    </row>
    <row r="3623" spans="1:21" hidden="1" x14ac:dyDescent="0.3">
      <c r="A3623" s="114">
        <v>6838</v>
      </c>
      <c r="B3623" s="114" t="s">
        <v>130</v>
      </c>
      <c r="C3623" s="114" t="s">
        <v>131</v>
      </c>
      <c r="D3623" s="114" t="s">
        <v>7659</v>
      </c>
      <c r="E3623" s="114" t="s">
        <v>7660</v>
      </c>
      <c r="F3623" s="115">
        <v>45488</v>
      </c>
      <c r="G3623" s="114" t="s">
        <v>2029</v>
      </c>
      <c r="H3623" s="116">
        <v>8121600</v>
      </c>
      <c r="I3623" s="116">
        <v>3248640</v>
      </c>
      <c r="J3623" s="116">
        <v>3248640</v>
      </c>
      <c r="K3623" s="116">
        <v>0</v>
      </c>
      <c r="L3623" s="116">
        <v>0</v>
      </c>
      <c r="M3623" s="116">
        <v>0</v>
      </c>
      <c r="N3623" s="116">
        <v>0</v>
      </c>
      <c r="O3623" s="116">
        <v>0</v>
      </c>
      <c r="P3623" s="120">
        <v>0</v>
      </c>
      <c r="Q3623" s="27" t="str">
        <f t="shared" si="578"/>
        <v>Registered</v>
      </c>
      <c r="R3623" s="121">
        <f t="shared" si="579"/>
        <v>0.4</v>
      </c>
      <c r="T3623" s="117">
        <f t="shared" si="576"/>
        <v>0</v>
      </c>
      <c r="U3623" s="117">
        <f t="shared" si="577"/>
        <v>0</v>
      </c>
    </row>
    <row r="3624" spans="1:21" hidden="1" x14ac:dyDescent="0.3">
      <c r="A3624" s="114">
        <v>6839</v>
      </c>
      <c r="B3624" s="114" t="s">
        <v>130</v>
      </c>
      <c r="C3624" s="114" t="s">
        <v>131</v>
      </c>
      <c r="D3624" s="114" t="s">
        <v>7661</v>
      </c>
      <c r="E3624" s="114" t="s">
        <v>7662</v>
      </c>
      <c r="F3624" s="115">
        <v>45535</v>
      </c>
      <c r="G3624" s="114" t="s">
        <v>6075</v>
      </c>
      <c r="H3624" s="116">
        <v>8445312</v>
      </c>
      <c r="I3624" s="116">
        <v>3378125</v>
      </c>
      <c r="J3624" s="116">
        <v>3378125</v>
      </c>
      <c r="K3624" s="116">
        <v>0</v>
      </c>
      <c r="L3624" s="116">
        <v>0</v>
      </c>
      <c r="M3624" s="116">
        <v>0</v>
      </c>
      <c r="N3624" s="116">
        <v>0</v>
      </c>
      <c r="O3624" s="116">
        <v>0</v>
      </c>
      <c r="P3624" s="120">
        <v>0</v>
      </c>
      <c r="Q3624" s="27" t="str">
        <f t="shared" si="578"/>
        <v>Registered</v>
      </c>
      <c r="R3624" s="121">
        <f t="shared" si="579"/>
        <v>0.40000002368177756</v>
      </c>
      <c r="T3624" s="117">
        <f t="shared" si="576"/>
        <v>0</v>
      </c>
      <c r="U3624" s="117">
        <f t="shared" si="577"/>
        <v>0</v>
      </c>
    </row>
    <row r="3625" spans="1:21" hidden="1" x14ac:dyDescent="0.3">
      <c r="A3625" s="114">
        <v>6840</v>
      </c>
      <c r="B3625" s="114" t="s">
        <v>130</v>
      </c>
      <c r="C3625" s="114" t="s">
        <v>131</v>
      </c>
      <c r="D3625" s="114" t="s">
        <v>7663</v>
      </c>
      <c r="E3625" s="114" t="s">
        <v>7664</v>
      </c>
      <c r="F3625" s="115">
        <v>45488</v>
      </c>
      <c r="G3625" s="114" t="s">
        <v>2047</v>
      </c>
      <c r="H3625" s="116">
        <v>12667800</v>
      </c>
      <c r="I3625" s="116">
        <v>5067120</v>
      </c>
      <c r="J3625" s="116">
        <v>5067120</v>
      </c>
      <c r="K3625" s="116">
        <v>0</v>
      </c>
      <c r="L3625" s="116">
        <v>0</v>
      </c>
      <c r="M3625" s="116">
        <v>0</v>
      </c>
      <c r="N3625" s="116">
        <v>0</v>
      </c>
      <c r="O3625" s="116">
        <v>0</v>
      </c>
      <c r="P3625" s="120">
        <v>0</v>
      </c>
      <c r="Q3625" s="27" t="str">
        <f t="shared" si="578"/>
        <v>Registered</v>
      </c>
      <c r="R3625" s="121">
        <f t="shared" si="579"/>
        <v>0.4</v>
      </c>
      <c r="T3625" s="117">
        <f t="shared" si="576"/>
        <v>0</v>
      </c>
      <c r="U3625" s="117">
        <f t="shared" si="577"/>
        <v>0</v>
      </c>
    </row>
    <row r="3626" spans="1:21" hidden="1" x14ac:dyDescent="0.3">
      <c r="A3626" s="114">
        <v>6841</v>
      </c>
      <c r="B3626" s="114" t="s">
        <v>130</v>
      </c>
      <c r="C3626" s="114" t="s">
        <v>131</v>
      </c>
      <c r="D3626" s="114" t="s">
        <v>7665</v>
      </c>
      <c r="E3626" s="114" t="s">
        <v>7666</v>
      </c>
      <c r="F3626" s="115">
        <v>45802</v>
      </c>
      <c r="G3626" s="114" t="s">
        <v>6787</v>
      </c>
      <c r="H3626" s="116">
        <v>8755200</v>
      </c>
      <c r="I3626" s="116">
        <v>3502080</v>
      </c>
      <c r="J3626" s="116">
        <v>3502080</v>
      </c>
      <c r="K3626" s="116">
        <v>0</v>
      </c>
      <c r="L3626" s="116">
        <v>0</v>
      </c>
      <c r="M3626" s="116">
        <v>0</v>
      </c>
      <c r="N3626" s="116">
        <v>0</v>
      </c>
      <c r="O3626" s="116">
        <v>0</v>
      </c>
      <c r="P3626" s="120">
        <v>0</v>
      </c>
      <c r="Q3626" s="27" t="str">
        <f t="shared" si="578"/>
        <v>Registered</v>
      </c>
      <c r="R3626" s="121">
        <f t="shared" si="579"/>
        <v>0.4</v>
      </c>
      <c r="T3626" s="117">
        <f t="shared" si="576"/>
        <v>0</v>
      </c>
      <c r="U3626" s="117">
        <f t="shared" si="577"/>
        <v>0</v>
      </c>
    </row>
    <row r="3627" spans="1:21" hidden="1" x14ac:dyDescent="0.3">
      <c r="A3627" s="114">
        <v>6842</v>
      </c>
      <c r="B3627" s="114" t="s">
        <v>130</v>
      </c>
      <c r="C3627" s="114" t="s">
        <v>131</v>
      </c>
      <c r="D3627" s="114" t="s">
        <v>7667</v>
      </c>
      <c r="E3627" s="114" t="s">
        <v>7668</v>
      </c>
      <c r="F3627" s="115">
        <v>45556</v>
      </c>
      <c r="G3627" s="114" t="s">
        <v>2693</v>
      </c>
      <c r="H3627" s="116">
        <v>12909690</v>
      </c>
      <c r="I3627" s="116">
        <v>5163877</v>
      </c>
      <c r="J3627" s="116">
        <v>5163877</v>
      </c>
      <c r="K3627" s="116">
        <v>0</v>
      </c>
      <c r="L3627" s="116">
        <v>0</v>
      </c>
      <c r="M3627" s="116">
        <v>0</v>
      </c>
      <c r="N3627" s="116">
        <v>0</v>
      </c>
      <c r="O3627" s="116">
        <v>0</v>
      </c>
      <c r="P3627" s="120">
        <v>0</v>
      </c>
      <c r="Q3627" s="27" t="str">
        <f t="shared" si="578"/>
        <v>Registered</v>
      </c>
      <c r="R3627" s="121">
        <f t="shared" si="579"/>
        <v>0.40000007746119387</v>
      </c>
      <c r="T3627" s="117">
        <f t="shared" si="576"/>
        <v>0</v>
      </c>
      <c r="U3627" s="117">
        <f t="shared" si="577"/>
        <v>0</v>
      </c>
    </row>
    <row r="3628" spans="1:21" hidden="1" x14ac:dyDescent="0.3">
      <c r="A3628" s="114">
        <v>6843</v>
      </c>
      <c r="B3628" s="114" t="s">
        <v>130</v>
      </c>
      <c r="C3628" s="114" t="s">
        <v>131</v>
      </c>
      <c r="D3628" s="114" t="s">
        <v>7669</v>
      </c>
      <c r="E3628" s="114" t="s">
        <v>7670</v>
      </c>
      <c r="F3628" s="115">
        <v>45594</v>
      </c>
      <c r="G3628" s="114" t="s">
        <v>2481</v>
      </c>
      <c r="H3628" s="116">
        <v>8662576</v>
      </c>
      <c r="I3628" s="116">
        <v>3465031</v>
      </c>
      <c r="J3628" s="116">
        <v>3465031</v>
      </c>
      <c r="K3628" s="116">
        <v>0</v>
      </c>
      <c r="L3628" s="116">
        <v>0</v>
      </c>
      <c r="M3628" s="116">
        <v>0</v>
      </c>
      <c r="N3628" s="116">
        <v>0</v>
      </c>
      <c r="O3628" s="116">
        <v>0</v>
      </c>
      <c r="P3628" s="120">
        <v>0</v>
      </c>
      <c r="Q3628" s="27" t="str">
        <f t="shared" si="578"/>
        <v>Registered</v>
      </c>
      <c r="R3628" s="121">
        <f t="shared" si="579"/>
        <v>0.4000000692634616</v>
      </c>
      <c r="T3628" s="117">
        <f t="shared" si="576"/>
        <v>0</v>
      </c>
      <c r="U3628" s="117">
        <f t="shared" si="577"/>
        <v>0</v>
      </c>
    </row>
    <row r="3629" spans="1:21" hidden="1" x14ac:dyDescent="0.3">
      <c r="A3629" s="114">
        <v>6844</v>
      </c>
      <c r="B3629" s="114" t="s">
        <v>130</v>
      </c>
      <c r="C3629" s="114" t="s">
        <v>131</v>
      </c>
      <c r="D3629" s="114" t="s">
        <v>7671</v>
      </c>
      <c r="E3629" s="114" t="s">
        <v>7672</v>
      </c>
      <c r="F3629" s="115">
        <v>45594</v>
      </c>
      <c r="G3629" s="114" t="s">
        <v>3194</v>
      </c>
      <c r="H3629" s="116">
        <v>8599680</v>
      </c>
      <c r="I3629" s="116">
        <v>3439872</v>
      </c>
      <c r="J3629" s="116">
        <v>3439872</v>
      </c>
      <c r="K3629" s="116">
        <v>0</v>
      </c>
      <c r="L3629" s="116">
        <v>0</v>
      </c>
      <c r="M3629" s="116">
        <v>0</v>
      </c>
      <c r="N3629" s="116">
        <v>0</v>
      </c>
      <c r="O3629" s="116">
        <v>0</v>
      </c>
      <c r="P3629" s="120">
        <v>0</v>
      </c>
      <c r="Q3629" s="27" t="str">
        <f t="shared" si="578"/>
        <v>Registered</v>
      </c>
      <c r="R3629" s="121">
        <f t="shared" si="579"/>
        <v>0.4</v>
      </c>
      <c r="T3629" s="117">
        <f t="shared" si="576"/>
        <v>0</v>
      </c>
      <c r="U3629" s="117">
        <f t="shared" si="577"/>
        <v>0</v>
      </c>
    </row>
    <row r="3630" spans="1:21" hidden="1" x14ac:dyDescent="0.3">
      <c r="A3630" s="114">
        <v>6845</v>
      </c>
      <c r="B3630" s="114" t="s">
        <v>130</v>
      </c>
      <c r="C3630" s="114" t="s">
        <v>131</v>
      </c>
      <c r="D3630" s="114" t="s">
        <v>7673</v>
      </c>
      <c r="E3630" s="114" t="s">
        <v>7674</v>
      </c>
      <c r="F3630" s="115">
        <v>45495</v>
      </c>
      <c r="G3630" s="114" t="s">
        <v>2170</v>
      </c>
      <c r="H3630" s="116">
        <v>12463120</v>
      </c>
      <c r="I3630" s="116">
        <v>4985248</v>
      </c>
      <c r="J3630" s="116">
        <v>4985248</v>
      </c>
      <c r="K3630" s="116">
        <v>0</v>
      </c>
      <c r="L3630" s="116">
        <v>0</v>
      </c>
      <c r="M3630" s="116">
        <v>0</v>
      </c>
      <c r="N3630" s="116">
        <v>0</v>
      </c>
      <c r="O3630" s="116">
        <v>0</v>
      </c>
      <c r="P3630" s="120">
        <v>0</v>
      </c>
      <c r="Q3630" s="27" t="str">
        <f t="shared" si="578"/>
        <v>Registered</v>
      </c>
      <c r="R3630" s="121">
        <f t="shared" si="579"/>
        <v>0.4</v>
      </c>
      <c r="T3630" s="117">
        <f t="shared" si="576"/>
        <v>0</v>
      </c>
      <c r="U3630" s="117">
        <f t="shared" si="577"/>
        <v>0</v>
      </c>
    </row>
    <row r="3631" spans="1:21" hidden="1" x14ac:dyDescent="0.3">
      <c r="A3631" s="114">
        <v>6846</v>
      </c>
      <c r="B3631" s="114" t="s">
        <v>130</v>
      </c>
      <c r="C3631" s="114" t="s">
        <v>131</v>
      </c>
      <c r="D3631" s="114" t="s">
        <v>7675</v>
      </c>
      <c r="E3631" s="114" t="s">
        <v>7676</v>
      </c>
      <c r="F3631" s="115">
        <v>45504</v>
      </c>
      <c r="G3631" s="114" t="s">
        <v>1376</v>
      </c>
      <c r="H3631" s="116">
        <v>8355456</v>
      </c>
      <c r="I3631" s="116">
        <v>2924410</v>
      </c>
      <c r="J3631" s="116">
        <v>2924410</v>
      </c>
      <c r="K3631" s="116">
        <v>0</v>
      </c>
      <c r="L3631" s="116">
        <v>0</v>
      </c>
      <c r="M3631" s="116">
        <v>0</v>
      </c>
      <c r="N3631" s="116">
        <v>0</v>
      </c>
      <c r="O3631" s="116">
        <v>0</v>
      </c>
      <c r="P3631" s="120">
        <v>0</v>
      </c>
      <c r="Q3631" s="27" t="str">
        <f t="shared" si="578"/>
        <v>Registered</v>
      </c>
      <c r="R3631" s="121">
        <f t="shared" si="579"/>
        <v>0.35000004787291084</v>
      </c>
      <c r="T3631" s="117">
        <f t="shared" si="576"/>
        <v>0</v>
      </c>
      <c r="U3631" s="117">
        <f t="shared" si="577"/>
        <v>0</v>
      </c>
    </row>
    <row r="3632" spans="1:21" hidden="1" x14ac:dyDescent="0.3">
      <c r="A3632" s="114">
        <v>6847</v>
      </c>
      <c r="B3632" s="114" t="s">
        <v>130</v>
      </c>
      <c r="C3632" s="114" t="s">
        <v>131</v>
      </c>
      <c r="D3632" s="114" t="s">
        <v>7677</v>
      </c>
      <c r="E3632" s="114" t="s">
        <v>7678</v>
      </c>
      <c r="F3632" s="115">
        <v>45687</v>
      </c>
      <c r="G3632" s="114" t="s">
        <v>2740</v>
      </c>
      <c r="H3632" s="116">
        <v>8631936</v>
      </c>
      <c r="I3632" s="116">
        <v>3452775</v>
      </c>
      <c r="J3632" s="116">
        <v>3452775</v>
      </c>
      <c r="K3632" s="116">
        <v>0</v>
      </c>
      <c r="L3632" s="116">
        <v>0</v>
      </c>
      <c r="M3632" s="116">
        <v>0</v>
      </c>
      <c r="N3632" s="116">
        <v>0</v>
      </c>
      <c r="O3632" s="116">
        <v>0</v>
      </c>
      <c r="P3632" s="120">
        <v>0</v>
      </c>
      <c r="Q3632" s="27" t="str">
        <f t="shared" si="578"/>
        <v>Registered</v>
      </c>
      <c r="R3632" s="121">
        <f t="shared" si="579"/>
        <v>0.40000006950931982</v>
      </c>
      <c r="T3632" s="117">
        <f t="shared" si="576"/>
        <v>0</v>
      </c>
      <c r="U3632" s="117">
        <f t="shared" si="577"/>
        <v>0</v>
      </c>
    </row>
    <row r="3633" spans="1:21" hidden="1" x14ac:dyDescent="0.3">
      <c r="A3633" s="114">
        <v>6848</v>
      </c>
      <c r="B3633" s="114" t="s">
        <v>130</v>
      </c>
      <c r="C3633" s="114" t="s">
        <v>131</v>
      </c>
      <c r="D3633" s="114" t="s">
        <v>7679</v>
      </c>
      <c r="E3633" s="114" t="s">
        <v>7680</v>
      </c>
      <c r="F3633" s="115">
        <v>45587</v>
      </c>
      <c r="G3633" s="114" t="s">
        <v>2610</v>
      </c>
      <c r="H3633" s="116">
        <v>13088466</v>
      </c>
      <c r="I3633" s="116">
        <v>5235386</v>
      </c>
      <c r="J3633" s="116">
        <v>5235386</v>
      </c>
      <c r="K3633" s="116">
        <v>0</v>
      </c>
      <c r="L3633" s="116">
        <v>0</v>
      </c>
      <c r="M3633" s="116">
        <v>0</v>
      </c>
      <c r="N3633" s="116">
        <v>0</v>
      </c>
      <c r="O3633" s="116">
        <v>0</v>
      </c>
      <c r="P3633" s="120">
        <v>0</v>
      </c>
      <c r="Q3633" s="27" t="str">
        <f t="shared" si="578"/>
        <v>Registered</v>
      </c>
      <c r="R3633" s="121">
        <f t="shared" si="579"/>
        <v>0.39999996943874094</v>
      </c>
      <c r="T3633" s="117">
        <f t="shared" si="576"/>
        <v>0</v>
      </c>
      <c r="U3633" s="117">
        <f t="shared" si="577"/>
        <v>0</v>
      </c>
    </row>
    <row r="3634" spans="1:21" hidden="1" x14ac:dyDescent="0.3">
      <c r="A3634" s="114">
        <v>6849</v>
      </c>
      <c r="B3634" s="114" t="s">
        <v>130</v>
      </c>
      <c r="C3634" s="114" t="s">
        <v>131</v>
      </c>
      <c r="D3634" s="114" t="s">
        <v>7681</v>
      </c>
      <c r="E3634" s="114" t="s">
        <v>7682</v>
      </c>
      <c r="F3634" s="115">
        <v>45511</v>
      </c>
      <c r="G3634" s="114" t="s">
        <v>3508</v>
      </c>
      <c r="H3634" s="116">
        <v>12596832</v>
      </c>
      <c r="I3634" s="116">
        <v>5038733</v>
      </c>
      <c r="J3634" s="116">
        <v>5038733</v>
      </c>
      <c r="K3634" s="116">
        <v>0</v>
      </c>
      <c r="L3634" s="116">
        <v>0</v>
      </c>
      <c r="M3634" s="116">
        <v>0</v>
      </c>
      <c r="N3634" s="116">
        <v>0</v>
      </c>
      <c r="O3634" s="116">
        <v>0</v>
      </c>
      <c r="P3634" s="120">
        <v>0</v>
      </c>
      <c r="Q3634" s="27" t="str">
        <f t="shared" si="578"/>
        <v>Registered</v>
      </c>
      <c r="R3634" s="121">
        <f t="shared" si="579"/>
        <v>0.40000001587700779</v>
      </c>
      <c r="T3634" s="117">
        <f t="shared" si="576"/>
        <v>0</v>
      </c>
      <c r="U3634" s="117">
        <f t="shared" si="577"/>
        <v>0</v>
      </c>
    </row>
    <row r="3635" spans="1:21" hidden="1" x14ac:dyDescent="0.3">
      <c r="A3635" s="114">
        <v>6850</v>
      </c>
      <c r="B3635" s="114" t="s">
        <v>130</v>
      </c>
      <c r="C3635" s="114" t="s">
        <v>131</v>
      </c>
      <c r="D3635" s="114" t="s">
        <v>7683</v>
      </c>
      <c r="E3635" s="114" t="s">
        <v>7684</v>
      </c>
      <c r="F3635" s="115">
        <v>45565</v>
      </c>
      <c r="G3635" s="114" t="s">
        <v>1903</v>
      </c>
      <c r="H3635" s="116">
        <v>8802432</v>
      </c>
      <c r="I3635" s="116">
        <v>3520973</v>
      </c>
      <c r="J3635" s="116">
        <v>3520973</v>
      </c>
      <c r="K3635" s="116">
        <v>0</v>
      </c>
      <c r="L3635" s="116">
        <v>0</v>
      </c>
      <c r="M3635" s="116">
        <v>0</v>
      </c>
      <c r="N3635" s="116">
        <v>0</v>
      </c>
      <c r="O3635" s="116">
        <v>0</v>
      </c>
      <c r="P3635" s="120">
        <v>0</v>
      </c>
      <c r="Q3635" s="27" t="str">
        <f t="shared" si="578"/>
        <v>Registered</v>
      </c>
      <c r="R3635" s="121">
        <f t="shared" si="579"/>
        <v>0.4000000227209935</v>
      </c>
      <c r="T3635" s="117">
        <f t="shared" ref="T3635:T3646" si="580">L3635+M3635+N3635+O3635+P3635</f>
        <v>0</v>
      </c>
      <c r="U3635" s="117">
        <f t="shared" ref="U3635:U3646" si="581">K3635-T3635</f>
        <v>0</v>
      </c>
    </row>
    <row r="3636" spans="1:21" hidden="1" x14ac:dyDescent="0.3">
      <c r="A3636" s="114">
        <v>6851</v>
      </c>
      <c r="B3636" s="114" t="s">
        <v>130</v>
      </c>
      <c r="C3636" s="114" t="s">
        <v>131</v>
      </c>
      <c r="D3636" s="114" t="s">
        <v>7685</v>
      </c>
      <c r="E3636" s="114" t="s">
        <v>7686</v>
      </c>
      <c r="F3636" s="115">
        <v>45488</v>
      </c>
      <c r="G3636" s="114" t="s">
        <v>3370</v>
      </c>
      <c r="H3636" s="116">
        <v>12088868</v>
      </c>
      <c r="I3636" s="116">
        <v>4835547</v>
      </c>
      <c r="J3636" s="116">
        <v>4835547</v>
      </c>
      <c r="K3636" s="116">
        <v>0</v>
      </c>
      <c r="L3636" s="116">
        <v>0</v>
      </c>
      <c r="M3636" s="116">
        <v>0</v>
      </c>
      <c r="N3636" s="116">
        <v>0</v>
      </c>
      <c r="O3636" s="116">
        <v>0</v>
      </c>
      <c r="P3636" s="120">
        <v>0</v>
      </c>
      <c r="Q3636" s="27" t="str">
        <f t="shared" si="578"/>
        <v>Registered</v>
      </c>
      <c r="R3636" s="121">
        <f t="shared" si="579"/>
        <v>0.39999998345585375</v>
      </c>
      <c r="T3636" s="117">
        <f t="shared" si="580"/>
        <v>0</v>
      </c>
      <c r="U3636" s="117">
        <f t="shared" si="581"/>
        <v>0</v>
      </c>
    </row>
    <row r="3637" spans="1:21" hidden="1" x14ac:dyDescent="0.3">
      <c r="A3637" s="114">
        <v>6852</v>
      </c>
      <c r="B3637" s="114" t="s">
        <v>130</v>
      </c>
      <c r="C3637" s="114" t="s">
        <v>131</v>
      </c>
      <c r="D3637" s="114" t="s">
        <v>7687</v>
      </c>
      <c r="E3637" s="114" t="s">
        <v>7688</v>
      </c>
      <c r="F3637" s="115">
        <v>45575</v>
      </c>
      <c r="G3637" s="114" t="s">
        <v>3464</v>
      </c>
      <c r="H3637" s="116">
        <v>12376800</v>
      </c>
      <c r="I3637" s="116">
        <v>4950720</v>
      </c>
      <c r="J3637" s="116">
        <v>4950720</v>
      </c>
      <c r="K3637" s="116">
        <v>0</v>
      </c>
      <c r="L3637" s="116">
        <v>0</v>
      </c>
      <c r="M3637" s="116">
        <v>0</v>
      </c>
      <c r="N3637" s="116">
        <v>0</v>
      </c>
      <c r="O3637" s="116">
        <v>0</v>
      </c>
      <c r="P3637" s="120">
        <v>0</v>
      </c>
      <c r="Q3637" s="27" t="str">
        <f t="shared" si="578"/>
        <v>Registered</v>
      </c>
      <c r="R3637" s="121">
        <f t="shared" si="579"/>
        <v>0.4</v>
      </c>
      <c r="T3637" s="117">
        <f t="shared" si="580"/>
        <v>0</v>
      </c>
      <c r="U3637" s="117">
        <f t="shared" si="581"/>
        <v>0</v>
      </c>
    </row>
    <row r="3638" spans="1:21" hidden="1" x14ac:dyDescent="0.3">
      <c r="A3638" s="114">
        <v>6853</v>
      </c>
      <c r="B3638" s="114" t="s">
        <v>130</v>
      </c>
      <c r="C3638" s="114" t="s">
        <v>131</v>
      </c>
      <c r="D3638" s="114" t="s">
        <v>7689</v>
      </c>
      <c r="E3638" s="114" t="s">
        <v>7690</v>
      </c>
      <c r="F3638" s="115">
        <v>45504</v>
      </c>
      <c r="G3638" s="114" t="s">
        <v>1376</v>
      </c>
      <c r="H3638" s="116">
        <v>8355456</v>
      </c>
      <c r="I3638" s="116">
        <v>2924410</v>
      </c>
      <c r="J3638" s="116">
        <v>2924410</v>
      </c>
      <c r="K3638" s="116">
        <v>0</v>
      </c>
      <c r="L3638" s="116">
        <v>0</v>
      </c>
      <c r="M3638" s="116">
        <v>0</v>
      </c>
      <c r="N3638" s="116">
        <v>0</v>
      </c>
      <c r="O3638" s="116">
        <v>0</v>
      </c>
      <c r="P3638" s="120">
        <v>0</v>
      </c>
      <c r="Q3638" s="27" t="str">
        <f t="shared" si="578"/>
        <v>Registered</v>
      </c>
      <c r="R3638" s="121">
        <f t="shared" si="579"/>
        <v>0.35000004787291084</v>
      </c>
      <c r="T3638" s="117">
        <f t="shared" si="580"/>
        <v>0</v>
      </c>
      <c r="U3638" s="117">
        <f t="shared" si="581"/>
        <v>0</v>
      </c>
    </row>
    <row r="3639" spans="1:21" hidden="1" x14ac:dyDescent="0.3">
      <c r="A3639" s="114">
        <v>6854</v>
      </c>
      <c r="B3639" s="114" t="s">
        <v>130</v>
      </c>
      <c r="C3639" s="114" t="s">
        <v>131</v>
      </c>
      <c r="D3639" s="114" t="s">
        <v>7691</v>
      </c>
      <c r="E3639" s="114" t="s">
        <v>7692</v>
      </c>
      <c r="F3639" s="115">
        <v>45565</v>
      </c>
      <c r="G3639" s="114" t="s">
        <v>3089</v>
      </c>
      <c r="H3639" s="116">
        <v>8667648</v>
      </c>
      <c r="I3639" s="116">
        <v>3467059</v>
      </c>
      <c r="J3639" s="116">
        <v>3467059</v>
      </c>
      <c r="K3639" s="116">
        <v>0</v>
      </c>
      <c r="L3639" s="116">
        <v>0</v>
      </c>
      <c r="M3639" s="116">
        <v>0</v>
      </c>
      <c r="N3639" s="116">
        <v>0</v>
      </c>
      <c r="O3639" s="116">
        <v>0</v>
      </c>
      <c r="P3639" s="120">
        <v>0</v>
      </c>
      <c r="Q3639" s="27" t="str">
        <f t="shared" si="578"/>
        <v>Registered</v>
      </c>
      <c r="R3639" s="121">
        <f t="shared" si="579"/>
        <v>0.39999997692568967</v>
      </c>
      <c r="T3639" s="117">
        <f t="shared" si="580"/>
        <v>0</v>
      </c>
      <c r="U3639" s="117">
        <f t="shared" si="581"/>
        <v>0</v>
      </c>
    </row>
    <row r="3640" spans="1:21" hidden="1" x14ac:dyDescent="0.3">
      <c r="A3640" s="114">
        <v>6855</v>
      </c>
      <c r="B3640" s="114" t="s">
        <v>130</v>
      </c>
      <c r="C3640" s="114" t="s">
        <v>131</v>
      </c>
      <c r="D3640" s="114" t="s">
        <v>7693</v>
      </c>
      <c r="E3640" s="114" t="s">
        <v>7694</v>
      </c>
      <c r="F3640" s="115">
        <v>45553</v>
      </c>
      <c r="G3640" s="114" t="s">
        <v>7038</v>
      </c>
      <c r="H3640" s="116">
        <v>12999078</v>
      </c>
      <c r="I3640" s="116">
        <v>5199632</v>
      </c>
      <c r="J3640" s="116">
        <v>5199632</v>
      </c>
      <c r="K3640" s="116">
        <v>0</v>
      </c>
      <c r="L3640" s="116">
        <v>0</v>
      </c>
      <c r="M3640" s="116">
        <v>0</v>
      </c>
      <c r="N3640" s="116">
        <v>0</v>
      </c>
      <c r="O3640" s="116">
        <v>0</v>
      </c>
      <c r="P3640" s="120">
        <v>0</v>
      </c>
      <c r="Q3640" s="27" t="str">
        <f t="shared" si="578"/>
        <v>Registered</v>
      </c>
      <c r="R3640" s="121">
        <f t="shared" si="579"/>
        <v>0.40000006154282636</v>
      </c>
      <c r="T3640" s="117">
        <f t="shared" si="580"/>
        <v>0</v>
      </c>
      <c r="U3640" s="117">
        <f t="shared" si="581"/>
        <v>0</v>
      </c>
    </row>
    <row r="3641" spans="1:21" hidden="1" x14ac:dyDescent="0.3">
      <c r="A3641" s="114">
        <v>6856</v>
      </c>
      <c r="B3641" s="114" t="s">
        <v>130</v>
      </c>
      <c r="C3641" s="114" t="s">
        <v>131</v>
      </c>
      <c r="D3641" s="114" t="s">
        <v>7695</v>
      </c>
      <c r="E3641" s="114" t="s">
        <v>7696</v>
      </c>
      <c r="F3641" s="115">
        <v>45495</v>
      </c>
      <c r="G3641" s="114" t="s">
        <v>3370</v>
      </c>
      <c r="H3641" s="116">
        <v>12283974</v>
      </c>
      <c r="I3641" s="116">
        <v>4913590</v>
      </c>
      <c r="J3641" s="116">
        <v>4913590</v>
      </c>
      <c r="K3641" s="116">
        <v>0</v>
      </c>
      <c r="L3641" s="116">
        <v>0</v>
      </c>
      <c r="M3641" s="116">
        <v>0</v>
      </c>
      <c r="N3641" s="116">
        <v>0</v>
      </c>
      <c r="O3641" s="116">
        <v>0</v>
      </c>
      <c r="P3641" s="120">
        <v>0</v>
      </c>
      <c r="Q3641" s="27" t="str">
        <f t="shared" si="578"/>
        <v>Registered</v>
      </c>
      <c r="R3641" s="121">
        <f t="shared" si="579"/>
        <v>0.40000003256275207</v>
      </c>
      <c r="T3641" s="117">
        <f t="shared" si="580"/>
        <v>0</v>
      </c>
      <c r="U3641" s="117">
        <f t="shared" si="581"/>
        <v>0</v>
      </c>
    </row>
    <row r="3642" spans="1:21" hidden="1" x14ac:dyDescent="0.3">
      <c r="A3642" s="114">
        <v>6857</v>
      </c>
      <c r="B3642" s="114" t="s">
        <v>130</v>
      </c>
      <c r="C3642" s="114" t="s">
        <v>131</v>
      </c>
      <c r="D3642" s="114" t="s">
        <v>7697</v>
      </c>
      <c r="E3642" s="114" t="s">
        <v>7698</v>
      </c>
      <c r="F3642" s="115">
        <v>45488</v>
      </c>
      <c r="G3642" s="114" t="s">
        <v>2029</v>
      </c>
      <c r="H3642" s="116">
        <v>8121600</v>
      </c>
      <c r="I3642" s="116">
        <v>3248640</v>
      </c>
      <c r="J3642" s="116">
        <v>3248640</v>
      </c>
      <c r="K3642" s="116">
        <v>0</v>
      </c>
      <c r="L3642" s="116">
        <v>0</v>
      </c>
      <c r="M3642" s="116">
        <v>0</v>
      </c>
      <c r="N3642" s="116">
        <v>0</v>
      </c>
      <c r="O3642" s="116">
        <v>0</v>
      </c>
      <c r="P3642" s="120">
        <v>0</v>
      </c>
      <c r="Q3642" s="27" t="str">
        <f t="shared" si="578"/>
        <v>Registered</v>
      </c>
      <c r="R3642" s="121">
        <f t="shared" si="579"/>
        <v>0.4</v>
      </c>
      <c r="T3642" s="117">
        <f t="shared" si="580"/>
        <v>0</v>
      </c>
      <c r="U3642" s="117">
        <f t="shared" si="581"/>
        <v>0</v>
      </c>
    </row>
    <row r="3643" spans="1:21" hidden="1" x14ac:dyDescent="0.3">
      <c r="A3643" s="114">
        <v>6858</v>
      </c>
      <c r="B3643" s="114" t="s">
        <v>130</v>
      </c>
      <c r="C3643" s="114" t="s">
        <v>131</v>
      </c>
      <c r="D3643" s="114" t="s">
        <v>7699</v>
      </c>
      <c r="E3643" s="114" t="s">
        <v>7700</v>
      </c>
      <c r="F3643" s="115">
        <v>45734</v>
      </c>
      <c r="G3643" s="114" t="s">
        <v>2675</v>
      </c>
      <c r="H3643" s="116">
        <v>8580096</v>
      </c>
      <c r="I3643" s="116">
        <v>3432039</v>
      </c>
      <c r="J3643" s="116">
        <v>3432039</v>
      </c>
      <c r="K3643" s="116">
        <v>0</v>
      </c>
      <c r="L3643" s="116">
        <v>0</v>
      </c>
      <c r="M3643" s="116">
        <v>0</v>
      </c>
      <c r="N3643" s="116">
        <v>0</v>
      </c>
      <c r="O3643" s="116">
        <v>0</v>
      </c>
      <c r="P3643" s="120">
        <v>0</v>
      </c>
      <c r="Q3643" s="27" t="str">
        <f t="shared" si="578"/>
        <v>Registered</v>
      </c>
      <c r="R3643" s="121">
        <f t="shared" si="579"/>
        <v>0.40000006992928749</v>
      </c>
      <c r="T3643" s="117">
        <f t="shared" si="580"/>
        <v>0</v>
      </c>
      <c r="U3643" s="117">
        <f t="shared" si="581"/>
        <v>0</v>
      </c>
    </row>
    <row r="3644" spans="1:21" hidden="1" x14ac:dyDescent="0.3">
      <c r="A3644" s="114">
        <v>10106</v>
      </c>
      <c r="B3644" s="114" t="s">
        <v>130</v>
      </c>
      <c r="C3644" s="114" t="s">
        <v>131</v>
      </c>
      <c r="D3644" s="114" t="s">
        <v>9374</v>
      </c>
      <c r="E3644" s="114" t="s">
        <v>9375</v>
      </c>
      <c r="F3644" s="115">
        <v>45832</v>
      </c>
      <c r="G3644" s="114" t="s">
        <v>4921</v>
      </c>
      <c r="H3644" s="116">
        <v>8888832</v>
      </c>
      <c r="I3644" s="116">
        <v>3555533</v>
      </c>
      <c r="J3644" s="116">
        <v>3555533.2</v>
      </c>
      <c r="K3644" s="116">
        <v>-0.2</v>
      </c>
      <c r="L3644" s="116">
        <v>0</v>
      </c>
      <c r="M3644" s="116">
        <v>0</v>
      </c>
      <c r="N3644" s="116">
        <v>0</v>
      </c>
      <c r="O3644" s="116">
        <v>0</v>
      </c>
      <c r="P3644" s="120">
        <v>0</v>
      </c>
      <c r="Q3644" s="27" t="str">
        <f t="shared" si="578"/>
        <v>Registered</v>
      </c>
      <c r="R3644" s="121">
        <f t="shared" si="579"/>
        <v>0.40000002250014399</v>
      </c>
      <c r="T3644" s="117">
        <f t="shared" si="580"/>
        <v>0</v>
      </c>
      <c r="U3644" s="117">
        <f t="shared" si="581"/>
        <v>-0.2</v>
      </c>
    </row>
    <row r="3645" spans="1:21" hidden="1" x14ac:dyDescent="0.3">
      <c r="A3645" s="114">
        <v>10110</v>
      </c>
      <c r="B3645" s="114" t="s">
        <v>130</v>
      </c>
      <c r="C3645" s="114" t="s">
        <v>131</v>
      </c>
      <c r="D3645" s="114" t="s">
        <v>9380</v>
      </c>
      <c r="E3645" s="114" t="s">
        <v>9381</v>
      </c>
      <c r="F3645" s="115">
        <v>45687</v>
      </c>
      <c r="G3645" s="114" t="s">
        <v>2438</v>
      </c>
      <c r="H3645" s="116">
        <v>13488993</v>
      </c>
      <c r="I3645" s="116">
        <v>5395598</v>
      </c>
      <c r="J3645" s="116">
        <v>5395598.2999999998</v>
      </c>
      <c r="K3645" s="116">
        <v>-0.3</v>
      </c>
      <c r="L3645" s="116">
        <v>0</v>
      </c>
      <c r="M3645" s="116">
        <v>0</v>
      </c>
      <c r="N3645" s="116">
        <v>0</v>
      </c>
      <c r="O3645" s="116">
        <v>0</v>
      </c>
      <c r="P3645" s="120">
        <v>0</v>
      </c>
      <c r="Q3645" s="27" t="str">
        <f t="shared" si="578"/>
        <v>Registered</v>
      </c>
      <c r="R3645" s="121">
        <f t="shared" si="579"/>
        <v>0.40000005930761473</v>
      </c>
      <c r="T3645" s="117">
        <f t="shared" si="580"/>
        <v>0</v>
      </c>
      <c r="U3645" s="117">
        <f t="shared" si="581"/>
        <v>-0.3</v>
      </c>
    </row>
    <row r="3646" spans="1:21" hidden="1" x14ac:dyDescent="0.3">
      <c r="A3646" s="114">
        <v>10238</v>
      </c>
      <c r="B3646" s="114" t="s">
        <v>130</v>
      </c>
      <c r="C3646" s="114" t="s">
        <v>131</v>
      </c>
      <c r="D3646" s="114" t="s">
        <v>9542</v>
      </c>
      <c r="E3646" s="114" t="s">
        <v>9543</v>
      </c>
      <c r="F3646" s="115">
        <v>45950</v>
      </c>
      <c r="G3646" s="114" t="s">
        <v>7551</v>
      </c>
      <c r="H3646" s="116">
        <v>8928000</v>
      </c>
      <c r="I3646" s="116">
        <v>3571200</v>
      </c>
      <c r="J3646" s="116">
        <v>3660480</v>
      </c>
      <c r="K3646" s="116">
        <v>-89280</v>
      </c>
      <c r="L3646" s="116">
        <v>0</v>
      </c>
      <c r="M3646" s="116">
        <v>0</v>
      </c>
      <c r="N3646" s="116">
        <v>0</v>
      </c>
      <c r="O3646" s="116">
        <v>0</v>
      </c>
      <c r="P3646" s="120">
        <v>0</v>
      </c>
      <c r="Q3646" s="27" t="str">
        <f t="shared" si="578"/>
        <v>Registered</v>
      </c>
      <c r="R3646" s="121">
        <f t="shared" si="579"/>
        <v>0.4</v>
      </c>
      <c r="T3646" s="117">
        <f t="shared" si="580"/>
        <v>0</v>
      </c>
      <c r="U3646" s="117">
        <f t="shared" si="581"/>
        <v>-89280</v>
      </c>
    </row>
    <row r="3647" spans="1:21" s="101" customFormat="1" x14ac:dyDescent="0.3">
      <c r="A3647" s="99">
        <v>10445</v>
      </c>
      <c r="B3647" s="99" t="s">
        <v>130</v>
      </c>
      <c r="C3647" s="99" t="s">
        <v>131</v>
      </c>
      <c r="D3647" s="99" t="s">
        <v>164</v>
      </c>
      <c r="E3647" s="99" t="s">
        <v>165</v>
      </c>
      <c r="F3647" s="100">
        <v>46133</v>
      </c>
      <c r="G3647" s="99" t="s">
        <v>1898</v>
      </c>
      <c r="H3647" s="96">
        <v>13888470</v>
      </c>
      <c r="I3647" s="96">
        <f>H3647*R3647</f>
        <v>5555388</v>
      </c>
      <c r="J3647" s="96">
        <v>300000</v>
      </c>
      <c r="K3647" s="96">
        <f>I3647-J3647</f>
        <v>5255388</v>
      </c>
      <c r="L3647" s="97">
        <f>IF(AND($S3647&gt;=0,$S3647&lt;=30),$K3647,0)</f>
        <v>0</v>
      </c>
      <c r="M3647" s="97">
        <f>IF(AND($S3647&gt;=31,$S3647&lt;=60),$K3647,0)</f>
        <v>5255388</v>
      </c>
      <c r="N3647" s="97">
        <f>IF(AND($S3647&gt;=61,$S3647&lt;=90),$K3647,0)</f>
        <v>0</v>
      </c>
      <c r="O3647" s="97">
        <f>IF(AND($S3647&gt;=91,$S3647&lt;=120),$K3647,0)</f>
        <v>0</v>
      </c>
      <c r="P3647" s="98">
        <f>IF($S3647&gt;120,$K3647,0)</f>
        <v>0</v>
      </c>
      <c r="Q3647" s="101" t="str">
        <f t="shared" si="578"/>
        <v>Unregistered</v>
      </c>
      <c r="R3647" s="123">
        <v>0.4</v>
      </c>
      <c r="S3647" s="95">
        <f>DATE(2026,5,31)-F3647</f>
        <v>40</v>
      </c>
    </row>
    <row r="3648" spans="1:21" hidden="1" x14ac:dyDescent="0.3">
      <c r="A3648" s="114">
        <v>10507</v>
      </c>
      <c r="B3648" s="114" t="s">
        <v>130</v>
      </c>
      <c r="C3648" s="114" t="s">
        <v>131</v>
      </c>
      <c r="D3648" s="114" t="s">
        <v>9937</v>
      </c>
      <c r="E3648" s="114" t="s">
        <v>9938</v>
      </c>
      <c r="F3648" s="115">
        <v>45502</v>
      </c>
      <c r="G3648" s="114" t="s">
        <v>1376</v>
      </c>
      <c r="H3648" s="116">
        <v>8355279</v>
      </c>
      <c r="I3648" s="116">
        <v>3342112</v>
      </c>
      <c r="J3648" s="116">
        <v>3890135.9</v>
      </c>
      <c r="K3648" s="116">
        <v>-548023.9</v>
      </c>
      <c r="L3648" s="116">
        <v>0</v>
      </c>
      <c r="M3648" s="116">
        <v>0</v>
      </c>
      <c r="N3648" s="116">
        <v>0</v>
      </c>
      <c r="O3648" s="116">
        <v>0</v>
      </c>
      <c r="P3648" s="120">
        <v>0</v>
      </c>
      <c r="Q3648" s="27" t="str">
        <f t="shared" si="578"/>
        <v>Registered</v>
      </c>
      <c r="R3648" s="121">
        <f t="shared" si="579"/>
        <v>0.40000004787392496</v>
      </c>
      <c r="T3648" s="117">
        <f t="shared" ref="T3648:T3703" si="582">L3648+M3648+N3648+O3648+P3648</f>
        <v>0</v>
      </c>
      <c r="U3648" s="117">
        <f t="shared" ref="U3648:U3703" si="583">K3648-T3648</f>
        <v>-548023.9</v>
      </c>
    </row>
    <row r="3649" spans="1:21" x14ac:dyDescent="0.3">
      <c r="A3649" s="114">
        <v>74</v>
      </c>
      <c r="B3649" s="114" t="s">
        <v>107</v>
      </c>
      <c r="C3649" s="114" t="s">
        <v>108</v>
      </c>
      <c r="D3649" s="114" t="s">
        <v>1522</v>
      </c>
      <c r="E3649" s="114" t="s">
        <v>1523</v>
      </c>
      <c r="F3649" s="115">
        <v>45930</v>
      </c>
      <c r="G3649" s="114" t="s">
        <v>1524</v>
      </c>
      <c r="H3649" s="116">
        <v>13241071</v>
      </c>
      <c r="I3649" s="116">
        <v>8077054</v>
      </c>
      <c r="J3649" s="116">
        <v>1489518</v>
      </c>
      <c r="K3649" s="116">
        <v>6587536</v>
      </c>
      <c r="L3649" s="116">
        <v>0</v>
      </c>
      <c r="M3649" s="116">
        <v>529643</v>
      </c>
      <c r="N3649" s="116">
        <v>529643</v>
      </c>
      <c r="O3649" s="116">
        <v>0</v>
      </c>
      <c r="P3649" s="120">
        <v>5528250</v>
      </c>
      <c r="Q3649" s="27" t="str">
        <f t="shared" si="578"/>
        <v>Registered</v>
      </c>
      <c r="R3649" s="121">
        <f t="shared" si="579"/>
        <v>0.61000005211058839</v>
      </c>
      <c r="T3649" s="117">
        <f t="shared" si="582"/>
        <v>6587536</v>
      </c>
      <c r="U3649" s="117">
        <f t="shared" si="583"/>
        <v>0</v>
      </c>
    </row>
    <row r="3650" spans="1:21" x14ac:dyDescent="0.3">
      <c r="A3650" s="114">
        <v>87</v>
      </c>
      <c r="B3650" s="114" t="s">
        <v>107</v>
      </c>
      <c r="C3650" s="114" t="s">
        <v>108</v>
      </c>
      <c r="D3650" s="114" t="s">
        <v>124</v>
      </c>
      <c r="E3650" s="114" t="s">
        <v>125</v>
      </c>
      <c r="F3650" s="115">
        <v>46133</v>
      </c>
      <c r="G3650" s="114" t="s">
        <v>10303</v>
      </c>
      <c r="H3650" s="116">
        <v>9694643</v>
      </c>
      <c r="I3650" s="116">
        <v>5913733</v>
      </c>
      <c r="J3650" s="116">
        <v>200000</v>
      </c>
      <c r="K3650" s="116">
        <v>5713733</v>
      </c>
      <c r="L3650" s="116">
        <v>5713733</v>
      </c>
      <c r="M3650" s="116">
        <v>0</v>
      </c>
      <c r="N3650" s="116">
        <v>0</v>
      </c>
      <c r="O3650" s="116">
        <v>0</v>
      </c>
      <c r="P3650" s="120">
        <v>0</v>
      </c>
      <c r="Q3650" s="27" t="str">
        <f t="shared" ref="Q3650:Q3713" si="584">IF(G3650="01 Jan 1900","Unregistered","Registered")</f>
        <v>Registered</v>
      </c>
      <c r="R3650" s="121">
        <f t="shared" si="579"/>
        <v>0.61000007942530732</v>
      </c>
      <c r="T3650" s="117">
        <f t="shared" si="582"/>
        <v>5713733</v>
      </c>
      <c r="U3650" s="117">
        <f t="shared" si="583"/>
        <v>0</v>
      </c>
    </row>
    <row r="3651" spans="1:21" x14ac:dyDescent="0.3">
      <c r="A3651" s="114">
        <v>101</v>
      </c>
      <c r="B3651" s="114" t="s">
        <v>107</v>
      </c>
      <c r="C3651" s="114" t="s">
        <v>108</v>
      </c>
      <c r="D3651" s="114" t="s">
        <v>9770</v>
      </c>
      <c r="E3651" s="114" t="s">
        <v>9771</v>
      </c>
      <c r="F3651" s="115">
        <v>46105</v>
      </c>
      <c r="G3651" s="114" t="s">
        <v>9590</v>
      </c>
      <c r="H3651" s="116">
        <v>9998214</v>
      </c>
      <c r="I3651" s="116">
        <v>6098912</v>
      </c>
      <c r="J3651" s="116">
        <v>999821</v>
      </c>
      <c r="K3651" s="116">
        <v>5099091</v>
      </c>
      <c r="L3651" s="116">
        <v>5099091</v>
      </c>
      <c r="M3651" s="116">
        <v>0</v>
      </c>
      <c r="N3651" s="116">
        <v>0</v>
      </c>
      <c r="O3651" s="116">
        <v>0</v>
      </c>
      <c r="P3651" s="120">
        <v>0</v>
      </c>
      <c r="Q3651" s="27" t="str">
        <f t="shared" si="584"/>
        <v>Registered</v>
      </c>
      <c r="R3651" s="121">
        <f t="shared" ref="R3651:R3714" si="585">I3651/H3651</f>
        <v>0.61000014602608021</v>
      </c>
      <c r="T3651" s="117">
        <f t="shared" si="582"/>
        <v>5099091</v>
      </c>
      <c r="U3651" s="117">
        <f t="shared" si="583"/>
        <v>0</v>
      </c>
    </row>
    <row r="3652" spans="1:21" x14ac:dyDescent="0.3">
      <c r="A3652" s="114">
        <v>141</v>
      </c>
      <c r="B3652" s="114" t="s">
        <v>107</v>
      </c>
      <c r="C3652" s="114" t="s">
        <v>108</v>
      </c>
      <c r="D3652" s="114" t="s">
        <v>1661</v>
      </c>
      <c r="E3652" s="114" t="s">
        <v>1662</v>
      </c>
      <c r="F3652" s="115">
        <v>46022</v>
      </c>
      <c r="G3652" s="114" t="s">
        <v>1663</v>
      </c>
      <c r="H3652" s="116">
        <v>9399250</v>
      </c>
      <c r="I3652" s="116">
        <v>5733543</v>
      </c>
      <c r="J3652" s="116">
        <v>1597874</v>
      </c>
      <c r="K3652" s="116">
        <v>4135669</v>
      </c>
      <c r="L3652" s="116">
        <v>0</v>
      </c>
      <c r="M3652" s="116">
        <v>375970</v>
      </c>
      <c r="N3652" s="116">
        <v>375970</v>
      </c>
      <c r="O3652" s="116">
        <v>0</v>
      </c>
      <c r="P3652" s="120">
        <v>3383729</v>
      </c>
      <c r="Q3652" s="27" t="str">
        <f t="shared" si="584"/>
        <v>Registered</v>
      </c>
      <c r="R3652" s="121">
        <f t="shared" si="585"/>
        <v>0.61000005319573369</v>
      </c>
      <c r="T3652" s="117">
        <f t="shared" si="582"/>
        <v>4135669</v>
      </c>
      <c r="U3652" s="117">
        <f t="shared" si="583"/>
        <v>0</v>
      </c>
    </row>
    <row r="3653" spans="1:21" x14ac:dyDescent="0.3">
      <c r="A3653" s="114">
        <v>187</v>
      </c>
      <c r="B3653" s="114" t="s">
        <v>107</v>
      </c>
      <c r="C3653" s="114" t="s">
        <v>108</v>
      </c>
      <c r="D3653" s="114" t="s">
        <v>1769</v>
      </c>
      <c r="E3653" s="114" t="s">
        <v>1770</v>
      </c>
      <c r="F3653" s="115">
        <v>45768</v>
      </c>
      <c r="G3653" s="114" t="s">
        <v>1771</v>
      </c>
      <c r="H3653" s="116">
        <v>13080000</v>
      </c>
      <c r="I3653" s="116">
        <v>7978800</v>
      </c>
      <c r="J3653" s="116">
        <v>4708800</v>
      </c>
      <c r="K3653" s="116">
        <v>3270000</v>
      </c>
      <c r="L3653" s="116">
        <v>0</v>
      </c>
      <c r="M3653" s="116">
        <v>523200</v>
      </c>
      <c r="N3653" s="116">
        <v>523200</v>
      </c>
      <c r="O3653" s="116">
        <v>0</v>
      </c>
      <c r="P3653" s="120">
        <v>2223600</v>
      </c>
      <c r="Q3653" s="27" t="str">
        <f t="shared" si="584"/>
        <v>Registered</v>
      </c>
      <c r="R3653" s="121">
        <f t="shared" si="585"/>
        <v>0.61</v>
      </c>
      <c r="T3653" s="117">
        <f t="shared" si="582"/>
        <v>3270000</v>
      </c>
      <c r="U3653" s="117">
        <f t="shared" si="583"/>
        <v>0</v>
      </c>
    </row>
    <row r="3654" spans="1:21" x14ac:dyDescent="0.3">
      <c r="A3654" s="114">
        <v>240</v>
      </c>
      <c r="B3654" s="114" t="s">
        <v>107</v>
      </c>
      <c r="C3654" s="114" t="s">
        <v>108</v>
      </c>
      <c r="D3654" s="114" t="s">
        <v>1994</v>
      </c>
      <c r="E3654" s="114" t="s">
        <v>1995</v>
      </c>
      <c r="F3654" s="115">
        <v>45762</v>
      </c>
      <c r="G3654" s="114" t="s">
        <v>1996</v>
      </c>
      <c r="H3654" s="116">
        <v>12904800</v>
      </c>
      <c r="I3654" s="116">
        <v>7871928</v>
      </c>
      <c r="J3654" s="116">
        <v>5436147</v>
      </c>
      <c r="K3654" s="116">
        <v>2435781</v>
      </c>
      <c r="L3654" s="116">
        <v>0</v>
      </c>
      <c r="M3654" s="116">
        <v>516192</v>
      </c>
      <c r="N3654" s="116">
        <v>516192</v>
      </c>
      <c r="O3654" s="116">
        <v>0</v>
      </c>
      <c r="P3654" s="120">
        <v>1403397</v>
      </c>
      <c r="Q3654" s="27" t="str">
        <f t="shared" si="584"/>
        <v>Registered</v>
      </c>
      <c r="R3654" s="121">
        <f t="shared" si="585"/>
        <v>0.61</v>
      </c>
      <c r="T3654" s="117">
        <f t="shared" si="582"/>
        <v>2435781</v>
      </c>
      <c r="U3654" s="117">
        <f t="shared" si="583"/>
        <v>0</v>
      </c>
    </row>
    <row r="3655" spans="1:21" x14ac:dyDescent="0.3">
      <c r="A3655" s="114">
        <v>242</v>
      </c>
      <c r="B3655" s="114" t="s">
        <v>107</v>
      </c>
      <c r="C3655" s="114" t="s">
        <v>108</v>
      </c>
      <c r="D3655" s="114" t="s">
        <v>2003</v>
      </c>
      <c r="E3655" s="114" t="s">
        <v>2004</v>
      </c>
      <c r="F3655" s="115">
        <v>45762</v>
      </c>
      <c r="G3655" s="114" t="s">
        <v>1996</v>
      </c>
      <c r="H3655" s="116">
        <v>12904800</v>
      </c>
      <c r="I3655" s="116">
        <v>7871928</v>
      </c>
      <c r="J3655" s="116">
        <v>5463032</v>
      </c>
      <c r="K3655" s="116">
        <v>2408896</v>
      </c>
      <c r="L3655" s="116">
        <v>0</v>
      </c>
      <c r="M3655" s="116">
        <v>516192</v>
      </c>
      <c r="N3655" s="116">
        <v>516192</v>
      </c>
      <c r="O3655" s="116">
        <v>0</v>
      </c>
      <c r="P3655" s="120">
        <v>1376512</v>
      </c>
      <c r="Q3655" s="27" t="str">
        <f t="shared" si="584"/>
        <v>Registered</v>
      </c>
      <c r="R3655" s="121">
        <f t="shared" si="585"/>
        <v>0.61</v>
      </c>
      <c r="T3655" s="117">
        <f t="shared" si="582"/>
        <v>2408896</v>
      </c>
      <c r="U3655" s="117">
        <f t="shared" si="583"/>
        <v>0</v>
      </c>
    </row>
    <row r="3656" spans="1:21" x14ac:dyDescent="0.3">
      <c r="A3656" s="114">
        <v>243</v>
      </c>
      <c r="B3656" s="114" t="s">
        <v>107</v>
      </c>
      <c r="C3656" s="114" t="s">
        <v>108</v>
      </c>
      <c r="D3656" s="114" t="s">
        <v>2009</v>
      </c>
      <c r="E3656" s="114" t="s">
        <v>2010</v>
      </c>
      <c r="F3656" s="115">
        <v>45735</v>
      </c>
      <c r="G3656" s="114" t="s">
        <v>2011</v>
      </c>
      <c r="H3656" s="116">
        <v>13348214</v>
      </c>
      <c r="I3656" s="116">
        <v>8142412</v>
      </c>
      <c r="J3656" s="116">
        <v>5756419.4000000004</v>
      </c>
      <c r="K3656" s="116">
        <v>2385992.6</v>
      </c>
      <c r="L3656" s="116">
        <v>0</v>
      </c>
      <c r="M3656" s="116">
        <v>533929</v>
      </c>
      <c r="N3656" s="116">
        <v>533929</v>
      </c>
      <c r="O3656" s="116">
        <v>0</v>
      </c>
      <c r="P3656" s="120">
        <v>1318134.6000000001</v>
      </c>
      <c r="Q3656" s="27" t="str">
        <f t="shared" si="584"/>
        <v>Registered</v>
      </c>
      <c r="R3656" s="121">
        <f t="shared" si="585"/>
        <v>0.61000010937792881</v>
      </c>
      <c r="T3656" s="117">
        <f t="shared" si="582"/>
        <v>2385992.6</v>
      </c>
      <c r="U3656" s="117">
        <f t="shared" si="583"/>
        <v>0</v>
      </c>
    </row>
    <row r="3657" spans="1:21" x14ac:dyDescent="0.3">
      <c r="A3657" s="114">
        <v>544</v>
      </c>
      <c r="B3657" s="114" t="s">
        <v>107</v>
      </c>
      <c r="C3657" s="114" t="s">
        <v>108</v>
      </c>
      <c r="D3657" s="114" t="s">
        <v>2694</v>
      </c>
      <c r="E3657" s="114" t="s">
        <v>2695</v>
      </c>
      <c r="F3657" s="115">
        <v>45746</v>
      </c>
      <c r="G3657" s="114" t="s">
        <v>2696</v>
      </c>
      <c r="H3657" s="116">
        <v>13437500</v>
      </c>
      <c r="I3657" s="116">
        <v>7390625</v>
      </c>
      <c r="J3657" s="116">
        <v>6584375</v>
      </c>
      <c r="K3657" s="116">
        <v>806250</v>
      </c>
      <c r="L3657" s="116">
        <v>0</v>
      </c>
      <c r="M3657" s="116">
        <v>806250</v>
      </c>
      <c r="N3657" s="116">
        <v>0</v>
      </c>
      <c r="O3657" s="116">
        <v>0</v>
      </c>
      <c r="P3657" s="120">
        <v>0</v>
      </c>
      <c r="Q3657" s="27" t="str">
        <f t="shared" si="584"/>
        <v>Registered</v>
      </c>
      <c r="R3657" s="121">
        <f t="shared" si="585"/>
        <v>0.55000000000000004</v>
      </c>
      <c r="T3657" s="117">
        <f t="shared" si="582"/>
        <v>806250</v>
      </c>
      <c r="U3657" s="117">
        <f t="shared" si="583"/>
        <v>0</v>
      </c>
    </row>
    <row r="3658" spans="1:21" x14ac:dyDescent="0.3">
      <c r="A3658" s="114">
        <v>573</v>
      </c>
      <c r="B3658" s="114" t="s">
        <v>107</v>
      </c>
      <c r="C3658" s="114" t="s">
        <v>108</v>
      </c>
      <c r="D3658" s="114" t="s">
        <v>2830</v>
      </c>
      <c r="E3658" s="114" t="s">
        <v>2831</v>
      </c>
      <c r="F3658" s="115">
        <v>45793</v>
      </c>
      <c r="G3658" s="114" t="s">
        <v>2528</v>
      </c>
      <c r="H3658" s="116">
        <v>8797500</v>
      </c>
      <c r="I3658" s="116">
        <v>5366475</v>
      </c>
      <c r="J3658" s="116">
        <v>4662675</v>
      </c>
      <c r="K3658" s="116">
        <v>703800</v>
      </c>
      <c r="L3658" s="116">
        <v>0</v>
      </c>
      <c r="M3658" s="116">
        <v>351900</v>
      </c>
      <c r="N3658" s="116">
        <v>351900</v>
      </c>
      <c r="O3658" s="116">
        <v>0</v>
      </c>
      <c r="P3658" s="120">
        <v>0</v>
      </c>
      <c r="Q3658" s="27" t="str">
        <f t="shared" si="584"/>
        <v>Registered</v>
      </c>
      <c r="R3658" s="121">
        <f t="shared" si="585"/>
        <v>0.61</v>
      </c>
      <c r="T3658" s="117">
        <f t="shared" si="582"/>
        <v>703800</v>
      </c>
      <c r="U3658" s="117">
        <f t="shared" si="583"/>
        <v>0</v>
      </c>
    </row>
    <row r="3659" spans="1:21" x14ac:dyDescent="0.3">
      <c r="A3659" s="114">
        <v>586</v>
      </c>
      <c r="B3659" s="114" t="s">
        <v>107</v>
      </c>
      <c r="C3659" s="114" t="s">
        <v>108</v>
      </c>
      <c r="D3659" s="114" t="s">
        <v>2874</v>
      </c>
      <c r="E3659" s="114" t="s">
        <v>2875</v>
      </c>
      <c r="F3659" s="115">
        <v>45768</v>
      </c>
      <c r="G3659" s="114" t="s">
        <v>2876</v>
      </c>
      <c r="H3659" s="116">
        <v>13211607</v>
      </c>
      <c r="I3659" s="116">
        <v>6605803</v>
      </c>
      <c r="J3659" s="116">
        <v>5944483</v>
      </c>
      <c r="K3659" s="116">
        <v>661320</v>
      </c>
      <c r="L3659" s="116">
        <v>0</v>
      </c>
      <c r="M3659" s="116">
        <v>660580</v>
      </c>
      <c r="N3659" s="116">
        <v>740</v>
      </c>
      <c r="O3659" s="116">
        <v>0</v>
      </c>
      <c r="P3659" s="120">
        <v>0</v>
      </c>
      <c r="Q3659" s="27" t="str">
        <f t="shared" si="584"/>
        <v>Registered</v>
      </c>
      <c r="R3659" s="121">
        <f t="shared" si="585"/>
        <v>0.49999996215449038</v>
      </c>
      <c r="T3659" s="117">
        <f t="shared" si="582"/>
        <v>661320</v>
      </c>
      <c r="U3659" s="117">
        <f t="shared" si="583"/>
        <v>0</v>
      </c>
    </row>
    <row r="3660" spans="1:21" x14ac:dyDescent="0.3">
      <c r="A3660" s="114">
        <v>672</v>
      </c>
      <c r="B3660" s="114" t="s">
        <v>107</v>
      </c>
      <c r="C3660" s="114" t="s">
        <v>108</v>
      </c>
      <c r="D3660" s="114" t="s">
        <v>3161</v>
      </c>
      <c r="E3660" s="114" t="s">
        <v>3162</v>
      </c>
      <c r="F3660" s="115">
        <v>45852</v>
      </c>
      <c r="G3660" s="114" t="s">
        <v>3163</v>
      </c>
      <c r="H3660" s="116">
        <v>13926996</v>
      </c>
      <c r="I3660" s="116">
        <v>7450944</v>
      </c>
      <c r="J3660" s="116">
        <v>6893864</v>
      </c>
      <c r="K3660" s="116">
        <v>557080</v>
      </c>
      <c r="L3660" s="116">
        <v>0</v>
      </c>
      <c r="M3660" s="116">
        <v>557080</v>
      </c>
      <c r="N3660" s="116">
        <v>0</v>
      </c>
      <c r="O3660" s="116">
        <v>0</v>
      </c>
      <c r="P3660" s="120">
        <v>0</v>
      </c>
      <c r="Q3660" s="27" t="str">
        <f t="shared" si="584"/>
        <v>Registered</v>
      </c>
      <c r="R3660" s="121">
        <f t="shared" si="585"/>
        <v>0.53500008185541237</v>
      </c>
      <c r="T3660" s="117">
        <f t="shared" si="582"/>
        <v>557080</v>
      </c>
      <c r="U3660" s="117">
        <f t="shared" si="583"/>
        <v>0</v>
      </c>
    </row>
    <row r="3661" spans="1:21" x14ac:dyDescent="0.3">
      <c r="A3661" s="114">
        <v>674</v>
      </c>
      <c r="B3661" s="114" t="s">
        <v>107</v>
      </c>
      <c r="C3661" s="114" t="s">
        <v>108</v>
      </c>
      <c r="D3661" s="114" t="s">
        <v>3176</v>
      </c>
      <c r="E3661" s="114" t="s">
        <v>3177</v>
      </c>
      <c r="F3661" s="115">
        <v>45928</v>
      </c>
      <c r="G3661" s="114" t="s">
        <v>3178</v>
      </c>
      <c r="H3661" s="116">
        <v>13837500</v>
      </c>
      <c r="I3661" s="116">
        <v>8440875</v>
      </c>
      <c r="J3661" s="116">
        <v>7887375</v>
      </c>
      <c r="K3661" s="116">
        <v>553500</v>
      </c>
      <c r="L3661" s="116">
        <v>0</v>
      </c>
      <c r="M3661" s="116">
        <v>553500</v>
      </c>
      <c r="N3661" s="116">
        <v>0</v>
      </c>
      <c r="O3661" s="116">
        <v>0</v>
      </c>
      <c r="P3661" s="120">
        <v>0</v>
      </c>
      <c r="Q3661" s="27" t="str">
        <f t="shared" si="584"/>
        <v>Registered</v>
      </c>
      <c r="R3661" s="121">
        <f t="shared" si="585"/>
        <v>0.61</v>
      </c>
      <c r="T3661" s="117">
        <f t="shared" si="582"/>
        <v>553500</v>
      </c>
      <c r="U3661" s="117">
        <f t="shared" si="583"/>
        <v>0</v>
      </c>
    </row>
    <row r="3662" spans="1:21" x14ac:dyDescent="0.3">
      <c r="A3662" s="114">
        <v>676</v>
      </c>
      <c r="B3662" s="114" t="s">
        <v>107</v>
      </c>
      <c r="C3662" s="114" t="s">
        <v>108</v>
      </c>
      <c r="D3662" s="114" t="s">
        <v>3187</v>
      </c>
      <c r="E3662" s="114" t="s">
        <v>3188</v>
      </c>
      <c r="F3662" s="115">
        <v>45826</v>
      </c>
      <c r="G3662" s="114" t="s">
        <v>3189</v>
      </c>
      <c r="H3662" s="116">
        <v>13760714</v>
      </c>
      <c r="I3662" s="116">
        <v>8394037</v>
      </c>
      <c r="J3662" s="116">
        <v>7843608</v>
      </c>
      <c r="K3662" s="116">
        <v>550429</v>
      </c>
      <c r="L3662" s="116">
        <v>0</v>
      </c>
      <c r="M3662" s="116">
        <v>550429</v>
      </c>
      <c r="N3662" s="116">
        <v>0</v>
      </c>
      <c r="O3662" s="116">
        <v>0</v>
      </c>
      <c r="P3662" s="120">
        <v>0</v>
      </c>
      <c r="Q3662" s="27" t="str">
        <f t="shared" si="584"/>
        <v>Registered</v>
      </c>
      <c r="R3662" s="121">
        <f t="shared" si="585"/>
        <v>0.61000010609914568</v>
      </c>
      <c r="T3662" s="117">
        <f t="shared" si="582"/>
        <v>550429</v>
      </c>
      <c r="U3662" s="117">
        <f t="shared" si="583"/>
        <v>0</v>
      </c>
    </row>
    <row r="3663" spans="1:21" x14ac:dyDescent="0.3">
      <c r="A3663" s="114">
        <v>678</v>
      </c>
      <c r="B3663" s="114" t="s">
        <v>107</v>
      </c>
      <c r="C3663" s="114" t="s">
        <v>108</v>
      </c>
      <c r="D3663" s="114" t="s">
        <v>3201</v>
      </c>
      <c r="E3663" s="114" t="s">
        <v>3202</v>
      </c>
      <c r="F3663" s="115">
        <v>45735</v>
      </c>
      <c r="G3663" s="114" t="s">
        <v>1897</v>
      </c>
      <c r="H3663" s="116">
        <v>13660714</v>
      </c>
      <c r="I3663" s="116">
        <v>7650047</v>
      </c>
      <c r="J3663" s="116">
        <v>7103623</v>
      </c>
      <c r="K3663" s="116">
        <v>546424</v>
      </c>
      <c r="L3663" s="116">
        <v>0</v>
      </c>
      <c r="M3663" s="116">
        <v>546424</v>
      </c>
      <c r="N3663" s="116">
        <v>0</v>
      </c>
      <c r="O3663" s="116">
        <v>0</v>
      </c>
      <c r="P3663" s="120">
        <v>0</v>
      </c>
      <c r="Q3663" s="27" t="str">
        <f t="shared" si="584"/>
        <v>Registered</v>
      </c>
      <c r="R3663" s="121">
        <f t="shared" si="585"/>
        <v>0.56000345223536629</v>
      </c>
      <c r="T3663" s="117">
        <f t="shared" si="582"/>
        <v>546424</v>
      </c>
      <c r="U3663" s="117">
        <f t="shared" si="583"/>
        <v>0</v>
      </c>
    </row>
    <row r="3664" spans="1:21" x14ac:dyDescent="0.3">
      <c r="A3664" s="114">
        <v>682</v>
      </c>
      <c r="B3664" s="114" t="s">
        <v>107</v>
      </c>
      <c r="C3664" s="114" t="s">
        <v>108</v>
      </c>
      <c r="D3664" s="114" t="s">
        <v>2416</v>
      </c>
      <c r="E3664" s="114" t="s">
        <v>2417</v>
      </c>
      <c r="F3664" s="115">
        <v>45777</v>
      </c>
      <c r="G3664" s="114" t="s">
        <v>2418</v>
      </c>
      <c r="H3664" s="116">
        <v>13444643</v>
      </c>
      <c r="I3664" s="116">
        <v>8201233</v>
      </c>
      <c r="J3664" s="116">
        <v>7663447</v>
      </c>
      <c r="K3664" s="116">
        <v>537786</v>
      </c>
      <c r="L3664" s="116">
        <v>0</v>
      </c>
      <c r="M3664" s="116">
        <v>537786</v>
      </c>
      <c r="N3664" s="116">
        <v>0</v>
      </c>
      <c r="O3664" s="116">
        <v>0</v>
      </c>
      <c r="P3664" s="120">
        <v>0</v>
      </c>
      <c r="Q3664" s="27" t="str">
        <f t="shared" si="584"/>
        <v>Registered</v>
      </c>
      <c r="R3664" s="121">
        <f t="shared" si="585"/>
        <v>0.61000005727188145</v>
      </c>
      <c r="T3664" s="117">
        <f t="shared" si="582"/>
        <v>537786</v>
      </c>
      <c r="U3664" s="117">
        <f t="shared" si="583"/>
        <v>0</v>
      </c>
    </row>
    <row r="3665" spans="1:21" x14ac:dyDescent="0.3">
      <c r="A3665" s="114">
        <v>683</v>
      </c>
      <c r="B3665" s="114" t="s">
        <v>107</v>
      </c>
      <c r="C3665" s="114" t="s">
        <v>108</v>
      </c>
      <c r="D3665" s="114" t="s">
        <v>3223</v>
      </c>
      <c r="E3665" s="114" t="s">
        <v>3224</v>
      </c>
      <c r="F3665" s="115">
        <v>45848</v>
      </c>
      <c r="G3665" s="114" t="s">
        <v>2708</v>
      </c>
      <c r="H3665" s="116">
        <v>13434821</v>
      </c>
      <c r="I3665" s="116">
        <v>8195241</v>
      </c>
      <c r="J3665" s="116">
        <v>7657848</v>
      </c>
      <c r="K3665" s="116">
        <v>537393</v>
      </c>
      <c r="L3665" s="116">
        <v>0</v>
      </c>
      <c r="M3665" s="116">
        <v>537393</v>
      </c>
      <c r="N3665" s="116">
        <v>0</v>
      </c>
      <c r="O3665" s="116">
        <v>0</v>
      </c>
      <c r="P3665" s="120">
        <v>0</v>
      </c>
      <c r="Q3665" s="27" t="str">
        <f t="shared" si="584"/>
        <v>Registered</v>
      </c>
      <c r="R3665" s="121">
        <f t="shared" si="585"/>
        <v>0.61000001414235439</v>
      </c>
      <c r="T3665" s="117">
        <f t="shared" si="582"/>
        <v>537393</v>
      </c>
      <c r="U3665" s="117">
        <f t="shared" si="583"/>
        <v>0</v>
      </c>
    </row>
    <row r="3666" spans="1:21" x14ac:dyDescent="0.3">
      <c r="A3666" s="114">
        <v>684</v>
      </c>
      <c r="B3666" s="114" t="s">
        <v>107</v>
      </c>
      <c r="C3666" s="114" t="s">
        <v>108</v>
      </c>
      <c r="D3666" s="114" t="s">
        <v>3238</v>
      </c>
      <c r="E3666" s="114" t="s">
        <v>3239</v>
      </c>
      <c r="F3666" s="115">
        <v>45747</v>
      </c>
      <c r="G3666" s="114" t="s">
        <v>3240</v>
      </c>
      <c r="H3666" s="116">
        <v>13358036</v>
      </c>
      <c r="I3666" s="116">
        <v>6812597</v>
      </c>
      <c r="J3666" s="116">
        <v>6278276</v>
      </c>
      <c r="K3666" s="116">
        <v>534321</v>
      </c>
      <c r="L3666" s="116">
        <v>0</v>
      </c>
      <c r="M3666" s="116">
        <v>534321</v>
      </c>
      <c r="N3666" s="116">
        <v>0</v>
      </c>
      <c r="O3666" s="116">
        <v>0</v>
      </c>
      <c r="P3666" s="120">
        <v>0</v>
      </c>
      <c r="Q3666" s="27" t="str">
        <f t="shared" si="584"/>
        <v>Registered</v>
      </c>
      <c r="R3666" s="121">
        <f t="shared" si="585"/>
        <v>0.5099998981886259</v>
      </c>
      <c r="T3666" s="117">
        <f t="shared" si="582"/>
        <v>534321</v>
      </c>
      <c r="U3666" s="117">
        <f t="shared" si="583"/>
        <v>0</v>
      </c>
    </row>
    <row r="3667" spans="1:21" x14ac:dyDescent="0.3">
      <c r="A3667" s="114">
        <v>685</v>
      </c>
      <c r="B3667" s="114" t="s">
        <v>107</v>
      </c>
      <c r="C3667" s="114" t="s">
        <v>108</v>
      </c>
      <c r="D3667" s="114" t="s">
        <v>3244</v>
      </c>
      <c r="E3667" s="114" t="s">
        <v>3245</v>
      </c>
      <c r="F3667" s="115">
        <v>45815</v>
      </c>
      <c r="G3667" s="114" t="s">
        <v>3246</v>
      </c>
      <c r="H3667" s="116">
        <v>13355357</v>
      </c>
      <c r="I3667" s="116">
        <v>6811232</v>
      </c>
      <c r="J3667" s="116">
        <v>6277018</v>
      </c>
      <c r="K3667" s="116">
        <v>534214</v>
      </c>
      <c r="L3667" s="116">
        <v>0</v>
      </c>
      <c r="M3667" s="116">
        <v>534214</v>
      </c>
      <c r="N3667" s="116">
        <v>0</v>
      </c>
      <c r="O3667" s="116">
        <v>0</v>
      </c>
      <c r="P3667" s="120">
        <v>0</v>
      </c>
      <c r="Q3667" s="27" t="str">
        <f t="shared" si="584"/>
        <v>Registered</v>
      </c>
      <c r="R3667" s="121">
        <f t="shared" si="585"/>
        <v>0.50999999475865754</v>
      </c>
      <c r="T3667" s="117">
        <f t="shared" si="582"/>
        <v>534214</v>
      </c>
      <c r="U3667" s="117">
        <f t="shared" si="583"/>
        <v>0</v>
      </c>
    </row>
    <row r="3668" spans="1:21" x14ac:dyDescent="0.3">
      <c r="A3668" s="114">
        <v>689</v>
      </c>
      <c r="B3668" s="114" t="s">
        <v>107</v>
      </c>
      <c r="C3668" s="114" t="s">
        <v>108</v>
      </c>
      <c r="D3668" s="114" t="s">
        <v>3271</v>
      </c>
      <c r="E3668" s="114" t="s">
        <v>3272</v>
      </c>
      <c r="F3668" s="115">
        <v>45747</v>
      </c>
      <c r="G3668" s="114" t="s">
        <v>1996</v>
      </c>
      <c r="H3668" s="116">
        <v>13169643</v>
      </c>
      <c r="I3668" s="116">
        <v>6058036</v>
      </c>
      <c r="J3668" s="116">
        <v>5531250</v>
      </c>
      <c r="K3668" s="116">
        <v>526786</v>
      </c>
      <c r="L3668" s="116">
        <v>0</v>
      </c>
      <c r="M3668" s="116">
        <v>526786</v>
      </c>
      <c r="N3668" s="116">
        <v>0</v>
      </c>
      <c r="O3668" s="116">
        <v>0</v>
      </c>
      <c r="P3668" s="120">
        <v>0</v>
      </c>
      <c r="Q3668" s="27" t="str">
        <f t="shared" si="584"/>
        <v>Registered</v>
      </c>
      <c r="R3668" s="121">
        <f t="shared" si="585"/>
        <v>0.46000001670508456</v>
      </c>
      <c r="T3668" s="117">
        <f t="shared" si="582"/>
        <v>526786</v>
      </c>
      <c r="U3668" s="117">
        <f t="shared" si="583"/>
        <v>0</v>
      </c>
    </row>
    <row r="3669" spans="1:21" x14ac:dyDescent="0.3">
      <c r="A3669" s="114">
        <v>692</v>
      </c>
      <c r="B3669" s="114" t="s">
        <v>107</v>
      </c>
      <c r="C3669" s="114" t="s">
        <v>108</v>
      </c>
      <c r="D3669" s="114" t="s">
        <v>3284</v>
      </c>
      <c r="E3669" s="114" t="s">
        <v>3285</v>
      </c>
      <c r="F3669" s="115">
        <v>45747</v>
      </c>
      <c r="G3669" s="114" t="s">
        <v>3286</v>
      </c>
      <c r="H3669" s="116">
        <v>13080357</v>
      </c>
      <c r="I3669" s="116">
        <v>6670982</v>
      </c>
      <c r="J3669" s="116">
        <v>6147768</v>
      </c>
      <c r="K3669" s="116">
        <v>523214</v>
      </c>
      <c r="L3669" s="116">
        <v>0</v>
      </c>
      <c r="M3669" s="116">
        <v>523214</v>
      </c>
      <c r="N3669" s="116">
        <v>0</v>
      </c>
      <c r="O3669" s="116">
        <v>0</v>
      </c>
      <c r="P3669" s="120">
        <v>0</v>
      </c>
      <c r="Q3669" s="27" t="str">
        <f t="shared" si="584"/>
        <v>Registered</v>
      </c>
      <c r="R3669" s="121">
        <f t="shared" si="585"/>
        <v>0.50999999464846413</v>
      </c>
      <c r="T3669" s="117">
        <f t="shared" si="582"/>
        <v>523214</v>
      </c>
      <c r="U3669" s="117">
        <f t="shared" si="583"/>
        <v>0</v>
      </c>
    </row>
    <row r="3670" spans="1:21" x14ac:dyDescent="0.3">
      <c r="A3670" s="114">
        <v>694</v>
      </c>
      <c r="B3670" s="114" t="s">
        <v>107</v>
      </c>
      <c r="C3670" s="114" t="s">
        <v>108</v>
      </c>
      <c r="D3670" s="114" t="s">
        <v>3291</v>
      </c>
      <c r="E3670" s="114" t="s">
        <v>3292</v>
      </c>
      <c r="F3670" s="115">
        <v>45838</v>
      </c>
      <c r="G3670" s="114" t="s">
        <v>3293</v>
      </c>
      <c r="H3670" s="116">
        <v>12912480</v>
      </c>
      <c r="I3670" s="116">
        <v>7876612</v>
      </c>
      <c r="J3670" s="116">
        <v>7360113</v>
      </c>
      <c r="K3670" s="116">
        <v>516499</v>
      </c>
      <c r="L3670" s="116">
        <v>0</v>
      </c>
      <c r="M3670" s="116">
        <v>516499</v>
      </c>
      <c r="N3670" s="116">
        <v>0</v>
      </c>
      <c r="O3670" s="116">
        <v>0</v>
      </c>
      <c r="P3670" s="120">
        <v>0</v>
      </c>
      <c r="Q3670" s="27" t="str">
        <f t="shared" si="584"/>
        <v>Registered</v>
      </c>
      <c r="R3670" s="121">
        <f t="shared" si="585"/>
        <v>0.60999993804443453</v>
      </c>
      <c r="T3670" s="117">
        <f t="shared" si="582"/>
        <v>516499</v>
      </c>
      <c r="U3670" s="117">
        <f t="shared" si="583"/>
        <v>0</v>
      </c>
    </row>
    <row r="3671" spans="1:21" x14ac:dyDescent="0.3">
      <c r="A3671" s="114">
        <v>699</v>
      </c>
      <c r="B3671" s="114" t="s">
        <v>107</v>
      </c>
      <c r="C3671" s="114" t="s">
        <v>108</v>
      </c>
      <c r="D3671" s="114" t="s">
        <v>3310</v>
      </c>
      <c r="E3671" s="114" t="s">
        <v>3311</v>
      </c>
      <c r="F3671" s="115">
        <v>45930</v>
      </c>
      <c r="G3671" s="114" t="s">
        <v>3312</v>
      </c>
      <c r="H3671" s="116">
        <v>12768960</v>
      </c>
      <c r="I3671" s="116">
        <v>7789064</v>
      </c>
      <c r="J3671" s="116">
        <v>7278306</v>
      </c>
      <c r="K3671" s="116">
        <v>510758</v>
      </c>
      <c r="L3671" s="116">
        <v>0</v>
      </c>
      <c r="M3671" s="116">
        <v>510758</v>
      </c>
      <c r="N3671" s="116">
        <v>0</v>
      </c>
      <c r="O3671" s="116">
        <v>0</v>
      </c>
      <c r="P3671" s="120">
        <v>0</v>
      </c>
      <c r="Q3671" s="27" t="str">
        <f t="shared" si="584"/>
        <v>Registered</v>
      </c>
      <c r="R3671" s="121">
        <f t="shared" si="585"/>
        <v>0.60999987469613814</v>
      </c>
      <c r="T3671" s="117">
        <f t="shared" si="582"/>
        <v>510758</v>
      </c>
      <c r="U3671" s="117">
        <f t="shared" si="583"/>
        <v>0</v>
      </c>
    </row>
    <row r="3672" spans="1:21" x14ac:dyDescent="0.3">
      <c r="A3672" s="114">
        <v>716</v>
      </c>
      <c r="B3672" s="114" t="s">
        <v>107</v>
      </c>
      <c r="C3672" s="114" t="s">
        <v>108</v>
      </c>
      <c r="D3672" s="114" t="s">
        <v>3358</v>
      </c>
      <c r="E3672" s="114" t="s">
        <v>3359</v>
      </c>
      <c r="F3672" s="115">
        <v>45930</v>
      </c>
      <c r="G3672" s="114" t="s">
        <v>2802</v>
      </c>
      <c r="H3672" s="116">
        <v>12765564</v>
      </c>
      <c r="I3672" s="116">
        <v>5872160</v>
      </c>
      <c r="J3672" s="116">
        <v>5389905</v>
      </c>
      <c r="K3672" s="116">
        <v>482255</v>
      </c>
      <c r="L3672" s="116">
        <v>0</v>
      </c>
      <c r="M3672" s="116">
        <v>482255</v>
      </c>
      <c r="N3672" s="116">
        <v>0</v>
      </c>
      <c r="O3672" s="116">
        <v>0</v>
      </c>
      <c r="P3672" s="120">
        <v>0</v>
      </c>
      <c r="Q3672" s="27" t="str">
        <f t="shared" si="584"/>
        <v>Registered</v>
      </c>
      <c r="R3672" s="121">
        <f t="shared" si="585"/>
        <v>0.46000004386801868</v>
      </c>
      <c r="T3672" s="117">
        <f t="shared" si="582"/>
        <v>482255</v>
      </c>
      <c r="U3672" s="117">
        <f t="shared" si="583"/>
        <v>0</v>
      </c>
    </row>
    <row r="3673" spans="1:21" x14ac:dyDescent="0.3">
      <c r="A3673" s="114">
        <v>796</v>
      </c>
      <c r="B3673" s="114" t="s">
        <v>107</v>
      </c>
      <c r="C3673" s="114" t="s">
        <v>108</v>
      </c>
      <c r="D3673" s="114" t="s">
        <v>3775</v>
      </c>
      <c r="E3673" s="114" t="s">
        <v>3776</v>
      </c>
      <c r="F3673" s="115">
        <v>46006</v>
      </c>
      <c r="G3673" s="114" t="s">
        <v>3777</v>
      </c>
      <c r="H3673" s="116">
        <v>9681982</v>
      </c>
      <c r="I3673" s="116">
        <v>5906007</v>
      </c>
      <c r="J3673" s="116">
        <v>5518728</v>
      </c>
      <c r="K3673" s="116">
        <v>387279</v>
      </c>
      <c r="L3673" s="116">
        <v>0</v>
      </c>
      <c r="M3673" s="116">
        <v>387279</v>
      </c>
      <c r="N3673" s="116">
        <v>0</v>
      </c>
      <c r="O3673" s="116">
        <v>0</v>
      </c>
      <c r="P3673" s="120">
        <v>0</v>
      </c>
      <c r="Q3673" s="27" t="str">
        <f t="shared" si="584"/>
        <v>Registered</v>
      </c>
      <c r="R3673" s="121">
        <f t="shared" si="585"/>
        <v>0.60999979136503246</v>
      </c>
      <c r="T3673" s="117">
        <f t="shared" si="582"/>
        <v>387279</v>
      </c>
      <c r="U3673" s="117">
        <f t="shared" si="583"/>
        <v>0</v>
      </c>
    </row>
    <row r="3674" spans="1:21" x14ac:dyDescent="0.3">
      <c r="A3674" s="114">
        <v>824</v>
      </c>
      <c r="B3674" s="114" t="s">
        <v>107</v>
      </c>
      <c r="C3674" s="114" t="s">
        <v>108</v>
      </c>
      <c r="D3674" s="114" t="s">
        <v>3858</v>
      </c>
      <c r="E3674" s="114" t="s">
        <v>3859</v>
      </c>
      <c r="F3674" s="115">
        <v>45959</v>
      </c>
      <c r="G3674" s="114" t="s">
        <v>3860</v>
      </c>
      <c r="H3674" s="116">
        <v>9471429</v>
      </c>
      <c r="I3674" s="116">
        <v>5777571</v>
      </c>
      <c r="J3674" s="116">
        <v>5398714</v>
      </c>
      <c r="K3674" s="116">
        <v>378857</v>
      </c>
      <c r="L3674" s="116">
        <v>0</v>
      </c>
      <c r="M3674" s="116">
        <v>378857</v>
      </c>
      <c r="N3674" s="116">
        <v>0</v>
      </c>
      <c r="O3674" s="116">
        <v>0</v>
      </c>
      <c r="P3674" s="120">
        <v>0</v>
      </c>
      <c r="Q3674" s="27" t="str">
        <f t="shared" si="584"/>
        <v>Registered</v>
      </c>
      <c r="R3674" s="121">
        <f t="shared" si="585"/>
        <v>0.60999992714932461</v>
      </c>
      <c r="T3674" s="117">
        <f t="shared" si="582"/>
        <v>378857</v>
      </c>
      <c r="U3674" s="117">
        <f t="shared" si="583"/>
        <v>0</v>
      </c>
    </row>
    <row r="3675" spans="1:21" x14ac:dyDescent="0.3">
      <c r="A3675" s="114">
        <v>826</v>
      </c>
      <c r="B3675" s="114" t="s">
        <v>107</v>
      </c>
      <c r="C3675" s="114" t="s">
        <v>108</v>
      </c>
      <c r="D3675" s="114" t="s">
        <v>3873</v>
      </c>
      <c r="E3675" s="114" t="s">
        <v>3874</v>
      </c>
      <c r="F3675" s="115">
        <v>45877</v>
      </c>
      <c r="G3675" s="114" t="s">
        <v>3275</v>
      </c>
      <c r="H3675" s="116">
        <v>9416964</v>
      </c>
      <c r="I3675" s="116">
        <v>4802653</v>
      </c>
      <c r="J3675" s="116">
        <v>4425974</v>
      </c>
      <c r="K3675" s="116">
        <v>376679</v>
      </c>
      <c r="L3675" s="116">
        <v>0</v>
      </c>
      <c r="M3675" s="116">
        <v>376679</v>
      </c>
      <c r="N3675" s="116">
        <v>0</v>
      </c>
      <c r="O3675" s="116">
        <v>0</v>
      </c>
      <c r="P3675" s="120">
        <v>0</v>
      </c>
      <c r="Q3675" s="27" t="str">
        <f t="shared" si="584"/>
        <v>Registered</v>
      </c>
      <c r="R3675" s="121">
        <f t="shared" si="585"/>
        <v>0.51000014442021868</v>
      </c>
      <c r="T3675" s="117">
        <f t="shared" si="582"/>
        <v>376679</v>
      </c>
      <c r="U3675" s="117">
        <f t="shared" si="583"/>
        <v>0</v>
      </c>
    </row>
    <row r="3676" spans="1:21" x14ac:dyDescent="0.3">
      <c r="A3676" s="114">
        <v>829</v>
      </c>
      <c r="B3676" s="114" t="s">
        <v>107</v>
      </c>
      <c r="C3676" s="114" t="s">
        <v>108</v>
      </c>
      <c r="D3676" s="114" t="s">
        <v>3886</v>
      </c>
      <c r="E3676" s="114" t="s">
        <v>3887</v>
      </c>
      <c r="F3676" s="115">
        <v>45849</v>
      </c>
      <c r="G3676" s="114" t="s">
        <v>3888</v>
      </c>
      <c r="H3676" s="116">
        <v>9373214</v>
      </c>
      <c r="I3676" s="116">
        <v>5717662</v>
      </c>
      <c r="J3676" s="116">
        <v>5342733.4000000004</v>
      </c>
      <c r="K3676" s="116">
        <v>374928.6</v>
      </c>
      <c r="L3676" s="116">
        <v>0</v>
      </c>
      <c r="M3676" s="116">
        <v>374928.6</v>
      </c>
      <c r="N3676" s="116">
        <v>0</v>
      </c>
      <c r="O3676" s="116">
        <v>0</v>
      </c>
      <c r="P3676" s="120">
        <v>0</v>
      </c>
      <c r="Q3676" s="27" t="str">
        <f t="shared" si="584"/>
        <v>Registered</v>
      </c>
      <c r="R3676" s="121">
        <f t="shared" si="585"/>
        <v>0.61000015576300726</v>
      </c>
      <c r="T3676" s="117">
        <f t="shared" si="582"/>
        <v>374928.6</v>
      </c>
      <c r="U3676" s="117">
        <f t="shared" si="583"/>
        <v>0</v>
      </c>
    </row>
    <row r="3677" spans="1:21" x14ac:dyDescent="0.3">
      <c r="A3677" s="114">
        <v>833</v>
      </c>
      <c r="B3677" s="114" t="s">
        <v>107</v>
      </c>
      <c r="C3677" s="114" t="s">
        <v>108</v>
      </c>
      <c r="D3677" s="114" t="s">
        <v>3921</v>
      </c>
      <c r="E3677" s="114" t="s">
        <v>3922</v>
      </c>
      <c r="F3677" s="115">
        <v>45815</v>
      </c>
      <c r="G3677" s="114" t="s">
        <v>3923</v>
      </c>
      <c r="H3677" s="116">
        <v>9158929</v>
      </c>
      <c r="I3677" s="116">
        <v>5586946</v>
      </c>
      <c r="J3677" s="116">
        <v>5220588.9000000004</v>
      </c>
      <c r="K3677" s="116">
        <v>366357.1</v>
      </c>
      <c r="L3677" s="116">
        <v>0</v>
      </c>
      <c r="M3677" s="116">
        <v>366357</v>
      </c>
      <c r="N3677" s="116">
        <v>0.1</v>
      </c>
      <c r="O3677" s="116">
        <v>0</v>
      </c>
      <c r="P3677" s="120">
        <v>0</v>
      </c>
      <c r="Q3677" s="27" t="str">
        <f t="shared" si="584"/>
        <v>Registered</v>
      </c>
      <c r="R3677" s="121">
        <f t="shared" si="585"/>
        <v>0.60999992466368069</v>
      </c>
      <c r="T3677" s="117">
        <f t="shared" si="582"/>
        <v>366357.1</v>
      </c>
      <c r="U3677" s="117">
        <f t="shared" si="583"/>
        <v>0</v>
      </c>
    </row>
    <row r="3678" spans="1:21" x14ac:dyDescent="0.3">
      <c r="A3678" s="114">
        <v>834</v>
      </c>
      <c r="B3678" s="114" t="s">
        <v>107</v>
      </c>
      <c r="C3678" s="114" t="s">
        <v>108</v>
      </c>
      <c r="D3678" s="114" t="s">
        <v>3931</v>
      </c>
      <c r="E3678" s="114" t="s">
        <v>3932</v>
      </c>
      <c r="F3678" s="115">
        <v>45812</v>
      </c>
      <c r="G3678" s="114" t="s">
        <v>2816</v>
      </c>
      <c r="H3678" s="116">
        <v>9078571</v>
      </c>
      <c r="I3678" s="116">
        <v>5537929</v>
      </c>
      <c r="J3678" s="116">
        <v>5174786</v>
      </c>
      <c r="K3678" s="116">
        <v>363143</v>
      </c>
      <c r="L3678" s="116">
        <v>0</v>
      </c>
      <c r="M3678" s="116">
        <v>363143</v>
      </c>
      <c r="N3678" s="116">
        <v>0</v>
      </c>
      <c r="O3678" s="116">
        <v>0</v>
      </c>
      <c r="P3678" s="120">
        <v>0</v>
      </c>
      <c r="Q3678" s="27" t="str">
        <f t="shared" si="584"/>
        <v>Registered</v>
      </c>
      <c r="R3678" s="121">
        <f t="shared" si="585"/>
        <v>0.61000007600315076</v>
      </c>
      <c r="T3678" s="117">
        <f t="shared" si="582"/>
        <v>363143</v>
      </c>
      <c r="U3678" s="117">
        <f t="shared" si="583"/>
        <v>0</v>
      </c>
    </row>
    <row r="3679" spans="1:21" x14ac:dyDescent="0.3">
      <c r="A3679" s="114">
        <v>835</v>
      </c>
      <c r="B3679" s="114" t="s">
        <v>107</v>
      </c>
      <c r="C3679" s="114" t="s">
        <v>108</v>
      </c>
      <c r="D3679" s="114" t="s">
        <v>2814</v>
      </c>
      <c r="E3679" s="114" t="s">
        <v>2815</v>
      </c>
      <c r="F3679" s="115">
        <v>45812</v>
      </c>
      <c r="G3679" s="114" t="s">
        <v>2816</v>
      </c>
      <c r="H3679" s="116">
        <v>9078571</v>
      </c>
      <c r="I3679" s="116">
        <v>5537929</v>
      </c>
      <c r="J3679" s="116">
        <v>5174786</v>
      </c>
      <c r="K3679" s="116">
        <v>363143</v>
      </c>
      <c r="L3679" s="116">
        <v>0</v>
      </c>
      <c r="M3679" s="116">
        <v>363143</v>
      </c>
      <c r="N3679" s="116">
        <v>0</v>
      </c>
      <c r="O3679" s="116">
        <v>0</v>
      </c>
      <c r="P3679" s="120">
        <v>0</v>
      </c>
      <c r="Q3679" s="27" t="str">
        <f t="shared" si="584"/>
        <v>Registered</v>
      </c>
      <c r="R3679" s="121">
        <f t="shared" si="585"/>
        <v>0.61000007600315076</v>
      </c>
      <c r="T3679" s="117">
        <f t="shared" si="582"/>
        <v>363143</v>
      </c>
      <c r="U3679" s="117">
        <f t="shared" si="583"/>
        <v>0</v>
      </c>
    </row>
    <row r="3680" spans="1:21" x14ac:dyDescent="0.3">
      <c r="A3680" s="114">
        <v>836</v>
      </c>
      <c r="B3680" s="114" t="s">
        <v>107</v>
      </c>
      <c r="C3680" s="114" t="s">
        <v>108</v>
      </c>
      <c r="D3680" s="114" t="s">
        <v>3940</v>
      </c>
      <c r="E3680" s="114" t="s">
        <v>3941</v>
      </c>
      <c r="F3680" s="115">
        <v>45831</v>
      </c>
      <c r="G3680" s="114" t="s">
        <v>1771</v>
      </c>
      <c r="H3680" s="116">
        <v>9028571</v>
      </c>
      <c r="I3680" s="116">
        <v>4604572</v>
      </c>
      <c r="J3680" s="116">
        <v>4243429</v>
      </c>
      <c r="K3680" s="116">
        <v>361143</v>
      </c>
      <c r="L3680" s="116">
        <v>0</v>
      </c>
      <c r="M3680" s="116">
        <v>361143</v>
      </c>
      <c r="N3680" s="116">
        <v>0</v>
      </c>
      <c r="O3680" s="116">
        <v>0</v>
      </c>
      <c r="P3680" s="120">
        <v>0</v>
      </c>
      <c r="Q3680" s="27" t="str">
        <f t="shared" si="584"/>
        <v>Registered</v>
      </c>
      <c r="R3680" s="121">
        <f t="shared" si="585"/>
        <v>0.51000008750000414</v>
      </c>
      <c r="T3680" s="117">
        <f t="shared" si="582"/>
        <v>361143</v>
      </c>
      <c r="U3680" s="117">
        <f t="shared" si="583"/>
        <v>0</v>
      </c>
    </row>
    <row r="3681" spans="1:21" x14ac:dyDescent="0.3">
      <c r="A3681" s="114">
        <v>837</v>
      </c>
      <c r="B3681" s="114" t="s">
        <v>107</v>
      </c>
      <c r="C3681" s="114" t="s">
        <v>108</v>
      </c>
      <c r="D3681" s="114" t="s">
        <v>3952</v>
      </c>
      <c r="E3681" s="114" t="s">
        <v>3953</v>
      </c>
      <c r="F3681" s="115">
        <v>45818</v>
      </c>
      <c r="G3681" s="114" t="s">
        <v>2505</v>
      </c>
      <c r="H3681" s="116">
        <v>8971104</v>
      </c>
      <c r="I3681" s="116">
        <v>5472373</v>
      </c>
      <c r="J3681" s="116">
        <v>5113529</v>
      </c>
      <c r="K3681" s="116">
        <v>358844</v>
      </c>
      <c r="L3681" s="116">
        <v>0</v>
      </c>
      <c r="M3681" s="116">
        <v>358844</v>
      </c>
      <c r="N3681" s="116">
        <v>0</v>
      </c>
      <c r="O3681" s="116">
        <v>0</v>
      </c>
      <c r="P3681" s="120">
        <v>0</v>
      </c>
      <c r="Q3681" s="27" t="str">
        <f t="shared" si="584"/>
        <v>Registered</v>
      </c>
      <c r="R3681" s="121">
        <f t="shared" si="585"/>
        <v>0.60999995095363957</v>
      </c>
      <c r="T3681" s="117">
        <f t="shared" si="582"/>
        <v>358844</v>
      </c>
      <c r="U3681" s="117">
        <f t="shared" si="583"/>
        <v>0</v>
      </c>
    </row>
    <row r="3682" spans="1:21" x14ac:dyDescent="0.3">
      <c r="A3682" s="114">
        <v>838</v>
      </c>
      <c r="B3682" s="114" t="s">
        <v>107</v>
      </c>
      <c r="C3682" s="114" t="s">
        <v>108</v>
      </c>
      <c r="D3682" s="114" t="s">
        <v>3954</v>
      </c>
      <c r="E3682" s="114" t="s">
        <v>3955</v>
      </c>
      <c r="F3682" s="115">
        <v>45815</v>
      </c>
      <c r="G3682" s="114" t="s">
        <v>3189</v>
      </c>
      <c r="H3682" s="116">
        <v>8970536</v>
      </c>
      <c r="I3682" s="116">
        <v>5472025</v>
      </c>
      <c r="J3682" s="116">
        <v>5113204</v>
      </c>
      <c r="K3682" s="116">
        <v>358821</v>
      </c>
      <c r="L3682" s="116">
        <v>0</v>
      </c>
      <c r="M3682" s="116">
        <v>358821</v>
      </c>
      <c r="N3682" s="116">
        <v>0</v>
      </c>
      <c r="O3682" s="116">
        <v>0</v>
      </c>
      <c r="P3682" s="120">
        <v>0</v>
      </c>
      <c r="Q3682" s="27" t="str">
        <f t="shared" si="584"/>
        <v>Registered</v>
      </c>
      <c r="R3682" s="121">
        <f t="shared" si="585"/>
        <v>0.60999978150692447</v>
      </c>
      <c r="T3682" s="117">
        <f t="shared" si="582"/>
        <v>358821</v>
      </c>
      <c r="U3682" s="117">
        <f t="shared" si="583"/>
        <v>0</v>
      </c>
    </row>
    <row r="3683" spans="1:21" x14ac:dyDescent="0.3">
      <c r="A3683" s="114">
        <v>839</v>
      </c>
      <c r="B3683" s="114" t="s">
        <v>107</v>
      </c>
      <c r="C3683" s="114" t="s">
        <v>108</v>
      </c>
      <c r="D3683" s="114" t="s">
        <v>3968</v>
      </c>
      <c r="E3683" s="114" t="s">
        <v>3969</v>
      </c>
      <c r="F3683" s="115">
        <v>45742</v>
      </c>
      <c r="G3683" s="114" t="s">
        <v>2675</v>
      </c>
      <c r="H3683" s="116">
        <v>8875000</v>
      </c>
      <c r="I3683" s="116">
        <v>4881250</v>
      </c>
      <c r="J3683" s="116">
        <v>4526250</v>
      </c>
      <c r="K3683" s="116">
        <v>355000</v>
      </c>
      <c r="L3683" s="116">
        <v>0</v>
      </c>
      <c r="M3683" s="116">
        <v>355000</v>
      </c>
      <c r="N3683" s="116">
        <v>0</v>
      </c>
      <c r="O3683" s="116">
        <v>0</v>
      </c>
      <c r="P3683" s="120">
        <v>0</v>
      </c>
      <c r="Q3683" s="27" t="str">
        <f t="shared" si="584"/>
        <v>Registered</v>
      </c>
      <c r="R3683" s="121">
        <f t="shared" si="585"/>
        <v>0.55000000000000004</v>
      </c>
      <c r="T3683" s="117">
        <f t="shared" si="582"/>
        <v>355000</v>
      </c>
      <c r="U3683" s="117">
        <f t="shared" si="583"/>
        <v>0</v>
      </c>
    </row>
    <row r="3684" spans="1:21" x14ac:dyDescent="0.3">
      <c r="A3684" s="114">
        <v>841</v>
      </c>
      <c r="B3684" s="114" t="s">
        <v>107</v>
      </c>
      <c r="C3684" s="114" t="s">
        <v>108</v>
      </c>
      <c r="D3684" s="114" t="s">
        <v>3974</v>
      </c>
      <c r="E3684" s="114" t="s">
        <v>3975</v>
      </c>
      <c r="F3684" s="115">
        <v>45792</v>
      </c>
      <c r="G3684" s="114" t="s">
        <v>3976</v>
      </c>
      <c r="H3684" s="116">
        <v>8819200</v>
      </c>
      <c r="I3684" s="116">
        <v>5379712</v>
      </c>
      <c r="J3684" s="116">
        <v>5026944</v>
      </c>
      <c r="K3684" s="116">
        <v>352768</v>
      </c>
      <c r="L3684" s="116">
        <v>0</v>
      </c>
      <c r="M3684" s="116">
        <v>352768</v>
      </c>
      <c r="N3684" s="116">
        <v>0</v>
      </c>
      <c r="O3684" s="116">
        <v>0</v>
      </c>
      <c r="P3684" s="120">
        <v>0</v>
      </c>
      <c r="Q3684" s="27" t="str">
        <f t="shared" si="584"/>
        <v>Registered</v>
      </c>
      <c r="R3684" s="121">
        <f t="shared" si="585"/>
        <v>0.61</v>
      </c>
      <c r="T3684" s="117">
        <f t="shared" si="582"/>
        <v>352768</v>
      </c>
      <c r="U3684" s="117">
        <f t="shared" si="583"/>
        <v>0</v>
      </c>
    </row>
    <row r="3685" spans="1:21" x14ac:dyDescent="0.3">
      <c r="A3685" s="114">
        <v>844</v>
      </c>
      <c r="B3685" s="114" t="s">
        <v>107</v>
      </c>
      <c r="C3685" s="114" t="s">
        <v>108</v>
      </c>
      <c r="D3685" s="114" t="s">
        <v>3988</v>
      </c>
      <c r="E3685" s="114" t="s">
        <v>3989</v>
      </c>
      <c r="F3685" s="115">
        <v>45803</v>
      </c>
      <c r="G3685" s="114" t="s">
        <v>3990</v>
      </c>
      <c r="H3685" s="116">
        <v>8647356</v>
      </c>
      <c r="I3685" s="116">
        <v>5274886</v>
      </c>
      <c r="J3685" s="116">
        <v>4928992</v>
      </c>
      <c r="K3685" s="116">
        <v>345894</v>
      </c>
      <c r="L3685" s="116">
        <v>0</v>
      </c>
      <c r="M3685" s="116">
        <v>345894</v>
      </c>
      <c r="N3685" s="116">
        <v>0</v>
      </c>
      <c r="O3685" s="116">
        <v>0</v>
      </c>
      <c r="P3685" s="120">
        <v>0</v>
      </c>
      <c r="Q3685" s="27" t="str">
        <f t="shared" si="584"/>
        <v>Registered</v>
      </c>
      <c r="R3685" s="121">
        <f t="shared" si="585"/>
        <v>0.60999986585495036</v>
      </c>
      <c r="T3685" s="117">
        <f t="shared" si="582"/>
        <v>345894</v>
      </c>
      <c r="U3685" s="117">
        <f t="shared" si="583"/>
        <v>0</v>
      </c>
    </row>
    <row r="3686" spans="1:21" x14ac:dyDescent="0.3">
      <c r="A3686" s="114">
        <v>872</v>
      </c>
      <c r="B3686" s="114" t="s">
        <v>107</v>
      </c>
      <c r="C3686" s="114" t="s">
        <v>108</v>
      </c>
      <c r="D3686" s="114" t="s">
        <v>4071</v>
      </c>
      <c r="E3686" s="114" t="s">
        <v>4072</v>
      </c>
      <c r="F3686" s="115">
        <v>46022</v>
      </c>
      <c r="G3686" s="114" t="s">
        <v>1782</v>
      </c>
      <c r="H3686" s="116">
        <v>9863393</v>
      </c>
      <c r="I3686" s="116">
        <v>5523501</v>
      </c>
      <c r="J3686" s="116">
        <v>5227598</v>
      </c>
      <c r="K3686" s="116">
        <v>295903</v>
      </c>
      <c r="L3686" s="116">
        <v>0</v>
      </c>
      <c r="M3686" s="116">
        <v>295903</v>
      </c>
      <c r="N3686" s="116">
        <v>0</v>
      </c>
      <c r="O3686" s="116">
        <v>0</v>
      </c>
      <c r="P3686" s="120">
        <v>0</v>
      </c>
      <c r="Q3686" s="27" t="str">
        <f t="shared" si="584"/>
        <v>Registered</v>
      </c>
      <c r="R3686" s="121">
        <f t="shared" si="585"/>
        <v>0.56000009327419076</v>
      </c>
      <c r="T3686" s="117">
        <f t="shared" si="582"/>
        <v>295903</v>
      </c>
      <c r="U3686" s="117">
        <f t="shared" si="583"/>
        <v>0</v>
      </c>
    </row>
    <row r="3687" spans="1:21" x14ac:dyDescent="0.3">
      <c r="A3687" s="114">
        <v>875</v>
      </c>
      <c r="B3687" s="114" t="s">
        <v>107</v>
      </c>
      <c r="C3687" s="114" t="s">
        <v>108</v>
      </c>
      <c r="D3687" s="114" t="s">
        <v>3850</v>
      </c>
      <c r="E3687" s="114" t="s">
        <v>3851</v>
      </c>
      <c r="F3687" s="115">
        <v>46052</v>
      </c>
      <c r="G3687" s="114" t="s">
        <v>1653</v>
      </c>
      <c r="H3687" s="116">
        <v>9551786</v>
      </c>
      <c r="I3687" s="116">
        <v>5826588</v>
      </c>
      <c r="J3687" s="116">
        <v>5540034.5999999996</v>
      </c>
      <c r="K3687" s="116">
        <v>286553.40000000002</v>
      </c>
      <c r="L3687" s="116">
        <v>0</v>
      </c>
      <c r="M3687" s="116">
        <v>286553.40000000002</v>
      </c>
      <c r="N3687" s="116">
        <v>0</v>
      </c>
      <c r="O3687" s="116">
        <v>0</v>
      </c>
      <c r="P3687" s="120">
        <v>0</v>
      </c>
      <c r="Q3687" s="27" t="str">
        <f t="shared" si="584"/>
        <v>Registered</v>
      </c>
      <c r="R3687" s="121">
        <f t="shared" si="585"/>
        <v>0.60999984714900435</v>
      </c>
      <c r="T3687" s="117">
        <f t="shared" si="582"/>
        <v>286553.40000000002</v>
      </c>
      <c r="U3687" s="117">
        <f t="shared" si="583"/>
        <v>0</v>
      </c>
    </row>
    <row r="3688" spans="1:21" x14ac:dyDescent="0.3">
      <c r="A3688" s="114">
        <v>883</v>
      </c>
      <c r="B3688" s="114" t="s">
        <v>107</v>
      </c>
      <c r="C3688" s="114" t="s">
        <v>108</v>
      </c>
      <c r="D3688" s="114" t="s">
        <v>3938</v>
      </c>
      <c r="E3688" s="114" t="s">
        <v>3939</v>
      </c>
      <c r="F3688" s="115">
        <v>46077</v>
      </c>
      <c r="G3688" s="114" t="s">
        <v>1615</v>
      </c>
      <c r="H3688" s="116">
        <v>9052041</v>
      </c>
      <c r="I3688" s="116">
        <v>5521746</v>
      </c>
      <c r="J3688" s="116">
        <v>5250285</v>
      </c>
      <c r="K3688" s="116">
        <v>271461</v>
      </c>
      <c r="L3688" s="116">
        <v>0</v>
      </c>
      <c r="M3688" s="116">
        <v>271461</v>
      </c>
      <c r="N3688" s="116">
        <v>0</v>
      </c>
      <c r="O3688" s="116">
        <v>0</v>
      </c>
      <c r="P3688" s="120">
        <v>0</v>
      </c>
      <c r="Q3688" s="27" t="str">
        <f t="shared" si="584"/>
        <v>Registered</v>
      </c>
      <c r="R3688" s="121">
        <f t="shared" si="585"/>
        <v>0.61000010936760007</v>
      </c>
      <c r="T3688" s="117">
        <f t="shared" si="582"/>
        <v>271461</v>
      </c>
      <c r="U3688" s="117">
        <f t="shared" si="583"/>
        <v>0</v>
      </c>
    </row>
    <row r="3689" spans="1:21" x14ac:dyDescent="0.3">
      <c r="A3689" s="114">
        <v>884</v>
      </c>
      <c r="B3689" s="114" t="s">
        <v>107</v>
      </c>
      <c r="C3689" s="114" t="s">
        <v>108</v>
      </c>
      <c r="D3689" s="114" t="s">
        <v>3929</v>
      </c>
      <c r="E3689" s="114" t="s">
        <v>3930</v>
      </c>
      <c r="F3689" s="115">
        <v>45799</v>
      </c>
      <c r="G3689" s="114" t="s">
        <v>1679</v>
      </c>
      <c r="H3689" s="116">
        <v>9078571</v>
      </c>
      <c r="I3689" s="116">
        <v>5537929</v>
      </c>
      <c r="J3689" s="116">
        <v>5274786</v>
      </c>
      <c r="K3689" s="116">
        <v>263143</v>
      </c>
      <c r="L3689" s="116">
        <v>0</v>
      </c>
      <c r="M3689" s="116">
        <v>263143</v>
      </c>
      <c r="N3689" s="116">
        <v>0</v>
      </c>
      <c r="O3689" s="116">
        <v>0</v>
      </c>
      <c r="P3689" s="120">
        <v>0</v>
      </c>
      <c r="Q3689" s="27" t="str">
        <f t="shared" si="584"/>
        <v>Registered</v>
      </c>
      <c r="R3689" s="121">
        <f t="shared" si="585"/>
        <v>0.61000007600315076</v>
      </c>
      <c r="T3689" s="117">
        <f t="shared" si="582"/>
        <v>263143</v>
      </c>
      <c r="U3689" s="117">
        <f t="shared" si="583"/>
        <v>0</v>
      </c>
    </row>
    <row r="3690" spans="1:21" x14ac:dyDescent="0.3">
      <c r="A3690" s="114">
        <v>965</v>
      </c>
      <c r="B3690" s="114" t="s">
        <v>107</v>
      </c>
      <c r="C3690" s="114" t="s">
        <v>108</v>
      </c>
      <c r="D3690" s="114" t="s">
        <v>4424</v>
      </c>
      <c r="E3690" s="114" t="s">
        <v>4425</v>
      </c>
      <c r="F3690" s="115">
        <v>46013</v>
      </c>
      <c r="G3690" s="114" t="s">
        <v>4260</v>
      </c>
      <c r="H3690" s="116">
        <v>13329300</v>
      </c>
      <c r="I3690" s="116">
        <v>1448837</v>
      </c>
      <c r="J3690" s="116">
        <v>1332930</v>
      </c>
      <c r="K3690" s="116">
        <v>115907</v>
      </c>
      <c r="L3690" s="116">
        <v>0</v>
      </c>
      <c r="M3690" s="116">
        <v>115907</v>
      </c>
      <c r="N3690" s="116">
        <v>0</v>
      </c>
      <c r="O3690" s="116">
        <v>0</v>
      </c>
      <c r="P3690" s="120">
        <v>0</v>
      </c>
      <c r="Q3690" s="27" t="str">
        <f t="shared" si="584"/>
        <v>Registered</v>
      </c>
      <c r="R3690" s="121">
        <f t="shared" si="585"/>
        <v>0.10869565543576933</v>
      </c>
      <c r="T3690" s="117">
        <f t="shared" si="582"/>
        <v>115907</v>
      </c>
      <c r="U3690" s="117">
        <f t="shared" si="583"/>
        <v>0</v>
      </c>
    </row>
    <row r="3691" spans="1:21" x14ac:dyDescent="0.3">
      <c r="A3691" s="114">
        <v>1106</v>
      </c>
      <c r="B3691" s="114" t="s">
        <v>107</v>
      </c>
      <c r="C3691" s="114" t="s">
        <v>108</v>
      </c>
      <c r="D3691" s="114" t="s">
        <v>4834</v>
      </c>
      <c r="E3691" s="114" t="s">
        <v>4835</v>
      </c>
      <c r="F3691" s="115">
        <v>45797</v>
      </c>
      <c r="G3691" s="114" t="s">
        <v>4186</v>
      </c>
      <c r="H3691" s="116">
        <v>13434821</v>
      </c>
      <c r="I3691" s="116">
        <v>3358705</v>
      </c>
      <c r="J3691" s="116">
        <v>3358000</v>
      </c>
      <c r="K3691" s="116">
        <v>705</v>
      </c>
      <c r="L3691" s="116">
        <v>0</v>
      </c>
      <c r="M3691" s="116">
        <v>0</v>
      </c>
      <c r="N3691" s="116">
        <v>0</v>
      </c>
      <c r="O3691" s="116">
        <v>0</v>
      </c>
      <c r="P3691" s="120">
        <v>705</v>
      </c>
      <c r="Q3691" s="27" t="str">
        <f t="shared" si="584"/>
        <v>Registered</v>
      </c>
      <c r="R3691" s="121">
        <f t="shared" si="585"/>
        <v>0.24999998139163893</v>
      </c>
      <c r="T3691" s="117">
        <f t="shared" si="582"/>
        <v>705</v>
      </c>
      <c r="U3691" s="117">
        <f t="shared" si="583"/>
        <v>0</v>
      </c>
    </row>
    <row r="3692" spans="1:21" hidden="1" x14ac:dyDescent="0.3">
      <c r="A3692" s="114">
        <v>5189</v>
      </c>
      <c r="B3692" s="114" t="s">
        <v>107</v>
      </c>
      <c r="C3692" s="114" t="s">
        <v>108</v>
      </c>
      <c r="D3692" s="114" t="s">
        <v>3241</v>
      </c>
      <c r="E3692" s="114" t="s">
        <v>3242</v>
      </c>
      <c r="F3692" s="115">
        <v>45768</v>
      </c>
      <c r="G3692" s="114" t="s">
        <v>3243</v>
      </c>
      <c r="H3692" s="116">
        <v>13355357</v>
      </c>
      <c r="I3692" s="116">
        <v>8146767</v>
      </c>
      <c r="J3692" s="116">
        <v>8146767</v>
      </c>
      <c r="K3692" s="116">
        <v>0</v>
      </c>
      <c r="L3692" s="116">
        <v>0</v>
      </c>
      <c r="M3692" s="116">
        <v>0</v>
      </c>
      <c r="N3692" s="116">
        <v>0</v>
      </c>
      <c r="O3692" s="116">
        <v>0</v>
      </c>
      <c r="P3692" s="120">
        <v>0</v>
      </c>
      <c r="Q3692" s="27" t="str">
        <f t="shared" si="584"/>
        <v>Registered</v>
      </c>
      <c r="R3692" s="121">
        <f t="shared" si="585"/>
        <v>0.60999994234523269</v>
      </c>
      <c r="T3692" s="117">
        <f t="shared" si="582"/>
        <v>0</v>
      </c>
      <c r="U3692" s="117">
        <f t="shared" si="583"/>
        <v>0</v>
      </c>
    </row>
    <row r="3693" spans="1:21" hidden="1" x14ac:dyDescent="0.3">
      <c r="A3693" s="114">
        <v>5190</v>
      </c>
      <c r="B3693" s="114" t="s">
        <v>107</v>
      </c>
      <c r="C3693" s="114" t="s">
        <v>108</v>
      </c>
      <c r="D3693" s="114" t="s">
        <v>3230</v>
      </c>
      <c r="E3693" s="114" t="s">
        <v>3231</v>
      </c>
      <c r="F3693" s="115">
        <v>45762</v>
      </c>
      <c r="G3693" s="114" t="s">
        <v>2743</v>
      </c>
      <c r="H3693" s="116">
        <v>13397220</v>
      </c>
      <c r="I3693" s="116">
        <v>8172305</v>
      </c>
      <c r="J3693" s="116">
        <v>8172305</v>
      </c>
      <c r="K3693" s="116">
        <v>0</v>
      </c>
      <c r="L3693" s="116">
        <v>0</v>
      </c>
      <c r="M3693" s="116">
        <v>0</v>
      </c>
      <c r="N3693" s="116">
        <v>0</v>
      </c>
      <c r="O3693" s="116">
        <v>0</v>
      </c>
      <c r="P3693" s="120">
        <v>0</v>
      </c>
      <c r="Q3693" s="27" t="str">
        <f t="shared" si="584"/>
        <v>Registered</v>
      </c>
      <c r="R3693" s="121">
        <f t="shared" si="585"/>
        <v>0.61000005971388094</v>
      </c>
      <c r="T3693" s="117">
        <f t="shared" si="582"/>
        <v>0</v>
      </c>
      <c r="U3693" s="117">
        <f t="shared" si="583"/>
        <v>0</v>
      </c>
    </row>
    <row r="3694" spans="1:21" hidden="1" x14ac:dyDescent="0.3">
      <c r="A3694" s="114">
        <v>5191</v>
      </c>
      <c r="B3694" s="114" t="s">
        <v>107</v>
      </c>
      <c r="C3694" s="114" t="s">
        <v>108</v>
      </c>
      <c r="D3694" s="114" t="s">
        <v>3250</v>
      </c>
      <c r="E3694" s="114" t="s">
        <v>3251</v>
      </c>
      <c r="F3694" s="115">
        <v>45819</v>
      </c>
      <c r="G3694" s="114" t="s">
        <v>1771</v>
      </c>
      <c r="H3694" s="116">
        <v>13345536</v>
      </c>
      <c r="I3694" s="116">
        <v>8140775</v>
      </c>
      <c r="J3694" s="116">
        <v>8140775</v>
      </c>
      <c r="K3694" s="116">
        <v>0</v>
      </c>
      <c r="L3694" s="116">
        <v>0</v>
      </c>
      <c r="M3694" s="116">
        <v>0</v>
      </c>
      <c r="N3694" s="116">
        <v>0</v>
      </c>
      <c r="O3694" s="116">
        <v>0</v>
      </c>
      <c r="P3694" s="120">
        <v>0</v>
      </c>
      <c r="Q3694" s="27" t="str">
        <f t="shared" si="584"/>
        <v>Registered</v>
      </c>
      <c r="R3694" s="121">
        <f t="shared" si="585"/>
        <v>0.60999985313441141</v>
      </c>
      <c r="T3694" s="117">
        <f t="shared" si="582"/>
        <v>0</v>
      </c>
      <c r="U3694" s="117">
        <f t="shared" si="583"/>
        <v>0</v>
      </c>
    </row>
    <row r="3695" spans="1:21" hidden="1" x14ac:dyDescent="0.3">
      <c r="A3695" s="114">
        <v>5192</v>
      </c>
      <c r="B3695" s="114" t="s">
        <v>107</v>
      </c>
      <c r="C3695" s="114" t="s">
        <v>108</v>
      </c>
      <c r="D3695" s="114" t="s">
        <v>3895</v>
      </c>
      <c r="E3695" s="114" t="s">
        <v>3896</v>
      </c>
      <c r="F3695" s="115">
        <v>45796</v>
      </c>
      <c r="G3695" s="114" t="s">
        <v>3897</v>
      </c>
      <c r="H3695" s="116">
        <v>9327679</v>
      </c>
      <c r="I3695" s="116">
        <v>4757116</v>
      </c>
      <c r="J3695" s="116">
        <v>4757116</v>
      </c>
      <c r="K3695" s="116">
        <v>0</v>
      </c>
      <c r="L3695" s="116">
        <v>0</v>
      </c>
      <c r="M3695" s="116">
        <v>0</v>
      </c>
      <c r="N3695" s="116">
        <v>0</v>
      </c>
      <c r="O3695" s="116">
        <v>0</v>
      </c>
      <c r="P3695" s="120">
        <v>0</v>
      </c>
      <c r="Q3695" s="27" t="str">
        <f t="shared" si="584"/>
        <v>Registered</v>
      </c>
      <c r="R3695" s="121">
        <f t="shared" si="585"/>
        <v>0.50999996890973631</v>
      </c>
      <c r="T3695" s="117">
        <f t="shared" si="582"/>
        <v>0</v>
      </c>
      <c r="U3695" s="117">
        <f t="shared" si="583"/>
        <v>0</v>
      </c>
    </row>
    <row r="3696" spans="1:21" hidden="1" x14ac:dyDescent="0.3">
      <c r="A3696" s="114">
        <v>5193</v>
      </c>
      <c r="B3696" s="114" t="s">
        <v>107</v>
      </c>
      <c r="C3696" s="114" t="s">
        <v>108</v>
      </c>
      <c r="D3696" s="114" t="s">
        <v>3905</v>
      </c>
      <c r="E3696" s="114" t="s">
        <v>3906</v>
      </c>
      <c r="F3696" s="115">
        <v>45816</v>
      </c>
      <c r="G3696" s="114" t="s">
        <v>2509</v>
      </c>
      <c r="H3696" s="116">
        <v>9257143</v>
      </c>
      <c r="I3696" s="116">
        <v>5646858</v>
      </c>
      <c r="J3696" s="116">
        <v>5646858</v>
      </c>
      <c r="K3696" s="116">
        <v>0</v>
      </c>
      <c r="L3696" s="116">
        <v>0</v>
      </c>
      <c r="M3696" s="116">
        <v>0</v>
      </c>
      <c r="N3696" s="116">
        <v>0</v>
      </c>
      <c r="O3696" s="116">
        <v>0</v>
      </c>
      <c r="P3696" s="120">
        <v>0</v>
      </c>
      <c r="Q3696" s="27" t="str">
        <f t="shared" si="584"/>
        <v>Registered</v>
      </c>
      <c r="R3696" s="121">
        <f t="shared" si="585"/>
        <v>0.61000008317901111</v>
      </c>
      <c r="T3696" s="117">
        <f t="shared" si="582"/>
        <v>0</v>
      </c>
      <c r="U3696" s="117">
        <f t="shared" si="583"/>
        <v>0</v>
      </c>
    </row>
    <row r="3697" spans="1:21" hidden="1" x14ac:dyDescent="0.3">
      <c r="A3697" s="114">
        <v>5194</v>
      </c>
      <c r="B3697" s="114" t="s">
        <v>107</v>
      </c>
      <c r="C3697" s="114" t="s">
        <v>108</v>
      </c>
      <c r="D3697" s="114" t="s">
        <v>3933</v>
      </c>
      <c r="E3697" s="114" t="s">
        <v>3934</v>
      </c>
      <c r="F3697" s="115">
        <v>45754</v>
      </c>
      <c r="G3697" s="114" t="s">
        <v>2495</v>
      </c>
      <c r="H3697" s="116">
        <v>9072321</v>
      </c>
      <c r="I3697" s="116">
        <v>5534116</v>
      </c>
      <c r="J3697" s="116">
        <v>5534116</v>
      </c>
      <c r="K3697" s="116">
        <v>0</v>
      </c>
      <c r="L3697" s="116">
        <v>0</v>
      </c>
      <c r="M3697" s="116">
        <v>0</v>
      </c>
      <c r="N3697" s="116">
        <v>0</v>
      </c>
      <c r="O3697" s="116">
        <v>0</v>
      </c>
      <c r="P3697" s="120">
        <v>0</v>
      </c>
      <c r="Q3697" s="27" t="str">
        <f t="shared" si="584"/>
        <v>Registered</v>
      </c>
      <c r="R3697" s="121">
        <f t="shared" si="585"/>
        <v>0.61000002094282157</v>
      </c>
      <c r="T3697" s="117">
        <f t="shared" si="582"/>
        <v>0</v>
      </c>
      <c r="U3697" s="117">
        <f t="shared" si="583"/>
        <v>0</v>
      </c>
    </row>
    <row r="3698" spans="1:21" hidden="1" x14ac:dyDescent="0.3">
      <c r="A3698" s="114">
        <v>5195</v>
      </c>
      <c r="B3698" s="114" t="s">
        <v>107</v>
      </c>
      <c r="C3698" s="114" t="s">
        <v>108</v>
      </c>
      <c r="D3698" s="114" t="s">
        <v>3914</v>
      </c>
      <c r="E3698" s="114" t="s">
        <v>3915</v>
      </c>
      <c r="F3698" s="115">
        <v>45784</v>
      </c>
      <c r="G3698" s="114" t="s">
        <v>3916</v>
      </c>
      <c r="H3698" s="116">
        <v>9194643</v>
      </c>
      <c r="I3698" s="116">
        <v>5608733</v>
      </c>
      <c r="J3698" s="116">
        <v>5608733</v>
      </c>
      <c r="K3698" s="116">
        <v>0</v>
      </c>
      <c r="L3698" s="116">
        <v>0</v>
      </c>
      <c r="M3698" s="116">
        <v>0</v>
      </c>
      <c r="N3698" s="116">
        <v>0</v>
      </c>
      <c r="O3698" s="116">
        <v>0</v>
      </c>
      <c r="P3698" s="120">
        <v>0</v>
      </c>
      <c r="Q3698" s="27" t="str">
        <f t="shared" si="584"/>
        <v>Registered</v>
      </c>
      <c r="R3698" s="121">
        <f t="shared" si="585"/>
        <v>0.61000008374441506</v>
      </c>
      <c r="T3698" s="117">
        <f t="shared" si="582"/>
        <v>0</v>
      </c>
      <c r="U3698" s="117">
        <f t="shared" si="583"/>
        <v>0</v>
      </c>
    </row>
    <row r="3699" spans="1:21" hidden="1" x14ac:dyDescent="0.3">
      <c r="A3699" s="114">
        <v>5196</v>
      </c>
      <c r="B3699" s="114" t="s">
        <v>107</v>
      </c>
      <c r="C3699" s="114" t="s">
        <v>108</v>
      </c>
      <c r="D3699" s="114" t="s">
        <v>6309</v>
      </c>
      <c r="E3699" s="114" t="s">
        <v>6310</v>
      </c>
      <c r="F3699" s="115">
        <v>45985</v>
      </c>
      <c r="G3699" s="114" t="s">
        <v>2453</v>
      </c>
      <c r="H3699" s="116">
        <v>9321622</v>
      </c>
      <c r="I3699" s="116">
        <v>7923379</v>
      </c>
      <c r="J3699" s="116">
        <v>7923379</v>
      </c>
      <c r="K3699" s="116">
        <v>0</v>
      </c>
      <c r="L3699" s="116">
        <v>0</v>
      </c>
      <c r="M3699" s="116">
        <v>0</v>
      </c>
      <c r="N3699" s="116">
        <v>0</v>
      </c>
      <c r="O3699" s="116">
        <v>0</v>
      </c>
      <c r="P3699" s="120">
        <v>0</v>
      </c>
      <c r="Q3699" s="27" t="str">
        <f t="shared" si="584"/>
        <v>Registered</v>
      </c>
      <c r="R3699" s="121">
        <f t="shared" si="585"/>
        <v>0.85000003218324016</v>
      </c>
      <c r="T3699" s="117">
        <f t="shared" si="582"/>
        <v>0</v>
      </c>
      <c r="U3699" s="117">
        <f t="shared" si="583"/>
        <v>0</v>
      </c>
    </row>
    <row r="3700" spans="1:21" hidden="1" x14ac:dyDescent="0.3">
      <c r="A3700" s="114">
        <v>5197</v>
      </c>
      <c r="B3700" s="114" t="s">
        <v>107</v>
      </c>
      <c r="C3700" s="114" t="s">
        <v>108</v>
      </c>
      <c r="D3700" s="114" t="s">
        <v>3893</v>
      </c>
      <c r="E3700" s="114" t="s">
        <v>3894</v>
      </c>
      <c r="F3700" s="115">
        <v>45882</v>
      </c>
      <c r="G3700" s="114" t="s">
        <v>2141</v>
      </c>
      <c r="H3700" s="116">
        <v>9327679</v>
      </c>
      <c r="I3700" s="116">
        <v>5689884</v>
      </c>
      <c r="J3700" s="116">
        <v>5689884</v>
      </c>
      <c r="K3700" s="116">
        <v>0</v>
      </c>
      <c r="L3700" s="116">
        <v>0</v>
      </c>
      <c r="M3700" s="116">
        <v>0</v>
      </c>
      <c r="N3700" s="116">
        <v>0</v>
      </c>
      <c r="O3700" s="116">
        <v>0</v>
      </c>
      <c r="P3700" s="120">
        <v>0</v>
      </c>
      <c r="Q3700" s="27" t="str">
        <f t="shared" si="584"/>
        <v>Registered</v>
      </c>
      <c r="R3700" s="121">
        <f t="shared" si="585"/>
        <v>0.60999997963051689</v>
      </c>
      <c r="T3700" s="117">
        <f t="shared" si="582"/>
        <v>0</v>
      </c>
      <c r="U3700" s="117">
        <f t="shared" si="583"/>
        <v>0</v>
      </c>
    </row>
    <row r="3701" spans="1:21" hidden="1" x14ac:dyDescent="0.3">
      <c r="A3701" s="114">
        <v>10166</v>
      </c>
      <c r="B3701" s="114" t="s">
        <v>107</v>
      </c>
      <c r="C3701" s="114" t="s">
        <v>108</v>
      </c>
      <c r="D3701" s="114" t="s">
        <v>3216</v>
      </c>
      <c r="E3701" s="114" t="s">
        <v>3217</v>
      </c>
      <c r="F3701" s="115">
        <v>45828</v>
      </c>
      <c r="G3701" s="114" t="s">
        <v>2421</v>
      </c>
      <c r="H3701" s="116">
        <v>13438060</v>
      </c>
      <c r="I3701" s="116">
        <v>8197215</v>
      </c>
      <c r="J3701" s="116">
        <v>8224091</v>
      </c>
      <c r="K3701" s="116">
        <v>-26876</v>
      </c>
      <c r="L3701" s="116">
        <v>0</v>
      </c>
      <c r="M3701" s="116">
        <v>0</v>
      </c>
      <c r="N3701" s="116">
        <v>0</v>
      </c>
      <c r="O3701" s="116">
        <v>0</v>
      </c>
      <c r="P3701" s="120">
        <v>0</v>
      </c>
      <c r="Q3701" s="27" t="str">
        <f t="shared" si="584"/>
        <v>Registered</v>
      </c>
      <c r="R3701" s="121">
        <f t="shared" si="585"/>
        <v>0.60999988093519453</v>
      </c>
      <c r="T3701" s="117">
        <f t="shared" si="582"/>
        <v>0</v>
      </c>
      <c r="U3701" s="117">
        <f t="shared" si="583"/>
        <v>-26876</v>
      </c>
    </row>
    <row r="3702" spans="1:21" hidden="1" x14ac:dyDescent="0.3">
      <c r="A3702" s="114">
        <v>10317</v>
      </c>
      <c r="B3702" s="114" t="s">
        <v>107</v>
      </c>
      <c r="C3702" s="114" t="s">
        <v>108</v>
      </c>
      <c r="D3702" s="114" t="s">
        <v>4789</v>
      </c>
      <c r="E3702" s="114" t="s">
        <v>4425</v>
      </c>
      <c r="F3702" s="115">
        <v>46022</v>
      </c>
      <c r="G3702" s="114" t="s">
        <v>1422</v>
      </c>
      <c r="H3702" s="116">
        <v>13329300</v>
      </c>
      <c r="I3702" s="116">
        <v>1332930</v>
      </c>
      <c r="J3702" s="116">
        <v>1433293</v>
      </c>
      <c r="K3702" s="116">
        <v>-100363</v>
      </c>
      <c r="L3702" s="116">
        <v>0</v>
      </c>
      <c r="M3702" s="116">
        <v>0</v>
      </c>
      <c r="N3702" s="116">
        <v>0</v>
      </c>
      <c r="O3702" s="116">
        <v>0</v>
      </c>
      <c r="P3702" s="120">
        <v>0</v>
      </c>
      <c r="Q3702" s="27" t="str">
        <f t="shared" si="584"/>
        <v>Registered</v>
      </c>
      <c r="R3702" s="121">
        <f t="shared" si="585"/>
        <v>0.1</v>
      </c>
      <c r="T3702" s="117">
        <f t="shared" si="582"/>
        <v>0</v>
      </c>
      <c r="U3702" s="117">
        <f t="shared" si="583"/>
        <v>-100363</v>
      </c>
    </row>
    <row r="3703" spans="1:21" hidden="1" x14ac:dyDescent="0.3">
      <c r="A3703" s="114">
        <v>10537</v>
      </c>
      <c r="B3703" s="114" t="s">
        <v>107</v>
      </c>
      <c r="C3703" s="114" t="s">
        <v>108</v>
      </c>
      <c r="D3703" s="114" t="s">
        <v>9982</v>
      </c>
      <c r="E3703" s="114" t="s">
        <v>9983</v>
      </c>
      <c r="F3703" s="115">
        <v>45684</v>
      </c>
      <c r="G3703" s="114" t="s">
        <v>3424</v>
      </c>
      <c r="H3703" s="116">
        <v>12759876</v>
      </c>
      <c r="I3703" s="116">
        <v>5103952</v>
      </c>
      <c r="J3703" s="116">
        <v>5924822</v>
      </c>
      <c r="K3703" s="116">
        <v>-820870</v>
      </c>
      <c r="L3703" s="116">
        <v>0</v>
      </c>
      <c r="M3703" s="116">
        <v>0</v>
      </c>
      <c r="N3703" s="116">
        <v>0</v>
      </c>
      <c r="O3703" s="116">
        <v>0</v>
      </c>
      <c r="P3703" s="120">
        <v>0</v>
      </c>
      <c r="Q3703" s="27" t="str">
        <f t="shared" si="584"/>
        <v>Registered</v>
      </c>
      <c r="R3703" s="121">
        <f t="shared" si="585"/>
        <v>0.40000012539306806</v>
      </c>
      <c r="T3703" s="117">
        <f t="shared" si="582"/>
        <v>0</v>
      </c>
      <c r="U3703" s="117">
        <f t="shared" si="583"/>
        <v>-820870</v>
      </c>
    </row>
    <row r="3704" spans="1:21" s="101" customFormat="1" hidden="1" x14ac:dyDescent="0.3">
      <c r="A3704" s="99">
        <v>10916</v>
      </c>
      <c r="B3704" s="99" t="s">
        <v>107</v>
      </c>
      <c r="C3704" s="99" t="s">
        <v>108</v>
      </c>
      <c r="D3704" s="99" t="s">
        <v>118</v>
      </c>
      <c r="E3704" s="99" t="s">
        <v>119</v>
      </c>
      <c r="F3704" s="100">
        <v>46173</v>
      </c>
      <c r="G3704" s="99" t="s">
        <v>1898</v>
      </c>
      <c r="H3704" s="96">
        <v>9501300</v>
      </c>
      <c r="I3704" s="96">
        <v>0</v>
      </c>
      <c r="J3704" s="96"/>
      <c r="K3704" s="96"/>
      <c r="L3704" s="96">
        <v>0</v>
      </c>
      <c r="M3704" s="96">
        <v>0</v>
      </c>
      <c r="N3704" s="96">
        <v>0</v>
      </c>
      <c r="O3704" s="96">
        <v>0</v>
      </c>
      <c r="P3704" s="122">
        <v>0</v>
      </c>
      <c r="Q3704" s="101" t="str">
        <f t="shared" si="584"/>
        <v>Unregistered</v>
      </c>
      <c r="R3704" s="123"/>
      <c r="S3704" s="95"/>
    </row>
    <row r="3705" spans="1:21" s="101" customFormat="1" hidden="1" x14ac:dyDescent="0.3">
      <c r="A3705" s="99">
        <v>10918</v>
      </c>
      <c r="B3705" s="99" t="s">
        <v>107</v>
      </c>
      <c r="C3705" s="99" t="s">
        <v>108</v>
      </c>
      <c r="D3705" s="99" t="s">
        <v>120</v>
      </c>
      <c r="E3705" s="99" t="s">
        <v>121</v>
      </c>
      <c r="F3705" s="100">
        <v>46168</v>
      </c>
      <c r="G3705" s="99" t="s">
        <v>1898</v>
      </c>
      <c r="H3705" s="96">
        <v>14441771</v>
      </c>
      <c r="I3705" s="96">
        <v>0</v>
      </c>
      <c r="J3705" s="96"/>
      <c r="K3705" s="96"/>
      <c r="L3705" s="96">
        <v>0</v>
      </c>
      <c r="M3705" s="96">
        <v>0</v>
      </c>
      <c r="N3705" s="96">
        <v>0</v>
      </c>
      <c r="O3705" s="96">
        <v>0</v>
      </c>
      <c r="P3705" s="122">
        <v>0</v>
      </c>
      <c r="Q3705" s="101" t="str">
        <f t="shared" si="584"/>
        <v>Unregistered</v>
      </c>
      <c r="R3705" s="123"/>
      <c r="S3705" s="95"/>
    </row>
    <row r="3706" spans="1:21" hidden="1" x14ac:dyDescent="0.3">
      <c r="A3706" s="114">
        <v>10919</v>
      </c>
      <c r="B3706" s="114" t="s">
        <v>107</v>
      </c>
      <c r="C3706" s="114" t="s">
        <v>108</v>
      </c>
      <c r="D3706" s="114" t="s">
        <v>122</v>
      </c>
      <c r="E3706" s="114" t="s">
        <v>123</v>
      </c>
      <c r="F3706" s="115">
        <v>46162</v>
      </c>
      <c r="G3706" s="114" t="s">
        <v>10330</v>
      </c>
      <c r="H3706" s="116">
        <v>9735900</v>
      </c>
      <c r="I3706" s="116">
        <v>5938899</v>
      </c>
      <c r="J3706" s="116"/>
      <c r="K3706" s="116"/>
      <c r="L3706" s="116">
        <v>5938899</v>
      </c>
      <c r="M3706" s="116">
        <v>0</v>
      </c>
      <c r="N3706" s="116">
        <v>0</v>
      </c>
      <c r="O3706" s="116">
        <v>0</v>
      </c>
      <c r="P3706" s="120">
        <v>0</v>
      </c>
      <c r="Q3706" s="27" t="str">
        <f t="shared" si="584"/>
        <v>Registered</v>
      </c>
      <c r="R3706" s="121">
        <f t="shared" si="585"/>
        <v>0.61</v>
      </c>
      <c r="T3706" s="117">
        <f t="shared" ref="T3706:T3769" si="586">L3706+M3706+N3706+O3706+P3706</f>
        <v>5938899</v>
      </c>
      <c r="U3706" s="117">
        <f t="shared" ref="U3706:U3769" si="587">K3706-T3706</f>
        <v>-5938899</v>
      </c>
    </row>
    <row r="3707" spans="1:21" x14ac:dyDescent="0.3">
      <c r="A3707" s="114">
        <v>89</v>
      </c>
      <c r="B3707" s="114" t="s">
        <v>1430</v>
      </c>
      <c r="C3707" s="114" t="s">
        <v>6</v>
      </c>
      <c r="D3707" s="114" t="s">
        <v>1566</v>
      </c>
      <c r="E3707" s="114" t="s">
        <v>1567</v>
      </c>
      <c r="F3707" s="115">
        <v>45716</v>
      </c>
      <c r="G3707" s="114" t="s">
        <v>1568</v>
      </c>
      <c r="H3707" s="116">
        <v>8750000</v>
      </c>
      <c r="I3707" s="116">
        <v>6562500</v>
      </c>
      <c r="J3707" s="116">
        <v>875000</v>
      </c>
      <c r="K3707" s="116">
        <v>5687500</v>
      </c>
      <c r="L3707" s="116">
        <v>0</v>
      </c>
      <c r="M3707" s="116">
        <v>0</v>
      </c>
      <c r="N3707" s="116">
        <v>0</v>
      </c>
      <c r="O3707" s="116">
        <v>0</v>
      </c>
      <c r="P3707" s="120">
        <v>5687500</v>
      </c>
      <c r="Q3707" s="27" t="str">
        <f t="shared" si="584"/>
        <v>Registered</v>
      </c>
      <c r="R3707" s="121">
        <f t="shared" si="585"/>
        <v>0.75</v>
      </c>
      <c r="T3707" s="117">
        <f t="shared" si="586"/>
        <v>5687500</v>
      </c>
      <c r="U3707" s="117">
        <f t="shared" si="587"/>
        <v>0</v>
      </c>
    </row>
    <row r="3708" spans="1:21" x14ac:dyDescent="0.3">
      <c r="A3708" s="114">
        <v>164</v>
      </c>
      <c r="B3708" s="114" t="s">
        <v>1430</v>
      </c>
      <c r="C3708" s="114" t="s">
        <v>6</v>
      </c>
      <c r="D3708" s="114" t="s">
        <v>1772</v>
      </c>
      <c r="E3708" s="114" t="s">
        <v>1773</v>
      </c>
      <c r="F3708" s="115">
        <v>45103</v>
      </c>
      <c r="G3708" s="114" t="s">
        <v>1774</v>
      </c>
      <c r="H3708" s="116">
        <v>11741071</v>
      </c>
      <c r="I3708" s="116">
        <v>9979911</v>
      </c>
      <c r="J3708" s="116">
        <v>6457591</v>
      </c>
      <c r="K3708" s="116">
        <v>3522320</v>
      </c>
      <c r="L3708" s="116">
        <v>0</v>
      </c>
      <c r="M3708" s="116">
        <v>587054</v>
      </c>
      <c r="N3708" s="116">
        <v>0</v>
      </c>
      <c r="O3708" s="116">
        <v>0</v>
      </c>
      <c r="P3708" s="120">
        <v>2935266</v>
      </c>
      <c r="Q3708" s="27" t="str">
        <f t="shared" si="584"/>
        <v>Registered</v>
      </c>
      <c r="R3708" s="121">
        <f t="shared" si="585"/>
        <v>0.8500000553612187</v>
      </c>
      <c r="T3708" s="117">
        <f t="shared" si="586"/>
        <v>3522320</v>
      </c>
      <c r="U3708" s="117">
        <f t="shared" si="587"/>
        <v>0</v>
      </c>
    </row>
    <row r="3709" spans="1:21" x14ac:dyDescent="0.3">
      <c r="A3709" s="114">
        <v>168</v>
      </c>
      <c r="B3709" s="114" t="s">
        <v>1430</v>
      </c>
      <c r="C3709" s="114" t="s">
        <v>6</v>
      </c>
      <c r="D3709" s="114" t="s">
        <v>1793</v>
      </c>
      <c r="E3709" s="114" t="s">
        <v>1794</v>
      </c>
      <c r="F3709" s="115">
        <v>45135</v>
      </c>
      <c r="G3709" s="114" t="s">
        <v>1795</v>
      </c>
      <c r="H3709" s="116">
        <v>11970900</v>
      </c>
      <c r="I3709" s="116">
        <v>9576720</v>
      </c>
      <c r="J3709" s="116">
        <v>6100000</v>
      </c>
      <c r="K3709" s="116">
        <v>3476720</v>
      </c>
      <c r="L3709" s="116">
        <v>0</v>
      </c>
      <c r="M3709" s="116">
        <v>0</v>
      </c>
      <c r="N3709" s="116">
        <v>0</v>
      </c>
      <c r="O3709" s="116">
        <v>598545</v>
      </c>
      <c r="P3709" s="120">
        <v>2878175</v>
      </c>
      <c r="Q3709" s="27" t="str">
        <f t="shared" si="584"/>
        <v>Registered</v>
      </c>
      <c r="R3709" s="121">
        <f t="shared" si="585"/>
        <v>0.8</v>
      </c>
      <c r="T3709" s="117">
        <f t="shared" si="586"/>
        <v>3476720</v>
      </c>
      <c r="U3709" s="117">
        <f t="shared" si="587"/>
        <v>0</v>
      </c>
    </row>
    <row r="3710" spans="1:21" x14ac:dyDescent="0.3">
      <c r="A3710" s="114">
        <v>220</v>
      </c>
      <c r="B3710" s="114" t="s">
        <v>1430</v>
      </c>
      <c r="C3710" s="114" t="s">
        <v>6</v>
      </c>
      <c r="D3710" s="114" t="s">
        <v>1930</v>
      </c>
      <c r="E3710" s="114" t="s">
        <v>1931</v>
      </c>
      <c r="F3710" s="115">
        <v>45194</v>
      </c>
      <c r="G3710" s="114" t="s">
        <v>1932</v>
      </c>
      <c r="H3710" s="116">
        <v>8258929</v>
      </c>
      <c r="I3710" s="116">
        <v>7020089</v>
      </c>
      <c r="J3710" s="116">
        <v>4326060</v>
      </c>
      <c r="K3710" s="116">
        <v>2694029</v>
      </c>
      <c r="L3710" s="116">
        <v>0</v>
      </c>
      <c r="M3710" s="116">
        <v>0</v>
      </c>
      <c r="N3710" s="116">
        <v>412946</v>
      </c>
      <c r="O3710" s="116">
        <v>0</v>
      </c>
      <c r="P3710" s="120">
        <v>2281083</v>
      </c>
      <c r="Q3710" s="27" t="str">
        <f t="shared" si="584"/>
        <v>Registered</v>
      </c>
      <c r="R3710" s="121">
        <f t="shared" si="585"/>
        <v>0.8499999212973014</v>
      </c>
      <c r="T3710" s="117">
        <f t="shared" si="586"/>
        <v>2694029</v>
      </c>
      <c r="U3710" s="117">
        <f t="shared" si="587"/>
        <v>0</v>
      </c>
    </row>
    <row r="3711" spans="1:21" x14ac:dyDescent="0.3">
      <c r="A3711" s="114">
        <v>272</v>
      </c>
      <c r="B3711" s="114" t="s">
        <v>1430</v>
      </c>
      <c r="C3711" s="114" t="s">
        <v>6</v>
      </c>
      <c r="D3711" s="114" t="s">
        <v>1790</v>
      </c>
      <c r="E3711" s="114" t="s">
        <v>1791</v>
      </c>
      <c r="F3711" s="115">
        <v>45688</v>
      </c>
      <c r="G3711" s="114" t="s">
        <v>1792</v>
      </c>
      <c r="H3711" s="116">
        <v>12819900</v>
      </c>
      <c r="I3711" s="116">
        <v>10896915</v>
      </c>
      <c r="J3711" s="116">
        <v>8910190</v>
      </c>
      <c r="K3711" s="116">
        <v>1986725</v>
      </c>
      <c r="L3711" s="116">
        <v>0</v>
      </c>
      <c r="M3711" s="116">
        <v>640995</v>
      </c>
      <c r="N3711" s="116">
        <v>0</v>
      </c>
      <c r="O3711" s="116">
        <v>640995</v>
      </c>
      <c r="P3711" s="120">
        <v>704735</v>
      </c>
      <c r="Q3711" s="27" t="str">
        <f t="shared" si="584"/>
        <v>Registered</v>
      </c>
      <c r="R3711" s="121">
        <f t="shared" si="585"/>
        <v>0.85</v>
      </c>
      <c r="T3711" s="117">
        <f t="shared" si="586"/>
        <v>1986725</v>
      </c>
      <c r="U3711" s="117">
        <f t="shared" si="587"/>
        <v>0</v>
      </c>
    </row>
    <row r="3712" spans="1:21" x14ac:dyDescent="0.3">
      <c r="A3712" s="114">
        <v>369</v>
      </c>
      <c r="B3712" s="114" t="s">
        <v>1430</v>
      </c>
      <c r="C3712" s="114" t="s">
        <v>6</v>
      </c>
      <c r="D3712" s="114" t="s">
        <v>2261</v>
      </c>
      <c r="E3712" s="114" t="s">
        <v>2262</v>
      </c>
      <c r="F3712" s="115">
        <v>45196</v>
      </c>
      <c r="G3712" s="114" t="s">
        <v>1620</v>
      </c>
      <c r="H3712" s="116">
        <v>8325893</v>
      </c>
      <c r="I3712" s="116">
        <v>6244422</v>
      </c>
      <c r="J3712" s="116">
        <v>4800000</v>
      </c>
      <c r="K3712" s="116">
        <v>1444422</v>
      </c>
      <c r="L3712" s="116">
        <v>0</v>
      </c>
      <c r="M3712" s="116">
        <v>0</v>
      </c>
      <c r="N3712" s="116">
        <v>0</v>
      </c>
      <c r="O3712" s="116">
        <v>0</v>
      </c>
      <c r="P3712" s="120">
        <v>1444422</v>
      </c>
      <c r="Q3712" s="27" t="str">
        <f t="shared" si="584"/>
        <v>Registered</v>
      </c>
      <c r="R3712" s="121">
        <f t="shared" si="585"/>
        <v>0.75000027024128224</v>
      </c>
      <c r="T3712" s="117">
        <f t="shared" si="586"/>
        <v>1444422</v>
      </c>
      <c r="U3712" s="117">
        <f t="shared" si="587"/>
        <v>0</v>
      </c>
    </row>
    <row r="3713" spans="1:21" x14ac:dyDescent="0.3">
      <c r="A3713" s="114">
        <v>382</v>
      </c>
      <c r="B3713" s="114" t="s">
        <v>1430</v>
      </c>
      <c r="C3713" s="114" t="s">
        <v>6</v>
      </c>
      <c r="D3713" s="114" t="s">
        <v>2291</v>
      </c>
      <c r="E3713" s="114" t="s">
        <v>2292</v>
      </c>
      <c r="F3713" s="115">
        <v>45169</v>
      </c>
      <c r="G3713" s="114" t="s">
        <v>2293</v>
      </c>
      <c r="H3713" s="116">
        <v>8156000</v>
      </c>
      <c r="I3713" s="116">
        <v>6524800</v>
      </c>
      <c r="J3713" s="116">
        <v>5200000</v>
      </c>
      <c r="K3713" s="116">
        <v>1324800</v>
      </c>
      <c r="L3713" s="116">
        <v>0</v>
      </c>
      <c r="M3713" s="116">
        <v>0</v>
      </c>
      <c r="N3713" s="116">
        <v>0</v>
      </c>
      <c r="O3713" s="116">
        <v>0</v>
      </c>
      <c r="P3713" s="120">
        <v>1324800</v>
      </c>
      <c r="Q3713" s="27" t="str">
        <f t="shared" si="584"/>
        <v>Registered</v>
      </c>
      <c r="R3713" s="121">
        <f t="shared" si="585"/>
        <v>0.8</v>
      </c>
      <c r="T3713" s="117">
        <f t="shared" si="586"/>
        <v>1324800</v>
      </c>
      <c r="U3713" s="117">
        <f t="shared" si="587"/>
        <v>0</v>
      </c>
    </row>
    <row r="3714" spans="1:21" x14ac:dyDescent="0.3">
      <c r="A3714" s="114">
        <v>626</v>
      </c>
      <c r="B3714" s="114" t="s">
        <v>1430</v>
      </c>
      <c r="C3714" s="114" t="s">
        <v>6</v>
      </c>
      <c r="D3714" s="114" t="s">
        <v>2382</v>
      </c>
      <c r="E3714" s="114" t="s">
        <v>2383</v>
      </c>
      <c r="F3714" s="115">
        <v>45107</v>
      </c>
      <c r="G3714" s="114" t="s">
        <v>2384</v>
      </c>
      <c r="H3714" s="116">
        <v>11830357</v>
      </c>
      <c r="I3714" s="116">
        <v>10055803</v>
      </c>
      <c r="J3714" s="116">
        <v>9464285</v>
      </c>
      <c r="K3714" s="116">
        <v>591518</v>
      </c>
      <c r="L3714" s="116">
        <v>0</v>
      </c>
      <c r="M3714" s="116">
        <v>0</v>
      </c>
      <c r="N3714" s="116">
        <v>591518</v>
      </c>
      <c r="O3714" s="116">
        <v>0</v>
      </c>
      <c r="P3714" s="120">
        <v>0</v>
      </c>
      <c r="Q3714" s="27" t="str">
        <f t="shared" ref="Q3714:Q3777" si="588">IF(G3714="01 Jan 1900","Unregistered","Registered")</f>
        <v>Registered</v>
      </c>
      <c r="R3714" s="121">
        <f t="shared" si="585"/>
        <v>0.84999996196226368</v>
      </c>
      <c r="T3714" s="117">
        <f t="shared" si="586"/>
        <v>591518</v>
      </c>
      <c r="U3714" s="117">
        <f t="shared" si="587"/>
        <v>0</v>
      </c>
    </row>
    <row r="3715" spans="1:21" x14ac:dyDescent="0.3">
      <c r="A3715" s="114">
        <v>675</v>
      </c>
      <c r="B3715" s="114" t="s">
        <v>1430</v>
      </c>
      <c r="C3715" s="114" t="s">
        <v>6</v>
      </c>
      <c r="D3715" s="114" t="s">
        <v>3182</v>
      </c>
      <c r="E3715" s="114" t="s">
        <v>3183</v>
      </c>
      <c r="F3715" s="115">
        <v>45107</v>
      </c>
      <c r="G3715" s="114" t="s">
        <v>3184</v>
      </c>
      <c r="H3715" s="116">
        <v>11038300</v>
      </c>
      <c r="I3715" s="116">
        <v>9382555</v>
      </c>
      <c r="J3715" s="116">
        <v>8830640</v>
      </c>
      <c r="K3715" s="116">
        <v>551915</v>
      </c>
      <c r="L3715" s="116">
        <v>0</v>
      </c>
      <c r="M3715" s="116">
        <v>551915</v>
      </c>
      <c r="N3715" s="116">
        <v>0</v>
      </c>
      <c r="O3715" s="116">
        <v>0</v>
      </c>
      <c r="P3715" s="120">
        <v>0</v>
      </c>
      <c r="Q3715" s="27" t="str">
        <f t="shared" si="588"/>
        <v>Registered</v>
      </c>
      <c r="R3715" s="121">
        <f t="shared" ref="R3715:R3778" si="589">I3715/H3715</f>
        <v>0.85</v>
      </c>
      <c r="T3715" s="117">
        <f t="shared" si="586"/>
        <v>551915</v>
      </c>
      <c r="U3715" s="117">
        <f t="shared" si="587"/>
        <v>0</v>
      </c>
    </row>
    <row r="3716" spans="1:21" x14ac:dyDescent="0.3">
      <c r="A3716" s="114">
        <v>713</v>
      </c>
      <c r="B3716" s="114" t="s">
        <v>1430</v>
      </c>
      <c r="C3716" s="114" t="s">
        <v>6</v>
      </c>
      <c r="D3716" s="114" t="s">
        <v>2474</v>
      </c>
      <c r="E3716" s="114" t="s">
        <v>2475</v>
      </c>
      <c r="F3716" s="115">
        <v>45107</v>
      </c>
      <c r="G3716" s="114" t="s">
        <v>2476</v>
      </c>
      <c r="H3716" s="116">
        <v>7973214</v>
      </c>
      <c r="I3716" s="116">
        <v>6777233</v>
      </c>
      <c r="J3716" s="116">
        <v>6278334.2199999997</v>
      </c>
      <c r="K3716" s="116">
        <v>498898.78</v>
      </c>
      <c r="L3716" s="116">
        <v>0</v>
      </c>
      <c r="M3716" s="116">
        <v>398661</v>
      </c>
      <c r="N3716" s="116">
        <v>0</v>
      </c>
      <c r="O3716" s="116">
        <v>0</v>
      </c>
      <c r="P3716" s="120">
        <v>100237.78</v>
      </c>
      <c r="Q3716" s="27" t="str">
        <f t="shared" si="588"/>
        <v>Registered</v>
      </c>
      <c r="R3716" s="121">
        <f t="shared" si="589"/>
        <v>0.85000013796193108</v>
      </c>
      <c r="T3716" s="117">
        <f t="shared" si="586"/>
        <v>498898.78</v>
      </c>
      <c r="U3716" s="117">
        <f t="shared" si="587"/>
        <v>0</v>
      </c>
    </row>
    <row r="3717" spans="1:21" x14ac:dyDescent="0.3">
      <c r="A3717" s="114">
        <v>771</v>
      </c>
      <c r="B3717" s="114" t="s">
        <v>1430</v>
      </c>
      <c r="C3717" s="114" t="s">
        <v>6</v>
      </c>
      <c r="D3717" s="114" t="s">
        <v>3653</v>
      </c>
      <c r="E3717" s="114" t="s">
        <v>3654</v>
      </c>
      <c r="F3717" s="115">
        <v>45100</v>
      </c>
      <c r="G3717" s="114" t="s">
        <v>2921</v>
      </c>
      <c r="H3717" s="116">
        <v>7991071</v>
      </c>
      <c r="I3717" s="116">
        <v>6792411</v>
      </c>
      <c r="J3717" s="116">
        <v>6392857</v>
      </c>
      <c r="K3717" s="116">
        <v>399554</v>
      </c>
      <c r="L3717" s="116">
        <v>0</v>
      </c>
      <c r="M3717" s="116">
        <v>399554</v>
      </c>
      <c r="N3717" s="116">
        <v>0</v>
      </c>
      <c r="O3717" s="116">
        <v>0</v>
      </c>
      <c r="P3717" s="120">
        <v>0</v>
      </c>
      <c r="Q3717" s="27" t="str">
        <f t="shared" si="588"/>
        <v>Registered</v>
      </c>
      <c r="R3717" s="121">
        <f t="shared" si="589"/>
        <v>0.85000008134078653</v>
      </c>
      <c r="T3717" s="117">
        <f t="shared" si="586"/>
        <v>399554</v>
      </c>
      <c r="U3717" s="117">
        <f t="shared" si="587"/>
        <v>0</v>
      </c>
    </row>
    <row r="3718" spans="1:21" x14ac:dyDescent="0.3">
      <c r="A3718" s="114">
        <v>972</v>
      </c>
      <c r="B3718" s="114" t="s">
        <v>1430</v>
      </c>
      <c r="C3718" s="114" t="s">
        <v>6</v>
      </c>
      <c r="D3718" s="114" t="s">
        <v>3711</v>
      </c>
      <c r="E3718" s="114" t="s">
        <v>3712</v>
      </c>
      <c r="F3718" s="115">
        <v>45097</v>
      </c>
      <c r="G3718" s="114" t="s">
        <v>3442</v>
      </c>
      <c r="H3718" s="116">
        <v>7859100</v>
      </c>
      <c r="I3718" s="116">
        <v>6680235</v>
      </c>
      <c r="J3718" s="116">
        <v>6580235</v>
      </c>
      <c r="K3718" s="116">
        <v>100000</v>
      </c>
      <c r="L3718" s="116">
        <v>0</v>
      </c>
      <c r="M3718" s="116">
        <v>100000</v>
      </c>
      <c r="N3718" s="116">
        <v>0</v>
      </c>
      <c r="O3718" s="116">
        <v>0</v>
      </c>
      <c r="P3718" s="120">
        <v>0</v>
      </c>
      <c r="Q3718" s="27" t="str">
        <f t="shared" si="588"/>
        <v>Registered</v>
      </c>
      <c r="R3718" s="121">
        <f t="shared" si="589"/>
        <v>0.85</v>
      </c>
      <c r="T3718" s="117">
        <f t="shared" si="586"/>
        <v>100000</v>
      </c>
      <c r="U3718" s="117">
        <f t="shared" si="587"/>
        <v>0</v>
      </c>
    </row>
    <row r="3719" spans="1:21" hidden="1" x14ac:dyDescent="0.3">
      <c r="A3719" s="114">
        <v>5031</v>
      </c>
      <c r="B3719" s="114" t="s">
        <v>1430</v>
      </c>
      <c r="C3719" s="114" t="s">
        <v>6</v>
      </c>
      <c r="D3719" s="114" t="s">
        <v>3686</v>
      </c>
      <c r="E3719" s="114" t="s">
        <v>3687</v>
      </c>
      <c r="F3719" s="115">
        <v>45096</v>
      </c>
      <c r="G3719" s="114" t="s">
        <v>2924</v>
      </c>
      <c r="H3719" s="116">
        <v>7901786</v>
      </c>
      <c r="I3719" s="116">
        <v>6716517</v>
      </c>
      <c r="J3719" s="116">
        <v>6716517</v>
      </c>
      <c r="K3719" s="116">
        <v>0</v>
      </c>
      <c r="L3719" s="116">
        <v>0</v>
      </c>
      <c r="M3719" s="116">
        <v>0</v>
      </c>
      <c r="N3719" s="116">
        <v>0</v>
      </c>
      <c r="O3719" s="116">
        <v>0</v>
      </c>
      <c r="P3719" s="120">
        <v>0</v>
      </c>
      <c r="Q3719" s="27" t="str">
        <f t="shared" si="588"/>
        <v>Registered</v>
      </c>
      <c r="R3719" s="121">
        <f t="shared" si="589"/>
        <v>0.84999986079096546</v>
      </c>
      <c r="T3719" s="117">
        <f t="shared" si="586"/>
        <v>0</v>
      </c>
      <c r="U3719" s="117">
        <f t="shared" si="587"/>
        <v>0</v>
      </c>
    </row>
    <row r="3720" spans="1:21" hidden="1" x14ac:dyDescent="0.3">
      <c r="A3720" s="114">
        <v>5032</v>
      </c>
      <c r="B3720" s="114" t="s">
        <v>1430</v>
      </c>
      <c r="C3720" s="114" t="s">
        <v>6</v>
      </c>
      <c r="D3720" s="114" t="s">
        <v>3073</v>
      </c>
      <c r="E3720" s="114" t="s">
        <v>3074</v>
      </c>
      <c r="F3720" s="115">
        <v>45096</v>
      </c>
      <c r="G3720" s="114" t="s">
        <v>3039</v>
      </c>
      <c r="H3720" s="116">
        <v>11546400</v>
      </c>
      <c r="I3720" s="116">
        <v>9814440</v>
      </c>
      <c r="J3720" s="116">
        <v>9814440</v>
      </c>
      <c r="K3720" s="116">
        <v>0</v>
      </c>
      <c r="L3720" s="116">
        <v>0</v>
      </c>
      <c r="M3720" s="116">
        <v>0</v>
      </c>
      <c r="N3720" s="116">
        <v>0</v>
      </c>
      <c r="O3720" s="116">
        <v>0</v>
      </c>
      <c r="P3720" s="120">
        <v>0</v>
      </c>
      <c r="Q3720" s="27" t="str">
        <f t="shared" si="588"/>
        <v>Registered</v>
      </c>
      <c r="R3720" s="121">
        <f t="shared" si="589"/>
        <v>0.85</v>
      </c>
      <c r="T3720" s="117">
        <f t="shared" si="586"/>
        <v>0</v>
      </c>
      <c r="U3720" s="117">
        <f t="shared" si="587"/>
        <v>0</v>
      </c>
    </row>
    <row r="3721" spans="1:21" hidden="1" x14ac:dyDescent="0.3">
      <c r="A3721" s="114">
        <v>5033</v>
      </c>
      <c r="B3721" s="114" t="s">
        <v>1430</v>
      </c>
      <c r="C3721" s="114" t="s">
        <v>6</v>
      </c>
      <c r="D3721" s="114" t="s">
        <v>3791</v>
      </c>
      <c r="E3721" s="114" t="s">
        <v>3792</v>
      </c>
      <c r="F3721" s="115">
        <v>45107</v>
      </c>
      <c r="G3721" s="114" t="s">
        <v>3793</v>
      </c>
      <c r="H3721" s="116">
        <v>7737108</v>
      </c>
      <c r="I3721" s="116">
        <v>6576539</v>
      </c>
      <c r="J3721" s="116">
        <v>6576539</v>
      </c>
      <c r="K3721" s="116">
        <v>0</v>
      </c>
      <c r="L3721" s="116">
        <v>0</v>
      </c>
      <c r="M3721" s="116">
        <v>0</v>
      </c>
      <c r="N3721" s="116">
        <v>0</v>
      </c>
      <c r="O3721" s="116">
        <v>0</v>
      </c>
      <c r="P3721" s="120">
        <v>0</v>
      </c>
      <c r="Q3721" s="27" t="str">
        <f t="shared" si="588"/>
        <v>Registered</v>
      </c>
      <c r="R3721" s="121">
        <f t="shared" si="589"/>
        <v>0.84999963810767543</v>
      </c>
      <c r="T3721" s="117">
        <f t="shared" si="586"/>
        <v>0</v>
      </c>
      <c r="U3721" s="117">
        <f t="shared" si="587"/>
        <v>0</v>
      </c>
    </row>
    <row r="3722" spans="1:21" hidden="1" x14ac:dyDescent="0.3">
      <c r="A3722" s="114">
        <v>5034</v>
      </c>
      <c r="B3722" s="114" t="s">
        <v>1430</v>
      </c>
      <c r="C3722" s="114" t="s">
        <v>6</v>
      </c>
      <c r="D3722" s="114" t="s">
        <v>6202</v>
      </c>
      <c r="E3722" s="114" t="s">
        <v>6203</v>
      </c>
      <c r="F3722" s="115">
        <v>45351</v>
      </c>
      <c r="G3722" s="114" t="s">
        <v>3330</v>
      </c>
      <c r="H3722" s="116">
        <v>8215000</v>
      </c>
      <c r="I3722" s="116">
        <v>6161250</v>
      </c>
      <c r="J3722" s="116">
        <v>6161250</v>
      </c>
      <c r="K3722" s="116">
        <v>0</v>
      </c>
      <c r="L3722" s="116">
        <v>0</v>
      </c>
      <c r="M3722" s="116">
        <v>0</v>
      </c>
      <c r="N3722" s="116">
        <v>0</v>
      </c>
      <c r="O3722" s="116">
        <v>0</v>
      </c>
      <c r="P3722" s="120">
        <v>0</v>
      </c>
      <c r="Q3722" s="27" t="str">
        <f t="shared" si="588"/>
        <v>Registered</v>
      </c>
      <c r="R3722" s="121">
        <f t="shared" si="589"/>
        <v>0.75</v>
      </c>
      <c r="T3722" s="117">
        <f t="shared" si="586"/>
        <v>0</v>
      </c>
      <c r="U3722" s="117">
        <f t="shared" si="587"/>
        <v>0</v>
      </c>
    </row>
    <row r="3723" spans="1:21" hidden="1" x14ac:dyDescent="0.3">
      <c r="A3723" s="114">
        <v>5035</v>
      </c>
      <c r="B3723" s="114" t="s">
        <v>1430</v>
      </c>
      <c r="C3723" s="114" t="s">
        <v>6</v>
      </c>
      <c r="D3723" s="114" t="s">
        <v>6204</v>
      </c>
      <c r="E3723" s="114" t="s">
        <v>6205</v>
      </c>
      <c r="F3723" s="115">
        <v>45222</v>
      </c>
      <c r="G3723" s="114" t="s">
        <v>1354</v>
      </c>
      <c r="H3723" s="116">
        <v>8259093</v>
      </c>
      <c r="I3723" s="116">
        <v>6607277</v>
      </c>
      <c r="J3723" s="116">
        <v>6607277</v>
      </c>
      <c r="K3723" s="116">
        <v>0</v>
      </c>
      <c r="L3723" s="116">
        <v>0</v>
      </c>
      <c r="M3723" s="116">
        <v>0</v>
      </c>
      <c r="N3723" s="116">
        <v>0</v>
      </c>
      <c r="O3723" s="116">
        <v>0</v>
      </c>
      <c r="P3723" s="120">
        <v>0</v>
      </c>
      <c r="Q3723" s="27" t="str">
        <f t="shared" si="588"/>
        <v>Registered</v>
      </c>
      <c r="R3723" s="121">
        <f t="shared" si="589"/>
        <v>0.80000031480454326</v>
      </c>
      <c r="T3723" s="117">
        <f t="shared" si="586"/>
        <v>0</v>
      </c>
      <c r="U3723" s="117">
        <f t="shared" si="587"/>
        <v>0</v>
      </c>
    </row>
    <row r="3724" spans="1:21" hidden="1" x14ac:dyDescent="0.3">
      <c r="A3724" s="114">
        <v>5036</v>
      </c>
      <c r="B3724" s="114" t="s">
        <v>1430</v>
      </c>
      <c r="C3724" s="114" t="s">
        <v>6</v>
      </c>
      <c r="D3724" s="114" t="s">
        <v>6206</v>
      </c>
      <c r="E3724" s="114" t="s">
        <v>6207</v>
      </c>
      <c r="F3724" s="115">
        <v>45135</v>
      </c>
      <c r="G3724" s="114" t="s">
        <v>1795</v>
      </c>
      <c r="H3724" s="116">
        <v>11970900</v>
      </c>
      <c r="I3724" s="116">
        <v>9576720</v>
      </c>
      <c r="J3724" s="116">
        <v>9576720</v>
      </c>
      <c r="K3724" s="116">
        <v>0</v>
      </c>
      <c r="L3724" s="116">
        <v>0</v>
      </c>
      <c r="M3724" s="116">
        <v>0</v>
      </c>
      <c r="N3724" s="116">
        <v>0</v>
      </c>
      <c r="O3724" s="116">
        <v>0</v>
      </c>
      <c r="P3724" s="120">
        <v>0</v>
      </c>
      <c r="Q3724" s="27" t="str">
        <f t="shared" si="588"/>
        <v>Registered</v>
      </c>
      <c r="R3724" s="121">
        <f t="shared" si="589"/>
        <v>0.8</v>
      </c>
      <c r="T3724" s="117">
        <f t="shared" si="586"/>
        <v>0</v>
      </c>
      <c r="U3724" s="117">
        <f t="shared" si="587"/>
        <v>0</v>
      </c>
    </row>
    <row r="3725" spans="1:21" hidden="1" x14ac:dyDescent="0.3">
      <c r="A3725" s="114">
        <v>5037</v>
      </c>
      <c r="B3725" s="114" t="s">
        <v>1430</v>
      </c>
      <c r="C3725" s="114" t="s">
        <v>6</v>
      </c>
      <c r="D3725" s="114" t="s">
        <v>6208</v>
      </c>
      <c r="E3725" s="114" t="s">
        <v>6209</v>
      </c>
      <c r="F3725" s="115">
        <v>45104</v>
      </c>
      <c r="G3725" s="114" t="s">
        <v>4857</v>
      </c>
      <c r="H3725" s="116">
        <v>8125000</v>
      </c>
      <c r="I3725" s="116">
        <v>6500000</v>
      </c>
      <c r="J3725" s="116">
        <v>6500000</v>
      </c>
      <c r="K3725" s="116">
        <v>0</v>
      </c>
      <c r="L3725" s="116">
        <v>0</v>
      </c>
      <c r="M3725" s="116">
        <v>0</v>
      </c>
      <c r="N3725" s="116">
        <v>0</v>
      </c>
      <c r="O3725" s="116">
        <v>0</v>
      </c>
      <c r="P3725" s="120">
        <v>0</v>
      </c>
      <c r="Q3725" s="27" t="str">
        <f t="shared" si="588"/>
        <v>Registered</v>
      </c>
      <c r="R3725" s="121">
        <f t="shared" si="589"/>
        <v>0.8</v>
      </c>
      <c r="T3725" s="117">
        <f t="shared" si="586"/>
        <v>0</v>
      </c>
      <c r="U3725" s="117">
        <f t="shared" si="587"/>
        <v>0</v>
      </c>
    </row>
    <row r="3726" spans="1:21" hidden="1" x14ac:dyDescent="0.3">
      <c r="A3726" s="114">
        <v>5038</v>
      </c>
      <c r="B3726" s="114" t="s">
        <v>1430</v>
      </c>
      <c r="C3726" s="114" t="s">
        <v>6</v>
      </c>
      <c r="D3726" s="114" t="s">
        <v>6210</v>
      </c>
      <c r="E3726" s="114" t="s">
        <v>6211</v>
      </c>
      <c r="F3726" s="115">
        <v>45104</v>
      </c>
      <c r="G3726" s="114" t="s">
        <v>5131</v>
      </c>
      <c r="H3726" s="116">
        <v>7902501</v>
      </c>
      <c r="I3726" s="116">
        <v>6322000</v>
      </c>
      <c r="J3726" s="116">
        <v>6322000</v>
      </c>
      <c r="K3726" s="116">
        <v>0</v>
      </c>
      <c r="L3726" s="116">
        <v>0</v>
      </c>
      <c r="M3726" s="116">
        <v>0</v>
      </c>
      <c r="N3726" s="116">
        <v>0</v>
      </c>
      <c r="O3726" s="116">
        <v>0</v>
      </c>
      <c r="P3726" s="120">
        <v>0</v>
      </c>
      <c r="Q3726" s="27" t="str">
        <f t="shared" si="588"/>
        <v>Registered</v>
      </c>
      <c r="R3726" s="121">
        <f t="shared" si="589"/>
        <v>0.79999989876622601</v>
      </c>
      <c r="T3726" s="117">
        <f t="shared" si="586"/>
        <v>0</v>
      </c>
      <c r="U3726" s="117">
        <f t="shared" si="587"/>
        <v>0</v>
      </c>
    </row>
    <row r="3727" spans="1:21" hidden="1" x14ac:dyDescent="0.3">
      <c r="A3727" s="114">
        <v>5039</v>
      </c>
      <c r="B3727" s="114" t="s">
        <v>1430</v>
      </c>
      <c r="C3727" s="114" t="s">
        <v>6</v>
      </c>
      <c r="D3727" s="114" t="s">
        <v>6212</v>
      </c>
      <c r="E3727" s="114" t="s">
        <v>6213</v>
      </c>
      <c r="F3727" s="115">
        <v>45206</v>
      </c>
      <c r="G3727" s="114" t="s">
        <v>4958</v>
      </c>
      <c r="H3727" s="116">
        <v>12055800</v>
      </c>
      <c r="I3727" s="116">
        <v>9644640</v>
      </c>
      <c r="J3727" s="116">
        <v>9644640</v>
      </c>
      <c r="K3727" s="116">
        <v>0</v>
      </c>
      <c r="L3727" s="116">
        <v>0</v>
      </c>
      <c r="M3727" s="116">
        <v>0</v>
      </c>
      <c r="N3727" s="116">
        <v>0</v>
      </c>
      <c r="O3727" s="116">
        <v>0</v>
      </c>
      <c r="P3727" s="120">
        <v>0</v>
      </c>
      <c r="Q3727" s="27" t="str">
        <f t="shared" si="588"/>
        <v>Registered</v>
      </c>
      <c r="R3727" s="121">
        <f t="shared" si="589"/>
        <v>0.8</v>
      </c>
      <c r="T3727" s="117">
        <f t="shared" si="586"/>
        <v>0</v>
      </c>
      <c r="U3727" s="117">
        <f t="shared" si="587"/>
        <v>0</v>
      </c>
    </row>
    <row r="3728" spans="1:21" hidden="1" x14ac:dyDescent="0.3">
      <c r="A3728" s="114">
        <v>5040</v>
      </c>
      <c r="B3728" s="114" t="s">
        <v>1430</v>
      </c>
      <c r="C3728" s="114" t="s">
        <v>6</v>
      </c>
      <c r="D3728" s="114" t="s">
        <v>6214</v>
      </c>
      <c r="E3728" s="114" t="s">
        <v>6215</v>
      </c>
      <c r="F3728" s="115">
        <v>45147</v>
      </c>
      <c r="G3728" s="114" t="s">
        <v>2732</v>
      </c>
      <c r="H3728" s="116">
        <v>12054102</v>
      </c>
      <c r="I3728" s="116">
        <v>9281657</v>
      </c>
      <c r="J3728" s="116">
        <v>9281657</v>
      </c>
      <c r="K3728" s="116">
        <v>0</v>
      </c>
      <c r="L3728" s="116">
        <v>0</v>
      </c>
      <c r="M3728" s="116">
        <v>0</v>
      </c>
      <c r="N3728" s="116">
        <v>0</v>
      </c>
      <c r="O3728" s="116">
        <v>0</v>
      </c>
      <c r="P3728" s="120">
        <v>0</v>
      </c>
      <c r="Q3728" s="27" t="str">
        <f t="shared" si="588"/>
        <v>Registered</v>
      </c>
      <c r="R3728" s="121">
        <f t="shared" si="589"/>
        <v>0.76999987224266064</v>
      </c>
      <c r="T3728" s="117">
        <f t="shared" si="586"/>
        <v>0</v>
      </c>
      <c r="U3728" s="117">
        <f t="shared" si="587"/>
        <v>0</v>
      </c>
    </row>
    <row r="3729" spans="1:21" hidden="1" x14ac:dyDescent="0.3">
      <c r="A3729" s="114">
        <v>5041</v>
      </c>
      <c r="B3729" s="114" t="s">
        <v>1430</v>
      </c>
      <c r="C3729" s="114" t="s">
        <v>6</v>
      </c>
      <c r="D3729" s="114" t="s">
        <v>6216</v>
      </c>
      <c r="E3729" s="114" t="s">
        <v>6217</v>
      </c>
      <c r="F3729" s="115">
        <v>45141</v>
      </c>
      <c r="G3729" s="114" t="s">
        <v>3056</v>
      </c>
      <c r="H3729" s="116">
        <v>8022147</v>
      </c>
      <c r="I3729" s="116">
        <v>6417718</v>
      </c>
      <c r="J3729" s="116">
        <v>6417718</v>
      </c>
      <c r="K3729" s="116">
        <v>0</v>
      </c>
      <c r="L3729" s="116">
        <v>0</v>
      </c>
      <c r="M3729" s="116">
        <v>0</v>
      </c>
      <c r="N3729" s="116">
        <v>0</v>
      </c>
      <c r="O3729" s="116">
        <v>0</v>
      </c>
      <c r="P3729" s="120">
        <v>0</v>
      </c>
      <c r="Q3729" s="27" t="str">
        <f t="shared" si="588"/>
        <v>Registered</v>
      </c>
      <c r="R3729" s="121">
        <f t="shared" si="589"/>
        <v>0.80000004986196338</v>
      </c>
      <c r="T3729" s="117">
        <f t="shared" si="586"/>
        <v>0</v>
      </c>
      <c r="U3729" s="117">
        <f t="shared" si="587"/>
        <v>0</v>
      </c>
    </row>
    <row r="3730" spans="1:21" hidden="1" x14ac:dyDescent="0.3">
      <c r="A3730" s="114">
        <v>5042</v>
      </c>
      <c r="B3730" s="114" t="s">
        <v>1430</v>
      </c>
      <c r="C3730" s="114" t="s">
        <v>6</v>
      </c>
      <c r="D3730" s="114" t="s">
        <v>6218</v>
      </c>
      <c r="E3730" s="114" t="s">
        <v>6219</v>
      </c>
      <c r="F3730" s="115">
        <v>45448</v>
      </c>
      <c r="G3730" s="114" t="s">
        <v>6220</v>
      </c>
      <c r="H3730" s="116">
        <v>8386950</v>
      </c>
      <c r="I3730" s="116">
        <v>6709562</v>
      </c>
      <c r="J3730" s="116">
        <v>6709562</v>
      </c>
      <c r="K3730" s="116">
        <v>0</v>
      </c>
      <c r="L3730" s="116">
        <v>0</v>
      </c>
      <c r="M3730" s="116">
        <v>0</v>
      </c>
      <c r="N3730" s="116">
        <v>0</v>
      </c>
      <c r="O3730" s="116">
        <v>0</v>
      </c>
      <c r="P3730" s="120">
        <v>0</v>
      </c>
      <c r="Q3730" s="27" t="str">
        <f t="shared" si="588"/>
        <v>Registered</v>
      </c>
      <c r="R3730" s="121">
        <f t="shared" si="589"/>
        <v>0.80000023846571167</v>
      </c>
      <c r="T3730" s="117">
        <f t="shared" si="586"/>
        <v>0</v>
      </c>
      <c r="U3730" s="117">
        <f t="shared" si="587"/>
        <v>0</v>
      </c>
    </row>
    <row r="3731" spans="1:21" hidden="1" x14ac:dyDescent="0.3">
      <c r="A3731" s="114">
        <v>5043</v>
      </c>
      <c r="B3731" s="114" t="s">
        <v>1430</v>
      </c>
      <c r="C3731" s="114" t="s">
        <v>6</v>
      </c>
      <c r="D3731" s="114" t="s">
        <v>6221</v>
      </c>
      <c r="E3731" s="114" t="s">
        <v>6222</v>
      </c>
      <c r="F3731" s="115">
        <v>45107</v>
      </c>
      <c r="G3731" s="114" t="s">
        <v>4878</v>
      </c>
      <c r="H3731" s="116">
        <v>12723214</v>
      </c>
      <c r="I3731" s="116">
        <v>10178572</v>
      </c>
      <c r="J3731" s="116">
        <v>10178572</v>
      </c>
      <c r="K3731" s="116">
        <v>0</v>
      </c>
      <c r="L3731" s="116">
        <v>0</v>
      </c>
      <c r="M3731" s="116">
        <v>0</v>
      </c>
      <c r="N3731" s="116">
        <v>0</v>
      </c>
      <c r="O3731" s="116">
        <v>0</v>
      </c>
      <c r="P3731" s="120">
        <v>0</v>
      </c>
      <c r="Q3731" s="27" t="str">
        <f t="shared" si="588"/>
        <v>Registered</v>
      </c>
      <c r="R3731" s="121">
        <f t="shared" si="589"/>
        <v>0.80000006287719438</v>
      </c>
      <c r="T3731" s="117">
        <f t="shared" si="586"/>
        <v>0</v>
      </c>
      <c r="U3731" s="117">
        <f t="shared" si="587"/>
        <v>0</v>
      </c>
    </row>
    <row r="3732" spans="1:21" hidden="1" x14ac:dyDescent="0.3">
      <c r="A3732" s="114">
        <v>5044</v>
      </c>
      <c r="B3732" s="114" t="s">
        <v>1430</v>
      </c>
      <c r="C3732" s="114" t="s">
        <v>6</v>
      </c>
      <c r="D3732" s="114" t="s">
        <v>6223</v>
      </c>
      <c r="E3732" s="114" t="s">
        <v>2769</v>
      </c>
      <c r="F3732" s="115">
        <v>45260</v>
      </c>
      <c r="G3732" s="114" t="s">
        <v>5149</v>
      </c>
      <c r="H3732" s="116">
        <v>12901786</v>
      </c>
      <c r="I3732" s="116">
        <v>10321428</v>
      </c>
      <c r="J3732" s="116">
        <v>10321428</v>
      </c>
      <c r="K3732" s="116">
        <v>0</v>
      </c>
      <c r="L3732" s="116">
        <v>0</v>
      </c>
      <c r="M3732" s="116">
        <v>0</v>
      </c>
      <c r="N3732" s="116">
        <v>0</v>
      </c>
      <c r="O3732" s="116">
        <v>0</v>
      </c>
      <c r="P3732" s="120">
        <v>0</v>
      </c>
      <c r="Q3732" s="27" t="str">
        <f t="shared" si="588"/>
        <v>Registered</v>
      </c>
      <c r="R3732" s="121">
        <f t="shared" si="589"/>
        <v>0.799999937993081</v>
      </c>
      <c r="T3732" s="117">
        <f t="shared" si="586"/>
        <v>0</v>
      </c>
      <c r="U3732" s="117">
        <f t="shared" si="587"/>
        <v>0</v>
      </c>
    </row>
    <row r="3733" spans="1:21" hidden="1" x14ac:dyDescent="0.3">
      <c r="A3733" s="114">
        <v>5045</v>
      </c>
      <c r="B3733" s="114" t="s">
        <v>1430</v>
      </c>
      <c r="C3733" s="114" t="s">
        <v>6</v>
      </c>
      <c r="D3733" s="114" t="s">
        <v>6224</v>
      </c>
      <c r="E3733" s="114" t="s">
        <v>6225</v>
      </c>
      <c r="F3733" s="115">
        <v>45107</v>
      </c>
      <c r="G3733" s="114" t="s">
        <v>3039</v>
      </c>
      <c r="H3733" s="116">
        <v>8263343</v>
      </c>
      <c r="I3733" s="116">
        <v>6610675</v>
      </c>
      <c r="J3733" s="116">
        <v>6610675</v>
      </c>
      <c r="K3733" s="116">
        <v>0</v>
      </c>
      <c r="L3733" s="116">
        <v>0</v>
      </c>
      <c r="M3733" s="116">
        <v>0</v>
      </c>
      <c r="N3733" s="116">
        <v>0</v>
      </c>
      <c r="O3733" s="116">
        <v>0</v>
      </c>
      <c r="P3733" s="120">
        <v>0</v>
      </c>
      <c r="Q3733" s="27" t="str">
        <f t="shared" si="588"/>
        <v>Registered</v>
      </c>
      <c r="R3733" s="121">
        <f t="shared" si="589"/>
        <v>0.80000007260983841</v>
      </c>
      <c r="T3733" s="117">
        <f t="shared" si="586"/>
        <v>0</v>
      </c>
      <c r="U3733" s="117">
        <f t="shared" si="587"/>
        <v>0</v>
      </c>
    </row>
    <row r="3734" spans="1:21" hidden="1" x14ac:dyDescent="0.3">
      <c r="A3734" s="114">
        <v>5046</v>
      </c>
      <c r="B3734" s="114" t="s">
        <v>1430</v>
      </c>
      <c r="C3734" s="114" t="s">
        <v>6</v>
      </c>
      <c r="D3734" s="114" t="s">
        <v>6226</v>
      </c>
      <c r="E3734" s="114" t="s">
        <v>6227</v>
      </c>
      <c r="F3734" s="115">
        <v>45090</v>
      </c>
      <c r="G3734" s="114" t="s">
        <v>2842</v>
      </c>
      <c r="H3734" s="116">
        <v>12187500</v>
      </c>
      <c r="I3734" s="116">
        <v>9750000</v>
      </c>
      <c r="J3734" s="116">
        <v>9750000</v>
      </c>
      <c r="K3734" s="116">
        <v>0</v>
      </c>
      <c r="L3734" s="116">
        <v>0</v>
      </c>
      <c r="M3734" s="116">
        <v>0</v>
      </c>
      <c r="N3734" s="116">
        <v>0</v>
      </c>
      <c r="O3734" s="116">
        <v>0</v>
      </c>
      <c r="P3734" s="120">
        <v>0</v>
      </c>
      <c r="Q3734" s="27" t="str">
        <f t="shared" si="588"/>
        <v>Registered</v>
      </c>
      <c r="R3734" s="121">
        <f t="shared" si="589"/>
        <v>0.8</v>
      </c>
      <c r="T3734" s="117">
        <f t="shared" si="586"/>
        <v>0</v>
      </c>
      <c r="U3734" s="117">
        <f t="shared" si="587"/>
        <v>0</v>
      </c>
    </row>
    <row r="3735" spans="1:21" hidden="1" x14ac:dyDescent="0.3">
      <c r="A3735" s="114">
        <v>5047</v>
      </c>
      <c r="B3735" s="114" t="s">
        <v>1430</v>
      </c>
      <c r="C3735" s="114" t="s">
        <v>6</v>
      </c>
      <c r="D3735" s="114" t="s">
        <v>6228</v>
      </c>
      <c r="E3735" s="114" t="s">
        <v>6229</v>
      </c>
      <c r="F3735" s="115">
        <v>45176</v>
      </c>
      <c r="G3735" s="114" t="s">
        <v>2078</v>
      </c>
      <c r="H3735" s="116">
        <v>11970900</v>
      </c>
      <c r="I3735" s="116">
        <v>9217593</v>
      </c>
      <c r="J3735" s="116">
        <v>9217593</v>
      </c>
      <c r="K3735" s="116">
        <v>0</v>
      </c>
      <c r="L3735" s="116">
        <v>0</v>
      </c>
      <c r="M3735" s="116">
        <v>0</v>
      </c>
      <c r="N3735" s="116">
        <v>0</v>
      </c>
      <c r="O3735" s="116">
        <v>0</v>
      </c>
      <c r="P3735" s="120">
        <v>0</v>
      </c>
      <c r="Q3735" s="27" t="str">
        <f t="shared" si="588"/>
        <v>Registered</v>
      </c>
      <c r="R3735" s="121">
        <f t="shared" si="589"/>
        <v>0.77</v>
      </c>
      <c r="T3735" s="117">
        <f t="shared" si="586"/>
        <v>0</v>
      </c>
      <c r="U3735" s="117">
        <f t="shared" si="587"/>
        <v>0</v>
      </c>
    </row>
    <row r="3736" spans="1:21" hidden="1" x14ac:dyDescent="0.3">
      <c r="A3736" s="114">
        <v>5048</v>
      </c>
      <c r="B3736" s="114" t="s">
        <v>1430</v>
      </c>
      <c r="C3736" s="114" t="s">
        <v>6</v>
      </c>
      <c r="D3736" s="114" t="s">
        <v>6230</v>
      </c>
      <c r="E3736" s="114" t="s">
        <v>2059</v>
      </c>
      <c r="F3736" s="115">
        <v>45107</v>
      </c>
      <c r="G3736" s="114" t="s">
        <v>2060</v>
      </c>
      <c r="H3736" s="116">
        <v>7859100</v>
      </c>
      <c r="I3736" s="116">
        <v>6287280</v>
      </c>
      <c r="J3736" s="116">
        <v>6287280</v>
      </c>
      <c r="K3736" s="116">
        <v>0</v>
      </c>
      <c r="L3736" s="116">
        <v>0</v>
      </c>
      <c r="M3736" s="116">
        <v>0</v>
      </c>
      <c r="N3736" s="116">
        <v>0</v>
      </c>
      <c r="O3736" s="116">
        <v>0</v>
      </c>
      <c r="P3736" s="120">
        <v>0</v>
      </c>
      <c r="Q3736" s="27" t="str">
        <f t="shared" si="588"/>
        <v>Registered</v>
      </c>
      <c r="R3736" s="121">
        <f t="shared" si="589"/>
        <v>0.8</v>
      </c>
      <c r="T3736" s="117">
        <f t="shared" si="586"/>
        <v>0</v>
      </c>
      <c r="U3736" s="117">
        <f t="shared" si="587"/>
        <v>0</v>
      </c>
    </row>
    <row r="3737" spans="1:21" hidden="1" x14ac:dyDescent="0.3">
      <c r="A3737" s="114">
        <v>5049</v>
      </c>
      <c r="B3737" s="114" t="s">
        <v>1430</v>
      </c>
      <c r="C3737" s="114" t="s">
        <v>6</v>
      </c>
      <c r="D3737" s="114" t="s">
        <v>6231</v>
      </c>
      <c r="E3737" s="114" t="s">
        <v>6232</v>
      </c>
      <c r="F3737" s="115">
        <v>45504</v>
      </c>
      <c r="G3737" s="114" t="s">
        <v>2577</v>
      </c>
      <c r="H3737" s="116">
        <v>8621550</v>
      </c>
      <c r="I3737" s="116">
        <v>6897242</v>
      </c>
      <c r="J3737" s="116">
        <v>6897242</v>
      </c>
      <c r="K3737" s="116">
        <v>0</v>
      </c>
      <c r="L3737" s="116">
        <v>0</v>
      </c>
      <c r="M3737" s="116">
        <v>0</v>
      </c>
      <c r="N3737" s="116">
        <v>0</v>
      </c>
      <c r="O3737" s="116">
        <v>0</v>
      </c>
      <c r="P3737" s="120">
        <v>0</v>
      </c>
      <c r="Q3737" s="27" t="str">
        <f t="shared" si="588"/>
        <v>Registered</v>
      </c>
      <c r="R3737" s="121">
        <f t="shared" si="589"/>
        <v>0.80000023197684866</v>
      </c>
      <c r="T3737" s="117">
        <f t="shared" si="586"/>
        <v>0</v>
      </c>
      <c r="U3737" s="117">
        <f t="shared" si="587"/>
        <v>0</v>
      </c>
    </row>
    <row r="3738" spans="1:21" hidden="1" x14ac:dyDescent="0.3">
      <c r="A3738" s="114">
        <v>5050</v>
      </c>
      <c r="B3738" s="114" t="s">
        <v>1430</v>
      </c>
      <c r="C3738" s="114" t="s">
        <v>6</v>
      </c>
      <c r="D3738" s="114" t="s">
        <v>6233</v>
      </c>
      <c r="E3738" s="114" t="s">
        <v>6234</v>
      </c>
      <c r="F3738" s="115">
        <v>45147</v>
      </c>
      <c r="G3738" s="114" t="s">
        <v>3682</v>
      </c>
      <c r="H3738" s="116">
        <v>12723214</v>
      </c>
      <c r="I3738" s="116">
        <v>10178572</v>
      </c>
      <c r="J3738" s="116">
        <v>10178572</v>
      </c>
      <c r="K3738" s="116">
        <v>0</v>
      </c>
      <c r="L3738" s="116">
        <v>0</v>
      </c>
      <c r="M3738" s="116">
        <v>0</v>
      </c>
      <c r="N3738" s="116">
        <v>0</v>
      </c>
      <c r="O3738" s="116">
        <v>0</v>
      </c>
      <c r="P3738" s="120">
        <v>0</v>
      </c>
      <c r="Q3738" s="27" t="str">
        <f t="shared" si="588"/>
        <v>Registered</v>
      </c>
      <c r="R3738" s="121">
        <f t="shared" si="589"/>
        <v>0.80000006287719438</v>
      </c>
      <c r="T3738" s="117">
        <f t="shared" si="586"/>
        <v>0</v>
      </c>
      <c r="U3738" s="117">
        <f t="shared" si="587"/>
        <v>0</v>
      </c>
    </row>
    <row r="3739" spans="1:21" hidden="1" x14ac:dyDescent="0.3">
      <c r="A3739" s="114">
        <v>5051</v>
      </c>
      <c r="B3739" s="114" t="s">
        <v>1430</v>
      </c>
      <c r="C3739" s="114" t="s">
        <v>6</v>
      </c>
      <c r="D3739" s="114" t="s">
        <v>6235</v>
      </c>
      <c r="E3739" s="114" t="s">
        <v>6236</v>
      </c>
      <c r="F3739" s="115">
        <v>45106</v>
      </c>
      <c r="G3739" s="114" t="s">
        <v>4878</v>
      </c>
      <c r="H3739" s="116">
        <v>7901786</v>
      </c>
      <c r="I3739" s="116">
        <v>6321428</v>
      </c>
      <c r="J3739" s="116">
        <v>6321428</v>
      </c>
      <c r="K3739" s="116">
        <v>0</v>
      </c>
      <c r="L3739" s="116">
        <v>0</v>
      </c>
      <c r="M3739" s="116">
        <v>0</v>
      </c>
      <c r="N3739" s="116">
        <v>0</v>
      </c>
      <c r="O3739" s="116">
        <v>0</v>
      </c>
      <c r="P3739" s="120">
        <v>0</v>
      </c>
      <c r="Q3739" s="27" t="str">
        <f t="shared" si="588"/>
        <v>Registered</v>
      </c>
      <c r="R3739" s="121">
        <f t="shared" si="589"/>
        <v>0.79999989875706579</v>
      </c>
      <c r="T3739" s="117">
        <f t="shared" si="586"/>
        <v>0</v>
      </c>
      <c r="U3739" s="117">
        <f t="shared" si="587"/>
        <v>0</v>
      </c>
    </row>
    <row r="3740" spans="1:21" hidden="1" x14ac:dyDescent="0.3">
      <c r="A3740" s="114">
        <v>5052</v>
      </c>
      <c r="B3740" s="114" t="s">
        <v>1430</v>
      </c>
      <c r="C3740" s="114" t="s">
        <v>6</v>
      </c>
      <c r="D3740" s="114" t="s">
        <v>6237</v>
      </c>
      <c r="E3740" s="114" t="s">
        <v>6238</v>
      </c>
      <c r="F3740" s="115">
        <v>45096</v>
      </c>
      <c r="G3740" s="114" t="s">
        <v>4878</v>
      </c>
      <c r="H3740" s="116">
        <v>12187500</v>
      </c>
      <c r="I3740" s="116">
        <v>9750000</v>
      </c>
      <c r="J3740" s="116">
        <v>9750000</v>
      </c>
      <c r="K3740" s="116">
        <v>0</v>
      </c>
      <c r="L3740" s="116">
        <v>0</v>
      </c>
      <c r="M3740" s="116">
        <v>0</v>
      </c>
      <c r="N3740" s="116">
        <v>0</v>
      </c>
      <c r="O3740" s="116">
        <v>0</v>
      </c>
      <c r="P3740" s="120">
        <v>0</v>
      </c>
      <c r="Q3740" s="27" t="str">
        <f t="shared" si="588"/>
        <v>Registered</v>
      </c>
      <c r="R3740" s="121">
        <f t="shared" si="589"/>
        <v>0.8</v>
      </c>
      <c r="T3740" s="117">
        <f t="shared" si="586"/>
        <v>0</v>
      </c>
      <c r="U3740" s="117">
        <f t="shared" si="587"/>
        <v>0</v>
      </c>
    </row>
    <row r="3741" spans="1:21" hidden="1" x14ac:dyDescent="0.3">
      <c r="A3741" s="114">
        <v>5053</v>
      </c>
      <c r="B3741" s="114" t="s">
        <v>1430</v>
      </c>
      <c r="C3741" s="114" t="s">
        <v>6</v>
      </c>
      <c r="D3741" s="114" t="s">
        <v>6239</v>
      </c>
      <c r="E3741" s="114" t="s">
        <v>6240</v>
      </c>
      <c r="F3741" s="115">
        <v>45106</v>
      </c>
      <c r="G3741" s="114" t="s">
        <v>4878</v>
      </c>
      <c r="H3741" s="116">
        <v>7901786</v>
      </c>
      <c r="I3741" s="116">
        <v>6321428</v>
      </c>
      <c r="J3741" s="116">
        <v>6321428</v>
      </c>
      <c r="K3741" s="116">
        <v>0</v>
      </c>
      <c r="L3741" s="116">
        <v>0</v>
      </c>
      <c r="M3741" s="116">
        <v>0</v>
      </c>
      <c r="N3741" s="116">
        <v>0</v>
      </c>
      <c r="O3741" s="116">
        <v>0</v>
      </c>
      <c r="P3741" s="120">
        <v>0</v>
      </c>
      <c r="Q3741" s="27" t="str">
        <f t="shared" si="588"/>
        <v>Registered</v>
      </c>
      <c r="R3741" s="121">
        <f t="shared" si="589"/>
        <v>0.79999989875706579</v>
      </c>
      <c r="T3741" s="117">
        <f t="shared" si="586"/>
        <v>0</v>
      </c>
      <c r="U3741" s="117">
        <f t="shared" si="587"/>
        <v>0</v>
      </c>
    </row>
    <row r="3742" spans="1:21" hidden="1" x14ac:dyDescent="0.3">
      <c r="A3742" s="114">
        <v>5054</v>
      </c>
      <c r="B3742" s="114" t="s">
        <v>1430</v>
      </c>
      <c r="C3742" s="114" t="s">
        <v>6</v>
      </c>
      <c r="D3742" s="114" t="s">
        <v>6241</v>
      </c>
      <c r="E3742" s="114" t="s">
        <v>6242</v>
      </c>
      <c r="F3742" s="115">
        <v>45106</v>
      </c>
      <c r="G3742" s="114" t="s">
        <v>4878</v>
      </c>
      <c r="H3742" s="116">
        <v>7901786</v>
      </c>
      <c r="I3742" s="116">
        <v>6321428</v>
      </c>
      <c r="J3742" s="116">
        <v>6321428</v>
      </c>
      <c r="K3742" s="116">
        <v>0</v>
      </c>
      <c r="L3742" s="116">
        <v>0</v>
      </c>
      <c r="M3742" s="116">
        <v>0</v>
      </c>
      <c r="N3742" s="116">
        <v>0</v>
      </c>
      <c r="O3742" s="116">
        <v>0</v>
      </c>
      <c r="P3742" s="120">
        <v>0</v>
      </c>
      <c r="Q3742" s="27" t="str">
        <f t="shared" si="588"/>
        <v>Registered</v>
      </c>
      <c r="R3742" s="121">
        <f t="shared" si="589"/>
        <v>0.79999989875706579</v>
      </c>
      <c r="T3742" s="117">
        <f t="shared" si="586"/>
        <v>0</v>
      </c>
      <c r="U3742" s="117">
        <f t="shared" si="587"/>
        <v>0</v>
      </c>
    </row>
    <row r="3743" spans="1:21" hidden="1" x14ac:dyDescent="0.3">
      <c r="A3743" s="114">
        <v>5055</v>
      </c>
      <c r="B3743" s="114" t="s">
        <v>1430</v>
      </c>
      <c r="C3743" s="114" t="s">
        <v>6</v>
      </c>
      <c r="D3743" s="114" t="s">
        <v>6243</v>
      </c>
      <c r="E3743" s="114" t="s">
        <v>6244</v>
      </c>
      <c r="F3743" s="115">
        <v>45248</v>
      </c>
      <c r="G3743" s="114" t="s">
        <v>1789</v>
      </c>
      <c r="H3743" s="116">
        <v>12813000</v>
      </c>
      <c r="I3743" s="116">
        <v>10250400</v>
      </c>
      <c r="J3743" s="116">
        <v>10250400</v>
      </c>
      <c r="K3743" s="116">
        <v>0</v>
      </c>
      <c r="L3743" s="116">
        <v>0</v>
      </c>
      <c r="M3743" s="116">
        <v>0</v>
      </c>
      <c r="N3743" s="116">
        <v>0</v>
      </c>
      <c r="O3743" s="116">
        <v>0</v>
      </c>
      <c r="P3743" s="120">
        <v>0</v>
      </c>
      <c r="Q3743" s="27" t="str">
        <f t="shared" si="588"/>
        <v>Registered</v>
      </c>
      <c r="R3743" s="121">
        <f t="shared" si="589"/>
        <v>0.8</v>
      </c>
      <c r="T3743" s="117">
        <f t="shared" si="586"/>
        <v>0</v>
      </c>
      <c r="U3743" s="117">
        <f t="shared" si="587"/>
        <v>0</v>
      </c>
    </row>
    <row r="3744" spans="1:21" hidden="1" x14ac:dyDescent="0.3">
      <c r="A3744" s="114">
        <v>5056</v>
      </c>
      <c r="B3744" s="114" t="s">
        <v>1430</v>
      </c>
      <c r="C3744" s="114" t="s">
        <v>6</v>
      </c>
      <c r="D3744" s="114" t="s">
        <v>6245</v>
      </c>
      <c r="E3744" s="114" t="s">
        <v>6246</v>
      </c>
      <c r="F3744" s="115">
        <v>45336</v>
      </c>
      <c r="G3744" s="114" t="s">
        <v>2957</v>
      </c>
      <c r="H3744" s="116">
        <v>12197321</v>
      </c>
      <c r="I3744" s="116">
        <v>9757856</v>
      </c>
      <c r="J3744" s="116">
        <v>9757856</v>
      </c>
      <c r="K3744" s="116">
        <v>0</v>
      </c>
      <c r="L3744" s="116">
        <v>0</v>
      </c>
      <c r="M3744" s="116">
        <v>0</v>
      </c>
      <c r="N3744" s="116">
        <v>0</v>
      </c>
      <c r="O3744" s="116">
        <v>0</v>
      </c>
      <c r="P3744" s="120">
        <v>0</v>
      </c>
      <c r="Q3744" s="27" t="str">
        <f t="shared" si="588"/>
        <v>Registered</v>
      </c>
      <c r="R3744" s="121">
        <f t="shared" si="589"/>
        <v>0.79999993441182704</v>
      </c>
      <c r="T3744" s="117">
        <f t="shared" si="586"/>
        <v>0</v>
      </c>
      <c r="U3744" s="117">
        <f t="shared" si="587"/>
        <v>0</v>
      </c>
    </row>
    <row r="3745" spans="1:21" hidden="1" x14ac:dyDescent="0.3">
      <c r="A3745" s="114">
        <v>5057</v>
      </c>
      <c r="B3745" s="114" t="s">
        <v>1430</v>
      </c>
      <c r="C3745" s="114" t="s">
        <v>6</v>
      </c>
      <c r="D3745" s="114" t="s">
        <v>6247</v>
      </c>
      <c r="E3745" s="114" t="s">
        <v>6248</v>
      </c>
      <c r="F3745" s="115">
        <v>45672</v>
      </c>
      <c r="G3745" s="114" t="s">
        <v>6249</v>
      </c>
      <c r="H3745" s="116">
        <v>8973214</v>
      </c>
      <c r="I3745" s="116">
        <v>5832589</v>
      </c>
      <c r="J3745" s="116">
        <v>5832589</v>
      </c>
      <c r="K3745" s="116">
        <v>0</v>
      </c>
      <c r="L3745" s="116">
        <v>0</v>
      </c>
      <c r="M3745" s="116">
        <v>0</v>
      </c>
      <c r="N3745" s="116">
        <v>0</v>
      </c>
      <c r="O3745" s="116">
        <v>0</v>
      </c>
      <c r="P3745" s="120">
        <v>0</v>
      </c>
      <c r="Q3745" s="27" t="str">
        <f t="shared" si="588"/>
        <v>Registered</v>
      </c>
      <c r="R3745" s="121">
        <f t="shared" si="589"/>
        <v>0.64999998885572108</v>
      </c>
      <c r="T3745" s="117">
        <f t="shared" si="586"/>
        <v>0</v>
      </c>
      <c r="U3745" s="117">
        <f t="shared" si="587"/>
        <v>0</v>
      </c>
    </row>
    <row r="3746" spans="1:21" hidden="1" x14ac:dyDescent="0.3">
      <c r="A3746" s="114">
        <v>5058</v>
      </c>
      <c r="B3746" s="114" t="s">
        <v>1430</v>
      </c>
      <c r="C3746" s="114" t="s">
        <v>6</v>
      </c>
      <c r="D3746" s="114" t="s">
        <v>6250</v>
      </c>
      <c r="E3746" s="114" t="s">
        <v>6251</v>
      </c>
      <c r="F3746" s="115">
        <v>45104</v>
      </c>
      <c r="G3746" s="114" t="s">
        <v>5389</v>
      </c>
      <c r="H3746" s="116">
        <v>12008929</v>
      </c>
      <c r="I3746" s="116">
        <v>9006697</v>
      </c>
      <c r="J3746" s="116">
        <v>9006697</v>
      </c>
      <c r="K3746" s="116">
        <v>0</v>
      </c>
      <c r="L3746" s="116">
        <v>0</v>
      </c>
      <c r="M3746" s="116">
        <v>0</v>
      </c>
      <c r="N3746" s="116">
        <v>0</v>
      </c>
      <c r="O3746" s="116">
        <v>0</v>
      </c>
      <c r="P3746" s="120">
        <v>0</v>
      </c>
      <c r="Q3746" s="27" t="str">
        <f t="shared" si="588"/>
        <v>Registered</v>
      </c>
      <c r="R3746" s="121">
        <f t="shared" si="589"/>
        <v>0.75000002081784312</v>
      </c>
      <c r="T3746" s="117">
        <f t="shared" si="586"/>
        <v>0</v>
      </c>
      <c r="U3746" s="117">
        <f t="shared" si="587"/>
        <v>0</v>
      </c>
    </row>
    <row r="3747" spans="1:21" hidden="1" x14ac:dyDescent="0.3">
      <c r="A3747" s="114">
        <v>5059</v>
      </c>
      <c r="B3747" s="114" t="s">
        <v>1430</v>
      </c>
      <c r="C3747" s="114" t="s">
        <v>6</v>
      </c>
      <c r="D3747" s="114" t="s">
        <v>6252</v>
      </c>
      <c r="E3747" s="114" t="s">
        <v>6253</v>
      </c>
      <c r="F3747" s="115">
        <v>45176</v>
      </c>
      <c r="G3747" s="114" t="s">
        <v>2523</v>
      </c>
      <c r="H3747" s="116">
        <v>8214284</v>
      </c>
      <c r="I3747" s="116">
        <v>6160713</v>
      </c>
      <c r="J3747" s="116">
        <v>6160713</v>
      </c>
      <c r="K3747" s="116">
        <v>0</v>
      </c>
      <c r="L3747" s="116">
        <v>0</v>
      </c>
      <c r="M3747" s="116">
        <v>0</v>
      </c>
      <c r="N3747" s="116">
        <v>0</v>
      </c>
      <c r="O3747" s="116">
        <v>0</v>
      </c>
      <c r="P3747" s="120">
        <v>0</v>
      </c>
      <c r="Q3747" s="27" t="str">
        <f t="shared" si="588"/>
        <v>Registered</v>
      </c>
      <c r="R3747" s="121">
        <f t="shared" si="589"/>
        <v>0.75</v>
      </c>
      <c r="T3747" s="117">
        <f t="shared" si="586"/>
        <v>0</v>
      </c>
      <c r="U3747" s="117">
        <f t="shared" si="587"/>
        <v>0</v>
      </c>
    </row>
    <row r="3748" spans="1:21" hidden="1" x14ac:dyDescent="0.3">
      <c r="A3748" s="114">
        <v>5060</v>
      </c>
      <c r="B3748" s="114" t="s">
        <v>1430</v>
      </c>
      <c r="C3748" s="114" t="s">
        <v>6</v>
      </c>
      <c r="D3748" s="114" t="s">
        <v>6254</v>
      </c>
      <c r="E3748" s="114" t="s">
        <v>6255</v>
      </c>
      <c r="F3748" s="115">
        <v>45100</v>
      </c>
      <c r="G3748" s="114" t="s">
        <v>5480</v>
      </c>
      <c r="H3748" s="116">
        <v>12321429</v>
      </c>
      <c r="I3748" s="116">
        <v>9241072</v>
      </c>
      <c r="J3748" s="116">
        <v>9241072</v>
      </c>
      <c r="K3748" s="116">
        <v>0</v>
      </c>
      <c r="L3748" s="116">
        <v>0</v>
      </c>
      <c r="M3748" s="116">
        <v>0</v>
      </c>
      <c r="N3748" s="116">
        <v>0</v>
      </c>
      <c r="O3748" s="116">
        <v>0</v>
      </c>
      <c r="P3748" s="120">
        <v>0</v>
      </c>
      <c r="Q3748" s="27" t="str">
        <f t="shared" si="588"/>
        <v>Registered</v>
      </c>
      <c r="R3748" s="121">
        <f t="shared" si="589"/>
        <v>0.75000002028985435</v>
      </c>
      <c r="T3748" s="117">
        <f t="shared" si="586"/>
        <v>0</v>
      </c>
      <c r="U3748" s="117">
        <f t="shared" si="587"/>
        <v>0</v>
      </c>
    </row>
    <row r="3749" spans="1:21" hidden="1" x14ac:dyDescent="0.3">
      <c r="A3749" s="114">
        <v>5061</v>
      </c>
      <c r="B3749" s="114" t="s">
        <v>1430</v>
      </c>
      <c r="C3749" s="114" t="s">
        <v>6</v>
      </c>
      <c r="D3749" s="114" t="s">
        <v>6256</v>
      </c>
      <c r="E3749" s="114" t="s">
        <v>6257</v>
      </c>
      <c r="F3749" s="115">
        <v>45370</v>
      </c>
      <c r="G3749" s="114" t="s">
        <v>2562</v>
      </c>
      <c r="H3749" s="116">
        <v>8724107</v>
      </c>
      <c r="I3749" s="116">
        <v>6543078</v>
      </c>
      <c r="J3749" s="116">
        <v>6543078</v>
      </c>
      <c r="K3749" s="116">
        <v>0</v>
      </c>
      <c r="L3749" s="116">
        <v>0</v>
      </c>
      <c r="M3749" s="116">
        <v>0</v>
      </c>
      <c r="N3749" s="116">
        <v>0</v>
      </c>
      <c r="O3749" s="116">
        <v>0</v>
      </c>
      <c r="P3749" s="120">
        <v>0</v>
      </c>
      <c r="Q3749" s="27" t="str">
        <f t="shared" si="588"/>
        <v>Registered</v>
      </c>
      <c r="R3749" s="121">
        <f t="shared" si="589"/>
        <v>0.74999974209394726</v>
      </c>
      <c r="T3749" s="117">
        <f t="shared" si="586"/>
        <v>0</v>
      </c>
      <c r="U3749" s="117">
        <f t="shared" si="587"/>
        <v>0</v>
      </c>
    </row>
    <row r="3750" spans="1:21" hidden="1" x14ac:dyDescent="0.3">
      <c r="A3750" s="114">
        <v>5062</v>
      </c>
      <c r="B3750" s="114" t="s">
        <v>1430</v>
      </c>
      <c r="C3750" s="114" t="s">
        <v>6</v>
      </c>
      <c r="D3750" s="114" t="s">
        <v>6258</v>
      </c>
      <c r="E3750" s="114" t="s">
        <v>6259</v>
      </c>
      <c r="F3750" s="115">
        <v>45107</v>
      </c>
      <c r="G3750" s="114" t="s">
        <v>5364</v>
      </c>
      <c r="H3750" s="116">
        <v>11830357</v>
      </c>
      <c r="I3750" s="116">
        <v>8872767</v>
      </c>
      <c r="J3750" s="116">
        <v>8872767</v>
      </c>
      <c r="K3750" s="116">
        <v>0</v>
      </c>
      <c r="L3750" s="116">
        <v>0</v>
      </c>
      <c r="M3750" s="116">
        <v>0</v>
      </c>
      <c r="N3750" s="116">
        <v>0</v>
      </c>
      <c r="O3750" s="116">
        <v>0</v>
      </c>
      <c r="P3750" s="120">
        <v>0</v>
      </c>
      <c r="Q3750" s="27" t="str">
        <f t="shared" si="588"/>
        <v>Registered</v>
      </c>
      <c r="R3750" s="121">
        <f t="shared" si="589"/>
        <v>0.74999993660377284</v>
      </c>
      <c r="T3750" s="117">
        <f t="shared" si="586"/>
        <v>0</v>
      </c>
      <c r="U3750" s="117">
        <f t="shared" si="587"/>
        <v>0</v>
      </c>
    </row>
    <row r="3751" spans="1:21" hidden="1" x14ac:dyDescent="0.3">
      <c r="A3751" s="114">
        <v>5063</v>
      </c>
      <c r="B3751" s="114" t="s">
        <v>1430</v>
      </c>
      <c r="C3751" s="114" t="s">
        <v>6</v>
      </c>
      <c r="D3751" s="114" t="s">
        <v>6260</v>
      </c>
      <c r="E3751" s="114" t="s">
        <v>6261</v>
      </c>
      <c r="F3751" s="115">
        <v>45104</v>
      </c>
      <c r="G3751" s="114" t="s">
        <v>3007</v>
      </c>
      <c r="H3751" s="116">
        <v>11717580</v>
      </c>
      <c r="I3751" s="116">
        <v>8788185</v>
      </c>
      <c r="J3751" s="116">
        <v>8788185</v>
      </c>
      <c r="K3751" s="116">
        <v>0</v>
      </c>
      <c r="L3751" s="116">
        <v>0</v>
      </c>
      <c r="M3751" s="116">
        <v>0</v>
      </c>
      <c r="N3751" s="116">
        <v>0</v>
      </c>
      <c r="O3751" s="116">
        <v>0</v>
      </c>
      <c r="P3751" s="120">
        <v>0</v>
      </c>
      <c r="Q3751" s="27" t="str">
        <f t="shared" si="588"/>
        <v>Registered</v>
      </c>
      <c r="R3751" s="121">
        <f t="shared" si="589"/>
        <v>0.75</v>
      </c>
      <c r="T3751" s="117">
        <f t="shared" si="586"/>
        <v>0</v>
      </c>
      <c r="U3751" s="117">
        <f t="shared" si="587"/>
        <v>0</v>
      </c>
    </row>
    <row r="3752" spans="1:21" hidden="1" x14ac:dyDescent="0.3">
      <c r="A3752" s="114">
        <v>5064</v>
      </c>
      <c r="B3752" s="114" t="s">
        <v>1430</v>
      </c>
      <c r="C3752" s="114" t="s">
        <v>6</v>
      </c>
      <c r="D3752" s="114" t="s">
        <v>6262</v>
      </c>
      <c r="E3752" s="114" t="s">
        <v>6263</v>
      </c>
      <c r="F3752" s="115">
        <v>45100</v>
      </c>
      <c r="G3752" s="114" t="s">
        <v>5364</v>
      </c>
      <c r="H3752" s="116">
        <v>12142857</v>
      </c>
      <c r="I3752" s="116">
        <v>9107142</v>
      </c>
      <c r="J3752" s="116">
        <v>9107142</v>
      </c>
      <c r="K3752" s="116">
        <v>0</v>
      </c>
      <c r="L3752" s="116">
        <v>0</v>
      </c>
      <c r="M3752" s="116">
        <v>0</v>
      </c>
      <c r="N3752" s="116">
        <v>0</v>
      </c>
      <c r="O3752" s="116">
        <v>0</v>
      </c>
      <c r="P3752" s="120">
        <v>0</v>
      </c>
      <c r="Q3752" s="27" t="str">
        <f t="shared" si="588"/>
        <v>Registered</v>
      </c>
      <c r="R3752" s="121">
        <f t="shared" si="589"/>
        <v>0.74999993823529343</v>
      </c>
      <c r="T3752" s="117">
        <f t="shared" si="586"/>
        <v>0</v>
      </c>
      <c r="U3752" s="117">
        <f t="shared" si="587"/>
        <v>0</v>
      </c>
    </row>
    <row r="3753" spans="1:21" hidden="1" x14ac:dyDescent="0.3">
      <c r="A3753" s="114">
        <v>5065</v>
      </c>
      <c r="B3753" s="114" t="s">
        <v>1430</v>
      </c>
      <c r="C3753" s="114" t="s">
        <v>6</v>
      </c>
      <c r="D3753" s="114" t="s">
        <v>6264</v>
      </c>
      <c r="E3753" s="114" t="s">
        <v>6265</v>
      </c>
      <c r="F3753" s="115">
        <v>45104</v>
      </c>
      <c r="G3753" s="114" t="s">
        <v>3633</v>
      </c>
      <c r="H3753" s="116">
        <v>7859100</v>
      </c>
      <c r="I3753" s="116">
        <v>5894325</v>
      </c>
      <c r="J3753" s="116">
        <v>5894325</v>
      </c>
      <c r="K3753" s="116">
        <v>0</v>
      </c>
      <c r="L3753" s="116">
        <v>0</v>
      </c>
      <c r="M3753" s="116">
        <v>0</v>
      </c>
      <c r="N3753" s="116">
        <v>0</v>
      </c>
      <c r="O3753" s="116">
        <v>0</v>
      </c>
      <c r="P3753" s="120">
        <v>0</v>
      </c>
      <c r="Q3753" s="27" t="str">
        <f t="shared" si="588"/>
        <v>Registered</v>
      </c>
      <c r="R3753" s="121">
        <f t="shared" si="589"/>
        <v>0.75</v>
      </c>
      <c r="T3753" s="117">
        <f t="shared" si="586"/>
        <v>0</v>
      </c>
      <c r="U3753" s="117">
        <f t="shared" si="587"/>
        <v>0</v>
      </c>
    </row>
    <row r="3754" spans="1:21" hidden="1" x14ac:dyDescent="0.3">
      <c r="A3754" s="114">
        <v>5066</v>
      </c>
      <c r="B3754" s="114" t="s">
        <v>1430</v>
      </c>
      <c r="C3754" s="114" t="s">
        <v>6</v>
      </c>
      <c r="D3754" s="114" t="s">
        <v>6266</v>
      </c>
      <c r="E3754" s="114" t="s">
        <v>6267</v>
      </c>
      <c r="F3754" s="115">
        <v>45096</v>
      </c>
      <c r="G3754" s="114" t="s">
        <v>3039</v>
      </c>
      <c r="H3754" s="116">
        <v>11546400</v>
      </c>
      <c r="I3754" s="116">
        <v>8659800</v>
      </c>
      <c r="J3754" s="116">
        <v>8659800</v>
      </c>
      <c r="K3754" s="116">
        <v>0</v>
      </c>
      <c r="L3754" s="116">
        <v>0</v>
      </c>
      <c r="M3754" s="116">
        <v>0</v>
      </c>
      <c r="N3754" s="116">
        <v>0</v>
      </c>
      <c r="O3754" s="116">
        <v>0</v>
      </c>
      <c r="P3754" s="120">
        <v>0</v>
      </c>
      <c r="Q3754" s="27" t="str">
        <f t="shared" si="588"/>
        <v>Registered</v>
      </c>
      <c r="R3754" s="121">
        <f t="shared" si="589"/>
        <v>0.75</v>
      </c>
      <c r="T3754" s="117">
        <f t="shared" si="586"/>
        <v>0</v>
      </c>
      <c r="U3754" s="117">
        <f t="shared" si="587"/>
        <v>0</v>
      </c>
    </row>
    <row r="3755" spans="1:21" hidden="1" x14ac:dyDescent="0.3">
      <c r="A3755" s="114">
        <v>5067</v>
      </c>
      <c r="B3755" s="114" t="s">
        <v>1430</v>
      </c>
      <c r="C3755" s="114" t="s">
        <v>6</v>
      </c>
      <c r="D3755" s="114" t="s">
        <v>6268</v>
      </c>
      <c r="E3755" s="114" t="s">
        <v>6269</v>
      </c>
      <c r="F3755" s="115">
        <v>45096</v>
      </c>
      <c r="G3755" s="114" t="s">
        <v>4150</v>
      </c>
      <c r="H3755" s="116">
        <v>12008929</v>
      </c>
      <c r="I3755" s="116">
        <v>9006697</v>
      </c>
      <c r="J3755" s="116">
        <v>9006697</v>
      </c>
      <c r="K3755" s="116">
        <v>0</v>
      </c>
      <c r="L3755" s="116">
        <v>0</v>
      </c>
      <c r="M3755" s="116">
        <v>0</v>
      </c>
      <c r="N3755" s="116">
        <v>0</v>
      </c>
      <c r="O3755" s="116">
        <v>0</v>
      </c>
      <c r="P3755" s="120">
        <v>0</v>
      </c>
      <c r="Q3755" s="27" t="str">
        <f t="shared" si="588"/>
        <v>Registered</v>
      </c>
      <c r="R3755" s="121">
        <f t="shared" si="589"/>
        <v>0.75000002081784312</v>
      </c>
      <c r="T3755" s="117">
        <f t="shared" si="586"/>
        <v>0</v>
      </c>
      <c r="U3755" s="117">
        <f t="shared" si="587"/>
        <v>0</v>
      </c>
    </row>
    <row r="3756" spans="1:21" hidden="1" x14ac:dyDescent="0.3">
      <c r="A3756" s="114">
        <v>5068</v>
      </c>
      <c r="B3756" s="114" t="s">
        <v>1430</v>
      </c>
      <c r="C3756" s="114" t="s">
        <v>6</v>
      </c>
      <c r="D3756" s="114" t="s">
        <v>6270</v>
      </c>
      <c r="E3756" s="114" t="s">
        <v>6271</v>
      </c>
      <c r="F3756" s="115">
        <v>45434</v>
      </c>
      <c r="G3756" s="114" t="s">
        <v>5108</v>
      </c>
      <c r="H3756" s="116">
        <v>8326788</v>
      </c>
      <c r="I3756" s="116">
        <v>6245094</v>
      </c>
      <c r="J3756" s="116">
        <v>6245094</v>
      </c>
      <c r="K3756" s="116">
        <v>0</v>
      </c>
      <c r="L3756" s="116">
        <v>0</v>
      </c>
      <c r="M3756" s="116">
        <v>0</v>
      </c>
      <c r="N3756" s="116">
        <v>0</v>
      </c>
      <c r="O3756" s="116">
        <v>0</v>
      </c>
      <c r="P3756" s="120">
        <v>0</v>
      </c>
      <c r="Q3756" s="27" t="str">
        <f t="shared" si="588"/>
        <v>Registered</v>
      </c>
      <c r="R3756" s="121">
        <f t="shared" si="589"/>
        <v>0.75000036028298067</v>
      </c>
      <c r="T3756" s="117">
        <f t="shared" si="586"/>
        <v>0</v>
      </c>
      <c r="U3756" s="117">
        <f t="shared" si="587"/>
        <v>0</v>
      </c>
    </row>
    <row r="3757" spans="1:21" hidden="1" x14ac:dyDescent="0.3">
      <c r="A3757" s="114">
        <v>5069</v>
      </c>
      <c r="B3757" s="114" t="s">
        <v>1430</v>
      </c>
      <c r="C3757" s="114" t="s">
        <v>6</v>
      </c>
      <c r="D3757" s="114" t="s">
        <v>6272</v>
      </c>
      <c r="E3757" s="114" t="s">
        <v>6273</v>
      </c>
      <c r="F3757" s="115">
        <v>45104</v>
      </c>
      <c r="G3757" s="114" t="s">
        <v>4878</v>
      </c>
      <c r="H3757" s="116">
        <v>8036223</v>
      </c>
      <c r="I3757" s="116">
        <v>6027166</v>
      </c>
      <c r="J3757" s="116">
        <v>6027166</v>
      </c>
      <c r="K3757" s="116">
        <v>0</v>
      </c>
      <c r="L3757" s="116">
        <v>0</v>
      </c>
      <c r="M3757" s="116">
        <v>0</v>
      </c>
      <c r="N3757" s="116">
        <v>0</v>
      </c>
      <c r="O3757" s="116">
        <v>0</v>
      </c>
      <c r="P3757" s="120">
        <v>0</v>
      </c>
      <c r="Q3757" s="27" t="str">
        <f t="shared" si="588"/>
        <v>Registered</v>
      </c>
      <c r="R3757" s="121">
        <f t="shared" si="589"/>
        <v>0.74999984445429158</v>
      </c>
      <c r="T3757" s="117">
        <f t="shared" si="586"/>
        <v>0</v>
      </c>
      <c r="U3757" s="117">
        <f t="shared" si="587"/>
        <v>0</v>
      </c>
    </row>
    <row r="3758" spans="1:21" hidden="1" x14ac:dyDescent="0.3">
      <c r="A3758" s="114">
        <v>5070</v>
      </c>
      <c r="B3758" s="114" t="s">
        <v>1430</v>
      </c>
      <c r="C3758" s="114" t="s">
        <v>6</v>
      </c>
      <c r="D3758" s="114" t="s">
        <v>6274</v>
      </c>
      <c r="E3758" s="114" t="s">
        <v>6275</v>
      </c>
      <c r="F3758" s="115">
        <v>45142</v>
      </c>
      <c r="G3758" s="114" t="s">
        <v>2714</v>
      </c>
      <c r="H3758" s="116">
        <v>12544643</v>
      </c>
      <c r="I3758" s="116">
        <v>9408483</v>
      </c>
      <c r="J3758" s="116">
        <v>9408483</v>
      </c>
      <c r="K3758" s="116">
        <v>0</v>
      </c>
      <c r="L3758" s="116">
        <v>0</v>
      </c>
      <c r="M3758" s="116">
        <v>0</v>
      </c>
      <c r="N3758" s="116">
        <v>0</v>
      </c>
      <c r="O3758" s="116">
        <v>0</v>
      </c>
      <c r="P3758" s="120">
        <v>0</v>
      </c>
      <c r="Q3758" s="27" t="str">
        <f t="shared" si="588"/>
        <v>Registered</v>
      </c>
      <c r="R3758" s="121">
        <f t="shared" si="589"/>
        <v>0.75000005978647621</v>
      </c>
      <c r="T3758" s="117">
        <f t="shared" si="586"/>
        <v>0</v>
      </c>
      <c r="U3758" s="117">
        <f t="shared" si="587"/>
        <v>0</v>
      </c>
    </row>
    <row r="3759" spans="1:21" hidden="1" x14ac:dyDescent="0.3">
      <c r="A3759" s="114">
        <v>5071</v>
      </c>
      <c r="B3759" s="114" t="s">
        <v>1430</v>
      </c>
      <c r="C3759" s="114" t="s">
        <v>6</v>
      </c>
      <c r="D3759" s="114" t="s">
        <v>6276</v>
      </c>
      <c r="E3759" s="114" t="s">
        <v>6277</v>
      </c>
      <c r="F3759" s="115">
        <v>45308</v>
      </c>
      <c r="G3759" s="114" t="s">
        <v>6278</v>
      </c>
      <c r="H3759" s="116">
        <v>12142398</v>
      </c>
      <c r="I3759" s="116">
        <v>9106800</v>
      </c>
      <c r="J3759" s="116">
        <v>9106800</v>
      </c>
      <c r="K3759" s="116">
        <v>0</v>
      </c>
      <c r="L3759" s="116">
        <v>0</v>
      </c>
      <c r="M3759" s="116">
        <v>0</v>
      </c>
      <c r="N3759" s="116">
        <v>0</v>
      </c>
      <c r="O3759" s="116">
        <v>0</v>
      </c>
      <c r="P3759" s="120">
        <v>0</v>
      </c>
      <c r="Q3759" s="27" t="str">
        <f t="shared" si="588"/>
        <v>Registered</v>
      </c>
      <c r="R3759" s="121">
        <f t="shared" si="589"/>
        <v>0.75000012353408285</v>
      </c>
      <c r="T3759" s="117">
        <f t="shared" si="586"/>
        <v>0</v>
      </c>
      <c r="U3759" s="117">
        <f t="shared" si="587"/>
        <v>0</v>
      </c>
    </row>
    <row r="3760" spans="1:21" hidden="1" x14ac:dyDescent="0.3">
      <c r="A3760" s="114">
        <v>5072</v>
      </c>
      <c r="B3760" s="114" t="s">
        <v>1430</v>
      </c>
      <c r="C3760" s="114" t="s">
        <v>6</v>
      </c>
      <c r="D3760" s="114" t="s">
        <v>6279</v>
      </c>
      <c r="E3760" s="114" t="s">
        <v>6280</v>
      </c>
      <c r="F3760" s="115">
        <v>45206</v>
      </c>
      <c r="G3760" s="114" t="s">
        <v>5105</v>
      </c>
      <c r="H3760" s="116">
        <v>8363490</v>
      </c>
      <c r="I3760" s="116">
        <v>6272621</v>
      </c>
      <c r="J3760" s="116">
        <v>6272621</v>
      </c>
      <c r="K3760" s="116">
        <v>0</v>
      </c>
      <c r="L3760" s="116">
        <v>0</v>
      </c>
      <c r="M3760" s="116">
        <v>0</v>
      </c>
      <c r="N3760" s="116">
        <v>0</v>
      </c>
      <c r="O3760" s="116">
        <v>0</v>
      </c>
      <c r="P3760" s="120">
        <v>0</v>
      </c>
      <c r="Q3760" s="27" t="str">
        <f t="shared" si="588"/>
        <v>Registered</v>
      </c>
      <c r="R3760" s="121">
        <f t="shared" si="589"/>
        <v>0.75000041848558441</v>
      </c>
      <c r="T3760" s="117">
        <f t="shared" si="586"/>
        <v>0</v>
      </c>
      <c r="U3760" s="117">
        <f t="shared" si="587"/>
        <v>0</v>
      </c>
    </row>
    <row r="3761" spans="1:21" hidden="1" x14ac:dyDescent="0.3">
      <c r="A3761" s="114">
        <v>5073</v>
      </c>
      <c r="B3761" s="114" t="s">
        <v>1430</v>
      </c>
      <c r="C3761" s="114" t="s">
        <v>6</v>
      </c>
      <c r="D3761" s="114" t="s">
        <v>6281</v>
      </c>
      <c r="E3761" s="114" t="s">
        <v>6282</v>
      </c>
      <c r="F3761" s="115">
        <v>45097</v>
      </c>
      <c r="G3761" s="114" t="s">
        <v>3007</v>
      </c>
      <c r="H3761" s="116">
        <v>11894490</v>
      </c>
      <c r="I3761" s="116">
        <v>8920871</v>
      </c>
      <c r="J3761" s="116">
        <v>8920871</v>
      </c>
      <c r="K3761" s="116">
        <v>0</v>
      </c>
      <c r="L3761" s="116">
        <v>0</v>
      </c>
      <c r="M3761" s="116">
        <v>0</v>
      </c>
      <c r="N3761" s="116">
        <v>0</v>
      </c>
      <c r="O3761" s="116">
        <v>0</v>
      </c>
      <c r="P3761" s="120">
        <v>0</v>
      </c>
      <c r="Q3761" s="27" t="str">
        <f t="shared" si="588"/>
        <v>Registered</v>
      </c>
      <c r="R3761" s="121">
        <f t="shared" si="589"/>
        <v>0.75000029425389403</v>
      </c>
      <c r="T3761" s="117">
        <f t="shared" si="586"/>
        <v>0</v>
      </c>
      <c r="U3761" s="117">
        <f t="shared" si="587"/>
        <v>0</v>
      </c>
    </row>
    <row r="3762" spans="1:21" hidden="1" x14ac:dyDescent="0.3">
      <c r="A3762" s="114">
        <v>5074</v>
      </c>
      <c r="B3762" s="114" t="s">
        <v>1430</v>
      </c>
      <c r="C3762" s="114" t="s">
        <v>6</v>
      </c>
      <c r="D3762" s="114" t="s">
        <v>6283</v>
      </c>
      <c r="E3762" s="114" t="s">
        <v>6284</v>
      </c>
      <c r="F3762" s="115">
        <v>45176</v>
      </c>
      <c r="G3762" s="114" t="s">
        <v>3548</v>
      </c>
      <c r="H3762" s="116">
        <v>8304465</v>
      </c>
      <c r="I3762" s="116">
        <v>6228350</v>
      </c>
      <c r="J3762" s="116">
        <v>6228350</v>
      </c>
      <c r="K3762" s="116">
        <v>0</v>
      </c>
      <c r="L3762" s="116">
        <v>0</v>
      </c>
      <c r="M3762" s="116">
        <v>0</v>
      </c>
      <c r="N3762" s="116">
        <v>0</v>
      </c>
      <c r="O3762" s="116">
        <v>0</v>
      </c>
      <c r="P3762" s="120">
        <v>0</v>
      </c>
      <c r="Q3762" s="27" t="str">
        <f t="shared" si="588"/>
        <v>Registered</v>
      </c>
      <c r="R3762" s="121">
        <f t="shared" si="589"/>
        <v>0.75000015052143632</v>
      </c>
      <c r="T3762" s="117">
        <f t="shared" si="586"/>
        <v>0</v>
      </c>
      <c r="U3762" s="117">
        <f t="shared" si="587"/>
        <v>0</v>
      </c>
    </row>
    <row r="3763" spans="1:21" hidden="1" x14ac:dyDescent="0.3">
      <c r="A3763" s="114">
        <v>5075</v>
      </c>
      <c r="B3763" s="114" t="s">
        <v>1430</v>
      </c>
      <c r="C3763" s="114" t="s">
        <v>6</v>
      </c>
      <c r="D3763" s="114" t="s">
        <v>6285</v>
      </c>
      <c r="E3763" s="114" t="s">
        <v>6286</v>
      </c>
      <c r="F3763" s="115">
        <v>45176</v>
      </c>
      <c r="G3763" s="114" t="s">
        <v>3548</v>
      </c>
      <c r="H3763" s="116">
        <v>8304465</v>
      </c>
      <c r="I3763" s="116">
        <v>6228350</v>
      </c>
      <c r="J3763" s="116">
        <v>6228350</v>
      </c>
      <c r="K3763" s="116">
        <v>0</v>
      </c>
      <c r="L3763" s="116">
        <v>0</v>
      </c>
      <c r="M3763" s="116">
        <v>0</v>
      </c>
      <c r="N3763" s="116">
        <v>0</v>
      </c>
      <c r="O3763" s="116">
        <v>0</v>
      </c>
      <c r="P3763" s="120">
        <v>0</v>
      </c>
      <c r="Q3763" s="27" t="str">
        <f t="shared" si="588"/>
        <v>Registered</v>
      </c>
      <c r="R3763" s="121">
        <f t="shared" si="589"/>
        <v>0.75000015052143632</v>
      </c>
      <c r="T3763" s="117">
        <f t="shared" si="586"/>
        <v>0</v>
      </c>
      <c r="U3763" s="117">
        <f t="shared" si="587"/>
        <v>0</v>
      </c>
    </row>
    <row r="3764" spans="1:21" hidden="1" x14ac:dyDescent="0.3">
      <c r="A3764" s="114">
        <v>5076</v>
      </c>
      <c r="B3764" s="114" t="s">
        <v>1430</v>
      </c>
      <c r="C3764" s="114" t="s">
        <v>6</v>
      </c>
      <c r="D3764" s="114" t="s">
        <v>6287</v>
      </c>
      <c r="E3764" s="114" t="s">
        <v>6288</v>
      </c>
      <c r="F3764" s="115">
        <v>45091</v>
      </c>
      <c r="G3764" s="114" t="s">
        <v>4150</v>
      </c>
      <c r="H3764" s="116">
        <v>12544643</v>
      </c>
      <c r="I3764" s="116">
        <v>9408483</v>
      </c>
      <c r="J3764" s="116">
        <v>9408483</v>
      </c>
      <c r="K3764" s="116">
        <v>0</v>
      </c>
      <c r="L3764" s="116">
        <v>0</v>
      </c>
      <c r="M3764" s="116">
        <v>0</v>
      </c>
      <c r="N3764" s="116">
        <v>0</v>
      </c>
      <c r="O3764" s="116">
        <v>0</v>
      </c>
      <c r="P3764" s="120">
        <v>0</v>
      </c>
      <c r="Q3764" s="27" t="str">
        <f t="shared" si="588"/>
        <v>Registered</v>
      </c>
      <c r="R3764" s="121">
        <f t="shared" si="589"/>
        <v>0.75000005978647621</v>
      </c>
      <c r="T3764" s="117">
        <f t="shared" si="586"/>
        <v>0</v>
      </c>
      <c r="U3764" s="117">
        <f t="shared" si="587"/>
        <v>0</v>
      </c>
    </row>
    <row r="3765" spans="1:21" hidden="1" x14ac:dyDescent="0.3">
      <c r="A3765" s="114">
        <v>5077</v>
      </c>
      <c r="B3765" s="114" t="s">
        <v>1430</v>
      </c>
      <c r="C3765" s="114" t="s">
        <v>6</v>
      </c>
      <c r="D3765" s="114" t="s">
        <v>6289</v>
      </c>
      <c r="E3765" s="114" t="s">
        <v>6290</v>
      </c>
      <c r="F3765" s="115">
        <v>45335</v>
      </c>
      <c r="G3765" s="114" t="s">
        <v>3765</v>
      </c>
      <c r="H3765" s="116">
        <v>12276785</v>
      </c>
      <c r="I3765" s="116">
        <v>9207589</v>
      </c>
      <c r="J3765" s="116">
        <v>9207589</v>
      </c>
      <c r="K3765" s="116">
        <v>0</v>
      </c>
      <c r="L3765" s="116">
        <v>0</v>
      </c>
      <c r="M3765" s="116">
        <v>0</v>
      </c>
      <c r="N3765" s="116">
        <v>0</v>
      </c>
      <c r="O3765" s="116">
        <v>0</v>
      </c>
      <c r="P3765" s="120">
        <v>0</v>
      </c>
      <c r="Q3765" s="27" t="str">
        <f t="shared" si="588"/>
        <v>Registered</v>
      </c>
      <c r="R3765" s="121">
        <f t="shared" si="589"/>
        <v>0.75000002036363755</v>
      </c>
      <c r="T3765" s="117">
        <f t="shared" si="586"/>
        <v>0</v>
      </c>
      <c r="U3765" s="117">
        <f t="shared" si="587"/>
        <v>0</v>
      </c>
    </row>
    <row r="3766" spans="1:21" hidden="1" x14ac:dyDescent="0.3">
      <c r="A3766" s="114">
        <v>5078</v>
      </c>
      <c r="B3766" s="114" t="s">
        <v>1430</v>
      </c>
      <c r="C3766" s="114" t="s">
        <v>6</v>
      </c>
      <c r="D3766" s="114" t="s">
        <v>6291</v>
      </c>
      <c r="E3766" s="114" t="s">
        <v>6292</v>
      </c>
      <c r="F3766" s="115">
        <v>45394</v>
      </c>
      <c r="G3766" s="114" t="s">
        <v>5737</v>
      </c>
      <c r="H3766" s="116">
        <v>13571429</v>
      </c>
      <c r="I3766" s="116">
        <v>10178572</v>
      </c>
      <c r="J3766" s="116">
        <v>10178572</v>
      </c>
      <c r="K3766" s="116">
        <v>0</v>
      </c>
      <c r="L3766" s="116">
        <v>0</v>
      </c>
      <c r="M3766" s="116">
        <v>0</v>
      </c>
      <c r="N3766" s="116">
        <v>0</v>
      </c>
      <c r="O3766" s="116">
        <v>0</v>
      </c>
      <c r="P3766" s="120">
        <v>0</v>
      </c>
      <c r="Q3766" s="27" t="str">
        <f t="shared" si="588"/>
        <v>Registered</v>
      </c>
      <c r="R3766" s="121">
        <f t="shared" si="589"/>
        <v>0.75000001842105202</v>
      </c>
      <c r="T3766" s="117">
        <f t="shared" si="586"/>
        <v>0</v>
      </c>
      <c r="U3766" s="117">
        <f t="shared" si="587"/>
        <v>0</v>
      </c>
    </row>
    <row r="3767" spans="1:21" hidden="1" x14ac:dyDescent="0.3">
      <c r="A3767" s="114">
        <v>5079</v>
      </c>
      <c r="B3767" s="114" t="s">
        <v>1430</v>
      </c>
      <c r="C3767" s="114" t="s">
        <v>6</v>
      </c>
      <c r="D3767" s="114" t="s">
        <v>3059</v>
      </c>
      <c r="E3767" s="114" t="s">
        <v>3060</v>
      </c>
      <c r="F3767" s="115">
        <v>45777</v>
      </c>
      <c r="G3767" s="114" t="s">
        <v>3061</v>
      </c>
      <c r="H3767" s="116">
        <v>8928571</v>
      </c>
      <c r="I3767" s="116">
        <v>7589286</v>
      </c>
      <c r="J3767" s="116">
        <v>7589286</v>
      </c>
      <c r="K3767" s="116">
        <v>0</v>
      </c>
      <c r="L3767" s="116">
        <v>0</v>
      </c>
      <c r="M3767" s="116">
        <v>0</v>
      </c>
      <c r="N3767" s="116">
        <v>0</v>
      </c>
      <c r="O3767" s="116">
        <v>0</v>
      </c>
      <c r="P3767" s="120">
        <v>0</v>
      </c>
      <c r="Q3767" s="27" t="str">
        <f t="shared" si="588"/>
        <v>Registered</v>
      </c>
      <c r="R3767" s="121">
        <f t="shared" si="589"/>
        <v>0.85000007280000345</v>
      </c>
      <c r="T3767" s="117">
        <f t="shared" si="586"/>
        <v>0</v>
      </c>
      <c r="U3767" s="117">
        <f t="shared" si="587"/>
        <v>0</v>
      </c>
    </row>
    <row r="3768" spans="1:21" hidden="1" x14ac:dyDescent="0.3">
      <c r="A3768" s="114">
        <v>5080</v>
      </c>
      <c r="B3768" s="114" t="s">
        <v>1430</v>
      </c>
      <c r="C3768" s="114" t="s">
        <v>6</v>
      </c>
      <c r="D3768" s="114" t="s">
        <v>6293</v>
      </c>
      <c r="E3768" s="114" t="s">
        <v>6294</v>
      </c>
      <c r="F3768" s="115">
        <v>45331</v>
      </c>
      <c r="G3768" s="114" t="s">
        <v>3633</v>
      </c>
      <c r="H3768" s="116">
        <v>8304000</v>
      </c>
      <c r="I3768" s="116">
        <v>6643200</v>
      </c>
      <c r="J3768" s="116">
        <v>6643200</v>
      </c>
      <c r="K3768" s="116">
        <v>0</v>
      </c>
      <c r="L3768" s="116">
        <v>0</v>
      </c>
      <c r="M3768" s="116">
        <v>0</v>
      </c>
      <c r="N3768" s="116">
        <v>0</v>
      </c>
      <c r="O3768" s="116">
        <v>0</v>
      </c>
      <c r="P3768" s="120">
        <v>0</v>
      </c>
      <c r="Q3768" s="27" t="str">
        <f t="shared" si="588"/>
        <v>Registered</v>
      </c>
      <c r="R3768" s="121">
        <f t="shared" si="589"/>
        <v>0.8</v>
      </c>
      <c r="T3768" s="117">
        <f t="shared" si="586"/>
        <v>0</v>
      </c>
      <c r="U3768" s="117">
        <f t="shared" si="587"/>
        <v>0</v>
      </c>
    </row>
    <row r="3769" spans="1:21" hidden="1" x14ac:dyDescent="0.3">
      <c r="A3769" s="114">
        <v>5081</v>
      </c>
      <c r="B3769" s="114" t="s">
        <v>1430</v>
      </c>
      <c r="C3769" s="114" t="s">
        <v>6</v>
      </c>
      <c r="D3769" s="114" t="s">
        <v>2845</v>
      </c>
      <c r="E3769" s="114" t="s">
        <v>2846</v>
      </c>
      <c r="F3769" s="115">
        <v>46031</v>
      </c>
      <c r="G3769" s="114" t="s">
        <v>2847</v>
      </c>
      <c r="H3769" s="116">
        <v>13881250</v>
      </c>
      <c r="I3769" s="116">
        <v>11799065</v>
      </c>
      <c r="J3769" s="116">
        <v>11799065</v>
      </c>
      <c r="K3769" s="116">
        <v>0</v>
      </c>
      <c r="L3769" s="116">
        <v>0</v>
      </c>
      <c r="M3769" s="116">
        <v>0</v>
      </c>
      <c r="N3769" s="116">
        <v>0</v>
      </c>
      <c r="O3769" s="116">
        <v>0</v>
      </c>
      <c r="P3769" s="120">
        <v>0</v>
      </c>
      <c r="Q3769" s="27" t="str">
        <f t="shared" si="588"/>
        <v>Registered</v>
      </c>
      <c r="R3769" s="121">
        <f t="shared" si="589"/>
        <v>0.85000018009905443</v>
      </c>
      <c r="T3769" s="117">
        <f t="shared" si="586"/>
        <v>0</v>
      </c>
      <c r="U3769" s="117">
        <f t="shared" si="587"/>
        <v>0</v>
      </c>
    </row>
    <row r="3770" spans="1:21" hidden="1" x14ac:dyDescent="0.3">
      <c r="A3770" s="114">
        <v>5082</v>
      </c>
      <c r="B3770" s="114" t="s">
        <v>1430</v>
      </c>
      <c r="C3770" s="114" t="s">
        <v>6</v>
      </c>
      <c r="D3770" s="114" t="s">
        <v>6295</v>
      </c>
      <c r="E3770" s="114" t="s">
        <v>6296</v>
      </c>
      <c r="F3770" s="115">
        <v>45412</v>
      </c>
      <c r="G3770" s="114" t="s">
        <v>1940</v>
      </c>
      <c r="H3770" s="116">
        <v>8504500</v>
      </c>
      <c r="I3770" s="116">
        <v>7228825</v>
      </c>
      <c r="J3770" s="116">
        <v>7228825</v>
      </c>
      <c r="K3770" s="116">
        <v>0</v>
      </c>
      <c r="L3770" s="116">
        <v>0</v>
      </c>
      <c r="M3770" s="116">
        <v>0</v>
      </c>
      <c r="N3770" s="116">
        <v>0</v>
      </c>
      <c r="O3770" s="116">
        <v>0</v>
      </c>
      <c r="P3770" s="120">
        <v>0</v>
      </c>
      <c r="Q3770" s="27" t="str">
        <f t="shared" si="588"/>
        <v>Registered</v>
      </c>
      <c r="R3770" s="121">
        <f t="shared" si="589"/>
        <v>0.85</v>
      </c>
      <c r="T3770" s="117">
        <f t="shared" ref="T3770:T3790" si="590">L3770+M3770+N3770+O3770+P3770</f>
        <v>0</v>
      </c>
      <c r="U3770" s="117">
        <f t="shared" ref="U3770:U3790" si="591">K3770-T3770</f>
        <v>0</v>
      </c>
    </row>
    <row r="3771" spans="1:21" hidden="1" x14ac:dyDescent="0.3">
      <c r="A3771" s="114">
        <v>5083</v>
      </c>
      <c r="B3771" s="114" t="s">
        <v>1430</v>
      </c>
      <c r="C3771" s="114" t="s">
        <v>6</v>
      </c>
      <c r="D3771" s="114" t="s">
        <v>3491</v>
      </c>
      <c r="E3771" s="114" t="s">
        <v>3492</v>
      </c>
      <c r="F3771" s="115">
        <v>45348</v>
      </c>
      <c r="G3771" s="114" t="s">
        <v>3493</v>
      </c>
      <c r="H3771" s="116">
        <v>8523423</v>
      </c>
      <c r="I3771" s="116">
        <v>7244908</v>
      </c>
      <c r="J3771" s="116">
        <v>7244908</v>
      </c>
      <c r="K3771" s="116">
        <v>0</v>
      </c>
      <c r="L3771" s="116">
        <v>0</v>
      </c>
      <c r="M3771" s="116">
        <v>0</v>
      </c>
      <c r="N3771" s="116">
        <v>0</v>
      </c>
      <c r="O3771" s="116">
        <v>0</v>
      </c>
      <c r="P3771" s="120">
        <v>0</v>
      </c>
      <c r="Q3771" s="27" t="str">
        <f t="shared" si="588"/>
        <v>Registered</v>
      </c>
      <c r="R3771" s="121">
        <f t="shared" si="589"/>
        <v>0.84999981814817827</v>
      </c>
      <c r="T3771" s="117">
        <f t="shared" si="590"/>
        <v>0</v>
      </c>
      <c r="U3771" s="117">
        <f t="shared" si="591"/>
        <v>0</v>
      </c>
    </row>
    <row r="3772" spans="1:21" hidden="1" x14ac:dyDescent="0.3">
      <c r="A3772" s="114">
        <v>5084</v>
      </c>
      <c r="B3772" s="114" t="s">
        <v>1430</v>
      </c>
      <c r="C3772" s="114" t="s">
        <v>6</v>
      </c>
      <c r="D3772" s="114" t="s">
        <v>6297</v>
      </c>
      <c r="E3772" s="114" t="s">
        <v>6298</v>
      </c>
      <c r="F3772" s="115">
        <v>45459</v>
      </c>
      <c r="G3772" s="114" t="s">
        <v>5770</v>
      </c>
      <c r="H3772" s="116">
        <v>12144096</v>
      </c>
      <c r="I3772" s="116">
        <v>9715279</v>
      </c>
      <c r="J3772" s="116">
        <v>9715279</v>
      </c>
      <c r="K3772" s="116">
        <v>0</v>
      </c>
      <c r="L3772" s="116">
        <v>0</v>
      </c>
      <c r="M3772" s="116">
        <v>0</v>
      </c>
      <c r="N3772" s="116">
        <v>0</v>
      </c>
      <c r="O3772" s="116">
        <v>0</v>
      </c>
      <c r="P3772" s="120">
        <v>0</v>
      </c>
      <c r="Q3772" s="27" t="str">
        <f t="shared" si="588"/>
        <v>Registered</v>
      </c>
      <c r="R3772" s="121">
        <f t="shared" si="589"/>
        <v>0.80000018115798821</v>
      </c>
      <c r="T3772" s="117">
        <f t="shared" si="590"/>
        <v>0</v>
      </c>
      <c r="U3772" s="117">
        <f t="shared" si="591"/>
        <v>0</v>
      </c>
    </row>
    <row r="3773" spans="1:21" hidden="1" x14ac:dyDescent="0.3">
      <c r="A3773" s="114">
        <v>5085</v>
      </c>
      <c r="B3773" s="114" t="s">
        <v>1430</v>
      </c>
      <c r="C3773" s="114" t="s">
        <v>6</v>
      </c>
      <c r="D3773" s="114" t="s">
        <v>2852</v>
      </c>
      <c r="E3773" s="114" t="s">
        <v>2853</v>
      </c>
      <c r="F3773" s="115">
        <v>45930</v>
      </c>
      <c r="G3773" s="114" t="s">
        <v>2854</v>
      </c>
      <c r="H3773" s="116">
        <v>13748214</v>
      </c>
      <c r="I3773" s="116">
        <v>10311161</v>
      </c>
      <c r="J3773" s="116">
        <v>10311161</v>
      </c>
      <c r="K3773" s="116">
        <v>0</v>
      </c>
      <c r="L3773" s="116">
        <v>0</v>
      </c>
      <c r="M3773" s="116">
        <v>0</v>
      </c>
      <c r="N3773" s="116">
        <v>0</v>
      </c>
      <c r="O3773" s="116">
        <v>0</v>
      </c>
      <c r="P3773" s="120">
        <v>0</v>
      </c>
      <c r="Q3773" s="27" t="str">
        <f t="shared" si="588"/>
        <v>Registered</v>
      </c>
      <c r="R3773" s="121">
        <f t="shared" si="589"/>
        <v>0.75000003636836032</v>
      </c>
      <c r="T3773" s="117">
        <f t="shared" si="590"/>
        <v>0</v>
      </c>
      <c r="U3773" s="117">
        <f t="shared" si="591"/>
        <v>0</v>
      </c>
    </row>
    <row r="3774" spans="1:21" hidden="1" x14ac:dyDescent="0.3">
      <c r="A3774" s="114">
        <v>5086</v>
      </c>
      <c r="B3774" s="114" t="s">
        <v>1430</v>
      </c>
      <c r="C3774" s="114" t="s">
        <v>6</v>
      </c>
      <c r="D3774" s="114" t="s">
        <v>2925</v>
      </c>
      <c r="E3774" s="114" t="s">
        <v>2926</v>
      </c>
      <c r="F3774" s="115">
        <v>45239</v>
      </c>
      <c r="G3774" s="114" t="s">
        <v>2927</v>
      </c>
      <c r="H3774" s="116">
        <v>12455357</v>
      </c>
      <c r="I3774" s="116">
        <v>10587056</v>
      </c>
      <c r="J3774" s="116">
        <v>10587056</v>
      </c>
      <c r="K3774" s="116">
        <v>0</v>
      </c>
      <c r="L3774" s="116">
        <v>0</v>
      </c>
      <c r="M3774" s="116">
        <v>0</v>
      </c>
      <c r="N3774" s="116">
        <v>0</v>
      </c>
      <c r="O3774" s="116">
        <v>0</v>
      </c>
      <c r="P3774" s="120">
        <v>0</v>
      </c>
      <c r="Q3774" s="27" t="str">
        <f t="shared" si="588"/>
        <v>Registered</v>
      </c>
      <c r="R3774" s="121">
        <f t="shared" si="589"/>
        <v>0.85000020473118509</v>
      </c>
      <c r="T3774" s="117">
        <f t="shared" si="590"/>
        <v>0</v>
      </c>
      <c r="U3774" s="117">
        <f t="shared" si="591"/>
        <v>0</v>
      </c>
    </row>
    <row r="3775" spans="1:21" hidden="1" x14ac:dyDescent="0.3">
      <c r="A3775" s="114">
        <v>5087</v>
      </c>
      <c r="B3775" s="114" t="s">
        <v>1430</v>
      </c>
      <c r="C3775" s="114" t="s">
        <v>6</v>
      </c>
      <c r="D3775" s="114" t="s">
        <v>6299</v>
      </c>
      <c r="E3775" s="114" t="s">
        <v>6300</v>
      </c>
      <c r="F3775" s="115">
        <v>45240</v>
      </c>
      <c r="G3775" s="114" t="s">
        <v>5384</v>
      </c>
      <c r="H3775" s="116">
        <v>8705361</v>
      </c>
      <c r="I3775" s="116">
        <v>7399554</v>
      </c>
      <c r="J3775" s="116">
        <v>7399554</v>
      </c>
      <c r="K3775" s="116">
        <v>0</v>
      </c>
      <c r="L3775" s="116">
        <v>0</v>
      </c>
      <c r="M3775" s="116">
        <v>0</v>
      </c>
      <c r="N3775" s="116">
        <v>0</v>
      </c>
      <c r="O3775" s="116">
        <v>0</v>
      </c>
      <c r="P3775" s="120">
        <v>0</v>
      </c>
      <c r="Q3775" s="27" t="str">
        <f t="shared" si="588"/>
        <v>Registered</v>
      </c>
      <c r="R3775" s="121">
        <f t="shared" si="589"/>
        <v>0.84999967261552967</v>
      </c>
      <c r="T3775" s="117">
        <f t="shared" si="590"/>
        <v>0</v>
      </c>
      <c r="U3775" s="117">
        <f t="shared" si="591"/>
        <v>0</v>
      </c>
    </row>
    <row r="3776" spans="1:21" hidden="1" x14ac:dyDescent="0.3">
      <c r="A3776" s="114">
        <v>5088</v>
      </c>
      <c r="B3776" s="114" t="s">
        <v>1430</v>
      </c>
      <c r="C3776" s="114" t="s">
        <v>6</v>
      </c>
      <c r="D3776" s="114" t="s">
        <v>2973</v>
      </c>
      <c r="E3776" s="114" t="s">
        <v>2974</v>
      </c>
      <c r="F3776" s="115">
        <v>45169</v>
      </c>
      <c r="G3776" s="114" t="s">
        <v>2265</v>
      </c>
      <c r="H3776" s="116">
        <v>11970900</v>
      </c>
      <c r="I3776" s="116">
        <v>10175265</v>
      </c>
      <c r="J3776" s="116">
        <v>10175265</v>
      </c>
      <c r="K3776" s="116">
        <v>0</v>
      </c>
      <c r="L3776" s="116">
        <v>0</v>
      </c>
      <c r="M3776" s="116">
        <v>0</v>
      </c>
      <c r="N3776" s="116">
        <v>0</v>
      </c>
      <c r="O3776" s="116">
        <v>0</v>
      </c>
      <c r="P3776" s="120">
        <v>0</v>
      </c>
      <c r="Q3776" s="27" t="str">
        <f t="shared" si="588"/>
        <v>Registered</v>
      </c>
      <c r="R3776" s="121">
        <f t="shared" si="589"/>
        <v>0.85</v>
      </c>
      <c r="T3776" s="117">
        <f t="shared" si="590"/>
        <v>0</v>
      </c>
      <c r="U3776" s="117">
        <f t="shared" si="591"/>
        <v>0</v>
      </c>
    </row>
    <row r="3777" spans="1:21" hidden="1" x14ac:dyDescent="0.3">
      <c r="A3777" s="114">
        <v>5089</v>
      </c>
      <c r="B3777" s="114" t="s">
        <v>1430</v>
      </c>
      <c r="C3777" s="114" t="s">
        <v>6</v>
      </c>
      <c r="D3777" s="114" t="s">
        <v>6301</v>
      </c>
      <c r="E3777" s="114" t="s">
        <v>6302</v>
      </c>
      <c r="F3777" s="115">
        <v>45194</v>
      </c>
      <c r="G3777" s="114" t="s">
        <v>3567</v>
      </c>
      <c r="H3777" s="116">
        <v>11784120</v>
      </c>
      <c r="I3777" s="116">
        <v>10016502</v>
      </c>
      <c r="J3777" s="116">
        <v>10016502</v>
      </c>
      <c r="K3777" s="116">
        <v>0</v>
      </c>
      <c r="L3777" s="116">
        <v>0</v>
      </c>
      <c r="M3777" s="116">
        <v>0</v>
      </c>
      <c r="N3777" s="116">
        <v>0</v>
      </c>
      <c r="O3777" s="116">
        <v>0</v>
      </c>
      <c r="P3777" s="120">
        <v>0</v>
      </c>
      <c r="Q3777" s="27" t="str">
        <f t="shared" si="588"/>
        <v>Registered</v>
      </c>
      <c r="R3777" s="121">
        <f t="shared" si="589"/>
        <v>0.85</v>
      </c>
      <c r="T3777" s="117">
        <f t="shared" si="590"/>
        <v>0</v>
      </c>
      <c r="U3777" s="117">
        <f t="shared" si="591"/>
        <v>0</v>
      </c>
    </row>
    <row r="3778" spans="1:21" hidden="1" x14ac:dyDescent="0.3">
      <c r="A3778" s="114">
        <v>5090</v>
      </c>
      <c r="B3778" s="114" t="s">
        <v>1430</v>
      </c>
      <c r="C3778" s="114" t="s">
        <v>6</v>
      </c>
      <c r="D3778" s="114" t="s">
        <v>3568</v>
      </c>
      <c r="E3778" s="114" t="s">
        <v>3569</v>
      </c>
      <c r="F3778" s="115">
        <v>45218</v>
      </c>
      <c r="G3778" s="114" t="s">
        <v>2690</v>
      </c>
      <c r="H3778" s="116">
        <v>8236607</v>
      </c>
      <c r="I3778" s="116">
        <v>7001113</v>
      </c>
      <c r="J3778" s="116">
        <v>7001113</v>
      </c>
      <c r="K3778" s="116">
        <v>0</v>
      </c>
      <c r="L3778" s="116">
        <v>0</v>
      </c>
      <c r="M3778" s="116">
        <v>0</v>
      </c>
      <c r="N3778" s="116">
        <v>0</v>
      </c>
      <c r="O3778" s="116">
        <v>0</v>
      </c>
      <c r="P3778" s="120">
        <v>0</v>
      </c>
      <c r="Q3778" s="27" t="str">
        <f t="shared" ref="Q3778:Q3841" si="592">IF(G3778="01 Jan 1900","Unregistered","Registered")</f>
        <v>Registered</v>
      </c>
      <c r="R3778" s="121">
        <f t="shared" si="589"/>
        <v>0.84999964184281218</v>
      </c>
      <c r="T3778" s="117">
        <f t="shared" si="590"/>
        <v>0</v>
      </c>
      <c r="U3778" s="117">
        <f t="shared" si="591"/>
        <v>0</v>
      </c>
    </row>
    <row r="3779" spans="1:21" hidden="1" x14ac:dyDescent="0.3">
      <c r="A3779" s="114">
        <v>5091</v>
      </c>
      <c r="B3779" s="114" t="s">
        <v>1430</v>
      </c>
      <c r="C3779" s="114" t="s">
        <v>6</v>
      </c>
      <c r="D3779" s="114" t="s">
        <v>3504</v>
      </c>
      <c r="E3779" s="114" t="s">
        <v>3505</v>
      </c>
      <c r="F3779" s="115">
        <v>45350</v>
      </c>
      <c r="G3779" s="114" t="s">
        <v>3033</v>
      </c>
      <c r="H3779" s="116">
        <v>8447400</v>
      </c>
      <c r="I3779" s="116">
        <v>7180290</v>
      </c>
      <c r="J3779" s="116">
        <v>7180290</v>
      </c>
      <c r="K3779" s="116">
        <v>0</v>
      </c>
      <c r="L3779" s="116">
        <v>0</v>
      </c>
      <c r="M3779" s="116">
        <v>0</v>
      </c>
      <c r="N3779" s="116">
        <v>0</v>
      </c>
      <c r="O3779" s="116">
        <v>0</v>
      </c>
      <c r="P3779" s="120">
        <v>0</v>
      </c>
      <c r="Q3779" s="27" t="str">
        <f t="shared" si="592"/>
        <v>Registered</v>
      </c>
      <c r="R3779" s="121">
        <f t="shared" ref="R3779:R3842" si="593">I3779/H3779</f>
        <v>0.85</v>
      </c>
      <c r="T3779" s="117">
        <f t="shared" si="590"/>
        <v>0</v>
      </c>
      <c r="U3779" s="117">
        <f t="shared" si="591"/>
        <v>0</v>
      </c>
    </row>
    <row r="3780" spans="1:21" hidden="1" x14ac:dyDescent="0.3">
      <c r="A3780" s="114">
        <v>5092</v>
      </c>
      <c r="B3780" s="114" t="s">
        <v>1430</v>
      </c>
      <c r="C3780" s="114" t="s">
        <v>6</v>
      </c>
      <c r="D3780" s="114" t="s">
        <v>3005</v>
      </c>
      <c r="E3780" s="114" t="s">
        <v>3006</v>
      </c>
      <c r="F3780" s="115">
        <v>45092</v>
      </c>
      <c r="G3780" s="114" t="s">
        <v>3007</v>
      </c>
      <c r="H3780" s="116">
        <v>11830357</v>
      </c>
      <c r="I3780" s="116">
        <v>10055803</v>
      </c>
      <c r="J3780" s="116">
        <v>10055803</v>
      </c>
      <c r="K3780" s="116">
        <v>0</v>
      </c>
      <c r="L3780" s="116">
        <v>0</v>
      </c>
      <c r="M3780" s="116">
        <v>0</v>
      </c>
      <c r="N3780" s="116">
        <v>0</v>
      </c>
      <c r="O3780" s="116">
        <v>0</v>
      </c>
      <c r="P3780" s="120">
        <v>0</v>
      </c>
      <c r="Q3780" s="27" t="str">
        <f t="shared" si="592"/>
        <v>Registered</v>
      </c>
      <c r="R3780" s="121">
        <f t="shared" si="593"/>
        <v>0.84999996196226368</v>
      </c>
      <c r="T3780" s="117">
        <f t="shared" si="590"/>
        <v>0</v>
      </c>
      <c r="U3780" s="117">
        <f t="shared" si="591"/>
        <v>0</v>
      </c>
    </row>
    <row r="3781" spans="1:21" hidden="1" x14ac:dyDescent="0.3">
      <c r="A3781" s="114">
        <v>5093</v>
      </c>
      <c r="B3781" s="114" t="s">
        <v>1430</v>
      </c>
      <c r="C3781" s="114" t="s">
        <v>6</v>
      </c>
      <c r="D3781" s="114" t="s">
        <v>3008</v>
      </c>
      <c r="E3781" s="114" t="s">
        <v>3009</v>
      </c>
      <c r="F3781" s="115">
        <v>45104</v>
      </c>
      <c r="G3781" s="114" t="s">
        <v>3010</v>
      </c>
      <c r="H3781" s="116">
        <v>11830357</v>
      </c>
      <c r="I3781" s="116">
        <v>10055803</v>
      </c>
      <c r="J3781" s="116">
        <v>10055803</v>
      </c>
      <c r="K3781" s="116">
        <v>0</v>
      </c>
      <c r="L3781" s="116">
        <v>0</v>
      </c>
      <c r="M3781" s="116">
        <v>0</v>
      </c>
      <c r="N3781" s="116">
        <v>0</v>
      </c>
      <c r="O3781" s="116">
        <v>0</v>
      </c>
      <c r="P3781" s="120">
        <v>0</v>
      </c>
      <c r="Q3781" s="27" t="str">
        <f t="shared" si="592"/>
        <v>Registered</v>
      </c>
      <c r="R3781" s="121">
        <f t="shared" si="593"/>
        <v>0.84999996196226368</v>
      </c>
      <c r="T3781" s="117">
        <f t="shared" si="590"/>
        <v>0</v>
      </c>
      <c r="U3781" s="117">
        <f t="shared" si="591"/>
        <v>0</v>
      </c>
    </row>
    <row r="3782" spans="1:21" hidden="1" x14ac:dyDescent="0.3">
      <c r="A3782" s="114">
        <v>5094</v>
      </c>
      <c r="B3782" s="114" t="s">
        <v>1430</v>
      </c>
      <c r="C3782" s="114" t="s">
        <v>6</v>
      </c>
      <c r="D3782" s="114" t="s">
        <v>3629</v>
      </c>
      <c r="E3782" s="114" t="s">
        <v>3630</v>
      </c>
      <c r="F3782" s="115">
        <v>45092</v>
      </c>
      <c r="G3782" s="114" t="s">
        <v>2998</v>
      </c>
      <c r="H3782" s="116">
        <v>8035714</v>
      </c>
      <c r="I3782" s="116">
        <v>6830356</v>
      </c>
      <c r="J3782" s="116">
        <v>6830356</v>
      </c>
      <c r="K3782" s="116">
        <v>0</v>
      </c>
      <c r="L3782" s="116">
        <v>0</v>
      </c>
      <c r="M3782" s="116">
        <v>0</v>
      </c>
      <c r="N3782" s="116">
        <v>0</v>
      </c>
      <c r="O3782" s="116">
        <v>0</v>
      </c>
      <c r="P3782" s="120">
        <v>0</v>
      </c>
      <c r="Q3782" s="27" t="str">
        <f t="shared" si="592"/>
        <v>Registered</v>
      </c>
      <c r="R3782" s="121">
        <f t="shared" si="593"/>
        <v>0.84999988799999604</v>
      </c>
      <c r="T3782" s="117">
        <f t="shared" si="590"/>
        <v>0</v>
      </c>
      <c r="U3782" s="117">
        <f t="shared" si="591"/>
        <v>0</v>
      </c>
    </row>
    <row r="3783" spans="1:21" hidden="1" x14ac:dyDescent="0.3">
      <c r="A3783" s="114">
        <v>5095</v>
      </c>
      <c r="B3783" s="114" t="s">
        <v>1430</v>
      </c>
      <c r="C3783" s="114" t="s">
        <v>6</v>
      </c>
      <c r="D3783" s="114" t="s">
        <v>2919</v>
      </c>
      <c r="E3783" s="114" t="s">
        <v>2920</v>
      </c>
      <c r="F3783" s="115">
        <v>45097</v>
      </c>
      <c r="G3783" s="114" t="s">
        <v>2921</v>
      </c>
      <c r="H3783" s="116">
        <v>12455357</v>
      </c>
      <c r="I3783" s="116">
        <v>10587053</v>
      </c>
      <c r="J3783" s="116">
        <v>10587053</v>
      </c>
      <c r="K3783" s="116">
        <v>0</v>
      </c>
      <c r="L3783" s="116">
        <v>0</v>
      </c>
      <c r="M3783" s="116">
        <v>0</v>
      </c>
      <c r="N3783" s="116">
        <v>0</v>
      </c>
      <c r="O3783" s="116">
        <v>0</v>
      </c>
      <c r="P3783" s="120">
        <v>0</v>
      </c>
      <c r="Q3783" s="27" t="str">
        <f t="shared" si="592"/>
        <v>Registered</v>
      </c>
      <c r="R3783" s="121">
        <f t="shared" si="593"/>
        <v>0.84999996387096732</v>
      </c>
      <c r="T3783" s="117">
        <f t="shared" si="590"/>
        <v>0</v>
      </c>
      <c r="U3783" s="117">
        <f t="shared" si="591"/>
        <v>0</v>
      </c>
    </row>
    <row r="3784" spans="1:21" hidden="1" x14ac:dyDescent="0.3">
      <c r="A3784" s="114">
        <v>10100</v>
      </c>
      <c r="B3784" s="114" t="s">
        <v>1430</v>
      </c>
      <c r="C3784" s="114" t="s">
        <v>6</v>
      </c>
      <c r="D3784" s="114" t="s">
        <v>3619</v>
      </c>
      <c r="E3784" s="114" t="s">
        <v>3620</v>
      </c>
      <c r="F3784" s="115">
        <v>45341</v>
      </c>
      <c r="G3784" s="114" t="s">
        <v>2905</v>
      </c>
      <c r="H3784" s="116">
        <v>8078451</v>
      </c>
      <c r="I3784" s="116">
        <v>6866685</v>
      </c>
      <c r="J3784" s="116">
        <v>6866685.0999999996</v>
      </c>
      <c r="K3784" s="116">
        <v>-0.1</v>
      </c>
      <c r="L3784" s="116">
        <v>0</v>
      </c>
      <c r="M3784" s="116">
        <v>0</v>
      </c>
      <c r="N3784" s="116">
        <v>0</v>
      </c>
      <c r="O3784" s="116">
        <v>0</v>
      </c>
      <c r="P3784" s="120">
        <v>0</v>
      </c>
      <c r="Q3784" s="27" t="str">
        <f t="shared" si="592"/>
        <v>Registered</v>
      </c>
      <c r="R3784" s="121">
        <f t="shared" si="593"/>
        <v>0.85000020424707656</v>
      </c>
      <c r="T3784" s="117">
        <f t="shared" si="590"/>
        <v>0</v>
      </c>
      <c r="U3784" s="117">
        <f t="shared" si="591"/>
        <v>-0.1</v>
      </c>
    </row>
    <row r="3785" spans="1:21" hidden="1" x14ac:dyDescent="0.3">
      <c r="A3785" s="114">
        <v>10103</v>
      </c>
      <c r="B3785" s="114" t="s">
        <v>1430</v>
      </c>
      <c r="C3785" s="114" t="s">
        <v>6</v>
      </c>
      <c r="D3785" s="114" t="s">
        <v>3360</v>
      </c>
      <c r="E3785" s="114" t="s">
        <v>3361</v>
      </c>
      <c r="F3785" s="115">
        <v>45838</v>
      </c>
      <c r="G3785" s="114" t="s">
        <v>3362</v>
      </c>
      <c r="H3785" s="116">
        <v>9618600</v>
      </c>
      <c r="I3785" s="116">
        <v>8175810</v>
      </c>
      <c r="J3785" s="116">
        <v>8175810.1399999997</v>
      </c>
      <c r="K3785" s="116">
        <v>-0.14000000000000001</v>
      </c>
      <c r="L3785" s="116">
        <v>0</v>
      </c>
      <c r="M3785" s="116">
        <v>0</v>
      </c>
      <c r="N3785" s="116">
        <v>0</v>
      </c>
      <c r="O3785" s="116">
        <v>0</v>
      </c>
      <c r="P3785" s="120">
        <v>0</v>
      </c>
      <c r="Q3785" s="27" t="str">
        <f t="shared" si="592"/>
        <v>Registered</v>
      </c>
      <c r="R3785" s="121">
        <f t="shared" si="593"/>
        <v>0.85</v>
      </c>
      <c r="T3785" s="117">
        <f t="shared" si="590"/>
        <v>0</v>
      </c>
      <c r="U3785" s="117">
        <f t="shared" si="591"/>
        <v>-0.14000000000000001</v>
      </c>
    </row>
    <row r="3786" spans="1:21" hidden="1" x14ac:dyDescent="0.3">
      <c r="A3786" s="114">
        <v>10117</v>
      </c>
      <c r="B3786" s="114" t="s">
        <v>1430</v>
      </c>
      <c r="C3786" s="114" t="s">
        <v>6</v>
      </c>
      <c r="D3786" s="114" t="s">
        <v>9388</v>
      </c>
      <c r="E3786" s="114" t="s">
        <v>2429</v>
      </c>
      <c r="F3786" s="115">
        <v>45100</v>
      </c>
      <c r="G3786" s="114" t="s">
        <v>4878</v>
      </c>
      <c r="H3786" s="116">
        <v>7901786</v>
      </c>
      <c r="I3786" s="116">
        <v>6321428</v>
      </c>
      <c r="J3786" s="116">
        <v>6321428.5999999996</v>
      </c>
      <c r="K3786" s="116">
        <v>-0.6</v>
      </c>
      <c r="L3786" s="116">
        <v>0</v>
      </c>
      <c r="M3786" s="116">
        <v>0</v>
      </c>
      <c r="N3786" s="116">
        <v>0</v>
      </c>
      <c r="O3786" s="116">
        <v>0</v>
      </c>
      <c r="P3786" s="120">
        <v>0</v>
      </c>
      <c r="Q3786" s="27" t="str">
        <f t="shared" si="592"/>
        <v>Registered</v>
      </c>
      <c r="R3786" s="121">
        <f t="shared" si="593"/>
        <v>0.79999989875706579</v>
      </c>
      <c r="T3786" s="117">
        <f t="shared" si="590"/>
        <v>0</v>
      </c>
      <c r="U3786" s="117">
        <f t="shared" si="591"/>
        <v>-0.6</v>
      </c>
    </row>
    <row r="3787" spans="1:21" hidden="1" x14ac:dyDescent="0.3">
      <c r="A3787" s="114">
        <v>10143</v>
      </c>
      <c r="B3787" s="114" t="s">
        <v>1430</v>
      </c>
      <c r="C3787" s="114" t="s">
        <v>6</v>
      </c>
      <c r="D3787" s="114" t="s">
        <v>9424</v>
      </c>
      <c r="E3787" s="114" t="s">
        <v>9425</v>
      </c>
      <c r="F3787" s="115">
        <v>46035</v>
      </c>
      <c r="G3787" s="114" t="s">
        <v>2847</v>
      </c>
      <c r="H3787" s="116">
        <v>9774107</v>
      </c>
      <c r="I3787" s="116">
        <v>6841873</v>
      </c>
      <c r="J3787" s="116">
        <v>6842637</v>
      </c>
      <c r="K3787" s="116">
        <v>-764</v>
      </c>
      <c r="L3787" s="116">
        <v>0</v>
      </c>
      <c r="M3787" s="116">
        <v>0</v>
      </c>
      <c r="N3787" s="116">
        <v>0</v>
      </c>
      <c r="O3787" s="116">
        <v>0</v>
      </c>
      <c r="P3787" s="120">
        <v>0</v>
      </c>
      <c r="Q3787" s="27" t="str">
        <f t="shared" si="592"/>
        <v>Registered</v>
      </c>
      <c r="R3787" s="121">
        <f t="shared" si="593"/>
        <v>0.69999980560883979</v>
      </c>
      <c r="T3787" s="117">
        <f t="shared" si="590"/>
        <v>0</v>
      </c>
      <c r="U3787" s="117">
        <f t="shared" si="591"/>
        <v>-764</v>
      </c>
    </row>
    <row r="3788" spans="1:21" hidden="1" x14ac:dyDescent="0.3">
      <c r="A3788" s="114">
        <v>10164</v>
      </c>
      <c r="B3788" s="114" t="s">
        <v>1430</v>
      </c>
      <c r="C3788" s="114" t="s">
        <v>6</v>
      </c>
      <c r="D3788" s="114" t="s">
        <v>9454</v>
      </c>
      <c r="E3788" s="114" t="s">
        <v>5077</v>
      </c>
      <c r="F3788" s="115">
        <v>45274</v>
      </c>
      <c r="G3788" s="114" t="s">
        <v>3184</v>
      </c>
      <c r="H3788" s="116">
        <v>7991100</v>
      </c>
      <c r="I3788" s="116">
        <v>5993325</v>
      </c>
      <c r="J3788" s="116">
        <v>6013303</v>
      </c>
      <c r="K3788" s="116">
        <v>-19978</v>
      </c>
      <c r="L3788" s="116">
        <v>0</v>
      </c>
      <c r="M3788" s="116">
        <v>0</v>
      </c>
      <c r="N3788" s="116">
        <v>0</v>
      </c>
      <c r="O3788" s="116">
        <v>0</v>
      </c>
      <c r="P3788" s="120">
        <v>0</v>
      </c>
      <c r="Q3788" s="27" t="str">
        <f t="shared" si="592"/>
        <v>Registered</v>
      </c>
      <c r="R3788" s="121">
        <f t="shared" si="593"/>
        <v>0.75</v>
      </c>
      <c r="T3788" s="117">
        <f t="shared" si="590"/>
        <v>0</v>
      </c>
      <c r="U3788" s="117">
        <f t="shared" si="591"/>
        <v>-19978</v>
      </c>
    </row>
    <row r="3789" spans="1:21" hidden="1" x14ac:dyDescent="0.3">
      <c r="A3789" s="114">
        <v>10197</v>
      </c>
      <c r="B3789" s="114" t="s">
        <v>1430</v>
      </c>
      <c r="C3789" s="114" t="s">
        <v>6</v>
      </c>
      <c r="D3789" s="114" t="s">
        <v>3440</v>
      </c>
      <c r="E3789" s="114" t="s">
        <v>3441</v>
      </c>
      <c r="F3789" s="115">
        <v>45107</v>
      </c>
      <c r="G3789" s="114" t="s">
        <v>3442</v>
      </c>
      <c r="H3789" s="116">
        <v>7917750</v>
      </c>
      <c r="I3789" s="116">
        <v>5938314</v>
      </c>
      <c r="J3789" s="116">
        <v>6000100</v>
      </c>
      <c r="K3789" s="116">
        <v>-61786</v>
      </c>
      <c r="L3789" s="116">
        <v>0</v>
      </c>
      <c r="M3789" s="116">
        <v>0</v>
      </c>
      <c r="N3789" s="116">
        <v>0</v>
      </c>
      <c r="O3789" s="116">
        <v>0</v>
      </c>
      <c r="P3789" s="120">
        <v>0</v>
      </c>
      <c r="Q3789" s="27" t="str">
        <f t="shared" si="592"/>
        <v>Registered</v>
      </c>
      <c r="R3789" s="121">
        <f t="shared" si="593"/>
        <v>0.75000018944775981</v>
      </c>
      <c r="T3789" s="117">
        <f t="shared" si="590"/>
        <v>0</v>
      </c>
      <c r="U3789" s="117">
        <f t="shared" si="591"/>
        <v>-61786</v>
      </c>
    </row>
    <row r="3790" spans="1:21" hidden="1" x14ac:dyDescent="0.3">
      <c r="A3790" s="114">
        <v>10253</v>
      </c>
      <c r="B3790" s="114" t="s">
        <v>1430</v>
      </c>
      <c r="C3790" s="114" t="s">
        <v>6</v>
      </c>
      <c r="D3790" s="114" t="s">
        <v>9564</v>
      </c>
      <c r="E3790" s="114" t="s">
        <v>5507</v>
      </c>
      <c r="F3790" s="115">
        <v>45107</v>
      </c>
      <c r="G3790" s="114" t="s">
        <v>3442</v>
      </c>
      <c r="H3790" s="116">
        <v>7866071</v>
      </c>
      <c r="I3790" s="116">
        <v>6686161</v>
      </c>
      <c r="J3790" s="116">
        <v>6779410</v>
      </c>
      <c r="K3790" s="116">
        <v>-93249</v>
      </c>
      <c r="L3790" s="116">
        <v>0</v>
      </c>
      <c r="M3790" s="116">
        <v>0</v>
      </c>
      <c r="N3790" s="116">
        <v>0</v>
      </c>
      <c r="O3790" s="116">
        <v>0</v>
      </c>
      <c r="P3790" s="120">
        <v>0</v>
      </c>
      <c r="Q3790" s="27" t="str">
        <f t="shared" si="592"/>
        <v>Registered</v>
      </c>
      <c r="R3790" s="121">
        <f t="shared" si="593"/>
        <v>0.85000008263337568</v>
      </c>
      <c r="T3790" s="117">
        <f t="shared" si="590"/>
        <v>0</v>
      </c>
      <c r="U3790" s="117">
        <f t="shared" si="591"/>
        <v>-93249</v>
      </c>
    </row>
    <row r="3791" spans="1:21" s="101" customFormat="1" x14ac:dyDescent="0.3">
      <c r="A3791" s="99">
        <v>10314</v>
      </c>
      <c r="B3791" s="99" t="s">
        <v>1430</v>
      </c>
      <c r="C3791" s="99" t="s">
        <v>6</v>
      </c>
      <c r="D3791" s="99" t="s">
        <v>9646</v>
      </c>
      <c r="E3791" s="99" t="s">
        <v>9647</v>
      </c>
      <c r="F3791" s="100">
        <v>45290</v>
      </c>
      <c r="G3791" s="99" t="s">
        <v>1898</v>
      </c>
      <c r="H3791" s="96">
        <v>8211000</v>
      </c>
      <c r="I3791" s="96">
        <f>H3791*R3791</f>
        <v>6158250</v>
      </c>
      <c r="J3791" s="96">
        <v>100001</v>
      </c>
      <c r="K3791" s="96">
        <f>I3791-J3791</f>
        <v>6058249</v>
      </c>
      <c r="L3791" s="97">
        <f>IF(AND($S3791&gt;=0,$S3791&lt;=30),$K3791,0)</f>
        <v>0</v>
      </c>
      <c r="M3791" s="97">
        <f>IF(AND($S3791&gt;=31,$S3791&lt;=60),$K3791,0)</f>
        <v>0</v>
      </c>
      <c r="N3791" s="97">
        <f>IF(AND($S3791&gt;=61,$S3791&lt;=90),$K3791,0)</f>
        <v>0</v>
      </c>
      <c r="O3791" s="97">
        <f>IF(AND($S3791&gt;=91,$S3791&lt;=120),$K3791,0)</f>
        <v>0</v>
      </c>
      <c r="P3791" s="98">
        <f>IF($S3791&gt;120,$K3791,0)</f>
        <v>6058249</v>
      </c>
      <c r="Q3791" s="101" t="str">
        <f t="shared" si="592"/>
        <v>Unregistered</v>
      </c>
      <c r="R3791" s="123">
        <v>0.75</v>
      </c>
      <c r="S3791" s="95">
        <f>DATE(2026,5,31)-F3791</f>
        <v>883</v>
      </c>
    </row>
    <row r="3792" spans="1:21" hidden="1" x14ac:dyDescent="0.3">
      <c r="A3792" s="114">
        <v>10365</v>
      </c>
      <c r="B3792" s="114" t="s">
        <v>1430</v>
      </c>
      <c r="C3792" s="114" t="s">
        <v>6</v>
      </c>
      <c r="D3792" s="114" t="s">
        <v>9740</v>
      </c>
      <c r="E3792" s="114" t="s">
        <v>9741</v>
      </c>
      <c r="F3792" s="115">
        <v>46065</v>
      </c>
      <c r="G3792" s="114" t="s">
        <v>1410</v>
      </c>
      <c r="H3792" s="116">
        <v>14238393</v>
      </c>
      <c r="I3792" s="116">
        <v>9966877</v>
      </c>
      <c r="J3792" s="116">
        <v>10109260.300000001</v>
      </c>
      <c r="K3792" s="116">
        <v>-142383.29999999999</v>
      </c>
      <c r="L3792" s="116">
        <v>0</v>
      </c>
      <c r="M3792" s="116">
        <v>0</v>
      </c>
      <c r="N3792" s="116">
        <v>0</v>
      </c>
      <c r="O3792" s="116">
        <v>0</v>
      </c>
      <c r="P3792" s="120">
        <v>0</v>
      </c>
      <c r="Q3792" s="27" t="str">
        <f t="shared" si="592"/>
        <v>Registered</v>
      </c>
      <c r="R3792" s="121">
        <f t="shared" si="593"/>
        <v>0.70000013344202539</v>
      </c>
      <c r="T3792" s="117">
        <f>L3792+M3792+N3792+O3792+P3792</f>
        <v>0</v>
      </c>
      <c r="U3792" s="117">
        <f>K3792-T3792</f>
        <v>-142383.29999999999</v>
      </c>
    </row>
    <row r="3793" spans="1:21" s="101" customFormat="1" x14ac:dyDescent="0.3">
      <c r="A3793" s="99">
        <v>10391</v>
      </c>
      <c r="B3793" s="99" t="s">
        <v>1430</v>
      </c>
      <c r="C3793" s="99" t="s">
        <v>6</v>
      </c>
      <c r="D3793" s="99" t="s">
        <v>9764</v>
      </c>
      <c r="E3793" s="99" t="s">
        <v>1788</v>
      </c>
      <c r="F3793" s="100">
        <v>46022</v>
      </c>
      <c r="G3793" s="99" t="s">
        <v>1898</v>
      </c>
      <c r="H3793" s="96">
        <v>8340000</v>
      </c>
      <c r="I3793" s="96">
        <f>H3793*R3793</f>
        <v>6255000</v>
      </c>
      <c r="J3793" s="96">
        <v>200000</v>
      </c>
      <c r="K3793" s="96">
        <f>I3793-J3793</f>
        <v>6055000</v>
      </c>
      <c r="L3793" s="97">
        <f>IF(AND($S3793&gt;=0,$S3793&lt;=30),$K3793,0)</f>
        <v>0</v>
      </c>
      <c r="M3793" s="97">
        <f>IF(AND($S3793&gt;=31,$S3793&lt;=60),$K3793,0)</f>
        <v>0</v>
      </c>
      <c r="N3793" s="97">
        <f>IF(AND($S3793&gt;=61,$S3793&lt;=90),$K3793,0)</f>
        <v>0</v>
      </c>
      <c r="O3793" s="97">
        <f>IF(AND($S3793&gt;=91,$S3793&lt;=120),$K3793,0)</f>
        <v>0</v>
      </c>
      <c r="P3793" s="98">
        <f>IF($S3793&gt;120,$K3793,0)</f>
        <v>6055000</v>
      </c>
      <c r="Q3793" s="101" t="str">
        <f t="shared" si="592"/>
        <v>Unregistered</v>
      </c>
      <c r="R3793" s="123">
        <v>0.75</v>
      </c>
      <c r="S3793" s="95">
        <f>DATE(2026,5,31)-F3793</f>
        <v>151</v>
      </c>
    </row>
    <row r="3794" spans="1:21" hidden="1" x14ac:dyDescent="0.3">
      <c r="A3794" s="114">
        <v>10452</v>
      </c>
      <c r="B3794" s="114" t="s">
        <v>1430</v>
      </c>
      <c r="C3794" s="114" t="s">
        <v>6</v>
      </c>
      <c r="D3794" s="114" t="s">
        <v>9859</v>
      </c>
      <c r="E3794" s="114" t="s">
        <v>8639</v>
      </c>
      <c r="F3794" s="115">
        <v>45185</v>
      </c>
      <c r="G3794" s="114" t="s">
        <v>2060</v>
      </c>
      <c r="H3794" s="116">
        <v>8328300</v>
      </c>
      <c r="I3794" s="116">
        <v>6246225</v>
      </c>
      <c r="J3794" s="116">
        <v>6580867</v>
      </c>
      <c r="K3794" s="116">
        <v>-334642</v>
      </c>
      <c r="L3794" s="116">
        <v>0</v>
      </c>
      <c r="M3794" s="116">
        <v>0</v>
      </c>
      <c r="N3794" s="116">
        <v>0</v>
      </c>
      <c r="O3794" s="116">
        <v>0</v>
      </c>
      <c r="P3794" s="120">
        <v>0</v>
      </c>
      <c r="Q3794" s="27" t="str">
        <f t="shared" si="592"/>
        <v>Registered</v>
      </c>
      <c r="R3794" s="121">
        <f t="shared" si="593"/>
        <v>0.75</v>
      </c>
      <c r="T3794" s="117">
        <f t="shared" ref="T3794:T3796" si="594">L3794+M3794+N3794+O3794+P3794</f>
        <v>0</v>
      </c>
      <c r="U3794" s="117">
        <f t="shared" ref="U3794:U3796" si="595">K3794-T3794</f>
        <v>-334642</v>
      </c>
    </row>
    <row r="3795" spans="1:21" hidden="1" x14ac:dyDescent="0.3">
      <c r="A3795" s="114">
        <v>10478</v>
      </c>
      <c r="B3795" s="114" t="s">
        <v>1430</v>
      </c>
      <c r="C3795" s="114" t="s">
        <v>6</v>
      </c>
      <c r="D3795" s="114" t="s">
        <v>9908</v>
      </c>
      <c r="E3795" s="114" t="s">
        <v>5488</v>
      </c>
      <c r="F3795" s="115">
        <v>45100</v>
      </c>
      <c r="G3795" s="114" t="s">
        <v>4274</v>
      </c>
      <c r="H3795" s="116">
        <v>7911607</v>
      </c>
      <c r="I3795" s="116">
        <v>5933703</v>
      </c>
      <c r="J3795" s="116">
        <v>6391160.7000000002</v>
      </c>
      <c r="K3795" s="116">
        <v>-457457.7</v>
      </c>
      <c r="L3795" s="116">
        <v>0</v>
      </c>
      <c r="M3795" s="116">
        <v>0</v>
      </c>
      <c r="N3795" s="116">
        <v>0</v>
      </c>
      <c r="O3795" s="116">
        <v>0</v>
      </c>
      <c r="P3795" s="120">
        <v>0.3</v>
      </c>
      <c r="Q3795" s="27" t="str">
        <f t="shared" si="592"/>
        <v>Registered</v>
      </c>
      <c r="R3795" s="121">
        <f t="shared" si="593"/>
        <v>0.74999971560771406</v>
      </c>
      <c r="T3795" s="117">
        <f t="shared" si="594"/>
        <v>0.3</v>
      </c>
      <c r="U3795" s="117">
        <f t="shared" si="595"/>
        <v>-457458</v>
      </c>
    </row>
    <row r="3796" spans="1:21" hidden="1" x14ac:dyDescent="0.3">
      <c r="A3796" s="114">
        <v>10554</v>
      </c>
      <c r="B3796" s="114" t="s">
        <v>1430</v>
      </c>
      <c r="C3796" s="114" t="s">
        <v>6</v>
      </c>
      <c r="D3796" s="114" t="s">
        <v>10005</v>
      </c>
      <c r="E3796" s="114" t="s">
        <v>10006</v>
      </c>
      <c r="F3796" s="115">
        <v>45236</v>
      </c>
      <c r="G3796" s="114" t="s">
        <v>2462</v>
      </c>
      <c r="H3796" s="116">
        <v>12187500</v>
      </c>
      <c r="I3796" s="116">
        <v>9140625</v>
      </c>
      <c r="J3796" s="116">
        <v>10128751</v>
      </c>
      <c r="K3796" s="116">
        <v>-988126</v>
      </c>
      <c r="L3796" s="116">
        <v>0</v>
      </c>
      <c r="M3796" s="116">
        <v>0</v>
      </c>
      <c r="N3796" s="116">
        <v>0</v>
      </c>
      <c r="O3796" s="116">
        <v>0</v>
      </c>
      <c r="P3796" s="120">
        <v>0</v>
      </c>
      <c r="Q3796" s="27" t="str">
        <f t="shared" si="592"/>
        <v>Registered</v>
      </c>
      <c r="R3796" s="121">
        <f t="shared" si="593"/>
        <v>0.75</v>
      </c>
      <c r="T3796" s="117">
        <f t="shared" si="594"/>
        <v>0</v>
      </c>
      <c r="U3796" s="117">
        <f t="shared" si="595"/>
        <v>-988126</v>
      </c>
    </row>
    <row r="3797" spans="1:21" s="101" customFormat="1" x14ac:dyDescent="0.3">
      <c r="A3797" s="99">
        <v>10699</v>
      </c>
      <c r="B3797" s="99" t="s">
        <v>1430</v>
      </c>
      <c r="C3797" s="99" t="s">
        <v>6</v>
      </c>
      <c r="D3797" s="99" t="s">
        <v>10176</v>
      </c>
      <c r="E3797" s="99" t="s">
        <v>10175</v>
      </c>
      <c r="F3797" s="100">
        <v>45194</v>
      </c>
      <c r="G3797" s="99" t="s">
        <v>1898</v>
      </c>
      <c r="H3797" s="96">
        <v>8258929</v>
      </c>
      <c r="I3797" s="96">
        <f>H3797*R3797</f>
        <v>6194196.75</v>
      </c>
      <c r="J3797" s="96">
        <v>4200000</v>
      </c>
      <c r="K3797" s="96">
        <f>I3797-J3797</f>
        <v>1994196.75</v>
      </c>
      <c r="L3797" s="97">
        <f>IF(AND($S3797&gt;=0,$S3797&lt;=30),$K3797,0)</f>
        <v>0</v>
      </c>
      <c r="M3797" s="97">
        <f>IF(AND($S3797&gt;=31,$S3797&lt;=60),$K3797,0)</f>
        <v>0</v>
      </c>
      <c r="N3797" s="97">
        <f>IF(AND($S3797&gt;=61,$S3797&lt;=90),$K3797,0)</f>
        <v>0</v>
      </c>
      <c r="O3797" s="97">
        <f>IF(AND($S3797&gt;=91,$S3797&lt;=120),$K3797,0)</f>
        <v>0</v>
      </c>
      <c r="P3797" s="98">
        <f>IF($S3797&gt;120,$K3797,0)</f>
        <v>1994196.75</v>
      </c>
      <c r="Q3797" s="101" t="str">
        <f t="shared" si="592"/>
        <v>Unregistered</v>
      </c>
      <c r="R3797" s="123">
        <v>0.75</v>
      </c>
      <c r="S3797" s="95">
        <f t="shared" ref="S3797:S3798" si="596">DATE(2026,5,31)-F3797</f>
        <v>979</v>
      </c>
    </row>
    <row r="3798" spans="1:21" s="101" customFormat="1" hidden="1" x14ac:dyDescent="0.3">
      <c r="A3798" s="99">
        <v>10905</v>
      </c>
      <c r="B3798" s="99" t="s">
        <v>1430</v>
      </c>
      <c r="C3798" s="99" t="s">
        <v>6</v>
      </c>
      <c r="D3798" s="99" t="s">
        <v>99</v>
      </c>
      <c r="E3798" s="99" t="s">
        <v>10827</v>
      </c>
      <c r="F3798" s="100">
        <v>46162</v>
      </c>
      <c r="G3798" s="99" t="s">
        <v>1898</v>
      </c>
      <c r="H3798" s="96">
        <v>9911850</v>
      </c>
      <c r="I3798" s="96">
        <v>0</v>
      </c>
      <c r="J3798" s="96"/>
      <c r="K3798" s="96"/>
      <c r="L3798" s="96">
        <v>0</v>
      </c>
      <c r="M3798" s="96">
        <v>0</v>
      </c>
      <c r="N3798" s="96">
        <v>0</v>
      </c>
      <c r="O3798" s="96">
        <v>0</v>
      </c>
      <c r="P3798" s="122">
        <v>0</v>
      </c>
      <c r="Q3798" s="101" t="str">
        <f t="shared" si="592"/>
        <v>Unregistered</v>
      </c>
      <c r="R3798" s="123"/>
      <c r="S3798" s="95"/>
    </row>
    <row r="3799" spans="1:21" x14ac:dyDescent="0.3">
      <c r="A3799" s="114">
        <v>205</v>
      </c>
      <c r="B3799" s="114" t="s">
        <v>130</v>
      </c>
      <c r="C3799" s="114" t="s">
        <v>25</v>
      </c>
      <c r="D3799" s="114" t="s">
        <v>1823</v>
      </c>
      <c r="E3799" s="114" t="s">
        <v>1824</v>
      </c>
      <c r="F3799" s="115">
        <v>45707</v>
      </c>
      <c r="G3799" s="114" t="s">
        <v>1825</v>
      </c>
      <c r="H3799" s="116">
        <v>8623896</v>
      </c>
      <c r="I3799" s="116">
        <v>7330314</v>
      </c>
      <c r="J3799" s="116">
        <v>4479091</v>
      </c>
      <c r="K3799" s="116">
        <v>2851223</v>
      </c>
      <c r="L3799" s="116">
        <v>0</v>
      </c>
      <c r="M3799" s="116">
        <v>0</v>
      </c>
      <c r="N3799" s="116">
        <v>0</v>
      </c>
      <c r="O3799" s="116">
        <v>0</v>
      </c>
      <c r="P3799" s="120">
        <v>2851223</v>
      </c>
      <c r="Q3799" s="27" t="str">
        <f t="shared" si="592"/>
        <v>Registered</v>
      </c>
      <c r="R3799" s="121">
        <f t="shared" si="593"/>
        <v>0.8500002782964915</v>
      </c>
      <c r="T3799" s="117">
        <f t="shared" ref="T3799:T3862" si="597">L3799+M3799+N3799+O3799+P3799</f>
        <v>2851223</v>
      </c>
      <c r="U3799" s="117">
        <f t="shared" ref="U3799:U3862" si="598">K3799-T3799</f>
        <v>0</v>
      </c>
    </row>
    <row r="3800" spans="1:21" x14ac:dyDescent="0.3">
      <c r="A3800" s="114">
        <v>399</v>
      </c>
      <c r="B3800" s="114" t="s">
        <v>130</v>
      </c>
      <c r="C3800" s="114" t="s">
        <v>25</v>
      </c>
      <c r="D3800" s="114" t="s">
        <v>2328</v>
      </c>
      <c r="E3800" s="114" t="s">
        <v>2329</v>
      </c>
      <c r="F3800" s="115">
        <v>45549</v>
      </c>
      <c r="G3800" s="114" t="s">
        <v>2330</v>
      </c>
      <c r="H3800" s="116">
        <v>12507468</v>
      </c>
      <c r="I3800" s="116">
        <v>11256719</v>
      </c>
      <c r="J3800" s="116">
        <v>10005973</v>
      </c>
      <c r="K3800" s="116">
        <v>1250746</v>
      </c>
      <c r="L3800" s="116">
        <v>0</v>
      </c>
      <c r="M3800" s="116">
        <v>0</v>
      </c>
      <c r="N3800" s="116">
        <v>625373</v>
      </c>
      <c r="O3800" s="116">
        <v>0</v>
      </c>
      <c r="P3800" s="120">
        <v>625373</v>
      </c>
      <c r="Q3800" s="27" t="str">
        <f t="shared" si="592"/>
        <v>Registered</v>
      </c>
      <c r="R3800" s="121">
        <f t="shared" si="593"/>
        <v>0.89999982410508661</v>
      </c>
      <c r="T3800" s="117">
        <f t="shared" si="597"/>
        <v>1250746</v>
      </c>
      <c r="U3800" s="117">
        <f t="shared" si="598"/>
        <v>0</v>
      </c>
    </row>
    <row r="3801" spans="1:21" x14ac:dyDescent="0.3">
      <c r="A3801" s="114">
        <v>448</v>
      </c>
      <c r="B3801" s="114" t="s">
        <v>130</v>
      </c>
      <c r="C3801" s="114" t="s">
        <v>25</v>
      </c>
      <c r="D3801" s="114" t="s">
        <v>2460</v>
      </c>
      <c r="E3801" s="114" t="s">
        <v>2461</v>
      </c>
      <c r="F3801" s="115">
        <v>45277</v>
      </c>
      <c r="G3801" s="114" t="s">
        <v>2462</v>
      </c>
      <c r="H3801" s="116">
        <v>8005725</v>
      </c>
      <c r="I3801" s="116">
        <v>7205153</v>
      </c>
      <c r="J3801" s="116">
        <v>6179787</v>
      </c>
      <c r="K3801" s="116">
        <v>1025366</v>
      </c>
      <c r="L3801" s="116">
        <v>0</v>
      </c>
      <c r="M3801" s="116">
        <v>0</v>
      </c>
      <c r="N3801" s="116">
        <v>0</v>
      </c>
      <c r="O3801" s="116">
        <v>400286</v>
      </c>
      <c r="P3801" s="120">
        <v>625080</v>
      </c>
      <c r="Q3801" s="27" t="str">
        <f t="shared" si="592"/>
        <v>Registered</v>
      </c>
      <c r="R3801" s="121">
        <f t="shared" si="593"/>
        <v>0.90000006245530539</v>
      </c>
      <c r="T3801" s="117">
        <f t="shared" si="597"/>
        <v>1025366</v>
      </c>
      <c r="U3801" s="117">
        <f t="shared" si="598"/>
        <v>0</v>
      </c>
    </row>
    <row r="3802" spans="1:21" x14ac:dyDescent="0.3">
      <c r="A3802" s="114">
        <v>578</v>
      </c>
      <c r="B3802" s="114" t="s">
        <v>130</v>
      </c>
      <c r="C3802" s="114" t="s">
        <v>25</v>
      </c>
      <c r="D3802" s="114" t="s">
        <v>2730</v>
      </c>
      <c r="E3802" s="114" t="s">
        <v>2731</v>
      </c>
      <c r="F3802" s="115">
        <v>45016</v>
      </c>
      <c r="G3802" s="114" t="s">
        <v>2732</v>
      </c>
      <c r="H3802" s="116">
        <v>7917750</v>
      </c>
      <c r="I3802" s="116">
        <v>6730093</v>
      </c>
      <c r="J3802" s="116">
        <v>6039178</v>
      </c>
      <c r="K3802" s="116">
        <v>690915</v>
      </c>
      <c r="L3802" s="116">
        <v>0</v>
      </c>
      <c r="M3802" s="116">
        <v>0</v>
      </c>
      <c r="N3802" s="116">
        <v>0</v>
      </c>
      <c r="O3802" s="116">
        <v>0</v>
      </c>
      <c r="P3802" s="120">
        <v>690915</v>
      </c>
      <c r="Q3802" s="27" t="str">
        <f t="shared" si="592"/>
        <v>Registered</v>
      </c>
      <c r="R3802" s="121">
        <f t="shared" si="593"/>
        <v>0.85000069464178585</v>
      </c>
      <c r="T3802" s="117">
        <f t="shared" si="597"/>
        <v>690915</v>
      </c>
      <c r="U3802" s="117">
        <f t="shared" si="598"/>
        <v>0</v>
      </c>
    </row>
    <row r="3803" spans="1:21" x14ac:dyDescent="0.3">
      <c r="A3803" s="114">
        <v>595</v>
      </c>
      <c r="B3803" s="114" t="s">
        <v>130</v>
      </c>
      <c r="C3803" s="114" t="s">
        <v>25</v>
      </c>
      <c r="D3803" s="114" t="s">
        <v>2895</v>
      </c>
      <c r="E3803" s="114" t="s">
        <v>2896</v>
      </c>
      <c r="F3803" s="115">
        <v>45565</v>
      </c>
      <c r="G3803" s="114" t="s">
        <v>2897</v>
      </c>
      <c r="H3803" s="116">
        <v>8445600</v>
      </c>
      <c r="I3803" s="116">
        <v>7601040</v>
      </c>
      <c r="J3803" s="116">
        <v>6960456</v>
      </c>
      <c r="K3803" s="116">
        <v>640584</v>
      </c>
      <c r="L3803" s="116">
        <v>0</v>
      </c>
      <c r="M3803" s="116">
        <v>0</v>
      </c>
      <c r="N3803" s="116">
        <v>422280</v>
      </c>
      <c r="O3803" s="116">
        <v>0</v>
      </c>
      <c r="P3803" s="120">
        <v>218304</v>
      </c>
      <c r="Q3803" s="27" t="str">
        <f t="shared" si="592"/>
        <v>Registered</v>
      </c>
      <c r="R3803" s="121">
        <f t="shared" si="593"/>
        <v>0.9</v>
      </c>
      <c r="T3803" s="117">
        <f t="shared" si="597"/>
        <v>640584</v>
      </c>
      <c r="U3803" s="117">
        <f t="shared" si="598"/>
        <v>0</v>
      </c>
    </row>
    <row r="3804" spans="1:21" x14ac:dyDescent="0.3">
      <c r="A3804" s="114">
        <v>612</v>
      </c>
      <c r="B3804" s="114" t="s">
        <v>130</v>
      </c>
      <c r="C3804" s="114" t="s">
        <v>25</v>
      </c>
      <c r="D3804" s="114" t="s">
        <v>2942</v>
      </c>
      <c r="E3804" s="114" t="s">
        <v>2943</v>
      </c>
      <c r="F3804" s="115">
        <v>45344</v>
      </c>
      <c r="G3804" s="114" t="s">
        <v>2944</v>
      </c>
      <c r="H3804" s="116">
        <v>12106740</v>
      </c>
      <c r="I3804" s="116">
        <v>10896066</v>
      </c>
      <c r="J3804" s="116">
        <v>10290729</v>
      </c>
      <c r="K3804" s="116">
        <v>605337</v>
      </c>
      <c r="L3804" s="116">
        <v>0</v>
      </c>
      <c r="M3804" s="116">
        <v>0</v>
      </c>
      <c r="N3804" s="116">
        <v>605337</v>
      </c>
      <c r="O3804" s="116">
        <v>0</v>
      </c>
      <c r="P3804" s="120">
        <v>0</v>
      </c>
      <c r="Q3804" s="27" t="str">
        <f t="shared" si="592"/>
        <v>Registered</v>
      </c>
      <c r="R3804" s="121">
        <f t="shared" si="593"/>
        <v>0.9</v>
      </c>
      <c r="T3804" s="117">
        <f t="shared" si="597"/>
        <v>605337</v>
      </c>
      <c r="U3804" s="117">
        <f t="shared" si="598"/>
        <v>0</v>
      </c>
    </row>
    <row r="3805" spans="1:21" x14ac:dyDescent="0.3">
      <c r="A3805" s="114">
        <v>619</v>
      </c>
      <c r="B3805" s="114" t="s">
        <v>130</v>
      </c>
      <c r="C3805" s="114" t="s">
        <v>25</v>
      </c>
      <c r="D3805" s="114" t="s">
        <v>2970</v>
      </c>
      <c r="E3805" s="114" t="s">
        <v>2971</v>
      </c>
      <c r="F3805" s="115">
        <v>45334</v>
      </c>
      <c r="G3805" s="114" t="s">
        <v>2972</v>
      </c>
      <c r="H3805" s="116">
        <v>11972598</v>
      </c>
      <c r="I3805" s="116">
        <v>10775340</v>
      </c>
      <c r="J3805" s="116">
        <v>10176710</v>
      </c>
      <c r="K3805" s="116">
        <v>598630</v>
      </c>
      <c r="L3805" s="116">
        <v>0</v>
      </c>
      <c r="M3805" s="116">
        <v>598630</v>
      </c>
      <c r="N3805" s="116">
        <v>0</v>
      </c>
      <c r="O3805" s="116">
        <v>0</v>
      </c>
      <c r="P3805" s="120">
        <v>0</v>
      </c>
      <c r="Q3805" s="27" t="str">
        <f t="shared" si="592"/>
        <v>Registered</v>
      </c>
      <c r="R3805" s="121">
        <f t="shared" si="593"/>
        <v>0.90000015034330894</v>
      </c>
      <c r="T3805" s="117">
        <f t="shared" si="597"/>
        <v>598630</v>
      </c>
      <c r="U3805" s="117">
        <f t="shared" si="598"/>
        <v>0</v>
      </c>
    </row>
    <row r="3806" spans="1:21" x14ac:dyDescent="0.3">
      <c r="A3806" s="114">
        <v>621</v>
      </c>
      <c r="B3806" s="114" t="s">
        <v>130</v>
      </c>
      <c r="C3806" s="114" t="s">
        <v>25</v>
      </c>
      <c r="D3806" s="114" t="s">
        <v>7763</v>
      </c>
      <c r="E3806" s="114" t="s">
        <v>7764</v>
      </c>
      <c r="F3806" s="115">
        <v>45272</v>
      </c>
      <c r="G3806" s="114" t="s">
        <v>2659</v>
      </c>
      <c r="H3806" s="116">
        <v>11928450</v>
      </c>
      <c r="I3806" s="116">
        <v>10735611</v>
      </c>
      <c r="J3806" s="116">
        <v>10139188</v>
      </c>
      <c r="K3806" s="116">
        <v>596423</v>
      </c>
      <c r="L3806" s="116">
        <v>596423</v>
      </c>
      <c r="M3806" s="116">
        <v>0</v>
      </c>
      <c r="N3806" s="116">
        <v>0</v>
      </c>
      <c r="O3806" s="116">
        <v>0</v>
      </c>
      <c r="P3806" s="120">
        <v>0</v>
      </c>
      <c r="Q3806" s="27" t="str">
        <f t="shared" si="592"/>
        <v>Registered</v>
      </c>
      <c r="R3806" s="121">
        <f t="shared" si="593"/>
        <v>0.90000050299913237</v>
      </c>
      <c r="T3806" s="117">
        <f t="shared" si="597"/>
        <v>596423</v>
      </c>
      <c r="U3806" s="117">
        <f t="shared" si="598"/>
        <v>0</v>
      </c>
    </row>
    <row r="3807" spans="1:21" x14ac:dyDescent="0.3">
      <c r="A3807" s="114">
        <v>623</v>
      </c>
      <c r="B3807" s="114" t="s">
        <v>130</v>
      </c>
      <c r="C3807" s="114" t="s">
        <v>25</v>
      </c>
      <c r="D3807" s="114" t="s">
        <v>2988</v>
      </c>
      <c r="E3807" s="114" t="s">
        <v>2989</v>
      </c>
      <c r="F3807" s="115">
        <v>45230</v>
      </c>
      <c r="G3807" s="114" t="s">
        <v>2990</v>
      </c>
      <c r="H3807" s="116">
        <v>11886000</v>
      </c>
      <c r="I3807" s="116">
        <v>10697400</v>
      </c>
      <c r="J3807" s="116">
        <v>10103100</v>
      </c>
      <c r="K3807" s="116">
        <v>594300</v>
      </c>
      <c r="L3807" s="116">
        <v>0</v>
      </c>
      <c r="M3807" s="116">
        <v>594300</v>
      </c>
      <c r="N3807" s="116">
        <v>0</v>
      </c>
      <c r="O3807" s="116">
        <v>0</v>
      </c>
      <c r="P3807" s="120">
        <v>0</v>
      </c>
      <c r="Q3807" s="27" t="str">
        <f t="shared" si="592"/>
        <v>Registered</v>
      </c>
      <c r="R3807" s="121">
        <f t="shared" si="593"/>
        <v>0.9</v>
      </c>
      <c r="T3807" s="117">
        <f t="shared" si="597"/>
        <v>594300</v>
      </c>
      <c r="U3807" s="117">
        <f t="shared" si="598"/>
        <v>0</v>
      </c>
    </row>
    <row r="3808" spans="1:21" x14ac:dyDescent="0.3">
      <c r="A3808" s="114">
        <v>624</v>
      </c>
      <c r="B3808" s="114" t="s">
        <v>130</v>
      </c>
      <c r="C3808" s="114" t="s">
        <v>25</v>
      </c>
      <c r="D3808" s="114" t="s">
        <v>2991</v>
      </c>
      <c r="E3808" s="114" t="s">
        <v>2992</v>
      </c>
      <c r="F3808" s="115">
        <v>45223</v>
      </c>
      <c r="G3808" s="114" t="s">
        <v>1354</v>
      </c>
      <c r="H3808" s="116">
        <v>11886000</v>
      </c>
      <c r="I3808" s="116">
        <v>10697400</v>
      </c>
      <c r="J3808" s="116">
        <v>10103100</v>
      </c>
      <c r="K3808" s="116">
        <v>594300</v>
      </c>
      <c r="L3808" s="116">
        <v>0</v>
      </c>
      <c r="M3808" s="116">
        <v>594300</v>
      </c>
      <c r="N3808" s="116">
        <v>0</v>
      </c>
      <c r="O3808" s="116">
        <v>0</v>
      </c>
      <c r="P3808" s="120">
        <v>0</v>
      </c>
      <c r="Q3808" s="27" t="str">
        <f t="shared" si="592"/>
        <v>Registered</v>
      </c>
      <c r="R3808" s="121">
        <f t="shared" si="593"/>
        <v>0.9</v>
      </c>
      <c r="T3808" s="117">
        <f t="shared" si="597"/>
        <v>594300</v>
      </c>
      <c r="U3808" s="117">
        <f t="shared" si="598"/>
        <v>0</v>
      </c>
    </row>
    <row r="3809" spans="1:21" x14ac:dyDescent="0.3">
      <c r="A3809" s="114">
        <v>636</v>
      </c>
      <c r="B3809" s="114" t="s">
        <v>130</v>
      </c>
      <c r="C3809" s="114" t="s">
        <v>25</v>
      </c>
      <c r="D3809" s="114" t="s">
        <v>7741</v>
      </c>
      <c r="E3809" s="114" t="s">
        <v>7742</v>
      </c>
      <c r="F3809" s="115">
        <v>44970</v>
      </c>
      <c r="G3809" s="114" t="s">
        <v>4957</v>
      </c>
      <c r="H3809" s="116">
        <v>11660166</v>
      </c>
      <c r="I3809" s="116">
        <v>10494150</v>
      </c>
      <c r="J3809" s="116">
        <v>9911142</v>
      </c>
      <c r="K3809" s="116">
        <v>583008</v>
      </c>
      <c r="L3809" s="116">
        <v>583008</v>
      </c>
      <c r="M3809" s="116">
        <v>0</v>
      </c>
      <c r="N3809" s="116">
        <v>0</v>
      </c>
      <c r="O3809" s="116">
        <v>0</v>
      </c>
      <c r="P3809" s="120">
        <v>0</v>
      </c>
      <c r="Q3809" s="27" t="str">
        <f t="shared" si="592"/>
        <v>Registered</v>
      </c>
      <c r="R3809" s="121">
        <f t="shared" si="593"/>
        <v>0.90000005145724338</v>
      </c>
      <c r="T3809" s="117">
        <f t="shared" si="597"/>
        <v>583008</v>
      </c>
      <c r="U3809" s="117">
        <f t="shared" si="598"/>
        <v>0</v>
      </c>
    </row>
    <row r="3810" spans="1:21" x14ac:dyDescent="0.3">
      <c r="A3810" s="114">
        <v>638</v>
      </c>
      <c r="B3810" s="114" t="s">
        <v>130</v>
      </c>
      <c r="C3810" s="114" t="s">
        <v>25</v>
      </c>
      <c r="D3810" s="114" t="s">
        <v>3065</v>
      </c>
      <c r="E3810" s="114" t="s">
        <v>3066</v>
      </c>
      <c r="F3810" s="115">
        <v>44957</v>
      </c>
      <c r="G3810" s="114" t="s">
        <v>3067</v>
      </c>
      <c r="H3810" s="116">
        <v>11570172</v>
      </c>
      <c r="I3810" s="116">
        <v>10413154</v>
      </c>
      <c r="J3810" s="116">
        <v>9834644.1999999993</v>
      </c>
      <c r="K3810" s="116">
        <v>578509.80000000005</v>
      </c>
      <c r="L3810" s="116">
        <v>0</v>
      </c>
      <c r="M3810" s="116">
        <v>578509</v>
      </c>
      <c r="N3810" s="116">
        <v>0</v>
      </c>
      <c r="O3810" s="116">
        <v>0</v>
      </c>
      <c r="P3810" s="120">
        <v>0.8</v>
      </c>
      <c r="Q3810" s="27" t="str">
        <f t="shared" si="592"/>
        <v>Registered</v>
      </c>
      <c r="R3810" s="121">
        <f t="shared" si="593"/>
        <v>0.89999993085668906</v>
      </c>
      <c r="T3810" s="117">
        <f t="shared" si="597"/>
        <v>578509.80000000005</v>
      </c>
      <c r="U3810" s="117">
        <f t="shared" si="598"/>
        <v>0</v>
      </c>
    </row>
    <row r="3811" spans="1:21" x14ac:dyDescent="0.3">
      <c r="A3811" s="114">
        <v>639</v>
      </c>
      <c r="B3811" s="114" t="s">
        <v>130</v>
      </c>
      <c r="C3811" s="114" t="s">
        <v>25</v>
      </c>
      <c r="D3811" s="114" t="s">
        <v>7747</v>
      </c>
      <c r="E3811" s="114" t="s">
        <v>7748</v>
      </c>
      <c r="F3811" s="115">
        <v>44918</v>
      </c>
      <c r="G3811" s="114" t="s">
        <v>2616</v>
      </c>
      <c r="H3811" s="116">
        <v>11570172</v>
      </c>
      <c r="I3811" s="116">
        <v>10413156</v>
      </c>
      <c r="J3811" s="116">
        <v>9834647</v>
      </c>
      <c r="K3811" s="116">
        <v>578509</v>
      </c>
      <c r="L3811" s="116">
        <v>578509</v>
      </c>
      <c r="M3811" s="116">
        <v>0</v>
      </c>
      <c r="N3811" s="116">
        <v>0</v>
      </c>
      <c r="O3811" s="116">
        <v>0</v>
      </c>
      <c r="P3811" s="120">
        <v>0</v>
      </c>
      <c r="Q3811" s="27" t="str">
        <f t="shared" si="592"/>
        <v>Registered</v>
      </c>
      <c r="R3811" s="121">
        <f t="shared" si="593"/>
        <v>0.90000010371496642</v>
      </c>
      <c r="T3811" s="117">
        <f t="shared" si="597"/>
        <v>578509</v>
      </c>
      <c r="U3811" s="117">
        <f t="shared" si="598"/>
        <v>0</v>
      </c>
    </row>
    <row r="3812" spans="1:21" x14ac:dyDescent="0.3">
      <c r="A3812" s="114">
        <v>651</v>
      </c>
      <c r="B3812" s="114" t="s">
        <v>130</v>
      </c>
      <c r="C3812" s="114" t="s">
        <v>25</v>
      </c>
      <c r="D3812" s="114" t="s">
        <v>3113</v>
      </c>
      <c r="E3812" s="114" t="s">
        <v>3114</v>
      </c>
      <c r="F3812" s="115">
        <v>44918</v>
      </c>
      <c r="G3812" s="114" t="s">
        <v>3115</v>
      </c>
      <c r="H3812" s="116">
        <v>11376600</v>
      </c>
      <c r="I3812" s="116">
        <v>10238940</v>
      </c>
      <c r="J3812" s="116">
        <v>9670110</v>
      </c>
      <c r="K3812" s="116">
        <v>568830</v>
      </c>
      <c r="L3812" s="116">
        <v>0</v>
      </c>
      <c r="M3812" s="116">
        <v>568830</v>
      </c>
      <c r="N3812" s="116">
        <v>0</v>
      </c>
      <c r="O3812" s="116">
        <v>0</v>
      </c>
      <c r="P3812" s="120">
        <v>0</v>
      </c>
      <c r="Q3812" s="27" t="str">
        <f t="shared" si="592"/>
        <v>Registered</v>
      </c>
      <c r="R3812" s="121">
        <f t="shared" si="593"/>
        <v>0.9</v>
      </c>
      <c r="T3812" s="117">
        <f t="shared" si="597"/>
        <v>568830</v>
      </c>
      <c r="U3812" s="117">
        <f t="shared" si="598"/>
        <v>0</v>
      </c>
    </row>
    <row r="3813" spans="1:21" x14ac:dyDescent="0.3">
      <c r="A3813" s="114">
        <v>664</v>
      </c>
      <c r="B3813" s="114" t="s">
        <v>130</v>
      </c>
      <c r="C3813" s="114" t="s">
        <v>25</v>
      </c>
      <c r="D3813" s="114" t="s">
        <v>7753</v>
      </c>
      <c r="E3813" s="114" t="s">
        <v>7754</v>
      </c>
      <c r="F3813" s="115">
        <v>44918</v>
      </c>
      <c r="G3813" s="114" t="s">
        <v>2966</v>
      </c>
      <c r="H3813" s="116">
        <v>11303586</v>
      </c>
      <c r="I3813" s="116">
        <v>10173227</v>
      </c>
      <c r="J3813" s="116">
        <v>9608048</v>
      </c>
      <c r="K3813" s="116">
        <v>565179</v>
      </c>
      <c r="L3813" s="116">
        <v>565179</v>
      </c>
      <c r="M3813" s="116">
        <v>0</v>
      </c>
      <c r="N3813" s="116">
        <v>0</v>
      </c>
      <c r="O3813" s="116">
        <v>0</v>
      </c>
      <c r="P3813" s="120">
        <v>0</v>
      </c>
      <c r="Q3813" s="27" t="str">
        <f t="shared" si="592"/>
        <v>Registered</v>
      </c>
      <c r="R3813" s="121">
        <f t="shared" si="593"/>
        <v>0.8999999646129998</v>
      </c>
      <c r="T3813" s="117">
        <f t="shared" si="597"/>
        <v>565179</v>
      </c>
      <c r="U3813" s="117">
        <f t="shared" si="598"/>
        <v>0</v>
      </c>
    </row>
    <row r="3814" spans="1:21" x14ac:dyDescent="0.3">
      <c r="A3814" s="114">
        <v>665</v>
      </c>
      <c r="B3814" s="114" t="s">
        <v>130</v>
      </c>
      <c r="C3814" s="114" t="s">
        <v>25</v>
      </c>
      <c r="D3814" s="114" t="s">
        <v>3135</v>
      </c>
      <c r="E3814" s="114" t="s">
        <v>3136</v>
      </c>
      <c r="F3814" s="115">
        <v>44918</v>
      </c>
      <c r="G3814" s="114" t="s">
        <v>3094</v>
      </c>
      <c r="H3814" s="116">
        <v>11301888</v>
      </c>
      <c r="I3814" s="116">
        <v>10171700</v>
      </c>
      <c r="J3814" s="116">
        <v>9606606</v>
      </c>
      <c r="K3814" s="116">
        <v>565094</v>
      </c>
      <c r="L3814" s="116">
        <v>0</v>
      </c>
      <c r="M3814" s="116">
        <v>565094</v>
      </c>
      <c r="N3814" s="116">
        <v>0</v>
      </c>
      <c r="O3814" s="116">
        <v>0</v>
      </c>
      <c r="P3814" s="120">
        <v>0</v>
      </c>
      <c r="Q3814" s="27" t="str">
        <f t="shared" si="592"/>
        <v>Registered</v>
      </c>
      <c r="R3814" s="121">
        <f t="shared" si="593"/>
        <v>0.90000007078463351</v>
      </c>
      <c r="T3814" s="117">
        <f t="shared" si="597"/>
        <v>565094</v>
      </c>
      <c r="U3814" s="117">
        <f t="shared" si="598"/>
        <v>0</v>
      </c>
    </row>
    <row r="3815" spans="1:21" x14ac:dyDescent="0.3">
      <c r="A3815" s="114">
        <v>669</v>
      </c>
      <c r="B3815" s="114" t="s">
        <v>130</v>
      </c>
      <c r="C3815" s="114" t="s">
        <v>25</v>
      </c>
      <c r="D3815" s="114" t="s">
        <v>3142</v>
      </c>
      <c r="E3815" s="114" t="s">
        <v>3143</v>
      </c>
      <c r="F3815" s="115">
        <v>45008</v>
      </c>
      <c r="G3815" s="114" t="s">
        <v>3144</v>
      </c>
      <c r="H3815" s="116">
        <v>11213592</v>
      </c>
      <c r="I3815" s="116">
        <v>10092237</v>
      </c>
      <c r="J3815" s="116">
        <v>9531557</v>
      </c>
      <c r="K3815" s="116">
        <v>560680</v>
      </c>
      <c r="L3815" s="116">
        <v>0</v>
      </c>
      <c r="M3815" s="116">
        <v>560680</v>
      </c>
      <c r="N3815" s="116">
        <v>0</v>
      </c>
      <c r="O3815" s="116">
        <v>0</v>
      </c>
      <c r="P3815" s="120">
        <v>0</v>
      </c>
      <c r="Q3815" s="27" t="str">
        <f t="shared" si="592"/>
        <v>Registered</v>
      </c>
      <c r="R3815" s="121">
        <f t="shared" si="593"/>
        <v>0.90000037454546233</v>
      </c>
      <c r="T3815" s="117">
        <f t="shared" si="597"/>
        <v>560680</v>
      </c>
      <c r="U3815" s="117">
        <f t="shared" si="598"/>
        <v>0</v>
      </c>
    </row>
    <row r="3816" spans="1:21" x14ac:dyDescent="0.3">
      <c r="A3816" s="114">
        <v>739</v>
      </c>
      <c r="B3816" s="114" t="s">
        <v>130</v>
      </c>
      <c r="C3816" s="114" t="s">
        <v>25</v>
      </c>
      <c r="D3816" s="114" t="s">
        <v>3477</v>
      </c>
      <c r="E3816" s="114" t="s">
        <v>3478</v>
      </c>
      <c r="F3816" s="115">
        <v>45077</v>
      </c>
      <c r="G3816" s="114" t="s">
        <v>2714</v>
      </c>
      <c r="H3816" s="116">
        <v>7554120</v>
      </c>
      <c r="I3816" s="116">
        <v>6662640</v>
      </c>
      <c r="J3816" s="116">
        <v>6234466</v>
      </c>
      <c r="K3816" s="116">
        <v>428174</v>
      </c>
      <c r="L3816" s="116">
        <v>0</v>
      </c>
      <c r="M3816" s="116">
        <v>428174</v>
      </c>
      <c r="N3816" s="116">
        <v>0</v>
      </c>
      <c r="O3816" s="116">
        <v>0</v>
      </c>
      <c r="P3816" s="120">
        <v>0</v>
      </c>
      <c r="Q3816" s="27" t="str">
        <f t="shared" si="592"/>
        <v>Registered</v>
      </c>
      <c r="R3816" s="121">
        <f t="shared" si="593"/>
        <v>0.88198757763975155</v>
      </c>
      <c r="T3816" s="117">
        <f t="shared" si="597"/>
        <v>428174</v>
      </c>
      <c r="U3816" s="117">
        <f t="shared" si="598"/>
        <v>0</v>
      </c>
    </row>
    <row r="3817" spans="1:21" x14ac:dyDescent="0.3">
      <c r="A3817" s="114">
        <v>755</v>
      </c>
      <c r="B3817" s="114" t="s">
        <v>130</v>
      </c>
      <c r="C3817" s="114" t="s">
        <v>25</v>
      </c>
      <c r="D3817" s="114" t="s">
        <v>3579</v>
      </c>
      <c r="E3817" s="114" t="s">
        <v>3580</v>
      </c>
      <c r="F3817" s="115">
        <v>45374</v>
      </c>
      <c r="G3817" s="114" t="s">
        <v>3581</v>
      </c>
      <c r="H3817" s="116">
        <v>8176983</v>
      </c>
      <c r="I3817" s="116">
        <v>7359281</v>
      </c>
      <c r="J3817" s="116">
        <v>6950432</v>
      </c>
      <c r="K3817" s="116">
        <v>408849</v>
      </c>
      <c r="L3817" s="116">
        <v>0</v>
      </c>
      <c r="M3817" s="116">
        <v>0</v>
      </c>
      <c r="N3817" s="116">
        <v>0</v>
      </c>
      <c r="O3817" s="116">
        <v>408849</v>
      </c>
      <c r="P3817" s="120">
        <v>0</v>
      </c>
      <c r="Q3817" s="27" t="str">
        <f t="shared" si="592"/>
        <v>Registered</v>
      </c>
      <c r="R3817" s="121">
        <f t="shared" si="593"/>
        <v>0.89999954751037148</v>
      </c>
      <c r="T3817" s="117">
        <f t="shared" si="597"/>
        <v>408849</v>
      </c>
      <c r="U3817" s="117">
        <f t="shared" si="598"/>
        <v>0</v>
      </c>
    </row>
    <row r="3818" spans="1:21" x14ac:dyDescent="0.3">
      <c r="A3818" s="114">
        <v>801</v>
      </c>
      <c r="B3818" s="114" t="s">
        <v>130</v>
      </c>
      <c r="C3818" s="114" t="s">
        <v>25</v>
      </c>
      <c r="D3818" s="114" t="s">
        <v>7739</v>
      </c>
      <c r="E3818" s="114" t="s">
        <v>7740</v>
      </c>
      <c r="F3818" s="115">
        <v>45083</v>
      </c>
      <c r="G3818" s="114" t="s">
        <v>2091</v>
      </c>
      <c r="H3818" s="116">
        <v>7741800</v>
      </c>
      <c r="I3818" s="116">
        <v>6967620</v>
      </c>
      <c r="J3818" s="116">
        <v>6580530</v>
      </c>
      <c r="K3818" s="116">
        <v>387090</v>
      </c>
      <c r="L3818" s="116">
        <v>387090</v>
      </c>
      <c r="M3818" s="116">
        <v>0</v>
      </c>
      <c r="N3818" s="116">
        <v>0</v>
      </c>
      <c r="O3818" s="116">
        <v>0</v>
      </c>
      <c r="P3818" s="120">
        <v>0</v>
      </c>
      <c r="Q3818" s="27" t="str">
        <f t="shared" si="592"/>
        <v>Registered</v>
      </c>
      <c r="R3818" s="121">
        <f t="shared" si="593"/>
        <v>0.9</v>
      </c>
      <c r="T3818" s="117">
        <f t="shared" si="597"/>
        <v>387090</v>
      </c>
      <c r="U3818" s="117">
        <f t="shared" si="598"/>
        <v>0</v>
      </c>
    </row>
    <row r="3819" spans="1:21" x14ac:dyDescent="0.3">
      <c r="A3819" s="114">
        <v>802</v>
      </c>
      <c r="B3819" s="114" t="s">
        <v>130</v>
      </c>
      <c r="C3819" s="114" t="s">
        <v>25</v>
      </c>
      <c r="D3819" s="114" t="s">
        <v>7743</v>
      </c>
      <c r="E3819" s="114" t="s">
        <v>7744</v>
      </c>
      <c r="F3819" s="115">
        <v>45168</v>
      </c>
      <c r="G3819" s="114" t="s">
        <v>3567</v>
      </c>
      <c r="H3819" s="116">
        <v>7741800</v>
      </c>
      <c r="I3819" s="116">
        <v>6967620</v>
      </c>
      <c r="J3819" s="116">
        <v>6580530</v>
      </c>
      <c r="K3819" s="116">
        <v>387090</v>
      </c>
      <c r="L3819" s="116">
        <v>387090</v>
      </c>
      <c r="M3819" s="116">
        <v>0</v>
      </c>
      <c r="N3819" s="116">
        <v>0</v>
      </c>
      <c r="O3819" s="116">
        <v>0</v>
      </c>
      <c r="P3819" s="120">
        <v>0</v>
      </c>
      <c r="Q3819" s="27" t="str">
        <f t="shared" si="592"/>
        <v>Registered</v>
      </c>
      <c r="R3819" s="121">
        <f t="shared" si="593"/>
        <v>0.9</v>
      </c>
      <c r="T3819" s="117">
        <f t="shared" si="597"/>
        <v>387090</v>
      </c>
      <c r="U3819" s="117">
        <f t="shared" si="598"/>
        <v>0</v>
      </c>
    </row>
    <row r="3820" spans="1:21" x14ac:dyDescent="0.3">
      <c r="A3820" s="114">
        <v>803</v>
      </c>
      <c r="B3820" s="114" t="s">
        <v>130</v>
      </c>
      <c r="C3820" s="114" t="s">
        <v>25</v>
      </c>
      <c r="D3820" s="114" t="s">
        <v>3786</v>
      </c>
      <c r="E3820" s="114" t="s">
        <v>3787</v>
      </c>
      <c r="F3820" s="115">
        <v>45075</v>
      </c>
      <c r="G3820" s="114" t="s">
        <v>3125</v>
      </c>
      <c r="H3820" s="116">
        <v>7741800</v>
      </c>
      <c r="I3820" s="116">
        <v>6967620</v>
      </c>
      <c r="J3820" s="116">
        <v>6580530</v>
      </c>
      <c r="K3820" s="116">
        <v>387090</v>
      </c>
      <c r="L3820" s="116">
        <v>0</v>
      </c>
      <c r="M3820" s="116">
        <v>387090</v>
      </c>
      <c r="N3820" s="116">
        <v>0</v>
      </c>
      <c r="O3820" s="116">
        <v>0</v>
      </c>
      <c r="P3820" s="120">
        <v>0</v>
      </c>
      <c r="Q3820" s="27" t="str">
        <f t="shared" si="592"/>
        <v>Registered</v>
      </c>
      <c r="R3820" s="121">
        <f t="shared" si="593"/>
        <v>0.9</v>
      </c>
      <c r="T3820" s="117">
        <f t="shared" si="597"/>
        <v>387090</v>
      </c>
      <c r="U3820" s="117">
        <f t="shared" si="598"/>
        <v>0</v>
      </c>
    </row>
    <row r="3821" spans="1:21" x14ac:dyDescent="0.3">
      <c r="A3821" s="114">
        <v>804</v>
      </c>
      <c r="B3821" s="114" t="s">
        <v>130</v>
      </c>
      <c r="C3821" s="114" t="s">
        <v>25</v>
      </c>
      <c r="D3821" s="114" t="s">
        <v>3788</v>
      </c>
      <c r="E3821" s="114" t="s">
        <v>3789</v>
      </c>
      <c r="F3821" s="115">
        <v>45068</v>
      </c>
      <c r="G3821" s="114" t="s">
        <v>3790</v>
      </c>
      <c r="H3821" s="116">
        <v>7741800</v>
      </c>
      <c r="I3821" s="116">
        <v>6967620</v>
      </c>
      <c r="J3821" s="116">
        <v>6580530</v>
      </c>
      <c r="K3821" s="116">
        <v>387090</v>
      </c>
      <c r="L3821" s="116">
        <v>0</v>
      </c>
      <c r="M3821" s="116">
        <v>387090</v>
      </c>
      <c r="N3821" s="116">
        <v>0</v>
      </c>
      <c r="O3821" s="116">
        <v>0</v>
      </c>
      <c r="P3821" s="120">
        <v>0</v>
      </c>
      <c r="Q3821" s="27" t="str">
        <f t="shared" si="592"/>
        <v>Registered</v>
      </c>
      <c r="R3821" s="121">
        <f t="shared" si="593"/>
        <v>0.9</v>
      </c>
      <c r="T3821" s="117">
        <f t="shared" si="597"/>
        <v>387090</v>
      </c>
      <c r="U3821" s="117">
        <f t="shared" si="598"/>
        <v>0</v>
      </c>
    </row>
    <row r="3822" spans="1:21" x14ac:dyDescent="0.3">
      <c r="A3822" s="114">
        <v>813</v>
      </c>
      <c r="B3822" s="114" t="s">
        <v>130</v>
      </c>
      <c r="C3822" s="114" t="s">
        <v>25</v>
      </c>
      <c r="D3822" s="114" t="s">
        <v>7813</v>
      </c>
      <c r="E3822" s="114" t="s">
        <v>7814</v>
      </c>
      <c r="F3822" s="115">
        <v>44985</v>
      </c>
      <c r="G3822" s="114" t="s">
        <v>2325</v>
      </c>
      <c r="H3822" s="116">
        <v>7731243</v>
      </c>
      <c r="I3822" s="116">
        <v>6958117</v>
      </c>
      <c r="J3822" s="116">
        <v>6571555</v>
      </c>
      <c r="K3822" s="116">
        <v>386562</v>
      </c>
      <c r="L3822" s="116">
        <v>386562</v>
      </c>
      <c r="M3822" s="116">
        <v>0</v>
      </c>
      <c r="N3822" s="116">
        <v>0</v>
      </c>
      <c r="O3822" s="116">
        <v>0</v>
      </c>
      <c r="P3822" s="120">
        <v>0</v>
      </c>
      <c r="Q3822" s="27" t="str">
        <f t="shared" si="592"/>
        <v>Registered</v>
      </c>
      <c r="R3822" s="121">
        <f t="shared" si="593"/>
        <v>0.89999978011297799</v>
      </c>
      <c r="T3822" s="117">
        <f t="shared" si="597"/>
        <v>386562</v>
      </c>
      <c r="U3822" s="117">
        <f t="shared" si="598"/>
        <v>0</v>
      </c>
    </row>
    <row r="3823" spans="1:21" x14ac:dyDescent="0.3">
      <c r="A3823" s="114">
        <v>814</v>
      </c>
      <c r="B3823" s="114" t="s">
        <v>130</v>
      </c>
      <c r="C3823" s="114" t="s">
        <v>25</v>
      </c>
      <c r="D3823" s="114" t="s">
        <v>7819</v>
      </c>
      <c r="E3823" s="114" t="s">
        <v>7820</v>
      </c>
      <c r="F3823" s="115">
        <v>45009</v>
      </c>
      <c r="G3823" s="114" t="s">
        <v>2159</v>
      </c>
      <c r="H3823" s="116">
        <v>7731243</v>
      </c>
      <c r="I3823" s="116">
        <v>6958117</v>
      </c>
      <c r="J3823" s="116">
        <v>6571555</v>
      </c>
      <c r="K3823" s="116">
        <v>386562</v>
      </c>
      <c r="L3823" s="116">
        <v>386562</v>
      </c>
      <c r="M3823" s="116">
        <v>0</v>
      </c>
      <c r="N3823" s="116">
        <v>0</v>
      </c>
      <c r="O3823" s="116">
        <v>0</v>
      </c>
      <c r="P3823" s="120">
        <v>0</v>
      </c>
      <c r="Q3823" s="27" t="str">
        <f t="shared" si="592"/>
        <v>Registered</v>
      </c>
      <c r="R3823" s="121">
        <f t="shared" si="593"/>
        <v>0.89999978011297799</v>
      </c>
      <c r="T3823" s="117">
        <f t="shared" si="597"/>
        <v>386562</v>
      </c>
      <c r="U3823" s="117">
        <f t="shared" si="598"/>
        <v>0</v>
      </c>
    </row>
    <row r="3824" spans="1:21" x14ac:dyDescent="0.3">
      <c r="A3824" s="114">
        <v>818</v>
      </c>
      <c r="B3824" s="114" t="s">
        <v>130</v>
      </c>
      <c r="C3824" s="114" t="s">
        <v>25</v>
      </c>
      <c r="D3824" s="114" t="s">
        <v>7809</v>
      </c>
      <c r="E3824" s="114" t="s">
        <v>7810</v>
      </c>
      <c r="F3824" s="115">
        <v>45015</v>
      </c>
      <c r="G3824" s="114" t="s">
        <v>2944</v>
      </c>
      <c r="H3824" s="116">
        <v>7683150</v>
      </c>
      <c r="I3824" s="116">
        <v>6914841</v>
      </c>
      <c r="J3824" s="116">
        <v>6530683</v>
      </c>
      <c r="K3824" s="116">
        <v>384158</v>
      </c>
      <c r="L3824" s="116">
        <v>384158</v>
      </c>
      <c r="M3824" s="116">
        <v>0</v>
      </c>
      <c r="N3824" s="116">
        <v>0</v>
      </c>
      <c r="O3824" s="116">
        <v>0</v>
      </c>
      <c r="P3824" s="120">
        <v>0</v>
      </c>
      <c r="Q3824" s="27" t="str">
        <f t="shared" si="592"/>
        <v>Registered</v>
      </c>
      <c r="R3824" s="121">
        <f t="shared" si="593"/>
        <v>0.90000078092969682</v>
      </c>
      <c r="T3824" s="117">
        <f t="shared" si="597"/>
        <v>384158</v>
      </c>
      <c r="U3824" s="117">
        <f t="shared" si="598"/>
        <v>0</v>
      </c>
    </row>
    <row r="3825" spans="1:21" x14ac:dyDescent="0.3">
      <c r="A3825" s="114">
        <v>966</v>
      </c>
      <c r="B3825" s="114" t="s">
        <v>130</v>
      </c>
      <c r="C3825" s="114" t="s">
        <v>25</v>
      </c>
      <c r="D3825" s="114" t="s">
        <v>4426</v>
      </c>
      <c r="E3825" s="114" t="s">
        <v>4427</v>
      </c>
      <c r="F3825" s="115">
        <v>45064</v>
      </c>
      <c r="G3825" s="114" t="s">
        <v>3902</v>
      </c>
      <c r="H3825" s="116">
        <v>11391882</v>
      </c>
      <c r="I3825" s="116">
        <v>10252694</v>
      </c>
      <c r="J3825" s="116">
        <v>10138766</v>
      </c>
      <c r="K3825" s="116">
        <v>113928</v>
      </c>
      <c r="L3825" s="116">
        <v>0</v>
      </c>
      <c r="M3825" s="116">
        <v>113928</v>
      </c>
      <c r="N3825" s="116">
        <v>0</v>
      </c>
      <c r="O3825" s="116">
        <v>0</v>
      </c>
      <c r="P3825" s="120">
        <v>0</v>
      </c>
      <c r="Q3825" s="27" t="str">
        <f t="shared" si="592"/>
        <v>Registered</v>
      </c>
      <c r="R3825" s="121">
        <f t="shared" si="593"/>
        <v>0.90000001755636161</v>
      </c>
      <c r="T3825" s="117">
        <f t="shared" si="597"/>
        <v>113928</v>
      </c>
      <c r="U3825" s="117">
        <f t="shared" si="598"/>
        <v>0</v>
      </c>
    </row>
    <row r="3826" spans="1:21" x14ac:dyDescent="0.3">
      <c r="A3826" s="114">
        <v>1057</v>
      </c>
      <c r="B3826" s="114" t="s">
        <v>130</v>
      </c>
      <c r="C3826" s="114" t="s">
        <v>25</v>
      </c>
      <c r="D3826" s="114" t="s">
        <v>4674</v>
      </c>
      <c r="E3826" s="114" t="s">
        <v>4675</v>
      </c>
      <c r="F3826" s="115">
        <v>45199</v>
      </c>
      <c r="G3826" s="114" t="s">
        <v>4676</v>
      </c>
      <c r="H3826" s="116">
        <v>7686669</v>
      </c>
      <c r="I3826" s="116">
        <v>6917999</v>
      </c>
      <c r="J3826" s="116">
        <v>6833666</v>
      </c>
      <c r="K3826" s="116">
        <v>84333</v>
      </c>
      <c r="L3826" s="116">
        <v>0</v>
      </c>
      <c r="M3826" s="116">
        <v>0</v>
      </c>
      <c r="N3826" s="116">
        <v>0</v>
      </c>
      <c r="O3826" s="116">
        <v>0</v>
      </c>
      <c r="P3826" s="120">
        <v>84333</v>
      </c>
      <c r="Q3826" s="27" t="str">
        <f t="shared" si="592"/>
        <v>Registered</v>
      </c>
      <c r="R3826" s="121">
        <f t="shared" si="593"/>
        <v>0.89999959670437224</v>
      </c>
      <c r="T3826" s="117">
        <f t="shared" si="597"/>
        <v>84333</v>
      </c>
      <c r="U3826" s="117">
        <f t="shared" si="598"/>
        <v>0</v>
      </c>
    </row>
    <row r="3827" spans="1:21" x14ac:dyDescent="0.3">
      <c r="A3827" s="114">
        <v>1094</v>
      </c>
      <c r="B3827" s="114" t="s">
        <v>130</v>
      </c>
      <c r="C3827" s="114" t="s">
        <v>25</v>
      </c>
      <c r="D3827" s="114" t="s">
        <v>4817</v>
      </c>
      <c r="E3827" s="114" t="s">
        <v>4818</v>
      </c>
      <c r="F3827" s="115">
        <v>45199</v>
      </c>
      <c r="G3827" s="114" t="s">
        <v>3633</v>
      </c>
      <c r="H3827" s="116">
        <v>7758222</v>
      </c>
      <c r="I3827" s="116">
        <v>6982400</v>
      </c>
      <c r="J3827" s="116">
        <v>6970111</v>
      </c>
      <c r="K3827" s="116">
        <v>12289</v>
      </c>
      <c r="L3827" s="116">
        <v>0</v>
      </c>
      <c r="M3827" s="116">
        <v>0</v>
      </c>
      <c r="N3827" s="116">
        <v>0</v>
      </c>
      <c r="O3827" s="116">
        <v>0</v>
      </c>
      <c r="P3827" s="120">
        <v>12289</v>
      </c>
      <c r="Q3827" s="27" t="str">
        <f t="shared" si="592"/>
        <v>Registered</v>
      </c>
      <c r="R3827" s="121">
        <f t="shared" si="593"/>
        <v>0.90000002577910243</v>
      </c>
      <c r="T3827" s="117">
        <f t="shared" si="597"/>
        <v>12289</v>
      </c>
      <c r="U3827" s="117">
        <f t="shared" si="598"/>
        <v>0</v>
      </c>
    </row>
    <row r="3828" spans="1:21" x14ac:dyDescent="0.3">
      <c r="A3828" s="114">
        <v>1162</v>
      </c>
      <c r="B3828" s="114" t="s">
        <v>130</v>
      </c>
      <c r="C3828" s="114" t="s">
        <v>25</v>
      </c>
      <c r="D3828" s="114" t="s">
        <v>4908</v>
      </c>
      <c r="E3828" s="114" t="s">
        <v>4909</v>
      </c>
      <c r="F3828" s="115">
        <v>44971</v>
      </c>
      <c r="G3828" s="114" t="s">
        <v>4910</v>
      </c>
      <c r="H3828" s="116">
        <v>7998687</v>
      </c>
      <c r="I3828" s="116">
        <v>6798885</v>
      </c>
      <c r="J3828" s="116">
        <v>6798884.5700000003</v>
      </c>
      <c r="K3828" s="116">
        <v>0.43</v>
      </c>
      <c r="L3828" s="116">
        <v>0</v>
      </c>
      <c r="M3828" s="116">
        <v>0</v>
      </c>
      <c r="N3828" s="116">
        <v>0</v>
      </c>
      <c r="O3828" s="116">
        <v>0</v>
      </c>
      <c r="P3828" s="120">
        <v>0.43</v>
      </c>
      <c r="Q3828" s="27" t="str">
        <f t="shared" si="592"/>
        <v>Registered</v>
      </c>
      <c r="R3828" s="121">
        <f t="shared" si="593"/>
        <v>0.85000013127154495</v>
      </c>
      <c r="T3828" s="117">
        <f t="shared" si="597"/>
        <v>0.43</v>
      </c>
      <c r="U3828" s="117">
        <f t="shared" si="598"/>
        <v>0</v>
      </c>
    </row>
    <row r="3829" spans="1:21" hidden="1" x14ac:dyDescent="0.3">
      <c r="A3829" s="114">
        <v>6859</v>
      </c>
      <c r="B3829" s="114" t="s">
        <v>130</v>
      </c>
      <c r="C3829" s="114" t="s">
        <v>25</v>
      </c>
      <c r="D3829" s="114" t="s">
        <v>7701</v>
      </c>
      <c r="E3829" s="114" t="s">
        <v>7702</v>
      </c>
      <c r="F3829" s="115">
        <v>45182</v>
      </c>
      <c r="G3829" s="114" t="s">
        <v>3033</v>
      </c>
      <c r="H3829" s="116">
        <v>7683150</v>
      </c>
      <c r="I3829" s="116">
        <v>6914841</v>
      </c>
      <c r="J3829" s="116">
        <v>6914841</v>
      </c>
      <c r="K3829" s="116">
        <v>0</v>
      </c>
      <c r="L3829" s="116">
        <v>0</v>
      </c>
      <c r="M3829" s="116">
        <v>0</v>
      </c>
      <c r="N3829" s="116">
        <v>0</v>
      </c>
      <c r="O3829" s="116">
        <v>0</v>
      </c>
      <c r="P3829" s="120">
        <v>0</v>
      </c>
      <c r="Q3829" s="27" t="str">
        <f t="shared" si="592"/>
        <v>Registered</v>
      </c>
      <c r="R3829" s="121">
        <f t="shared" si="593"/>
        <v>0.90000078092969682</v>
      </c>
      <c r="T3829" s="117">
        <f t="shared" si="597"/>
        <v>0</v>
      </c>
      <c r="U3829" s="117">
        <f t="shared" si="598"/>
        <v>0</v>
      </c>
    </row>
    <row r="3830" spans="1:21" hidden="1" x14ac:dyDescent="0.3">
      <c r="A3830" s="114">
        <v>6860</v>
      </c>
      <c r="B3830" s="114" t="s">
        <v>130</v>
      </c>
      <c r="C3830" s="114" t="s">
        <v>25</v>
      </c>
      <c r="D3830" s="114" t="s">
        <v>7703</v>
      </c>
      <c r="E3830" s="114" t="s">
        <v>7704</v>
      </c>
      <c r="F3830" s="115">
        <v>45576</v>
      </c>
      <c r="G3830" s="114" t="s">
        <v>3344</v>
      </c>
      <c r="H3830" s="116">
        <v>12641610</v>
      </c>
      <c r="I3830" s="116">
        <v>11377450</v>
      </c>
      <c r="J3830" s="116">
        <v>11377450</v>
      </c>
      <c r="K3830" s="116">
        <v>0</v>
      </c>
      <c r="L3830" s="116">
        <v>0</v>
      </c>
      <c r="M3830" s="116">
        <v>0</v>
      </c>
      <c r="N3830" s="116">
        <v>0</v>
      </c>
      <c r="O3830" s="116">
        <v>0</v>
      </c>
      <c r="P3830" s="120">
        <v>0</v>
      </c>
      <c r="Q3830" s="27" t="str">
        <f t="shared" si="592"/>
        <v>Registered</v>
      </c>
      <c r="R3830" s="121">
        <f t="shared" si="593"/>
        <v>0.90000007910384827</v>
      </c>
      <c r="T3830" s="117">
        <f t="shared" si="597"/>
        <v>0</v>
      </c>
      <c r="U3830" s="117">
        <f t="shared" si="598"/>
        <v>0</v>
      </c>
    </row>
    <row r="3831" spans="1:21" hidden="1" x14ac:dyDescent="0.3">
      <c r="A3831" s="114">
        <v>6861</v>
      </c>
      <c r="B3831" s="114" t="s">
        <v>130</v>
      </c>
      <c r="C3831" s="114" t="s">
        <v>25</v>
      </c>
      <c r="D3831" s="114" t="s">
        <v>3054</v>
      </c>
      <c r="E3831" s="114" t="s">
        <v>3055</v>
      </c>
      <c r="F3831" s="115">
        <v>45142</v>
      </c>
      <c r="G3831" s="114" t="s">
        <v>3056</v>
      </c>
      <c r="H3831" s="116">
        <v>11612622</v>
      </c>
      <c r="I3831" s="116">
        <v>10451360</v>
      </c>
      <c r="J3831" s="116">
        <v>10451360</v>
      </c>
      <c r="K3831" s="116">
        <v>0</v>
      </c>
      <c r="L3831" s="116">
        <v>0</v>
      </c>
      <c r="M3831" s="116">
        <v>0</v>
      </c>
      <c r="N3831" s="116">
        <v>0</v>
      </c>
      <c r="O3831" s="116">
        <v>0</v>
      </c>
      <c r="P3831" s="120">
        <v>0</v>
      </c>
      <c r="Q3831" s="27" t="str">
        <f t="shared" si="592"/>
        <v>Registered</v>
      </c>
      <c r="R3831" s="121">
        <f t="shared" si="593"/>
        <v>0.90000001722263934</v>
      </c>
      <c r="T3831" s="117">
        <f t="shared" si="597"/>
        <v>0</v>
      </c>
      <c r="U3831" s="117">
        <f t="shared" si="598"/>
        <v>0</v>
      </c>
    </row>
    <row r="3832" spans="1:21" hidden="1" x14ac:dyDescent="0.3">
      <c r="A3832" s="114">
        <v>6862</v>
      </c>
      <c r="B3832" s="114" t="s">
        <v>130</v>
      </c>
      <c r="C3832" s="114" t="s">
        <v>25</v>
      </c>
      <c r="D3832" s="114" t="s">
        <v>7705</v>
      </c>
      <c r="E3832" s="114" t="s">
        <v>7706</v>
      </c>
      <c r="F3832" s="115">
        <v>45199</v>
      </c>
      <c r="G3832" s="114" t="s">
        <v>2604</v>
      </c>
      <c r="H3832" s="116">
        <v>7731243</v>
      </c>
      <c r="I3832" s="116">
        <v>6958117</v>
      </c>
      <c r="J3832" s="116">
        <v>6958117</v>
      </c>
      <c r="K3832" s="116">
        <v>0</v>
      </c>
      <c r="L3832" s="116">
        <v>0</v>
      </c>
      <c r="M3832" s="116">
        <v>0</v>
      </c>
      <c r="N3832" s="116">
        <v>0</v>
      </c>
      <c r="O3832" s="116">
        <v>0</v>
      </c>
      <c r="P3832" s="120">
        <v>0</v>
      </c>
      <c r="Q3832" s="27" t="str">
        <f t="shared" si="592"/>
        <v>Registered</v>
      </c>
      <c r="R3832" s="121">
        <f t="shared" si="593"/>
        <v>0.89999978011297799</v>
      </c>
      <c r="T3832" s="117">
        <f t="shared" si="597"/>
        <v>0</v>
      </c>
      <c r="U3832" s="117">
        <f t="shared" si="598"/>
        <v>0</v>
      </c>
    </row>
    <row r="3833" spans="1:21" hidden="1" x14ac:dyDescent="0.3">
      <c r="A3833" s="114">
        <v>6863</v>
      </c>
      <c r="B3833" s="114" t="s">
        <v>130</v>
      </c>
      <c r="C3833" s="114" t="s">
        <v>25</v>
      </c>
      <c r="D3833" s="114" t="s">
        <v>7707</v>
      </c>
      <c r="E3833" s="114" t="s">
        <v>7708</v>
      </c>
      <c r="F3833" s="115">
        <v>45250</v>
      </c>
      <c r="G3833" s="114" t="s">
        <v>5480</v>
      </c>
      <c r="H3833" s="116">
        <v>7864965</v>
      </c>
      <c r="I3833" s="116">
        <v>6685220</v>
      </c>
      <c r="J3833" s="116">
        <v>6685220</v>
      </c>
      <c r="K3833" s="116">
        <v>0</v>
      </c>
      <c r="L3833" s="116">
        <v>0</v>
      </c>
      <c r="M3833" s="116">
        <v>0</v>
      </c>
      <c r="N3833" s="116">
        <v>0</v>
      </c>
      <c r="O3833" s="116">
        <v>0</v>
      </c>
      <c r="P3833" s="120">
        <v>0</v>
      </c>
      <c r="Q3833" s="27" t="str">
        <f t="shared" si="592"/>
        <v>Registered</v>
      </c>
      <c r="R3833" s="121">
        <f t="shared" si="593"/>
        <v>0.84999996821346313</v>
      </c>
      <c r="T3833" s="117">
        <f t="shared" si="597"/>
        <v>0</v>
      </c>
      <c r="U3833" s="117">
        <f t="shared" si="598"/>
        <v>0</v>
      </c>
    </row>
    <row r="3834" spans="1:21" hidden="1" x14ac:dyDescent="0.3">
      <c r="A3834" s="114">
        <v>6864</v>
      </c>
      <c r="B3834" s="114" t="s">
        <v>130</v>
      </c>
      <c r="C3834" s="114" t="s">
        <v>25</v>
      </c>
      <c r="D3834" s="114" t="s">
        <v>7709</v>
      </c>
      <c r="E3834" s="114" t="s">
        <v>7168</v>
      </c>
      <c r="F3834" s="115">
        <v>45657</v>
      </c>
      <c r="G3834" s="114" t="s">
        <v>7710</v>
      </c>
      <c r="H3834" s="116">
        <v>12685758</v>
      </c>
      <c r="I3834" s="116">
        <v>10782896</v>
      </c>
      <c r="J3834" s="116">
        <v>10782896</v>
      </c>
      <c r="K3834" s="116">
        <v>0</v>
      </c>
      <c r="L3834" s="116">
        <v>0</v>
      </c>
      <c r="M3834" s="116">
        <v>0</v>
      </c>
      <c r="N3834" s="116">
        <v>0</v>
      </c>
      <c r="O3834" s="116">
        <v>0</v>
      </c>
      <c r="P3834" s="120">
        <v>0</v>
      </c>
      <c r="Q3834" s="27" t="str">
        <f t="shared" si="592"/>
        <v>Registered</v>
      </c>
      <c r="R3834" s="121">
        <f t="shared" si="593"/>
        <v>0.85000013400854724</v>
      </c>
      <c r="T3834" s="117">
        <f t="shared" si="597"/>
        <v>0</v>
      </c>
      <c r="U3834" s="117">
        <f t="shared" si="598"/>
        <v>0</v>
      </c>
    </row>
    <row r="3835" spans="1:21" hidden="1" x14ac:dyDescent="0.3">
      <c r="A3835" s="114">
        <v>6865</v>
      </c>
      <c r="B3835" s="114" t="s">
        <v>130</v>
      </c>
      <c r="C3835" s="114" t="s">
        <v>25</v>
      </c>
      <c r="D3835" s="114" t="s">
        <v>7711</v>
      </c>
      <c r="E3835" s="114" t="s">
        <v>7712</v>
      </c>
      <c r="F3835" s="115">
        <v>45090</v>
      </c>
      <c r="G3835" s="114" t="s">
        <v>4150</v>
      </c>
      <c r="H3835" s="116">
        <v>7775817</v>
      </c>
      <c r="I3835" s="116">
        <v>6609444</v>
      </c>
      <c r="J3835" s="116">
        <v>6609444</v>
      </c>
      <c r="K3835" s="116">
        <v>0</v>
      </c>
      <c r="L3835" s="116">
        <v>0</v>
      </c>
      <c r="M3835" s="116">
        <v>0</v>
      </c>
      <c r="N3835" s="116">
        <v>0</v>
      </c>
      <c r="O3835" s="116">
        <v>0</v>
      </c>
      <c r="P3835" s="120">
        <v>0</v>
      </c>
      <c r="Q3835" s="27" t="str">
        <f t="shared" si="592"/>
        <v>Registered</v>
      </c>
      <c r="R3835" s="121">
        <f t="shared" si="593"/>
        <v>0.84999994212826768</v>
      </c>
      <c r="T3835" s="117">
        <f t="shared" si="597"/>
        <v>0</v>
      </c>
      <c r="U3835" s="117">
        <f t="shared" si="598"/>
        <v>0</v>
      </c>
    </row>
    <row r="3836" spans="1:21" hidden="1" x14ac:dyDescent="0.3">
      <c r="A3836" s="114">
        <v>6866</v>
      </c>
      <c r="B3836" s="114" t="s">
        <v>130</v>
      </c>
      <c r="C3836" s="114" t="s">
        <v>25</v>
      </c>
      <c r="D3836" s="114" t="s">
        <v>7713</v>
      </c>
      <c r="E3836" s="114" t="s">
        <v>7714</v>
      </c>
      <c r="F3836" s="115">
        <v>45765</v>
      </c>
      <c r="G3836" s="114" t="s">
        <v>2748</v>
      </c>
      <c r="H3836" s="116">
        <v>13088184</v>
      </c>
      <c r="I3836" s="116">
        <v>11779366</v>
      </c>
      <c r="J3836" s="116">
        <v>11779366</v>
      </c>
      <c r="K3836" s="116">
        <v>0</v>
      </c>
      <c r="L3836" s="116">
        <v>0</v>
      </c>
      <c r="M3836" s="116">
        <v>0</v>
      </c>
      <c r="N3836" s="116">
        <v>0</v>
      </c>
      <c r="O3836" s="116">
        <v>0</v>
      </c>
      <c r="P3836" s="120">
        <v>0</v>
      </c>
      <c r="Q3836" s="27" t="str">
        <f t="shared" si="592"/>
        <v>Registered</v>
      </c>
      <c r="R3836" s="121">
        <f t="shared" si="593"/>
        <v>0.90000003056191757</v>
      </c>
      <c r="T3836" s="117">
        <f t="shared" si="597"/>
        <v>0</v>
      </c>
      <c r="U3836" s="117">
        <f t="shared" si="598"/>
        <v>0</v>
      </c>
    </row>
    <row r="3837" spans="1:21" hidden="1" x14ac:dyDescent="0.3">
      <c r="A3837" s="114">
        <v>6867</v>
      </c>
      <c r="B3837" s="114" t="s">
        <v>130</v>
      </c>
      <c r="C3837" s="114" t="s">
        <v>25</v>
      </c>
      <c r="D3837" s="114" t="s">
        <v>3812</v>
      </c>
      <c r="E3837" s="114" t="s">
        <v>3813</v>
      </c>
      <c r="F3837" s="115">
        <v>44985</v>
      </c>
      <c r="G3837" s="114" t="s">
        <v>2616</v>
      </c>
      <c r="H3837" s="116">
        <v>7731243</v>
      </c>
      <c r="I3837" s="116">
        <v>6958117</v>
      </c>
      <c r="J3837" s="116">
        <v>6958117</v>
      </c>
      <c r="K3837" s="116">
        <v>0</v>
      </c>
      <c r="L3837" s="116">
        <v>0</v>
      </c>
      <c r="M3837" s="116">
        <v>0</v>
      </c>
      <c r="N3837" s="116">
        <v>0</v>
      </c>
      <c r="O3837" s="116">
        <v>0</v>
      </c>
      <c r="P3837" s="120">
        <v>0</v>
      </c>
      <c r="Q3837" s="27" t="str">
        <f t="shared" si="592"/>
        <v>Registered</v>
      </c>
      <c r="R3837" s="121">
        <f t="shared" si="593"/>
        <v>0.89999978011297799</v>
      </c>
      <c r="T3837" s="117">
        <f t="shared" si="597"/>
        <v>0</v>
      </c>
      <c r="U3837" s="117">
        <f t="shared" si="598"/>
        <v>0</v>
      </c>
    </row>
    <row r="3838" spans="1:21" hidden="1" x14ac:dyDescent="0.3">
      <c r="A3838" s="114">
        <v>6868</v>
      </c>
      <c r="B3838" s="114" t="s">
        <v>130</v>
      </c>
      <c r="C3838" s="114" t="s">
        <v>25</v>
      </c>
      <c r="D3838" s="114" t="s">
        <v>7715</v>
      </c>
      <c r="E3838" s="114" t="s">
        <v>7716</v>
      </c>
      <c r="F3838" s="115">
        <v>45015</v>
      </c>
      <c r="G3838" s="114" t="s">
        <v>2630</v>
      </c>
      <c r="H3838" s="116">
        <v>7775817</v>
      </c>
      <c r="I3838" s="116">
        <v>6609448</v>
      </c>
      <c r="J3838" s="116">
        <v>6609448</v>
      </c>
      <c r="K3838" s="116">
        <v>0</v>
      </c>
      <c r="L3838" s="116">
        <v>0</v>
      </c>
      <c r="M3838" s="116">
        <v>0</v>
      </c>
      <c r="N3838" s="116">
        <v>0</v>
      </c>
      <c r="O3838" s="116">
        <v>0</v>
      </c>
      <c r="P3838" s="120">
        <v>0</v>
      </c>
      <c r="Q3838" s="27" t="str">
        <f t="shared" si="592"/>
        <v>Registered</v>
      </c>
      <c r="R3838" s="121">
        <f t="shared" si="593"/>
        <v>0.85000045654366607</v>
      </c>
      <c r="T3838" s="117">
        <f t="shared" si="597"/>
        <v>0</v>
      </c>
      <c r="U3838" s="117">
        <f t="shared" si="598"/>
        <v>0</v>
      </c>
    </row>
    <row r="3839" spans="1:21" hidden="1" x14ac:dyDescent="0.3">
      <c r="A3839" s="114">
        <v>6869</v>
      </c>
      <c r="B3839" s="114" t="s">
        <v>130</v>
      </c>
      <c r="C3839" s="114" t="s">
        <v>25</v>
      </c>
      <c r="D3839" s="114" t="s">
        <v>7717</v>
      </c>
      <c r="E3839" s="114" t="s">
        <v>7718</v>
      </c>
      <c r="F3839" s="115">
        <v>45433</v>
      </c>
      <c r="G3839" s="114" t="s">
        <v>2333</v>
      </c>
      <c r="H3839" s="116">
        <v>12285030</v>
      </c>
      <c r="I3839" s="116">
        <v>11056531</v>
      </c>
      <c r="J3839" s="116">
        <v>11056531</v>
      </c>
      <c r="K3839" s="116">
        <v>0</v>
      </c>
      <c r="L3839" s="116">
        <v>0</v>
      </c>
      <c r="M3839" s="116">
        <v>0</v>
      </c>
      <c r="N3839" s="116">
        <v>0</v>
      </c>
      <c r="O3839" s="116">
        <v>0</v>
      </c>
      <c r="P3839" s="120">
        <v>0</v>
      </c>
      <c r="Q3839" s="27" t="str">
        <f t="shared" si="592"/>
        <v>Registered</v>
      </c>
      <c r="R3839" s="121">
        <f t="shared" si="593"/>
        <v>0.90000032559953047</v>
      </c>
      <c r="T3839" s="117">
        <f t="shared" si="597"/>
        <v>0</v>
      </c>
      <c r="U3839" s="117">
        <f t="shared" si="598"/>
        <v>0</v>
      </c>
    </row>
    <row r="3840" spans="1:21" hidden="1" x14ac:dyDescent="0.3">
      <c r="A3840" s="114">
        <v>6870</v>
      </c>
      <c r="B3840" s="114" t="s">
        <v>130</v>
      </c>
      <c r="C3840" s="114" t="s">
        <v>25</v>
      </c>
      <c r="D3840" s="114" t="s">
        <v>3544</v>
      </c>
      <c r="E3840" s="114" t="s">
        <v>3545</v>
      </c>
      <c r="F3840" s="115">
        <v>45532</v>
      </c>
      <c r="G3840" s="114" t="s">
        <v>2577</v>
      </c>
      <c r="H3840" s="116">
        <v>8310705</v>
      </c>
      <c r="I3840" s="116">
        <v>7479632</v>
      </c>
      <c r="J3840" s="116">
        <v>7479632</v>
      </c>
      <c r="K3840" s="116">
        <v>0</v>
      </c>
      <c r="L3840" s="116">
        <v>0</v>
      </c>
      <c r="M3840" s="116">
        <v>0</v>
      </c>
      <c r="N3840" s="116">
        <v>0</v>
      </c>
      <c r="O3840" s="116">
        <v>0</v>
      </c>
      <c r="P3840" s="120">
        <v>0</v>
      </c>
      <c r="Q3840" s="27" t="str">
        <f t="shared" si="592"/>
        <v>Registered</v>
      </c>
      <c r="R3840" s="121">
        <f t="shared" si="593"/>
        <v>0.89999969918316192</v>
      </c>
      <c r="T3840" s="117">
        <f t="shared" si="597"/>
        <v>0</v>
      </c>
      <c r="U3840" s="117">
        <f t="shared" si="598"/>
        <v>0</v>
      </c>
    </row>
    <row r="3841" spans="1:21" hidden="1" x14ac:dyDescent="0.3">
      <c r="A3841" s="114">
        <v>6871</v>
      </c>
      <c r="B3841" s="114" t="s">
        <v>130</v>
      </c>
      <c r="C3841" s="114" t="s">
        <v>25</v>
      </c>
      <c r="D3841" s="114" t="s">
        <v>7719</v>
      </c>
      <c r="E3841" s="114" t="s">
        <v>7720</v>
      </c>
      <c r="F3841" s="115">
        <v>45071</v>
      </c>
      <c r="G3841" s="114" t="s">
        <v>3125</v>
      </c>
      <c r="H3841" s="116">
        <v>7741800</v>
      </c>
      <c r="I3841" s="116">
        <v>6580530</v>
      </c>
      <c r="J3841" s="116">
        <v>6580530</v>
      </c>
      <c r="K3841" s="116">
        <v>0</v>
      </c>
      <c r="L3841" s="116">
        <v>0</v>
      </c>
      <c r="M3841" s="116">
        <v>0</v>
      </c>
      <c r="N3841" s="116">
        <v>0</v>
      </c>
      <c r="O3841" s="116">
        <v>0</v>
      </c>
      <c r="P3841" s="120">
        <v>0</v>
      </c>
      <c r="Q3841" s="27" t="str">
        <f t="shared" si="592"/>
        <v>Registered</v>
      </c>
      <c r="R3841" s="121">
        <f t="shared" si="593"/>
        <v>0.85</v>
      </c>
      <c r="T3841" s="117">
        <f t="shared" si="597"/>
        <v>0</v>
      </c>
      <c r="U3841" s="117">
        <f t="shared" si="598"/>
        <v>0</v>
      </c>
    </row>
    <row r="3842" spans="1:21" hidden="1" x14ac:dyDescent="0.3">
      <c r="A3842" s="114">
        <v>6872</v>
      </c>
      <c r="B3842" s="114" t="s">
        <v>130</v>
      </c>
      <c r="C3842" s="114" t="s">
        <v>25</v>
      </c>
      <c r="D3842" s="114" t="s">
        <v>7721</v>
      </c>
      <c r="E3842" s="114" t="s">
        <v>7722</v>
      </c>
      <c r="F3842" s="115">
        <v>45261</v>
      </c>
      <c r="G3842" s="114" t="s">
        <v>1789</v>
      </c>
      <c r="H3842" s="116">
        <v>7820391</v>
      </c>
      <c r="I3842" s="116">
        <v>7038357</v>
      </c>
      <c r="J3842" s="116">
        <v>7038357</v>
      </c>
      <c r="K3842" s="116">
        <v>0</v>
      </c>
      <c r="L3842" s="116">
        <v>0</v>
      </c>
      <c r="M3842" s="116">
        <v>0</v>
      </c>
      <c r="N3842" s="116">
        <v>0</v>
      </c>
      <c r="O3842" s="116">
        <v>0</v>
      </c>
      <c r="P3842" s="120">
        <v>0</v>
      </c>
      <c r="Q3842" s="27" t="str">
        <f t="shared" ref="Q3842:Q3905" si="599">IF(G3842="01 Jan 1900","Unregistered","Registered")</f>
        <v>Registered</v>
      </c>
      <c r="R3842" s="121">
        <f t="shared" si="593"/>
        <v>0.90000065214130598</v>
      </c>
      <c r="T3842" s="117">
        <f t="shared" si="597"/>
        <v>0</v>
      </c>
      <c r="U3842" s="117">
        <f t="shared" si="598"/>
        <v>0</v>
      </c>
    </row>
    <row r="3843" spans="1:21" hidden="1" x14ac:dyDescent="0.3">
      <c r="A3843" s="114">
        <v>6873</v>
      </c>
      <c r="B3843" s="114" t="s">
        <v>130</v>
      </c>
      <c r="C3843" s="114" t="s">
        <v>25</v>
      </c>
      <c r="D3843" s="114" t="s">
        <v>7723</v>
      </c>
      <c r="E3843" s="114" t="s">
        <v>7724</v>
      </c>
      <c r="F3843" s="115">
        <v>45381</v>
      </c>
      <c r="G3843" s="114" t="s">
        <v>7725</v>
      </c>
      <c r="H3843" s="116">
        <v>12225600</v>
      </c>
      <c r="I3843" s="116">
        <v>11003040</v>
      </c>
      <c r="J3843" s="116">
        <v>11003040</v>
      </c>
      <c r="K3843" s="116">
        <v>0</v>
      </c>
      <c r="L3843" s="116">
        <v>0</v>
      </c>
      <c r="M3843" s="116">
        <v>0</v>
      </c>
      <c r="N3843" s="116">
        <v>0</v>
      </c>
      <c r="O3843" s="116">
        <v>0</v>
      </c>
      <c r="P3843" s="120">
        <v>0</v>
      </c>
      <c r="Q3843" s="27" t="str">
        <f t="shared" si="599"/>
        <v>Registered</v>
      </c>
      <c r="R3843" s="121">
        <f t="shared" ref="R3843:R3906" si="600">I3843/H3843</f>
        <v>0.9</v>
      </c>
      <c r="T3843" s="117">
        <f t="shared" si="597"/>
        <v>0</v>
      </c>
      <c r="U3843" s="117">
        <f t="shared" si="598"/>
        <v>0</v>
      </c>
    </row>
    <row r="3844" spans="1:21" hidden="1" x14ac:dyDescent="0.3">
      <c r="A3844" s="114">
        <v>6874</v>
      </c>
      <c r="B3844" s="114" t="s">
        <v>130</v>
      </c>
      <c r="C3844" s="114" t="s">
        <v>25</v>
      </c>
      <c r="D3844" s="114" t="s">
        <v>7726</v>
      </c>
      <c r="E3844" s="114" t="s">
        <v>7727</v>
      </c>
      <c r="F3844" s="115">
        <v>45422</v>
      </c>
      <c r="G3844" s="114" t="s">
        <v>3524</v>
      </c>
      <c r="H3844" s="116">
        <v>8329473</v>
      </c>
      <c r="I3844" s="116">
        <v>7496527</v>
      </c>
      <c r="J3844" s="116">
        <v>7496527</v>
      </c>
      <c r="K3844" s="116">
        <v>0</v>
      </c>
      <c r="L3844" s="116">
        <v>0</v>
      </c>
      <c r="M3844" s="116">
        <v>0</v>
      </c>
      <c r="N3844" s="116">
        <v>0</v>
      </c>
      <c r="O3844" s="116">
        <v>0</v>
      </c>
      <c r="P3844" s="120">
        <v>0</v>
      </c>
      <c r="Q3844" s="27" t="str">
        <f t="shared" si="599"/>
        <v>Registered</v>
      </c>
      <c r="R3844" s="121">
        <f t="shared" si="600"/>
        <v>0.90000015607229888</v>
      </c>
      <c r="T3844" s="117">
        <f t="shared" si="597"/>
        <v>0</v>
      </c>
      <c r="U3844" s="117">
        <f t="shared" si="598"/>
        <v>0</v>
      </c>
    </row>
    <row r="3845" spans="1:21" hidden="1" x14ac:dyDescent="0.3">
      <c r="A3845" s="114">
        <v>6875</v>
      </c>
      <c r="B3845" s="114" t="s">
        <v>130</v>
      </c>
      <c r="C3845" s="114" t="s">
        <v>25</v>
      </c>
      <c r="D3845" s="114" t="s">
        <v>7728</v>
      </c>
      <c r="E3845" s="114" t="s">
        <v>7729</v>
      </c>
      <c r="F3845" s="115">
        <v>45077</v>
      </c>
      <c r="G3845" s="114" t="s">
        <v>3125</v>
      </c>
      <c r="H3845" s="116">
        <v>7741800</v>
      </c>
      <c r="I3845" s="116">
        <v>6580530</v>
      </c>
      <c r="J3845" s="116">
        <v>6580530</v>
      </c>
      <c r="K3845" s="116">
        <v>0</v>
      </c>
      <c r="L3845" s="116">
        <v>0</v>
      </c>
      <c r="M3845" s="116">
        <v>0</v>
      </c>
      <c r="N3845" s="116">
        <v>0</v>
      </c>
      <c r="O3845" s="116">
        <v>0</v>
      </c>
      <c r="P3845" s="120">
        <v>0</v>
      </c>
      <c r="Q3845" s="27" t="str">
        <f t="shared" si="599"/>
        <v>Registered</v>
      </c>
      <c r="R3845" s="121">
        <f t="shared" si="600"/>
        <v>0.85</v>
      </c>
      <c r="T3845" s="117">
        <f t="shared" si="597"/>
        <v>0</v>
      </c>
      <c r="U3845" s="117">
        <f t="shared" si="598"/>
        <v>0</v>
      </c>
    </row>
    <row r="3846" spans="1:21" hidden="1" x14ac:dyDescent="0.3">
      <c r="A3846" s="114">
        <v>6876</v>
      </c>
      <c r="B3846" s="114" t="s">
        <v>130</v>
      </c>
      <c r="C3846" s="114" t="s">
        <v>25</v>
      </c>
      <c r="D3846" s="114" t="s">
        <v>7730</v>
      </c>
      <c r="E3846" s="114" t="s">
        <v>7731</v>
      </c>
      <c r="F3846" s="115">
        <v>45623</v>
      </c>
      <c r="G3846" s="114" t="s">
        <v>2867</v>
      </c>
      <c r="H3846" s="116">
        <v>12556710</v>
      </c>
      <c r="I3846" s="116">
        <v>10673204</v>
      </c>
      <c r="J3846" s="116">
        <v>10673204</v>
      </c>
      <c r="K3846" s="116">
        <v>0</v>
      </c>
      <c r="L3846" s="116">
        <v>0</v>
      </c>
      <c r="M3846" s="116">
        <v>0</v>
      </c>
      <c r="N3846" s="116">
        <v>0</v>
      </c>
      <c r="O3846" s="116">
        <v>0</v>
      </c>
      <c r="P3846" s="120">
        <v>0</v>
      </c>
      <c r="Q3846" s="27" t="str">
        <f t="shared" si="599"/>
        <v>Registered</v>
      </c>
      <c r="R3846" s="121">
        <f t="shared" si="600"/>
        <v>0.85000003981934757</v>
      </c>
      <c r="T3846" s="117">
        <f t="shared" si="597"/>
        <v>0</v>
      </c>
      <c r="U3846" s="117">
        <f t="shared" si="598"/>
        <v>0</v>
      </c>
    </row>
    <row r="3847" spans="1:21" hidden="1" x14ac:dyDescent="0.3">
      <c r="A3847" s="114">
        <v>6877</v>
      </c>
      <c r="B3847" s="114" t="s">
        <v>130</v>
      </c>
      <c r="C3847" s="114" t="s">
        <v>25</v>
      </c>
      <c r="D3847" s="114" t="s">
        <v>3631</v>
      </c>
      <c r="E3847" s="114" t="s">
        <v>3632</v>
      </c>
      <c r="F3847" s="115">
        <v>45320</v>
      </c>
      <c r="G3847" s="114" t="s">
        <v>3633</v>
      </c>
      <c r="H3847" s="116">
        <v>8035050</v>
      </c>
      <c r="I3847" s="116">
        <v>7231551</v>
      </c>
      <c r="J3847" s="116">
        <v>7231551</v>
      </c>
      <c r="K3847" s="116">
        <v>0</v>
      </c>
      <c r="L3847" s="116">
        <v>0</v>
      </c>
      <c r="M3847" s="116">
        <v>0</v>
      </c>
      <c r="N3847" s="116">
        <v>0</v>
      </c>
      <c r="O3847" s="116">
        <v>0</v>
      </c>
      <c r="P3847" s="120">
        <v>0</v>
      </c>
      <c r="Q3847" s="27" t="str">
        <f t="shared" si="599"/>
        <v>Registered</v>
      </c>
      <c r="R3847" s="121">
        <f t="shared" si="600"/>
        <v>0.90000074672839625</v>
      </c>
      <c r="T3847" s="117">
        <f t="shared" si="597"/>
        <v>0</v>
      </c>
      <c r="U3847" s="117">
        <f t="shared" si="598"/>
        <v>0</v>
      </c>
    </row>
    <row r="3848" spans="1:21" hidden="1" x14ac:dyDescent="0.3">
      <c r="A3848" s="114">
        <v>6878</v>
      </c>
      <c r="B3848" s="114" t="s">
        <v>130</v>
      </c>
      <c r="C3848" s="114" t="s">
        <v>25</v>
      </c>
      <c r="D3848" s="114" t="s">
        <v>7732</v>
      </c>
      <c r="E3848" s="114" t="s">
        <v>7733</v>
      </c>
      <c r="F3848" s="115">
        <v>45145</v>
      </c>
      <c r="G3848" s="114" t="s">
        <v>2714</v>
      </c>
      <c r="H3848" s="116">
        <v>7775817</v>
      </c>
      <c r="I3848" s="116">
        <v>6609444</v>
      </c>
      <c r="J3848" s="116">
        <v>6609444</v>
      </c>
      <c r="K3848" s="116">
        <v>0</v>
      </c>
      <c r="L3848" s="116">
        <v>0</v>
      </c>
      <c r="M3848" s="116">
        <v>0</v>
      </c>
      <c r="N3848" s="116">
        <v>0</v>
      </c>
      <c r="O3848" s="116">
        <v>0</v>
      </c>
      <c r="P3848" s="120">
        <v>0</v>
      </c>
      <c r="Q3848" s="27" t="str">
        <f t="shared" si="599"/>
        <v>Registered</v>
      </c>
      <c r="R3848" s="121">
        <f t="shared" si="600"/>
        <v>0.84999994212826768</v>
      </c>
      <c r="T3848" s="117">
        <f t="shared" si="597"/>
        <v>0</v>
      </c>
      <c r="U3848" s="117">
        <f t="shared" si="598"/>
        <v>0</v>
      </c>
    </row>
    <row r="3849" spans="1:21" hidden="1" x14ac:dyDescent="0.3">
      <c r="A3849" s="114">
        <v>6879</v>
      </c>
      <c r="B3849" s="114" t="s">
        <v>130</v>
      </c>
      <c r="C3849" s="114" t="s">
        <v>25</v>
      </c>
      <c r="D3849" s="114" t="s">
        <v>7734</v>
      </c>
      <c r="E3849" s="114" t="s">
        <v>7735</v>
      </c>
      <c r="F3849" s="115">
        <v>45580</v>
      </c>
      <c r="G3849" s="114" t="s">
        <v>7736</v>
      </c>
      <c r="H3849" s="116">
        <v>12310500</v>
      </c>
      <c r="I3849" s="116">
        <v>11079450</v>
      </c>
      <c r="J3849" s="116">
        <v>11079450</v>
      </c>
      <c r="K3849" s="116">
        <v>0</v>
      </c>
      <c r="L3849" s="116">
        <v>0</v>
      </c>
      <c r="M3849" s="116">
        <v>0</v>
      </c>
      <c r="N3849" s="116">
        <v>0</v>
      </c>
      <c r="O3849" s="116">
        <v>0</v>
      </c>
      <c r="P3849" s="120">
        <v>0</v>
      </c>
      <c r="Q3849" s="27" t="str">
        <f t="shared" si="599"/>
        <v>Registered</v>
      </c>
      <c r="R3849" s="121">
        <f t="shared" si="600"/>
        <v>0.9</v>
      </c>
      <c r="T3849" s="117">
        <f t="shared" si="597"/>
        <v>0</v>
      </c>
      <c r="U3849" s="117">
        <f t="shared" si="598"/>
        <v>0</v>
      </c>
    </row>
    <row r="3850" spans="1:21" hidden="1" x14ac:dyDescent="0.3">
      <c r="A3850" s="114">
        <v>6880</v>
      </c>
      <c r="B3850" s="114" t="s">
        <v>130</v>
      </c>
      <c r="C3850" s="114" t="s">
        <v>25</v>
      </c>
      <c r="D3850" s="114" t="s">
        <v>3600</v>
      </c>
      <c r="E3850" s="114" t="s">
        <v>3601</v>
      </c>
      <c r="F3850" s="115">
        <v>45214</v>
      </c>
      <c r="G3850" s="114" t="s">
        <v>3602</v>
      </c>
      <c r="H3850" s="116">
        <v>8132409</v>
      </c>
      <c r="I3850" s="116">
        <v>7319163</v>
      </c>
      <c r="J3850" s="116">
        <v>7319163</v>
      </c>
      <c r="K3850" s="116">
        <v>0</v>
      </c>
      <c r="L3850" s="116">
        <v>0</v>
      </c>
      <c r="M3850" s="116">
        <v>0</v>
      </c>
      <c r="N3850" s="116">
        <v>0</v>
      </c>
      <c r="O3850" s="116">
        <v>0</v>
      </c>
      <c r="P3850" s="120">
        <v>0</v>
      </c>
      <c r="Q3850" s="27" t="str">
        <f t="shared" si="599"/>
        <v>Registered</v>
      </c>
      <c r="R3850" s="121">
        <f t="shared" si="600"/>
        <v>0.89999937287954901</v>
      </c>
      <c r="T3850" s="117">
        <f t="shared" si="597"/>
        <v>0</v>
      </c>
      <c r="U3850" s="117">
        <f t="shared" si="598"/>
        <v>0</v>
      </c>
    </row>
    <row r="3851" spans="1:21" hidden="1" x14ac:dyDescent="0.3">
      <c r="A3851" s="114">
        <v>6881</v>
      </c>
      <c r="B3851" s="114" t="s">
        <v>130</v>
      </c>
      <c r="C3851" s="114" t="s">
        <v>25</v>
      </c>
      <c r="D3851" s="114" t="s">
        <v>7737</v>
      </c>
      <c r="E3851" s="114" t="s">
        <v>7738</v>
      </c>
      <c r="F3851" s="115">
        <v>45356</v>
      </c>
      <c r="G3851" s="114" t="s">
        <v>5737</v>
      </c>
      <c r="H3851" s="116">
        <v>8266131</v>
      </c>
      <c r="I3851" s="116">
        <v>7026214</v>
      </c>
      <c r="J3851" s="116">
        <v>7026214</v>
      </c>
      <c r="K3851" s="116">
        <v>0</v>
      </c>
      <c r="L3851" s="116">
        <v>0</v>
      </c>
      <c r="M3851" s="116">
        <v>0</v>
      </c>
      <c r="N3851" s="116">
        <v>0</v>
      </c>
      <c r="O3851" s="116">
        <v>0</v>
      </c>
      <c r="P3851" s="120">
        <v>0</v>
      </c>
      <c r="Q3851" s="27" t="str">
        <f t="shared" si="599"/>
        <v>Registered</v>
      </c>
      <c r="R3851" s="121">
        <f t="shared" si="600"/>
        <v>0.85000032058528951</v>
      </c>
      <c r="T3851" s="117">
        <f t="shared" si="597"/>
        <v>0</v>
      </c>
      <c r="U3851" s="117">
        <f t="shared" si="598"/>
        <v>0</v>
      </c>
    </row>
    <row r="3852" spans="1:21" hidden="1" x14ac:dyDescent="0.3">
      <c r="A3852" s="114">
        <v>6882</v>
      </c>
      <c r="B3852" s="114" t="s">
        <v>130</v>
      </c>
      <c r="C3852" s="114" t="s">
        <v>25</v>
      </c>
      <c r="D3852" s="114" t="s">
        <v>2899</v>
      </c>
      <c r="E3852" s="114" t="s">
        <v>2900</v>
      </c>
      <c r="F3852" s="115">
        <v>45726</v>
      </c>
      <c r="G3852" s="114" t="s">
        <v>2176</v>
      </c>
      <c r="H3852" s="116">
        <v>12731604</v>
      </c>
      <c r="I3852" s="116">
        <v>11458441</v>
      </c>
      <c r="J3852" s="116">
        <v>11458441</v>
      </c>
      <c r="K3852" s="116">
        <v>0</v>
      </c>
      <c r="L3852" s="116">
        <v>0</v>
      </c>
      <c r="M3852" s="116">
        <v>0</v>
      </c>
      <c r="N3852" s="116">
        <v>0</v>
      </c>
      <c r="O3852" s="116">
        <v>0</v>
      </c>
      <c r="P3852" s="120">
        <v>0</v>
      </c>
      <c r="Q3852" s="27" t="str">
        <f t="shared" si="599"/>
        <v>Registered</v>
      </c>
      <c r="R3852" s="121">
        <f t="shared" si="600"/>
        <v>0.89999979578378342</v>
      </c>
      <c r="T3852" s="117">
        <f t="shared" si="597"/>
        <v>0</v>
      </c>
      <c r="U3852" s="117">
        <f t="shared" si="598"/>
        <v>0</v>
      </c>
    </row>
    <row r="3853" spans="1:21" hidden="1" x14ac:dyDescent="0.3">
      <c r="A3853" s="114">
        <v>6883</v>
      </c>
      <c r="B3853" s="114" t="s">
        <v>130</v>
      </c>
      <c r="C3853" s="114" t="s">
        <v>25</v>
      </c>
      <c r="D3853" s="114" t="s">
        <v>3070</v>
      </c>
      <c r="E3853" s="114" t="s">
        <v>3071</v>
      </c>
      <c r="F3853" s="115">
        <v>44918</v>
      </c>
      <c r="G3853" s="114" t="s">
        <v>3072</v>
      </c>
      <c r="H3853" s="116">
        <v>11570172</v>
      </c>
      <c r="I3853" s="116">
        <v>10413156</v>
      </c>
      <c r="J3853" s="116">
        <v>10413156</v>
      </c>
      <c r="K3853" s="116">
        <v>0</v>
      </c>
      <c r="L3853" s="116">
        <v>0</v>
      </c>
      <c r="M3853" s="116">
        <v>0</v>
      </c>
      <c r="N3853" s="116">
        <v>0</v>
      </c>
      <c r="O3853" s="116">
        <v>0</v>
      </c>
      <c r="P3853" s="120">
        <v>0</v>
      </c>
      <c r="Q3853" s="27" t="str">
        <f t="shared" si="599"/>
        <v>Registered</v>
      </c>
      <c r="R3853" s="121">
        <f t="shared" si="600"/>
        <v>0.90000010371496642</v>
      </c>
      <c r="T3853" s="117">
        <f t="shared" si="597"/>
        <v>0</v>
      </c>
      <c r="U3853" s="117">
        <f t="shared" si="598"/>
        <v>0</v>
      </c>
    </row>
    <row r="3854" spans="1:21" hidden="1" x14ac:dyDescent="0.3">
      <c r="A3854" s="114">
        <v>6884</v>
      </c>
      <c r="B3854" s="114" t="s">
        <v>130</v>
      </c>
      <c r="C3854" s="114" t="s">
        <v>25</v>
      </c>
      <c r="D3854" s="114" t="s">
        <v>3572</v>
      </c>
      <c r="E3854" s="114" t="s">
        <v>3573</v>
      </c>
      <c r="F3854" s="115">
        <v>45338</v>
      </c>
      <c r="G3854" s="114" t="s">
        <v>3033</v>
      </c>
      <c r="H3854" s="116">
        <v>8221557</v>
      </c>
      <c r="I3854" s="116">
        <v>7399403</v>
      </c>
      <c r="J3854" s="116">
        <v>7399403</v>
      </c>
      <c r="K3854" s="116">
        <v>0</v>
      </c>
      <c r="L3854" s="116">
        <v>0</v>
      </c>
      <c r="M3854" s="116">
        <v>0</v>
      </c>
      <c r="N3854" s="116">
        <v>0</v>
      </c>
      <c r="O3854" s="116">
        <v>0</v>
      </c>
      <c r="P3854" s="120">
        <v>0</v>
      </c>
      <c r="Q3854" s="27" t="str">
        <f t="shared" si="599"/>
        <v>Registered</v>
      </c>
      <c r="R3854" s="121">
        <f t="shared" si="600"/>
        <v>0.9000002067734858</v>
      </c>
      <c r="T3854" s="117">
        <f t="shared" si="597"/>
        <v>0</v>
      </c>
      <c r="U3854" s="117">
        <f t="shared" si="598"/>
        <v>0</v>
      </c>
    </row>
    <row r="3855" spans="1:21" hidden="1" x14ac:dyDescent="0.3">
      <c r="A3855" s="114">
        <v>6885</v>
      </c>
      <c r="B3855" s="114" t="s">
        <v>130</v>
      </c>
      <c r="C3855" s="114" t="s">
        <v>25</v>
      </c>
      <c r="D3855" s="114" t="s">
        <v>3557</v>
      </c>
      <c r="E3855" s="114" t="s">
        <v>3558</v>
      </c>
      <c r="F3855" s="115">
        <v>45380</v>
      </c>
      <c r="G3855" s="114" t="s">
        <v>3559</v>
      </c>
      <c r="H3855" s="116">
        <v>8266131</v>
      </c>
      <c r="I3855" s="116">
        <v>7439521</v>
      </c>
      <c r="J3855" s="116">
        <v>7439521</v>
      </c>
      <c r="K3855" s="116">
        <v>0</v>
      </c>
      <c r="L3855" s="116">
        <v>0</v>
      </c>
      <c r="M3855" s="116">
        <v>0</v>
      </c>
      <c r="N3855" s="116">
        <v>0</v>
      </c>
      <c r="O3855" s="116">
        <v>0</v>
      </c>
      <c r="P3855" s="120">
        <v>0</v>
      </c>
      <c r="Q3855" s="27" t="str">
        <f t="shared" si="599"/>
        <v>Registered</v>
      </c>
      <c r="R3855" s="121">
        <f t="shared" si="600"/>
        <v>0.90000037502430097</v>
      </c>
      <c r="T3855" s="117">
        <f t="shared" si="597"/>
        <v>0</v>
      </c>
      <c r="U3855" s="117">
        <f t="shared" si="598"/>
        <v>0</v>
      </c>
    </row>
    <row r="3856" spans="1:21" hidden="1" x14ac:dyDescent="0.3">
      <c r="A3856" s="114">
        <v>6886</v>
      </c>
      <c r="B3856" s="114" t="s">
        <v>130</v>
      </c>
      <c r="C3856" s="114" t="s">
        <v>25</v>
      </c>
      <c r="D3856" s="114" t="s">
        <v>7745</v>
      </c>
      <c r="E3856" s="114" t="s">
        <v>7746</v>
      </c>
      <c r="F3856" s="115">
        <v>45726</v>
      </c>
      <c r="G3856" s="114" t="s">
        <v>1873</v>
      </c>
      <c r="H3856" s="116">
        <v>12731604</v>
      </c>
      <c r="I3856" s="116">
        <v>11458441</v>
      </c>
      <c r="J3856" s="116">
        <v>11458441</v>
      </c>
      <c r="K3856" s="116">
        <v>0</v>
      </c>
      <c r="L3856" s="116">
        <v>0</v>
      </c>
      <c r="M3856" s="116">
        <v>0</v>
      </c>
      <c r="N3856" s="116">
        <v>509263.4</v>
      </c>
      <c r="O3856" s="116">
        <v>0</v>
      </c>
      <c r="P3856" s="120">
        <v>0</v>
      </c>
      <c r="Q3856" s="27" t="str">
        <f t="shared" si="599"/>
        <v>Registered</v>
      </c>
      <c r="R3856" s="121">
        <f t="shared" si="600"/>
        <v>0.89999979578378342</v>
      </c>
      <c r="T3856" s="117">
        <f t="shared" si="597"/>
        <v>509263.4</v>
      </c>
      <c r="U3856" s="117">
        <f t="shared" si="598"/>
        <v>-509263.4</v>
      </c>
    </row>
    <row r="3857" spans="1:21" hidden="1" x14ac:dyDescent="0.3">
      <c r="A3857" s="114">
        <v>6887</v>
      </c>
      <c r="B3857" s="114" t="s">
        <v>130</v>
      </c>
      <c r="C3857" s="114" t="s">
        <v>25</v>
      </c>
      <c r="D3857" s="114" t="s">
        <v>7749</v>
      </c>
      <c r="E3857" s="114" t="s">
        <v>7750</v>
      </c>
      <c r="F3857" s="115">
        <v>45083</v>
      </c>
      <c r="G3857" s="114" t="s">
        <v>3125</v>
      </c>
      <c r="H3857" s="116">
        <v>7741800</v>
      </c>
      <c r="I3857" s="116">
        <v>6580530</v>
      </c>
      <c r="J3857" s="116">
        <v>6580530</v>
      </c>
      <c r="K3857" s="116">
        <v>0</v>
      </c>
      <c r="L3857" s="116">
        <v>0</v>
      </c>
      <c r="M3857" s="116">
        <v>0</v>
      </c>
      <c r="N3857" s="116">
        <v>0</v>
      </c>
      <c r="O3857" s="116">
        <v>0</v>
      </c>
      <c r="P3857" s="120">
        <v>0</v>
      </c>
      <c r="Q3857" s="27" t="str">
        <f t="shared" si="599"/>
        <v>Registered</v>
      </c>
      <c r="R3857" s="121">
        <f t="shared" si="600"/>
        <v>0.85</v>
      </c>
      <c r="T3857" s="117">
        <f t="shared" si="597"/>
        <v>0</v>
      </c>
      <c r="U3857" s="117">
        <f t="shared" si="598"/>
        <v>0</v>
      </c>
    </row>
    <row r="3858" spans="1:21" hidden="1" x14ac:dyDescent="0.3">
      <c r="A3858" s="114">
        <v>6888</v>
      </c>
      <c r="B3858" s="114" t="s">
        <v>130</v>
      </c>
      <c r="C3858" s="114" t="s">
        <v>25</v>
      </c>
      <c r="D3858" s="114" t="s">
        <v>7751</v>
      </c>
      <c r="E3858" s="114" t="s">
        <v>7752</v>
      </c>
      <c r="F3858" s="115">
        <v>45012</v>
      </c>
      <c r="G3858" s="114" t="s">
        <v>2635</v>
      </c>
      <c r="H3858" s="116">
        <v>11461500</v>
      </c>
      <c r="I3858" s="116">
        <v>10315350</v>
      </c>
      <c r="J3858" s="116">
        <v>10315350</v>
      </c>
      <c r="K3858" s="116">
        <v>0</v>
      </c>
      <c r="L3858" s="116">
        <v>0</v>
      </c>
      <c r="M3858" s="116">
        <v>0</v>
      </c>
      <c r="N3858" s="116">
        <v>0</v>
      </c>
      <c r="O3858" s="116">
        <v>0</v>
      </c>
      <c r="P3858" s="120">
        <v>0</v>
      </c>
      <c r="Q3858" s="27" t="str">
        <f t="shared" si="599"/>
        <v>Registered</v>
      </c>
      <c r="R3858" s="121">
        <f t="shared" si="600"/>
        <v>0.9</v>
      </c>
      <c r="T3858" s="117">
        <f t="shared" si="597"/>
        <v>0</v>
      </c>
      <c r="U3858" s="117">
        <f t="shared" si="598"/>
        <v>0</v>
      </c>
    </row>
    <row r="3859" spans="1:21" hidden="1" x14ac:dyDescent="0.3">
      <c r="A3859" s="114">
        <v>6889</v>
      </c>
      <c r="B3859" s="114" t="s">
        <v>130</v>
      </c>
      <c r="C3859" s="114" t="s">
        <v>25</v>
      </c>
      <c r="D3859" s="114" t="s">
        <v>7755</v>
      </c>
      <c r="E3859" s="114" t="s">
        <v>7756</v>
      </c>
      <c r="F3859" s="115">
        <v>45132</v>
      </c>
      <c r="G3859" s="114" t="s">
        <v>3039</v>
      </c>
      <c r="H3859" s="116">
        <v>7917750</v>
      </c>
      <c r="I3859" s="116">
        <v>7125981</v>
      </c>
      <c r="J3859" s="116">
        <v>7125981</v>
      </c>
      <c r="K3859" s="116">
        <v>0</v>
      </c>
      <c r="L3859" s="116">
        <v>0</v>
      </c>
      <c r="M3859" s="116">
        <v>0</v>
      </c>
      <c r="N3859" s="116">
        <v>0</v>
      </c>
      <c r="O3859" s="116">
        <v>0</v>
      </c>
      <c r="P3859" s="120">
        <v>0</v>
      </c>
      <c r="Q3859" s="27" t="str">
        <f t="shared" si="599"/>
        <v>Registered</v>
      </c>
      <c r="R3859" s="121">
        <f t="shared" si="600"/>
        <v>0.90000075779103916</v>
      </c>
      <c r="T3859" s="117">
        <f t="shared" si="597"/>
        <v>0</v>
      </c>
      <c r="U3859" s="117">
        <f t="shared" si="598"/>
        <v>0</v>
      </c>
    </row>
    <row r="3860" spans="1:21" hidden="1" x14ac:dyDescent="0.3">
      <c r="A3860" s="114">
        <v>6890</v>
      </c>
      <c r="B3860" s="114" t="s">
        <v>130</v>
      </c>
      <c r="C3860" s="114" t="s">
        <v>25</v>
      </c>
      <c r="D3860" s="114" t="s">
        <v>7757</v>
      </c>
      <c r="E3860" s="114" t="s">
        <v>7758</v>
      </c>
      <c r="F3860" s="115">
        <v>45362</v>
      </c>
      <c r="G3860" s="114" t="s">
        <v>6053</v>
      </c>
      <c r="H3860" s="116">
        <v>11972598</v>
      </c>
      <c r="I3860" s="116">
        <v>10176710</v>
      </c>
      <c r="J3860" s="116">
        <v>10176710</v>
      </c>
      <c r="K3860" s="116">
        <v>0</v>
      </c>
      <c r="L3860" s="116">
        <v>0</v>
      </c>
      <c r="M3860" s="116">
        <v>0</v>
      </c>
      <c r="N3860" s="116">
        <v>0</v>
      </c>
      <c r="O3860" s="116">
        <v>0</v>
      </c>
      <c r="P3860" s="120">
        <v>0</v>
      </c>
      <c r="Q3860" s="27" t="str">
        <f t="shared" si="599"/>
        <v>Registered</v>
      </c>
      <c r="R3860" s="121">
        <f t="shared" si="600"/>
        <v>0.8500001419909029</v>
      </c>
      <c r="T3860" s="117">
        <f t="shared" si="597"/>
        <v>0</v>
      </c>
      <c r="U3860" s="117">
        <f t="shared" si="598"/>
        <v>0</v>
      </c>
    </row>
    <row r="3861" spans="1:21" hidden="1" x14ac:dyDescent="0.3">
      <c r="A3861" s="114">
        <v>6891</v>
      </c>
      <c r="B3861" s="114" t="s">
        <v>130</v>
      </c>
      <c r="C3861" s="114" t="s">
        <v>25</v>
      </c>
      <c r="D3861" s="114" t="s">
        <v>7759</v>
      </c>
      <c r="E3861" s="114" t="s">
        <v>7760</v>
      </c>
      <c r="F3861" s="115">
        <v>45083</v>
      </c>
      <c r="G3861" s="114" t="s">
        <v>2395</v>
      </c>
      <c r="H3861" s="116">
        <v>7741800</v>
      </c>
      <c r="I3861" s="116">
        <v>6580530</v>
      </c>
      <c r="J3861" s="116">
        <v>6580530</v>
      </c>
      <c r="K3861" s="116">
        <v>0</v>
      </c>
      <c r="L3861" s="116">
        <v>0</v>
      </c>
      <c r="M3861" s="116">
        <v>0</v>
      </c>
      <c r="N3861" s="116">
        <v>0</v>
      </c>
      <c r="O3861" s="116">
        <v>0</v>
      </c>
      <c r="P3861" s="120">
        <v>0</v>
      </c>
      <c r="Q3861" s="27" t="str">
        <f t="shared" si="599"/>
        <v>Registered</v>
      </c>
      <c r="R3861" s="121">
        <f t="shared" si="600"/>
        <v>0.85</v>
      </c>
      <c r="T3861" s="117">
        <f t="shared" si="597"/>
        <v>0</v>
      </c>
      <c r="U3861" s="117">
        <f t="shared" si="598"/>
        <v>0</v>
      </c>
    </row>
    <row r="3862" spans="1:21" hidden="1" x14ac:dyDescent="0.3">
      <c r="A3862" s="114">
        <v>6892</v>
      </c>
      <c r="B3862" s="114" t="s">
        <v>130</v>
      </c>
      <c r="C3862" s="114" t="s">
        <v>25</v>
      </c>
      <c r="D3862" s="114" t="s">
        <v>7761</v>
      </c>
      <c r="E3862" s="114" t="s">
        <v>7762</v>
      </c>
      <c r="F3862" s="115">
        <v>45461</v>
      </c>
      <c r="G3862" s="114" t="s">
        <v>5428</v>
      </c>
      <c r="H3862" s="116">
        <v>12329178</v>
      </c>
      <c r="I3862" s="116">
        <v>11096260</v>
      </c>
      <c r="J3862" s="116">
        <v>11096260</v>
      </c>
      <c r="K3862" s="116">
        <v>0</v>
      </c>
      <c r="L3862" s="116">
        <v>0</v>
      </c>
      <c r="M3862" s="116">
        <v>0</v>
      </c>
      <c r="N3862" s="116">
        <v>0</v>
      </c>
      <c r="O3862" s="116">
        <v>0</v>
      </c>
      <c r="P3862" s="120">
        <v>0</v>
      </c>
      <c r="Q3862" s="27" t="str">
        <f t="shared" si="599"/>
        <v>Registered</v>
      </c>
      <c r="R3862" s="121">
        <f t="shared" si="600"/>
        <v>0.89999998377831836</v>
      </c>
      <c r="T3862" s="117">
        <f t="shared" si="597"/>
        <v>0</v>
      </c>
      <c r="U3862" s="117">
        <f t="shared" si="598"/>
        <v>0</v>
      </c>
    </row>
    <row r="3863" spans="1:21" hidden="1" x14ac:dyDescent="0.3">
      <c r="A3863" s="114">
        <v>6893</v>
      </c>
      <c r="B3863" s="114" t="s">
        <v>130</v>
      </c>
      <c r="C3863" s="114" t="s">
        <v>25</v>
      </c>
      <c r="D3863" s="114" t="s">
        <v>3494</v>
      </c>
      <c r="E3863" s="114" t="s">
        <v>3495</v>
      </c>
      <c r="F3863" s="115">
        <v>45704</v>
      </c>
      <c r="G3863" s="114" t="s">
        <v>2740</v>
      </c>
      <c r="H3863" s="116">
        <v>8504250</v>
      </c>
      <c r="I3863" s="116">
        <v>7653831</v>
      </c>
      <c r="J3863" s="116">
        <v>7653831</v>
      </c>
      <c r="K3863" s="116">
        <v>0</v>
      </c>
      <c r="L3863" s="116">
        <v>0</v>
      </c>
      <c r="M3863" s="116">
        <v>0</v>
      </c>
      <c r="N3863" s="116">
        <v>0</v>
      </c>
      <c r="O3863" s="116">
        <v>0</v>
      </c>
      <c r="P3863" s="120">
        <v>0</v>
      </c>
      <c r="Q3863" s="27" t="str">
        <f t="shared" si="599"/>
        <v>Registered</v>
      </c>
      <c r="R3863" s="121">
        <f t="shared" si="600"/>
        <v>0.90000070552958811</v>
      </c>
      <c r="T3863" s="117">
        <f t="shared" ref="T3863:T3898" si="601">L3863+M3863+N3863+O3863+P3863</f>
        <v>0</v>
      </c>
      <c r="U3863" s="117">
        <f t="shared" ref="U3863:U3898" si="602">K3863-T3863</f>
        <v>0</v>
      </c>
    </row>
    <row r="3864" spans="1:21" hidden="1" x14ac:dyDescent="0.3">
      <c r="A3864" s="114">
        <v>6894</v>
      </c>
      <c r="B3864" s="114" t="s">
        <v>130</v>
      </c>
      <c r="C3864" s="114" t="s">
        <v>25</v>
      </c>
      <c r="D3864" s="114" t="s">
        <v>7765</v>
      </c>
      <c r="E3864" s="114" t="s">
        <v>7766</v>
      </c>
      <c r="F3864" s="115">
        <v>45214</v>
      </c>
      <c r="G3864" s="114" t="s">
        <v>2501</v>
      </c>
      <c r="H3864" s="116">
        <v>8038569</v>
      </c>
      <c r="I3864" s="116">
        <v>6832781</v>
      </c>
      <c r="J3864" s="116">
        <v>6832781</v>
      </c>
      <c r="K3864" s="116">
        <v>0</v>
      </c>
      <c r="L3864" s="116">
        <v>0</v>
      </c>
      <c r="M3864" s="116">
        <v>0</v>
      </c>
      <c r="N3864" s="116">
        <v>0</v>
      </c>
      <c r="O3864" s="116">
        <v>0</v>
      </c>
      <c r="P3864" s="120">
        <v>0</v>
      </c>
      <c r="Q3864" s="27" t="str">
        <f t="shared" si="599"/>
        <v>Registered</v>
      </c>
      <c r="R3864" s="121">
        <f t="shared" si="600"/>
        <v>0.84999967033933532</v>
      </c>
      <c r="T3864" s="117">
        <f t="shared" si="601"/>
        <v>0</v>
      </c>
      <c r="U3864" s="117">
        <f t="shared" si="602"/>
        <v>0</v>
      </c>
    </row>
    <row r="3865" spans="1:21" hidden="1" x14ac:dyDescent="0.3">
      <c r="A3865" s="114">
        <v>6895</v>
      </c>
      <c r="B3865" s="114" t="s">
        <v>130</v>
      </c>
      <c r="C3865" s="114" t="s">
        <v>25</v>
      </c>
      <c r="D3865" s="114" t="s">
        <v>7767</v>
      </c>
      <c r="E3865" s="114" t="s">
        <v>7768</v>
      </c>
      <c r="F3865" s="115">
        <v>45713</v>
      </c>
      <c r="G3865" s="114" t="s">
        <v>3829</v>
      </c>
      <c r="H3865" s="116">
        <v>12641610</v>
      </c>
      <c r="I3865" s="116">
        <v>11377450</v>
      </c>
      <c r="J3865" s="116">
        <v>11377450</v>
      </c>
      <c r="K3865" s="116">
        <v>0</v>
      </c>
      <c r="L3865" s="116">
        <v>0</v>
      </c>
      <c r="M3865" s="116">
        <v>0</v>
      </c>
      <c r="N3865" s="116">
        <v>0</v>
      </c>
      <c r="O3865" s="116">
        <v>0</v>
      </c>
      <c r="P3865" s="120">
        <v>0</v>
      </c>
      <c r="Q3865" s="27" t="str">
        <f t="shared" si="599"/>
        <v>Registered</v>
      </c>
      <c r="R3865" s="121">
        <f t="shared" si="600"/>
        <v>0.90000007910384827</v>
      </c>
      <c r="T3865" s="117">
        <f t="shared" si="601"/>
        <v>0</v>
      </c>
      <c r="U3865" s="117">
        <f t="shared" si="602"/>
        <v>0</v>
      </c>
    </row>
    <row r="3866" spans="1:21" hidden="1" x14ac:dyDescent="0.3">
      <c r="A3866" s="114">
        <v>6896</v>
      </c>
      <c r="B3866" s="114" t="s">
        <v>130</v>
      </c>
      <c r="C3866" s="114" t="s">
        <v>25</v>
      </c>
      <c r="D3866" s="114" t="s">
        <v>7769</v>
      </c>
      <c r="E3866" s="114" t="s">
        <v>7770</v>
      </c>
      <c r="F3866" s="115">
        <v>44985</v>
      </c>
      <c r="G3866" s="114" t="s">
        <v>2305</v>
      </c>
      <c r="H3866" s="116">
        <v>11660166</v>
      </c>
      <c r="I3866" s="116">
        <v>9911140</v>
      </c>
      <c r="J3866" s="116">
        <v>9911140</v>
      </c>
      <c r="K3866" s="116">
        <v>0</v>
      </c>
      <c r="L3866" s="116">
        <v>0</v>
      </c>
      <c r="M3866" s="116">
        <v>0</v>
      </c>
      <c r="N3866" s="116">
        <v>0</v>
      </c>
      <c r="O3866" s="116">
        <v>0</v>
      </c>
      <c r="P3866" s="120">
        <v>0</v>
      </c>
      <c r="Q3866" s="27" t="str">
        <f t="shared" si="599"/>
        <v>Registered</v>
      </c>
      <c r="R3866" s="121">
        <f t="shared" si="600"/>
        <v>0.84999990566172046</v>
      </c>
      <c r="T3866" s="117">
        <f t="shared" si="601"/>
        <v>0</v>
      </c>
      <c r="U3866" s="117">
        <f t="shared" si="602"/>
        <v>0</v>
      </c>
    </row>
    <row r="3867" spans="1:21" hidden="1" x14ac:dyDescent="0.3">
      <c r="A3867" s="114">
        <v>6897</v>
      </c>
      <c r="B3867" s="114" t="s">
        <v>130</v>
      </c>
      <c r="C3867" s="114" t="s">
        <v>25</v>
      </c>
      <c r="D3867" s="114" t="s">
        <v>7771</v>
      </c>
      <c r="E3867" s="114" t="s">
        <v>7772</v>
      </c>
      <c r="F3867" s="115">
        <v>45214</v>
      </c>
      <c r="G3867" s="114" t="s">
        <v>3086</v>
      </c>
      <c r="H3867" s="116">
        <v>8038569</v>
      </c>
      <c r="I3867" s="116">
        <v>6832781</v>
      </c>
      <c r="J3867" s="116">
        <v>6832781</v>
      </c>
      <c r="K3867" s="116">
        <v>0</v>
      </c>
      <c r="L3867" s="116">
        <v>0</v>
      </c>
      <c r="M3867" s="116">
        <v>0</v>
      </c>
      <c r="N3867" s="116">
        <v>0</v>
      </c>
      <c r="O3867" s="116">
        <v>0</v>
      </c>
      <c r="P3867" s="120">
        <v>0</v>
      </c>
      <c r="Q3867" s="27" t="str">
        <f t="shared" si="599"/>
        <v>Registered</v>
      </c>
      <c r="R3867" s="121">
        <f t="shared" si="600"/>
        <v>0.84999967033933532</v>
      </c>
      <c r="T3867" s="117">
        <f t="shared" si="601"/>
        <v>0</v>
      </c>
      <c r="U3867" s="117">
        <f t="shared" si="602"/>
        <v>0</v>
      </c>
    </row>
    <row r="3868" spans="1:21" hidden="1" x14ac:dyDescent="0.3">
      <c r="A3868" s="114">
        <v>6898</v>
      </c>
      <c r="B3868" s="114" t="s">
        <v>130</v>
      </c>
      <c r="C3868" s="114" t="s">
        <v>25</v>
      </c>
      <c r="D3868" s="114" t="s">
        <v>7773</v>
      </c>
      <c r="E3868" s="114" t="s">
        <v>7774</v>
      </c>
      <c r="F3868" s="115">
        <v>45685</v>
      </c>
      <c r="G3868" s="114" t="s">
        <v>7775</v>
      </c>
      <c r="H3868" s="116">
        <v>12999078</v>
      </c>
      <c r="I3868" s="116">
        <v>11699170</v>
      </c>
      <c r="J3868" s="116">
        <v>11699170</v>
      </c>
      <c r="K3868" s="116">
        <v>0</v>
      </c>
      <c r="L3868" s="116">
        <v>0</v>
      </c>
      <c r="M3868" s="116">
        <v>0</v>
      </c>
      <c r="N3868" s="116">
        <v>0</v>
      </c>
      <c r="O3868" s="116">
        <v>0</v>
      </c>
      <c r="P3868" s="120">
        <v>0</v>
      </c>
      <c r="Q3868" s="27" t="str">
        <f t="shared" si="599"/>
        <v>Registered</v>
      </c>
      <c r="R3868" s="121">
        <f t="shared" si="600"/>
        <v>0.89999998461429342</v>
      </c>
      <c r="T3868" s="117">
        <f t="shared" si="601"/>
        <v>0</v>
      </c>
      <c r="U3868" s="117">
        <f t="shared" si="602"/>
        <v>0</v>
      </c>
    </row>
    <row r="3869" spans="1:21" hidden="1" x14ac:dyDescent="0.3">
      <c r="A3869" s="114">
        <v>6899</v>
      </c>
      <c r="B3869" s="114" t="s">
        <v>130</v>
      </c>
      <c r="C3869" s="114" t="s">
        <v>25</v>
      </c>
      <c r="D3869" s="114" t="s">
        <v>7776</v>
      </c>
      <c r="E3869" s="114" t="s">
        <v>7777</v>
      </c>
      <c r="F3869" s="115">
        <v>45250</v>
      </c>
      <c r="G3869" s="114" t="s">
        <v>4961</v>
      </c>
      <c r="H3869" s="116">
        <v>11748462</v>
      </c>
      <c r="I3869" s="116">
        <v>9986191</v>
      </c>
      <c r="J3869" s="116">
        <v>9986191</v>
      </c>
      <c r="K3869" s="116">
        <v>0</v>
      </c>
      <c r="L3869" s="116">
        <v>0</v>
      </c>
      <c r="M3869" s="116">
        <v>0</v>
      </c>
      <c r="N3869" s="116">
        <v>0</v>
      </c>
      <c r="O3869" s="116">
        <v>0</v>
      </c>
      <c r="P3869" s="120">
        <v>0</v>
      </c>
      <c r="Q3869" s="27" t="str">
        <f t="shared" si="599"/>
        <v>Registered</v>
      </c>
      <c r="R3869" s="121">
        <f t="shared" si="600"/>
        <v>0.84999985530020861</v>
      </c>
      <c r="T3869" s="117">
        <f t="shared" si="601"/>
        <v>0</v>
      </c>
      <c r="U3869" s="117">
        <f t="shared" si="602"/>
        <v>0</v>
      </c>
    </row>
    <row r="3870" spans="1:21" hidden="1" x14ac:dyDescent="0.3">
      <c r="A3870" s="114">
        <v>6900</v>
      </c>
      <c r="B3870" s="114" t="s">
        <v>130</v>
      </c>
      <c r="C3870" s="114" t="s">
        <v>25</v>
      </c>
      <c r="D3870" s="114" t="s">
        <v>7778</v>
      </c>
      <c r="E3870" s="114" t="s">
        <v>7779</v>
      </c>
      <c r="F3870" s="115">
        <v>45674</v>
      </c>
      <c r="G3870" s="114" t="s">
        <v>2850</v>
      </c>
      <c r="H3870" s="116">
        <v>8269650</v>
      </c>
      <c r="I3870" s="116">
        <v>7029208</v>
      </c>
      <c r="J3870" s="116">
        <v>7029208</v>
      </c>
      <c r="K3870" s="116">
        <v>0</v>
      </c>
      <c r="L3870" s="116">
        <v>0</v>
      </c>
      <c r="M3870" s="116">
        <v>0</v>
      </c>
      <c r="N3870" s="116">
        <v>0</v>
      </c>
      <c r="O3870" s="116">
        <v>0</v>
      </c>
      <c r="P3870" s="120">
        <v>0</v>
      </c>
      <c r="Q3870" s="27" t="str">
        <f t="shared" si="599"/>
        <v>Registered</v>
      </c>
      <c r="R3870" s="121">
        <f t="shared" si="600"/>
        <v>0.85000066508256089</v>
      </c>
      <c r="T3870" s="117">
        <f t="shared" si="601"/>
        <v>0</v>
      </c>
      <c r="U3870" s="117">
        <f t="shared" si="602"/>
        <v>0</v>
      </c>
    </row>
    <row r="3871" spans="1:21" hidden="1" x14ac:dyDescent="0.3">
      <c r="A3871" s="114">
        <v>6901</v>
      </c>
      <c r="B3871" s="114" t="s">
        <v>130</v>
      </c>
      <c r="C3871" s="114" t="s">
        <v>25</v>
      </c>
      <c r="D3871" s="114" t="s">
        <v>7780</v>
      </c>
      <c r="E3871" s="114" t="s">
        <v>7781</v>
      </c>
      <c r="F3871" s="115">
        <v>45260</v>
      </c>
      <c r="G3871" s="114" t="s">
        <v>2604</v>
      </c>
      <c r="H3871" s="116">
        <v>8176983</v>
      </c>
      <c r="I3871" s="116">
        <v>6950432</v>
      </c>
      <c r="J3871" s="116">
        <v>6950432</v>
      </c>
      <c r="K3871" s="116">
        <v>0</v>
      </c>
      <c r="L3871" s="116">
        <v>0</v>
      </c>
      <c r="M3871" s="116">
        <v>0</v>
      </c>
      <c r="N3871" s="116">
        <v>0</v>
      </c>
      <c r="O3871" s="116">
        <v>0</v>
      </c>
      <c r="P3871" s="120">
        <v>0</v>
      </c>
      <c r="Q3871" s="27" t="str">
        <f t="shared" si="599"/>
        <v>Registered</v>
      </c>
      <c r="R3871" s="121">
        <f t="shared" si="600"/>
        <v>0.84999956585454561</v>
      </c>
      <c r="T3871" s="117">
        <f t="shared" si="601"/>
        <v>0</v>
      </c>
      <c r="U3871" s="117">
        <f t="shared" si="602"/>
        <v>0</v>
      </c>
    </row>
    <row r="3872" spans="1:21" hidden="1" x14ac:dyDescent="0.3">
      <c r="A3872" s="114">
        <v>6902</v>
      </c>
      <c r="B3872" s="114" t="s">
        <v>130</v>
      </c>
      <c r="C3872" s="114" t="s">
        <v>25</v>
      </c>
      <c r="D3872" s="114" t="s">
        <v>7782</v>
      </c>
      <c r="E3872" s="114" t="s">
        <v>7783</v>
      </c>
      <c r="F3872" s="115">
        <v>45367</v>
      </c>
      <c r="G3872" s="114" t="s">
        <v>5643</v>
      </c>
      <c r="H3872" s="116">
        <v>12105700</v>
      </c>
      <c r="I3872" s="116">
        <v>10895130</v>
      </c>
      <c r="J3872" s="116">
        <v>10895130</v>
      </c>
      <c r="K3872" s="116">
        <v>0</v>
      </c>
      <c r="L3872" s="116">
        <v>0</v>
      </c>
      <c r="M3872" s="116">
        <v>0</v>
      </c>
      <c r="N3872" s="116">
        <v>0</v>
      </c>
      <c r="O3872" s="116">
        <v>0</v>
      </c>
      <c r="P3872" s="120">
        <v>0</v>
      </c>
      <c r="Q3872" s="27" t="str">
        <f t="shared" si="599"/>
        <v>Registered</v>
      </c>
      <c r="R3872" s="121">
        <f t="shared" si="600"/>
        <v>0.9</v>
      </c>
      <c r="T3872" s="117">
        <f t="shared" si="601"/>
        <v>0</v>
      </c>
      <c r="U3872" s="117">
        <f t="shared" si="602"/>
        <v>0</v>
      </c>
    </row>
    <row r="3873" spans="1:21" hidden="1" x14ac:dyDescent="0.3">
      <c r="A3873" s="114">
        <v>6903</v>
      </c>
      <c r="B3873" s="114" t="s">
        <v>130</v>
      </c>
      <c r="C3873" s="114" t="s">
        <v>25</v>
      </c>
      <c r="D3873" s="114" t="s">
        <v>7784</v>
      </c>
      <c r="E3873" s="114" t="s">
        <v>7785</v>
      </c>
      <c r="F3873" s="115">
        <v>45305</v>
      </c>
      <c r="G3873" s="114" t="s">
        <v>2944</v>
      </c>
      <c r="H3873" s="116">
        <v>8399853</v>
      </c>
      <c r="I3873" s="116">
        <v>7139879</v>
      </c>
      <c r="J3873" s="116">
        <v>7139879</v>
      </c>
      <c r="K3873" s="116">
        <v>0</v>
      </c>
      <c r="L3873" s="116">
        <v>0</v>
      </c>
      <c r="M3873" s="116">
        <v>0</v>
      </c>
      <c r="N3873" s="116">
        <v>0</v>
      </c>
      <c r="O3873" s="116">
        <v>0</v>
      </c>
      <c r="P3873" s="120">
        <v>0</v>
      </c>
      <c r="Q3873" s="27" t="str">
        <f t="shared" si="599"/>
        <v>Registered</v>
      </c>
      <c r="R3873" s="121">
        <f t="shared" si="600"/>
        <v>0.85000047024632452</v>
      </c>
      <c r="T3873" s="117">
        <f t="shared" si="601"/>
        <v>0</v>
      </c>
      <c r="U3873" s="117">
        <f t="shared" si="602"/>
        <v>0</v>
      </c>
    </row>
    <row r="3874" spans="1:21" hidden="1" x14ac:dyDescent="0.3">
      <c r="A3874" s="114">
        <v>6904</v>
      </c>
      <c r="B3874" s="114" t="s">
        <v>130</v>
      </c>
      <c r="C3874" s="114" t="s">
        <v>25</v>
      </c>
      <c r="D3874" s="114" t="s">
        <v>7786</v>
      </c>
      <c r="E3874" s="114" t="s">
        <v>7787</v>
      </c>
      <c r="F3874" s="115">
        <v>45259</v>
      </c>
      <c r="G3874" s="114" t="s">
        <v>2894</v>
      </c>
      <c r="H3874" s="116">
        <v>11742416</v>
      </c>
      <c r="I3874" s="116">
        <v>9981053</v>
      </c>
      <c r="J3874" s="116">
        <v>9981053</v>
      </c>
      <c r="K3874" s="116">
        <v>0</v>
      </c>
      <c r="L3874" s="116">
        <v>0</v>
      </c>
      <c r="M3874" s="116">
        <v>0</v>
      </c>
      <c r="N3874" s="116">
        <v>0</v>
      </c>
      <c r="O3874" s="116">
        <v>0</v>
      </c>
      <c r="P3874" s="120">
        <v>0</v>
      </c>
      <c r="Q3874" s="27" t="str">
        <f t="shared" si="599"/>
        <v>Registered</v>
      </c>
      <c r="R3874" s="121">
        <f t="shared" si="600"/>
        <v>0.84999994890318997</v>
      </c>
      <c r="T3874" s="117">
        <f t="shared" si="601"/>
        <v>0</v>
      </c>
      <c r="U3874" s="117">
        <f t="shared" si="602"/>
        <v>0</v>
      </c>
    </row>
    <row r="3875" spans="1:21" hidden="1" x14ac:dyDescent="0.3">
      <c r="A3875" s="114">
        <v>6905</v>
      </c>
      <c r="B3875" s="114" t="s">
        <v>130</v>
      </c>
      <c r="C3875" s="114" t="s">
        <v>25</v>
      </c>
      <c r="D3875" s="114" t="s">
        <v>3455</v>
      </c>
      <c r="E3875" s="114" t="s">
        <v>3456</v>
      </c>
      <c r="F3875" s="115">
        <v>45727</v>
      </c>
      <c r="G3875" s="114" t="s">
        <v>3457</v>
      </c>
      <c r="H3875" s="116">
        <v>8722428</v>
      </c>
      <c r="I3875" s="116">
        <v>7850184</v>
      </c>
      <c r="J3875" s="116">
        <v>7850184</v>
      </c>
      <c r="K3875" s="116">
        <v>0</v>
      </c>
      <c r="L3875" s="116">
        <v>0</v>
      </c>
      <c r="M3875" s="116">
        <v>0</v>
      </c>
      <c r="N3875" s="116">
        <v>0</v>
      </c>
      <c r="O3875" s="116">
        <v>0</v>
      </c>
      <c r="P3875" s="120">
        <v>0</v>
      </c>
      <c r="Q3875" s="27" t="str">
        <f t="shared" si="599"/>
        <v>Registered</v>
      </c>
      <c r="R3875" s="121">
        <f t="shared" si="600"/>
        <v>0.89999986242362795</v>
      </c>
      <c r="T3875" s="117">
        <f t="shared" si="601"/>
        <v>0</v>
      </c>
      <c r="U3875" s="117">
        <f t="shared" si="602"/>
        <v>0</v>
      </c>
    </row>
    <row r="3876" spans="1:21" hidden="1" x14ac:dyDescent="0.3">
      <c r="A3876" s="114">
        <v>6906</v>
      </c>
      <c r="B3876" s="114" t="s">
        <v>130</v>
      </c>
      <c r="C3876" s="114" t="s">
        <v>25</v>
      </c>
      <c r="D3876" s="114" t="s">
        <v>7788</v>
      </c>
      <c r="E3876" s="114" t="s">
        <v>7789</v>
      </c>
      <c r="F3876" s="115">
        <v>45551</v>
      </c>
      <c r="G3876" s="114" t="s">
        <v>7790</v>
      </c>
      <c r="H3876" s="116">
        <v>8646183</v>
      </c>
      <c r="I3876" s="116">
        <v>6830484</v>
      </c>
      <c r="J3876" s="116">
        <v>6830484</v>
      </c>
      <c r="K3876" s="116">
        <v>0</v>
      </c>
      <c r="L3876" s="116">
        <v>0</v>
      </c>
      <c r="M3876" s="116">
        <v>0</v>
      </c>
      <c r="N3876" s="116">
        <v>0</v>
      </c>
      <c r="O3876" s="116">
        <v>0</v>
      </c>
      <c r="P3876" s="120">
        <v>0</v>
      </c>
      <c r="Q3876" s="27" t="str">
        <f t="shared" si="599"/>
        <v>Registered</v>
      </c>
      <c r="R3876" s="121">
        <f t="shared" si="600"/>
        <v>0.78999993407495539</v>
      </c>
      <c r="T3876" s="117">
        <f t="shared" si="601"/>
        <v>0</v>
      </c>
      <c r="U3876" s="117">
        <f t="shared" si="602"/>
        <v>0</v>
      </c>
    </row>
    <row r="3877" spans="1:21" hidden="1" x14ac:dyDescent="0.3">
      <c r="A3877" s="114">
        <v>6907</v>
      </c>
      <c r="B3877" s="114" t="s">
        <v>130</v>
      </c>
      <c r="C3877" s="114" t="s">
        <v>25</v>
      </c>
      <c r="D3877" s="114" t="s">
        <v>7791</v>
      </c>
      <c r="E3877" s="114" t="s">
        <v>7792</v>
      </c>
      <c r="F3877" s="115">
        <v>45291</v>
      </c>
      <c r="G3877" s="114" t="s">
        <v>2558</v>
      </c>
      <c r="H3877" s="116">
        <v>11928450</v>
      </c>
      <c r="I3877" s="116">
        <v>10139188</v>
      </c>
      <c r="J3877" s="116">
        <v>10139188</v>
      </c>
      <c r="K3877" s="116">
        <v>0</v>
      </c>
      <c r="L3877" s="116">
        <v>0</v>
      </c>
      <c r="M3877" s="116">
        <v>0</v>
      </c>
      <c r="N3877" s="116">
        <v>0</v>
      </c>
      <c r="O3877" s="116">
        <v>0</v>
      </c>
      <c r="P3877" s="120">
        <v>0</v>
      </c>
      <c r="Q3877" s="27" t="str">
        <f t="shared" si="599"/>
        <v>Registered</v>
      </c>
      <c r="R3877" s="121">
        <f t="shared" si="600"/>
        <v>0.85000046108253802</v>
      </c>
      <c r="T3877" s="117">
        <f t="shared" si="601"/>
        <v>0</v>
      </c>
      <c r="U3877" s="117">
        <f t="shared" si="602"/>
        <v>0</v>
      </c>
    </row>
    <row r="3878" spans="1:21" hidden="1" x14ac:dyDescent="0.3">
      <c r="A3878" s="114">
        <v>6908</v>
      </c>
      <c r="B3878" s="114" t="s">
        <v>130</v>
      </c>
      <c r="C3878" s="114" t="s">
        <v>25</v>
      </c>
      <c r="D3878" s="114" t="s">
        <v>7793</v>
      </c>
      <c r="E3878" s="114" t="s">
        <v>7794</v>
      </c>
      <c r="F3878" s="115">
        <v>45718</v>
      </c>
      <c r="G3878" s="114" t="s">
        <v>2569</v>
      </c>
      <c r="H3878" s="116">
        <v>8722428</v>
      </c>
      <c r="I3878" s="116">
        <v>7414063</v>
      </c>
      <c r="J3878" s="116">
        <v>7414063</v>
      </c>
      <c r="K3878" s="116">
        <v>0</v>
      </c>
      <c r="L3878" s="116">
        <v>0</v>
      </c>
      <c r="M3878" s="116">
        <v>0</v>
      </c>
      <c r="N3878" s="116">
        <v>0</v>
      </c>
      <c r="O3878" s="116">
        <v>0</v>
      </c>
      <c r="P3878" s="120">
        <v>0</v>
      </c>
      <c r="Q3878" s="27" t="str">
        <f t="shared" si="599"/>
        <v>Registered</v>
      </c>
      <c r="R3878" s="121">
        <f t="shared" si="600"/>
        <v>0.84999990828241856</v>
      </c>
      <c r="T3878" s="117">
        <f t="shared" si="601"/>
        <v>0</v>
      </c>
      <c r="U3878" s="117">
        <f t="shared" si="602"/>
        <v>0</v>
      </c>
    </row>
    <row r="3879" spans="1:21" hidden="1" x14ac:dyDescent="0.3">
      <c r="A3879" s="114">
        <v>6909</v>
      </c>
      <c r="B3879" s="114" t="s">
        <v>130</v>
      </c>
      <c r="C3879" s="114" t="s">
        <v>25</v>
      </c>
      <c r="D3879" s="114" t="s">
        <v>7795</v>
      </c>
      <c r="E3879" s="114" t="s">
        <v>7796</v>
      </c>
      <c r="F3879" s="115">
        <v>45610</v>
      </c>
      <c r="G3879" s="114" t="s">
        <v>3344</v>
      </c>
      <c r="H3879" s="116">
        <v>13178178</v>
      </c>
      <c r="I3879" s="116">
        <v>10542542</v>
      </c>
      <c r="J3879" s="116">
        <v>10542542</v>
      </c>
      <c r="K3879" s="116">
        <v>0</v>
      </c>
      <c r="L3879" s="116">
        <v>0</v>
      </c>
      <c r="M3879" s="116">
        <v>0</v>
      </c>
      <c r="N3879" s="116">
        <v>0</v>
      </c>
      <c r="O3879" s="116">
        <v>0</v>
      </c>
      <c r="P3879" s="120">
        <v>0</v>
      </c>
      <c r="Q3879" s="27" t="str">
        <f t="shared" si="599"/>
        <v>Registered</v>
      </c>
      <c r="R3879" s="121">
        <f t="shared" si="600"/>
        <v>0.79999996964679032</v>
      </c>
      <c r="T3879" s="117">
        <f t="shared" si="601"/>
        <v>0</v>
      </c>
      <c r="U3879" s="117">
        <f t="shared" si="602"/>
        <v>0</v>
      </c>
    </row>
    <row r="3880" spans="1:21" hidden="1" x14ac:dyDescent="0.3">
      <c r="A3880" s="114">
        <v>6910</v>
      </c>
      <c r="B3880" s="114" t="s">
        <v>130</v>
      </c>
      <c r="C3880" s="114" t="s">
        <v>25</v>
      </c>
      <c r="D3880" s="114" t="s">
        <v>7797</v>
      </c>
      <c r="E3880" s="114" t="s">
        <v>7798</v>
      </c>
      <c r="F3880" s="115">
        <v>45418</v>
      </c>
      <c r="G3880" s="114" t="s">
        <v>3515</v>
      </c>
      <c r="H3880" s="116">
        <v>8445600</v>
      </c>
      <c r="I3880" s="116">
        <v>8023320</v>
      </c>
      <c r="J3880" s="116">
        <v>8023320</v>
      </c>
      <c r="K3880" s="116">
        <v>0</v>
      </c>
      <c r="L3880" s="116">
        <v>0</v>
      </c>
      <c r="M3880" s="116">
        <v>0</v>
      </c>
      <c r="N3880" s="116">
        <v>0</v>
      </c>
      <c r="O3880" s="116">
        <v>0</v>
      </c>
      <c r="P3880" s="120">
        <v>0</v>
      </c>
      <c r="Q3880" s="27" t="str">
        <f t="shared" si="599"/>
        <v>Registered</v>
      </c>
      <c r="R3880" s="121">
        <f t="shared" si="600"/>
        <v>0.95</v>
      </c>
      <c r="T3880" s="117">
        <f t="shared" si="601"/>
        <v>0</v>
      </c>
      <c r="U3880" s="117">
        <f t="shared" si="602"/>
        <v>0</v>
      </c>
    </row>
    <row r="3881" spans="1:21" hidden="1" x14ac:dyDescent="0.3">
      <c r="A3881" s="114">
        <v>6911</v>
      </c>
      <c r="B3881" s="114" t="s">
        <v>130</v>
      </c>
      <c r="C3881" s="114" t="s">
        <v>25</v>
      </c>
      <c r="D3881" s="114" t="s">
        <v>7799</v>
      </c>
      <c r="E3881" s="114" t="s">
        <v>7800</v>
      </c>
      <c r="F3881" s="115">
        <v>44985</v>
      </c>
      <c r="G3881" s="114" t="s">
        <v>2541</v>
      </c>
      <c r="H3881" s="116">
        <v>7731243</v>
      </c>
      <c r="I3881" s="116">
        <v>6958117</v>
      </c>
      <c r="J3881" s="116">
        <v>6958117</v>
      </c>
      <c r="K3881" s="116">
        <v>0</v>
      </c>
      <c r="L3881" s="116">
        <v>0</v>
      </c>
      <c r="M3881" s="116">
        <v>0</v>
      </c>
      <c r="N3881" s="116">
        <v>0</v>
      </c>
      <c r="O3881" s="116">
        <v>0</v>
      </c>
      <c r="P3881" s="120">
        <v>0</v>
      </c>
      <c r="Q3881" s="27" t="str">
        <f t="shared" si="599"/>
        <v>Registered</v>
      </c>
      <c r="R3881" s="121">
        <f t="shared" si="600"/>
        <v>0.89999978011297799</v>
      </c>
      <c r="T3881" s="117">
        <f t="shared" si="601"/>
        <v>0</v>
      </c>
      <c r="U3881" s="117">
        <f t="shared" si="602"/>
        <v>0</v>
      </c>
    </row>
    <row r="3882" spans="1:21" hidden="1" x14ac:dyDescent="0.3">
      <c r="A3882" s="114">
        <v>6912</v>
      </c>
      <c r="B3882" s="114" t="s">
        <v>130</v>
      </c>
      <c r="C3882" s="114" t="s">
        <v>25</v>
      </c>
      <c r="D3882" s="114" t="s">
        <v>7801</v>
      </c>
      <c r="E3882" s="114" t="s">
        <v>7802</v>
      </c>
      <c r="F3882" s="115">
        <v>45291</v>
      </c>
      <c r="G3882" s="114" t="s">
        <v>7622</v>
      </c>
      <c r="H3882" s="116">
        <v>11843550</v>
      </c>
      <c r="I3882" s="116">
        <v>10067023</v>
      </c>
      <c r="J3882" s="116">
        <v>10067023</v>
      </c>
      <c r="K3882" s="116">
        <v>0</v>
      </c>
      <c r="L3882" s="116">
        <v>0</v>
      </c>
      <c r="M3882" s="116">
        <v>0</v>
      </c>
      <c r="N3882" s="116">
        <v>0</v>
      </c>
      <c r="O3882" s="116">
        <v>0</v>
      </c>
      <c r="P3882" s="120">
        <v>0</v>
      </c>
      <c r="Q3882" s="27" t="str">
        <f t="shared" si="599"/>
        <v>Registered</v>
      </c>
      <c r="R3882" s="121">
        <f t="shared" si="600"/>
        <v>0.85000046438778909</v>
      </c>
      <c r="T3882" s="117">
        <f t="shared" si="601"/>
        <v>0</v>
      </c>
      <c r="U3882" s="117">
        <f t="shared" si="602"/>
        <v>0</v>
      </c>
    </row>
    <row r="3883" spans="1:21" hidden="1" x14ac:dyDescent="0.3">
      <c r="A3883" s="114">
        <v>6913</v>
      </c>
      <c r="B3883" s="114" t="s">
        <v>130</v>
      </c>
      <c r="C3883" s="114" t="s">
        <v>25</v>
      </c>
      <c r="D3883" s="114" t="s">
        <v>7803</v>
      </c>
      <c r="E3883" s="114" t="s">
        <v>7804</v>
      </c>
      <c r="F3883" s="115">
        <v>45579</v>
      </c>
      <c r="G3883" s="114" t="s">
        <v>5434</v>
      </c>
      <c r="H3883" s="116">
        <v>12731604</v>
      </c>
      <c r="I3883" s="116">
        <v>11458441</v>
      </c>
      <c r="J3883" s="116">
        <v>11458441</v>
      </c>
      <c r="K3883" s="116">
        <v>0</v>
      </c>
      <c r="L3883" s="116">
        <v>0</v>
      </c>
      <c r="M3883" s="116">
        <v>0</v>
      </c>
      <c r="N3883" s="116">
        <v>0</v>
      </c>
      <c r="O3883" s="116">
        <v>0</v>
      </c>
      <c r="P3883" s="120">
        <v>0</v>
      </c>
      <c r="Q3883" s="27" t="str">
        <f t="shared" si="599"/>
        <v>Registered</v>
      </c>
      <c r="R3883" s="121">
        <f t="shared" si="600"/>
        <v>0.89999979578378342</v>
      </c>
      <c r="T3883" s="117">
        <f t="shared" si="601"/>
        <v>0</v>
      </c>
      <c r="U3883" s="117">
        <f t="shared" si="602"/>
        <v>0</v>
      </c>
    </row>
    <row r="3884" spans="1:21" hidden="1" x14ac:dyDescent="0.3">
      <c r="A3884" s="114">
        <v>6914</v>
      </c>
      <c r="B3884" s="114" t="s">
        <v>130</v>
      </c>
      <c r="C3884" s="114" t="s">
        <v>25</v>
      </c>
      <c r="D3884" s="114" t="s">
        <v>7805</v>
      </c>
      <c r="E3884" s="114" t="s">
        <v>7806</v>
      </c>
      <c r="F3884" s="115">
        <v>44971</v>
      </c>
      <c r="G3884" s="114" t="s">
        <v>2164</v>
      </c>
      <c r="H3884" s="116">
        <v>11461500</v>
      </c>
      <c r="I3884" s="116">
        <v>9742275</v>
      </c>
      <c r="J3884" s="116">
        <v>9742275</v>
      </c>
      <c r="K3884" s="116">
        <v>0</v>
      </c>
      <c r="L3884" s="116">
        <v>0</v>
      </c>
      <c r="M3884" s="116">
        <v>0</v>
      </c>
      <c r="N3884" s="116">
        <v>0</v>
      </c>
      <c r="O3884" s="116">
        <v>0</v>
      </c>
      <c r="P3884" s="120">
        <v>0</v>
      </c>
      <c r="Q3884" s="27" t="str">
        <f t="shared" si="599"/>
        <v>Registered</v>
      </c>
      <c r="R3884" s="121">
        <f t="shared" si="600"/>
        <v>0.85</v>
      </c>
      <c r="T3884" s="117">
        <f t="shared" si="601"/>
        <v>0</v>
      </c>
      <c r="U3884" s="117">
        <f t="shared" si="602"/>
        <v>0</v>
      </c>
    </row>
    <row r="3885" spans="1:21" hidden="1" x14ac:dyDescent="0.3">
      <c r="A3885" s="114">
        <v>6915</v>
      </c>
      <c r="B3885" s="114" t="s">
        <v>130</v>
      </c>
      <c r="C3885" s="114" t="s">
        <v>25</v>
      </c>
      <c r="D3885" s="114" t="s">
        <v>7807</v>
      </c>
      <c r="E3885" s="114" t="s">
        <v>7808</v>
      </c>
      <c r="F3885" s="115">
        <v>45094</v>
      </c>
      <c r="G3885" s="114" t="s">
        <v>4150</v>
      </c>
      <c r="H3885" s="116">
        <v>7659690</v>
      </c>
      <c r="I3885" s="116">
        <v>6893727</v>
      </c>
      <c r="J3885" s="116">
        <v>6893727</v>
      </c>
      <c r="K3885" s="116">
        <v>0</v>
      </c>
      <c r="L3885" s="116">
        <v>0</v>
      </c>
      <c r="M3885" s="116">
        <v>0</v>
      </c>
      <c r="N3885" s="116">
        <v>0</v>
      </c>
      <c r="O3885" s="116">
        <v>0</v>
      </c>
      <c r="P3885" s="120">
        <v>0</v>
      </c>
      <c r="Q3885" s="27" t="str">
        <f t="shared" si="599"/>
        <v>Registered</v>
      </c>
      <c r="R3885" s="121">
        <f t="shared" si="600"/>
        <v>0.90000078332151823</v>
      </c>
      <c r="T3885" s="117">
        <f t="shared" si="601"/>
        <v>0</v>
      </c>
      <c r="U3885" s="117">
        <f t="shared" si="602"/>
        <v>0</v>
      </c>
    </row>
    <row r="3886" spans="1:21" hidden="1" x14ac:dyDescent="0.3">
      <c r="A3886" s="114">
        <v>6916</v>
      </c>
      <c r="B3886" s="114" t="s">
        <v>130</v>
      </c>
      <c r="C3886" s="114" t="s">
        <v>25</v>
      </c>
      <c r="D3886" s="114" t="s">
        <v>7811</v>
      </c>
      <c r="E3886" s="114" t="s">
        <v>7812</v>
      </c>
      <c r="F3886" s="115">
        <v>45157</v>
      </c>
      <c r="G3886" s="114" t="s">
        <v>2401</v>
      </c>
      <c r="H3886" s="116">
        <v>7998687</v>
      </c>
      <c r="I3886" s="116">
        <v>7198817</v>
      </c>
      <c r="J3886" s="116">
        <v>7198817</v>
      </c>
      <c r="K3886" s="116">
        <v>0</v>
      </c>
      <c r="L3886" s="116">
        <v>0</v>
      </c>
      <c r="M3886" s="116">
        <v>0</v>
      </c>
      <c r="N3886" s="116">
        <v>0</v>
      </c>
      <c r="O3886" s="116">
        <v>0</v>
      </c>
      <c r="P3886" s="120">
        <v>0</v>
      </c>
      <c r="Q3886" s="27" t="str">
        <f t="shared" si="599"/>
        <v>Registered</v>
      </c>
      <c r="R3886" s="121">
        <f t="shared" si="600"/>
        <v>0.89999983747332535</v>
      </c>
      <c r="T3886" s="117">
        <f t="shared" si="601"/>
        <v>0</v>
      </c>
      <c r="U3886" s="117">
        <f t="shared" si="602"/>
        <v>0</v>
      </c>
    </row>
    <row r="3887" spans="1:21" hidden="1" x14ac:dyDescent="0.3">
      <c r="A3887" s="114">
        <v>6917</v>
      </c>
      <c r="B3887" s="114" t="s">
        <v>130</v>
      </c>
      <c r="C3887" s="114" t="s">
        <v>25</v>
      </c>
      <c r="D3887" s="114" t="s">
        <v>7815</v>
      </c>
      <c r="E3887" s="114" t="s">
        <v>7816</v>
      </c>
      <c r="F3887" s="115">
        <v>46020</v>
      </c>
      <c r="G3887" s="114" t="s">
        <v>3166</v>
      </c>
      <c r="H3887" s="116">
        <v>13244400</v>
      </c>
      <c r="I3887" s="116">
        <v>11919960</v>
      </c>
      <c r="J3887" s="116">
        <v>11919960</v>
      </c>
      <c r="K3887" s="116">
        <v>0</v>
      </c>
      <c r="L3887" s="116">
        <v>0</v>
      </c>
      <c r="M3887" s="116">
        <v>0</v>
      </c>
      <c r="N3887" s="116">
        <v>0</v>
      </c>
      <c r="O3887" s="116">
        <v>0</v>
      </c>
      <c r="P3887" s="120">
        <v>0</v>
      </c>
      <c r="Q3887" s="27" t="str">
        <f t="shared" si="599"/>
        <v>Registered</v>
      </c>
      <c r="R3887" s="121">
        <f t="shared" si="600"/>
        <v>0.9</v>
      </c>
      <c r="T3887" s="117">
        <f t="shared" si="601"/>
        <v>0</v>
      </c>
      <c r="U3887" s="117">
        <f t="shared" si="602"/>
        <v>0</v>
      </c>
    </row>
    <row r="3888" spans="1:21" hidden="1" x14ac:dyDescent="0.3">
      <c r="A3888" s="114">
        <v>6918</v>
      </c>
      <c r="B3888" s="114" t="s">
        <v>130</v>
      </c>
      <c r="C3888" s="114" t="s">
        <v>25</v>
      </c>
      <c r="D3888" s="114" t="s">
        <v>7817</v>
      </c>
      <c r="E3888" s="114" t="s">
        <v>7818</v>
      </c>
      <c r="F3888" s="115">
        <v>45378</v>
      </c>
      <c r="G3888" s="114" t="s">
        <v>5435</v>
      </c>
      <c r="H3888" s="116">
        <v>8087835</v>
      </c>
      <c r="I3888" s="116">
        <v>7440808</v>
      </c>
      <c r="J3888" s="116">
        <v>7440808</v>
      </c>
      <c r="K3888" s="116">
        <v>0</v>
      </c>
      <c r="L3888" s="116">
        <v>0</v>
      </c>
      <c r="M3888" s="116">
        <v>0</v>
      </c>
      <c r="N3888" s="116">
        <v>0</v>
      </c>
      <c r="O3888" s="116">
        <v>0</v>
      </c>
      <c r="P3888" s="120">
        <v>0</v>
      </c>
      <c r="Q3888" s="27" t="str">
        <f t="shared" si="599"/>
        <v>Registered</v>
      </c>
      <c r="R3888" s="121">
        <f t="shared" si="600"/>
        <v>0.91999997527150346</v>
      </c>
      <c r="T3888" s="117">
        <f t="shared" si="601"/>
        <v>0</v>
      </c>
      <c r="U3888" s="117">
        <f t="shared" si="602"/>
        <v>0</v>
      </c>
    </row>
    <row r="3889" spans="1:21" hidden="1" x14ac:dyDescent="0.3">
      <c r="A3889" s="114">
        <v>6919</v>
      </c>
      <c r="B3889" s="114" t="s">
        <v>130</v>
      </c>
      <c r="C3889" s="114" t="s">
        <v>25</v>
      </c>
      <c r="D3889" s="114" t="s">
        <v>7821</v>
      </c>
      <c r="E3889" s="114" t="s">
        <v>7822</v>
      </c>
      <c r="F3889" s="115">
        <v>46016</v>
      </c>
      <c r="G3889" s="114" t="s">
        <v>7823</v>
      </c>
      <c r="H3889" s="116">
        <v>13531362</v>
      </c>
      <c r="I3889" s="116">
        <v>12178224</v>
      </c>
      <c r="J3889" s="116">
        <v>12178224</v>
      </c>
      <c r="K3889" s="116">
        <v>0</v>
      </c>
      <c r="L3889" s="116">
        <v>0</v>
      </c>
      <c r="M3889" s="116">
        <v>0</v>
      </c>
      <c r="N3889" s="116">
        <v>0</v>
      </c>
      <c r="O3889" s="116">
        <v>0</v>
      </c>
      <c r="P3889" s="120">
        <v>0</v>
      </c>
      <c r="Q3889" s="27" t="str">
        <f t="shared" si="599"/>
        <v>Registered</v>
      </c>
      <c r="R3889" s="121">
        <f t="shared" si="600"/>
        <v>0.89999986697569689</v>
      </c>
      <c r="T3889" s="117">
        <f t="shared" si="601"/>
        <v>0</v>
      </c>
      <c r="U3889" s="117">
        <f t="shared" si="602"/>
        <v>0</v>
      </c>
    </row>
    <row r="3890" spans="1:21" hidden="1" x14ac:dyDescent="0.3">
      <c r="A3890" s="114">
        <v>6920</v>
      </c>
      <c r="B3890" s="114" t="s">
        <v>130</v>
      </c>
      <c r="C3890" s="114" t="s">
        <v>25</v>
      </c>
      <c r="D3890" s="114" t="s">
        <v>3763</v>
      </c>
      <c r="E3890" s="114" t="s">
        <v>3764</v>
      </c>
      <c r="F3890" s="115">
        <v>45199</v>
      </c>
      <c r="G3890" s="114" t="s">
        <v>3765</v>
      </c>
      <c r="H3890" s="116">
        <v>7758222</v>
      </c>
      <c r="I3890" s="116">
        <v>6982400</v>
      </c>
      <c r="J3890" s="116">
        <v>6982400</v>
      </c>
      <c r="K3890" s="116">
        <v>0</v>
      </c>
      <c r="L3890" s="116">
        <v>0</v>
      </c>
      <c r="M3890" s="116">
        <v>0</v>
      </c>
      <c r="N3890" s="116">
        <v>0</v>
      </c>
      <c r="O3890" s="116">
        <v>0</v>
      </c>
      <c r="P3890" s="120">
        <v>0</v>
      </c>
      <c r="Q3890" s="27" t="str">
        <f t="shared" si="599"/>
        <v>Registered</v>
      </c>
      <c r="R3890" s="121">
        <f t="shared" si="600"/>
        <v>0.90000002577910243</v>
      </c>
      <c r="T3890" s="117">
        <f t="shared" si="601"/>
        <v>0</v>
      </c>
      <c r="U3890" s="117">
        <f t="shared" si="602"/>
        <v>0</v>
      </c>
    </row>
    <row r="3891" spans="1:21" hidden="1" x14ac:dyDescent="0.3">
      <c r="A3891" s="114">
        <v>6921</v>
      </c>
      <c r="B3891" s="114" t="s">
        <v>130</v>
      </c>
      <c r="C3891" s="114" t="s">
        <v>25</v>
      </c>
      <c r="D3891" s="114" t="s">
        <v>7824</v>
      </c>
      <c r="E3891" s="114" t="s">
        <v>7825</v>
      </c>
      <c r="F3891" s="115">
        <v>45015</v>
      </c>
      <c r="G3891" s="114" t="s">
        <v>2381</v>
      </c>
      <c r="H3891" s="116">
        <v>7731243</v>
      </c>
      <c r="I3891" s="116">
        <v>6571555</v>
      </c>
      <c r="J3891" s="116">
        <v>6571555</v>
      </c>
      <c r="K3891" s="116">
        <v>0</v>
      </c>
      <c r="L3891" s="116">
        <v>0</v>
      </c>
      <c r="M3891" s="116">
        <v>0</v>
      </c>
      <c r="N3891" s="116">
        <v>0</v>
      </c>
      <c r="O3891" s="116">
        <v>0</v>
      </c>
      <c r="P3891" s="120">
        <v>0</v>
      </c>
      <c r="Q3891" s="27" t="str">
        <f t="shared" si="599"/>
        <v>Registered</v>
      </c>
      <c r="R3891" s="121">
        <f t="shared" si="600"/>
        <v>0.849999799514774</v>
      </c>
      <c r="T3891" s="117">
        <f t="shared" si="601"/>
        <v>0</v>
      </c>
      <c r="U3891" s="117">
        <f t="shared" si="602"/>
        <v>0</v>
      </c>
    </row>
    <row r="3892" spans="1:21" hidden="1" x14ac:dyDescent="0.3">
      <c r="A3892" s="114">
        <v>6922</v>
      </c>
      <c r="B3892" s="114" t="s">
        <v>130</v>
      </c>
      <c r="C3892" s="114" t="s">
        <v>25</v>
      </c>
      <c r="D3892" s="114" t="s">
        <v>2985</v>
      </c>
      <c r="E3892" s="114" t="s">
        <v>2986</v>
      </c>
      <c r="F3892" s="115">
        <v>45309</v>
      </c>
      <c r="G3892" s="114" t="s">
        <v>2987</v>
      </c>
      <c r="H3892" s="116">
        <v>11888000</v>
      </c>
      <c r="I3892" s="116">
        <v>10699200</v>
      </c>
      <c r="J3892" s="116">
        <v>10699200</v>
      </c>
      <c r="K3892" s="116">
        <v>0</v>
      </c>
      <c r="L3892" s="116">
        <v>0</v>
      </c>
      <c r="M3892" s="116">
        <v>0</v>
      </c>
      <c r="N3892" s="116">
        <v>0</v>
      </c>
      <c r="O3892" s="116">
        <v>0</v>
      </c>
      <c r="P3892" s="120">
        <v>0</v>
      </c>
      <c r="Q3892" s="27" t="str">
        <f t="shared" si="599"/>
        <v>Registered</v>
      </c>
      <c r="R3892" s="121">
        <f t="shared" si="600"/>
        <v>0.9</v>
      </c>
      <c r="T3892" s="117">
        <f t="shared" si="601"/>
        <v>0</v>
      </c>
      <c r="U3892" s="117">
        <f t="shared" si="602"/>
        <v>0</v>
      </c>
    </row>
    <row r="3893" spans="1:21" hidden="1" x14ac:dyDescent="0.3">
      <c r="A3893" s="114">
        <v>10107</v>
      </c>
      <c r="B3893" s="114" t="s">
        <v>130</v>
      </c>
      <c r="C3893" s="114" t="s">
        <v>25</v>
      </c>
      <c r="D3893" s="114" t="s">
        <v>2871</v>
      </c>
      <c r="E3893" s="114" t="s">
        <v>2872</v>
      </c>
      <c r="F3893" s="115">
        <v>45836</v>
      </c>
      <c r="G3893" s="114" t="s">
        <v>1771</v>
      </c>
      <c r="H3893" s="116">
        <v>13353072</v>
      </c>
      <c r="I3893" s="116">
        <v>12017766</v>
      </c>
      <c r="J3893" s="116">
        <v>12017766.199999999</v>
      </c>
      <c r="K3893" s="116">
        <v>-0.2</v>
      </c>
      <c r="L3893" s="116">
        <v>0</v>
      </c>
      <c r="M3893" s="116">
        <v>0</v>
      </c>
      <c r="N3893" s="116">
        <v>0</v>
      </c>
      <c r="O3893" s="116">
        <v>0</v>
      </c>
      <c r="P3893" s="120">
        <v>0</v>
      </c>
      <c r="Q3893" s="27" t="str">
        <f t="shared" si="599"/>
        <v>Registered</v>
      </c>
      <c r="R3893" s="121">
        <f t="shared" si="600"/>
        <v>0.90000008986696101</v>
      </c>
      <c r="T3893" s="117">
        <f t="shared" si="601"/>
        <v>0</v>
      </c>
      <c r="U3893" s="117">
        <f t="shared" si="602"/>
        <v>-0.2</v>
      </c>
    </row>
    <row r="3894" spans="1:21" hidden="1" x14ac:dyDescent="0.3">
      <c r="A3894" s="114">
        <v>10337</v>
      </c>
      <c r="B3894" s="114" t="s">
        <v>130</v>
      </c>
      <c r="C3894" s="114" t="s">
        <v>25</v>
      </c>
      <c r="D3894" s="114" t="s">
        <v>9690</v>
      </c>
      <c r="E3894" s="114" t="s">
        <v>9691</v>
      </c>
      <c r="F3894" s="115">
        <v>45746</v>
      </c>
      <c r="G3894" s="114" t="s">
        <v>9419</v>
      </c>
      <c r="H3894" s="116">
        <v>12687456</v>
      </c>
      <c r="I3894" s="116">
        <v>11418713</v>
      </c>
      <c r="J3894" s="116">
        <v>11544713</v>
      </c>
      <c r="K3894" s="116">
        <v>-126000</v>
      </c>
      <c r="L3894" s="116">
        <v>0</v>
      </c>
      <c r="M3894" s="116">
        <v>0</v>
      </c>
      <c r="N3894" s="116">
        <v>0</v>
      </c>
      <c r="O3894" s="116">
        <v>0</v>
      </c>
      <c r="P3894" s="120">
        <v>0</v>
      </c>
      <c r="Q3894" s="27" t="str">
        <f t="shared" si="599"/>
        <v>Registered</v>
      </c>
      <c r="R3894" s="121">
        <f t="shared" si="600"/>
        <v>0.90000020492681909</v>
      </c>
      <c r="T3894" s="117">
        <f t="shared" si="601"/>
        <v>0</v>
      </c>
      <c r="U3894" s="117">
        <f t="shared" si="602"/>
        <v>-126000</v>
      </c>
    </row>
    <row r="3895" spans="1:21" hidden="1" x14ac:dyDescent="0.3">
      <c r="A3895" s="114">
        <v>10446</v>
      </c>
      <c r="B3895" s="114" t="s">
        <v>130</v>
      </c>
      <c r="C3895" s="114" t="s">
        <v>25</v>
      </c>
      <c r="D3895" s="114" t="s">
        <v>9850</v>
      </c>
      <c r="E3895" s="114" t="s">
        <v>9851</v>
      </c>
      <c r="F3895" s="115">
        <v>45433</v>
      </c>
      <c r="G3895" s="114" t="s">
        <v>5547</v>
      </c>
      <c r="H3895" s="116">
        <v>12373326</v>
      </c>
      <c r="I3895" s="116">
        <v>10517327</v>
      </c>
      <c r="J3895" s="116">
        <v>10817327</v>
      </c>
      <c r="K3895" s="116">
        <v>-300000</v>
      </c>
      <c r="L3895" s="116">
        <v>0</v>
      </c>
      <c r="M3895" s="116">
        <v>0</v>
      </c>
      <c r="N3895" s="116">
        <v>0</v>
      </c>
      <c r="O3895" s="116">
        <v>0</v>
      </c>
      <c r="P3895" s="120">
        <v>0</v>
      </c>
      <c r="Q3895" s="27" t="str">
        <f t="shared" si="599"/>
        <v>Registered</v>
      </c>
      <c r="R3895" s="121">
        <f t="shared" si="600"/>
        <v>0.84999999191809861</v>
      </c>
      <c r="T3895" s="117">
        <f t="shared" si="601"/>
        <v>0</v>
      </c>
      <c r="U3895" s="117">
        <f t="shared" si="602"/>
        <v>-300000</v>
      </c>
    </row>
    <row r="3896" spans="1:21" hidden="1" x14ac:dyDescent="0.3">
      <c r="A3896" s="114">
        <v>10517</v>
      </c>
      <c r="B3896" s="114" t="s">
        <v>130</v>
      </c>
      <c r="C3896" s="114" t="s">
        <v>25</v>
      </c>
      <c r="D3896" s="114" t="s">
        <v>9950</v>
      </c>
      <c r="E3896" s="114" t="s">
        <v>9951</v>
      </c>
      <c r="F3896" s="115">
        <v>45565</v>
      </c>
      <c r="G3896" s="114" t="s">
        <v>6201</v>
      </c>
      <c r="H3896" s="116">
        <v>12310500</v>
      </c>
      <c r="I3896" s="116">
        <v>9848400</v>
      </c>
      <c r="J3896" s="116">
        <v>10463925</v>
      </c>
      <c r="K3896" s="116">
        <v>-615525</v>
      </c>
      <c r="L3896" s="116">
        <v>0</v>
      </c>
      <c r="M3896" s="116">
        <v>0</v>
      </c>
      <c r="N3896" s="116">
        <v>0</v>
      </c>
      <c r="O3896" s="116">
        <v>0</v>
      </c>
      <c r="P3896" s="120">
        <v>0</v>
      </c>
      <c r="Q3896" s="27" t="str">
        <f t="shared" si="599"/>
        <v>Registered</v>
      </c>
      <c r="R3896" s="121">
        <f t="shared" si="600"/>
        <v>0.8</v>
      </c>
      <c r="T3896" s="117">
        <f t="shared" si="601"/>
        <v>0</v>
      </c>
      <c r="U3896" s="117">
        <f t="shared" si="602"/>
        <v>-615525</v>
      </c>
    </row>
    <row r="3897" spans="1:21" hidden="1" x14ac:dyDescent="0.3">
      <c r="A3897" s="114">
        <v>10534</v>
      </c>
      <c r="B3897" s="114" t="s">
        <v>130</v>
      </c>
      <c r="C3897" s="114" t="s">
        <v>25</v>
      </c>
      <c r="D3897" s="114" t="s">
        <v>9976</v>
      </c>
      <c r="E3897" s="114" t="s">
        <v>9977</v>
      </c>
      <c r="F3897" s="115">
        <v>44918</v>
      </c>
      <c r="G3897" s="114" t="s">
        <v>3099</v>
      </c>
      <c r="H3897" s="116">
        <v>7864965</v>
      </c>
      <c r="I3897" s="116">
        <v>7078468</v>
      </c>
      <c r="J3897" s="116">
        <v>7864965</v>
      </c>
      <c r="K3897" s="116">
        <v>-786497</v>
      </c>
      <c r="L3897" s="116">
        <v>0</v>
      </c>
      <c r="M3897" s="116">
        <v>0</v>
      </c>
      <c r="N3897" s="116">
        <v>0</v>
      </c>
      <c r="O3897" s="116">
        <v>0</v>
      </c>
      <c r="P3897" s="120">
        <v>0</v>
      </c>
      <c r="Q3897" s="27" t="str">
        <f t="shared" si="599"/>
        <v>Registered</v>
      </c>
      <c r="R3897" s="121">
        <f t="shared" si="600"/>
        <v>0.89999993642692622</v>
      </c>
      <c r="T3897" s="117">
        <f t="shared" si="601"/>
        <v>0</v>
      </c>
      <c r="U3897" s="117">
        <f t="shared" si="602"/>
        <v>-786497</v>
      </c>
    </row>
    <row r="3898" spans="1:21" hidden="1" x14ac:dyDescent="0.3">
      <c r="A3898" s="114">
        <v>10581</v>
      </c>
      <c r="B3898" s="114" t="s">
        <v>130</v>
      </c>
      <c r="C3898" s="114" t="s">
        <v>25</v>
      </c>
      <c r="D3898" s="114" t="s">
        <v>10056</v>
      </c>
      <c r="E3898" s="114" t="s">
        <v>10057</v>
      </c>
      <c r="F3898" s="115">
        <v>44918</v>
      </c>
      <c r="G3898" s="114" t="s">
        <v>3610</v>
      </c>
      <c r="H3898" s="116">
        <v>11571870</v>
      </c>
      <c r="I3898" s="116">
        <v>10414686</v>
      </c>
      <c r="J3898" s="116">
        <v>11571870</v>
      </c>
      <c r="K3898" s="116">
        <v>-1157184</v>
      </c>
      <c r="L3898" s="116">
        <v>0</v>
      </c>
      <c r="M3898" s="116">
        <v>0</v>
      </c>
      <c r="N3898" s="116">
        <v>0</v>
      </c>
      <c r="O3898" s="116">
        <v>0</v>
      </c>
      <c r="P3898" s="120">
        <v>0</v>
      </c>
      <c r="Q3898" s="27" t="str">
        <f t="shared" si="599"/>
        <v>Registered</v>
      </c>
      <c r="R3898" s="121">
        <f t="shared" si="600"/>
        <v>0.90000025924936933</v>
      </c>
      <c r="T3898" s="117">
        <f t="shared" si="601"/>
        <v>0</v>
      </c>
      <c r="U3898" s="117">
        <f t="shared" si="602"/>
        <v>-1157184</v>
      </c>
    </row>
    <row r="3899" spans="1:21" s="101" customFormat="1" x14ac:dyDescent="0.3">
      <c r="A3899" s="99">
        <v>10982</v>
      </c>
      <c r="B3899" s="99" t="s">
        <v>130</v>
      </c>
      <c r="C3899" s="99" t="s">
        <v>25</v>
      </c>
      <c r="D3899" s="99" t="s">
        <v>166</v>
      </c>
      <c r="E3899" s="99" t="s">
        <v>135</v>
      </c>
      <c r="F3899" s="100">
        <v>46142</v>
      </c>
      <c r="G3899" s="99" t="s">
        <v>1898</v>
      </c>
      <c r="H3899" s="96">
        <v>13329300</v>
      </c>
      <c r="I3899" s="96">
        <f>H3899*R3899</f>
        <v>11329905</v>
      </c>
      <c r="J3899" s="96"/>
      <c r="K3899" s="96">
        <f>I3899-J3899</f>
        <v>11329905</v>
      </c>
      <c r="L3899" s="97">
        <f>IF(AND($S3899&gt;=0,$S3899&lt;=30),$K3899,0)</f>
        <v>0</v>
      </c>
      <c r="M3899" s="97">
        <f>IF(AND($S3899&gt;=31,$S3899&lt;=60),$K3899,0)</f>
        <v>11329905</v>
      </c>
      <c r="N3899" s="97">
        <f>IF(AND($S3899&gt;=61,$S3899&lt;=90),$K3899,0)</f>
        <v>0</v>
      </c>
      <c r="O3899" s="97">
        <f>IF(AND($S3899&gt;=91,$S3899&lt;=120),$K3899,0)</f>
        <v>0</v>
      </c>
      <c r="P3899" s="98">
        <f>IF($S3899&gt;120,$K3899,0)</f>
        <v>0</v>
      </c>
      <c r="Q3899" s="101" t="str">
        <f t="shared" si="599"/>
        <v>Unregistered</v>
      </c>
      <c r="R3899" s="123">
        <v>0.85</v>
      </c>
      <c r="S3899" s="95">
        <f>DATE(2026,5,31)-F3899</f>
        <v>31</v>
      </c>
    </row>
    <row r="3900" spans="1:21" x14ac:dyDescent="0.3">
      <c r="A3900" s="114">
        <v>461</v>
      </c>
      <c r="B3900" s="114" t="s">
        <v>1426</v>
      </c>
      <c r="C3900" s="114" t="s">
        <v>40</v>
      </c>
      <c r="D3900" s="114" t="s">
        <v>2499</v>
      </c>
      <c r="E3900" s="114" t="s">
        <v>2500</v>
      </c>
      <c r="F3900" s="115">
        <v>45252</v>
      </c>
      <c r="G3900" s="114" t="s">
        <v>2501</v>
      </c>
      <c r="H3900" s="116">
        <v>2392000</v>
      </c>
      <c r="I3900" s="116">
        <v>2392000</v>
      </c>
      <c r="J3900" s="116">
        <v>1396000</v>
      </c>
      <c r="K3900" s="116">
        <v>996000</v>
      </c>
      <c r="L3900" s="116">
        <v>0</v>
      </c>
      <c r="M3900" s="116">
        <v>0</v>
      </c>
      <c r="N3900" s="116">
        <v>0</v>
      </c>
      <c r="O3900" s="116">
        <v>0</v>
      </c>
      <c r="P3900" s="120">
        <v>996000</v>
      </c>
      <c r="Q3900" s="27" t="str">
        <f t="shared" si="599"/>
        <v>Registered</v>
      </c>
      <c r="R3900" s="121">
        <f t="shared" si="600"/>
        <v>1</v>
      </c>
      <c r="T3900" s="117">
        <f>L3900+M3900+N3900+O3900+P3900</f>
        <v>996000</v>
      </c>
      <c r="U3900" s="117">
        <f>K3900-T3900</f>
        <v>0</v>
      </c>
    </row>
    <row r="3901" spans="1:21" s="101" customFormat="1" hidden="1" x14ac:dyDescent="0.3">
      <c r="A3901" s="99">
        <v>11005</v>
      </c>
      <c r="B3901" s="99" t="s">
        <v>1426</v>
      </c>
      <c r="C3901" s="99" t="s">
        <v>40</v>
      </c>
      <c r="D3901" s="99" t="s">
        <v>287</v>
      </c>
      <c r="E3901" s="99" t="s">
        <v>288</v>
      </c>
      <c r="F3901" s="100">
        <v>46169</v>
      </c>
      <c r="G3901" s="99" t="s">
        <v>1898</v>
      </c>
      <c r="H3901" s="96">
        <v>2897196</v>
      </c>
      <c r="I3901" s="96">
        <v>0</v>
      </c>
      <c r="J3901" s="96"/>
      <c r="K3901" s="96"/>
      <c r="L3901" s="96">
        <v>0</v>
      </c>
      <c r="M3901" s="96">
        <v>0</v>
      </c>
      <c r="N3901" s="96">
        <v>0</v>
      </c>
      <c r="O3901" s="96">
        <v>0</v>
      </c>
      <c r="P3901" s="122">
        <v>0</v>
      </c>
      <c r="Q3901" s="101" t="str">
        <f t="shared" si="599"/>
        <v>Unregistered</v>
      </c>
      <c r="R3901" s="123"/>
      <c r="S3901" s="95"/>
    </row>
    <row r="3902" spans="1:21" x14ac:dyDescent="0.3">
      <c r="A3902" s="114">
        <v>46</v>
      </c>
      <c r="B3902" s="114" t="s">
        <v>1426</v>
      </c>
      <c r="C3902" s="114" t="s">
        <v>39</v>
      </c>
      <c r="D3902" s="114" t="s">
        <v>1438</v>
      </c>
      <c r="E3902" s="114" t="s">
        <v>1439</v>
      </c>
      <c r="F3902" s="115">
        <v>46109</v>
      </c>
      <c r="G3902" s="114" t="s">
        <v>1440</v>
      </c>
      <c r="H3902" s="116">
        <v>10836000</v>
      </c>
      <c r="I3902" s="116">
        <v>10836000</v>
      </c>
      <c r="J3902" s="116">
        <v>1283600</v>
      </c>
      <c r="K3902" s="116">
        <v>9552400</v>
      </c>
      <c r="L3902" s="116">
        <v>0</v>
      </c>
      <c r="M3902" s="116">
        <v>9552400</v>
      </c>
      <c r="N3902" s="116">
        <v>0</v>
      </c>
      <c r="O3902" s="116">
        <v>0</v>
      </c>
      <c r="P3902" s="120">
        <v>0</v>
      </c>
      <c r="Q3902" s="27" t="str">
        <f t="shared" si="599"/>
        <v>Registered</v>
      </c>
      <c r="R3902" s="121">
        <f t="shared" si="600"/>
        <v>1</v>
      </c>
      <c r="T3902" s="117">
        <f t="shared" ref="T3902:T3965" si="603">L3902+M3902+N3902+O3902+P3902</f>
        <v>9552400</v>
      </c>
      <c r="U3902" s="117">
        <f t="shared" ref="U3902:U3965" si="604">K3902-T3902</f>
        <v>0</v>
      </c>
    </row>
    <row r="3903" spans="1:21" x14ac:dyDescent="0.3">
      <c r="A3903" s="114">
        <v>67</v>
      </c>
      <c r="B3903" s="114" t="s">
        <v>1426</v>
      </c>
      <c r="C3903" s="114" t="s">
        <v>39</v>
      </c>
      <c r="D3903" s="114" t="s">
        <v>1427</v>
      </c>
      <c r="E3903" s="114" t="s">
        <v>1428</v>
      </c>
      <c r="F3903" s="115">
        <v>46112</v>
      </c>
      <c r="G3903" s="114" t="s">
        <v>1429</v>
      </c>
      <c r="H3903" s="116">
        <v>10150000</v>
      </c>
      <c r="I3903" s="116">
        <v>10150000</v>
      </c>
      <c r="J3903" s="116">
        <v>3000000</v>
      </c>
      <c r="K3903" s="116">
        <v>7150000</v>
      </c>
      <c r="L3903" s="116">
        <v>0</v>
      </c>
      <c r="M3903" s="116">
        <v>7150000</v>
      </c>
      <c r="N3903" s="116">
        <v>0</v>
      </c>
      <c r="O3903" s="116">
        <v>0</v>
      </c>
      <c r="P3903" s="120">
        <v>0</v>
      </c>
      <c r="Q3903" s="27" t="str">
        <f t="shared" si="599"/>
        <v>Registered</v>
      </c>
      <c r="R3903" s="121">
        <f t="shared" si="600"/>
        <v>1</v>
      </c>
      <c r="T3903" s="117">
        <f t="shared" si="603"/>
        <v>7150000</v>
      </c>
      <c r="U3903" s="117">
        <f t="shared" si="604"/>
        <v>0</v>
      </c>
    </row>
    <row r="3904" spans="1:21" x14ac:dyDescent="0.3">
      <c r="A3904" s="114">
        <v>486</v>
      </c>
      <c r="B3904" s="114" t="s">
        <v>1426</v>
      </c>
      <c r="C3904" s="114" t="s">
        <v>39</v>
      </c>
      <c r="D3904" s="114" t="s">
        <v>2556</v>
      </c>
      <c r="E3904" s="114" t="s">
        <v>2557</v>
      </c>
      <c r="F3904" s="115">
        <v>45467</v>
      </c>
      <c r="G3904" s="114" t="s">
        <v>2558</v>
      </c>
      <c r="H3904" s="116">
        <v>9900000</v>
      </c>
      <c r="I3904" s="116">
        <v>9900000</v>
      </c>
      <c r="J3904" s="116">
        <v>9006157.9600000009</v>
      </c>
      <c r="K3904" s="116">
        <v>893842.04</v>
      </c>
      <c r="L3904" s="116">
        <v>0</v>
      </c>
      <c r="M3904" s="116">
        <v>0</v>
      </c>
      <c r="N3904" s="116">
        <v>0</v>
      </c>
      <c r="O3904" s="116">
        <v>0</v>
      </c>
      <c r="P3904" s="120">
        <v>893842.04</v>
      </c>
      <c r="Q3904" s="27" t="str">
        <f t="shared" si="599"/>
        <v>Registered</v>
      </c>
      <c r="R3904" s="121">
        <f t="shared" si="600"/>
        <v>1</v>
      </c>
      <c r="T3904" s="117">
        <f t="shared" si="603"/>
        <v>893842.04</v>
      </c>
      <c r="U3904" s="117">
        <f t="shared" si="604"/>
        <v>0</v>
      </c>
    </row>
    <row r="3905" spans="1:21" x14ac:dyDescent="0.3">
      <c r="A3905" s="114">
        <v>508</v>
      </c>
      <c r="B3905" s="114" t="s">
        <v>1426</v>
      </c>
      <c r="C3905" s="114" t="s">
        <v>39</v>
      </c>
      <c r="D3905" s="114" t="s">
        <v>2611</v>
      </c>
      <c r="E3905" s="114" t="s">
        <v>2612</v>
      </c>
      <c r="F3905" s="115">
        <v>44874</v>
      </c>
      <c r="G3905" s="114" t="s">
        <v>2613</v>
      </c>
      <c r="H3905" s="116">
        <v>2560000</v>
      </c>
      <c r="I3905" s="116">
        <v>2560000</v>
      </c>
      <c r="J3905" s="116">
        <v>1700000</v>
      </c>
      <c r="K3905" s="116">
        <v>860000</v>
      </c>
      <c r="L3905" s="116">
        <v>0</v>
      </c>
      <c r="M3905" s="116">
        <v>0</v>
      </c>
      <c r="N3905" s="116">
        <v>0</v>
      </c>
      <c r="O3905" s="116">
        <v>0</v>
      </c>
      <c r="P3905" s="120">
        <v>860000</v>
      </c>
      <c r="Q3905" s="27" t="str">
        <f t="shared" si="599"/>
        <v>Registered</v>
      </c>
      <c r="R3905" s="121">
        <f t="shared" si="600"/>
        <v>1</v>
      </c>
      <c r="T3905" s="117">
        <f t="shared" si="603"/>
        <v>860000</v>
      </c>
      <c r="U3905" s="117">
        <f t="shared" si="604"/>
        <v>0</v>
      </c>
    </row>
    <row r="3906" spans="1:21" x14ac:dyDescent="0.3">
      <c r="A3906" s="114">
        <v>942</v>
      </c>
      <c r="B3906" s="114" t="s">
        <v>1426</v>
      </c>
      <c r="C3906" s="114" t="s">
        <v>39</v>
      </c>
      <c r="D3906" s="114" t="s">
        <v>4401</v>
      </c>
      <c r="E3906" s="114" t="s">
        <v>4402</v>
      </c>
      <c r="F3906" s="115">
        <v>44789</v>
      </c>
      <c r="G3906" s="114" t="s">
        <v>4109</v>
      </c>
      <c r="H3906" s="116">
        <v>2891000</v>
      </c>
      <c r="I3906" s="116">
        <v>2891000</v>
      </c>
      <c r="J3906" s="116">
        <v>2753600</v>
      </c>
      <c r="K3906" s="116">
        <v>137400</v>
      </c>
      <c r="L3906" s="116">
        <v>0</v>
      </c>
      <c r="M3906" s="116">
        <v>0</v>
      </c>
      <c r="N3906" s="116">
        <v>0</v>
      </c>
      <c r="O3906" s="116">
        <v>0</v>
      </c>
      <c r="P3906" s="120">
        <v>137400</v>
      </c>
      <c r="Q3906" s="27" t="str">
        <f t="shared" ref="Q3906:Q3969" si="605">IF(G3906="01 Jan 1900","Unregistered","Registered")</f>
        <v>Registered</v>
      </c>
      <c r="R3906" s="121">
        <f t="shared" si="600"/>
        <v>1</v>
      </c>
      <c r="T3906" s="117">
        <f t="shared" si="603"/>
        <v>137400</v>
      </c>
      <c r="U3906" s="117">
        <f t="shared" si="604"/>
        <v>0</v>
      </c>
    </row>
    <row r="3907" spans="1:21" hidden="1" x14ac:dyDescent="0.3">
      <c r="A3907" s="114">
        <v>7464</v>
      </c>
      <c r="B3907" s="114" t="s">
        <v>1426</v>
      </c>
      <c r="C3907" s="114" t="s">
        <v>39</v>
      </c>
      <c r="D3907" s="114" t="s">
        <v>2219</v>
      </c>
      <c r="E3907" s="114" t="s">
        <v>2220</v>
      </c>
      <c r="F3907" s="115">
        <v>45937</v>
      </c>
      <c r="G3907" s="114" t="s">
        <v>2221</v>
      </c>
      <c r="H3907" s="116">
        <v>5202000</v>
      </c>
      <c r="I3907" s="116">
        <v>5202000</v>
      </c>
      <c r="J3907" s="116">
        <v>5202000</v>
      </c>
      <c r="K3907" s="116">
        <v>0</v>
      </c>
      <c r="L3907" s="116">
        <v>0</v>
      </c>
      <c r="M3907" s="116">
        <v>0</v>
      </c>
      <c r="N3907" s="116">
        <v>0</v>
      </c>
      <c r="O3907" s="116">
        <v>0</v>
      </c>
      <c r="P3907" s="120">
        <v>0</v>
      </c>
      <c r="Q3907" s="27" t="str">
        <f t="shared" si="605"/>
        <v>Registered</v>
      </c>
      <c r="R3907" s="121">
        <f t="shared" ref="R3907:R3970" si="606">I3907/H3907</f>
        <v>1</v>
      </c>
      <c r="T3907" s="117">
        <f t="shared" si="603"/>
        <v>0</v>
      </c>
      <c r="U3907" s="117">
        <f t="shared" si="604"/>
        <v>0</v>
      </c>
    </row>
    <row r="3908" spans="1:21" hidden="1" x14ac:dyDescent="0.3">
      <c r="A3908" s="114">
        <v>7465</v>
      </c>
      <c r="B3908" s="114" t="s">
        <v>1426</v>
      </c>
      <c r="C3908" s="114" t="s">
        <v>39</v>
      </c>
      <c r="D3908" s="114" t="s">
        <v>8034</v>
      </c>
      <c r="E3908" s="114" t="s">
        <v>7056</v>
      </c>
      <c r="F3908" s="115">
        <v>44842</v>
      </c>
      <c r="G3908" s="114" t="s">
        <v>8035</v>
      </c>
      <c r="H3908" s="116">
        <v>4752000</v>
      </c>
      <c r="I3908" s="116">
        <v>4752000</v>
      </c>
      <c r="J3908" s="116">
        <v>4752000</v>
      </c>
      <c r="K3908" s="116">
        <v>0</v>
      </c>
      <c r="L3908" s="116">
        <v>0</v>
      </c>
      <c r="M3908" s="116">
        <v>0</v>
      </c>
      <c r="N3908" s="116">
        <v>0</v>
      </c>
      <c r="O3908" s="116">
        <v>0</v>
      </c>
      <c r="P3908" s="120">
        <v>0</v>
      </c>
      <c r="Q3908" s="27" t="str">
        <f t="shared" si="605"/>
        <v>Registered</v>
      </c>
      <c r="R3908" s="121">
        <f t="shared" si="606"/>
        <v>1</v>
      </c>
      <c r="T3908" s="117">
        <f t="shared" si="603"/>
        <v>0</v>
      </c>
      <c r="U3908" s="117">
        <f t="shared" si="604"/>
        <v>0</v>
      </c>
    </row>
    <row r="3909" spans="1:21" hidden="1" x14ac:dyDescent="0.3">
      <c r="A3909" s="114">
        <v>7466</v>
      </c>
      <c r="B3909" s="114" t="s">
        <v>1426</v>
      </c>
      <c r="C3909" s="114" t="s">
        <v>39</v>
      </c>
      <c r="D3909" s="114" t="s">
        <v>8036</v>
      </c>
      <c r="E3909" s="114" t="s">
        <v>8037</v>
      </c>
      <c r="F3909" s="115">
        <v>45988</v>
      </c>
      <c r="G3909" s="114" t="s">
        <v>8038</v>
      </c>
      <c r="H3909" s="116">
        <v>2797998</v>
      </c>
      <c r="I3909" s="116">
        <v>2797998</v>
      </c>
      <c r="J3909" s="116">
        <v>2797998</v>
      </c>
      <c r="K3909" s="116">
        <v>0</v>
      </c>
      <c r="L3909" s="116">
        <v>0</v>
      </c>
      <c r="M3909" s="116">
        <v>0</v>
      </c>
      <c r="N3909" s="116">
        <v>0</v>
      </c>
      <c r="O3909" s="116">
        <v>0</v>
      </c>
      <c r="P3909" s="120">
        <v>0</v>
      </c>
      <c r="Q3909" s="27" t="str">
        <f t="shared" si="605"/>
        <v>Registered</v>
      </c>
      <c r="R3909" s="121">
        <f t="shared" si="606"/>
        <v>1</v>
      </c>
      <c r="T3909" s="117">
        <f t="shared" si="603"/>
        <v>0</v>
      </c>
      <c r="U3909" s="117">
        <f t="shared" si="604"/>
        <v>0</v>
      </c>
    </row>
    <row r="3910" spans="1:21" hidden="1" x14ac:dyDescent="0.3">
      <c r="A3910" s="114">
        <v>7467</v>
      </c>
      <c r="B3910" s="114" t="s">
        <v>1426</v>
      </c>
      <c r="C3910" s="114" t="s">
        <v>39</v>
      </c>
      <c r="D3910" s="114" t="s">
        <v>8039</v>
      </c>
      <c r="E3910" s="114" t="s">
        <v>8040</v>
      </c>
      <c r="F3910" s="115">
        <v>45576</v>
      </c>
      <c r="G3910" s="114" t="s">
        <v>3432</v>
      </c>
      <c r="H3910" s="116">
        <v>3510500</v>
      </c>
      <c r="I3910" s="116">
        <v>3510500</v>
      </c>
      <c r="J3910" s="116">
        <v>3510500</v>
      </c>
      <c r="K3910" s="116">
        <v>0</v>
      </c>
      <c r="L3910" s="116">
        <v>0</v>
      </c>
      <c r="M3910" s="116">
        <v>0</v>
      </c>
      <c r="N3910" s="116">
        <v>0</v>
      </c>
      <c r="O3910" s="116">
        <v>0</v>
      </c>
      <c r="P3910" s="120">
        <v>0</v>
      </c>
      <c r="Q3910" s="27" t="str">
        <f t="shared" si="605"/>
        <v>Registered</v>
      </c>
      <c r="R3910" s="121">
        <f t="shared" si="606"/>
        <v>1</v>
      </c>
      <c r="T3910" s="117">
        <f t="shared" si="603"/>
        <v>0</v>
      </c>
      <c r="U3910" s="117">
        <f t="shared" si="604"/>
        <v>0</v>
      </c>
    </row>
    <row r="3911" spans="1:21" hidden="1" x14ac:dyDescent="0.3">
      <c r="A3911" s="114">
        <v>7468</v>
      </c>
      <c r="B3911" s="114" t="s">
        <v>1426</v>
      </c>
      <c r="C3911" s="114" t="s">
        <v>39</v>
      </c>
      <c r="D3911" s="114" t="s">
        <v>8041</v>
      </c>
      <c r="E3911" s="114" t="s">
        <v>8042</v>
      </c>
      <c r="F3911" s="115">
        <v>45576</v>
      </c>
      <c r="G3911" s="114" t="s">
        <v>3432</v>
      </c>
      <c r="H3911" s="116">
        <v>3510500</v>
      </c>
      <c r="I3911" s="116">
        <v>3510500</v>
      </c>
      <c r="J3911" s="116">
        <v>3510500</v>
      </c>
      <c r="K3911" s="116">
        <v>0</v>
      </c>
      <c r="L3911" s="116">
        <v>0</v>
      </c>
      <c r="M3911" s="116">
        <v>0</v>
      </c>
      <c r="N3911" s="116">
        <v>0</v>
      </c>
      <c r="O3911" s="116">
        <v>0</v>
      </c>
      <c r="P3911" s="120">
        <v>0</v>
      </c>
      <c r="Q3911" s="27" t="str">
        <f t="shared" si="605"/>
        <v>Registered</v>
      </c>
      <c r="R3911" s="121">
        <f t="shared" si="606"/>
        <v>1</v>
      </c>
      <c r="T3911" s="117">
        <f t="shared" si="603"/>
        <v>0</v>
      </c>
      <c r="U3911" s="117">
        <f t="shared" si="604"/>
        <v>0</v>
      </c>
    </row>
    <row r="3912" spans="1:21" hidden="1" x14ac:dyDescent="0.3">
      <c r="A3912" s="114">
        <v>7469</v>
      </c>
      <c r="B3912" s="114" t="s">
        <v>1426</v>
      </c>
      <c r="C3912" s="114" t="s">
        <v>39</v>
      </c>
      <c r="D3912" s="114" t="s">
        <v>8043</v>
      </c>
      <c r="E3912" s="114" t="s">
        <v>8044</v>
      </c>
      <c r="F3912" s="115">
        <v>45868</v>
      </c>
      <c r="G3912" s="114" t="s">
        <v>3888</v>
      </c>
      <c r="H3912" s="116">
        <v>4306500</v>
      </c>
      <c r="I3912" s="116">
        <v>4306500</v>
      </c>
      <c r="J3912" s="116">
        <v>4306500</v>
      </c>
      <c r="K3912" s="116">
        <v>0</v>
      </c>
      <c r="L3912" s="116">
        <v>0</v>
      </c>
      <c r="M3912" s="116">
        <v>0</v>
      </c>
      <c r="N3912" s="116">
        <v>0</v>
      </c>
      <c r="O3912" s="116">
        <v>0</v>
      </c>
      <c r="P3912" s="120">
        <v>0</v>
      </c>
      <c r="Q3912" s="27" t="str">
        <f t="shared" si="605"/>
        <v>Registered</v>
      </c>
      <c r="R3912" s="121">
        <f t="shared" si="606"/>
        <v>1</v>
      </c>
      <c r="T3912" s="117">
        <f t="shared" si="603"/>
        <v>0</v>
      </c>
      <c r="U3912" s="117">
        <f t="shared" si="604"/>
        <v>0</v>
      </c>
    </row>
    <row r="3913" spans="1:21" hidden="1" x14ac:dyDescent="0.3">
      <c r="A3913" s="114">
        <v>7470</v>
      </c>
      <c r="B3913" s="114" t="s">
        <v>1426</v>
      </c>
      <c r="C3913" s="114" t="s">
        <v>39</v>
      </c>
      <c r="D3913" s="114" t="s">
        <v>8045</v>
      </c>
      <c r="E3913" s="114" t="s">
        <v>8046</v>
      </c>
      <c r="F3913" s="115">
        <v>44773</v>
      </c>
      <c r="G3913" s="114" t="s">
        <v>4104</v>
      </c>
      <c r="H3913" s="116">
        <v>3952000</v>
      </c>
      <c r="I3913" s="116">
        <v>3952000</v>
      </c>
      <c r="J3913" s="116">
        <v>3952000</v>
      </c>
      <c r="K3913" s="116">
        <v>0</v>
      </c>
      <c r="L3913" s="116">
        <v>0</v>
      </c>
      <c r="M3913" s="116">
        <v>0</v>
      </c>
      <c r="N3913" s="116">
        <v>0</v>
      </c>
      <c r="O3913" s="116">
        <v>0</v>
      </c>
      <c r="P3913" s="120">
        <v>0</v>
      </c>
      <c r="Q3913" s="27" t="str">
        <f t="shared" si="605"/>
        <v>Registered</v>
      </c>
      <c r="R3913" s="121">
        <f t="shared" si="606"/>
        <v>1</v>
      </c>
      <c r="T3913" s="117">
        <f t="shared" si="603"/>
        <v>0</v>
      </c>
      <c r="U3913" s="117">
        <f t="shared" si="604"/>
        <v>0</v>
      </c>
    </row>
    <row r="3914" spans="1:21" hidden="1" x14ac:dyDescent="0.3">
      <c r="A3914" s="114">
        <v>7471</v>
      </c>
      <c r="B3914" s="114" t="s">
        <v>1426</v>
      </c>
      <c r="C3914" s="114" t="s">
        <v>39</v>
      </c>
      <c r="D3914" s="114" t="s">
        <v>2089</v>
      </c>
      <c r="E3914" s="114" t="s">
        <v>2090</v>
      </c>
      <c r="F3914" s="115">
        <v>44773</v>
      </c>
      <c r="G3914" s="114" t="s">
        <v>2091</v>
      </c>
      <c r="H3914" s="116">
        <v>3304000</v>
      </c>
      <c r="I3914" s="116">
        <v>3304000</v>
      </c>
      <c r="J3914" s="116">
        <v>3304000</v>
      </c>
      <c r="K3914" s="116">
        <v>0</v>
      </c>
      <c r="L3914" s="116">
        <v>0</v>
      </c>
      <c r="M3914" s="116">
        <v>0</v>
      </c>
      <c r="N3914" s="116">
        <v>0</v>
      </c>
      <c r="O3914" s="116">
        <v>0</v>
      </c>
      <c r="P3914" s="120">
        <v>0</v>
      </c>
      <c r="Q3914" s="27" t="str">
        <f t="shared" si="605"/>
        <v>Registered</v>
      </c>
      <c r="R3914" s="121">
        <f t="shared" si="606"/>
        <v>1</v>
      </c>
      <c r="T3914" s="117">
        <f t="shared" si="603"/>
        <v>0</v>
      </c>
      <c r="U3914" s="117">
        <f t="shared" si="604"/>
        <v>0</v>
      </c>
    </row>
    <row r="3915" spans="1:21" hidden="1" x14ac:dyDescent="0.3">
      <c r="A3915" s="114">
        <v>7472</v>
      </c>
      <c r="B3915" s="114" t="s">
        <v>1426</v>
      </c>
      <c r="C3915" s="114" t="s">
        <v>39</v>
      </c>
      <c r="D3915" s="114" t="s">
        <v>8047</v>
      </c>
      <c r="E3915" s="114" t="s">
        <v>8048</v>
      </c>
      <c r="F3915" s="115">
        <v>45955</v>
      </c>
      <c r="G3915" s="114" t="s">
        <v>3222</v>
      </c>
      <c r="H3915" s="116">
        <v>6700000</v>
      </c>
      <c r="I3915" s="116">
        <v>6700000</v>
      </c>
      <c r="J3915" s="116">
        <v>6700000</v>
      </c>
      <c r="K3915" s="116">
        <v>0</v>
      </c>
      <c r="L3915" s="116">
        <v>0</v>
      </c>
      <c r="M3915" s="116">
        <v>0</v>
      </c>
      <c r="N3915" s="116">
        <v>0</v>
      </c>
      <c r="O3915" s="116">
        <v>0</v>
      </c>
      <c r="P3915" s="120">
        <v>0</v>
      </c>
      <c r="Q3915" s="27" t="str">
        <f t="shared" si="605"/>
        <v>Registered</v>
      </c>
      <c r="R3915" s="121">
        <f t="shared" si="606"/>
        <v>1</v>
      </c>
      <c r="T3915" s="117">
        <f t="shared" si="603"/>
        <v>0</v>
      </c>
      <c r="U3915" s="117">
        <f t="shared" si="604"/>
        <v>0</v>
      </c>
    </row>
    <row r="3916" spans="1:21" hidden="1" x14ac:dyDescent="0.3">
      <c r="A3916" s="114">
        <v>7473</v>
      </c>
      <c r="B3916" s="114" t="s">
        <v>1426</v>
      </c>
      <c r="C3916" s="114" t="s">
        <v>39</v>
      </c>
      <c r="D3916" s="114" t="s">
        <v>8049</v>
      </c>
      <c r="E3916" s="114" t="s">
        <v>8050</v>
      </c>
      <c r="F3916" s="115">
        <v>45163</v>
      </c>
      <c r="G3916" s="114" t="s">
        <v>5168</v>
      </c>
      <c r="H3916" s="116">
        <v>2108000</v>
      </c>
      <c r="I3916" s="116">
        <v>2108000</v>
      </c>
      <c r="J3916" s="116">
        <v>2108000</v>
      </c>
      <c r="K3916" s="116">
        <v>0</v>
      </c>
      <c r="L3916" s="116">
        <v>0</v>
      </c>
      <c r="M3916" s="116">
        <v>0</v>
      </c>
      <c r="N3916" s="116">
        <v>0</v>
      </c>
      <c r="O3916" s="116">
        <v>0</v>
      </c>
      <c r="P3916" s="120">
        <v>0</v>
      </c>
      <c r="Q3916" s="27" t="str">
        <f t="shared" si="605"/>
        <v>Registered</v>
      </c>
      <c r="R3916" s="121">
        <f t="shared" si="606"/>
        <v>1</v>
      </c>
      <c r="T3916" s="117">
        <f t="shared" si="603"/>
        <v>0</v>
      </c>
      <c r="U3916" s="117">
        <f t="shared" si="604"/>
        <v>0</v>
      </c>
    </row>
    <row r="3917" spans="1:21" hidden="1" x14ac:dyDescent="0.3">
      <c r="A3917" s="114">
        <v>7474</v>
      </c>
      <c r="B3917" s="114" t="s">
        <v>1426</v>
      </c>
      <c r="C3917" s="114" t="s">
        <v>39</v>
      </c>
      <c r="D3917" s="114" t="s">
        <v>8051</v>
      </c>
      <c r="E3917" s="114" t="s">
        <v>5450</v>
      </c>
      <c r="F3917" s="115">
        <v>44773</v>
      </c>
      <c r="G3917" s="114" t="s">
        <v>5181</v>
      </c>
      <c r="H3917" s="116">
        <v>1984000</v>
      </c>
      <c r="I3917" s="116">
        <v>1984000</v>
      </c>
      <c r="J3917" s="116">
        <v>1984000</v>
      </c>
      <c r="K3917" s="116">
        <v>0</v>
      </c>
      <c r="L3917" s="116">
        <v>0</v>
      </c>
      <c r="M3917" s="116">
        <v>0</v>
      </c>
      <c r="N3917" s="116">
        <v>0</v>
      </c>
      <c r="O3917" s="116">
        <v>0</v>
      </c>
      <c r="P3917" s="120">
        <v>0</v>
      </c>
      <c r="Q3917" s="27" t="str">
        <f t="shared" si="605"/>
        <v>Registered</v>
      </c>
      <c r="R3917" s="121">
        <f t="shared" si="606"/>
        <v>1</v>
      </c>
      <c r="T3917" s="117">
        <f t="shared" si="603"/>
        <v>0</v>
      </c>
      <c r="U3917" s="117">
        <f t="shared" si="604"/>
        <v>0</v>
      </c>
    </row>
    <row r="3918" spans="1:21" hidden="1" x14ac:dyDescent="0.3">
      <c r="A3918" s="114">
        <v>7475</v>
      </c>
      <c r="B3918" s="114" t="s">
        <v>1426</v>
      </c>
      <c r="C3918" s="114" t="s">
        <v>39</v>
      </c>
      <c r="D3918" s="114" t="s">
        <v>4795</v>
      </c>
      <c r="E3918" s="114" t="s">
        <v>4796</v>
      </c>
      <c r="F3918" s="115">
        <v>46030</v>
      </c>
      <c r="G3918" s="114" t="s">
        <v>1410</v>
      </c>
      <c r="H3918" s="116">
        <v>6000000</v>
      </c>
      <c r="I3918" s="116">
        <v>6000000</v>
      </c>
      <c r="J3918" s="116">
        <v>6000000</v>
      </c>
      <c r="K3918" s="116">
        <v>0</v>
      </c>
      <c r="L3918" s="116">
        <v>0</v>
      </c>
      <c r="M3918" s="116">
        <v>0</v>
      </c>
      <c r="N3918" s="116">
        <v>0</v>
      </c>
      <c r="O3918" s="116">
        <v>0</v>
      </c>
      <c r="P3918" s="120">
        <v>0</v>
      </c>
      <c r="Q3918" s="27" t="str">
        <f t="shared" si="605"/>
        <v>Registered</v>
      </c>
      <c r="R3918" s="121">
        <f t="shared" si="606"/>
        <v>1</v>
      </c>
      <c r="T3918" s="117">
        <f t="shared" si="603"/>
        <v>0</v>
      </c>
      <c r="U3918" s="117">
        <f t="shared" si="604"/>
        <v>0</v>
      </c>
    </row>
    <row r="3919" spans="1:21" x14ac:dyDescent="0.3">
      <c r="A3919" s="114">
        <v>295</v>
      </c>
      <c r="B3919" s="114" t="s">
        <v>1426</v>
      </c>
      <c r="C3919" s="114" t="s">
        <v>192</v>
      </c>
      <c r="D3919" s="114" t="s">
        <v>2135</v>
      </c>
      <c r="E3919" s="114" t="s">
        <v>2136</v>
      </c>
      <c r="F3919" s="115">
        <v>46107</v>
      </c>
      <c r="G3919" s="114" t="s">
        <v>1434</v>
      </c>
      <c r="H3919" s="116">
        <v>1805600</v>
      </c>
      <c r="I3919" s="116">
        <v>1805600</v>
      </c>
      <c r="J3919" s="116">
        <v>65100</v>
      </c>
      <c r="K3919" s="116">
        <v>1740500</v>
      </c>
      <c r="L3919" s="116">
        <v>0</v>
      </c>
      <c r="M3919" s="116">
        <v>1740500</v>
      </c>
      <c r="N3919" s="116">
        <v>0</v>
      </c>
      <c r="O3919" s="116">
        <v>0</v>
      </c>
      <c r="P3919" s="120">
        <v>0</v>
      </c>
      <c r="Q3919" s="27" t="str">
        <f t="shared" si="605"/>
        <v>Registered</v>
      </c>
      <c r="R3919" s="121">
        <f t="shared" si="606"/>
        <v>1</v>
      </c>
      <c r="T3919" s="117">
        <f t="shared" si="603"/>
        <v>1740500</v>
      </c>
      <c r="U3919" s="117">
        <f t="shared" si="604"/>
        <v>0</v>
      </c>
    </row>
    <row r="3920" spans="1:21" x14ac:dyDescent="0.3">
      <c r="A3920" s="114">
        <v>299</v>
      </c>
      <c r="B3920" s="114" t="s">
        <v>1426</v>
      </c>
      <c r="C3920" s="114" t="s">
        <v>192</v>
      </c>
      <c r="D3920" s="114" t="s">
        <v>9406</v>
      </c>
      <c r="E3920" s="114" t="s">
        <v>9407</v>
      </c>
      <c r="F3920" s="115">
        <v>46108</v>
      </c>
      <c r="G3920" s="114" t="s">
        <v>1565</v>
      </c>
      <c r="H3920" s="116">
        <v>1805600</v>
      </c>
      <c r="I3920" s="116">
        <v>1805600</v>
      </c>
      <c r="J3920" s="116">
        <v>110001</v>
      </c>
      <c r="K3920" s="116">
        <v>1695599</v>
      </c>
      <c r="L3920" s="116">
        <v>1695599</v>
      </c>
      <c r="M3920" s="116">
        <v>0</v>
      </c>
      <c r="N3920" s="116">
        <v>0</v>
      </c>
      <c r="O3920" s="116">
        <v>0</v>
      </c>
      <c r="P3920" s="120">
        <v>0</v>
      </c>
      <c r="Q3920" s="27" t="str">
        <f t="shared" si="605"/>
        <v>Registered</v>
      </c>
      <c r="R3920" s="121">
        <f t="shared" si="606"/>
        <v>1</v>
      </c>
      <c r="T3920" s="117">
        <f t="shared" si="603"/>
        <v>1695599</v>
      </c>
      <c r="U3920" s="117">
        <f t="shared" si="604"/>
        <v>0</v>
      </c>
    </row>
    <row r="3921" spans="1:21" x14ac:dyDescent="0.3">
      <c r="A3921" s="114">
        <v>301</v>
      </c>
      <c r="B3921" s="114" t="s">
        <v>1426</v>
      </c>
      <c r="C3921" s="114" t="s">
        <v>192</v>
      </c>
      <c r="D3921" s="114" t="s">
        <v>282</v>
      </c>
      <c r="E3921" s="114" t="s">
        <v>283</v>
      </c>
      <c r="F3921" s="115">
        <v>46116</v>
      </c>
      <c r="G3921" s="114" t="s">
        <v>10383</v>
      </c>
      <c r="H3921" s="116">
        <v>1805600</v>
      </c>
      <c r="I3921" s="116">
        <v>1805600</v>
      </c>
      <c r="J3921" s="116">
        <v>146100</v>
      </c>
      <c r="K3921" s="116">
        <v>1659500</v>
      </c>
      <c r="L3921" s="116">
        <v>1659500</v>
      </c>
      <c r="M3921" s="116">
        <v>0</v>
      </c>
      <c r="N3921" s="116">
        <v>0</v>
      </c>
      <c r="O3921" s="116">
        <v>0</v>
      </c>
      <c r="P3921" s="120">
        <v>0</v>
      </c>
      <c r="Q3921" s="27" t="str">
        <f t="shared" si="605"/>
        <v>Registered</v>
      </c>
      <c r="R3921" s="121">
        <f t="shared" si="606"/>
        <v>1</v>
      </c>
      <c r="T3921" s="117">
        <f t="shared" si="603"/>
        <v>1659500</v>
      </c>
      <c r="U3921" s="117">
        <f t="shared" si="604"/>
        <v>0</v>
      </c>
    </row>
    <row r="3922" spans="1:21" x14ac:dyDescent="0.3">
      <c r="A3922" s="114">
        <v>306</v>
      </c>
      <c r="B3922" s="114" t="s">
        <v>1426</v>
      </c>
      <c r="C3922" s="114" t="s">
        <v>192</v>
      </c>
      <c r="D3922" s="114" t="s">
        <v>207</v>
      </c>
      <c r="E3922" s="114" t="s">
        <v>208</v>
      </c>
      <c r="F3922" s="115">
        <v>46114</v>
      </c>
      <c r="G3922" s="114" t="s">
        <v>1434</v>
      </c>
      <c r="H3922" s="116">
        <v>1805600</v>
      </c>
      <c r="I3922" s="116">
        <v>1805600</v>
      </c>
      <c r="J3922" s="116">
        <v>155600</v>
      </c>
      <c r="K3922" s="116">
        <v>1650000</v>
      </c>
      <c r="L3922" s="116">
        <v>1650000</v>
      </c>
      <c r="M3922" s="116">
        <v>0</v>
      </c>
      <c r="N3922" s="116">
        <v>0</v>
      </c>
      <c r="O3922" s="116">
        <v>0</v>
      </c>
      <c r="P3922" s="120">
        <v>0</v>
      </c>
      <c r="Q3922" s="27" t="str">
        <f t="shared" si="605"/>
        <v>Registered</v>
      </c>
      <c r="R3922" s="121">
        <f t="shared" si="606"/>
        <v>1</v>
      </c>
      <c r="T3922" s="117">
        <f t="shared" si="603"/>
        <v>1650000</v>
      </c>
      <c r="U3922" s="117">
        <f t="shared" si="604"/>
        <v>0</v>
      </c>
    </row>
    <row r="3923" spans="1:21" x14ac:dyDescent="0.3">
      <c r="A3923" s="114">
        <v>309</v>
      </c>
      <c r="B3923" s="114" t="s">
        <v>1426</v>
      </c>
      <c r="C3923" s="114" t="s">
        <v>192</v>
      </c>
      <c r="D3923" s="114" t="s">
        <v>266</v>
      </c>
      <c r="E3923" s="114" t="s">
        <v>267</v>
      </c>
      <c r="F3923" s="115">
        <v>46116</v>
      </c>
      <c r="G3923" s="114" t="s">
        <v>1694</v>
      </c>
      <c r="H3923" s="116">
        <v>1805600</v>
      </c>
      <c r="I3923" s="116">
        <v>1805600</v>
      </c>
      <c r="J3923" s="116">
        <v>166100</v>
      </c>
      <c r="K3923" s="116">
        <v>1639500</v>
      </c>
      <c r="L3923" s="116">
        <v>1639500</v>
      </c>
      <c r="M3923" s="116">
        <v>0</v>
      </c>
      <c r="N3923" s="116">
        <v>0</v>
      </c>
      <c r="O3923" s="116">
        <v>0</v>
      </c>
      <c r="P3923" s="120">
        <v>0</v>
      </c>
      <c r="Q3923" s="27" t="str">
        <f t="shared" si="605"/>
        <v>Registered</v>
      </c>
      <c r="R3923" s="121">
        <f t="shared" si="606"/>
        <v>1</v>
      </c>
      <c r="T3923" s="117">
        <f t="shared" si="603"/>
        <v>1639500</v>
      </c>
      <c r="U3923" s="117">
        <f t="shared" si="604"/>
        <v>0</v>
      </c>
    </row>
    <row r="3924" spans="1:21" x14ac:dyDescent="0.3">
      <c r="A3924" s="114">
        <v>310</v>
      </c>
      <c r="B3924" s="114" t="s">
        <v>1426</v>
      </c>
      <c r="C3924" s="114" t="s">
        <v>192</v>
      </c>
      <c r="D3924" s="114" t="s">
        <v>203</v>
      </c>
      <c r="E3924" s="114" t="s">
        <v>204</v>
      </c>
      <c r="F3924" s="115">
        <v>46121</v>
      </c>
      <c r="G3924" s="114" t="s">
        <v>1460</v>
      </c>
      <c r="H3924" s="116">
        <v>1805600</v>
      </c>
      <c r="I3924" s="116">
        <v>1805600</v>
      </c>
      <c r="J3924" s="116">
        <v>179600</v>
      </c>
      <c r="K3924" s="116">
        <v>1626000</v>
      </c>
      <c r="L3924" s="116">
        <v>1626000</v>
      </c>
      <c r="M3924" s="116">
        <v>0</v>
      </c>
      <c r="N3924" s="116">
        <v>0</v>
      </c>
      <c r="O3924" s="116">
        <v>0</v>
      </c>
      <c r="P3924" s="120">
        <v>0</v>
      </c>
      <c r="Q3924" s="27" t="str">
        <f t="shared" si="605"/>
        <v>Registered</v>
      </c>
      <c r="R3924" s="121">
        <f t="shared" si="606"/>
        <v>1</v>
      </c>
      <c r="T3924" s="117">
        <f t="shared" si="603"/>
        <v>1626000</v>
      </c>
      <c r="U3924" s="117">
        <f t="shared" si="604"/>
        <v>0</v>
      </c>
    </row>
    <row r="3925" spans="1:21" x14ac:dyDescent="0.3">
      <c r="A3925" s="114">
        <v>311</v>
      </c>
      <c r="B3925" s="114" t="s">
        <v>1426</v>
      </c>
      <c r="C3925" s="114" t="s">
        <v>192</v>
      </c>
      <c r="D3925" s="114" t="s">
        <v>199</v>
      </c>
      <c r="E3925" s="114" t="s">
        <v>200</v>
      </c>
      <c r="F3925" s="115">
        <v>46137</v>
      </c>
      <c r="G3925" s="114" t="s">
        <v>9587</v>
      </c>
      <c r="H3925" s="116">
        <v>1805600</v>
      </c>
      <c r="I3925" s="116">
        <v>1805600</v>
      </c>
      <c r="J3925" s="116">
        <v>180000</v>
      </c>
      <c r="K3925" s="116">
        <v>1625600</v>
      </c>
      <c r="L3925" s="116">
        <v>1625600</v>
      </c>
      <c r="M3925" s="116">
        <v>0</v>
      </c>
      <c r="N3925" s="116">
        <v>0</v>
      </c>
      <c r="O3925" s="116">
        <v>0</v>
      </c>
      <c r="P3925" s="120">
        <v>0</v>
      </c>
      <c r="Q3925" s="27" t="str">
        <f t="shared" si="605"/>
        <v>Registered</v>
      </c>
      <c r="R3925" s="121">
        <f t="shared" si="606"/>
        <v>1</v>
      </c>
      <c r="T3925" s="117">
        <f t="shared" si="603"/>
        <v>1625600</v>
      </c>
      <c r="U3925" s="117">
        <f t="shared" si="604"/>
        <v>0</v>
      </c>
    </row>
    <row r="3926" spans="1:21" x14ac:dyDescent="0.3">
      <c r="A3926" s="114">
        <v>312</v>
      </c>
      <c r="B3926" s="114" t="s">
        <v>1426</v>
      </c>
      <c r="C3926" s="114" t="s">
        <v>192</v>
      </c>
      <c r="D3926" s="114" t="s">
        <v>201</v>
      </c>
      <c r="E3926" s="114" t="s">
        <v>202</v>
      </c>
      <c r="F3926" s="115">
        <v>46136</v>
      </c>
      <c r="G3926" s="114" t="s">
        <v>9587</v>
      </c>
      <c r="H3926" s="116">
        <v>1805600</v>
      </c>
      <c r="I3926" s="116">
        <v>1805600</v>
      </c>
      <c r="J3926" s="116">
        <v>180000</v>
      </c>
      <c r="K3926" s="116">
        <v>1625600</v>
      </c>
      <c r="L3926" s="116">
        <v>1625600</v>
      </c>
      <c r="M3926" s="116">
        <v>0</v>
      </c>
      <c r="N3926" s="116">
        <v>0</v>
      </c>
      <c r="O3926" s="116">
        <v>0</v>
      </c>
      <c r="P3926" s="120">
        <v>0</v>
      </c>
      <c r="Q3926" s="27" t="str">
        <f t="shared" si="605"/>
        <v>Registered</v>
      </c>
      <c r="R3926" s="121">
        <f t="shared" si="606"/>
        <v>1</v>
      </c>
      <c r="T3926" s="117">
        <f t="shared" si="603"/>
        <v>1625600</v>
      </c>
      <c r="U3926" s="117">
        <f t="shared" si="604"/>
        <v>0</v>
      </c>
    </row>
    <row r="3927" spans="1:21" x14ac:dyDescent="0.3">
      <c r="A3927" s="114">
        <v>313</v>
      </c>
      <c r="B3927" s="114" t="s">
        <v>1426</v>
      </c>
      <c r="C3927" s="114" t="s">
        <v>192</v>
      </c>
      <c r="D3927" s="114" t="s">
        <v>10375</v>
      </c>
      <c r="E3927" s="114" t="s">
        <v>10376</v>
      </c>
      <c r="F3927" s="115">
        <v>46102</v>
      </c>
      <c r="G3927" s="114" t="s">
        <v>1558</v>
      </c>
      <c r="H3927" s="116">
        <v>1805600</v>
      </c>
      <c r="I3927" s="116">
        <v>1805600</v>
      </c>
      <c r="J3927" s="116">
        <v>180000</v>
      </c>
      <c r="K3927" s="116">
        <v>1625600</v>
      </c>
      <c r="L3927" s="116">
        <v>1625600</v>
      </c>
      <c r="M3927" s="116">
        <v>0</v>
      </c>
      <c r="N3927" s="116">
        <v>0</v>
      </c>
      <c r="O3927" s="116">
        <v>0</v>
      </c>
      <c r="P3927" s="120">
        <v>0</v>
      </c>
      <c r="Q3927" s="27" t="str">
        <f t="shared" si="605"/>
        <v>Registered</v>
      </c>
      <c r="R3927" s="121">
        <f t="shared" si="606"/>
        <v>1</v>
      </c>
      <c r="T3927" s="117">
        <f t="shared" si="603"/>
        <v>1625600</v>
      </c>
      <c r="U3927" s="117">
        <f t="shared" si="604"/>
        <v>0</v>
      </c>
    </row>
    <row r="3928" spans="1:21" x14ac:dyDescent="0.3">
      <c r="A3928" s="114">
        <v>314</v>
      </c>
      <c r="B3928" s="114" t="s">
        <v>1426</v>
      </c>
      <c r="C3928" s="114" t="s">
        <v>192</v>
      </c>
      <c r="D3928" s="114" t="s">
        <v>224</v>
      </c>
      <c r="E3928" s="114" t="s">
        <v>225</v>
      </c>
      <c r="F3928" s="115">
        <v>46134</v>
      </c>
      <c r="G3928" s="114" t="s">
        <v>9587</v>
      </c>
      <c r="H3928" s="116">
        <v>1805600</v>
      </c>
      <c r="I3928" s="116">
        <v>1805600</v>
      </c>
      <c r="J3928" s="116">
        <v>180000</v>
      </c>
      <c r="K3928" s="116">
        <v>1625600</v>
      </c>
      <c r="L3928" s="116">
        <v>1625600</v>
      </c>
      <c r="M3928" s="116">
        <v>0</v>
      </c>
      <c r="N3928" s="116">
        <v>0</v>
      </c>
      <c r="O3928" s="116">
        <v>0</v>
      </c>
      <c r="P3928" s="120">
        <v>0</v>
      </c>
      <c r="Q3928" s="27" t="str">
        <f t="shared" si="605"/>
        <v>Registered</v>
      </c>
      <c r="R3928" s="121">
        <f t="shared" si="606"/>
        <v>1</v>
      </c>
      <c r="T3928" s="117">
        <f t="shared" si="603"/>
        <v>1625600</v>
      </c>
      <c r="U3928" s="117">
        <f t="shared" si="604"/>
        <v>0</v>
      </c>
    </row>
    <row r="3929" spans="1:21" x14ac:dyDescent="0.3">
      <c r="A3929" s="114">
        <v>315</v>
      </c>
      <c r="B3929" s="114" t="s">
        <v>1426</v>
      </c>
      <c r="C3929" s="114" t="s">
        <v>192</v>
      </c>
      <c r="D3929" s="114" t="s">
        <v>230</v>
      </c>
      <c r="E3929" s="114" t="s">
        <v>231</v>
      </c>
      <c r="F3929" s="115">
        <v>46139</v>
      </c>
      <c r="G3929" s="114" t="s">
        <v>9604</v>
      </c>
      <c r="H3929" s="116">
        <v>1805600</v>
      </c>
      <c r="I3929" s="116">
        <v>1805600</v>
      </c>
      <c r="J3929" s="116">
        <v>180000</v>
      </c>
      <c r="K3929" s="116">
        <v>1625600</v>
      </c>
      <c r="L3929" s="116">
        <v>1625600</v>
      </c>
      <c r="M3929" s="116">
        <v>0</v>
      </c>
      <c r="N3929" s="116">
        <v>0</v>
      </c>
      <c r="O3929" s="116">
        <v>0</v>
      </c>
      <c r="P3929" s="120">
        <v>0</v>
      </c>
      <c r="Q3929" s="27" t="str">
        <f t="shared" si="605"/>
        <v>Registered</v>
      </c>
      <c r="R3929" s="121">
        <f t="shared" si="606"/>
        <v>1</v>
      </c>
      <c r="T3929" s="117">
        <f t="shared" si="603"/>
        <v>1625600</v>
      </c>
      <c r="U3929" s="117">
        <f t="shared" si="604"/>
        <v>0</v>
      </c>
    </row>
    <row r="3930" spans="1:21" x14ac:dyDescent="0.3">
      <c r="A3930" s="114">
        <v>316</v>
      </c>
      <c r="B3930" s="114" t="s">
        <v>1426</v>
      </c>
      <c r="C3930" s="114" t="s">
        <v>192</v>
      </c>
      <c r="D3930" s="114" t="s">
        <v>244</v>
      </c>
      <c r="E3930" s="114" t="s">
        <v>245</v>
      </c>
      <c r="F3930" s="115">
        <v>46137</v>
      </c>
      <c r="G3930" s="114" t="s">
        <v>10390</v>
      </c>
      <c r="H3930" s="116">
        <v>1805600</v>
      </c>
      <c r="I3930" s="116">
        <v>1805600</v>
      </c>
      <c r="J3930" s="116">
        <v>180000</v>
      </c>
      <c r="K3930" s="116">
        <v>1625600</v>
      </c>
      <c r="L3930" s="116">
        <v>1625600</v>
      </c>
      <c r="M3930" s="116">
        <v>0</v>
      </c>
      <c r="N3930" s="116">
        <v>0</v>
      </c>
      <c r="O3930" s="116">
        <v>0</v>
      </c>
      <c r="P3930" s="120">
        <v>0</v>
      </c>
      <c r="Q3930" s="27" t="str">
        <f t="shared" si="605"/>
        <v>Registered</v>
      </c>
      <c r="R3930" s="121">
        <f t="shared" si="606"/>
        <v>1</v>
      </c>
      <c r="T3930" s="117">
        <f t="shared" si="603"/>
        <v>1625600</v>
      </c>
      <c r="U3930" s="117">
        <f t="shared" si="604"/>
        <v>0</v>
      </c>
    </row>
    <row r="3931" spans="1:21" x14ac:dyDescent="0.3">
      <c r="A3931" s="114">
        <v>317</v>
      </c>
      <c r="B3931" s="114" t="s">
        <v>1426</v>
      </c>
      <c r="C3931" s="114" t="s">
        <v>192</v>
      </c>
      <c r="D3931" s="114" t="s">
        <v>271</v>
      </c>
      <c r="E3931" s="114" t="s">
        <v>272</v>
      </c>
      <c r="F3931" s="115">
        <v>46140</v>
      </c>
      <c r="G3931" s="114" t="s">
        <v>10386</v>
      </c>
      <c r="H3931" s="116">
        <v>1805600</v>
      </c>
      <c r="I3931" s="116">
        <v>1805600</v>
      </c>
      <c r="J3931" s="116">
        <v>180000</v>
      </c>
      <c r="K3931" s="116">
        <v>1625600</v>
      </c>
      <c r="L3931" s="116">
        <v>1625600</v>
      </c>
      <c r="M3931" s="116">
        <v>0</v>
      </c>
      <c r="N3931" s="116">
        <v>0</v>
      </c>
      <c r="O3931" s="116">
        <v>0</v>
      </c>
      <c r="P3931" s="120">
        <v>0</v>
      </c>
      <c r="Q3931" s="27" t="str">
        <f t="shared" si="605"/>
        <v>Registered</v>
      </c>
      <c r="R3931" s="121">
        <f t="shared" si="606"/>
        <v>1</v>
      </c>
      <c r="T3931" s="117">
        <f t="shared" si="603"/>
        <v>1625600</v>
      </c>
      <c r="U3931" s="117">
        <f t="shared" si="604"/>
        <v>0</v>
      </c>
    </row>
    <row r="3932" spans="1:21" x14ac:dyDescent="0.3">
      <c r="A3932" s="114">
        <v>318</v>
      </c>
      <c r="B3932" s="114" t="s">
        <v>1426</v>
      </c>
      <c r="C3932" s="114" t="s">
        <v>192</v>
      </c>
      <c r="D3932" s="114" t="s">
        <v>276</v>
      </c>
      <c r="E3932" s="114" t="s">
        <v>277</v>
      </c>
      <c r="F3932" s="115">
        <v>46116</v>
      </c>
      <c r="G3932" s="114" t="s">
        <v>10383</v>
      </c>
      <c r="H3932" s="116">
        <v>1805600</v>
      </c>
      <c r="I3932" s="116">
        <v>1805600</v>
      </c>
      <c r="J3932" s="116">
        <v>180000</v>
      </c>
      <c r="K3932" s="116">
        <v>1625600</v>
      </c>
      <c r="L3932" s="116">
        <v>1625600</v>
      </c>
      <c r="M3932" s="116">
        <v>0</v>
      </c>
      <c r="N3932" s="116">
        <v>0</v>
      </c>
      <c r="O3932" s="116">
        <v>0</v>
      </c>
      <c r="P3932" s="120">
        <v>0</v>
      </c>
      <c r="Q3932" s="27" t="str">
        <f t="shared" si="605"/>
        <v>Registered</v>
      </c>
      <c r="R3932" s="121">
        <f t="shared" si="606"/>
        <v>1</v>
      </c>
      <c r="T3932" s="117">
        <f t="shared" si="603"/>
        <v>1625600</v>
      </c>
      <c r="U3932" s="117">
        <f t="shared" si="604"/>
        <v>0</v>
      </c>
    </row>
    <row r="3933" spans="1:21" x14ac:dyDescent="0.3">
      <c r="A3933" s="114">
        <v>319</v>
      </c>
      <c r="B3933" s="114" t="s">
        <v>1426</v>
      </c>
      <c r="C3933" s="114" t="s">
        <v>192</v>
      </c>
      <c r="D3933" s="114" t="s">
        <v>220</v>
      </c>
      <c r="E3933" s="114" t="s">
        <v>221</v>
      </c>
      <c r="F3933" s="115">
        <v>46134</v>
      </c>
      <c r="G3933" s="114" t="s">
        <v>10383</v>
      </c>
      <c r="H3933" s="116">
        <v>1805600</v>
      </c>
      <c r="I3933" s="116">
        <v>1805600</v>
      </c>
      <c r="J3933" s="116">
        <v>180560</v>
      </c>
      <c r="K3933" s="116">
        <v>1625040</v>
      </c>
      <c r="L3933" s="116">
        <v>1625040</v>
      </c>
      <c r="M3933" s="116">
        <v>0</v>
      </c>
      <c r="N3933" s="116">
        <v>0</v>
      </c>
      <c r="O3933" s="116">
        <v>0</v>
      </c>
      <c r="P3933" s="120">
        <v>0</v>
      </c>
      <c r="Q3933" s="27" t="str">
        <f t="shared" si="605"/>
        <v>Registered</v>
      </c>
      <c r="R3933" s="121">
        <f t="shared" si="606"/>
        <v>1</v>
      </c>
      <c r="T3933" s="117">
        <f t="shared" si="603"/>
        <v>1625040</v>
      </c>
      <c r="U3933" s="117">
        <f t="shared" si="604"/>
        <v>0</v>
      </c>
    </row>
    <row r="3934" spans="1:21" x14ac:dyDescent="0.3">
      <c r="A3934" s="114">
        <v>320</v>
      </c>
      <c r="B3934" s="114" t="s">
        <v>1426</v>
      </c>
      <c r="C3934" s="114" t="s">
        <v>192</v>
      </c>
      <c r="D3934" s="114" t="s">
        <v>2177</v>
      </c>
      <c r="E3934" s="114" t="s">
        <v>2178</v>
      </c>
      <c r="F3934" s="115">
        <v>46104</v>
      </c>
      <c r="G3934" s="114" t="s">
        <v>1440</v>
      </c>
      <c r="H3934" s="116">
        <v>1805600</v>
      </c>
      <c r="I3934" s="116">
        <v>1805600</v>
      </c>
      <c r="J3934" s="116">
        <v>180600</v>
      </c>
      <c r="K3934" s="116">
        <v>1625000</v>
      </c>
      <c r="L3934" s="116">
        <v>0</v>
      </c>
      <c r="M3934" s="116">
        <v>1625000</v>
      </c>
      <c r="N3934" s="116">
        <v>0</v>
      </c>
      <c r="O3934" s="116">
        <v>0</v>
      </c>
      <c r="P3934" s="120">
        <v>0</v>
      </c>
      <c r="Q3934" s="27" t="str">
        <f t="shared" si="605"/>
        <v>Registered</v>
      </c>
      <c r="R3934" s="121">
        <f t="shared" si="606"/>
        <v>1</v>
      </c>
      <c r="T3934" s="117">
        <f t="shared" si="603"/>
        <v>1625000</v>
      </c>
      <c r="U3934" s="117">
        <f t="shared" si="604"/>
        <v>0</v>
      </c>
    </row>
    <row r="3935" spans="1:21" x14ac:dyDescent="0.3">
      <c r="A3935" s="114">
        <v>321</v>
      </c>
      <c r="B3935" s="114" t="s">
        <v>1426</v>
      </c>
      <c r="C3935" s="114" t="s">
        <v>192</v>
      </c>
      <c r="D3935" s="114" t="s">
        <v>258</v>
      </c>
      <c r="E3935" s="114" t="s">
        <v>259</v>
      </c>
      <c r="F3935" s="115">
        <v>46119</v>
      </c>
      <c r="G3935" s="114" t="s">
        <v>1460</v>
      </c>
      <c r="H3935" s="116">
        <v>1805600</v>
      </c>
      <c r="I3935" s="116">
        <v>1805600</v>
      </c>
      <c r="J3935" s="116">
        <v>181600</v>
      </c>
      <c r="K3935" s="116">
        <v>1624000</v>
      </c>
      <c r="L3935" s="116">
        <v>1624000</v>
      </c>
      <c r="M3935" s="116">
        <v>0</v>
      </c>
      <c r="N3935" s="116">
        <v>0</v>
      </c>
      <c r="O3935" s="116">
        <v>0</v>
      </c>
      <c r="P3935" s="120">
        <v>0</v>
      </c>
      <c r="Q3935" s="27" t="str">
        <f t="shared" si="605"/>
        <v>Registered</v>
      </c>
      <c r="R3935" s="121">
        <f t="shared" si="606"/>
        <v>1</v>
      </c>
      <c r="T3935" s="117">
        <f t="shared" si="603"/>
        <v>1624000</v>
      </c>
      <c r="U3935" s="117">
        <f t="shared" si="604"/>
        <v>0</v>
      </c>
    </row>
    <row r="3936" spans="1:21" x14ac:dyDescent="0.3">
      <c r="A3936" s="114">
        <v>322</v>
      </c>
      <c r="B3936" s="114" t="s">
        <v>1426</v>
      </c>
      <c r="C3936" s="114" t="s">
        <v>192</v>
      </c>
      <c r="D3936" s="114" t="s">
        <v>205</v>
      </c>
      <c r="E3936" s="114" t="s">
        <v>206</v>
      </c>
      <c r="F3936" s="115">
        <v>46122</v>
      </c>
      <c r="G3936" s="114" t="s">
        <v>1460</v>
      </c>
      <c r="H3936" s="116">
        <v>1805600</v>
      </c>
      <c r="I3936" s="116">
        <v>1805600</v>
      </c>
      <c r="J3936" s="116">
        <v>185600</v>
      </c>
      <c r="K3936" s="116">
        <v>1620000</v>
      </c>
      <c r="L3936" s="116">
        <v>1620000</v>
      </c>
      <c r="M3936" s="116">
        <v>0</v>
      </c>
      <c r="N3936" s="116">
        <v>0</v>
      </c>
      <c r="O3936" s="116">
        <v>0</v>
      </c>
      <c r="P3936" s="120">
        <v>0</v>
      </c>
      <c r="Q3936" s="27" t="str">
        <f t="shared" si="605"/>
        <v>Registered</v>
      </c>
      <c r="R3936" s="121">
        <f t="shared" si="606"/>
        <v>1</v>
      </c>
      <c r="T3936" s="117">
        <f t="shared" si="603"/>
        <v>1620000</v>
      </c>
      <c r="U3936" s="117">
        <f t="shared" si="604"/>
        <v>0</v>
      </c>
    </row>
    <row r="3937" spans="1:21" x14ac:dyDescent="0.3">
      <c r="A3937" s="114">
        <v>323</v>
      </c>
      <c r="B3937" s="114" t="s">
        <v>1426</v>
      </c>
      <c r="C3937" s="114" t="s">
        <v>192</v>
      </c>
      <c r="D3937" s="114" t="s">
        <v>246</v>
      </c>
      <c r="E3937" s="114" t="s">
        <v>247</v>
      </c>
      <c r="F3937" s="115">
        <v>46114</v>
      </c>
      <c r="G3937" s="114" t="s">
        <v>4387</v>
      </c>
      <c r="H3937" s="116">
        <v>1805600</v>
      </c>
      <c r="I3937" s="116">
        <v>1805600</v>
      </c>
      <c r="J3937" s="116">
        <v>185600</v>
      </c>
      <c r="K3937" s="116">
        <v>1620000</v>
      </c>
      <c r="L3937" s="116">
        <v>1620000</v>
      </c>
      <c r="M3937" s="116">
        <v>0</v>
      </c>
      <c r="N3937" s="116">
        <v>0</v>
      </c>
      <c r="O3937" s="116">
        <v>0</v>
      </c>
      <c r="P3937" s="120">
        <v>0</v>
      </c>
      <c r="Q3937" s="27" t="str">
        <f t="shared" si="605"/>
        <v>Registered</v>
      </c>
      <c r="R3937" s="121">
        <f t="shared" si="606"/>
        <v>1</v>
      </c>
      <c r="T3937" s="117">
        <f t="shared" si="603"/>
        <v>1620000</v>
      </c>
      <c r="U3937" s="117">
        <f t="shared" si="604"/>
        <v>0</v>
      </c>
    </row>
    <row r="3938" spans="1:21" x14ac:dyDescent="0.3">
      <c r="A3938" s="114">
        <v>324</v>
      </c>
      <c r="B3938" s="114" t="s">
        <v>1426</v>
      </c>
      <c r="C3938" s="114" t="s">
        <v>192</v>
      </c>
      <c r="D3938" s="114" t="s">
        <v>252</v>
      </c>
      <c r="E3938" s="114" t="s">
        <v>253</v>
      </c>
      <c r="F3938" s="115">
        <v>46116</v>
      </c>
      <c r="G3938" s="114" t="s">
        <v>10393</v>
      </c>
      <c r="H3938" s="116">
        <v>1805600</v>
      </c>
      <c r="I3938" s="116">
        <v>1805600</v>
      </c>
      <c r="J3938" s="116">
        <v>191100</v>
      </c>
      <c r="K3938" s="116">
        <v>1614500</v>
      </c>
      <c r="L3938" s="116">
        <v>1614500</v>
      </c>
      <c r="M3938" s="116">
        <v>0</v>
      </c>
      <c r="N3938" s="116">
        <v>0</v>
      </c>
      <c r="O3938" s="116">
        <v>0</v>
      </c>
      <c r="P3938" s="120">
        <v>0</v>
      </c>
      <c r="Q3938" s="27" t="str">
        <f t="shared" si="605"/>
        <v>Registered</v>
      </c>
      <c r="R3938" s="121">
        <f t="shared" si="606"/>
        <v>1</v>
      </c>
      <c r="T3938" s="117">
        <f t="shared" si="603"/>
        <v>1614500</v>
      </c>
      <c r="U3938" s="117">
        <f t="shared" si="604"/>
        <v>0</v>
      </c>
    </row>
    <row r="3939" spans="1:21" x14ac:dyDescent="0.3">
      <c r="A3939" s="114">
        <v>325</v>
      </c>
      <c r="B3939" s="114" t="s">
        <v>1426</v>
      </c>
      <c r="C3939" s="114" t="s">
        <v>192</v>
      </c>
      <c r="D3939" s="114" t="s">
        <v>2179</v>
      </c>
      <c r="E3939" s="114" t="s">
        <v>2180</v>
      </c>
      <c r="F3939" s="115">
        <v>46108</v>
      </c>
      <c r="G3939" s="114" t="s">
        <v>1434</v>
      </c>
      <c r="H3939" s="116">
        <v>1805600</v>
      </c>
      <c r="I3939" s="116">
        <v>1805600</v>
      </c>
      <c r="J3939" s="116">
        <v>193610</v>
      </c>
      <c r="K3939" s="116">
        <v>1611990</v>
      </c>
      <c r="L3939" s="116">
        <v>0</v>
      </c>
      <c r="M3939" s="116">
        <v>1611990</v>
      </c>
      <c r="N3939" s="116">
        <v>0</v>
      </c>
      <c r="O3939" s="116">
        <v>0</v>
      </c>
      <c r="P3939" s="120">
        <v>0</v>
      </c>
      <c r="Q3939" s="27" t="str">
        <f t="shared" si="605"/>
        <v>Registered</v>
      </c>
      <c r="R3939" s="121">
        <f t="shared" si="606"/>
        <v>1</v>
      </c>
      <c r="T3939" s="117">
        <f t="shared" si="603"/>
        <v>1611990</v>
      </c>
      <c r="U3939" s="117">
        <f t="shared" si="604"/>
        <v>0</v>
      </c>
    </row>
    <row r="3940" spans="1:21" x14ac:dyDescent="0.3">
      <c r="A3940" s="114">
        <v>326</v>
      </c>
      <c r="B3940" s="114" t="s">
        <v>1426</v>
      </c>
      <c r="C3940" s="114" t="s">
        <v>192</v>
      </c>
      <c r="D3940" s="114" t="s">
        <v>2181</v>
      </c>
      <c r="E3940" s="114" t="s">
        <v>2182</v>
      </c>
      <c r="F3940" s="115">
        <v>46102</v>
      </c>
      <c r="G3940" s="114" t="s">
        <v>1440</v>
      </c>
      <c r="H3940" s="116">
        <v>1805600</v>
      </c>
      <c r="I3940" s="116">
        <v>1805600</v>
      </c>
      <c r="J3940" s="116">
        <v>193610</v>
      </c>
      <c r="K3940" s="116">
        <v>1611990</v>
      </c>
      <c r="L3940" s="116">
        <v>0</v>
      </c>
      <c r="M3940" s="116">
        <v>1611990</v>
      </c>
      <c r="N3940" s="116">
        <v>0</v>
      </c>
      <c r="O3940" s="116">
        <v>0</v>
      </c>
      <c r="P3940" s="120">
        <v>0</v>
      </c>
      <c r="Q3940" s="27" t="str">
        <f t="shared" si="605"/>
        <v>Registered</v>
      </c>
      <c r="R3940" s="121">
        <f t="shared" si="606"/>
        <v>1</v>
      </c>
      <c r="T3940" s="117">
        <f t="shared" si="603"/>
        <v>1611990</v>
      </c>
      <c r="U3940" s="117">
        <f t="shared" si="604"/>
        <v>0</v>
      </c>
    </row>
    <row r="3941" spans="1:21" x14ac:dyDescent="0.3">
      <c r="A3941" s="114">
        <v>327</v>
      </c>
      <c r="B3941" s="114" t="s">
        <v>1426</v>
      </c>
      <c r="C3941" s="114" t="s">
        <v>192</v>
      </c>
      <c r="D3941" s="114" t="s">
        <v>2183</v>
      </c>
      <c r="E3941" s="114" t="s">
        <v>2184</v>
      </c>
      <c r="F3941" s="115">
        <v>46101</v>
      </c>
      <c r="G3941" s="114" t="s">
        <v>2101</v>
      </c>
      <c r="H3941" s="116">
        <v>1805600</v>
      </c>
      <c r="I3941" s="116">
        <v>1805600</v>
      </c>
      <c r="J3941" s="116">
        <v>194500</v>
      </c>
      <c r="K3941" s="116">
        <v>1611100</v>
      </c>
      <c r="L3941" s="116">
        <v>0</v>
      </c>
      <c r="M3941" s="116">
        <v>1611100</v>
      </c>
      <c r="N3941" s="116">
        <v>0</v>
      </c>
      <c r="O3941" s="116">
        <v>0</v>
      </c>
      <c r="P3941" s="120">
        <v>0</v>
      </c>
      <c r="Q3941" s="27" t="str">
        <f t="shared" si="605"/>
        <v>Registered</v>
      </c>
      <c r="R3941" s="121">
        <f t="shared" si="606"/>
        <v>1</v>
      </c>
      <c r="T3941" s="117">
        <f t="shared" si="603"/>
        <v>1611100</v>
      </c>
      <c r="U3941" s="117">
        <f t="shared" si="604"/>
        <v>0</v>
      </c>
    </row>
    <row r="3942" spans="1:21" x14ac:dyDescent="0.3">
      <c r="A3942" s="114">
        <v>328</v>
      </c>
      <c r="B3942" s="114" t="s">
        <v>1426</v>
      </c>
      <c r="C3942" s="114" t="s">
        <v>192</v>
      </c>
      <c r="D3942" s="114" t="s">
        <v>2185</v>
      </c>
      <c r="E3942" s="114" t="s">
        <v>2186</v>
      </c>
      <c r="F3942" s="115">
        <v>46106</v>
      </c>
      <c r="G3942" s="114" t="s">
        <v>2187</v>
      </c>
      <c r="H3942" s="116">
        <v>1805600</v>
      </c>
      <c r="I3942" s="116">
        <v>1805600</v>
      </c>
      <c r="J3942" s="116">
        <v>194500</v>
      </c>
      <c r="K3942" s="116">
        <v>1611100</v>
      </c>
      <c r="L3942" s="116">
        <v>0</v>
      </c>
      <c r="M3942" s="116">
        <v>1611100</v>
      </c>
      <c r="N3942" s="116">
        <v>0</v>
      </c>
      <c r="O3942" s="116">
        <v>0</v>
      </c>
      <c r="P3942" s="120">
        <v>0</v>
      </c>
      <c r="Q3942" s="27" t="str">
        <f t="shared" si="605"/>
        <v>Registered</v>
      </c>
      <c r="R3942" s="121">
        <f t="shared" si="606"/>
        <v>1</v>
      </c>
      <c r="T3942" s="117">
        <f t="shared" si="603"/>
        <v>1611100</v>
      </c>
      <c r="U3942" s="117">
        <f t="shared" si="604"/>
        <v>0</v>
      </c>
    </row>
    <row r="3943" spans="1:21" x14ac:dyDescent="0.3">
      <c r="A3943" s="114">
        <v>329</v>
      </c>
      <c r="B3943" s="114" t="s">
        <v>1426</v>
      </c>
      <c r="C3943" s="114" t="s">
        <v>192</v>
      </c>
      <c r="D3943" s="114" t="s">
        <v>2190</v>
      </c>
      <c r="E3943" s="114" t="s">
        <v>2191</v>
      </c>
      <c r="F3943" s="115">
        <v>46101</v>
      </c>
      <c r="G3943" s="114" t="s">
        <v>2101</v>
      </c>
      <c r="H3943" s="116">
        <v>1805600</v>
      </c>
      <c r="I3943" s="116">
        <v>1805600</v>
      </c>
      <c r="J3943" s="116">
        <v>194500</v>
      </c>
      <c r="K3943" s="116">
        <v>1611100</v>
      </c>
      <c r="L3943" s="116">
        <v>0</v>
      </c>
      <c r="M3943" s="116">
        <v>1611100</v>
      </c>
      <c r="N3943" s="116">
        <v>0</v>
      </c>
      <c r="O3943" s="116">
        <v>0</v>
      </c>
      <c r="P3943" s="120">
        <v>0</v>
      </c>
      <c r="Q3943" s="27" t="str">
        <f t="shared" si="605"/>
        <v>Registered</v>
      </c>
      <c r="R3943" s="121">
        <f t="shared" si="606"/>
        <v>1</v>
      </c>
      <c r="T3943" s="117">
        <f t="shared" si="603"/>
        <v>1611100</v>
      </c>
      <c r="U3943" s="117">
        <f t="shared" si="604"/>
        <v>0</v>
      </c>
    </row>
    <row r="3944" spans="1:21" x14ac:dyDescent="0.3">
      <c r="A3944" s="114">
        <v>330</v>
      </c>
      <c r="B3944" s="114" t="s">
        <v>1426</v>
      </c>
      <c r="C3944" s="114" t="s">
        <v>192</v>
      </c>
      <c r="D3944" s="114" t="s">
        <v>236</v>
      </c>
      <c r="E3944" s="114" t="s">
        <v>237</v>
      </c>
      <c r="F3944" s="115">
        <v>46129</v>
      </c>
      <c r="G3944" s="114" t="s">
        <v>1558</v>
      </c>
      <c r="H3944" s="116">
        <v>1805600</v>
      </c>
      <c r="I3944" s="116">
        <v>1805600</v>
      </c>
      <c r="J3944" s="116">
        <v>194500</v>
      </c>
      <c r="K3944" s="116">
        <v>1611100</v>
      </c>
      <c r="L3944" s="116">
        <v>0</v>
      </c>
      <c r="M3944" s="116">
        <v>1611100</v>
      </c>
      <c r="N3944" s="116">
        <v>0</v>
      </c>
      <c r="O3944" s="116">
        <v>0</v>
      </c>
      <c r="P3944" s="120">
        <v>0</v>
      </c>
      <c r="Q3944" s="27" t="str">
        <f t="shared" si="605"/>
        <v>Registered</v>
      </c>
      <c r="R3944" s="121">
        <f t="shared" si="606"/>
        <v>1</v>
      </c>
      <c r="T3944" s="117">
        <f t="shared" si="603"/>
        <v>1611100</v>
      </c>
      <c r="U3944" s="117">
        <f t="shared" si="604"/>
        <v>0</v>
      </c>
    </row>
    <row r="3945" spans="1:21" x14ac:dyDescent="0.3">
      <c r="A3945" s="114">
        <v>331</v>
      </c>
      <c r="B3945" s="114" t="s">
        <v>1426</v>
      </c>
      <c r="C3945" s="114" t="s">
        <v>192</v>
      </c>
      <c r="D3945" s="114" t="s">
        <v>250</v>
      </c>
      <c r="E3945" s="114" t="s">
        <v>251</v>
      </c>
      <c r="F3945" s="115">
        <v>46136</v>
      </c>
      <c r="G3945" s="114" t="s">
        <v>10015</v>
      </c>
      <c r="H3945" s="116">
        <v>1805600</v>
      </c>
      <c r="I3945" s="116">
        <v>1805600</v>
      </c>
      <c r="J3945" s="116">
        <v>194500</v>
      </c>
      <c r="K3945" s="116">
        <v>1611100</v>
      </c>
      <c r="L3945" s="116">
        <v>0</v>
      </c>
      <c r="M3945" s="116">
        <v>1611100</v>
      </c>
      <c r="N3945" s="116">
        <v>0</v>
      </c>
      <c r="O3945" s="116">
        <v>0</v>
      </c>
      <c r="P3945" s="120">
        <v>0</v>
      </c>
      <c r="Q3945" s="27" t="str">
        <f t="shared" si="605"/>
        <v>Registered</v>
      </c>
      <c r="R3945" s="121">
        <f t="shared" si="606"/>
        <v>1</v>
      </c>
      <c r="T3945" s="117">
        <f t="shared" si="603"/>
        <v>1611100</v>
      </c>
      <c r="U3945" s="117">
        <f t="shared" si="604"/>
        <v>0</v>
      </c>
    </row>
    <row r="3946" spans="1:21" x14ac:dyDescent="0.3">
      <c r="A3946" s="114">
        <v>332</v>
      </c>
      <c r="B3946" s="114" t="s">
        <v>1426</v>
      </c>
      <c r="C3946" s="114" t="s">
        <v>192</v>
      </c>
      <c r="D3946" s="114" t="s">
        <v>10391</v>
      </c>
      <c r="E3946" s="114" t="s">
        <v>10392</v>
      </c>
      <c r="F3946" s="115">
        <v>46108</v>
      </c>
      <c r="G3946" s="114" t="s">
        <v>2187</v>
      </c>
      <c r="H3946" s="116">
        <v>1805600</v>
      </c>
      <c r="I3946" s="116">
        <v>1805600</v>
      </c>
      <c r="J3946" s="116">
        <v>194500</v>
      </c>
      <c r="K3946" s="116">
        <v>1611100</v>
      </c>
      <c r="L3946" s="116">
        <v>0</v>
      </c>
      <c r="M3946" s="116">
        <v>1611100</v>
      </c>
      <c r="N3946" s="116">
        <v>0</v>
      </c>
      <c r="O3946" s="116">
        <v>0</v>
      </c>
      <c r="P3946" s="120">
        <v>0</v>
      </c>
      <c r="Q3946" s="27" t="str">
        <f t="shared" si="605"/>
        <v>Registered</v>
      </c>
      <c r="R3946" s="121">
        <f t="shared" si="606"/>
        <v>1</v>
      </c>
      <c r="T3946" s="117">
        <f t="shared" si="603"/>
        <v>1611100</v>
      </c>
      <c r="U3946" s="117">
        <f t="shared" si="604"/>
        <v>0</v>
      </c>
    </row>
    <row r="3947" spans="1:21" x14ac:dyDescent="0.3">
      <c r="A3947" s="114">
        <v>333</v>
      </c>
      <c r="B3947" s="114" t="s">
        <v>1426</v>
      </c>
      <c r="C3947" s="114" t="s">
        <v>192</v>
      </c>
      <c r="D3947" s="114" t="s">
        <v>234</v>
      </c>
      <c r="E3947" s="114" t="s">
        <v>235</v>
      </c>
      <c r="F3947" s="115">
        <v>46129</v>
      </c>
      <c r="G3947" s="114" t="s">
        <v>9587</v>
      </c>
      <c r="H3947" s="116">
        <v>1805600</v>
      </c>
      <c r="I3947" s="116">
        <v>1805600</v>
      </c>
      <c r="J3947" s="116">
        <v>194600</v>
      </c>
      <c r="K3947" s="116">
        <v>1611000</v>
      </c>
      <c r="L3947" s="116">
        <v>1611000</v>
      </c>
      <c r="M3947" s="116">
        <v>0</v>
      </c>
      <c r="N3947" s="116">
        <v>0</v>
      </c>
      <c r="O3947" s="116">
        <v>0</v>
      </c>
      <c r="P3947" s="120">
        <v>0</v>
      </c>
      <c r="Q3947" s="27" t="str">
        <f t="shared" si="605"/>
        <v>Registered</v>
      </c>
      <c r="R3947" s="121">
        <f t="shared" si="606"/>
        <v>1</v>
      </c>
      <c r="T3947" s="117">
        <f t="shared" si="603"/>
        <v>1611000</v>
      </c>
      <c r="U3947" s="117">
        <f t="shared" si="604"/>
        <v>0</v>
      </c>
    </row>
    <row r="3948" spans="1:21" x14ac:dyDescent="0.3">
      <c r="A3948" s="114">
        <v>334</v>
      </c>
      <c r="B3948" s="114" t="s">
        <v>1426</v>
      </c>
      <c r="C3948" s="114" t="s">
        <v>192</v>
      </c>
      <c r="D3948" s="114" t="s">
        <v>195</v>
      </c>
      <c r="E3948" s="114" t="s">
        <v>196</v>
      </c>
      <c r="F3948" s="115">
        <v>46115</v>
      </c>
      <c r="G3948" s="114" t="s">
        <v>1477</v>
      </c>
      <c r="H3948" s="116">
        <v>1805600</v>
      </c>
      <c r="I3948" s="116">
        <v>1805600</v>
      </c>
      <c r="J3948" s="116">
        <v>195060</v>
      </c>
      <c r="K3948" s="116">
        <v>1610540</v>
      </c>
      <c r="L3948" s="116">
        <v>0</v>
      </c>
      <c r="M3948" s="116">
        <v>1610540</v>
      </c>
      <c r="N3948" s="116">
        <v>0</v>
      </c>
      <c r="O3948" s="116">
        <v>0</v>
      </c>
      <c r="P3948" s="120">
        <v>0</v>
      </c>
      <c r="Q3948" s="27" t="str">
        <f t="shared" si="605"/>
        <v>Registered</v>
      </c>
      <c r="R3948" s="121">
        <f t="shared" si="606"/>
        <v>1</v>
      </c>
      <c r="T3948" s="117">
        <f t="shared" si="603"/>
        <v>1610540</v>
      </c>
      <c r="U3948" s="117">
        <f t="shared" si="604"/>
        <v>0</v>
      </c>
    </row>
    <row r="3949" spans="1:21" x14ac:dyDescent="0.3">
      <c r="A3949" s="114">
        <v>335</v>
      </c>
      <c r="B3949" s="114" t="s">
        <v>1426</v>
      </c>
      <c r="C3949" s="114" t="s">
        <v>192</v>
      </c>
      <c r="D3949" s="114" t="s">
        <v>209</v>
      </c>
      <c r="E3949" s="114" t="s">
        <v>210</v>
      </c>
      <c r="F3949" s="115">
        <v>46115</v>
      </c>
      <c r="G3949" s="114" t="s">
        <v>1434</v>
      </c>
      <c r="H3949" s="116">
        <v>1805600</v>
      </c>
      <c r="I3949" s="116">
        <v>1805600</v>
      </c>
      <c r="J3949" s="116">
        <v>195060</v>
      </c>
      <c r="K3949" s="116">
        <v>1610540</v>
      </c>
      <c r="L3949" s="116">
        <v>0</v>
      </c>
      <c r="M3949" s="116">
        <v>1610540</v>
      </c>
      <c r="N3949" s="116">
        <v>0</v>
      </c>
      <c r="O3949" s="116">
        <v>0</v>
      </c>
      <c r="P3949" s="120">
        <v>0</v>
      </c>
      <c r="Q3949" s="27" t="str">
        <f t="shared" si="605"/>
        <v>Registered</v>
      </c>
      <c r="R3949" s="121">
        <f t="shared" si="606"/>
        <v>1</v>
      </c>
      <c r="T3949" s="117">
        <f t="shared" si="603"/>
        <v>1610540</v>
      </c>
      <c r="U3949" s="117">
        <f t="shared" si="604"/>
        <v>0</v>
      </c>
    </row>
    <row r="3950" spans="1:21" x14ac:dyDescent="0.3">
      <c r="A3950" s="114">
        <v>336</v>
      </c>
      <c r="B3950" s="114" t="s">
        <v>1426</v>
      </c>
      <c r="C3950" s="114" t="s">
        <v>192</v>
      </c>
      <c r="D3950" s="114" t="s">
        <v>2192</v>
      </c>
      <c r="E3950" s="114" t="s">
        <v>2193</v>
      </c>
      <c r="F3950" s="115">
        <v>46102</v>
      </c>
      <c r="G3950" s="114" t="s">
        <v>1477</v>
      </c>
      <c r="H3950" s="116">
        <v>1805600</v>
      </c>
      <c r="I3950" s="116">
        <v>1805600</v>
      </c>
      <c r="J3950" s="116">
        <v>195060</v>
      </c>
      <c r="K3950" s="116">
        <v>1610540</v>
      </c>
      <c r="L3950" s="116">
        <v>0</v>
      </c>
      <c r="M3950" s="116">
        <v>1610540</v>
      </c>
      <c r="N3950" s="116">
        <v>0</v>
      </c>
      <c r="O3950" s="116">
        <v>0</v>
      </c>
      <c r="P3950" s="120">
        <v>0</v>
      </c>
      <c r="Q3950" s="27" t="str">
        <f t="shared" si="605"/>
        <v>Registered</v>
      </c>
      <c r="R3950" s="121">
        <f t="shared" si="606"/>
        <v>1</v>
      </c>
      <c r="T3950" s="117">
        <f t="shared" si="603"/>
        <v>1610540</v>
      </c>
      <c r="U3950" s="117">
        <f t="shared" si="604"/>
        <v>0</v>
      </c>
    </row>
    <row r="3951" spans="1:21" x14ac:dyDescent="0.3">
      <c r="A3951" s="114">
        <v>337</v>
      </c>
      <c r="B3951" s="114" t="s">
        <v>1426</v>
      </c>
      <c r="C3951" s="114" t="s">
        <v>192</v>
      </c>
      <c r="D3951" s="114" t="s">
        <v>2196</v>
      </c>
      <c r="E3951" s="114" t="s">
        <v>2197</v>
      </c>
      <c r="F3951" s="115">
        <v>46105</v>
      </c>
      <c r="G3951" s="114" t="s">
        <v>2187</v>
      </c>
      <c r="H3951" s="116">
        <v>1805600</v>
      </c>
      <c r="I3951" s="116">
        <v>1805600</v>
      </c>
      <c r="J3951" s="116">
        <v>195060</v>
      </c>
      <c r="K3951" s="116">
        <v>1610540</v>
      </c>
      <c r="L3951" s="116">
        <v>0</v>
      </c>
      <c r="M3951" s="116">
        <v>1610540</v>
      </c>
      <c r="N3951" s="116">
        <v>0</v>
      </c>
      <c r="O3951" s="116">
        <v>0</v>
      </c>
      <c r="P3951" s="120">
        <v>0</v>
      </c>
      <c r="Q3951" s="27" t="str">
        <f t="shared" si="605"/>
        <v>Registered</v>
      </c>
      <c r="R3951" s="121">
        <f t="shared" si="606"/>
        <v>1</v>
      </c>
      <c r="T3951" s="117">
        <f t="shared" si="603"/>
        <v>1610540</v>
      </c>
      <c r="U3951" s="117">
        <f t="shared" si="604"/>
        <v>0</v>
      </c>
    </row>
    <row r="3952" spans="1:21" x14ac:dyDescent="0.3">
      <c r="A3952" s="114">
        <v>338</v>
      </c>
      <c r="B3952" s="114" t="s">
        <v>1426</v>
      </c>
      <c r="C3952" s="114" t="s">
        <v>192</v>
      </c>
      <c r="D3952" s="114" t="s">
        <v>262</v>
      </c>
      <c r="E3952" s="114" t="s">
        <v>263</v>
      </c>
      <c r="F3952" s="115">
        <v>46118</v>
      </c>
      <c r="G3952" s="114" t="s">
        <v>1565</v>
      </c>
      <c r="H3952" s="116">
        <v>1805600</v>
      </c>
      <c r="I3952" s="116">
        <v>1805600</v>
      </c>
      <c r="J3952" s="116">
        <v>195060</v>
      </c>
      <c r="K3952" s="116">
        <v>1610540</v>
      </c>
      <c r="L3952" s="116">
        <v>0</v>
      </c>
      <c r="M3952" s="116">
        <v>1610540</v>
      </c>
      <c r="N3952" s="116">
        <v>0</v>
      </c>
      <c r="O3952" s="116">
        <v>0</v>
      </c>
      <c r="P3952" s="120">
        <v>0</v>
      </c>
      <c r="Q3952" s="27" t="str">
        <f t="shared" si="605"/>
        <v>Registered</v>
      </c>
      <c r="R3952" s="121">
        <f t="shared" si="606"/>
        <v>1</v>
      </c>
      <c r="T3952" s="117">
        <f t="shared" si="603"/>
        <v>1610540</v>
      </c>
      <c r="U3952" s="117">
        <f t="shared" si="604"/>
        <v>0</v>
      </c>
    </row>
    <row r="3953" spans="1:21" x14ac:dyDescent="0.3">
      <c r="A3953" s="114">
        <v>339</v>
      </c>
      <c r="B3953" s="114" t="s">
        <v>1426</v>
      </c>
      <c r="C3953" s="114" t="s">
        <v>192</v>
      </c>
      <c r="D3953" s="114" t="s">
        <v>264</v>
      </c>
      <c r="E3953" s="114" t="s">
        <v>265</v>
      </c>
      <c r="F3953" s="115">
        <v>46116</v>
      </c>
      <c r="G3953" s="114" t="s">
        <v>1434</v>
      </c>
      <c r="H3953" s="116">
        <v>1805600</v>
      </c>
      <c r="I3953" s="116">
        <v>1805600</v>
      </c>
      <c r="J3953" s="116">
        <v>195060</v>
      </c>
      <c r="K3953" s="116">
        <v>1610540</v>
      </c>
      <c r="L3953" s="116">
        <v>0</v>
      </c>
      <c r="M3953" s="116">
        <v>1610540</v>
      </c>
      <c r="N3953" s="116">
        <v>0</v>
      </c>
      <c r="O3953" s="116">
        <v>0</v>
      </c>
      <c r="P3953" s="120">
        <v>0</v>
      </c>
      <c r="Q3953" s="27" t="str">
        <f t="shared" si="605"/>
        <v>Registered</v>
      </c>
      <c r="R3953" s="121">
        <f t="shared" si="606"/>
        <v>1</v>
      </c>
      <c r="T3953" s="117">
        <f t="shared" si="603"/>
        <v>1610540</v>
      </c>
      <c r="U3953" s="117">
        <f t="shared" si="604"/>
        <v>0</v>
      </c>
    </row>
    <row r="3954" spans="1:21" x14ac:dyDescent="0.3">
      <c r="A3954" s="114">
        <v>340</v>
      </c>
      <c r="B3954" s="114" t="s">
        <v>1426</v>
      </c>
      <c r="C3954" s="114" t="s">
        <v>192</v>
      </c>
      <c r="D3954" s="114" t="s">
        <v>2198</v>
      </c>
      <c r="E3954" s="114" t="s">
        <v>2199</v>
      </c>
      <c r="F3954" s="115">
        <v>46101</v>
      </c>
      <c r="G3954" s="114" t="s">
        <v>2200</v>
      </c>
      <c r="H3954" s="116">
        <v>1805600</v>
      </c>
      <c r="I3954" s="116">
        <v>1805600</v>
      </c>
      <c r="J3954" s="116">
        <v>195071</v>
      </c>
      <c r="K3954" s="116">
        <v>1610529</v>
      </c>
      <c r="L3954" s="116">
        <v>0</v>
      </c>
      <c r="M3954" s="116">
        <v>1610529</v>
      </c>
      <c r="N3954" s="116">
        <v>0</v>
      </c>
      <c r="O3954" s="116">
        <v>0</v>
      </c>
      <c r="P3954" s="120">
        <v>0</v>
      </c>
      <c r="Q3954" s="27" t="str">
        <f t="shared" si="605"/>
        <v>Registered</v>
      </c>
      <c r="R3954" s="121">
        <f t="shared" si="606"/>
        <v>1</v>
      </c>
      <c r="T3954" s="117">
        <f t="shared" si="603"/>
        <v>1610529</v>
      </c>
      <c r="U3954" s="117">
        <f t="shared" si="604"/>
        <v>0</v>
      </c>
    </row>
    <row r="3955" spans="1:21" x14ac:dyDescent="0.3">
      <c r="A3955" s="114">
        <v>341</v>
      </c>
      <c r="B3955" s="114" t="s">
        <v>1426</v>
      </c>
      <c r="C3955" s="114" t="s">
        <v>192</v>
      </c>
      <c r="D3955" s="114" t="s">
        <v>211</v>
      </c>
      <c r="E3955" s="114" t="s">
        <v>212</v>
      </c>
      <c r="F3955" s="115">
        <v>46120</v>
      </c>
      <c r="G3955" s="114" t="s">
        <v>1694</v>
      </c>
      <c r="H3955" s="116">
        <v>1805600</v>
      </c>
      <c r="I3955" s="116">
        <v>1805600</v>
      </c>
      <c r="J3955" s="116">
        <v>195100</v>
      </c>
      <c r="K3955" s="116">
        <v>1610500</v>
      </c>
      <c r="L3955" s="116">
        <v>0</v>
      </c>
      <c r="M3955" s="116">
        <v>1610500</v>
      </c>
      <c r="N3955" s="116">
        <v>0</v>
      </c>
      <c r="O3955" s="116">
        <v>0</v>
      </c>
      <c r="P3955" s="120">
        <v>0</v>
      </c>
      <c r="Q3955" s="27" t="str">
        <f t="shared" si="605"/>
        <v>Registered</v>
      </c>
      <c r="R3955" s="121">
        <f t="shared" si="606"/>
        <v>1</v>
      </c>
      <c r="T3955" s="117">
        <f t="shared" si="603"/>
        <v>1610500</v>
      </c>
      <c r="U3955" s="117">
        <f t="shared" si="604"/>
        <v>0</v>
      </c>
    </row>
    <row r="3956" spans="1:21" x14ac:dyDescent="0.3">
      <c r="A3956" s="114">
        <v>342</v>
      </c>
      <c r="B3956" s="114" t="s">
        <v>1426</v>
      </c>
      <c r="C3956" s="114" t="s">
        <v>192</v>
      </c>
      <c r="D3956" s="114" t="s">
        <v>226</v>
      </c>
      <c r="E3956" s="114" t="s">
        <v>227</v>
      </c>
      <c r="F3956" s="115">
        <v>46120</v>
      </c>
      <c r="G3956" s="114" t="s">
        <v>1565</v>
      </c>
      <c r="H3956" s="116">
        <v>1805600</v>
      </c>
      <c r="I3956" s="116">
        <v>1805600</v>
      </c>
      <c r="J3956" s="116">
        <v>195100</v>
      </c>
      <c r="K3956" s="116">
        <v>1610500</v>
      </c>
      <c r="L3956" s="116">
        <v>0</v>
      </c>
      <c r="M3956" s="116">
        <v>1610500</v>
      </c>
      <c r="N3956" s="116">
        <v>0</v>
      </c>
      <c r="O3956" s="116">
        <v>0</v>
      </c>
      <c r="P3956" s="120">
        <v>0</v>
      </c>
      <c r="Q3956" s="27" t="str">
        <f t="shared" si="605"/>
        <v>Registered</v>
      </c>
      <c r="R3956" s="121">
        <f t="shared" si="606"/>
        <v>1</v>
      </c>
      <c r="T3956" s="117">
        <f t="shared" si="603"/>
        <v>1610500</v>
      </c>
      <c r="U3956" s="117">
        <f t="shared" si="604"/>
        <v>0</v>
      </c>
    </row>
    <row r="3957" spans="1:21" x14ac:dyDescent="0.3">
      <c r="A3957" s="114">
        <v>343</v>
      </c>
      <c r="B3957" s="114" t="s">
        <v>1426</v>
      </c>
      <c r="C3957" s="114" t="s">
        <v>192</v>
      </c>
      <c r="D3957" s="114" t="s">
        <v>2201</v>
      </c>
      <c r="E3957" s="114" t="s">
        <v>2202</v>
      </c>
      <c r="F3957" s="115">
        <v>46104</v>
      </c>
      <c r="G3957" s="114" t="s">
        <v>2101</v>
      </c>
      <c r="H3957" s="116">
        <v>1805600</v>
      </c>
      <c r="I3957" s="116">
        <v>1805600</v>
      </c>
      <c r="J3957" s="116">
        <v>195100</v>
      </c>
      <c r="K3957" s="116">
        <v>1610500</v>
      </c>
      <c r="L3957" s="116">
        <v>0</v>
      </c>
      <c r="M3957" s="116">
        <v>1610500</v>
      </c>
      <c r="N3957" s="116">
        <v>0</v>
      </c>
      <c r="O3957" s="116">
        <v>0</v>
      </c>
      <c r="P3957" s="120">
        <v>0</v>
      </c>
      <c r="Q3957" s="27" t="str">
        <f t="shared" si="605"/>
        <v>Registered</v>
      </c>
      <c r="R3957" s="121">
        <f t="shared" si="606"/>
        <v>1</v>
      </c>
      <c r="T3957" s="117">
        <f t="shared" si="603"/>
        <v>1610500</v>
      </c>
      <c r="U3957" s="117">
        <f t="shared" si="604"/>
        <v>0</v>
      </c>
    </row>
    <row r="3958" spans="1:21" x14ac:dyDescent="0.3">
      <c r="A3958" s="114">
        <v>344</v>
      </c>
      <c r="B3958" s="114" t="s">
        <v>1426</v>
      </c>
      <c r="C3958" s="114" t="s">
        <v>192</v>
      </c>
      <c r="D3958" s="114" t="s">
        <v>2203</v>
      </c>
      <c r="E3958" s="114" t="s">
        <v>2204</v>
      </c>
      <c r="F3958" s="115">
        <v>46104</v>
      </c>
      <c r="G3958" s="114" t="s">
        <v>1847</v>
      </c>
      <c r="H3958" s="116">
        <v>1805600</v>
      </c>
      <c r="I3958" s="116">
        <v>1805600</v>
      </c>
      <c r="J3958" s="116">
        <v>195100</v>
      </c>
      <c r="K3958" s="116">
        <v>1610500</v>
      </c>
      <c r="L3958" s="116">
        <v>0</v>
      </c>
      <c r="M3958" s="116">
        <v>1610500</v>
      </c>
      <c r="N3958" s="116">
        <v>0</v>
      </c>
      <c r="O3958" s="116">
        <v>0</v>
      </c>
      <c r="P3958" s="120">
        <v>0</v>
      </c>
      <c r="Q3958" s="27" t="str">
        <f t="shared" si="605"/>
        <v>Registered</v>
      </c>
      <c r="R3958" s="121">
        <f t="shared" si="606"/>
        <v>1</v>
      </c>
      <c r="T3958" s="117">
        <f t="shared" si="603"/>
        <v>1610500</v>
      </c>
      <c r="U3958" s="117">
        <f t="shared" si="604"/>
        <v>0</v>
      </c>
    </row>
    <row r="3959" spans="1:21" x14ac:dyDescent="0.3">
      <c r="A3959" s="114">
        <v>345</v>
      </c>
      <c r="B3959" s="114" t="s">
        <v>1426</v>
      </c>
      <c r="C3959" s="114" t="s">
        <v>192</v>
      </c>
      <c r="D3959" s="114" t="s">
        <v>2205</v>
      </c>
      <c r="E3959" s="114" t="s">
        <v>2206</v>
      </c>
      <c r="F3959" s="115">
        <v>46111</v>
      </c>
      <c r="G3959" s="114" t="s">
        <v>1477</v>
      </c>
      <c r="H3959" s="116">
        <v>1805600</v>
      </c>
      <c r="I3959" s="116">
        <v>1805600</v>
      </c>
      <c r="J3959" s="116">
        <v>195100</v>
      </c>
      <c r="K3959" s="116">
        <v>1610500</v>
      </c>
      <c r="L3959" s="116">
        <v>0</v>
      </c>
      <c r="M3959" s="116">
        <v>1610500</v>
      </c>
      <c r="N3959" s="116">
        <v>0</v>
      </c>
      <c r="O3959" s="116">
        <v>0</v>
      </c>
      <c r="P3959" s="120">
        <v>0</v>
      </c>
      <c r="Q3959" s="27" t="str">
        <f t="shared" si="605"/>
        <v>Registered</v>
      </c>
      <c r="R3959" s="121">
        <f t="shared" si="606"/>
        <v>1</v>
      </c>
      <c r="T3959" s="117">
        <f t="shared" si="603"/>
        <v>1610500</v>
      </c>
      <c r="U3959" s="117">
        <f t="shared" si="604"/>
        <v>0</v>
      </c>
    </row>
    <row r="3960" spans="1:21" x14ac:dyDescent="0.3">
      <c r="A3960" s="114">
        <v>346</v>
      </c>
      <c r="B3960" s="114" t="s">
        <v>1426</v>
      </c>
      <c r="C3960" s="114" t="s">
        <v>192</v>
      </c>
      <c r="D3960" s="114" t="s">
        <v>197</v>
      </c>
      <c r="E3960" s="114" t="s">
        <v>198</v>
      </c>
      <c r="F3960" s="115">
        <v>46115</v>
      </c>
      <c r="G3960" s="114" t="s">
        <v>1477</v>
      </c>
      <c r="H3960" s="116">
        <v>1805600</v>
      </c>
      <c r="I3960" s="116">
        <v>1805600</v>
      </c>
      <c r="J3960" s="116">
        <v>200100</v>
      </c>
      <c r="K3960" s="116">
        <v>1605500</v>
      </c>
      <c r="L3960" s="116">
        <v>0</v>
      </c>
      <c r="M3960" s="116">
        <v>1605500</v>
      </c>
      <c r="N3960" s="116">
        <v>0</v>
      </c>
      <c r="O3960" s="116">
        <v>0</v>
      </c>
      <c r="P3960" s="120">
        <v>0</v>
      </c>
      <c r="Q3960" s="27" t="str">
        <f t="shared" si="605"/>
        <v>Registered</v>
      </c>
      <c r="R3960" s="121">
        <f t="shared" si="606"/>
        <v>1</v>
      </c>
      <c r="T3960" s="117">
        <f t="shared" si="603"/>
        <v>1605500</v>
      </c>
      <c r="U3960" s="117">
        <f t="shared" si="604"/>
        <v>0</v>
      </c>
    </row>
    <row r="3961" spans="1:21" x14ac:dyDescent="0.3">
      <c r="A3961" s="114">
        <v>348</v>
      </c>
      <c r="B3961" s="114" t="s">
        <v>1426</v>
      </c>
      <c r="C3961" s="114" t="s">
        <v>192</v>
      </c>
      <c r="D3961" s="114" t="s">
        <v>218</v>
      </c>
      <c r="E3961" s="114" t="s">
        <v>219</v>
      </c>
      <c r="F3961" s="115">
        <v>46128</v>
      </c>
      <c r="G3961" s="114" t="s">
        <v>1429</v>
      </c>
      <c r="H3961" s="116">
        <v>1805600</v>
      </c>
      <c r="I3961" s="116">
        <v>1805600</v>
      </c>
      <c r="J3961" s="116">
        <v>205500</v>
      </c>
      <c r="K3961" s="116">
        <v>1600100</v>
      </c>
      <c r="L3961" s="116">
        <v>0</v>
      </c>
      <c r="M3961" s="116">
        <v>1600100</v>
      </c>
      <c r="N3961" s="116">
        <v>0</v>
      </c>
      <c r="O3961" s="116">
        <v>0</v>
      </c>
      <c r="P3961" s="120">
        <v>0</v>
      </c>
      <c r="Q3961" s="27" t="str">
        <f t="shared" si="605"/>
        <v>Registered</v>
      </c>
      <c r="R3961" s="121">
        <f t="shared" si="606"/>
        <v>1</v>
      </c>
      <c r="T3961" s="117">
        <f t="shared" si="603"/>
        <v>1600100</v>
      </c>
      <c r="U3961" s="117">
        <f t="shared" si="604"/>
        <v>0</v>
      </c>
    </row>
    <row r="3962" spans="1:21" x14ac:dyDescent="0.3">
      <c r="A3962" s="114">
        <v>349</v>
      </c>
      <c r="B3962" s="114" t="s">
        <v>1426</v>
      </c>
      <c r="C3962" s="114" t="s">
        <v>192</v>
      </c>
      <c r="D3962" s="114" t="s">
        <v>193</v>
      </c>
      <c r="E3962" s="114" t="s">
        <v>194</v>
      </c>
      <c r="F3962" s="115">
        <v>46119</v>
      </c>
      <c r="G3962" s="114" t="s">
        <v>1558</v>
      </c>
      <c r="H3962" s="116">
        <v>1805600</v>
      </c>
      <c r="I3962" s="116">
        <v>1805600</v>
      </c>
      <c r="J3962" s="116">
        <v>205600</v>
      </c>
      <c r="K3962" s="116">
        <v>1600000</v>
      </c>
      <c r="L3962" s="116">
        <v>1600000</v>
      </c>
      <c r="M3962" s="116">
        <v>0</v>
      </c>
      <c r="N3962" s="116">
        <v>0</v>
      </c>
      <c r="O3962" s="116">
        <v>0</v>
      </c>
      <c r="P3962" s="120">
        <v>0</v>
      </c>
      <c r="Q3962" s="27" t="str">
        <f t="shared" si="605"/>
        <v>Registered</v>
      </c>
      <c r="R3962" s="121">
        <f t="shared" si="606"/>
        <v>1</v>
      </c>
      <c r="T3962" s="117">
        <f t="shared" si="603"/>
        <v>1600000</v>
      </c>
      <c r="U3962" s="117">
        <f t="shared" si="604"/>
        <v>0</v>
      </c>
    </row>
    <row r="3963" spans="1:21" x14ac:dyDescent="0.3">
      <c r="A3963" s="114">
        <v>350</v>
      </c>
      <c r="B3963" s="114" t="s">
        <v>1426</v>
      </c>
      <c r="C3963" s="114" t="s">
        <v>192</v>
      </c>
      <c r="D3963" s="114" t="s">
        <v>2209</v>
      </c>
      <c r="E3963" s="114" t="s">
        <v>2210</v>
      </c>
      <c r="F3963" s="115">
        <v>46105</v>
      </c>
      <c r="G3963" s="114" t="s">
        <v>1440</v>
      </c>
      <c r="H3963" s="116">
        <v>1805600</v>
      </c>
      <c r="I3963" s="116">
        <v>1805600</v>
      </c>
      <c r="J3963" s="116">
        <v>208100</v>
      </c>
      <c r="K3963" s="116">
        <v>1597500</v>
      </c>
      <c r="L3963" s="116">
        <v>0</v>
      </c>
      <c r="M3963" s="116">
        <v>1597500</v>
      </c>
      <c r="N3963" s="116">
        <v>0</v>
      </c>
      <c r="O3963" s="116">
        <v>0</v>
      </c>
      <c r="P3963" s="120">
        <v>0</v>
      </c>
      <c r="Q3963" s="27" t="str">
        <f t="shared" si="605"/>
        <v>Registered</v>
      </c>
      <c r="R3963" s="121">
        <f t="shared" si="606"/>
        <v>1</v>
      </c>
      <c r="T3963" s="117">
        <f t="shared" si="603"/>
        <v>1597500</v>
      </c>
      <c r="U3963" s="117">
        <f t="shared" si="604"/>
        <v>0</v>
      </c>
    </row>
    <row r="3964" spans="1:21" x14ac:dyDescent="0.3">
      <c r="A3964" s="114">
        <v>356</v>
      </c>
      <c r="B3964" s="114" t="s">
        <v>1426</v>
      </c>
      <c r="C3964" s="114" t="s">
        <v>192</v>
      </c>
      <c r="D3964" s="114" t="s">
        <v>268</v>
      </c>
      <c r="E3964" s="114" t="s">
        <v>269</v>
      </c>
      <c r="F3964" s="115">
        <v>46142</v>
      </c>
      <c r="G3964" s="114" t="s">
        <v>9604</v>
      </c>
      <c r="H3964" s="116">
        <v>1805600</v>
      </c>
      <c r="I3964" s="116">
        <v>1805600</v>
      </c>
      <c r="J3964" s="116">
        <v>241100</v>
      </c>
      <c r="K3964" s="116">
        <v>1564500</v>
      </c>
      <c r="L3964" s="116">
        <v>1564500</v>
      </c>
      <c r="M3964" s="116">
        <v>0</v>
      </c>
      <c r="N3964" s="116">
        <v>0</v>
      </c>
      <c r="O3964" s="116">
        <v>0</v>
      </c>
      <c r="P3964" s="120">
        <v>0</v>
      </c>
      <c r="Q3964" s="27" t="str">
        <f t="shared" si="605"/>
        <v>Registered</v>
      </c>
      <c r="R3964" s="121">
        <f t="shared" si="606"/>
        <v>1</v>
      </c>
      <c r="T3964" s="117">
        <f t="shared" si="603"/>
        <v>1564500</v>
      </c>
      <c r="U3964" s="117">
        <f t="shared" si="604"/>
        <v>0</v>
      </c>
    </row>
    <row r="3965" spans="1:21" x14ac:dyDescent="0.3">
      <c r="A3965" s="114">
        <v>357</v>
      </c>
      <c r="B3965" s="114" t="s">
        <v>1426</v>
      </c>
      <c r="C3965" s="114" t="s">
        <v>192</v>
      </c>
      <c r="D3965" s="114" t="s">
        <v>216</v>
      </c>
      <c r="E3965" s="114" t="s">
        <v>217</v>
      </c>
      <c r="F3965" s="115">
        <v>46125</v>
      </c>
      <c r="G3965" s="114" t="s">
        <v>1558</v>
      </c>
      <c r="H3965" s="116">
        <v>1805600</v>
      </c>
      <c r="I3965" s="116">
        <v>1805600</v>
      </c>
      <c r="J3965" s="116">
        <v>256000</v>
      </c>
      <c r="K3965" s="116">
        <v>1549600</v>
      </c>
      <c r="L3965" s="116">
        <v>1549600</v>
      </c>
      <c r="M3965" s="116">
        <v>0</v>
      </c>
      <c r="N3965" s="116">
        <v>0</v>
      </c>
      <c r="O3965" s="116">
        <v>0</v>
      </c>
      <c r="P3965" s="120">
        <v>0</v>
      </c>
      <c r="Q3965" s="27" t="str">
        <f t="shared" si="605"/>
        <v>Registered</v>
      </c>
      <c r="R3965" s="121">
        <f t="shared" si="606"/>
        <v>1</v>
      </c>
      <c r="T3965" s="117">
        <f t="shared" si="603"/>
        <v>1549600</v>
      </c>
      <c r="U3965" s="117">
        <f t="shared" si="604"/>
        <v>0</v>
      </c>
    </row>
    <row r="3966" spans="1:21" x14ac:dyDescent="0.3">
      <c r="A3966" s="114">
        <v>359</v>
      </c>
      <c r="B3966" s="114" t="s">
        <v>1426</v>
      </c>
      <c r="C3966" s="114" t="s">
        <v>192</v>
      </c>
      <c r="D3966" s="114" t="s">
        <v>213</v>
      </c>
      <c r="E3966" s="114" t="s">
        <v>214</v>
      </c>
      <c r="F3966" s="115">
        <v>46132</v>
      </c>
      <c r="G3966" s="114" t="s">
        <v>10377</v>
      </c>
      <c r="H3966" s="116">
        <v>1805600</v>
      </c>
      <c r="I3966" s="116">
        <v>1805600</v>
      </c>
      <c r="J3966" s="116">
        <v>263100</v>
      </c>
      <c r="K3966" s="116">
        <v>1542500</v>
      </c>
      <c r="L3966" s="116">
        <v>1542500</v>
      </c>
      <c r="M3966" s="116">
        <v>0</v>
      </c>
      <c r="N3966" s="116">
        <v>0</v>
      </c>
      <c r="O3966" s="116">
        <v>0</v>
      </c>
      <c r="P3966" s="120">
        <v>0</v>
      </c>
      <c r="Q3966" s="27" t="str">
        <f t="shared" si="605"/>
        <v>Registered</v>
      </c>
      <c r="R3966" s="121">
        <f t="shared" si="606"/>
        <v>1</v>
      </c>
      <c r="T3966" s="117">
        <f t="shared" ref="T3966:T4001" si="607">L3966+M3966+N3966+O3966+P3966</f>
        <v>1542500</v>
      </c>
      <c r="U3966" s="117">
        <f t="shared" ref="U3966:U4001" si="608">K3966-T3966</f>
        <v>0</v>
      </c>
    </row>
    <row r="3967" spans="1:21" x14ac:dyDescent="0.3">
      <c r="A3967" s="114">
        <v>361</v>
      </c>
      <c r="B3967" s="114" t="s">
        <v>1426</v>
      </c>
      <c r="C3967" s="114" t="s">
        <v>192</v>
      </c>
      <c r="D3967" s="114" t="s">
        <v>2237</v>
      </c>
      <c r="E3967" s="114" t="s">
        <v>2238</v>
      </c>
      <c r="F3967" s="115">
        <v>46108</v>
      </c>
      <c r="G3967" s="114" t="s">
        <v>2101</v>
      </c>
      <c r="H3967" s="116">
        <v>1805600</v>
      </c>
      <c r="I3967" s="116">
        <v>1805600</v>
      </c>
      <c r="J3967" s="116">
        <v>268580</v>
      </c>
      <c r="K3967" s="116">
        <v>1537020</v>
      </c>
      <c r="L3967" s="116">
        <v>0</v>
      </c>
      <c r="M3967" s="116">
        <v>1537020</v>
      </c>
      <c r="N3967" s="116">
        <v>0</v>
      </c>
      <c r="O3967" s="116">
        <v>0</v>
      </c>
      <c r="P3967" s="120">
        <v>0</v>
      </c>
      <c r="Q3967" s="27" t="str">
        <f t="shared" si="605"/>
        <v>Registered</v>
      </c>
      <c r="R3967" s="121">
        <f t="shared" si="606"/>
        <v>1</v>
      </c>
      <c r="T3967" s="117">
        <f t="shared" si="607"/>
        <v>1537020</v>
      </c>
      <c r="U3967" s="117">
        <f t="shared" si="608"/>
        <v>0</v>
      </c>
    </row>
    <row r="3968" spans="1:21" x14ac:dyDescent="0.3">
      <c r="A3968" s="114">
        <v>364</v>
      </c>
      <c r="B3968" s="114" t="s">
        <v>1426</v>
      </c>
      <c r="C3968" s="114" t="s">
        <v>192</v>
      </c>
      <c r="D3968" s="114" t="s">
        <v>260</v>
      </c>
      <c r="E3968" s="114" t="s">
        <v>261</v>
      </c>
      <c r="F3968" s="115">
        <v>46115</v>
      </c>
      <c r="G3968" s="114" t="s">
        <v>1477</v>
      </c>
      <c r="H3968" s="116">
        <v>1805600</v>
      </c>
      <c r="I3968" s="116">
        <v>1805600</v>
      </c>
      <c r="J3968" s="116">
        <v>293080</v>
      </c>
      <c r="K3968" s="116">
        <v>1512520</v>
      </c>
      <c r="L3968" s="116">
        <v>0</v>
      </c>
      <c r="M3968" s="116">
        <v>1512520</v>
      </c>
      <c r="N3968" s="116">
        <v>0</v>
      </c>
      <c r="O3968" s="116">
        <v>0</v>
      </c>
      <c r="P3968" s="120">
        <v>0</v>
      </c>
      <c r="Q3968" s="27" t="str">
        <f t="shared" si="605"/>
        <v>Registered</v>
      </c>
      <c r="R3968" s="121">
        <f t="shared" si="606"/>
        <v>1</v>
      </c>
      <c r="T3968" s="117">
        <f t="shared" si="607"/>
        <v>1512520</v>
      </c>
      <c r="U3968" s="117">
        <f t="shared" si="608"/>
        <v>0</v>
      </c>
    </row>
    <row r="3969" spans="1:21" x14ac:dyDescent="0.3">
      <c r="A3969" s="114">
        <v>366</v>
      </c>
      <c r="B3969" s="114" t="s">
        <v>1426</v>
      </c>
      <c r="C3969" s="114" t="s">
        <v>192</v>
      </c>
      <c r="D3969" s="114" t="s">
        <v>280</v>
      </c>
      <c r="E3969" s="114" t="s">
        <v>281</v>
      </c>
      <c r="F3969" s="115">
        <v>46115</v>
      </c>
      <c r="G3969" s="114" t="s">
        <v>2187</v>
      </c>
      <c r="H3969" s="116">
        <v>1805600</v>
      </c>
      <c r="I3969" s="116">
        <v>1805600</v>
      </c>
      <c r="J3969" s="116">
        <v>305600</v>
      </c>
      <c r="K3969" s="116">
        <v>1500000</v>
      </c>
      <c r="L3969" s="116">
        <v>0</v>
      </c>
      <c r="M3969" s="116">
        <v>1500000</v>
      </c>
      <c r="N3969" s="116">
        <v>0</v>
      </c>
      <c r="O3969" s="116">
        <v>0</v>
      </c>
      <c r="P3969" s="120">
        <v>0</v>
      </c>
      <c r="Q3969" s="27" t="str">
        <f t="shared" si="605"/>
        <v>Registered</v>
      </c>
      <c r="R3969" s="121">
        <f t="shared" si="606"/>
        <v>1</v>
      </c>
      <c r="T3969" s="117">
        <f t="shared" si="607"/>
        <v>1500000</v>
      </c>
      <c r="U3969" s="117">
        <f t="shared" si="608"/>
        <v>0</v>
      </c>
    </row>
    <row r="3970" spans="1:21" x14ac:dyDescent="0.3">
      <c r="A3970" s="114">
        <v>368</v>
      </c>
      <c r="B3970" s="114" t="s">
        <v>1426</v>
      </c>
      <c r="C3970" s="114" t="s">
        <v>192</v>
      </c>
      <c r="D3970" s="114" t="s">
        <v>2251</v>
      </c>
      <c r="E3970" s="114" t="s">
        <v>2252</v>
      </c>
      <c r="F3970" s="115">
        <v>46102</v>
      </c>
      <c r="G3970" s="114" t="s">
        <v>2187</v>
      </c>
      <c r="H3970" s="116">
        <v>1805600</v>
      </c>
      <c r="I3970" s="116">
        <v>1805600</v>
      </c>
      <c r="J3970" s="116">
        <v>320100</v>
      </c>
      <c r="K3970" s="116">
        <v>1485500</v>
      </c>
      <c r="L3970" s="116">
        <v>0</v>
      </c>
      <c r="M3970" s="116">
        <v>1485500</v>
      </c>
      <c r="N3970" s="116">
        <v>0</v>
      </c>
      <c r="O3970" s="116">
        <v>0</v>
      </c>
      <c r="P3970" s="120">
        <v>0</v>
      </c>
      <c r="Q3970" s="27" t="str">
        <f t="shared" ref="Q3970:Q4033" si="609">IF(G3970="01 Jan 1900","Unregistered","Registered")</f>
        <v>Registered</v>
      </c>
      <c r="R3970" s="121">
        <f t="shared" si="606"/>
        <v>1</v>
      </c>
      <c r="T3970" s="117">
        <f t="shared" si="607"/>
        <v>1485500</v>
      </c>
      <c r="U3970" s="117">
        <f t="shared" si="608"/>
        <v>0</v>
      </c>
    </row>
    <row r="3971" spans="1:21" x14ac:dyDescent="0.3">
      <c r="A3971" s="114">
        <v>372</v>
      </c>
      <c r="B3971" s="114" t="s">
        <v>1426</v>
      </c>
      <c r="C3971" s="114" t="s">
        <v>192</v>
      </c>
      <c r="D3971" s="114" t="s">
        <v>2259</v>
      </c>
      <c r="E3971" s="114" t="s">
        <v>2260</v>
      </c>
      <c r="F3971" s="115">
        <v>46101</v>
      </c>
      <c r="G3971" s="114" t="s">
        <v>1847</v>
      </c>
      <c r="H3971" s="116">
        <v>1805600</v>
      </c>
      <c r="I3971" s="116">
        <v>1805600</v>
      </c>
      <c r="J3971" s="116">
        <v>372720</v>
      </c>
      <c r="K3971" s="116">
        <v>1432880</v>
      </c>
      <c r="L3971" s="116">
        <v>0</v>
      </c>
      <c r="M3971" s="116">
        <v>1432880</v>
      </c>
      <c r="N3971" s="116">
        <v>0</v>
      </c>
      <c r="O3971" s="116">
        <v>0</v>
      </c>
      <c r="P3971" s="120">
        <v>0</v>
      </c>
      <c r="Q3971" s="27" t="str">
        <f t="shared" si="609"/>
        <v>Registered</v>
      </c>
      <c r="R3971" s="121">
        <f t="shared" ref="R3971:R4034" si="610">I3971/H3971</f>
        <v>1</v>
      </c>
      <c r="T3971" s="117">
        <f t="shared" si="607"/>
        <v>1432880</v>
      </c>
      <c r="U3971" s="117">
        <f t="shared" si="608"/>
        <v>0</v>
      </c>
    </row>
    <row r="3972" spans="1:21" x14ac:dyDescent="0.3">
      <c r="A3972" s="114">
        <v>387</v>
      </c>
      <c r="B3972" s="114" t="s">
        <v>1426</v>
      </c>
      <c r="C3972" s="114" t="s">
        <v>192</v>
      </c>
      <c r="D3972" s="114" t="s">
        <v>232</v>
      </c>
      <c r="E3972" s="114" t="s">
        <v>233</v>
      </c>
      <c r="F3972" s="115">
        <v>46140</v>
      </c>
      <c r="G3972" s="114" t="s">
        <v>10377</v>
      </c>
      <c r="H3972" s="116">
        <v>1805600</v>
      </c>
      <c r="I3972" s="116">
        <v>1805600</v>
      </c>
      <c r="J3972" s="116">
        <v>491100</v>
      </c>
      <c r="K3972" s="116">
        <v>1314500</v>
      </c>
      <c r="L3972" s="116">
        <v>1314500</v>
      </c>
      <c r="M3972" s="116">
        <v>0</v>
      </c>
      <c r="N3972" s="116">
        <v>0</v>
      </c>
      <c r="O3972" s="116">
        <v>0</v>
      </c>
      <c r="P3972" s="120">
        <v>0</v>
      </c>
      <c r="Q3972" s="27" t="str">
        <f t="shared" si="609"/>
        <v>Registered</v>
      </c>
      <c r="R3972" s="121">
        <f t="shared" si="610"/>
        <v>1</v>
      </c>
      <c r="T3972" s="117">
        <f t="shared" si="607"/>
        <v>1314500</v>
      </c>
      <c r="U3972" s="117">
        <f t="shared" si="608"/>
        <v>0</v>
      </c>
    </row>
    <row r="3973" spans="1:21" x14ac:dyDescent="0.3">
      <c r="A3973" s="114">
        <v>433</v>
      </c>
      <c r="B3973" s="114" t="s">
        <v>1426</v>
      </c>
      <c r="C3973" s="114" t="s">
        <v>192</v>
      </c>
      <c r="D3973" s="114" t="s">
        <v>254</v>
      </c>
      <c r="E3973" s="114" t="s">
        <v>255</v>
      </c>
      <c r="F3973" s="115">
        <v>46121</v>
      </c>
      <c r="G3973" s="114" t="s">
        <v>1565</v>
      </c>
      <c r="H3973" s="116">
        <v>1805600</v>
      </c>
      <c r="I3973" s="116">
        <v>1805600</v>
      </c>
      <c r="J3973" s="116">
        <v>705600</v>
      </c>
      <c r="K3973" s="116">
        <v>1100000</v>
      </c>
      <c r="L3973" s="116">
        <v>0</v>
      </c>
      <c r="M3973" s="116">
        <v>1100000</v>
      </c>
      <c r="N3973" s="116">
        <v>0</v>
      </c>
      <c r="O3973" s="116">
        <v>0</v>
      </c>
      <c r="P3973" s="120">
        <v>0</v>
      </c>
      <c r="Q3973" s="27" t="str">
        <f t="shared" si="609"/>
        <v>Registered</v>
      </c>
      <c r="R3973" s="121">
        <f t="shared" si="610"/>
        <v>1</v>
      </c>
      <c r="T3973" s="117">
        <f t="shared" si="607"/>
        <v>1100000</v>
      </c>
      <c r="U3973" s="117">
        <f t="shared" si="608"/>
        <v>0</v>
      </c>
    </row>
    <row r="3974" spans="1:21" x14ac:dyDescent="0.3">
      <c r="A3974" s="114">
        <v>454</v>
      </c>
      <c r="B3974" s="114" t="s">
        <v>1426</v>
      </c>
      <c r="C3974" s="114" t="s">
        <v>192</v>
      </c>
      <c r="D3974" s="114" t="s">
        <v>238</v>
      </c>
      <c r="E3974" s="114" t="s">
        <v>239</v>
      </c>
      <c r="F3974" s="115">
        <v>46133</v>
      </c>
      <c r="G3974" s="114" t="s">
        <v>9587</v>
      </c>
      <c r="H3974" s="116">
        <v>1805600</v>
      </c>
      <c r="I3974" s="116">
        <v>1805600</v>
      </c>
      <c r="J3974" s="116">
        <v>791100</v>
      </c>
      <c r="K3974" s="116">
        <v>1014500</v>
      </c>
      <c r="L3974" s="116">
        <v>1014500</v>
      </c>
      <c r="M3974" s="116">
        <v>0</v>
      </c>
      <c r="N3974" s="116">
        <v>0</v>
      </c>
      <c r="O3974" s="116">
        <v>0</v>
      </c>
      <c r="P3974" s="120">
        <v>0</v>
      </c>
      <c r="Q3974" s="27" t="str">
        <f t="shared" si="609"/>
        <v>Registered</v>
      </c>
      <c r="R3974" s="121">
        <f t="shared" si="610"/>
        <v>1</v>
      </c>
      <c r="T3974" s="117">
        <f t="shared" si="607"/>
        <v>1014500</v>
      </c>
      <c r="U3974" s="117">
        <f t="shared" si="608"/>
        <v>0</v>
      </c>
    </row>
    <row r="3975" spans="1:21" x14ac:dyDescent="0.3">
      <c r="A3975" s="114">
        <v>611</v>
      </c>
      <c r="B3975" s="114" t="s">
        <v>1426</v>
      </c>
      <c r="C3975" s="114" t="s">
        <v>192</v>
      </c>
      <c r="D3975" s="114" t="s">
        <v>256</v>
      </c>
      <c r="E3975" s="114" t="s">
        <v>257</v>
      </c>
      <c r="F3975" s="115">
        <v>46142</v>
      </c>
      <c r="G3975" s="114" t="s">
        <v>9604</v>
      </c>
      <c r="H3975" s="116">
        <v>1805600</v>
      </c>
      <c r="I3975" s="116">
        <v>1805600</v>
      </c>
      <c r="J3975" s="116">
        <v>1200000</v>
      </c>
      <c r="K3975" s="116">
        <v>605600</v>
      </c>
      <c r="L3975" s="116">
        <v>605600</v>
      </c>
      <c r="M3975" s="116">
        <v>0</v>
      </c>
      <c r="N3975" s="116">
        <v>0</v>
      </c>
      <c r="O3975" s="116">
        <v>0</v>
      </c>
      <c r="P3975" s="120">
        <v>0</v>
      </c>
      <c r="Q3975" s="27" t="str">
        <f t="shared" si="609"/>
        <v>Registered</v>
      </c>
      <c r="R3975" s="121">
        <f t="shared" si="610"/>
        <v>1</v>
      </c>
      <c r="T3975" s="117">
        <f t="shared" si="607"/>
        <v>605600</v>
      </c>
      <c r="U3975" s="117">
        <f t="shared" si="608"/>
        <v>0</v>
      </c>
    </row>
    <row r="3976" spans="1:21" x14ac:dyDescent="0.3">
      <c r="A3976" s="114">
        <v>915</v>
      </c>
      <c r="B3976" s="114" t="s">
        <v>1426</v>
      </c>
      <c r="C3976" s="114" t="s">
        <v>192</v>
      </c>
      <c r="D3976" s="114" t="s">
        <v>2439</v>
      </c>
      <c r="E3976" s="114" t="s">
        <v>2440</v>
      </c>
      <c r="F3976" s="115">
        <v>46101</v>
      </c>
      <c r="G3976" s="114" t="s">
        <v>1477</v>
      </c>
      <c r="H3976" s="116">
        <v>1805600</v>
      </c>
      <c r="I3976" s="116">
        <v>1805600</v>
      </c>
      <c r="J3976" s="116">
        <v>1614500</v>
      </c>
      <c r="K3976" s="116">
        <v>191100</v>
      </c>
      <c r="L3976" s="116">
        <v>0</v>
      </c>
      <c r="M3976" s="116">
        <v>191100</v>
      </c>
      <c r="N3976" s="116">
        <v>0</v>
      </c>
      <c r="O3976" s="116">
        <v>0</v>
      </c>
      <c r="P3976" s="120">
        <v>0</v>
      </c>
      <c r="Q3976" s="27" t="str">
        <f t="shared" si="609"/>
        <v>Registered</v>
      </c>
      <c r="R3976" s="121">
        <f t="shared" si="610"/>
        <v>1</v>
      </c>
      <c r="T3976" s="117">
        <f t="shared" si="607"/>
        <v>191100</v>
      </c>
      <c r="U3976" s="117">
        <f t="shared" si="608"/>
        <v>0</v>
      </c>
    </row>
    <row r="3977" spans="1:21" x14ac:dyDescent="0.3">
      <c r="A3977" s="114">
        <v>1083</v>
      </c>
      <c r="B3977" s="114" t="s">
        <v>1426</v>
      </c>
      <c r="C3977" s="114" t="s">
        <v>192</v>
      </c>
      <c r="D3977" s="114" t="s">
        <v>9757</v>
      </c>
      <c r="E3977" s="114" t="s">
        <v>9758</v>
      </c>
      <c r="F3977" s="115">
        <v>46106</v>
      </c>
      <c r="G3977" s="114" t="s">
        <v>2187</v>
      </c>
      <c r="H3977" s="116">
        <v>1805600</v>
      </c>
      <c r="I3977" s="116">
        <v>1805600</v>
      </c>
      <c r="J3977" s="116">
        <v>1791100</v>
      </c>
      <c r="K3977" s="116">
        <v>14500</v>
      </c>
      <c r="L3977" s="116">
        <v>14500</v>
      </c>
      <c r="M3977" s="116">
        <v>0</v>
      </c>
      <c r="N3977" s="116">
        <v>0</v>
      </c>
      <c r="O3977" s="116">
        <v>0</v>
      </c>
      <c r="P3977" s="120">
        <v>0</v>
      </c>
      <c r="Q3977" s="27" t="str">
        <f t="shared" si="609"/>
        <v>Registered</v>
      </c>
      <c r="R3977" s="121">
        <f t="shared" si="610"/>
        <v>1</v>
      </c>
      <c r="T3977" s="117">
        <f t="shared" si="607"/>
        <v>14500</v>
      </c>
      <c r="U3977" s="117">
        <f t="shared" si="608"/>
        <v>0</v>
      </c>
    </row>
    <row r="3978" spans="1:21" x14ac:dyDescent="0.3">
      <c r="A3978" s="114">
        <v>1084</v>
      </c>
      <c r="B3978" s="114" t="s">
        <v>1426</v>
      </c>
      <c r="C3978" s="114" t="s">
        <v>192</v>
      </c>
      <c r="D3978" s="114" t="s">
        <v>222</v>
      </c>
      <c r="E3978" s="114" t="s">
        <v>223</v>
      </c>
      <c r="F3978" s="115">
        <v>46125</v>
      </c>
      <c r="G3978" s="114" t="s">
        <v>4387</v>
      </c>
      <c r="H3978" s="116">
        <v>1805600</v>
      </c>
      <c r="I3978" s="116">
        <v>1805600</v>
      </c>
      <c r="J3978" s="116">
        <v>1791100</v>
      </c>
      <c r="K3978" s="116">
        <v>14500</v>
      </c>
      <c r="L3978" s="116">
        <v>14500</v>
      </c>
      <c r="M3978" s="116">
        <v>0</v>
      </c>
      <c r="N3978" s="116">
        <v>0</v>
      </c>
      <c r="O3978" s="116">
        <v>0</v>
      </c>
      <c r="P3978" s="120">
        <v>0</v>
      </c>
      <c r="Q3978" s="27" t="str">
        <f t="shared" si="609"/>
        <v>Registered</v>
      </c>
      <c r="R3978" s="121">
        <f t="shared" si="610"/>
        <v>1</v>
      </c>
      <c r="T3978" s="117">
        <f t="shared" si="607"/>
        <v>14500</v>
      </c>
      <c r="U3978" s="117">
        <f t="shared" si="608"/>
        <v>0</v>
      </c>
    </row>
    <row r="3979" spans="1:21" x14ac:dyDescent="0.3">
      <c r="A3979" s="114">
        <v>1085</v>
      </c>
      <c r="B3979" s="114" t="s">
        <v>1426</v>
      </c>
      <c r="C3979" s="114" t="s">
        <v>192</v>
      </c>
      <c r="D3979" s="114" t="s">
        <v>242</v>
      </c>
      <c r="E3979" s="114" t="s">
        <v>243</v>
      </c>
      <c r="F3979" s="115">
        <v>46134</v>
      </c>
      <c r="G3979" s="114" t="s">
        <v>9627</v>
      </c>
      <c r="H3979" s="116">
        <v>1805600</v>
      </c>
      <c r="I3979" s="116">
        <v>1805600</v>
      </c>
      <c r="J3979" s="116">
        <v>1791100</v>
      </c>
      <c r="K3979" s="116">
        <v>14500</v>
      </c>
      <c r="L3979" s="116">
        <v>14500</v>
      </c>
      <c r="M3979" s="116">
        <v>0</v>
      </c>
      <c r="N3979" s="116">
        <v>0</v>
      </c>
      <c r="O3979" s="116">
        <v>0</v>
      </c>
      <c r="P3979" s="120">
        <v>0</v>
      </c>
      <c r="Q3979" s="27" t="str">
        <f t="shared" si="609"/>
        <v>Registered</v>
      </c>
      <c r="R3979" s="121">
        <f t="shared" si="610"/>
        <v>1</v>
      </c>
      <c r="T3979" s="117">
        <f t="shared" si="607"/>
        <v>14500</v>
      </c>
      <c r="U3979" s="117">
        <f t="shared" si="608"/>
        <v>0</v>
      </c>
    </row>
    <row r="3980" spans="1:21" x14ac:dyDescent="0.3">
      <c r="A3980" s="114">
        <v>1086</v>
      </c>
      <c r="B3980" s="114" t="s">
        <v>1426</v>
      </c>
      <c r="C3980" s="114" t="s">
        <v>192</v>
      </c>
      <c r="D3980" s="114" t="s">
        <v>10387</v>
      </c>
      <c r="E3980" s="114" t="s">
        <v>10388</v>
      </c>
      <c r="F3980" s="115">
        <v>46111</v>
      </c>
      <c r="G3980" s="114" t="s">
        <v>9590</v>
      </c>
      <c r="H3980" s="116">
        <v>1805600</v>
      </c>
      <c r="I3980" s="116">
        <v>1805600</v>
      </c>
      <c r="J3980" s="116">
        <v>1791100</v>
      </c>
      <c r="K3980" s="116">
        <v>14500</v>
      </c>
      <c r="L3980" s="116">
        <v>14500</v>
      </c>
      <c r="M3980" s="116">
        <v>0</v>
      </c>
      <c r="N3980" s="116">
        <v>0</v>
      </c>
      <c r="O3980" s="116">
        <v>0</v>
      </c>
      <c r="P3980" s="120">
        <v>0</v>
      </c>
      <c r="Q3980" s="27" t="str">
        <f t="shared" si="609"/>
        <v>Registered</v>
      </c>
      <c r="R3980" s="121">
        <f t="shared" si="610"/>
        <v>1</v>
      </c>
      <c r="T3980" s="117">
        <f t="shared" si="607"/>
        <v>14500</v>
      </c>
      <c r="U3980" s="117">
        <f t="shared" si="608"/>
        <v>0</v>
      </c>
    </row>
    <row r="3981" spans="1:21" x14ac:dyDescent="0.3">
      <c r="A3981" s="114">
        <v>1087</v>
      </c>
      <c r="B3981" s="114" t="s">
        <v>1426</v>
      </c>
      <c r="C3981" s="114" t="s">
        <v>192</v>
      </c>
      <c r="D3981" s="114" t="s">
        <v>248</v>
      </c>
      <c r="E3981" s="114" t="s">
        <v>249</v>
      </c>
      <c r="F3981" s="115">
        <v>46125</v>
      </c>
      <c r="G3981" s="114" t="s">
        <v>1416</v>
      </c>
      <c r="H3981" s="116">
        <v>1805600</v>
      </c>
      <c r="I3981" s="116">
        <v>1805600</v>
      </c>
      <c r="J3981" s="116">
        <v>1791100</v>
      </c>
      <c r="K3981" s="116">
        <v>14500</v>
      </c>
      <c r="L3981" s="116">
        <v>14500</v>
      </c>
      <c r="M3981" s="116">
        <v>0</v>
      </c>
      <c r="N3981" s="116">
        <v>0</v>
      </c>
      <c r="O3981" s="116">
        <v>0</v>
      </c>
      <c r="P3981" s="120">
        <v>0</v>
      </c>
      <c r="Q3981" s="27" t="str">
        <f t="shared" si="609"/>
        <v>Registered</v>
      </c>
      <c r="R3981" s="121">
        <f t="shared" si="610"/>
        <v>1</v>
      </c>
      <c r="T3981" s="117">
        <f t="shared" si="607"/>
        <v>14500</v>
      </c>
      <c r="U3981" s="117">
        <f t="shared" si="608"/>
        <v>0</v>
      </c>
    </row>
    <row r="3982" spans="1:21" x14ac:dyDescent="0.3">
      <c r="A3982" s="114">
        <v>1088</v>
      </c>
      <c r="B3982" s="114" t="s">
        <v>1426</v>
      </c>
      <c r="C3982" s="114" t="s">
        <v>192</v>
      </c>
      <c r="D3982" s="114" t="s">
        <v>4811</v>
      </c>
      <c r="E3982" s="114" t="s">
        <v>4812</v>
      </c>
      <c r="F3982" s="115">
        <v>46108</v>
      </c>
      <c r="G3982" s="114" t="s">
        <v>2101</v>
      </c>
      <c r="H3982" s="116">
        <v>1805600</v>
      </c>
      <c r="I3982" s="116">
        <v>1805600</v>
      </c>
      <c r="J3982" s="116">
        <v>1791100</v>
      </c>
      <c r="K3982" s="116">
        <v>14500</v>
      </c>
      <c r="L3982" s="116">
        <v>0</v>
      </c>
      <c r="M3982" s="116">
        <v>14500</v>
      </c>
      <c r="N3982" s="116">
        <v>0</v>
      </c>
      <c r="O3982" s="116">
        <v>0</v>
      </c>
      <c r="P3982" s="120">
        <v>0</v>
      </c>
      <c r="Q3982" s="27" t="str">
        <f t="shared" si="609"/>
        <v>Registered</v>
      </c>
      <c r="R3982" s="121">
        <f t="shared" si="610"/>
        <v>1</v>
      </c>
      <c r="T3982" s="117">
        <f t="shared" si="607"/>
        <v>14500</v>
      </c>
      <c r="U3982" s="117">
        <f t="shared" si="608"/>
        <v>0</v>
      </c>
    </row>
    <row r="3983" spans="1:21" x14ac:dyDescent="0.3">
      <c r="A3983" s="114">
        <v>1089</v>
      </c>
      <c r="B3983" s="114" t="s">
        <v>1426</v>
      </c>
      <c r="C3983" s="114" t="s">
        <v>192</v>
      </c>
      <c r="D3983" s="114" t="s">
        <v>10394</v>
      </c>
      <c r="E3983" s="114" t="s">
        <v>10395</v>
      </c>
      <c r="F3983" s="115">
        <v>46104</v>
      </c>
      <c r="G3983" s="114" t="s">
        <v>10396</v>
      </c>
      <c r="H3983" s="116">
        <v>1805600</v>
      </c>
      <c r="I3983" s="116">
        <v>1805600</v>
      </c>
      <c r="J3983" s="116">
        <v>1791100</v>
      </c>
      <c r="K3983" s="116">
        <v>14500</v>
      </c>
      <c r="L3983" s="116">
        <v>14500</v>
      </c>
      <c r="M3983" s="116">
        <v>0</v>
      </c>
      <c r="N3983" s="116">
        <v>0</v>
      </c>
      <c r="O3983" s="116">
        <v>0</v>
      </c>
      <c r="P3983" s="120">
        <v>0</v>
      </c>
      <c r="Q3983" s="27" t="str">
        <f t="shared" si="609"/>
        <v>Registered</v>
      </c>
      <c r="R3983" s="121">
        <f t="shared" si="610"/>
        <v>1</v>
      </c>
      <c r="T3983" s="117">
        <f t="shared" si="607"/>
        <v>14500</v>
      </c>
      <c r="U3983" s="117">
        <f t="shared" si="608"/>
        <v>0</v>
      </c>
    </row>
    <row r="3984" spans="1:21" x14ac:dyDescent="0.3">
      <c r="A3984" s="114">
        <v>1090</v>
      </c>
      <c r="B3984" s="114" t="s">
        <v>1426</v>
      </c>
      <c r="C3984" s="114" t="s">
        <v>192</v>
      </c>
      <c r="D3984" s="114" t="s">
        <v>273</v>
      </c>
      <c r="E3984" s="114" t="s">
        <v>274</v>
      </c>
      <c r="F3984" s="115">
        <v>46120</v>
      </c>
      <c r="G3984" s="114" t="s">
        <v>1565</v>
      </c>
      <c r="H3984" s="116">
        <v>1805600</v>
      </c>
      <c r="I3984" s="116">
        <v>1805600</v>
      </c>
      <c r="J3984" s="116">
        <v>1791100</v>
      </c>
      <c r="K3984" s="116">
        <v>14500</v>
      </c>
      <c r="L3984" s="116">
        <v>14500</v>
      </c>
      <c r="M3984" s="116">
        <v>0</v>
      </c>
      <c r="N3984" s="116">
        <v>0</v>
      </c>
      <c r="O3984" s="116">
        <v>0</v>
      </c>
      <c r="P3984" s="120">
        <v>0</v>
      </c>
      <c r="Q3984" s="27" t="str">
        <f t="shared" si="609"/>
        <v>Registered</v>
      </c>
      <c r="R3984" s="121">
        <f t="shared" si="610"/>
        <v>1</v>
      </c>
      <c r="T3984" s="117">
        <f t="shared" si="607"/>
        <v>14500</v>
      </c>
      <c r="U3984" s="117">
        <f t="shared" si="608"/>
        <v>0</v>
      </c>
    </row>
    <row r="3985" spans="1:21" x14ac:dyDescent="0.3">
      <c r="A3985" s="114">
        <v>1091</v>
      </c>
      <c r="B3985" s="114" t="s">
        <v>1426</v>
      </c>
      <c r="C3985" s="114" t="s">
        <v>192</v>
      </c>
      <c r="D3985" s="114" t="s">
        <v>278</v>
      </c>
      <c r="E3985" s="114" t="s">
        <v>279</v>
      </c>
      <c r="F3985" s="115">
        <v>46132</v>
      </c>
      <c r="G3985" s="114" t="s">
        <v>9627</v>
      </c>
      <c r="H3985" s="116">
        <v>1805600</v>
      </c>
      <c r="I3985" s="116">
        <v>1805600</v>
      </c>
      <c r="J3985" s="116">
        <v>1791100</v>
      </c>
      <c r="K3985" s="116">
        <v>14500</v>
      </c>
      <c r="L3985" s="116">
        <v>14500</v>
      </c>
      <c r="M3985" s="116">
        <v>0</v>
      </c>
      <c r="N3985" s="116">
        <v>0</v>
      </c>
      <c r="O3985" s="116">
        <v>0</v>
      </c>
      <c r="P3985" s="120">
        <v>0</v>
      </c>
      <c r="Q3985" s="27" t="str">
        <f t="shared" si="609"/>
        <v>Registered</v>
      </c>
      <c r="R3985" s="121">
        <f t="shared" si="610"/>
        <v>1</v>
      </c>
      <c r="T3985" s="117">
        <f t="shared" si="607"/>
        <v>14500</v>
      </c>
      <c r="U3985" s="117">
        <f t="shared" si="608"/>
        <v>0</v>
      </c>
    </row>
    <row r="3986" spans="1:21" x14ac:dyDescent="0.3">
      <c r="A3986" s="114">
        <v>1092</v>
      </c>
      <c r="B3986" s="114" t="s">
        <v>1426</v>
      </c>
      <c r="C3986" s="114" t="s">
        <v>192</v>
      </c>
      <c r="D3986" s="114" t="s">
        <v>284</v>
      </c>
      <c r="E3986" s="114" t="s">
        <v>285</v>
      </c>
      <c r="F3986" s="115">
        <v>46135</v>
      </c>
      <c r="G3986" s="114" t="s">
        <v>9587</v>
      </c>
      <c r="H3986" s="116">
        <v>1805600</v>
      </c>
      <c r="I3986" s="116">
        <v>1805600</v>
      </c>
      <c r="J3986" s="116">
        <v>1791100</v>
      </c>
      <c r="K3986" s="116">
        <v>14500</v>
      </c>
      <c r="L3986" s="116">
        <v>14500</v>
      </c>
      <c r="M3986" s="116">
        <v>0</v>
      </c>
      <c r="N3986" s="116">
        <v>0</v>
      </c>
      <c r="O3986" s="116">
        <v>0</v>
      </c>
      <c r="P3986" s="120">
        <v>0</v>
      </c>
      <c r="Q3986" s="27" t="str">
        <f t="shared" si="609"/>
        <v>Registered</v>
      </c>
      <c r="R3986" s="121">
        <f t="shared" si="610"/>
        <v>1</v>
      </c>
      <c r="T3986" s="117">
        <f t="shared" si="607"/>
        <v>14500</v>
      </c>
      <c r="U3986" s="117">
        <f t="shared" si="608"/>
        <v>0</v>
      </c>
    </row>
    <row r="3987" spans="1:21" x14ac:dyDescent="0.3">
      <c r="A3987" s="114">
        <v>1112</v>
      </c>
      <c r="B3987" s="114" t="s">
        <v>1426</v>
      </c>
      <c r="C3987" s="114" t="s">
        <v>192</v>
      </c>
      <c r="D3987" s="114" t="s">
        <v>2188</v>
      </c>
      <c r="E3987" s="114" t="s">
        <v>2189</v>
      </c>
      <c r="F3987" s="115">
        <v>46105</v>
      </c>
      <c r="G3987" s="114" t="s">
        <v>2101</v>
      </c>
      <c r="H3987" s="116">
        <v>1805600</v>
      </c>
      <c r="I3987" s="116">
        <v>1805600</v>
      </c>
      <c r="J3987" s="116">
        <v>1805500</v>
      </c>
      <c r="K3987" s="116">
        <v>100</v>
      </c>
      <c r="L3987" s="116">
        <v>0</v>
      </c>
      <c r="M3987" s="116">
        <v>100</v>
      </c>
      <c r="N3987" s="116">
        <v>0</v>
      </c>
      <c r="O3987" s="116">
        <v>0</v>
      </c>
      <c r="P3987" s="120">
        <v>0</v>
      </c>
      <c r="Q3987" s="27" t="str">
        <f t="shared" si="609"/>
        <v>Registered</v>
      </c>
      <c r="R3987" s="121">
        <f t="shared" si="610"/>
        <v>1</v>
      </c>
      <c r="T3987" s="117">
        <f t="shared" si="607"/>
        <v>100</v>
      </c>
      <c r="U3987" s="117">
        <f t="shared" si="608"/>
        <v>0</v>
      </c>
    </row>
    <row r="3988" spans="1:21" hidden="1" x14ac:dyDescent="0.3">
      <c r="A3988" s="114">
        <v>7452</v>
      </c>
      <c r="B3988" s="114" t="s">
        <v>1426</v>
      </c>
      <c r="C3988" s="114" t="s">
        <v>192</v>
      </c>
      <c r="D3988" s="114" t="s">
        <v>2207</v>
      </c>
      <c r="E3988" s="114" t="s">
        <v>2208</v>
      </c>
      <c r="F3988" s="115">
        <v>46101</v>
      </c>
      <c r="G3988" s="114" t="s">
        <v>1440</v>
      </c>
      <c r="H3988" s="116">
        <v>1805600</v>
      </c>
      <c r="I3988" s="116">
        <v>1805600</v>
      </c>
      <c r="J3988" s="116">
        <v>1805600</v>
      </c>
      <c r="K3988" s="116">
        <v>0</v>
      </c>
      <c r="L3988" s="116">
        <v>0</v>
      </c>
      <c r="M3988" s="116">
        <v>0</v>
      </c>
      <c r="N3988" s="116">
        <v>0</v>
      </c>
      <c r="O3988" s="116">
        <v>0</v>
      </c>
      <c r="P3988" s="120">
        <v>0</v>
      </c>
      <c r="Q3988" s="27" t="str">
        <f t="shared" si="609"/>
        <v>Registered</v>
      </c>
      <c r="R3988" s="121">
        <f t="shared" si="610"/>
        <v>1</v>
      </c>
      <c r="T3988" s="117">
        <f t="shared" si="607"/>
        <v>0</v>
      </c>
      <c r="U3988" s="117">
        <f t="shared" si="608"/>
        <v>0</v>
      </c>
    </row>
    <row r="3989" spans="1:21" hidden="1" x14ac:dyDescent="0.3">
      <c r="A3989" s="114">
        <v>7453</v>
      </c>
      <c r="B3989" s="114" t="s">
        <v>1426</v>
      </c>
      <c r="C3989" s="114" t="s">
        <v>192</v>
      </c>
      <c r="D3989" s="114" t="s">
        <v>10381</v>
      </c>
      <c r="E3989" s="114" t="s">
        <v>10382</v>
      </c>
      <c r="F3989" s="115">
        <v>46112</v>
      </c>
      <c r="G3989" s="114" t="s">
        <v>1694</v>
      </c>
      <c r="H3989" s="116">
        <v>1805600</v>
      </c>
      <c r="I3989" s="116">
        <v>1805600</v>
      </c>
      <c r="J3989" s="116">
        <v>1805600</v>
      </c>
      <c r="K3989" s="116">
        <v>0</v>
      </c>
      <c r="L3989" s="116">
        <v>0</v>
      </c>
      <c r="M3989" s="116">
        <v>0</v>
      </c>
      <c r="N3989" s="116">
        <v>0</v>
      </c>
      <c r="O3989" s="116">
        <v>0</v>
      </c>
      <c r="P3989" s="120">
        <v>0</v>
      </c>
      <c r="Q3989" s="27" t="str">
        <f t="shared" si="609"/>
        <v>Registered</v>
      </c>
      <c r="R3989" s="121">
        <f t="shared" si="610"/>
        <v>1</v>
      </c>
      <c r="T3989" s="117">
        <f t="shared" si="607"/>
        <v>0</v>
      </c>
      <c r="U3989" s="117">
        <f t="shared" si="608"/>
        <v>0</v>
      </c>
    </row>
    <row r="3990" spans="1:21" hidden="1" x14ac:dyDescent="0.3">
      <c r="A3990" s="114">
        <v>7454</v>
      </c>
      <c r="B3990" s="114" t="s">
        <v>1426</v>
      </c>
      <c r="C3990" s="114" t="s">
        <v>192</v>
      </c>
      <c r="D3990" s="114" t="s">
        <v>2249</v>
      </c>
      <c r="E3990" s="114" t="s">
        <v>2250</v>
      </c>
      <c r="F3990" s="115">
        <v>46102</v>
      </c>
      <c r="G3990" s="114" t="s">
        <v>1440</v>
      </c>
      <c r="H3990" s="116">
        <v>1805600</v>
      </c>
      <c r="I3990" s="116">
        <v>1805600</v>
      </c>
      <c r="J3990" s="116">
        <v>1805600</v>
      </c>
      <c r="K3990" s="116">
        <v>0</v>
      </c>
      <c r="L3990" s="116">
        <v>0</v>
      </c>
      <c r="M3990" s="116">
        <v>0</v>
      </c>
      <c r="N3990" s="116">
        <v>0</v>
      </c>
      <c r="O3990" s="116">
        <v>0</v>
      </c>
      <c r="P3990" s="120">
        <v>0</v>
      </c>
      <c r="Q3990" s="27" t="str">
        <f t="shared" si="609"/>
        <v>Registered</v>
      </c>
      <c r="R3990" s="121">
        <f t="shared" si="610"/>
        <v>1</v>
      </c>
      <c r="T3990" s="117">
        <f t="shared" si="607"/>
        <v>0</v>
      </c>
      <c r="U3990" s="117">
        <f t="shared" si="608"/>
        <v>0</v>
      </c>
    </row>
    <row r="3991" spans="1:21" hidden="1" x14ac:dyDescent="0.3">
      <c r="A3991" s="114">
        <v>7455</v>
      </c>
      <c r="B3991" s="114" t="s">
        <v>1426</v>
      </c>
      <c r="C3991" s="114" t="s">
        <v>192</v>
      </c>
      <c r="D3991" s="114" t="s">
        <v>4805</v>
      </c>
      <c r="E3991" s="114" t="s">
        <v>4806</v>
      </c>
      <c r="F3991" s="115">
        <v>46101</v>
      </c>
      <c r="G3991" s="114" t="s">
        <v>1464</v>
      </c>
      <c r="H3991" s="116">
        <v>1805600</v>
      </c>
      <c r="I3991" s="116">
        <v>1805600</v>
      </c>
      <c r="J3991" s="116">
        <v>1805600</v>
      </c>
      <c r="K3991" s="116">
        <v>0</v>
      </c>
      <c r="L3991" s="116">
        <v>0</v>
      </c>
      <c r="M3991" s="116">
        <v>0</v>
      </c>
      <c r="N3991" s="116">
        <v>0</v>
      </c>
      <c r="O3991" s="116">
        <v>0</v>
      </c>
      <c r="P3991" s="120">
        <v>0</v>
      </c>
      <c r="Q3991" s="27" t="str">
        <f t="shared" si="609"/>
        <v>Registered</v>
      </c>
      <c r="R3991" s="121">
        <f t="shared" si="610"/>
        <v>1</v>
      </c>
      <c r="T3991" s="117">
        <f t="shared" si="607"/>
        <v>0</v>
      </c>
      <c r="U3991" s="117">
        <f t="shared" si="608"/>
        <v>0</v>
      </c>
    </row>
    <row r="3992" spans="1:21" hidden="1" x14ac:dyDescent="0.3">
      <c r="A3992" s="114">
        <v>7456</v>
      </c>
      <c r="B3992" s="114" t="s">
        <v>1426</v>
      </c>
      <c r="C3992" s="114" t="s">
        <v>192</v>
      </c>
      <c r="D3992" s="114" t="s">
        <v>4807</v>
      </c>
      <c r="E3992" s="114" t="s">
        <v>4808</v>
      </c>
      <c r="F3992" s="115">
        <v>46101</v>
      </c>
      <c r="G3992" s="114" t="s">
        <v>2200</v>
      </c>
      <c r="H3992" s="116">
        <v>1805600</v>
      </c>
      <c r="I3992" s="116">
        <v>1805600</v>
      </c>
      <c r="J3992" s="116">
        <v>1805600</v>
      </c>
      <c r="K3992" s="116">
        <v>0</v>
      </c>
      <c r="L3992" s="116">
        <v>0</v>
      </c>
      <c r="M3992" s="116">
        <v>0</v>
      </c>
      <c r="N3992" s="116">
        <v>0</v>
      </c>
      <c r="O3992" s="116">
        <v>0</v>
      </c>
      <c r="P3992" s="120">
        <v>0</v>
      </c>
      <c r="Q3992" s="27" t="str">
        <f t="shared" si="609"/>
        <v>Registered</v>
      </c>
      <c r="R3992" s="121">
        <f t="shared" si="610"/>
        <v>1</v>
      </c>
      <c r="T3992" s="117">
        <f t="shared" si="607"/>
        <v>0</v>
      </c>
      <c r="U3992" s="117">
        <f t="shared" si="608"/>
        <v>0</v>
      </c>
    </row>
    <row r="3993" spans="1:21" hidden="1" x14ac:dyDescent="0.3">
      <c r="A3993" s="114">
        <v>7457</v>
      </c>
      <c r="B3993" s="114" t="s">
        <v>1426</v>
      </c>
      <c r="C3993" s="114" t="s">
        <v>192</v>
      </c>
      <c r="D3993" s="114" t="s">
        <v>228</v>
      </c>
      <c r="E3993" s="114" t="s">
        <v>229</v>
      </c>
      <c r="F3993" s="115">
        <v>46120</v>
      </c>
      <c r="G3993" s="114" t="s">
        <v>1565</v>
      </c>
      <c r="H3993" s="116">
        <v>1805600</v>
      </c>
      <c r="I3993" s="116">
        <v>1805600</v>
      </c>
      <c r="J3993" s="116">
        <v>1805600</v>
      </c>
      <c r="K3993" s="116">
        <v>0</v>
      </c>
      <c r="L3993" s="116">
        <v>0</v>
      </c>
      <c r="M3993" s="116">
        <v>0</v>
      </c>
      <c r="N3993" s="116">
        <v>0</v>
      </c>
      <c r="O3993" s="116">
        <v>0</v>
      </c>
      <c r="P3993" s="120">
        <v>0</v>
      </c>
      <c r="Q3993" s="27" t="str">
        <f t="shared" si="609"/>
        <v>Registered</v>
      </c>
      <c r="R3993" s="121">
        <f t="shared" si="610"/>
        <v>1</v>
      </c>
      <c r="T3993" s="117">
        <f t="shared" si="607"/>
        <v>0</v>
      </c>
      <c r="U3993" s="117">
        <f t="shared" si="608"/>
        <v>0</v>
      </c>
    </row>
    <row r="3994" spans="1:21" hidden="1" x14ac:dyDescent="0.3">
      <c r="A3994" s="114">
        <v>7458</v>
      </c>
      <c r="B3994" s="114" t="s">
        <v>1426</v>
      </c>
      <c r="C3994" s="114" t="s">
        <v>192</v>
      </c>
      <c r="D3994" s="114" t="s">
        <v>4809</v>
      </c>
      <c r="E3994" s="114" t="s">
        <v>4810</v>
      </c>
      <c r="F3994" s="115">
        <v>46104</v>
      </c>
      <c r="G3994" s="114" t="s">
        <v>1464</v>
      </c>
      <c r="H3994" s="116">
        <v>1805600</v>
      </c>
      <c r="I3994" s="116">
        <v>1805600</v>
      </c>
      <c r="J3994" s="116">
        <v>1805600</v>
      </c>
      <c r="K3994" s="116">
        <v>0</v>
      </c>
      <c r="L3994" s="116">
        <v>0</v>
      </c>
      <c r="M3994" s="116">
        <v>0</v>
      </c>
      <c r="N3994" s="116">
        <v>0</v>
      </c>
      <c r="O3994" s="116">
        <v>0</v>
      </c>
      <c r="P3994" s="120">
        <v>0</v>
      </c>
      <c r="Q3994" s="27" t="str">
        <f t="shared" si="609"/>
        <v>Registered</v>
      </c>
      <c r="R3994" s="121">
        <f t="shared" si="610"/>
        <v>1</v>
      </c>
      <c r="T3994" s="117">
        <f t="shared" si="607"/>
        <v>0</v>
      </c>
      <c r="U3994" s="117">
        <f t="shared" si="608"/>
        <v>0</v>
      </c>
    </row>
    <row r="3995" spans="1:21" hidden="1" x14ac:dyDescent="0.3">
      <c r="A3995" s="114">
        <v>7459</v>
      </c>
      <c r="B3995" s="114" t="s">
        <v>1426</v>
      </c>
      <c r="C3995" s="114" t="s">
        <v>192</v>
      </c>
      <c r="D3995" s="114" t="s">
        <v>2194</v>
      </c>
      <c r="E3995" s="114" t="s">
        <v>2195</v>
      </c>
      <c r="F3995" s="115">
        <v>46111</v>
      </c>
      <c r="G3995" s="114" t="s">
        <v>1477</v>
      </c>
      <c r="H3995" s="116">
        <v>1805600</v>
      </c>
      <c r="I3995" s="116">
        <v>1805600</v>
      </c>
      <c r="J3995" s="116">
        <v>1805600</v>
      </c>
      <c r="K3995" s="116">
        <v>0</v>
      </c>
      <c r="L3995" s="116">
        <v>0</v>
      </c>
      <c r="M3995" s="116">
        <v>0</v>
      </c>
      <c r="N3995" s="116">
        <v>0</v>
      </c>
      <c r="O3995" s="116">
        <v>0</v>
      </c>
      <c r="P3995" s="120">
        <v>0</v>
      </c>
      <c r="Q3995" s="27" t="str">
        <f t="shared" si="609"/>
        <v>Registered</v>
      </c>
      <c r="R3995" s="121">
        <f t="shared" si="610"/>
        <v>1</v>
      </c>
      <c r="T3995" s="117">
        <f t="shared" si="607"/>
        <v>0</v>
      </c>
      <c r="U3995" s="117">
        <f t="shared" si="608"/>
        <v>0</v>
      </c>
    </row>
    <row r="3996" spans="1:21" hidden="1" x14ac:dyDescent="0.3">
      <c r="A3996" s="114">
        <v>7460</v>
      </c>
      <c r="B3996" s="114" t="s">
        <v>1426</v>
      </c>
      <c r="C3996" s="114" t="s">
        <v>192</v>
      </c>
      <c r="D3996" s="114" t="s">
        <v>2155</v>
      </c>
      <c r="E3996" s="114" t="s">
        <v>2156</v>
      </c>
      <c r="F3996" s="115">
        <v>46104</v>
      </c>
      <c r="G3996" s="114" t="s">
        <v>1440</v>
      </c>
      <c r="H3996" s="116">
        <v>1805600</v>
      </c>
      <c r="I3996" s="116">
        <v>1805600</v>
      </c>
      <c r="J3996" s="116">
        <v>1805600</v>
      </c>
      <c r="K3996" s="116">
        <v>0</v>
      </c>
      <c r="L3996" s="116">
        <v>0</v>
      </c>
      <c r="M3996" s="116">
        <v>0</v>
      </c>
      <c r="N3996" s="116">
        <v>0</v>
      </c>
      <c r="O3996" s="116">
        <v>0</v>
      </c>
      <c r="P3996" s="120">
        <v>0</v>
      </c>
      <c r="Q3996" s="27" t="str">
        <f t="shared" si="609"/>
        <v>Registered</v>
      </c>
      <c r="R3996" s="121">
        <f t="shared" si="610"/>
        <v>1</v>
      </c>
      <c r="T3996" s="117">
        <f t="shared" si="607"/>
        <v>0</v>
      </c>
      <c r="U3996" s="117">
        <f t="shared" si="608"/>
        <v>0</v>
      </c>
    </row>
    <row r="3997" spans="1:21" hidden="1" x14ac:dyDescent="0.3">
      <c r="A3997" s="114">
        <v>7461</v>
      </c>
      <c r="B3997" s="114" t="s">
        <v>1426</v>
      </c>
      <c r="C3997" s="114" t="s">
        <v>192</v>
      </c>
      <c r="D3997" s="114" t="s">
        <v>2243</v>
      </c>
      <c r="E3997" s="114" t="s">
        <v>2244</v>
      </c>
      <c r="F3997" s="115">
        <v>46104</v>
      </c>
      <c r="G3997" s="114" t="s">
        <v>2101</v>
      </c>
      <c r="H3997" s="116">
        <v>1805600</v>
      </c>
      <c r="I3997" s="116">
        <v>1805600</v>
      </c>
      <c r="J3997" s="116">
        <v>1805600</v>
      </c>
      <c r="K3997" s="116">
        <v>0</v>
      </c>
      <c r="L3997" s="116">
        <v>0</v>
      </c>
      <c r="M3997" s="116">
        <v>0</v>
      </c>
      <c r="N3997" s="116">
        <v>0</v>
      </c>
      <c r="O3997" s="116">
        <v>0</v>
      </c>
      <c r="P3997" s="120">
        <v>0</v>
      </c>
      <c r="Q3997" s="27" t="str">
        <f t="shared" si="609"/>
        <v>Registered</v>
      </c>
      <c r="R3997" s="121">
        <f t="shared" si="610"/>
        <v>1</v>
      </c>
      <c r="T3997" s="117">
        <f t="shared" si="607"/>
        <v>0</v>
      </c>
      <c r="U3997" s="117">
        <f t="shared" si="608"/>
        <v>0</v>
      </c>
    </row>
    <row r="3998" spans="1:21" hidden="1" x14ac:dyDescent="0.3">
      <c r="A3998" s="114">
        <v>7462</v>
      </c>
      <c r="B3998" s="114" t="s">
        <v>1426</v>
      </c>
      <c r="C3998" s="114" t="s">
        <v>192</v>
      </c>
      <c r="D3998" s="114" t="s">
        <v>9755</v>
      </c>
      <c r="E3998" s="114" t="s">
        <v>9756</v>
      </c>
      <c r="F3998" s="115">
        <v>46101</v>
      </c>
      <c r="G3998" s="114" t="s">
        <v>1477</v>
      </c>
      <c r="H3998" s="116">
        <v>1805600</v>
      </c>
      <c r="I3998" s="116">
        <v>1805600</v>
      </c>
      <c r="J3998" s="116">
        <v>1805600</v>
      </c>
      <c r="K3998" s="116">
        <v>0</v>
      </c>
      <c r="L3998" s="116">
        <v>0</v>
      </c>
      <c r="M3998" s="116">
        <v>0</v>
      </c>
      <c r="N3998" s="116">
        <v>0</v>
      </c>
      <c r="O3998" s="116">
        <v>0</v>
      </c>
      <c r="P3998" s="120">
        <v>0</v>
      </c>
      <c r="Q3998" s="27" t="str">
        <f t="shared" si="609"/>
        <v>Registered</v>
      </c>
      <c r="R3998" s="121">
        <f t="shared" si="610"/>
        <v>1</v>
      </c>
      <c r="T3998" s="117">
        <f t="shared" si="607"/>
        <v>0</v>
      </c>
      <c r="U3998" s="117">
        <f t="shared" si="608"/>
        <v>0</v>
      </c>
    </row>
    <row r="3999" spans="1:21" hidden="1" x14ac:dyDescent="0.3">
      <c r="A3999" s="114">
        <v>7463</v>
      </c>
      <c r="B3999" s="114" t="s">
        <v>1426</v>
      </c>
      <c r="C3999" s="114" t="s">
        <v>192</v>
      </c>
      <c r="D3999" s="114" t="s">
        <v>10092</v>
      </c>
      <c r="E3999" s="114" t="s">
        <v>10093</v>
      </c>
      <c r="F3999" s="115">
        <v>46106</v>
      </c>
      <c r="G3999" s="114" t="s">
        <v>4387</v>
      </c>
      <c r="H3999" s="116">
        <v>1805600</v>
      </c>
      <c r="I3999" s="116">
        <v>1805600</v>
      </c>
      <c r="J3999" s="116">
        <v>1805600</v>
      </c>
      <c r="K3999" s="116">
        <v>0</v>
      </c>
      <c r="L3999" s="116">
        <v>0</v>
      </c>
      <c r="M3999" s="116">
        <v>0</v>
      </c>
      <c r="N3999" s="116">
        <v>0</v>
      </c>
      <c r="O3999" s="116">
        <v>0</v>
      </c>
      <c r="P3999" s="120">
        <v>0</v>
      </c>
      <c r="Q3999" s="27" t="str">
        <f t="shared" si="609"/>
        <v>Registered</v>
      </c>
      <c r="R3999" s="121">
        <f t="shared" si="610"/>
        <v>1</v>
      </c>
      <c r="T3999" s="117">
        <f t="shared" si="607"/>
        <v>0</v>
      </c>
      <c r="U3999" s="117">
        <f t="shared" si="608"/>
        <v>0</v>
      </c>
    </row>
    <row r="4000" spans="1:21" hidden="1" x14ac:dyDescent="0.3">
      <c r="A4000" s="114">
        <v>10995</v>
      </c>
      <c r="B4000" s="114" t="s">
        <v>1426</v>
      </c>
      <c r="C4000" s="114" t="s">
        <v>192</v>
      </c>
      <c r="D4000" s="114" t="s">
        <v>215</v>
      </c>
      <c r="E4000" s="114" t="s">
        <v>10915</v>
      </c>
      <c r="F4000" s="115">
        <v>46163</v>
      </c>
      <c r="G4000" s="114" t="s">
        <v>9616</v>
      </c>
      <c r="H4000" s="116">
        <v>1805600</v>
      </c>
      <c r="I4000" s="116">
        <v>1805600</v>
      </c>
      <c r="J4000" s="116"/>
      <c r="K4000" s="116"/>
      <c r="L4000" s="116">
        <v>1805600</v>
      </c>
      <c r="M4000" s="116">
        <v>0</v>
      </c>
      <c r="N4000" s="116">
        <v>0</v>
      </c>
      <c r="O4000" s="116">
        <v>0</v>
      </c>
      <c r="P4000" s="120">
        <v>0</v>
      </c>
      <c r="Q4000" s="27" t="str">
        <f t="shared" si="609"/>
        <v>Registered</v>
      </c>
      <c r="R4000" s="121">
        <f t="shared" si="610"/>
        <v>1</v>
      </c>
      <c r="T4000" s="117">
        <f t="shared" si="607"/>
        <v>1805600</v>
      </c>
      <c r="U4000" s="117">
        <f t="shared" si="608"/>
        <v>-1805600</v>
      </c>
    </row>
    <row r="4001" spans="1:21" hidden="1" x14ac:dyDescent="0.3">
      <c r="A4001" s="114">
        <v>10999</v>
      </c>
      <c r="B4001" s="114" t="s">
        <v>1426</v>
      </c>
      <c r="C4001" s="114" t="s">
        <v>192</v>
      </c>
      <c r="D4001" s="114" t="s">
        <v>240</v>
      </c>
      <c r="E4001" s="114" t="s">
        <v>241</v>
      </c>
      <c r="F4001" s="115">
        <v>46142</v>
      </c>
      <c r="G4001" s="114" t="s">
        <v>10386</v>
      </c>
      <c r="H4001" s="116">
        <v>1805600</v>
      </c>
      <c r="I4001" s="116">
        <v>1805600</v>
      </c>
      <c r="J4001" s="116"/>
      <c r="K4001" s="116"/>
      <c r="L4001" s="116">
        <v>1805600</v>
      </c>
      <c r="M4001" s="116">
        <v>0</v>
      </c>
      <c r="N4001" s="116">
        <v>0</v>
      </c>
      <c r="O4001" s="116">
        <v>0</v>
      </c>
      <c r="P4001" s="120">
        <v>0</v>
      </c>
      <c r="Q4001" s="27" t="str">
        <f t="shared" si="609"/>
        <v>Registered</v>
      </c>
      <c r="R4001" s="121">
        <f t="shared" si="610"/>
        <v>1</v>
      </c>
      <c r="T4001" s="117">
        <f t="shared" si="607"/>
        <v>1805600</v>
      </c>
      <c r="U4001" s="117">
        <f t="shared" si="608"/>
        <v>-1805600</v>
      </c>
    </row>
    <row r="4002" spans="1:21" s="101" customFormat="1" hidden="1" x14ac:dyDescent="0.3">
      <c r="A4002" s="99">
        <v>11001</v>
      </c>
      <c r="B4002" s="99" t="s">
        <v>1426</v>
      </c>
      <c r="C4002" s="99" t="s">
        <v>192</v>
      </c>
      <c r="D4002" s="99" t="s">
        <v>270</v>
      </c>
      <c r="E4002" s="99" t="s">
        <v>10918</v>
      </c>
      <c r="F4002" s="100">
        <v>46170</v>
      </c>
      <c r="G4002" s="99" t="s">
        <v>1898</v>
      </c>
      <c r="H4002" s="96">
        <v>1805600</v>
      </c>
      <c r="I4002" s="96">
        <v>0</v>
      </c>
      <c r="J4002" s="96"/>
      <c r="K4002" s="96"/>
      <c r="L4002" s="96">
        <v>0</v>
      </c>
      <c r="M4002" s="96">
        <v>0</v>
      </c>
      <c r="N4002" s="96">
        <v>0</v>
      </c>
      <c r="O4002" s="96">
        <v>0</v>
      </c>
      <c r="P4002" s="122">
        <v>0</v>
      </c>
      <c r="Q4002" s="101" t="str">
        <f t="shared" si="609"/>
        <v>Unregistered</v>
      </c>
      <c r="R4002" s="123"/>
      <c r="S4002" s="95"/>
    </row>
    <row r="4003" spans="1:21" hidden="1" x14ac:dyDescent="0.3">
      <c r="A4003" s="114">
        <v>11003</v>
      </c>
      <c r="B4003" s="114" t="s">
        <v>1426</v>
      </c>
      <c r="C4003" s="114" t="s">
        <v>192</v>
      </c>
      <c r="D4003" s="114" t="s">
        <v>275</v>
      </c>
      <c r="E4003" s="114" t="s">
        <v>10917</v>
      </c>
      <c r="F4003" s="115">
        <v>46148</v>
      </c>
      <c r="G4003" s="114" t="s">
        <v>9650</v>
      </c>
      <c r="H4003" s="116">
        <v>1805600</v>
      </c>
      <c r="I4003" s="116">
        <v>1805600</v>
      </c>
      <c r="J4003" s="116"/>
      <c r="K4003" s="116"/>
      <c r="L4003" s="116">
        <v>1805600</v>
      </c>
      <c r="M4003" s="116">
        <v>0</v>
      </c>
      <c r="N4003" s="116">
        <v>0</v>
      </c>
      <c r="O4003" s="116">
        <v>0</v>
      </c>
      <c r="P4003" s="120">
        <v>0</v>
      </c>
      <c r="Q4003" s="27" t="str">
        <f t="shared" si="609"/>
        <v>Registered</v>
      </c>
      <c r="R4003" s="121">
        <f t="shared" si="610"/>
        <v>1</v>
      </c>
      <c r="T4003" s="117">
        <f t="shared" ref="T4003:T4039" si="611">L4003+M4003+N4003+O4003+P4003</f>
        <v>1805600</v>
      </c>
      <c r="U4003" s="117">
        <f t="shared" ref="U4003:U4039" si="612">K4003-T4003</f>
        <v>-1805600</v>
      </c>
    </row>
    <row r="4004" spans="1:21" hidden="1" x14ac:dyDescent="0.3">
      <c r="A4004" s="114">
        <v>11004</v>
      </c>
      <c r="B4004" s="114" t="s">
        <v>1426</v>
      </c>
      <c r="C4004" s="114" t="s">
        <v>192</v>
      </c>
      <c r="D4004" s="114" t="s">
        <v>286</v>
      </c>
      <c r="E4004" s="114" t="s">
        <v>10916</v>
      </c>
      <c r="F4004" s="115">
        <v>46147</v>
      </c>
      <c r="G4004" s="114" t="s">
        <v>9604</v>
      </c>
      <c r="H4004" s="116">
        <v>1805600</v>
      </c>
      <c r="I4004" s="116">
        <v>1805600</v>
      </c>
      <c r="J4004" s="116"/>
      <c r="K4004" s="116"/>
      <c r="L4004" s="116">
        <v>1805600</v>
      </c>
      <c r="M4004" s="116">
        <v>0</v>
      </c>
      <c r="N4004" s="116">
        <v>0</v>
      </c>
      <c r="O4004" s="116">
        <v>0</v>
      </c>
      <c r="P4004" s="120">
        <v>0</v>
      </c>
      <c r="Q4004" s="27" t="str">
        <f t="shared" si="609"/>
        <v>Registered</v>
      </c>
      <c r="R4004" s="121">
        <f t="shared" si="610"/>
        <v>1</v>
      </c>
      <c r="T4004" s="117">
        <f t="shared" si="611"/>
        <v>1805600</v>
      </c>
      <c r="U4004" s="117">
        <f t="shared" si="612"/>
        <v>-1805600</v>
      </c>
    </row>
    <row r="4005" spans="1:21" x14ac:dyDescent="0.3">
      <c r="A4005" s="114">
        <v>91</v>
      </c>
      <c r="B4005" s="114" t="s">
        <v>351</v>
      </c>
      <c r="C4005" s="114" t="s">
        <v>1585</v>
      </c>
      <c r="D4005" s="114" t="s">
        <v>9625</v>
      </c>
      <c r="E4005" s="114" t="s">
        <v>9626</v>
      </c>
      <c r="F4005" s="115">
        <v>46108</v>
      </c>
      <c r="G4005" s="114" t="s">
        <v>9627</v>
      </c>
      <c r="H4005" s="116">
        <v>9957839</v>
      </c>
      <c r="I4005" s="116">
        <v>5675970</v>
      </c>
      <c r="J4005" s="116">
        <v>100000</v>
      </c>
      <c r="K4005" s="116">
        <v>5575970</v>
      </c>
      <c r="L4005" s="116">
        <v>5575970</v>
      </c>
      <c r="M4005" s="116">
        <v>0</v>
      </c>
      <c r="N4005" s="116">
        <v>0</v>
      </c>
      <c r="O4005" s="116">
        <v>0</v>
      </c>
      <c r="P4005" s="120">
        <v>0</v>
      </c>
      <c r="Q4005" s="27" t="str">
        <f t="shared" si="609"/>
        <v>Registered</v>
      </c>
      <c r="R4005" s="121">
        <f t="shared" si="610"/>
        <v>0.57000017774940925</v>
      </c>
      <c r="T4005" s="117">
        <f t="shared" si="611"/>
        <v>5575970</v>
      </c>
      <c r="U4005" s="117">
        <f t="shared" si="612"/>
        <v>0</v>
      </c>
    </row>
    <row r="4006" spans="1:21" x14ac:dyDescent="0.3">
      <c r="A4006" s="114">
        <v>122</v>
      </c>
      <c r="B4006" s="114" t="s">
        <v>351</v>
      </c>
      <c r="C4006" s="114" t="s">
        <v>1585</v>
      </c>
      <c r="D4006" s="114" t="s">
        <v>1641</v>
      </c>
      <c r="E4006" s="114" t="s">
        <v>1642</v>
      </c>
      <c r="F4006" s="115">
        <v>46102</v>
      </c>
      <c r="G4006" s="114" t="s">
        <v>1565</v>
      </c>
      <c r="H4006" s="116">
        <v>9849103</v>
      </c>
      <c r="I4006" s="116">
        <v>5613988</v>
      </c>
      <c r="J4006" s="116">
        <v>984910</v>
      </c>
      <c r="K4006" s="116">
        <v>4629078</v>
      </c>
      <c r="L4006" s="116">
        <v>0</v>
      </c>
      <c r="M4006" s="116">
        <v>4629078</v>
      </c>
      <c r="N4006" s="116">
        <v>0</v>
      </c>
      <c r="O4006" s="116">
        <v>0</v>
      </c>
      <c r="P4006" s="120">
        <v>0</v>
      </c>
      <c r="Q4006" s="27" t="str">
        <f t="shared" si="609"/>
        <v>Registered</v>
      </c>
      <c r="R4006" s="121">
        <f t="shared" si="610"/>
        <v>0.56999992791221699</v>
      </c>
      <c r="T4006" s="117">
        <f t="shared" si="611"/>
        <v>4629078</v>
      </c>
      <c r="U4006" s="117">
        <f t="shared" si="612"/>
        <v>0</v>
      </c>
    </row>
    <row r="4007" spans="1:21" x14ac:dyDescent="0.3">
      <c r="A4007" s="114">
        <v>239</v>
      </c>
      <c r="B4007" s="114" t="s">
        <v>351</v>
      </c>
      <c r="C4007" s="114" t="s">
        <v>1585</v>
      </c>
      <c r="D4007" s="114" t="s">
        <v>1945</v>
      </c>
      <c r="E4007" s="114" t="s">
        <v>1946</v>
      </c>
      <c r="F4007" s="115">
        <v>45889</v>
      </c>
      <c r="G4007" s="114" t="s">
        <v>1947</v>
      </c>
      <c r="H4007" s="116">
        <v>6803400</v>
      </c>
      <c r="I4007" s="116">
        <v>3877938</v>
      </c>
      <c r="J4007" s="116">
        <v>1428714</v>
      </c>
      <c r="K4007" s="116">
        <v>2449224</v>
      </c>
      <c r="L4007" s="116">
        <v>0</v>
      </c>
      <c r="M4007" s="116">
        <v>0</v>
      </c>
      <c r="N4007" s="116">
        <v>272136</v>
      </c>
      <c r="O4007" s="116">
        <v>0</v>
      </c>
      <c r="P4007" s="120">
        <v>2177088</v>
      </c>
      <c r="Q4007" s="27" t="str">
        <f t="shared" si="609"/>
        <v>Registered</v>
      </c>
      <c r="R4007" s="121">
        <f t="shared" si="610"/>
        <v>0.56999999999999995</v>
      </c>
      <c r="T4007" s="117">
        <f t="shared" si="611"/>
        <v>2449224</v>
      </c>
      <c r="U4007" s="117">
        <f t="shared" si="612"/>
        <v>0</v>
      </c>
    </row>
    <row r="4008" spans="1:21" x14ac:dyDescent="0.3">
      <c r="A4008" s="114">
        <v>276</v>
      </c>
      <c r="B4008" s="114" t="s">
        <v>351</v>
      </c>
      <c r="C4008" s="114" t="s">
        <v>1585</v>
      </c>
      <c r="D4008" s="114" t="s">
        <v>2087</v>
      </c>
      <c r="E4008" s="114" t="s">
        <v>2088</v>
      </c>
      <c r="F4008" s="115">
        <v>45918</v>
      </c>
      <c r="G4008" s="114" t="s">
        <v>1810</v>
      </c>
      <c r="H4008" s="116">
        <v>9514400</v>
      </c>
      <c r="I4008" s="116">
        <v>5423208</v>
      </c>
      <c r="J4008" s="116">
        <v>3501000</v>
      </c>
      <c r="K4008" s="116">
        <v>1922208</v>
      </c>
      <c r="L4008" s="116">
        <v>0</v>
      </c>
      <c r="M4008" s="116">
        <v>0</v>
      </c>
      <c r="N4008" s="116">
        <v>380576</v>
      </c>
      <c r="O4008" s="116">
        <v>1541632</v>
      </c>
      <c r="P4008" s="120">
        <v>0</v>
      </c>
      <c r="Q4008" s="27" t="str">
        <f t="shared" si="609"/>
        <v>Registered</v>
      </c>
      <c r="R4008" s="121">
        <f t="shared" si="610"/>
        <v>0.56999999999999995</v>
      </c>
      <c r="T4008" s="117">
        <f t="shared" si="611"/>
        <v>1922208</v>
      </c>
      <c r="U4008" s="117">
        <f t="shared" si="612"/>
        <v>0</v>
      </c>
    </row>
    <row r="4009" spans="1:21" x14ac:dyDescent="0.3">
      <c r="A4009" s="114">
        <v>354</v>
      </c>
      <c r="B4009" s="114" t="s">
        <v>351</v>
      </c>
      <c r="C4009" s="114" t="s">
        <v>1585</v>
      </c>
      <c r="D4009" s="114" t="s">
        <v>2139</v>
      </c>
      <c r="E4009" s="114" t="s">
        <v>2140</v>
      </c>
      <c r="F4009" s="115">
        <v>45898</v>
      </c>
      <c r="G4009" s="114" t="s">
        <v>2141</v>
      </c>
      <c r="H4009" s="116">
        <v>9514400</v>
      </c>
      <c r="I4009" s="116">
        <v>5423208</v>
      </c>
      <c r="J4009" s="116">
        <v>3854602</v>
      </c>
      <c r="K4009" s="116">
        <v>1568606</v>
      </c>
      <c r="L4009" s="116">
        <v>0</v>
      </c>
      <c r="M4009" s="116">
        <v>0</v>
      </c>
      <c r="N4009" s="116">
        <v>380576</v>
      </c>
      <c r="O4009" s="116">
        <v>0</v>
      </c>
      <c r="P4009" s="120">
        <v>1188030</v>
      </c>
      <c r="Q4009" s="27" t="str">
        <f t="shared" si="609"/>
        <v>Registered</v>
      </c>
      <c r="R4009" s="121">
        <f t="shared" si="610"/>
        <v>0.56999999999999995</v>
      </c>
      <c r="T4009" s="117">
        <f t="shared" si="611"/>
        <v>1568606</v>
      </c>
      <c r="U4009" s="117">
        <f t="shared" si="612"/>
        <v>0</v>
      </c>
    </row>
    <row r="4010" spans="1:21" x14ac:dyDescent="0.3">
      <c r="A4010" s="114">
        <v>392</v>
      </c>
      <c r="B4010" s="114" t="s">
        <v>351</v>
      </c>
      <c r="C4010" s="114" t="s">
        <v>1585</v>
      </c>
      <c r="D4010" s="114" t="s">
        <v>2317</v>
      </c>
      <c r="E4010" s="114" t="s">
        <v>2318</v>
      </c>
      <c r="F4010" s="115">
        <v>45838</v>
      </c>
      <c r="G4010" s="114" t="s">
        <v>1656</v>
      </c>
      <c r="H4010" s="116">
        <v>9786240</v>
      </c>
      <c r="I4010" s="116">
        <v>5578158</v>
      </c>
      <c r="J4010" s="116">
        <v>4294840</v>
      </c>
      <c r="K4010" s="116">
        <v>1283318</v>
      </c>
      <c r="L4010" s="116">
        <v>0</v>
      </c>
      <c r="M4010" s="116">
        <v>0</v>
      </c>
      <c r="N4010" s="116">
        <v>391450</v>
      </c>
      <c r="O4010" s="116">
        <v>0</v>
      </c>
      <c r="P4010" s="120">
        <v>891868</v>
      </c>
      <c r="Q4010" s="27" t="str">
        <f t="shared" si="609"/>
        <v>Registered</v>
      </c>
      <c r="R4010" s="121">
        <f t="shared" si="610"/>
        <v>0.57000012262114974</v>
      </c>
      <c r="T4010" s="117">
        <f t="shared" si="611"/>
        <v>1283318</v>
      </c>
      <c r="U4010" s="117">
        <f t="shared" si="612"/>
        <v>0</v>
      </c>
    </row>
    <row r="4011" spans="1:21" x14ac:dyDescent="0.3">
      <c r="A4011" s="114">
        <v>906</v>
      </c>
      <c r="B4011" s="114" t="s">
        <v>351</v>
      </c>
      <c r="C4011" s="114" t="s">
        <v>1585</v>
      </c>
      <c r="D4011" s="114" t="s">
        <v>4268</v>
      </c>
      <c r="E4011" s="114" t="s">
        <v>4269</v>
      </c>
      <c r="F4011" s="115">
        <v>45881</v>
      </c>
      <c r="G4011" s="114" t="s">
        <v>4082</v>
      </c>
      <c r="H4011" s="116">
        <v>6686100</v>
      </c>
      <c r="I4011" s="116">
        <v>3811077</v>
      </c>
      <c r="J4011" s="116">
        <v>3610494</v>
      </c>
      <c r="K4011" s="116">
        <v>200583</v>
      </c>
      <c r="L4011" s="116">
        <v>0</v>
      </c>
      <c r="M4011" s="116">
        <v>0</v>
      </c>
      <c r="N4011" s="116">
        <v>200583</v>
      </c>
      <c r="O4011" s="116">
        <v>0</v>
      </c>
      <c r="P4011" s="120">
        <v>0</v>
      </c>
      <c r="Q4011" s="27" t="str">
        <f t="shared" si="609"/>
        <v>Registered</v>
      </c>
      <c r="R4011" s="121">
        <f t="shared" si="610"/>
        <v>0.56999999999999995</v>
      </c>
      <c r="T4011" s="117">
        <f t="shared" si="611"/>
        <v>200583</v>
      </c>
      <c r="U4011" s="117">
        <f t="shared" si="612"/>
        <v>0</v>
      </c>
    </row>
    <row r="4012" spans="1:21" x14ac:dyDescent="0.3">
      <c r="A4012" s="114">
        <v>940</v>
      </c>
      <c r="B4012" s="114" t="s">
        <v>351</v>
      </c>
      <c r="C4012" s="114" t="s">
        <v>1585</v>
      </c>
      <c r="D4012" s="114" t="s">
        <v>4395</v>
      </c>
      <c r="E4012" s="114" t="s">
        <v>4396</v>
      </c>
      <c r="F4012" s="115">
        <v>45838</v>
      </c>
      <c r="G4012" s="114" t="s">
        <v>4397</v>
      </c>
      <c r="H4012" s="116">
        <v>6563200</v>
      </c>
      <c r="I4012" s="116">
        <v>3741024</v>
      </c>
      <c r="J4012" s="116">
        <v>3603496</v>
      </c>
      <c r="K4012" s="116">
        <v>137528</v>
      </c>
      <c r="L4012" s="116">
        <v>0</v>
      </c>
      <c r="M4012" s="116">
        <v>0</v>
      </c>
      <c r="N4012" s="116">
        <v>137528</v>
      </c>
      <c r="O4012" s="116">
        <v>0</v>
      </c>
      <c r="P4012" s="120">
        <v>0</v>
      </c>
      <c r="Q4012" s="27" t="str">
        <f t="shared" si="609"/>
        <v>Registered</v>
      </c>
      <c r="R4012" s="121">
        <f t="shared" si="610"/>
        <v>0.56999999999999995</v>
      </c>
      <c r="T4012" s="117">
        <f t="shared" si="611"/>
        <v>137528</v>
      </c>
      <c r="U4012" s="117">
        <f t="shared" si="612"/>
        <v>0</v>
      </c>
    </row>
    <row r="4013" spans="1:21" hidden="1" x14ac:dyDescent="0.3">
      <c r="A4013" s="114">
        <v>7863</v>
      </c>
      <c r="B4013" s="114" t="s">
        <v>351</v>
      </c>
      <c r="C4013" s="114" t="s">
        <v>1585</v>
      </c>
      <c r="D4013" s="114" t="s">
        <v>8569</v>
      </c>
      <c r="E4013" s="114" t="s">
        <v>8570</v>
      </c>
      <c r="F4013" s="115">
        <v>46053</v>
      </c>
      <c r="G4013" s="114" t="s">
        <v>1532</v>
      </c>
      <c r="H4013" s="116">
        <v>9940800</v>
      </c>
      <c r="I4013" s="116">
        <v>5666256</v>
      </c>
      <c r="J4013" s="116">
        <v>5666256</v>
      </c>
      <c r="K4013" s="116">
        <v>0</v>
      </c>
      <c r="L4013" s="116">
        <v>0</v>
      </c>
      <c r="M4013" s="116">
        <v>0</v>
      </c>
      <c r="N4013" s="116">
        <v>0</v>
      </c>
      <c r="O4013" s="116">
        <v>0</v>
      </c>
      <c r="P4013" s="120">
        <v>0</v>
      </c>
      <c r="Q4013" s="27" t="str">
        <f t="shared" si="609"/>
        <v>Registered</v>
      </c>
      <c r="R4013" s="121">
        <f t="shared" si="610"/>
        <v>0.56999999999999995</v>
      </c>
      <c r="T4013" s="117">
        <f t="shared" si="611"/>
        <v>0</v>
      </c>
      <c r="U4013" s="117">
        <f t="shared" si="612"/>
        <v>0</v>
      </c>
    </row>
    <row r="4014" spans="1:21" hidden="1" x14ac:dyDescent="0.3">
      <c r="A4014" s="114">
        <v>7864</v>
      </c>
      <c r="B4014" s="114" t="s">
        <v>351</v>
      </c>
      <c r="C4014" s="114" t="s">
        <v>1585</v>
      </c>
      <c r="D4014" s="114" t="s">
        <v>8571</v>
      </c>
      <c r="E4014" s="114" t="s">
        <v>8572</v>
      </c>
      <c r="F4014" s="115">
        <v>45909</v>
      </c>
      <c r="G4014" s="114" t="s">
        <v>2421</v>
      </c>
      <c r="H4014" s="116">
        <v>9913665</v>
      </c>
      <c r="I4014" s="116">
        <v>5650791</v>
      </c>
      <c r="J4014" s="116">
        <v>5650791</v>
      </c>
      <c r="K4014" s="116">
        <v>0</v>
      </c>
      <c r="L4014" s="116">
        <v>0</v>
      </c>
      <c r="M4014" s="116">
        <v>0</v>
      </c>
      <c r="N4014" s="116">
        <v>0</v>
      </c>
      <c r="O4014" s="116">
        <v>0</v>
      </c>
      <c r="P4014" s="120">
        <v>0</v>
      </c>
      <c r="Q4014" s="27" t="str">
        <f t="shared" si="609"/>
        <v>Registered</v>
      </c>
      <c r="R4014" s="121">
        <f t="shared" si="610"/>
        <v>0.57000019669819391</v>
      </c>
      <c r="T4014" s="117">
        <f t="shared" si="611"/>
        <v>0</v>
      </c>
      <c r="U4014" s="117">
        <f t="shared" si="612"/>
        <v>0</v>
      </c>
    </row>
    <row r="4015" spans="1:21" hidden="1" x14ac:dyDescent="0.3">
      <c r="A4015" s="114">
        <v>7865</v>
      </c>
      <c r="B4015" s="114" t="s">
        <v>351</v>
      </c>
      <c r="C4015" s="114" t="s">
        <v>1585</v>
      </c>
      <c r="D4015" s="114" t="s">
        <v>3732</v>
      </c>
      <c r="E4015" s="114" t="s">
        <v>3733</v>
      </c>
      <c r="F4015" s="115">
        <v>45909</v>
      </c>
      <c r="G4015" s="114" t="s">
        <v>3734</v>
      </c>
      <c r="H4015" s="116">
        <v>9786240</v>
      </c>
      <c r="I4015" s="116">
        <v>5578158</v>
      </c>
      <c r="J4015" s="116">
        <v>5578158</v>
      </c>
      <c r="K4015" s="116">
        <v>0</v>
      </c>
      <c r="L4015" s="116">
        <v>0</v>
      </c>
      <c r="M4015" s="116">
        <v>0</v>
      </c>
      <c r="N4015" s="116">
        <v>0</v>
      </c>
      <c r="O4015" s="116">
        <v>0</v>
      </c>
      <c r="P4015" s="120">
        <v>0</v>
      </c>
      <c r="Q4015" s="27" t="str">
        <f t="shared" si="609"/>
        <v>Registered</v>
      </c>
      <c r="R4015" s="121">
        <f t="shared" si="610"/>
        <v>0.57000012262114974</v>
      </c>
      <c r="T4015" s="117">
        <f t="shared" si="611"/>
        <v>0</v>
      </c>
      <c r="U4015" s="117">
        <f t="shared" si="612"/>
        <v>0</v>
      </c>
    </row>
    <row r="4016" spans="1:21" hidden="1" x14ac:dyDescent="0.3">
      <c r="A4016" s="114">
        <v>7866</v>
      </c>
      <c r="B4016" s="114" t="s">
        <v>351</v>
      </c>
      <c r="C4016" s="114" t="s">
        <v>1585</v>
      </c>
      <c r="D4016" s="114" t="s">
        <v>8573</v>
      </c>
      <c r="E4016" s="114" t="s">
        <v>8574</v>
      </c>
      <c r="F4016" s="115">
        <v>45915</v>
      </c>
      <c r="G4016" s="114" t="s">
        <v>2793</v>
      </c>
      <c r="H4016" s="116">
        <v>9871190</v>
      </c>
      <c r="I4016" s="116">
        <v>5626580</v>
      </c>
      <c r="J4016" s="116">
        <v>5626580</v>
      </c>
      <c r="K4016" s="116">
        <v>0</v>
      </c>
      <c r="L4016" s="116">
        <v>0</v>
      </c>
      <c r="M4016" s="116">
        <v>0</v>
      </c>
      <c r="N4016" s="116">
        <v>0</v>
      </c>
      <c r="O4016" s="116">
        <v>0</v>
      </c>
      <c r="P4016" s="120">
        <v>0</v>
      </c>
      <c r="Q4016" s="27" t="str">
        <f t="shared" si="609"/>
        <v>Registered</v>
      </c>
      <c r="R4016" s="121">
        <f t="shared" si="610"/>
        <v>0.57000017221834454</v>
      </c>
      <c r="T4016" s="117">
        <f t="shared" si="611"/>
        <v>0</v>
      </c>
      <c r="U4016" s="117">
        <f t="shared" si="612"/>
        <v>0</v>
      </c>
    </row>
    <row r="4017" spans="1:21" hidden="1" x14ac:dyDescent="0.3">
      <c r="A4017" s="114">
        <v>7867</v>
      </c>
      <c r="B4017" s="114" t="s">
        <v>351</v>
      </c>
      <c r="C4017" s="114" t="s">
        <v>1585</v>
      </c>
      <c r="D4017" s="114" t="s">
        <v>8575</v>
      </c>
      <c r="E4017" s="114" t="s">
        <v>8576</v>
      </c>
      <c r="F4017" s="115">
        <v>45930</v>
      </c>
      <c r="G4017" s="114" t="s">
        <v>3222</v>
      </c>
      <c r="H4017" s="116">
        <v>9871190</v>
      </c>
      <c r="I4017" s="116">
        <v>5626580</v>
      </c>
      <c r="J4017" s="116">
        <v>5626580</v>
      </c>
      <c r="K4017" s="116">
        <v>0</v>
      </c>
      <c r="L4017" s="116">
        <v>0</v>
      </c>
      <c r="M4017" s="116">
        <v>0</v>
      </c>
      <c r="N4017" s="116">
        <v>0</v>
      </c>
      <c r="O4017" s="116">
        <v>0</v>
      </c>
      <c r="P4017" s="120">
        <v>0</v>
      </c>
      <c r="Q4017" s="27" t="str">
        <f t="shared" si="609"/>
        <v>Registered</v>
      </c>
      <c r="R4017" s="121">
        <f t="shared" si="610"/>
        <v>0.57000017221834454</v>
      </c>
      <c r="T4017" s="117">
        <f t="shared" si="611"/>
        <v>0</v>
      </c>
      <c r="U4017" s="117">
        <f t="shared" si="612"/>
        <v>0</v>
      </c>
    </row>
    <row r="4018" spans="1:21" hidden="1" x14ac:dyDescent="0.3">
      <c r="A4018" s="114">
        <v>7868</v>
      </c>
      <c r="B4018" s="114" t="s">
        <v>351</v>
      </c>
      <c r="C4018" s="114" t="s">
        <v>1585</v>
      </c>
      <c r="D4018" s="114" t="s">
        <v>8577</v>
      </c>
      <c r="E4018" s="114" t="s">
        <v>8578</v>
      </c>
      <c r="F4018" s="115">
        <v>45909</v>
      </c>
      <c r="G4018" s="114" t="s">
        <v>2421</v>
      </c>
      <c r="H4018" s="116">
        <v>9514400</v>
      </c>
      <c r="I4018" s="116">
        <v>5423208</v>
      </c>
      <c r="J4018" s="116">
        <v>5423208</v>
      </c>
      <c r="K4018" s="116">
        <v>0</v>
      </c>
      <c r="L4018" s="116">
        <v>0</v>
      </c>
      <c r="M4018" s="116">
        <v>0</v>
      </c>
      <c r="N4018" s="116">
        <v>0</v>
      </c>
      <c r="O4018" s="116">
        <v>0</v>
      </c>
      <c r="P4018" s="120">
        <v>0</v>
      </c>
      <c r="Q4018" s="27" t="str">
        <f t="shared" si="609"/>
        <v>Registered</v>
      </c>
      <c r="R4018" s="121">
        <f t="shared" si="610"/>
        <v>0.56999999999999995</v>
      </c>
      <c r="T4018" s="117">
        <f t="shared" si="611"/>
        <v>0</v>
      </c>
      <c r="U4018" s="117">
        <f t="shared" si="612"/>
        <v>0</v>
      </c>
    </row>
    <row r="4019" spans="1:21" hidden="1" x14ac:dyDescent="0.3">
      <c r="A4019" s="114">
        <v>7869</v>
      </c>
      <c r="B4019" s="114" t="s">
        <v>351</v>
      </c>
      <c r="C4019" s="114" t="s">
        <v>1585</v>
      </c>
      <c r="D4019" s="114" t="s">
        <v>8579</v>
      </c>
      <c r="E4019" s="114" t="s">
        <v>8580</v>
      </c>
      <c r="F4019" s="115">
        <v>45909</v>
      </c>
      <c r="G4019" s="114" t="s">
        <v>1813</v>
      </c>
      <c r="H4019" s="116">
        <v>9690247</v>
      </c>
      <c r="I4019" s="116">
        <v>5523441</v>
      </c>
      <c r="J4019" s="116">
        <v>5523441</v>
      </c>
      <c r="K4019" s="116">
        <v>0</v>
      </c>
      <c r="L4019" s="116">
        <v>0</v>
      </c>
      <c r="M4019" s="116">
        <v>0</v>
      </c>
      <c r="N4019" s="116">
        <v>0</v>
      </c>
      <c r="O4019" s="116">
        <v>0</v>
      </c>
      <c r="P4019" s="120">
        <v>0</v>
      </c>
      <c r="Q4019" s="27" t="str">
        <f t="shared" si="609"/>
        <v>Registered</v>
      </c>
      <c r="R4019" s="121">
        <f t="shared" si="610"/>
        <v>0.57000002167127417</v>
      </c>
      <c r="T4019" s="117">
        <f t="shared" si="611"/>
        <v>0</v>
      </c>
      <c r="U4019" s="117">
        <f t="shared" si="612"/>
        <v>0</v>
      </c>
    </row>
    <row r="4020" spans="1:21" hidden="1" x14ac:dyDescent="0.3">
      <c r="A4020" s="114">
        <v>7870</v>
      </c>
      <c r="B4020" s="114" t="s">
        <v>351</v>
      </c>
      <c r="C4020" s="114" t="s">
        <v>1585</v>
      </c>
      <c r="D4020" s="114" t="s">
        <v>8581</v>
      </c>
      <c r="E4020" s="114" t="s">
        <v>8582</v>
      </c>
      <c r="F4020" s="115">
        <v>45930</v>
      </c>
      <c r="G4020" s="114" t="s">
        <v>7101</v>
      </c>
      <c r="H4020" s="116">
        <v>9616340</v>
      </c>
      <c r="I4020" s="116">
        <v>5481315</v>
      </c>
      <c r="J4020" s="116">
        <v>5481315</v>
      </c>
      <c r="K4020" s="116">
        <v>0</v>
      </c>
      <c r="L4020" s="116">
        <v>0</v>
      </c>
      <c r="M4020" s="116">
        <v>0</v>
      </c>
      <c r="N4020" s="116">
        <v>0</v>
      </c>
      <c r="O4020" s="116">
        <v>0</v>
      </c>
      <c r="P4020" s="120">
        <v>0</v>
      </c>
      <c r="Q4020" s="27" t="str">
        <f t="shared" si="609"/>
        <v>Registered</v>
      </c>
      <c r="R4020" s="121">
        <f t="shared" si="610"/>
        <v>0.57000012478760109</v>
      </c>
      <c r="T4020" s="117">
        <f t="shared" si="611"/>
        <v>0</v>
      </c>
      <c r="U4020" s="117">
        <f t="shared" si="612"/>
        <v>0</v>
      </c>
    </row>
    <row r="4021" spans="1:21" hidden="1" x14ac:dyDescent="0.3">
      <c r="A4021" s="114">
        <v>7871</v>
      </c>
      <c r="B4021" s="114" t="s">
        <v>351</v>
      </c>
      <c r="C4021" s="114" t="s">
        <v>1585</v>
      </c>
      <c r="D4021" s="114" t="s">
        <v>8583</v>
      </c>
      <c r="E4021" s="114" t="s">
        <v>8584</v>
      </c>
      <c r="F4021" s="115">
        <v>45881</v>
      </c>
      <c r="G4021" s="114" t="s">
        <v>8585</v>
      </c>
      <c r="H4021" s="116">
        <v>9932354</v>
      </c>
      <c r="I4021" s="116">
        <v>5661441</v>
      </c>
      <c r="J4021" s="116">
        <v>5661441</v>
      </c>
      <c r="K4021" s="116">
        <v>0</v>
      </c>
      <c r="L4021" s="116">
        <v>0</v>
      </c>
      <c r="M4021" s="116">
        <v>0</v>
      </c>
      <c r="N4021" s="116">
        <v>0</v>
      </c>
      <c r="O4021" s="116">
        <v>0</v>
      </c>
      <c r="P4021" s="120">
        <v>0</v>
      </c>
      <c r="Q4021" s="27" t="str">
        <f t="shared" si="609"/>
        <v>Registered</v>
      </c>
      <c r="R4021" s="121">
        <f t="shared" si="610"/>
        <v>0.56999992146876766</v>
      </c>
      <c r="T4021" s="117">
        <f t="shared" si="611"/>
        <v>0</v>
      </c>
      <c r="U4021" s="117">
        <f t="shared" si="612"/>
        <v>0</v>
      </c>
    </row>
    <row r="4022" spans="1:21" hidden="1" x14ac:dyDescent="0.3">
      <c r="A4022" s="114">
        <v>7872</v>
      </c>
      <c r="B4022" s="114" t="s">
        <v>351</v>
      </c>
      <c r="C4022" s="114" t="s">
        <v>1585</v>
      </c>
      <c r="D4022" s="114" t="s">
        <v>8586</v>
      </c>
      <c r="E4022" s="114" t="s">
        <v>8587</v>
      </c>
      <c r="F4022" s="115">
        <v>45938</v>
      </c>
      <c r="G4022" s="114" t="s">
        <v>1406</v>
      </c>
      <c r="H4022" s="116">
        <v>9867792</v>
      </c>
      <c r="I4022" s="116">
        <v>5624642</v>
      </c>
      <c r="J4022" s="116">
        <v>5624642</v>
      </c>
      <c r="K4022" s="116">
        <v>0</v>
      </c>
      <c r="L4022" s="116">
        <v>0</v>
      </c>
      <c r="M4022" s="116">
        <v>0</v>
      </c>
      <c r="N4022" s="116">
        <v>0</v>
      </c>
      <c r="O4022" s="116">
        <v>0</v>
      </c>
      <c r="P4022" s="120">
        <v>0</v>
      </c>
      <c r="Q4022" s="27" t="str">
        <f t="shared" si="609"/>
        <v>Registered</v>
      </c>
      <c r="R4022" s="121">
        <f t="shared" si="610"/>
        <v>0.5700000567502842</v>
      </c>
      <c r="T4022" s="117">
        <f t="shared" si="611"/>
        <v>0</v>
      </c>
      <c r="U4022" s="117">
        <f t="shared" si="612"/>
        <v>0</v>
      </c>
    </row>
    <row r="4023" spans="1:21" hidden="1" x14ac:dyDescent="0.3">
      <c r="A4023" s="114">
        <v>7873</v>
      </c>
      <c r="B4023" s="114" t="s">
        <v>351</v>
      </c>
      <c r="C4023" s="114" t="s">
        <v>1585</v>
      </c>
      <c r="D4023" s="114" t="s">
        <v>8588</v>
      </c>
      <c r="E4023" s="114" t="s">
        <v>8589</v>
      </c>
      <c r="F4023" s="115">
        <v>45909</v>
      </c>
      <c r="G4023" s="114" t="s">
        <v>1456</v>
      </c>
      <c r="H4023" s="116">
        <v>9944247</v>
      </c>
      <c r="I4023" s="116">
        <v>5668221</v>
      </c>
      <c r="J4023" s="116">
        <v>5668221</v>
      </c>
      <c r="K4023" s="116">
        <v>0</v>
      </c>
      <c r="L4023" s="116">
        <v>0</v>
      </c>
      <c r="M4023" s="116">
        <v>0</v>
      </c>
      <c r="N4023" s="116">
        <v>0</v>
      </c>
      <c r="O4023" s="116">
        <v>0</v>
      </c>
      <c r="P4023" s="120">
        <v>0</v>
      </c>
      <c r="Q4023" s="27" t="str">
        <f t="shared" si="609"/>
        <v>Registered</v>
      </c>
      <c r="R4023" s="121">
        <f t="shared" si="610"/>
        <v>0.57000002111773773</v>
      </c>
      <c r="T4023" s="117">
        <f t="shared" si="611"/>
        <v>0</v>
      </c>
      <c r="U4023" s="117">
        <f t="shared" si="612"/>
        <v>0</v>
      </c>
    </row>
    <row r="4024" spans="1:21" hidden="1" x14ac:dyDescent="0.3">
      <c r="A4024" s="114">
        <v>7874</v>
      </c>
      <c r="B4024" s="114" t="s">
        <v>351</v>
      </c>
      <c r="C4024" s="114" t="s">
        <v>1585</v>
      </c>
      <c r="D4024" s="114" t="s">
        <v>8590</v>
      </c>
      <c r="E4024" s="114" t="s">
        <v>8591</v>
      </c>
      <c r="F4024" s="115">
        <v>45877</v>
      </c>
      <c r="G4024" s="114" t="s">
        <v>7838</v>
      </c>
      <c r="H4024" s="116">
        <v>9514400</v>
      </c>
      <c r="I4024" s="116">
        <v>5423208</v>
      </c>
      <c r="J4024" s="116">
        <v>5423208</v>
      </c>
      <c r="K4024" s="116">
        <v>0</v>
      </c>
      <c r="L4024" s="116">
        <v>0</v>
      </c>
      <c r="M4024" s="116">
        <v>0</v>
      </c>
      <c r="N4024" s="116">
        <v>0</v>
      </c>
      <c r="O4024" s="116">
        <v>0</v>
      </c>
      <c r="P4024" s="120">
        <v>0</v>
      </c>
      <c r="Q4024" s="27" t="str">
        <f t="shared" si="609"/>
        <v>Registered</v>
      </c>
      <c r="R4024" s="121">
        <f t="shared" si="610"/>
        <v>0.56999999999999995</v>
      </c>
      <c r="T4024" s="117">
        <f t="shared" si="611"/>
        <v>0</v>
      </c>
      <c r="U4024" s="117">
        <f t="shared" si="612"/>
        <v>0</v>
      </c>
    </row>
    <row r="4025" spans="1:21" hidden="1" x14ac:dyDescent="0.3">
      <c r="A4025" s="114">
        <v>7875</v>
      </c>
      <c r="B4025" s="114" t="s">
        <v>351</v>
      </c>
      <c r="C4025" s="114" t="s">
        <v>1585</v>
      </c>
      <c r="D4025" s="114" t="s">
        <v>8592</v>
      </c>
      <c r="E4025" s="114" t="s">
        <v>8593</v>
      </c>
      <c r="F4025" s="115">
        <v>45915</v>
      </c>
      <c r="G4025" s="114" t="s">
        <v>1656</v>
      </c>
      <c r="H4025" s="116">
        <v>9905170</v>
      </c>
      <c r="I4025" s="116">
        <v>5645948</v>
      </c>
      <c r="J4025" s="116">
        <v>5645948</v>
      </c>
      <c r="K4025" s="116">
        <v>0</v>
      </c>
      <c r="L4025" s="116">
        <v>0</v>
      </c>
      <c r="M4025" s="116">
        <v>0</v>
      </c>
      <c r="N4025" s="116">
        <v>0</v>
      </c>
      <c r="O4025" s="116">
        <v>0</v>
      </c>
      <c r="P4025" s="120">
        <v>0</v>
      </c>
      <c r="Q4025" s="27" t="str">
        <f t="shared" si="609"/>
        <v>Registered</v>
      </c>
      <c r="R4025" s="121">
        <f t="shared" si="610"/>
        <v>0.57000011105311665</v>
      </c>
      <c r="T4025" s="117">
        <f t="shared" si="611"/>
        <v>0</v>
      </c>
      <c r="U4025" s="117">
        <f t="shared" si="612"/>
        <v>0</v>
      </c>
    </row>
    <row r="4026" spans="1:21" hidden="1" x14ac:dyDescent="0.3">
      <c r="A4026" s="114">
        <v>7876</v>
      </c>
      <c r="B4026" s="114" t="s">
        <v>351</v>
      </c>
      <c r="C4026" s="114" t="s">
        <v>1585</v>
      </c>
      <c r="D4026" s="114" t="s">
        <v>8594</v>
      </c>
      <c r="E4026" s="114" t="s">
        <v>8595</v>
      </c>
      <c r="F4026" s="115">
        <v>45930</v>
      </c>
      <c r="G4026" s="114" t="s">
        <v>1406</v>
      </c>
      <c r="H4026" s="116">
        <v>6686100</v>
      </c>
      <c r="I4026" s="116">
        <v>3811077</v>
      </c>
      <c r="J4026" s="116">
        <v>3811077</v>
      </c>
      <c r="K4026" s="116">
        <v>0</v>
      </c>
      <c r="L4026" s="116">
        <v>0</v>
      </c>
      <c r="M4026" s="116">
        <v>0</v>
      </c>
      <c r="N4026" s="116">
        <v>0</v>
      </c>
      <c r="O4026" s="116">
        <v>0</v>
      </c>
      <c r="P4026" s="120">
        <v>0</v>
      </c>
      <c r="Q4026" s="27" t="str">
        <f t="shared" si="609"/>
        <v>Registered</v>
      </c>
      <c r="R4026" s="121">
        <f t="shared" si="610"/>
        <v>0.56999999999999995</v>
      </c>
      <c r="T4026" s="117">
        <f t="shared" si="611"/>
        <v>0</v>
      </c>
      <c r="U4026" s="117">
        <f t="shared" si="612"/>
        <v>0</v>
      </c>
    </row>
    <row r="4027" spans="1:21" hidden="1" x14ac:dyDescent="0.3">
      <c r="A4027" s="114">
        <v>7877</v>
      </c>
      <c r="B4027" s="114" t="s">
        <v>351</v>
      </c>
      <c r="C4027" s="114" t="s">
        <v>1585</v>
      </c>
      <c r="D4027" s="114" t="s">
        <v>4080</v>
      </c>
      <c r="E4027" s="114" t="s">
        <v>4081</v>
      </c>
      <c r="F4027" s="115">
        <v>45881</v>
      </c>
      <c r="G4027" s="114" t="s">
        <v>4082</v>
      </c>
      <c r="H4027" s="116">
        <v>9701987</v>
      </c>
      <c r="I4027" s="116">
        <v>5530131</v>
      </c>
      <c r="J4027" s="116">
        <v>5530131</v>
      </c>
      <c r="K4027" s="116">
        <v>0</v>
      </c>
      <c r="L4027" s="116">
        <v>0</v>
      </c>
      <c r="M4027" s="116">
        <v>0</v>
      </c>
      <c r="N4027" s="116">
        <v>0</v>
      </c>
      <c r="O4027" s="116">
        <v>0</v>
      </c>
      <c r="P4027" s="120">
        <v>0</v>
      </c>
      <c r="Q4027" s="27" t="str">
        <f t="shared" si="609"/>
        <v>Registered</v>
      </c>
      <c r="R4027" s="121">
        <f t="shared" si="610"/>
        <v>0.5699998361160451</v>
      </c>
      <c r="T4027" s="117">
        <f t="shared" si="611"/>
        <v>0</v>
      </c>
      <c r="U4027" s="117">
        <f t="shared" si="612"/>
        <v>0</v>
      </c>
    </row>
    <row r="4028" spans="1:21" hidden="1" x14ac:dyDescent="0.3">
      <c r="A4028" s="114">
        <v>7878</v>
      </c>
      <c r="B4028" s="114" t="s">
        <v>351</v>
      </c>
      <c r="C4028" s="114" t="s">
        <v>1585</v>
      </c>
      <c r="D4028" s="114" t="s">
        <v>2701</v>
      </c>
      <c r="E4028" s="114" t="s">
        <v>2702</v>
      </c>
      <c r="F4028" s="115">
        <v>45881</v>
      </c>
      <c r="G4028" s="114" t="s">
        <v>2703</v>
      </c>
      <c r="H4028" s="116">
        <v>9981625</v>
      </c>
      <c r="I4028" s="116">
        <v>5689527</v>
      </c>
      <c r="J4028" s="116">
        <v>5689527</v>
      </c>
      <c r="K4028" s="116">
        <v>0</v>
      </c>
      <c r="L4028" s="116">
        <v>0</v>
      </c>
      <c r="M4028" s="116">
        <v>0</v>
      </c>
      <c r="N4028" s="116">
        <v>0</v>
      </c>
      <c r="O4028" s="116">
        <v>0</v>
      </c>
      <c r="P4028" s="120">
        <v>0</v>
      </c>
      <c r="Q4028" s="27" t="str">
        <f t="shared" si="609"/>
        <v>Registered</v>
      </c>
      <c r="R4028" s="121">
        <f t="shared" si="610"/>
        <v>0.57000007513806616</v>
      </c>
      <c r="T4028" s="117">
        <f t="shared" si="611"/>
        <v>0</v>
      </c>
      <c r="U4028" s="117">
        <f t="shared" si="612"/>
        <v>0</v>
      </c>
    </row>
    <row r="4029" spans="1:21" hidden="1" x14ac:dyDescent="0.3">
      <c r="A4029" s="114">
        <v>7879</v>
      </c>
      <c r="B4029" s="114" t="s">
        <v>351</v>
      </c>
      <c r="C4029" s="114" t="s">
        <v>1585</v>
      </c>
      <c r="D4029" s="114" t="s">
        <v>8596</v>
      </c>
      <c r="E4029" s="114" t="s">
        <v>8597</v>
      </c>
      <c r="F4029" s="115">
        <v>45860</v>
      </c>
      <c r="G4029" s="114" t="s">
        <v>3163</v>
      </c>
      <c r="H4029" s="116">
        <v>9828715</v>
      </c>
      <c r="I4029" s="116">
        <v>5602369</v>
      </c>
      <c r="J4029" s="116">
        <v>5602369</v>
      </c>
      <c r="K4029" s="116">
        <v>0</v>
      </c>
      <c r="L4029" s="116">
        <v>0</v>
      </c>
      <c r="M4029" s="116">
        <v>0</v>
      </c>
      <c r="N4029" s="116">
        <v>0</v>
      </c>
      <c r="O4029" s="116">
        <v>0</v>
      </c>
      <c r="P4029" s="120">
        <v>0</v>
      </c>
      <c r="Q4029" s="27" t="str">
        <f t="shared" si="609"/>
        <v>Registered</v>
      </c>
      <c r="R4029" s="121">
        <f t="shared" si="610"/>
        <v>0.57000014752691475</v>
      </c>
      <c r="T4029" s="117">
        <f t="shared" si="611"/>
        <v>0</v>
      </c>
      <c r="U4029" s="117">
        <f t="shared" si="612"/>
        <v>0</v>
      </c>
    </row>
    <row r="4030" spans="1:21" hidden="1" x14ac:dyDescent="0.3">
      <c r="A4030" s="114">
        <v>7880</v>
      </c>
      <c r="B4030" s="114" t="s">
        <v>351</v>
      </c>
      <c r="C4030" s="114" t="s">
        <v>1585</v>
      </c>
      <c r="D4030" s="114" t="s">
        <v>3773</v>
      </c>
      <c r="E4030" s="114" t="s">
        <v>3774</v>
      </c>
      <c r="F4030" s="115">
        <v>45831</v>
      </c>
      <c r="G4030" s="114" t="s">
        <v>3312</v>
      </c>
      <c r="H4030" s="116">
        <v>9684300</v>
      </c>
      <c r="I4030" s="116">
        <v>5520051</v>
      </c>
      <c r="J4030" s="116">
        <v>5520051</v>
      </c>
      <c r="K4030" s="116">
        <v>0</v>
      </c>
      <c r="L4030" s="116">
        <v>0</v>
      </c>
      <c r="M4030" s="116">
        <v>0</v>
      </c>
      <c r="N4030" s="116">
        <v>0</v>
      </c>
      <c r="O4030" s="116">
        <v>0</v>
      </c>
      <c r="P4030" s="120">
        <v>0</v>
      </c>
      <c r="Q4030" s="27" t="str">
        <f t="shared" si="609"/>
        <v>Registered</v>
      </c>
      <c r="R4030" s="121">
        <f t="shared" si="610"/>
        <v>0.56999999999999995</v>
      </c>
      <c r="T4030" s="117">
        <f t="shared" si="611"/>
        <v>0</v>
      </c>
      <c r="U4030" s="117">
        <f t="shared" si="612"/>
        <v>0</v>
      </c>
    </row>
    <row r="4031" spans="1:21" hidden="1" x14ac:dyDescent="0.3">
      <c r="A4031" s="114">
        <v>7881</v>
      </c>
      <c r="B4031" s="114" t="s">
        <v>351</v>
      </c>
      <c r="C4031" s="114" t="s">
        <v>1585</v>
      </c>
      <c r="D4031" s="114" t="s">
        <v>8598</v>
      </c>
      <c r="E4031" s="114" t="s">
        <v>8599</v>
      </c>
      <c r="F4031" s="115">
        <v>45863</v>
      </c>
      <c r="G4031" s="114" t="s">
        <v>2781</v>
      </c>
      <c r="H4031" s="116">
        <v>9939150</v>
      </c>
      <c r="I4031" s="116">
        <v>5665316</v>
      </c>
      <c r="J4031" s="116">
        <v>5665316</v>
      </c>
      <c r="K4031" s="116">
        <v>0</v>
      </c>
      <c r="L4031" s="116">
        <v>0</v>
      </c>
      <c r="M4031" s="116">
        <v>0</v>
      </c>
      <c r="N4031" s="116">
        <v>0</v>
      </c>
      <c r="O4031" s="116">
        <v>0</v>
      </c>
      <c r="P4031" s="120">
        <v>0</v>
      </c>
      <c r="Q4031" s="27" t="str">
        <f t="shared" si="609"/>
        <v>Registered</v>
      </c>
      <c r="R4031" s="121">
        <f t="shared" si="610"/>
        <v>0.57000005030611267</v>
      </c>
      <c r="T4031" s="117">
        <f t="shared" si="611"/>
        <v>0</v>
      </c>
      <c r="U4031" s="117">
        <f t="shared" si="612"/>
        <v>0</v>
      </c>
    </row>
    <row r="4032" spans="1:21" hidden="1" x14ac:dyDescent="0.3">
      <c r="A4032" s="114">
        <v>7882</v>
      </c>
      <c r="B4032" s="114" t="s">
        <v>351</v>
      </c>
      <c r="C4032" s="114" t="s">
        <v>1585</v>
      </c>
      <c r="D4032" s="114" t="s">
        <v>8600</v>
      </c>
      <c r="E4032" s="114" t="s">
        <v>8601</v>
      </c>
      <c r="F4032" s="115">
        <v>45829</v>
      </c>
      <c r="G4032" s="114" t="s">
        <v>4189</v>
      </c>
      <c r="H4032" s="116">
        <v>9607845</v>
      </c>
      <c r="I4032" s="116">
        <v>5476473</v>
      </c>
      <c r="J4032" s="116">
        <v>5476473</v>
      </c>
      <c r="K4032" s="116">
        <v>0</v>
      </c>
      <c r="L4032" s="116">
        <v>0</v>
      </c>
      <c r="M4032" s="116">
        <v>0</v>
      </c>
      <c r="N4032" s="116">
        <v>0</v>
      </c>
      <c r="O4032" s="116">
        <v>0</v>
      </c>
      <c r="P4032" s="120">
        <v>0</v>
      </c>
      <c r="Q4032" s="27" t="str">
        <f t="shared" si="609"/>
        <v>Registered</v>
      </c>
      <c r="R4032" s="121">
        <f t="shared" si="610"/>
        <v>0.57000014051017689</v>
      </c>
      <c r="T4032" s="117">
        <f t="shared" si="611"/>
        <v>0</v>
      </c>
      <c r="U4032" s="117">
        <f t="shared" si="612"/>
        <v>0</v>
      </c>
    </row>
    <row r="4033" spans="1:21" hidden="1" x14ac:dyDescent="0.3">
      <c r="A4033" s="114">
        <v>7883</v>
      </c>
      <c r="B4033" s="114" t="s">
        <v>351</v>
      </c>
      <c r="C4033" s="114" t="s">
        <v>1585</v>
      </c>
      <c r="D4033" s="114" t="s">
        <v>3766</v>
      </c>
      <c r="E4033" s="114" t="s">
        <v>3767</v>
      </c>
      <c r="F4033" s="115">
        <v>45848</v>
      </c>
      <c r="G4033" s="114" t="s">
        <v>3768</v>
      </c>
      <c r="H4033" s="116">
        <v>9694494</v>
      </c>
      <c r="I4033" s="116">
        <v>5525862</v>
      </c>
      <c r="J4033" s="116">
        <v>5525862</v>
      </c>
      <c r="K4033" s="116">
        <v>0</v>
      </c>
      <c r="L4033" s="116">
        <v>0</v>
      </c>
      <c r="M4033" s="116">
        <v>0</v>
      </c>
      <c r="N4033" s="116">
        <v>0</v>
      </c>
      <c r="O4033" s="116">
        <v>0</v>
      </c>
      <c r="P4033" s="120">
        <v>0</v>
      </c>
      <c r="Q4033" s="27" t="str">
        <f t="shared" si="609"/>
        <v>Registered</v>
      </c>
      <c r="R4033" s="121">
        <f t="shared" si="610"/>
        <v>0.5700000433235608</v>
      </c>
      <c r="T4033" s="117">
        <f t="shared" si="611"/>
        <v>0</v>
      </c>
      <c r="U4033" s="117">
        <f t="shared" si="612"/>
        <v>0</v>
      </c>
    </row>
    <row r="4034" spans="1:21" hidden="1" x14ac:dyDescent="0.3">
      <c r="A4034" s="114">
        <v>7884</v>
      </c>
      <c r="B4034" s="114" t="s">
        <v>351</v>
      </c>
      <c r="C4034" s="114" t="s">
        <v>1585</v>
      </c>
      <c r="D4034" s="114" t="s">
        <v>8602</v>
      </c>
      <c r="E4034" s="114" t="s">
        <v>8603</v>
      </c>
      <c r="F4034" s="115">
        <v>46053</v>
      </c>
      <c r="G4034" s="114" t="s">
        <v>1606</v>
      </c>
      <c r="H4034" s="116">
        <v>6867915</v>
      </c>
      <c r="I4034" s="116">
        <v>3914713</v>
      </c>
      <c r="J4034" s="116">
        <v>3914713</v>
      </c>
      <c r="K4034" s="116">
        <v>0</v>
      </c>
      <c r="L4034" s="116">
        <v>0</v>
      </c>
      <c r="M4034" s="116">
        <v>0</v>
      </c>
      <c r="N4034" s="116">
        <v>0</v>
      </c>
      <c r="O4034" s="116">
        <v>0</v>
      </c>
      <c r="P4034" s="120">
        <v>0</v>
      </c>
      <c r="Q4034" s="27" t="str">
        <f t="shared" ref="Q4034:Q4097" si="613">IF(G4034="01 Jan 1900","Unregistered","Registered")</f>
        <v>Registered</v>
      </c>
      <c r="R4034" s="121">
        <f t="shared" si="610"/>
        <v>0.57000021112666654</v>
      </c>
      <c r="T4034" s="117">
        <f t="shared" si="611"/>
        <v>0</v>
      </c>
      <c r="U4034" s="117">
        <f t="shared" si="612"/>
        <v>0</v>
      </c>
    </row>
    <row r="4035" spans="1:21" hidden="1" x14ac:dyDescent="0.3">
      <c r="A4035" s="114">
        <v>7885</v>
      </c>
      <c r="B4035" s="114" t="s">
        <v>351</v>
      </c>
      <c r="C4035" s="114" t="s">
        <v>1585</v>
      </c>
      <c r="D4035" s="114" t="s">
        <v>8604</v>
      </c>
      <c r="E4035" s="114" t="s">
        <v>8605</v>
      </c>
      <c r="F4035" s="115">
        <v>46021</v>
      </c>
      <c r="G4035" s="114" t="s">
        <v>4944</v>
      </c>
      <c r="H4035" s="116">
        <v>9890185</v>
      </c>
      <c r="I4035" s="116">
        <v>5637405</v>
      </c>
      <c r="J4035" s="116">
        <v>5637405</v>
      </c>
      <c r="K4035" s="116">
        <v>0</v>
      </c>
      <c r="L4035" s="116">
        <v>0</v>
      </c>
      <c r="M4035" s="116">
        <v>0</v>
      </c>
      <c r="N4035" s="116">
        <v>0</v>
      </c>
      <c r="O4035" s="116">
        <v>0</v>
      </c>
      <c r="P4035" s="120">
        <v>0</v>
      </c>
      <c r="Q4035" s="27" t="str">
        <f t="shared" si="613"/>
        <v>Registered</v>
      </c>
      <c r="R4035" s="121">
        <f t="shared" ref="R4035:R4098" si="614">I4035/H4035</f>
        <v>0.56999995450034557</v>
      </c>
      <c r="T4035" s="117">
        <f t="shared" si="611"/>
        <v>0</v>
      </c>
      <c r="U4035" s="117">
        <f t="shared" si="612"/>
        <v>0</v>
      </c>
    </row>
    <row r="4036" spans="1:21" hidden="1" x14ac:dyDescent="0.3">
      <c r="A4036" s="114">
        <v>10148</v>
      </c>
      <c r="B4036" s="114" t="s">
        <v>351</v>
      </c>
      <c r="C4036" s="114" t="s">
        <v>1585</v>
      </c>
      <c r="D4036" s="114" t="s">
        <v>3366</v>
      </c>
      <c r="E4036" s="114" t="s">
        <v>3367</v>
      </c>
      <c r="F4036" s="115">
        <v>45924</v>
      </c>
      <c r="G4036" s="114" t="s">
        <v>1837</v>
      </c>
      <c r="H4036" s="116">
        <v>9514400</v>
      </c>
      <c r="I4036" s="116">
        <v>4947488</v>
      </c>
      <c r="J4036" s="116">
        <v>4950117</v>
      </c>
      <c r="K4036" s="116">
        <v>-2629</v>
      </c>
      <c r="L4036" s="116">
        <v>0</v>
      </c>
      <c r="M4036" s="116">
        <v>0</v>
      </c>
      <c r="N4036" s="116">
        <v>0</v>
      </c>
      <c r="O4036" s="116">
        <v>0</v>
      </c>
      <c r="P4036" s="120">
        <v>0</v>
      </c>
      <c r="Q4036" s="27" t="str">
        <f t="shared" si="613"/>
        <v>Registered</v>
      </c>
      <c r="R4036" s="121">
        <f t="shared" si="614"/>
        <v>0.52</v>
      </c>
      <c r="T4036" s="117">
        <f t="shared" si="611"/>
        <v>0</v>
      </c>
      <c r="U4036" s="117">
        <f t="shared" si="612"/>
        <v>-2629</v>
      </c>
    </row>
    <row r="4037" spans="1:21" hidden="1" x14ac:dyDescent="0.3">
      <c r="A4037" s="114">
        <v>10174</v>
      </c>
      <c r="B4037" s="114" t="s">
        <v>351</v>
      </c>
      <c r="C4037" s="114" t="s">
        <v>1585</v>
      </c>
      <c r="D4037" s="114" t="s">
        <v>9470</v>
      </c>
      <c r="E4037" s="114" t="s">
        <v>9471</v>
      </c>
      <c r="F4037" s="115">
        <v>45909</v>
      </c>
      <c r="G4037" s="114" t="s">
        <v>3734</v>
      </c>
      <c r="H4037" s="116">
        <v>6826860</v>
      </c>
      <c r="I4037" s="116">
        <v>1706715</v>
      </c>
      <c r="J4037" s="116">
        <v>1752227</v>
      </c>
      <c r="K4037" s="116">
        <v>-45512</v>
      </c>
      <c r="L4037" s="116">
        <v>0</v>
      </c>
      <c r="M4037" s="116">
        <v>0</v>
      </c>
      <c r="N4037" s="116">
        <v>0</v>
      </c>
      <c r="O4037" s="116">
        <v>0</v>
      </c>
      <c r="P4037" s="120">
        <v>0</v>
      </c>
      <c r="Q4037" s="27" t="str">
        <f t="shared" si="613"/>
        <v>Registered</v>
      </c>
      <c r="R4037" s="121">
        <f t="shared" si="614"/>
        <v>0.25</v>
      </c>
      <c r="T4037" s="117">
        <f t="shared" si="611"/>
        <v>0</v>
      </c>
      <c r="U4037" s="117">
        <f t="shared" si="612"/>
        <v>-45512</v>
      </c>
    </row>
    <row r="4038" spans="1:21" hidden="1" x14ac:dyDescent="0.3">
      <c r="A4038" s="114">
        <v>10195</v>
      </c>
      <c r="B4038" s="114" t="s">
        <v>351</v>
      </c>
      <c r="C4038" s="114" t="s">
        <v>1585</v>
      </c>
      <c r="D4038" s="114" t="s">
        <v>1586</v>
      </c>
      <c r="E4038" s="114" t="s">
        <v>1587</v>
      </c>
      <c r="F4038" s="115">
        <v>46053</v>
      </c>
      <c r="G4038" s="114" t="s">
        <v>1588</v>
      </c>
      <c r="H4038" s="116">
        <v>9939150</v>
      </c>
      <c r="I4038" s="116">
        <v>5665316</v>
      </c>
      <c r="J4038" s="116">
        <v>5721969</v>
      </c>
      <c r="K4038" s="116">
        <v>-56653</v>
      </c>
      <c r="L4038" s="116">
        <v>0</v>
      </c>
      <c r="M4038" s="116">
        <v>0</v>
      </c>
      <c r="N4038" s="116">
        <v>0</v>
      </c>
      <c r="O4038" s="116">
        <v>0</v>
      </c>
      <c r="P4038" s="120">
        <v>0</v>
      </c>
      <c r="Q4038" s="27" t="str">
        <f t="shared" si="613"/>
        <v>Registered</v>
      </c>
      <c r="R4038" s="121">
        <f t="shared" si="614"/>
        <v>0.57000005030611267</v>
      </c>
      <c r="T4038" s="117">
        <f t="shared" si="611"/>
        <v>0</v>
      </c>
      <c r="U4038" s="117">
        <f t="shared" si="612"/>
        <v>-56653</v>
      </c>
    </row>
    <row r="4039" spans="1:21" hidden="1" x14ac:dyDescent="0.3">
      <c r="A4039" s="114">
        <v>10201</v>
      </c>
      <c r="B4039" s="114" t="s">
        <v>351</v>
      </c>
      <c r="C4039" s="114" t="s">
        <v>1585</v>
      </c>
      <c r="D4039" s="114" t="s">
        <v>9484</v>
      </c>
      <c r="E4039" s="114" t="s">
        <v>9471</v>
      </c>
      <c r="F4039" s="115">
        <v>45909</v>
      </c>
      <c r="G4039" s="114" t="s">
        <v>3734</v>
      </c>
      <c r="H4039" s="116">
        <v>9950000</v>
      </c>
      <c r="I4039" s="116">
        <v>2487500</v>
      </c>
      <c r="J4039" s="116">
        <v>2553833</v>
      </c>
      <c r="K4039" s="116">
        <v>-66333</v>
      </c>
      <c r="L4039" s="116">
        <v>0</v>
      </c>
      <c r="M4039" s="116">
        <v>0</v>
      </c>
      <c r="N4039" s="116">
        <v>0</v>
      </c>
      <c r="O4039" s="116">
        <v>0</v>
      </c>
      <c r="P4039" s="120">
        <v>0</v>
      </c>
      <c r="Q4039" s="27" t="str">
        <f t="shared" si="613"/>
        <v>Registered</v>
      </c>
      <c r="R4039" s="121">
        <f t="shared" si="614"/>
        <v>0.25</v>
      </c>
      <c r="T4039" s="117">
        <f t="shared" si="611"/>
        <v>0</v>
      </c>
      <c r="U4039" s="117">
        <f t="shared" si="612"/>
        <v>-66333</v>
      </c>
    </row>
    <row r="4040" spans="1:21" s="101" customFormat="1" x14ac:dyDescent="0.3">
      <c r="A4040" s="99">
        <v>10303</v>
      </c>
      <c r="B4040" s="99" t="s">
        <v>351</v>
      </c>
      <c r="C4040" s="99" t="s">
        <v>1585</v>
      </c>
      <c r="D4040" s="99" t="s">
        <v>387</v>
      </c>
      <c r="E4040" s="99" t="s">
        <v>388</v>
      </c>
      <c r="F4040" s="100">
        <v>46142</v>
      </c>
      <c r="G4040" s="99" t="s">
        <v>1898</v>
      </c>
      <c r="H4040" s="96">
        <v>10114997</v>
      </c>
      <c r="I4040" s="96">
        <f t="shared" ref="I4040:I4043" si="615">H4040*R4040</f>
        <v>5765548.2899999991</v>
      </c>
      <c r="J4040" s="96">
        <v>100000</v>
      </c>
      <c r="K4040" s="96">
        <f t="shared" ref="K4040:K4043" si="616">I4040-J4040</f>
        <v>5665548.2899999991</v>
      </c>
      <c r="L4040" s="97">
        <f t="shared" ref="L4040:L4043" si="617">IF(AND($S4040&gt;=0,$S4040&lt;=30),$K4040,0)</f>
        <v>0</v>
      </c>
      <c r="M4040" s="97">
        <f t="shared" ref="M4040:M4043" si="618">IF(AND($S4040&gt;=31,$S4040&lt;=60),$K4040,0)</f>
        <v>5665548.2899999991</v>
      </c>
      <c r="N4040" s="97">
        <f t="shared" ref="N4040:N4043" si="619">IF(AND($S4040&gt;=61,$S4040&lt;=90),$K4040,0)</f>
        <v>0</v>
      </c>
      <c r="O4040" s="97">
        <f t="shared" ref="O4040:O4043" si="620">IF(AND($S4040&gt;=91,$S4040&lt;=120),$K4040,0)</f>
        <v>0</v>
      </c>
      <c r="P4040" s="98">
        <f t="shared" ref="P4040:P4043" si="621">IF($S4040&gt;120,$K4040,0)</f>
        <v>0</v>
      </c>
      <c r="Q4040" s="101" t="str">
        <f t="shared" si="613"/>
        <v>Unregistered</v>
      </c>
      <c r="R4040" s="123">
        <v>0.56999999999999995</v>
      </c>
      <c r="S4040" s="95">
        <f t="shared" ref="S4040:S4043" si="622">DATE(2026,5,31)-F4040</f>
        <v>31</v>
      </c>
    </row>
    <row r="4041" spans="1:21" s="101" customFormat="1" x14ac:dyDescent="0.3">
      <c r="A4041" s="99">
        <v>10405</v>
      </c>
      <c r="B4041" s="99" t="s">
        <v>351</v>
      </c>
      <c r="C4041" s="99" t="s">
        <v>1585</v>
      </c>
      <c r="D4041" s="99" t="s">
        <v>9798</v>
      </c>
      <c r="E4041" s="99" t="s">
        <v>9799</v>
      </c>
      <c r="F4041" s="100">
        <v>45961</v>
      </c>
      <c r="G4041" s="99" t="s">
        <v>1898</v>
      </c>
      <c r="H4041" s="96">
        <v>9746314</v>
      </c>
      <c r="I4041" s="96">
        <f t="shared" si="615"/>
        <v>5555398.9799999995</v>
      </c>
      <c r="J4041" s="96">
        <v>200000</v>
      </c>
      <c r="K4041" s="96">
        <f t="shared" si="616"/>
        <v>5355398.9799999995</v>
      </c>
      <c r="L4041" s="97">
        <f t="shared" si="617"/>
        <v>0</v>
      </c>
      <c r="M4041" s="97">
        <f t="shared" si="618"/>
        <v>0</v>
      </c>
      <c r="N4041" s="97">
        <f t="shared" si="619"/>
        <v>0</v>
      </c>
      <c r="O4041" s="97">
        <f t="shared" si="620"/>
        <v>0</v>
      </c>
      <c r="P4041" s="98">
        <f t="shared" si="621"/>
        <v>5355398.9799999995</v>
      </c>
      <c r="Q4041" s="101" t="str">
        <f t="shared" si="613"/>
        <v>Unregistered</v>
      </c>
      <c r="R4041" s="123">
        <v>0.56999999999999995</v>
      </c>
      <c r="S4041" s="95">
        <f t="shared" si="622"/>
        <v>212</v>
      </c>
    </row>
    <row r="4042" spans="1:21" s="101" customFormat="1" x14ac:dyDescent="0.3">
      <c r="A4042" s="99">
        <v>10406</v>
      </c>
      <c r="B4042" s="99" t="s">
        <v>351</v>
      </c>
      <c r="C4042" s="99" t="s">
        <v>1585</v>
      </c>
      <c r="D4042" s="99" t="s">
        <v>9800</v>
      </c>
      <c r="E4042" s="99" t="s">
        <v>9799</v>
      </c>
      <c r="F4042" s="100">
        <v>45961</v>
      </c>
      <c r="G4042" s="99" t="s">
        <v>1898</v>
      </c>
      <c r="H4042" s="96">
        <v>6686100</v>
      </c>
      <c r="I4042" s="96">
        <f t="shared" si="615"/>
        <v>3811076.9999999995</v>
      </c>
      <c r="J4042" s="96">
        <v>200000</v>
      </c>
      <c r="K4042" s="96">
        <f t="shared" si="616"/>
        <v>3611076.9999999995</v>
      </c>
      <c r="L4042" s="97">
        <f t="shared" si="617"/>
        <v>0</v>
      </c>
      <c r="M4042" s="97">
        <f t="shared" si="618"/>
        <v>0</v>
      </c>
      <c r="N4042" s="97">
        <f t="shared" si="619"/>
        <v>0</v>
      </c>
      <c r="O4042" s="97">
        <f t="shared" si="620"/>
        <v>0</v>
      </c>
      <c r="P4042" s="98">
        <f t="shared" si="621"/>
        <v>3611076.9999999995</v>
      </c>
      <c r="Q4042" s="101" t="str">
        <f t="shared" si="613"/>
        <v>Unregistered</v>
      </c>
      <c r="R4042" s="123">
        <v>0.56999999999999995</v>
      </c>
      <c r="S4042" s="95">
        <f t="shared" si="622"/>
        <v>212</v>
      </c>
    </row>
    <row r="4043" spans="1:21" s="101" customFormat="1" x14ac:dyDescent="0.3">
      <c r="A4043" s="99">
        <v>10407</v>
      </c>
      <c r="B4043" s="99" t="s">
        <v>351</v>
      </c>
      <c r="C4043" s="99" t="s">
        <v>1585</v>
      </c>
      <c r="D4043" s="99" t="s">
        <v>381</v>
      </c>
      <c r="E4043" s="99" t="s">
        <v>382</v>
      </c>
      <c r="F4043" s="100">
        <v>46130</v>
      </c>
      <c r="G4043" s="99" t="s">
        <v>1898</v>
      </c>
      <c r="H4043" s="96">
        <v>9991819</v>
      </c>
      <c r="I4043" s="96">
        <f t="shared" si="615"/>
        <v>5695336.8299999991</v>
      </c>
      <c r="J4043" s="96">
        <v>200000</v>
      </c>
      <c r="K4043" s="96">
        <f t="shared" si="616"/>
        <v>5495336.8299999991</v>
      </c>
      <c r="L4043" s="97">
        <f t="shared" si="617"/>
        <v>0</v>
      </c>
      <c r="M4043" s="97">
        <f t="shared" si="618"/>
        <v>5495336.8299999991</v>
      </c>
      <c r="N4043" s="97">
        <f t="shared" si="619"/>
        <v>0</v>
      </c>
      <c r="O4043" s="97">
        <f t="shared" si="620"/>
        <v>0</v>
      </c>
      <c r="P4043" s="98">
        <f t="shared" si="621"/>
        <v>0</v>
      </c>
      <c r="Q4043" s="101" t="str">
        <f t="shared" si="613"/>
        <v>Unregistered</v>
      </c>
      <c r="R4043" s="123">
        <v>0.56999999999999995</v>
      </c>
      <c r="S4043" s="95">
        <f t="shared" si="622"/>
        <v>43</v>
      </c>
    </row>
    <row r="4044" spans="1:21" hidden="1" x14ac:dyDescent="0.3">
      <c r="A4044" s="114">
        <v>10644</v>
      </c>
      <c r="B4044" s="114" t="s">
        <v>351</v>
      </c>
      <c r="C4044" s="114" t="s">
        <v>1585</v>
      </c>
      <c r="D4044" s="114" t="s">
        <v>10135</v>
      </c>
      <c r="E4044" s="114" t="s">
        <v>10136</v>
      </c>
      <c r="F4044" s="115">
        <v>45926</v>
      </c>
      <c r="G4044" s="114" t="s">
        <v>5312</v>
      </c>
      <c r="H4044" s="116">
        <v>8919750</v>
      </c>
      <c r="I4044" s="116">
        <v>5084258</v>
      </c>
      <c r="J4044" s="116">
        <v>7679763</v>
      </c>
      <c r="K4044" s="116">
        <v>-2595505</v>
      </c>
      <c r="L4044" s="116">
        <v>0</v>
      </c>
      <c r="M4044" s="116">
        <v>0</v>
      </c>
      <c r="N4044" s="116">
        <v>0</v>
      </c>
      <c r="O4044" s="116">
        <v>0</v>
      </c>
      <c r="P4044" s="120">
        <v>0</v>
      </c>
      <c r="Q4044" s="27" t="str">
        <f t="shared" si="613"/>
        <v>Registered</v>
      </c>
      <c r="R4044" s="121">
        <f t="shared" si="614"/>
        <v>0.57000005605538273</v>
      </c>
      <c r="T4044" s="117">
        <f>L4044+M4044+N4044+O4044+P4044</f>
        <v>0</v>
      </c>
      <c r="U4044" s="117">
        <f>K4044-T4044</f>
        <v>-2595505</v>
      </c>
    </row>
    <row r="4045" spans="1:21" s="101" customFormat="1" x14ac:dyDescent="0.3">
      <c r="A4045" s="99">
        <v>10682</v>
      </c>
      <c r="B4045" s="99" t="s">
        <v>351</v>
      </c>
      <c r="C4045" s="99" t="s">
        <v>1585</v>
      </c>
      <c r="D4045" s="99" t="s">
        <v>10155</v>
      </c>
      <c r="E4045" s="99" t="s">
        <v>10156</v>
      </c>
      <c r="F4045" s="100">
        <v>45899</v>
      </c>
      <c r="G4045" s="99" t="s">
        <v>1898</v>
      </c>
      <c r="H4045" s="96">
        <v>6511000</v>
      </c>
      <c r="I4045" s="96">
        <f>H4045*R4045</f>
        <v>3711269.9999999995</v>
      </c>
      <c r="J4045" s="96">
        <v>3400000</v>
      </c>
      <c r="K4045" s="96">
        <f>I4045-J4045</f>
        <v>311269.99999999953</v>
      </c>
      <c r="L4045" s="97">
        <f>IF(AND($S4045&gt;=0,$S4045&lt;=30),$K4045,0)</f>
        <v>0</v>
      </c>
      <c r="M4045" s="97">
        <f>IF(AND($S4045&gt;=31,$S4045&lt;=60),$K4045,0)</f>
        <v>0</v>
      </c>
      <c r="N4045" s="97">
        <f>IF(AND($S4045&gt;=61,$S4045&lt;=90),$K4045,0)</f>
        <v>0</v>
      </c>
      <c r="O4045" s="97">
        <f>IF(AND($S4045&gt;=91,$S4045&lt;=120),$K4045,0)</f>
        <v>0</v>
      </c>
      <c r="P4045" s="98">
        <f>IF($S4045&gt;120,$K4045,0)</f>
        <v>311269.99999999953</v>
      </c>
      <c r="Q4045" s="101" t="str">
        <f t="shared" si="613"/>
        <v>Unregistered</v>
      </c>
      <c r="R4045" s="123">
        <v>0.56999999999999995</v>
      </c>
      <c r="S4045" s="95">
        <f>DATE(2026,5,31)-F4045</f>
        <v>274</v>
      </c>
    </row>
    <row r="4046" spans="1:21" hidden="1" x14ac:dyDescent="0.3">
      <c r="A4046" s="114">
        <v>10694</v>
      </c>
      <c r="B4046" s="114" t="s">
        <v>351</v>
      </c>
      <c r="C4046" s="114" t="s">
        <v>1585</v>
      </c>
      <c r="D4046" s="114" t="s">
        <v>10170</v>
      </c>
      <c r="E4046" s="114" t="s">
        <v>10171</v>
      </c>
      <c r="F4046" s="115">
        <v>45881</v>
      </c>
      <c r="G4046" s="114" t="s">
        <v>2281</v>
      </c>
      <c r="H4046" s="116">
        <v>9429450</v>
      </c>
      <c r="I4046" s="116">
        <v>5374787</v>
      </c>
      <c r="J4046" s="116">
        <v>9406291</v>
      </c>
      <c r="K4046" s="116">
        <v>-4031504</v>
      </c>
      <c r="L4046" s="116">
        <v>0</v>
      </c>
      <c r="M4046" s="116">
        <v>0</v>
      </c>
      <c r="N4046" s="116">
        <v>0</v>
      </c>
      <c r="O4046" s="116">
        <v>0</v>
      </c>
      <c r="P4046" s="120">
        <v>0</v>
      </c>
      <c r="Q4046" s="27" t="str">
        <f t="shared" si="613"/>
        <v>Registered</v>
      </c>
      <c r="R4046" s="121">
        <f t="shared" si="614"/>
        <v>0.57000005302536205</v>
      </c>
      <c r="T4046" s="117">
        <f t="shared" ref="T4046:T4047" si="623">L4046+M4046+N4046+O4046+P4046</f>
        <v>0</v>
      </c>
      <c r="U4046" s="117">
        <f t="shared" ref="U4046:U4047" si="624">K4046-T4046</f>
        <v>-4031504</v>
      </c>
    </row>
    <row r="4047" spans="1:21" hidden="1" x14ac:dyDescent="0.3">
      <c r="A4047" s="114">
        <v>11047</v>
      </c>
      <c r="B4047" s="114" t="s">
        <v>351</v>
      </c>
      <c r="C4047" s="114" t="s">
        <v>1585</v>
      </c>
      <c r="D4047" s="114" t="s">
        <v>383</v>
      </c>
      <c r="E4047" s="114" t="s">
        <v>384</v>
      </c>
      <c r="F4047" s="115">
        <v>46142</v>
      </c>
      <c r="G4047" s="114" t="s">
        <v>10317</v>
      </c>
      <c r="H4047" s="116">
        <v>10136234</v>
      </c>
      <c r="I4047" s="116">
        <v>0</v>
      </c>
      <c r="J4047" s="116"/>
      <c r="K4047" s="116"/>
      <c r="L4047" s="116">
        <v>0</v>
      </c>
      <c r="M4047" s="116">
        <v>0</v>
      </c>
      <c r="N4047" s="116">
        <v>0</v>
      </c>
      <c r="O4047" s="116">
        <v>0</v>
      </c>
      <c r="P4047" s="120">
        <v>0</v>
      </c>
      <c r="Q4047" s="27" t="str">
        <f t="shared" si="613"/>
        <v>Registered</v>
      </c>
      <c r="R4047" s="121">
        <f t="shared" si="614"/>
        <v>0</v>
      </c>
      <c r="T4047" s="117">
        <f t="shared" si="623"/>
        <v>0</v>
      </c>
      <c r="U4047" s="117">
        <f t="shared" si="624"/>
        <v>0</v>
      </c>
    </row>
    <row r="4048" spans="1:21" s="101" customFormat="1" hidden="1" x14ac:dyDescent="0.3">
      <c r="A4048" s="99">
        <v>11048</v>
      </c>
      <c r="B4048" s="99" t="s">
        <v>351</v>
      </c>
      <c r="C4048" s="99" t="s">
        <v>1585</v>
      </c>
      <c r="D4048" s="99" t="s">
        <v>385</v>
      </c>
      <c r="E4048" s="99" t="s">
        <v>386</v>
      </c>
      <c r="F4048" s="100">
        <v>46172</v>
      </c>
      <c r="G4048" s="99" t="s">
        <v>1898</v>
      </c>
      <c r="H4048" s="96">
        <v>9957839</v>
      </c>
      <c r="I4048" s="96">
        <v>0</v>
      </c>
      <c r="J4048" s="96"/>
      <c r="K4048" s="96"/>
      <c r="L4048" s="96">
        <v>0</v>
      </c>
      <c r="M4048" s="96">
        <v>0</v>
      </c>
      <c r="N4048" s="96">
        <v>0</v>
      </c>
      <c r="O4048" s="96">
        <v>0</v>
      </c>
      <c r="P4048" s="122">
        <v>0</v>
      </c>
      <c r="Q4048" s="101" t="str">
        <f t="shared" si="613"/>
        <v>Unregistered</v>
      </c>
      <c r="R4048" s="123"/>
      <c r="S4048" s="95"/>
    </row>
    <row r="4049" spans="1:21" x14ac:dyDescent="0.3">
      <c r="A4049" s="114">
        <v>62</v>
      </c>
      <c r="B4049" s="114" t="s">
        <v>107</v>
      </c>
      <c r="C4049" s="114" t="s">
        <v>1457</v>
      </c>
      <c r="D4049" s="114" t="s">
        <v>9898</v>
      </c>
      <c r="E4049" s="114" t="s">
        <v>5463</v>
      </c>
      <c r="F4049" s="115">
        <v>46094</v>
      </c>
      <c r="G4049" s="114" t="s">
        <v>9899</v>
      </c>
      <c r="H4049" s="116">
        <v>13261380</v>
      </c>
      <c r="I4049" s="116">
        <v>8089441</v>
      </c>
      <c r="J4049" s="116">
        <v>420000</v>
      </c>
      <c r="K4049" s="116">
        <v>7669441</v>
      </c>
      <c r="L4049" s="116">
        <v>7669441</v>
      </c>
      <c r="M4049" s="116">
        <v>0</v>
      </c>
      <c r="N4049" s="116">
        <v>0</v>
      </c>
      <c r="O4049" s="116">
        <v>0</v>
      </c>
      <c r="P4049" s="120">
        <v>0</v>
      </c>
      <c r="Q4049" s="27" t="str">
        <f t="shared" si="613"/>
        <v>Registered</v>
      </c>
      <c r="R4049" s="121">
        <f t="shared" si="614"/>
        <v>0.60999993967445321</v>
      </c>
      <c r="T4049" s="117">
        <f t="shared" ref="T4049:T4105" si="625">L4049+M4049+N4049+O4049+P4049</f>
        <v>7669441</v>
      </c>
      <c r="U4049" s="117">
        <f t="shared" ref="U4049:U4105" si="626">K4049-T4049</f>
        <v>0</v>
      </c>
    </row>
    <row r="4050" spans="1:21" x14ac:dyDescent="0.3">
      <c r="A4050" s="114">
        <v>65</v>
      </c>
      <c r="B4050" s="114" t="s">
        <v>107</v>
      </c>
      <c r="C4050" s="114" t="s">
        <v>1457</v>
      </c>
      <c r="D4050" s="114" t="s">
        <v>1488</v>
      </c>
      <c r="E4050" s="114" t="s">
        <v>1489</v>
      </c>
      <c r="F4050" s="115">
        <v>46044</v>
      </c>
      <c r="G4050" s="114" t="s">
        <v>1416</v>
      </c>
      <c r="H4050" s="116">
        <v>14248214</v>
      </c>
      <c r="I4050" s="116">
        <v>8691412</v>
      </c>
      <c r="J4050" s="116">
        <v>1424821.4</v>
      </c>
      <c r="K4050" s="116">
        <v>7266590.5999999996</v>
      </c>
      <c r="L4050" s="116">
        <v>0</v>
      </c>
      <c r="M4050" s="116">
        <v>7266590.5999999996</v>
      </c>
      <c r="N4050" s="116">
        <v>0</v>
      </c>
      <c r="O4050" s="116">
        <v>0</v>
      </c>
      <c r="P4050" s="120">
        <v>0</v>
      </c>
      <c r="Q4050" s="27" t="str">
        <f t="shared" si="613"/>
        <v>Registered</v>
      </c>
      <c r="R4050" s="121">
        <f t="shared" si="614"/>
        <v>0.61000010246898317</v>
      </c>
      <c r="T4050" s="117">
        <f t="shared" si="625"/>
        <v>7266590.5999999996</v>
      </c>
      <c r="U4050" s="117">
        <f t="shared" si="626"/>
        <v>0</v>
      </c>
    </row>
    <row r="4051" spans="1:21" x14ac:dyDescent="0.3">
      <c r="A4051" s="114">
        <v>66</v>
      </c>
      <c r="B4051" s="114" t="s">
        <v>107</v>
      </c>
      <c r="C4051" s="114" t="s">
        <v>1457</v>
      </c>
      <c r="D4051" s="114" t="s">
        <v>128</v>
      </c>
      <c r="E4051" s="114" t="s">
        <v>129</v>
      </c>
      <c r="F4051" s="115">
        <v>46130</v>
      </c>
      <c r="G4051" s="114" t="s">
        <v>9604</v>
      </c>
      <c r="H4051" s="116">
        <v>14238223</v>
      </c>
      <c r="I4051" s="116">
        <v>8685316</v>
      </c>
      <c r="J4051" s="116">
        <v>1423822</v>
      </c>
      <c r="K4051" s="116">
        <v>7261494</v>
      </c>
      <c r="L4051" s="116">
        <v>7261494</v>
      </c>
      <c r="M4051" s="116">
        <v>0</v>
      </c>
      <c r="N4051" s="116">
        <v>0</v>
      </c>
      <c r="O4051" s="116">
        <v>0</v>
      </c>
      <c r="P4051" s="120">
        <v>0</v>
      </c>
      <c r="Q4051" s="27" t="str">
        <f t="shared" si="613"/>
        <v>Registered</v>
      </c>
      <c r="R4051" s="121">
        <f t="shared" si="614"/>
        <v>0.60999999789299553</v>
      </c>
      <c r="T4051" s="117">
        <f t="shared" si="625"/>
        <v>7261494</v>
      </c>
      <c r="U4051" s="117">
        <f t="shared" si="626"/>
        <v>0</v>
      </c>
    </row>
    <row r="4052" spans="1:21" x14ac:dyDescent="0.3">
      <c r="A4052" s="114">
        <v>68</v>
      </c>
      <c r="B4052" s="114" t="s">
        <v>107</v>
      </c>
      <c r="C4052" s="114" t="s">
        <v>1457</v>
      </c>
      <c r="D4052" s="114" t="s">
        <v>126</v>
      </c>
      <c r="E4052" s="114" t="s">
        <v>127</v>
      </c>
      <c r="F4052" s="115">
        <v>46133</v>
      </c>
      <c r="G4052" s="114" t="s">
        <v>1977</v>
      </c>
      <c r="H4052" s="116">
        <v>14015179</v>
      </c>
      <c r="I4052" s="116">
        <v>8549259</v>
      </c>
      <c r="J4052" s="116">
        <v>1401517.9</v>
      </c>
      <c r="K4052" s="116">
        <v>7147741.0999999996</v>
      </c>
      <c r="L4052" s="116">
        <v>0</v>
      </c>
      <c r="M4052" s="116">
        <v>7147741.0999999996</v>
      </c>
      <c r="N4052" s="116">
        <v>0</v>
      </c>
      <c r="O4052" s="116">
        <v>0</v>
      </c>
      <c r="P4052" s="120">
        <v>0</v>
      </c>
      <c r="Q4052" s="27" t="str">
        <f t="shared" si="613"/>
        <v>Registered</v>
      </c>
      <c r="R4052" s="121">
        <f t="shared" si="614"/>
        <v>0.6099999864432698</v>
      </c>
      <c r="T4052" s="117">
        <f t="shared" si="625"/>
        <v>7147741.0999999996</v>
      </c>
      <c r="U4052" s="117">
        <f t="shared" si="626"/>
        <v>0</v>
      </c>
    </row>
    <row r="4053" spans="1:21" x14ac:dyDescent="0.3">
      <c r="A4053" s="114">
        <v>79</v>
      </c>
      <c r="B4053" s="114" t="s">
        <v>107</v>
      </c>
      <c r="C4053" s="114" t="s">
        <v>1457</v>
      </c>
      <c r="D4053" s="114" t="s">
        <v>1533</v>
      </c>
      <c r="E4053" s="114" t="s">
        <v>1534</v>
      </c>
      <c r="F4053" s="115">
        <v>45976</v>
      </c>
      <c r="G4053" s="114" t="s">
        <v>1535</v>
      </c>
      <c r="H4053" s="116">
        <v>13329300</v>
      </c>
      <c r="I4053" s="116">
        <v>8130873</v>
      </c>
      <c r="J4053" s="116">
        <v>1832930</v>
      </c>
      <c r="K4053" s="116">
        <v>6297943</v>
      </c>
      <c r="L4053" s="116">
        <v>0</v>
      </c>
      <c r="M4053" s="116">
        <v>0</v>
      </c>
      <c r="N4053" s="116">
        <v>533172</v>
      </c>
      <c r="O4053" s="116">
        <v>5764771</v>
      </c>
      <c r="P4053" s="120">
        <v>0</v>
      </c>
      <c r="Q4053" s="27" t="str">
        <f t="shared" si="613"/>
        <v>Registered</v>
      </c>
      <c r="R4053" s="121">
        <f t="shared" si="614"/>
        <v>0.61</v>
      </c>
      <c r="T4053" s="117">
        <f t="shared" si="625"/>
        <v>6297943</v>
      </c>
      <c r="U4053" s="117">
        <f t="shared" si="626"/>
        <v>0</v>
      </c>
    </row>
    <row r="4054" spans="1:21" x14ac:dyDescent="0.3">
      <c r="A4054" s="114">
        <v>81</v>
      </c>
      <c r="B4054" s="114" t="s">
        <v>107</v>
      </c>
      <c r="C4054" s="114" t="s">
        <v>1457</v>
      </c>
      <c r="D4054" s="114" t="s">
        <v>10064</v>
      </c>
      <c r="E4054" s="114" t="s">
        <v>10065</v>
      </c>
      <c r="F4054" s="115">
        <v>46022</v>
      </c>
      <c r="G4054" s="114" t="s">
        <v>9623</v>
      </c>
      <c r="H4054" s="116">
        <v>13658549</v>
      </c>
      <c r="I4054" s="116">
        <v>7512201</v>
      </c>
      <c r="J4054" s="116">
        <v>1378619.9</v>
      </c>
      <c r="K4054" s="116">
        <v>6133581.0999999996</v>
      </c>
      <c r="L4054" s="116">
        <v>6133581.0999999996</v>
      </c>
      <c r="M4054" s="116">
        <v>0</v>
      </c>
      <c r="N4054" s="116">
        <v>0</v>
      </c>
      <c r="O4054" s="116">
        <v>0</v>
      </c>
      <c r="P4054" s="120">
        <v>0</v>
      </c>
      <c r="Q4054" s="27" t="str">
        <f t="shared" si="613"/>
        <v>Registered</v>
      </c>
      <c r="R4054" s="121">
        <f t="shared" si="614"/>
        <v>0.54999993044649176</v>
      </c>
      <c r="T4054" s="117">
        <f t="shared" si="625"/>
        <v>6133581.0999999996</v>
      </c>
      <c r="U4054" s="117">
        <f t="shared" si="626"/>
        <v>0</v>
      </c>
    </row>
    <row r="4055" spans="1:21" x14ac:dyDescent="0.3">
      <c r="A4055" s="114">
        <v>115</v>
      </c>
      <c r="B4055" s="114" t="s">
        <v>107</v>
      </c>
      <c r="C4055" s="114" t="s">
        <v>1457</v>
      </c>
      <c r="D4055" s="114" t="s">
        <v>1630</v>
      </c>
      <c r="E4055" s="114" t="s">
        <v>1631</v>
      </c>
      <c r="F4055" s="115">
        <v>46072</v>
      </c>
      <c r="G4055" s="114" t="s">
        <v>1623</v>
      </c>
      <c r="H4055" s="116">
        <v>9327679</v>
      </c>
      <c r="I4055" s="116">
        <v>5689884</v>
      </c>
      <c r="J4055" s="116">
        <v>932767.9</v>
      </c>
      <c r="K4055" s="116">
        <v>4757116.0999999996</v>
      </c>
      <c r="L4055" s="116">
        <v>0</v>
      </c>
      <c r="M4055" s="116">
        <v>0</v>
      </c>
      <c r="N4055" s="116">
        <v>4757116.0999999996</v>
      </c>
      <c r="O4055" s="116">
        <v>0</v>
      </c>
      <c r="P4055" s="120">
        <v>0</v>
      </c>
      <c r="Q4055" s="27" t="str">
        <f t="shared" si="613"/>
        <v>Registered</v>
      </c>
      <c r="R4055" s="121">
        <f t="shared" si="614"/>
        <v>0.60999997963051689</v>
      </c>
      <c r="T4055" s="117">
        <f t="shared" si="625"/>
        <v>4757116.0999999996</v>
      </c>
      <c r="U4055" s="117">
        <f t="shared" si="626"/>
        <v>0</v>
      </c>
    </row>
    <row r="4056" spans="1:21" x14ac:dyDescent="0.3">
      <c r="A4056" s="114">
        <v>117</v>
      </c>
      <c r="B4056" s="114" t="s">
        <v>107</v>
      </c>
      <c r="C4056" s="114" t="s">
        <v>1457</v>
      </c>
      <c r="D4056" s="114" t="s">
        <v>1632</v>
      </c>
      <c r="E4056" s="114" t="s">
        <v>1633</v>
      </c>
      <c r="F4056" s="115">
        <v>46000</v>
      </c>
      <c r="G4056" s="114" t="s">
        <v>1612</v>
      </c>
      <c r="H4056" s="116">
        <v>9208100</v>
      </c>
      <c r="I4056" s="116">
        <v>5616941</v>
      </c>
      <c r="J4056" s="116">
        <v>920810</v>
      </c>
      <c r="K4056" s="116">
        <v>4696131</v>
      </c>
      <c r="L4056" s="116">
        <v>0</v>
      </c>
      <c r="M4056" s="116">
        <v>0</v>
      </c>
      <c r="N4056" s="116">
        <v>4696131</v>
      </c>
      <c r="O4056" s="116">
        <v>0</v>
      </c>
      <c r="P4056" s="120">
        <v>0</v>
      </c>
      <c r="Q4056" s="27" t="str">
        <f t="shared" si="613"/>
        <v>Registered</v>
      </c>
      <c r="R4056" s="121">
        <f t="shared" si="614"/>
        <v>0.61</v>
      </c>
      <c r="T4056" s="117">
        <f t="shared" si="625"/>
        <v>4696131</v>
      </c>
      <c r="U4056" s="117">
        <f t="shared" si="626"/>
        <v>0</v>
      </c>
    </row>
    <row r="4057" spans="1:21" x14ac:dyDescent="0.3">
      <c r="A4057" s="114">
        <v>121</v>
      </c>
      <c r="B4057" s="114" t="s">
        <v>107</v>
      </c>
      <c r="C4057" s="114" t="s">
        <v>1457</v>
      </c>
      <c r="D4057" s="114" t="s">
        <v>1639</v>
      </c>
      <c r="E4057" s="114" t="s">
        <v>1640</v>
      </c>
      <c r="F4057" s="115">
        <v>46017</v>
      </c>
      <c r="G4057" s="114" t="s">
        <v>1583</v>
      </c>
      <c r="H4057" s="116">
        <v>9100000</v>
      </c>
      <c r="I4057" s="116">
        <v>5551000</v>
      </c>
      <c r="J4057" s="116">
        <v>910000</v>
      </c>
      <c r="K4057" s="116">
        <v>4641000</v>
      </c>
      <c r="L4057" s="116">
        <v>0</v>
      </c>
      <c r="M4057" s="116">
        <v>0</v>
      </c>
      <c r="N4057" s="116">
        <v>4641000</v>
      </c>
      <c r="O4057" s="116">
        <v>0</v>
      </c>
      <c r="P4057" s="120">
        <v>0</v>
      </c>
      <c r="Q4057" s="27" t="str">
        <f t="shared" si="613"/>
        <v>Registered</v>
      </c>
      <c r="R4057" s="121">
        <f t="shared" si="614"/>
        <v>0.61</v>
      </c>
      <c r="T4057" s="117">
        <f t="shared" si="625"/>
        <v>4641000</v>
      </c>
      <c r="U4057" s="117">
        <f t="shared" si="626"/>
        <v>0</v>
      </c>
    </row>
    <row r="4058" spans="1:21" x14ac:dyDescent="0.3">
      <c r="A4058" s="114">
        <v>212</v>
      </c>
      <c r="B4058" s="114" t="s">
        <v>107</v>
      </c>
      <c r="C4058" s="114" t="s">
        <v>1457</v>
      </c>
      <c r="D4058" s="114" t="s">
        <v>1490</v>
      </c>
      <c r="E4058" s="114" t="s">
        <v>1491</v>
      </c>
      <c r="F4058" s="115">
        <v>46102</v>
      </c>
      <c r="G4058" s="114" t="s">
        <v>1492</v>
      </c>
      <c r="H4058" s="116">
        <v>14238393</v>
      </c>
      <c r="I4058" s="116">
        <v>8685421</v>
      </c>
      <c r="J4058" s="116">
        <v>5923839.2999999998</v>
      </c>
      <c r="K4058" s="116">
        <v>2761581.7</v>
      </c>
      <c r="L4058" s="116">
        <v>0</v>
      </c>
      <c r="M4058" s="116">
        <v>0</v>
      </c>
      <c r="N4058" s="116">
        <v>2761581.7</v>
      </c>
      <c r="O4058" s="116">
        <v>0</v>
      </c>
      <c r="P4058" s="120">
        <v>0</v>
      </c>
      <c r="Q4058" s="27" t="str">
        <f t="shared" si="613"/>
        <v>Registered</v>
      </c>
      <c r="R4058" s="121">
        <f t="shared" si="614"/>
        <v>0.61000008919545912</v>
      </c>
      <c r="T4058" s="117">
        <f t="shared" si="625"/>
        <v>2761581.7</v>
      </c>
      <c r="U4058" s="117">
        <f t="shared" si="626"/>
        <v>0</v>
      </c>
    </row>
    <row r="4059" spans="1:21" x14ac:dyDescent="0.3">
      <c r="A4059" s="114">
        <v>609</v>
      </c>
      <c r="B4059" s="114" t="s">
        <v>107</v>
      </c>
      <c r="C4059" s="114" t="s">
        <v>1457</v>
      </c>
      <c r="D4059" s="114" t="s">
        <v>2441</v>
      </c>
      <c r="E4059" s="114" t="s">
        <v>2442</v>
      </c>
      <c r="F4059" s="115">
        <v>46034</v>
      </c>
      <c r="G4059" s="114" t="s">
        <v>2443</v>
      </c>
      <c r="H4059" s="116">
        <v>13676950</v>
      </c>
      <c r="I4059" s="116">
        <v>8342940</v>
      </c>
      <c r="J4059" s="116">
        <v>7733541</v>
      </c>
      <c r="K4059" s="116">
        <v>609399</v>
      </c>
      <c r="L4059" s="116">
        <v>0</v>
      </c>
      <c r="M4059" s="116">
        <v>0</v>
      </c>
      <c r="N4059" s="116">
        <v>547078</v>
      </c>
      <c r="O4059" s="116">
        <v>62321</v>
      </c>
      <c r="P4059" s="120">
        <v>0</v>
      </c>
      <c r="Q4059" s="27" t="str">
        <f t="shared" si="613"/>
        <v>Registered</v>
      </c>
      <c r="R4059" s="121">
        <f t="shared" si="614"/>
        <v>0.61000003655785828</v>
      </c>
      <c r="T4059" s="117">
        <f t="shared" si="625"/>
        <v>609399</v>
      </c>
      <c r="U4059" s="117">
        <f t="shared" si="626"/>
        <v>0</v>
      </c>
    </row>
    <row r="4060" spans="1:21" x14ac:dyDescent="0.3">
      <c r="A4060" s="114">
        <v>878</v>
      </c>
      <c r="B4060" s="114" t="s">
        <v>107</v>
      </c>
      <c r="C4060" s="114" t="s">
        <v>1457</v>
      </c>
      <c r="D4060" s="114" t="s">
        <v>4135</v>
      </c>
      <c r="E4060" s="114" t="s">
        <v>4136</v>
      </c>
      <c r="F4060" s="115">
        <v>46017</v>
      </c>
      <c r="G4060" s="114" t="s">
        <v>3685</v>
      </c>
      <c r="H4060" s="116">
        <v>9092300</v>
      </c>
      <c r="I4060" s="116">
        <v>1818460</v>
      </c>
      <c r="J4060" s="116">
        <v>1538151</v>
      </c>
      <c r="K4060" s="116">
        <v>280309</v>
      </c>
      <c r="L4060" s="116">
        <v>0</v>
      </c>
      <c r="M4060" s="116">
        <v>0</v>
      </c>
      <c r="N4060" s="116">
        <v>280309</v>
      </c>
      <c r="O4060" s="116">
        <v>0</v>
      </c>
      <c r="P4060" s="120">
        <v>0</v>
      </c>
      <c r="Q4060" s="27" t="str">
        <f t="shared" si="613"/>
        <v>Registered</v>
      </c>
      <c r="R4060" s="121">
        <f t="shared" si="614"/>
        <v>0.2</v>
      </c>
      <c r="T4060" s="117">
        <f t="shared" si="625"/>
        <v>280309</v>
      </c>
      <c r="U4060" s="117">
        <f t="shared" si="626"/>
        <v>0</v>
      </c>
    </row>
    <row r="4061" spans="1:21" x14ac:dyDescent="0.3">
      <c r="A4061" s="114">
        <v>924</v>
      </c>
      <c r="B4061" s="114" t="s">
        <v>107</v>
      </c>
      <c r="C4061" s="114" t="s">
        <v>1457</v>
      </c>
      <c r="D4061" s="114" t="s">
        <v>4358</v>
      </c>
      <c r="E4061" s="114" t="s">
        <v>4359</v>
      </c>
      <c r="F4061" s="115">
        <v>46013</v>
      </c>
      <c r="G4061" s="114" t="s">
        <v>1422</v>
      </c>
      <c r="H4061" s="116">
        <v>13094976</v>
      </c>
      <c r="I4061" s="116">
        <v>7987935</v>
      </c>
      <c r="J4061" s="116">
        <v>7809498</v>
      </c>
      <c r="K4061" s="116">
        <v>178437</v>
      </c>
      <c r="L4061" s="116">
        <v>0</v>
      </c>
      <c r="M4061" s="116">
        <v>0</v>
      </c>
      <c r="N4061" s="116">
        <v>178437</v>
      </c>
      <c r="O4061" s="116">
        <v>0</v>
      </c>
      <c r="P4061" s="120">
        <v>0</v>
      </c>
      <c r="Q4061" s="27" t="str">
        <f t="shared" si="613"/>
        <v>Registered</v>
      </c>
      <c r="R4061" s="121">
        <f t="shared" si="614"/>
        <v>0.60999997250854066</v>
      </c>
      <c r="T4061" s="117">
        <f t="shared" si="625"/>
        <v>178437</v>
      </c>
      <c r="U4061" s="117">
        <f t="shared" si="626"/>
        <v>0</v>
      </c>
    </row>
    <row r="4062" spans="1:21" x14ac:dyDescent="0.3">
      <c r="A4062" s="114">
        <v>1143</v>
      </c>
      <c r="B4062" s="114" t="s">
        <v>107</v>
      </c>
      <c r="C4062" s="114" t="s">
        <v>1457</v>
      </c>
      <c r="D4062" s="114" t="s">
        <v>3690</v>
      </c>
      <c r="E4062" s="114" t="s">
        <v>3691</v>
      </c>
      <c r="F4062" s="115">
        <v>46021</v>
      </c>
      <c r="G4062" s="114" t="s">
        <v>3166</v>
      </c>
      <c r="H4062" s="116">
        <v>9863393</v>
      </c>
      <c r="I4062" s="116">
        <v>6016671</v>
      </c>
      <c r="J4062" s="116">
        <v>6016670.2999999998</v>
      </c>
      <c r="K4062" s="116">
        <v>0.7</v>
      </c>
      <c r="L4062" s="116">
        <v>0</v>
      </c>
      <c r="M4062" s="116">
        <v>0</v>
      </c>
      <c r="N4062" s="116">
        <v>0.7</v>
      </c>
      <c r="O4062" s="116">
        <v>0</v>
      </c>
      <c r="P4062" s="120">
        <v>0</v>
      </c>
      <c r="Q4062" s="27" t="str">
        <f t="shared" si="613"/>
        <v>Registered</v>
      </c>
      <c r="R4062" s="121">
        <f t="shared" si="614"/>
        <v>0.61000012875893717</v>
      </c>
      <c r="T4062" s="117">
        <f t="shared" si="625"/>
        <v>0.7</v>
      </c>
      <c r="U4062" s="117">
        <f t="shared" si="626"/>
        <v>0</v>
      </c>
    </row>
    <row r="4063" spans="1:21" x14ac:dyDescent="0.3">
      <c r="A4063" s="114">
        <v>1181</v>
      </c>
      <c r="B4063" s="114" t="s">
        <v>107</v>
      </c>
      <c r="C4063" s="114" t="s">
        <v>1457</v>
      </c>
      <c r="D4063" s="114" t="s">
        <v>1651</v>
      </c>
      <c r="E4063" s="114" t="s">
        <v>1652</v>
      </c>
      <c r="F4063" s="115">
        <v>46063</v>
      </c>
      <c r="G4063" s="114" t="s">
        <v>1653</v>
      </c>
      <c r="H4063" s="116">
        <v>10855357</v>
      </c>
      <c r="I4063" s="116">
        <v>6621767</v>
      </c>
      <c r="J4063" s="116">
        <v>6621766.7000000002</v>
      </c>
      <c r="K4063" s="116">
        <v>0.3</v>
      </c>
      <c r="L4063" s="116">
        <v>0</v>
      </c>
      <c r="M4063" s="116">
        <v>0</v>
      </c>
      <c r="N4063" s="116">
        <v>0.3</v>
      </c>
      <c r="O4063" s="116">
        <v>0</v>
      </c>
      <c r="P4063" s="120">
        <v>0</v>
      </c>
      <c r="Q4063" s="27" t="str">
        <f t="shared" si="613"/>
        <v>Registered</v>
      </c>
      <c r="R4063" s="121">
        <f t="shared" si="614"/>
        <v>0.60999992906727984</v>
      </c>
      <c r="T4063" s="117">
        <f t="shared" si="625"/>
        <v>0.3</v>
      </c>
      <c r="U4063" s="117">
        <f t="shared" si="626"/>
        <v>0</v>
      </c>
    </row>
    <row r="4064" spans="1:21" x14ac:dyDescent="0.3">
      <c r="A4064" s="114">
        <v>1192</v>
      </c>
      <c r="B4064" s="114" t="s">
        <v>107</v>
      </c>
      <c r="C4064" s="114" t="s">
        <v>1457</v>
      </c>
      <c r="D4064" s="114" t="s">
        <v>4942</v>
      </c>
      <c r="E4064" s="114" t="s">
        <v>4943</v>
      </c>
      <c r="F4064" s="115">
        <v>46022</v>
      </c>
      <c r="G4064" s="114" t="s">
        <v>4944</v>
      </c>
      <c r="H4064" s="116">
        <v>9694643</v>
      </c>
      <c r="I4064" s="116">
        <v>5913733</v>
      </c>
      <c r="J4064" s="116">
        <v>5913732.8700000001</v>
      </c>
      <c r="K4064" s="116">
        <v>0.13</v>
      </c>
      <c r="L4064" s="116">
        <v>0</v>
      </c>
      <c r="M4064" s="116">
        <v>0</v>
      </c>
      <c r="N4064" s="116">
        <v>0.13</v>
      </c>
      <c r="O4064" s="116">
        <v>0</v>
      </c>
      <c r="P4064" s="120">
        <v>0</v>
      </c>
      <c r="Q4064" s="27" t="str">
        <f t="shared" si="613"/>
        <v>Registered</v>
      </c>
      <c r="R4064" s="121">
        <f t="shared" si="614"/>
        <v>0.61000007942530732</v>
      </c>
      <c r="T4064" s="117">
        <f t="shared" si="625"/>
        <v>0.13</v>
      </c>
      <c r="U4064" s="117">
        <f t="shared" si="626"/>
        <v>0</v>
      </c>
    </row>
    <row r="4065" spans="1:21" hidden="1" x14ac:dyDescent="0.3">
      <c r="A4065" s="114">
        <v>5198</v>
      </c>
      <c r="B4065" s="114" t="s">
        <v>107</v>
      </c>
      <c r="C4065" s="114" t="s">
        <v>1457</v>
      </c>
      <c r="D4065" s="114" t="s">
        <v>3735</v>
      </c>
      <c r="E4065" s="114" t="s">
        <v>3736</v>
      </c>
      <c r="F4065" s="115">
        <v>45988</v>
      </c>
      <c r="G4065" s="114" t="s">
        <v>1889</v>
      </c>
      <c r="H4065" s="116">
        <v>9783929</v>
      </c>
      <c r="I4065" s="116">
        <v>5968196</v>
      </c>
      <c r="J4065" s="116">
        <v>5968196</v>
      </c>
      <c r="K4065" s="116">
        <v>0</v>
      </c>
      <c r="L4065" s="116">
        <v>0</v>
      </c>
      <c r="M4065" s="116">
        <v>0</v>
      </c>
      <c r="N4065" s="116">
        <v>0</v>
      </c>
      <c r="O4065" s="116">
        <v>0</v>
      </c>
      <c r="P4065" s="120">
        <v>0</v>
      </c>
      <c r="Q4065" s="27" t="str">
        <f t="shared" si="613"/>
        <v>Registered</v>
      </c>
      <c r="R4065" s="121">
        <f t="shared" si="614"/>
        <v>0.60999992947618487</v>
      </c>
      <c r="T4065" s="117">
        <f t="shared" si="625"/>
        <v>0</v>
      </c>
      <c r="U4065" s="117">
        <f t="shared" si="626"/>
        <v>0</v>
      </c>
    </row>
    <row r="4066" spans="1:21" hidden="1" x14ac:dyDescent="0.3">
      <c r="A4066" s="114">
        <v>5199</v>
      </c>
      <c r="B4066" s="114" t="s">
        <v>107</v>
      </c>
      <c r="C4066" s="114" t="s">
        <v>1457</v>
      </c>
      <c r="D4066" s="114" t="s">
        <v>6311</v>
      </c>
      <c r="E4066" s="114" t="s">
        <v>6312</v>
      </c>
      <c r="F4066" s="115">
        <v>45987</v>
      </c>
      <c r="G4066" s="114" t="s">
        <v>6313</v>
      </c>
      <c r="H4066" s="116">
        <v>13980357</v>
      </c>
      <c r="I4066" s="116">
        <v>8528017</v>
      </c>
      <c r="J4066" s="116">
        <v>8528017</v>
      </c>
      <c r="K4066" s="116">
        <v>0</v>
      </c>
      <c r="L4066" s="116">
        <v>0</v>
      </c>
      <c r="M4066" s="116">
        <v>0</v>
      </c>
      <c r="N4066" s="116">
        <v>0</v>
      </c>
      <c r="O4066" s="116">
        <v>0</v>
      </c>
      <c r="P4066" s="120">
        <v>0</v>
      </c>
      <c r="Q4066" s="27" t="str">
        <f t="shared" si="613"/>
        <v>Registered</v>
      </c>
      <c r="R4066" s="121">
        <f t="shared" si="614"/>
        <v>0.60999994492272269</v>
      </c>
      <c r="T4066" s="117">
        <f t="shared" si="625"/>
        <v>0</v>
      </c>
      <c r="U4066" s="117">
        <f t="shared" si="626"/>
        <v>0</v>
      </c>
    </row>
    <row r="4067" spans="1:21" hidden="1" x14ac:dyDescent="0.3">
      <c r="A4067" s="114">
        <v>5200</v>
      </c>
      <c r="B4067" s="114" t="s">
        <v>107</v>
      </c>
      <c r="C4067" s="114" t="s">
        <v>1457</v>
      </c>
      <c r="D4067" s="114" t="s">
        <v>6314</v>
      </c>
      <c r="E4067" s="114" t="s">
        <v>6315</v>
      </c>
      <c r="F4067" s="115">
        <v>45976</v>
      </c>
      <c r="G4067" s="114" t="s">
        <v>1487</v>
      </c>
      <c r="H4067" s="116">
        <v>13881549</v>
      </c>
      <c r="I4067" s="116">
        <v>7634851</v>
      </c>
      <c r="J4067" s="116">
        <v>7634851</v>
      </c>
      <c r="K4067" s="116">
        <v>0</v>
      </c>
      <c r="L4067" s="116">
        <v>0</v>
      </c>
      <c r="M4067" s="116">
        <v>0</v>
      </c>
      <c r="N4067" s="116">
        <v>0</v>
      </c>
      <c r="O4067" s="116">
        <v>0</v>
      </c>
      <c r="P4067" s="120">
        <v>0</v>
      </c>
      <c r="Q4067" s="27" t="str">
        <f t="shared" si="613"/>
        <v>Registered</v>
      </c>
      <c r="R4067" s="121">
        <f t="shared" si="614"/>
        <v>0.54999993156383342</v>
      </c>
      <c r="T4067" s="117">
        <f t="shared" si="625"/>
        <v>0</v>
      </c>
      <c r="U4067" s="117">
        <f t="shared" si="626"/>
        <v>0</v>
      </c>
    </row>
    <row r="4068" spans="1:21" hidden="1" x14ac:dyDescent="0.3">
      <c r="A4068" s="114">
        <v>5201</v>
      </c>
      <c r="B4068" s="114" t="s">
        <v>107</v>
      </c>
      <c r="C4068" s="114" t="s">
        <v>1457</v>
      </c>
      <c r="D4068" s="114" t="s">
        <v>3252</v>
      </c>
      <c r="E4068" s="114" t="s">
        <v>3253</v>
      </c>
      <c r="F4068" s="115">
        <v>45961</v>
      </c>
      <c r="G4068" s="114" t="s">
        <v>3254</v>
      </c>
      <c r="H4068" s="116">
        <v>13345536</v>
      </c>
      <c r="I4068" s="116">
        <v>8140777</v>
      </c>
      <c r="J4068" s="116">
        <v>8140777</v>
      </c>
      <c r="K4068" s="116">
        <v>0</v>
      </c>
      <c r="L4068" s="116">
        <v>0</v>
      </c>
      <c r="M4068" s="116">
        <v>0</v>
      </c>
      <c r="N4068" s="116">
        <v>0</v>
      </c>
      <c r="O4068" s="116">
        <v>0</v>
      </c>
      <c r="P4068" s="120">
        <v>0</v>
      </c>
      <c r="Q4068" s="27" t="str">
        <f t="shared" si="613"/>
        <v>Registered</v>
      </c>
      <c r="R4068" s="121">
        <f t="shared" si="614"/>
        <v>0.61000000299725687</v>
      </c>
      <c r="T4068" s="117">
        <f t="shared" si="625"/>
        <v>0</v>
      </c>
      <c r="U4068" s="117">
        <f t="shared" si="626"/>
        <v>0</v>
      </c>
    </row>
    <row r="4069" spans="1:21" hidden="1" x14ac:dyDescent="0.3">
      <c r="A4069" s="114">
        <v>5202</v>
      </c>
      <c r="B4069" s="114" t="s">
        <v>107</v>
      </c>
      <c r="C4069" s="114" t="s">
        <v>1457</v>
      </c>
      <c r="D4069" s="114" t="s">
        <v>3907</v>
      </c>
      <c r="E4069" s="114" t="s">
        <v>3908</v>
      </c>
      <c r="F4069" s="115">
        <v>45986</v>
      </c>
      <c r="G4069" s="114" t="s">
        <v>3257</v>
      </c>
      <c r="H4069" s="116">
        <v>9238393</v>
      </c>
      <c r="I4069" s="116">
        <v>5635421</v>
      </c>
      <c r="J4069" s="116">
        <v>5635421</v>
      </c>
      <c r="K4069" s="116">
        <v>0</v>
      </c>
      <c r="L4069" s="116">
        <v>0</v>
      </c>
      <c r="M4069" s="116">
        <v>0</v>
      </c>
      <c r="N4069" s="116">
        <v>0</v>
      </c>
      <c r="O4069" s="116">
        <v>0</v>
      </c>
      <c r="P4069" s="120">
        <v>0</v>
      </c>
      <c r="Q4069" s="27" t="str">
        <f t="shared" si="613"/>
        <v>Registered</v>
      </c>
      <c r="R4069" s="121">
        <f t="shared" si="614"/>
        <v>0.61000013746979587</v>
      </c>
      <c r="T4069" s="117">
        <f t="shared" si="625"/>
        <v>0</v>
      </c>
      <c r="U4069" s="117">
        <f t="shared" si="626"/>
        <v>0</v>
      </c>
    </row>
    <row r="4070" spans="1:21" hidden="1" x14ac:dyDescent="0.3">
      <c r="A4070" s="114">
        <v>5203</v>
      </c>
      <c r="B4070" s="114" t="s">
        <v>107</v>
      </c>
      <c r="C4070" s="114" t="s">
        <v>1457</v>
      </c>
      <c r="D4070" s="114" t="s">
        <v>3164</v>
      </c>
      <c r="E4070" s="114" t="s">
        <v>3165</v>
      </c>
      <c r="F4070" s="115">
        <v>45975</v>
      </c>
      <c r="G4070" s="114" t="s">
        <v>3166</v>
      </c>
      <c r="H4070" s="116">
        <v>13925893</v>
      </c>
      <c r="I4070" s="116">
        <v>8494796</v>
      </c>
      <c r="J4070" s="116">
        <v>8494796</v>
      </c>
      <c r="K4070" s="116">
        <v>0</v>
      </c>
      <c r="L4070" s="116">
        <v>0</v>
      </c>
      <c r="M4070" s="116">
        <v>0</v>
      </c>
      <c r="N4070" s="116">
        <v>0</v>
      </c>
      <c r="O4070" s="116">
        <v>0</v>
      </c>
      <c r="P4070" s="120">
        <v>0</v>
      </c>
      <c r="Q4070" s="27" t="str">
        <f t="shared" si="613"/>
        <v>Registered</v>
      </c>
      <c r="R4070" s="121">
        <f t="shared" si="614"/>
        <v>0.61000009119702414</v>
      </c>
      <c r="T4070" s="117">
        <f t="shared" si="625"/>
        <v>0</v>
      </c>
      <c r="U4070" s="117">
        <f t="shared" si="626"/>
        <v>0</v>
      </c>
    </row>
    <row r="4071" spans="1:21" hidden="1" x14ac:dyDescent="0.3">
      <c r="A4071" s="114">
        <v>5204</v>
      </c>
      <c r="B4071" s="114" t="s">
        <v>107</v>
      </c>
      <c r="C4071" s="114" t="s">
        <v>1457</v>
      </c>
      <c r="D4071" s="114" t="s">
        <v>3924</v>
      </c>
      <c r="E4071" s="114" t="s">
        <v>3925</v>
      </c>
      <c r="F4071" s="115">
        <v>46022</v>
      </c>
      <c r="G4071" s="114" t="s">
        <v>2847</v>
      </c>
      <c r="H4071" s="116">
        <v>9158929</v>
      </c>
      <c r="I4071" s="116">
        <v>5586946</v>
      </c>
      <c r="J4071" s="116">
        <v>5586946</v>
      </c>
      <c r="K4071" s="116">
        <v>0</v>
      </c>
      <c r="L4071" s="116">
        <v>0</v>
      </c>
      <c r="M4071" s="116">
        <v>0</v>
      </c>
      <c r="N4071" s="116">
        <v>0</v>
      </c>
      <c r="O4071" s="116">
        <v>0</v>
      </c>
      <c r="P4071" s="120">
        <v>0</v>
      </c>
      <c r="Q4071" s="27" t="str">
        <f t="shared" si="613"/>
        <v>Registered</v>
      </c>
      <c r="R4071" s="121">
        <f t="shared" si="614"/>
        <v>0.60999992466368069</v>
      </c>
      <c r="T4071" s="117">
        <f t="shared" si="625"/>
        <v>0</v>
      </c>
      <c r="U4071" s="117">
        <f t="shared" si="626"/>
        <v>0</v>
      </c>
    </row>
    <row r="4072" spans="1:21" hidden="1" x14ac:dyDescent="0.3">
      <c r="A4072" s="114">
        <v>5205</v>
      </c>
      <c r="B4072" s="114" t="s">
        <v>107</v>
      </c>
      <c r="C4072" s="114" t="s">
        <v>1457</v>
      </c>
      <c r="D4072" s="114" t="s">
        <v>6316</v>
      </c>
      <c r="E4072" s="114" t="s">
        <v>6317</v>
      </c>
      <c r="F4072" s="115">
        <v>46001</v>
      </c>
      <c r="G4072" s="114" t="s">
        <v>6313</v>
      </c>
      <c r="H4072" s="116">
        <v>13569100</v>
      </c>
      <c r="I4072" s="116">
        <v>7734387</v>
      </c>
      <c r="J4072" s="116">
        <v>7734387</v>
      </c>
      <c r="K4072" s="116">
        <v>0</v>
      </c>
      <c r="L4072" s="116">
        <v>0</v>
      </c>
      <c r="M4072" s="116">
        <v>0</v>
      </c>
      <c r="N4072" s="116">
        <v>0</v>
      </c>
      <c r="O4072" s="116">
        <v>0</v>
      </c>
      <c r="P4072" s="120">
        <v>0</v>
      </c>
      <c r="Q4072" s="27" t="str">
        <f t="shared" si="613"/>
        <v>Registered</v>
      </c>
      <c r="R4072" s="121">
        <f t="shared" si="614"/>
        <v>0.56999999999999995</v>
      </c>
      <c r="T4072" s="117">
        <f t="shared" si="625"/>
        <v>0</v>
      </c>
      <c r="U4072" s="117">
        <f t="shared" si="626"/>
        <v>0</v>
      </c>
    </row>
    <row r="4073" spans="1:21" hidden="1" x14ac:dyDescent="0.3">
      <c r="A4073" s="114">
        <v>5206</v>
      </c>
      <c r="B4073" s="114" t="s">
        <v>107</v>
      </c>
      <c r="C4073" s="114" t="s">
        <v>1457</v>
      </c>
      <c r="D4073" s="114" t="s">
        <v>3912</v>
      </c>
      <c r="E4073" s="114" t="s">
        <v>3913</v>
      </c>
      <c r="F4073" s="115">
        <v>46022</v>
      </c>
      <c r="G4073" s="114" t="s">
        <v>2334</v>
      </c>
      <c r="H4073" s="116">
        <v>9196320</v>
      </c>
      <c r="I4073" s="116">
        <v>5609756</v>
      </c>
      <c r="J4073" s="116">
        <v>5609756</v>
      </c>
      <c r="K4073" s="116">
        <v>0</v>
      </c>
      <c r="L4073" s="116">
        <v>0</v>
      </c>
      <c r="M4073" s="116">
        <v>0</v>
      </c>
      <c r="N4073" s="116">
        <v>0</v>
      </c>
      <c r="O4073" s="116">
        <v>0</v>
      </c>
      <c r="P4073" s="120">
        <v>0</v>
      </c>
      <c r="Q4073" s="27" t="str">
        <f t="shared" si="613"/>
        <v>Registered</v>
      </c>
      <c r="R4073" s="121">
        <f t="shared" si="614"/>
        <v>0.61000008699131825</v>
      </c>
      <c r="T4073" s="117">
        <f t="shared" si="625"/>
        <v>0</v>
      </c>
      <c r="U4073" s="117">
        <f t="shared" si="626"/>
        <v>0</v>
      </c>
    </row>
    <row r="4074" spans="1:21" hidden="1" x14ac:dyDescent="0.3">
      <c r="A4074" s="114">
        <v>5207</v>
      </c>
      <c r="B4074" s="114" t="s">
        <v>107</v>
      </c>
      <c r="C4074" s="114" t="s">
        <v>1457</v>
      </c>
      <c r="D4074" s="114" t="s">
        <v>3154</v>
      </c>
      <c r="E4074" s="114" t="s">
        <v>3155</v>
      </c>
      <c r="F4074" s="115">
        <v>45991</v>
      </c>
      <c r="G4074" s="114" t="s">
        <v>3080</v>
      </c>
      <c r="H4074" s="116">
        <v>13970536</v>
      </c>
      <c r="I4074" s="116">
        <v>8522025</v>
      </c>
      <c r="J4074" s="116">
        <v>8522025</v>
      </c>
      <c r="K4074" s="116">
        <v>0</v>
      </c>
      <c r="L4074" s="116">
        <v>0</v>
      </c>
      <c r="M4074" s="116">
        <v>0</v>
      </c>
      <c r="N4074" s="116">
        <v>0</v>
      </c>
      <c r="O4074" s="116">
        <v>0</v>
      </c>
      <c r="P4074" s="120">
        <v>0</v>
      </c>
      <c r="Q4074" s="27" t="str">
        <f t="shared" si="613"/>
        <v>Registered</v>
      </c>
      <c r="R4074" s="121">
        <f t="shared" si="614"/>
        <v>0.60999985970473858</v>
      </c>
      <c r="T4074" s="117">
        <f t="shared" si="625"/>
        <v>0</v>
      </c>
      <c r="U4074" s="117">
        <f t="shared" si="626"/>
        <v>0</v>
      </c>
    </row>
    <row r="4075" spans="1:21" hidden="1" x14ac:dyDescent="0.3">
      <c r="A4075" s="114">
        <v>5208</v>
      </c>
      <c r="B4075" s="114" t="s">
        <v>107</v>
      </c>
      <c r="C4075" s="114" t="s">
        <v>1457</v>
      </c>
      <c r="D4075" s="114" t="s">
        <v>3140</v>
      </c>
      <c r="E4075" s="114" t="s">
        <v>3141</v>
      </c>
      <c r="F4075" s="115">
        <v>45997</v>
      </c>
      <c r="G4075" s="114" t="s">
        <v>1663</v>
      </c>
      <c r="H4075" s="116">
        <v>14062836</v>
      </c>
      <c r="I4075" s="116">
        <v>8578330</v>
      </c>
      <c r="J4075" s="116">
        <v>8578330</v>
      </c>
      <c r="K4075" s="116">
        <v>0</v>
      </c>
      <c r="L4075" s="116">
        <v>0</v>
      </c>
      <c r="M4075" s="116">
        <v>0</v>
      </c>
      <c r="N4075" s="116">
        <v>0</v>
      </c>
      <c r="O4075" s="116">
        <v>0</v>
      </c>
      <c r="P4075" s="120">
        <v>0</v>
      </c>
      <c r="Q4075" s="27" t="str">
        <f t="shared" si="613"/>
        <v>Registered</v>
      </c>
      <c r="R4075" s="121">
        <f t="shared" si="614"/>
        <v>0.6100000028443765</v>
      </c>
      <c r="T4075" s="117">
        <f t="shared" si="625"/>
        <v>0</v>
      </c>
      <c r="U4075" s="117">
        <f t="shared" si="626"/>
        <v>0</v>
      </c>
    </row>
    <row r="4076" spans="1:21" hidden="1" x14ac:dyDescent="0.3">
      <c r="A4076" s="114">
        <v>5209</v>
      </c>
      <c r="B4076" s="114" t="s">
        <v>107</v>
      </c>
      <c r="C4076" s="114" t="s">
        <v>1457</v>
      </c>
      <c r="D4076" s="114" t="s">
        <v>3255</v>
      </c>
      <c r="E4076" s="114" t="s">
        <v>3256</v>
      </c>
      <c r="F4076" s="115">
        <v>46009</v>
      </c>
      <c r="G4076" s="114" t="s">
        <v>3257</v>
      </c>
      <c r="H4076" s="116">
        <v>13329300</v>
      </c>
      <c r="I4076" s="116">
        <v>8130873</v>
      </c>
      <c r="J4076" s="116">
        <v>8130873</v>
      </c>
      <c r="K4076" s="116">
        <v>0</v>
      </c>
      <c r="L4076" s="116">
        <v>0</v>
      </c>
      <c r="M4076" s="116">
        <v>0</v>
      </c>
      <c r="N4076" s="116">
        <v>0</v>
      </c>
      <c r="O4076" s="116">
        <v>0</v>
      </c>
      <c r="P4076" s="120">
        <v>0</v>
      </c>
      <c r="Q4076" s="27" t="str">
        <f t="shared" si="613"/>
        <v>Registered</v>
      </c>
      <c r="R4076" s="121">
        <f t="shared" si="614"/>
        <v>0.61</v>
      </c>
      <c r="T4076" s="117">
        <f t="shared" si="625"/>
        <v>0</v>
      </c>
      <c r="U4076" s="117">
        <f t="shared" si="626"/>
        <v>0</v>
      </c>
    </row>
    <row r="4077" spans="1:21" hidden="1" x14ac:dyDescent="0.3">
      <c r="A4077" s="114">
        <v>5210</v>
      </c>
      <c r="B4077" s="114" t="s">
        <v>107</v>
      </c>
      <c r="C4077" s="114" t="s">
        <v>1457</v>
      </c>
      <c r="D4077" s="114" t="s">
        <v>6318</v>
      </c>
      <c r="E4077" s="114" t="s">
        <v>6319</v>
      </c>
      <c r="F4077" s="115">
        <v>45988</v>
      </c>
      <c r="G4077" s="114" t="s">
        <v>3750</v>
      </c>
      <c r="H4077" s="116">
        <v>9703571</v>
      </c>
      <c r="I4077" s="116">
        <v>5919179</v>
      </c>
      <c r="J4077" s="116">
        <v>5919179</v>
      </c>
      <c r="K4077" s="116">
        <v>0</v>
      </c>
      <c r="L4077" s="116">
        <v>0</v>
      </c>
      <c r="M4077" s="116">
        <v>0</v>
      </c>
      <c r="N4077" s="116">
        <v>0</v>
      </c>
      <c r="O4077" s="116">
        <v>0</v>
      </c>
      <c r="P4077" s="120">
        <v>0</v>
      </c>
      <c r="Q4077" s="27" t="str">
        <f t="shared" si="613"/>
        <v>Registered</v>
      </c>
      <c r="R4077" s="121">
        <f t="shared" si="614"/>
        <v>0.61000007110784271</v>
      </c>
      <c r="T4077" s="117">
        <f t="shared" si="625"/>
        <v>0</v>
      </c>
      <c r="U4077" s="117">
        <f t="shared" si="626"/>
        <v>0</v>
      </c>
    </row>
    <row r="4078" spans="1:21" hidden="1" x14ac:dyDescent="0.3">
      <c r="A4078" s="114">
        <v>5211</v>
      </c>
      <c r="B4078" s="114" t="s">
        <v>107</v>
      </c>
      <c r="C4078" s="114" t="s">
        <v>1457</v>
      </c>
      <c r="D4078" s="114" t="s">
        <v>3956</v>
      </c>
      <c r="E4078" s="114" t="s">
        <v>3957</v>
      </c>
      <c r="F4078" s="115">
        <v>45991</v>
      </c>
      <c r="G4078" s="114" t="s">
        <v>3958</v>
      </c>
      <c r="H4078" s="116">
        <v>8932395</v>
      </c>
      <c r="I4078" s="116">
        <v>5448762</v>
      </c>
      <c r="J4078" s="116">
        <v>5448762</v>
      </c>
      <c r="K4078" s="116">
        <v>0</v>
      </c>
      <c r="L4078" s="116">
        <v>0</v>
      </c>
      <c r="M4078" s="116">
        <v>0</v>
      </c>
      <c r="N4078" s="116">
        <v>0</v>
      </c>
      <c r="O4078" s="116">
        <v>0</v>
      </c>
      <c r="P4078" s="120">
        <v>0</v>
      </c>
      <c r="Q4078" s="27" t="str">
        <f t="shared" si="613"/>
        <v>Registered</v>
      </c>
      <c r="R4078" s="121">
        <f t="shared" si="614"/>
        <v>0.61000011754966055</v>
      </c>
      <c r="T4078" s="117">
        <f t="shared" si="625"/>
        <v>0</v>
      </c>
      <c r="U4078" s="117">
        <f t="shared" si="626"/>
        <v>0</v>
      </c>
    </row>
    <row r="4079" spans="1:21" hidden="1" x14ac:dyDescent="0.3">
      <c r="A4079" s="114">
        <v>5212</v>
      </c>
      <c r="B4079" s="114" t="s">
        <v>107</v>
      </c>
      <c r="C4079" s="114" t="s">
        <v>1457</v>
      </c>
      <c r="D4079" s="114" t="s">
        <v>3167</v>
      </c>
      <c r="E4079" s="114" t="s">
        <v>3168</v>
      </c>
      <c r="F4079" s="115">
        <v>45961</v>
      </c>
      <c r="G4079" s="114" t="s">
        <v>3166</v>
      </c>
      <c r="H4079" s="116">
        <v>13925893</v>
      </c>
      <c r="I4079" s="116">
        <v>8494796</v>
      </c>
      <c r="J4079" s="116">
        <v>8494796</v>
      </c>
      <c r="K4079" s="116">
        <v>0</v>
      </c>
      <c r="L4079" s="116">
        <v>0</v>
      </c>
      <c r="M4079" s="116">
        <v>0</v>
      </c>
      <c r="N4079" s="116">
        <v>0</v>
      </c>
      <c r="O4079" s="116">
        <v>0</v>
      </c>
      <c r="P4079" s="120">
        <v>0</v>
      </c>
      <c r="Q4079" s="27" t="str">
        <f t="shared" si="613"/>
        <v>Registered</v>
      </c>
      <c r="R4079" s="121">
        <f t="shared" si="614"/>
        <v>0.61000009119702414</v>
      </c>
      <c r="T4079" s="117">
        <f t="shared" si="625"/>
        <v>0</v>
      </c>
      <c r="U4079" s="117">
        <f t="shared" si="626"/>
        <v>0</v>
      </c>
    </row>
    <row r="4080" spans="1:21" hidden="1" x14ac:dyDescent="0.3">
      <c r="A4080" s="114">
        <v>5213</v>
      </c>
      <c r="B4080" s="114" t="s">
        <v>107</v>
      </c>
      <c r="C4080" s="114" t="s">
        <v>1457</v>
      </c>
      <c r="D4080" s="114" t="s">
        <v>3574</v>
      </c>
      <c r="E4080" s="114" t="s">
        <v>3575</v>
      </c>
      <c r="F4080" s="115">
        <v>46052</v>
      </c>
      <c r="G4080" s="114" t="s">
        <v>1907</v>
      </c>
      <c r="H4080" s="116">
        <v>13670598</v>
      </c>
      <c r="I4080" s="116">
        <v>8339066</v>
      </c>
      <c r="J4080" s="116">
        <v>8339066</v>
      </c>
      <c r="K4080" s="116">
        <v>0</v>
      </c>
      <c r="L4080" s="116">
        <v>0</v>
      </c>
      <c r="M4080" s="116">
        <v>0</v>
      </c>
      <c r="N4080" s="116">
        <v>0</v>
      </c>
      <c r="O4080" s="116">
        <v>0</v>
      </c>
      <c r="P4080" s="120">
        <v>0</v>
      </c>
      <c r="Q4080" s="27" t="str">
        <f t="shared" si="613"/>
        <v>Registered</v>
      </c>
      <c r="R4080" s="121">
        <f t="shared" si="614"/>
        <v>0.61000008924262128</v>
      </c>
      <c r="T4080" s="117">
        <f t="shared" si="625"/>
        <v>0</v>
      </c>
      <c r="U4080" s="117">
        <f t="shared" si="626"/>
        <v>0</v>
      </c>
    </row>
    <row r="4081" spans="1:21" hidden="1" x14ac:dyDescent="0.3">
      <c r="A4081" s="114">
        <v>5214</v>
      </c>
      <c r="B4081" s="114" t="s">
        <v>107</v>
      </c>
      <c r="C4081" s="114" t="s">
        <v>1457</v>
      </c>
      <c r="D4081" s="114" t="s">
        <v>1925</v>
      </c>
      <c r="E4081" s="114" t="s">
        <v>1926</v>
      </c>
      <c r="F4081" s="115">
        <v>46052</v>
      </c>
      <c r="G4081" s="114" t="s">
        <v>1907</v>
      </c>
      <c r="H4081" s="116">
        <v>9750000</v>
      </c>
      <c r="I4081" s="116">
        <v>4972500</v>
      </c>
      <c r="J4081" s="116">
        <v>4972500</v>
      </c>
      <c r="K4081" s="116">
        <v>0</v>
      </c>
      <c r="L4081" s="116">
        <v>0</v>
      </c>
      <c r="M4081" s="116">
        <v>0</v>
      </c>
      <c r="N4081" s="116">
        <v>0</v>
      </c>
      <c r="O4081" s="116">
        <v>0</v>
      </c>
      <c r="P4081" s="120">
        <v>0</v>
      </c>
      <c r="Q4081" s="27" t="str">
        <f t="shared" si="613"/>
        <v>Registered</v>
      </c>
      <c r="R4081" s="121">
        <f t="shared" si="614"/>
        <v>0.51</v>
      </c>
      <c r="T4081" s="117">
        <f t="shared" si="625"/>
        <v>0</v>
      </c>
      <c r="U4081" s="117">
        <f t="shared" si="626"/>
        <v>0</v>
      </c>
    </row>
    <row r="4082" spans="1:21" hidden="1" x14ac:dyDescent="0.3">
      <c r="A4082" s="114">
        <v>5215</v>
      </c>
      <c r="B4082" s="114" t="s">
        <v>107</v>
      </c>
      <c r="C4082" s="114" t="s">
        <v>1457</v>
      </c>
      <c r="D4082" s="114" t="s">
        <v>6320</v>
      </c>
      <c r="E4082" s="114" t="s">
        <v>6321</v>
      </c>
      <c r="F4082" s="115">
        <v>46022</v>
      </c>
      <c r="G4082" s="114" t="s">
        <v>1580</v>
      </c>
      <c r="H4082" s="116">
        <v>9684821</v>
      </c>
      <c r="I4082" s="116">
        <v>5907741</v>
      </c>
      <c r="J4082" s="116">
        <v>5907741</v>
      </c>
      <c r="K4082" s="116">
        <v>0</v>
      </c>
      <c r="L4082" s="116">
        <v>0</v>
      </c>
      <c r="M4082" s="116">
        <v>0</v>
      </c>
      <c r="N4082" s="116">
        <v>0</v>
      </c>
      <c r="O4082" s="116">
        <v>0</v>
      </c>
      <c r="P4082" s="120">
        <v>0</v>
      </c>
      <c r="Q4082" s="27" t="str">
        <f t="shared" si="613"/>
        <v>Registered</v>
      </c>
      <c r="R4082" s="121">
        <f t="shared" si="614"/>
        <v>0.6100000196183285</v>
      </c>
      <c r="T4082" s="117">
        <f t="shared" si="625"/>
        <v>0</v>
      </c>
      <c r="U4082" s="117">
        <f t="shared" si="626"/>
        <v>0</v>
      </c>
    </row>
    <row r="4083" spans="1:21" hidden="1" x14ac:dyDescent="0.3">
      <c r="A4083" s="114">
        <v>5216</v>
      </c>
      <c r="B4083" s="114" t="s">
        <v>107</v>
      </c>
      <c r="C4083" s="114" t="s">
        <v>1457</v>
      </c>
      <c r="D4083" s="114" t="s">
        <v>3078</v>
      </c>
      <c r="E4083" s="114" t="s">
        <v>3079</v>
      </c>
      <c r="F4083" s="115">
        <v>45961</v>
      </c>
      <c r="G4083" s="114" t="s">
        <v>3080</v>
      </c>
      <c r="H4083" s="116">
        <v>14416964</v>
      </c>
      <c r="I4083" s="116">
        <v>8794350</v>
      </c>
      <c r="J4083" s="116">
        <v>8794350</v>
      </c>
      <c r="K4083" s="116">
        <v>0</v>
      </c>
      <c r="L4083" s="116">
        <v>0</v>
      </c>
      <c r="M4083" s="116">
        <v>0</v>
      </c>
      <c r="N4083" s="116">
        <v>0</v>
      </c>
      <c r="O4083" s="116">
        <v>0</v>
      </c>
      <c r="P4083" s="120">
        <v>0</v>
      </c>
      <c r="Q4083" s="27" t="str">
        <f t="shared" si="613"/>
        <v>Registered</v>
      </c>
      <c r="R4083" s="121">
        <f t="shared" si="614"/>
        <v>0.61000013595095337</v>
      </c>
      <c r="T4083" s="117">
        <f t="shared" si="625"/>
        <v>0</v>
      </c>
      <c r="U4083" s="117">
        <f t="shared" si="626"/>
        <v>0</v>
      </c>
    </row>
    <row r="4084" spans="1:21" hidden="1" x14ac:dyDescent="0.3">
      <c r="A4084" s="114">
        <v>5217</v>
      </c>
      <c r="B4084" s="114" t="s">
        <v>107</v>
      </c>
      <c r="C4084" s="114" t="s">
        <v>1457</v>
      </c>
      <c r="D4084" s="114" t="s">
        <v>4078</v>
      </c>
      <c r="E4084" s="114" t="s">
        <v>4079</v>
      </c>
      <c r="F4084" s="115">
        <v>46022</v>
      </c>
      <c r="G4084" s="114" t="s">
        <v>2829</v>
      </c>
      <c r="H4084" s="116">
        <v>9774107</v>
      </c>
      <c r="I4084" s="116">
        <v>5962204</v>
      </c>
      <c r="J4084" s="116">
        <v>5962204</v>
      </c>
      <c r="K4084" s="116">
        <v>0</v>
      </c>
      <c r="L4084" s="116">
        <v>0</v>
      </c>
      <c r="M4084" s="116">
        <v>0</v>
      </c>
      <c r="N4084" s="116">
        <v>0</v>
      </c>
      <c r="O4084" s="116">
        <v>0</v>
      </c>
      <c r="P4084" s="120">
        <v>0</v>
      </c>
      <c r="Q4084" s="27" t="str">
        <f t="shared" si="613"/>
        <v>Registered</v>
      </c>
      <c r="R4084" s="121">
        <f t="shared" si="614"/>
        <v>0.60999987006485601</v>
      </c>
      <c r="T4084" s="117">
        <f t="shared" si="625"/>
        <v>0</v>
      </c>
      <c r="U4084" s="117">
        <f t="shared" si="626"/>
        <v>0</v>
      </c>
    </row>
    <row r="4085" spans="1:21" hidden="1" x14ac:dyDescent="0.3">
      <c r="A4085" s="114">
        <v>5218</v>
      </c>
      <c r="B4085" s="114" t="s">
        <v>107</v>
      </c>
      <c r="C4085" s="114" t="s">
        <v>1457</v>
      </c>
      <c r="D4085" s="114" t="s">
        <v>6322</v>
      </c>
      <c r="E4085" s="114" t="s">
        <v>6323</v>
      </c>
      <c r="F4085" s="115">
        <v>45982</v>
      </c>
      <c r="G4085" s="114" t="s">
        <v>1401</v>
      </c>
      <c r="H4085" s="116">
        <v>9516071</v>
      </c>
      <c r="I4085" s="116">
        <v>5804804</v>
      </c>
      <c r="J4085" s="116">
        <v>5804804</v>
      </c>
      <c r="K4085" s="116">
        <v>0</v>
      </c>
      <c r="L4085" s="116">
        <v>0</v>
      </c>
      <c r="M4085" s="116">
        <v>0</v>
      </c>
      <c r="N4085" s="116">
        <v>0</v>
      </c>
      <c r="O4085" s="116">
        <v>0</v>
      </c>
      <c r="P4085" s="120">
        <v>0</v>
      </c>
      <c r="Q4085" s="27" t="str">
        <f t="shared" si="613"/>
        <v>Registered</v>
      </c>
      <c r="R4085" s="121">
        <f t="shared" si="614"/>
        <v>0.61000007250891675</v>
      </c>
      <c r="T4085" s="117">
        <f t="shared" si="625"/>
        <v>0</v>
      </c>
      <c r="U4085" s="117">
        <f t="shared" si="626"/>
        <v>0</v>
      </c>
    </row>
    <row r="4086" spans="1:21" hidden="1" x14ac:dyDescent="0.3">
      <c r="A4086" s="114">
        <v>5219</v>
      </c>
      <c r="B4086" s="114" t="s">
        <v>107</v>
      </c>
      <c r="C4086" s="114" t="s">
        <v>1457</v>
      </c>
      <c r="D4086" s="114" t="s">
        <v>3748</v>
      </c>
      <c r="E4086" s="114" t="s">
        <v>3749</v>
      </c>
      <c r="F4086" s="115">
        <v>45986</v>
      </c>
      <c r="G4086" s="114" t="s">
        <v>3750</v>
      </c>
      <c r="H4086" s="116">
        <v>9766071</v>
      </c>
      <c r="I4086" s="116">
        <v>5957304</v>
      </c>
      <c r="J4086" s="116">
        <v>5957304</v>
      </c>
      <c r="K4086" s="116">
        <v>0</v>
      </c>
      <c r="L4086" s="116">
        <v>0</v>
      </c>
      <c r="M4086" s="116">
        <v>0</v>
      </c>
      <c r="N4086" s="116">
        <v>0</v>
      </c>
      <c r="O4086" s="116">
        <v>0</v>
      </c>
      <c r="P4086" s="120">
        <v>0</v>
      </c>
      <c r="Q4086" s="27" t="str">
        <f t="shared" si="613"/>
        <v>Registered</v>
      </c>
      <c r="R4086" s="121">
        <f t="shared" si="614"/>
        <v>0.61000007065277329</v>
      </c>
      <c r="T4086" s="117">
        <f t="shared" si="625"/>
        <v>0</v>
      </c>
      <c r="U4086" s="117">
        <f t="shared" si="626"/>
        <v>0</v>
      </c>
    </row>
    <row r="4087" spans="1:21" hidden="1" x14ac:dyDescent="0.3">
      <c r="A4087" s="114">
        <v>5220</v>
      </c>
      <c r="B4087" s="114" t="s">
        <v>107</v>
      </c>
      <c r="C4087" s="114" t="s">
        <v>1457</v>
      </c>
      <c r="D4087" s="114" t="s">
        <v>3147</v>
      </c>
      <c r="E4087" s="114" t="s">
        <v>3148</v>
      </c>
      <c r="F4087" s="115">
        <v>46020</v>
      </c>
      <c r="G4087" s="114" t="s">
        <v>1609</v>
      </c>
      <c r="H4087" s="116">
        <v>13989286</v>
      </c>
      <c r="I4087" s="116">
        <v>7833999</v>
      </c>
      <c r="J4087" s="116">
        <v>7833999</v>
      </c>
      <c r="K4087" s="116">
        <v>0</v>
      </c>
      <c r="L4087" s="116">
        <v>0</v>
      </c>
      <c r="M4087" s="116">
        <v>0</v>
      </c>
      <c r="N4087" s="116">
        <v>0</v>
      </c>
      <c r="O4087" s="116">
        <v>0</v>
      </c>
      <c r="P4087" s="120">
        <v>0</v>
      </c>
      <c r="Q4087" s="27" t="str">
        <f t="shared" si="613"/>
        <v>Registered</v>
      </c>
      <c r="R4087" s="121">
        <f t="shared" si="614"/>
        <v>0.55999991707939922</v>
      </c>
      <c r="T4087" s="117">
        <f t="shared" si="625"/>
        <v>0</v>
      </c>
      <c r="U4087" s="117">
        <f t="shared" si="626"/>
        <v>0</v>
      </c>
    </row>
    <row r="4088" spans="1:21" hidden="1" x14ac:dyDescent="0.3">
      <c r="A4088" s="114">
        <v>5221</v>
      </c>
      <c r="B4088" s="114" t="s">
        <v>107</v>
      </c>
      <c r="C4088" s="114" t="s">
        <v>1457</v>
      </c>
      <c r="D4088" s="114" t="s">
        <v>3671</v>
      </c>
      <c r="E4088" s="114" t="s">
        <v>3672</v>
      </c>
      <c r="F4088" s="115">
        <v>45961</v>
      </c>
      <c r="G4088" s="114" t="s">
        <v>3673</v>
      </c>
      <c r="H4088" s="116">
        <v>9908929</v>
      </c>
      <c r="I4088" s="116">
        <v>6044446</v>
      </c>
      <c r="J4088" s="116">
        <v>6044446</v>
      </c>
      <c r="K4088" s="116">
        <v>0</v>
      </c>
      <c r="L4088" s="116">
        <v>0</v>
      </c>
      <c r="M4088" s="116">
        <v>0</v>
      </c>
      <c r="N4088" s="116">
        <v>0</v>
      </c>
      <c r="O4088" s="116">
        <v>0</v>
      </c>
      <c r="P4088" s="120">
        <v>0</v>
      </c>
      <c r="Q4088" s="27" t="str">
        <f t="shared" si="613"/>
        <v>Registered</v>
      </c>
      <c r="R4088" s="121">
        <f t="shared" si="614"/>
        <v>0.60999993036583466</v>
      </c>
      <c r="T4088" s="117">
        <f t="shared" si="625"/>
        <v>0</v>
      </c>
      <c r="U4088" s="117">
        <f t="shared" si="626"/>
        <v>0</v>
      </c>
    </row>
    <row r="4089" spans="1:21" hidden="1" x14ac:dyDescent="0.3">
      <c r="A4089" s="114">
        <v>5222</v>
      </c>
      <c r="B4089" s="114" t="s">
        <v>107</v>
      </c>
      <c r="C4089" s="114" t="s">
        <v>1457</v>
      </c>
      <c r="D4089" s="114" t="s">
        <v>6324</v>
      </c>
      <c r="E4089" s="114" t="s">
        <v>6325</v>
      </c>
      <c r="F4089" s="115">
        <v>45961</v>
      </c>
      <c r="G4089" s="114" t="s">
        <v>1538</v>
      </c>
      <c r="H4089" s="116">
        <v>10251000</v>
      </c>
      <c r="I4089" s="116">
        <v>5740560</v>
      </c>
      <c r="J4089" s="116">
        <v>5740560</v>
      </c>
      <c r="K4089" s="116">
        <v>0</v>
      </c>
      <c r="L4089" s="116">
        <v>0</v>
      </c>
      <c r="M4089" s="116">
        <v>0</v>
      </c>
      <c r="N4089" s="116">
        <v>0</v>
      </c>
      <c r="O4089" s="116">
        <v>0</v>
      </c>
      <c r="P4089" s="120">
        <v>0</v>
      </c>
      <c r="Q4089" s="27" t="str">
        <f t="shared" si="613"/>
        <v>Registered</v>
      </c>
      <c r="R4089" s="121">
        <f t="shared" si="614"/>
        <v>0.56000000000000005</v>
      </c>
      <c r="T4089" s="117">
        <f t="shared" si="625"/>
        <v>0</v>
      </c>
      <c r="U4089" s="117">
        <f t="shared" si="626"/>
        <v>0</v>
      </c>
    </row>
    <row r="4090" spans="1:21" hidden="1" x14ac:dyDescent="0.3">
      <c r="A4090" s="114">
        <v>5223</v>
      </c>
      <c r="B4090" s="114" t="s">
        <v>107</v>
      </c>
      <c r="C4090" s="114" t="s">
        <v>1457</v>
      </c>
      <c r="D4090" s="114" t="s">
        <v>3149</v>
      </c>
      <c r="E4090" s="114" t="s">
        <v>3150</v>
      </c>
      <c r="F4090" s="115">
        <v>46021</v>
      </c>
      <c r="G4090" s="114" t="s">
        <v>1609</v>
      </c>
      <c r="H4090" s="116">
        <v>13989286</v>
      </c>
      <c r="I4090" s="116">
        <v>7833999</v>
      </c>
      <c r="J4090" s="116">
        <v>7833999</v>
      </c>
      <c r="K4090" s="116">
        <v>0</v>
      </c>
      <c r="L4090" s="116">
        <v>0</v>
      </c>
      <c r="M4090" s="116">
        <v>0</v>
      </c>
      <c r="N4090" s="116">
        <v>0</v>
      </c>
      <c r="O4090" s="116">
        <v>0</v>
      </c>
      <c r="P4090" s="120">
        <v>0</v>
      </c>
      <c r="Q4090" s="27" t="str">
        <f t="shared" si="613"/>
        <v>Registered</v>
      </c>
      <c r="R4090" s="121">
        <f t="shared" si="614"/>
        <v>0.55999991707939922</v>
      </c>
      <c r="T4090" s="117">
        <f t="shared" si="625"/>
        <v>0</v>
      </c>
      <c r="U4090" s="117">
        <f t="shared" si="626"/>
        <v>0</v>
      </c>
    </row>
    <row r="4091" spans="1:21" hidden="1" x14ac:dyDescent="0.3">
      <c r="A4091" s="114">
        <v>5224</v>
      </c>
      <c r="B4091" s="114" t="s">
        <v>107</v>
      </c>
      <c r="C4091" s="114" t="s">
        <v>1457</v>
      </c>
      <c r="D4091" s="114" t="s">
        <v>6326</v>
      </c>
      <c r="E4091" s="114" t="s">
        <v>6327</v>
      </c>
      <c r="F4091" s="115">
        <v>45961</v>
      </c>
      <c r="G4091" s="114" t="s">
        <v>1487</v>
      </c>
      <c r="H4091" s="116">
        <v>9595536</v>
      </c>
      <c r="I4091" s="116">
        <v>5853275</v>
      </c>
      <c r="J4091" s="116">
        <v>5853275</v>
      </c>
      <c r="K4091" s="116">
        <v>0</v>
      </c>
      <c r="L4091" s="116">
        <v>0</v>
      </c>
      <c r="M4091" s="116">
        <v>0</v>
      </c>
      <c r="N4091" s="116">
        <v>0</v>
      </c>
      <c r="O4091" s="116">
        <v>0</v>
      </c>
      <c r="P4091" s="120">
        <v>0</v>
      </c>
      <c r="Q4091" s="27" t="str">
        <f t="shared" si="613"/>
        <v>Registered</v>
      </c>
      <c r="R4091" s="121">
        <f t="shared" si="614"/>
        <v>0.60999979573835161</v>
      </c>
      <c r="T4091" s="117">
        <f t="shared" si="625"/>
        <v>0</v>
      </c>
      <c r="U4091" s="117">
        <f t="shared" si="626"/>
        <v>0</v>
      </c>
    </row>
    <row r="4092" spans="1:21" hidden="1" x14ac:dyDescent="0.3">
      <c r="A4092" s="114">
        <v>5225</v>
      </c>
      <c r="B4092" s="114" t="s">
        <v>107</v>
      </c>
      <c r="C4092" s="114" t="s">
        <v>1457</v>
      </c>
      <c r="D4092" s="114" t="s">
        <v>3818</v>
      </c>
      <c r="E4092" s="114" t="s">
        <v>3819</v>
      </c>
      <c r="F4092" s="115">
        <v>45976</v>
      </c>
      <c r="G4092" s="114" t="s">
        <v>3080</v>
      </c>
      <c r="H4092" s="116">
        <v>9658929</v>
      </c>
      <c r="I4092" s="116">
        <v>5891946</v>
      </c>
      <c r="J4092" s="116">
        <v>5891946</v>
      </c>
      <c r="K4092" s="116">
        <v>0</v>
      </c>
      <c r="L4092" s="116">
        <v>0</v>
      </c>
      <c r="M4092" s="116">
        <v>0</v>
      </c>
      <c r="N4092" s="116">
        <v>0</v>
      </c>
      <c r="O4092" s="116">
        <v>0</v>
      </c>
      <c r="P4092" s="120">
        <v>0</v>
      </c>
      <c r="Q4092" s="27" t="str">
        <f t="shared" si="613"/>
        <v>Registered</v>
      </c>
      <c r="R4092" s="121">
        <f t="shared" si="614"/>
        <v>0.60999992856350849</v>
      </c>
      <c r="T4092" s="117">
        <f t="shared" si="625"/>
        <v>0</v>
      </c>
      <c r="U4092" s="117">
        <f t="shared" si="626"/>
        <v>0</v>
      </c>
    </row>
    <row r="4093" spans="1:21" hidden="1" x14ac:dyDescent="0.3">
      <c r="A4093" s="114">
        <v>5226</v>
      </c>
      <c r="B4093" s="114" t="s">
        <v>107</v>
      </c>
      <c r="C4093" s="114" t="s">
        <v>1457</v>
      </c>
      <c r="D4093" s="114" t="s">
        <v>6328</v>
      </c>
      <c r="E4093" s="114" t="s">
        <v>6329</v>
      </c>
      <c r="F4093" s="115">
        <v>45961</v>
      </c>
      <c r="G4093" s="114" t="s">
        <v>3254</v>
      </c>
      <c r="H4093" s="116">
        <v>9506250</v>
      </c>
      <c r="I4093" s="116">
        <v>5798813</v>
      </c>
      <c r="J4093" s="116">
        <v>5798813</v>
      </c>
      <c r="K4093" s="116">
        <v>0</v>
      </c>
      <c r="L4093" s="116">
        <v>0</v>
      </c>
      <c r="M4093" s="116">
        <v>0</v>
      </c>
      <c r="N4093" s="116">
        <v>0</v>
      </c>
      <c r="O4093" s="116">
        <v>0</v>
      </c>
      <c r="P4093" s="120">
        <v>0</v>
      </c>
      <c r="Q4093" s="27" t="str">
        <f t="shared" si="613"/>
        <v>Registered</v>
      </c>
      <c r="R4093" s="121">
        <f t="shared" si="614"/>
        <v>0.61000005259697565</v>
      </c>
      <c r="T4093" s="117">
        <f t="shared" si="625"/>
        <v>0</v>
      </c>
      <c r="U4093" s="117">
        <f t="shared" si="626"/>
        <v>0</v>
      </c>
    </row>
    <row r="4094" spans="1:21" hidden="1" x14ac:dyDescent="0.3">
      <c r="A4094" s="114">
        <v>5227</v>
      </c>
      <c r="B4094" s="114" t="s">
        <v>107</v>
      </c>
      <c r="C4094" s="114" t="s">
        <v>1457</v>
      </c>
      <c r="D4094" s="114" t="s">
        <v>6330</v>
      </c>
      <c r="E4094" s="114" t="s">
        <v>6331</v>
      </c>
      <c r="F4094" s="115">
        <v>45991</v>
      </c>
      <c r="G4094" s="114" t="s">
        <v>3080</v>
      </c>
      <c r="H4094" s="116">
        <v>14093400</v>
      </c>
      <c r="I4094" s="116">
        <v>8596974</v>
      </c>
      <c r="J4094" s="116">
        <v>8596974</v>
      </c>
      <c r="K4094" s="116">
        <v>0</v>
      </c>
      <c r="L4094" s="116">
        <v>0</v>
      </c>
      <c r="M4094" s="116">
        <v>0</v>
      </c>
      <c r="N4094" s="116">
        <v>0</v>
      </c>
      <c r="O4094" s="116">
        <v>0</v>
      </c>
      <c r="P4094" s="120">
        <v>0</v>
      </c>
      <c r="Q4094" s="27" t="str">
        <f t="shared" si="613"/>
        <v>Registered</v>
      </c>
      <c r="R4094" s="121">
        <f t="shared" si="614"/>
        <v>0.61</v>
      </c>
      <c r="T4094" s="117">
        <f t="shared" si="625"/>
        <v>0</v>
      </c>
      <c r="U4094" s="117">
        <f t="shared" si="626"/>
        <v>0</v>
      </c>
    </row>
    <row r="4095" spans="1:21" hidden="1" x14ac:dyDescent="0.3">
      <c r="A4095" s="114">
        <v>5228</v>
      </c>
      <c r="B4095" s="114" t="s">
        <v>107</v>
      </c>
      <c r="C4095" s="114" t="s">
        <v>1457</v>
      </c>
      <c r="D4095" s="114" t="s">
        <v>3875</v>
      </c>
      <c r="E4095" s="114" t="s">
        <v>3876</v>
      </c>
      <c r="F4095" s="115">
        <v>45979</v>
      </c>
      <c r="G4095" s="114" t="s">
        <v>3080</v>
      </c>
      <c r="H4095" s="116">
        <v>9416964</v>
      </c>
      <c r="I4095" s="116">
        <v>5367671</v>
      </c>
      <c r="J4095" s="116">
        <v>5367671</v>
      </c>
      <c r="K4095" s="116">
        <v>0</v>
      </c>
      <c r="L4095" s="116">
        <v>0</v>
      </c>
      <c r="M4095" s="116">
        <v>0</v>
      </c>
      <c r="N4095" s="116">
        <v>0</v>
      </c>
      <c r="O4095" s="116">
        <v>0</v>
      </c>
      <c r="P4095" s="120">
        <v>0</v>
      </c>
      <c r="Q4095" s="27" t="str">
        <f t="shared" si="613"/>
        <v>Registered</v>
      </c>
      <c r="R4095" s="121">
        <f t="shared" si="614"/>
        <v>0.57000016141083265</v>
      </c>
      <c r="T4095" s="117">
        <f t="shared" si="625"/>
        <v>0</v>
      </c>
      <c r="U4095" s="117">
        <f t="shared" si="626"/>
        <v>0</v>
      </c>
    </row>
    <row r="4096" spans="1:21" hidden="1" x14ac:dyDescent="0.3">
      <c r="A4096" s="114">
        <v>5229</v>
      </c>
      <c r="B4096" s="114" t="s">
        <v>107</v>
      </c>
      <c r="C4096" s="114" t="s">
        <v>1457</v>
      </c>
      <c r="D4096" s="114" t="s">
        <v>4137</v>
      </c>
      <c r="E4096" s="114" t="s">
        <v>4138</v>
      </c>
      <c r="F4096" s="115">
        <v>45982</v>
      </c>
      <c r="G4096" s="114" t="s">
        <v>1575</v>
      </c>
      <c r="H4096" s="116">
        <v>9328480</v>
      </c>
      <c r="I4096" s="116">
        <v>5690372</v>
      </c>
      <c r="J4096" s="116">
        <v>5690372</v>
      </c>
      <c r="K4096" s="116">
        <v>0</v>
      </c>
      <c r="L4096" s="116">
        <v>0</v>
      </c>
      <c r="M4096" s="116">
        <v>0</v>
      </c>
      <c r="N4096" s="116">
        <v>0</v>
      </c>
      <c r="O4096" s="116">
        <v>0</v>
      </c>
      <c r="P4096" s="120">
        <v>0</v>
      </c>
      <c r="Q4096" s="27" t="str">
        <f t="shared" si="613"/>
        <v>Registered</v>
      </c>
      <c r="R4096" s="121">
        <f t="shared" si="614"/>
        <v>0.60999991424111966</v>
      </c>
      <c r="T4096" s="117">
        <f t="shared" si="625"/>
        <v>0</v>
      </c>
      <c r="U4096" s="117">
        <f t="shared" si="626"/>
        <v>0</v>
      </c>
    </row>
    <row r="4097" spans="1:21" hidden="1" x14ac:dyDescent="0.3">
      <c r="A4097" s="114">
        <v>5230</v>
      </c>
      <c r="B4097" s="114" t="s">
        <v>107</v>
      </c>
      <c r="C4097" s="114" t="s">
        <v>1457</v>
      </c>
      <c r="D4097" s="114" t="s">
        <v>1458</v>
      </c>
      <c r="E4097" s="114" t="s">
        <v>1459</v>
      </c>
      <c r="F4097" s="115">
        <v>46102</v>
      </c>
      <c r="G4097" s="114" t="s">
        <v>1460</v>
      </c>
      <c r="H4097" s="116">
        <v>14248214</v>
      </c>
      <c r="I4097" s="116">
        <v>8691412</v>
      </c>
      <c r="J4097" s="116">
        <v>8691412</v>
      </c>
      <c r="K4097" s="116">
        <v>0</v>
      </c>
      <c r="L4097" s="116">
        <v>0</v>
      </c>
      <c r="M4097" s="116">
        <v>0</v>
      </c>
      <c r="N4097" s="116">
        <v>0</v>
      </c>
      <c r="O4097" s="116">
        <v>0</v>
      </c>
      <c r="P4097" s="120">
        <v>0</v>
      </c>
      <c r="Q4097" s="27" t="str">
        <f t="shared" si="613"/>
        <v>Registered</v>
      </c>
      <c r="R4097" s="121">
        <f t="shared" si="614"/>
        <v>0.61000010246898317</v>
      </c>
      <c r="T4097" s="117">
        <f t="shared" si="625"/>
        <v>0</v>
      </c>
      <c r="U4097" s="117">
        <f t="shared" si="626"/>
        <v>0</v>
      </c>
    </row>
    <row r="4098" spans="1:21" hidden="1" x14ac:dyDescent="0.3">
      <c r="A4098" s="114">
        <v>5231</v>
      </c>
      <c r="B4098" s="114" t="s">
        <v>107</v>
      </c>
      <c r="C4098" s="114" t="s">
        <v>1457</v>
      </c>
      <c r="D4098" s="114" t="s">
        <v>3116</v>
      </c>
      <c r="E4098" s="114" t="s">
        <v>3117</v>
      </c>
      <c r="F4098" s="115">
        <v>45987</v>
      </c>
      <c r="G4098" s="114" t="s">
        <v>3118</v>
      </c>
      <c r="H4098" s="116">
        <v>14194643</v>
      </c>
      <c r="I4098" s="116">
        <v>8658733</v>
      </c>
      <c r="J4098" s="116">
        <v>8658733</v>
      </c>
      <c r="K4098" s="116">
        <v>0</v>
      </c>
      <c r="L4098" s="116">
        <v>0</v>
      </c>
      <c r="M4098" s="116">
        <v>0</v>
      </c>
      <c r="N4098" s="116">
        <v>0</v>
      </c>
      <c r="O4098" s="116">
        <v>0</v>
      </c>
      <c r="P4098" s="120">
        <v>0</v>
      </c>
      <c r="Q4098" s="27" t="str">
        <f t="shared" ref="Q4098:Q4161" si="627">IF(G4098="01 Jan 1900","Unregistered","Registered")</f>
        <v>Registered</v>
      </c>
      <c r="R4098" s="121">
        <f t="shared" si="614"/>
        <v>0.61000005424581649</v>
      </c>
      <c r="T4098" s="117">
        <f t="shared" si="625"/>
        <v>0</v>
      </c>
      <c r="U4098" s="117">
        <f t="shared" si="626"/>
        <v>0</v>
      </c>
    </row>
    <row r="4099" spans="1:21" hidden="1" x14ac:dyDescent="0.3">
      <c r="A4099" s="114">
        <v>5232</v>
      </c>
      <c r="B4099" s="114" t="s">
        <v>107</v>
      </c>
      <c r="C4099" s="114" t="s">
        <v>1457</v>
      </c>
      <c r="D4099" s="114" t="s">
        <v>2277</v>
      </c>
      <c r="E4099" s="114" t="s">
        <v>2278</v>
      </c>
      <c r="F4099" s="115">
        <v>46022</v>
      </c>
      <c r="G4099" s="114" t="s">
        <v>1837</v>
      </c>
      <c r="H4099" s="116">
        <v>9208050</v>
      </c>
      <c r="I4099" s="116">
        <v>5616911</v>
      </c>
      <c r="J4099" s="116">
        <v>5616911</v>
      </c>
      <c r="K4099" s="116">
        <v>0</v>
      </c>
      <c r="L4099" s="116">
        <v>0</v>
      </c>
      <c r="M4099" s="116">
        <v>0</v>
      </c>
      <c r="N4099" s="116">
        <v>0</v>
      </c>
      <c r="O4099" s="116">
        <v>0</v>
      </c>
      <c r="P4099" s="120">
        <v>0</v>
      </c>
      <c r="Q4099" s="27" t="str">
        <f t="shared" si="627"/>
        <v>Registered</v>
      </c>
      <c r="R4099" s="121">
        <f t="shared" ref="R4099:R4162" si="628">I4099/H4099</f>
        <v>0.61000005430031334</v>
      </c>
      <c r="T4099" s="117">
        <f t="shared" si="625"/>
        <v>0</v>
      </c>
      <c r="U4099" s="117">
        <f t="shared" si="626"/>
        <v>0</v>
      </c>
    </row>
    <row r="4100" spans="1:21" hidden="1" x14ac:dyDescent="0.3">
      <c r="A4100" s="114">
        <v>5233</v>
      </c>
      <c r="B4100" s="114" t="s">
        <v>107</v>
      </c>
      <c r="C4100" s="114" t="s">
        <v>1457</v>
      </c>
      <c r="D4100" s="114" t="s">
        <v>4130</v>
      </c>
      <c r="E4100" s="114" t="s">
        <v>4131</v>
      </c>
      <c r="F4100" s="115">
        <v>46029</v>
      </c>
      <c r="G4100" s="114" t="s">
        <v>4132</v>
      </c>
      <c r="H4100" s="116">
        <v>9372270</v>
      </c>
      <c r="I4100" s="116">
        <v>5717086</v>
      </c>
      <c r="J4100" s="116">
        <v>5717086</v>
      </c>
      <c r="K4100" s="116">
        <v>0</v>
      </c>
      <c r="L4100" s="116">
        <v>0</v>
      </c>
      <c r="M4100" s="116">
        <v>0</v>
      </c>
      <c r="N4100" s="116">
        <v>0</v>
      </c>
      <c r="O4100" s="116">
        <v>0</v>
      </c>
      <c r="P4100" s="120">
        <v>0</v>
      </c>
      <c r="Q4100" s="27" t="str">
        <f t="shared" si="627"/>
        <v>Registered</v>
      </c>
      <c r="R4100" s="121">
        <f t="shared" si="628"/>
        <v>0.61000013870705816</v>
      </c>
      <c r="T4100" s="117">
        <f t="shared" si="625"/>
        <v>0</v>
      </c>
      <c r="U4100" s="117">
        <f t="shared" si="626"/>
        <v>0</v>
      </c>
    </row>
    <row r="4101" spans="1:21" hidden="1" x14ac:dyDescent="0.3">
      <c r="A4101" s="114">
        <v>5234</v>
      </c>
      <c r="B4101" s="114" t="s">
        <v>107</v>
      </c>
      <c r="C4101" s="114" t="s">
        <v>1457</v>
      </c>
      <c r="D4101" s="114" t="s">
        <v>6332</v>
      </c>
      <c r="E4101" s="114" t="s">
        <v>6333</v>
      </c>
      <c r="F4101" s="115">
        <v>45961</v>
      </c>
      <c r="G4101" s="114" t="s">
        <v>1524</v>
      </c>
      <c r="H4101" s="116">
        <v>14149107</v>
      </c>
      <c r="I4101" s="116">
        <v>8630954</v>
      </c>
      <c r="J4101" s="116">
        <v>8630954</v>
      </c>
      <c r="K4101" s="116">
        <v>0</v>
      </c>
      <c r="L4101" s="116">
        <v>0</v>
      </c>
      <c r="M4101" s="116">
        <v>0</v>
      </c>
      <c r="N4101" s="116">
        <v>0</v>
      </c>
      <c r="O4101" s="116">
        <v>0</v>
      </c>
      <c r="P4101" s="120">
        <v>0</v>
      </c>
      <c r="Q4101" s="27" t="str">
        <f t="shared" si="627"/>
        <v>Registered</v>
      </c>
      <c r="R4101" s="121">
        <f t="shared" si="628"/>
        <v>0.60999991024168521</v>
      </c>
      <c r="T4101" s="117">
        <f t="shared" si="625"/>
        <v>0</v>
      </c>
      <c r="U4101" s="117">
        <f t="shared" si="626"/>
        <v>0</v>
      </c>
    </row>
    <row r="4102" spans="1:21" hidden="1" x14ac:dyDescent="0.3">
      <c r="A4102" s="114">
        <v>10118</v>
      </c>
      <c r="B4102" s="114" t="s">
        <v>107</v>
      </c>
      <c r="C4102" s="114" t="s">
        <v>1457</v>
      </c>
      <c r="D4102" s="114" t="s">
        <v>3683</v>
      </c>
      <c r="E4102" s="114" t="s">
        <v>3684</v>
      </c>
      <c r="F4102" s="115">
        <v>45988</v>
      </c>
      <c r="G4102" s="114" t="s">
        <v>3685</v>
      </c>
      <c r="H4102" s="116">
        <v>13188366</v>
      </c>
      <c r="I4102" s="116">
        <v>8044905</v>
      </c>
      <c r="J4102" s="116">
        <v>8044905.5999999996</v>
      </c>
      <c r="K4102" s="116">
        <v>-0.6</v>
      </c>
      <c r="L4102" s="116">
        <v>0</v>
      </c>
      <c r="M4102" s="116">
        <v>0</v>
      </c>
      <c r="N4102" s="116">
        <v>0</v>
      </c>
      <c r="O4102" s="116">
        <v>0</v>
      </c>
      <c r="P4102" s="120">
        <v>0</v>
      </c>
      <c r="Q4102" s="27" t="str">
        <f t="shared" si="627"/>
        <v>Registered</v>
      </c>
      <c r="R4102" s="121">
        <f t="shared" si="628"/>
        <v>0.61000013193446401</v>
      </c>
      <c r="T4102" s="117">
        <f t="shared" si="625"/>
        <v>0</v>
      </c>
      <c r="U4102" s="117">
        <f t="shared" si="626"/>
        <v>-0.6</v>
      </c>
    </row>
    <row r="4103" spans="1:21" hidden="1" x14ac:dyDescent="0.3">
      <c r="A4103" s="114">
        <v>10320</v>
      </c>
      <c r="B4103" s="114" t="s">
        <v>107</v>
      </c>
      <c r="C4103" s="114" t="s">
        <v>1457</v>
      </c>
      <c r="D4103" s="114" t="s">
        <v>1561</v>
      </c>
      <c r="E4103" s="114" t="s">
        <v>1562</v>
      </c>
      <c r="F4103" s="115">
        <v>46081</v>
      </c>
      <c r="G4103" s="114" t="s">
        <v>1492</v>
      </c>
      <c r="H4103" s="116">
        <v>10220536</v>
      </c>
      <c r="I4103" s="116">
        <v>6234525</v>
      </c>
      <c r="J4103" s="116">
        <v>6336731</v>
      </c>
      <c r="K4103" s="116">
        <v>-102206</v>
      </c>
      <c r="L4103" s="116">
        <v>0</v>
      </c>
      <c r="M4103" s="116">
        <v>0</v>
      </c>
      <c r="N4103" s="116">
        <v>0</v>
      </c>
      <c r="O4103" s="116">
        <v>0</v>
      </c>
      <c r="P4103" s="120">
        <v>0</v>
      </c>
      <c r="Q4103" s="27" t="str">
        <f t="shared" si="627"/>
        <v>Registered</v>
      </c>
      <c r="R4103" s="121">
        <f t="shared" si="628"/>
        <v>0.60999980822923572</v>
      </c>
      <c r="T4103" s="117">
        <f t="shared" si="625"/>
        <v>0</v>
      </c>
      <c r="U4103" s="117">
        <f t="shared" si="626"/>
        <v>-102206</v>
      </c>
    </row>
    <row r="4104" spans="1:21" hidden="1" x14ac:dyDescent="0.3">
      <c r="A4104" s="114">
        <v>10342</v>
      </c>
      <c r="B4104" s="114" t="s">
        <v>107</v>
      </c>
      <c r="C4104" s="114" t="s">
        <v>1457</v>
      </c>
      <c r="D4104" s="114" t="s">
        <v>6334</v>
      </c>
      <c r="E4104" s="114" t="s">
        <v>6335</v>
      </c>
      <c r="F4104" s="115">
        <v>46077</v>
      </c>
      <c r="G4104" s="114" t="s">
        <v>1612</v>
      </c>
      <c r="H4104" s="116">
        <v>13261380</v>
      </c>
      <c r="I4104" s="116">
        <v>8089441</v>
      </c>
      <c r="J4104" s="116">
        <v>8222055</v>
      </c>
      <c r="K4104" s="116">
        <v>-132614</v>
      </c>
      <c r="L4104" s="116">
        <v>0</v>
      </c>
      <c r="M4104" s="116">
        <v>0</v>
      </c>
      <c r="N4104" s="116">
        <v>0</v>
      </c>
      <c r="O4104" s="116">
        <v>0</v>
      </c>
      <c r="P4104" s="120">
        <v>0</v>
      </c>
      <c r="Q4104" s="27" t="str">
        <f t="shared" si="627"/>
        <v>Registered</v>
      </c>
      <c r="R4104" s="121">
        <f t="shared" si="628"/>
        <v>0.60999993967445321</v>
      </c>
      <c r="T4104" s="117">
        <f t="shared" si="625"/>
        <v>0</v>
      </c>
      <c r="U4104" s="117">
        <f t="shared" si="626"/>
        <v>-132614</v>
      </c>
    </row>
    <row r="4105" spans="1:21" hidden="1" x14ac:dyDescent="0.3">
      <c r="A4105" s="114">
        <v>10367</v>
      </c>
      <c r="B4105" s="114" t="s">
        <v>107</v>
      </c>
      <c r="C4105" s="114" t="s">
        <v>1457</v>
      </c>
      <c r="D4105" s="114" t="s">
        <v>1475</v>
      </c>
      <c r="E4105" s="114" t="s">
        <v>1476</v>
      </c>
      <c r="F4105" s="115">
        <v>46064</v>
      </c>
      <c r="G4105" s="114" t="s">
        <v>1477</v>
      </c>
      <c r="H4105" s="116">
        <v>14327679</v>
      </c>
      <c r="I4105" s="116">
        <v>8739884</v>
      </c>
      <c r="J4105" s="116">
        <v>8883160</v>
      </c>
      <c r="K4105" s="116">
        <v>-143276</v>
      </c>
      <c r="L4105" s="116">
        <v>0</v>
      </c>
      <c r="M4105" s="116">
        <v>0</v>
      </c>
      <c r="N4105" s="116">
        <v>0</v>
      </c>
      <c r="O4105" s="116">
        <v>0</v>
      </c>
      <c r="P4105" s="120">
        <v>0</v>
      </c>
      <c r="Q4105" s="27" t="str">
        <f t="shared" si="627"/>
        <v>Registered</v>
      </c>
      <c r="R4105" s="121">
        <f t="shared" si="628"/>
        <v>0.60999998673895472</v>
      </c>
      <c r="T4105" s="117">
        <f t="shared" si="625"/>
        <v>0</v>
      </c>
      <c r="U4105" s="117">
        <f t="shared" si="626"/>
        <v>-143276</v>
      </c>
    </row>
    <row r="4106" spans="1:21" s="101" customFormat="1" x14ac:dyDescent="0.3">
      <c r="A4106" s="99">
        <v>10396</v>
      </c>
      <c r="B4106" s="99" t="s">
        <v>107</v>
      </c>
      <c r="C4106" s="99" t="s">
        <v>1457</v>
      </c>
      <c r="D4106" s="99" t="s">
        <v>9772</v>
      </c>
      <c r="E4106" s="99" t="s">
        <v>9773</v>
      </c>
      <c r="F4106" s="100">
        <v>46112</v>
      </c>
      <c r="G4106" s="99" t="s">
        <v>1898</v>
      </c>
      <c r="H4106" s="96">
        <v>13503571</v>
      </c>
      <c r="I4106" s="96">
        <f t="shared" ref="I4106:I4107" si="629">H4106*R4106</f>
        <v>8237178.3099999996</v>
      </c>
      <c r="J4106" s="96">
        <v>200000</v>
      </c>
      <c r="K4106" s="96">
        <f t="shared" ref="K4106:K4107" si="630">I4106-J4106</f>
        <v>8037178.3099999996</v>
      </c>
      <c r="L4106" s="97">
        <f t="shared" ref="L4106:L4107" si="631">IF(AND($S4106&gt;=0,$S4106&lt;=30),$K4106,0)</f>
        <v>0</v>
      </c>
      <c r="M4106" s="97">
        <f t="shared" ref="M4106:M4107" si="632">IF(AND($S4106&gt;=31,$S4106&lt;=60),$K4106,0)</f>
        <v>0</v>
      </c>
      <c r="N4106" s="97">
        <f t="shared" ref="N4106:N4107" si="633">IF(AND($S4106&gt;=61,$S4106&lt;=90),$K4106,0)</f>
        <v>8037178.3099999996</v>
      </c>
      <c r="O4106" s="97">
        <f t="shared" ref="O4106:O4107" si="634">IF(AND($S4106&gt;=91,$S4106&lt;=120),$K4106,0)</f>
        <v>0</v>
      </c>
      <c r="P4106" s="98">
        <f t="shared" ref="P4106:P4107" si="635">IF($S4106&gt;120,$K4106,0)</f>
        <v>0</v>
      </c>
      <c r="Q4106" s="101" t="str">
        <f t="shared" si="627"/>
        <v>Unregistered</v>
      </c>
      <c r="R4106" s="123">
        <v>0.61</v>
      </c>
      <c r="S4106" s="95">
        <f t="shared" ref="S4106:S4107" si="636">DATE(2026,5,31)-F4106</f>
        <v>61</v>
      </c>
    </row>
    <row r="4107" spans="1:21" s="101" customFormat="1" x14ac:dyDescent="0.3">
      <c r="A4107" s="99">
        <v>10543</v>
      </c>
      <c r="B4107" s="99" t="s">
        <v>107</v>
      </c>
      <c r="C4107" s="99" t="s">
        <v>1457</v>
      </c>
      <c r="D4107" s="99" t="s">
        <v>9989</v>
      </c>
      <c r="E4107" s="99" t="s">
        <v>9990</v>
      </c>
      <c r="F4107" s="100">
        <v>46022</v>
      </c>
      <c r="G4107" s="99" t="s">
        <v>1898</v>
      </c>
      <c r="H4107" s="96">
        <v>9395000</v>
      </c>
      <c r="I4107" s="96">
        <f t="shared" si="629"/>
        <v>5730950</v>
      </c>
      <c r="J4107" s="96">
        <v>900000</v>
      </c>
      <c r="K4107" s="96">
        <f t="shared" si="630"/>
        <v>4830950</v>
      </c>
      <c r="L4107" s="97">
        <f t="shared" si="631"/>
        <v>0</v>
      </c>
      <c r="M4107" s="97">
        <f t="shared" si="632"/>
        <v>0</v>
      </c>
      <c r="N4107" s="97">
        <f t="shared" si="633"/>
        <v>0</v>
      </c>
      <c r="O4107" s="97">
        <f t="shared" si="634"/>
        <v>0</v>
      </c>
      <c r="P4107" s="98">
        <f t="shared" si="635"/>
        <v>4830950</v>
      </c>
      <c r="Q4107" s="101" t="str">
        <f t="shared" si="627"/>
        <v>Unregistered</v>
      </c>
      <c r="R4107" s="123">
        <v>0.61</v>
      </c>
      <c r="S4107" s="95">
        <f t="shared" si="636"/>
        <v>151</v>
      </c>
    </row>
    <row r="4108" spans="1:21" x14ac:dyDescent="0.3">
      <c r="A4108" s="114">
        <v>376</v>
      </c>
      <c r="B4108" s="114" t="s">
        <v>130</v>
      </c>
      <c r="C4108" s="114" t="s">
        <v>2269</v>
      </c>
      <c r="D4108" s="114" t="s">
        <v>2270</v>
      </c>
      <c r="E4108" s="114" t="s">
        <v>2271</v>
      </c>
      <c r="F4108" s="115">
        <v>46080</v>
      </c>
      <c r="G4108" s="114" t="s">
        <v>1907</v>
      </c>
      <c r="H4108" s="116">
        <v>10000000</v>
      </c>
      <c r="I4108" s="116">
        <v>8500000</v>
      </c>
      <c r="J4108" s="116">
        <v>7100000</v>
      </c>
      <c r="K4108" s="116">
        <v>1400000</v>
      </c>
      <c r="L4108" s="116">
        <v>0</v>
      </c>
      <c r="M4108" s="116">
        <v>500000</v>
      </c>
      <c r="N4108" s="116">
        <v>900000</v>
      </c>
      <c r="O4108" s="116">
        <v>0</v>
      </c>
      <c r="P4108" s="120">
        <v>0</v>
      </c>
      <c r="Q4108" s="27" t="str">
        <f t="shared" si="627"/>
        <v>Registered</v>
      </c>
      <c r="R4108" s="121">
        <f t="shared" si="628"/>
        <v>0.85</v>
      </c>
      <c r="T4108" s="117">
        <f t="shared" ref="T4108:T4171" si="637">L4108+M4108+N4108+O4108+P4108</f>
        <v>1400000</v>
      </c>
      <c r="U4108" s="117">
        <f t="shared" ref="U4108:U4171" si="638">K4108-T4108</f>
        <v>0</v>
      </c>
    </row>
    <row r="4109" spans="1:21" x14ac:dyDescent="0.3">
      <c r="A4109" s="114">
        <v>424</v>
      </c>
      <c r="B4109" s="114" t="s">
        <v>130</v>
      </c>
      <c r="C4109" s="114" t="s">
        <v>2269</v>
      </c>
      <c r="D4109" s="114" t="s">
        <v>2502</v>
      </c>
      <c r="E4109" s="114" t="s">
        <v>2503</v>
      </c>
      <c r="F4109" s="115">
        <v>45187</v>
      </c>
      <c r="G4109" s="114" t="s">
        <v>1371</v>
      </c>
      <c r="H4109" s="116">
        <v>11928450</v>
      </c>
      <c r="I4109" s="116">
        <v>10139188</v>
      </c>
      <c r="J4109" s="116">
        <v>8962130</v>
      </c>
      <c r="K4109" s="116">
        <v>1177058</v>
      </c>
      <c r="L4109" s="116">
        <v>596423</v>
      </c>
      <c r="M4109" s="116">
        <v>580635</v>
      </c>
      <c r="N4109" s="116">
        <v>0</v>
      </c>
      <c r="O4109" s="116">
        <v>0</v>
      </c>
      <c r="P4109" s="120">
        <v>0</v>
      </c>
      <c r="Q4109" s="27" t="str">
        <f t="shared" si="627"/>
        <v>Registered</v>
      </c>
      <c r="R4109" s="121">
        <f t="shared" si="628"/>
        <v>0.85000046108253802</v>
      </c>
      <c r="T4109" s="117">
        <f t="shared" si="637"/>
        <v>1177058</v>
      </c>
      <c r="U4109" s="117">
        <f t="shared" si="638"/>
        <v>0</v>
      </c>
    </row>
    <row r="4110" spans="1:21" x14ac:dyDescent="0.3">
      <c r="A4110" s="114">
        <v>529</v>
      </c>
      <c r="B4110" s="114" t="s">
        <v>130</v>
      </c>
      <c r="C4110" s="114" t="s">
        <v>2269</v>
      </c>
      <c r="D4110" s="114" t="s">
        <v>2654</v>
      </c>
      <c r="E4110" s="114" t="s">
        <v>2655</v>
      </c>
      <c r="F4110" s="115">
        <v>45083</v>
      </c>
      <c r="G4110" s="114" t="s">
        <v>2656</v>
      </c>
      <c r="H4110" s="116">
        <v>7864965</v>
      </c>
      <c r="I4110" s="116">
        <v>7078469</v>
      </c>
      <c r="J4110" s="116">
        <v>6242223</v>
      </c>
      <c r="K4110" s="116">
        <v>836246</v>
      </c>
      <c r="L4110" s="116">
        <v>0</v>
      </c>
      <c r="M4110" s="116">
        <v>393248</v>
      </c>
      <c r="N4110" s="116">
        <v>0</v>
      </c>
      <c r="O4110" s="116">
        <v>393248</v>
      </c>
      <c r="P4110" s="120">
        <v>49750</v>
      </c>
      <c r="Q4110" s="27" t="str">
        <f t="shared" si="627"/>
        <v>Registered</v>
      </c>
      <c r="R4110" s="121">
        <f t="shared" si="628"/>
        <v>0.90000006357307372</v>
      </c>
      <c r="T4110" s="117">
        <f t="shared" si="637"/>
        <v>836246</v>
      </c>
      <c r="U4110" s="117">
        <f t="shared" si="638"/>
        <v>0</v>
      </c>
    </row>
    <row r="4111" spans="1:21" x14ac:dyDescent="0.3">
      <c r="A4111" s="114">
        <v>548</v>
      </c>
      <c r="B4111" s="114" t="s">
        <v>130</v>
      </c>
      <c r="C4111" s="114" t="s">
        <v>2269</v>
      </c>
      <c r="D4111" s="114" t="s">
        <v>2715</v>
      </c>
      <c r="E4111" s="114" t="s">
        <v>2716</v>
      </c>
      <c r="F4111" s="115">
        <v>45160</v>
      </c>
      <c r="G4111" s="114" t="s">
        <v>2717</v>
      </c>
      <c r="H4111" s="116">
        <v>7945902</v>
      </c>
      <c r="I4111" s="116">
        <v>7151310</v>
      </c>
      <c r="J4111" s="116">
        <v>6356720</v>
      </c>
      <c r="K4111" s="116">
        <v>794590</v>
      </c>
      <c r="L4111" s="116">
        <v>0</v>
      </c>
      <c r="M4111" s="116">
        <v>397295</v>
      </c>
      <c r="N4111" s="116">
        <v>0</v>
      </c>
      <c r="O4111" s="116">
        <v>397295</v>
      </c>
      <c r="P4111" s="120">
        <v>0</v>
      </c>
      <c r="Q4111" s="27" t="str">
        <f t="shared" si="627"/>
        <v>Registered</v>
      </c>
      <c r="R4111" s="121">
        <f t="shared" si="628"/>
        <v>0.89999977346813487</v>
      </c>
      <c r="T4111" s="117">
        <f t="shared" si="637"/>
        <v>794590</v>
      </c>
      <c r="U4111" s="117">
        <f t="shared" si="638"/>
        <v>0</v>
      </c>
    </row>
    <row r="4112" spans="1:21" x14ac:dyDescent="0.3">
      <c r="A4112" s="114">
        <v>598</v>
      </c>
      <c r="B4112" s="114" t="s">
        <v>130</v>
      </c>
      <c r="C4112" s="114" t="s">
        <v>2269</v>
      </c>
      <c r="D4112" s="114" t="s">
        <v>2903</v>
      </c>
      <c r="E4112" s="114" t="s">
        <v>2904</v>
      </c>
      <c r="F4112" s="115">
        <v>45195</v>
      </c>
      <c r="G4112" s="114" t="s">
        <v>2905</v>
      </c>
      <c r="H4112" s="116">
        <v>7864965</v>
      </c>
      <c r="I4112" s="116">
        <v>7078468</v>
      </c>
      <c r="J4112" s="116">
        <v>6444656</v>
      </c>
      <c r="K4112" s="116">
        <v>633812</v>
      </c>
      <c r="L4112" s="116">
        <v>0</v>
      </c>
      <c r="M4112" s="116">
        <v>0</v>
      </c>
      <c r="N4112" s="116">
        <v>0</v>
      </c>
      <c r="O4112" s="116">
        <v>0</v>
      </c>
      <c r="P4112" s="120">
        <v>633812</v>
      </c>
      <c r="Q4112" s="27" t="str">
        <f t="shared" si="627"/>
        <v>Registered</v>
      </c>
      <c r="R4112" s="121">
        <f t="shared" si="628"/>
        <v>0.89999993642692622</v>
      </c>
      <c r="T4112" s="117">
        <f t="shared" si="637"/>
        <v>633812</v>
      </c>
      <c r="U4112" s="117">
        <f t="shared" si="638"/>
        <v>0</v>
      </c>
    </row>
    <row r="4113" spans="1:21" x14ac:dyDescent="0.3">
      <c r="A4113" s="114">
        <v>615</v>
      </c>
      <c r="B4113" s="114" t="s">
        <v>130</v>
      </c>
      <c r="C4113" s="114" t="s">
        <v>2269</v>
      </c>
      <c r="D4113" s="114" t="s">
        <v>2961</v>
      </c>
      <c r="E4113" s="114" t="s">
        <v>2962</v>
      </c>
      <c r="F4113" s="115">
        <v>45199</v>
      </c>
      <c r="G4113" s="114" t="s">
        <v>2963</v>
      </c>
      <c r="H4113" s="116">
        <v>12016746</v>
      </c>
      <c r="I4113" s="116">
        <v>10214231</v>
      </c>
      <c r="J4113" s="116">
        <v>9613394</v>
      </c>
      <c r="K4113" s="116">
        <v>600837</v>
      </c>
      <c r="L4113" s="116">
        <v>0</v>
      </c>
      <c r="M4113" s="116">
        <v>0</v>
      </c>
      <c r="N4113" s="116">
        <v>0</v>
      </c>
      <c r="O4113" s="116">
        <v>600837</v>
      </c>
      <c r="P4113" s="120">
        <v>0</v>
      </c>
      <c r="Q4113" s="27" t="str">
        <f t="shared" si="627"/>
        <v>Registered</v>
      </c>
      <c r="R4113" s="121">
        <f t="shared" si="628"/>
        <v>0.8499997420266685</v>
      </c>
      <c r="T4113" s="117">
        <f t="shared" si="637"/>
        <v>600837</v>
      </c>
      <c r="U4113" s="117">
        <f t="shared" si="638"/>
        <v>0</v>
      </c>
    </row>
    <row r="4114" spans="1:21" x14ac:dyDescent="0.3">
      <c r="A4114" s="114">
        <v>616</v>
      </c>
      <c r="B4114" s="114" t="s">
        <v>130</v>
      </c>
      <c r="C4114" s="114" t="s">
        <v>2269</v>
      </c>
      <c r="D4114" s="114" t="s">
        <v>2370</v>
      </c>
      <c r="E4114" s="114" t="s">
        <v>2371</v>
      </c>
      <c r="F4114" s="115">
        <v>45187</v>
      </c>
      <c r="G4114" s="114" t="s">
        <v>2372</v>
      </c>
      <c r="H4114" s="116">
        <v>12016746</v>
      </c>
      <c r="I4114" s="116">
        <v>10815068</v>
      </c>
      <c r="J4114" s="116">
        <v>10214231</v>
      </c>
      <c r="K4114" s="116">
        <v>600837</v>
      </c>
      <c r="L4114" s="116">
        <v>600837</v>
      </c>
      <c r="M4114" s="116">
        <v>0</v>
      </c>
      <c r="N4114" s="116">
        <v>0</v>
      </c>
      <c r="O4114" s="116">
        <v>0</v>
      </c>
      <c r="P4114" s="120">
        <v>0</v>
      </c>
      <c r="Q4114" s="27" t="str">
        <f t="shared" si="627"/>
        <v>Registered</v>
      </c>
      <c r="R4114" s="121">
        <f t="shared" si="628"/>
        <v>0.89999971706150739</v>
      </c>
      <c r="T4114" s="117">
        <f t="shared" si="637"/>
        <v>600837</v>
      </c>
      <c r="U4114" s="117">
        <f t="shared" si="638"/>
        <v>0</v>
      </c>
    </row>
    <row r="4115" spans="1:21" x14ac:dyDescent="0.3">
      <c r="A4115" s="114">
        <v>620</v>
      </c>
      <c r="B4115" s="114" t="s">
        <v>130</v>
      </c>
      <c r="C4115" s="114" t="s">
        <v>2269</v>
      </c>
      <c r="D4115" s="114" t="s">
        <v>7919</v>
      </c>
      <c r="E4115" s="114" t="s">
        <v>7920</v>
      </c>
      <c r="F4115" s="115">
        <v>45142</v>
      </c>
      <c r="G4115" s="114" t="s">
        <v>2595</v>
      </c>
      <c r="H4115" s="116">
        <v>11970900</v>
      </c>
      <c r="I4115" s="116">
        <v>10773810</v>
      </c>
      <c r="J4115" s="116">
        <v>10175265</v>
      </c>
      <c r="K4115" s="116">
        <v>598545</v>
      </c>
      <c r="L4115" s="116">
        <v>598545</v>
      </c>
      <c r="M4115" s="116">
        <v>0</v>
      </c>
      <c r="N4115" s="116">
        <v>0</v>
      </c>
      <c r="O4115" s="116">
        <v>0</v>
      </c>
      <c r="P4115" s="120">
        <v>0</v>
      </c>
      <c r="Q4115" s="27" t="str">
        <f t="shared" si="627"/>
        <v>Registered</v>
      </c>
      <c r="R4115" s="121">
        <f t="shared" si="628"/>
        <v>0.9</v>
      </c>
      <c r="T4115" s="117">
        <f t="shared" si="637"/>
        <v>598545</v>
      </c>
      <c r="U4115" s="117">
        <f t="shared" si="638"/>
        <v>0</v>
      </c>
    </row>
    <row r="4116" spans="1:21" x14ac:dyDescent="0.3">
      <c r="A4116" s="114">
        <v>622</v>
      </c>
      <c r="B4116" s="114" t="s">
        <v>130</v>
      </c>
      <c r="C4116" s="114" t="s">
        <v>2269</v>
      </c>
      <c r="D4116" s="114" t="s">
        <v>2983</v>
      </c>
      <c r="E4116" s="114" t="s">
        <v>2984</v>
      </c>
      <c r="F4116" s="115">
        <v>45168</v>
      </c>
      <c r="G4116" s="114" t="s">
        <v>2732</v>
      </c>
      <c r="H4116" s="116">
        <v>11928450</v>
      </c>
      <c r="I4116" s="116">
        <v>10139188</v>
      </c>
      <c r="J4116" s="116">
        <v>9542765</v>
      </c>
      <c r="K4116" s="116">
        <v>596423</v>
      </c>
      <c r="L4116" s="116">
        <v>0</v>
      </c>
      <c r="M4116" s="116">
        <v>0</v>
      </c>
      <c r="N4116" s="116">
        <v>0</v>
      </c>
      <c r="O4116" s="116">
        <v>0</v>
      </c>
      <c r="P4116" s="120">
        <v>596423</v>
      </c>
      <c r="Q4116" s="27" t="str">
        <f t="shared" si="627"/>
        <v>Registered</v>
      </c>
      <c r="R4116" s="121">
        <f t="shared" si="628"/>
        <v>0.85000046108253802</v>
      </c>
      <c r="T4116" s="117">
        <f t="shared" si="637"/>
        <v>596423</v>
      </c>
      <c r="U4116" s="117">
        <f t="shared" si="638"/>
        <v>0</v>
      </c>
    </row>
    <row r="4117" spans="1:21" x14ac:dyDescent="0.3">
      <c r="A4117" s="114">
        <v>625</v>
      </c>
      <c r="B4117" s="114" t="s">
        <v>130</v>
      </c>
      <c r="C4117" s="114" t="s">
        <v>2269</v>
      </c>
      <c r="D4117" s="114" t="s">
        <v>2996</v>
      </c>
      <c r="E4117" s="114" t="s">
        <v>2997</v>
      </c>
      <c r="F4117" s="115">
        <v>45083</v>
      </c>
      <c r="G4117" s="114" t="s">
        <v>2998</v>
      </c>
      <c r="H4117" s="116">
        <v>11843550</v>
      </c>
      <c r="I4117" s="116">
        <v>10659201</v>
      </c>
      <c r="J4117" s="116">
        <v>10067023</v>
      </c>
      <c r="K4117" s="116">
        <v>592178</v>
      </c>
      <c r="L4117" s="116">
        <v>0</v>
      </c>
      <c r="M4117" s="116">
        <v>592178</v>
      </c>
      <c r="N4117" s="116">
        <v>0</v>
      </c>
      <c r="O4117" s="116">
        <v>0</v>
      </c>
      <c r="P4117" s="120">
        <v>0</v>
      </c>
      <c r="Q4117" s="27" t="str">
        <f t="shared" si="627"/>
        <v>Registered</v>
      </c>
      <c r="R4117" s="121">
        <f t="shared" si="628"/>
        <v>0.90000050660486086</v>
      </c>
      <c r="T4117" s="117">
        <f t="shared" si="637"/>
        <v>592178</v>
      </c>
      <c r="U4117" s="117">
        <f t="shared" si="638"/>
        <v>0</v>
      </c>
    </row>
    <row r="4118" spans="1:21" x14ac:dyDescent="0.3">
      <c r="A4118" s="114">
        <v>627</v>
      </c>
      <c r="B4118" s="114" t="s">
        <v>130</v>
      </c>
      <c r="C4118" s="114" t="s">
        <v>2269</v>
      </c>
      <c r="D4118" s="114" t="s">
        <v>3011</v>
      </c>
      <c r="E4118" s="114" t="s">
        <v>3012</v>
      </c>
      <c r="F4118" s="115">
        <v>45132</v>
      </c>
      <c r="G4118" s="114" t="s">
        <v>1354</v>
      </c>
      <c r="H4118" s="116">
        <v>11819778</v>
      </c>
      <c r="I4118" s="116">
        <v>10046811</v>
      </c>
      <c r="J4118" s="116">
        <v>9455821.2400000002</v>
      </c>
      <c r="K4118" s="116">
        <v>590989.76</v>
      </c>
      <c r="L4118" s="116">
        <v>0</v>
      </c>
      <c r="M4118" s="116">
        <v>0</v>
      </c>
      <c r="N4118" s="116">
        <v>0</v>
      </c>
      <c r="O4118" s="116">
        <v>0</v>
      </c>
      <c r="P4118" s="120">
        <v>590989.76</v>
      </c>
      <c r="Q4118" s="27" t="str">
        <f t="shared" si="627"/>
        <v>Registered</v>
      </c>
      <c r="R4118" s="121">
        <f t="shared" si="628"/>
        <v>0.8499999746188126</v>
      </c>
      <c r="T4118" s="117">
        <f t="shared" si="637"/>
        <v>590989.76</v>
      </c>
      <c r="U4118" s="117">
        <f t="shared" si="638"/>
        <v>0</v>
      </c>
    </row>
    <row r="4119" spans="1:21" x14ac:dyDescent="0.3">
      <c r="A4119" s="114">
        <v>630</v>
      </c>
      <c r="B4119" s="114" t="s">
        <v>130</v>
      </c>
      <c r="C4119" s="114" t="s">
        <v>2269</v>
      </c>
      <c r="D4119" s="114" t="s">
        <v>3021</v>
      </c>
      <c r="E4119" s="114" t="s">
        <v>2716</v>
      </c>
      <c r="F4119" s="115">
        <v>45160</v>
      </c>
      <c r="G4119" s="114" t="s">
        <v>2717</v>
      </c>
      <c r="H4119" s="116">
        <v>11801100</v>
      </c>
      <c r="I4119" s="116">
        <v>10620990</v>
      </c>
      <c r="J4119" s="116">
        <v>10030935</v>
      </c>
      <c r="K4119" s="116">
        <v>590055</v>
      </c>
      <c r="L4119" s="116">
        <v>0</v>
      </c>
      <c r="M4119" s="116">
        <v>590055</v>
      </c>
      <c r="N4119" s="116">
        <v>0</v>
      </c>
      <c r="O4119" s="116">
        <v>0</v>
      </c>
      <c r="P4119" s="120">
        <v>0</v>
      </c>
      <c r="Q4119" s="27" t="str">
        <f t="shared" si="627"/>
        <v>Registered</v>
      </c>
      <c r="R4119" s="121">
        <f t="shared" si="628"/>
        <v>0.9</v>
      </c>
      <c r="T4119" s="117">
        <f t="shared" si="637"/>
        <v>590055</v>
      </c>
      <c r="U4119" s="117">
        <f t="shared" si="638"/>
        <v>0</v>
      </c>
    </row>
    <row r="4120" spans="1:21" x14ac:dyDescent="0.3">
      <c r="A4120" s="114">
        <v>631</v>
      </c>
      <c r="B4120" s="114" t="s">
        <v>130</v>
      </c>
      <c r="C4120" s="114" t="s">
        <v>2269</v>
      </c>
      <c r="D4120" s="114" t="s">
        <v>7828</v>
      </c>
      <c r="E4120" s="114" t="s">
        <v>7829</v>
      </c>
      <c r="F4120" s="115">
        <v>45097</v>
      </c>
      <c r="G4120" s="114" t="s">
        <v>5157</v>
      </c>
      <c r="H4120" s="116">
        <v>11748462</v>
      </c>
      <c r="I4120" s="116">
        <v>10573614</v>
      </c>
      <c r="J4120" s="116">
        <v>9986191</v>
      </c>
      <c r="K4120" s="116">
        <v>587423</v>
      </c>
      <c r="L4120" s="116">
        <v>587423</v>
      </c>
      <c r="M4120" s="116">
        <v>0</v>
      </c>
      <c r="N4120" s="116">
        <v>0</v>
      </c>
      <c r="O4120" s="116">
        <v>0</v>
      </c>
      <c r="P4120" s="120">
        <v>0</v>
      </c>
      <c r="Q4120" s="27" t="str">
        <f t="shared" si="627"/>
        <v>Registered</v>
      </c>
      <c r="R4120" s="121">
        <f t="shared" si="628"/>
        <v>0.89999984678845624</v>
      </c>
      <c r="T4120" s="117">
        <f t="shared" si="637"/>
        <v>587423</v>
      </c>
      <c r="U4120" s="117">
        <f t="shared" si="638"/>
        <v>0</v>
      </c>
    </row>
    <row r="4121" spans="1:21" x14ac:dyDescent="0.3">
      <c r="A4121" s="114">
        <v>633</v>
      </c>
      <c r="B4121" s="114" t="s">
        <v>130</v>
      </c>
      <c r="C4121" s="114" t="s">
        <v>2269</v>
      </c>
      <c r="D4121" s="114" t="s">
        <v>7841</v>
      </c>
      <c r="E4121" s="114" t="s">
        <v>7842</v>
      </c>
      <c r="F4121" s="115">
        <v>45100</v>
      </c>
      <c r="G4121" s="114" t="s">
        <v>3010</v>
      </c>
      <c r="H4121" s="116">
        <v>11716200</v>
      </c>
      <c r="I4121" s="116">
        <v>10544580</v>
      </c>
      <c r="J4121" s="116">
        <v>9958770</v>
      </c>
      <c r="K4121" s="116">
        <v>585810</v>
      </c>
      <c r="L4121" s="116">
        <v>585810</v>
      </c>
      <c r="M4121" s="116">
        <v>0</v>
      </c>
      <c r="N4121" s="116">
        <v>0</v>
      </c>
      <c r="O4121" s="116">
        <v>0</v>
      </c>
      <c r="P4121" s="120">
        <v>0</v>
      </c>
      <c r="Q4121" s="27" t="str">
        <f t="shared" si="627"/>
        <v>Registered</v>
      </c>
      <c r="R4121" s="121">
        <f t="shared" si="628"/>
        <v>0.9</v>
      </c>
      <c r="T4121" s="117">
        <f t="shared" si="637"/>
        <v>585810</v>
      </c>
      <c r="U4121" s="117">
        <f t="shared" si="638"/>
        <v>0</v>
      </c>
    </row>
    <row r="4122" spans="1:21" x14ac:dyDescent="0.3">
      <c r="A4122" s="114">
        <v>673</v>
      </c>
      <c r="B4122" s="114" t="s">
        <v>130</v>
      </c>
      <c r="C4122" s="114" t="s">
        <v>2269</v>
      </c>
      <c r="D4122" s="114" t="s">
        <v>3171</v>
      </c>
      <c r="E4122" s="114" t="s">
        <v>3172</v>
      </c>
      <c r="F4122" s="115">
        <v>45049</v>
      </c>
      <c r="G4122" s="114" t="s">
        <v>3173</v>
      </c>
      <c r="H4122" s="116">
        <v>11123598</v>
      </c>
      <c r="I4122" s="116">
        <v>10011240</v>
      </c>
      <c r="J4122" s="116">
        <v>9455060</v>
      </c>
      <c r="K4122" s="116">
        <v>556180</v>
      </c>
      <c r="L4122" s="116">
        <v>0</v>
      </c>
      <c r="M4122" s="116">
        <v>0</v>
      </c>
      <c r="N4122" s="116">
        <v>556180</v>
      </c>
      <c r="O4122" s="116">
        <v>0</v>
      </c>
      <c r="P4122" s="120">
        <v>0</v>
      </c>
      <c r="Q4122" s="27" t="str">
        <f t="shared" si="627"/>
        <v>Registered</v>
      </c>
      <c r="R4122" s="121">
        <f t="shared" si="628"/>
        <v>0.90000016181814557</v>
      </c>
      <c r="T4122" s="117">
        <f t="shared" si="637"/>
        <v>556180</v>
      </c>
      <c r="U4122" s="117">
        <f t="shared" si="638"/>
        <v>0</v>
      </c>
    </row>
    <row r="4123" spans="1:21" x14ac:dyDescent="0.3">
      <c r="A4123" s="114">
        <v>744</v>
      </c>
      <c r="B4123" s="114" t="s">
        <v>130</v>
      </c>
      <c r="C4123" s="114" t="s">
        <v>2269</v>
      </c>
      <c r="D4123" s="114" t="s">
        <v>3516</v>
      </c>
      <c r="E4123" s="114" t="s">
        <v>3517</v>
      </c>
      <c r="F4123" s="115">
        <v>45441</v>
      </c>
      <c r="G4123" s="114" t="s">
        <v>3518</v>
      </c>
      <c r="H4123" s="116">
        <v>8445600</v>
      </c>
      <c r="I4123" s="116">
        <v>7601040</v>
      </c>
      <c r="J4123" s="116">
        <v>7178760</v>
      </c>
      <c r="K4123" s="116">
        <v>422280</v>
      </c>
      <c r="L4123" s="116">
        <v>422280</v>
      </c>
      <c r="M4123" s="116">
        <v>0</v>
      </c>
      <c r="N4123" s="116">
        <v>0</v>
      </c>
      <c r="O4123" s="116">
        <v>0</v>
      </c>
      <c r="P4123" s="120">
        <v>0</v>
      </c>
      <c r="Q4123" s="27" t="str">
        <f t="shared" si="627"/>
        <v>Registered</v>
      </c>
      <c r="R4123" s="121">
        <f t="shared" si="628"/>
        <v>0.9</v>
      </c>
      <c r="T4123" s="117">
        <f t="shared" si="637"/>
        <v>422280</v>
      </c>
      <c r="U4123" s="117">
        <f t="shared" si="638"/>
        <v>0</v>
      </c>
    </row>
    <row r="4124" spans="1:21" x14ac:dyDescent="0.3">
      <c r="A4124" s="114">
        <v>749</v>
      </c>
      <c r="B4124" s="114" t="s">
        <v>130</v>
      </c>
      <c r="C4124" s="114" t="s">
        <v>2269</v>
      </c>
      <c r="D4124" s="114" t="s">
        <v>7899</v>
      </c>
      <c r="E4124" s="114" t="s">
        <v>7900</v>
      </c>
      <c r="F4124" s="115">
        <v>45199</v>
      </c>
      <c r="G4124" s="114" t="s">
        <v>1940</v>
      </c>
      <c r="H4124" s="116">
        <v>8301228</v>
      </c>
      <c r="I4124" s="116">
        <v>7471104</v>
      </c>
      <c r="J4124" s="116">
        <v>7056043</v>
      </c>
      <c r="K4124" s="116">
        <v>415061</v>
      </c>
      <c r="L4124" s="116">
        <v>415061</v>
      </c>
      <c r="M4124" s="116">
        <v>0</v>
      </c>
      <c r="N4124" s="116">
        <v>0</v>
      </c>
      <c r="O4124" s="116">
        <v>0</v>
      </c>
      <c r="P4124" s="120">
        <v>0</v>
      </c>
      <c r="Q4124" s="27" t="str">
        <f t="shared" si="627"/>
        <v>Registered</v>
      </c>
      <c r="R4124" s="121">
        <f t="shared" si="628"/>
        <v>0.89999985544307426</v>
      </c>
      <c r="T4124" s="117">
        <f t="shared" si="637"/>
        <v>415061</v>
      </c>
      <c r="U4124" s="117">
        <f t="shared" si="638"/>
        <v>0</v>
      </c>
    </row>
    <row r="4125" spans="1:21" x14ac:dyDescent="0.3">
      <c r="A4125" s="114">
        <v>751</v>
      </c>
      <c r="B4125" s="114" t="s">
        <v>130</v>
      </c>
      <c r="C4125" s="114" t="s">
        <v>2269</v>
      </c>
      <c r="D4125" s="114" t="s">
        <v>7875</v>
      </c>
      <c r="E4125" s="114" t="s">
        <v>7876</v>
      </c>
      <c r="F4125" s="115">
        <v>45250</v>
      </c>
      <c r="G4125" s="114" t="s">
        <v>2462</v>
      </c>
      <c r="H4125" s="116">
        <v>8266131</v>
      </c>
      <c r="I4125" s="116">
        <v>7439521</v>
      </c>
      <c r="J4125" s="116">
        <v>7026214</v>
      </c>
      <c r="K4125" s="116">
        <v>413307</v>
      </c>
      <c r="L4125" s="116">
        <v>413307</v>
      </c>
      <c r="M4125" s="116">
        <v>0</v>
      </c>
      <c r="N4125" s="116">
        <v>0</v>
      </c>
      <c r="O4125" s="116">
        <v>0</v>
      </c>
      <c r="P4125" s="120">
        <v>0</v>
      </c>
      <c r="Q4125" s="27" t="str">
        <f t="shared" si="627"/>
        <v>Registered</v>
      </c>
      <c r="R4125" s="121">
        <f t="shared" si="628"/>
        <v>0.90000037502430097</v>
      </c>
      <c r="T4125" s="117">
        <f t="shared" si="637"/>
        <v>413307</v>
      </c>
      <c r="U4125" s="117">
        <f t="shared" si="638"/>
        <v>0</v>
      </c>
    </row>
    <row r="4126" spans="1:21" x14ac:dyDescent="0.3">
      <c r="A4126" s="114">
        <v>752</v>
      </c>
      <c r="B4126" s="114" t="s">
        <v>130</v>
      </c>
      <c r="C4126" s="114" t="s">
        <v>2269</v>
      </c>
      <c r="D4126" s="114" t="s">
        <v>3560</v>
      </c>
      <c r="E4126" s="114" t="s">
        <v>3561</v>
      </c>
      <c r="F4126" s="115">
        <v>45226</v>
      </c>
      <c r="G4126" s="114" t="s">
        <v>3562</v>
      </c>
      <c r="H4126" s="116">
        <v>8266131</v>
      </c>
      <c r="I4126" s="116">
        <v>7439521</v>
      </c>
      <c r="J4126" s="116">
        <v>7026214</v>
      </c>
      <c r="K4126" s="116">
        <v>413307</v>
      </c>
      <c r="L4126" s="116">
        <v>0</v>
      </c>
      <c r="M4126" s="116">
        <v>413307</v>
      </c>
      <c r="N4126" s="116">
        <v>0</v>
      </c>
      <c r="O4126" s="116">
        <v>0</v>
      </c>
      <c r="P4126" s="120">
        <v>0</v>
      </c>
      <c r="Q4126" s="27" t="str">
        <f t="shared" si="627"/>
        <v>Registered</v>
      </c>
      <c r="R4126" s="121">
        <f t="shared" si="628"/>
        <v>0.90000037502430097</v>
      </c>
      <c r="T4126" s="117">
        <f t="shared" si="637"/>
        <v>413307</v>
      </c>
      <c r="U4126" s="117">
        <f t="shared" si="638"/>
        <v>0</v>
      </c>
    </row>
    <row r="4127" spans="1:21" x14ac:dyDescent="0.3">
      <c r="A4127" s="114">
        <v>759</v>
      </c>
      <c r="B4127" s="114" t="s">
        <v>130</v>
      </c>
      <c r="C4127" s="114" t="s">
        <v>2269</v>
      </c>
      <c r="D4127" s="114" t="s">
        <v>7843</v>
      </c>
      <c r="E4127" s="114" t="s">
        <v>7844</v>
      </c>
      <c r="F4127" s="115">
        <v>45279</v>
      </c>
      <c r="G4127" s="114" t="s">
        <v>2604</v>
      </c>
      <c r="H4127" s="116">
        <v>8087835</v>
      </c>
      <c r="I4127" s="116">
        <v>7279053</v>
      </c>
      <c r="J4127" s="116">
        <v>6874661</v>
      </c>
      <c r="K4127" s="116">
        <v>404392</v>
      </c>
      <c r="L4127" s="116">
        <v>404392</v>
      </c>
      <c r="M4127" s="116">
        <v>0</v>
      </c>
      <c r="N4127" s="116">
        <v>0</v>
      </c>
      <c r="O4127" s="116">
        <v>0</v>
      </c>
      <c r="P4127" s="120">
        <v>0</v>
      </c>
      <c r="Q4127" s="27" t="str">
        <f t="shared" si="627"/>
        <v>Registered</v>
      </c>
      <c r="R4127" s="121">
        <f t="shared" si="628"/>
        <v>0.90000018546372418</v>
      </c>
      <c r="T4127" s="117">
        <f t="shared" si="637"/>
        <v>404392</v>
      </c>
      <c r="U4127" s="117">
        <f t="shared" si="638"/>
        <v>0</v>
      </c>
    </row>
    <row r="4128" spans="1:21" x14ac:dyDescent="0.3">
      <c r="A4128" s="114">
        <v>760</v>
      </c>
      <c r="B4128" s="114" t="s">
        <v>130</v>
      </c>
      <c r="C4128" s="114" t="s">
        <v>2269</v>
      </c>
      <c r="D4128" s="114" t="s">
        <v>7877</v>
      </c>
      <c r="E4128" s="114" t="s">
        <v>7878</v>
      </c>
      <c r="F4128" s="115">
        <v>45199</v>
      </c>
      <c r="G4128" s="114" t="s">
        <v>2916</v>
      </c>
      <c r="H4128" s="116">
        <v>8087835</v>
      </c>
      <c r="I4128" s="116">
        <v>7279053</v>
      </c>
      <c r="J4128" s="116">
        <v>6874661</v>
      </c>
      <c r="K4128" s="116">
        <v>404392</v>
      </c>
      <c r="L4128" s="116">
        <v>404392</v>
      </c>
      <c r="M4128" s="116">
        <v>0</v>
      </c>
      <c r="N4128" s="116">
        <v>0</v>
      </c>
      <c r="O4128" s="116">
        <v>0</v>
      </c>
      <c r="P4128" s="120">
        <v>0</v>
      </c>
      <c r="Q4128" s="27" t="str">
        <f t="shared" si="627"/>
        <v>Registered</v>
      </c>
      <c r="R4128" s="121">
        <f t="shared" si="628"/>
        <v>0.90000018546372418</v>
      </c>
      <c r="T4128" s="117">
        <f t="shared" si="637"/>
        <v>404392</v>
      </c>
      <c r="U4128" s="117">
        <f t="shared" si="638"/>
        <v>0</v>
      </c>
    </row>
    <row r="4129" spans="1:21" x14ac:dyDescent="0.3">
      <c r="A4129" s="114">
        <v>763</v>
      </c>
      <c r="B4129" s="114" t="s">
        <v>130</v>
      </c>
      <c r="C4129" s="114" t="s">
        <v>2269</v>
      </c>
      <c r="D4129" s="114" t="s">
        <v>7859</v>
      </c>
      <c r="E4129" s="114" t="s">
        <v>7860</v>
      </c>
      <c r="F4129" s="115">
        <v>45196</v>
      </c>
      <c r="G4129" s="114" t="s">
        <v>5378</v>
      </c>
      <c r="H4129" s="116">
        <v>8043261</v>
      </c>
      <c r="I4129" s="116">
        <v>7238934</v>
      </c>
      <c r="J4129" s="116">
        <v>6836771</v>
      </c>
      <c r="K4129" s="116">
        <v>402163</v>
      </c>
      <c r="L4129" s="116">
        <v>402163</v>
      </c>
      <c r="M4129" s="116">
        <v>0</v>
      </c>
      <c r="N4129" s="116">
        <v>0</v>
      </c>
      <c r="O4129" s="116">
        <v>0</v>
      </c>
      <c r="P4129" s="120">
        <v>0</v>
      </c>
      <c r="Q4129" s="27" t="str">
        <f t="shared" si="627"/>
        <v>Registered</v>
      </c>
      <c r="R4129" s="121">
        <f t="shared" si="628"/>
        <v>0.89999988810508569</v>
      </c>
      <c r="T4129" s="117">
        <f t="shared" si="637"/>
        <v>402163</v>
      </c>
      <c r="U4129" s="117">
        <f t="shared" si="638"/>
        <v>0</v>
      </c>
    </row>
    <row r="4130" spans="1:21" x14ac:dyDescent="0.3">
      <c r="A4130" s="114">
        <v>764</v>
      </c>
      <c r="B4130" s="114" t="s">
        <v>130</v>
      </c>
      <c r="C4130" s="114" t="s">
        <v>2269</v>
      </c>
      <c r="D4130" s="114" t="s">
        <v>3627</v>
      </c>
      <c r="E4130" s="114" t="s">
        <v>3628</v>
      </c>
      <c r="F4130" s="115">
        <v>45225</v>
      </c>
      <c r="G4130" s="114" t="s">
        <v>2078</v>
      </c>
      <c r="H4130" s="116">
        <v>8043261</v>
      </c>
      <c r="I4130" s="116">
        <v>7238934</v>
      </c>
      <c r="J4130" s="116">
        <v>6836771</v>
      </c>
      <c r="K4130" s="116">
        <v>402163</v>
      </c>
      <c r="L4130" s="116">
        <v>0</v>
      </c>
      <c r="M4130" s="116">
        <v>402163</v>
      </c>
      <c r="N4130" s="116">
        <v>0</v>
      </c>
      <c r="O4130" s="116">
        <v>0</v>
      </c>
      <c r="P4130" s="120">
        <v>0</v>
      </c>
      <c r="Q4130" s="27" t="str">
        <f t="shared" si="627"/>
        <v>Registered</v>
      </c>
      <c r="R4130" s="121">
        <f t="shared" si="628"/>
        <v>0.89999988810508569</v>
      </c>
      <c r="T4130" s="117">
        <f t="shared" si="637"/>
        <v>402163</v>
      </c>
      <c r="U4130" s="117">
        <f t="shared" si="638"/>
        <v>0</v>
      </c>
    </row>
    <row r="4131" spans="1:21" x14ac:dyDescent="0.3">
      <c r="A4131" s="114">
        <v>768</v>
      </c>
      <c r="B4131" s="114" t="s">
        <v>130</v>
      </c>
      <c r="C4131" s="114" t="s">
        <v>2269</v>
      </c>
      <c r="D4131" s="114" t="s">
        <v>3642</v>
      </c>
      <c r="E4131" s="114" t="s">
        <v>3643</v>
      </c>
      <c r="F4131" s="115">
        <v>45226</v>
      </c>
      <c r="G4131" s="114" t="s">
        <v>2078</v>
      </c>
      <c r="H4131" s="116">
        <v>8005725</v>
      </c>
      <c r="I4131" s="116">
        <v>7205153</v>
      </c>
      <c r="J4131" s="116">
        <v>6804867</v>
      </c>
      <c r="K4131" s="116">
        <v>400286</v>
      </c>
      <c r="L4131" s="116">
        <v>0</v>
      </c>
      <c r="M4131" s="116">
        <v>400286</v>
      </c>
      <c r="N4131" s="116">
        <v>0</v>
      </c>
      <c r="O4131" s="116">
        <v>0</v>
      </c>
      <c r="P4131" s="120">
        <v>0</v>
      </c>
      <c r="Q4131" s="27" t="str">
        <f t="shared" si="627"/>
        <v>Registered</v>
      </c>
      <c r="R4131" s="121">
        <f t="shared" si="628"/>
        <v>0.90000006245530539</v>
      </c>
      <c r="T4131" s="117">
        <f t="shared" si="637"/>
        <v>400286</v>
      </c>
      <c r="U4131" s="117">
        <f t="shared" si="638"/>
        <v>0</v>
      </c>
    </row>
    <row r="4132" spans="1:21" x14ac:dyDescent="0.3">
      <c r="A4132" s="114">
        <v>776</v>
      </c>
      <c r="B4132" s="114" t="s">
        <v>130</v>
      </c>
      <c r="C4132" s="114" t="s">
        <v>2269</v>
      </c>
      <c r="D4132" s="114" t="s">
        <v>7851</v>
      </c>
      <c r="E4132" s="114" t="s">
        <v>7852</v>
      </c>
      <c r="F4132" s="115">
        <v>45042</v>
      </c>
      <c r="G4132" s="114" t="s">
        <v>2607</v>
      </c>
      <c r="H4132" s="116">
        <v>7917750</v>
      </c>
      <c r="I4132" s="116">
        <v>7125981</v>
      </c>
      <c r="J4132" s="116">
        <v>6730093</v>
      </c>
      <c r="K4132" s="116">
        <v>395888</v>
      </c>
      <c r="L4132" s="116">
        <v>395888</v>
      </c>
      <c r="M4132" s="116">
        <v>0</v>
      </c>
      <c r="N4132" s="116">
        <v>0</v>
      </c>
      <c r="O4132" s="116">
        <v>0</v>
      </c>
      <c r="P4132" s="120">
        <v>0</v>
      </c>
      <c r="Q4132" s="27" t="str">
        <f t="shared" si="627"/>
        <v>Registered</v>
      </c>
      <c r="R4132" s="121">
        <f t="shared" si="628"/>
        <v>0.90000075779103916</v>
      </c>
      <c r="T4132" s="117">
        <f t="shared" si="637"/>
        <v>395888</v>
      </c>
      <c r="U4132" s="117">
        <f t="shared" si="638"/>
        <v>0</v>
      </c>
    </row>
    <row r="4133" spans="1:21" x14ac:dyDescent="0.3">
      <c r="A4133" s="114">
        <v>777</v>
      </c>
      <c r="B4133" s="114" t="s">
        <v>130</v>
      </c>
      <c r="C4133" s="114" t="s">
        <v>2269</v>
      </c>
      <c r="D4133" s="114" t="s">
        <v>3678</v>
      </c>
      <c r="E4133" s="114" t="s">
        <v>3679</v>
      </c>
      <c r="F4133" s="115">
        <v>45119</v>
      </c>
      <c r="G4133" s="114" t="s">
        <v>2008</v>
      </c>
      <c r="H4133" s="116">
        <v>7917750</v>
      </c>
      <c r="I4133" s="116">
        <v>7125981</v>
      </c>
      <c r="J4133" s="116">
        <v>6730093</v>
      </c>
      <c r="K4133" s="116">
        <v>395888</v>
      </c>
      <c r="L4133" s="116">
        <v>0</v>
      </c>
      <c r="M4133" s="116">
        <v>395888</v>
      </c>
      <c r="N4133" s="116">
        <v>0</v>
      </c>
      <c r="O4133" s="116">
        <v>0</v>
      </c>
      <c r="P4133" s="120">
        <v>0</v>
      </c>
      <c r="Q4133" s="27" t="str">
        <f t="shared" si="627"/>
        <v>Registered</v>
      </c>
      <c r="R4133" s="121">
        <f t="shared" si="628"/>
        <v>0.90000075779103916</v>
      </c>
      <c r="T4133" s="117">
        <f t="shared" si="637"/>
        <v>395888</v>
      </c>
      <c r="U4133" s="117">
        <f t="shared" si="638"/>
        <v>0</v>
      </c>
    </row>
    <row r="4134" spans="1:21" x14ac:dyDescent="0.3">
      <c r="A4134" s="114">
        <v>781</v>
      </c>
      <c r="B4134" s="114" t="s">
        <v>130</v>
      </c>
      <c r="C4134" s="114" t="s">
        <v>2269</v>
      </c>
      <c r="D4134" s="114" t="s">
        <v>3694</v>
      </c>
      <c r="E4134" s="114" t="s">
        <v>3695</v>
      </c>
      <c r="F4134" s="115">
        <v>45083</v>
      </c>
      <c r="G4134" s="114" t="s">
        <v>3004</v>
      </c>
      <c r="H4134" s="116">
        <v>7864965</v>
      </c>
      <c r="I4134" s="116">
        <v>7078468</v>
      </c>
      <c r="J4134" s="116">
        <v>6685219.5</v>
      </c>
      <c r="K4134" s="116">
        <v>393248.5</v>
      </c>
      <c r="L4134" s="116">
        <v>0</v>
      </c>
      <c r="M4134" s="116">
        <v>393248</v>
      </c>
      <c r="N4134" s="116">
        <v>0</v>
      </c>
      <c r="O4134" s="116">
        <v>0</v>
      </c>
      <c r="P4134" s="120">
        <v>0.5</v>
      </c>
      <c r="Q4134" s="27" t="str">
        <f t="shared" si="627"/>
        <v>Registered</v>
      </c>
      <c r="R4134" s="121">
        <f t="shared" si="628"/>
        <v>0.89999993642692622</v>
      </c>
      <c r="T4134" s="117">
        <f t="shared" si="637"/>
        <v>393248.5</v>
      </c>
      <c r="U4134" s="117">
        <f t="shared" si="638"/>
        <v>0</v>
      </c>
    </row>
    <row r="4135" spans="1:21" x14ac:dyDescent="0.3">
      <c r="A4135" s="114">
        <v>786</v>
      </c>
      <c r="B4135" s="114" t="s">
        <v>130</v>
      </c>
      <c r="C4135" s="114" t="s">
        <v>2269</v>
      </c>
      <c r="D4135" s="114" t="s">
        <v>3719</v>
      </c>
      <c r="E4135" s="114" t="s">
        <v>3720</v>
      </c>
      <c r="F4135" s="115">
        <v>45089</v>
      </c>
      <c r="G4135" s="114" t="s">
        <v>1629</v>
      </c>
      <c r="H4135" s="116">
        <v>7859100</v>
      </c>
      <c r="I4135" s="116">
        <v>7073190</v>
      </c>
      <c r="J4135" s="116">
        <v>6680235</v>
      </c>
      <c r="K4135" s="116">
        <v>392955</v>
      </c>
      <c r="L4135" s="116">
        <v>0</v>
      </c>
      <c r="M4135" s="116">
        <v>392955</v>
      </c>
      <c r="N4135" s="116">
        <v>0</v>
      </c>
      <c r="O4135" s="116">
        <v>0</v>
      </c>
      <c r="P4135" s="120">
        <v>0</v>
      </c>
      <c r="Q4135" s="27" t="str">
        <f t="shared" si="627"/>
        <v>Registered</v>
      </c>
      <c r="R4135" s="121">
        <f t="shared" si="628"/>
        <v>0.9</v>
      </c>
      <c r="T4135" s="117">
        <f t="shared" si="637"/>
        <v>392955</v>
      </c>
      <c r="U4135" s="117">
        <f t="shared" si="638"/>
        <v>0</v>
      </c>
    </row>
    <row r="4136" spans="1:21" x14ac:dyDescent="0.3">
      <c r="A4136" s="114">
        <v>787</v>
      </c>
      <c r="B4136" s="114" t="s">
        <v>130</v>
      </c>
      <c r="C4136" s="114" t="s">
        <v>2269</v>
      </c>
      <c r="D4136" s="114" t="s">
        <v>7869</v>
      </c>
      <c r="E4136" s="114" t="s">
        <v>7870</v>
      </c>
      <c r="F4136" s="115">
        <v>45077</v>
      </c>
      <c r="G4136" s="114" t="s">
        <v>5157</v>
      </c>
      <c r="H4136" s="116">
        <v>7859100</v>
      </c>
      <c r="I4136" s="116">
        <v>7073190</v>
      </c>
      <c r="J4136" s="116">
        <v>6680235</v>
      </c>
      <c r="K4136" s="116">
        <v>392955</v>
      </c>
      <c r="L4136" s="116">
        <v>392955</v>
      </c>
      <c r="M4136" s="116">
        <v>0</v>
      </c>
      <c r="N4136" s="116">
        <v>0</v>
      </c>
      <c r="O4136" s="116">
        <v>0</v>
      </c>
      <c r="P4136" s="120">
        <v>0</v>
      </c>
      <c r="Q4136" s="27" t="str">
        <f t="shared" si="627"/>
        <v>Registered</v>
      </c>
      <c r="R4136" s="121">
        <f t="shared" si="628"/>
        <v>0.9</v>
      </c>
      <c r="T4136" s="117">
        <f t="shared" si="637"/>
        <v>392955</v>
      </c>
      <c r="U4136" s="117">
        <f t="shared" si="638"/>
        <v>0</v>
      </c>
    </row>
    <row r="4137" spans="1:21" x14ac:dyDescent="0.3">
      <c r="A4137" s="114">
        <v>793</v>
      </c>
      <c r="B4137" s="114" t="s">
        <v>130</v>
      </c>
      <c r="C4137" s="114" t="s">
        <v>2269</v>
      </c>
      <c r="D4137" s="114" t="s">
        <v>7881</v>
      </c>
      <c r="E4137" s="114" t="s">
        <v>7882</v>
      </c>
      <c r="F4137" s="115">
        <v>45064</v>
      </c>
      <c r="G4137" s="114" t="s">
        <v>2653</v>
      </c>
      <c r="H4137" s="116">
        <v>7800000</v>
      </c>
      <c r="I4137" s="116">
        <v>7020000</v>
      </c>
      <c r="J4137" s="116">
        <v>6630000</v>
      </c>
      <c r="K4137" s="116">
        <v>390000</v>
      </c>
      <c r="L4137" s="116">
        <v>390000</v>
      </c>
      <c r="M4137" s="116">
        <v>0</v>
      </c>
      <c r="N4137" s="116">
        <v>0</v>
      </c>
      <c r="O4137" s="116">
        <v>0</v>
      </c>
      <c r="P4137" s="120">
        <v>0</v>
      </c>
      <c r="Q4137" s="27" t="str">
        <f t="shared" si="627"/>
        <v>Registered</v>
      </c>
      <c r="R4137" s="121">
        <f t="shared" si="628"/>
        <v>0.9</v>
      </c>
      <c r="T4137" s="117">
        <f t="shared" si="637"/>
        <v>390000</v>
      </c>
      <c r="U4137" s="117">
        <f t="shared" si="638"/>
        <v>0</v>
      </c>
    </row>
    <row r="4138" spans="1:21" x14ac:dyDescent="0.3">
      <c r="A4138" s="114">
        <v>831</v>
      </c>
      <c r="B4138" s="114" t="s">
        <v>130</v>
      </c>
      <c r="C4138" s="114" t="s">
        <v>2269</v>
      </c>
      <c r="D4138" s="114" t="s">
        <v>3900</v>
      </c>
      <c r="E4138" s="114" t="s">
        <v>3901</v>
      </c>
      <c r="F4138" s="115">
        <v>45075</v>
      </c>
      <c r="G4138" s="114" t="s">
        <v>3902</v>
      </c>
      <c r="H4138" s="116">
        <v>7450000</v>
      </c>
      <c r="I4138" s="116">
        <v>6705000</v>
      </c>
      <c r="J4138" s="116">
        <v>6332500</v>
      </c>
      <c r="K4138" s="116">
        <v>372500</v>
      </c>
      <c r="L4138" s="116">
        <v>0</v>
      </c>
      <c r="M4138" s="116">
        <v>0</v>
      </c>
      <c r="N4138" s="116">
        <v>372500</v>
      </c>
      <c r="O4138" s="116">
        <v>0</v>
      </c>
      <c r="P4138" s="120">
        <v>0</v>
      </c>
      <c r="Q4138" s="27" t="str">
        <f t="shared" si="627"/>
        <v>Registered</v>
      </c>
      <c r="R4138" s="121">
        <f t="shared" si="628"/>
        <v>0.9</v>
      </c>
      <c r="T4138" s="117">
        <f t="shared" si="637"/>
        <v>372500</v>
      </c>
      <c r="U4138" s="117">
        <f t="shared" si="638"/>
        <v>0</v>
      </c>
    </row>
    <row r="4139" spans="1:21" x14ac:dyDescent="0.3">
      <c r="A4139" s="114">
        <v>1172</v>
      </c>
      <c r="B4139" s="114" t="s">
        <v>130</v>
      </c>
      <c r="C4139" s="114" t="s">
        <v>2269</v>
      </c>
      <c r="D4139" s="114" t="s">
        <v>3040</v>
      </c>
      <c r="E4139" s="114" t="s">
        <v>3041</v>
      </c>
      <c r="F4139" s="115">
        <v>45064</v>
      </c>
      <c r="G4139" s="114" t="s">
        <v>3042</v>
      </c>
      <c r="H4139" s="116">
        <v>11660166</v>
      </c>
      <c r="I4139" s="116">
        <v>10494148</v>
      </c>
      <c r="J4139" s="116">
        <v>10494147.6</v>
      </c>
      <c r="K4139" s="116">
        <v>0.4</v>
      </c>
      <c r="L4139" s="116">
        <v>0</v>
      </c>
      <c r="M4139" s="116">
        <v>0</v>
      </c>
      <c r="N4139" s="116">
        <v>0.4</v>
      </c>
      <c r="O4139" s="116">
        <v>0</v>
      </c>
      <c r="P4139" s="120">
        <v>0</v>
      </c>
      <c r="Q4139" s="27" t="str">
        <f t="shared" si="627"/>
        <v>Registered</v>
      </c>
      <c r="R4139" s="121">
        <f t="shared" si="628"/>
        <v>0.89999987993309871</v>
      </c>
      <c r="T4139" s="117">
        <f t="shared" si="637"/>
        <v>0.4</v>
      </c>
      <c r="U4139" s="117">
        <f t="shared" si="638"/>
        <v>0</v>
      </c>
    </row>
    <row r="4140" spans="1:21" x14ac:dyDescent="0.3">
      <c r="A4140" s="114">
        <v>1196</v>
      </c>
      <c r="B4140" s="114" t="s">
        <v>130</v>
      </c>
      <c r="C4140" s="114" t="s">
        <v>2269</v>
      </c>
      <c r="D4140" s="114" t="s">
        <v>3603</v>
      </c>
      <c r="E4140" s="114" t="s">
        <v>3604</v>
      </c>
      <c r="F4140" s="115">
        <v>45224</v>
      </c>
      <c r="G4140" s="114" t="s">
        <v>3605</v>
      </c>
      <c r="H4140" s="116">
        <v>8132409</v>
      </c>
      <c r="I4140" s="116">
        <v>6912543</v>
      </c>
      <c r="J4140" s="116">
        <v>6912542.9000000004</v>
      </c>
      <c r="K4140" s="116">
        <v>0.1</v>
      </c>
      <c r="L4140" s="116">
        <v>0</v>
      </c>
      <c r="M4140" s="116">
        <v>0.1</v>
      </c>
      <c r="N4140" s="116">
        <v>0</v>
      </c>
      <c r="O4140" s="116">
        <v>0</v>
      </c>
      <c r="P4140" s="120">
        <v>0</v>
      </c>
      <c r="Q4140" s="27" t="str">
        <f t="shared" si="627"/>
        <v>Registered</v>
      </c>
      <c r="R4140" s="121">
        <f t="shared" si="628"/>
        <v>0.84999942821370644</v>
      </c>
      <c r="T4140" s="117">
        <f t="shared" si="637"/>
        <v>0.1</v>
      </c>
      <c r="U4140" s="117">
        <f t="shared" si="638"/>
        <v>0</v>
      </c>
    </row>
    <row r="4141" spans="1:21" hidden="1" x14ac:dyDescent="0.3">
      <c r="A4141" s="114">
        <v>6923</v>
      </c>
      <c r="B4141" s="114" t="s">
        <v>130</v>
      </c>
      <c r="C4141" s="114" t="s">
        <v>2269</v>
      </c>
      <c r="D4141" s="114" t="s">
        <v>7826</v>
      </c>
      <c r="E4141" s="114" t="s">
        <v>7827</v>
      </c>
      <c r="F4141" s="115">
        <v>45097</v>
      </c>
      <c r="G4141" s="114" t="s">
        <v>4150</v>
      </c>
      <c r="H4141" s="116">
        <v>11716200</v>
      </c>
      <c r="I4141" s="116">
        <v>10544580</v>
      </c>
      <c r="J4141" s="116">
        <v>10544580</v>
      </c>
      <c r="K4141" s="116">
        <v>0</v>
      </c>
      <c r="L4141" s="116">
        <v>0</v>
      </c>
      <c r="M4141" s="116">
        <v>0</v>
      </c>
      <c r="N4141" s="116">
        <v>0</v>
      </c>
      <c r="O4141" s="116">
        <v>0</v>
      </c>
      <c r="P4141" s="120">
        <v>0</v>
      </c>
      <c r="Q4141" s="27" t="str">
        <f t="shared" si="627"/>
        <v>Registered</v>
      </c>
      <c r="R4141" s="121">
        <f t="shared" si="628"/>
        <v>0.9</v>
      </c>
      <c r="T4141" s="117">
        <f t="shared" si="637"/>
        <v>0</v>
      </c>
      <c r="U4141" s="117">
        <f t="shared" si="638"/>
        <v>0</v>
      </c>
    </row>
    <row r="4142" spans="1:21" hidden="1" x14ac:dyDescent="0.3">
      <c r="A4142" s="114">
        <v>6924</v>
      </c>
      <c r="B4142" s="114" t="s">
        <v>130</v>
      </c>
      <c r="C4142" s="114" t="s">
        <v>2269</v>
      </c>
      <c r="D4142" s="114" t="s">
        <v>7830</v>
      </c>
      <c r="E4142" s="114" t="s">
        <v>7831</v>
      </c>
      <c r="F4142" s="115">
        <v>45107</v>
      </c>
      <c r="G4142" s="114" t="s">
        <v>5359</v>
      </c>
      <c r="H4142" s="116">
        <v>7990476</v>
      </c>
      <c r="I4142" s="116">
        <v>7191429</v>
      </c>
      <c r="J4142" s="116">
        <v>7191429</v>
      </c>
      <c r="K4142" s="116">
        <v>0</v>
      </c>
      <c r="L4142" s="116">
        <v>0</v>
      </c>
      <c r="M4142" s="116">
        <v>0</v>
      </c>
      <c r="N4142" s="116">
        <v>0</v>
      </c>
      <c r="O4142" s="116">
        <v>0</v>
      </c>
      <c r="P4142" s="120">
        <v>0</v>
      </c>
      <c r="Q4142" s="27" t="str">
        <f t="shared" si="627"/>
        <v>Registered</v>
      </c>
      <c r="R4142" s="121">
        <f t="shared" si="628"/>
        <v>0.90000007508939395</v>
      </c>
      <c r="T4142" s="117">
        <f t="shared" si="637"/>
        <v>0</v>
      </c>
      <c r="U4142" s="117">
        <f t="shared" si="638"/>
        <v>0</v>
      </c>
    </row>
    <row r="4143" spans="1:21" hidden="1" x14ac:dyDescent="0.3">
      <c r="A4143" s="114">
        <v>6925</v>
      </c>
      <c r="B4143" s="114" t="s">
        <v>130</v>
      </c>
      <c r="C4143" s="114" t="s">
        <v>2269</v>
      </c>
      <c r="D4143" s="114" t="s">
        <v>7832</v>
      </c>
      <c r="E4143" s="114" t="s">
        <v>7833</v>
      </c>
      <c r="F4143" s="115">
        <v>45260</v>
      </c>
      <c r="G4143" s="114" t="s">
        <v>5480</v>
      </c>
      <c r="H4143" s="116">
        <v>11928450</v>
      </c>
      <c r="I4143" s="116">
        <v>10735611</v>
      </c>
      <c r="J4143" s="116">
        <v>10735611</v>
      </c>
      <c r="K4143" s="116">
        <v>0</v>
      </c>
      <c r="L4143" s="116">
        <v>0</v>
      </c>
      <c r="M4143" s="116">
        <v>0</v>
      </c>
      <c r="N4143" s="116">
        <v>0</v>
      </c>
      <c r="O4143" s="116">
        <v>0</v>
      </c>
      <c r="P4143" s="120">
        <v>0</v>
      </c>
      <c r="Q4143" s="27" t="str">
        <f t="shared" si="627"/>
        <v>Registered</v>
      </c>
      <c r="R4143" s="121">
        <f t="shared" si="628"/>
        <v>0.90000050299913237</v>
      </c>
      <c r="T4143" s="117">
        <f t="shared" si="637"/>
        <v>0</v>
      </c>
      <c r="U4143" s="117">
        <f t="shared" si="638"/>
        <v>0</v>
      </c>
    </row>
    <row r="4144" spans="1:21" hidden="1" x14ac:dyDescent="0.3">
      <c r="A4144" s="114">
        <v>6926</v>
      </c>
      <c r="B4144" s="114" t="s">
        <v>130</v>
      </c>
      <c r="C4144" s="114" t="s">
        <v>2269</v>
      </c>
      <c r="D4144" s="114" t="s">
        <v>7834</v>
      </c>
      <c r="E4144" s="114" t="s">
        <v>7835</v>
      </c>
      <c r="F4144" s="115">
        <v>45291</v>
      </c>
      <c r="G4144" s="114" t="s">
        <v>2953</v>
      </c>
      <c r="H4144" s="116">
        <v>12106740</v>
      </c>
      <c r="I4144" s="116">
        <v>10290729</v>
      </c>
      <c r="J4144" s="116">
        <v>10290729</v>
      </c>
      <c r="K4144" s="116">
        <v>0</v>
      </c>
      <c r="L4144" s="116">
        <v>0</v>
      </c>
      <c r="M4144" s="116">
        <v>0</v>
      </c>
      <c r="N4144" s="116">
        <v>0</v>
      </c>
      <c r="O4144" s="116">
        <v>0</v>
      </c>
      <c r="P4144" s="120">
        <v>0</v>
      </c>
      <c r="Q4144" s="27" t="str">
        <f t="shared" si="627"/>
        <v>Registered</v>
      </c>
      <c r="R4144" s="121">
        <f t="shared" si="628"/>
        <v>0.85</v>
      </c>
      <c r="T4144" s="117">
        <f t="shared" si="637"/>
        <v>0</v>
      </c>
      <c r="U4144" s="117">
        <f t="shared" si="638"/>
        <v>0</v>
      </c>
    </row>
    <row r="4145" spans="1:21" hidden="1" x14ac:dyDescent="0.3">
      <c r="A4145" s="114">
        <v>6927</v>
      </c>
      <c r="B4145" s="114" t="s">
        <v>130</v>
      </c>
      <c r="C4145" s="114" t="s">
        <v>2269</v>
      </c>
      <c r="D4145" s="114" t="s">
        <v>7836</v>
      </c>
      <c r="E4145" s="114" t="s">
        <v>7837</v>
      </c>
      <c r="F4145" s="115">
        <v>45879</v>
      </c>
      <c r="G4145" s="114" t="s">
        <v>7838</v>
      </c>
      <c r="H4145" s="116">
        <v>8866707</v>
      </c>
      <c r="I4145" s="116">
        <v>7980032</v>
      </c>
      <c r="J4145" s="116">
        <v>7980032</v>
      </c>
      <c r="K4145" s="116">
        <v>0</v>
      </c>
      <c r="L4145" s="116">
        <v>0</v>
      </c>
      <c r="M4145" s="116">
        <v>0</v>
      </c>
      <c r="N4145" s="116">
        <v>0</v>
      </c>
      <c r="O4145" s="116">
        <v>0</v>
      </c>
      <c r="P4145" s="120">
        <v>0</v>
      </c>
      <c r="Q4145" s="27" t="str">
        <f t="shared" si="627"/>
        <v>Registered</v>
      </c>
      <c r="R4145" s="121">
        <f t="shared" si="628"/>
        <v>0.89999951503980002</v>
      </c>
      <c r="T4145" s="117">
        <f t="shared" si="637"/>
        <v>0</v>
      </c>
      <c r="U4145" s="117">
        <f t="shared" si="638"/>
        <v>0</v>
      </c>
    </row>
    <row r="4146" spans="1:21" hidden="1" x14ac:dyDescent="0.3">
      <c r="A4146" s="114">
        <v>6928</v>
      </c>
      <c r="B4146" s="114" t="s">
        <v>130</v>
      </c>
      <c r="C4146" s="114" t="s">
        <v>2269</v>
      </c>
      <c r="D4146" s="114" t="s">
        <v>7839</v>
      </c>
      <c r="E4146" s="114" t="s">
        <v>7840</v>
      </c>
      <c r="F4146" s="115">
        <v>45572</v>
      </c>
      <c r="G4146" s="114" t="s">
        <v>3357</v>
      </c>
      <c r="H4146" s="116">
        <v>8610993</v>
      </c>
      <c r="I4146" s="116">
        <v>7749898</v>
      </c>
      <c r="J4146" s="116">
        <v>7749898</v>
      </c>
      <c r="K4146" s="116">
        <v>0</v>
      </c>
      <c r="L4146" s="116">
        <v>0</v>
      </c>
      <c r="M4146" s="116">
        <v>0</v>
      </c>
      <c r="N4146" s="116">
        <v>0</v>
      </c>
      <c r="O4146" s="116">
        <v>0</v>
      </c>
      <c r="P4146" s="120">
        <v>0</v>
      </c>
      <c r="Q4146" s="27" t="str">
        <f t="shared" si="627"/>
        <v>Registered</v>
      </c>
      <c r="R4146" s="121">
        <f t="shared" si="628"/>
        <v>0.90000049936168802</v>
      </c>
      <c r="T4146" s="117">
        <f t="shared" si="637"/>
        <v>0</v>
      </c>
      <c r="U4146" s="117">
        <f t="shared" si="638"/>
        <v>0</v>
      </c>
    </row>
    <row r="4147" spans="1:21" hidden="1" x14ac:dyDescent="0.3">
      <c r="A4147" s="114">
        <v>6929</v>
      </c>
      <c r="B4147" s="114" t="s">
        <v>130</v>
      </c>
      <c r="C4147" s="114" t="s">
        <v>2269</v>
      </c>
      <c r="D4147" s="114" t="s">
        <v>7845</v>
      </c>
      <c r="E4147" s="114" t="s">
        <v>7846</v>
      </c>
      <c r="F4147" s="115">
        <v>45107</v>
      </c>
      <c r="G4147" s="114" t="s">
        <v>5380</v>
      </c>
      <c r="H4147" s="116">
        <v>11376600</v>
      </c>
      <c r="I4147" s="116">
        <v>7963620</v>
      </c>
      <c r="J4147" s="116">
        <v>7963620</v>
      </c>
      <c r="K4147" s="116">
        <v>0</v>
      </c>
      <c r="L4147" s="116">
        <v>0</v>
      </c>
      <c r="M4147" s="116">
        <v>0</v>
      </c>
      <c r="N4147" s="116">
        <v>0</v>
      </c>
      <c r="O4147" s="116">
        <v>0</v>
      </c>
      <c r="P4147" s="120">
        <v>0</v>
      </c>
      <c r="Q4147" s="27" t="str">
        <f t="shared" si="627"/>
        <v>Registered</v>
      </c>
      <c r="R4147" s="121">
        <f t="shared" si="628"/>
        <v>0.7</v>
      </c>
      <c r="T4147" s="117">
        <f t="shared" si="637"/>
        <v>0</v>
      </c>
      <c r="U4147" s="117">
        <f t="shared" si="638"/>
        <v>0</v>
      </c>
    </row>
    <row r="4148" spans="1:21" hidden="1" x14ac:dyDescent="0.3">
      <c r="A4148" s="114">
        <v>6930</v>
      </c>
      <c r="B4148" s="114" t="s">
        <v>130</v>
      </c>
      <c r="C4148" s="114" t="s">
        <v>2269</v>
      </c>
      <c r="D4148" s="114" t="s">
        <v>7847</v>
      </c>
      <c r="E4148" s="114" t="s">
        <v>7848</v>
      </c>
      <c r="F4148" s="115">
        <v>45106</v>
      </c>
      <c r="G4148" s="114" t="s">
        <v>2714</v>
      </c>
      <c r="H4148" s="116">
        <v>11748462</v>
      </c>
      <c r="I4148" s="116">
        <v>9986191</v>
      </c>
      <c r="J4148" s="116">
        <v>9986191</v>
      </c>
      <c r="K4148" s="116">
        <v>0</v>
      </c>
      <c r="L4148" s="116">
        <v>0</v>
      </c>
      <c r="M4148" s="116">
        <v>0</v>
      </c>
      <c r="N4148" s="116">
        <v>0</v>
      </c>
      <c r="O4148" s="116">
        <v>0</v>
      </c>
      <c r="P4148" s="120">
        <v>0</v>
      </c>
      <c r="Q4148" s="27" t="str">
        <f t="shared" si="627"/>
        <v>Registered</v>
      </c>
      <c r="R4148" s="121">
        <f t="shared" si="628"/>
        <v>0.84999985530020861</v>
      </c>
      <c r="T4148" s="117">
        <f t="shared" si="637"/>
        <v>0</v>
      </c>
      <c r="U4148" s="117">
        <f t="shared" si="638"/>
        <v>0</v>
      </c>
    </row>
    <row r="4149" spans="1:21" hidden="1" x14ac:dyDescent="0.3">
      <c r="A4149" s="114">
        <v>6931</v>
      </c>
      <c r="B4149" s="114" t="s">
        <v>130</v>
      </c>
      <c r="C4149" s="114" t="s">
        <v>2269</v>
      </c>
      <c r="D4149" s="114" t="s">
        <v>7849</v>
      </c>
      <c r="E4149" s="114" t="s">
        <v>7850</v>
      </c>
      <c r="F4149" s="115">
        <v>45106</v>
      </c>
      <c r="G4149" s="114" t="s">
        <v>2714</v>
      </c>
      <c r="H4149" s="116">
        <v>7917750</v>
      </c>
      <c r="I4149" s="116">
        <v>6730093</v>
      </c>
      <c r="J4149" s="116">
        <v>6730093</v>
      </c>
      <c r="K4149" s="116">
        <v>0</v>
      </c>
      <c r="L4149" s="116">
        <v>0</v>
      </c>
      <c r="M4149" s="116">
        <v>0</v>
      </c>
      <c r="N4149" s="116">
        <v>0</v>
      </c>
      <c r="O4149" s="116">
        <v>0</v>
      </c>
      <c r="P4149" s="120">
        <v>0</v>
      </c>
      <c r="Q4149" s="27" t="str">
        <f t="shared" si="627"/>
        <v>Registered</v>
      </c>
      <c r="R4149" s="121">
        <f t="shared" si="628"/>
        <v>0.85000069464178585</v>
      </c>
      <c r="T4149" s="117">
        <f t="shared" si="637"/>
        <v>0</v>
      </c>
      <c r="U4149" s="117">
        <f t="shared" si="638"/>
        <v>0</v>
      </c>
    </row>
    <row r="4150" spans="1:21" hidden="1" x14ac:dyDescent="0.3">
      <c r="A4150" s="114">
        <v>6932</v>
      </c>
      <c r="B4150" s="114" t="s">
        <v>130</v>
      </c>
      <c r="C4150" s="114" t="s">
        <v>2269</v>
      </c>
      <c r="D4150" s="114" t="s">
        <v>2980</v>
      </c>
      <c r="E4150" s="114" t="s">
        <v>2981</v>
      </c>
      <c r="F4150" s="115">
        <v>45168</v>
      </c>
      <c r="G4150" s="114" t="s">
        <v>2982</v>
      </c>
      <c r="H4150" s="116">
        <v>11928450</v>
      </c>
      <c r="I4150" s="116">
        <v>10139188</v>
      </c>
      <c r="J4150" s="116">
        <v>10139188</v>
      </c>
      <c r="K4150" s="116">
        <v>0</v>
      </c>
      <c r="L4150" s="116">
        <v>0</v>
      </c>
      <c r="M4150" s="116">
        <v>0</v>
      </c>
      <c r="N4150" s="116">
        <v>0</v>
      </c>
      <c r="O4150" s="116">
        <v>0</v>
      </c>
      <c r="P4150" s="120">
        <v>0</v>
      </c>
      <c r="Q4150" s="27" t="str">
        <f t="shared" si="627"/>
        <v>Registered</v>
      </c>
      <c r="R4150" s="121">
        <f t="shared" si="628"/>
        <v>0.85000046108253802</v>
      </c>
      <c r="T4150" s="117">
        <f t="shared" si="637"/>
        <v>0</v>
      </c>
      <c r="U4150" s="117">
        <f t="shared" si="638"/>
        <v>0</v>
      </c>
    </row>
    <row r="4151" spans="1:21" hidden="1" x14ac:dyDescent="0.3">
      <c r="A4151" s="114">
        <v>6933</v>
      </c>
      <c r="B4151" s="114" t="s">
        <v>130</v>
      </c>
      <c r="C4151" s="114" t="s">
        <v>2269</v>
      </c>
      <c r="D4151" s="114" t="s">
        <v>7853</v>
      </c>
      <c r="E4151" s="114" t="s">
        <v>7854</v>
      </c>
      <c r="F4151" s="115">
        <v>45107</v>
      </c>
      <c r="G4151" s="114" t="s">
        <v>3567</v>
      </c>
      <c r="H4151" s="116">
        <v>11792857</v>
      </c>
      <c r="I4151" s="116">
        <v>9139462</v>
      </c>
      <c r="J4151" s="116">
        <v>9139462</v>
      </c>
      <c r="K4151" s="116">
        <v>0</v>
      </c>
      <c r="L4151" s="116">
        <v>0</v>
      </c>
      <c r="M4151" s="116">
        <v>0</v>
      </c>
      <c r="N4151" s="116">
        <v>0</v>
      </c>
      <c r="O4151" s="116">
        <v>0</v>
      </c>
      <c r="P4151" s="120">
        <v>0</v>
      </c>
      <c r="Q4151" s="27" t="str">
        <f t="shared" si="627"/>
        <v>Registered</v>
      </c>
      <c r="R4151" s="121">
        <f t="shared" si="628"/>
        <v>0.77499981556632125</v>
      </c>
      <c r="T4151" s="117">
        <f t="shared" si="637"/>
        <v>0</v>
      </c>
      <c r="U4151" s="117">
        <f t="shared" si="638"/>
        <v>0</v>
      </c>
    </row>
    <row r="4152" spans="1:21" hidden="1" x14ac:dyDescent="0.3">
      <c r="A4152" s="114">
        <v>6934</v>
      </c>
      <c r="B4152" s="114" t="s">
        <v>130</v>
      </c>
      <c r="C4152" s="114" t="s">
        <v>2269</v>
      </c>
      <c r="D4152" s="114" t="s">
        <v>3640</v>
      </c>
      <c r="E4152" s="114" t="s">
        <v>3641</v>
      </c>
      <c r="F4152" s="115">
        <v>45187</v>
      </c>
      <c r="G4152" s="114" t="s">
        <v>1963</v>
      </c>
      <c r="H4152" s="116">
        <v>8005725</v>
      </c>
      <c r="I4152" s="116">
        <v>7205153</v>
      </c>
      <c r="J4152" s="116">
        <v>7205153</v>
      </c>
      <c r="K4152" s="116">
        <v>0</v>
      </c>
      <c r="L4152" s="116">
        <v>0</v>
      </c>
      <c r="M4152" s="116">
        <v>0</v>
      </c>
      <c r="N4152" s="116">
        <v>0</v>
      </c>
      <c r="O4152" s="116">
        <v>0</v>
      </c>
      <c r="P4152" s="120">
        <v>0</v>
      </c>
      <c r="Q4152" s="27" t="str">
        <f t="shared" si="627"/>
        <v>Registered</v>
      </c>
      <c r="R4152" s="121">
        <f t="shared" si="628"/>
        <v>0.90000006245530539</v>
      </c>
      <c r="T4152" s="117">
        <f t="shared" si="637"/>
        <v>0</v>
      </c>
      <c r="U4152" s="117">
        <f t="shared" si="638"/>
        <v>0</v>
      </c>
    </row>
    <row r="4153" spans="1:21" hidden="1" x14ac:dyDescent="0.3">
      <c r="A4153" s="114">
        <v>6935</v>
      </c>
      <c r="B4153" s="114" t="s">
        <v>130</v>
      </c>
      <c r="C4153" s="114" t="s">
        <v>2269</v>
      </c>
      <c r="D4153" s="114" t="s">
        <v>7855</v>
      </c>
      <c r="E4153" s="114" t="s">
        <v>7856</v>
      </c>
      <c r="F4153" s="115">
        <v>45083</v>
      </c>
      <c r="G4153" s="114" t="s">
        <v>2607</v>
      </c>
      <c r="H4153" s="116">
        <v>11886000</v>
      </c>
      <c r="I4153" s="116">
        <v>10697400</v>
      </c>
      <c r="J4153" s="116">
        <v>10697400</v>
      </c>
      <c r="K4153" s="116">
        <v>0</v>
      </c>
      <c r="L4153" s="116">
        <v>0</v>
      </c>
      <c r="M4153" s="116">
        <v>0</v>
      </c>
      <c r="N4153" s="116">
        <v>0</v>
      </c>
      <c r="O4153" s="116">
        <v>0</v>
      </c>
      <c r="P4153" s="120">
        <v>0</v>
      </c>
      <c r="Q4153" s="27" t="str">
        <f t="shared" si="627"/>
        <v>Registered</v>
      </c>
      <c r="R4153" s="121">
        <f t="shared" si="628"/>
        <v>0.9</v>
      </c>
      <c r="T4153" s="117">
        <f t="shared" si="637"/>
        <v>0</v>
      </c>
      <c r="U4153" s="117">
        <f t="shared" si="638"/>
        <v>0</v>
      </c>
    </row>
    <row r="4154" spans="1:21" hidden="1" x14ac:dyDescent="0.3">
      <c r="A4154" s="114">
        <v>6936</v>
      </c>
      <c r="B4154" s="114" t="s">
        <v>130</v>
      </c>
      <c r="C4154" s="114" t="s">
        <v>2269</v>
      </c>
      <c r="D4154" s="114" t="s">
        <v>7857</v>
      </c>
      <c r="E4154" s="114" t="s">
        <v>7858</v>
      </c>
      <c r="F4154" s="115">
        <v>45097</v>
      </c>
      <c r="G4154" s="114" t="s">
        <v>3420</v>
      </c>
      <c r="H4154" s="116">
        <v>12106740</v>
      </c>
      <c r="I4154" s="116">
        <v>10290729</v>
      </c>
      <c r="J4154" s="116">
        <v>10290729</v>
      </c>
      <c r="K4154" s="116">
        <v>0</v>
      </c>
      <c r="L4154" s="116">
        <v>0</v>
      </c>
      <c r="M4154" s="116">
        <v>0</v>
      </c>
      <c r="N4154" s="116">
        <v>0</v>
      </c>
      <c r="O4154" s="116">
        <v>0</v>
      </c>
      <c r="P4154" s="120">
        <v>0</v>
      </c>
      <c r="Q4154" s="27" t="str">
        <f t="shared" si="627"/>
        <v>Registered</v>
      </c>
      <c r="R4154" s="121">
        <f t="shared" si="628"/>
        <v>0.85</v>
      </c>
      <c r="T4154" s="117">
        <f t="shared" si="637"/>
        <v>0</v>
      </c>
      <c r="U4154" s="117">
        <f t="shared" si="638"/>
        <v>0</v>
      </c>
    </row>
    <row r="4155" spans="1:21" hidden="1" x14ac:dyDescent="0.3">
      <c r="A4155" s="114">
        <v>6937</v>
      </c>
      <c r="B4155" s="114" t="s">
        <v>130</v>
      </c>
      <c r="C4155" s="114" t="s">
        <v>2269</v>
      </c>
      <c r="D4155" s="114" t="s">
        <v>3611</v>
      </c>
      <c r="E4155" s="114" t="s">
        <v>3612</v>
      </c>
      <c r="F4155" s="115">
        <v>45214</v>
      </c>
      <c r="G4155" s="114" t="s">
        <v>3613</v>
      </c>
      <c r="H4155" s="116">
        <v>8087835</v>
      </c>
      <c r="I4155" s="116">
        <v>7279053</v>
      </c>
      <c r="J4155" s="116">
        <v>7279053</v>
      </c>
      <c r="K4155" s="116">
        <v>0</v>
      </c>
      <c r="L4155" s="116">
        <v>0</v>
      </c>
      <c r="M4155" s="116">
        <v>0</v>
      </c>
      <c r="N4155" s="116">
        <v>0</v>
      </c>
      <c r="O4155" s="116">
        <v>0</v>
      </c>
      <c r="P4155" s="120">
        <v>0</v>
      </c>
      <c r="Q4155" s="27" t="str">
        <f t="shared" si="627"/>
        <v>Registered</v>
      </c>
      <c r="R4155" s="121">
        <f t="shared" si="628"/>
        <v>0.90000018546372418</v>
      </c>
      <c r="T4155" s="117">
        <f t="shared" si="637"/>
        <v>0</v>
      </c>
      <c r="U4155" s="117">
        <f t="shared" si="638"/>
        <v>0</v>
      </c>
    </row>
    <row r="4156" spans="1:21" hidden="1" x14ac:dyDescent="0.3">
      <c r="A4156" s="114">
        <v>6938</v>
      </c>
      <c r="B4156" s="114" t="s">
        <v>130</v>
      </c>
      <c r="C4156" s="114" t="s">
        <v>2269</v>
      </c>
      <c r="D4156" s="114" t="s">
        <v>7861</v>
      </c>
      <c r="E4156" s="114" t="s">
        <v>7862</v>
      </c>
      <c r="F4156" s="115">
        <v>45114</v>
      </c>
      <c r="G4156" s="114" t="s">
        <v>2960</v>
      </c>
      <c r="H4156" s="116">
        <v>11838456</v>
      </c>
      <c r="I4156" s="116">
        <v>10654613</v>
      </c>
      <c r="J4156" s="116">
        <v>10654613</v>
      </c>
      <c r="K4156" s="116">
        <v>0</v>
      </c>
      <c r="L4156" s="116">
        <v>0</v>
      </c>
      <c r="M4156" s="116">
        <v>0</v>
      </c>
      <c r="N4156" s="116">
        <v>0</v>
      </c>
      <c r="O4156" s="116">
        <v>0</v>
      </c>
      <c r="P4156" s="120">
        <v>0</v>
      </c>
      <c r="Q4156" s="27" t="str">
        <f t="shared" si="627"/>
        <v>Registered</v>
      </c>
      <c r="R4156" s="121">
        <f t="shared" si="628"/>
        <v>0.90000021962323462</v>
      </c>
      <c r="T4156" s="117">
        <f t="shared" si="637"/>
        <v>0</v>
      </c>
      <c r="U4156" s="117">
        <f t="shared" si="638"/>
        <v>0</v>
      </c>
    </row>
    <row r="4157" spans="1:21" hidden="1" x14ac:dyDescent="0.3">
      <c r="A4157" s="114">
        <v>6939</v>
      </c>
      <c r="B4157" s="114" t="s">
        <v>130</v>
      </c>
      <c r="C4157" s="114" t="s">
        <v>2269</v>
      </c>
      <c r="D4157" s="114" t="s">
        <v>7863</v>
      </c>
      <c r="E4157" s="114" t="s">
        <v>7864</v>
      </c>
      <c r="F4157" s="115">
        <v>45119</v>
      </c>
      <c r="G4157" s="114" t="s">
        <v>2619</v>
      </c>
      <c r="H4157" s="116">
        <v>11819778</v>
      </c>
      <c r="I4157" s="116">
        <v>10046811</v>
      </c>
      <c r="J4157" s="116">
        <v>10046811</v>
      </c>
      <c r="K4157" s="116">
        <v>0</v>
      </c>
      <c r="L4157" s="116">
        <v>0</v>
      </c>
      <c r="M4157" s="116">
        <v>0</v>
      </c>
      <c r="N4157" s="116">
        <v>0</v>
      </c>
      <c r="O4157" s="116">
        <v>0</v>
      </c>
      <c r="P4157" s="120">
        <v>0</v>
      </c>
      <c r="Q4157" s="27" t="str">
        <f t="shared" si="627"/>
        <v>Registered</v>
      </c>
      <c r="R4157" s="121">
        <f t="shared" si="628"/>
        <v>0.8499999746188126</v>
      </c>
      <c r="T4157" s="117">
        <f t="shared" si="637"/>
        <v>0</v>
      </c>
      <c r="U4157" s="117">
        <f t="shared" si="638"/>
        <v>0</v>
      </c>
    </row>
    <row r="4158" spans="1:21" hidden="1" x14ac:dyDescent="0.3">
      <c r="A4158" s="114">
        <v>6940</v>
      </c>
      <c r="B4158" s="114" t="s">
        <v>130</v>
      </c>
      <c r="C4158" s="114" t="s">
        <v>2269</v>
      </c>
      <c r="D4158" s="114" t="s">
        <v>3721</v>
      </c>
      <c r="E4158" s="114" t="s">
        <v>3722</v>
      </c>
      <c r="F4158" s="115">
        <v>45075</v>
      </c>
      <c r="G4158" s="114" t="s">
        <v>3158</v>
      </c>
      <c r="H4158" s="116">
        <v>7859100</v>
      </c>
      <c r="I4158" s="116">
        <v>7073190</v>
      </c>
      <c r="J4158" s="116">
        <v>7073190</v>
      </c>
      <c r="K4158" s="116">
        <v>0</v>
      </c>
      <c r="L4158" s="116">
        <v>0</v>
      </c>
      <c r="M4158" s="116">
        <v>0</v>
      </c>
      <c r="N4158" s="116">
        <v>0</v>
      </c>
      <c r="O4158" s="116">
        <v>0</v>
      </c>
      <c r="P4158" s="120">
        <v>0</v>
      </c>
      <c r="Q4158" s="27" t="str">
        <f t="shared" si="627"/>
        <v>Registered</v>
      </c>
      <c r="R4158" s="121">
        <f t="shared" si="628"/>
        <v>0.9</v>
      </c>
      <c r="T4158" s="117">
        <f t="shared" si="637"/>
        <v>0</v>
      </c>
      <c r="U4158" s="117">
        <f t="shared" si="638"/>
        <v>0</v>
      </c>
    </row>
    <row r="4159" spans="1:21" hidden="1" x14ac:dyDescent="0.3">
      <c r="A4159" s="114">
        <v>6941</v>
      </c>
      <c r="B4159" s="114" t="s">
        <v>130</v>
      </c>
      <c r="C4159" s="114" t="s">
        <v>2269</v>
      </c>
      <c r="D4159" s="114" t="s">
        <v>7865</v>
      </c>
      <c r="E4159" s="114" t="s">
        <v>7866</v>
      </c>
      <c r="F4159" s="115">
        <v>45100</v>
      </c>
      <c r="G4159" s="114" t="s">
        <v>5877</v>
      </c>
      <c r="H4159" s="116">
        <v>7976400</v>
      </c>
      <c r="I4159" s="116">
        <v>6779940</v>
      </c>
      <c r="J4159" s="116">
        <v>6779940</v>
      </c>
      <c r="K4159" s="116">
        <v>0</v>
      </c>
      <c r="L4159" s="116">
        <v>0</v>
      </c>
      <c r="M4159" s="116">
        <v>0</v>
      </c>
      <c r="N4159" s="116">
        <v>0</v>
      </c>
      <c r="O4159" s="116">
        <v>0</v>
      </c>
      <c r="P4159" s="120">
        <v>0</v>
      </c>
      <c r="Q4159" s="27" t="str">
        <f t="shared" si="627"/>
        <v>Registered</v>
      </c>
      <c r="R4159" s="121">
        <f t="shared" si="628"/>
        <v>0.85</v>
      </c>
      <c r="T4159" s="117">
        <f t="shared" si="637"/>
        <v>0</v>
      </c>
      <c r="U4159" s="117">
        <f t="shared" si="638"/>
        <v>0</v>
      </c>
    </row>
    <row r="4160" spans="1:21" hidden="1" x14ac:dyDescent="0.3">
      <c r="A4160" s="114">
        <v>6942</v>
      </c>
      <c r="B4160" s="114" t="s">
        <v>130</v>
      </c>
      <c r="C4160" s="114" t="s">
        <v>2269</v>
      </c>
      <c r="D4160" s="114" t="s">
        <v>7867</v>
      </c>
      <c r="E4160" s="114" t="s">
        <v>7868</v>
      </c>
      <c r="F4160" s="115">
        <v>45075</v>
      </c>
      <c r="G4160" s="114" t="s">
        <v>1629</v>
      </c>
      <c r="H4160" s="116">
        <v>11748462</v>
      </c>
      <c r="I4160" s="116">
        <v>9986191</v>
      </c>
      <c r="J4160" s="116">
        <v>9986191</v>
      </c>
      <c r="K4160" s="116">
        <v>0</v>
      </c>
      <c r="L4160" s="116">
        <v>0</v>
      </c>
      <c r="M4160" s="116">
        <v>0</v>
      </c>
      <c r="N4160" s="116">
        <v>0</v>
      </c>
      <c r="O4160" s="116">
        <v>0</v>
      </c>
      <c r="P4160" s="120">
        <v>0</v>
      </c>
      <c r="Q4160" s="27" t="str">
        <f t="shared" si="627"/>
        <v>Registered</v>
      </c>
      <c r="R4160" s="121">
        <f t="shared" si="628"/>
        <v>0.84999985530020861</v>
      </c>
      <c r="T4160" s="117">
        <f t="shared" si="637"/>
        <v>0</v>
      </c>
      <c r="U4160" s="117">
        <f t="shared" si="638"/>
        <v>0</v>
      </c>
    </row>
    <row r="4161" spans="1:21" hidden="1" x14ac:dyDescent="0.3">
      <c r="A4161" s="114">
        <v>6943</v>
      </c>
      <c r="B4161" s="114" t="s">
        <v>130</v>
      </c>
      <c r="C4161" s="114" t="s">
        <v>2269</v>
      </c>
      <c r="D4161" s="114" t="s">
        <v>7871</v>
      </c>
      <c r="E4161" s="114" t="s">
        <v>7872</v>
      </c>
      <c r="F4161" s="115">
        <v>45045</v>
      </c>
      <c r="G4161" s="114" t="s">
        <v>4857</v>
      </c>
      <c r="H4161" s="116">
        <v>11748462</v>
      </c>
      <c r="I4161" s="116">
        <v>9986191</v>
      </c>
      <c r="J4161" s="116">
        <v>9986191</v>
      </c>
      <c r="K4161" s="116">
        <v>0</v>
      </c>
      <c r="L4161" s="116">
        <v>0</v>
      </c>
      <c r="M4161" s="116">
        <v>0</v>
      </c>
      <c r="N4161" s="116">
        <v>0</v>
      </c>
      <c r="O4161" s="116">
        <v>0</v>
      </c>
      <c r="P4161" s="120">
        <v>0</v>
      </c>
      <c r="Q4161" s="27" t="str">
        <f t="shared" si="627"/>
        <v>Registered</v>
      </c>
      <c r="R4161" s="121">
        <f t="shared" si="628"/>
        <v>0.84999985530020861</v>
      </c>
      <c r="T4161" s="117">
        <f t="shared" si="637"/>
        <v>0</v>
      </c>
      <c r="U4161" s="117">
        <f t="shared" si="638"/>
        <v>0</v>
      </c>
    </row>
    <row r="4162" spans="1:21" hidden="1" x14ac:dyDescent="0.3">
      <c r="A4162" s="114">
        <v>6944</v>
      </c>
      <c r="B4162" s="114" t="s">
        <v>130</v>
      </c>
      <c r="C4162" s="114" t="s">
        <v>2269</v>
      </c>
      <c r="D4162" s="114" t="s">
        <v>7873</v>
      </c>
      <c r="E4162" s="114" t="s">
        <v>7874</v>
      </c>
      <c r="F4162" s="115">
        <v>45100</v>
      </c>
      <c r="G4162" s="114" t="s">
        <v>4873</v>
      </c>
      <c r="H4162" s="116">
        <v>11748462</v>
      </c>
      <c r="I4162" s="116">
        <v>9986193</v>
      </c>
      <c r="J4162" s="116">
        <v>9986193</v>
      </c>
      <c r="K4162" s="116">
        <v>0</v>
      </c>
      <c r="L4162" s="116">
        <v>0</v>
      </c>
      <c r="M4162" s="116">
        <v>0</v>
      </c>
      <c r="N4162" s="116">
        <v>0</v>
      </c>
      <c r="O4162" s="116">
        <v>0</v>
      </c>
      <c r="P4162" s="120">
        <v>0</v>
      </c>
      <c r="Q4162" s="27" t="str">
        <f t="shared" ref="Q4162:Q4225" si="639">IF(G4162="01 Jan 1900","Unregistered","Registered")</f>
        <v>Registered</v>
      </c>
      <c r="R4162" s="121">
        <f t="shared" si="628"/>
        <v>0.85000002553525733</v>
      </c>
      <c r="T4162" s="117">
        <f t="shared" si="637"/>
        <v>0</v>
      </c>
      <c r="U4162" s="117">
        <f t="shared" si="638"/>
        <v>0</v>
      </c>
    </row>
    <row r="4163" spans="1:21" hidden="1" x14ac:dyDescent="0.3">
      <c r="A4163" s="114">
        <v>6945</v>
      </c>
      <c r="B4163" s="114" t="s">
        <v>130</v>
      </c>
      <c r="C4163" s="114" t="s">
        <v>2269</v>
      </c>
      <c r="D4163" s="114" t="s">
        <v>3592</v>
      </c>
      <c r="E4163" s="114" t="s">
        <v>3593</v>
      </c>
      <c r="F4163" s="115">
        <v>45305</v>
      </c>
      <c r="G4163" s="114" t="s">
        <v>1527</v>
      </c>
      <c r="H4163" s="116">
        <v>8152350</v>
      </c>
      <c r="I4163" s="116">
        <v>7337121</v>
      </c>
      <c r="J4163" s="116">
        <v>7337121</v>
      </c>
      <c r="K4163" s="116">
        <v>0</v>
      </c>
      <c r="L4163" s="116">
        <v>0</v>
      </c>
      <c r="M4163" s="116">
        <v>0</v>
      </c>
      <c r="N4163" s="116">
        <v>0</v>
      </c>
      <c r="O4163" s="116">
        <v>0</v>
      </c>
      <c r="P4163" s="120">
        <v>0</v>
      </c>
      <c r="Q4163" s="27" t="str">
        <f t="shared" si="639"/>
        <v>Registered</v>
      </c>
      <c r="R4163" s="121">
        <f t="shared" ref="R4163:R4226" si="640">I4163/H4163</f>
        <v>0.9000007359841028</v>
      </c>
      <c r="T4163" s="117">
        <f t="shared" si="637"/>
        <v>0</v>
      </c>
      <c r="U4163" s="117">
        <f t="shared" si="638"/>
        <v>0</v>
      </c>
    </row>
    <row r="4164" spans="1:21" hidden="1" x14ac:dyDescent="0.3">
      <c r="A4164" s="114">
        <v>6946</v>
      </c>
      <c r="B4164" s="114" t="s">
        <v>130</v>
      </c>
      <c r="C4164" s="114" t="s">
        <v>2269</v>
      </c>
      <c r="D4164" s="114" t="s">
        <v>3025</v>
      </c>
      <c r="E4164" s="114" t="s">
        <v>3026</v>
      </c>
      <c r="F4164" s="115">
        <v>45045</v>
      </c>
      <c r="G4164" s="114" t="s">
        <v>1365</v>
      </c>
      <c r="H4164" s="116">
        <v>11748462</v>
      </c>
      <c r="I4164" s="116">
        <v>10573614</v>
      </c>
      <c r="J4164" s="116">
        <v>10573614</v>
      </c>
      <c r="K4164" s="116">
        <v>0</v>
      </c>
      <c r="L4164" s="116">
        <v>0</v>
      </c>
      <c r="M4164" s="116">
        <v>0</v>
      </c>
      <c r="N4164" s="116">
        <v>0</v>
      </c>
      <c r="O4164" s="116">
        <v>0</v>
      </c>
      <c r="P4164" s="120">
        <v>0</v>
      </c>
      <c r="Q4164" s="27" t="str">
        <f t="shared" si="639"/>
        <v>Registered</v>
      </c>
      <c r="R4164" s="121">
        <f t="shared" si="640"/>
        <v>0.89999984678845624</v>
      </c>
      <c r="T4164" s="117">
        <f t="shared" si="637"/>
        <v>0</v>
      </c>
      <c r="U4164" s="117">
        <f t="shared" si="638"/>
        <v>0</v>
      </c>
    </row>
    <row r="4165" spans="1:21" hidden="1" x14ac:dyDescent="0.3">
      <c r="A4165" s="114">
        <v>6947</v>
      </c>
      <c r="B4165" s="114" t="s">
        <v>130</v>
      </c>
      <c r="C4165" s="114" t="s">
        <v>2269</v>
      </c>
      <c r="D4165" s="114" t="s">
        <v>3279</v>
      </c>
      <c r="E4165" s="114" t="s">
        <v>3280</v>
      </c>
      <c r="F4165" s="115">
        <v>45747</v>
      </c>
      <c r="G4165" s="114" t="s">
        <v>3281</v>
      </c>
      <c r="H4165" s="116">
        <v>13088184</v>
      </c>
      <c r="I4165" s="116">
        <v>11124957</v>
      </c>
      <c r="J4165" s="116">
        <v>11124957</v>
      </c>
      <c r="K4165" s="116">
        <v>0</v>
      </c>
      <c r="L4165" s="116">
        <v>0</v>
      </c>
      <c r="M4165" s="116">
        <v>0</v>
      </c>
      <c r="N4165" s="116">
        <v>0</v>
      </c>
      <c r="O4165" s="116">
        <v>0</v>
      </c>
      <c r="P4165" s="120">
        <v>0</v>
      </c>
      <c r="Q4165" s="27" t="str">
        <f t="shared" si="639"/>
        <v>Registered</v>
      </c>
      <c r="R4165" s="121">
        <f t="shared" si="640"/>
        <v>0.85000004584287625</v>
      </c>
      <c r="T4165" s="117">
        <f t="shared" si="637"/>
        <v>0</v>
      </c>
      <c r="U4165" s="117">
        <f t="shared" si="638"/>
        <v>0</v>
      </c>
    </row>
    <row r="4166" spans="1:21" hidden="1" x14ac:dyDescent="0.3">
      <c r="A4166" s="114">
        <v>6948</v>
      </c>
      <c r="B4166" s="114" t="s">
        <v>130</v>
      </c>
      <c r="C4166" s="114" t="s">
        <v>2269</v>
      </c>
      <c r="D4166" s="114" t="s">
        <v>3700</v>
      </c>
      <c r="E4166" s="114" t="s">
        <v>3701</v>
      </c>
      <c r="F4166" s="115">
        <v>45101</v>
      </c>
      <c r="G4166" s="114" t="s">
        <v>3702</v>
      </c>
      <c r="H4166" s="116">
        <v>7864965</v>
      </c>
      <c r="I4166" s="116">
        <v>7078468</v>
      </c>
      <c r="J4166" s="116">
        <v>7078468</v>
      </c>
      <c r="K4166" s="116">
        <v>0</v>
      </c>
      <c r="L4166" s="116">
        <v>0</v>
      </c>
      <c r="M4166" s="116">
        <v>0</v>
      </c>
      <c r="N4166" s="116">
        <v>0</v>
      </c>
      <c r="O4166" s="116">
        <v>0</v>
      </c>
      <c r="P4166" s="120">
        <v>0</v>
      </c>
      <c r="Q4166" s="27" t="str">
        <f t="shared" si="639"/>
        <v>Registered</v>
      </c>
      <c r="R4166" s="121">
        <f t="shared" si="640"/>
        <v>0.89999993642692622</v>
      </c>
      <c r="T4166" s="117">
        <f t="shared" si="637"/>
        <v>0</v>
      </c>
      <c r="U4166" s="117">
        <f t="shared" si="638"/>
        <v>0</v>
      </c>
    </row>
    <row r="4167" spans="1:21" hidden="1" x14ac:dyDescent="0.3">
      <c r="A4167" s="114">
        <v>6949</v>
      </c>
      <c r="B4167" s="114" t="s">
        <v>130</v>
      </c>
      <c r="C4167" s="114" t="s">
        <v>2269</v>
      </c>
      <c r="D4167" s="114" t="s">
        <v>3723</v>
      </c>
      <c r="E4167" s="114" t="s">
        <v>3724</v>
      </c>
      <c r="F4167" s="115">
        <v>45068</v>
      </c>
      <c r="G4167" s="114" t="s">
        <v>3158</v>
      </c>
      <c r="H4167" s="116">
        <v>7859100</v>
      </c>
      <c r="I4167" s="116">
        <v>6523053</v>
      </c>
      <c r="J4167" s="116">
        <v>6523053</v>
      </c>
      <c r="K4167" s="116">
        <v>0</v>
      </c>
      <c r="L4167" s="116">
        <v>0</v>
      </c>
      <c r="M4167" s="116">
        <v>0</v>
      </c>
      <c r="N4167" s="116">
        <v>0</v>
      </c>
      <c r="O4167" s="116">
        <v>0</v>
      </c>
      <c r="P4167" s="120">
        <v>0</v>
      </c>
      <c r="Q4167" s="27" t="str">
        <f t="shared" si="639"/>
        <v>Registered</v>
      </c>
      <c r="R4167" s="121">
        <f t="shared" si="640"/>
        <v>0.83</v>
      </c>
      <c r="T4167" s="117">
        <f t="shared" si="637"/>
        <v>0</v>
      </c>
      <c r="U4167" s="117">
        <f t="shared" si="638"/>
        <v>0</v>
      </c>
    </row>
    <row r="4168" spans="1:21" hidden="1" x14ac:dyDescent="0.3">
      <c r="A4168" s="114">
        <v>6950</v>
      </c>
      <c r="B4168" s="114" t="s">
        <v>130</v>
      </c>
      <c r="C4168" s="114" t="s">
        <v>2269</v>
      </c>
      <c r="D4168" s="114" t="s">
        <v>2958</v>
      </c>
      <c r="E4168" s="114" t="s">
        <v>2959</v>
      </c>
      <c r="F4168" s="115">
        <v>45126</v>
      </c>
      <c r="G4168" s="114" t="s">
        <v>2960</v>
      </c>
      <c r="H4168" s="116">
        <v>12016746</v>
      </c>
      <c r="I4168" s="116">
        <v>10214231</v>
      </c>
      <c r="J4168" s="116">
        <v>10214231</v>
      </c>
      <c r="K4168" s="116">
        <v>0</v>
      </c>
      <c r="L4168" s="116">
        <v>0</v>
      </c>
      <c r="M4168" s="116">
        <v>0</v>
      </c>
      <c r="N4168" s="116">
        <v>0</v>
      </c>
      <c r="O4168" s="116">
        <v>0</v>
      </c>
      <c r="P4168" s="120">
        <v>0</v>
      </c>
      <c r="Q4168" s="27" t="str">
        <f t="shared" si="639"/>
        <v>Registered</v>
      </c>
      <c r="R4168" s="121">
        <f t="shared" si="640"/>
        <v>0.8499997420266685</v>
      </c>
      <c r="T4168" s="117">
        <f t="shared" si="637"/>
        <v>0</v>
      </c>
      <c r="U4168" s="117">
        <f t="shared" si="638"/>
        <v>0</v>
      </c>
    </row>
    <row r="4169" spans="1:21" hidden="1" x14ac:dyDescent="0.3">
      <c r="A4169" s="114">
        <v>6951</v>
      </c>
      <c r="B4169" s="114" t="s">
        <v>130</v>
      </c>
      <c r="C4169" s="114" t="s">
        <v>2269</v>
      </c>
      <c r="D4169" s="114" t="s">
        <v>7879</v>
      </c>
      <c r="E4169" s="114" t="s">
        <v>7880</v>
      </c>
      <c r="F4169" s="115">
        <v>45097</v>
      </c>
      <c r="G4169" s="114" t="s">
        <v>3004</v>
      </c>
      <c r="H4169" s="116">
        <v>11748462</v>
      </c>
      <c r="I4169" s="116">
        <v>9986193</v>
      </c>
      <c r="J4169" s="116">
        <v>9986193</v>
      </c>
      <c r="K4169" s="116">
        <v>0</v>
      </c>
      <c r="L4169" s="116">
        <v>0</v>
      </c>
      <c r="M4169" s="116">
        <v>0</v>
      </c>
      <c r="N4169" s="116">
        <v>0</v>
      </c>
      <c r="O4169" s="116">
        <v>0</v>
      </c>
      <c r="P4169" s="120">
        <v>0</v>
      </c>
      <c r="Q4169" s="27" t="str">
        <f t="shared" si="639"/>
        <v>Registered</v>
      </c>
      <c r="R4169" s="121">
        <f t="shared" si="640"/>
        <v>0.85000002553525733</v>
      </c>
      <c r="T4169" s="117">
        <f t="shared" si="637"/>
        <v>0</v>
      </c>
      <c r="U4169" s="117">
        <f t="shared" si="638"/>
        <v>0</v>
      </c>
    </row>
    <row r="4170" spans="1:21" hidden="1" x14ac:dyDescent="0.3">
      <c r="A4170" s="114">
        <v>6952</v>
      </c>
      <c r="B4170" s="114" t="s">
        <v>130</v>
      </c>
      <c r="C4170" s="114" t="s">
        <v>2269</v>
      </c>
      <c r="D4170" s="114" t="s">
        <v>3425</v>
      </c>
      <c r="E4170" s="114" t="s">
        <v>3426</v>
      </c>
      <c r="F4170" s="115">
        <v>45867</v>
      </c>
      <c r="G4170" s="114" t="s">
        <v>3362</v>
      </c>
      <c r="H4170" s="116">
        <v>8985180</v>
      </c>
      <c r="I4170" s="116">
        <v>8086660</v>
      </c>
      <c r="J4170" s="116">
        <v>8086660</v>
      </c>
      <c r="K4170" s="116">
        <v>0</v>
      </c>
      <c r="L4170" s="116">
        <v>0</v>
      </c>
      <c r="M4170" s="116">
        <v>0</v>
      </c>
      <c r="N4170" s="116">
        <v>0</v>
      </c>
      <c r="O4170" s="116">
        <v>0</v>
      </c>
      <c r="P4170" s="120">
        <v>0</v>
      </c>
      <c r="Q4170" s="27" t="str">
        <f t="shared" si="639"/>
        <v>Registered</v>
      </c>
      <c r="R4170" s="121">
        <f t="shared" si="640"/>
        <v>0.89999977741124826</v>
      </c>
      <c r="T4170" s="117">
        <f t="shared" si="637"/>
        <v>0</v>
      </c>
      <c r="U4170" s="117">
        <f t="shared" si="638"/>
        <v>0</v>
      </c>
    </row>
    <row r="4171" spans="1:21" hidden="1" x14ac:dyDescent="0.3">
      <c r="A4171" s="114">
        <v>6953</v>
      </c>
      <c r="B4171" s="114" t="s">
        <v>130</v>
      </c>
      <c r="C4171" s="114" t="s">
        <v>2269</v>
      </c>
      <c r="D4171" s="114" t="s">
        <v>7883</v>
      </c>
      <c r="E4171" s="114" t="s">
        <v>7884</v>
      </c>
      <c r="F4171" s="115">
        <v>45236</v>
      </c>
      <c r="G4171" s="114" t="s">
        <v>4866</v>
      </c>
      <c r="H4171" s="116">
        <v>12106740</v>
      </c>
      <c r="I4171" s="116">
        <v>10896066</v>
      </c>
      <c r="J4171" s="116">
        <v>10896066</v>
      </c>
      <c r="K4171" s="116">
        <v>0</v>
      </c>
      <c r="L4171" s="116">
        <v>0</v>
      </c>
      <c r="M4171" s="116">
        <v>0</v>
      </c>
      <c r="N4171" s="116">
        <v>0</v>
      </c>
      <c r="O4171" s="116">
        <v>0</v>
      </c>
      <c r="P4171" s="120">
        <v>0</v>
      </c>
      <c r="Q4171" s="27" t="str">
        <f t="shared" si="639"/>
        <v>Registered</v>
      </c>
      <c r="R4171" s="121">
        <f t="shared" si="640"/>
        <v>0.9</v>
      </c>
      <c r="T4171" s="117">
        <f t="shared" si="637"/>
        <v>0</v>
      </c>
      <c r="U4171" s="117">
        <f t="shared" si="638"/>
        <v>0</v>
      </c>
    </row>
    <row r="4172" spans="1:21" hidden="1" x14ac:dyDescent="0.3">
      <c r="A4172" s="114">
        <v>6954</v>
      </c>
      <c r="B4172" s="114" t="s">
        <v>130</v>
      </c>
      <c r="C4172" s="114" t="s">
        <v>2269</v>
      </c>
      <c r="D4172" s="114" t="s">
        <v>7885</v>
      </c>
      <c r="E4172" s="114" t="s">
        <v>7886</v>
      </c>
      <c r="F4172" s="115">
        <v>45260</v>
      </c>
      <c r="G4172" s="114" t="s">
        <v>2979</v>
      </c>
      <c r="H4172" s="116">
        <v>11886000</v>
      </c>
      <c r="I4172" s="116">
        <v>9033360</v>
      </c>
      <c r="J4172" s="116">
        <v>9033360</v>
      </c>
      <c r="K4172" s="116">
        <v>0</v>
      </c>
      <c r="L4172" s="116">
        <v>0</v>
      </c>
      <c r="M4172" s="116">
        <v>0</v>
      </c>
      <c r="N4172" s="116">
        <v>0</v>
      </c>
      <c r="O4172" s="116">
        <v>0</v>
      </c>
      <c r="P4172" s="120">
        <v>0</v>
      </c>
      <c r="Q4172" s="27" t="str">
        <f t="shared" si="639"/>
        <v>Registered</v>
      </c>
      <c r="R4172" s="121">
        <f t="shared" si="640"/>
        <v>0.76</v>
      </c>
      <c r="T4172" s="117">
        <f t="shared" ref="T4172:T4235" si="641">L4172+M4172+N4172+O4172+P4172</f>
        <v>0</v>
      </c>
      <c r="U4172" s="117">
        <f t="shared" ref="U4172:U4235" si="642">K4172-T4172</f>
        <v>0</v>
      </c>
    </row>
    <row r="4173" spans="1:21" hidden="1" x14ac:dyDescent="0.3">
      <c r="A4173" s="114">
        <v>6955</v>
      </c>
      <c r="B4173" s="114" t="s">
        <v>130</v>
      </c>
      <c r="C4173" s="114" t="s">
        <v>2269</v>
      </c>
      <c r="D4173" s="114" t="s">
        <v>7887</v>
      </c>
      <c r="E4173" s="114" t="s">
        <v>7888</v>
      </c>
      <c r="F4173" s="115">
        <v>45551</v>
      </c>
      <c r="G4173" s="114" t="s">
        <v>3089</v>
      </c>
      <c r="H4173" s="116">
        <v>8534748</v>
      </c>
      <c r="I4173" s="116">
        <v>7681269</v>
      </c>
      <c r="J4173" s="116">
        <v>7681269</v>
      </c>
      <c r="K4173" s="116">
        <v>0</v>
      </c>
      <c r="L4173" s="116">
        <v>0</v>
      </c>
      <c r="M4173" s="116">
        <v>0</v>
      </c>
      <c r="N4173" s="116">
        <v>0</v>
      </c>
      <c r="O4173" s="116">
        <v>0</v>
      </c>
      <c r="P4173" s="120">
        <v>0</v>
      </c>
      <c r="Q4173" s="27" t="str">
        <f t="shared" si="639"/>
        <v>Registered</v>
      </c>
      <c r="R4173" s="121">
        <f t="shared" si="640"/>
        <v>0.8999995078940819</v>
      </c>
      <c r="T4173" s="117">
        <f t="shared" si="641"/>
        <v>0</v>
      </c>
      <c r="U4173" s="117">
        <f t="shared" si="642"/>
        <v>0</v>
      </c>
    </row>
    <row r="4174" spans="1:21" hidden="1" x14ac:dyDescent="0.3">
      <c r="A4174" s="114">
        <v>6956</v>
      </c>
      <c r="B4174" s="114" t="s">
        <v>130</v>
      </c>
      <c r="C4174" s="114" t="s">
        <v>2269</v>
      </c>
      <c r="D4174" s="114" t="s">
        <v>7889</v>
      </c>
      <c r="E4174" s="114" t="s">
        <v>7890</v>
      </c>
      <c r="F4174" s="115">
        <v>45406</v>
      </c>
      <c r="G4174" s="114" t="s">
        <v>4881</v>
      </c>
      <c r="H4174" s="116">
        <v>8269650</v>
      </c>
      <c r="I4174" s="116">
        <v>7442691</v>
      </c>
      <c r="J4174" s="116">
        <v>7442691</v>
      </c>
      <c r="K4174" s="116">
        <v>0</v>
      </c>
      <c r="L4174" s="116">
        <v>0</v>
      </c>
      <c r="M4174" s="116">
        <v>0</v>
      </c>
      <c r="N4174" s="116">
        <v>0</v>
      </c>
      <c r="O4174" s="116">
        <v>0</v>
      </c>
      <c r="P4174" s="120">
        <v>0</v>
      </c>
      <c r="Q4174" s="27" t="str">
        <f t="shared" si="639"/>
        <v>Registered</v>
      </c>
      <c r="R4174" s="121">
        <f t="shared" si="640"/>
        <v>0.90000072554461197</v>
      </c>
      <c r="T4174" s="117">
        <f t="shared" si="641"/>
        <v>0</v>
      </c>
      <c r="U4174" s="117">
        <f t="shared" si="642"/>
        <v>0</v>
      </c>
    </row>
    <row r="4175" spans="1:21" hidden="1" x14ac:dyDescent="0.3">
      <c r="A4175" s="114">
        <v>6957</v>
      </c>
      <c r="B4175" s="114" t="s">
        <v>130</v>
      </c>
      <c r="C4175" s="114" t="s">
        <v>2269</v>
      </c>
      <c r="D4175" s="114" t="s">
        <v>7891</v>
      </c>
      <c r="E4175" s="114" t="s">
        <v>7892</v>
      </c>
      <c r="F4175" s="115">
        <v>45168</v>
      </c>
      <c r="G4175" s="114" t="s">
        <v>3591</v>
      </c>
      <c r="H4175" s="116">
        <v>11928450</v>
      </c>
      <c r="I4175" s="116">
        <v>10139188</v>
      </c>
      <c r="J4175" s="116">
        <v>10139188</v>
      </c>
      <c r="K4175" s="116">
        <v>0</v>
      </c>
      <c r="L4175" s="116">
        <v>0</v>
      </c>
      <c r="M4175" s="116">
        <v>0</v>
      </c>
      <c r="N4175" s="116">
        <v>0</v>
      </c>
      <c r="O4175" s="116">
        <v>0</v>
      </c>
      <c r="P4175" s="120">
        <v>0</v>
      </c>
      <c r="Q4175" s="27" t="str">
        <f t="shared" si="639"/>
        <v>Registered</v>
      </c>
      <c r="R4175" s="121">
        <f t="shared" si="640"/>
        <v>0.85000046108253802</v>
      </c>
      <c r="T4175" s="117">
        <f t="shared" si="641"/>
        <v>0</v>
      </c>
      <c r="U4175" s="117">
        <f t="shared" si="642"/>
        <v>0</v>
      </c>
    </row>
    <row r="4176" spans="1:21" hidden="1" x14ac:dyDescent="0.3">
      <c r="A4176" s="114">
        <v>6958</v>
      </c>
      <c r="B4176" s="114" t="s">
        <v>130</v>
      </c>
      <c r="C4176" s="114" t="s">
        <v>2269</v>
      </c>
      <c r="D4176" s="114" t="s">
        <v>3002</v>
      </c>
      <c r="E4176" s="114" t="s">
        <v>3003</v>
      </c>
      <c r="F4176" s="115">
        <v>45100</v>
      </c>
      <c r="G4176" s="114" t="s">
        <v>3004</v>
      </c>
      <c r="H4176" s="116">
        <v>11838456</v>
      </c>
      <c r="I4176" s="116">
        <v>10654610</v>
      </c>
      <c r="J4176" s="116">
        <v>10654610</v>
      </c>
      <c r="K4176" s="116">
        <v>0</v>
      </c>
      <c r="L4176" s="116">
        <v>0</v>
      </c>
      <c r="M4176" s="116">
        <v>0</v>
      </c>
      <c r="N4176" s="116">
        <v>0</v>
      </c>
      <c r="O4176" s="116">
        <v>0</v>
      </c>
      <c r="P4176" s="120">
        <v>0</v>
      </c>
      <c r="Q4176" s="27" t="str">
        <f t="shared" si="639"/>
        <v>Registered</v>
      </c>
      <c r="R4176" s="121">
        <f t="shared" si="640"/>
        <v>0.89999996621181</v>
      </c>
      <c r="T4176" s="117">
        <f t="shared" si="641"/>
        <v>0</v>
      </c>
      <c r="U4176" s="117">
        <f t="shared" si="642"/>
        <v>0</v>
      </c>
    </row>
    <row r="4177" spans="1:21" hidden="1" x14ac:dyDescent="0.3">
      <c r="A4177" s="114">
        <v>6959</v>
      </c>
      <c r="B4177" s="114" t="s">
        <v>130</v>
      </c>
      <c r="C4177" s="114" t="s">
        <v>2269</v>
      </c>
      <c r="D4177" s="114" t="s">
        <v>7893</v>
      </c>
      <c r="E4177" s="114" t="s">
        <v>7894</v>
      </c>
      <c r="F4177" s="115">
        <v>45161</v>
      </c>
      <c r="G4177" s="114" t="s">
        <v>2598</v>
      </c>
      <c r="H4177" s="116">
        <v>11801100</v>
      </c>
      <c r="I4177" s="116">
        <v>10030935</v>
      </c>
      <c r="J4177" s="116">
        <v>10030935</v>
      </c>
      <c r="K4177" s="116">
        <v>0</v>
      </c>
      <c r="L4177" s="116">
        <v>0</v>
      </c>
      <c r="M4177" s="116">
        <v>0</v>
      </c>
      <c r="N4177" s="116">
        <v>0</v>
      </c>
      <c r="O4177" s="116">
        <v>0</v>
      </c>
      <c r="P4177" s="120">
        <v>0</v>
      </c>
      <c r="Q4177" s="27" t="str">
        <f t="shared" si="639"/>
        <v>Registered</v>
      </c>
      <c r="R4177" s="121">
        <f t="shared" si="640"/>
        <v>0.85</v>
      </c>
      <c r="T4177" s="117">
        <f t="shared" si="641"/>
        <v>0</v>
      </c>
      <c r="U4177" s="117">
        <f t="shared" si="642"/>
        <v>0</v>
      </c>
    </row>
    <row r="4178" spans="1:21" hidden="1" x14ac:dyDescent="0.3">
      <c r="A4178" s="114">
        <v>6960</v>
      </c>
      <c r="B4178" s="114" t="s">
        <v>130</v>
      </c>
      <c r="C4178" s="114" t="s">
        <v>2269</v>
      </c>
      <c r="D4178" s="114" t="s">
        <v>3680</v>
      </c>
      <c r="E4178" s="114" t="s">
        <v>3681</v>
      </c>
      <c r="F4178" s="115">
        <v>45130</v>
      </c>
      <c r="G4178" s="114" t="s">
        <v>3682</v>
      </c>
      <c r="H4178" s="116">
        <v>7917750</v>
      </c>
      <c r="I4178" s="116">
        <v>7125981</v>
      </c>
      <c r="J4178" s="116">
        <v>7125981</v>
      </c>
      <c r="K4178" s="116">
        <v>0</v>
      </c>
      <c r="L4178" s="116">
        <v>0</v>
      </c>
      <c r="M4178" s="116">
        <v>0</v>
      </c>
      <c r="N4178" s="116">
        <v>0</v>
      </c>
      <c r="O4178" s="116">
        <v>0</v>
      </c>
      <c r="P4178" s="120">
        <v>0</v>
      </c>
      <c r="Q4178" s="27" t="str">
        <f t="shared" si="639"/>
        <v>Registered</v>
      </c>
      <c r="R4178" s="121">
        <f t="shared" si="640"/>
        <v>0.90000075779103916</v>
      </c>
      <c r="T4178" s="117">
        <f t="shared" si="641"/>
        <v>0</v>
      </c>
      <c r="U4178" s="117">
        <f t="shared" si="642"/>
        <v>0</v>
      </c>
    </row>
    <row r="4179" spans="1:21" hidden="1" x14ac:dyDescent="0.3">
      <c r="A4179" s="114">
        <v>6961</v>
      </c>
      <c r="B4179" s="114" t="s">
        <v>130</v>
      </c>
      <c r="C4179" s="114" t="s">
        <v>2269</v>
      </c>
      <c r="D4179" s="114" t="s">
        <v>3582</v>
      </c>
      <c r="E4179" s="114" t="s">
        <v>3583</v>
      </c>
      <c r="F4179" s="115">
        <v>45260</v>
      </c>
      <c r="G4179" s="114" t="s">
        <v>3584</v>
      </c>
      <c r="H4179" s="116">
        <v>8176983</v>
      </c>
      <c r="I4179" s="116">
        <v>7359281</v>
      </c>
      <c r="J4179" s="116">
        <v>7359281</v>
      </c>
      <c r="K4179" s="116">
        <v>0</v>
      </c>
      <c r="L4179" s="116">
        <v>0</v>
      </c>
      <c r="M4179" s="116">
        <v>0</v>
      </c>
      <c r="N4179" s="116">
        <v>0</v>
      </c>
      <c r="O4179" s="116">
        <v>0</v>
      </c>
      <c r="P4179" s="120">
        <v>0</v>
      </c>
      <c r="Q4179" s="27" t="str">
        <f t="shared" si="639"/>
        <v>Registered</v>
      </c>
      <c r="R4179" s="121">
        <f t="shared" si="640"/>
        <v>0.89999954751037148</v>
      </c>
      <c r="T4179" s="117">
        <f t="shared" si="641"/>
        <v>0</v>
      </c>
      <c r="U4179" s="117">
        <f t="shared" si="642"/>
        <v>0</v>
      </c>
    </row>
    <row r="4180" spans="1:21" hidden="1" x14ac:dyDescent="0.3">
      <c r="A4180" s="114">
        <v>6962</v>
      </c>
      <c r="B4180" s="114" t="s">
        <v>130</v>
      </c>
      <c r="C4180" s="114" t="s">
        <v>2269</v>
      </c>
      <c r="D4180" s="114" t="s">
        <v>7895</v>
      </c>
      <c r="E4180" s="114" t="s">
        <v>7896</v>
      </c>
      <c r="F4180" s="115">
        <v>45251</v>
      </c>
      <c r="G4180" s="114" t="s">
        <v>4961</v>
      </c>
      <c r="H4180" s="116">
        <v>12060894</v>
      </c>
      <c r="I4180" s="116">
        <v>10251763</v>
      </c>
      <c r="J4180" s="116">
        <v>10251763</v>
      </c>
      <c r="K4180" s="116">
        <v>0</v>
      </c>
      <c r="L4180" s="116">
        <v>0</v>
      </c>
      <c r="M4180" s="116">
        <v>0</v>
      </c>
      <c r="N4180" s="116">
        <v>0</v>
      </c>
      <c r="O4180" s="116">
        <v>0</v>
      </c>
      <c r="P4180" s="120">
        <v>0</v>
      </c>
      <c r="Q4180" s="27" t="str">
        <f t="shared" si="639"/>
        <v>Registered</v>
      </c>
      <c r="R4180" s="121">
        <f t="shared" si="640"/>
        <v>0.85000025702903947</v>
      </c>
      <c r="T4180" s="117">
        <f t="shared" si="641"/>
        <v>0</v>
      </c>
      <c r="U4180" s="117">
        <f t="shared" si="642"/>
        <v>0</v>
      </c>
    </row>
    <row r="4181" spans="1:21" hidden="1" x14ac:dyDescent="0.3">
      <c r="A4181" s="114">
        <v>6963</v>
      </c>
      <c r="B4181" s="114" t="s">
        <v>130</v>
      </c>
      <c r="C4181" s="114" t="s">
        <v>2269</v>
      </c>
      <c r="D4181" s="114" t="s">
        <v>7897</v>
      </c>
      <c r="E4181" s="114" t="s">
        <v>7898</v>
      </c>
      <c r="F4181" s="115">
        <v>45467</v>
      </c>
      <c r="G4181" s="114" t="s">
        <v>2227</v>
      </c>
      <c r="H4181" s="116">
        <v>11037000</v>
      </c>
      <c r="I4181" s="116">
        <v>8719230</v>
      </c>
      <c r="J4181" s="116">
        <v>8719230</v>
      </c>
      <c r="K4181" s="116">
        <v>0</v>
      </c>
      <c r="L4181" s="116">
        <v>0</v>
      </c>
      <c r="M4181" s="116">
        <v>0</v>
      </c>
      <c r="N4181" s="116">
        <v>0</v>
      </c>
      <c r="O4181" s="116">
        <v>0</v>
      </c>
      <c r="P4181" s="120">
        <v>0</v>
      </c>
      <c r="Q4181" s="27" t="str">
        <f t="shared" si="639"/>
        <v>Registered</v>
      </c>
      <c r="R4181" s="121">
        <f t="shared" si="640"/>
        <v>0.79</v>
      </c>
      <c r="T4181" s="117">
        <f t="shared" si="641"/>
        <v>0</v>
      </c>
      <c r="U4181" s="117">
        <f t="shared" si="642"/>
        <v>0</v>
      </c>
    </row>
    <row r="4182" spans="1:21" hidden="1" x14ac:dyDescent="0.3">
      <c r="A4182" s="114">
        <v>6964</v>
      </c>
      <c r="B4182" s="114" t="s">
        <v>130</v>
      </c>
      <c r="C4182" s="114" t="s">
        <v>2269</v>
      </c>
      <c r="D4182" s="114" t="s">
        <v>3513</v>
      </c>
      <c r="E4182" s="114" t="s">
        <v>3514</v>
      </c>
      <c r="F4182" s="115">
        <v>45411</v>
      </c>
      <c r="G4182" s="114" t="s">
        <v>3515</v>
      </c>
      <c r="H4182" s="116">
        <v>8445600</v>
      </c>
      <c r="I4182" s="116">
        <v>7601040</v>
      </c>
      <c r="J4182" s="116">
        <v>7601040</v>
      </c>
      <c r="K4182" s="116">
        <v>0</v>
      </c>
      <c r="L4182" s="116">
        <v>0</v>
      </c>
      <c r="M4182" s="116">
        <v>0</v>
      </c>
      <c r="N4182" s="116">
        <v>0</v>
      </c>
      <c r="O4182" s="116">
        <v>0</v>
      </c>
      <c r="P4182" s="120">
        <v>0</v>
      </c>
      <c r="Q4182" s="27" t="str">
        <f t="shared" si="639"/>
        <v>Registered</v>
      </c>
      <c r="R4182" s="121">
        <f t="shared" si="640"/>
        <v>0.9</v>
      </c>
      <c r="T4182" s="117">
        <f t="shared" si="641"/>
        <v>0</v>
      </c>
      <c r="U4182" s="117">
        <f t="shared" si="642"/>
        <v>0</v>
      </c>
    </row>
    <row r="4183" spans="1:21" hidden="1" x14ac:dyDescent="0.3">
      <c r="A4183" s="114">
        <v>6965</v>
      </c>
      <c r="B4183" s="114" t="s">
        <v>130</v>
      </c>
      <c r="C4183" s="114" t="s">
        <v>2269</v>
      </c>
      <c r="D4183" s="114" t="s">
        <v>2945</v>
      </c>
      <c r="E4183" s="114" t="s">
        <v>2946</v>
      </c>
      <c r="F4183" s="115">
        <v>45162</v>
      </c>
      <c r="G4183" s="114" t="s">
        <v>2947</v>
      </c>
      <c r="H4183" s="116">
        <v>12106740</v>
      </c>
      <c r="I4183" s="116">
        <v>10290729</v>
      </c>
      <c r="J4183" s="116">
        <v>10290729</v>
      </c>
      <c r="K4183" s="116">
        <v>0</v>
      </c>
      <c r="L4183" s="116">
        <v>0</v>
      </c>
      <c r="M4183" s="116">
        <v>0</v>
      </c>
      <c r="N4183" s="116">
        <v>0</v>
      </c>
      <c r="O4183" s="116">
        <v>0</v>
      </c>
      <c r="P4183" s="120">
        <v>0</v>
      </c>
      <c r="Q4183" s="27" t="str">
        <f t="shared" si="639"/>
        <v>Registered</v>
      </c>
      <c r="R4183" s="121">
        <f t="shared" si="640"/>
        <v>0.85</v>
      </c>
      <c r="T4183" s="117">
        <f t="shared" si="641"/>
        <v>0</v>
      </c>
      <c r="U4183" s="117">
        <f t="shared" si="642"/>
        <v>0</v>
      </c>
    </row>
    <row r="4184" spans="1:21" hidden="1" x14ac:dyDescent="0.3">
      <c r="A4184" s="114">
        <v>6966</v>
      </c>
      <c r="B4184" s="114" t="s">
        <v>130</v>
      </c>
      <c r="C4184" s="114" t="s">
        <v>2269</v>
      </c>
      <c r="D4184" s="114" t="s">
        <v>3522</v>
      </c>
      <c r="E4184" s="114" t="s">
        <v>3523</v>
      </c>
      <c r="F4184" s="115">
        <v>45442</v>
      </c>
      <c r="G4184" s="114" t="s">
        <v>3524</v>
      </c>
      <c r="H4184" s="116">
        <v>8444427</v>
      </c>
      <c r="I4184" s="116">
        <v>7177764</v>
      </c>
      <c r="J4184" s="116">
        <v>7177764</v>
      </c>
      <c r="K4184" s="116">
        <v>0</v>
      </c>
      <c r="L4184" s="116">
        <v>0</v>
      </c>
      <c r="M4184" s="116">
        <v>0</v>
      </c>
      <c r="N4184" s="116">
        <v>0</v>
      </c>
      <c r="O4184" s="116">
        <v>0</v>
      </c>
      <c r="P4184" s="120">
        <v>0</v>
      </c>
      <c r="Q4184" s="27" t="str">
        <f t="shared" si="639"/>
        <v>Registered</v>
      </c>
      <c r="R4184" s="121">
        <f t="shared" si="640"/>
        <v>0.85000012434236216</v>
      </c>
      <c r="T4184" s="117">
        <f t="shared" si="641"/>
        <v>0</v>
      </c>
      <c r="U4184" s="117">
        <f t="shared" si="642"/>
        <v>0</v>
      </c>
    </row>
    <row r="4185" spans="1:21" hidden="1" x14ac:dyDescent="0.3">
      <c r="A4185" s="114">
        <v>6967</v>
      </c>
      <c r="B4185" s="114" t="s">
        <v>130</v>
      </c>
      <c r="C4185" s="114" t="s">
        <v>2269</v>
      </c>
      <c r="D4185" s="114" t="s">
        <v>3519</v>
      </c>
      <c r="E4185" s="114" t="s">
        <v>3520</v>
      </c>
      <c r="F4185" s="115">
        <v>45469</v>
      </c>
      <c r="G4185" s="114" t="s">
        <v>3521</v>
      </c>
      <c r="H4185" s="116">
        <v>8445600</v>
      </c>
      <c r="I4185" s="116">
        <v>7178760</v>
      </c>
      <c r="J4185" s="116">
        <v>7178760</v>
      </c>
      <c r="K4185" s="116">
        <v>0</v>
      </c>
      <c r="L4185" s="116">
        <v>0</v>
      </c>
      <c r="M4185" s="116">
        <v>0</v>
      </c>
      <c r="N4185" s="116">
        <v>0</v>
      </c>
      <c r="O4185" s="116">
        <v>0</v>
      </c>
      <c r="P4185" s="120">
        <v>0</v>
      </c>
      <c r="Q4185" s="27" t="str">
        <f t="shared" si="639"/>
        <v>Registered</v>
      </c>
      <c r="R4185" s="121">
        <f t="shared" si="640"/>
        <v>0.85</v>
      </c>
      <c r="T4185" s="117">
        <f t="shared" si="641"/>
        <v>0</v>
      </c>
      <c r="U4185" s="117">
        <f t="shared" si="642"/>
        <v>0</v>
      </c>
    </row>
    <row r="4186" spans="1:21" hidden="1" x14ac:dyDescent="0.3">
      <c r="A4186" s="114">
        <v>6968</v>
      </c>
      <c r="B4186" s="114" t="s">
        <v>130</v>
      </c>
      <c r="C4186" s="114" t="s">
        <v>2269</v>
      </c>
      <c r="D4186" s="114" t="s">
        <v>7901</v>
      </c>
      <c r="E4186" s="114" t="s">
        <v>7902</v>
      </c>
      <c r="F4186" s="115">
        <v>45707</v>
      </c>
      <c r="G4186" s="114" t="s">
        <v>2876</v>
      </c>
      <c r="H4186" s="116">
        <v>8715390</v>
      </c>
      <c r="I4186" s="116">
        <v>6972317</v>
      </c>
      <c r="J4186" s="116">
        <v>6972317</v>
      </c>
      <c r="K4186" s="116">
        <v>0</v>
      </c>
      <c r="L4186" s="116">
        <v>0</v>
      </c>
      <c r="M4186" s="116">
        <v>0</v>
      </c>
      <c r="N4186" s="116">
        <v>0</v>
      </c>
      <c r="O4186" s="116">
        <v>0</v>
      </c>
      <c r="P4186" s="120">
        <v>0</v>
      </c>
      <c r="Q4186" s="27" t="str">
        <f t="shared" si="639"/>
        <v>Registered</v>
      </c>
      <c r="R4186" s="121">
        <f t="shared" si="640"/>
        <v>0.80000057369779209</v>
      </c>
      <c r="T4186" s="117">
        <f t="shared" si="641"/>
        <v>0</v>
      </c>
      <c r="U4186" s="117">
        <f t="shared" si="642"/>
        <v>0</v>
      </c>
    </row>
    <row r="4187" spans="1:21" hidden="1" x14ac:dyDescent="0.3">
      <c r="A4187" s="114">
        <v>6969</v>
      </c>
      <c r="B4187" s="114" t="s">
        <v>130</v>
      </c>
      <c r="C4187" s="114" t="s">
        <v>2269</v>
      </c>
      <c r="D4187" s="114" t="s">
        <v>4374</v>
      </c>
      <c r="E4187" s="114" t="s">
        <v>4375</v>
      </c>
      <c r="F4187" s="115">
        <v>45187</v>
      </c>
      <c r="G4187" s="114" t="s">
        <v>4376</v>
      </c>
      <c r="H4187" s="116">
        <v>11801100</v>
      </c>
      <c r="I4187" s="116">
        <v>10620990</v>
      </c>
      <c r="J4187" s="116">
        <v>10620990</v>
      </c>
      <c r="K4187" s="116">
        <v>0</v>
      </c>
      <c r="L4187" s="116">
        <v>0</v>
      </c>
      <c r="M4187" s="116">
        <v>0</v>
      </c>
      <c r="N4187" s="116">
        <v>0</v>
      </c>
      <c r="O4187" s="116">
        <v>0</v>
      </c>
      <c r="P4187" s="120">
        <v>0</v>
      </c>
      <c r="Q4187" s="27" t="str">
        <f t="shared" si="639"/>
        <v>Registered</v>
      </c>
      <c r="R4187" s="121">
        <f t="shared" si="640"/>
        <v>0.9</v>
      </c>
      <c r="T4187" s="117">
        <f t="shared" si="641"/>
        <v>0</v>
      </c>
      <c r="U4187" s="117">
        <f t="shared" si="642"/>
        <v>0</v>
      </c>
    </row>
    <row r="4188" spans="1:21" hidden="1" x14ac:dyDescent="0.3">
      <c r="A4188" s="114">
        <v>6970</v>
      </c>
      <c r="B4188" s="114" t="s">
        <v>130</v>
      </c>
      <c r="C4188" s="114" t="s">
        <v>2269</v>
      </c>
      <c r="D4188" s="114" t="s">
        <v>7903</v>
      </c>
      <c r="E4188" s="114" t="s">
        <v>7904</v>
      </c>
      <c r="F4188" s="115">
        <v>45207</v>
      </c>
      <c r="G4188" s="114" t="s">
        <v>5161</v>
      </c>
      <c r="H4188" s="116">
        <v>11928450</v>
      </c>
      <c r="I4188" s="116">
        <v>10139188</v>
      </c>
      <c r="J4188" s="116">
        <v>10139188</v>
      </c>
      <c r="K4188" s="116">
        <v>0</v>
      </c>
      <c r="L4188" s="116">
        <v>0</v>
      </c>
      <c r="M4188" s="116">
        <v>0</v>
      </c>
      <c r="N4188" s="116">
        <v>0</v>
      </c>
      <c r="O4188" s="116">
        <v>0</v>
      </c>
      <c r="P4188" s="120">
        <v>0</v>
      </c>
      <c r="Q4188" s="27" t="str">
        <f t="shared" si="639"/>
        <v>Registered</v>
      </c>
      <c r="R4188" s="121">
        <f t="shared" si="640"/>
        <v>0.85000046108253802</v>
      </c>
      <c r="T4188" s="117">
        <f t="shared" si="641"/>
        <v>0</v>
      </c>
      <c r="U4188" s="117">
        <f t="shared" si="642"/>
        <v>0</v>
      </c>
    </row>
    <row r="4189" spans="1:21" hidden="1" x14ac:dyDescent="0.3">
      <c r="A4189" s="114">
        <v>6971</v>
      </c>
      <c r="B4189" s="114" t="s">
        <v>130</v>
      </c>
      <c r="C4189" s="114" t="s">
        <v>2269</v>
      </c>
      <c r="D4189" s="114" t="s">
        <v>7905</v>
      </c>
      <c r="E4189" s="114" t="s">
        <v>7906</v>
      </c>
      <c r="F4189" s="115">
        <v>45354</v>
      </c>
      <c r="G4189" s="114" t="s">
        <v>5019</v>
      </c>
      <c r="H4189" s="116">
        <v>8221557</v>
      </c>
      <c r="I4189" s="116">
        <v>7399403</v>
      </c>
      <c r="J4189" s="116">
        <v>7399403</v>
      </c>
      <c r="K4189" s="116">
        <v>0</v>
      </c>
      <c r="L4189" s="116">
        <v>0</v>
      </c>
      <c r="M4189" s="116">
        <v>0</v>
      </c>
      <c r="N4189" s="116">
        <v>0</v>
      </c>
      <c r="O4189" s="116">
        <v>0</v>
      </c>
      <c r="P4189" s="120">
        <v>0</v>
      </c>
      <c r="Q4189" s="27" t="str">
        <f t="shared" si="639"/>
        <v>Registered</v>
      </c>
      <c r="R4189" s="121">
        <f t="shared" si="640"/>
        <v>0.9000002067734858</v>
      </c>
      <c r="T4189" s="117">
        <f t="shared" si="641"/>
        <v>0</v>
      </c>
      <c r="U4189" s="117">
        <f t="shared" si="642"/>
        <v>0</v>
      </c>
    </row>
    <row r="4190" spans="1:21" hidden="1" x14ac:dyDescent="0.3">
      <c r="A4190" s="114">
        <v>6972</v>
      </c>
      <c r="B4190" s="114" t="s">
        <v>130</v>
      </c>
      <c r="C4190" s="114" t="s">
        <v>2269</v>
      </c>
      <c r="D4190" s="114" t="s">
        <v>7907</v>
      </c>
      <c r="E4190" s="114" t="s">
        <v>7908</v>
      </c>
      <c r="F4190" s="115">
        <v>45259</v>
      </c>
      <c r="G4190" s="114" t="s">
        <v>5384</v>
      </c>
      <c r="H4190" s="116">
        <v>8043261</v>
      </c>
      <c r="I4190" s="116">
        <v>7238934</v>
      </c>
      <c r="J4190" s="116">
        <v>7238934</v>
      </c>
      <c r="K4190" s="116">
        <v>0</v>
      </c>
      <c r="L4190" s="116">
        <v>0</v>
      </c>
      <c r="M4190" s="116">
        <v>0</v>
      </c>
      <c r="N4190" s="116">
        <v>0</v>
      </c>
      <c r="O4190" s="116">
        <v>0</v>
      </c>
      <c r="P4190" s="120">
        <v>0</v>
      </c>
      <c r="Q4190" s="27" t="str">
        <f t="shared" si="639"/>
        <v>Registered</v>
      </c>
      <c r="R4190" s="121">
        <f t="shared" si="640"/>
        <v>0.89999988810508569</v>
      </c>
      <c r="T4190" s="117">
        <f t="shared" si="641"/>
        <v>0</v>
      </c>
      <c r="U4190" s="117">
        <f t="shared" si="642"/>
        <v>0</v>
      </c>
    </row>
    <row r="4191" spans="1:21" hidden="1" x14ac:dyDescent="0.3">
      <c r="A4191" s="114">
        <v>6973</v>
      </c>
      <c r="B4191" s="114" t="s">
        <v>130</v>
      </c>
      <c r="C4191" s="114" t="s">
        <v>2269</v>
      </c>
      <c r="D4191" s="114" t="s">
        <v>2999</v>
      </c>
      <c r="E4191" s="114" t="s">
        <v>3000</v>
      </c>
      <c r="F4191" s="115">
        <v>45168</v>
      </c>
      <c r="G4191" s="114" t="s">
        <v>3001</v>
      </c>
      <c r="H4191" s="116">
        <v>11843550</v>
      </c>
      <c r="I4191" s="116">
        <v>10659201</v>
      </c>
      <c r="J4191" s="116">
        <v>10659201</v>
      </c>
      <c r="K4191" s="116">
        <v>0</v>
      </c>
      <c r="L4191" s="116">
        <v>0</v>
      </c>
      <c r="M4191" s="116">
        <v>0</v>
      </c>
      <c r="N4191" s="116">
        <v>0</v>
      </c>
      <c r="O4191" s="116">
        <v>0</v>
      </c>
      <c r="P4191" s="120">
        <v>0</v>
      </c>
      <c r="Q4191" s="27" t="str">
        <f t="shared" si="639"/>
        <v>Registered</v>
      </c>
      <c r="R4191" s="121">
        <f t="shared" si="640"/>
        <v>0.90000050660486086</v>
      </c>
      <c r="T4191" s="117">
        <f t="shared" si="641"/>
        <v>0</v>
      </c>
      <c r="U4191" s="117">
        <f t="shared" si="642"/>
        <v>0</v>
      </c>
    </row>
    <row r="4192" spans="1:21" hidden="1" x14ac:dyDescent="0.3">
      <c r="A4192" s="114">
        <v>6974</v>
      </c>
      <c r="B4192" s="114" t="s">
        <v>130</v>
      </c>
      <c r="C4192" s="114" t="s">
        <v>2269</v>
      </c>
      <c r="D4192" s="114" t="s">
        <v>7909</v>
      </c>
      <c r="E4192" s="114" t="s">
        <v>7910</v>
      </c>
      <c r="F4192" s="115">
        <v>45113</v>
      </c>
      <c r="G4192" s="114" t="s">
        <v>5179</v>
      </c>
      <c r="H4192" s="116">
        <v>7917750</v>
      </c>
      <c r="I4192" s="116">
        <v>7125981</v>
      </c>
      <c r="J4192" s="116">
        <v>7125981</v>
      </c>
      <c r="K4192" s="116">
        <v>0</v>
      </c>
      <c r="L4192" s="116">
        <v>0</v>
      </c>
      <c r="M4192" s="116">
        <v>0</v>
      </c>
      <c r="N4192" s="116">
        <v>0</v>
      </c>
      <c r="O4192" s="116">
        <v>0</v>
      </c>
      <c r="P4192" s="120">
        <v>0</v>
      </c>
      <c r="Q4192" s="27" t="str">
        <f t="shared" si="639"/>
        <v>Registered</v>
      </c>
      <c r="R4192" s="121">
        <f t="shared" si="640"/>
        <v>0.90000075779103916</v>
      </c>
      <c r="T4192" s="117">
        <f t="shared" si="641"/>
        <v>0</v>
      </c>
      <c r="U4192" s="117">
        <f t="shared" si="642"/>
        <v>0</v>
      </c>
    </row>
    <row r="4193" spans="1:21" hidden="1" x14ac:dyDescent="0.3">
      <c r="A4193" s="114">
        <v>6975</v>
      </c>
      <c r="B4193" s="114" t="s">
        <v>130</v>
      </c>
      <c r="C4193" s="114" t="s">
        <v>2269</v>
      </c>
      <c r="D4193" s="114" t="s">
        <v>7911</v>
      </c>
      <c r="E4193" s="114" t="s">
        <v>7912</v>
      </c>
      <c r="F4193" s="115">
        <v>45083</v>
      </c>
      <c r="G4193" s="114" t="s">
        <v>2714</v>
      </c>
      <c r="H4193" s="116">
        <v>11716200</v>
      </c>
      <c r="I4193" s="116">
        <v>9958770</v>
      </c>
      <c r="J4193" s="116">
        <v>9958770</v>
      </c>
      <c r="K4193" s="116">
        <v>0</v>
      </c>
      <c r="L4193" s="116">
        <v>0</v>
      </c>
      <c r="M4193" s="116">
        <v>0</v>
      </c>
      <c r="N4193" s="116">
        <v>0</v>
      </c>
      <c r="O4193" s="116">
        <v>0</v>
      </c>
      <c r="P4193" s="120">
        <v>0</v>
      </c>
      <c r="Q4193" s="27" t="str">
        <f t="shared" si="639"/>
        <v>Registered</v>
      </c>
      <c r="R4193" s="121">
        <f t="shared" si="640"/>
        <v>0.85</v>
      </c>
      <c r="T4193" s="117">
        <f t="shared" si="641"/>
        <v>0</v>
      </c>
      <c r="U4193" s="117">
        <f t="shared" si="642"/>
        <v>0</v>
      </c>
    </row>
    <row r="4194" spans="1:21" hidden="1" x14ac:dyDescent="0.3">
      <c r="A4194" s="114">
        <v>6976</v>
      </c>
      <c r="B4194" s="114" t="s">
        <v>130</v>
      </c>
      <c r="C4194" s="114" t="s">
        <v>2269</v>
      </c>
      <c r="D4194" s="114" t="s">
        <v>7913</v>
      </c>
      <c r="E4194" s="114" t="s">
        <v>7914</v>
      </c>
      <c r="F4194" s="115">
        <v>45125</v>
      </c>
      <c r="G4194" s="114" t="s">
        <v>2598</v>
      </c>
      <c r="H4194" s="116">
        <v>11801100</v>
      </c>
      <c r="I4194" s="116">
        <v>10030935</v>
      </c>
      <c r="J4194" s="116">
        <v>10030935</v>
      </c>
      <c r="K4194" s="116">
        <v>0</v>
      </c>
      <c r="L4194" s="116">
        <v>0</v>
      </c>
      <c r="M4194" s="116">
        <v>0</v>
      </c>
      <c r="N4194" s="116">
        <v>0</v>
      </c>
      <c r="O4194" s="116">
        <v>0</v>
      </c>
      <c r="P4194" s="120">
        <v>0</v>
      </c>
      <c r="Q4194" s="27" t="str">
        <f t="shared" si="639"/>
        <v>Registered</v>
      </c>
      <c r="R4194" s="121">
        <f t="shared" si="640"/>
        <v>0.85</v>
      </c>
      <c r="T4194" s="117">
        <f t="shared" si="641"/>
        <v>0</v>
      </c>
      <c r="U4194" s="117">
        <f t="shared" si="642"/>
        <v>0</v>
      </c>
    </row>
    <row r="4195" spans="1:21" hidden="1" x14ac:dyDescent="0.3">
      <c r="A4195" s="114">
        <v>6977</v>
      </c>
      <c r="B4195" s="114" t="s">
        <v>130</v>
      </c>
      <c r="C4195" s="114" t="s">
        <v>2269</v>
      </c>
      <c r="D4195" s="114" t="s">
        <v>7915</v>
      </c>
      <c r="E4195" s="114" t="s">
        <v>7916</v>
      </c>
      <c r="F4195" s="115">
        <v>45290</v>
      </c>
      <c r="G4195" s="114" t="s">
        <v>4962</v>
      </c>
      <c r="H4195" s="116">
        <v>8176983</v>
      </c>
      <c r="I4195" s="116">
        <v>7768130</v>
      </c>
      <c r="J4195" s="116">
        <v>7768130</v>
      </c>
      <c r="K4195" s="116">
        <v>0</v>
      </c>
      <c r="L4195" s="116">
        <v>0</v>
      </c>
      <c r="M4195" s="116">
        <v>0</v>
      </c>
      <c r="N4195" s="116">
        <v>0</v>
      </c>
      <c r="O4195" s="116">
        <v>0</v>
      </c>
      <c r="P4195" s="120">
        <v>0</v>
      </c>
      <c r="Q4195" s="27" t="str">
        <f t="shared" si="639"/>
        <v>Registered</v>
      </c>
      <c r="R4195" s="121">
        <f t="shared" si="640"/>
        <v>0.94999952916619734</v>
      </c>
      <c r="T4195" s="117">
        <f t="shared" si="641"/>
        <v>0</v>
      </c>
      <c r="U4195" s="117">
        <f t="shared" si="642"/>
        <v>0</v>
      </c>
    </row>
    <row r="4196" spans="1:21" hidden="1" x14ac:dyDescent="0.3">
      <c r="A4196" s="114">
        <v>6978</v>
      </c>
      <c r="B4196" s="114" t="s">
        <v>130</v>
      </c>
      <c r="C4196" s="114" t="s">
        <v>2269</v>
      </c>
      <c r="D4196" s="114" t="s">
        <v>7917</v>
      </c>
      <c r="E4196" s="114" t="s">
        <v>7918</v>
      </c>
      <c r="F4196" s="115">
        <v>45062</v>
      </c>
      <c r="G4196" s="114" t="s">
        <v>3007</v>
      </c>
      <c r="H4196" s="116">
        <v>7731243</v>
      </c>
      <c r="I4196" s="116">
        <v>6958117</v>
      </c>
      <c r="J4196" s="116">
        <v>6958117</v>
      </c>
      <c r="K4196" s="116">
        <v>0</v>
      </c>
      <c r="L4196" s="116">
        <v>0</v>
      </c>
      <c r="M4196" s="116">
        <v>0</v>
      </c>
      <c r="N4196" s="116">
        <v>0</v>
      </c>
      <c r="O4196" s="116">
        <v>0</v>
      </c>
      <c r="P4196" s="120">
        <v>0</v>
      </c>
      <c r="Q4196" s="27" t="str">
        <f t="shared" si="639"/>
        <v>Registered</v>
      </c>
      <c r="R4196" s="121">
        <f t="shared" si="640"/>
        <v>0.89999978011297799</v>
      </c>
      <c r="T4196" s="117">
        <f t="shared" si="641"/>
        <v>0</v>
      </c>
      <c r="U4196" s="117">
        <f t="shared" si="642"/>
        <v>0</v>
      </c>
    </row>
    <row r="4197" spans="1:21" hidden="1" x14ac:dyDescent="0.3">
      <c r="A4197" s="114">
        <v>6979</v>
      </c>
      <c r="B4197" s="114" t="s">
        <v>130</v>
      </c>
      <c r="C4197" s="114" t="s">
        <v>2269</v>
      </c>
      <c r="D4197" s="114" t="s">
        <v>7921</v>
      </c>
      <c r="E4197" s="114" t="s">
        <v>7922</v>
      </c>
      <c r="F4197" s="115">
        <v>45392</v>
      </c>
      <c r="G4197" s="114" t="s">
        <v>4392</v>
      </c>
      <c r="H4197" s="116">
        <v>8266131</v>
      </c>
      <c r="I4197" s="116">
        <v>7439519</v>
      </c>
      <c r="J4197" s="116">
        <v>7439519</v>
      </c>
      <c r="K4197" s="116">
        <v>0</v>
      </c>
      <c r="L4197" s="116">
        <v>0</v>
      </c>
      <c r="M4197" s="116">
        <v>0</v>
      </c>
      <c r="N4197" s="116">
        <v>0</v>
      </c>
      <c r="O4197" s="116">
        <v>0</v>
      </c>
      <c r="P4197" s="120">
        <v>0</v>
      </c>
      <c r="Q4197" s="27" t="str">
        <f t="shared" si="639"/>
        <v>Registered</v>
      </c>
      <c r="R4197" s="121">
        <f t="shared" si="640"/>
        <v>0.90000013307313909</v>
      </c>
      <c r="T4197" s="117">
        <f t="shared" si="641"/>
        <v>0</v>
      </c>
      <c r="U4197" s="117">
        <f t="shared" si="642"/>
        <v>0</v>
      </c>
    </row>
    <row r="4198" spans="1:21" hidden="1" x14ac:dyDescent="0.3">
      <c r="A4198" s="114">
        <v>6980</v>
      </c>
      <c r="B4198" s="114" t="s">
        <v>130</v>
      </c>
      <c r="C4198" s="114" t="s">
        <v>2269</v>
      </c>
      <c r="D4198" s="114" t="s">
        <v>3703</v>
      </c>
      <c r="E4198" s="114" t="s">
        <v>3704</v>
      </c>
      <c r="F4198" s="115">
        <v>45104</v>
      </c>
      <c r="G4198" s="114" t="s">
        <v>3442</v>
      </c>
      <c r="H4198" s="116">
        <v>7864965</v>
      </c>
      <c r="I4198" s="116">
        <v>7078468</v>
      </c>
      <c r="J4198" s="116">
        <v>7078468</v>
      </c>
      <c r="K4198" s="116">
        <v>0</v>
      </c>
      <c r="L4198" s="116">
        <v>0</v>
      </c>
      <c r="M4198" s="116">
        <v>0</v>
      </c>
      <c r="N4198" s="116">
        <v>0</v>
      </c>
      <c r="O4198" s="116">
        <v>0</v>
      </c>
      <c r="P4198" s="120">
        <v>0</v>
      </c>
      <c r="Q4198" s="27" t="str">
        <f t="shared" si="639"/>
        <v>Registered</v>
      </c>
      <c r="R4198" s="121">
        <f t="shared" si="640"/>
        <v>0.89999993642692622</v>
      </c>
      <c r="T4198" s="117">
        <f t="shared" si="641"/>
        <v>0</v>
      </c>
      <c r="U4198" s="117">
        <f t="shared" si="642"/>
        <v>0</v>
      </c>
    </row>
    <row r="4199" spans="1:21" hidden="1" x14ac:dyDescent="0.3">
      <c r="A4199" s="114">
        <v>6981</v>
      </c>
      <c r="B4199" s="114" t="s">
        <v>130</v>
      </c>
      <c r="C4199" s="114" t="s">
        <v>2269</v>
      </c>
      <c r="D4199" s="114" t="s">
        <v>7923</v>
      </c>
      <c r="E4199" s="114" t="s">
        <v>7924</v>
      </c>
      <c r="F4199" s="115">
        <v>45341</v>
      </c>
      <c r="G4199" s="114" t="s">
        <v>1419</v>
      </c>
      <c r="H4199" s="116">
        <v>12285030</v>
      </c>
      <c r="I4199" s="116">
        <v>10442279</v>
      </c>
      <c r="J4199" s="116">
        <v>10442279</v>
      </c>
      <c r="K4199" s="116">
        <v>0</v>
      </c>
      <c r="L4199" s="116">
        <v>0</v>
      </c>
      <c r="M4199" s="116">
        <v>0</v>
      </c>
      <c r="N4199" s="116">
        <v>0</v>
      </c>
      <c r="O4199" s="116">
        <v>0</v>
      </c>
      <c r="P4199" s="120">
        <v>0</v>
      </c>
      <c r="Q4199" s="27" t="str">
        <f t="shared" si="639"/>
        <v>Registered</v>
      </c>
      <c r="R4199" s="121">
        <f t="shared" si="640"/>
        <v>0.85000028489958912</v>
      </c>
      <c r="T4199" s="117">
        <f t="shared" si="641"/>
        <v>0</v>
      </c>
      <c r="U4199" s="117">
        <f t="shared" si="642"/>
        <v>0</v>
      </c>
    </row>
    <row r="4200" spans="1:21" hidden="1" x14ac:dyDescent="0.3">
      <c r="A4200" s="114">
        <v>6982</v>
      </c>
      <c r="B4200" s="114" t="s">
        <v>130</v>
      </c>
      <c r="C4200" s="114" t="s">
        <v>2269</v>
      </c>
      <c r="D4200" s="114" t="s">
        <v>7925</v>
      </c>
      <c r="E4200" s="114" t="s">
        <v>7926</v>
      </c>
      <c r="F4200" s="115">
        <v>45125</v>
      </c>
      <c r="G4200" s="114" t="s">
        <v>2401</v>
      </c>
      <c r="H4200" s="116">
        <v>11843550</v>
      </c>
      <c r="I4200" s="116">
        <v>10067021</v>
      </c>
      <c r="J4200" s="116">
        <v>10067021</v>
      </c>
      <c r="K4200" s="116">
        <v>0</v>
      </c>
      <c r="L4200" s="116">
        <v>0</v>
      </c>
      <c r="M4200" s="116">
        <v>0</v>
      </c>
      <c r="N4200" s="116">
        <v>0</v>
      </c>
      <c r="O4200" s="116">
        <v>0</v>
      </c>
      <c r="P4200" s="120">
        <v>0</v>
      </c>
      <c r="Q4200" s="27" t="str">
        <f t="shared" si="639"/>
        <v>Registered</v>
      </c>
      <c r="R4200" s="121">
        <f t="shared" si="640"/>
        <v>0.85000029551950218</v>
      </c>
      <c r="T4200" s="117">
        <f t="shared" si="641"/>
        <v>0</v>
      </c>
      <c r="U4200" s="117">
        <f t="shared" si="642"/>
        <v>0</v>
      </c>
    </row>
    <row r="4201" spans="1:21" hidden="1" x14ac:dyDescent="0.3">
      <c r="A4201" s="114">
        <v>6983</v>
      </c>
      <c r="B4201" s="114" t="s">
        <v>130</v>
      </c>
      <c r="C4201" s="114" t="s">
        <v>2269</v>
      </c>
      <c r="D4201" s="114" t="s">
        <v>7927</v>
      </c>
      <c r="E4201" s="114" t="s">
        <v>7928</v>
      </c>
      <c r="F4201" s="115">
        <v>45226</v>
      </c>
      <c r="G4201" s="114" t="s">
        <v>3602</v>
      </c>
      <c r="H4201" s="116">
        <v>8221557</v>
      </c>
      <c r="I4201" s="116">
        <v>7399403</v>
      </c>
      <c r="J4201" s="116">
        <v>7399403</v>
      </c>
      <c r="K4201" s="116">
        <v>0</v>
      </c>
      <c r="L4201" s="116">
        <v>0</v>
      </c>
      <c r="M4201" s="116">
        <v>0</v>
      </c>
      <c r="N4201" s="116">
        <v>0</v>
      </c>
      <c r="O4201" s="116">
        <v>0</v>
      </c>
      <c r="P4201" s="120">
        <v>0</v>
      </c>
      <c r="Q4201" s="27" t="str">
        <f t="shared" si="639"/>
        <v>Registered</v>
      </c>
      <c r="R4201" s="121">
        <f t="shared" si="640"/>
        <v>0.9000002067734858</v>
      </c>
      <c r="T4201" s="117">
        <f t="shared" si="641"/>
        <v>0</v>
      </c>
      <c r="U4201" s="117">
        <f t="shared" si="642"/>
        <v>0</v>
      </c>
    </row>
    <row r="4202" spans="1:21" hidden="1" x14ac:dyDescent="0.3">
      <c r="A4202" s="114">
        <v>6984</v>
      </c>
      <c r="B4202" s="114" t="s">
        <v>130</v>
      </c>
      <c r="C4202" s="114" t="s">
        <v>2269</v>
      </c>
      <c r="D4202" s="114" t="s">
        <v>3725</v>
      </c>
      <c r="E4202" s="114" t="s">
        <v>3726</v>
      </c>
      <c r="F4202" s="115">
        <v>45090</v>
      </c>
      <c r="G4202" s="114" t="s">
        <v>3727</v>
      </c>
      <c r="H4202" s="116">
        <v>7859100</v>
      </c>
      <c r="I4202" s="116">
        <v>7073190</v>
      </c>
      <c r="J4202" s="116">
        <v>7073190</v>
      </c>
      <c r="K4202" s="116">
        <v>0</v>
      </c>
      <c r="L4202" s="116">
        <v>0</v>
      </c>
      <c r="M4202" s="116">
        <v>0</v>
      </c>
      <c r="N4202" s="116">
        <v>0</v>
      </c>
      <c r="O4202" s="116">
        <v>0</v>
      </c>
      <c r="P4202" s="120">
        <v>0</v>
      </c>
      <c r="Q4202" s="27" t="str">
        <f t="shared" si="639"/>
        <v>Registered</v>
      </c>
      <c r="R4202" s="121">
        <f t="shared" si="640"/>
        <v>0.9</v>
      </c>
      <c r="T4202" s="117">
        <f t="shared" si="641"/>
        <v>0</v>
      </c>
      <c r="U4202" s="117">
        <f t="shared" si="642"/>
        <v>0</v>
      </c>
    </row>
    <row r="4203" spans="1:21" hidden="1" x14ac:dyDescent="0.3">
      <c r="A4203" s="114">
        <v>6985</v>
      </c>
      <c r="B4203" s="114" t="s">
        <v>130</v>
      </c>
      <c r="C4203" s="114" t="s">
        <v>2269</v>
      </c>
      <c r="D4203" s="114" t="s">
        <v>7929</v>
      </c>
      <c r="E4203" s="114" t="s">
        <v>7930</v>
      </c>
      <c r="F4203" s="115">
        <v>45097</v>
      </c>
      <c r="G4203" s="114" t="s">
        <v>3420</v>
      </c>
      <c r="H4203" s="116">
        <v>11748462</v>
      </c>
      <c r="I4203" s="116">
        <v>9986191</v>
      </c>
      <c r="J4203" s="116">
        <v>9986191</v>
      </c>
      <c r="K4203" s="116">
        <v>0</v>
      </c>
      <c r="L4203" s="116">
        <v>0</v>
      </c>
      <c r="M4203" s="116">
        <v>0</v>
      </c>
      <c r="N4203" s="116">
        <v>0</v>
      </c>
      <c r="O4203" s="116">
        <v>0</v>
      </c>
      <c r="P4203" s="120">
        <v>0</v>
      </c>
      <c r="Q4203" s="27" t="str">
        <f t="shared" si="639"/>
        <v>Registered</v>
      </c>
      <c r="R4203" s="121">
        <f t="shared" si="640"/>
        <v>0.84999985530020861</v>
      </c>
      <c r="T4203" s="117">
        <f t="shared" si="641"/>
        <v>0</v>
      </c>
      <c r="U4203" s="117">
        <f t="shared" si="642"/>
        <v>0</v>
      </c>
    </row>
    <row r="4204" spans="1:21" hidden="1" x14ac:dyDescent="0.3">
      <c r="A4204" s="114">
        <v>6986</v>
      </c>
      <c r="B4204" s="114" t="s">
        <v>130</v>
      </c>
      <c r="C4204" s="114" t="s">
        <v>2269</v>
      </c>
      <c r="D4204" s="114" t="s">
        <v>7931</v>
      </c>
      <c r="E4204" s="114" t="s">
        <v>5172</v>
      </c>
      <c r="F4204" s="115">
        <v>45125</v>
      </c>
      <c r="G4204" s="114" t="s">
        <v>3442</v>
      </c>
      <c r="H4204" s="116">
        <v>11882604</v>
      </c>
      <c r="I4204" s="116">
        <v>10100211</v>
      </c>
      <c r="J4204" s="116">
        <v>10100211</v>
      </c>
      <c r="K4204" s="116">
        <v>0</v>
      </c>
      <c r="L4204" s="116">
        <v>0</v>
      </c>
      <c r="M4204" s="116">
        <v>0</v>
      </c>
      <c r="N4204" s="116">
        <v>0</v>
      </c>
      <c r="O4204" s="116">
        <v>0</v>
      </c>
      <c r="P4204" s="120">
        <v>0</v>
      </c>
      <c r="Q4204" s="27" t="str">
        <f t="shared" si="639"/>
        <v>Registered</v>
      </c>
      <c r="R4204" s="121">
        <f t="shared" si="640"/>
        <v>0.84999979802406944</v>
      </c>
      <c r="T4204" s="117">
        <f t="shared" si="641"/>
        <v>0</v>
      </c>
      <c r="U4204" s="117">
        <f t="shared" si="642"/>
        <v>0</v>
      </c>
    </row>
    <row r="4205" spans="1:21" hidden="1" x14ac:dyDescent="0.3">
      <c r="A4205" s="114">
        <v>6987</v>
      </c>
      <c r="B4205" s="114" t="s">
        <v>130</v>
      </c>
      <c r="C4205" s="114" t="s">
        <v>2269</v>
      </c>
      <c r="D4205" s="114" t="s">
        <v>7932</v>
      </c>
      <c r="E4205" s="114" t="s">
        <v>7933</v>
      </c>
      <c r="F4205" s="115">
        <v>45260</v>
      </c>
      <c r="G4205" s="114" t="s">
        <v>2916</v>
      </c>
      <c r="H4205" s="116">
        <v>7741800</v>
      </c>
      <c r="I4205" s="116">
        <v>6967620</v>
      </c>
      <c r="J4205" s="116">
        <v>6967620</v>
      </c>
      <c r="K4205" s="116">
        <v>0</v>
      </c>
      <c r="L4205" s="116">
        <v>0</v>
      </c>
      <c r="M4205" s="116">
        <v>0</v>
      </c>
      <c r="N4205" s="116">
        <v>0</v>
      </c>
      <c r="O4205" s="116">
        <v>0</v>
      </c>
      <c r="P4205" s="120">
        <v>0</v>
      </c>
      <c r="Q4205" s="27" t="str">
        <f t="shared" si="639"/>
        <v>Registered</v>
      </c>
      <c r="R4205" s="121">
        <f t="shared" si="640"/>
        <v>0.9</v>
      </c>
      <c r="T4205" s="117">
        <f t="shared" si="641"/>
        <v>0</v>
      </c>
      <c r="U4205" s="117">
        <f t="shared" si="642"/>
        <v>0</v>
      </c>
    </row>
    <row r="4206" spans="1:21" hidden="1" x14ac:dyDescent="0.3">
      <c r="A4206" s="114">
        <v>6988</v>
      </c>
      <c r="B4206" s="114" t="s">
        <v>130</v>
      </c>
      <c r="C4206" s="114" t="s">
        <v>2269</v>
      </c>
      <c r="D4206" s="114" t="s">
        <v>7934</v>
      </c>
      <c r="E4206" s="114" t="s">
        <v>7935</v>
      </c>
      <c r="F4206" s="115">
        <v>45064</v>
      </c>
      <c r="G4206" s="114" t="s">
        <v>2395</v>
      </c>
      <c r="H4206" s="116">
        <v>11731482</v>
      </c>
      <c r="I4206" s="116">
        <v>10558330</v>
      </c>
      <c r="J4206" s="116">
        <v>10558330</v>
      </c>
      <c r="K4206" s="116">
        <v>0</v>
      </c>
      <c r="L4206" s="116">
        <v>0</v>
      </c>
      <c r="M4206" s="116">
        <v>0</v>
      </c>
      <c r="N4206" s="116">
        <v>0</v>
      </c>
      <c r="O4206" s="116">
        <v>0</v>
      </c>
      <c r="P4206" s="120">
        <v>0</v>
      </c>
      <c r="Q4206" s="27" t="str">
        <f t="shared" si="639"/>
        <v>Registered</v>
      </c>
      <c r="R4206" s="121">
        <f t="shared" si="640"/>
        <v>0.899999676085255</v>
      </c>
      <c r="T4206" s="117">
        <f t="shared" si="641"/>
        <v>0</v>
      </c>
      <c r="U4206" s="117">
        <f t="shared" si="642"/>
        <v>0</v>
      </c>
    </row>
    <row r="4207" spans="1:21" hidden="1" x14ac:dyDescent="0.3">
      <c r="A4207" s="114">
        <v>6989</v>
      </c>
      <c r="B4207" s="114" t="s">
        <v>130</v>
      </c>
      <c r="C4207" s="114" t="s">
        <v>2269</v>
      </c>
      <c r="D4207" s="114" t="s">
        <v>7936</v>
      </c>
      <c r="E4207" s="114" t="s">
        <v>7937</v>
      </c>
      <c r="F4207" s="115">
        <v>45161</v>
      </c>
      <c r="G4207" s="114" t="s">
        <v>2598</v>
      </c>
      <c r="H4207" s="116">
        <v>11801100</v>
      </c>
      <c r="I4207" s="116">
        <v>10030935</v>
      </c>
      <c r="J4207" s="116">
        <v>10030935</v>
      </c>
      <c r="K4207" s="116">
        <v>0</v>
      </c>
      <c r="L4207" s="116">
        <v>0</v>
      </c>
      <c r="M4207" s="116">
        <v>0</v>
      </c>
      <c r="N4207" s="116">
        <v>0</v>
      </c>
      <c r="O4207" s="116">
        <v>0</v>
      </c>
      <c r="P4207" s="120">
        <v>0</v>
      </c>
      <c r="Q4207" s="27" t="str">
        <f t="shared" si="639"/>
        <v>Registered</v>
      </c>
      <c r="R4207" s="121">
        <f t="shared" si="640"/>
        <v>0.85</v>
      </c>
      <c r="T4207" s="117">
        <f t="shared" si="641"/>
        <v>0</v>
      </c>
      <c r="U4207" s="117">
        <f t="shared" si="642"/>
        <v>0</v>
      </c>
    </row>
    <row r="4208" spans="1:21" hidden="1" x14ac:dyDescent="0.3">
      <c r="A4208" s="114">
        <v>10149</v>
      </c>
      <c r="B4208" s="114" t="s">
        <v>130</v>
      </c>
      <c r="C4208" s="114" t="s">
        <v>2269</v>
      </c>
      <c r="D4208" s="114" t="s">
        <v>9432</v>
      </c>
      <c r="E4208" s="114" t="s">
        <v>9433</v>
      </c>
      <c r="F4208" s="115">
        <v>45281</v>
      </c>
      <c r="G4208" s="114" t="s">
        <v>3344</v>
      </c>
      <c r="H4208" s="116">
        <v>8043261</v>
      </c>
      <c r="I4208" s="116">
        <v>6434608</v>
      </c>
      <c r="J4208" s="116">
        <v>6438600</v>
      </c>
      <c r="K4208" s="116">
        <v>-3992</v>
      </c>
      <c r="L4208" s="116">
        <v>0</v>
      </c>
      <c r="M4208" s="116">
        <v>0</v>
      </c>
      <c r="N4208" s="116">
        <v>0</v>
      </c>
      <c r="O4208" s="116">
        <v>0</v>
      </c>
      <c r="P4208" s="120">
        <v>0</v>
      </c>
      <c r="Q4208" s="27" t="str">
        <f t="shared" si="639"/>
        <v>Registered</v>
      </c>
      <c r="R4208" s="121">
        <f t="shared" si="640"/>
        <v>0.79999990053785397</v>
      </c>
      <c r="T4208" s="117">
        <f t="shared" si="641"/>
        <v>0</v>
      </c>
      <c r="U4208" s="117">
        <f t="shared" si="642"/>
        <v>-3992</v>
      </c>
    </row>
    <row r="4209" spans="1:21" hidden="1" x14ac:dyDescent="0.3">
      <c r="A4209" s="114">
        <v>10399</v>
      </c>
      <c r="B4209" s="114" t="s">
        <v>130</v>
      </c>
      <c r="C4209" s="114" t="s">
        <v>2269</v>
      </c>
      <c r="D4209" s="114" t="s">
        <v>9784</v>
      </c>
      <c r="E4209" s="114" t="s">
        <v>9785</v>
      </c>
      <c r="F4209" s="115">
        <v>45113</v>
      </c>
      <c r="G4209" s="114" t="s">
        <v>2047</v>
      </c>
      <c r="H4209" s="116">
        <v>11376600</v>
      </c>
      <c r="I4209" s="116">
        <v>9101280</v>
      </c>
      <c r="J4209" s="116">
        <v>9301280</v>
      </c>
      <c r="K4209" s="116">
        <v>-200000</v>
      </c>
      <c r="L4209" s="116">
        <v>0</v>
      </c>
      <c r="M4209" s="116">
        <v>0</v>
      </c>
      <c r="N4209" s="116">
        <v>0</v>
      </c>
      <c r="O4209" s="116">
        <v>0</v>
      </c>
      <c r="P4209" s="120">
        <v>0</v>
      </c>
      <c r="Q4209" s="27" t="str">
        <f t="shared" si="639"/>
        <v>Registered</v>
      </c>
      <c r="R4209" s="121">
        <f t="shared" si="640"/>
        <v>0.8</v>
      </c>
      <c r="T4209" s="117">
        <f t="shared" si="641"/>
        <v>0</v>
      </c>
      <c r="U4209" s="117">
        <f t="shared" si="642"/>
        <v>-200000</v>
      </c>
    </row>
    <row r="4210" spans="1:21" hidden="1" x14ac:dyDescent="0.3">
      <c r="A4210" s="114">
        <v>10430</v>
      </c>
      <c r="B4210" s="114" t="s">
        <v>130</v>
      </c>
      <c r="C4210" s="114" t="s">
        <v>2269</v>
      </c>
      <c r="D4210" s="114" t="s">
        <v>4435</v>
      </c>
      <c r="E4210" s="114" t="s">
        <v>4436</v>
      </c>
      <c r="F4210" s="115">
        <v>45504</v>
      </c>
      <c r="G4210" s="114" t="s">
        <v>4437</v>
      </c>
      <c r="H4210" s="116">
        <v>8445600</v>
      </c>
      <c r="I4210" s="116">
        <v>7601040</v>
      </c>
      <c r="J4210" s="116">
        <v>7857770</v>
      </c>
      <c r="K4210" s="116">
        <v>-256730</v>
      </c>
      <c r="L4210" s="116">
        <v>0</v>
      </c>
      <c r="M4210" s="116">
        <v>0</v>
      </c>
      <c r="N4210" s="116">
        <v>0</v>
      </c>
      <c r="O4210" s="116">
        <v>0</v>
      </c>
      <c r="P4210" s="120">
        <v>0</v>
      </c>
      <c r="Q4210" s="27" t="str">
        <f t="shared" si="639"/>
        <v>Registered</v>
      </c>
      <c r="R4210" s="121">
        <f t="shared" si="640"/>
        <v>0.9</v>
      </c>
      <c r="T4210" s="117">
        <f t="shared" si="641"/>
        <v>0</v>
      </c>
      <c r="U4210" s="117">
        <f t="shared" si="642"/>
        <v>-256730</v>
      </c>
    </row>
    <row r="4211" spans="1:21" hidden="1" x14ac:dyDescent="0.3">
      <c r="A4211" s="114">
        <v>10601</v>
      </c>
      <c r="B4211" s="114" t="s">
        <v>130</v>
      </c>
      <c r="C4211" s="114" t="s">
        <v>2269</v>
      </c>
      <c r="D4211" s="114" t="s">
        <v>10079</v>
      </c>
      <c r="E4211" s="114" t="s">
        <v>10080</v>
      </c>
      <c r="F4211" s="115">
        <v>45075</v>
      </c>
      <c r="G4211" s="114" t="s">
        <v>3902</v>
      </c>
      <c r="H4211" s="116">
        <v>10800000</v>
      </c>
      <c r="I4211" s="116">
        <v>9180000</v>
      </c>
      <c r="J4211" s="116">
        <v>10800000</v>
      </c>
      <c r="K4211" s="116">
        <v>-1620000</v>
      </c>
      <c r="L4211" s="116">
        <v>0</v>
      </c>
      <c r="M4211" s="116">
        <v>0</v>
      </c>
      <c r="N4211" s="116">
        <v>0</v>
      </c>
      <c r="O4211" s="116">
        <v>0</v>
      </c>
      <c r="P4211" s="120">
        <v>0</v>
      </c>
      <c r="Q4211" s="27" t="str">
        <f t="shared" si="639"/>
        <v>Registered</v>
      </c>
      <c r="R4211" s="121">
        <f t="shared" si="640"/>
        <v>0.85</v>
      </c>
      <c r="T4211" s="117">
        <f t="shared" si="641"/>
        <v>0</v>
      </c>
      <c r="U4211" s="117">
        <f t="shared" si="642"/>
        <v>-1620000</v>
      </c>
    </row>
    <row r="4212" spans="1:21" hidden="1" x14ac:dyDescent="0.3">
      <c r="A4212" s="114">
        <v>10612</v>
      </c>
      <c r="B4212" s="114" t="s">
        <v>130</v>
      </c>
      <c r="C4212" s="114" t="s">
        <v>2269</v>
      </c>
      <c r="D4212" s="114" t="s">
        <v>10088</v>
      </c>
      <c r="E4212" s="114" t="s">
        <v>10089</v>
      </c>
      <c r="F4212" s="115">
        <v>45090</v>
      </c>
      <c r="G4212" s="114" t="s">
        <v>5131</v>
      </c>
      <c r="H4212" s="116">
        <v>11716200</v>
      </c>
      <c r="I4212" s="116">
        <v>9958770</v>
      </c>
      <c r="J4212" s="116">
        <v>11716200</v>
      </c>
      <c r="K4212" s="116">
        <v>-1757430</v>
      </c>
      <c r="L4212" s="116">
        <v>0</v>
      </c>
      <c r="M4212" s="116">
        <v>0</v>
      </c>
      <c r="N4212" s="116">
        <v>0</v>
      </c>
      <c r="O4212" s="116">
        <v>0</v>
      </c>
      <c r="P4212" s="120">
        <v>0</v>
      </c>
      <c r="Q4212" s="27" t="str">
        <f t="shared" si="639"/>
        <v>Registered</v>
      </c>
      <c r="R4212" s="121">
        <f t="shared" si="640"/>
        <v>0.85</v>
      </c>
      <c r="T4212" s="117">
        <f t="shared" si="641"/>
        <v>0</v>
      </c>
      <c r="U4212" s="117">
        <f t="shared" si="642"/>
        <v>-1757430</v>
      </c>
    </row>
    <row r="4213" spans="1:21" hidden="1" x14ac:dyDescent="0.3">
      <c r="A4213" s="114">
        <v>10983</v>
      </c>
      <c r="B4213" s="114" t="s">
        <v>130</v>
      </c>
      <c r="C4213" s="114" t="s">
        <v>2269</v>
      </c>
      <c r="D4213" s="114" t="s">
        <v>10862</v>
      </c>
      <c r="E4213" s="114" t="s">
        <v>10863</v>
      </c>
      <c r="F4213" s="115">
        <v>45427</v>
      </c>
      <c r="G4213" s="114" t="s">
        <v>10860</v>
      </c>
      <c r="H4213" s="116">
        <v>1</v>
      </c>
      <c r="I4213" s="116">
        <v>0</v>
      </c>
      <c r="J4213" s="116"/>
      <c r="K4213" s="116"/>
      <c r="L4213" s="116">
        <v>0</v>
      </c>
      <c r="M4213" s="116">
        <v>0</v>
      </c>
      <c r="N4213" s="116">
        <v>0</v>
      </c>
      <c r="O4213" s="116">
        <v>0</v>
      </c>
      <c r="P4213" s="120">
        <v>0</v>
      </c>
      <c r="Q4213" s="27" t="str">
        <f t="shared" si="639"/>
        <v>Registered</v>
      </c>
      <c r="R4213" s="121">
        <f t="shared" si="640"/>
        <v>0</v>
      </c>
      <c r="T4213" s="117">
        <f t="shared" si="641"/>
        <v>0</v>
      </c>
      <c r="U4213" s="117">
        <f t="shared" si="642"/>
        <v>0</v>
      </c>
    </row>
    <row r="4214" spans="1:21" hidden="1" x14ac:dyDescent="0.3">
      <c r="A4214" s="114">
        <v>10984</v>
      </c>
      <c r="B4214" s="114" t="s">
        <v>130</v>
      </c>
      <c r="C4214" s="114" t="s">
        <v>2269</v>
      </c>
      <c r="D4214" s="114" t="s">
        <v>10864</v>
      </c>
      <c r="E4214" s="114" t="s">
        <v>10863</v>
      </c>
      <c r="F4214" s="115">
        <v>45427</v>
      </c>
      <c r="G4214" s="114" t="s">
        <v>10860</v>
      </c>
      <c r="H4214" s="116">
        <v>1</v>
      </c>
      <c r="I4214" s="116">
        <v>0</v>
      </c>
      <c r="J4214" s="116"/>
      <c r="K4214" s="116"/>
      <c r="L4214" s="116">
        <v>0</v>
      </c>
      <c r="M4214" s="116">
        <v>0</v>
      </c>
      <c r="N4214" s="116">
        <v>0</v>
      </c>
      <c r="O4214" s="116">
        <v>0</v>
      </c>
      <c r="P4214" s="120">
        <v>0</v>
      </c>
      <c r="Q4214" s="27" t="str">
        <f t="shared" si="639"/>
        <v>Registered</v>
      </c>
      <c r="R4214" s="121">
        <f t="shared" si="640"/>
        <v>0</v>
      </c>
      <c r="T4214" s="117">
        <f t="shared" si="641"/>
        <v>0</v>
      </c>
      <c r="U4214" s="117">
        <f t="shared" si="642"/>
        <v>0</v>
      </c>
    </row>
    <row r="4215" spans="1:21" x14ac:dyDescent="0.3">
      <c r="A4215" s="114">
        <v>69</v>
      </c>
      <c r="B4215" s="114" t="s">
        <v>130</v>
      </c>
      <c r="C4215" s="114" t="s">
        <v>1493</v>
      </c>
      <c r="D4215" s="114" t="s">
        <v>169</v>
      </c>
      <c r="E4215" s="114" t="s">
        <v>170</v>
      </c>
      <c r="F4215" s="115">
        <v>46128</v>
      </c>
      <c r="G4215" s="114" t="s">
        <v>9623</v>
      </c>
      <c r="H4215" s="116">
        <v>23743500</v>
      </c>
      <c r="I4215" s="116">
        <v>9497400</v>
      </c>
      <c r="J4215" s="116">
        <v>2374350</v>
      </c>
      <c r="K4215" s="116">
        <v>7123050</v>
      </c>
      <c r="L4215" s="116">
        <v>7123050</v>
      </c>
      <c r="M4215" s="116">
        <v>0</v>
      </c>
      <c r="N4215" s="116">
        <v>0</v>
      </c>
      <c r="O4215" s="116">
        <v>0</v>
      </c>
      <c r="P4215" s="120">
        <v>0</v>
      </c>
      <c r="Q4215" s="27" t="str">
        <f t="shared" si="639"/>
        <v>Registered</v>
      </c>
      <c r="R4215" s="121">
        <f t="shared" si="640"/>
        <v>0.4</v>
      </c>
      <c r="T4215" s="117">
        <f t="shared" si="641"/>
        <v>7123050</v>
      </c>
      <c r="U4215" s="117">
        <f t="shared" si="642"/>
        <v>0</v>
      </c>
    </row>
    <row r="4216" spans="1:21" x14ac:dyDescent="0.3">
      <c r="A4216" s="114">
        <v>104</v>
      </c>
      <c r="B4216" s="114" t="s">
        <v>130</v>
      </c>
      <c r="C4216" s="114" t="s">
        <v>1493</v>
      </c>
      <c r="D4216" s="114" t="s">
        <v>1494</v>
      </c>
      <c r="E4216" s="114" t="s">
        <v>1495</v>
      </c>
      <c r="F4216" s="115">
        <v>45954</v>
      </c>
      <c r="G4216" s="114" t="s">
        <v>1496</v>
      </c>
      <c r="H4216" s="116">
        <v>22834052</v>
      </c>
      <c r="I4216" s="116">
        <v>9133621</v>
      </c>
      <c r="J4216" s="116">
        <v>4100000</v>
      </c>
      <c r="K4216" s="116">
        <v>5033621</v>
      </c>
      <c r="L4216" s="116">
        <v>0</v>
      </c>
      <c r="M4216" s="116">
        <v>5033621</v>
      </c>
      <c r="N4216" s="116">
        <v>0</v>
      </c>
      <c r="O4216" s="116">
        <v>0</v>
      </c>
      <c r="P4216" s="120">
        <v>0</v>
      </c>
      <c r="Q4216" s="27" t="str">
        <f t="shared" si="639"/>
        <v>Registered</v>
      </c>
      <c r="R4216" s="121">
        <f t="shared" si="640"/>
        <v>0.40000000875884839</v>
      </c>
      <c r="T4216" s="117">
        <f t="shared" si="641"/>
        <v>5033621</v>
      </c>
      <c r="U4216" s="117">
        <f t="shared" si="642"/>
        <v>0</v>
      </c>
    </row>
    <row r="4217" spans="1:21" x14ac:dyDescent="0.3">
      <c r="A4217" s="114">
        <v>251</v>
      </c>
      <c r="B4217" s="114" t="s">
        <v>130</v>
      </c>
      <c r="C4217" s="114" t="s">
        <v>1493</v>
      </c>
      <c r="D4217" s="114" t="s">
        <v>2027</v>
      </c>
      <c r="E4217" s="114" t="s">
        <v>2028</v>
      </c>
      <c r="F4217" s="115">
        <v>45516</v>
      </c>
      <c r="G4217" s="114" t="s">
        <v>2029</v>
      </c>
      <c r="H4217" s="116">
        <v>22462790</v>
      </c>
      <c r="I4217" s="116">
        <v>8985117</v>
      </c>
      <c r="J4217" s="116">
        <v>6738837</v>
      </c>
      <c r="K4217" s="116">
        <v>2246280</v>
      </c>
      <c r="L4217" s="116">
        <v>0</v>
      </c>
      <c r="M4217" s="116">
        <v>0</v>
      </c>
      <c r="N4217" s="116">
        <v>0</v>
      </c>
      <c r="O4217" s="116">
        <v>0</v>
      </c>
      <c r="P4217" s="120">
        <v>2246280</v>
      </c>
      <c r="Q4217" s="27" t="str">
        <f t="shared" si="639"/>
        <v>Registered</v>
      </c>
      <c r="R4217" s="121">
        <f t="shared" si="640"/>
        <v>0.40000004451806742</v>
      </c>
      <c r="T4217" s="117">
        <f t="shared" si="641"/>
        <v>2246280</v>
      </c>
      <c r="U4217" s="117">
        <f t="shared" si="642"/>
        <v>0</v>
      </c>
    </row>
    <row r="4218" spans="1:21" x14ac:dyDescent="0.3">
      <c r="A4218" s="114">
        <v>459</v>
      </c>
      <c r="B4218" s="114" t="s">
        <v>130</v>
      </c>
      <c r="C4218" s="114" t="s">
        <v>1493</v>
      </c>
      <c r="D4218" s="114" t="s">
        <v>2490</v>
      </c>
      <c r="E4218" s="114" t="s">
        <v>2491</v>
      </c>
      <c r="F4218" s="115">
        <v>45503</v>
      </c>
      <c r="G4218" s="114" t="s">
        <v>2492</v>
      </c>
      <c r="H4218" s="116">
        <v>20000000</v>
      </c>
      <c r="I4218" s="116">
        <v>8000000</v>
      </c>
      <c r="J4218" s="116">
        <v>7000000</v>
      </c>
      <c r="K4218" s="116">
        <v>1000000</v>
      </c>
      <c r="L4218" s="116">
        <v>0</v>
      </c>
      <c r="M4218" s="116">
        <v>0</v>
      </c>
      <c r="N4218" s="116">
        <v>0</v>
      </c>
      <c r="O4218" s="116">
        <v>0</v>
      </c>
      <c r="P4218" s="120">
        <v>1000000</v>
      </c>
      <c r="Q4218" s="27" t="str">
        <f t="shared" si="639"/>
        <v>Registered</v>
      </c>
      <c r="R4218" s="121">
        <f t="shared" si="640"/>
        <v>0.4</v>
      </c>
      <c r="T4218" s="117">
        <f t="shared" si="641"/>
        <v>1000000</v>
      </c>
      <c r="U4218" s="117">
        <f t="shared" si="642"/>
        <v>0</v>
      </c>
    </row>
    <row r="4219" spans="1:21" x14ac:dyDescent="0.3">
      <c r="A4219" s="114">
        <v>560</v>
      </c>
      <c r="B4219" s="114" t="s">
        <v>130</v>
      </c>
      <c r="C4219" s="114" t="s">
        <v>1493</v>
      </c>
      <c r="D4219" s="114" t="s">
        <v>2788</v>
      </c>
      <c r="E4219" s="114" t="s">
        <v>2789</v>
      </c>
      <c r="F4219" s="115">
        <v>45488</v>
      </c>
      <c r="G4219" s="114" t="s">
        <v>2790</v>
      </c>
      <c r="H4219" s="116">
        <v>17000000</v>
      </c>
      <c r="I4219" s="116">
        <v>6800000</v>
      </c>
      <c r="J4219" s="116">
        <v>6040000</v>
      </c>
      <c r="K4219" s="116">
        <v>760000</v>
      </c>
      <c r="L4219" s="116">
        <v>0</v>
      </c>
      <c r="M4219" s="116">
        <v>0</v>
      </c>
      <c r="N4219" s="116">
        <v>0</v>
      </c>
      <c r="O4219" s="116">
        <v>0</v>
      </c>
      <c r="P4219" s="120">
        <v>760000</v>
      </c>
      <c r="Q4219" s="27" t="str">
        <f t="shared" si="639"/>
        <v>Registered</v>
      </c>
      <c r="R4219" s="121">
        <f t="shared" si="640"/>
        <v>0.4</v>
      </c>
      <c r="T4219" s="117">
        <f t="shared" si="641"/>
        <v>760000</v>
      </c>
      <c r="U4219" s="117">
        <f t="shared" si="642"/>
        <v>0</v>
      </c>
    </row>
    <row r="4220" spans="1:21" x14ac:dyDescent="0.3">
      <c r="A4220" s="114">
        <v>932</v>
      </c>
      <c r="B4220" s="114" t="s">
        <v>130</v>
      </c>
      <c r="C4220" s="114" t="s">
        <v>1493</v>
      </c>
      <c r="D4220" s="114" t="s">
        <v>4377</v>
      </c>
      <c r="E4220" s="114" t="s">
        <v>4378</v>
      </c>
      <c r="F4220" s="115">
        <v>45772</v>
      </c>
      <c r="G4220" s="114" t="s">
        <v>2495</v>
      </c>
      <c r="H4220" s="116">
        <v>21077033</v>
      </c>
      <c r="I4220" s="116">
        <v>8430814</v>
      </c>
      <c r="J4220" s="116">
        <v>8274814</v>
      </c>
      <c r="K4220" s="116">
        <v>156000</v>
      </c>
      <c r="L4220" s="116">
        <v>0</v>
      </c>
      <c r="M4220" s="116">
        <v>0</v>
      </c>
      <c r="N4220" s="116">
        <v>0</v>
      </c>
      <c r="O4220" s="116">
        <v>0</v>
      </c>
      <c r="P4220" s="120">
        <v>156000</v>
      </c>
      <c r="Q4220" s="27" t="str">
        <f t="shared" si="639"/>
        <v>Registered</v>
      </c>
      <c r="R4220" s="121">
        <f t="shared" si="640"/>
        <v>0.40000003795600642</v>
      </c>
      <c r="T4220" s="117">
        <f t="shared" si="641"/>
        <v>156000</v>
      </c>
      <c r="U4220" s="117">
        <f t="shared" si="642"/>
        <v>0</v>
      </c>
    </row>
    <row r="4221" spans="1:21" hidden="1" x14ac:dyDescent="0.3">
      <c r="A4221" s="114">
        <v>6990</v>
      </c>
      <c r="B4221" s="114" t="s">
        <v>130</v>
      </c>
      <c r="C4221" s="114" t="s">
        <v>1493</v>
      </c>
      <c r="D4221" s="114" t="s">
        <v>7938</v>
      </c>
      <c r="E4221" s="114" t="s">
        <v>7939</v>
      </c>
      <c r="F4221" s="115">
        <v>45488</v>
      </c>
      <c r="G4221" s="114" t="s">
        <v>6832</v>
      </c>
      <c r="H4221" s="116">
        <v>21585000</v>
      </c>
      <c r="I4221" s="116">
        <v>8634000</v>
      </c>
      <c r="J4221" s="116">
        <v>8634000</v>
      </c>
      <c r="K4221" s="116">
        <v>0</v>
      </c>
      <c r="L4221" s="116">
        <v>0</v>
      </c>
      <c r="M4221" s="116">
        <v>0</v>
      </c>
      <c r="N4221" s="116">
        <v>0</v>
      </c>
      <c r="O4221" s="116">
        <v>0</v>
      </c>
      <c r="P4221" s="120">
        <v>0</v>
      </c>
      <c r="Q4221" s="27" t="str">
        <f t="shared" si="639"/>
        <v>Registered</v>
      </c>
      <c r="R4221" s="121">
        <f t="shared" si="640"/>
        <v>0.4</v>
      </c>
      <c r="T4221" s="117">
        <f t="shared" si="641"/>
        <v>0</v>
      </c>
      <c r="U4221" s="117">
        <f t="shared" si="642"/>
        <v>0</v>
      </c>
    </row>
    <row r="4222" spans="1:21" hidden="1" x14ac:dyDescent="0.3">
      <c r="A4222" s="114">
        <v>6991</v>
      </c>
      <c r="B4222" s="114" t="s">
        <v>130</v>
      </c>
      <c r="C4222" s="114" t="s">
        <v>1493</v>
      </c>
      <c r="D4222" s="114" t="s">
        <v>7940</v>
      </c>
      <c r="E4222" s="114" t="s">
        <v>7941</v>
      </c>
      <c r="F4222" s="115">
        <v>45488</v>
      </c>
      <c r="G4222" s="114" t="s">
        <v>3973</v>
      </c>
      <c r="H4222" s="116">
        <v>21659981</v>
      </c>
      <c r="I4222" s="116">
        <v>8663992</v>
      </c>
      <c r="J4222" s="116">
        <v>8663992</v>
      </c>
      <c r="K4222" s="116">
        <v>0</v>
      </c>
      <c r="L4222" s="116">
        <v>0</v>
      </c>
      <c r="M4222" s="116">
        <v>0</v>
      </c>
      <c r="N4222" s="116">
        <v>0</v>
      </c>
      <c r="O4222" s="116">
        <v>0</v>
      </c>
      <c r="P4222" s="120">
        <v>0</v>
      </c>
      <c r="Q4222" s="27" t="str">
        <f t="shared" si="639"/>
        <v>Registered</v>
      </c>
      <c r="R4222" s="121">
        <f t="shared" si="640"/>
        <v>0.39999998153276312</v>
      </c>
      <c r="T4222" s="117">
        <f t="shared" si="641"/>
        <v>0</v>
      </c>
      <c r="U4222" s="117">
        <f t="shared" si="642"/>
        <v>0</v>
      </c>
    </row>
    <row r="4223" spans="1:21" hidden="1" x14ac:dyDescent="0.3">
      <c r="A4223" s="114">
        <v>6992</v>
      </c>
      <c r="B4223" s="114" t="s">
        <v>130</v>
      </c>
      <c r="C4223" s="114" t="s">
        <v>1493</v>
      </c>
      <c r="D4223" s="114" t="s">
        <v>7942</v>
      </c>
      <c r="E4223" s="114" t="s">
        <v>7943</v>
      </c>
      <c r="F4223" s="115">
        <v>45500</v>
      </c>
      <c r="G4223" s="114" t="s">
        <v>2693</v>
      </c>
      <c r="H4223" s="116">
        <v>21402360</v>
      </c>
      <c r="I4223" s="116">
        <v>8560944</v>
      </c>
      <c r="J4223" s="116">
        <v>8560944</v>
      </c>
      <c r="K4223" s="116">
        <v>0</v>
      </c>
      <c r="L4223" s="116">
        <v>0</v>
      </c>
      <c r="M4223" s="116">
        <v>0</v>
      </c>
      <c r="N4223" s="116">
        <v>0</v>
      </c>
      <c r="O4223" s="116">
        <v>0</v>
      </c>
      <c r="P4223" s="120">
        <v>0</v>
      </c>
      <c r="Q4223" s="27" t="str">
        <f t="shared" si="639"/>
        <v>Registered</v>
      </c>
      <c r="R4223" s="121">
        <f t="shared" si="640"/>
        <v>0.4</v>
      </c>
      <c r="T4223" s="117">
        <f t="shared" si="641"/>
        <v>0</v>
      </c>
      <c r="U4223" s="117">
        <f t="shared" si="642"/>
        <v>0</v>
      </c>
    </row>
    <row r="4224" spans="1:21" hidden="1" x14ac:dyDescent="0.3">
      <c r="A4224" s="114">
        <v>6993</v>
      </c>
      <c r="B4224" s="114" t="s">
        <v>130</v>
      </c>
      <c r="C4224" s="114" t="s">
        <v>1493</v>
      </c>
      <c r="D4224" s="114" t="s">
        <v>7944</v>
      </c>
      <c r="E4224" s="114" t="s">
        <v>7945</v>
      </c>
      <c r="F4224" s="115">
        <v>46022</v>
      </c>
      <c r="G4224" s="114" t="s">
        <v>2478</v>
      </c>
      <c r="H4224" s="116">
        <v>22246940</v>
      </c>
      <c r="I4224" s="116">
        <v>8898776</v>
      </c>
      <c r="J4224" s="116">
        <v>8898776</v>
      </c>
      <c r="K4224" s="116">
        <v>0</v>
      </c>
      <c r="L4224" s="116">
        <v>0</v>
      </c>
      <c r="M4224" s="116">
        <v>0</v>
      </c>
      <c r="N4224" s="116">
        <v>0</v>
      </c>
      <c r="O4224" s="116">
        <v>0</v>
      </c>
      <c r="P4224" s="120">
        <v>0</v>
      </c>
      <c r="Q4224" s="27" t="str">
        <f t="shared" si="639"/>
        <v>Registered</v>
      </c>
      <c r="R4224" s="121">
        <f t="shared" si="640"/>
        <v>0.4</v>
      </c>
      <c r="T4224" s="117">
        <f t="shared" si="641"/>
        <v>0</v>
      </c>
      <c r="U4224" s="117">
        <f t="shared" si="642"/>
        <v>0</v>
      </c>
    </row>
    <row r="4225" spans="1:21" hidden="1" x14ac:dyDescent="0.3">
      <c r="A4225" s="114">
        <v>6994</v>
      </c>
      <c r="B4225" s="114" t="s">
        <v>130</v>
      </c>
      <c r="C4225" s="114" t="s">
        <v>1493</v>
      </c>
      <c r="D4225" s="114" t="s">
        <v>7946</v>
      </c>
      <c r="E4225" s="114" t="s">
        <v>7947</v>
      </c>
      <c r="F4225" s="115">
        <v>45495</v>
      </c>
      <c r="G4225" s="114" t="s">
        <v>2330</v>
      </c>
      <c r="H4225" s="116">
        <v>22364900</v>
      </c>
      <c r="I4225" s="116">
        <v>8945960</v>
      </c>
      <c r="J4225" s="116">
        <v>8945960</v>
      </c>
      <c r="K4225" s="116">
        <v>0</v>
      </c>
      <c r="L4225" s="116">
        <v>0</v>
      </c>
      <c r="M4225" s="116">
        <v>0</v>
      </c>
      <c r="N4225" s="116">
        <v>0</v>
      </c>
      <c r="O4225" s="116">
        <v>0</v>
      </c>
      <c r="P4225" s="120">
        <v>0</v>
      </c>
      <c r="Q4225" s="27" t="str">
        <f t="shared" si="639"/>
        <v>Registered</v>
      </c>
      <c r="R4225" s="121">
        <f t="shared" si="640"/>
        <v>0.4</v>
      </c>
      <c r="T4225" s="117">
        <f t="shared" si="641"/>
        <v>0</v>
      </c>
      <c r="U4225" s="117">
        <f t="shared" si="642"/>
        <v>0</v>
      </c>
    </row>
    <row r="4226" spans="1:21" hidden="1" x14ac:dyDescent="0.3">
      <c r="A4226" s="114">
        <v>6995</v>
      </c>
      <c r="B4226" s="114" t="s">
        <v>130</v>
      </c>
      <c r="C4226" s="114" t="s">
        <v>1493</v>
      </c>
      <c r="D4226" s="114" t="s">
        <v>7948</v>
      </c>
      <c r="E4226" s="114" t="s">
        <v>7949</v>
      </c>
      <c r="F4226" s="115">
        <v>45523</v>
      </c>
      <c r="G4226" s="114" t="s">
        <v>1883</v>
      </c>
      <c r="H4226" s="116">
        <v>19810000</v>
      </c>
      <c r="I4226" s="116">
        <v>7924000</v>
      </c>
      <c r="J4226" s="116">
        <v>7924000</v>
      </c>
      <c r="K4226" s="116">
        <v>0</v>
      </c>
      <c r="L4226" s="116">
        <v>0</v>
      </c>
      <c r="M4226" s="116">
        <v>0</v>
      </c>
      <c r="N4226" s="116">
        <v>0</v>
      </c>
      <c r="O4226" s="116">
        <v>0</v>
      </c>
      <c r="P4226" s="120">
        <v>0</v>
      </c>
      <c r="Q4226" s="27" t="str">
        <f t="shared" ref="Q4226:Q4269" si="643">IF(G4226="01 Jan 1900","Unregistered","Registered")</f>
        <v>Registered</v>
      </c>
      <c r="R4226" s="121">
        <f t="shared" si="640"/>
        <v>0.4</v>
      </c>
      <c r="T4226" s="117">
        <f t="shared" si="641"/>
        <v>0</v>
      </c>
      <c r="U4226" s="117">
        <f t="shared" si="642"/>
        <v>0</v>
      </c>
    </row>
    <row r="4227" spans="1:21" hidden="1" x14ac:dyDescent="0.3">
      <c r="A4227" s="114">
        <v>6996</v>
      </c>
      <c r="B4227" s="114" t="s">
        <v>130</v>
      </c>
      <c r="C4227" s="114" t="s">
        <v>1493</v>
      </c>
      <c r="D4227" s="114" t="s">
        <v>7950</v>
      </c>
      <c r="E4227" s="114" t="s">
        <v>7951</v>
      </c>
      <c r="F4227" s="115">
        <v>45558</v>
      </c>
      <c r="G4227" s="114" t="s">
        <v>7038</v>
      </c>
      <c r="H4227" s="116">
        <v>21124520</v>
      </c>
      <c r="I4227" s="116">
        <v>8449808</v>
      </c>
      <c r="J4227" s="116">
        <v>8449808</v>
      </c>
      <c r="K4227" s="116">
        <v>0</v>
      </c>
      <c r="L4227" s="116">
        <v>0</v>
      </c>
      <c r="M4227" s="116">
        <v>0</v>
      </c>
      <c r="N4227" s="116">
        <v>0</v>
      </c>
      <c r="O4227" s="116">
        <v>0</v>
      </c>
      <c r="P4227" s="120">
        <v>0</v>
      </c>
      <c r="Q4227" s="27" t="str">
        <f t="shared" si="643"/>
        <v>Registered</v>
      </c>
      <c r="R4227" s="121">
        <f t="shared" ref="R4227:R4269" si="644">I4227/H4227</f>
        <v>0.4</v>
      </c>
      <c r="T4227" s="117">
        <f t="shared" si="641"/>
        <v>0</v>
      </c>
      <c r="U4227" s="117">
        <f t="shared" si="642"/>
        <v>0</v>
      </c>
    </row>
    <row r="4228" spans="1:21" hidden="1" x14ac:dyDescent="0.3">
      <c r="A4228" s="114">
        <v>6997</v>
      </c>
      <c r="B4228" s="114" t="s">
        <v>130</v>
      </c>
      <c r="C4228" s="114" t="s">
        <v>1493</v>
      </c>
      <c r="D4228" s="114" t="s">
        <v>7952</v>
      </c>
      <c r="E4228" s="114" t="s">
        <v>7953</v>
      </c>
      <c r="F4228" s="115">
        <v>45728</v>
      </c>
      <c r="G4228" s="114" t="s">
        <v>4048</v>
      </c>
      <c r="H4228" s="116">
        <v>21927482</v>
      </c>
      <c r="I4228" s="116">
        <v>8770992</v>
      </c>
      <c r="J4228" s="116">
        <v>8770992</v>
      </c>
      <c r="K4228" s="116">
        <v>0</v>
      </c>
      <c r="L4228" s="116">
        <v>0</v>
      </c>
      <c r="M4228" s="116">
        <v>0</v>
      </c>
      <c r="N4228" s="116">
        <v>0</v>
      </c>
      <c r="O4228" s="116">
        <v>0</v>
      </c>
      <c r="P4228" s="120">
        <v>0</v>
      </c>
      <c r="Q4228" s="27" t="str">
        <f t="shared" si="643"/>
        <v>Registered</v>
      </c>
      <c r="R4228" s="121">
        <f t="shared" si="644"/>
        <v>0.39999996351610279</v>
      </c>
      <c r="T4228" s="117">
        <f t="shared" si="641"/>
        <v>0</v>
      </c>
      <c r="U4228" s="117">
        <f t="shared" si="642"/>
        <v>0</v>
      </c>
    </row>
    <row r="4229" spans="1:21" hidden="1" x14ac:dyDescent="0.3">
      <c r="A4229" s="114">
        <v>6998</v>
      </c>
      <c r="B4229" s="114" t="s">
        <v>130</v>
      </c>
      <c r="C4229" s="114" t="s">
        <v>1493</v>
      </c>
      <c r="D4229" s="114" t="s">
        <v>7954</v>
      </c>
      <c r="E4229" s="114" t="s">
        <v>7955</v>
      </c>
      <c r="F4229" s="115">
        <v>45621</v>
      </c>
      <c r="G4229" s="114" t="s">
        <v>3344</v>
      </c>
      <c r="H4229" s="116">
        <v>22039724</v>
      </c>
      <c r="I4229" s="116">
        <v>8815889</v>
      </c>
      <c r="J4229" s="116">
        <v>8815889</v>
      </c>
      <c r="K4229" s="116">
        <v>0</v>
      </c>
      <c r="L4229" s="116">
        <v>0</v>
      </c>
      <c r="M4229" s="116">
        <v>0</v>
      </c>
      <c r="N4229" s="116">
        <v>0</v>
      </c>
      <c r="O4229" s="116">
        <v>0</v>
      </c>
      <c r="P4229" s="120">
        <v>0</v>
      </c>
      <c r="Q4229" s="27" t="str">
        <f t="shared" si="643"/>
        <v>Registered</v>
      </c>
      <c r="R4229" s="121">
        <f t="shared" si="644"/>
        <v>0.39999997277642863</v>
      </c>
      <c r="T4229" s="117">
        <f t="shared" si="641"/>
        <v>0</v>
      </c>
      <c r="U4229" s="117">
        <f t="shared" si="642"/>
        <v>0</v>
      </c>
    </row>
    <row r="4230" spans="1:21" hidden="1" x14ac:dyDescent="0.3">
      <c r="A4230" s="114">
        <v>6999</v>
      </c>
      <c r="B4230" s="114" t="s">
        <v>130</v>
      </c>
      <c r="C4230" s="114" t="s">
        <v>1493</v>
      </c>
      <c r="D4230" s="114" t="s">
        <v>7956</v>
      </c>
      <c r="E4230" s="114" t="s">
        <v>7957</v>
      </c>
      <c r="F4230" s="115">
        <v>45488</v>
      </c>
      <c r="G4230" s="114" t="s">
        <v>5432</v>
      </c>
      <c r="H4230" s="116">
        <v>22025180</v>
      </c>
      <c r="I4230" s="116">
        <v>8810072</v>
      </c>
      <c r="J4230" s="116">
        <v>8810072</v>
      </c>
      <c r="K4230" s="116">
        <v>0</v>
      </c>
      <c r="L4230" s="116">
        <v>0</v>
      </c>
      <c r="M4230" s="116">
        <v>0</v>
      </c>
      <c r="N4230" s="116">
        <v>0</v>
      </c>
      <c r="O4230" s="116">
        <v>0</v>
      </c>
      <c r="P4230" s="120">
        <v>0</v>
      </c>
      <c r="Q4230" s="27" t="str">
        <f t="shared" si="643"/>
        <v>Registered</v>
      </c>
      <c r="R4230" s="121">
        <f t="shared" si="644"/>
        <v>0.4</v>
      </c>
      <c r="T4230" s="117">
        <f t="shared" si="641"/>
        <v>0</v>
      </c>
      <c r="U4230" s="117">
        <f t="shared" si="642"/>
        <v>0</v>
      </c>
    </row>
    <row r="4231" spans="1:21" hidden="1" x14ac:dyDescent="0.3">
      <c r="A4231" s="114">
        <v>7000</v>
      </c>
      <c r="B4231" s="114" t="s">
        <v>130</v>
      </c>
      <c r="C4231" s="114" t="s">
        <v>1493</v>
      </c>
      <c r="D4231" s="114" t="s">
        <v>7958</v>
      </c>
      <c r="E4231" s="114" t="s">
        <v>7959</v>
      </c>
      <c r="F4231" s="115">
        <v>45833</v>
      </c>
      <c r="G4231" s="114" t="s">
        <v>3398</v>
      </c>
      <c r="H4231" s="116">
        <v>22192258</v>
      </c>
      <c r="I4231" s="116">
        <v>5548065</v>
      </c>
      <c r="J4231" s="116">
        <v>5548065</v>
      </c>
      <c r="K4231" s="116">
        <v>0</v>
      </c>
      <c r="L4231" s="116">
        <v>0</v>
      </c>
      <c r="M4231" s="116">
        <v>0</v>
      </c>
      <c r="N4231" s="116">
        <v>0</v>
      </c>
      <c r="O4231" s="116">
        <v>0</v>
      </c>
      <c r="P4231" s="120">
        <v>0</v>
      </c>
      <c r="Q4231" s="27" t="str">
        <f t="shared" si="643"/>
        <v>Registered</v>
      </c>
      <c r="R4231" s="121">
        <f t="shared" si="644"/>
        <v>0.25000002253037973</v>
      </c>
      <c r="T4231" s="117">
        <f t="shared" si="641"/>
        <v>0</v>
      </c>
      <c r="U4231" s="117">
        <f t="shared" si="642"/>
        <v>0</v>
      </c>
    </row>
    <row r="4232" spans="1:21" hidden="1" x14ac:dyDescent="0.3">
      <c r="A4232" s="114">
        <v>7001</v>
      </c>
      <c r="B4232" s="114" t="s">
        <v>130</v>
      </c>
      <c r="C4232" s="114" t="s">
        <v>1493</v>
      </c>
      <c r="D4232" s="114" t="s">
        <v>7960</v>
      </c>
      <c r="E4232" s="114" t="s">
        <v>7961</v>
      </c>
      <c r="F4232" s="115">
        <v>45498</v>
      </c>
      <c r="G4232" s="114" t="s">
        <v>2227</v>
      </c>
      <c r="H4232" s="116">
        <v>22736200</v>
      </c>
      <c r="I4232" s="116">
        <v>9094480</v>
      </c>
      <c r="J4232" s="116">
        <v>9094480</v>
      </c>
      <c r="K4232" s="116">
        <v>0</v>
      </c>
      <c r="L4232" s="116">
        <v>0</v>
      </c>
      <c r="M4232" s="116">
        <v>0</v>
      </c>
      <c r="N4232" s="116">
        <v>0</v>
      </c>
      <c r="O4232" s="116">
        <v>0</v>
      </c>
      <c r="P4232" s="120">
        <v>0</v>
      </c>
      <c r="Q4232" s="27" t="str">
        <f t="shared" si="643"/>
        <v>Registered</v>
      </c>
      <c r="R4232" s="121">
        <f t="shared" si="644"/>
        <v>0.4</v>
      </c>
      <c r="T4232" s="117">
        <f t="shared" si="641"/>
        <v>0</v>
      </c>
      <c r="U4232" s="117">
        <f t="shared" si="642"/>
        <v>0</v>
      </c>
    </row>
    <row r="4233" spans="1:21" hidden="1" x14ac:dyDescent="0.3">
      <c r="A4233" s="114">
        <v>7002</v>
      </c>
      <c r="B4233" s="114" t="s">
        <v>130</v>
      </c>
      <c r="C4233" s="114" t="s">
        <v>1493</v>
      </c>
      <c r="D4233" s="114" t="s">
        <v>7962</v>
      </c>
      <c r="E4233" s="114" t="s">
        <v>7963</v>
      </c>
      <c r="F4233" s="115">
        <v>45488</v>
      </c>
      <c r="G4233" s="114" t="s">
        <v>1739</v>
      </c>
      <c r="H4233" s="116">
        <v>21402360</v>
      </c>
      <c r="I4233" s="116">
        <v>8560944</v>
      </c>
      <c r="J4233" s="116">
        <v>8560944</v>
      </c>
      <c r="K4233" s="116">
        <v>0</v>
      </c>
      <c r="L4233" s="116">
        <v>0</v>
      </c>
      <c r="M4233" s="116">
        <v>0</v>
      </c>
      <c r="N4233" s="116">
        <v>0</v>
      </c>
      <c r="O4233" s="116">
        <v>0</v>
      </c>
      <c r="P4233" s="120">
        <v>0</v>
      </c>
      <c r="Q4233" s="27" t="str">
        <f t="shared" si="643"/>
        <v>Registered</v>
      </c>
      <c r="R4233" s="121">
        <f t="shared" si="644"/>
        <v>0.4</v>
      </c>
      <c r="T4233" s="117">
        <f t="shared" si="641"/>
        <v>0</v>
      </c>
      <c r="U4233" s="117">
        <f t="shared" si="642"/>
        <v>0</v>
      </c>
    </row>
    <row r="4234" spans="1:21" hidden="1" x14ac:dyDescent="0.3">
      <c r="A4234" s="114">
        <v>7003</v>
      </c>
      <c r="B4234" s="114" t="s">
        <v>130</v>
      </c>
      <c r="C4234" s="114" t="s">
        <v>1493</v>
      </c>
      <c r="D4234" s="114" t="s">
        <v>7964</v>
      </c>
      <c r="E4234" s="114" t="s">
        <v>7965</v>
      </c>
      <c r="F4234" s="115">
        <v>45495</v>
      </c>
      <c r="G4234" s="114" t="s">
        <v>1758</v>
      </c>
      <c r="H4234" s="116">
        <v>22364900</v>
      </c>
      <c r="I4234" s="116">
        <v>8945960</v>
      </c>
      <c r="J4234" s="116">
        <v>8945960</v>
      </c>
      <c r="K4234" s="116">
        <v>0</v>
      </c>
      <c r="L4234" s="116">
        <v>0</v>
      </c>
      <c r="M4234" s="116">
        <v>0</v>
      </c>
      <c r="N4234" s="116">
        <v>0</v>
      </c>
      <c r="O4234" s="116">
        <v>0</v>
      </c>
      <c r="P4234" s="120">
        <v>0</v>
      </c>
      <c r="Q4234" s="27" t="str">
        <f t="shared" si="643"/>
        <v>Registered</v>
      </c>
      <c r="R4234" s="121">
        <f t="shared" si="644"/>
        <v>0.4</v>
      </c>
      <c r="T4234" s="117">
        <f t="shared" si="641"/>
        <v>0</v>
      </c>
      <c r="U4234" s="117">
        <f t="shared" si="642"/>
        <v>0</v>
      </c>
    </row>
    <row r="4235" spans="1:21" hidden="1" x14ac:dyDescent="0.3">
      <c r="A4235" s="114">
        <v>7004</v>
      </c>
      <c r="B4235" s="114" t="s">
        <v>130</v>
      </c>
      <c r="C4235" s="114" t="s">
        <v>1493</v>
      </c>
      <c r="D4235" s="114" t="s">
        <v>7966</v>
      </c>
      <c r="E4235" s="114" t="s">
        <v>7967</v>
      </c>
      <c r="F4235" s="115">
        <v>45527</v>
      </c>
      <c r="G4235" s="114" t="s">
        <v>6925</v>
      </c>
      <c r="H4235" s="116">
        <v>22732930</v>
      </c>
      <c r="I4235" s="116">
        <v>9093173</v>
      </c>
      <c r="J4235" s="116">
        <v>9093173</v>
      </c>
      <c r="K4235" s="116">
        <v>0</v>
      </c>
      <c r="L4235" s="116">
        <v>0</v>
      </c>
      <c r="M4235" s="116">
        <v>0</v>
      </c>
      <c r="N4235" s="116">
        <v>0</v>
      </c>
      <c r="O4235" s="116">
        <v>0</v>
      </c>
      <c r="P4235" s="120">
        <v>0</v>
      </c>
      <c r="Q4235" s="27" t="str">
        <f t="shared" si="643"/>
        <v>Registered</v>
      </c>
      <c r="R4235" s="121">
        <f t="shared" si="644"/>
        <v>0.40000004398905026</v>
      </c>
      <c r="T4235" s="117">
        <f t="shared" si="641"/>
        <v>0</v>
      </c>
      <c r="U4235" s="117">
        <f t="shared" si="642"/>
        <v>0</v>
      </c>
    </row>
    <row r="4236" spans="1:21" hidden="1" x14ac:dyDescent="0.3">
      <c r="A4236" s="114">
        <v>7005</v>
      </c>
      <c r="B4236" s="114" t="s">
        <v>130</v>
      </c>
      <c r="C4236" s="114" t="s">
        <v>1493</v>
      </c>
      <c r="D4236" s="114" t="s">
        <v>7968</v>
      </c>
      <c r="E4236" s="114" t="s">
        <v>7969</v>
      </c>
      <c r="F4236" s="115">
        <v>45657</v>
      </c>
      <c r="G4236" s="114" t="s">
        <v>3380</v>
      </c>
      <c r="H4236" s="116">
        <v>21838264</v>
      </c>
      <c r="I4236" s="116">
        <v>8735305</v>
      </c>
      <c r="J4236" s="116">
        <v>8735305</v>
      </c>
      <c r="K4236" s="116">
        <v>0</v>
      </c>
      <c r="L4236" s="116">
        <v>0</v>
      </c>
      <c r="M4236" s="116">
        <v>0</v>
      </c>
      <c r="N4236" s="116">
        <v>0</v>
      </c>
      <c r="O4236" s="116">
        <v>0</v>
      </c>
      <c r="P4236" s="120">
        <v>0</v>
      </c>
      <c r="Q4236" s="27" t="str">
        <f t="shared" si="643"/>
        <v>Registered</v>
      </c>
      <c r="R4236" s="121">
        <f t="shared" si="644"/>
        <v>0.39999997252528863</v>
      </c>
      <c r="T4236" s="117">
        <f t="shared" ref="T4236:T4264" si="645">L4236+M4236+N4236+O4236+P4236</f>
        <v>0</v>
      </c>
      <c r="U4236" s="117">
        <f t="shared" ref="U4236:U4264" si="646">K4236-T4236</f>
        <v>0</v>
      </c>
    </row>
    <row r="4237" spans="1:21" hidden="1" x14ac:dyDescent="0.3">
      <c r="A4237" s="114">
        <v>7006</v>
      </c>
      <c r="B4237" s="114" t="s">
        <v>130</v>
      </c>
      <c r="C4237" s="114" t="s">
        <v>1493</v>
      </c>
      <c r="D4237" s="114" t="s">
        <v>7970</v>
      </c>
      <c r="E4237" s="114" t="s">
        <v>3828</v>
      </c>
      <c r="F4237" s="115">
        <v>45565</v>
      </c>
      <c r="G4237" s="114" t="s">
        <v>3464</v>
      </c>
      <c r="H4237" s="116">
        <v>21124520</v>
      </c>
      <c r="I4237" s="116">
        <v>8449808</v>
      </c>
      <c r="J4237" s="116">
        <v>8449808</v>
      </c>
      <c r="K4237" s="116">
        <v>0</v>
      </c>
      <c r="L4237" s="116">
        <v>0</v>
      </c>
      <c r="M4237" s="116">
        <v>0</v>
      </c>
      <c r="N4237" s="116">
        <v>0</v>
      </c>
      <c r="O4237" s="116">
        <v>0</v>
      </c>
      <c r="P4237" s="120">
        <v>0</v>
      </c>
      <c r="Q4237" s="27" t="str">
        <f t="shared" si="643"/>
        <v>Registered</v>
      </c>
      <c r="R4237" s="121">
        <f t="shared" si="644"/>
        <v>0.4</v>
      </c>
      <c r="T4237" s="117">
        <f t="shared" si="645"/>
        <v>0</v>
      </c>
      <c r="U4237" s="117">
        <f t="shared" si="646"/>
        <v>0</v>
      </c>
    </row>
    <row r="4238" spans="1:21" hidden="1" x14ac:dyDescent="0.3">
      <c r="A4238" s="114">
        <v>7007</v>
      </c>
      <c r="B4238" s="114" t="s">
        <v>130</v>
      </c>
      <c r="C4238" s="114" t="s">
        <v>1493</v>
      </c>
      <c r="D4238" s="114" t="s">
        <v>7971</v>
      </c>
      <c r="E4238" s="114" t="s">
        <v>7972</v>
      </c>
      <c r="F4238" s="115">
        <v>45686</v>
      </c>
      <c r="G4238" s="114" t="s">
        <v>2784</v>
      </c>
      <c r="H4238" s="116">
        <v>22730444</v>
      </c>
      <c r="I4238" s="116">
        <v>9092177</v>
      </c>
      <c r="J4238" s="116">
        <v>9092177</v>
      </c>
      <c r="K4238" s="116">
        <v>0</v>
      </c>
      <c r="L4238" s="116">
        <v>0</v>
      </c>
      <c r="M4238" s="116">
        <v>0</v>
      </c>
      <c r="N4238" s="116">
        <v>0</v>
      </c>
      <c r="O4238" s="116">
        <v>0</v>
      </c>
      <c r="P4238" s="120">
        <v>0</v>
      </c>
      <c r="Q4238" s="27" t="str">
        <f t="shared" si="643"/>
        <v>Registered</v>
      </c>
      <c r="R4238" s="121">
        <f t="shared" si="644"/>
        <v>0.39999997360368322</v>
      </c>
      <c r="T4238" s="117">
        <f t="shared" si="645"/>
        <v>0</v>
      </c>
      <c r="U4238" s="117">
        <f t="shared" si="646"/>
        <v>0</v>
      </c>
    </row>
    <row r="4239" spans="1:21" hidden="1" x14ac:dyDescent="0.3">
      <c r="A4239" s="114">
        <v>7008</v>
      </c>
      <c r="B4239" s="114" t="s">
        <v>130</v>
      </c>
      <c r="C4239" s="114" t="s">
        <v>1493</v>
      </c>
      <c r="D4239" s="114" t="s">
        <v>7973</v>
      </c>
      <c r="E4239" s="114" t="s">
        <v>7974</v>
      </c>
      <c r="F4239" s="115">
        <v>45635</v>
      </c>
      <c r="G4239" s="114" t="s">
        <v>2711</v>
      </c>
      <c r="H4239" s="116">
        <v>22641226</v>
      </c>
      <c r="I4239" s="116">
        <v>9056490</v>
      </c>
      <c r="J4239" s="116">
        <v>9056490</v>
      </c>
      <c r="K4239" s="116">
        <v>0</v>
      </c>
      <c r="L4239" s="116">
        <v>0</v>
      </c>
      <c r="M4239" s="116">
        <v>0</v>
      </c>
      <c r="N4239" s="116">
        <v>0</v>
      </c>
      <c r="O4239" s="116">
        <v>0</v>
      </c>
      <c r="P4239" s="120">
        <v>0</v>
      </c>
      <c r="Q4239" s="27" t="str">
        <f t="shared" si="643"/>
        <v>Registered</v>
      </c>
      <c r="R4239" s="121">
        <f t="shared" si="644"/>
        <v>0.39999998233311218</v>
      </c>
      <c r="T4239" s="117">
        <f t="shared" si="645"/>
        <v>0</v>
      </c>
      <c r="U4239" s="117">
        <f t="shared" si="646"/>
        <v>0</v>
      </c>
    </row>
    <row r="4240" spans="1:21" hidden="1" x14ac:dyDescent="0.3">
      <c r="A4240" s="114">
        <v>7009</v>
      </c>
      <c r="B4240" s="114" t="s">
        <v>130</v>
      </c>
      <c r="C4240" s="114" t="s">
        <v>1493</v>
      </c>
      <c r="D4240" s="114" t="s">
        <v>7975</v>
      </c>
      <c r="E4240" s="114" t="s">
        <v>7976</v>
      </c>
      <c r="F4240" s="115">
        <v>45714</v>
      </c>
      <c r="G4240" s="114" t="s">
        <v>2467</v>
      </c>
      <c r="H4240" s="116">
        <v>22160600</v>
      </c>
      <c r="I4240" s="116">
        <v>8864240</v>
      </c>
      <c r="J4240" s="116">
        <v>8864240</v>
      </c>
      <c r="K4240" s="116">
        <v>0</v>
      </c>
      <c r="L4240" s="116">
        <v>0</v>
      </c>
      <c r="M4240" s="116">
        <v>0</v>
      </c>
      <c r="N4240" s="116">
        <v>0</v>
      </c>
      <c r="O4240" s="116">
        <v>0</v>
      </c>
      <c r="P4240" s="120">
        <v>0</v>
      </c>
      <c r="Q4240" s="27" t="str">
        <f t="shared" si="643"/>
        <v>Registered</v>
      </c>
      <c r="R4240" s="121">
        <f t="shared" si="644"/>
        <v>0.4</v>
      </c>
      <c r="T4240" s="117">
        <f t="shared" si="645"/>
        <v>0</v>
      </c>
      <c r="U4240" s="117">
        <f t="shared" si="646"/>
        <v>0</v>
      </c>
    </row>
    <row r="4241" spans="1:21" hidden="1" x14ac:dyDescent="0.3">
      <c r="A4241" s="114">
        <v>7010</v>
      </c>
      <c r="B4241" s="114" t="s">
        <v>130</v>
      </c>
      <c r="C4241" s="114" t="s">
        <v>1493</v>
      </c>
      <c r="D4241" s="114" t="s">
        <v>7977</v>
      </c>
      <c r="E4241" s="114" t="s">
        <v>7978</v>
      </c>
      <c r="F4241" s="115">
        <v>45488</v>
      </c>
      <c r="G4241" s="114" t="s">
        <v>3408</v>
      </c>
      <c r="H4241" s="116">
        <v>21100000</v>
      </c>
      <c r="I4241" s="116">
        <v>8440000</v>
      </c>
      <c r="J4241" s="116">
        <v>8440000</v>
      </c>
      <c r="K4241" s="116">
        <v>0</v>
      </c>
      <c r="L4241" s="116">
        <v>0</v>
      </c>
      <c r="M4241" s="116">
        <v>0</v>
      </c>
      <c r="N4241" s="116">
        <v>0</v>
      </c>
      <c r="O4241" s="116">
        <v>0</v>
      </c>
      <c r="P4241" s="120">
        <v>0</v>
      </c>
      <c r="Q4241" s="27" t="str">
        <f t="shared" si="643"/>
        <v>Registered</v>
      </c>
      <c r="R4241" s="121">
        <f t="shared" si="644"/>
        <v>0.4</v>
      </c>
      <c r="T4241" s="117">
        <f t="shared" si="645"/>
        <v>0</v>
      </c>
      <c r="U4241" s="117">
        <f t="shared" si="646"/>
        <v>0</v>
      </c>
    </row>
    <row r="4242" spans="1:21" hidden="1" x14ac:dyDescent="0.3">
      <c r="A4242" s="114">
        <v>7011</v>
      </c>
      <c r="B4242" s="114" t="s">
        <v>130</v>
      </c>
      <c r="C4242" s="114" t="s">
        <v>1493</v>
      </c>
      <c r="D4242" s="114" t="s">
        <v>7979</v>
      </c>
      <c r="E4242" s="114" t="s">
        <v>7980</v>
      </c>
      <c r="F4242" s="115">
        <v>45488</v>
      </c>
      <c r="G4242" s="114" t="s">
        <v>5540</v>
      </c>
      <c r="H4242" s="116">
        <v>22294125</v>
      </c>
      <c r="I4242" s="116">
        <v>8917650</v>
      </c>
      <c r="J4242" s="116">
        <v>8917650</v>
      </c>
      <c r="K4242" s="116">
        <v>0</v>
      </c>
      <c r="L4242" s="116">
        <v>0</v>
      </c>
      <c r="M4242" s="116">
        <v>0</v>
      </c>
      <c r="N4242" s="116">
        <v>0</v>
      </c>
      <c r="O4242" s="116">
        <v>0</v>
      </c>
      <c r="P4242" s="120">
        <v>0</v>
      </c>
      <c r="Q4242" s="27" t="str">
        <f t="shared" si="643"/>
        <v>Registered</v>
      </c>
      <c r="R4242" s="121">
        <f t="shared" si="644"/>
        <v>0.4</v>
      </c>
      <c r="T4242" s="117">
        <f t="shared" si="645"/>
        <v>0</v>
      </c>
      <c r="U4242" s="117">
        <f t="shared" si="646"/>
        <v>0</v>
      </c>
    </row>
    <row r="4243" spans="1:21" hidden="1" x14ac:dyDescent="0.3">
      <c r="A4243" s="114">
        <v>7012</v>
      </c>
      <c r="B4243" s="114" t="s">
        <v>130</v>
      </c>
      <c r="C4243" s="114" t="s">
        <v>1493</v>
      </c>
      <c r="D4243" s="114" t="s">
        <v>7981</v>
      </c>
      <c r="E4243" s="114" t="s">
        <v>7982</v>
      </c>
      <c r="F4243" s="115">
        <v>45687</v>
      </c>
      <c r="G4243" s="114" t="s">
        <v>2727</v>
      </c>
      <c r="H4243" s="116">
        <v>22998098</v>
      </c>
      <c r="I4243" s="116">
        <v>9199240</v>
      </c>
      <c r="J4243" s="116">
        <v>9199240</v>
      </c>
      <c r="K4243" s="116">
        <v>0</v>
      </c>
      <c r="L4243" s="116">
        <v>0</v>
      </c>
      <c r="M4243" s="116">
        <v>0</v>
      </c>
      <c r="N4243" s="116">
        <v>0</v>
      </c>
      <c r="O4243" s="116">
        <v>0</v>
      </c>
      <c r="P4243" s="120">
        <v>0</v>
      </c>
      <c r="Q4243" s="27" t="str">
        <f t="shared" si="643"/>
        <v>Registered</v>
      </c>
      <c r="R4243" s="121">
        <f t="shared" si="644"/>
        <v>0.40000003478548529</v>
      </c>
      <c r="T4243" s="117">
        <f t="shared" si="645"/>
        <v>0</v>
      </c>
      <c r="U4243" s="117">
        <f t="shared" si="646"/>
        <v>0</v>
      </c>
    </row>
    <row r="4244" spans="1:21" hidden="1" x14ac:dyDescent="0.3">
      <c r="A4244" s="114">
        <v>7013</v>
      </c>
      <c r="B4244" s="114" t="s">
        <v>130</v>
      </c>
      <c r="C4244" s="114" t="s">
        <v>1493</v>
      </c>
      <c r="D4244" s="114" t="s">
        <v>7983</v>
      </c>
      <c r="E4244" s="114" t="s">
        <v>7984</v>
      </c>
      <c r="F4244" s="115">
        <v>45589</v>
      </c>
      <c r="G4244" s="114" t="s">
        <v>5431</v>
      </c>
      <c r="H4244" s="116">
        <v>22290502</v>
      </c>
      <c r="I4244" s="116">
        <v>8916200</v>
      </c>
      <c r="J4244" s="116">
        <v>8916200</v>
      </c>
      <c r="K4244" s="116">
        <v>0</v>
      </c>
      <c r="L4244" s="116">
        <v>0</v>
      </c>
      <c r="M4244" s="116">
        <v>0</v>
      </c>
      <c r="N4244" s="116">
        <v>0</v>
      </c>
      <c r="O4244" s="116">
        <v>0</v>
      </c>
      <c r="P4244" s="120">
        <v>0</v>
      </c>
      <c r="Q4244" s="27" t="str">
        <f t="shared" si="643"/>
        <v>Registered</v>
      </c>
      <c r="R4244" s="121">
        <f t="shared" si="644"/>
        <v>0.39999996411027439</v>
      </c>
      <c r="T4244" s="117">
        <f t="shared" si="645"/>
        <v>0</v>
      </c>
      <c r="U4244" s="117">
        <f t="shared" si="646"/>
        <v>0</v>
      </c>
    </row>
    <row r="4245" spans="1:21" hidden="1" x14ac:dyDescent="0.3">
      <c r="A4245" s="114">
        <v>7014</v>
      </c>
      <c r="B4245" s="114" t="s">
        <v>130</v>
      </c>
      <c r="C4245" s="114" t="s">
        <v>1493</v>
      </c>
      <c r="D4245" s="114" t="s">
        <v>7985</v>
      </c>
      <c r="E4245" s="114" t="s">
        <v>7986</v>
      </c>
      <c r="F4245" s="115">
        <v>45565</v>
      </c>
      <c r="G4245" s="114" t="s">
        <v>4799</v>
      </c>
      <c r="H4245" s="116">
        <v>23625502</v>
      </c>
      <c r="I4245" s="116">
        <v>9450201</v>
      </c>
      <c r="J4245" s="116">
        <v>9450201</v>
      </c>
      <c r="K4245" s="116">
        <v>0</v>
      </c>
      <c r="L4245" s="116">
        <v>0</v>
      </c>
      <c r="M4245" s="116">
        <v>0</v>
      </c>
      <c r="N4245" s="116">
        <v>0</v>
      </c>
      <c r="O4245" s="116">
        <v>0</v>
      </c>
      <c r="P4245" s="120">
        <v>0</v>
      </c>
      <c r="Q4245" s="27" t="str">
        <f t="shared" si="643"/>
        <v>Registered</v>
      </c>
      <c r="R4245" s="121">
        <f t="shared" si="644"/>
        <v>0.4000000084654286</v>
      </c>
      <c r="T4245" s="117">
        <f t="shared" si="645"/>
        <v>0</v>
      </c>
      <c r="U4245" s="117">
        <f t="shared" si="646"/>
        <v>0</v>
      </c>
    </row>
    <row r="4246" spans="1:21" hidden="1" x14ac:dyDescent="0.3">
      <c r="A4246" s="114">
        <v>7015</v>
      </c>
      <c r="B4246" s="114" t="s">
        <v>130</v>
      </c>
      <c r="C4246" s="114" t="s">
        <v>1493</v>
      </c>
      <c r="D4246" s="114" t="s">
        <v>7987</v>
      </c>
      <c r="E4246" s="114" t="s">
        <v>7988</v>
      </c>
      <c r="F4246" s="115">
        <v>45495</v>
      </c>
      <c r="G4246" s="114" t="s">
        <v>4000</v>
      </c>
      <c r="H4246" s="116">
        <v>23177397</v>
      </c>
      <c r="I4246" s="116">
        <v>6953220</v>
      </c>
      <c r="J4246" s="116">
        <v>6953220</v>
      </c>
      <c r="K4246" s="116">
        <v>0</v>
      </c>
      <c r="L4246" s="116">
        <v>0</v>
      </c>
      <c r="M4246" s="116">
        <v>0</v>
      </c>
      <c r="N4246" s="116">
        <v>0</v>
      </c>
      <c r="O4246" s="116">
        <v>0</v>
      </c>
      <c r="P4246" s="120">
        <v>0</v>
      </c>
      <c r="Q4246" s="27" t="str">
        <f t="shared" si="643"/>
        <v>Registered</v>
      </c>
      <c r="R4246" s="121">
        <f t="shared" si="644"/>
        <v>0.30000003883093518</v>
      </c>
      <c r="T4246" s="117">
        <f t="shared" si="645"/>
        <v>0</v>
      </c>
      <c r="U4246" s="117">
        <f t="shared" si="646"/>
        <v>0</v>
      </c>
    </row>
    <row r="4247" spans="1:21" hidden="1" x14ac:dyDescent="0.3">
      <c r="A4247" s="114">
        <v>7016</v>
      </c>
      <c r="B4247" s="114" t="s">
        <v>130</v>
      </c>
      <c r="C4247" s="114" t="s">
        <v>1493</v>
      </c>
      <c r="D4247" s="114" t="s">
        <v>7989</v>
      </c>
      <c r="E4247" s="114" t="s">
        <v>7990</v>
      </c>
      <c r="F4247" s="115">
        <v>45532</v>
      </c>
      <c r="G4247" s="114" t="s">
        <v>4437</v>
      </c>
      <c r="H4247" s="116">
        <v>20146000</v>
      </c>
      <c r="I4247" s="116">
        <v>8058400</v>
      </c>
      <c r="J4247" s="116">
        <v>8058400</v>
      </c>
      <c r="K4247" s="116">
        <v>0</v>
      </c>
      <c r="L4247" s="116">
        <v>0</v>
      </c>
      <c r="M4247" s="116">
        <v>0</v>
      </c>
      <c r="N4247" s="116">
        <v>0</v>
      </c>
      <c r="O4247" s="116">
        <v>0</v>
      </c>
      <c r="P4247" s="120">
        <v>0</v>
      </c>
      <c r="Q4247" s="27" t="str">
        <f t="shared" si="643"/>
        <v>Registered</v>
      </c>
      <c r="R4247" s="121">
        <f t="shared" si="644"/>
        <v>0.4</v>
      </c>
      <c r="T4247" s="117">
        <f t="shared" si="645"/>
        <v>0</v>
      </c>
      <c r="U4247" s="117">
        <f t="shared" si="646"/>
        <v>0</v>
      </c>
    </row>
    <row r="4248" spans="1:21" hidden="1" x14ac:dyDescent="0.3">
      <c r="A4248" s="114">
        <v>7017</v>
      </c>
      <c r="B4248" s="114" t="s">
        <v>130</v>
      </c>
      <c r="C4248" s="114" t="s">
        <v>1493</v>
      </c>
      <c r="D4248" s="114" t="s">
        <v>7991</v>
      </c>
      <c r="E4248" s="114" t="s">
        <v>7992</v>
      </c>
      <c r="F4248" s="115">
        <v>45502</v>
      </c>
      <c r="G4248" s="114" t="s">
        <v>5434</v>
      </c>
      <c r="H4248" s="116">
        <v>20937450</v>
      </c>
      <c r="I4248" s="116">
        <v>8374981</v>
      </c>
      <c r="J4248" s="116">
        <v>8374981</v>
      </c>
      <c r="K4248" s="116">
        <v>0</v>
      </c>
      <c r="L4248" s="116">
        <v>0</v>
      </c>
      <c r="M4248" s="116">
        <v>0</v>
      </c>
      <c r="N4248" s="116">
        <v>0</v>
      </c>
      <c r="O4248" s="116">
        <v>0</v>
      </c>
      <c r="P4248" s="120">
        <v>0</v>
      </c>
      <c r="Q4248" s="27" t="str">
        <f t="shared" si="643"/>
        <v>Registered</v>
      </c>
      <c r="R4248" s="121">
        <f t="shared" si="644"/>
        <v>0.4000000477613081</v>
      </c>
      <c r="T4248" s="117">
        <f t="shared" si="645"/>
        <v>0</v>
      </c>
      <c r="U4248" s="117">
        <f t="shared" si="646"/>
        <v>0</v>
      </c>
    </row>
    <row r="4249" spans="1:21" hidden="1" x14ac:dyDescent="0.3">
      <c r="A4249" s="114">
        <v>7018</v>
      </c>
      <c r="B4249" s="114" t="s">
        <v>130</v>
      </c>
      <c r="C4249" s="114" t="s">
        <v>1493</v>
      </c>
      <c r="D4249" s="114" t="s">
        <v>7993</v>
      </c>
      <c r="E4249" s="114" t="s">
        <v>7994</v>
      </c>
      <c r="F4249" s="115">
        <v>45488</v>
      </c>
      <c r="G4249" s="114" t="s">
        <v>7995</v>
      </c>
      <c r="H4249" s="116">
        <v>21297200</v>
      </c>
      <c r="I4249" s="116">
        <v>8518880</v>
      </c>
      <c r="J4249" s="116">
        <v>8518880</v>
      </c>
      <c r="K4249" s="116">
        <v>0</v>
      </c>
      <c r="L4249" s="116">
        <v>0</v>
      </c>
      <c r="M4249" s="116">
        <v>0</v>
      </c>
      <c r="N4249" s="116">
        <v>0</v>
      </c>
      <c r="O4249" s="116">
        <v>0</v>
      </c>
      <c r="P4249" s="120">
        <v>0</v>
      </c>
      <c r="Q4249" s="27" t="str">
        <f t="shared" si="643"/>
        <v>Registered</v>
      </c>
      <c r="R4249" s="121">
        <f t="shared" si="644"/>
        <v>0.4</v>
      </c>
      <c r="T4249" s="117">
        <f t="shared" si="645"/>
        <v>0</v>
      </c>
      <c r="U4249" s="117">
        <f t="shared" si="646"/>
        <v>0</v>
      </c>
    </row>
    <row r="4250" spans="1:21" hidden="1" x14ac:dyDescent="0.3">
      <c r="A4250" s="114">
        <v>7019</v>
      </c>
      <c r="B4250" s="114" t="s">
        <v>130</v>
      </c>
      <c r="C4250" s="114" t="s">
        <v>1493</v>
      </c>
      <c r="D4250" s="114" t="s">
        <v>7996</v>
      </c>
      <c r="E4250" s="114" t="s">
        <v>5188</v>
      </c>
      <c r="F4250" s="115">
        <v>45488</v>
      </c>
      <c r="G4250" s="114" t="s">
        <v>5386</v>
      </c>
      <c r="H4250" s="116">
        <v>22373393</v>
      </c>
      <c r="I4250" s="116">
        <v>8949358</v>
      </c>
      <c r="J4250" s="116">
        <v>8949358</v>
      </c>
      <c r="K4250" s="116">
        <v>0</v>
      </c>
      <c r="L4250" s="116">
        <v>0</v>
      </c>
      <c r="M4250" s="116">
        <v>0</v>
      </c>
      <c r="N4250" s="116">
        <v>0</v>
      </c>
      <c r="O4250" s="116">
        <v>0</v>
      </c>
      <c r="P4250" s="120">
        <v>0</v>
      </c>
      <c r="Q4250" s="27" t="str">
        <f t="shared" si="643"/>
        <v>Registered</v>
      </c>
      <c r="R4250" s="121">
        <f t="shared" si="644"/>
        <v>0.40000003575675802</v>
      </c>
      <c r="T4250" s="117">
        <f t="shared" si="645"/>
        <v>0</v>
      </c>
      <c r="U4250" s="117">
        <f t="shared" si="646"/>
        <v>0</v>
      </c>
    </row>
    <row r="4251" spans="1:21" hidden="1" x14ac:dyDescent="0.3">
      <c r="A4251" s="114">
        <v>7020</v>
      </c>
      <c r="B4251" s="114" t="s">
        <v>130</v>
      </c>
      <c r="C4251" s="114" t="s">
        <v>1493</v>
      </c>
      <c r="D4251" s="114" t="s">
        <v>7997</v>
      </c>
      <c r="E4251" s="114" t="s">
        <v>7998</v>
      </c>
      <c r="F4251" s="115">
        <v>45652</v>
      </c>
      <c r="G4251" s="114" t="s">
        <v>2002</v>
      </c>
      <c r="H4251" s="116">
        <v>22195136</v>
      </c>
      <c r="I4251" s="116">
        <v>8878055</v>
      </c>
      <c r="J4251" s="116">
        <v>8878055</v>
      </c>
      <c r="K4251" s="116">
        <v>0</v>
      </c>
      <c r="L4251" s="116">
        <v>0</v>
      </c>
      <c r="M4251" s="116">
        <v>0</v>
      </c>
      <c r="N4251" s="116">
        <v>0</v>
      </c>
      <c r="O4251" s="116">
        <v>0</v>
      </c>
      <c r="P4251" s="120">
        <v>0</v>
      </c>
      <c r="Q4251" s="27" t="str">
        <f t="shared" si="643"/>
        <v>Registered</v>
      </c>
      <c r="R4251" s="121">
        <f t="shared" si="644"/>
        <v>0.4000000270329499</v>
      </c>
      <c r="T4251" s="117">
        <f t="shared" si="645"/>
        <v>0</v>
      </c>
      <c r="U4251" s="117">
        <f t="shared" si="646"/>
        <v>0</v>
      </c>
    </row>
    <row r="4252" spans="1:21" hidden="1" x14ac:dyDescent="0.3">
      <c r="A4252" s="114">
        <v>7021</v>
      </c>
      <c r="B4252" s="114" t="s">
        <v>130</v>
      </c>
      <c r="C4252" s="114" t="s">
        <v>1493</v>
      </c>
      <c r="D4252" s="114" t="s">
        <v>7999</v>
      </c>
      <c r="E4252" s="114" t="s">
        <v>8000</v>
      </c>
      <c r="F4252" s="115">
        <v>45736</v>
      </c>
      <c r="G4252" s="114" t="s">
        <v>1850</v>
      </c>
      <c r="H4252" s="116">
        <v>21872800</v>
      </c>
      <c r="I4252" s="116">
        <v>8749120</v>
      </c>
      <c r="J4252" s="116">
        <v>8749120</v>
      </c>
      <c r="K4252" s="116">
        <v>0</v>
      </c>
      <c r="L4252" s="116">
        <v>0</v>
      </c>
      <c r="M4252" s="116">
        <v>0</v>
      </c>
      <c r="N4252" s="116">
        <v>0</v>
      </c>
      <c r="O4252" s="116">
        <v>0</v>
      </c>
      <c r="P4252" s="120">
        <v>0</v>
      </c>
      <c r="Q4252" s="27" t="str">
        <f t="shared" si="643"/>
        <v>Registered</v>
      </c>
      <c r="R4252" s="121">
        <f t="shared" si="644"/>
        <v>0.4</v>
      </c>
      <c r="T4252" s="117">
        <f t="shared" si="645"/>
        <v>0</v>
      </c>
      <c r="U4252" s="117">
        <f t="shared" si="646"/>
        <v>0</v>
      </c>
    </row>
    <row r="4253" spans="1:21" hidden="1" x14ac:dyDescent="0.3">
      <c r="A4253" s="114">
        <v>7022</v>
      </c>
      <c r="B4253" s="114" t="s">
        <v>130</v>
      </c>
      <c r="C4253" s="114" t="s">
        <v>1493</v>
      </c>
      <c r="D4253" s="114" t="s">
        <v>8001</v>
      </c>
      <c r="E4253" s="114" t="s">
        <v>8002</v>
      </c>
      <c r="F4253" s="115">
        <v>45610</v>
      </c>
      <c r="G4253" s="114" t="s">
        <v>3344</v>
      </c>
      <c r="H4253" s="116">
        <v>21728900</v>
      </c>
      <c r="I4253" s="116">
        <v>8691560</v>
      </c>
      <c r="J4253" s="116">
        <v>8691560</v>
      </c>
      <c r="K4253" s="116">
        <v>0</v>
      </c>
      <c r="L4253" s="116">
        <v>0</v>
      </c>
      <c r="M4253" s="116">
        <v>0</v>
      </c>
      <c r="N4253" s="116">
        <v>0</v>
      </c>
      <c r="O4253" s="116">
        <v>0</v>
      </c>
      <c r="P4253" s="120">
        <v>0</v>
      </c>
      <c r="Q4253" s="27" t="str">
        <f t="shared" si="643"/>
        <v>Registered</v>
      </c>
      <c r="R4253" s="121">
        <f t="shared" si="644"/>
        <v>0.4</v>
      </c>
      <c r="T4253" s="117">
        <f t="shared" si="645"/>
        <v>0</v>
      </c>
      <c r="U4253" s="117">
        <f t="shared" si="646"/>
        <v>0</v>
      </c>
    </row>
    <row r="4254" spans="1:21" hidden="1" x14ac:dyDescent="0.3">
      <c r="A4254" s="114">
        <v>7023</v>
      </c>
      <c r="B4254" s="114" t="s">
        <v>130</v>
      </c>
      <c r="C4254" s="114" t="s">
        <v>1493</v>
      </c>
      <c r="D4254" s="114" t="s">
        <v>8003</v>
      </c>
      <c r="E4254" s="114" t="s">
        <v>8004</v>
      </c>
      <c r="F4254" s="115">
        <v>45657</v>
      </c>
      <c r="G4254" s="114" t="s">
        <v>7710</v>
      </c>
      <c r="H4254" s="116">
        <v>22284354</v>
      </c>
      <c r="I4254" s="116">
        <v>6685306</v>
      </c>
      <c r="J4254" s="116">
        <v>6685306</v>
      </c>
      <c r="K4254" s="116">
        <v>0</v>
      </c>
      <c r="L4254" s="116">
        <v>0</v>
      </c>
      <c r="M4254" s="116">
        <v>0</v>
      </c>
      <c r="N4254" s="116">
        <v>0</v>
      </c>
      <c r="O4254" s="116">
        <v>0</v>
      </c>
      <c r="P4254" s="120">
        <v>0</v>
      </c>
      <c r="Q4254" s="27" t="str">
        <f t="shared" si="643"/>
        <v>Registered</v>
      </c>
      <c r="R4254" s="121">
        <f t="shared" si="644"/>
        <v>0.29999999102509323</v>
      </c>
      <c r="T4254" s="117">
        <f t="shared" si="645"/>
        <v>0</v>
      </c>
      <c r="U4254" s="117">
        <f t="shared" si="646"/>
        <v>0</v>
      </c>
    </row>
    <row r="4255" spans="1:21" hidden="1" x14ac:dyDescent="0.3">
      <c r="A4255" s="114">
        <v>7024</v>
      </c>
      <c r="B4255" s="114" t="s">
        <v>130</v>
      </c>
      <c r="C4255" s="114" t="s">
        <v>1493</v>
      </c>
      <c r="D4255" s="114" t="s">
        <v>8005</v>
      </c>
      <c r="E4255" s="114" t="s">
        <v>8006</v>
      </c>
      <c r="F4255" s="115">
        <v>45587</v>
      </c>
      <c r="G4255" s="114" t="s">
        <v>2435</v>
      </c>
      <c r="H4255" s="116">
        <v>22105918</v>
      </c>
      <c r="I4255" s="116">
        <v>8842368</v>
      </c>
      <c r="J4255" s="116">
        <v>8842368</v>
      </c>
      <c r="K4255" s="116">
        <v>0</v>
      </c>
      <c r="L4255" s="116">
        <v>0</v>
      </c>
      <c r="M4255" s="116">
        <v>0</v>
      </c>
      <c r="N4255" s="116">
        <v>0</v>
      </c>
      <c r="O4255" s="116">
        <v>0</v>
      </c>
      <c r="P4255" s="120">
        <v>0</v>
      </c>
      <c r="Q4255" s="27" t="str">
        <f t="shared" si="643"/>
        <v>Registered</v>
      </c>
      <c r="R4255" s="121">
        <f t="shared" si="644"/>
        <v>0.40000003618940411</v>
      </c>
      <c r="T4255" s="117">
        <f t="shared" si="645"/>
        <v>0</v>
      </c>
      <c r="U4255" s="117">
        <f t="shared" si="646"/>
        <v>0</v>
      </c>
    </row>
    <row r="4256" spans="1:21" hidden="1" x14ac:dyDescent="0.3">
      <c r="A4256" s="114">
        <v>7025</v>
      </c>
      <c r="B4256" s="114" t="s">
        <v>130</v>
      </c>
      <c r="C4256" s="114" t="s">
        <v>1493</v>
      </c>
      <c r="D4256" s="114" t="s">
        <v>8007</v>
      </c>
      <c r="E4256" s="114" t="s">
        <v>8008</v>
      </c>
      <c r="F4256" s="115">
        <v>45488</v>
      </c>
      <c r="G4256" s="114" t="s">
        <v>2047</v>
      </c>
      <c r="H4256" s="116">
        <v>20944725</v>
      </c>
      <c r="I4256" s="116">
        <v>8377890</v>
      </c>
      <c r="J4256" s="116">
        <v>8377890</v>
      </c>
      <c r="K4256" s="116">
        <v>0</v>
      </c>
      <c r="L4256" s="116">
        <v>0</v>
      </c>
      <c r="M4256" s="116">
        <v>0</v>
      </c>
      <c r="N4256" s="116">
        <v>0</v>
      </c>
      <c r="O4256" s="116">
        <v>0</v>
      </c>
      <c r="P4256" s="120">
        <v>0</v>
      </c>
      <c r="Q4256" s="27" t="str">
        <f t="shared" si="643"/>
        <v>Registered</v>
      </c>
      <c r="R4256" s="121">
        <f t="shared" si="644"/>
        <v>0.4</v>
      </c>
      <c r="T4256" s="117">
        <f t="shared" si="645"/>
        <v>0</v>
      </c>
      <c r="U4256" s="117">
        <f t="shared" si="646"/>
        <v>0</v>
      </c>
    </row>
    <row r="4257" spans="1:21" hidden="1" x14ac:dyDescent="0.3">
      <c r="A4257" s="114">
        <v>7026</v>
      </c>
      <c r="B4257" s="114" t="s">
        <v>130</v>
      </c>
      <c r="C4257" s="114" t="s">
        <v>1493</v>
      </c>
      <c r="D4257" s="114" t="s">
        <v>8009</v>
      </c>
      <c r="E4257" s="114" t="s">
        <v>8010</v>
      </c>
      <c r="F4257" s="115">
        <v>46022</v>
      </c>
      <c r="G4257" s="114" t="s">
        <v>2334</v>
      </c>
      <c r="H4257" s="116">
        <v>22603812</v>
      </c>
      <c r="I4257" s="116">
        <v>9041525</v>
      </c>
      <c r="J4257" s="116">
        <v>9041525</v>
      </c>
      <c r="K4257" s="116">
        <v>0</v>
      </c>
      <c r="L4257" s="116">
        <v>0</v>
      </c>
      <c r="M4257" s="116">
        <v>0</v>
      </c>
      <c r="N4257" s="116">
        <v>0</v>
      </c>
      <c r="O4257" s="116">
        <v>0</v>
      </c>
      <c r="P4257" s="120">
        <v>0</v>
      </c>
      <c r="Q4257" s="27" t="str">
        <f t="shared" si="643"/>
        <v>Registered</v>
      </c>
      <c r="R4257" s="121">
        <f t="shared" si="644"/>
        <v>0.40000000884806508</v>
      </c>
      <c r="T4257" s="117">
        <f t="shared" si="645"/>
        <v>0</v>
      </c>
      <c r="U4257" s="117">
        <f t="shared" si="646"/>
        <v>0</v>
      </c>
    </row>
    <row r="4258" spans="1:21" hidden="1" x14ac:dyDescent="0.3">
      <c r="A4258" s="114">
        <v>7027</v>
      </c>
      <c r="B4258" s="114" t="s">
        <v>130</v>
      </c>
      <c r="C4258" s="114" t="s">
        <v>1493</v>
      </c>
      <c r="D4258" s="114" t="s">
        <v>8011</v>
      </c>
      <c r="E4258" s="114" t="s">
        <v>8012</v>
      </c>
      <c r="F4258" s="115">
        <v>45495</v>
      </c>
      <c r="G4258" s="114" t="s">
        <v>2724</v>
      </c>
      <c r="H4258" s="116">
        <v>21841165</v>
      </c>
      <c r="I4258" s="116">
        <v>8736466</v>
      </c>
      <c r="J4258" s="116">
        <v>8736466</v>
      </c>
      <c r="K4258" s="116">
        <v>0</v>
      </c>
      <c r="L4258" s="116">
        <v>0</v>
      </c>
      <c r="M4258" s="116">
        <v>0</v>
      </c>
      <c r="N4258" s="116">
        <v>0</v>
      </c>
      <c r="O4258" s="116">
        <v>0</v>
      </c>
      <c r="P4258" s="120">
        <v>0</v>
      </c>
      <c r="Q4258" s="27" t="str">
        <f t="shared" si="643"/>
        <v>Registered</v>
      </c>
      <c r="R4258" s="121">
        <f t="shared" si="644"/>
        <v>0.4</v>
      </c>
      <c r="T4258" s="117">
        <f t="shared" si="645"/>
        <v>0</v>
      </c>
      <c r="U4258" s="117">
        <f t="shared" si="646"/>
        <v>0</v>
      </c>
    </row>
    <row r="4259" spans="1:21" hidden="1" x14ac:dyDescent="0.3">
      <c r="A4259" s="114">
        <v>7028</v>
      </c>
      <c r="B4259" s="114" t="s">
        <v>130</v>
      </c>
      <c r="C4259" s="114" t="s">
        <v>1493</v>
      </c>
      <c r="D4259" s="114" t="s">
        <v>8013</v>
      </c>
      <c r="E4259" s="114" t="s">
        <v>8014</v>
      </c>
      <c r="F4259" s="115">
        <v>45722</v>
      </c>
      <c r="G4259" s="114" t="s">
        <v>2796</v>
      </c>
      <c r="H4259" s="116">
        <v>22195136</v>
      </c>
      <c r="I4259" s="116">
        <v>8878055</v>
      </c>
      <c r="J4259" s="116">
        <v>8878055</v>
      </c>
      <c r="K4259" s="116">
        <v>0</v>
      </c>
      <c r="L4259" s="116">
        <v>0</v>
      </c>
      <c r="M4259" s="116">
        <v>0</v>
      </c>
      <c r="N4259" s="116">
        <v>0</v>
      </c>
      <c r="O4259" s="116">
        <v>0</v>
      </c>
      <c r="P4259" s="120">
        <v>0</v>
      </c>
      <c r="Q4259" s="27" t="str">
        <f t="shared" si="643"/>
        <v>Registered</v>
      </c>
      <c r="R4259" s="121">
        <f t="shared" si="644"/>
        <v>0.4000000270329499</v>
      </c>
      <c r="T4259" s="117">
        <f t="shared" si="645"/>
        <v>0</v>
      </c>
      <c r="U4259" s="117">
        <f t="shared" si="646"/>
        <v>0</v>
      </c>
    </row>
    <row r="4260" spans="1:21" hidden="1" x14ac:dyDescent="0.3">
      <c r="A4260" s="114">
        <v>7029</v>
      </c>
      <c r="B4260" s="114" t="s">
        <v>130</v>
      </c>
      <c r="C4260" s="114" t="s">
        <v>1493</v>
      </c>
      <c r="D4260" s="114" t="s">
        <v>8015</v>
      </c>
      <c r="E4260" s="114" t="s">
        <v>8016</v>
      </c>
      <c r="F4260" s="115">
        <v>45642</v>
      </c>
      <c r="G4260" s="114" t="s">
        <v>3984</v>
      </c>
      <c r="H4260" s="116">
        <v>21357638</v>
      </c>
      <c r="I4260" s="116">
        <v>8543056</v>
      </c>
      <c r="J4260" s="116">
        <v>8543056</v>
      </c>
      <c r="K4260" s="116">
        <v>0</v>
      </c>
      <c r="L4260" s="116">
        <v>0</v>
      </c>
      <c r="M4260" s="116">
        <v>0</v>
      </c>
      <c r="N4260" s="116">
        <v>0</v>
      </c>
      <c r="O4260" s="116">
        <v>0</v>
      </c>
      <c r="P4260" s="120">
        <v>0</v>
      </c>
      <c r="Q4260" s="27" t="str">
        <f t="shared" si="643"/>
        <v>Registered</v>
      </c>
      <c r="R4260" s="121">
        <f t="shared" si="644"/>
        <v>0.4000000374573256</v>
      </c>
      <c r="T4260" s="117">
        <f t="shared" si="645"/>
        <v>0</v>
      </c>
      <c r="U4260" s="117">
        <f t="shared" si="646"/>
        <v>0</v>
      </c>
    </row>
    <row r="4261" spans="1:21" hidden="1" x14ac:dyDescent="0.3">
      <c r="A4261" s="114">
        <v>7030</v>
      </c>
      <c r="B4261" s="114" t="s">
        <v>130</v>
      </c>
      <c r="C4261" s="114" t="s">
        <v>1493</v>
      </c>
      <c r="D4261" s="114" t="s">
        <v>8017</v>
      </c>
      <c r="E4261" s="114" t="s">
        <v>8018</v>
      </c>
      <c r="F4261" s="115">
        <v>45930</v>
      </c>
      <c r="G4261" s="114" t="s">
        <v>3673</v>
      </c>
      <c r="H4261" s="116">
        <v>23265752</v>
      </c>
      <c r="I4261" s="116">
        <v>9306301</v>
      </c>
      <c r="J4261" s="116">
        <v>9306301</v>
      </c>
      <c r="K4261" s="116">
        <v>0</v>
      </c>
      <c r="L4261" s="116">
        <v>0</v>
      </c>
      <c r="M4261" s="116">
        <v>0</v>
      </c>
      <c r="N4261" s="116">
        <v>0</v>
      </c>
      <c r="O4261" s="116">
        <v>0</v>
      </c>
      <c r="P4261" s="120">
        <v>0</v>
      </c>
      <c r="Q4261" s="27" t="str">
        <f t="shared" si="643"/>
        <v>Registered</v>
      </c>
      <c r="R4261" s="121">
        <f t="shared" si="644"/>
        <v>0.40000000859632651</v>
      </c>
      <c r="T4261" s="117">
        <f t="shared" si="645"/>
        <v>0</v>
      </c>
      <c r="U4261" s="117">
        <f t="shared" si="646"/>
        <v>0</v>
      </c>
    </row>
    <row r="4262" spans="1:21" hidden="1" x14ac:dyDescent="0.3">
      <c r="A4262" s="114">
        <v>7031</v>
      </c>
      <c r="B4262" s="114" t="s">
        <v>130</v>
      </c>
      <c r="C4262" s="114" t="s">
        <v>1493</v>
      </c>
      <c r="D4262" s="114" t="s">
        <v>8019</v>
      </c>
      <c r="E4262" s="114" t="s">
        <v>8020</v>
      </c>
      <c r="F4262" s="115">
        <v>45838</v>
      </c>
      <c r="G4262" s="114" t="s">
        <v>2854</v>
      </c>
      <c r="H4262" s="116">
        <v>23024000</v>
      </c>
      <c r="I4262" s="116">
        <v>6907200</v>
      </c>
      <c r="J4262" s="116">
        <v>6907200</v>
      </c>
      <c r="K4262" s="116">
        <v>0</v>
      </c>
      <c r="L4262" s="116">
        <v>0</v>
      </c>
      <c r="M4262" s="116">
        <v>0</v>
      </c>
      <c r="N4262" s="116">
        <v>0</v>
      </c>
      <c r="O4262" s="116">
        <v>0</v>
      </c>
      <c r="P4262" s="120">
        <v>0</v>
      </c>
      <c r="Q4262" s="27" t="str">
        <f t="shared" si="643"/>
        <v>Registered</v>
      </c>
      <c r="R4262" s="121">
        <f t="shared" si="644"/>
        <v>0.3</v>
      </c>
      <c r="T4262" s="117">
        <f t="shared" si="645"/>
        <v>0</v>
      </c>
      <c r="U4262" s="117">
        <f t="shared" si="646"/>
        <v>0</v>
      </c>
    </row>
    <row r="4263" spans="1:21" hidden="1" x14ac:dyDescent="0.3">
      <c r="A4263" s="114">
        <v>10412</v>
      </c>
      <c r="B4263" s="114" t="s">
        <v>130</v>
      </c>
      <c r="C4263" s="114" t="s">
        <v>1493</v>
      </c>
      <c r="D4263" s="114" t="s">
        <v>9811</v>
      </c>
      <c r="E4263" s="114" t="s">
        <v>9812</v>
      </c>
      <c r="F4263" s="115">
        <v>45835</v>
      </c>
      <c r="G4263" s="114" t="s">
        <v>3289</v>
      </c>
      <c r="H4263" s="116">
        <v>22736200</v>
      </c>
      <c r="I4263" s="116">
        <v>9094480</v>
      </c>
      <c r="J4263" s="116">
        <v>9321842</v>
      </c>
      <c r="K4263" s="116">
        <v>-227362</v>
      </c>
      <c r="L4263" s="116">
        <v>0</v>
      </c>
      <c r="M4263" s="116">
        <v>0</v>
      </c>
      <c r="N4263" s="116">
        <v>0</v>
      </c>
      <c r="O4263" s="116">
        <v>0</v>
      </c>
      <c r="P4263" s="120">
        <v>0</v>
      </c>
      <c r="Q4263" s="27" t="str">
        <f t="shared" si="643"/>
        <v>Registered</v>
      </c>
      <c r="R4263" s="121">
        <f t="shared" si="644"/>
        <v>0.4</v>
      </c>
      <c r="T4263" s="117">
        <f t="shared" si="645"/>
        <v>0</v>
      </c>
      <c r="U4263" s="117">
        <f t="shared" si="646"/>
        <v>-227362</v>
      </c>
    </row>
    <row r="4264" spans="1:21" hidden="1" x14ac:dyDescent="0.3">
      <c r="A4264" s="114">
        <v>10413</v>
      </c>
      <c r="B4264" s="114" t="s">
        <v>130</v>
      </c>
      <c r="C4264" s="114" t="s">
        <v>1493</v>
      </c>
      <c r="D4264" s="114" t="s">
        <v>9813</v>
      </c>
      <c r="E4264" s="114" t="s">
        <v>9814</v>
      </c>
      <c r="F4264" s="115">
        <v>45961</v>
      </c>
      <c r="G4264" s="114" t="s">
        <v>3166</v>
      </c>
      <c r="H4264" s="116">
        <v>22908880</v>
      </c>
      <c r="I4264" s="116">
        <v>9163552</v>
      </c>
      <c r="J4264" s="116">
        <v>9392642</v>
      </c>
      <c r="K4264" s="116">
        <v>-229090</v>
      </c>
      <c r="L4264" s="116">
        <v>0</v>
      </c>
      <c r="M4264" s="116">
        <v>0</v>
      </c>
      <c r="N4264" s="116">
        <v>0</v>
      </c>
      <c r="O4264" s="116">
        <v>0</v>
      </c>
      <c r="P4264" s="120">
        <v>0</v>
      </c>
      <c r="Q4264" s="27" t="str">
        <f t="shared" si="643"/>
        <v>Registered</v>
      </c>
      <c r="R4264" s="121">
        <f t="shared" si="644"/>
        <v>0.4</v>
      </c>
      <c r="T4264" s="117">
        <f t="shared" si="645"/>
        <v>0</v>
      </c>
      <c r="U4264" s="117">
        <f t="shared" si="646"/>
        <v>-229090</v>
      </c>
    </row>
    <row r="4265" spans="1:21" s="101" customFormat="1" x14ac:dyDescent="0.3">
      <c r="A4265" s="99">
        <v>10494</v>
      </c>
      <c r="B4265" s="99" t="s">
        <v>130</v>
      </c>
      <c r="C4265" s="99" t="s">
        <v>1493</v>
      </c>
      <c r="D4265" s="99" t="s">
        <v>10785</v>
      </c>
      <c r="E4265" s="99" t="s">
        <v>168</v>
      </c>
      <c r="F4265" s="100">
        <v>46133</v>
      </c>
      <c r="G4265" s="99" t="s">
        <v>1898</v>
      </c>
      <c r="H4265" s="96">
        <v>24463000</v>
      </c>
      <c r="I4265" s="96">
        <f t="shared" ref="I4265:I4269" si="647">H4265*R4265</f>
        <v>9785200</v>
      </c>
      <c r="J4265" s="96">
        <v>500000</v>
      </c>
      <c r="K4265" s="96">
        <f t="shared" ref="K4265:K4269" si="648">I4265-J4265</f>
        <v>9285200</v>
      </c>
      <c r="L4265" s="97">
        <f t="shared" ref="L4265:L4269" si="649">IF(AND($S4265&gt;=0,$S4265&lt;=30),$K4265,0)</f>
        <v>0</v>
      </c>
      <c r="M4265" s="97">
        <f t="shared" ref="M4265:M4269" si="650">IF(AND($S4265&gt;=31,$S4265&lt;=60),$K4265,0)</f>
        <v>9285200</v>
      </c>
      <c r="N4265" s="97">
        <f t="shared" ref="N4265:N4269" si="651">IF(AND($S4265&gt;=61,$S4265&lt;=90),$K4265,0)</f>
        <v>0</v>
      </c>
      <c r="O4265" s="97">
        <f t="shared" ref="O4265:O4269" si="652">IF(AND($S4265&gt;=91,$S4265&lt;=120),$K4265,0)</f>
        <v>0</v>
      </c>
      <c r="P4265" s="98">
        <f t="shared" ref="P4265:P4266" si="653">IF($S4265&gt;120,$K4265,0)</f>
        <v>0</v>
      </c>
      <c r="Q4265" s="101" t="str">
        <f t="shared" si="643"/>
        <v>Unregistered</v>
      </c>
      <c r="R4265" s="123">
        <v>0.4</v>
      </c>
      <c r="S4265" s="95">
        <f t="shared" ref="S4265:S4269" si="654">DATE(2026,5,31)-F4265</f>
        <v>40</v>
      </c>
    </row>
    <row r="4266" spans="1:21" s="101" customFormat="1" x14ac:dyDescent="0.3">
      <c r="A4266" s="99">
        <v>10631</v>
      </c>
      <c r="B4266" s="99" t="s">
        <v>130</v>
      </c>
      <c r="C4266" s="99" t="s">
        <v>1493</v>
      </c>
      <c r="D4266" s="99" t="s">
        <v>10123</v>
      </c>
      <c r="E4266" s="99" t="s">
        <v>10124</v>
      </c>
      <c r="F4266" s="100">
        <v>45930</v>
      </c>
      <c r="G4266" s="99" t="s">
        <v>1898</v>
      </c>
      <c r="H4266" s="96">
        <v>22641226</v>
      </c>
      <c r="I4266" s="96">
        <f t="shared" si="647"/>
        <v>9056490.4000000004</v>
      </c>
      <c r="J4266" s="96">
        <v>2264123</v>
      </c>
      <c r="K4266" s="96">
        <f t="shared" si="648"/>
        <v>6792367.4000000004</v>
      </c>
      <c r="L4266" s="97">
        <f t="shared" si="649"/>
        <v>0</v>
      </c>
      <c r="M4266" s="97">
        <f t="shared" si="650"/>
        <v>0</v>
      </c>
      <c r="N4266" s="97">
        <f t="shared" si="651"/>
        <v>0</v>
      </c>
      <c r="O4266" s="97">
        <f t="shared" si="652"/>
        <v>0</v>
      </c>
      <c r="P4266" s="98">
        <f t="shared" si="653"/>
        <v>6792367.4000000004</v>
      </c>
      <c r="Q4266" s="101" t="str">
        <f t="shared" si="643"/>
        <v>Unregistered</v>
      </c>
      <c r="R4266" s="123">
        <v>0.4</v>
      </c>
      <c r="S4266" s="95">
        <f t="shared" si="654"/>
        <v>243</v>
      </c>
    </row>
    <row r="4267" spans="1:21" s="101" customFormat="1" hidden="1" x14ac:dyDescent="0.3">
      <c r="A4267" s="99">
        <v>10853</v>
      </c>
      <c r="B4267" s="99" t="s">
        <v>1430</v>
      </c>
      <c r="C4267" s="99" t="s">
        <v>10279</v>
      </c>
      <c r="D4267" s="99" t="s">
        <v>10280</v>
      </c>
      <c r="E4267" s="99" t="s">
        <v>5470</v>
      </c>
      <c r="F4267" s="100">
        <v>45107</v>
      </c>
      <c r="G4267" s="99" t="s">
        <v>1898</v>
      </c>
      <c r="H4267" s="96">
        <v>25155000</v>
      </c>
      <c r="I4267" s="96">
        <f t="shared" si="647"/>
        <v>12577500</v>
      </c>
      <c r="J4267" s="96">
        <v>14904000</v>
      </c>
      <c r="K4267" s="96">
        <f t="shared" si="648"/>
        <v>-2326500</v>
      </c>
      <c r="L4267" s="97">
        <f t="shared" si="649"/>
        <v>0</v>
      </c>
      <c r="M4267" s="97">
        <f t="shared" si="650"/>
        <v>0</v>
      </c>
      <c r="N4267" s="97">
        <f t="shared" si="651"/>
        <v>0</v>
      </c>
      <c r="O4267" s="97">
        <f t="shared" si="652"/>
        <v>0</v>
      </c>
      <c r="P4267" s="98">
        <v>0</v>
      </c>
      <c r="Q4267" s="101" t="str">
        <f t="shared" si="643"/>
        <v>Unregistered</v>
      </c>
      <c r="R4267" s="123">
        <v>0.5</v>
      </c>
      <c r="S4267" s="95">
        <f t="shared" si="654"/>
        <v>1066</v>
      </c>
    </row>
    <row r="4268" spans="1:21" s="101" customFormat="1" hidden="1" x14ac:dyDescent="0.3">
      <c r="A4268" s="99">
        <v>10855</v>
      </c>
      <c r="B4268" s="99" t="s">
        <v>1430</v>
      </c>
      <c r="C4268" s="99" t="s">
        <v>10279</v>
      </c>
      <c r="D4268" s="99" t="s">
        <v>10283</v>
      </c>
      <c r="E4268" s="99" t="s">
        <v>10284</v>
      </c>
      <c r="F4268" s="100">
        <v>45107</v>
      </c>
      <c r="G4268" s="99" t="s">
        <v>1898</v>
      </c>
      <c r="H4268" s="96">
        <v>30294000</v>
      </c>
      <c r="I4268" s="96">
        <f t="shared" si="647"/>
        <v>15147000</v>
      </c>
      <c r="J4268" s="96">
        <v>17252000</v>
      </c>
      <c r="K4268" s="96">
        <f t="shared" si="648"/>
        <v>-2105000</v>
      </c>
      <c r="L4268" s="97">
        <f t="shared" si="649"/>
        <v>0</v>
      </c>
      <c r="M4268" s="97">
        <f t="shared" si="650"/>
        <v>0</v>
      </c>
      <c r="N4268" s="97">
        <f t="shared" si="651"/>
        <v>0</v>
      </c>
      <c r="O4268" s="97">
        <f t="shared" si="652"/>
        <v>0</v>
      </c>
      <c r="P4268" s="98">
        <v>0</v>
      </c>
      <c r="Q4268" s="101" t="str">
        <f t="shared" si="643"/>
        <v>Unregistered</v>
      </c>
      <c r="R4268" s="123">
        <v>0.5</v>
      </c>
      <c r="S4268" s="95">
        <f t="shared" si="654"/>
        <v>1066</v>
      </c>
    </row>
    <row r="4269" spans="1:21" s="101" customFormat="1" hidden="1" x14ac:dyDescent="0.3">
      <c r="A4269" s="99">
        <v>10856</v>
      </c>
      <c r="B4269" s="99" t="s">
        <v>1430</v>
      </c>
      <c r="C4269" s="99" t="s">
        <v>10279</v>
      </c>
      <c r="D4269" s="99" t="s">
        <v>10285</v>
      </c>
      <c r="E4269" s="99" t="s">
        <v>10284</v>
      </c>
      <c r="F4269" s="100">
        <v>45107</v>
      </c>
      <c r="G4269" s="99" t="s">
        <v>1898</v>
      </c>
      <c r="H4269" s="96">
        <v>25254000</v>
      </c>
      <c r="I4269" s="96">
        <f t="shared" si="647"/>
        <v>12627000</v>
      </c>
      <c r="J4269" s="96">
        <v>17652000</v>
      </c>
      <c r="K4269" s="96">
        <f t="shared" si="648"/>
        <v>-5025000</v>
      </c>
      <c r="L4269" s="97">
        <f t="shared" si="649"/>
        <v>0</v>
      </c>
      <c r="M4269" s="97">
        <f t="shared" si="650"/>
        <v>0</v>
      </c>
      <c r="N4269" s="97">
        <f t="shared" si="651"/>
        <v>0</v>
      </c>
      <c r="O4269" s="97">
        <f t="shared" si="652"/>
        <v>0</v>
      </c>
      <c r="P4269" s="98">
        <v>0</v>
      </c>
      <c r="Q4269" s="101" t="str">
        <f t="shared" si="643"/>
        <v>Unregistered</v>
      </c>
      <c r="R4269" s="123">
        <v>0.5</v>
      </c>
      <c r="S4269" s="95">
        <f t="shared" si="654"/>
        <v>1066</v>
      </c>
    </row>
  </sheetData>
  <autoFilter ref="A1:U4269" xr:uid="{A0107A87-3FBB-465E-9F99-388905F9230D}">
    <filterColumn colId="10">
      <customFilters>
        <customFilter operator="greaterThan" val="0"/>
      </custom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5A4A-690B-4580-B6B0-A0E9E6939C75}">
  <dimension ref="A1:Y78"/>
  <sheetViews>
    <sheetView workbookViewId="0">
      <selection activeCell="A16" sqref="A16"/>
    </sheetView>
  </sheetViews>
  <sheetFormatPr defaultColWidth="9.109375" defaultRowHeight="14.4" x14ac:dyDescent="0.3"/>
  <cols>
    <col min="1" max="1" width="26.109375" style="80" customWidth="1"/>
    <col min="2" max="2" width="21.33203125" style="80" customWidth="1"/>
    <col min="3" max="3" width="25.88671875" style="80" customWidth="1"/>
    <col min="4" max="4" width="33.88671875" style="80" customWidth="1"/>
    <col min="5" max="5" width="36.109375" style="80" customWidth="1"/>
    <col min="6" max="6" width="8.5546875" style="80" customWidth="1"/>
    <col min="7" max="7" width="17.5546875" style="80" customWidth="1"/>
    <col min="8" max="8" width="14.33203125" style="80" customWidth="1"/>
    <col min="9" max="9" width="14" style="80" customWidth="1"/>
    <col min="10" max="10" width="12.33203125" style="80" customWidth="1"/>
    <col min="11" max="11" width="9.109375" style="80" customWidth="1"/>
    <col min="12" max="12" width="12.88671875" style="80" customWidth="1"/>
    <col min="13" max="13" width="13.5546875" style="80" customWidth="1"/>
    <col min="14" max="14" width="13.33203125" style="80" customWidth="1"/>
    <col min="15" max="15" width="17.88671875" style="80" customWidth="1"/>
    <col min="16" max="16" width="18.5546875" style="80" customWidth="1"/>
    <col min="17" max="17" width="28.44140625" style="80" customWidth="1"/>
    <col min="18" max="18" width="18.5546875" style="80" customWidth="1"/>
    <col min="19" max="19" width="43.88671875" style="80" customWidth="1"/>
    <col min="20" max="20" width="19.88671875" style="80" customWidth="1"/>
    <col min="21" max="21" width="20.109375" style="80" customWidth="1"/>
    <col min="22" max="22" width="21.109375" style="80" customWidth="1"/>
    <col min="23" max="23" width="19" style="80" customWidth="1"/>
    <col min="24" max="24" width="13" style="80" customWidth="1"/>
    <col min="25" max="25" width="13.109375" style="80" customWidth="1"/>
    <col min="26" max="16384" width="9.109375" style="80"/>
  </cols>
  <sheetData>
    <row r="1" spans="1:25" x14ac:dyDescent="0.3">
      <c r="A1" s="79" t="s">
        <v>553</v>
      </c>
    </row>
    <row r="2" spans="1:25" x14ac:dyDescent="0.3">
      <c r="A2" s="79" t="s">
        <v>10730</v>
      </c>
    </row>
    <row r="3" spans="1:25" x14ac:dyDescent="0.3">
      <c r="A3" s="79" t="s">
        <v>554</v>
      </c>
    </row>
    <row r="4" spans="1:25" x14ac:dyDescent="0.3">
      <c r="A4" s="79" t="s">
        <v>10731</v>
      </c>
    </row>
    <row r="5" spans="1:25" x14ac:dyDescent="0.3">
      <c r="A5" s="81" t="s">
        <v>555</v>
      </c>
      <c r="B5" s="81" t="s">
        <v>556</v>
      </c>
      <c r="C5" s="81" t="s">
        <v>90</v>
      </c>
      <c r="D5" s="81" t="s">
        <v>91</v>
      </c>
      <c r="E5" s="81" t="s">
        <v>557</v>
      </c>
      <c r="F5" s="81" t="s">
        <v>558</v>
      </c>
      <c r="G5" s="81" t="s">
        <v>559</v>
      </c>
      <c r="H5" s="81" t="s">
        <v>560</v>
      </c>
      <c r="I5" s="82" t="s">
        <v>92</v>
      </c>
      <c r="J5" s="82" t="s">
        <v>561</v>
      </c>
      <c r="K5" s="83" t="s">
        <v>562</v>
      </c>
      <c r="L5" s="83" t="s">
        <v>93</v>
      </c>
      <c r="M5" s="83" t="s">
        <v>563</v>
      </c>
      <c r="N5" s="83" t="s">
        <v>564</v>
      </c>
      <c r="O5" s="83" t="s">
        <v>565</v>
      </c>
      <c r="P5" s="81" t="s">
        <v>566</v>
      </c>
      <c r="Q5" s="81" t="s">
        <v>567</v>
      </c>
      <c r="R5" s="81" t="s">
        <v>568</v>
      </c>
      <c r="S5" s="81" t="s">
        <v>569</v>
      </c>
      <c r="T5" s="81" t="s">
        <v>570</v>
      </c>
      <c r="U5" s="81" t="s">
        <v>571</v>
      </c>
      <c r="V5" s="81" t="s">
        <v>572</v>
      </c>
      <c r="W5" s="81" t="s">
        <v>573</v>
      </c>
      <c r="X5" s="81" t="s">
        <v>574</v>
      </c>
      <c r="Y5" s="81" t="s">
        <v>575</v>
      </c>
    </row>
    <row r="6" spans="1:25" x14ac:dyDescent="0.3">
      <c r="A6" s="84" t="s">
        <v>632</v>
      </c>
      <c r="B6" s="84" t="s">
        <v>77</v>
      </c>
      <c r="C6" s="84" t="s">
        <v>80</v>
      </c>
      <c r="D6" s="84" t="s">
        <v>10304</v>
      </c>
      <c r="E6" s="84" t="s">
        <v>10305</v>
      </c>
      <c r="F6" s="84" t="s">
        <v>10521</v>
      </c>
      <c r="G6" s="84" t="s">
        <v>10522</v>
      </c>
      <c r="H6" s="84" t="s">
        <v>10523</v>
      </c>
      <c r="I6" s="85">
        <v>46193</v>
      </c>
      <c r="J6" s="85">
        <v>46197</v>
      </c>
      <c r="K6" s="86">
        <v>3958</v>
      </c>
      <c r="L6" s="86">
        <v>49000000</v>
      </c>
      <c r="M6" s="86">
        <v>16333333</v>
      </c>
      <c r="N6" s="86">
        <v>816666</v>
      </c>
      <c r="O6" s="86">
        <v>34471698</v>
      </c>
      <c r="P6" s="84" t="s">
        <v>635</v>
      </c>
      <c r="Q6" s="84" t="s">
        <v>636</v>
      </c>
      <c r="R6" s="84" t="s">
        <v>583</v>
      </c>
      <c r="S6" s="84" t="s">
        <v>667</v>
      </c>
      <c r="T6" s="84"/>
      <c r="U6" s="84"/>
      <c r="V6" s="84"/>
      <c r="W6" s="84"/>
      <c r="X6" s="84" t="s">
        <v>590</v>
      </c>
      <c r="Y6" s="84"/>
    </row>
    <row r="7" spans="1:25" x14ac:dyDescent="0.3">
      <c r="A7" s="84" t="s">
        <v>632</v>
      </c>
      <c r="B7" s="84" t="s">
        <v>77</v>
      </c>
      <c r="C7" s="84" t="s">
        <v>80</v>
      </c>
      <c r="D7" s="84" t="s">
        <v>10306</v>
      </c>
      <c r="E7" s="84" t="s">
        <v>10307</v>
      </c>
      <c r="F7" s="84"/>
      <c r="G7" s="84" t="s">
        <v>10524</v>
      </c>
      <c r="H7" s="84"/>
      <c r="I7" s="85">
        <v>46195</v>
      </c>
      <c r="J7" s="85">
        <v>2</v>
      </c>
      <c r="K7" s="86">
        <v>3255</v>
      </c>
      <c r="L7" s="86">
        <v>32600000</v>
      </c>
      <c r="M7" s="86">
        <v>0</v>
      </c>
      <c r="N7" s="86">
        <v>0</v>
      </c>
      <c r="O7" s="86">
        <v>3300000</v>
      </c>
      <c r="P7" s="84" t="s">
        <v>635</v>
      </c>
      <c r="Q7" s="84" t="s">
        <v>636</v>
      </c>
      <c r="R7" s="84" t="s">
        <v>583</v>
      </c>
      <c r="S7" s="84"/>
      <c r="T7" s="84"/>
      <c r="U7" s="84"/>
      <c r="V7" s="84"/>
      <c r="W7" s="84"/>
      <c r="X7" s="84"/>
      <c r="Y7" s="84"/>
    </row>
    <row r="8" spans="1:25" x14ac:dyDescent="0.3">
      <c r="A8" s="84" t="s">
        <v>632</v>
      </c>
      <c r="B8" s="84" t="s">
        <v>77</v>
      </c>
      <c r="C8" s="84" t="s">
        <v>79</v>
      </c>
      <c r="D8" s="84" t="s">
        <v>10301</v>
      </c>
      <c r="E8" s="84" t="s">
        <v>10302</v>
      </c>
      <c r="F8" s="84"/>
      <c r="G8" s="84" t="s">
        <v>10525</v>
      </c>
      <c r="H8" s="84"/>
      <c r="I8" s="85">
        <v>46195</v>
      </c>
      <c r="J8" s="85">
        <v>2</v>
      </c>
      <c r="K8" s="86">
        <v>2518</v>
      </c>
      <c r="L8" s="86">
        <v>25200000</v>
      </c>
      <c r="M8" s="86">
        <v>0</v>
      </c>
      <c r="N8" s="86">
        <v>0</v>
      </c>
      <c r="O8" s="86">
        <v>2500000</v>
      </c>
      <c r="P8" s="84" t="s">
        <v>635</v>
      </c>
      <c r="Q8" s="84" t="s">
        <v>636</v>
      </c>
      <c r="R8" s="84" t="s">
        <v>583</v>
      </c>
      <c r="S8" s="84"/>
      <c r="T8" s="84"/>
      <c r="U8" s="84"/>
      <c r="V8" s="84"/>
      <c r="W8" s="84"/>
      <c r="X8" s="84"/>
      <c r="Y8" s="84"/>
    </row>
    <row r="9" spans="1:25" x14ac:dyDescent="0.3">
      <c r="A9" s="84" t="s">
        <v>632</v>
      </c>
      <c r="B9" s="84" t="s">
        <v>77</v>
      </c>
      <c r="C9" s="84" t="s">
        <v>80</v>
      </c>
      <c r="D9" s="84" t="s">
        <v>10526</v>
      </c>
      <c r="E9" s="84" t="s">
        <v>10527</v>
      </c>
      <c r="F9" s="84" t="s">
        <v>10528</v>
      </c>
      <c r="G9" s="84" t="s">
        <v>10529</v>
      </c>
      <c r="H9" s="84" t="s">
        <v>10530</v>
      </c>
      <c r="I9" s="85">
        <v>46196</v>
      </c>
      <c r="J9" s="85">
        <v>2</v>
      </c>
      <c r="K9" s="86">
        <v>2518</v>
      </c>
      <c r="L9" s="86">
        <v>25381000</v>
      </c>
      <c r="M9" s="86">
        <v>0</v>
      </c>
      <c r="N9" s="86">
        <v>0</v>
      </c>
      <c r="O9" s="86">
        <v>2500000</v>
      </c>
      <c r="P9" s="84"/>
      <c r="Q9" s="84"/>
      <c r="R9" s="84"/>
      <c r="S9" s="84"/>
      <c r="T9" s="84"/>
      <c r="U9" s="84"/>
      <c r="V9" s="84"/>
      <c r="W9" s="84"/>
      <c r="X9" s="84" t="s">
        <v>590</v>
      </c>
      <c r="Y9" s="84"/>
    </row>
    <row r="10" spans="1:25" x14ac:dyDescent="0.3">
      <c r="A10" s="84" t="s">
        <v>632</v>
      </c>
      <c r="B10" s="84" t="s">
        <v>77</v>
      </c>
      <c r="C10" s="84" t="s">
        <v>80</v>
      </c>
      <c r="D10" s="84" t="s">
        <v>10531</v>
      </c>
      <c r="E10" s="84" t="s">
        <v>10532</v>
      </c>
      <c r="F10" s="84" t="s">
        <v>10533</v>
      </c>
      <c r="G10" s="84" t="s">
        <v>10534</v>
      </c>
      <c r="H10" s="84"/>
      <c r="I10" s="85">
        <v>46203</v>
      </c>
      <c r="J10" s="85">
        <v>2</v>
      </c>
      <c r="K10" s="86">
        <v>3860</v>
      </c>
      <c r="L10" s="86">
        <v>38600000</v>
      </c>
      <c r="M10" s="86">
        <v>0</v>
      </c>
      <c r="N10" s="86">
        <v>0</v>
      </c>
      <c r="O10" s="86">
        <v>1100000</v>
      </c>
      <c r="P10" s="84" t="s">
        <v>635</v>
      </c>
      <c r="Q10" s="84"/>
      <c r="R10" s="84"/>
      <c r="S10" s="84"/>
      <c r="T10" s="84"/>
      <c r="U10" s="84"/>
      <c r="V10" s="84"/>
      <c r="W10" s="84"/>
      <c r="X10" s="84"/>
      <c r="Y10" s="84"/>
    </row>
    <row r="11" spans="1:25" x14ac:dyDescent="0.3">
      <c r="A11" s="84" t="s">
        <v>632</v>
      </c>
      <c r="B11" s="84" t="s">
        <v>77</v>
      </c>
      <c r="C11" s="84" t="s">
        <v>79</v>
      </c>
      <c r="D11" s="84" t="s">
        <v>10535</v>
      </c>
      <c r="E11" s="84" t="s">
        <v>10536</v>
      </c>
      <c r="F11" s="84" t="s">
        <v>10537</v>
      </c>
      <c r="G11" s="84" t="s">
        <v>10519</v>
      </c>
      <c r="H11" s="84"/>
      <c r="I11" s="85">
        <v>46203</v>
      </c>
      <c r="J11" s="85">
        <v>2</v>
      </c>
      <c r="K11" s="86">
        <v>2568</v>
      </c>
      <c r="L11" s="86">
        <v>30777500</v>
      </c>
      <c r="M11" s="86">
        <v>0</v>
      </c>
      <c r="N11" s="86">
        <v>0</v>
      </c>
      <c r="O11" s="86">
        <v>3500000</v>
      </c>
      <c r="P11" s="84" t="s">
        <v>635</v>
      </c>
      <c r="Q11" s="84"/>
      <c r="R11" s="84"/>
      <c r="S11" s="84"/>
      <c r="T11" s="84"/>
      <c r="U11" s="84"/>
      <c r="V11" s="84"/>
      <c r="W11" s="84"/>
      <c r="X11" s="84"/>
      <c r="Y11" s="84"/>
    </row>
    <row r="12" spans="1:25" x14ac:dyDescent="0.3">
      <c r="A12" s="84" t="s">
        <v>735</v>
      </c>
      <c r="B12" s="84" t="s">
        <v>81</v>
      </c>
      <c r="C12" s="84" t="s">
        <v>13</v>
      </c>
      <c r="D12" s="84" t="s">
        <v>10308</v>
      </c>
      <c r="E12" s="84" t="s">
        <v>10309</v>
      </c>
      <c r="F12" s="84" t="s">
        <v>10617</v>
      </c>
      <c r="G12" s="84" t="s">
        <v>10618</v>
      </c>
      <c r="H12" s="84"/>
      <c r="I12" s="85">
        <v>46199</v>
      </c>
      <c r="J12" s="85">
        <v>2</v>
      </c>
      <c r="K12" s="86">
        <v>3642</v>
      </c>
      <c r="L12" s="86">
        <v>39000000</v>
      </c>
      <c r="M12" s="86">
        <v>0</v>
      </c>
      <c r="N12" s="86">
        <v>0</v>
      </c>
      <c r="O12" s="86">
        <v>1100000</v>
      </c>
      <c r="P12" s="84" t="s">
        <v>635</v>
      </c>
      <c r="Q12" s="84"/>
      <c r="R12" s="84"/>
      <c r="S12" s="84"/>
      <c r="T12" s="84"/>
      <c r="U12" s="84"/>
      <c r="V12" s="84"/>
      <c r="W12" s="84"/>
      <c r="X12" s="84"/>
      <c r="Y12" s="84"/>
    </row>
    <row r="13" spans="1:25" x14ac:dyDescent="0.3">
      <c r="A13" s="84" t="s">
        <v>632</v>
      </c>
      <c r="B13" s="84" t="s">
        <v>3</v>
      </c>
      <c r="C13" s="84" t="s">
        <v>8</v>
      </c>
      <c r="D13" s="84" t="s">
        <v>95</v>
      </c>
      <c r="E13" s="84" t="s">
        <v>10310</v>
      </c>
      <c r="F13" s="84" t="s">
        <v>10540</v>
      </c>
      <c r="G13" s="84" t="s">
        <v>10541</v>
      </c>
      <c r="H13" s="84" t="s">
        <v>10542</v>
      </c>
      <c r="I13" s="85">
        <v>46195</v>
      </c>
      <c r="J13" s="85">
        <v>2</v>
      </c>
      <c r="K13" s="86">
        <v>1173</v>
      </c>
      <c r="L13" s="86">
        <v>10266071</v>
      </c>
      <c r="M13" s="86">
        <v>0</v>
      </c>
      <c r="N13" s="86">
        <v>0</v>
      </c>
      <c r="O13" s="86">
        <v>200000</v>
      </c>
      <c r="P13" s="84" t="s">
        <v>635</v>
      </c>
      <c r="Q13" s="84" t="s">
        <v>675</v>
      </c>
      <c r="R13" s="84" t="s">
        <v>583</v>
      </c>
      <c r="S13" s="84" t="s">
        <v>10539</v>
      </c>
      <c r="T13" s="84"/>
      <c r="U13" s="84"/>
      <c r="V13" s="84"/>
      <c r="W13" s="84"/>
      <c r="X13" s="84" t="s">
        <v>590</v>
      </c>
      <c r="Y13" s="84"/>
    </row>
    <row r="14" spans="1:25" x14ac:dyDescent="0.3">
      <c r="A14" s="84" t="s">
        <v>632</v>
      </c>
      <c r="B14" s="84" t="s">
        <v>3</v>
      </c>
      <c r="C14" s="84" t="s">
        <v>4</v>
      </c>
      <c r="D14" s="84" t="s">
        <v>10314</v>
      </c>
      <c r="E14" s="84" t="s">
        <v>98</v>
      </c>
      <c r="F14" s="84" t="s">
        <v>10543</v>
      </c>
      <c r="G14" s="84" t="s">
        <v>634</v>
      </c>
      <c r="H14" s="84"/>
      <c r="I14" s="85">
        <v>46195</v>
      </c>
      <c r="J14" s="85">
        <v>2</v>
      </c>
      <c r="K14" s="86">
        <v>4645</v>
      </c>
      <c r="L14" s="86">
        <v>45100000</v>
      </c>
      <c r="M14" s="86">
        <v>0</v>
      </c>
      <c r="N14" s="86">
        <v>0</v>
      </c>
      <c r="O14" s="86">
        <v>12500000</v>
      </c>
      <c r="P14" s="84" t="s">
        <v>635</v>
      </c>
      <c r="Q14" s="84"/>
      <c r="R14" s="84" t="s">
        <v>583</v>
      </c>
      <c r="S14" s="84" t="s">
        <v>637</v>
      </c>
      <c r="T14" s="84"/>
      <c r="U14" s="84"/>
      <c r="V14" s="84"/>
      <c r="W14" s="84"/>
      <c r="X14" s="84" t="s">
        <v>590</v>
      </c>
      <c r="Y14" s="84"/>
    </row>
    <row r="15" spans="1:25" x14ac:dyDescent="0.3">
      <c r="A15" s="84" t="s">
        <v>632</v>
      </c>
      <c r="B15" s="84" t="s">
        <v>15</v>
      </c>
      <c r="C15" s="84" t="s">
        <v>19</v>
      </c>
      <c r="D15" s="84" t="s">
        <v>10320</v>
      </c>
      <c r="E15" s="84" t="s">
        <v>10321</v>
      </c>
      <c r="F15" s="84" t="s">
        <v>10545</v>
      </c>
      <c r="G15" s="84" t="s">
        <v>10546</v>
      </c>
      <c r="H15" s="84" t="s">
        <v>10547</v>
      </c>
      <c r="I15" s="85">
        <v>46181</v>
      </c>
      <c r="J15" s="85">
        <v>46202</v>
      </c>
      <c r="K15" s="86">
        <v>1173</v>
      </c>
      <c r="L15" s="86">
        <v>9281949</v>
      </c>
      <c r="M15" s="86">
        <v>0</v>
      </c>
      <c r="N15" s="86">
        <v>0</v>
      </c>
      <c r="O15" s="86">
        <v>928194.9</v>
      </c>
      <c r="P15" s="84" t="s">
        <v>655</v>
      </c>
      <c r="Q15" s="84" t="s">
        <v>656</v>
      </c>
      <c r="R15" s="84" t="s">
        <v>611</v>
      </c>
      <c r="S15" s="84"/>
      <c r="T15" s="84"/>
      <c r="U15" s="84"/>
      <c r="V15" s="84"/>
      <c r="W15" s="84"/>
      <c r="X15" s="84"/>
      <c r="Y15" s="84"/>
    </row>
    <row r="16" spans="1:25" x14ac:dyDescent="0.3">
      <c r="A16" s="84" t="s">
        <v>632</v>
      </c>
      <c r="B16" s="84" t="s">
        <v>15</v>
      </c>
      <c r="C16" s="84" t="s">
        <v>19</v>
      </c>
      <c r="D16" s="84" t="s">
        <v>10318</v>
      </c>
      <c r="E16" s="84" t="s">
        <v>10319</v>
      </c>
      <c r="F16" s="84" t="s">
        <v>10548</v>
      </c>
      <c r="G16" s="84" t="s">
        <v>10549</v>
      </c>
      <c r="H16" s="84" t="s">
        <v>10550</v>
      </c>
      <c r="I16" s="85">
        <v>46195</v>
      </c>
      <c r="J16" s="85">
        <v>2</v>
      </c>
      <c r="K16" s="86">
        <v>1173</v>
      </c>
      <c r="L16" s="86">
        <v>9595536</v>
      </c>
      <c r="M16" s="86">
        <v>0</v>
      </c>
      <c r="N16" s="86">
        <v>0</v>
      </c>
      <c r="O16" s="86">
        <v>200000</v>
      </c>
      <c r="P16" s="84" t="s">
        <v>635</v>
      </c>
      <c r="Q16" s="84" t="s">
        <v>840</v>
      </c>
      <c r="R16" s="84" t="s">
        <v>611</v>
      </c>
      <c r="S16" s="84"/>
      <c r="T16" s="84"/>
      <c r="U16" s="84"/>
      <c r="V16" s="84"/>
      <c r="W16" s="84"/>
      <c r="X16" s="84"/>
      <c r="Y16" s="84"/>
    </row>
    <row r="17" spans="1:25" x14ac:dyDescent="0.3">
      <c r="A17" s="84" t="s">
        <v>632</v>
      </c>
      <c r="B17" s="84" t="s">
        <v>15</v>
      </c>
      <c r="C17" s="84" t="s">
        <v>18</v>
      </c>
      <c r="D17" s="84" t="s">
        <v>10551</v>
      </c>
      <c r="E17" s="84" t="s">
        <v>10552</v>
      </c>
      <c r="F17" s="84" t="s">
        <v>10553</v>
      </c>
      <c r="G17" s="84" t="s">
        <v>10554</v>
      </c>
      <c r="H17" s="84" t="s">
        <v>10555</v>
      </c>
      <c r="I17" s="85">
        <v>46203</v>
      </c>
      <c r="J17" s="85">
        <v>2</v>
      </c>
      <c r="K17" s="86">
        <v>1173</v>
      </c>
      <c r="L17" s="86">
        <v>9640179</v>
      </c>
      <c r="M17" s="86">
        <v>0</v>
      </c>
      <c r="N17" s="86">
        <v>0</v>
      </c>
      <c r="O17" s="86">
        <v>224001</v>
      </c>
      <c r="P17" s="84" t="s">
        <v>635</v>
      </c>
      <c r="Q17" s="84" t="s">
        <v>840</v>
      </c>
      <c r="R17" s="84" t="s">
        <v>583</v>
      </c>
      <c r="S17" s="84"/>
      <c r="T17" s="84"/>
      <c r="U17" s="84"/>
      <c r="V17" s="84"/>
      <c r="W17" s="84"/>
      <c r="X17" s="84" t="s">
        <v>590</v>
      </c>
      <c r="Y17" s="84"/>
    </row>
    <row r="18" spans="1:25" x14ac:dyDescent="0.3">
      <c r="A18" s="84" t="s">
        <v>632</v>
      </c>
      <c r="B18" s="84" t="s">
        <v>15</v>
      </c>
      <c r="C18" s="84" t="s">
        <v>10556</v>
      </c>
      <c r="D18" s="84" t="s">
        <v>10557</v>
      </c>
      <c r="E18" s="84" t="s">
        <v>10558</v>
      </c>
      <c r="F18" s="84" t="s">
        <v>10559</v>
      </c>
      <c r="G18" s="84" t="s">
        <v>10560</v>
      </c>
      <c r="H18" s="84" t="s">
        <v>10561</v>
      </c>
      <c r="I18" s="85">
        <v>46203</v>
      </c>
      <c r="J18" s="85">
        <v>2</v>
      </c>
      <c r="K18" s="86">
        <v>1698</v>
      </c>
      <c r="L18" s="86">
        <v>13658928</v>
      </c>
      <c r="M18" s="86">
        <v>0</v>
      </c>
      <c r="N18" s="86">
        <v>0</v>
      </c>
      <c r="O18" s="86">
        <v>1365893</v>
      </c>
      <c r="P18" s="84" t="s">
        <v>635</v>
      </c>
      <c r="Q18" s="84" t="s">
        <v>671</v>
      </c>
      <c r="R18" s="84" t="s">
        <v>611</v>
      </c>
      <c r="S18" s="84"/>
      <c r="T18" s="84"/>
      <c r="U18" s="84"/>
      <c r="V18" s="84"/>
      <c r="W18" s="84"/>
      <c r="X18" s="84"/>
      <c r="Y18" s="84"/>
    </row>
    <row r="19" spans="1:25" x14ac:dyDescent="0.3">
      <c r="A19" s="84" t="s">
        <v>632</v>
      </c>
      <c r="B19" s="84" t="s">
        <v>15</v>
      </c>
      <c r="C19" s="84" t="s">
        <v>19</v>
      </c>
      <c r="D19" s="84" t="s">
        <v>10562</v>
      </c>
      <c r="E19" s="84" t="s">
        <v>10563</v>
      </c>
      <c r="F19" s="84" t="s">
        <v>10564</v>
      </c>
      <c r="G19" s="84" t="s">
        <v>10565</v>
      </c>
      <c r="H19" s="84" t="s">
        <v>10566</v>
      </c>
      <c r="I19" s="85">
        <v>46203</v>
      </c>
      <c r="J19" s="85">
        <v>2</v>
      </c>
      <c r="K19" s="86">
        <v>1173</v>
      </c>
      <c r="L19" s="86">
        <v>9442650</v>
      </c>
      <c r="M19" s="86">
        <v>0</v>
      </c>
      <c r="N19" s="86">
        <v>0</v>
      </c>
      <c r="O19" s="86">
        <v>200000</v>
      </c>
      <c r="P19" s="84" t="s">
        <v>655</v>
      </c>
      <c r="Q19" s="84" t="s">
        <v>656</v>
      </c>
      <c r="R19" s="84" t="s">
        <v>583</v>
      </c>
      <c r="S19" s="84"/>
      <c r="T19" s="84"/>
      <c r="U19" s="84"/>
      <c r="V19" s="84"/>
      <c r="W19" s="84"/>
      <c r="X19" s="84"/>
      <c r="Y19" s="84"/>
    </row>
    <row r="20" spans="1:25" x14ac:dyDescent="0.3">
      <c r="A20" s="84" t="s">
        <v>907</v>
      </c>
      <c r="B20" s="84" t="s">
        <v>67</v>
      </c>
      <c r="C20" s="84" t="s">
        <v>68</v>
      </c>
      <c r="D20" s="84" t="s">
        <v>10347</v>
      </c>
      <c r="E20" s="84" t="s">
        <v>10348</v>
      </c>
      <c r="F20" s="84" t="s">
        <v>10653</v>
      </c>
      <c r="G20" s="84" t="s">
        <v>10654</v>
      </c>
      <c r="H20" s="84"/>
      <c r="I20" s="85">
        <v>46195</v>
      </c>
      <c r="J20" s="85">
        <v>46202</v>
      </c>
      <c r="K20" s="86">
        <v>8628</v>
      </c>
      <c r="L20" s="86">
        <v>59100000</v>
      </c>
      <c r="M20" s="86">
        <v>59100000</v>
      </c>
      <c r="N20" s="86">
        <v>0</v>
      </c>
      <c r="O20" s="86">
        <v>13509000</v>
      </c>
      <c r="P20" s="84" t="s">
        <v>658</v>
      </c>
      <c r="Q20" s="84"/>
      <c r="R20" s="84" t="s">
        <v>583</v>
      </c>
      <c r="S20" s="84"/>
      <c r="T20" s="84"/>
      <c r="U20" s="84"/>
      <c r="V20" s="84"/>
      <c r="W20" s="84"/>
      <c r="X20" s="84" t="s">
        <v>590</v>
      </c>
      <c r="Y20" s="84"/>
    </row>
    <row r="21" spans="1:25" x14ac:dyDescent="0.3">
      <c r="A21" s="84" t="s">
        <v>907</v>
      </c>
      <c r="B21" s="84" t="s">
        <v>67</v>
      </c>
      <c r="C21" s="84" t="s">
        <v>68</v>
      </c>
      <c r="D21" s="84" t="s">
        <v>1335</v>
      </c>
      <c r="E21" s="84" t="s">
        <v>10655</v>
      </c>
      <c r="F21" s="84" t="s">
        <v>10656</v>
      </c>
      <c r="G21" s="84" t="s">
        <v>10657</v>
      </c>
      <c r="H21" s="84" t="s">
        <v>10658</v>
      </c>
      <c r="I21" s="85">
        <v>46203</v>
      </c>
      <c r="J21" s="85">
        <v>2</v>
      </c>
      <c r="K21" s="86">
        <v>1502</v>
      </c>
      <c r="L21" s="86">
        <v>10100000</v>
      </c>
      <c r="M21" s="86">
        <v>0</v>
      </c>
      <c r="N21" s="86">
        <v>0</v>
      </c>
      <c r="O21" s="86">
        <v>9999000</v>
      </c>
      <c r="P21" s="84" t="s">
        <v>658</v>
      </c>
      <c r="Q21" s="84"/>
      <c r="R21" s="84"/>
      <c r="S21" s="84"/>
      <c r="T21" s="84"/>
      <c r="U21" s="84"/>
      <c r="V21" s="84"/>
      <c r="W21" s="84"/>
      <c r="X21" s="84" t="s">
        <v>590</v>
      </c>
      <c r="Y21" s="84"/>
    </row>
    <row r="22" spans="1:25" x14ac:dyDescent="0.3">
      <c r="A22" s="84" t="s">
        <v>576</v>
      </c>
      <c r="B22" s="84" t="s">
        <v>21</v>
      </c>
      <c r="C22" s="84" t="s">
        <v>33</v>
      </c>
      <c r="D22" s="84" t="s">
        <v>138</v>
      </c>
      <c r="E22" s="84" t="s">
        <v>10354</v>
      </c>
      <c r="F22" s="84" t="s">
        <v>10473</v>
      </c>
      <c r="G22" s="84" t="s">
        <v>10474</v>
      </c>
      <c r="H22" s="84" t="s">
        <v>10475</v>
      </c>
      <c r="I22" s="85">
        <v>46183</v>
      </c>
      <c r="J22" s="85">
        <v>2</v>
      </c>
      <c r="K22" s="86">
        <v>1152</v>
      </c>
      <c r="L22" s="86">
        <v>9219456</v>
      </c>
      <c r="M22" s="86">
        <v>0</v>
      </c>
      <c r="N22" s="86">
        <v>0</v>
      </c>
      <c r="O22" s="86">
        <v>100000</v>
      </c>
      <c r="P22" s="84" t="s">
        <v>580</v>
      </c>
      <c r="Q22" s="84" t="s">
        <v>610</v>
      </c>
      <c r="R22" s="84" t="s">
        <v>10476</v>
      </c>
      <c r="S22" s="84"/>
      <c r="T22" s="84"/>
      <c r="U22" s="84"/>
      <c r="V22" s="84"/>
      <c r="W22" s="84"/>
      <c r="X22" s="84" t="s">
        <v>590</v>
      </c>
      <c r="Y22" s="84"/>
    </row>
    <row r="23" spans="1:25" x14ac:dyDescent="0.3">
      <c r="A23" s="84" t="s">
        <v>576</v>
      </c>
      <c r="B23" s="84" t="s">
        <v>21</v>
      </c>
      <c r="C23" s="84" t="s">
        <v>32</v>
      </c>
      <c r="D23" s="84" t="s">
        <v>10355</v>
      </c>
      <c r="E23" s="84" t="s">
        <v>10356</v>
      </c>
      <c r="F23" s="84" t="s">
        <v>10477</v>
      </c>
      <c r="G23" s="84" t="s">
        <v>10478</v>
      </c>
      <c r="H23" s="84"/>
      <c r="I23" s="85">
        <v>46183</v>
      </c>
      <c r="J23" s="85">
        <v>2</v>
      </c>
      <c r="K23" s="86">
        <v>1152</v>
      </c>
      <c r="L23" s="86">
        <v>9316000</v>
      </c>
      <c r="M23" s="86">
        <v>0</v>
      </c>
      <c r="N23" s="86">
        <v>0</v>
      </c>
      <c r="O23" s="86">
        <v>200000</v>
      </c>
      <c r="P23" s="84" t="s">
        <v>580</v>
      </c>
      <c r="Q23" s="84" t="s">
        <v>599</v>
      </c>
      <c r="R23" s="84" t="s">
        <v>611</v>
      </c>
      <c r="S23" s="84" t="s">
        <v>600</v>
      </c>
      <c r="T23" s="84"/>
      <c r="U23" s="84"/>
      <c r="V23" s="84"/>
      <c r="W23" s="84"/>
      <c r="X23" s="84" t="s">
        <v>590</v>
      </c>
      <c r="Y23" s="84"/>
    </row>
    <row r="24" spans="1:25" x14ac:dyDescent="0.3">
      <c r="A24" s="84" t="s">
        <v>576</v>
      </c>
      <c r="B24" s="84" t="s">
        <v>21</v>
      </c>
      <c r="C24" s="84" t="s">
        <v>32</v>
      </c>
      <c r="D24" s="84" t="s">
        <v>10357</v>
      </c>
      <c r="E24" s="84" t="s">
        <v>10358</v>
      </c>
      <c r="F24" s="84" t="s">
        <v>10479</v>
      </c>
      <c r="G24" s="84" t="s">
        <v>10480</v>
      </c>
      <c r="H24" s="84" t="s">
        <v>10481</v>
      </c>
      <c r="I24" s="85">
        <v>46183</v>
      </c>
      <c r="J24" s="85">
        <v>2</v>
      </c>
      <c r="K24" s="86">
        <v>1152</v>
      </c>
      <c r="L24" s="86">
        <v>9216000</v>
      </c>
      <c r="M24" s="86">
        <v>0</v>
      </c>
      <c r="N24" s="86">
        <v>0</v>
      </c>
      <c r="O24" s="86">
        <v>200000</v>
      </c>
      <c r="P24" s="84" t="s">
        <v>580</v>
      </c>
      <c r="Q24" s="84" t="s">
        <v>604</v>
      </c>
      <c r="R24" s="84" t="s">
        <v>611</v>
      </c>
      <c r="S24" s="84" t="s">
        <v>600</v>
      </c>
      <c r="T24" s="84"/>
      <c r="U24" s="84"/>
      <c r="V24" s="84"/>
      <c r="W24" s="84"/>
      <c r="X24" s="84"/>
      <c r="Y24" s="84"/>
    </row>
    <row r="25" spans="1:25" x14ac:dyDescent="0.3">
      <c r="A25" s="84" t="s">
        <v>576</v>
      </c>
      <c r="B25" s="84" t="s">
        <v>21</v>
      </c>
      <c r="C25" s="84" t="s">
        <v>28</v>
      </c>
      <c r="D25" s="84" t="s">
        <v>10363</v>
      </c>
      <c r="E25" s="84" t="s">
        <v>10364</v>
      </c>
      <c r="F25" s="84" t="s">
        <v>10482</v>
      </c>
      <c r="G25" s="84" t="s">
        <v>10483</v>
      </c>
      <c r="H25" s="84" t="s">
        <v>10484</v>
      </c>
      <c r="I25" s="85">
        <v>46184</v>
      </c>
      <c r="J25" s="85">
        <v>46200</v>
      </c>
      <c r="K25" s="86">
        <v>827</v>
      </c>
      <c r="L25" s="86">
        <v>8288720</v>
      </c>
      <c r="M25" s="86">
        <v>0</v>
      </c>
      <c r="N25" s="86">
        <v>0</v>
      </c>
      <c r="O25" s="86">
        <v>754872</v>
      </c>
      <c r="P25" s="84" t="s">
        <v>580</v>
      </c>
      <c r="Q25" s="84" t="s">
        <v>622</v>
      </c>
      <c r="R25" s="84" t="s">
        <v>582</v>
      </c>
      <c r="S25" s="84" t="s">
        <v>583</v>
      </c>
      <c r="T25" s="84"/>
      <c r="U25" s="84"/>
      <c r="V25" s="84"/>
      <c r="W25" s="84"/>
      <c r="X25" s="84" t="s">
        <v>590</v>
      </c>
      <c r="Y25" s="84"/>
    </row>
    <row r="26" spans="1:25" x14ac:dyDescent="0.3">
      <c r="A26" s="84" t="s">
        <v>576</v>
      </c>
      <c r="B26" s="84" t="s">
        <v>21</v>
      </c>
      <c r="C26" s="84" t="s">
        <v>28</v>
      </c>
      <c r="D26" s="84" t="s">
        <v>10365</v>
      </c>
      <c r="E26" s="84" t="s">
        <v>7896</v>
      </c>
      <c r="F26" s="84" t="s">
        <v>10485</v>
      </c>
      <c r="G26" s="84" t="s">
        <v>10486</v>
      </c>
      <c r="H26" s="84" t="s">
        <v>10487</v>
      </c>
      <c r="I26" s="85">
        <v>46184</v>
      </c>
      <c r="J26" s="85">
        <v>46200</v>
      </c>
      <c r="K26" s="86">
        <v>580</v>
      </c>
      <c r="L26" s="86">
        <v>6250000</v>
      </c>
      <c r="M26" s="86">
        <v>0</v>
      </c>
      <c r="N26" s="86">
        <v>0</v>
      </c>
      <c r="O26" s="86">
        <v>611995</v>
      </c>
      <c r="P26" s="84" t="s">
        <v>580</v>
      </c>
      <c r="Q26" s="84" t="s">
        <v>791</v>
      </c>
      <c r="R26" s="84" t="s">
        <v>582</v>
      </c>
      <c r="S26" s="84" t="s">
        <v>583</v>
      </c>
      <c r="T26" s="84"/>
      <c r="U26" s="84"/>
      <c r="V26" s="84"/>
      <c r="W26" s="84"/>
      <c r="X26" s="84" t="s">
        <v>590</v>
      </c>
      <c r="Y26" s="84"/>
    </row>
    <row r="27" spans="1:25" x14ac:dyDescent="0.3">
      <c r="A27" s="84" t="s">
        <v>576</v>
      </c>
      <c r="B27" s="84" t="s">
        <v>21</v>
      </c>
      <c r="C27" s="84" t="s">
        <v>25</v>
      </c>
      <c r="D27" s="84" t="s">
        <v>10367</v>
      </c>
      <c r="E27" s="84" t="s">
        <v>10368</v>
      </c>
      <c r="F27" s="84" t="s">
        <v>10488</v>
      </c>
      <c r="G27" s="84" t="s">
        <v>10489</v>
      </c>
      <c r="H27" s="84"/>
      <c r="I27" s="85">
        <v>46190</v>
      </c>
      <c r="J27" s="85">
        <v>2</v>
      </c>
      <c r="K27" s="86">
        <v>1419</v>
      </c>
      <c r="L27" s="86">
        <v>11352000</v>
      </c>
      <c r="M27" s="86">
        <v>0</v>
      </c>
      <c r="N27" s="86">
        <v>0</v>
      </c>
      <c r="O27" s="86">
        <v>7500000</v>
      </c>
      <c r="P27" s="84" t="s">
        <v>580</v>
      </c>
      <c r="Q27" s="84"/>
      <c r="R27" s="84" t="s">
        <v>611</v>
      </c>
      <c r="S27" s="84"/>
      <c r="T27" s="84"/>
      <c r="U27" s="84"/>
      <c r="V27" s="84"/>
      <c r="W27" s="84"/>
      <c r="X27" s="84"/>
      <c r="Y27" s="84"/>
    </row>
    <row r="28" spans="1:25" x14ac:dyDescent="0.3">
      <c r="A28" s="84" t="s">
        <v>576</v>
      </c>
      <c r="B28" s="84" t="s">
        <v>21</v>
      </c>
      <c r="C28" s="84" t="s">
        <v>33</v>
      </c>
      <c r="D28" s="84" t="s">
        <v>10349</v>
      </c>
      <c r="E28" s="84" t="s">
        <v>10350</v>
      </c>
      <c r="F28" s="84" t="s">
        <v>10490</v>
      </c>
      <c r="G28" s="84" t="s">
        <v>10491</v>
      </c>
      <c r="H28" s="84" t="s">
        <v>10492</v>
      </c>
      <c r="I28" s="85">
        <v>46192</v>
      </c>
      <c r="J28" s="85">
        <v>2</v>
      </c>
      <c r="K28" s="86">
        <v>1152</v>
      </c>
      <c r="L28" s="86">
        <v>9514368</v>
      </c>
      <c r="M28" s="86">
        <v>0</v>
      </c>
      <c r="N28" s="86">
        <v>0</v>
      </c>
      <c r="O28" s="86">
        <v>200000</v>
      </c>
      <c r="P28" s="84" t="s">
        <v>580</v>
      </c>
      <c r="Q28" s="84" t="s">
        <v>622</v>
      </c>
      <c r="R28" s="84" t="s">
        <v>10493</v>
      </c>
      <c r="S28" s="84"/>
      <c r="T28" s="84"/>
      <c r="U28" s="84"/>
      <c r="V28" s="84"/>
      <c r="W28" s="84"/>
      <c r="X28" s="84"/>
      <c r="Y28" s="84"/>
    </row>
    <row r="29" spans="1:25" x14ac:dyDescent="0.3">
      <c r="A29" s="84" t="s">
        <v>576</v>
      </c>
      <c r="B29" s="84" t="s">
        <v>21</v>
      </c>
      <c r="C29" s="84" t="s">
        <v>33</v>
      </c>
      <c r="D29" s="84" t="s">
        <v>10351</v>
      </c>
      <c r="E29" s="84" t="s">
        <v>10352</v>
      </c>
      <c r="F29" s="84" t="s">
        <v>10494</v>
      </c>
      <c r="G29" s="84" t="s">
        <v>10495</v>
      </c>
      <c r="H29" s="84" t="s">
        <v>10496</v>
      </c>
      <c r="I29" s="85">
        <v>46195</v>
      </c>
      <c r="J29" s="85">
        <v>2</v>
      </c>
      <c r="K29" s="86">
        <v>1152</v>
      </c>
      <c r="L29" s="86">
        <v>9216000</v>
      </c>
      <c r="M29" s="86">
        <v>0</v>
      </c>
      <c r="N29" s="86">
        <v>0</v>
      </c>
      <c r="O29" s="86">
        <v>200000</v>
      </c>
      <c r="P29" s="84" t="s">
        <v>580</v>
      </c>
      <c r="Q29" s="84" t="s">
        <v>622</v>
      </c>
      <c r="R29" s="84" t="s">
        <v>582</v>
      </c>
      <c r="S29" s="84" t="s">
        <v>583</v>
      </c>
      <c r="T29" s="84"/>
      <c r="U29" s="84"/>
      <c r="V29" s="84"/>
      <c r="W29" s="84"/>
      <c r="X29" s="84" t="s">
        <v>590</v>
      </c>
      <c r="Y29" s="84"/>
    </row>
    <row r="30" spans="1:25" x14ac:dyDescent="0.3">
      <c r="A30" s="84" t="s">
        <v>576</v>
      </c>
      <c r="B30" s="84" t="s">
        <v>21</v>
      </c>
      <c r="C30" s="84" t="s">
        <v>33</v>
      </c>
      <c r="D30" s="84" t="s">
        <v>10497</v>
      </c>
      <c r="E30" s="84" t="s">
        <v>10498</v>
      </c>
      <c r="F30" s="84" t="s">
        <v>10499</v>
      </c>
      <c r="G30" s="84" t="s">
        <v>10500</v>
      </c>
      <c r="H30" s="84" t="s">
        <v>10501</v>
      </c>
      <c r="I30" s="85">
        <v>46203</v>
      </c>
      <c r="J30" s="85">
        <v>2</v>
      </c>
      <c r="K30" s="86">
        <v>1152</v>
      </c>
      <c r="L30" s="86">
        <v>9273600</v>
      </c>
      <c r="M30" s="86">
        <v>0</v>
      </c>
      <c r="N30" s="86">
        <v>0</v>
      </c>
      <c r="O30" s="86">
        <v>927360</v>
      </c>
      <c r="P30" s="84" t="s">
        <v>580</v>
      </c>
      <c r="Q30" s="84" t="s">
        <v>604</v>
      </c>
      <c r="R30" s="84" t="s">
        <v>582</v>
      </c>
      <c r="S30" s="84" t="s">
        <v>583</v>
      </c>
      <c r="T30" s="84"/>
      <c r="U30" s="84"/>
      <c r="V30" s="84"/>
      <c r="W30" s="84"/>
      <c r="X30" s="84"/>
      <c r="Y30" s="84"/>
    </row>
    <row r="31" spans="1:25" x14ac:dyDescent="0.3">
      <c r="A31" s="84" t="s">
        <v>576</v>
      </c>
      <c r="B31" s="84" t="s">
        <v>21</v>
      </c>
      <c r="C31" s="84" t="s">
        <v>32</v>
      </c>
      <c r="D31" s="84" t="s">
        <v>10502</v>
      </c>
      <c r="E31" s="84" t="s">
        <v>10503</v>
      </c>
      <c r="F31" s="84" t="s">
        <v>10504</v>
      </c>
      <c r="G31" s="84" t="s">
        <v>10505</v>
      </c>
      <c r="H31" s="84" t="s">
        <v>10506</v>
      </c>
      <c r="I31" s="85">
        <v>46203</v>
      </c>
      <c r="J31" s="85">
        <v>2</v>
      </c>
      <c r="K31" s="86">
        <v>1152</v>
      </c>
      <c r="L31" s="86">
        <v>9216000</v>
      </c>
      <c r="M31" s="86">
        <v>0</v>
      </c>
      <c r="N31" s="86">
        <v>0</v>
      </c>
      <c r="O31" s="86">
        <v>100000</v>
      </c>
      <c r="P31" s="84" t="s">
        <v>580</v>
      </c>
      <c r="Q31" s="84" t="s">
        <v>610</v>
      </c>
      <c r="R31" s="84" t="s">
        <v>582</v>
      </c>
      <c r="S31" s="84" t="s">
        <v>583</v>
      </c>
      <c r="T31" s="84"/>
      <c r="U31" s="84"/>
      <c r="V31" s="84"/>
      <c r="W31" s="84"/>
      <c r="X31" s="84"/>
      <c r="Y31" s="84"/>
    </row>
    <row r="32" spans="1:25" x14ac:dyDescent="0.3">
      <c r="A32" s="84" t="s">
        <v>576</v>
      </c>
      <c r="B32" s="84" t="s">
        <v>21</v>
      </c>
      <c r="C32" s="84" t="s">
        <v>31</v>
      </c>
      <c r="D32" s="84" t="s">
        <v>10507</v>
      </c>
      <c r="E32" s="84" t="s">
        <v>10508</v>
      </c>
      <c r="F32" s="84"/>
      <c r="G32" s="84" t="s">
        <v>10509</v>
      </c>
      <c r="H32" s="84" t="s">
        <v>10510</v>
      </c>
      <c r="I32" s="85">
        <v>46203</v>
      </c>
      <c r="J32" s="85">
        <v>2</v>
      </c>
      <c r="K32" s="86">
        <v>1719</v>
      </c>
      <c r="L32" s="86">
        <v>13923900</v>
      </c>
      <c r="M32" s="86">
        <v>0</v>
      </c>
      <c r="N32" s="86">
        <v>0</v>
      </c>
      <c r="O32" s="86">
        <v>50000</v>
      </c>
      <c r="P32" s="84" t="s">
        <v>580</v>
      </c>
      <c r="Q32" s="84" t="s">
        <v>581</v>
      </c>
      <c r="R32" s="84" t="s">
        <v>582</v>
      </c>
      <c r="S32" s="84" t="s">
        <v>583</v>
      </c>
      <c r="T32" s="84"/>
      <c r="U32" s="84"/>
      <c r="V32" s="84"/>
      <c r="W32" s="84"/>
      <c r="X32" s="84"/>
      <c r="Y32" s="84"/>
    </row>
    <row r="33" spans="1:25" x14ac:dyDescent="0.3">
      <c r="A33" s="84" t="s">
        <v>576</v>
      </c>
      <c r="B33" s="84" t="s">
        <v>21</v>
      </c>
      <c r="C33" s="84" t="s">
        <v>24</v>
      </c>
      <c r="D33" s="84" t="s">
        <v>1323</v>
      </c>
      <c r="E33" s="84" t="s">
        <v>1324</v>
      </c>
      <c r="F33" s="84"/>
      <c r="G33" s="84" t="s">
        <v>10511</v>
      </c>
      <c r="H33" s="84" t="s">
        <v>10512</v>
      </c>
      <c r="I33" s="85">
        <v>46203</v>
      </c>
      <c r="J33" s="85">
        <v>2</v>
      </c>
      <c r="K33" s="86">
        <v>1698</v>
      </c>
      <c r="L33" s="86">
        <v>13795401</v>
      </c>
      <c r="M33" s="86">
        <v>0</v>
      </c>
      <c r="N33" s="86">
        <v>0</v>
      </c>
      <c r="O33" s="86">
        <v>200000</v>
      </c>
      <c r="P33" s="84" t="s">
        <v>580</v>
      </c>
      <c r="Q33" s="84" t="s">
        <v>604</v>
      </c>
      <c r="R33" s="84" t="s">
        <v>583</v>
      </c>
      <c r="S33" s="84" t="s">
        <v>804</v>
      </c>
      <c r="T33" s="84"/>
      <c r="U33" s="84"/>
      <c r="V33" s="84"/>
      <c r="W33" s="84"/>
      <c r="X33" s="84" t="s">
        <v>590</v>
      </c>
      <c r="Y33" s="84"/>
    </row>
    <row r="34" spans="1:25" x14ac:dyDescent="0.3">
      <c r="A34" s="84" t="s">
        <v>576</v>
      </c>
      <c r="B34" s="84" t="s">
        <v>35</v>
      </c>
      <c r="C34" s="84" t="s">
        <v>37</v>
      </c>
      <c r="D34" s="84" t="s">
        <v>10371</v>
      </c>
      <c r="E34" s="84" t="s">
        <v>10372</v>
      </c>
      <c r="F34" s="84"/>
      <c r="G34" s="84" t="s">
        <v>10513</v>
      </c>
      <c r="H34" s="84"/>
      <c r="I34" s="85">
        <v>46197</v>
      </c>
      <c r="J34" s="85">
        <v>2</v>
      </c>
      <c r="K34" s="86">
        <v>733</v>
      </c>
      <c r="L34" s="86">
        <v>4808000</v>
      </c>
      <c r="M34" s="86">
        <v>0</v>
      </c>
      <c r="N34" s="86">
        <v>0</v>
      </c>
      <c r="O34" s="86">
        <v>200000</v>
      </c>
      <c r="P34" s="84" t="s">
        <v>580</v>
      </c>
      <c r="Q34" s="84"/>
      <c r="R34" s="84" t="s">
        <v>583</v>
      </c>
      <c r="S34" s="84"/>
      <c r="T34" s="84"/>
      <c r="U34" s="84"/>
      <c r="V34" s="84"/>
      <c r="W34" s="84"/>
      <c r="X34" s="84" t="s">
        <v>10592</v>
      </c>
      <c r="Y34" s="84"/>
    </row>
    <row r="35" spans="1:25" x14ac:dyDescent="0.3">
      <c r="A35" s="84" t="s">
        <v>576</v>
      </c>
      <c r="B35" s="84" t="s">
        <v>35</v>
      </c>
      <c r="C35" s="84" t="s">
        <v>37</v>
      </c>
      <c r="D35" s="84" t="s">
        <v>10514</v>
      </c>
      <c r="E35" s="84" t="s">
        <v>10515</v>
      </c>
      <c r="F35" s="84" t="s">
        <v>10516</v>
      </c>
      <c r="G35" s="84" t="s">
        <v>10517</v>
      </c>
      <c r="H35" s="84" t="s">
        <v>10518</v>
      </c>
      <c r="I35" s="85">
        <v>46203</v>
      </c>
      <c r="J35" s="85">
        <v>2</v>
      </c>
      <c r="K35" s="86">
        <v>733</v>
      </c>
      <c r="L35" s="86">
        <v>4808480</v>
      </c>
      <c r="M35" s="86">
        <v>0</v>
      </c>
      <c r="N35" s="86">
        <v>0</v>
      </c>
      <c r="O35" s="86">
        <v>100000</v>
      </c>
      <c r="P35" s="84" t="s">
        <v>580</v>
      </c>
      <c r="Q35" s="84" t="s">
        <v>604</v>
      </c>
      <c r="R35" s="84" t="s">
        <v>582</v>
      </c>
      <c r="S35" s="84" t="s">
        <v>583</v>
      </c>
      <c r="T35" s="84"/>
      <c r="U35" s="84"/>
      <c r="V35" s="84"/>
      <c r="W35" s="84"/>
      <c r="X35" s="84" t="s">
        <v>590</v>
      </c>
      <c r="Y35" s="84"/>
    </row>
    <row r="36" spans="1:25" x14ac:dyDescent="0.3">
      <c r="A36" s="84" t="s">
        <v>735</v>
      </c>
      <c r="B36" s="84" t="s">
        <v>38</v>
      </c>
      <c r="C36" s="84" t="s">
        <v>39</v>
      </c>
      <c r="D36" s="84" t="s">
        <v>10619</v>
      </c>
      <c r="E36" s="84" t="s">
        <v>10620</v>
      </c>
      <c r="F36" s="84" t="s">
        <v>10621</v>
      </c>
      <c r="G36" s="84" t="s">
        <v>10622</v>
      </c>
      <c r="H36" s="84"/>
      <c r="I36" s="85">
        <v>46203</v>
      </c>
      <c r="J36" s="85">
        <v>2</v>
      </c>
      <c r="K36" s="86">
        <v>388</v>
      </c>
      <c r="L36" s="86">
        <v>3900000</v>
      </c>
      <c r="M36" s="86">
        <v>0</v>
      </c>
      <c r="N36" s="86">
        <v>0</v>
      </c>
      <c r="O36" s="86">
        <v>200000</v>
      </c>
      <c r="P36" s="84" t="s">
        <v>686</v>
      </c>
      <c r="Q36" s="84"/>
      <c r="R36" s="84" t="s">
        <v>582</v>
      </c>
      <c r="S36" s="84" t="s">
        <v>583</v>
      </c>
      <c r="T36" s="84"/>
      <c r="U36" s="84"/>
      <c r="V36" s="84"/>
      <c r="W36" s="84"/>
      <c r="X36" s="84"/>
      <c r="Y36" s="84"/>
    </row>
    <row r="37" spans="1:25" x14ac:dyDescent="0.3">
      <c r="A37" s="84" t="s">
        <v>735</v>
      </c>
      <c r="B37" s="84" t="s">
        <v>38</v>
      </c>
      <c r="C37" s="84" t="s">
        <v>39</v>
      </c>
      <c r="D37" s="84" t="s">
        <v>10623</v>
      </c>
      <c r="E37" s="84" t="s">
        <v>10624</v>
      </c>
      <c r="F37" s="84" t="s">
        <v>10625</v>
      </c>
      <c r="G37" s="84" t="s">
        <v>10626</v>
      </c>
      <c r="H37" s="84" t="s">
        <v>10627</v>
      </c>
      <c r="I37" s="85">
        <v>46203</v>
      </c>
      <c r="J37" s="85">
        <v>2</v>
      </c>
      <c r="K37" s="86">
        <v>589</v>
      </c>
      <c r="L37" s="86">
        <v>4712000</v>
      </c>
      <c r="M37" s="86">
        <v>0</v>
      </c>
      <c r="N37" s="86">
        <v>0</v>
      </c>
      <c r="O37" s="86">
        <v>0</v>
      </c>
      <c r="P37" s="84" t="s">
        <v>658</v>
      </c>
      <c r="Q37" s="84" t="s">
        <v>888</v>
      </c>
      <c r="R37" s="84"/>
      <c r="S37" s="84"/>
      <c r="T37" s="84"/>
      <c r="U37" s="84"/>
      <c r="V37" s="84"/>
      <c r="W37" s="84"/>
      <c r="X37" s="84"/>
      <c r="Y37" s="84"/>
    </row>
    <row r="38" spans="1:25" x14ac:dyDescent="0.3">
      <c r="A38" s="84" t="s">
        <v>735</v>
      </c>
      <c r="B38" s="84" t="s">
        <v>48</v>
      </c>
      <c r="C38" s="84" t="s">
        <v>50</v>
      </c>
      <c r="D38" s="84" t="s">
        <v>10402</v>
      </c>
      <c r="E38" s="84" t="s">
        <v>4053</v>
      </c>
      <c r="F38" s="84" t="s">
        <v>10629</v>
      </c>
      <c r="G38" s="84" t="s">
        <v>10630</v>
      </c>
      <c r="H38" s="84" t="s">
        <v>10631</v>
      </c>
      <c r="I38" s="85">
        <v>46181</v>
      </c>
      <c r="J38" s="85">
        <v>46189</v>
      </c>
      <c r="K38" s="86">
        <v>1376</v>
      </c>
      <c r="L38" s="86">
        <v>9907200</v>
      </c>
      <c r="M38" s="86">
        <v>297216</v>
      </c>
      <c r="N38" s="86">
        <v>14860</v>
      </c>
      <c r="O38" s="86">
        <v>248091</v>
      </c>
      <c r="P38" s="84" t="s">
        <v>739</v>
      </c>
      <c r="Q38" s="84" t="s">
        <v>10628</v>
      </c>
      <c r="R38" s="84" t="s">
        <v>611</v>
      </c>
      <c r="S38" s="84"/>
      <c r="T38" s="84"/>
      <c r="U38" s="84"/>
      <c r="V38" s="84"/>
      <c r="W38" s="84"/>
      <c r="X38" s="84" t="s">
        <v>590</v>
      </c>
      <c r="Y38" s="84"/>
    </row>
    <row r="39" spans="1:25" x14ac:dyDescent="0.3">
      <c r="A39" s="84" t="s">
        <v>735</v>
      </c>
      <c r="B39" s="84" t="s">
        <v>48</v>
      </c>
      <c r="C39" s="84" t="s">
        <v>51</v>
      </c>
      <c r="D39" s="84" t="s">
        <v>10406</v>
      </c>
      <c r="E39" s="84" t="s">
        <v>10407</v>
      </c>
      <c r="F39" s="84" t="s">
        <v>10632</v>
      </c>
      <c r="G39" s="84" t="s">
        <v>10633</v>
      </c>
      <c r="H39" s="84" t="s">
        <v>10634</v>
      </c>
      <c r="I39" s="85">
        <v>46181</v>
      </c>
      <c r="J39" s="85">
        <v>2</v>
      </c>
      <c r="K39" s="86">
        <v>1116</v>
      </c>
      <c r="L39" s="86">
        <v>7421400</v>
      </c>
      <c r="M39" s="86">
        <v>0</v>
      </c>
      <c r="N39" s="86">
        <v>0</v>
      </c>
      <c r="O39" s="86">
        <v>100000</v>
      </c>
      <c r="P39" s="84" t="s">
        <v>655</v>
      </c>
      <c r="Q39" s="84" t="s">
        <v>744</v>
      </c>
      <c r="R39" s="84" t="s">
        <v>657</v>
      </c>
      <c r="S39" s="84" t="s">
        <v>657</v>
      </c>
      <c r="T39" s="84"/>
      <c r="U39" s="84"/>
      <c r="V39" s="84"/>
      <c r="W39" s="84"/>
      <c r="X39" s="84" t="s">
        <v>590</v>
      </c>
      <c r="Y39" s="84"/>
    </row>
    <row r="40" spans="1:25" x14ac:dyDescent="0.3">
      <c r="A40" s="84" t="s">
        <v>735</v>
      </c>
      <c r="B40" s="84" t="s">
        <v>48</v>
      </c>
      <c r="C40" s="84" t="s">
        <v>51</v>
      </c>
      <c r="D40" s="84" t="s">
        <v>10408</v>
      </c>
      <c r="E40" s="84" t="s">
        <v>10407</v>
      </c>
      <c r="F40" s="84" t="s">
        <v>10632</v>
      </c>
      <c r="G40" s="84" t="s">
        <v>10633</v>
      </c>
      <c r="H40" s="84" t="s">
        <v>10634</v>
      </c>
      <c r="I40" s="85">
        <v>46181</v>
      </c>
      <c r="J40" s="85">
        <v>2</v>
      </c>
      <c r="K40" s="86">
        <v>1143</v>
      </c>
      <c r="L40" s="86">
        <v>7600950</v>
      </c>
      <c r="M40" s="86">
        <v>0</v>
      </c>
      <c r="N40" s="86">
        <v>0</v>
      </c>
      <c r="O40" s="86">
        <v>100000</v>
      </c>
      <c r="P40" s="84" t="s">
        <v>655</v>
      </c>
      <c r="Q40" s="84" t="s">
        <v>744</v>
      </c>
      <c r="R40" s="84" t="s">
        <v>657</v>
      </c>
      <c r="S40" s="84" t="s">
        <v>657</v>
      </c>
      <c r="T40" s="84"/>
      <c r="U40" s="84"/>
      <c r="V40" s="84"/>
      <c r="W40" s="84"/>
      <c r="X40" s="84"/>
      <c r="Y40" s="84"/>
    </row>
    <row r="41" spans="1:25" x14ac:dyDescent="0.3">
      <c r="A41" s="84" t="s">
        <v>735</v>
      </c>
      <c r="B41" s="84" t="s">
        <v>48</v>
      </c>
      <c r="C41" s="84" t="s">
        <v>49</v>
      </c>
      <c r="D41" s="84" t="s">
        <v>10398</v>
      </c>
      <c r="E41" s="84" t="s">
        <v>10399</v>
      </c>
      <c r="F41" s="84" t="s">
        <v>10635</v>
      </c>
      <c r="G41" s="84" t="s">
        <v>10636</v>
      </c>
      <c r="H41" s="84" t="s">
        <v>10637</v>
      </c>
      <c r="I41" s="85">
        <v>46181</v>
      </c>
      <c r="J41" s="85">
        <v>46195</v>
      </c>
      <c r="K41" s="86">
        <v>1625</v>
      </c>
      <c r="L41" s="86">
        <v>11189286</v>
      </c>
      <c r="M41" s="86">
        <v>3356786</v>
      </c>
      <c r="N41" s="86">
        <v>167838</v>
      </c>
      <c r="O41" s="86">
        <v>3468677.6</v>
      </c>
      <c r="P41" s="84" t="s">
        <v>655</v>
      </c>
      <c r="Q41" s="84" t="s">
        <v>744</v>
      </c>
      <c r="R41" s="84" t="s">
        <v>657</v>
      </c>
      <c r="S41" s="84" t="s">
        <v>657</v>
      </c>
      <c r="T41" s="84"/>
      <c r="U41" s="84"/>
      <c r="V41" s="84"/>
      <c r="W41" s="84"/>
      <c r="X41" s="84"/>
      <c r="Y41" s="84"/>
    </row>
    <row r="42" spans="1:25" x14ac:dyDescent="0.3">
      <c r="A42" s="84" t="s">
        <v>735</v>
      </c>
      <c r="B42" s="84" t="s">
        <v>48</v>
      </c>
      <c r="C42" s="84" t="s">
        <v>50</v>
      </c>
      <c r="D42" s="84" t="s">
        <v>10404</v>
      </c>
      <c r="E42" s="84" t="s">
        <v>10405</v>
      </c>
      <c r="F42" s="84" t="s">
        <v>10638</v>
      </c>
      <c r="G42" s="84" t="s">
        <v>10639</v>
      </c>
      <c r="H42" s="84" t="s">
        <v>10640</v>
      </c>
      <c r="I42" s="85">
        <v>46192</v>
      </c>
      <c r="J42" s="85">
        <v>2</v>
      </c>
      <c r="K42" s="86">
        <v>1153</v>
      </c>
      <c r="L42" s="86">
        <v>7891200</v>
      </c>
      <c r="M42" s="86">
        <v>0</v>
      </c>
      <c r="N42" s="86">
        <v>0</v>
      </c>
      <c r="O42" s="86">
        <v>789120</v>
      </c>
      <c r="P42" s="84" t="s">
        <v>739</v>
      </c>
      <c r="Q42" s="84" t="s">
        <v>888</v>
      </c>
      <c r="R42" s="84" t="s">
        <v>611</v>
      </c>
      <c r="S42" s="84" t="s">
        <v>600</v>
      </c>
      <c r="T42" s="84"/>
      <c r="U42" s="84"/>
      <c r="V42" s="84"/>
      <c r="W42" s="84"/>
      <c r="X42" s="84" t="s">
        <v>590</v>
      </c>
      <c r="Y42" s="84"/>
    </row>
    <row r="43" spans="1:25" x14ac:dyDescent="0.3">
      <c r="A43" s="84" t="s">
        <v>735</v>
      </c>
      <c r="B43" s="84" t="s">
        <v>48</v>
      </c>
      <c r="C43" s="84" t="s">
        <v>51</v>
      </c>
      <c r="D43" s="84" t="s">
        <v>10409</v>
      </c>
      <c r="E43" s="84" t="s">
        <v>10410</v>
      </c>
      <c r="F43" s="84" t="s">
        <v>10641</v>
      </c>
      <c r="G43" s="84" t="s">
        <v>10642</v>
      </c>
      <c r="H43" s="84" t="s">
        <v>10643</v>
      </c>
      <c r="I43" s="85">
        <v>46192</v>
      </c>
      <c r="J43" s="85">
        <v>2</v>
      </c>
      <c r="K43" s="86">
        <v>1116</v>
      </c>
      <c r="L43" s="86">
        <v>7421400</v>
      </c>
      <c r="M43" s="86">
        <v>0</v>
      </c>
      <c r="N43" s="86">
        <v>0</v>
      </c>
      <c r="O43" s="86">
        <v>100001</v>
      </c>
      <c r="P43" s="84" t="s">
        <v>655</v>
      </c>
      <c r="Q43" s="84" t="s">
        <v>744</v>
      </c>
      <c r="R43" s="84"/>
      <c r="S43" s="84"/>
      <c r="T43" s="84"/>
      <c r="U43" s="84"/>
      <c r="V43" s="84"/>
      <c r="W43" s="84"/>
      <c r="X43" s="84"/>
      <c r="Y43" s="84"/>
    </row>
    <row r="44" spans="1:25" x14ac:dyDescent="0.3">
      <c r="A44" s="84" t="s">
        <v>754</v>
      </c>
      <c r="B44" s="84" t="s">
        <v>56</v>
      </c>
      <c r="C44" s="84" t="s">
        <v>61</v>
      </c>
      <c r="D44" s="84" t="s">
        <v>374</v>
      </c>
      <c r="E44" s="84" t="s">
        <v>10418</v>
      </c>
      <c r="F44" s="84" t="s">
        <v>10660</v>
      </c>
      <c r="G44" s="84" t="s">
        <v>10661</v>
      </c>
      <c r="H44" s="84" t="s">
        <v>10662</v>
      </c>
      <c r="I44" s="85">
        <v>46182</v>
      </c>
      <c r="J44" s="85">
        <v>46198</v>
      </c>
      <c r="K44" s="86">
        <v>1699</v>
      </c>
      <c r="L44" s="86">
        <v>9915364</v>
      </c>
      <c r="M44" s="86">
        <v>0</v>
      </c>
      <c r="N44" s="86">
        <v>0</v>
      </c>
      <c r="O44" s="86">
        <v>991536</v>
      </c>
      <c r="P44" s="84" t="s">
        <v>655</v>
      </c>
      <c r="Q44" s="84" t="s">
        <v>733</v>
      </c>
      <c r="R44" s="84" t="s">
        <v>582</v>
      </c>
      <c r="S44" s="84" t="s">
        <v>583</v>
      </c>
      <c r="T44" s="84"/>
      <c r="U44" s="84"/>
      <c r="V44" s="84"/>
      <c r="W44" s="84"/>
      <c r="X44" s="84"/>
      <c r="Y44" s="84"/>
    </row>
    <row r="45" spans="1:25" x14ac:dyDescent="0.3">
      <c r="A45" s="84" t="s">
        <v>754</v>
      </c>
      <c r="B45" s="84" t="s">
        <v>56</v>
      </c>
      <c r="C45" s="84" t="s">
        <v>61</v>
      </c>
      <c r="D45" s="84" t="s">
        <v>10411</v>
      </c>
      <c r="E45" s="84" t="s">
        <v>10663</v>
      </c>
      <c r="F45" s="84" t="s">
        <v>10664</v>
      </c>
      <c r="G45" s="84" t="s">
        <v>10665</v>
      </c>
      <c r="H45" s="84" t="s">
        <v>10666</v>
      </c>
      <c r="I45" s="85">
        <v>46182</v>
      </c>
      <c r="J45" s="85">
        <v>2</v>
      </c>
      <c r="K45" s="86">
        <v>1699</v>
      </c>
      <c r="L45" s="86">
        <v>9913665</v>
      </c>
      <c r="M45" s="86">
        <v>0</v>
      </c>
      <c r="N45" s="86">
        <v>0</v>
      </c>
      <c r="O45" s="86">
        <v>2297000</v>
      </c>
      <c r="P45" s="84" t="s">
        <v>655</v>
      </c>
      <c r="Q45" s="84"/>
      <c r="R45" s="84" t="s">
        <v>582</v>
      </c>
      <c r="S45" s="84" t="s">
        <v>583</v>
      </c>
      <c r="T45" s="84"/>
      <c r="U45" s="84"/>
      <c r="V45" s="84"/>
      <c r="W45" s="84"/>
      <c r="X45" s="84"/>
      <c r="Y45" s="84"/>
    </row>
    <row r="46" spans="1:25" x14ac:dyDescent="0.3">
      <c r="A46" s="84" t="s">
        <v>754</v>
      </c>
      <c r="B46" s="84" t="s">
        <v>56</v>
      </c>
      <c r="C46" s="84" t="s">
        <v>61</v>
      </c>
      <c r="D46" s="84" t="s">
        <v>10414</v>
      </c>
      <c r="E46" s="84" t="s">
        <v>10415</v>
      </c>
      <c r="F46" s="84" t="s">
        <v>10667</v>
      </c>
      <c r="G46" s="84" t="s">
        <v>10668</v>
      </c>
      <c r="H46" s="84" t="s">
        <v>10669</v>
      </c>
      <c r="I46" s="85">
        <v>46195</v>
      </c>
      <c r="J46" s="85">
        <v>2</v>
      </c>
      <c r="K46" s="86">
        <v>1699</v>
      </c>
      <c r="L46" s="86">
        <v>9786240</v>
      </c>
      <c r="M46" s="86">
        <v>0</v>
      </c>
      <c r="N46" s="86">
        <v>0</v>
      </c>
      <c r="O46" s="86">
        <v>100000</v>
      </c>
      <c r="P46" s="84" t="s">
        <v>655</v>
      </c>
      <c r="Q46" s="84" t="s">
        <v>719</v>
      </c>
      <c r="R46" s="84" t="s">
        <v>657</v>
      </c>
      <c r="S46" s="84" t="s">
        <v>657</v>
      </c>
      <c r="T46" s="84"/>
      <c r="U46" s="84"/>
      <c r="V46" s="84"/>
      <c r="W46" s="84"/>
      <c r="X46" s="84" t="s">
        <v>590</v>
      </c>
      <c r="Y46" s="84"/>
    </row>
    <row r="47" spans="1:25" x14ac:dyDescent="0.3">
      <c r="A47" s="84" t="s">
        <v>754</v>
      </c>
      <c r="B47" s="84" t="s">
        <v>56</v>
      </c>
      <c r="C47" s="84" t="s">
        <v>61</v>
      </c>
      <c r="D47" s="84" t="s">
        <v>10412</v>
      </c>
      <c r="E47" s="84" t="s">
        <v>10413</v>
      </c>
      <c r="F47" s="84" t="s">
        <v>10670</v>
      </c>
      <c r="G47" s="84" t="s">
        <v>10671</v>
      </c>
      <c r="H47" s="84" t="s">
        <v>10672</v>
      </c>
      <c r="I47" s="85">
        <v>46195</v>
      </c>
      <c r="J47" s="85">
        <v>2</v>
      </c>
      <c r="K47" s="86">
        <v>1172</v>
      </c>
      <c r="L47" s="86">
        <v>7100000</v>
      </c>
      <c r="M47" s="86">
        <v>0</v>
      </c>
      <c r="N47" s="86">
        <v>0</v>
      </c>
      <c r="O47" s="86">
        <v>1050000</v>
      </c>
      <c r="P47" s="84"/>
      <c r="Q47" s="84"/>
      <c r="R47" s="84"/>
      <c r="S47" s="84"/>
      <c r="T47" s="84"/>
      <c r="U47" s="84"/>
      <c r="V47" s="84"/>
      <c r="W47" s="84"/>
      <c r="X47" s="84" t="s">
        <v>590</v>
      </c>
      <c r="Y47" s="84"/>
    </row>
    <row r="48" spans="1:25" x14ac:dyDescent="0.3">
      <c r="A48" s="84" t="s">
        <v>754</v>
      </c>
      <c r="B48" s="84" t="s">
        <v>56</v>
      </c>
      <c r="C48" s="84" t="s">
        <v>58</v>
      </c>
      <c r="D48" s="84" t="s">
        <v>10421</v>
      </c>
      <c r="E48" s="84" t="s">
        <v>10422</v>
      </c>
      <c r="F48" s="84" t="s">
        <v>10673</v>
      </c>
      <c r="G48" s="84" t="s">
        <v>10674</v>
      </c>
      <c r="H48" s="84"/>
      <c r="I48" s="85">
        <v>46197</v>
      </c>
      <c r="J48" s="85">
        <v>2</v>
      </c>
      <c r="K48" s="86">
        <v>1172</v>
      </c>
      <c r="L48" s="86">
        <v>6715425</v>
      </c>
      <c r="M48" s="86">
        <v>0</v>
      </c>
      <c r="N48" s="86">
        <v>0</v>
      </c>
      <c r="O48" s="86">
        <v>100000</v>
      </c>
      <c r="P48" s="84" t="s">
        <v>655</v>
      </c>
      <c r="Q48" s="84" t="s">
        <v>715</v>
      </c>
      <c r="R48" s="84" t="s">
        <v>657</v>
      </c>
      <c r="S48" s="84"/>
      <c r="T48" s="84"/>
      <c r="U48" s="84"/>
      <c r="V48" s="84"/>
      <c r="W48" s="84"/>
      <c r="X48" s="84" t="s">
        <v>10592</v>
      </c>
      <c r="Y48" s="84"/>
    </row>
    <row r="49" spans="1:25" x14ac:dyDescent="0.3">
      <c r="A49" s="84" t="s">
        <v>754</v>
      </c>
      <c r="B49" s="84" t="s">
        <v>56</v>
      </c>
      <c r="C49" s="84" t="s">
        <v>59</v>
      </c>
      <c r="D49" s="84" t="s">
        <v>10419</v>
      </c>
      <c r="E49" s="84" t="s">
        <v>10420</v>
      </c>
      <c r="F49" s="84" t="s">
        <v>10675</v>
      </c>
      <c r="G49" s="84" t="s">
        <v>10676</v>
      </c>
      <c r="H49" s="84" t="s">
        <v>10677</v>
      </c>
      <c r="I49" s="85">
        <v>46197</v>
      </c>
      <c r="J49" s="85">
        <v>2</v>
      </c>
      <c r="K49" s="86">
        <v>1172</v>
      </c>
      <c r="L49" s="86">
        <v>6804573</v>
      </c>
      <c r="M49" s="86">
        <v>0</v>
      </c>
      <c r="N49" s="86">
        <v>0</v>
      </c>
      <c r="O49" s="86">
        <v>0</v>
      </c>
      <c r="P49" s="84" t="s">
        <v>655</v>
      </c>
      <c r="Q49" s="84" t="s">
        <v>764</v>
      </c>
      <c r="R49" s="84" t="s">
        <v>583</v>
      </c>
      <c r="S49" s="84"/>
      <c r="T49" s="84"/>
      <c r="U49" s="84"/>
      <c r="V49" s="84"/>
      <c r="W49" s="84"/>
      <c r="X49" s="84"/>
      <c r="Y49" s="84"/>
    </row>
    <row r="50" spans="1:25" x14ac:dyDescent="0.3">
      <c r="A50" s="84" t="s">
        <v>754</v>
      </c>
      <c r="B50" s="84" t="s">
        <v>56</v>
      </c>
      <c r="C50" s="84" t="s">
        <v>61</v>
      </c>
      <c r="D50" s="84" t="s">
        <v>10678</v>
      </c>
      <c r="E50" s="84" t="s">
        <v>10679</v>
      </c>
      <c r="F50" s="84" t="s">
        <v>10680</v>
      </c>
      <c r="G50" s="84" t="s">
        <v>10681</v>
      </c>
      <c r="H50" s="84" t="s">
        <v>10682</v>
      </c>
      <c r="I50" s="85">
        <v>46203</v>
      </c>
      <c r="J50" s="85">
        <v>2</v>
      </c>
      <c r="K50" s="86">
        <v>1699</v>
      </c>
      <c r="L50" s="86">
        <v>9957159</v>
      </c>
      <c r="M50" s="86">
        <v>0</v>
      </c>
      <c r="N50" s="86">
        <v>0</v>
      </c>
      <c r="O50" s="86">
        <v>100000</v>
      </c>
      <c r="P50" s="84" t="s">
        <v>655</v>
      </c>
      <c r="Q50" s="84" t="s">
        <v>715</v>
      </c>
      <c r="R50" s="84" t="s">
        <v>611</v>
      </c>
      <c r="S50" s="84" t="s">
        <v>600</v>
      </c>
      <c r="T50" s="84"/>
      <c r="U50" s="84"/>
      <c r="V50" s="84"/>
      <c r="W50" s="84"/>
      <c r="X50" s="84"/>
      <c r="Y50" s="84"/>
    </row>
    <row r="51" spans="1:25" x14ac:dyDescent="0.3">
      <c r="A51" s="84" t="s">
        <v>754</v>
      </c>
      <c r="B51" s="84" t="s">
        <v>56</v>
      </c>
      <c r="C51" s="84" t="s">
        <v>61</v>
      </c>
      <c r="D51" s="84" t="s">
        <v>10683</v>
      </c>
      <c r="E51" s="84" t="s">
        <v>10684</v>
      </c>
      <c r="F51" s="84" t="s">
        <v>10685</v>
      </c>
      <c r="G51" s="84" t="s">
        <v>10686</v>
      </c>
      <c r="H51" s="84" t="s">
        <v>10687</v>
      </c>
      <c r="I51" s="85">
        <v>46203</v>
      </c>
      <c r="J51" s="85">
        <v>2</v>
      </c>
      <c r="K51" s="86">
        <v>1172</v>
      </c>
      <c r="L51" s="86">
        <v>6803400</v>
      </c>
      <c r="M51" s="86">
        <v>0</v>
      </c>
      <c r="N51" s="86">
        <v>0</v>
      </c>
      <c r="O51" s="86">
        <v>100000</v>
      </c>
      <c r="P51" s="84" t="s">
        <v>655</v>
      </c>
      <c r="Q51" s="84" t="s">
        <v>708</v>
      </c>
      <c r="R51" s="84" t="s">
        <v>583</v>
      </c>
      <c r="S51" s="84" t="s">
        <v>10659</v>
      </c>
      <c r="T51" s="84"/>
      <c r="U51" s="84"/>
      <c r="V51" s="84"/>
      <c r="W51" s="84"/>
      <c r="X51" s="84"/>
      <c r="Y51" s="84"/>
    </row>
    <row r="52" spans="1:25" x14ac:dyDescent="0.3">
      <c r="A52" s="84" t="s">
        <v>754</v>
      </c>
      <c r="B52" s="84" t="s">
        <v>56</v>
      </c>
      <c r="C52" s="84" t="s">
        <v>59</v>
      </c>
      <c r="D52" s="84" t="s">
        <v>10688</v>
      </c>
      <c r="E52" s="84" t="s">
        <v>10689</v>
      </c>
      <c r="F52" s="84" t="s">
        <v>10690</v>
      </c>
      <c r="G52" s="84" t="s">
        <v>10691</v>
      </c>
      <c r="H52" s="84" t="s">
        <v>10692</v>
      </c>
      <c r="I52" s="85">
        <v>46203</v>
      </c>
      <c r="J52" s="85">
        <v>2</v>
      </c>
      <c r="K52" s="86">
        <v>1172</v>
      </c>
      <c r="L52" s="86">
        <v>6797600</v>
      </c>
      <c r="M52" s="86">
        <v>0</v>
      </c>
      <c r="N52" s="86">
        <v>0</v>
      </c>
      <c r="O52" s="86">
        <v>100000</v>
      </c>
      <c r="P52" s="84" t="s">
        <v>655</v>
      </c>
      <c r="Q52" s="84" t="s">
        <v>715</v>
      </c>
      <c r="R52" s="84" t="s">
        <v>611</v>
      </c>
      <c r="S52" s="84" t="s">
        <v>600</v>
      </c>
      <c r="T52" s="84"/>
      <c r="U52" s="84"/>
      <c r="V52" s="84"/>
      <c r="W52" s="84"/>
      <c r="X52" s="84"/>
      <c r="Y52" s="84"/>
    </row>
    <row r="53" spans="1:25" x14ac:dyDescent="0.3">
      <c r="A53" s="84" t="s">
        <v>754</v>
      </c>
      <c r="B53" s="84" t="s">
        <v>56</v>
      </c>
      <c r="C53" s="84" t="s">
        <v>61</v>
      </c>
      <c r="D53" s="84" t="s">
        <v>10693</v>
      </c>
      <c r="E53" s="84" t="s">
        <v>10694</v>
      </c>
      <c r="F53" s="84" t="s">
        <v>10695</v>
      </c>
      <c r="G53" s="84" t="s">
        <v>10696</v>
      </c>
      <c r="H53" s="84" t="s">
        <v>10697</v>
      </c>
      <c r="I53" s="85">
        <v>46203</v>
      </c>
      <c r="J53" s="85">
        <v>2</v>
      </c>
      <c r="K53" s="86">
        <v>1172</v>
      </c>
      <c r="L53" s="86">
        <v>6803400</v>
      </c>
      <c r="M53" s="86">
        <v>0</v>
      </c>
      <c r="N53" s="86">
        <v>0</v>
      </c>
      <c r="O53" s="86">
        <v>100000</v>
      </c>
      <c r="P53" s="84" t="s">
        <v>655</v>
      </c>
      <c r="Q53" s="84" t="s">
        <v>733</v>
      </c>
      <c r="R53" s="84" t="s">
        <v>583</v>
      </c>
      <c r="S53" s="84"/>
      <c r="T53" s="84"/>
      <c r="U53" s="84"/>
      <c r="V53" s="84"/>
      <c r="W53" s="84"/>
      <c r="X53" s="84" t="s">
        <v>590</v>
      </c>
      <c r="Y53" s="84"/>
    </row>
    <row r="54" spans="1:25" x14ac:dyDescent="0.3">
      <c r="A54" s="84" t="s">
        <v>754</v>
      </c>
      <c r="B54" s="84" t="s">
        <v>56</v>
      </c>
      <c r="C54" s="84" t="s">
        <v>57</v>
      </c>
      <c r="D54" s="84" t="s">
        <v>1005</v>
      </c>
      <c r="E54" s="84" t="s">
        <v>10698</v>
      </c>
      <c r="F54" s="84" t="s">
        <v>10699</v>
      </c>
      <c r="G54" s="84" t="s">
        <v>10700</v>
      </c>
      <c r="H54" s="84" t="s">
        <v>10701</v>
      </c>
      <c r="I54" s="85">
        <v>46203</v>
      </c>
      <c r="J54" s="85">
        <v>2</v>
      </c>
      <c r="K54" s="86">
        <v>1699</v>
      </c>
      <c r="L54" s="86">
        <v>10005411</v>
      </c>
      <c r="M54" s="86">
        <v>0</v>
      </c>
      <c r="N54" s="86">
        <v>0</v>
      </c>
      <c r="O54" s="86">
        <v>100000</v>
      </c>
      <c r="P54" s="84" t="s">
        <v>655</v>
      </c>
      <c r="Q54" s="84" t="s">
        <v>719</v>
      </c>
      <c r="R54" s="84" t="s">
        <v>583</v>
      </c>
      <c r="S54" s="84" t="s">
        <v>10538</v>
      </c>
      <c r="T54" s="84"/>
      <c r="U54" s="84"/>
      <c r="V54" s="84"/>
      <c r="W54" s="84"/>
      <c r="X54" s="84"/>
      <c r="Y54" s="84"/>
    </row>
    <row r="55" spans="1:25" x14ac:dyDescent="0.3">
      <c r="A55" s="84" t="s">
        <v>754</v>
      </c>
      <c r="B55" s="84" t="s">
        <v>56</v>
      </c>
      <c r="C55" s="84" t="s">
        <v>61</v>
      </c>
      <c r="D55" s="84" t="s">
        <v>10702</v>
      </c>
      <c r="E55" s="84" t="s">
        <v>10703</v>
      </c>
      <c r="F55" s="84" t="s">
        <v>10704</v>
      </c>
      <c r="G55" s="84" t="s">
        <v>10705</v>
      </c>
      <c r="H55" s="84" t="s">
        <v>10706</v>
      </c>
      <c r="I55" s="85">
        <v>46203</v>
      </c>
      <c r="J55" s="85">
        <v>2</v>
      </c>
      <c r="K55" s="86">
        <v>1699</v>
      </c>
      <c r="L55" s="86">
        <v>9925335</v>
      </c>
      <c r="M55" s="86">
        <v>0</v>
      </c>
      <c r="N55" s="86">
        <v>0</v>
      </c>
      <c r="O55" s="86">
        <v>100000</v>
      </c>
      <c r="P55" s="84" t="s">
        <v>655</v>
      </c>
      <c r="Q55" s="84" t="s">
        <v>939</v>
      </c>
      <c r="R55" s="84" t="s">
        <v>583</v>
      </c>
      <c r="S55" s="84"/>
      <c r="T55" s="84"/>
      <c r="U55" s="84"/>
      <c r="V55" s="84"/>
      <c r="W55" s="84"/>
      <c r="X55" s="84"/>
      <c r="Y55" s="84"/>
    </row>
    <row r="56" spans="1:25" x14ac:dyDescent="0.3">
      <c r="A56" s="84" t="s">
        <v>754</v>
      </c>
      <c r="B56" s="84" t="s">
        <v>56</v>
      </c>
      <c r="C56" s="84" t="s">
        <v>59</v>
      </c>
      <c r="D56" s="84" t="s">
        <v>10707</v>
      </c>
      <c r="E56" s="84" t="s">
        <v>10708</v>
      </c>
      <c r="F56" s="84" t="s">
        <v>10709</v>
      </c>
      <c r="G56" s="84" t="s">
        <v>10710</v>
      </c>
      <c r="H56" s="84" t="s">
        <v>10711</v>
      </c>
      <c r="I56" s="85">
        <v>46203</v>
      </c>
      <c r="J56" s="85">
        <v>2</v>
      </c>
      <c r="K56" s="86">
        <v>1699</v>
      </c>
      <c r="L56" s="86">
        <v>9957839</v>
      </c>
      <c r="M56" s="86">
        <v>0</v>
      </c>
      <c r="N56" s="86">
        <v>0</v>
      </c>
      <c r="O56" s="86">
        <v>100000</v>
      </c>
      <c r="P56" s="84" t="s">
        <v>655</v>
      </c>
      <c r="Q56" s="84" t="s">
        <v>939</v>
      </c>
      <c r="R56" s="84" t="s">
        <v>583</v>
      </c>
      <c r="S56" s="84"/>
      <c r="T56" s="84"/>
      <c r="U56" s="84"/>
      <c r="V56" s="84"/>
      <c r="W56" s="84"/>
      <c r="X56" s="84"/>
      <c r="Y56" s="84"/>
    </row>
    <row r="57" spans="1:25" x14ac:dyDescent="0.3">
      <c r="A57" s="84" t="s">
        <v>754</v>
      </c>
      <c r="B57" s="84" t="s">
        <v>56</v>
      </c>
      <c r="C57" s="84" t="s">
        <v>58</v>
      </c>
      <c r="D57" s="84" t="s">
        <v>1009</v>
      </c>
      <c r="E57" s="84" t="s">
        <v>10712</v>
      </c>
      <c r="F57" s="84" t="s">
        <v>10713</v>
      </c>
      <c r="G57" s="84" t="s">
        <v>10714</v>
      </c>
      <c r="H57" s="84" t="s">
        <v>10715</v>
      </c>
      <c r="I57" s="85">
        <v>46203</v>
      </c>
      <c r="J57" s="85">
        <v>2</v>
      </c>
      <c r="K57" s="86">
        <v>1699</v>
      </c>
      <c r="L57" s="86">
        <v>10056312</v>
      </c>
      <c r="M57" s="86">
        <v>0</v>
      </c>
      <c r="N57" s="86">
        <v>0</v>
      </c>
      <c r="O57" s="86">
        <v>100000</v>
      </c>
      <c r="P57" s="84" t="s">
        <v>655</v>
      </c>
      <c r="Q57" s="84" t="s">
        <v>939</v>
      </c>
      <c r="R57" s="84" t="s">
        <v>583</v>
      </c>
      <c r="S57" s="84" t="s">
        <v>595</v>
      </c>
      <c r="T57" s="84"/>
      <c r="U57" s="84"/>
      <c r="V57" s="84"/>
      <c r="W57" s="84"/>
      <c r="X57" s="84" t="s">
        <v>590</v>
      </c>
      <c r="Y57" s="84"/>
    </row>
    <row r="58" spans="1:25" x14ac:dyDescent="0.3">
      <c r="A58" s="84" t="s">
        <v>754</v>
      </c>
      <c r="B58" s="84" t="s">
        <v>56</v>
      </c>
      <c r="C58" s="84" t="s">
        <v>61</v>
      </c>
      <c r="D58" s="84" t="s">
        <v>10716</v>
      </c>
      <c r="E58" s="84" t="s">
        <v>10717</v>
      </c>
      <c r="F58" s="84" t="s">
        <v>10718</v>
      </c>
      <c r="G58" s="84" t="s">
        <v>10719</v>
      </c>
      <c r="H58" s="84"/>
      <c r="I58" s="85">
        <v>46203</v>
      </c>
      <c r="J58" s="85">
        <v>2</v>
      </c>
      <c r="K58" s="86">
        <v>1699</v>
      </c>
      <c r="L58" s="86">
        <v>10083565</v>
      </c>
      <c r="M58" s="86">
        <v>0</v>
      </c>
      <c r="N58" s="86">
        <v>0</v>
      </c>
      <c r="O58" s="86">
        <v>100000</v>
      </c>
      <c r="P58" s="84" t="s">
        <v>655</v>
      </c>
      <c r="Q58" s="84" t="s">
        <v>764</v>
      </c>
      <c r="R58" s="84" t="s">
        <v>582</v>
      </c>
      <c r="S58" s="84" t="s">
        <v>583</v>
      </c>
      <c r="T58" s="84"/>
      <c r="U58" s="84"/>
      <c r="V58" s="84"/>
      <c r="W58" s="84"/>
      <c r="X58" s="84" t="s">
        <v>590</v>
      </c>
      <c r="Y58" s="84"/>
    </row>
    <row r="59" spans="1:25" x14ac:dyDescent="0.3">
      <c r="A59" s="84" t="s">
        <v>754</v>
      </c>
      <c r="B59" s="84" t="s">
        <v>56</v>
      </c>
      <c r="C59" s="84" t="s">
        <v>61</v>
      </c>
      <c r="D59" s="84" t="s">
        <v>10720</v>
      </c>
      <c r="E59" s="84" t="s">
        <v>10721</v>
      </c>
      <c r="F59" s="84" t="s">
        <v>10722</v>
      </c>
      <c r="G59" s="84" t="s">
        <v>10723</v>
      </c>
      <c r="H59" s="84" t="s">
        <v>10724</v>
      </c>
      <c r="I59" s="85">
        <v>46203</v>
      </c>
      <c r="J59" s="85">
        <v>2</v>
      </c>
      <c r="K59" s="86">
        <v>1172</v>
      </c>
      <c r="L59" s="86">
        <v>7100000</v>
      </c>
      <c r="M59" s="86">
        <v>0</v>
      </c>
      <c r="N59" s="86">
        <v>0</v>
      </c>
      <c r="O59" s="86">
        <v>210000</v>
      </c>
      <c r="P59" s="84" t="s">
        <v>686</v>
      </c>
      <c r="Q59" s="84"/>
      <c r="R59" s="84" t="s">
        <v>611</v>
      </c>
      <c r="S59" s="84"/>
      <c r="T59" s="84"/>
      <c r="U59" s="84"/>
      <c r="V59" s="84"/>
      <c r="W59" s="84"/>
      <c r="X59" s="84"/>
      <c r="Y59" s="84"/>
    </row>
    <row r="60" spans="1:25" x14ac:dyDescent="0.3">
      <c r="A60" s="84" t="s">
        <v>754</v>
      </c>
      <c r="B60" s="84" t="s">
        <v>56</v>
      </c>
      <c r="C60" s="84" t="s">
        <v>60</v>
      </c>
      <c r="D60" s="84" t="s">
        <v>10725</v>
      </c>
      <c r="E60" s="84" t="s">
        <v>10726</v>
      </c>
      <c r="F60" s="84" t="s">
        <v>10727</v>
      </c>
      <c r="G60" s="84" t="s">
        <v>10728</v>
      </c>
      <c r="H60" s="84" t="s">
        <v>10729</v>
      </c>
      <c r="I60" s="85">
        <v>46203</v>
      </c>
      <c r="J60" s="85">
        <v>2</v>
      </c>
      <c r="K60" s="86">
        <v>1699</v>
      </c>
      <c r="L60" s="86">
        <v>9949206</v>
      </c>
      <c r="M60" s="86">
        <v>0</v>
      </c>
      <c r="N60" s="86">
        <v>0</v>
      </c>
      <c r="O60" s="86">
        <v>200000</v>
      </c>
      <c r="P60" s="84" t="s">
        <v>686</v>
      </c>
      <c r="Q60" s="84"/>
      <c r="R60" s="84"/>
      <c r="S60" s="84"/>
      <c r="T60" s="84"/>
      <c r="U60" s="84"/>
      <c r="V60" s="84"/>
      <c r="W60" s="84" t="s">
        <v>590</v>
      </c>
      <c r="X60" s="84"/>
      <c r="Y60" s="84"/>
    </row>
    <row r="61" spans="1:25" x14ac:dyDescent="0.3">
      <c r="A61" s="84" t="s">
        <v>735</v>
      </c>
      <c r="B61" s="84" t="s">
        <v>75</v>
      </c>
      <c r="C61" s="84" t="s">
        <v>70</v>
      </c>
      <c r="D61" s="84" t="s">
        <v>10423</v>
      </c>
      <c r="E61" s="84" t="s">
        <v>10645</v>
      </c>
      <c r="F61" s="84" t="s">
        <v>10646</v>
      </c>
      <c r="G61" s="84" t="s">
        <v>10647</v>
      </c>
      <c r="H61" s="84" t="s">
        <v>10648</v>
      </c>
      <c r="I61" s="85">
        <v>46195</v>
      </c>
      <c r="J61" s="85">
        <v>2</v>
      </c>
      <c r="K61" s="86">
        <v>2532</v>
      </c>
      <c r="L61" s="86">
        <v>23433036</v>
      </c>
      <c r="M61" s="86">
        <v>0</v>
      </c>
      <c r="N61" s="86">
        <v>0</v>
      </c>
      <c r="O61" s="86">
        <v>2343304</v>
      </c>
      <c r="P61" s="84" t="s">
        <v>739</v>
      </c>
      <c r="Q61" s="84" t="s">
        <v>10644</v>
      </c>
      <c r="R61" s="84" t="s">
        <v>582</v>
      </c>
      <c r="S61" s="84" t="s">
        <v>583</v>
      </c>
      <c r="T61" s="84"/>
      <c r="U61" s="84"/>
      <c r="V61" s="84"/>
      <c r="W61" s="84"/>
      <c r="X61" s="84" t="s">
        <v>590</v>
      </c>
      <c r="Y61" s="84"/>
    </row>
    <row r="62" spans="1:25" x14ac:dyDescent="0.3">
      <c r="A62" s="84" t="s">
        <v>735</v>
      </c>
      <c r="B62" s="84" t="s">
        <v>75</v>
      </c>
      <c r="C62" s="84" t="s">
        <v>70</v>
      </c>
      <c r="D62" s="84" t="s">
        <v>10649</v>
      </c>
      <c r="E62" s="84" t="s">
        <v>10650</v>
      </c>
      <c r="F62" s="84" t="s">
        <v>10651</v>
      </c>
      <c r="G62" s="84" t="s">
        <v>10652</v>
      </c>
      <c r="H62" s="84"/>
      <c r="I62" s="85">
        <v>46203</v>
      </c>
      <c r="J62" s="85">
        <v>2</v>
      </c>
      <c r="K62" s="86">
        <v>1287</v>
      </c>
      <c r="L62" s="86">
        <v>14236607</v>
      </c>
      <c r="M62" s="86">
        <v>0</v>
      </c>
      <c r="N62" s="86">
        <v>0</v>
      </c>
      <c r="O62" s="86">
        <v>500000</v>
      </c>
      <c r="P62" s="84" t="s">
        <v>739</v>
      </c>
      <c r="Q62" s="84"/>
      <c r="R62" s="84"/>
      <c r="S62" s="84"/>
      <c r="T62" s="84"/>
      <c r="U62" s="84"/>
      <c r="V62" s="84"/>
      <c r="W62" s="84"/>
      <c r="X62" s="84"/>
      <c r="Y62" s="84"/>
    </row>
    <row r="63" spans="1:25" x14ac:dyDescent="0.3">
      <c r="A63" s="84" t="s">
        <v>735</v>
      </c>
      <c r="B63" s="84" t="s">
        <v>75</v>
      </c>
      <c r="C63" s="84" t="s">
        <v>71</v>
      </c>
      <c r="D63" s="84" t="s">
        <v>10732</v>
      </c>
      <c r="E63" s="84" t="s">
        <v>10733</v>
      </c>
      <c r="F63" s="84"/>
      <c r="G63" s="84" t="s">
        <v>10734</v>
      </c>
      <c r="H63" s="84"/>
      <c r="I63" s="85">
        <v>46203</v>
      </c>
      <c r="J63" s="85">
        <v>2</v>
      </c>
      <c r="K63" s="86">
        <v>1871</v>
      </c>
      <c r="L63" s="86">
        <v>20589800</v>
      </c>
      <c r="M63" s="86">
        <v>0</v>
      </c>
      <c r="N63" s="86">
        <v>0</v>
      </c>
      <c r="O63" s="86">
        <v>0</v>
      </c>
      <c r="P63" s="84" t="s">
        <v>739</v>
      </c>
      <c r="Q63" s="84"/>
      <c r="R63" s="84" t="s">
        <v>611</v>
      </c>
      <c r="S63" s="84"/>
      <c r="T63" s="84"/>
      <c r="U63" s="84"/>
      <c r="V63" s="84"/>
      <c r="W63" s="84"/>
      <c r="X63" s="84"/>
      <c r="Y63" s="84"/>
    </row>
    <row r="64" spans="1:25" x14ac:dyDescent="0.3">
      <c r="A64" s="84" t="s">
        <v>632</v>
      </c>
      <c r="B64" s="84" t="s">
        <v>72</v>
      </c>
      <c r="C64" s="84" t="s">
        <v>74</v>
      </c>
      <c r="D64" s="84" t="s">
        <v>10434</v>
      </c>
      <c r="E64" s="84" t="s">
        <v>10435</v>
      </c>
      <c r="F64" s="84" t="s">
        <v>10567</v>
      </c>
      <c r="G64" s="84" t="s">
        <v>10568</v>
      </c>
      <c r="H64" s="84" t="s">
        <v>10569</v>
      </c>
      <c r="I64" s="85">
        <v>46195</v>
      </c>
      <c r="J64" s="85">
        <v>2</v>
      </c>
      <c r="K64" s="86">
        <v>2571</v>
      </c>
      <c r="L64" s="86">
        <v>30040000</v>
      </c>
      <c r="M64" s="86">
        <v>0</v>
      </c>
      <c r="N64" s="86">
        <v>0</v>
      </c>
      <c r="O64" s="86">
        <v>1100000</v>
      </c>
      <c r="P64" s="84" t="s">
        <v>635</v>
      </c>
      <c r="Q64" s="84"/>
      <c r="R64" s="84" t="s">
        <v>583</v>
      </c>
      <c r="S64" s="84" t="s">
        <v>10544</v>
      </c>
      <c r="T64" s="84"/>
      <c r="U64" s="84"/>
      <c r="V64" s="84"/>
      <c r="W64" s="84"/>
      <c r="X64" s="84"/>
      <c r="Y64" s="84"/>
    </row>
    <row r="65" spans="1:25" x14ac:dyDescent="0.3">
      <c r="A65" s="84" t="s">
        <v>632</v>
      </c>
      <c r="B65" s="84" t="s">
        <v>72</v>
      </c>
      <c r="C65" s="84" t="s">
        <v>74</v>
      </c>
      <c r="D65" s="84" t="s">
        <v>10432</v>
      </c>
      <c r="E65" s="84" t="s">
        <v>10433</v>
      </c>
      <c r="F65" s="84" t="s">
        <v>10570</v>
      </c>
      <c r="G65" s="84" t="s">
        <v>10571</v>
      </c>
      <c r="H65" s="84"/>
      <c r="I65" s="85">
        <v>46195</v>
      </c>
      <c r="J65" s="85">
        <v>2</v>
      </c>
      <c r="K65" s="86">
        <v>2492</v>
      </c>
      <c r="L65" s="86">
        <v>28100000</v>
      </c>
      <c r="M65" s="86">
        <v>0</v>
      </c>
      <c r="N65" s="86">
        <v>0</v>
      </c>
      <c r="O65" s="86">
        <v>0</v>
      </c>
      <c r="P65" s="84" t="s">
        <v>635</v>
      </c>
      <c r="Q65" s="84" t="s">
        <v>854</v>
      </c>
      <c r="R65" s="84" t="s">
        <v>611</v>
      </c>
      <c r="S65" s="84"/>
      <c r="T65" s="84"/>
      <c r="U65" s="84"/>
      <c r="V65" s="84"/>
      <c r="W65" s="84"/>
      <c r="X65" s="84"/>
      <c r="Y65" s="84"/>
    </row>
    <row r="66" spans="1:25" x14ac:dyDescent="0.3">
      <c r="A66" s="84" t="s">
        <v>632</v>
      </c>
      <c r="B66" s="84" t="s">
        <v>72</v>
      </c>
      <c r="C66" s="84" t="s">
        <v>74</v>
      </c>
      <c r="D66" s="84" t="s">
        <v>10430</v>
      </c>
      <c r="E66" s="84" t="s">
        <v>10431</v>
      </c>
      <c r="F66" s="84" t="s">
        <v>10572</v>
      </c>
      <c r="G66" s="84" t="s">
        <v>10573</v>
      </c>
      <c r="H66" s="84"/>
      <c r="I66" s="85">
        <v>46199</v>
      </c>
      <c r="J66" s="85">
        <v>2</v>
      </c>
      <c r="K66" s="86">
        <v>2571</v>
      </c>
      <c r="L66" s="86">
        <v>26100000</v>
      </c>
      <c r="M66" s="86">
        <v>0</v>
      </c>
      <c r="N66" s="86">
        <v>0</v>
      </c>
      <c r="O66" s="86">
        <v>500000</v>
      </c>
      <c r="P66" s="84" t="s">
        <v>635</v>
      </c>
      <c r="Q66" s="84"/>
      <c r="R66" s="84" t="s">
        <v>582</v>
      </c>
      <c r="S66" s="84" t="s">
        <v>583</v>
      </c>
      <c r="T66" s="84"/>
      <c r="U66" s="84"/>
      <c r="V66" s="84"/>
      <c r="W66" s="84"/>
      <c r="X66" s="84" t="s">
        <v>590</v>
      </c>
      <c r="Y66" s="84"/>
    </row>
    <row r="67" spans="1:25" x14ac:dyDescent="0.3">
      <c r="A67" s="84" t="s">
        <v>632</v>
      </c>
      <c r="B67" s="84" t="s">
        <v>52</v>
      </c>
      <c r="C67" s="84" t="s">
        <v>54</v>
      </c>
      <c r="D67" s="84" t="s">
        <v>10450</v>
      </c>
      <c r="E67" s="84" t="s">
        <v>10451</v>
      </c>
      <c r="F67" s="84" t="s">
        <v>10576</v>
      </c>
      <c r="G67" s="84" t="s">
        <v>10577</v>
      </c>
      <c r="H67" s="84" t="s">
        <v>10578</v>
      </c>
      <c r="I67" s="85">
        <v>46179</v>
      </c>
      <c r="J67" s="85">
        <v>46183</v>
      </c>
      <c r="K67" s="86">
        <v>981</v>
      </c>
      <c r="L67" s="86">
        <v>5984100</v>
      </c>
      <c r="M67" s="86">
        <v>5984100</v>
      </c>
      <c r="N67" s="86">
        <v>0</v>
      </c>
      <c r="O67" s="86">
        <v>5984100</v>
      </c>
      <c r="P67" s="84" t="s">
        <v>655</v>
      </c>
      <c r="Q67" s="84"/>
      <c r="R67" s="84" t="s">
        <v>583</v>
      </c>
      <c r="S67" s="84"/>
      <c r="T67" s="84"/>
      <c r="U67" s="84"/>
      <c r="V67" s="84"/>
      <c r="W67" s="84"/>
      <c r="X67" s="84" t="s">
        <v>590</v>
      </c>
      <c r="Y67" s="84"/>
    </row>
    <row r="68" spans="1:25" x14ac:dyDescent="0.3">
      <c r="A68" s="84" t="s">
        <v>632</v>
      </c>
      <c r="B68" s="84" t="s">
        <v>52</v>
      </c>
      <c r="C68" s="84" t="s">
        <v>55</v>
      </c>
      <c r="D68" s="84" t="s">
        <v>10439</v>
      </c>
      <c r="E68" s="84" t="s">
        <v>10440</v>
      </c>
      <c r="F68" s="84" t="s">
        <v>10579</v>
      </c>
      <c r="G68" s="84" t="s">
        <v>10580</v>
      </c>
      <c r="H68" s="84" t="s">
        <v>10581</v>
      </c>
      <c r="I68" s="85">
        <v>46192</v>
      </c>
      <c r="J68" s="85">
        <v>2</v>
      </c>
      <c r="K68" s="86">
        <v>985</v>
      </c>
      <c r="L68" s="86">
        <v>5516000</v>
      </c>
      <c r="M68" s="86">
        <v>0</v>
      </c>
      <c r="N68" s="86">
        <v>0</v>
      </c>
      <c r="O68" s="86">
        <v>100000</v>
      </c>
      <c r="P68" s="84" t="s">
        <v>655</v>
      </c>
      <c r="Q68" s="84" t="s">
        <v>939</v>
      </c>
      <c r="R68" s="84" t="s">
        <v>583</v>
      </c>
      <c r="S68" s="84" t="s">
        <v>10574</v>
      </c>
      <c r="T68" s="84"/>
      <c r="U68" s="84"/>
      <c r="V68" s="84"/>
      <c r="W68" s="84"/>
      <c r="X68" s="84"/>
      <c r="Y68" s="84"/>
    </row>
    <row r="69" spans="1:25" x14ac:dyDescent="0.3">
      <c r="A69" s="84" t="s">
        <v>632</v>
      </c>
      <c r="B69" s="84" t="s">
        <v>52</v>
      </c>
      <c r="C69" s="84" t="s">
        <v>55</v>
      </c>
      <c r="D69" s="84" t="s">
        <v>10441</v>
      </c>
      <c r="E69" s="84" t="s">
        <v>10442</v>
      </c>
      <c r="F69" s="84" t="s">
        <v>10582</v>
      </c>
      <c r="G69" s="84" t="s">
        <v>10583</v>
      </c>
      <c r="H69" s="84" t="s">
        <v>10584</v>
      </c>
      <c r="I69" s="85">
        <v>46192</v>
      </c>
      <c r="J69" s="85">
        <v>2</v>
      </c>
      <c r="K69" s="86">
        <v>985</v>
      </c>
      <c r="L69" s="86">
        <v>5516000</v>
      </c>
      <c r="M69" s="86">
        <v>0</v>
      </c>
      <c r="N69" s="86">
        <v>0</v>
      </c>
      <c r="O69" s="86">
        <v>100000</v>
      </c>
      <c r="P69" s="84" t="s">
        <v>655</v>
      </c>
      <c r="Q69" s="84" t="s">
        <v>939</v>
      </c>
      <c r="R69" s="84" t="s">
        <v>583</v>
      </c>
      <c r="S69" s="84" t="s">
        <v>10574</v>
      </c>
      <c r="T69" s="84"/>
      <c r="U69" s="84"/>
      <c r="V69" s="84"/>
      <c r="W69" s="84"/>
      <c r="X69" s="84" t="s">
        <v>590</v>
      </c>
      <c r="Y69" s="84"/>
    </row>
    <row r="70" spans="1:25" x14ac:dyDescent="0.3">
      <c r="A70" s="84" t="s">
        <v>632</v>
      </c>
      <c r="B70" s="84" t="s">
        <v>52</v>
      </c>
      <c r="C70" s="84" t="s">
        <v>55</v>
      </c>
      <c r="D70" s="84" t="s">
        <v>10436</v>
      </c>
      <c r="E70" s="84" t="s">
        <v>8637</v>
      </c>
      <c r="F70" s="84" t="s">
        <v>10585</v>
      </c>
      <c r="G70" s="84" t="s">
        <v>10586</v>
      </c>
      <c r="H70" s="84"/>
      <c r="I70" s="85">
        <v>46195</v>
      </c>
      <c r="J70" s="85">
        <v>2</v>
      </c>
      <c r="K70" s="86">
        <v>981</v>
      </c>
      <c r="L70" s="86">
        <v>5493600</v>
      </c>
      <c r="M70" s="86">
        <v>0</v>
      </c>
      <c r="N70" s="86">
        <v>0</v>
      </c>
      <c r="O70" s="86">
        <v>51000</v>
      </c>
      <c r="P70" s="84" t="s">
        <v>655</v>
      </c>
      <c r="Q70" s="84" t="s">
        <v>719</v>
      </c>
      <c r="R70" s="84" t="s">
        <v>611</v>
      </c>
      <c r="S70" s="84" t="s">
        <v>612</v>
      </c>
      <c r="T70" s="84"/>
      <c r="U70" s="84"/>
      <c r="V70" s="84"/>
      <c r="W70" s="84"/>
      <c r="X70" s="84"/>
      <c r="Y70" s="84"/>
    </row>
    <row r="71" spans="1:25" x14ac:dyDescent="0.3">
      <c r="A71" s="84" t="s">
        <v>632</v>
      </c>
      <c r="B71" s="84" t="s">
        <v>52</v>
      </c>
      <c r="C71" s="84" t="s">
        <v>55</v>
      </c>
      <c r="D71" s="84" t="s">
        <v>10443</v>
      </c>
      <c r="E71" s="84" t="s">
        <v>10444</v>
      </c>
      <c r="F71" s="84" t="s">
        <v>10587</v>
      </c>
      <c r="G71" s="84" t="s">
        <v>10588</v>
      </c>
      <c r="H71" s="84"/>
      <c r="I71" s="85">
        <v>46195</v>
      </c>
      <c r="J71" s="85">
        <v>2</v>
      </c>
      <c r="K71" s="86">
        <v>985</v>
      </c>
      <c r="L71" s="86">
        <v>5614500</v>
      </c>
      <c r="M71" s="86">
        <v>0</v>
      </c>
      <c r="N71" s="86">
        <v>0</v>
      </c>
      <c r="O71" s="86">
        <v>100000</v>
      </c>
      <c r="P71" s="84" t="s">
        <v>655</v>
      </c>
      <c r="Q71" s="84" t="s">
        <v>715</v>
      </c>
      <c r="R71" s="84" t="s">
        <v>611</v>
      </c>
      <c r="S71" s="84" t="s">
        <v>10520</v>
      </c>
      <c r="T71" s="84"/>
      <c r="U71" s="84"/>
      <c r="V71" s="84"/>
      <c r="W71" s="84"/>
      <c r="X71" s="84" t="s">
        <v>590</v>
      </c>
      <c r="Y71" s="84"/>
    </row>
    <row r="72" spans="1:25" x14ac:dyDescent="0.3">
      <c r="A72" s="84" t="s">
        <v>632</v>
      </c>
      <c r="B72" s="84" t="s">
        <v>52</v>
      </c>
      <c r="C72" s="84" t="s">
        <v>53</v>
      </c>
      <c r="D72" s="84" t="s">
        <v>340</v>
      </c>
      <c r="E72" s="84" t="s">
        <v>10449</v>
      </c>
      <c r="F72" s="84" t="s">
        <v>10589</v>
      </c>
      <c r="G72" s="84" t="s">
        <v>10590</v>
      </c>
      <c r="H72" s="84" t="s">
        <v>10591</v>
      </c>
      <c r="I72" s="85">
        <v>46197</v>
      </c>
      <c r="J72" s="85">
        <v>46203</v>
      </c>
      <c r="K72" s="86">
        <v>985</v>
      </c>
      <c r="L72" s="86">
        <v>6008500</v>
      </c>
      <c r="M72" s="86">
        <v>0</v>
      </c>
      <c r="N72" s="86">
        <v>0</v>
      </c>
      <c r="O72" s="86">
        <v>600850</v>
      </c>
      <c r="P72" s="84" t="s">
        <v>655</v>
      </c>
      <c r="Q72" s="84" t="s">
        <v>715</v>
      </c>
      <c r="R72" s="84" t="s">
        <v>582</v>
      </c>
      <c r="S72" s="84" t="s">
        <v>583</v>
      </c>
      <c r="T72" s="84"/>
      <c r="U72" s="84"/>
      <c r="V72" s="84"/>
      <c r="W72" s="84"/>
      <c r="X72" s="84"/>
      <c r="Y72" s="84"/>
    </row>
    <row r="73" spans="1:25" x14ac:dyDescent="0.3">
      <c r="A73" s="84" t="s">
        <v>632</v>
      </c>
      <c r="B73" s="84" t="s">
        <v>52</v>
      </c>
      <c r="C73" s="84" t="s">
        <v>55</v>
      </c>
      <c r="D73" s="84" t="s">
        <v>334</v>
      </c>
      <c r="E73" s="84" t="s">
        <v>10447</v>
      </c>
      <c r="F73" s="84" t="s">
        <v>10593</v>
      </c>
      <c r="G73" s="84" t="s">
        <v>10594</v>
      </c>
      <c r="H73" s="84" t="s">
        <v>10595</v>
      </c>
      <c r="I73" s="85">
        <v>46197</v>
      </c>
      <c r="J73" s="85">
        <v>2</v>
      </c>
      <c r="K73" s="86">
        <v>985</v>
      </c>
      <c r="L73" s="86">
        <v>5516000</v>
      </c>
      <c r="M73" s="86">
        <v>0</v>
      </c>
      <c r="N73" s="86">
        <v>0</v>
      </c>
      <c r="O73" s="86">
        <v>100000</v>
      </c>
      <c r="P73" s="84" t="s">
        <v>655</v>
      </c>
      <c r="Q73" s="84" t="s">
        <v>733</v>
      </c>
      <c r="R73" s="84" t="s">
        <v>611</v>
      </c>
      <c r="S73" s="84"/>
      <c r="T73" s="84"/>
      <c r="U73" s="84"/>
      <c r="V73" s="84"/>
      <c r="W73" s="84"/>
      <c r="X73" s="84" t="s">
        <v>590</v>
      </c>
      <c r="Y73" s="84"/>
    </row>
    <row r="74" spans="1:25" x14ac:dyDescent="0.3">
      <c r="A74" s="84" t="s">
        <v>632</v>
      </c>
      <c r="B74" s="84" t="s">
        <v>52</v>
      </c>
      <c r="C74" s="84" t="s">
        <v>55</v>
      </c>
      <c r="D74" s="84" t="s">
        <v>10437</v>
      </c>
      <c r="E74" s="84" t="s">
        <v>10438</v>
      </c>
      <c r="F74" s="84" t="s">
        <v>10596</v>
      </c>
      <c r="G74" s="84" t="s">
        <v>10597</v>
      </c>
      <c r="H74" s="84"/>
      <c r="I74" s="85">
        <v>46197</v>
      </c>
      <c r="J74" s="85">
        <v>2</v>
      </c>
      <c r="K74" s="86">
        <v>981</v>
      </c>
      <c r="L74" s="86">
        <v>5542650</v>
      </c>
      <c r="M74" s="86">
        <v>0</v>
      </c>
      <c r="N74" s="86">
        <v>0</v>
      </c>
      <c r="O74" s="86">
        <v>100000</v>
      </c>
      <c r="P74" s="84" t="s">
        <v>655</v>
      </c>
      <c r="Q74" s="84" t="s">
        <v>719</v>
      </c>
      <c r="R74" s="84" t="s">
        <v>582</v>
      </c>
      <c r="S74" s="84" t="s">
        <v>600</v>
      </c>
      <c r="T74" s="84"/>
      <c r="U74" s="84"/>
      <c r="V74" s="84"/>
      <c r="W74" s="84"/>
      <c r="X74" s="84"/>
      <c r="Y74" s="84"/>
    </row>
    <row r="75" spans="1:25" x14ac:dyDescent="0.3">
      <c r="A75" s="84" t="s">
        <v>632</v>
      </c>
      <c r="B75" s="84" t="s">
        <v>52</v>
      </c>
      <c r="C75" s="84" t="s">
        <v>55</v>
      </c>
      <c r="D75" s="84" t="s">
        <v>10598</v>
      </c>
      <c r="E75" s="84" t="s">
        <v>10599</v>
      </c>
      <c r="F75" s="84" t="s">
        <v>10600</v>
      </c>
      <c r="G75" s="84" t="s">
        <v>10601</v>
      </c>
      <c r="H75" s="84" t="s">
        <v>10602</v>
      </c>
      <c r="I75" s="85">
        <v>46202</v>
      </c>
      <c r="J75" s="85">
        <v>2</v>
      </c>
      <c r="K75" s="86">
        <v>981</v>
      </c>
      <c r="L75" s="86">
        <v>5836950</v>
      </c>
      <c r="M75" s="86">
        <v>0</v>
      </c>
      <c r="N75" s="86">
        <v>0</v>
      </c>
      <c r="O75" s="86">
        <v>583695</v>
      </c>
      <c r="P75" s="84" t="s">
        <v>655</v>
      </c>
      <c r="Q75" s="84" t="s">
        <v>939</v>
      </c>
      <c r="R75" s="84" t="s">
        <v>583</v>
      </c>
      <c r="S75" s="84"/>
      <c r="T75" s="84"/>
      <c r="U75" s="84"/>
      <c r="V75" s="84"/>
      <c r="W75" s="84"/>
      <c r="X75" s="84" t="s">
        <v>590</v>
      </c>
      <c r="Y75" s="84"/>
    </row>
    <row r="76" spans="1:25" x14ac:dyDescent="0.3">
      <c r="A76" s="84" t="s">
        <v>632</v>
      </c>
      <c r="B76" s="84" t="s">
        <v>52</v>
      </c>
      <c r="C76" s="84" t="s">
        <v>53</v>
      </c>
      <c r="D76" s="84" t="s">
        <v>10603</v>
      </c>
      <c r="E76" s="84" t="s">
        <v>10604</v>
      </c>
      <c r="F76" s="84" t="s">
        <v>10605</v>
      </c>
      <c r="G76" s="84" t="s">
        <v>10606</v>
      </c>
      <c r="H76" s="84"/>
      <c r="I76" s="85">
        <v>46203</v>
      </c>
      <c r="J76" s="85">
        <v>2</v>
      </c>
      <c r="K76" s="86">
        <v>981</v>
      </c>
      <c r="L76" s="86">
        <v>5984100</v>
      </c>
      <c r="M76" s="86">
        <v>0</v>
      </c>
      <c r="N76" s="86">
        <v>0</v>
      </c>
      <c r="O76" s="86">
        <v>100000</v>
      </c>
      <c r="P76" s="84" t="s">
        <v>655</v>
      </c>
      <c r="Q76" s="84" t="s">
        <v>715</v>
      </c>
      <c r="R76" s="84" t="s">
        <v>611</v>
      </c>
      <c r="S76" s="84"/>
      <c r="T76" s="84"/>
      <c r="U76" s="84"/>
      <c r="V76" s="84"/>
      <c r="W76" s="84"/>
      <c r="X76" s="84" t="s">
        <v>590</v>
      </c>
      <c r="Y76" s="84"/>
    </row>
    <row r="77" spans="1:25" x14ac:dyDescent="0.3">
      <c r="A77" s="84" t="s">
        <v>632</v>
      </c>
      <c r="B77" s="84" t="s">
        <v>52</v>
      </c>
      <c r="C77" s="84" t="s">
        <v>55</v>
      </c>
      <c r="D77" s="84" t="s">
        <v>10607</v>
      </c>
      <c r="E77" s="84" t="s">
        <v>10608</v>
      </c>
      <c r="F77" s="84" t="s">
        <v>10609</v>
      </c>
      <c r="G77" s="84" t="s">
        <v>10610</v>
      </c>
      <c r="H77" s="84" t="s">
        <v>10611</v>
      </c>
      <c r="I77" s="85">
        <v>46203</v>
      </c>
      <c r="J77" s="85">
        <v>2</v>
      </c>
      <c r="K77" s="86">
        <v>985</v>
      </c>
      <c r="L77" s="86">
        <v>5516000</v>
      </c>
      <c r="M77" s="86">
        <v>0</v>
      </c>
      <c r="N77" s="86">
        <v>0</v>
      </c>
      <c r="O77" s="86">
        <v>100000</v>
      </c>
      <c r="P77" s="84" t="s">
        <v>655</v>
      </c>
      <c r="Q77" s="84" t="s">
        <v>686</v>
      </c>
      <c r="R77" s="84" t="s">
        <v>583</v>
      </c>
      <c r="S77" s="84" t="s">
        <v>734</v>
      </c>
      <c r="T77" s="84"/>
      <c r="U77" s="84"/>
      <c r="V77" s="84"/>
      <c r="W77" s="84"/>
      <c r="X77" s="84" t="s">
        <v>590</v>
      </c>
      <c r="Y77" s="84"/>
    </row>
    <row r="78" spans="1:25" x14ac:dyDescent="0.3">
      <c r="A78" s="84" t="s">
        <v>632</v>
      </c>
      <c r="B78" s="84" t="s">
        <v>52</v>
      </c>
      <c r="C78" s="84" t="s">
        <v>55</v>
      </c>
      <c r="D78" s="84" t="s">
        <v>10612</v>
      </c>
      <c r="E78" s="84" t="s">
        <v>10613</v>
      </c>
      <c r="F78" s="84" t="s">
        <v>10614</v>
      </c>
      <c r="G78" s="84" t="s">
        <v>10615</v>
      </c>
      <c r="H78" s="84" t="s">
        <v>10616</v>
      </c>
      <c r="I78" s="85">
        <v>46203</v>
      </c>
      <c r="J78" s="85">
        <v>2</v>
      </c>
      <c r="K78" s="86">
        <v>985</v>
      </c>
      <c r="L78" s="86">
        <v>5614500</v>
      </c>
      <c r="M78" s="86">
        <v>0</v>
      </c>
      <c r="N78" s="86">
        <v>0</v>
      </c>
      <c r="O78" s="86">
        <v>100000</v>
      </c>
      <c r="P78" s="84" t="s">
        <v>655</v>
      </c>
      <c r="Q78" s="84" t="s">
        <v>708</v>
      </c>
      <c r="R78" s="84" t="s">
        <v>582</v>
      </c>
      <c r="S78" s="84" t="s">
        <v>583</v>
      </c>
      <c r="T78" s="84"/>
      <c r="U78" s="84"/>
      <c r="V78" s="84"/>
      <c r="W78" s="84"/>
      <c r="X78" s="84" t="s">
        <v>590</v>
      </c>
      <c r="Y78" s="84"/>
    </row>
  </sheetData>
  <autoFilter ref="A5:Y78" xr:uid="{423A5A4A-690B-4580-B6B0-A0E9E6939C75}">
    <sortState ref="A6:Y78">
      <sortCondition ref="B5:B78"/>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61C39-2B07-495D-84A6-16C5059C0BAC}">
  <dimension ref="A1:O17"/>
  <sheetViews>
    <sheetView workbookViewId="0">
      <selection activeCell="B2" sqref="B2"/>
    </sheetView>
  </sheetViews>
  <sheetFormatPr defaultColWidth="9.109375" defaultRowHeight="14.4" x14ac:dyDescent="0.3"/>
  <cols>
    <col min="1" max="1" width="21.33203125" style="80" customWidth="1"/>
    <col min="2" max="2" width="25.88671875" style="80" customWidth="1"/>
    <col min="3" max="3" width="38.109375" style="80" customWidth="1"/>
    <col min="4" max="4" width="32.5546875" style="80" customWidth="1"/>
    <col min="5" max="5" width="125.109375" style="80" customWidth="1"/>
    <col min="6" max="6" width="10" style="80" customWidth="1"/>
    <col min="7" max="7" width="12.88671875" style="80" customWidth="1"/>
    <col min="8" max="8" width="13.44140625" style="80" customWidth="1"/>
    <col min="9" max="9" width="221.109375" style="80" customWidth="1"/>
    <col min="10" max="10" width="12.5546875" style="80" customWidth="1"/>
    <col min="11" max="11" width="9.33203125" style="80" customWidth="1"/>
    <col min="12" max="12" width="17.5546875" style="80" customWidth="1"/>
    <col min="13" max="13" width="13.6640625" style="80" customWidth="1"/>
    <col min="14" max="14" width="16.44140625" style="80" customWidth="1"/>
    <col min="15" max="15" width="11.5546875" style="80" customWidth="1"/>
    <col min="16" max="16384" width="9.109375" style="80"/>
  </cols>
  <sheetData>
    <row r="1" spans="1:15" x14ac:dyDescent="0.3">
      <c r="A1" s="84" t="s">
        <v>974</v>
      </c>
      <c r="B1" s="84" t="s">
        <v>90</v>
      </c>
      <c r="C1" s="84" t="s">
        <v>975</v>
      </c>
      <c r="D1" s="84" t="s">
        <v>976</v>
      </c>
      <c r="E1" s="84" t="s">
        <v>977</v>
      </c>
      <c r="F1" s="84" t="s">
        <v>978</v>
      </c>
      <c r="G1" s="84" t="s">
        <v>93</v>
      </c>
      <c r="H1" s="84" t="s">
        <v>979</v>
      </c>
      <c r="I1" s="84" t="s">
        <v>980</v>
      </c>
      <c r="J1" s="84" t="s">
        <v>981</v>
      </c>
      <c r="K1" s="84" t="s">
        <v>982</v>
      </c>
      <c r="L1" s="84" t="s">
        <v>983</v>
      </c>
      <c r="M1" s="84" t="s">
        <v>560</v>
      </c>
      <c r="N1" s="84" t="s">
        <v>984</v>
      </c>
      <c r="O1" s="84" t="s">
        <v>985</v>
      </c>
    </row>
    <row r="2" spans="1:15" x14ac:dyDescent="0.3">
      <c r="A2" s="84" t="s">
        <v>1430</v>
      </c>
      <c r="B2" s="84" t="s">
        <v>94</v>
      </c>
      <c r="C2" s="84" t="s">
        <v>9762</v>
      </c>
      <c r="D2" s="84" t="s">
        <v>9763</v>
      </c>
      <c r="E2" s="84" t="s">
        <v>10736</v>
      </c>
      <c r="F2" s="86">
        <v>1173</v>
      </c>
      <c r="G2" s="86">
        <v>9998214</v>
      </c>
      <c r="H2" s="87">
        <v>46097</v>
      </c>
      <c r="I2" s="84" t="s">
        <v>10737</v>
      </c>
      <c r="J2" s="87">
        <v>46203</v>
      </c>
      <c r="K2" s="86">
        <v>0</v>
      </c>
      <c r="L2" s="84"/>
      <c r="M2" s="84" t="s">
        <v>10738</v>
      </c>
      <c r="N2" s="86">
        <v>210000</v>
      </c>
      <c r="O2" s="84" t="s">
        <v>990</v>
      </c>
    </row>
    <row r="3" spans="1:15" x14ac:dyDescent="0.3">
      <c r="A3" s="84" t="s">
        <v>291</v>
      </c>
      <c r="B3" s="84" t="s">
        <v>2030</v>
      </c>
      <c r="C3" s="84" t="s">
        <v>305</v>
      </c>
      <c r="D3" s="84" t="s">
        <v>304</v>
      </c>
      <c r="E3" s="84" t="s">
        <v>10739</v>
      </c>
      <c r="F3" s="86">
        <v>1143</v>
      </c>
      <c r="G3" s="86">
        <v>7943850</v>
      </c>
      <c r="H3" s="87">
        <v>46164</v>
      </c>
      <c r="I3" s="84" t="s">
        <v>10740</v>
      </c>
      <c r="J3" s="87">
        <v>46202</v>
      </c>
      <c r="K3" s="86">
        <v>0</v>
      </c>
      <c r="L3" s="84"/>
      <c r="M3" s="84" t="s">
        <v>10741</v>
      </c>
      <c r="N3" s="86">
        <v>100000</v>
      </c>
      <c r="O3" s="84" t="s">
        <v>990</v>
      </c>
    </row>
    <row r="4" spans="1:15" x14ac:dyDescent="0.3">
      <c r="A4" s="84" t="s">
        <v>107</v>
      </c>
      <c r="B4" s="84" t="s">
        <v>108</v>
      </c>
      <c r="C4" s="84" t="s">
        <v>9584</v>
      </c>
      <c r="D4" s="84" t="s">
        <v>6401</v>
      </c>
      <c r="E4" s="84" t="s">
        <v>10742</v>
      </c>
      <c r="F4" s="86">
        <v>1698</v>
      </c>
      <c r="G4" s="86">
        <v>12904800</v>
      </c>
      <c r="H4" s="87">
        <v>45747</v>
      </c>
      <c r="I4" s="84" t="s">
        <v>10743</v>
      </c>
      <c r="J4" s="87">
        <v>46203</v>
      </c>
      <c r="K4" s="86">
        <v>0</v>
      </c>
      <c r="L4" s="84"/>
      <c r="M4" s="84" t="s">
        <v>10744</v>
      </c>
      <c r="N4" s="86">
        <v>100000</v>
      </c>
      <c r="O4" s="84" t="s">
        <v>990</v>
      </c>
    </row>
    <row r="5" spans="1:15" x14ac:dyDescent="0.3">
      <c r="A5" s="84" t="s">
        <v>107</v>
      </c>
      <c r="B5" s="84" t="s">
        <v>1484</v>
      </c>
      <c r="C5" s="84" t="s">
        <v>10145</v>
      </c>
      <c r="D5" s="84" t="s">
        <v>10146</v>
      </c>
      <c r="E5" s="84" t="s">
        <v>10745</v>
      </c>
      <c r="F5" s="86">
        <v>1173</v>
      </c>
      <c r="G5" s="86">
        <v>9243240</v>
      </c>
      <c r="H5" s="87">
        <v>45868</v>
      </c>
      <c r="I5" s="84" t="s">
        <v>10746</v>
      </c>
      <c r="J5" s="87">
        <v>46203</v>
      </c>
      <c r="K5" s="86">
        <v>0</v>
      </c>
      <c r="L5" s="84"/>
      <c r="M5" s="84" t="s">
        <v>10747</v>
      </c>
      <c r="N5" s="86">
        <v>2970540</v>
      </c>
      <c r="O5" s="84" t="s">
        <v>990</v>
      </c>
    </row>
    <row r="6" spans="1:15" x14ac:dyDescent="0.3">
      <c r="A6" s="84" t="s">
        <v>1430</v>
      </c>
      <c r="B6" s="84" t="s">
        <v>1431</v>
      </c>
      <c r="C6" s="84" t="s">
        <v>9582</v>
      </c>
      <c r="D6" s="84" t="s">
        <v>9583</v>
      </c>
      <c r="E6" s="84" t="s">
        <v>10748</v>
      </c>
      <c r="F6" s="86">
        <v>1698</v>
      </c>
      <c r="G6" s="86">
        <v>14263200</v>
      </c>
      <c r="H6" s="87">
        <v>46111</v>
      </c>
      <c r="I6" s="84" t="s">
        <v>1000</v>
      </c>
      <c r="J6" s="87">
        <v>46203</v>
      </c>
      <c r="K6" s="86">
        <v>0</v>
      </c>
      <c r="L6" s="84"/>
      <c r="M6" s="84" t="s">
        <v>1071</v>
      </c>
      <c r="N6" s="86">
        <v>100000</v>
      </c>
      <c r="O6" s="84" t="s">
        <v>990</v>
      </c>
    </row>
    <row r="7" spans="1:15" x14ac:dyDescent="0.3">
      <c r="A7" s="84" t="s">
        <v>130</v>
      </c>
      <c r="B7" s="84" t="s">
        <v>26</v>
      </c>
      <c r="C7" s="84" t="s">
        <v>9779</v>
      </c>
      <c r="D7" s="84" t="s">
        <v>9780</v>
      </c>
      <c r="E7" s="84" t="s">
        <v>10749</v>
      </c>
      <c r="F7" s="86">
        <v>1242</v>
      </c>
      <c r="G7" s="86">
        <v>23598000</v>
      </c>
      <c r="H7" s="87">
        <v>46062</v>
      </c>
      <c r="I7" s="84" t="s">
        <v>10750</v>
      </c>
      <c r="J7" s="87">
        <v>46203</v>
      </c>
      <c r="K7" s="86">
        <v>0</v>
      </c>
      <c r="L7" s="84"/>
      <c r="M7" s="84" t="s">
        <v>10751</v>
      </c>
      <c r="N7" s="86">
        <v>200000</v>
      </c>
      <c r="O7" s="84" t="s">
        <v>990</v>
      </c>
    </row>
    <row r="8" spans="1:15" x14ac:dyDescent="0.3">
      <c r="A8" s="84" t="s">
        <v>130</v>
      </c>
      <c r="B8" s="84" t="s">
        <v>132</v>
      </c>
      <c r="C8" s="84" t="s">
        <v>9846</v>
      </c>
      <c r="D8" s="84" t="s">
        <v>9847</v>
      </c>
      <c r="E8" s="84" t="s">
        <v>10752</v>
      </c>
      <c r="F8" s="86">
        <v>1719</v>
      </c>
      <c r="G8" s="86">
        <v>13664331</v>
      </c>
      <c r="H8" s="87">
        <v>46069</v>
      </c>
      <c r="I8" s="84" t="s">
        <v>10737</v>
      </c>
      <c r="J8" s="87">
        <v>46203</v>
      </c>
      <c r="K8" s="86">
        <v>0</v>
      </c>
      <c r="L8" s="84"/>
      <c r="M8" s="84" t="s">
        <v>10753</v>
      </c>
      <c r="N8" s="86">
        <v>300000</v>
      </c>
      <c r="O8" s="84" t="s">
        <v>990</v>
      </c>
    </row>
    <row r="9" spans="1:15" x14ac:dyDescent="0.3">
      <c r="A9" s="84" t="s">
        <v>314</v>
      </c>
      <c r="B9" s="84" t="s">
        <v>316</v>
      </c>
      <c r="C9" s="84" t="s">
        <v>10196</v>
      </c>
      <c r="D9" s="84" t="s">
        <v>10187</v>
      </c>
      <c r="E9" s="84" t="s">
        <v>10575</v>
      </c>
      <c r="F9" s="86">
        <v>981</v>
      </c>
      <c r="G9" s="86">
        <v>5395500</v>
      </c>
      <c r="H9" s="87">
        <v>46081</v>
      </c>
      <c r="I9" s="84" t="s">
        <v>10754</v>
      </c>
      <c r="J9" s="87">
        <v>46203</v>
      </c>
      <c r="K9" s="86">
        <v>0</v>
      </c>
      <c r="L9" s="84"/>
      <c r="M9" s="84" t="s">
        <v>10755</v>
      </c>
      <c r="N9" s="86">
        <v>4900000</v>
      </c>
      <c r="O9" s="84" t="s">
        <v>990</v>
      </c>
    </row>
    <row r="10" spans="1:15" x14ac:dyDescent="0.3">
      <c r="A10" s="84" t="s">
        <v>107</v>
      </c>
      <c r="B10" s="84" t="s">
        <v>1484</v>
      </c>
      <c r="C10" s="84" t="s">
        <v>9768</v>
      </c>
      <c r="D10" s="84" t="s">
        <v>9769</v>
      </c>
      <c r="E10" s="84" t="s">
        <v>10756</v>
      </c>
      <c r="F10" s="86">
        <v>1173</v>
      </c>
      <c r="G10" s="86">
        <v>9792857</v>
      </c>
      <c r="H10" s="87">
        <v>46097</v>
      </c>
      <c r="I10" s="84" t="s">
        <v>1000</v>
      </c>
      <c r="J10" s="87">
        <v>46203</v>
      </c>
      <c r="K10" s="86">
        <v>0</v>
      </c>
      <c r="L10" s="84"/>
      <c r="M10" s="84" t="s">
        <v>10757</v>
      </c>
      <c r="N10" s="86">
        <v>210000</v>
      </c>
      <c r="O10" s="84" t="s">
        <v>990</v>
      </c>
    </row>
    <row r="11" spans="1:15" x14ac:dyDescent="0.3">
      <c r="A11" s="84" t="s">
        <v>291</v>
      </c>
      <c r="B11" s="84" t="s">
        <v>2030</v>
      </c>
      <c r="C11" s="84" t="s">
        <v>303</v>
      </c>
      <c r="D11" s="84" t="s">
        <v>304</v>
      </c>
      <c r="E11" s="84" t="s">
        <v>10739</v>
      </c>
      <c r="F11" s="86">
        <v>1143</v>
      </c>
      <c r="G11" s="86">
        <v>7943850</v>
      </c>
      <c r="H11" s="87">
        <v>46164</v>
      </c>
      <c r="I11" s="84" t="s">
        <v>10758</v>
      </c>
      <c r="J11" s="87">
        <v>46202</v>
      </c>
      <c r="K11" s="86">
        <v>0</v>
      </c>
      <c r="L11" s="84"/>
      <c r="M11" s="84" t="s">
        <v>10741</v>
      </c>
      <c r="N11" s="86">
        <v>50000</v>
      </c>
      <c r="O11" s="84" t="s">
        <v>990</v>
      </c>
    </row>
    <row r="12" spans="1:15" x14ac:dyDescent="0.3">
      <c r="A12" s="84" t="s">
        <v>130</v>
      </c>
      <c r="B12" s="84" t="s">
        <v>26</v>
      </c>
      <c r="C12" s="84" t="s">
        <v>9781</v>
      </c>
      <c r="D12" s="84" t="s">
        <v>9780</v>
      </c>
      <c r="E12" s="84" t="s">
        <v>10749</v>
      </c>
      <c r="F12" s="86">
        <v>1249</v>
      </c>
      <c r="G12" s="86">
        <v>23731000</v>
      </c>
      <c r="H12" s="87">
        <v>46203</v>
      </c>
      <c r="I12" s="84" t="s">
        <v>10759</v>
      </c>
      <c r="J12" s="87">
        <v>46203</v>
      </c>
      <c r="K12" s="86">
        <v>0</v>
      </c>
      <c r="L12" s="84"/>
      <c r="M12" s="84" t="s">
        <v>10760</v>
      </c>
      <c r="N12" s="86">
        <v>200000</v>
      </c>
      <c r="O12" s="84" t="s">
        <v>990</v>
      </c>
    </row>
    <row r="13" spans="1:15" x14ac:dyDescent="0.3">
      <c r="A13" s="84" t="s">
        <v>351</v>
      </c>
      <c r="B13" s="84" t="s">
        <v>353</v>
      </c>
      <c r="C13" s="84" t="s">
        <v>10421</v>
      </c>
      <c r="D13" s="84" t="s">
        <v>10761</v>
      </c>
      <c r="E13" s="84"/>
      <c r="F13" s="86">
        <v>1172</v>
      </c>
      <c r="G13" s="86">
        <v>6715425</v>
      </c>
      <c r="H13" s="87">
        <v>2</v>
      </c>
      <c r="I13" s="84" t="s">
        <v>10762</v>
      </c>
      <c r="J13" s="87">
        <v>46195</v>
      </c>
      <c r="K13" s="86">
        <v>0</v>
      </c>
      <c r="L13" s="84"/>
      <c r="M13" s="84" t="s">
        <v>989</v>
      </c>
      <c r="N13" s="86">
        <v>0</v>
      </c>
      <c r="O13" s="84" t="s">
        <v>990</v>
      </c>
    </row>
    <row r="14" spans="1:15" x14ac:dyDescent="0.3">
      <c r="A14" s="84" t="s">
        <v>107</v>
      </c>
      <c r="B14" s="84" t="s">
        <v>2721</v>
      </c>
      <c r="C14" s="84" t="s">
        <v>10763</v>
      </c>
      <c r="D14" s="84" t="s">
        <v>10764</v>
      </c>
      <c r="E14" s="84" t="s">
        <v>10765</v>
      </c>
      <c r="F14" s="86">
        <v>991</v>
      </c>
      <c r="G14" s="86">
        <v>9910000</v>
      </c>
      <c r="H14" s="87">
        <v>46203</v>
      </c>
      <c r="I14" s="84" t="s">
        <v>10766</v>
      </c>
      <c r="J14" s="87">
        <v>46203</v>
      </c>
      <c r="K14" s="86">
        <v>0</v>
      </c>
      <c r="L14" s="84"/>
      <c r="M14" s="84" t="s">
        <v>10767</v>
      </c>
      <c r="N14" s="86">
        <v>0</v>
      </c>
      <c r="O14" s="84" t="s">
        <v>990</v>
      </c>
    </row>
    <row r="15" spans="1:15" x14ac:dyDescent="0.3">
      <c r="A15" s="84" t="s">
        <v>351</v>
      </c>
      <c r="B15" s="84" t="s">
        <v>61</v>
      </c>
      <c r="C15" s="84" t="s">
        <v>10416</v>
      </c>
      <c r="D15" s="84" t="s">
        <v>10417</v>
      </c>
      <c r="E15" s="84" t="s">
        <v>10768</v>
      </c>
      <c r="F15" s="86">
        <v>1172</v>
      </c>
      <c r="G15" s="86">
        <v>6915000</v>
      </c>
      <c r="H15" s="87">
        <v>46112</v>
      </c>
      <c r="I15" s="84" t="s">
        <v>10769</v>
      </c>
      <c r="J15" s="87">
        <v>46203</v>
      </c>
      <c r="K15" s="86">
        <v>0</v>
      </c>
      <c r="L15" s="84"/>
      <c r="M15" s="84" t="s">
        <v>989</v>
      </c>
      <c r="N15" s="86">
        <v>200000</v>
      </c>
      <c r="O15" s="84" t="s">
        <v>990</v>
      </c>
    </row>
    <row r="16" spans="1:15" x14ac:dyDescent="0.3">
      <c r="A16" s="84" t="s">
        <v>107</v>
      </c>
      <c r="B16" s="84" t="s">
        <v>108</v>
      </c>
      <c r="C16" s="84" t="s">
        <v>10770</v>
      </c>
      <c r="D16" s="84" t="s">
        <v>10771</v>
      </c>
      <c r="E16" s="84" t="s">
        <v>10772</v>
      </c>
      <c r="F16" s="86">
        <v>1698</v>
      </c>
      <c r="G16" s="86">
        <v>13329300</v>
      </c>
      <c r="H16" s="87">
        <v>46022</v>
      </c>
      <c r="I16" s="84" t="s">
        <v>10773</v>
      </c>
      <c r="J16" s="87">
        <v>46192</v>
      </c>
      <c r="K16" s="86">
        <v>0</v>
      </c>
      <c r="L16" s="84"/>
      <c r="M16" s="84" t="s">
        <v>10774</v>
      </c>
      <c r="N16" s="86">
        <v>0</v>
      </c>
      <c r="O16" s="84" t="s">
        <v>990</v>
      </c>
    </row>
    <row r="17" spans="1:15" x14ac:dyDescent="0.3">
      <c r="A17" s="84" t="s">
        <v>107</v>
      </c>
      <c r="B17" s="84" t="s">
        <v>109</v>
      </c>
      <c r="C17" s="84" t="s">
        <v>10775</v>
      </c>
      <c r="D17" s="84" t="s">
        <v>10776</v>
      </c>
      <c r="E17" s="84" t="s">
        <v>10777</v>
      </c>
      <c r="F17" s="86">
        <v>1173</v>
      </c>
      <c r="G17" s="86">
        <v>9916964</v>
      </c>
      <c r="H17" s="87">
        <v>46171</v>
      </c>
      <c r="I17" s="84" t="s">
        <v>10778</v>
      </c>
      <c r="J17" s="87">
        <v>46193</v>
      </c>
      <c r="K17" s="86">
        <v>0</v>
      </c>
      <c r="L17" s="84"/>
      <c r="M17" s="84" t="s">
        <v>10779</v>
      </c>
      <c r="N17" s="86">
        <v>100000</v>
      </c>
      <c r="O17" s="84" t="s">
        <v>990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E869-5FE9-4609-BC1E-2411556A0205}">
  <dimension ref="A1:M91"/>
  <sheetViews>
    <sheetView workbookViewId="0">
      <selection activeCell="J12" sqref="J12:J19"/>
    </sheetView>
  </sheetViews>
  <sheetFormatPr defaultColWidth="9.109375" defaultRowHeight="14.4" x14ac:dyDescent="0.3"/>
  <cols>
    <col min="1" max="1" width="40.109375" style="27" customWidth="1"/>
    <col min="2" max="2" width="29.33203125" style="27" customWidth="1"/>
    <col min="3" max="3" width="19.109375" style="27" customWidth="1"/>
    <col min="4" max="4" width="24.5546875" style="27" customWidth="1"/>
    <col min="5" max="5" width="16.33203125" style="27" customWidth="1"/>
    <col min="6" max="6" width="12.88671875" style="27" customWidth="1"/>
    <col min="7" max="7" width="14.5546875" style="27" customWidth="1"/>
    <col min="8" max="8" width="9.88671875" style="27" customWidth="1"/>
    <col min="9" max="9" width="18" style="27" customWidth="1"/>
    <col min="10" max="10" width="19.6640625" style="47" customWidth="1"/>
    <col min="11" max="11" width="15.109375" style="27" customWidth="1"/>
    <col min="12" max="12" width="20.109375" style="27" customWidth="1"/>
    <col min="13" max="13" width="19" style="27" customWidth="1"/>
    <col min="14" max="16384" width="9.109375" style="27"/>
  </cols>
  <sheetData>
    <row r="1" spans="1:13" s="26" customFormat="1" x14ac:dyDescent="0.3">
      <c r="A1" s="28" t="s">
        <v>1081</v>
      </c>
      <c r="B1" s="28" t="s">
        <v>1082</v>
      </c>
      <c r="C1" s="28" t="s">
        <v>1083</v>
      </c>
      <c r="D1" s="28" t="s">
        <v>1084</v>
      </c>
      <c r="E1" s="28" t="s">
        <v>1085</v>
      </c>
      <c r="F1" s="28" t="s">
        <v>1086</v>
      </c>
      <c r="G1" s="28" t="s">
        <v>1087</v>
      </c>
      <c r="H1" s="28" t="s">
        <v>1088</v>
      </c>
      <c r="I1" s="28" t="s">
        <v>1089</v>
      </c>
      <c r="J1" s="45" t="s">
        <v>1090</v>
      </c>
      <c r="K1" s="28" t="s">
        <v>1091</v>
      </c>
      <c r="L1" s="28" t="s">
        <v>1092</v>
      </c>
      <c r="M1" s="28" t="s">
        <v>1093</v>
      </c>
    </row>
    <row r="2" spans="1:13" x14ac:dyDescent="0.3">
      <c r="A2" s="16" t="s">
        <v>86</v>
      </c>
      <c r="B2" s="16" t="s">
        <v>89</v>
      </c>
      <c r="C2" s="19">
        <v>452.9</v>
      </c>
      <c r="D2" s="19">
        <v>0</v>
      </c>
      <c r="E2" s="19">
        <v>452.9</v>
      </c>
      <c r="F2" s="19">
        <v>436.63</v>
      </c>
      <c r="G2" s="19">
        <v>0</v>
      </c>
      <c r="H2" s="19">
        <v>436.63</v>
      </c>
      <c r="I2" s="19">
        <v>438.25</v>
      </c>
      <c r="J2" s="46">
        <v>0</v>
      </c>
      <c r="K2" s="19">
        <v>438.25</v>
      </c>
      <c r="L2" s="19">
        <v>-1.61</v>
      </c>
      <c r="M2" s="19">
        <v>-1.61</v>
      </c>
    </row>
    <row r="3" spans="1:13" x14ac:dyDescent="0.3">
      <c r="A3" s="16" t="s">
        <v>86</v>
      </c>
      <c r="B3" s="16" t="s">
        <v>88</v>
      </c>
      <c r="C3" s="19">
        <v>1868.35</v>
      </c>
      <c r="D3" s="19">
        <v>0</v>
      </c>
      <c r="E3" s="19">
        <v>1868.35</v>
      </c>
      <c r="F3" s="19">
        <v>1868.35</v>
      </c>
      <c r="G3" s="19">
        <v>0</v>
      </c>
      <c r="H3" s="19">
        <v>1868.35</v>
      </c>
      <c r="I3" s="19">
        <v>1868.35</v>
      </c>
      <c r="J3" s="46">
        <v>0</v>
      </c>
      <c r="K3" s="19">
        <v>1868.35</v>
      </c>
      <c r="L3" s="19">
        <v>0</v>
      </c>
      <c r="M3" s="19">
        <v>0</v>
      </c>
    </row>
    <row r="4" spans="1:13" x14ac:dyDescent="0.3">
      <c r="A4" s="16" t="s">
        <v>86</v>
      </c>
      <c r="B4" s="16" t="s">
        <v>87</v>
      </c>
      <c r="C4" s="19">
        <v>1852.79</v>
      </c>
      <c r="D4" s="19">
        <v>0</v>
      </c>
      <c r="E4" s="19">
        <v>1852.79</v>
      </c>
      <c r="F4" s="19">
        <v>1852.79</v>
      </c>
      <c r="G4" s="19">
        <v>0</v>
      </c>
      <c r="H4" s="19">
        <v>1852.79</v>
      </c>
      <c r="I4" s="19">
        <v>1852.79</v>
      </c>
      <c r="J4" s="46">
        <v>0</v>
      </c>
      <c r="K4" s="19">
        <v>1852.79</v>
      </c>
      <c r="L4" s="19">
        <v>0</v>
      </c>
      <c r="M4" s="19">
        <v>0</v>
      </c>
    </row>
    <row r="5" spans="1:13" x14ac:dyDescent="0.3">
      <c r="A5" s="16" t="s">
        <v>83</v>
      </c>
      <c r="B5" s="16" t="s">
        <v>84</v>
      </c>
      <c r="C5" s="19">
        <v>1738.86</v>
      </c>
      <c r="D5" s="19">
        <v>0</v>
      </c>
      <c r="E5" s="19">
        <v>1738.86</v>
      </c>
      <c r="F5" s="19">
        <v>1686.68</v>
      </c>
      <c r="G5" s="19">
        <v>40</v>
      </c>
      <c r="H5" s="19">
        <v>1726.68</v>
      </c>
      <c r="I5" s="19">
        <v>1587.9</v>
      </c>
      <c r="J5" s="46">
        <v>7.77</v>
      </c>
      <c r="K5" s="19">
        <v>1595.67</v>
      </c>
      <c r="L5" s="19">
        <v>98.78</v>
      </c>
      <c r="M5" s="19">
        <v>131.01</v>
      </c>
    </row>
    <row r="6" spans="1:13" x14ac:dyDescent="0.3">
      <c r="A6" s="16" t="s">
        <v>83</v>
      </c>
      <c r="B6" s="16" t="s">
        <v>85</v>
      </c>
      <c r="C6" s="19">
        <v>966.72</v>
      </c>
      <c r="D6" s="19">
        <v>0</v>
      </c>
      <c r="E6" s="19">
        <v>966.72</v>
      </c>
      <c r="F6" s="19">
        <v>966.72</v>
      </c>
      <c r="G6" s="19">
        <v>0</v>
      </c>
      <c r="H6" s="19">
        <v>966.72</v>
      </c>
      <c r="I6" s="19">
        <v>966.65</v>
      </c>
      <c r="J6" s="46">
        <v>0</v>
      </c>
      <c r="K6" s="19">
        <v>966.65</v>
      </c>
      <c r="L6" s="19">
        <v>7.0000000000000007E-2</v>
      </c>
      <c r="M6" s="19">
        <v>7.0000000000000007E-2</v>
      </c>
    </row>
    <row r="7" spans="1:13" x14ac:dyDescent="0.3">
      <c r="A7" s="16" t="s">
        <v>77</v>
      </c>
      <c r="B7" s="16" t="s">
        <v>79</v>
      </c>
      <c r="C7" s="19">
        <v>19126.150000000001</v>
      </c>
      <c r="D7" s="19">
        <v>559.78</v>
      </c>
      <c r="E7" s="19">
        <v>19685.919999999998</v>
      </c>
      <c r="F7" s="19">
        <v>3984.17</v>
      </c>
      <c r="G7" s="19">
        <v>297.26</v>
      </c>
      <c r="H7" s="19">
        <v>4281.43</v>
      </c>
      <c r="I7" s="19">
        <v>4150.04</v>
      </c>
      <c r="J7" s="46">
        <v>869.15</v>
      </c>
      <c r="K7" s="19">
        <v>5019.1899999999996</v>
      </c>
      <c r="L7" s="19">
        <v>-165.87</v>
      </c>
      <c r="M7" s="19">
        <v>-737.76</v>
      </c>
    </row>
    <row r="8" spans="1:13" x14ac:dyDescent="0.3">
      <c r="A8" s="16" t="s">
        <v>77</v>
      </c>
      <c r="B8" s="16" t="s">
        <v>78</v>
      </c>
      <c r="C8" s="19">
        <v>2028</v>
      </c>
      <c r="D8" s="19">
        <v>0</v>
      </c>
      <c r="E8" s="19">
        <v>2028</v>
      </c>
      <c r="F8" s="19">
        <v>461.1</v>
      </c>
      <c r="G8" s="19">
        <v>0</v>
      </c>
      <c r="H8" s="19">
        <v>461.1</v>
      </c>
      <c r="I8" s="19">
        <v>1056.57</v>
      </c>
      <c r="J8" s="46">
        <v>30</v>
      </c>
      <c r="K8" s="19">
        <v>1086.57</v>
      </c>
      <c r="L8" s="19">
        <v>-595.47</v>
      </c>
      <c r="M8" s="19">
        <v>-625.47</v>
      </c>
    </row>
    <row r="9" spans="1:13" x14ac:dyDescent="0.3">
      <c r="A9" s="16" t="s">
        <v>77</v>
      </c>
      <c r="B9" s="16" t="s">
        <v>80</v>
      </c>
      <c r="C9" s="19">
        <v>12847.33</v>
      </c>
      <c r="D9" s="19">
        <v>1455.81</v>
      </c>
      <c r="E9" s="19">
        <v>14303.14</v>
      </c>
      <c r="F9" s="19">
        <v>2194.8200000000002</v>
      </c>
      <c r="G9" s="19">
        <v>296.52</v>
      </c>
      <c r="H9" s="19">
        <v>2491.34</v>
      </c>
      <c r="I9" s="19">
        <v>2538.19</v>
      </c>
      <c r="J9" s="46">
        <v>1011.18</v>
      </c>
      <c r="K9" s="19">
        <v>3549.37</v>
      </c>
      <c r="L9" s="19">
        <v>-343.37</v>
      </c>
      <c r="M9" s="19">
        <v>-1058.03</v>
      </c>
    </row>
    <row r="10" spans="1:13" x14ac:dyDescent="0.3">
      <c r="A10" s="16" t="s">
        <v>81</v>
      </c>
      <c r="B10" s="16" t="s">
        <v>82</v>
      </c>
      <c r="C10" s="19">
        <v>354</v>
      </c>
      <c r="D10" s="19">
        <v>0</v>
      </c>
      <c r="E10" s="19">
        <v>354</v>
      </c>
      <c r="F10" s="19">
        <v>0</v>
      </c>
      <c r="G10" s="19">
        <v>0</v>
      </c>
      <c r="H10" s="19">
        <v>0</v>
      </c>
      <c r="I10" s="19">
        <v>316</v>
      </c>
      <c r="J10" s="46">
        <v>0</v>
      </c>
      <c r="K10" s="19">
        <v>316</v>
      </c>
      <c r="L10" s="19">
        <v>-316</v>
      </c>
      <c r="M10" s="19">
        <v>-316</v>
      </c>
    </row>
    <row r="11" spans="1:13" x14ac:dyDescent="0.3">
      <c r="A11" s="16" t="s">
        <v>81</v>
      </c>
      <c r="B11" s="16" t="s">
        <v>13</v>
      </c>
      <c r="C11" s="19">
        <v>8963.42</v>
      </c>
      <c r="D11" s="19">
        <v>390</v>
      </c>
      <c r="E11" s="19">
        <v>9353.42</v>
      </c>
      <c r="F11" s="19">
        <v>2101.91</v>
      </c>
      <c r="G11" s="19">
        <v>0</v>
      </c>
      <c r="H11" s="19">
        <v>2101.91</v>
      </c>
      <c r="I11" s="19">
        <v>3055.86</v>
      </c>
      <c r="J11" s="46">
        <v>41.23</v>
      </c>
      <c r="K11" s="19">
        <v>3097.08</v>
      </c>
      <c r="L11" s="19">
        <v>-953.95</v>
      </c>
      <c r="M11" s="19">
        <v>-995.17</v>
      </c>
    </row>
    <row r="12" spans="1:13" x14ac:dyDescent="0.3">
      <c r="A12" s="16" t="s">
        <v>3</v>
      </c>
      <c r="B12" s="16" t="s">
        <v>6</v>
      </c>
      <c r="C12" s="19">
        <v>9270.23</v>
      </c>
      <c r="D12" s="19">
        <v>0</v>
      </c>
      <c r="E12" s="19">
        <v>9270.23</v>
      </c>
      <c r="F12" s="19">
        <v>7078.63</v>
      </c>
      <c r="G12" s="19">
        <v>70.959999999999994</v>
      </c>
      <c r="H12" s="19">
        <v>7149.58</v>
      </c>
      <c r="I12" s="19">
        <v>6951.95</v>
      </c>
      <c r="J12" s="46">
        <v>29.23</v>
      </c>
      <c r="K12" s="19">
        <v>6981.19</v>
      </c>
      <c r="L12" s="19">
        <v>126.67</v>
      </c>
      <c r="M12" s="19">
        <v>168.4</v>
      </c>
    </row>
    <row r="13" spans="1:13" x14ac:dyDescent="0.3">
      <c r="A13" s="16" t="s">
        <v>3</v>
      </c>
      <c r="B13" s="16" t="s">
        <v>8</v>
      </c>
      <c r="C13" s="19">
        <v>10098.44</v>
      </c>
      <c r="D13" s="19">
        <v>102.66</v>
      </c>
      <c r="E13" s="19">
        <v>10201.1</v>
      </c>
      <c r="F13" s="19">
        <v>7698.6</v>
      </c>
      <c r="G13" s="19">
        <v>0</v>
      </c>
      <c r="H13" s="19">
        <v>7698.6</v>
      </c>
      <c r="I13" s="19">
        <v>7556.73</v>
      </c>
      <c r="J13" s="46">
        <v>33.020000000000003</v>
      </c>
      <c r="K13" s="19">
        <v>7589.75</v>
      </c>
      <c r="L13" s="19">
        <v>141.88</v>
      </c>
      <c r="M13" s="19">
        <v>108.85</v>
      </c>
    </row>
    <row r="14" spans="1:13" x14ac:dyDescent="0.3">
      <c r="A14" s="16" t="s">
        <v>3</v>
      </c>
      <c r="B14" s="16" t="s">
        <v>11</v>
      </c>
      <c r="C14" s="19">
        <v>807.03</v>
      </c>
      <c r="D14" s="19">
        <v>0</v>
      </c>
      <c r="E14" s="19">
        <v>807.03</v>
      </c>
      <c r="F14" s="19">
        <v>0</v>
      </c>
      <c r="G14" s="19">
        <v>0</v>
      </c>
      <c r="H14" s="19">
        <v>0</v>
      </c>
      <c r="I14" s="19">
        <v>498.08</v>
      </c>
      <c r="J14" s="46">
        <v>0</v>
      </c>
      <c r="K14" s="19">
        <v>498.08</v>
      </c>
      <c r="L14" s="19">
        <v>-498.08</v>
      </c>
      <c r="M14" s="19">
        <v>-498.08</v>
      </c>
    </row>
    <row r="15" spans="1:13" x14ac:dyDescent="0.3">
      <c r="A15" s="16" t="s">
        <v>3</v>
      </c>
      <c r="B15" s="16" t="s">
        <v>5</v>
      </c>
      <c r="C15" s="19">
        <v>9739.44</v>
      </c>
      <c r="D15" s="19">
        <v>0</v>
      </c>
      <c r="E15" s="19">
        <v>9739.44</v>
      </c>
      <c r="F15" s="19">
        <v>7629.58</v>
      </c>
      <c r="G15" s="19">
        <v>0</v>
      </c>
      <c r="H15" s="19">
        <v>7629.58</v>
      </c>
      <c r="I15" s="19">
        <v>7443.69</v>
      </c>
      <c r="J15" s="46">
        <v>7</v>
      </c>
      <c r="K15" s="19">
        <v>7450.69</v>
      </c>
      <c r="L15" s="19">
        <v>185.9</v>
      </c>
      <c r="M15" s="19">
        <v>178.9</v>
      </c>
    </row>
    <row r="16" spans="1:13" x14ac:dyDescent="0.3">
      <c r="A16" s="16" t="s">
        <v>3</v>
      </c>
      <c r="B16" s="16" t="s">
        <v>7</v>
      </c>
      <c r="C16" s="19">
        <v>9753.32</v>
      </c>
      <c r="D16" s="19">
        <v>0</v>
      </c>
      <c r="E16" s="19">
        <v>9753.32</v>
      </c>
      <c r="F16" s="19">
        <v>7417.44</v>
      </c>
      <c r="G16" s="19">
        <v>0</v>
      </c>
      <c r="H16" s="19">
        <v>7417.44</v>
      </c>
      <c r="I16" s="19">
        <v>7486.71</v>
      </c>
      <c r="J16" s="46">
        <v>4.7</v>
      </c>
      <c r="K16" s="19">
        <v>7491.41</v>
      </c>
      <c r="L16" s="19">
        <v>-69.27</v>
      </c>
      <c r="M16" s="19">
        <v>-73.97</v>
      </c>
    </row>
    <row r="17" spans="1:13" x14ac:dyDescent="0.3">
      <c r="A17" s="16" t="s">
        <v>3</v>
      </c>
      <c r="B17" s="16" t="s">
        <v>4</v>
      </c>
      <c r="C17" s="19">
        <v>1472.7</v>
      </c>
      <c r="D17" s="19">
        <v>451</v>
      </c>
      <c r="E17" s="19">
        <v>1923.7</v>
      </c>
      <c r="F17" s="19">
        <v>1038.67</v>
      </c>
      <c r="G17" s="19">
        <v>0</v>
      </c>
      <c r="H17" s="19">
        <v>1038.67</v>
      </c>
      <c r="I17" s="19">
        <v>1009.37</v>
      </c>
      <c r="J17" s="46">
        <v>125</v>
      </c>
      <c r="K17" s="19">
        <v>1134.3699999999999</v>
      </c>
      <c r="L17" s="19">
        <v>29.3</v>
      </c>
      <c r="M17" s="19">
        <v>-95.7</v>
      </c>
    </row>
    <row r="18" spans="1:13" x14ac:dyDescent="0.3">
      <c r="A18" s="16" t="s">
        <v>3</v>
      </c>
      <c r="B18" s="16" t="s">
        <v>10</v>
      </c>
      <c r="C18" s="19">
        <v>10037.6</v>
      </c>
      <c r="D18" s="19">
        <v>0</v>
      </c>
      <c r="E18" s="19">
        <v>10037.6</v>
      </c>
      <c r="F18" s="19">
        <v>7659.48</v>
      </c>
      <c r="G18" s="19">
        <v>107.14</v>
      </c>
      <c r="H18" s="19">
        <v>7766.62</v>
      </c>
      <c r="I18" s="19">
        <v>7566.15</v>
      </c>
      <c r="J18" s="46">
        <v>47.22</v>
      </c>
      <c r="K18" s="19">
        <v>7613.37</v>
      </c>
      <c r="L18" s="19">
        <v>93.33</v>
      </c>
      <c r="M18" s="19">
        <v>153.25</v>
      </c>
    </row>
    <row r="19" spans="1:13" x14ac:dyDescent="0.3">
      <c r="A19" s="16" t="s">
        <v>3</v>
      </c>
      <c r="B19" s="16" t="s">
        <v>9</v>
      </c>
      <c r="C19" s="19">
        <v>8951.5499999999993</v>
      </c>
      <c r="D19" s="19">
        <v>0</v>
      </c>
      <c r="E19" s="19">
        <v>8951.5499999999993</v>
      </c>
      <c r="F19" s="19">
        <v>6789.26</v>
      </c>
      <c r="G19" s="19">
        <v>0</v>
      </c>
      <c r="H19" s="19">
        <v>6789.26</v>
      </c>
      <c r="I19" s="19">
        <v>6599.69</v>
      </c>
      <c r="J19" s="46">
        <v>30.6</v>
      </c>
      <c r="K19" s="19">
        <v>6630.29</v>
      </c>
      <c r="L19" s="19">
        <v>189.58</v>
      </c>
      <c r="M19" s="19">
        <v>158.97999999999999</v>
      </c>
    </row>
    <row r="20" spans="1:13" x14ac:dyDescent="0.3">
      <c r="A20" s="16" t="s">
        <v>12</v>
      </c>
      <c r="B20" s="16" t="s">
        <v>14</v>
      </c>
      <c r="C20" s="19">
        <v>2884.02</v>
      </c>
      <c r="D20" s="19">
        <v>22.18</v>
      </c>
      <c r="E20" s="19">
        <v>2906.2</v>
      </c>
      <c r="F20" s="19">
        <v>1875.51</v>
      </c>
      <c r="G20" s="19">
        <v>143.27000000000001</v>
      </c>
      <c r="H20" s="19">
        <v>2018.78</v>
      </c>
      <c r="I20" s="19">
        <v>1845.44</v>
      </c>
      <c r="J20" s="46">
        <v>158.66</v>
      </c>
      <c r="K20" s="19">
        <v>2004.09</v>
      </c>
      <c r="L20" s="19">
        <v>30.07</v>
      </c>
      <c r="M20" s="19">
        <v>14.69</v>
      </c>
    </row>
    <row r="21" spans="1:13" x14ac:dyDescent="0.3">
      <c r="A21" s="16" t="s">
        <v>12</v>
      </c>
      <c r="B21" s="16" t="s">
        <v>13</v>
      </c>
      <c r="C21" s="19">
        <v>696.34</v>
      </c>
      <c r="D21" s="19">
        <v>0</v>
      </c>
      <c r="E21" s="19">
        <v>696.34</v>
      </c>
      <c r="F21" s="19">
        <v>452.65</v>
      </c>
      <c r="G21" s="19">
        <v>0</v>
      </c>
      <c r="H21" s="19">
        <v>452.65</v>
      </c>
      <c r="I21" s="19">
        <v>395.46</v>
      </c>
      <c r="J21" s="46">
        <v>27.44</v>
      </c>
      <c r="K21" s="19">
        <v>422.9</v>
      </c>
      <c r="L21" s="19">
        <v>57.19</v>
      </c>
      <c r="M21" s="19">
        <v>29.75</v>
      </c>
    </row>
    <row r="22" spans="1:13" x14ac:dyDescent="0.3">
      <c r="A22" s="16" t="s">
        <v>15</v>
      </c>
      <c r="B22" s="16" t="s">
        <v>16</v>
      </c>
      <c r="C22" s="19">
        <v>7690.93</v>
      </c>
      <c r="D22" s="19">
        <v>95.61</v>
      </c>
      <c r="E22" s="19">
        <v>7786.54</v>
      </c>
      <c r="F22" s="19">
        <v>3762.21</v>
      </c>
      <c r="G22" s="19">
        <v>107.95</v>
      </c>
      <c r="H22" s="19">
        <v>3870.16</v>
      </c>
      <c r="I22" s="19">
        <v>3694.88</v>
      </c>
      <c r="J22" s="46">
        <v>97.77</v>
      </c>
      <c r="K22" s="19">
        <v>3792.65</v>
      </c>
      <c r="L22" s="19">
        <v>67.33</v>
      </c>
      <c r="M22" s="19">
        <v>77.5</v>
      </c>
    </row>
    <row r="23" spans="1:13" x14ac:dyDescent="0.3">
      <c r="A23" s="16" t="s">
        <v>15</v>
      </c>
      <c r="B23" s="16" t="s">
        <v>10556</v>
      </c>
      <c r="C23" s="19">
        <v>0</v>
      </c>
      <c r="D23" s="19">
        <v>136.59</v>
      </c>
      <c r="E23" s="19">
        <v>136.59</v>
      </c>
      <c r="F23" s="19">
        <v>0</v>
      </c>
      <c r="G23" s="19">
        <v>0</v>
      </c>
      <c r="H23" s="19">
        <v>0</v>
      </c>
      <c r="I23" s="19">
        <v>0</v>
      </c>
      <c r="J23" s="46">
        <v>13.66</v>
      </c>
      <c r="K23" s="19">
        <v>13.66</v>
      </c>
      <c r="L23" s="19">
        <v>0</v>
      </c>
      <c r="M23" s="19">
        <v>-13.66</v>
      </c>
    </row>
    <row r="24" spans="1:13" x14ac:dyDescent="0.3">
      <c r="A24" s="16" t="s">
        <v>15</v>
      </c>
      <c r="B24" s="16" t="s">
        <v>17</v>
      </c>
      <c r="C24" s="19">
        <v>6551.8</v>
      </c>
      <c r="D24" s="19">
        <v>140.09</v>
      </c>
      <c r="E24" s="19">
        <v>6691.89</v>
      </c>
      <c r="F24" s="19">
        <v>3506.36</v>
      </c>
      <c r="G24" s="19">
        <v>88.09</v>
      </c>
      <c r="H24" s="19">
        <v>3594.46</v>
      </c>
      <c r="I24" s="19">
        <v>3200.73</v>
      </c>
      <c r="J24" s="46">
        <v>220.23</v>
      </c>
      <c r="K24" s="19">
        <v>3420.96</v>
      </c>
      <c r="L24" s="19">
        <v>305.63</v>
      </c>
      <c r="M24" s="19">
        <v>173.5</v>
      </c>
    </row>
    <row r="25" spans="1:13" x14ac:dyDescent="0.3">
      <c r="A25" s="16" t="s">
        <v>15</v>
      </c>
      <c r="B25" s="16" t="s">
        <v>20</v>
      </c>
      <c r="C25" s="19">
        <v>804.49</v>
      </c>
      <c r="D25" s="19">
        <v>0</v>
      </c>
      <c r="E25" s="19">
        <v>804.49</v>
      </c>
      <c r="F25" s="19">
        <v>39.950000000000003</v>
      </c>
      <c r="G25" s="19">
        <v>0</v>
      </c>
      <c r="H25" s="19">
        <v>39.950000000000003</v>
      </c>
      <c r="I25" s="19">
        <v>60.9</v>
      </c>
      <c r="J25" s="46">
        <v>4</v>
      </c>
      <c r="K25" s="19">
        <v>64.900000000000006</v>
      </c>
      <c r="L25" s="19">
        <v>-20.95</v>
      </c>
      <c r="M25" s="19">
        <v>-24.95</v>
      </c>
    </row>
    <row r="26" spans="1:13" x14ac:dyDescent="0.3">
      <c r="A26" s="16" t="s">
        <v>15</v>
      </c>
      <c r="B26" s="16" t="s">
        <v>18</v>
      </c>
      <c r="C26" s="19">
        <v>6922.93</v>
      </c>
      <c r="D26" s="19">
        <v>96.4</v>
      </c>
      <c r="E26" s="19">
        <v>7019.33</v>
      </c>
      <c r="F26" s="19">
        <v>3991.44</v>
      </c>
      <c r="G26" s="19">
        <v>82.37</v>
      </c>
      <c r="H26" s="19">
        <v>4073.81</v>
      </c>
      <c r="I26" s="19">
        <v>3774.24</v>
      </c>
      <c r="J26" s="46">
        <v>224</v>
      </c>
      <c r="K26" s="19">
        <v>3998.24</v>
      </c>
      <c r="L26" s="19">
        <v>217.2</v>
      </c>
      <c r="M26" s="19">
        <v>75.569999999999993</v>
      </c>
    </row>
    <row r="27" spans="1:13" x14ac:dyDescent="0.3">
      <c r="A27" s="16" t="s">
        <v>15</v>
      </c>
      <c r="B27" s="16" t="s">
        <v>19</v>
      </c>
      <c r="C27" s="19">
        <v>1992.4</v>
      </c>
      <c r="D27" s="19">
        <v>283.2</v>
      </c>
      <c r="E27" s="19">
        <v>2275.6</v>
      </c>
      <c r="F27" s="19">
        <v>737.44</v>
      </c>
      <c r="G27" s="19">
        <v>14.28</v>
      </c>
      <c r="H27" s="19">
        <v>751.72</v>
      </c>
      <c r="I27" s="19">
        <v>662.51</v>
      </c>
      <c r="J27" s="46">
        <v>150.96</v>
      </c>
      <c r="K27" s="19">
        <v>813.47</v>
      </c>
      <c r="L27" s="19">
        <v>74.94</v>
      </c>
      <c r="M27" s="19">
        <v>-61.74</v>
      </c>
    </row>
    <row r="28" spans="1:13" x14ac:dyDescent="0.3">
      <c r="A28" s="16" t="s">
        <v>1170</v>
      </c>
      <c r="B28" s="16" t="s">
        <v>68</v>
      </c>
      <c r="C28" s="19">
        <v>7670.86</v>
      </c>
      <c r="D28" s="19">
        <v>0</v>
      </c>
      <c r="E28" s="19">
        <v>7670.86</v>
      </c>
      <c r="F28" s="19">
        <v>7670.86</v>
      </c>
      <c r="G28" s="19">
        <v>0</v>
      </c>
      <c r="H28" s="19">
        <v>7670.86</v>
      </c>
      <c r="I28" s="19">
        <v>7670.86</v>
      </c>
      <c r="J28" s="46">
        <v>0</v>
      </c>
      <c r="K28" s="19">
        <v>7670.86</v>
      </c>
      <c r="L28" s="19">
        <v>0</v>
      </c>
      <c r="M28" s="19">
        <v>0</v>
      </c>
    </row>
    <row r="29" spans="1:13" x14ac:dyDescent="0.3">
      <c r="A29" s="16" t="s">
        <v>69</v>
      </c>
      <c r="B29" s="16" t="s">
        <v>70</v>
      </c>
      <c r="C29" s="19">
        <v>20722.45</v>
      </c>
      <c r="D29" s="19">
        <v>0</v>
      </c>
      <c r="E29" s="19">
        <v>20722.45</v>
      </c>
      <c r="F29" s="19">
        <v>20407.400000000001</v>
      </c>
      <c r="G29" s="19">
        <v>207.35</v>
      </c>
      <c r="H29" s="19">
        <v>20614.75</v>
      </c>
      <c r="I29" s="19">
        <v>20424.04</v>
      </c>
      <c r="J29" s="46">
        <v>50.95</v>
      </c>
      <c r="K29" s="19">
        <v>20474.990000000002</v>
      </c>
      <c r="L29" s="19">
        <v>-16.64</v>
      </c>
      <c r="M29" s="19">
        <v>139.76</v>
      </c>
    </row>
    <row r="30" spans="1:13" x14ac:dyDescent="0.3">
      <c r="A30" s="16" t="s">
        <v>69</v>
      </c>
      <c r="B30" s="16" t="s">
        <v>71</v>
      </c>
      <c r="C30" s="19">
        <v>11495.42</v>
      </c>
      <c r="D30" s="19">
        <v>0</v>
      </c>
      <c r="E30" s="19">
        <v>11495.42</v>
      </c>
      <c r="F30" s="19">
        <v>11495.42</v>
      </c>
      <c r="G30" s="19">
        <v>0</v>
      </c>
      <c r="H30" s="19">
        <v>11495.42</v>
      </c>
      <c r="I30" s="19">
        <v>11068.85</v>
      </c>
      <c r="J30" s="46">
        <v>0</v>
      </c>
      <c r="K30" s="19">
        <v>11068.85</v>
      </c>
      <c r="L30" s="19">
        <v>426.57</v>
      </c>
      <c r="M30" s="19">
        <v>426.57</v>
      </c>
    </row>
    <row r="31" spans="1:13" x14ac:dyDescent="0.3">
      <c r="A31" s="16" t="s">
        <v>67</v>
      </c>
      <c r="B31" s="16" t="s">
        <v>68</v>
      </c>
      <c r="C31" s="19">
        <v>45262.93</v>
      </c>
      <c r="D31" s="19">
        <v>692</v>
      </c>
      <c r="E31" s="19">
        <v>45954.93</v>
      </c>
      <c r="F31" s="19">
        <v>42620.959999999999</v>
      </c>
      <c r="G31" s="19">
        <v>1521.15</v>
      </c>
      <c r="H31" s="19">
        <v>44142.11</v>
      </c>
      <c r="I31" s="19">
        <v>35537.65</v>
      </c>
      <c r="J31" s="46">
        <v>1364.22</v>
      </c>
      <c r="K31" s="19">
        <v>36901.870000000003</v>
      </c>
      <c r="L31" s="19">
        <v>7083.31</v>
      </c>
      <c r="M31" s="19">
        <v>7240.24</v>
      </c>
    </row>
    <row r="32" spans="1:13" x14ac:dyDescent="0.3">
      <c r="A32" s="16" t="s">
        <v>21</v>
      </c>
      <c r="B32" s="16" t="s">
        <v>26</v>
      </c>
      <c r="C32" s="19">
        <v>1704.23</v>
      </c>
      <c r="D32" s="19">
        <v>0</v>
      </c>
      <c r="E32" s="19">
        <v>1704.23</v>
      </c>
      <c r="F32" s="19">
        <v>1109.31</v>
      </c>
      <c r="G32" s="19">
        <v>22.01</v>
      </c>
      <c r="H32" s="19">
        <v>1131.32</v>
      </c>
      <c r="I32" s="19">
        <v>905.92</v>
      </c>
      <c r="J32" s="46">
        <v>15.53</v>
      </c>
      <c r="K32" s="19">
        <v>921.45</v>
      </c>
      <c r="L32" s="19">
        <v>203.39</v>
      </c>
      <c r="M32" s="19">
        <v>209.87</v>
      </c>
    </row>
    <row r="33" spans="1:13" x14ac:dyDescent="0.3">
      <c r="A33" s="16" t="s">
        <v>21</v>
      </c>
      <c r="B33" s="16" t="s">
        <v>24</v>
      </c>
      <c r="C33" s="19">
        <v>10149.43</v>
      </c>
      <c r="D33" s="19">
        <v>137.94999999999999</v>
      </c>
      <c r="E33" s="19">
        <v>10287.39</v>
      </c>
      <c r="F33" s="19">
        <v>8985.2099999999991</v>
      </c>
      <c r="G33" s="19">
        <v>40.270000000000003</v>
      </c>
      <c r="H33" s="19">
        <v>9025.48</v>
      </c>
      <c r="I33" s="19">
        <v>8802.58</v>
      </c>
      <c r="J33" s="46">
        <v>76.209999999999994</v>
      </c>
      <c r="K33" s="19">
        <v>8878.7900000000009</v>
      </c>
      <c r="L33" s="19">
        <v>182.63</v>
      </c>
      <c r="M33" s="19">
        <v>146.69</v>
      </c>
    </row>
    <row r="34" spans="1:13" x14ac:dyDescent="0.3">
      <c r="A34" s="16" t="s">
        <v>21</v>
      </c>
      <c r="B34" s="16" t="s">
        <v>30</v>
      </c>
      <c r="C34" s="19">
        <v>9273.6299999999992</v>
      </c>
      <c r="D34" s="19">
        <v>0</v>
      </c>
      <c r="E34" s="19">
        <v>9273.6299999999992</v>
      </c>
      <c r="F34" s="19">
        <v>3540.99</v>
      </c>
      <c r="G34" s="19">
        <v>41.67</v>
      </c>
      <c r="H34" s="19">
        <v>3582.65</v>
      </c>
      <c r="I34" s="19">
        <v>3438.81</v>
      </c>
      <c r="J34" s="46">
        <v>32.229999999999997</v>
      </c>
      <c r="K34" s="19">
        <v>3471.05</v>
      </c>
      <c r="L34" s="19">
        <v>102.17</v>
      </c>
      <c r="M34" s="19">
        <v>111.61</v>
      </c>
    </row>
    <row r="35" spans="1:13" x14ac:dyDescent="0.3">
      <c r="A35" s="16" t="s">
        <v>21</v>
      </c>
      <c r="B35" s="16" t="s">
        <v>28</v>
      </c>
      <c r="C35" s="19">
        <v>1264.6400000000001</v>
      </c>
      <c r="D35" s="19">
        <v>145.38999999999999</v>
      </c>
      <c r="E35" s="19">
        <v>1410.03</v>
      </c>
      <c r="F35" s="19">
        <v>757.66</v>
      </c>
      <c r="G35" s="19">
        <v>30.68</v>
      </c>
      <c r="H35" s="19">
        <v>788.34</v>
      </c>
      <c r="I35" s="19">
        <v>740.47</v>
      </c>
      <c r="J35" s="46">
        <v>63.18</v>
      </c>
      <c r="K35" s="19">
        <v>803.65</v>
      </c>
      <c r="L35" s="19">
        <v>17.190000000000001</v>
      </c>
      <c r="M35" s="19">
        <v>-15.31</v>
      </c>
    </row>
    <row r="36" spans="1:13" x14ac:dyDescent="0.3">
      <c r="A36" s="16" t="s">
        <v>21</v>
      </c>
      <c r="B36" s="16" t="s">
        <v>29</v>
      </c>
      <c r="C36" s="19">
        <v>1026.55</v>
      </c>
      <c r="D36" s="19">
        <v>0</v>
      </c>
      <c r="E36" s="19">
        <v>1026.55</v>
      </c>
      <c r="F36" s="19">
        <v>618.59</v>
      </c>
      <c r="G36" s="19">
        <v>27.52</v>
      </c>
      <c r="H36" s="19">
        <v>646.11</v>
      </c>
      <c r="I36" s="19">
        <v>583.88</v>
      </c>
      <c r="J36" s="46">
        <v>80.31</v>
      </c>
      <c r="K36" s="19">
        <v>664.19</v>
      </c>
      <c r="L36" s="19">
        <v>34.71</v>
      </c>
      <c r="M36" s="19">
        <v>-18.079999999999998</v>
      </c>
    </row>
    <row r="37" spans="1:13" x14ac:dyDescent="0.3">
      <c r="A37" s="16" t="s">
        <v>21</v>
      </c>
      <c r="B37" s="16" t="s">
        <v>23</v>
      </c>
      <c r="C37" s="19">
        <v>10839.87</v>
      </c>
      <c r="D37" s="19">
        <v>0</v>
      </c>
      <c r="E37" s="19">
        <v>10839.87</v>
      </c>
      <c r="F37" s="19">
        <v>9384.9500000000007</v>
      </c>
      <c r="G37" s="19">
        <v>109.08</v>
      </c>
      <c r="H37" s="19">
        <v>9494.0400000000009</v>
      </c>
      <c r="I37" s="19">
        <v>9386.42</v>
      </c>
      <c r="J37" s="46">
        <v>44.37</v>
      </c>
      <c r="K37" s="19">
        <v>9430.7900000000009</v>
      </c>
      <c r="L37" s="19">
        <v>-1.47</v>
      </c>
      <c r="M37" s="19">
        <v>63.24</v>
      </c>
    </row>
    <row r="38" spans="1:13" x14ac:dyDescent="0.3">
      <c r="A38" s="16" t="s">
        <v>21</v>
      </c>
      <c r="B38" s="16" t="s">
        <v>27</v>
      </c>
      <c r="C38" s="19">
        <v>10463.950000000001</v>
      </c>
      <c r="D38" s="19">
        <v>0</v>
      </c>
      <c r="E38" s="19">
        <v>10463.950000000001</v>
      </c>
      <c r="F38" s="19">
        <v>9123.81</v>
      </c>
      <c r="G38" s="19">
        <v>64.06</v>
      </c>
      <c r="H38" s="19">
        <v>9187.8700000000008</v>
      </c>
      <c r="I38" s="19">
        <v>9093.19</v>
      </c>
      <c r="J38" s="46">
        <v>67.75</v>
      </c>
      <c r="K38" s="19">
        <v>9160.93</v>
      </c>
      <c r="L38" s="19">
        <v>30.63</v>
      </c>
      <c r="M38" s="19">
        <v>26.94</v>
      </c>
    </row>
    <row r="39" spans="1:13" x14ac:dyDescent="0.3">
      <c r="A39" s="16" t="s">
        <v>21</v>
      </c>
      <c r="B39" s="16" t="s">
        <v>31</v>
      </c>
      <c r="C39" s="19">
        <v>8898.5499999999993</v>
      </c>
      <c r="D39" s="19">
        <v>139.24</v>
      </c>
      <c r="E39" s="19">
        <v>9037.7800000000007</v>
      </c>
      <c r="F39" s="19">
        <v>2305.17</v>
      </c>
      <c r="G39" s="19">
        <v>108.62</v>
      </c>
      <c r="H39" s="19">
        <v>2413.79</v>
      </c>
      <c r="I39" s="19">
        <v>2368.6799999999998</v>
      </c>
      <c r="J39" s="46">
        <v>102.86</v>
      </c>
      <c r="K39" s="19">
        <v>2471.54</v>
      </c>
      <c r="L39" s="19">
        <v>-63.5</v>
      </c>
      <c r="M39" s="19">
        <v>-57.75</v>
      </c>
    </row>
    <row r="40" spans="1:13" x14ac:dyDescent="0.3">
      <c r="A40" s="16" t="s">
        <v>21</v>
      </c>
      <c r="B40" s="16" t="s">
        <v>32</v>
      </c>
      <c r="C40" s="19">
        <v>2206.69</v>
      </c>
      <c r="D40" s="19">
        <v>277.48</v>
      </c>
      <c r="E40" s="19">
        <v>2484.17</v>
      </c>
      <c r="F40" s="19">
        <v>466.91</v>
      </c>
      <c r="G40" s="19">
        <v>55.3</v>
      </c>
      <c r="H40" s="19">
        <v>522.20000000000005</v>
      </c>
      <c r="I40" s="19">
        <v>681.69</v>
      </c>
      <c r="J40" s="46">
        <v>18.43</v>
      </c>
      <c r="K40" s="19">
        <v>700.13</v>
      </c>
      <c r="L40" s="19">
        <v>-214.79</v>
      </c>
      <c r="M40" s="19">
        <v>-177.92</v>
      </c>
    </row>
    <row r="41" spans="1:13" x14ac:dyDescent="0.3">
      <c r="A41" s="16" t="s">
        <v>21</v>
      </c>
      <c r="B41" s="16" t="s">
        <v>33</v>
      </c>
      <c r="C41" s="19">
        <v>3508.9</v>
      </c>
      <c r="D41" s="19">
        <v>372.23</v>
      </c>
      <c r="E41" s="19">
        <v>3881.13</v>
      </c>
      <c r="F41" s="19">
        <v>970.63</v>
      </c>
      <c r="G41" s="19">
        <v>27.74</v>
      </c>
      <c r="H41" s="19">
        <v>998.37</v>
      </c>
      <c r="I41" s="19">
        <v>956.18</v>
      </c>
      <c r="J41" s="46">
        <v>53.53</v>
      </c>
      <c r="K41" s="19">
        <v>1009.71</v>
      </c>
      <c r="L41" s="19">
        <v>14.45</v>
      </c>
      <c r="M41" s="19">
        <v>-11.35</v>
      </c>
    </row>
    <row r="42" spans="1:13" x14ac:dyDescent="0.3">
      <c r="A42" s="16" t="s">
        <v>21</v>
      </c>
      <c r="B42" s="16" t="s">
        <v>22</v>
      </c>
      <c r="C42" s="19">
        <v>10324.77</v>
      </c>
      <c r="D42" s="19">
        <v>0</v>
      </c>
      <c r="E42" s="19">
        <v>10324.77</v>
      </c>
      <c r="F42" s="19">
        <v>8960.0300000000007</v>
      </c>
      <c r="G42" s="19">
        <v>121.35</v>
      </c>
      <c r="H42" s="19">
        <v>9081.3799999999992</v>
      </c>
      <c r="I42" s="19">
        <v>8808.24</v>
      </c>
      <c r="J42" s="46">
        <v>98.08</v>
      </c>
      <c r="K42" s="19">
        <v>8906.32</v>
      </c>
      <c r="L42" s="19">
        <v>151.79</v>
      </c>
      <c r="M42" s="19">
        <v>175.06</v>
      </c>
    </row>
    <row r="43" spans="1:13" x14ac:dyDescent="0.3">
      <c r="A43" s="16" t="s">
        <v>21</v>
      </c>
      <c r="B43" s="16" t="s">
        <v>25</v>
      </c>
      <c r="C43" s="19">
        <v>10078.9</v>
      </c>
      <c r="D43" s="19">
        <v>113.52</v>
      </c>
      <c r="E43" s="19">
        <v>10192.42</v>
      </c>
      <c r="F43" s="19">
        <v>8784.3700000000008</v>
      </c>
      <c r="G43" s="19">
        <v>123.16</v>
      </c>
      <c r="H43" s="19">
        <v>8907.52</v>
      </c>
      <c r="I43" s="19">
        <v>8722.35</v>
      </c>
      <c r="J43" s="46">
        <v>223.32</v>
      </c>
      <c r="K43" s="19">
        <v>8945.67</v>
      </c>
      <c r="L43" s="19">
        <v>62.02</v>
      </c>
      <c r="M43" s="19">
        <v>-38.15</v>
      </c>
    </row>
    <row r="44" spans="1:13" x14ac:dyDescent="0.3">
      <c r="A44" s="16" t="s">
        <v>21</v>
      </c>
      <c r="B44" s="16" t="s">
        <v>34</v>
      </c>
      <c r="C44" s="19">
        <v>11436.35</v>
      </c>
      <c r="D44" s="19">
        <v>0</v>
      </c>
      <c r="E44" s="19">
        <v>11436.35</v>
      </c>
      <c r="F44" s="19">
        <v>4284.3500000000004</v>
      </c>
      <c r="G44" s="19">
        <v>188.42</v>
      </c>
      <c r="H44" s="19">
        <v>4472.7700000000004</v>
      </c>
      <c r="I44" s="19">
        <v>4274.93</v>
      </c>
      <c r="J44" s="46">
        <v>191.56</v>
      </c>
      <c r="K44" s="19">
        <v>4466.49</v>
      </c>
      <c r="L44" s="19">
        <v>9.42</v>
      </c>
      <c r="M44" s="19">
        <v>6.28</v>
      </c>
    </row>
    <row r="45" spans="1:13" x14ac:dyDescent="0.3">
      <c r="A45" s="16" t="s">
        <v>35</v>
      </c>
      <c r="B45" s="16" t="s">
        <v>36</v>
      </c>
      <c r="C45" s="19">
        <v>276.37</v>
      </c>
      <c r="D45" s="19">
        <v>165.37</v>
      </c>
      <c r="E45" s="19">
        <v>441.75</v>
      </c>
      <c r="F45" s="19">
        <v>66.88</v>
      </c>
      <c r="G45" s="19">
        <v>5.39</v>
      </c>
      <c r="H45" s="19">
        <v>72.27</v>
      </c>
      <c r="I45" s="19">
        <v>77.36</v>
      </c>
      <c r="J45" s="46">
        <v>14.76</v>
      </c>
      <c r="K45" s="19">
        <v>92.12</v>
      </c>
      <c r="L45" s="19">
        <v>-10.49</v>
      </c>
      <c r="M45" s="19">
        <v>-19.850000000000001</v>
      </c>
    </row>
    <row r="46" spans="1:13" x14ac:dyDescent="0.3">
      <c r="A46" s="16" t="s">
        <v>35</v>
      </c>
      <c r="B46" s="16" t="s">
        <v>37</v>
      </c>
      <c r="C46" s="19">
        <v>2651.41</v>
      </c>
      <c r="D46" s="19">
        <v>96.16</v>
      </c>
      <c r="E46" s="19">
        <v>2747.57</v>
      </c>
      <c r="F46" s="19">
        <v>1531.13</v>
      </c>
      <c r="G46" s="19">
        <v>61.52</v>
      </c>
      <c r="H46" s="19">
        <v>1592.65</v>
      </c>
      <c r="I46" s="19">
        <v>1466.47</v>
      </c>
      <c r="J46" s="46">
        <v>117.31</v>
      </c>
      <c r="K46" s="19">
        <v>1583.78</v>
      </c>
      <c r="L46" s="19">
        <v>64.66</v>
      </c>
      <c r="M46" s="19">
        <v>8.8699999999999992</v>
      </c>
    </row>
    <row r="47" spans="1:13" x14ac:dyDescent="0.3">
      <c r="A47" s="16" t="s">
        <v>1281</v>
      </c>
      <c r="B47" s="16" t="s">
        <v>1197</v>
      </c>
      <c r="C47" s="19">
        <v>3465.9</v>
      </c>
      <c r="D47" s="19">
        <v>0</v>
      </c>
      <c r="E47" s="19">
        <v>3465.9</v>
      </c>
      <c r="F47" s="19">
        <v>3465.9</v>
      </c>
      <c r="G47" s="19">
        <v>0</v>
      </c>
      <c r="H47" s="19">
        <v>3465.9</v>
      </c>
      <c r="I47" s="19">
        <v>3465.9</v>
      </c>
      <c r="J47" s="46">
        <v>0</v>
      </c>
      <c r="K47" s="19">
        <v>3465.9</v>
      </c>
      <c r="L47" s="19">
        <v>0</v>
      </c>
      <c r="M47" s="19">
        <v>0</v>
      </c>
    </row>
    <row r="48" spans="1:13" x14ac:dyDescent="0.3">
      <c r="A48" s="16" t="s">
        <v>1281</v>
      </c>
      <c r="B48" s="16" t="s">
        <v>1198</v>
      </c>
      <c r="C48" s="19">
        <v>3444.81</v>
      </c>
      <c r="D48" s="19">
        <v>0</v>
      </c>
      <c r="E48" s="19">
        <v>3444.81</v>
      </c>
      <c r="F48" s="19">
        <v>3444.81</v>
      </c>
      <c r="G48" s="19">
        <v>0</v>
      </c>
      <c r="H48" s="19">
        <v>3444.81</v>
      </c>
      <c r="I48" s="19">
        <v>3444.81</v>
      </c>
      <c r="J48" s="46">
        <v>0</v>
      </c>
      <c r="K48" s="19">
        <v>3444.81</v>
      </c>
      <c r="L48" s="19">
        <v>0</v>
      </c>
      <c r="M48" s="19">
        <v>0</v>
      </c>
    </row>
    <row r="49" spans="1:13" x14ac:dyDescent="0.3">
      <c r="A49" s="16" t="s">
        <v>1281</v>
      </c>
      <c r="B49" s="16" t="s">
        <v>1199</v>
      </c>
      <c r="C49" s="19">
        <v>3532.7</v>
      </c>
      <c r="D49" s="19">
        <v>0</v>
      </c>
      <c r="E49" s="19">
        <v>3532.7</v>
      </c>
      <c r="F49" s="19">
        <v>3532.7</v>
      </c>
      <c r="G49" s="19">
        <v>0</v>
      </c>
      <c r="H49" s="19">
        <v>3532.7</v>
      </c>
      <c r="I49" s="19">
        <v>3532.7</v>
      </c>
      <c r="J49" s="46">
        <v>0</v>
      </c>
      <c r="K49" s="19">
        <v>3532.7</v>
      </c>
      <c r="L49" s="19">
        <v>0</v>
      </c>
      <c r="M49" s="19">
        <v>0</v>
      </c>
    </row>
    <row r="50" spans="1:13" x14ac:dyDescent="0.3">
      <c r="A50" s="16" t="s">
        <v>1281</v>
      </c>
      <c r="B50" s="16" t="s">
        <v>1200</v>
      </c>
      <c r="C50" s="19">
        <v>3448.38</v>
      </c>
      <c r="D50" s="19">
        <v>0</v>
      </c>
      <c r="E50" s="19">
        <v>3448.38</v>
      </c>
      <c r="F50" s="19">
        <v>3448.38</v>
      </c>
      <c r="G50" s="19">
        <v>0</v>
      </c>
      <c r="H50" s="19">
        <v>3448.38</v>
      </c>
      <c r="I50" s="19">
        <v>3423.11</v>
      </c>
      <c r="J50" s="46">
        <v>0</v>
      </c>
      <c r="K50" s="19">
        <v>3423.11</v>
      </c>
      <c r="L50" s="19">
        <v>25.27</v>
      </c>
      <c r="M50" s="19">
        <v>25.27</v>
      </c>
    </row>
    <row r="51" spans="1:13" x14ac:dyDescent="0.3">
      <c r="A51" s="16" t="s">
        <v>1281</v>
      </c>
      <c r="B51" s="16" t="s">
        <v>1196</v>
      </c>
      <c r="C51" s="19">
        <v>3547</v>
      </c>
      <c r="D51" s="19">
        <v>0</v>
      </c>
      <c r="E51" s="19">
        <v>3547</v>
      </c>
      <c r="F51" s="19">
        <v>3547</v>
      </c>
      <c r="G51" s="19">
        <v>0</v>
      </c>
      <c r="H51" s="19">
        <v>3547</v>
      </c>
      <c r="I51" s="19">
        <v>3547</v>
      </c>
      <c r="J51" s="46">
        <v>0</v>
      </c>
      <c r="K51" s="19">
        <v>3547</v>
      </c>
      <c r="L51" s="19">
        <v>0</v>
      </c>
      <c r="M51" s="19">
        <v>0</v>
      </c>
    </row>
    <row r="52" spans="1:13" x14ac:dyDescent="0.3">
      <c r="A52" s="16" t="s">
        <v>1281</v>
      </c>
      <c r="B52" s="16" t="s">
        <v>1195</v>
      </c>
      <c r="C52" s="19">
        <v>3540.74</v>
      </c>
      <c r="D52" s="19">
        <v>0</v>
      </c>
      <c r="E52" s="19">
        <v>3540.74</v>
      </c>
      <c r="F52" s="19">
        <v>3540.74</v>
      </c>
      <c r="G52" s="19">
        <v>0</v>
      </c>
      <c r="H52" s="19">
        <v>3540.74</v>
      </c>
      <c r="I52" s="19">
        <v>3540.74</v>
      </c>
      <c r="J52" s="46">
        <v>0</v>
      </c>
      <c r="K52" s="19">
        <v>3540.74</v>
      </c>
      <c r="L52" s="19">
        <v>0</v>
      </c>
      <c r="M52" s="19">
        <v>0</v>
      </c>
    </row>
    <row r="53" spans="1:13" x14ac:dyDescent="0.3">
      <c r="A53" s="16" t="s">
        <v>1281</v>
      </c>
      <c r="B53" s="16" t="s">
        <v>1194</v>
      </c>
      <c r="C53" s="19">
        <v>2976.32</v>
      </c>
      <c r="D53" s="19">
        <v>0</v>
      </c>
      <c r="E53" s="19">
        <v>2976.32</v>
      </c>
      <c r="F53" s="19">
        <v>2976.32</v>
      </c>
      <c r="G53" s="19">
        <v>0</v>
      </c>
      <c r="H53" s="19">
        <v>2976.32</v>
      </c>
      <c r="I53" s="19">
        <v>2976.32</v>
      </c>
      <c r="J53" s="46">
        <v>0</v>
      </c>
      <c r="K53" s="19">
        <v>2976.32</v>
      </c>
      <c r="L53" s="19">
        <v>0</v>
      </c>
      <c r="M53" s="19">
        <v>0</v>
      </c>
    </row>
    <row r="54" spans="1:13" x14ac:dyDescent="0.3">
      <c r="A54" s="16" t="s">
        <v>38</v>
      </c>
      <c r="B54" s="16" t="s">
        <v>40</v>
      </c>
      <c r="C54" s="19">
        <v>52.89</v>
      </c>
      <c r="D54" s="19">
        <v>0</v>
      </c>
      <c r="E54" s="19">
        <v>52.89</v>
      </c>
      <c r="F54" s="19">
        <v>23.92</v>
      </c>
      <c r="G54" s="19">
        <v>28.97</v>
      </c>
      <c r="H54" s="19">
        <v>52.89</v>
      </c>
      <c r="I54" s="19">
        <v>14.96</v>
      </c>
      <c r="J54" s="46">
        <v>31.93</v>
      </c>
      <c r="K54" s="19">
        <v>46.89</v>
      </c>
      <c r="L54" s="19">
        <v>8.9600000000000009</v>
      </c>
      <c r="M54" s="19">
        <v>6</v>
      </c>
    </row>
    <row r="55" spans="1:13" x14ac:dyDescent="0.3">
      <c r="A55" s="16" t="s">
        <v>38</v>
      </c>
      <c r="B55" s="16" t="s">
        <v>39</v>
      </c>
      <c r="C55" s="19">
        <v>844.64</v>
      </c>
      <c r="D55" s="19">
        <v>86.12</v>
      </c>
      <c r="E55" s="19">
        <v>930.76</v>
      </c>
      <c r="F55" s="19">
        <v>844.64</v>
      </c>
      <c r="G55" s="19">
        <v>0</v>
      </c>
      <c r="H55" s="19">
        <v>844.64</v>
      </c>
      <c r="I55" s="19">
        <v>678.71</v>
      </c>
      <c r="J55" s="46">
        <v>36.44</v>
      </c>
      <c r="K55" s="19">
        <v>715.15</v>
      </c>
      <c r="L55" s="19">
        <v>165.94</v>
      </c>
      <c r="M55" s="19">
        <v>129.5</v>
      </c>
    </row>
    <row r="56" spans="1:13" x14ac:dyDescent="0.3">
      <c r="A56" s="16" t="s">
        <v>38</v>
      </c>
      <c r="B56" s="16" t="s">
        <v>41</v>
      </c>
      <c r="C56" s="19">
        <v>1552.82</v>
      </c>
      <c r="D56" s="19">
        <v>144.44999999999999</v>
      </c>
      <c r="E56" s="19">
        <v>1697.26</v>
      </c>
      <c r="F56" s="19">
        <v>1534.76</v>
      </c>
      <c r="G56" s="19">
        <v>108.34</v>
      </c>
      <c r="H56" s="19">
        <v>1643.1</v>
      </c>
      <c r="I56" s="19">
        <v>1113.3</v>
      </c>
      <c r="J56" s="46">
        <v>304.64</v>
      </c>
      <c r="K56" s="19">
        <v>1417.94</v>
      </c>
      <c r="L56" s="19">
        <v>421.46</v>
      </c>
      <c r="M56" s="19">
        <v>225.16</v>
      </c>
    </row>
    <row r="57" spans="1:13" x14ac:dyDescent="0.3">
      <c r="A57" s="16" t="s">
        <v>42</v>
      </c>
      <c r="B57" s="16" t="s">
        <v>43</v>
      </c>
      <c r="C57" s="19">
        <v>3637.5</v>
      </c>
      <c r="D57" s="19">
        <v>0</v>
      </c>
      <c r="E57" s="19">
        <v>3637.5</v>
      </c>
      <c r="F57" s="19">
        <v>3502.72</v>
      </c>
      <c r="G57" s="19">
        <v>134.78</v>
      </c>
      <c r="H57" s="19">
        <v>3637.5</v>
      </c>
      <c r="I57" s="19">
        <v>3387.28</v>
      </c>
      <c r="J57" s="46">
        <v>74.290000000000006</v>
      </c>
      <c r="K57" s="19">
        <v>3461.57</v>
      </c>
      <c r="L57" s="19">
        <v>115.44</v>
      </c>
      <c r="M57" s="19">
        <v>175.94</v>
      </c>
    </row>
    <row r="58" spans="1:13" x14ac:dyDescent="0.3">
      <c r="A58" s="16" t="s">
        <v>42</v>
      </c>
      <c r="B58" s="16" t="s">
        <v>44</v>
      </c>
      <c r="C58" s="19">
        <v>4607.55</v>
      </c>
      <c r="D58" s="19">
        <v>0</v>
      </c>
      <c r="E58" s="19">
        <v>4607.55</v>
      </c>
      <c r="F58" s="19">
        <v>4475.2299999999996</v>
      </c>
      <c r="G58" s="19">
        <v>132.32</v>
      </c>
      <c r="H58" s="19">
        <v>4607.55</v>
      </c>
      <c r="I58" s="19">
        <v>4445.6000000000004</v>
      </c>
      <c r="J58" s="46">
        <v>124.64</v>
      </c>
      <c r="K58" s="19">
        <v>4570.24</v>
      </c>
      <c r="L58" s="19">
        <v>29.63</v>
      </c>
      <c r="M58" s="19">
        <v>37.31</v>
      </c>
    </row>
    <row r="59" spans="1:13" x14ac:dyDescent="0.3">
      <c r="A59" s="16" t="s">
        <v>42</v>
      </c>
      <c r="B59" s="16" t="s">
        <v>45</v>
      </c>
      <c r="C59" s="19">
        <v>3658.36</v>
      </c>
      <c r="D59" s="19">
        <v>0</v>
      </c>
      <c r="E59" s="19">
        <v>3658.36</v>
      </c>
      <c r="F59" s="19">
        <v>3471.06</v>
      </c>
      <c r="G59" s="19">
        <v>187.3</v>
      </c>
      <c r="H59" s="19">
        <v>3658.36</v>
      </c>
      <c r="I59" s="19">
        <v>3366.54</v>
      </c>
      <c r="J59" s="46">
        <v>204.96</v>
      </c>
      <c r="K59" s="19">
        <v>3571.51</v>
      </c>
      <c r="L59" s="19">
        <v>104.52</v>
      </c>
      <c r="M59" s="19">
        <v>86.86</v>
      </c>
    </row>
    <row r="60" spans="1:13" x14ac:dyDescent="0.3">
      <c r="A60" s="16" t="s">
        <v>42</v>
      </c>
      <c r="B60" s="16" t="s">
        <v>46</v>
      </c>
      <c r="C60" s="19">
        <v>4118.01</v>
      </c>
      <c r="D60" s="19">
        <v>0</v>
      </c>
      <c r="E60" s="19">
        <v>4118.01</v>
      </c>
      <c r="F60" s="19">
        <v>3194.96</v>
      </c>
      <c r="G60" s="19">
        <v>0</v>
      </c>
      <c r="H60" s="19">
        <v>3194.96</v>
      </c>
      <c r="I60" s="19">
        <v>3205.35</v>
      </c>
      <c r="J60" s="46">
        <v>0</v>
      </c>
      <c r="K60" s="19">
        <v>3205.35</v>
      </c>
      <c r="L60" s="19">
        <v>-10.39</v>
      </c>
      <c r="M60" s="19">
        <v>-10.39</v>
      </c>
    </row>
    <row r="61" spans="1:13" x14ac:dyDescent="0.3">
      <c r="A61" s="16" t="s">
        <v>42</v>
      </c>
      <c r="B61" s="16" t="s">
        <v>47</v>
      </c>
      <c r="C61" s="19">
        <v>3991.52</v>
      </c>
      <c r="D61" s="19">
        <v>0</v>
      </c>
      <c r="E61" s="19">
        <v>3991.52</v>
      </c>
      <c r="F61" s="19">
        <v>3134.39</v>
      </c>
      <c r="G61" s="19">
        <v>6.03</v>
      </c>
      <c r="H61" s="19">
        <v>3140.42</v>
      </c>
      <c r="I61" s="19">
        <v>3124.62</v>
      </c>
      <c r="J61" s="46">
        <v>0</v>
      </c>
      <c r="K61" s="19">
        <v>3124.62</v>
      </c>
      <c r="L61" s="19">
        <v>9.77</v>
      </c>
      <c r="M61" s="19">
        <v>15.8</v>
      </c>
    </row>
    <row r="62" spans="1:13" x14ac:dyDescent="0.3">
      <c r="A62" s="16" t="s">
        <v>48</v>
      </c>
      <c r="B62" s="16" t="s">
        <v>50</v>
      </c>
      <c r="C62" s="19">
        <v>1354.75</v>
      </c>
      <c r="D62" s="19">
        <v>177.98</v>
      </c>
      <c r="E62" s="19">
        <v>1532.74</v>
      </c>
      <c r="F62" s="19">
        <v>351.64</v>
      </c>
      <c r="G62" s="19">
        <v>26.47</v>
      </c>
      <c r="H62" s="19">
        <v>378.11</v>
      </c>
      <c r="I62" s="19">
        <v>332.26</v>
      </c>
      <c r="J62" s="46">
        <v>51.6</v>
      </c>
      <c r="K62" s="19">
        <v>383.86</v>
      </c>
      <c r="L62" s="19">
        <v>19.38</v>
      </c>
      <c r="M62" s="19">
        <v>-5.75</v>
      </c>
    </row>
    <row r="63" spans="1:13" x14ac:dyDescent="0.3">
      <c r="A63" s="16" t="s">
        <v>48</v>
      </c>
      <c r="B63" s="16" t="s">
        <v>51</v>
      </c>
      <c r="C63" s="19">
        <v>1384.22</v>
      </c>
      <c r="D63" s="19">
        <v>224.44</v>
      </c>
      <c r="E63" s="19">
        <v>1608.66</v>
      </c>
      <c r="F63" s="19">
        <v>302.13</v>
      </c>
      <c r="G63" s="19">
        <v>113.13</v>
      </c>
      <c r="H63" s="19">
        <v>415.27</v>
      </c>
      <c r="I63" s="19">
        <v>345.32</v>
      </c>
      <c r="J63" s="46">
        <v>40.58</v>
      </c>
      <c r="K63" s="19">
        <v>385.9</v>
      </c>
      <c r="L63" s="19">
        <v>-43.18</v>
      </c>
      <c r="M63" s="19">
        <v>29.37</v>
      </c>
    </row>
    <row r="64" spans="1:13" x14ac:dyDescent="0.3">
      <c r="A64" s="16" t="s">
        <v>48</v>
      </c>
      <c r="B64" s="16" t="s">
        <v>49</v>
      </c>
      <c r="C64" s="19">
        <v>3798.01</v>
      </c>
      <c r="D64" s="19">
        <v>111.89</v>
      </c>
      <c r="E64" s="19">
        <v>3909.9</v>
      </c>
      <c r="F64" s="19">
        <v>939.76</v>
      </c>
      <c r="G64" s="19">
        <v>108.5</v>
      </c>
      <c r="H64" s="19">
        <v>1048.26</v>
      </c>
      <c r="I64" s="19">
        <v>988.41</v>
      </c>
      <c r="J64" s="46">
        <v>67.650000000000006</v>
      </c>
      <c r="K64" s="19">
        <v>1056.06</v>
      </c>
      <c r="L64" s="19">
        <v>-48.65</v>
      </c>
      <c r="M64" s="19">
        <v>-7.8</v>
      </c>
    </row>
    <row r="65" spans="1:13" x14ac:dyDescent="0.3">
      <c r="A65" s="16" t="s">
        <v>1201</v>
      </c>
      <c r="B65" s="16" t="s">
        <v>1202</v>
      </c>
      <c r="C65" s="19">
        <v>1603.42</v>
      </c>
      <c r="D65" s="19">
        <v>0</v>
      </c>
      <c r="E65" s="19">
        <v>1603.42</v>
      </c>
      <c r="F65" s="19">
        <v>1603.42</v>
      </c>
      <c r="G65" s="19">
        <v>0</v>
      </c>
      <c r="H65" s="19">
        <v>1603.42</v>
      </c>
      <c r="I65" s="19">
        <v>1603.42</v>
      </c>
      <c r="J65" s="46">
        <v>0</v>
      </c>
      <c r="K65" s="19">
        <v>1603.42</v>
      </c>
      <c r="L65" s="19">
        <v>0</v>
      </c>
      <c r="M65" s="19">
        <v>0</v>
      </c>
    </row>
    <row r="66" spans="1:13" x14ac:dyDescent="0.3">
      <c r="A66" s="16" t="s">
        <v>1201</v>
      </c>
      <c r="B66" s="16" t="s">
        <v>1203</v>
      </c>
      <c r="C66" s="19">
        <v>1614.85</v>
      </c>
      <c r="D66" s="19">
        <v>0</v>
      </c>
      <c r="E66" s="19">
        <v>1614.85</v>
      </c>
      <c r="F66" s="19">
        <v>1614.85</v>
      </c>
      <c r="G66" s="19">
        <v>0</v>
      </c>
      <c r="H66" s="19">
        <v>1614.85</v>
      </c>
      <c r="I66" s="19">
        <v>1614.85</v>
      </c>
      <c r="J66" s="46">
        <v>0</v>
      </c>
      <c r="K66" s="19">
        <v>1614.85</v>
      </c>
      <c r="L66" s="19">
        <v>0</v>
      </c>
      <c r="M66" s="19">
        <v>0</v>
      </c>
    </row>
    <row r="67" spans="1:13" x14ac:dyDescent="0.3">
      <c r="A67" s="16" t="s">
        <v>56</v>
      </c>
      <c r="B67" s="16" t="s">
        <v>58</v>
      </c>
      <c r="C67" s="19">
        <v>6810.03</v>
      </c>
      <c r="D67" s="19">
        <v>167.72</v>
      </c>
      <c r="E67" s="19">
        <v>6977.74</v>
      </c>
      <c r="F67" s="19">
        <v>4319.9799999999996</v>
      </c>
      <c r="G67" s="19">
        <v>131.05000000000001</v>
      </c>
      <c r="H67" s="19">
        <v>4451.0200000000004</v>
      </c>
      <c r="I67" s="19">
        <v>4298.3900000000003</v>
      </c>
      <c r="J67" s="46">
        <v>123.18</v>
      </c>
      <c r="K67" s="19">
        <v>4421.57</v>
      </c>
      <c r="L67" s="19">
        <v>21.59</v>
      </c>
      <c r="M67" s="19">
        <v>29.45</v>
      </c>
    </row>
    <row r="68" spans="1:13" x14ac:dyDescent="0.3">
      <c r="A68" s="16" t="s">
        <v>56</v>
      </c>
      <c r="B68" s="16" t="s">
        <v>59</v>
      </c>
      <c r="C68" s="19">
        <v>4868.3100000000004</v>
      </c>
      <c r="D68" s="19">
        <v>235.6</v>
      </c>
      <c r="E68" s="19">
        <v>5103.91</v>
      </c>
      <c r="F68" s="19">
        <v>2675.19</v>
      </c>
      <c r="G68" s="19">
        <v>0</v>
      </c>
      <c r="H68" s="19">
        <v>2675.19</v>
      </c>
      <c r="I68" s="19">
        <v>2608.0100000000002</v>
      </c>
      <c r="J68" s="46">
        <v>22.05</v>
      </c>
      <c r="K68" s="19">
        <v>2630.05</v>
      </c>
      <c r="L68" s="19">
        <v>67.19</v>
      </c>
      <c r="M68" s="19">
        <v>45.14</v>
      </c>
    </row>
    <row r="69" spans="1:13" x14ac:dyDescent="0.3">
      <c r="A69" s="16" t="s">
        <v>56</v>
      </c>
      <c r="B69" s="16" t="s">
        <v>60</v>
      </c>
      <c r="C69" s="19">
        <v>4056.49</v>
      </c>
      <c r="D69" s="19">
        <v>99.49</v>
      </c>
      <c r="E69" s="19">
        <v>4155.9799999999996</v>
      </c>
      <c r="F69" s="19">
        <v>1893.83</v>
      </c>
      <c r="G69" s="19">
        <v>210.34</v>
      </c>
      <c r="H69" s="19">
        <v>2104.17</v>
      </c>
      <c r="I69" s="19">
        <v>1933.03</v>
      </c>
      <c r="J69" s="46">
        <v>187.76</v>
      </c>
      <c r="K69" s="19">
        <v>2120.79</v>
      </c>
      <c r="L69" s="19">
        <v>-39.200000000000003</v>
      </c>
      <c r="M69" s="19">
        <v>-16.62</v>
      </c>
    </row>
    <row r="70" spans="1:13" x14ac:dyDescent="0.3">
      <c r="A70" s="16" t="s">
        <v>56</v>
      </c>
      <c r="B70" s="16" t="s">
        <v>57</v>
      </c>
      <c r="C70" s="19">
        <v>7378.52</v>
      </c>
      <c r="D70" s="19">
        <v>100.05</v>
      </c>
      <c r="E70" s="19">
        <v>7478.57</v>
      </c>
      <c r="F70" s="19">
        <v>4510.47</v>
      </c>
      <c r="G70" s="19">
        <v>0</v>
      </c>
      <c r="H70" s="19">
        <v>4510.47</v>
      </c>
      <c r="I70" s="19">
        <v>4535.8900000000003</v>
      </c>
      <c r="J70" s="46">
        <v>35.270000000000003</v>
      </c>
      <c r="K70" s="19">
        <v>4571.1499999999996</v>
      </c>
      <c r="L70" s="19">
        <v>-25.42</v>
      </c>
      <c r="M70" s="19">
        <v>-60.69</v>
      </c>
    </row>
    <row r="71" spans="1:13" x14ac:dyDescent="0.3">
      <c r="A71" s="16" t="s">
        <v>56</v>
      </c>
      <c r="B71" s="16" t="s">
        <v>61</v>
      </c>
      <c r="C71" s="19">
        <v>5601.02</v>
      </c>
      <c r="D71" s="19">
        <v>873.88</v>
      </c>
      <c r="E71" s="19">
        <v>6474.9</v>
      </c>
      <c r="F71" s="19">
        <v>2106.7600000000002</v>
      </c>
      <c r="G71" s="19">
        <v>487.1</v>
      </c>
      <c r="H71" s="19">
        <v>2593.86</v>
      </c>
      <c r="I71" s="19">
        <v>1966.11</v>
      </c>
      <c r="J71" s="46">
        <v>439.63</v>
      </c>
      <c r="K71" s="19">
        <v>2405.7399999999998</v>
      </c>
      <c r="L71" s="19">
        <v>140.65</v>
      </c>
      <c r="M71" s="19">
        <v>188.12</v>
      </c>
    </row>
    <row r="72" spans="1:13" x14ac:dyDescent="0.3">
      <c r="A72" s="16" t="s">
        <v>75</v>
      </c>
      <c r="B72" s="16" t="s">
        <v>70</v>
      </c>
      <c r="C72" s="19">
        <v>5947.23</v>
      </c>
      <c r="D72" s="19">
        <v>376.7</v>
      </c>
      <c r="E72" s="19">
        <v>6323.93</v>
      </c>
      <c r="F72" s="19">
        <v>907.06</v>
      </c>
      <c r="G72" s="19">
        <v>45.77</v>
      </c>
      <c r="H72" s="19">
        <v>952.83</v>
      </c>
      <c r="I72" s="19">
        <v>1625.28</v>
      </c>
      <c r="J72" s="46">
        <v>31.29</v>
      </c>
      <c r="K72" s="19">
        <v>1656.57</v>
      </c>
      <c r="L72" s="19">
        <v>-718.22</v>
      </c>
      <c r="M72" s="19">
        <v>-703.74</v>
      </c>
    </row>
    <row r="73" spans="1:13" x14ac:dyDescent="0.3">
      <c r="A73" s="16" t="s">
        <v>75</v>
      </c>
      <c r="B73" s="16" t="s">
        <v>76</v>
      </c>
      <c r="C73" s="19">
        <v>3449.6</v>
      </c>
      <c r="D73" s="19">
        <v>0</v>
      </c>
      <c r="E73" s="19">
        <v>3449.6</v>
      </c>
      <c r="F73" s="19">
        <v>438.81</v>
      </c>
      <c r="G73" s="19">
        <v>0</v>
      </c>
      <c r="H73" s="19">
        <v>438.81</v>
      </c>
      <c r="I73" s="19">
        <v>743.73</v>
      </c>
      <c r="J73" s="46">
        <v>11.3</v>
      </c>
      <c r="K73" s="19">
        <v>755.03</v>
      </c>
      <c r="L73" s="19">
        <v>-304.92</v>
      </c>
      <c r="M73" s="19">
        <v>-316.20999999999998</v>
      </c>
    </row>
    <row r="74" spans="1:13" x14ac:dyDescent="0.3">
      <c r="A74" s="16" t="s">
        <v>75</v>
      </c>
      <c r="B74" s="16" t="s">
        <v>71</v>
      </c>
      <c r="C74" s="19">
        <v>4537.3500000000004</v>
      </c>
      <c r="D74" s="19">
        <v>205.9</v>
      </c>
      <c r="E74" s="19">
        <v>4743.24</v>
      </c>
      <c r="F74" s="19">
        <v>1017.36</v>
      </c>
      <c r="G74" s="19">
        <v>399.64</v>
      </c>
      <c r="H74" s="19">
        <v>1416.99</v>
      </c>
      <c r="I74" s="19">
        <v>1413.25</v>
      </c>
      <c r="J74" s="46">
        <v>0</v>
      </c>
      <c r="K74" s="19">
        <v>1413.25</v>
      </c>
      <c r="L74" s="19">
        <v>-395.89</v>
      </c>
      <c r="M74" s="19">
        <v>3.74</v>
      </c>
    </row>
    <row r="75" spans="1:13" x14ac:dyDescent="0.3">
      <c r="A75" s="16" t="s">
        <v>72</v>
      </c>
      <c r="B75" s="16" t="s">
        <v>73</v>
      </c>
      <c r="C75" s="19">
        <v>9793.01</v>
      </c>
      <c r="D75" s="19">
        <v>0</v>
      </c>
      <c r="E75" s="19">
        <v>9793.01</v>
      </c>
      <c r="F75" s="19">
        <v>3412.36</v>
      </c>
      <c r="G75" s="19">
        <v>183.29</v>
      </c>
      <c r="H75" s="19">
        <v>3595.65</v>
      </c>
      <c r="I75" s="19">
        <v>3229.18</v>
      </c>
      <c r="J75" s="46">
        <v>370.97</v>
      </c>
      <c r="K75" s="19">
        <v>3600.15</v>
      </c>
      <c r="L75" s="19">
        <v>183.18</v>
      </c>
      <c r="M75" s="19">
        <v>-4.49</v>
      </c>
    </row>
    <row r="76" spans="1:13" x14ac:dyDescent="0.3">
      <c r="A76" s="16" t="s">
        <v>72</v>
      </c>
      <c r="B76" s="16" t="s">
        <v>74</v>
      </c>
      <c r="C76" s="19">
        <v>2484.3000000000002</v>
      </c>
      <c r="D76" s="19">
        <v>842.4</v>
      </c>
      <c r="E76" s="19">
        <v>3326.7</v>
      </c>
      <c r="F76" s="19">
        <v>576.77</v>
      </c>
      <c r="G76" s="19">
        <v>0</v>
      </c>
      <c r="H76" s="19">
        <v>576.77</v>
      </c>
      <c r="I76" s="19">
        <v>713.28</v>
      </c>
      <c r="J76" s="46">
        <v>47.4</v>
      </c>
      <c r="K76" s="19">
        <v>760.68</v>
      </c>
      <c r="L76" s="19">
        <v>-136.51</v>
      </c>
      <c r="M76" s="19">
        <v>-183.91</v>
      </c>
    </row>
    <row r="77" spans="1:13" x14ac:dyDescent="0.3">
      <c r="A77" s="16" t="s">
        <v>958</v>
      </c>
      <c r="B77" s="16" t="s">
        <v>1254</v>
      </c>
      <c r="C77" s="19">
        <v>3816.34</v>
      </c>
      <c r="D77" s="19">
        <v>0</v>
      </c>
      <c r="E77" s="19">
        <v>3816.34</v>
      </c>
      <c r="F77" s="19">
        <v>3816.34</v>
      </c>
      <c r="G77" s="19">
        <v>0</v>
      </c>
      <c r="H77" s="19">
        <v>3816.34</v>
      </c>
      <c r="I77" s="19">
        <v>3772.39</v>
      </c>
      <c r="J77" s="46">
        <v>0</v>
      </c>
      <c r="K77" s="19">
        <v>3772.39</v>
      </c>
      <c r="L77" s="19">
        <v>43.95</v>
      </c>
      <c r="M77" s="19">
        <v>43.95</v>
      </c>
    </row>
    <row r="78" spans="1:13" x14ac:dyDescent="0.3">
      <c r="A78" s="16" t="s">
        <v>958</v>
      </c>
      <c r="B78" s="16" t="s">
        <v>1255</v>
      </c>
      <c r="C78" s="19">
        <v>3795.37</v>
      </c>
      <c r="D78" s="19">
        <v>0</v>
      </c>
      <c r="E78" s="19">
        <v>3795.37</v>
      </c>
      <c r="F78" s="19">
        <v>3795.37</v>
      </c>
      <c r="G78" s="19">
        <v>0</v>
      </c>
      <c r="H78" s="19">
        <v>3795.37</v>
      </c>
      <c r="I78" s="19">
        <v>3792.07</v>
      </c>
      <c r="J78" s="46">
        <v>3.3</v>
      </c>
      <c r="K78" s="19">
        <v>3795.37</v>
      </c>
      <c r="L78" s="19">
        <v>3.3</v>
      </c>
      <c r="M78" s="19">
        <v>0</v>
      </c>
    </row>
    <row r="79" spans="1:13" x14ac:dyDescent="0.3">
      <c r="A79" s="16" t="s">
        <v>1292</v>
      </c>
      <c r="B79" s="16" t="s">
        <v>1254</v>
      </c>
      <c r="C79" s="19">
        <v>934.81</v>
      </c>
      <c r="D79" s="19">
        <v>0</v>
      </c>
      <c r="E79" s="19">
        <v>934.81</v>
      </c>
      <c r="F79" s="19">
        <v>934.81</v>
      </c>
      <c r="G79" s="19">
        <v>0</v>
      </c>
      <c r="H79" s="19">
        <v>934.81</v>
      </c>
      <c r="I79" s="19">
        <v>934.81</v>
      </c>
      <c r="J79" s="46">
        <v>0</v>
      </c>
      <c r="K79" s="19">
        <v>934.81</v>
      </c>
      <c r="L79" s="19">
        <v>0</v>
      </c>
      <c r="M79" s="19">
        <v>0</v>
      </c>
    </row>
    <row r="80" spans="1:13" x14ac:dyDescent="0.3">
      <c r="A80" s="16" t="s">
        <v>1292</v>
      </c>
      <c r="B80" s="16" t="s">
        <v>1255</v>
      </c>
      <c r="C80" s="19">
        <v>920.85</v>
      </c>
      <c r="D80" s="19">
        <v>0</v>
      </c>
      <c r="E80" s="19">
        <v>920.85</v>
      </c>
      <c r="F80" s="19">
        <v>875.9</v>
      </c>
      <c r="G80" s="19">
        <v>0</v>
      </c>
      <c r="H80" s="19">
        <v>875.9</v>
      </c>
      <c r="I80" s="19">
        <v>917.7</v>
      </c>
      <c r="J80" s="46">
        <v>0</v>
      </c>
      <c r="K80" s="19">
        <v>917.7</v>
      </c>
      <c r="L80" s="19">
        <v>-41.8</v>
      </c>
      <c r="M80" s="19">
        <v>-41.8</v>
      </c>
    </row>
    <row r="81" spans="1:13" x14ac:dyDescent="0.3">
      <c r="A81" s="16" t="s">
        <v>690</v>
      </c>
      <c r="B81" s="16" t="s">
        <v>1256</v>
      </c>
      <c r="C81" s="19">
        <v>861.42</v>
      </c>
      <c r="D81" s="19">
        <v>0</v>
      </c>
      <c r="E81" s="19">
        <v>861.42</v>
      </c>
      <c r="F81" s="19">
        <v>861.42</v>
      </c>
      <c r="G81" s="19">
        <v>0</v>
      </c>
      <c r="H81" s="19">
        <v>861.42</v>
      </c>
      <c r="I81" s="19">
        <v>861.42</v>
      </c>
      <c r="J81" s="46">
        <v>0</v>
      </c>
      <c r="K81" s="19">
        <v>861.42</v>
      </c>
      <c r="L81" s="19">
        <v>0</v>
      </c>
      <c r="M81" s="19">
        <v>0</v>
      </c>
    </row>
    <row r="82" spans="1:13" x14ac:dyDescent="0.3">
      <c r="A82" s="16" t="s">
        <v>690</v>
      </c>
      <c r="B82" s="16" t="s">
        <v>691</v>
      </c>
      <c r="C82" s="19">
        <v>739.32</v>
      </c>
      <c r="D82" s="19">
        <v>0</v>
      </c>
      <c r="E82" s="19">
        <v>739.32</v>
      </c>
      <c r="F82" s="19">
        <v>716.32</v>
      </c>
      <c r="G82" s="19">
        <v>0</v>
      </c>
      <c r="H82" s="19">
        <v>716.32</v>
      </c>
      <c r="I82" s="19">
        <v>706.22</v>
      </c>
      <c r="J82" s="46">
        <v>12.41</v>
      </c>
      <c r="K82" s="19">
        <v>718.62</v>
      </c>
      <c r="L82" s="19">
        <v>10.11</v>
      </c>
      <c r="M82" s="19">
        <v>-2.2999999999999998</v>
      </c>
    </row>
    <row r="83" spans="1:13" x14ac:dyDescent="0.3">
      <c r="A83" s="16" t="s">
        <v>52</v>
      </c>
      <c r="B83" s="16" t="s">
        <v>53</v>
      </c>
      <c r="C83" s="19">
        <v>4959.63</v>
      </c>
      <c r="D83" s="19">
        <v>119.93</v>
      </c>
      <c r="E83" s="19">
        <v>5079.5600000000004</v>
      </c>
      <c r="F83" s="19">
        <v>4959.63</v>
      </c>
      <c r="G83" s="19">
        <v>0</v>
      </c>
      <c r="H83" s="19">
        <v>4959.63</v>
      </c>
      <c r="I83" s="19">
        <v>4915.42</v>
      </c>
      <c r="J83" s="46">
        <v>7.01</v>
      </c>
      <c r="K83" s="19">
        <v>4922.43</v>
      </c>
      <c r="L83" s="19">
        <v>44.21</v>
      </c>
      <c r="M83" s="19">
        <v>37.200000000000003</v>
      </c>
    </row>
    <row r="84" spans="1:13" x14ac:dyDescent="0.3">
      <c r="A84" s="16" t="s">
        <v>52</v>
      </c>
      <c r="B84" s="16" t="s">
        <v>54</v>
      </c>
      <c r="C84" s="19">
        <v>5115.3</v>
      </c>
      <c r="D84" s="19">
        <v>59.84</v>
      </c>
      <c r="E84" s="19">
        <v>5175.1400000000003</v>
      </c>
      <c r="F84" s="19">
        <v>4827.04</v>
      </c>
      <c r="G84" s="19">
        <v>176.6</v>
      </c>
      <c r="H84" s="19">
        <v>5003.6400000000003</v>
      </c>
      <c r="I84" s="19">
        <v>4712.99</v>
      </c>
      <c r="J84" s="46">
        <v>227.02</v>
      </c>
      <c r="K84" s="19">
        <v>4940.0200000000004</v>
      </c>
      <c r="L84" s="19">
        <v>114.05</v>
      </c>
      <c r="M84" s="19">
        <v>63.63</v>
      </c>
    </row>
    <row r="85" spans="1:13" x14ac:dyDescent="0.3">
      <c r="A85" s="16" t="s">
        <v>52</v>
      </c>
      <c r="B85" s="16" t="s">
        <v>55</v>
      </c>
      <c r="C85" s="19">
        <v>4313.75</v>
      </c>
      <c r="D85" s="19">
        <v>501.66</v>
      </c>
      <c r="E85" s="19">
        <v>4815.41</v>
      </c>
      <c r="F85" s="19">
        <v>1708.12</v>
      </c>
      <c r="G85" s="19">
        <v>271.76</v>
      </c>
      <c r="H85" s="19">
        <v>1979.88</v>
      </c>
      <c r="I85" s="19">
        <v>2157.81</v>
      </c>
      <c r="J85" s="46">
        <v>266.04000000000002</v>
      </c>
      <c r="K85" s="19">
        <v>2423.85</v>
      </c>
      <c r="L85" s="19">
        <v>-449.69</v>
      </c>
      <c r="M85" s="19">
        <v>-443.98</v>
      </c>
    </row>
    <row r="86" spans="1:13" x14ac:dyDescent="0.3">
      <c r="A86" s="16" t="s">
        <v>1257</v>
      </c>
      <c r="B86" s="16" t="s">
        <v>1258</v>
      </c>
      <c r="C86" s="19">
        <v>630</v>
      </c>
      <c r="D86" s="19">
        <v>0</v>
      </c>
      <c r="E86" s="19">
        <v>630</v>
      </c>
      <c r="F86" s="19">
        <v>0</v>
      </c>
      <c r="G86" s="19">
        <v>0</v>
      </c>
      <c r="H86" s="19">
        <v>0</v>
      </c>
      <c r="I86" s="19">
        <v>630</v>
      </c>
      <c r="J86" s="46">
        <v>0</v>
      </c>
      <c r="K86" s="19">
        <v>630</v>
      </c>
      <c r="L86" s="19">
        <v>-630</v>
      </c>
      <c r="M86" s="19">
        <v>-630</v>
      </c>
    </row>
    <row r="87" spans="1:13" x14ac:dyDescent="0.3">
      <c r="A87" s="16" t="s">
        <v>1257</v>
      </c>
      <c r="B87" s="16" t="s">
        <v>1259</v>
      </c>
      <c r="C87" s="19">
        <v>381.5</v>
      </c>
      <c r="D87" s="19">
        <v>0</v>
      </c>
      <c r="E87" s="19">
        <v>381.5</v>
      </c>
      <c r="F87" s="19">
        <v>0</v>
      </c>
      <c r="G87" s="19">
        <v>0</v>
      </c>
      <c r="H87" s="19">
        <v>0</v>
      </c>
      <c r="I87" s="19">
        <v>381.5</v>
      </c>
      <c r="J87" s="46">
        <v>0</v>
      </c>
      <c r="K87" s="19">
        <v>381.5</v>
      </c>
      <c r="L87" s="19">
        <v>-381.5</v>
      </c>
      <c r="M87" s="19">
        <v>-381.5</v>
      </c>
    </row>
    <row r="88" spans="1:13" x14ac:dyDescent="0.3">
      <c r="A88" s="16" t="s">
        <v>62</v>
      </c>
      <c r="B88" s="16" t="s">
        <v>64</v>
      </c>
      <c r="C88" s="19">
        <v>1833.31</v>
      </c>
      <c r="D88" s="19">
        <v>0</v>
      </c>
      <c r="E88" s="19">
        <v>1833.31</v>
      </c>
      <c r="F88" s="19">
        <v>1833.31</v>
      </c>
      <c r="G88" s="19">
        <v>0</v>
      </c>
      <c r="H88" s="19">
        <v>1833.31</v>
      </c>
      <c r="I88" s="19">
        <v>1829.77</v>
      </c>
      <c r="J88" s="46">
        <v>0</v>
      </c>
      <c r="K88" s="19">
        <v>1829.77</v>
      </c>
      <c r="L88" s="19">
        <v>3.54</v>
      </c>
      <c r="M88" s="19">
        <v>3.54</v>
      </c>
    </row>
    <row r="89" spans="1:13" x14ac:dyDescent="0.3">
      <c r="A89" s="16" t="s">
        <v>62</v>
      </c>
      <c r="B89" s="16" t="s">
        <v>63</v>
      </c>
      <c r="C89" s="19">
        <v>6530.66</v>
      </c>
      <c r="D89" s="19">
        <v>0</v>
      </c>
      <c r="E89" s="19">
        <v>6530.66</v>
      </c>
      <c r="F89" s="19">
        <v>6530.66</v>
      </c>
      <c r="G89" s="19">
        <v>0</v>
      </c>
      <c r="H89" s="19">
        <v>6530.66</v>
      </c>
      <c r="I89" s="19">
        <v>5851.42</v>
      </c>
      <c r="J89" s="46">
        <v>10</v>
      </c>
      <c r="K89" s="19">
        <v>5861.42</v>
      </c>
      <c r="L89" s="19">
        <v>679.24</v>
      </c>
      <c r="M89" s="19">
        <v>669.24</v>
      </c>
    </row>
    <row r="90" spans="1:13" x14ac:dyDescent="0.3">
      <c r="A90" s="16" t="s">
        <v>62</v>
      </c>
      <c r="B90" s="16" t="s">
        <v>65</v>
      </c>
      <c r="C90" s="19">
        <v>5434.55</v>
      </c>
      <c r="D90" s="19">
        <v>0</v>
      </c>
      <c r="E90" s="19">
        <v>5434.55</v>
      </c>
      <c r="F90" s="19">
        <v>4862.1499999999996</v>
      </c>
      <c r="G90" s="19">
        <v>0</v>
      </c>
      <c r="H90" s="19">
        <v>4862.1499999999996</v>
      </c>
      <c r="I90" s="19">
        <v>4688.05</v>
      </c>
      <c r="J90" s="46">
        <v>0</v>
      </c>
      <c r="K90" s="19">
        <v>4688.05</v>
      </c>
      <c r="L90" s="19">
        <v>174.1</v>
      </c>
      <c r="M90" s="19">
        <v>174.1</v>
      </c>
    </row>
    <row r="91" spans="1:13" x14ac:dyDescent="0.3">
      <c r="A91" s="16" t="s">
        <v>62</v>
      </c>
      <c r="B91" s="16" t="s">
        <v>66</v>
      </c>
      <c r="C91" s="19">
        <v>526</v>
      </c>
      <c r="D91" s="19">
        <v>0</v>
      </c>
      <c r="E91" s="19">
        <v>526</v>
      </c>
      <c r="F91" s="19">
        <v>369.07</v>
      </c>
      <c r="G91" s="19">
        <v>0</v>
      </c>
      <c r="H91" s="19">
        <v>369.07</v>
      </c>
      <c r="I91" s="19">
        <v>389.07</v>
      </c>
      <c r="J91" s="46">
        <v>0</v>
      </c>
      <c r="K91" s="19">
        <v>389.07</v>
      </c>
      <c r="L91" s="19">
        <v>-20</v>
      </c>
      <c r="M91" s="19">
        <v>-20</v>
      </c>
    </row>
  </sheetData>
  <autoFilter ref="A1:M91" xr:uid="{EFC9E869-5FE9-4609-BC1E-2411556A0205}">
    <sortState ref="A2:M91">
      <sortCondition ref="A1:A91"/>
    </sortState>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9262-C6FA-457C-95B7-59D14AC57C02}">
  <dimension ref="A1:U4357"/>
  <sheetViews>
    <sheetView zoomScale="70" zoomScaleNormal="70" workbookViewId="0">
      <pane xSplit="4" ySplit="1" topLeftCell="E17" activePane="bottomRight" state="frozen"/>
      <selection pane="topRight" activeCell="E1" sqref="E1"/>
      <selection pane="bottomLeft" activeCell="A2" sqref="A2"/>
      <selection pane="bottomRight" activeCell="L25" sqref="L25:P25"/>
    </sheetView>
  </sheetViews>
  <sheetFormatPr defaultRowHeight="14.4" x14ac:dyDescent="0.3"/>
  <cols>
    <col min="1" max="1" width="6.44140625" style="118" customWidth="1"/>
    <col min="2" max="2" width="17" style="118" customWidth="1"/>
    <col min="3" max="3" width="10.33203125" style="118" customWidth="1"/>
    <col min="4" max="4" width="8.5546875" style="118" customWidth="1"/>
    <col min="5" max="5" width="23" style="118" customWidth="1"/>
    <col min="6" max="6" width="13.6640625" style="118" customWidth="1"/>
    <col min="7" max="7" width="11.109375" style="118" customWidth="1"/>
    <col min="8" max="10" width="14" style="118" customWidth="1"/>
    <col min="11" max="11" width="14.109375" style="118" customWidth="1"/>
    <col min="12" max="12" width="14.44140625" style="118" customWidth="1"/>
    <col min="13" max="13" width="12.88671875" style="118" customWidth="1"/>
    <col min="14" max="15" width="11.77734375" style="118" customWidth="1"/>
    <col min="16" max="16" width="14.109375" style="118" bestFit="1" customWidth="1"/>
    <col min="17" max="19" width="8.88671875" style="118"/>
    <col min="20" max="20" width="12.6640625" style="118" bestFit="1" customWidth="1"/>
    <col min="21" max="21" width="13.33203125" style="118" bestFit="1" customWidth="1"/>
    <col min="22" max="16384" width="8.88671875" style="118"/>
  </cols>
  <sheetData>
    <row r="1" spans="1:21" s="26" customFormat="1" x14ac:dyDescent="0.3">
      <c r="A1" s="28" t="s">
        <v>1342</v>
      </c>
      <c r="B1" s="28" t="s">
        <v>1343</v>
      </c>
      <c r="C1" s="28" t="s">
        <v>90</v>
      </c>
      <c r="D1" s="28" t="s">
        <v>91</v>
      </c>
      <c r="E1" s="28" t="s">
        <v>1344</v>
      </c>
      <c r="F1" s="28" t="s">
        <v>92</v>
      </c>
      <c r="G1" s="28" t="s">
        <v>1345</v>
      </c>
      <c r="H1" s="28" t="s">
        <v>93</v>
      </c>
      <c r="I1" s="28" t="s">
        <v>1346</v>
      </c>
      <c r="J1" s="28" t="s">
        <v>1347</v>
      </c>
      <c r="K1" s="28" t="s">
        <v>1348</v>
      </c>
      <c r="L1" s="28" t="s">
        <v>10460</v>
      </c>
      <c r="M1" s="28" t="s">
        <v>10461</v>
      </c>
      <c r="N1" s="28" t="s">
        <v>10462</v>
      </c>
      <c r="O1" s="28" t="s">
        <v>10463</v>
      </c>
      <c r="P1" s="28" t="s">
        <v>10464</v>
      </c>
      <c r="Q1" s="26" t="s">
        <v>10465</v>
      </c>
      <c r="R1" s="93" t="s">
        <v>10874</v>
      </c>
      <c r="S1" s="26" t="s">
        <v>10875</v>
      </c>
    </row>
    <row r="2" spans="1:21" x14ac:dyDescent="0.3">
      <c r="A2" s="114">
        <v>1316</v>
      </c>
      <c r="B2" s="114" t="s">
        <v>2097</v>
      </c>
      <c r="C2" s="114" t="s">
        <v>2098</v>
      </c>
      <c r="D2" s="114" t="s">
        <v>4966</v>
      </c>
      <c r="E2" s="114" t="s">
        <v>4967</v>
      </c>
      <c r="F2" s="115">
        <v>45716</v>
      </c>
      <c r="G2" s="114" t="s">
        <v>2727</v>
      </c>
      <c r="H2" s="116">
        <v>1898400</v>
      </c>
      <c r="I2" s="116">
        <v>1898400</v>
      </c>
      <c r="J2" s="116">
        <v>1898400</v>
      </c>
      <c r="K2" s="116">
        <v>0</v>
      </c>
      <c r="L2" s="116">
        <v>0</v>
      </c>
      <c r="M2" s="116">
        <v>0</v>
      </c>
      <c r="N2" s="116">
        <v>0</v>
      </c>
      <c r="O2" s="116">
        <v>0</v>
      </c>
      <c r="P2" s="116">
        <v>0</v>
      </c>
      <c r="Q2" s="27" t="str">
        <f t="shared" ref="Q2:Q65" si="0">IF(G2="01 Jan 1900","Unregistered","Registered")</f>
        <v>Registered</v>
      </c>
      <c r="R2" s="94">
        <f t="shared" ref="R2:R65" si="1">(I2/H2)</f>
        <v>1</v>
      </c>
      <c r="S2" s="95"/>
      <c r="T2" s="117">
        <f>L2+M2+N2+O2+P2</f>
        <v>0</v>
      </c>
      <c r="U2" s="117">
        <f>K2-T2</f>
        <v>0</v>
      </c>
    </row>
    <row r="3" spans="1:21" x14ac:dyDescent="0.3">
      <c r="A3" s="114">
        <v>1317</v>
      </c>
      <c r="B3" s="114" t="s">
        <v>2097</v>
      </c>
      <c r="C3" s="114" t="s">
        <v>2098</v>
      </c>
      <c r="D3" s="114" t="s">
        <v>4968</v>
      </c>
      <c r="E3" s="114" t="s">
        <v>4969</v>
      </c>
      <c r="F3" s="115">
        <v>45716</v>
      </c>
      <c r="G3" s="114" t="s">
        <v>2727</v>
      </c>
      <c r="H3" s="116">
        <v>1898400</v>
      </c>
      <c r="I3" s="116">
        <v>1898400</v>
      </c>
      <c r="J3" s="116">
        <v>1898400</v>
      </c>
      <c r="K3" s="116">
        <v>0</v>
      </c>
      <c r="L3" s="116">
        <v>0</v>
      </c>
      <c r="M3" s="116">
        <v>0</v>
      </c>
      <c r="N3" s="116">
        <v>0</v>
      </c>
      <c r="O3" s="116">
        <v>0</v>
      </c>
      <c r="P3" s="116">
        <v>0</v>
      </c>
      <c r="Q3" s="27" t="str">
        <f t="shared" si="0"/>
        <v>Registered</v>
      </c>
      <c r="R3" s="94">
        <f t="shared" si="1"/>
        <v>1</v>
      </c>
      <c r="S3" s="95"/>
      <c r="T3" s="117">
        <f t="shared" ref="T3:T24" si="2">L3+M3+N3+O3+P3</f>
        <v>0</v>
      </c>
      <c r="U3" s="117">
        <f t="shared" ref="U3:U24" si="3">K3-T3</f>
        <v>0</v>
      </c>
    </row>
    <row r="4" spans="1:21" x14ac:dyDescent="0.3">
      <c r="A4" s="114">
        <v>1318</v>
      </c>
      <c r="B4" s="114" t="s">
        <v>2097</v>
      </c>
      <c r="C4" s="114" t="s">
        <v>2098</v>
      </c>
      <c r="D4" s="114" t="s">
        <v>4970</v>
      </c>
      <c r="E4" s="114" t="s">
        <v>4971</v>
      </c>
      <c r="F4" s="115">
        <v>45784</v>
      </c>
      <c r="G4" s="114" t="s">
        <v>3885</v>
      </c>
      <c r="H4" s="116">
        <v>1898400</v>
      </c>
      <c r="I4" s="116">
        <v>1898400</v>
      </c>
      <c r="J4" s="116">
        <v>1898400</v>
      </c>
      <c r="K4" s="116">
        <v>0</v>
      </c>
      <c r="L4" s="116">
        <v>0</v>
      </c>
      <c r="M4" s="116">
        <v>0</v>
      </c>
      <c r="N4" s="116">
        <v>0</v>
      </c>
      <c r="O4" s="116">
        <v>0</v>
      </c>
      <c r="P4" s="116">
        <v>0</v>
      </c>
      <c r="Q4" s="27" t="str">
        <f t="shared" si="0"/>
        <v>Registered</v>
      </c>
      <c r="R4" s="94">
        <f t="shared" si="1"/>
        <v>1</v>
      </c>
      <c r="S4" s="95"/>
      <c r="T4" s="117">
        <f t="shared" si="2"/>
        <v>0</v>
      </c>
      <c r="U4" s="117">
        <f t="shared" si="3"/>
        <v>0</v>
      </c>
    </row>
    <row r="5" spans="1:21" x14ac:dyDescent="0.3">
      <c r="A5" s="114">
        <v>1319</v>
      </c>
      <c r="B5" s="114" t="s">
        <v>2097</v>
      </c>
      <c r="C5" s="114" t="s">
        <v>2098</v>
      </c>
      <c r="D5" s="114" t="s">
        <v>4972</v>
      </c>
      <c r="E5" s="114" t="s">
        <v>4973</v>
      </c>
      <c r="F5" s="115">
        <v>45716</v>
      </c>
      <c r="G5" s="114" t="s">
        <v>4291</v>
      </c>
      <c r="H5" s="116">
        <v>1898400</v>
      </c>
      <c r="I5" s="116">
        <v>1898400</v>
      </c>
      <c r="J5" s="116">
        <v>1898400</v>
      </c>
      <c r="K5" s="116">
        <v>0</v>
      </c>
      <c r="L5" s="116">
        <v>0</v>
      </c>
      <c r="M5" s="116">
        <v>0</v>
      </c>
      <c r="N5" s="116">
        <v>0</v>
      </c>
      <c r="O5" s="116">
        <v>0</v>
      </c>
      <c r="P5" s="116">
        <v>0</v>
      </c>
      <c r="Q5" s="27" t="str">
        <f t="shared" si="0"/>
        <v>Registered</v>
      </c>
      <c r="R5" s="94">
        <f t="shared" si="1"/>
        <v>1</v>
      </c>
      <c r="S5" s="95"/>
      <c r="T5" s="117">
        <f t="shared" si="2"/>
        <v>0</v>
      </c>
      <c r="U5" s="117">
        <f t="shared" si="3"/>
        <v>0</v>
      </c>
    </row>
    <row r="6" spans="1:21" x14ac:dyDescent="0.3">
      <c r="A6" s="114">
        <v>1320</v>
      </c>
      <c r="B6" s="114" t="s">
        <v>2097</v>
      </c>
      <c r="C6" s="114" t="s">
        <v>2098</v>
      </c>
      <c r="D6" s="114" t="s">
        <v>4974</v>
      </c>
      <c r="E6" s="114" t="s">
        <v>4975</v>
      </c>
      <c r="F6" s="115">
        <v>45716</v>
      </c>
      <c r="G6" s="114" t="s">
        <v>4302</v>
      </c>
      <c r="H6" s="116">
        <v>1898400</v>
      </c>
      <c r="I6" s="116">
        <v>1898400</v>
      </c>
      <c r="J6" s="116">
        <v>1898400</v>
      </c>
      <c r="K6" s="116">
        <v>0</v>
      </c>
      <c r="L6" s="116">
        <v>0</v>
      </c>
      <c r="M6" s="116">
        <v>0</v>
      </c>
      <c r="N6" s="116">
        <v>0</v>
      </c>
      <c r="O6" s="116">
        <v>0</v>
      </c>
      <c r="P6" s="116">
        <v>0</v>
      </c>
      <c r="Q6" s="27" t="str">
        <f t="shared" si="0"/>
        <v>Registered</v>
      </c>
      <c r="R6" s="94">
        <f t="shared" si="1"/>
        <v>1</v>
      </c>
      <c r="S6" s="95"/>
      <c r="T6" s="117">
        <f t="shared" si="2"/>
        <v>0</v>
      </c>
      <c r="U6" s="117">
        <f t="shared" si="3"/>
        <v>0</v>
      </c>
    </row>
    <row r="7" spans="1:21" x14ac:dyDescent="0.3">
      <c r="A7" s="114">
        <v>1321</v>
      </c>
      <c r="B7" s="114" t="s">
        <v>2097</v>
      </c>
      <c r="C7" s="114" t="s">
        <v>2098</v>
      </c>
      <c r="D7" s="114" t="s">
        <v>4976</v>
      </c>
      <c r="E7" s="114" t="s">
        <v>4977</v>
      </c>
      <c r="F7" s="115">
        <v>45716</v>
      </c>
      <c r="G7" s="114" t="s">
        <v>4649</v>
      </c>
      <c r="H7" s="116">
        <v>1898400</v>
      </c>
      <c r="I7" s="116">
        <v>1898400</v>
      </c>
      <c r="J7" s="116">
        <v>1898400</v>
      </c>
      <c r="K7" s="116">
        <v>0</v>
      </c>
      <c r="L7" s="116">
        <v>0</v>
      </c>
      <c r="M7" s="116">
        <v>0</v>
      </c>
      <c r="N7" s="116">
        <v>0</v>
      </c>
      <c r="O7" s="116">
        <v>0</v>
      </c>
      <c r="P7" s="116">
        <v>0</v>
      </c>
      <c r="Q7" s="27" t="str">
        <f t="shared" si="0"/>
        <v>Registered</v>
      </c>
      <c r="R7" s="94">
        <f t="shared" si="1"/>
        <v>1</v>
      </c>
      <c r="S7" s="95"/>
      <c r="T7" s="117">
        <f t="shared" si="2"/>
        <v>0</v>
      </c>
      <c r="U7" s="117">
        <f t="shared" si="3"/>
        <v>0</v>
      </c>
    </row>
    <row r="8" spans="1:21" x14ac:dyDescent="0.3">
      <c r="A8" s="114">
        <v>1322</v>
      </c>
      <c r="B8" s="114" t="s">
        <v>2097</v>
      </c>
      <c r="C8" s="114" t="s">
        <v>2098</v>
      </c>
      <c r="D8" s="114" t="s">
        <v>4978</v>
      </c>
      <c r="E8" s="114" t="s">
        <v>4979</v>
      </c>
      <c r="F8" s="115">
        <v>45716</v>
      </c>
      <c r="G8" s="114" t="s">
        <v>4451</v>
      </c>
      <c r="H8" s="116">
        <v>1898400</v>
      </c>
      <c r="I8" s="116">
        <v>1898400</v>
      </c>
      <c r="J8" s="116">
        <v>1898400</v>
      </c>
      <c r="K8" s="116">
        <v>0</v>
      </c>
      <c r="L8" s="116">
        <v>0</v>
      </c>
      <c r="M8" s="116">
        <v>0</v>
      </c>
      <c r="N8" s="116">
        <v>0</v>
      </c>
      <c r="O8" s="116">
        <v>0</v>
      </c>
      <c r="P8" s="116">
        <v>0</v>
      </c>
      <c r="Q8" s="27" t="str">
        <f t="shared" si="0"/>
        <v>Registered</v>
      </c>
      <c r="R8" s="94">
        <f t="shared" si="1"/>
        <v>1</v>
      </c>
      <c r="S8" s="95"/>
      <c r="T8" s="117">
        <f t="shared" si="2"/>
        <v>0</v>
      </c>
      <c r="U8" s="117">
        <f t="shared" si="3"/>
        <v>0</v>
      </c>
    </row>
    <row r="9" spans="1:21" x14ac:dyDescent="0.3">
      <c r="A9" s="114">
        <v>1323</v>
      </c>
      <c r="B9" s="114" t="s">
        <v>2097</v>
      </c>
      <c r="C9" s="114" t="s">
        <v>2098</v>
      </c>
      <c r="D9" s="114" t="s">
        <v>4980</v>
      </c>
      <c r="E9" s="114" t="s">
        <v>4981</v>
      </c>
      <c r="F9" s="115">
        <v>45786</v>
      </c>
      <c r="G9" s="114" t="s">
        <v>3237</v>
      </c>
      <c r="H9" s="116">
        <v>1898400</v>
      </c>
      <c r="I9" s="116">
        <v>1898400</v>
      </c>
      <c r="J9" s="116">
        <v>1898400</v>
      </c>
      <c r="K9" s="116">
        <v>0</v>
      </c>
      <c r="L9" s="116">
        <v>0</v>
      </c>
      <c r="M9" s="116">
        <v>0</v>
      </c>
      <c r="N9" s="116">
        <v>0</v>
      </c>
      <c r="O9" s="116">
        <v>0</v>
      </c>
      <c r="P9" s="116">
        <v>0</v>
      </c>
      <c r="Q9" s="27" t="str">
        <f t="shared" si="0"/>
        <v>Registered</v>
      </c>
      <c r="R9" s="94">
        <f t="shared" si="1"/>
        <v>1</v>
      </c>
      <c r="S9" s="95"/>
      <c r="T9" s="117">
        <f t="shared" si="2"/>
        <v>0</v>
      </c>
      <c r="U9" s="117">
        <f t="shared" si="3"/>
        <v>0</v>
      </c>
    </row>
    <row r="10" spans="1:21" x14ac:dyDescent="0.3">
      <c r="A10" s="114">
        <v>1324</v>
      </c>
      <c r="B10" s="114" t="s">
        <v>2097</v>
      </c>
      <c r="C10" s="114" t="s">
        <v>2098</v>
      </c>
      <c r="D10" s="114" t="s">
        <v>4982</v>
      </c>
      <c r="E10" s="114" t="s">
        <v>4983</v>
      </c>
      <c r="F10" s="115">
        <v>45716</v>
      </c>
      <c r="G10" s="114" t="s">
        <v>2727</v>
      </c>
      <c r="H10" s="116">
        <v>1898400</v>
      </c>
      <c r="I10" s="116">
        <v>1898400</v>
      </c>
      <c r="J10" s="116">
        <v>1898400</v>
      </c>
      <c r="K10" s="116">
        <v>0</v>
      </c>
      <c r="L10" s="116">
        <v>0</v>
      </c>
      <c r="M10" s="116">
        <v>0</v>
      </c>
      <c r="N10" s="116">
        <v>0</v>
      </c>
      <c r="O10" s="116">
        <v>0</v>
      </c>
      <c r="P10" s="116">
        <v>0</v>
      </c>
      <c r="Q10" s="27" t="str">
        <f t="shared" si="0"/>
        <v>Registered</v>
      </c>
      <c r="R10" s="94">
        <f t="shared" si="1"/>
        <v>1</v>
      </c>
      <c r="S10" s="95"/>
      <c r="T10" s="117">
        <f t="shared" si="2"/>
        <v>0</v>
      </c>
      <c r="U10" s="117">
        <f t="shared" si="3"/>
        <v>0</v>
      </c>
    </row>
    <row r="11" spans="1:21" x14ac:dyDescent="0.3">
      <c r="A11" s="114">
        <v>1325</v>
      </c>
      <c r="B11" s="114" t="s">
        <v>2097</v>
      </c>
      <c r="C11" s="114" t="s">
        <v>2098</v>
      </c>
      <c r="D11" s="114" t="s">
        <v>4984</v>
      </c>
      <c r="E11" s="114" t="s">
        <v>4985</v>
      </c>
      <c r="F11" s="115">
        <v>45716</v>
      </c>
      <c r="G11" s="114" t="s">
        <v>4446</v>
      </c>
      <c r="H11" s="116">
        <v>1898400</v>
      </c>
      <c r="I11" s="116">
        <v>1898400</v>
      </c>
      <c r="J11" s="116">
        <v>1898400</v>
      </c>
      <c r="K11" s="116">
        <v>0</v>
      </c>
      <c r="L11" s="116">
        <v>0</v>
      </c>
      <c r="M11" s="116">
        <v>0</v>
      </c>
      <c r="N11" s="116">
        <v>0</v>
      </c>
      <c r="O11" s="116">
        <v>0</v>
      </c>
      <c r="P11" s="116">
        <v>0</v>
      </c>
      <c r="Q11" s="27" t="str">
        <f t="shared" si="0"/>
        <v>Registered</v>
      </c>
      <c r="R11" s="94">
        <f t="shared" si="1"/>
        <v>1</v>
      </c>
      <c r="S11" s="95"/>
      <c r="T11" s="117">
        <f t="shared" si="2"/>
        <v>0</v>
      </c>
      <c r="U11" s="117">
        <f t="shared" si="3"/>
        <v>0</v>
      </c>
    </row>
    <row r="12" spans="1:21" x14ac:dyDescent="0.3">
      <c r="A12" s="114">
        <v>1326</v>
      </c>
      <c r="B12" s="114" t="s">
        <v>2097</v>
      </c>
      <c r="C12" s="114" t="s">
        <v>2098</v>
      </c>
      <c r="D12" s="114" t="s">
        <v>4986</v>
      </c>
      <c r="E12" s="114" t="s">
        <v>4987</v>
      </c>
      <c r="F12" s="115">
        <v>45721</v>
      </c>
      <c r="G12" s="114" t="s">
        <v>4446</v>
      </c>
      <c r="H12" s="116">
        <v>1898400</v>
      </c>
      <c r="I12" s="116">
        <v>1898400</v>
      </c>
      <c r="J12" s="116">
        <v>1898400</v>
      </c>
      <c r="K12" s="116">
        <v>0</v>
      </c>
      <c r="L12" s="116">
        <v>0</v>
      </c>
      <c r="M12" s="116">
        <v>0</v>
      </c>
      <c r="N12" s="116">
        <v>0</v>
      </c>
      <c r="O12" s="116">
        <v>0</v>
      </c>
      <c r="P12" s="116">
        <v>0</v>
      </c>
      <c r="Q12" s="27" t="str">
        <f t="shared" si="0"/>
        <v>Registered</v>
      </c>
      <c r="R12" s="94">
        <f t="shared" si="1"/>
        <v>1</v>
      </c>
      <c r="S12" s="95"/>
      <c r="T12" s="117">
        <f t="shared" si="2"/>
        <v>0</v>
      </c>
      <c r="U12" s="117">
        <f t="shared" si="3"/>
        <v>0</v>
      </c>
    </row>
    <row r="13" spans="1:21" x14ac:dyDescent="0.3">
      <c r="A13" s="114">
        <v>1327</v>
      </c>
      <c r="B13" s="114" t="s">
        <v>2097</v>
      </c>
      <c r="C13" s="114" t="s">
        <v>2098</v>
      </c>
      <c r="D13" s="114" t="s">
        <v>4988</v>
      </c>
      <c r="E13" s="114" t="s">
        <v>4989</v>
      </c>
      <c r="F13" s="115">
        <v>45716</v>
      </c>
      <c r="G13" s="114" t="s">
        <v>2727</v>
      </c>
      <c r="H13" s="116">
        <v>1898400</v>
      </c>
      <c r="I13" s="116">
        <v>1898400</v>
      </c>
      <c r="J13" s="116">
        <v>1898400</v>
      </c>
      <c r="K13" s="116">
        <v>0</v>
      </c>
      <c r="L13" s="116">
        <v>0</v>
      </c>
      <c r="M13" s="116">
        <v>0</v>
      </c>
      <c r="N13" s="116">
        <v>0</v>
      </c>
      <c r="O13" s="116">
        <v>0</v>
      </c>
      <c r="P13" s="116">
        <v>0</v>
      </c>
      <c r="Q13" s="27" t="str">
        <f t="shared" si="0"/>
        <v>Registered</v>
      </c>
      <c r="R13" s="94">
        <f t="shared" si="1"/>
        <v>1</v>
      </c>
      <c r="S13" s="95"/>
      <c r="T13" s="117">
        <f t="shared" si="2"/>
        <v>0</v>
      </c>
      <c r="U13" s="117">
        <f t="shared" si="3"/>
        <v>0</v>
      </c>
    </row>
    <row r="14" spans="1:21" x14ac:dyDescent="0.3">
      <c r="A14" s="114">
        <v>1328</v>
      </c>
      <c r="B14" s="114" t="s">
        <v>2097</v>
      </c>
      <c r="C14" s="114" t="s">
        <v>2098</v>
      </c>
      <c r="D14" s="114" t="s">
        <v>4990</v>
      </c>
      <c r="E14" s="114" t="s">
        <v>4991</v>
      </c>
      <c r="F14" s="115">
        <v>45819</v>
      </c>
      <c r="G14" s="114" t="s">
        <v>3944</v>
      </c>
      <c r="H14" s="116">
        <v>1898400</v>
      </c>
      <c r="I14" s="116">
        <v>1898400</v>
      </c>
      <c r="J14" s="116">
        <v>1898400</v>
      </c>
      <c r="K14" s="116">
        <v>0</v>
      </c>
      <c r="L14" s="116">
        <v>0</v>
      </c>
      <c r="M14" s="116">
        <v>0</v>
      </c>
      <c r="N14" s="116">
        <v>0</v>
      </c>
      <c r="O14" s="116">
        <v>0</v>
      </c>
      <c r="P14" s="116">
        <v>0</v>
      </c>
      <c r="Q14" s="27" t="str">
        <f t="shared" si="0"/>
        <v>Registered</v>
      </c>
      <c r="R14" s="94">
        <f t="shared" si="1"/>
        <v>1</v>
      </c>
      <c r="S14" s="95"/>
      <c r="T14" s="117">
        <f t="shared" si="2"/>
        <v>0</v>
      </c>
      <c r="U14" s="117">
        <f t="shared" si="3"/>
        <v>0</v>
      </c>
    </row>
    <row r="15" spans="1:21" x14ac:dyDescent="0.3">
      <c r="A15" s="114">
        <v>1329</v>
      </c>
      <c r="B15" s="114" t="s">
        <v>2097</v>
      </c>
      <c r="C15" s="114" t="s">
        <v>2098</v>
      </c>
      <c r="D15" s="114" t="s">
        <v>2160</v>
      </c>
      <c r="E15" s="114" t="s">
        <v>2161</v>
      </c>
      <c r="F15" s="115">
        <v>45720</v>
      </c>
      <c r="G15" s="114" t="s">
        <v>1858</v>
      </c>
      <c r="H15" s="116">
        <v>1898400</v>
      </c>
      <c r="I15" s="116">
        <v>1898400</v>
      </c>
      <c r="J15" s="116">
        <v>1898400</v>
      </c>
      <c r="K15" s="116">
        <v>0</v>
      </c>
      <c r="L15" s="116">
        <v>0</v>
      </c>
      <c r="M15" s="116">
        <v>0</v>
      </c>
      <c r="N15" s="116">
        <v>0</v>
      </c>
      <c r="O15" s="116">
        <v>0</v>
      </c>
      <c r="P15" s="116">
        <v>0</v>
      </c>
      <c r="Q15" s="27" t="str">
        <f t="shared" si="0"/>
        <v>Registered</v>
      </c>
      <c r="R15" s="94">
        <f t="shared" si="1"/>
        <v>1</v>
      </c>
      <c r="S15" s="95"/>
      <c r="T15" s="117">
        <f t="shared" si="2"/>
        <v>0</v>
      </c>
      <c r="U15" s="117">
        <f t="shared" si="3"/>
        <v>0</v>
      </c>
    </row>
    <row r="16" spans="1:21" x14ac:dyDescent="0.3">
      <c r="A16" s="114">
        <v>1330</v>
      </c>
      <c r="B16" s="114" t="s">
        <v>2097</v>
      </c>
      <c r="C16" s="114" t="s">
        <v>2098</v>
      </c>
      <c r="D16" s="114" t="s">
        <v>4992</v>
      </c>
      <c r="E16" s="114" t="s">
        <v>4993</v>
      </c>
      <c r="F16" s="115">
        <v>45716</v>
      </c>
      <c r="G16" s="114" t="s">
        <v>4294</v>
      </c>
      <c r="H16" s="116">
        <v>1898400</v>
      </c>
      <c r="I16" s="116">
        <v>1898400</v>
      </c>
      <c r="J16" s="116">
        <v>1898400</v>
      </c>
      <c r="K16" s="116">
        <v>0</v>
      </c>
      <c r="L16" s="116">
        <v>0</v>
      </c>
      <c r="M16" s="116">
        <v>0</v>
      </c>
      <c r="N16" s="116">
        <v>0</v>
      </c>
      <c r="O16" s="116">
        <v>0</v>
      </c>
      <c r="P16" s="116">
        <v>0</v>
      </c>
      <c r="Q16" s="27" t="str">
        <f t="shared" si="0"/>
        <v>Registered</v>
      </c>
      <c r="R16" s="94">
        <f t="shared" si="1"/>
        <v>1</v>
      </c>
      <c r="S16" s="95"/>
      <c r="T16" s="117">
        <f t="shared" si="2"/>
        <v>0</v>
      </c>
      <c r="U16" s="117">
        <f t="shared" si="3"/>
        <v>0</v>
      </c>
    </row>
    <row r="17" spans="1:21" x14ac:dyDescent="0.3">
      <c r="A17" s="114">
        <v>1331</v>
      </c>
      <c r="B17" s="114" t="s">
        <v>2097</v>
      </c>
      <c r="C17" s="114" t="s">
        <v>2098</v>
      </c>
      <c r="D17" s="114" t="s">
        <v>4994</v>
      </c>
      <c r="E17" s="114" t="s">
        <v>4995</v>
      </c>
      <c r="F17" s="115">
        <v>45716</v>
      </c>
      <c r="G17" s="114" t="s">
        <v>2727</v>
      </c>
      <c r="H17" s="116">
        <v>1898400</v>
      </c>
      <c r="I17" s="116">
        <v>1898400</v>
      </c>
      <c r="J17" s="116">
        <v>1898400</v>
      </c>
      <c r="K17" s="116">
        <v>0</v>
      </c>
      <c r="L17" s="116">
        <v>0</v>
      </c>
      <c r="M17" s="116">
        <v>0</v>
      </c>
      <c r="N17" s="116">
        <v>0</v>
      </c>
      <c r="O17" s="116">
        <v>0</v>
      </c>
      <c r="P17" s="116">
        <v>0</v>
      </c>
      <c r="Q17" s="27" t="str">
        <f t="shared" si="0"/>
        <v>Registered</v>
      </c>
      <c r="R17" s="94">
        <f t="shared" si="1"/>
        <v>1</v>
      </c>
      <c r="S17" s="95"/>
      <c r="T17" s="117">
        <f t="shared" si="2"/>
        <v>0</v>
      </c>
      <c r="U17" s="117">
        <f t="shared" si="3"/>
        <v>0</v>
      </c>
    </row>
    <row r="18" spans="1:21" x14ac:dyDescent="0.3">
      <c r="A18" s="114">
        <v>1332</v>
      </c>
      <c r="B18" s="114" t="s">
        <v>2097</v>
      </c>
      <c r="C18" s="114" t="s">
        <v>2098</v>
      </c>
      <c r="D18" s="114" t="s">
        <v>4996</v>
      </c>
      <c r="E18" s="114" t="s">
        <v>4997</v>
      </c>
      <c r="F18" s="115">
        <v>45719</v>
      </c>
      <c r="G18" s="114" t="s">
        <v>4294</v>
      </c>
      <c r="H18" s="116">
        <v>1898400</v>
      </c>
      <c r="I18" s="116">
        <v>1898400</v>
      </c>
      <c r="J18" s="116">
        <v>1898400</v>
      </c>
      <c r="K18" s="116">
        <v>0</v>
      </c>
      <c r="L18" s="116">
        <v>0</v>
      </c>
      <c r="M18" s="116">
        <v>0</v>
      </c>
      <c r="N18" s="116">
        <v>0</v>
      </c>
      <c r="O18" s="116">
        <v>0</v>
      </c>
      <c r="P18" s="116">
        <v>0</v>
      </c>
      <c r="Q18" s="27" t="str">
        <f t="shared" si="0"/>
        <v>Registered</v>
      </c>
      <c r="R18" s="94">
        <f t="shared" si="1"/>
        <v>1</v>
      </c>
      <c r="S18" s="95"/>
      <c r="T18" s="117">
        <f t="shared" si="2"/>
        <v>0</v>
      </c>
      <c r="U18" s="117">
        <f t="shared" si="3"/>
        <v>0</v>
      </c>
    </row>
    <row r="19" spans="1:21" x14ac:dyDescent="0.3">
      <c r="A19" s="114">
        <v>1333</v>
      </c>
      <c r="B19" s="114" t="s">
        <v>2097</v>
      </c>
      <c r="C19" s="114" t="s">
        <v>2098</v>
      </c>
      <c r="D19" s="114" t="s">
        <v>4998</v>
      </c>
      <c r="E19" s="114" t="s">
        <v>4999</v>
      </c>
      <c r="F19" s="115">
        <v>45716</v>
      </c>
      <c r="G19" s="114" t="s">
        <v>3452</v>
      </c>
      <c r="H19" s="116">
        <v>1898400</v>
      </c>
      <c r="I19" s="116">
        <v>1898400</v>
      </c>
      <c r="J19" s="116">
        <v>1898400</v>
      </c>
      <c r="K19" s="116">
        <v>0</v>
      </c>
      <c r="L19" s="116">
        <v>0</v>
      </c>
      <c r="M19" s="116">
        <v>0</v>
      </c>
      <c r="N19" s="116">
        <v>0</v>
      </c>
      <c r="O19" s="116">
        <v>0</v>
      </c>
      <c r="P19" s="116">
        <v>0</v>
      </c>
      <c r="Q19" s="27" t="str">
        <f t="shared" si="0"/>
        <v>Registered</v>
      </c>
      <c r="R19" s="94">
        <f t="shared" si="1"/>
        <v>1</v>
      </c>
      <c r="S19" s="95"/>
      <c r="T19" s="117">
        <f t="shared" si="2"/>
        <v>0</v>
      </c>
      <c r="U19" s="117">
        <f t="shared" si="3"/>
        <v>0</v>
      </c>
    </row>
    <row r="20" spans="1:21" x14ac:dyDescent="0.3">
      <c r="A20" s="114">
        <v>1334</v>
      </c>
      <c r="B20" s="114" t="s">
        <v>2097</v>
      </c>
      <c r="C20" s="114" t="s">
        <v>2098</v>
      </c>
      <c r="D20" s="114" t="s">
        <v>5000</v>
      </c>
      <c r="E20" s="114" t="s">
        <v>5001</v>
      </c>
      <c r="F20" s="115">
        <v>45716</v>
      </c>
      <c r="G20" s="114" t="s">
        <v>4302</v>
      </c>
      <c r="H20" s="116">
        <v>1898400</v>
      </c>
      <c r="I20" s="116">
        <v>1898400</v>
      </c>
      <c r="J20" s="116">
        <v>1898400</v>
      </c>
      <c r="K20" s="116">
        <v>0</v>
      </c>
      <c r="L20" s="116">
        <v>0</v>
      </c>
      <c r="M20" s="116">
        <v>0</v>
      </c>
      <c r="N20" s="116">
        <v>0</v>
      </c>
      <c r="O20" s="116">
        <v>0</v>
      </c>
      <c r="P20" s="116">
        <v>0</v>
      </c>
      <c r="Q20" s="27" t="str">
        <f t="shared" si="0"/>
        <v>Registered</v>
      </c>
      <c r="R20" s="94">
        <f t="shared" si="1"/>
        <v>1</v>
      </c>
      <c r="S20" s="95"/>
      <c r="T20" s="117">
        <f t="shared" si="2"/>
        <v>0</v>
      </c>
      <c r="U20" s="117">
        <f t="shared" si="3"/>
        <v>0</v>
      </c>
    </row>
    <row r="21" spans="1:21" x14ac:dyDescent="0.3">
      <c r="A21" s="114">
        <v>1335</v>
      </c>
      <c r="B21" s="114" t="s">
        <v>2097</v>
      </c>
      <c r="C21" s="114" t="s">
        <v>2098</v>
      </c>
      <c r="D21" s="114" t="s">
        <v>5002</v>
      </c>
      <c r="E21" s="114" t="s">
        <v>5003</v>
      </c>
      <c r="F21" s="115">
        <v>45716</v>
      </c>
      <c r="G21" s="114" t="s">
        <v>4291</v>
      </c>
      <c r="H21" s="116">
        <v>1898400</v>
      </c>
      <c r="I21" s="116">
        <v>1898400</v>
      </c>
      <c r="J21" s="116">
        <v>1898400</v>
      </c>
      <c r="K21" s="116">
        <v>0</v>
      </c>
      <c r="L21" s="116">
        <v>0</v>
      </c>
      <c r="M21" s="116">
        <v>0</v>
      </c>
      <c r="N21" s="116">
        <v>0</v>
      </c>
      <c r="O21" s="116">
        <v>0</v>
      </c>
      <c r="P21" s="116">
        <v>0</v>
      </c>
      <c r="Q21" s="27" t="str">
        <f t="shared" si="0"/>
        <v>Registered</v>
      </c>
      <c r="R21" s="94">
        <f t="shared" si="1"/>
        <v>1</v>
      </c>
      <c r="S21" s="95"/>
      <c r="T21" s="117">
        <f t="shared" si="2"/>
        <v>0</v>
      </c>
      <c r="U21" s="117">
        <f t="shared" si="3"/>
        <v>0</v>
      </c>
    </row>
    <row r="22" spans="1:21" x14ac:dyDescent="0.3">
      <c r="A22" s="114">
        <v>1336</v>
      </c>
      <c r="B22" s="114" t="s">
        <v>2097</v>
      </c>
      <c r="C22" s="114" t="s">
        <v>2098</v>
      </c>
      <c r="D22" s="114" t="s">
        <v>5004</v>
      </c>
      <c r="E22" s="114" t="s">
        <v>5005</v>
      </c>
      <c r="F22" s="115">
        <v>45842</v>
      </c>
      <c r="G22" s="114" t="s">
        <v>3181</v>
      </c>
      <c r="H22" s="116">
        <v>1898400</v>
      </c>
      <c r="I22" s="116">
        <v>1898400</v>
      </c>
      <c r="J22" s="116">
        <v>1898400</v>
      </c>
      <c r="K22" s="116">
        <v>0</v>
      </c>
      <c r="L22" s="116">
        <v>0</v>
      </c>
      <c r="M22" s="116">
        <v>0</v>
      </c>
      <c r="N22" s="116">
        <v>0</v>
      </c>
      <c r="O22" s="116">
        <v>0</v>
      </c>
      <c r="P22" s="116">
        <v>0</v>
      </c>
      <c r="Q22" s="27" t="str">
        <f t="shared" si="0"/>
        <v>Registered</v>
      </c>
      <c r="R22" s="94">
        <f t="shared" si="1"/>
        <v>1</v>
      </c>
      <c r="S22" s="95"/>
      <c r="T22" s="117">
        <f t="shared" si="2"/>
        <v>0</v>
      </c>
      <c r="U22" s="117">
        <f t="shared" si="3"/>
        <v>0</v>
      </c>
    </row>
    <row r="23" spans="1:21" x14ac:dyDescent="0.3">
      <c r="A23" s="114">
        <v>1337</v>
      </c>
      <c r="B23" s="114" t="s">
        <v>2097</v>
      </c>
      <c r="C23" s="114" t="s">
        <v>2098</v>
      </c>
      <c r="D23" s="114" t="s">
        <v>5006</v>
      </c>
      <c r="E23" s="114" t="s">
        <v>5007</v>
      </c>
      <c r="F23" s="115">
        <v>45721</v>
      </c>
      <c r="G23" s="114" t="s">
        <v>4446</v>
      </c>
      <c r="H23" s="116">
        <v>1898400</v>
      </c>
      <c r="I23" s="116">
        <v>1898400</v>
      </c>
      <c r="J23" s="116">
        <v>1898400</v>
      </c>
      <c r="K23" s="116">
        <v>0</v>
      </c>
      <c r="L23" s="116">
        <v>0</v>
      </c>
      <c r="M23" s="116">
        <v>0</v>
      </c>
      <c r="N23" s="116">
        <v>0</v>
      </c>
      <c r="O23" s="116">
        <v>0</v>
      </c>
      <c r="P23" s="116">
        <v>0</v>
      </c>
      <c r="Q23" s="27" t="str">
        <f t="shared" si="0"/>
        <v>Registered</v>
      </c>
      <c r="R23" s="94">
        <f t="shared" si="1"/>
        <v>1</v>
      </c>
      <c r="S23" s="95"/>
      <c r="T23" s="117">
        <f t="shared" si="2"/>
        <v>0</v>
      </c>
      <c r="U23" s="117">
        <f t="shared" si="3"/>
        <v>0</v>
      </c>
    </row>
    <row r="24" spans="1:21" x14ac:dyDescent="0.3">
      <c r="A24" s="114">
        <v>1338</v>
      </c>
      <c r="B24" s="114" t="s">
        <v>2097</v>
      </c>
      <c r="C24" s="114" t="s">
        <v>2098</v>
      </c>
      <c r="D24" s="114" t="s">
        <v>2099</v>
      </c>
      <c r="E24" s="114" t="s">
        <v>2100</v>
      </c>
      <c r="F24" s="115">
        <v>46111</v>
      </c>
      <c r="G24" s="114" t="s">
        <v>2101</v>
      </c>
      <c r="H24" s="116">
        <v>1898400</v>
      </c>
      <c r="I24" s="116">
        <v>1898400</v>
      </c>
      <c r="J24" s="116">
        <v>1898400</v>
      </c>
      <c r="K24" s="116">
        <v>0</v>
      </c>
      <c r="L24" s="116">
        <v>0</v>
      </c>
      <c r="M24" s="116">
        <v>0</v>
      </c>
      <c r="N24" s="116">
        <v>0</v>
      </c>
      <c r="O24" s="116">
        <v>0</v>
      </c>
      <c r="P24" s="116">
        <v>0</v>
      </c>
      <c r="Q24" s="27" t="str">
        <f t="shared" si="0"/>
        <v>Registered</v>
      </c>
      <c r="R24" s="94">
        <f t="shared" si="1"/>
        <v>1</v>
      </c>
      <c r="S24" s="95"/>
      <c r="T24" s="117">
        <f t="shared" si="2"/>
        <v>0</v>
      </c>
      <c r="U24" s="117">
        <f t="shared" si="3"/>
        <v>0</v>
      </c>
    </row>
    <row r="25" spans="1:21" s="101" customFormat="1" ht="22.2" customHeight="1" x14ac:dyDescent="0.3">
      <c r="A25" s="99">
        <v>10449</v>
      </c>
      <c r="B25" s="99" t="s">
        <v>2097</v>
      </c>
      <c r="C25" s="99" t="s">
        <v>2098</v>
      </c>
      <c r="D25" s="99" t="s">
        <v>808</v>
      </c>
      <c r="E25" s="99" t="s">
        <v>809</v>
      </c>
      <c r="F25" s="100">
        <v>46164</v>
      </c>
      <c r="G25" s="99" t="s">
        <v>1898</v>
      </c>
      <c r="H25" s="96">
        <v>1627000</v>
      </c>
      <c r="I25" s="96">
        <f>H25*R25</f>
        <v>1627000</v>
      </c>
      <c r="J25" s="96">
        <v>161390</v>
      </c>
      <c r="K25" s="96">
        <f>I25-J25</f>
        <v>1465610</v>
      </c>
      <c r="L25" s="97">
        <f>IF(AND($S25&gt;=0,$S25&lt;=30),$K25,0)</f>
        <v>0</v>
      </c>
      <c r="M25" s="97">
        <f>IF(AND($S25&gt;=31,$S25&lt;=60),$K25,0)</f>
        <v>1465610</v>
      </c>
      <c r="N25" s="97">
        <f>IF(AND($S25&gt;=61,$S25&lt;=90),$K25,0)</f>
        <v>0</v>
      </c>
      <c r="O25" s="97">
        <f>IF(AND($S25&gt;=91,$S25&lt;=120),$K25,0)</f>
        <v>0</v>
      </c>
      <c r="P25" s="98">
        <f>IF($S25&gt;120,$K25,0)</f>
        <v>0</v>
      </c>
      <c r="Q25" s="101" t="str">
        <f t="shared" si="0"/>
        <v>Unregistered</v>
      </c>
      <c r="R25" s="102">
        <v>1</v>
      </c>
      <c r="S25" s="95">
        <f>DATE(2026,6,30)-F25</f>
        <v>39</v>
      </c>
    </row>
    <row r="26" spans="1:21" x14ac:dyDescent="0.3">
      <c r="A26" s="114">
        <v>20</v>
      </c>
      <c r="B26" s="114" t="s">
        <v>1444</v>
      </c>
      <c r="C26" s="114" t="s">
        <v>1461</v>
      </c>
      <c r="D26" s="114" t="s">
        <v>1500</v>
      </c>
      <c r="E26" s="114" t="s">
        <v>1501</v>
      </c>
      <c r="F26" s="115">
        <v>46086</v>
      </c>
      <c r="G26" s="114" t="s">
        <v>1492</v>
      </c>
      <c r="H26" s="116">
        <v>56100000</v>
      </c>
      <c r="I26" s="116">
        <v>26928000</v>
      </c>
      <c r="J26" s="116">
        <v>11000000</v>
      </c>
      <c r="K26" s="116">
        <v>15928000</v>
      </c>
      <c r="L26" s="116">
        <v>1683000</v>
      </c>
      <c r="M26" s="116">
        <v>8415000</v>
      </c>
      <c r="N26" s="116">
        <v>5830000</v>
      </c>
      <c r="O26" s="116">
        <v>0</v>
      </c>
      <c r="P26" s="116">
        <v>0</v>
      </c>
      <c r="Q26" s="27" t="str">
        <f t="shared" si="0"/>
        <v>Registered</v>
      </c>
      <c r="R26" s="94">
        <f t="shared" si="1"/>
        <v>0.48</v>
      </c>
      <c r="S26" s="95"/>
      <c r="T26" s="117">
        <f t="shared" ref="T26:T51" si="4">L26+M26+N26+O26+P26</f>
        <v>15928000</v>
      </c>
      <c r="U26" s="117">
        <f t="shared" ref="U26:U51" si="5">K26-T26</f>
        <v>0</v>
      </c>
    </row>
    <row r="27" spans="1:21" x14ac:dyDescent="0.3">
      <c r="A27" s="114">
        <v>21</v>
      </c>
      <c r="B27" s="114" t="s">
        <v>1444</v>
      </c>
      <c r="C27" s="114" t="s">
        <v>1461</v>
      </c>
      <c r="D27" s="114" t="s">
        <v>1462</v>
      </c>
      <c r="E27" s="114" t="s">
        <v>1463</v>
      </c>
      <c r="F27" s="115">
        <v>46098</v>
      </c>
      <c r="G27" s="114" t="s">
        <v>1464</v>
      </c>
      <c r="H27" s="116">
        <v>42414080</v>
      </c>
      <c r="I27" s="116">
        <v>20358758</v>
      </c>
      <c r="J27" s="116">
        <v>4665549</v>
      </c>
      <c r="K27" s="116">
        <v>15693209</v>
      </c>
      <c r="L27" s="116">
        <v>1272422</v>
      </c>
      <c r="M27" s="116">
        <v>6362112</v>
      </c>
      <c r="N27" s="116">
        <v>8058675</v>
      </c>
      <c r="O27" s="116">
        <v>0</v>
      </c>
      <c r="P27" s="116">
        <v>0</v>
      </c>
      <c r="Q27" s="27" t="str">
        <f t="shared" si="0"/>
        <v>Registered</v>
      </c>
      <c r="R27" s="94">
        <f t="shared" si="1"/>
        <v>0.47999999056916948</v>
      </c>
      <c r="S27" s="95"/>
      <c r="T27" s="117">
        <f t="shared" si="4"/>
        <v>15693209</v>
      </c>
      <c r="U27" s="117">
        <f t="shared" si="5"/>
        <v>0</v>
      </c>
    </row>
    <row r="28" spans="1:21" x14ac:dyDescent="0.3">
      <c r="A28" s="114">
        <v>25</v>
      </c>
      <c r="B28" s="114" t="s">
        <v>1444</v>
      </c>
      <c r="C28" s="114" t="s">
        <v>1461</v>
      </c>
      <c r="D28" s="114" t="s">
        <v>438</v>
      </c>
      <c r="E28" s="114" t="s">
        <v>439</v>
      </c>
      <c r="F28" s="115">
        <v>46148</v>
      </c>
      <c r="G28" s="114" t="s">
        <v>10303</v>
      </c>
      <c r="H28" s="116">
        <v>33500000</v>
      </c>
      <c r="I28" s="116">
        <v>16080000</v>
      </c>
      <c r="J28" s="116">
        <v>3350000</v>
      </c>
      <c r="K28" s="116">
        <v>12730000</v>
      </c>
      <c r="L28" s="116">
        <v>1005000</v>
      </c>
      <c r="M28" s="116">
        <v>11725000</v>
      </c>
      <c r="N28" s="116">
        <v>0</v>
      </c>
      <c r="O28" s="116">
        <v>0</v>
      </c>
      <c r="P28" s="116">
        <v>0</v>
      </c>
      <c r="Q28" s="27" t="str">
        <f t="shared" si="0"/>
        <v>Registered</v>
      </c>
      <c r="R28" s="94">
        <f t="shared" si="1"/>
        <v>0.48</v>
      </c>
      <c r="S28" s="95"/>
      <c r="T28" s="117">
        <f t="shared" si="4"/>
        <v>12730000</v>
      </c>
      <c r="U28" s="117">
        <f t="shared" si="5"/>
        <v>0</v>
      </c>
    </row>
    <row r="29" spans="1:21" x14ac:dyDescent="0.3">
      <c r="A29" s="114">
        <v>26</v>
      </c>
      <c r="B29" s="114" t="s">
        <v>1444</v>
      </c>
      <c r="C29" s="114" t="s">
        <v>1461</v>
      </c>
      <c r="D29" s="114" t="s">
        <v>1507</v>
      </c>
      <c r="E29" s="114" t="s">
        <v>1508</v>
      </c>
      <c r="F29" s="115">
        <v>45804</v>
      </c>
      <c r="G29" s="114" t="s">
        <v>1492</v>
      </c>
      <c r="H29" s="116">
        <v>32550000</v>
      </c>
      <c r="I29" s="116">
        <v>15624000</v>
      </c>
      <c r="J29" s="116">
        <v>3000000</v>
      </c>
      <c r="K29" s="116">
        <v>12624000</v>
      </c>
      <c r="L29" s="116">
        <v>976500</v>
      </c>
      <c r="M29" s="116">
        <v>4882500</v>
      </c>
      <c r="N29" s="116">
        <v>6765000</v>
      </c>
      <c r="O29" s="116">
        <v>0</v>
      </c>
      <c r="P29" s="116">
        <v>0</v>
      </c>
      <c r="Q29" s="27" t="str">
        <f t="shared" si="0"/>
        <v>Registered</v>
      </c>
      <c r="R29" s="94">
        <f t="shared" si="1"/>
        <v>0.48</v>
      </c>
      <c r="S29" s="95"/>
      <c r="T29" s="117">
        <f t="shared" si="4"/>
        <v>12624000</v>
      </c>
      <c r="U29" s="117">
        <f t="shared" si="5"/>
        <v>0</v>
      </c>
    </row>
    <row r="30" spans="1:21" x14ac:dyDescent="0.3">
      <c r="A30" s="114">
        <v>27</v>
      </c>
      <c r="B30" s="114" t="s">
        <v>1444</v>
      </c>
      <c r="C30" s="114" t="s">
        <v>1461</v>
      </c>
      <c r="D30" s="114" t="s">
        <v>1509</v>
      </c>
      <c r="E30" s="114" t="s">
        <v>1510</v>
      </c>
      <c r="F30" s="115">
        <v>45804</v>
      </c>
      <c r="G30" s="114" t="s">
        <v>1511</v>
      </c>
      <c r="H30" s="116">
        <v>32550000</v>
      </c>
      <c r="I30" s="116">
        <v>15624000</v>
      </c>
      <c r="J30" s="116">
        <v>3000000</v>
      </c>
      <c r="K30" s="116">
        <v>12624000</v>
      </c>
      <c r="L30" s="116">
        <v>976500</v>
      </c>
      <c r="M30" s="116">
        <v>4882500</v>
      </c>
      <c r="N30" s="116">
        <v>6765000</v>
      </c>
      <c r="O30" s="116">
        <v>0</v>
      </c>
      <c r="P30" s="116">
        <v>0</v>
      </c>
      <c r="Q30" s="27" t="str">
        <f t="shared" si="0"/>
        <v>Registered</v>
      </c>
      <c r="R30" s="94">
        <f t="shared" si="1"/>
        <v>0.48</v>
      </c>
      <c r="S30" s="95"/>
      <c r="T30" s="117">
        <f t="shared" si="4"/>
        <v>12624000</v>
      </c>
      <c r="U30" s="117">
        <f t="shared" si="5"/>
        <v>0</v>
      </c>
    </row>
    <row r="31" spans="1:21" x14ac:dyDescent="0.3">
      <c r="A31" s="114">
        <v>32</v>
      </c>
      <c r="B31" s="114" t="s">
        <v>1444</v>
      </c>
      <c r="C31" s="114" t="s">
        <v>1461</v>
      </c>
      <c r="D31" s="114" t="s">
        <v>1520</v>
      </c>
      <c r="E31" s="114" t="s">
        <v>1521</v>
      </c>
      <c r="F31" s="115">
        <v>45929</v>
      </c>
      <c r="G31" s="114" t="s">
        <v>1429</v>
      </c>
      <c r="H31" s="116">
        <v>40400000</v>
      </c>
      <c r="I31" s="116">
        <v>19392000</v>
      </c>
      <c r="J31" s="116">
        <v>7904000</v>
      </c>
      <c r="K31" s="116">
        <v>11488000</v>
      </c>
      <c r="L31" s="116">
        <v>1212000</v>
      </c>
      <c r="M31" s="116">
        <v>6060000</v>
      </c>
      <c r="N31" s="116">
        <v>4216000</v>
      </c>
      <c r="O31" s="116">
        <v>0</v>
      </c>
      <c r="P31" s="116">
        <v>0</v>
      </c>
      <c r="Q31" s="27" t="str">
        <f t="shared" si="0"/>
        <v>Registered</v>
      </c>
      <c r="R31" s="94">
        <f t="shared" si="1"/>
        <v>0.48</v>
      </c>
      <c r="S31" s="95"/>
      <c r="T31" s="117">
        <f t="shared" si="4"/>
        <v>11488000</v>
      </c>
      <c r="U31" s="117">
        <f t="shared" si="5"/>
        <v>0</v>
      </c>
    </row>
    <row r="32" spans="1:21" x14ac:dyDescent="0.3">
      <c r="A32" s="114">
        <v>33</v>
      </c>
      <c r="B32" s="114" t="s">
        <v>1444</v>
      </c>
      <c r="C32" s="114" t="s">
        <v>1461</v>
      </c>
      <c r="D32" s="114" t="s">
        <v>1544</v>
      </c>
      <c r="E32" s="114" t="s">
        <v>1516</v>
      </c>
      <c r="F32" s="115">
        <v>46081</v>
      </c>
      <c r="G32" s="114" t="s">
        <v>1545</v>
      </c>
      <c r="H32" s="116">
        <v>30000000</v>
      </c>
      <c r="I32" s="116">
        <v>14400000</v>
      </c>
      <c r="J32" s="116">
        <v>3000000</v>
      </c>
      <c r="K32" s="116">
        <v>11400000</v>
      </c>
      <c r="L32" s="116">
        <v>900000</v>
      </c>
      <c r="M32" s="116">
        <v>4500000</v>
      </c>
      <c r="N32" s="116">
        <v>0</v>
      </c>
      <c r="O32" s="116">
        <v>6000000</v>
      </c>
      <c r="P32" s="116">
        <v>0</v>
      </c>
      <c r="Q32" s="27" t="str">
        <f t="shared" si="0"/>
        <v>Registered</v>
      </c>
      <c r="R32" s="94">
        <f t="shared" si="1"/>
        <v>0.48</v>
      </c>
      <c r="S32" s="95"/>
      <c r="T32" s="117">
        <f t="shared" si="4"/>
        <v>11400000</v>
      </c>
      <c r="U32" s="117">
        <f t="shared" si="5"/>
        <v>0</v>
      </c>
    </row>
    <row r="33" spans="1:21" x14ac:dyDescent="0.3">
      <c r="A33" s="114">
        <v>35</v>
      </c>
      <c r="B33" s="114" t="s">
        <v>1444</v>
      </c>
      <c r="C33" s="114" t="s">
        <v>1461</v>
      </c>
      <c r="D33" s="114" t="s">
        <v>1578</v>
      </c>
      <c r="E33" s="114" t="s">
        <v>1579</v>
      </c>
      <c r="F33" s="115">
        <v>46022</v>
      </c>
      <c r="G33" s="114" t="s">
        <v>1580</v>
      </c>
      <c r="H33" s="116">
        <v>32700000</v>
      </c>
      <c r="I33" s="116">
        <v>15696000</v>
      </c>
      <c r="J33" s="116">
        <v>4500000</v>
      </c>
      <c r="K33" s="116">
        <v>11196000</v>
      </c>
      <c r="L33" s="116">
        <v>981000</v>
      </c>
      <c r="M33" s="116">
        <v>4905000</v>
      </c>
      <c r="N33" s="116">
        <v>0</v>
      </c>
      <c r="O33" s="116">
        <v>0</v>
      </c>
      <c r="P33" s="116">
        <v>5310000</v>
      </c>
      <c r="Q33" s="27" t="str">
        <f t="shared" si="0"/>
        <v>Registered</v>
      </c>
      <c r="R33" s="94">
        <f t="shared" si="1"/>
        <v>0.48</v>
      </c>
      <c r="S33" s="95"/>
      <c r="T33" s="117">
        <f t="shared" si="4"/>
        <v>11196000</v>
      </c>
      <c r="U33" s="117">
        <f t="shared" si="5"/>
        <v>0</v>
      </c>
    </row>
    <row r="34" spans="1:21" x14ac:dyDescent="0.3">
      <c r="A34" s="114">
        <v>36</v>
      </c>
      <c r="B34" s="114" t="s">
        <v>1444</v>
      </c>
      <c r="C34" s="114" t="s">
        <v>1461</v>
      </c>
      <c r="D34" s="114" t="s">
        <v>1536</v>
      </c>
      <c r="E34" s="114" t="s">
        <v>1537</v>
      </c>
      <c r="F34" s="115">
        <v>45831</v>
      </c>
      <c r="G34" s="114" t="s">
        <v>1538</v>
      </c>
      <c r="H34" s="116">
        <v>27633928</v>
      </c>
      <c r="I34" s="116">
        <v>13264286</v>
      </c>
      <c r="J34" s="116">
        <v>2100000</v>
      </c>
      <c r="K34" s="116">
        <v>11164286</v>
      </c>
      <c r="L34" s="116">
        <v>2487054</v>
      </c>
      <c r="M34" s="116">
        <v>2487053</v>
      </c>
      <c r="N34" s="116">
        <v>0</v>
      </c>
      <c r="O34" s="116">
        <v>0</v>
      </c>
      <c r="P34" s="116">
        <v>6190179</v>
      </c>
      <c r="Q34" s="27" t="str">
        <f t="shared" si="0"/>
        <v>Registered</v>
      </c>
      <c r="R34" s="94">
        <f t="shared" si="1"/>
        <v>0.48000002026494387</v>
      </c>
      <c r="S34" s="95"/>
      <c r="T34" s="117">
        <f t="shared" si="4"/>
        <v>11164286</v>
      </c>
      <c r="U34" s="117">
        <f t="shared" si="5"/>
        <v>0</v>
      </c>
    </row>
    <row r="35" spans="1:21" x14ac:dyDescent="0.3">
      <c r="A35" s="114">
        <v>42</v>
      </c>
      <c r="B35" s="114" t="s">
        <v>1444</v>
      </c>
      <c r="C35" s="114" t="s">
        <v>1461</v>
      </c>
      <c r="D35" s="114" t="s">
        <v>2697</v>
      </c>
      <c r="E35" s="114" t="s">
        <v>2698</v>
      </c>
      <c r="F35" s="115">
        <v>45838</v>
      </c>
      <c r="G35" s="114" t="s">
        <v>1837</v>
      </c>
      <c r="H35" s="116">
        <v>61300000</v>
      </c>
      <c r="I35" s="116">
        <v>29424000</v>
      </c>
      <c r="J35" s="116">
        <v>19585000</v>
      </c>
      <c r="K35" s="116">
        <v>9839000</v>
      </c>
      <c r="L35" s="116">
        <v>1839000</v>
      </c>
      <c r="M35" s="116">
        <v>7500000</v>
      </c>
      <c r="N35" s="116">
        <v>0</v>
      </c>
      <c r="O35" s="116">
        <v>0</v>
      </c>
      <c r="P35" s="116">
        <v>500000</v>
      </c>
      <c r="Q35" s="27" t="str">
        <f t="shared" si="0"/>
        <v>Registered</v>
      </c>
      <c r="R35" s="94">
        <f t="shared" si="1"/>
        <v>0.48</v>
      </c>
      <c r="S35" s="95"/>
      <c r="T35" s="117">
        <f t="shared" si="4"/>
        <v>9839000</v>
      </c>
      <c r="U35" s="117">
        <f t="shared" si="5"/>
        <v>0</v>
      </c>
    </row>
    <row r="36" spans="1:21" x14ac:dyDescent="0.3">
      <c r="A36" s="114">
        <v>53</v>
      </c>
      <c r="B36" s="114" t="s">
        <v>1444</v>
      </c>
      <c r="C36" s="114" t="s">
        <v>1461</v>
      </c>
      <c r="D36" s="114" t="s">
        <v>2025</v>
      </c>
      <c r="E36" s="114" t="s">
        <v>2026</v>
      </c>
      <c r="F36" s="115">
        <v>46108</v>
      </c>
      <c r="G36" s="114" t="s">
        <v>1492</v>
      </c>
      <c r="H36" s="116">
        <v>42500000</v>
      </c>
      <c r="I36" s="116">
        <v>20400000</v>
      </c>
      <c r="J36" s="116">
        <v>11501001</v>
      </c>
      <c r="K36" s="116">
        <v>8898999</v>
      </c>
      <c r="L36" s="116">
        <v>1275000</v>
      </c>
      <c r="M36" s="116">
        <v>6375000</v>
      </c>
      <c r="N36" s="116">
        <v>1248999</v>
      </c>
      <c r="O36" s="116">
        <v>0</v>
      </c>
      <c r="P36" s="116">
        <v>0</v>
      </c>
      <c r="Q36" s="27" t="str">
        <f t="shared" si="0"/>
        <v>Registered</v>
      </c>
      <c r="R36" s="94">
        <f t="shared" si="1"/>
        <v>0.48</v>
      </c>
      <c r="S36" s="95"/>
      <c r="T36" s="117">
        <f t="shared" si="4"/>
        <v>8898999</v>
      </c>
      <c r="U36" s="117">
        <f t="shared" si="5"/>
        <v>0</v>
      </c>
    </row>
    <row r="37" spans="1:21" x14ac:dyDescent="0.3">
      <c r="A37" s="114">
        <v>55</v>
      </c>
      <c r="B37" s="114" t="s">
        <v>1444</v>
      </c>
      <c r="C37" s="114" t="s">
        <v>1461</v>
      </c>
      <c r="D37" s="114" t="s">
        <v>1732</v>
      </c>
      <c r="E37" s="114" t="s">
        <v>1733</v>
      </c>
      <c r="F37" s="115">
        <v>45868</v>
      </c>
      <c r="G37" s="114" t="s">
        <v>1471</v>
      </c>
      <c r="H37" s="116">
        <v>25100000</v>
      </c>
      <c r="I37" s="116">
        <v>12048000</v>
      </c>
      <c r="J37" s="116">
        <v>3700000</v>
      </c>
      <c r="K37" s="116">
        <v>8348000</v>
      </c>
      <c r="L37" s="116">
        <v>753000</v>
      </c>
      <c r="M37" s="116">
        <v>3765000</v>
      </c>
      <c r="N37" s="116">
        <v>3830000</v>
      </c>
      <c r="O37" s="116">
        <v>0</v>
      </c>
      <c r="P37" s="116">
        <v>0</v>
      </c>
      <c r="Q37" s="27" t="str">
        <f t="shared" si="0"/>
        <v>Registered</v>
      </c>
      <c r="R37" s="94">
        <f t="shared" si="1"/>
        <v>0.48</v>
      </c>
      <c r="S37" s="95"/>
      <c r="T37" s="117">
        <f t="shared" si="4"/>
        <v>8348000</v>
      </c>
      <c r="U37" s="117">
        <f t="shared" si="5"/>
        <v>0</v>
      </c>
    </row>
    <row r="38" spans="1:21" x14ac:dyDescent="0.3">
      <c r="A38" s="114">
        <v>61</v>
      </c>
      <c r="B38" s="114" t="s">
        <v>1444</v>
      </c>
      <c r="C38" s="114" t="s">
        <v>1461</v>
      </c>
      <c r="D38" s="114" t="s">
        <v>2022</v>
      </c>
      <c r="E38" s="114" t="s">
        <v>2023</v>
      </c>
      <c r="F38" s="115">
        <v>45929</v>
      </c>
      <c r="G38" s="114" t="s">
        <v>2024</v>
      </c>
      <c r="H38" s="116">
        <v>32600000</v>
      </c>
      <c r="I38" s="116">
        <v>15648000</v>
      </c>
      <c r="J38" s="116">
        <v>8001100</v>
      </c>
      <c r="K38" s="116">
        <v>7646900</v>
      </c>
      <c r="L38" s="116">
        <v>978000</v>
      </c>
      <c r="M38" s="116">
        <v>4890000</v>
      </c>
      <c r="N38" s="116">
        <v>1778900</v>
      </c>
      <c r="O38" s="116">
        <v>0</v>
      </c>
      <c r="P38" s="116">
        <v>0</v>
      </c>
      <c r="Q38" s="27" t="str">
        <f t="shared" si="0"/>
        <v>Registered</v>
      </c>
      <c r="R38" s="94">
        <f t="shared" si="1"/>
        <v>0.48</v>
      </c>
      <c r="S38" s="95"/>
      <c r="T38" s="117">
        <f t="shared" si="4"/>
        <v>7646900</v>
      </c>
      <c r="U38" s="117">
        <f t="shared" si="5"/>
        <v>0</v>
      </c>
    </row>
    <row r="39" spans="1:21" x14ac:dyDescent="0.3">
      <c r="A39" s="114">
        <v>81</v>
      </c>
      <c r="B39" s="114" t="s">
        <v>1444</v>
      </c>
      <c r="C39" s="114" t="s">
        <v>1461</v>
      </c>
      <c r="D39" s="114" t="s">
        <v>2827</v>
      </c>
      <c r="E39" s="114" t="s">
        <v>2828</v>
      </c>
      <c r="F39" s="115">
        <v>46022</v>
      </c>
      <c r="G39" s="114" t="s">
        <v>2829</v>
      </c>
      <c r="H39" s="116">
        <v>32700000</v>
      </c>
      <c r="I39" s="116">
        <v>15696000</v>
      </c>
      <c r="J39" s="116">
        <v>10101001</v>
      </c>
      <c r="K39" s="116">
        <v>5594999</v>
      </c>
      <c r="L39" s="116">
        <v>981000</v>
      </c>
      <c r="M39" s="116">
        <v>4613999</v>
      </c>
      <c r="N39" s="116">
        <v>0</v>
      </c>
      <c r="O39" s="116">
        <v>0</v>
      </c>
      <c r="P39" s="116">
        <v>0</v>
      </c>
      <c r="Q39" s="27" t="str">
        <f t="shared" si="0"/>
        <v>Registered</v>
      </c>
      <c r="R39" s="94">
        <f t="shared" si="1"/>
        <v>0.48</v>
      </c>
      <c r="S39" s="95"/>
      <c r="T39" s="117">
        <f t="shared" si="4"/>
        <v>5594999</v>
      </c>
      <c r="U39" s="117">
        <f t="shared" si="5"/>
        <v>0</v>
      </c>
    </row>
    <row r="40" spans="1:21" x14ac:dyDescent="0.3">
      <c r="A40" s="114">
        <v>184</v>
      </c>
      <c r="B40" s="114" t="s">
        <v>1444</v>
      </c>
      <c r="C40" s="114" t="s">
        <v>1461</v>
      </c>
      <c r="D40" s="114" t="s">
        <v>2757</v>
      </c>
      <c r="E40" s="114" t="s">
        <v>2758</v>
      </c>
      <c r="F40" s="115">
        <v>46081</v>
      </c>
      <c r="G40" s="114" t="s">
        <v>1511</v>
      </c>
      <c r="H40" s="116">
        <v>25800000</v>
      </c>
      <c r="I40" s="116">
        <v>5418000</v>
      </c>
      <c r="J40" s="116">
        <v>2580000</v>
      </c>
      <c r="K40" s="116">
        <v>2838000</v>
      </c>
      <c r="L40" s="116">
        <v>1290000</v>
      </c>
      <c r="M40" s="116">
        <v>774000</v>
      </c>
      <c r="N40" s="116">
        <v>774000</v>
      </c>
      <c r="O40" s="116">
        <v>0</v>
      </c>
      <c r="P40" s="116">
        <v>0</v>
      </c>
      <c r="Q40" s="27" t="str">
        <f t="shared" si="0"/>
        <v>Registered</v>
      </c>
      <c r="R40" s="94">
        <f t="shared" si="1"/>
        <v>0.21</v>
      </c>
      <c r="S40" s="95"/>
      <c r="T40" s="117">
        <f t="shared" si="4"/>
        <v>2838000</v>
      </c>
      <c r="U40" s="117">
        <f t="shared" si="5"/>
        <v>0</v>
      </c>
    </row>
    <row r="41" spans="1:21" x14ac:dyDescent="0.3">
      <c r="A41" s="114">
        <v>213</v>
      </c>
      <c r="B41" s="114" t="s">
        <v>1444</v>
      </c>
      <c r="C41" s="114" t="s">
        <v>1461</v>
      </c>
      <c r="D41" s="114" t="s">
        <v>5423</v>
      </c>
      <c r="E41" s="114" t="s">
        <v>5424</v>
      </c>
      <c r="F41" s="115">
        <v>45837</v>
      </c>
      <c r="G41" s="114" t="s">
        <v>2505</v>
      </c>
      <c r="H41" s="116">
        <v>25000000</v>
      </c>
      <c r="I41" s="116">
        <v>9750000</v>
      </c>
      <c r="J41" s="116">
        <v>7250000</v>
      </c>
      <c r="K41" s="116">
        <v>2500000</v>
      </c>
      <c r="L41" s="116">
        <v>1000000</v>
      </c>
      <c r="M41" s="116">
        <v>1500000</v>
      </c>
      <c r="N41" s="116">
        <v>0</v>
      </c>
      <c r="O41" s="116">
        <v>0</v>
      </c>
      <c r="P41" s="116">
        <v>0</v>
      </c>
      <c r="Q41" s="27" t="str">
        <f t="shared" si="0"/>
        <v>Registered</v>
      </c>
      <c r="R41" s="94">
        <f t="shared" si="1"/>
        <v>0.39</v>
      </c>
      <c r="S41" s="95"/>
      <c r="T41" s="117">
        <f t="shared" si="4"/>
        <v>2500000</v>
      </c>
      <c r="U41" s="117">
        <f t="shared" si="5"/>
        <v>0</v>
      </c>
    </row>
    <row r="42" spans="1:21" x14ac:dyDescent="0.3">
      <c r="A42" s="114">
        <v>296</v>
      </c>
      <c r="B42" s="114" t="s">
        <v>1444</v>
      </c>
      <c r="C42" s="114" t="s">
        <v>1461</v>
      </c>
      <c r="D42" s="114" t="s">
        <v>2572</v>
      </c>
      <c r="E42" s="114" t="s">
        <v>2573</v>
      </c>
      <c r="F42" s="115">
        <v>45961</v>
      </c>
      <c r="G42" s="114" t="s">
        <v>2574</v>
      </c>
      <c r="H42" s="116">
        <v>41100000</v>
      </c>
      <c r="I42" s="116">
        <v>19728000</v>
      </c>
      <c r="J42" s="116">
        <v>18084000</v>
      </c>
      <c r="K42" s="116">
        <v>1644000</v>
      </c>
      <c r="L42" s="116">
        <v>1233000</v>
      </c>
      <c r="M42" s="116">
        <v>411000</v>
      </c>
      <c r="N42" s="116">
        <v>0</v>
      </c>
      <c r="O42" s="116">
        <v>0</v>
      </c>
      <c r="P42" s="116">
        <v>0</v>
      </c>
      <c r="Q42" s="27" t="str">
        <f t="shared" si="0"/>
        <v>Registered</v>
      </c>
      <c r="R42" s="94">
        <f t="shared" si="1"/>
        <v>0.48</v>
      </c>
      <c r="S42" s="95"/>
      <c r="T42" s="117">
        <f t="shared" si="4"/>
        <v>1644000</v>
      </c>
      <c r="U42" s="117">
        <f t="shared" si="5"/>
        <v>0</v>
      </c>
    </row>
    <row r="43" spans="1:21" x14ac:dyDescent="0.3">
      <c r="A43" s="114">
        <v>377</v>
      </c>
      <c r="B43" s="114" t="s">
        <v>1444</v>
      </c>
      <c r="C43" s="114" t="s">
        <v>1461</v>
      </c>
      <c r="D43" s="114" t="s">
        <v>10032</v>
      </c>
      <c r="E43" s="114" t="s">
        <v>10033</v>
      </c>
      <c r="F43" s="115">
        <v>45971</v>
      </c>
      <c r="G43" s="114" t="s">
        <v>9587</v>
      </c>
      <c r="H43" s="116">
        <v>41100000</v>
      </c>
      <c r="I43" s="116">
        <v>19728000</v>
      </c>
      <c r="J43" s="116">
        <v>18495000</v>
      </c>
      <c r="K43" s="116">
        <v>1233000</v>
      </c>
      <c r="L43" s="116">
        <v>1233000</v>
      </c>
      <c r="M43" s="116">
        <v>0</v>
      </c>
      <c r="N43" s="116">
        <v>0</v>
      </c>
      <c r="O43" s="116">
        <v>0</v>
      </c>
      <c r="P43" s="116">
        <v>0</v>
      </c>
      <c r="Q43" s="27" t="str">
        <f t="shared" si="0"/>
        <v>Registered</v>
      </c>
      <c r="R43" s="94">
        <f t="shared" si="1"/>
        <v>0.48</v>
      </c>
      <c r="S43" s="95"/>
      <c r="T43" s="117">
        <f t="shared" si="4"/>
        <v>1233000</v>
      </c>
      <c r="U43" s="117">
        <f t="shared" si="5"/>
        <v>0</v>
      </c>
    </row>
    <row r="44" spans="1:21" x14ac:dyDescent="0.3">
      <c r="A44" s="114">
        <v>424</v>
      </c>
      <c r="B44" s="114" t="s">
        <v>1444</v>
      </c>
      <c r="C44" s="114" t="s">
        <v>1461</v>
      </c>
      <c r="D44" s="114" t="s">
        <v>10172</v>
      </c>
      <c r="E44" s="114" t="s">
        <v>10173</v>
      </c>
      <c r="F44" s="115">
        <v>46022</v>
      </c>
      <c r="G44" s="114" t="s">
        <v>2337</v>
      </c>
      <c r="H44" s="116">
        <v>32550000</v>
      </c>
      <c r="I44" s="116">
        <v>15624000</v>
      </c>
      <c r="J44" s="116">
        <v>14647500</v>
      </c>
      <c r="K44" s="116">
        <v>976500</v>
      </c>
      <c r="L44" s="116">
        <v>976500</v>
      </c>
      <c r="M44" s="116">
        <v>0</v>
      </c>
      <c r="N44" s="116">
        <v>0</v>
      </c>
      <c r="O44" s="116">
        <v>0</v>
      </c>
      <c r="P44" s="116">
        <v>0</v>
      </c>
      <c r="Q44" s="27" t="str">
        <f t="shared" si="0"/>
        <v>Registered</v>
      </c>
      <c r="R44" s="94">
        <f t="shared" si="1"/>
        <v>0.48</v>
      </c>
      <c r="S44" s="95"/>
      <c r="T44" s="117">
        <f t="shared" si="4"/>
        <v>976500</v>
      </c>
      <c r="U44" s="117">
        <f t="shared" si="5"/>
        <v>0</v>
      </c>
    </row>
    <row r="45" spans="1:21" x14ac:dyDescent="0.3">
      <c r="A45" s="114">
        <v>490</v>
      </c>
      <c r="B45" s="114" t="s">
        <v>1444</v>
      </c>
      <c r="C45" s="114" t="s">
        <v>1461</v>
      </c>
      <c r="D45" s="114" t="s">
        <v>5417</v>
      </c>
      <c r="E45" s="114" t="s">
        <v>5418</v>
      </c>
      <c r="F45" s="115">
        <v>46022</v>
      </c>
      <c r="G45" s="114" t="s">
        <v>5419</v>
      </c>
      <c r="H45" s="116">
        <v>25200000</v>
      </c>
      <c r="I45" s="116">
        <v>12096000</v>
      </c>
      <c r="J45" s="116">
        <v>11340000</v>
      </c>
      <c r="K45" s="116">
        <v>756000</v>
      </c>
      <c r="L45" s="116">
        <v>756000</v>
      </c>
      <c r="M45" s="116">
        <v>0</v>
      </c>
      <c r="N45" s="116">
        <v>0</v>
      </c>
      <c r="O45" s="116">
        <v>0</v>
      </c>
      <c r="P45" s="116">
        <v>0</v>
      </c>
      <c r="Q45" s="27" t="str">
        <f t="shared" si="0"/>
        <v>Registered</v>
      </c>
      <c r="R45" s="94">
        <f t="shared" si="1"/>
        <v>0.48</v>
      </c>
      <c r="S45" s="95"/>
      <c r="T45" s="117">
        <f t="shared" si="4"/>
        <v>756000</v>
      </c>
      <c r="U45" s="117">
        <f t="shared" si="5"/>
        <v>0</v>
      </c>
    </row>
    <row r="46" spans="1:21" x14ac:dyDescent="0.3">
      <c r="A46" s="114">
        <v>491</v>
      </c>
      <c r="B46" s="114" t="s">
        <v>1444</v>
      </c>
      <c r="C46" s="114" t="s">
        <v>1461</v>
      </c>
      <c r="D46" s="114" t="s">
        <v>5420</v>
      </c>
      <c r="E46" s="114" t="s">
        <v>5421</v>
      </c>
      <c r="F46" s="115">
        <v>46022</v>
      </c>
      <c r="G46" s="114" t="s">
        <v>5422</v>
      </c>
      <c r="H46" s="116">
        <v>25200000</v>
      </c>
      <c r="I46" s="116">
        <v>12096000</v>
      </c>
      <c r="J46" s="116">
        <v>11340000</v>
      </c>
      <c r="K46" s="116">
        <v>756000</v>
      </c>
      <c r="L46" s="116">
        <v>756000</v>
      </c>
      <c r="M46" s="116">
        <v>0</v>
      </c>
      <c r="N46" s="116">
        <v>0</v>
      </c>
      <c r="O46" s="116">
        <v>0</v>
      </c>
      <c r="P46" s="116">
        <v>0</v>
      </c>
      <c r="Q46" s="27" t="str">
        <f t="shared" si="0"/>
        <v>Registered</v>
      </c>
      <c r="R46" s="94">
        <f t="shared" si="1"/>
        <v>0.48</v>
      </c>
      <c r="S46" s="95"/>
      <c r="T46" s="117">
        <f t="shared" si="4"/>
        <v>756000</v>
      </c>
      <c r="U46" s="117">
        <f t="shared" si="5"/>
        <v>0</v>
      </c>
    </row>
    <row r="47" spans="1:21" x14ac:dyDescent="0.3">
      <c r="A47" s="114">
        <v>496</v>
      </c>
      <c r="B47" s="114" t="s">
        <v>1444</v>
      </c>
      <c r="C47" s="114" t="s">
        <v>1461</v>
      </c>
      <c r="D47" s="114" t="s">
        <v>10182</v>
      </c>
      <c r="E47" s="114" t="s">
        <v>10183</v>
      </c>
      <c r="F47" s="115">
        <v>45887</v>
      </c>
      <c r="G47" s="114" t="s">
        <v>4397</v>
      </c>
      <c r="H47" s="116">
        <v>29277000</v>
      </c>
      <c r="I47" s="116">
        <v>14052960</v>
      </c>
      <c r="J47" s="116">
        <v>13322770</v>
      </c>
      <c r="K47" s="116">
        <v>730190</v>
      </c>
      <c r="L47" s="116">
        <v>730190</v>
      </c>
      <c r="M47" s="116">
        <v>0</v>
      </c>
      <c r="N47" s="116">
        <v>0</v>
      </c>
      <c r="O47" s="116">
        <v>0</v>
      </c>
      <c r="P47" s="116">
        <v>0</v>
      </c>
      <c r="Q47" s="27" t="str">
        <f t="shared" si="0"/>
        <v>Registered</v>
      </c>
      <c r="R47" s="94">
        <f t="shared" si="1"/>
        <v>0.48</v>
      </c>
      <c r="S47" s="95"/>
      <c r="T47" s="117">
        <f t="shared" si="4"/>
        <v>730190</v>
      </c>
      <c r="U47" s="117">
        <f t="shared" si="5"/>
        <v>0</v>
      </c>
    </row>
    <row r="48" spans="1:21" x14ac:dyDescent="0.3">
      <c r="A48" s="114">
        <v>1108</v>
      </c>
      <c r="B48" s="114" t="s">
        <v>1444</v>
      </c>
      <c r="C48" s="114" t="s">
        <v>1461</v>
      </c>
      <c r="D48" s="114" t="s">
        <v>10013</v>
      </c>
      <c r="E48" s="114" t="s">
        <v>10014</v>
      </c>
      <c r="F48" s="115">
        <v>46053</v>
      </c>
      <c r="G48" s="114" t="s">
        <v>10015</v>
      </c>
      <c r="H48" s="116">
        <v>25200000</v>
      </c>
      <c r="I48" s="116">
        <v>1008000</v>
      </c>
      <c r="J48" s="116">
        <v>1000000</v>
      </c>
      <c r="K48" s="116">
        <v>8000</v>
      </c>
      <c r="L48" s="116">
        <v>0</v>
      </c>
      <c r="M48" s="116">
        <v>8000</v>
      </c>
      <c r="N48" s="116">
        <v>0</v>
      </c>
      <c r="O48" s="116">
        <v>0</v>
      </c>
      <c r="P48" s="116">
        <v>0</v>
      </c>
      <c r="Q48" s="27" t="str">
        <f t="shared" si="0"/>
        <v>Registered</v>
      </c>
      <c r="R48" s="94">
        <f t="shared" si="1"/>
        <v>0.04</v>
      </c>
      <c r="S48" s="95"/>
      <c r="T48" s="117">
        <f t="shared" si="4"/>
        <v>8000</v>
      </c>
      <c r="U48" s="117">
        <f t="shared" si="5"/>
        <v>0</v>
      </c>
    </row>
    <row r="49" spans="1:21" x14ac:dyDescent="0.3">
      <c r="A49" s="114">
        <v>10213</v>
      </c>
      <c r="B49" s="114" t="s">
        <v>1444</v>
      </c>
      <c r="C49" s="114" t="s">
        <v>1461</v>
      </c>
      <c r="D49" s="114" t="s">
        <v>9420</v>
      </c>
      <c r="E49" s="114" t="s">
        <v>9421</v>
      </c>
      <c r="F49" s="115">
        <v>45899</v>
      </c>
      <c r="G49" s="114" t="s">
        <v>8973</v>
      </c>
      <c r="H49" s="116">
        <v>26000000</v>
      </c>
      <c r="I49" s="116">
        <v>2640240</v>
      </c>
      <c r="J49" s="116">
        <v>2640476</v>
      </c>
      <c r="K49" s="116">
        <v>-236</v>
      </c>
      <c r="L49" s="116">
        <v>0</v>
      </c>
      <c r="M49" s="116">
        <v>0</v>
      </c>
      <c r="N49" s="116">
        <v>0</v>
      </c>
      <c r="O49" s="116">
        <v>0</v>
      </c>
      <c r="P49" s="116">
        <v>0</v>
      </c>
      <c r="Q49" s="27" t="str">
        <f t="shared" si="0"/>
        <v>Registered</v>
      </c>
      <c r="R49" s="94">
        <f t="shared" si="1"/>
        <v>0.10154769230769231</v>
      </c>
      <c r="S49" s="95"/>
      <c r="T49" s="117">
        <f t="shared" si="4"/>
        <v>0</v>
      </c>
      <c r="U49" s="117">
        <f t="shared" si="5"/>
        <v>-236</v>
      </c>
    </row>
    <row r="50" spans="1:21" x14ac:dyDescent="0.3">
      <c r="A50" s="114">
        <v>10451</v>
      </c>
      <c r="B50" s="114" t="s">
        <v>1444</v>
      </c>
      <c r="C50" s="114" t="s">
        <v>1461</v>
      </c>
      <c r="D50" s="114" t="s">
        <v>4385</v>
      </c>
      <c r="E50" s="114" t="s">
        <v>4386</v>
      </c>
      <c r="F50" s="115">
        <v>46053</v>
      </c>
      <c r="G50" s="114" t="s">
        <v>4387</v>
      </c>
      <c r="H50" s="116">
        <v>31500000</v>
      </c>
      <c r="I50" s="116">
        <v>3150000</v>
      </c>
      <c r="J50" s="116">
        <v>3315000</v>
      </c>
      <c r="K50" s="116">
        <v>-165000</v>
      </c>
      <c r="L50" s="116">
        <v>0</v>
      </c>
      <c r="M50" s="116">
        <v>0</v>
      </c>
      <c r="N50" s="116">
        <v>0</v>
      </c>
      <c r="O50" s="116">
        <v>0</v>
      </c>
      <c r="P50" s="116">
        <v>0</v>
      </c>
      <c r="Q50" s="27" t="str">
        <f t="shared" si="0"/>
        <v>Registered</v>
      </c>
      <c r="R50" s="94">
        <f t="shared" si="1"/>
        <v>0.1</v>
      </c>
      <c r="S50" s="95"/>
      <c r="T50" s="117">
        <f t="shared" si="4"/>
        <v>0</v>
      </c>
      <c r="U50" s="117">
        <f t="shared" si="5"/>
        <v>-165000</v>
      </c>
    </row>
    <row r="51" spans="1:21" x14ac:dyDescent="0.3">
      <c r="A51" s="114">
        <v>10484</v>
      </c>
      <c r="B51" s="114" t="s">
        <v>1444</v>
      </c>
      <c r="C51" s="114" t="s">
        <v>1461</v>
      </c>
      <c r="D51" s="114" t="s">
        <v>9664</v>
      </c>
      <c r="E51" s="114" t="s">
        <v>9665</v>
      </c>
      <c r="F51" s="115">
        <v>46053</v>
      </c>
      <c r="G51" s="114" t="s">
        <v>1907</v>
      </c>
      <c r="H51" s="116">
        <v>29800000</v>
      </c>
      <c r="I51" s="116">
        <v>4768000</v>
      </c>
      <c r="J51" s="116">
        <v>4980000</v>
      </c>
      <c r="K51" s="116">
        <v>-212000</v>
      </c>
      <c r="L51" s="116">
        <v>0</v>
      </c>
      <c r="M51" s="116">
        <v>0</v>
      </c>
      <c r="N51" s="116">
        <v>0</v>
      </c>
      <c r="O51" s="116">
        <v>0</v>
      </c>
      <c r="P51" s="116">
        <v>0</v>
      </c>
      <c r="Q51" s="27" t="str">
        <f t="shared" si="0"/>
        <v>Registered</v>
      </c>
      <c r="R51" s="94">
        <f t="shared" si="1"/>
        <v>0.16</v>
      </c>
      <c r="S51" s="95"/>
      <c r="T51" s="117">
        <f t="shared" si="4"/>
        <v>0</v>
      </c>
      <c r="U51" s="117">
        <f t="shared" si="5"/>
        <v>-212000</v>
      </c>
    </row>
    <row r="52" spans="1:21" s="101" customFormat="1" x14ac:dyDescent="0.3">
      <c r="A52" s="99">
        <v>10555</v>
      </c>
      <c r="B52" s="99" t="s">
        <v>1444</v>
      </c>
      <c r="C52" s="99" t="s">
        <v>1461</v>
      </c>
      <c r="D52" s="99" t="s">
        <v>9920</v>
      </c>
      <c r="E52" s="99" t="s">
        <v>7086</v>
      </c>
      <c r="F52" s="100">
        <v>45961</v>
      </c>
      <c r="G52" s="99" t="s">
        <v>1898</v>
      </c>
      <c r="H52" s="96">
        <v>39772321</v>
      </c>
      <c r="I52" s="96">
        <f>H52*R52</f>
        <v>19090714.079999998</v>
      </c>
      <c r="J52" s="96">
        <v>500000</v>
      </c>
      <c r="K52" s="96">
        <f t="shared" ref="K52:K54" si="6">I52-J52</f>
        <v>18590714.079999998</v>
      </c>
      <c r="L52" s="97">
        <f t="shared" ref="L52:L54" si="7">IF(AND($S52&gt;=0,$S52&lt;=30),$K52,0)</f>
        <v>0</v>
      </c>
      <c r="M52" s="97">
        <f t="shared" ref="M52:M54" si="8">IF(AND($S52&gt;=31,$S52&lt;=60),$K52,0)</f>
        <v>0</v>
      </c>
      <c r="N52" s="97">
        <f t="shared" ref="N52:N54" si="9">IF(AND($S52&gt;=61,$S52&lt;=90),$K52,0)</f>
        <v>0</v>
      </c>
      <c r="O52" s="97">
        <f t="shared" ref="O52:O54" si="10">IF(AND($S52&gt;=91,$S52&lt;=120),$K52,0)</f>
        <v>0</v>
      </c>
      <c r="P52" s="98">
        <f t="shared" ref="P52:P54" si="11">IF($S52&gt;120,$K52,0)</f>
        <v>18590714.079999998</v>
      </c>
      <c r="Q52" s="101" t="str">
        <f t="shared" si="0"/>
        <v>Unregistered</v>
      </c>
      <c r="R52" s="102">
        <v>0.48</v>
      </c>
      <c r="S52" s="95">
        <f t="shared" ref="S52:S54" si="12">DATE(2026,6,30)-F52</f>
        <v>242</v>
      </c>
    </row>
    <row r="53" spans="1:21" s="101" customFormat="1" x14ac:dyDescent="0.3">
      <c r="A53" s="99">
        <v>10566</v>
      </c>
      <c r="B53" s="99" t="s">
        <v>1444</v>
      </c>
      <c r="C53" s="99" t="s">
        <v>1461</v>
      </c>
      <c r="D53" s="99" t="s">
        <v>9927</v>
      </c>
      <c r="E53" s="99" t="s">
        <v>9928</v>
      </c>
      <c r="F53" s="100">
        <v>45991</v>
      </c>
      <c r="G53" s="99" t="s">
        <v>1898</v>
      </c>
      <c r="H53" s="96">
        <v>30845500</v>
      </c>
      <c r="I53" s="96">
        <f>H53*R53</f>
        <v>14805840</v>
      </c>
      <c r="J53" s="96">
        <v>504000</v>
      </c>
      <c r="K53" s="96">
        <f t="shared" si="6"/>
        <v>14301840</v>
      </c>
      <c r="L53" s="97">
        <f t="shared" si="7"/>
        <v>0</v>
      </c>
      <c r="M53" s="97">
        <f t="shared" si="8"/>
        <v>0</v>
      </c>
      <c r="N53" s="97">
        <f t="shared" si="9"/>
        <v>0</v>
      </c>
      <c r="O53" s="97">
        <f t="shared" si="10"/>
        <v>0</v>
      </c>
      <c r="P53" s="98">
        <f t="shared" si="11"/>
        <v>14301840</v>
      </c>
      <c r="Q53" s="101" t="str">
        <f t="shared" si="0"/>
        <v>Unregistered</v>
      </c>
      <c r="R53" s="102">
        <v>0.48</v>
      </c>
      <c r="S53" s="95">
        <f t="shared" si="12"/>
        <v>212</v>
      </c>
    </row>
    <row r="54" spans="1:21" s="101" customFormat="1" x14ac:dyDescent="0.3">
      <c r="A54" s="99">
        <v>10608</v>
      </c>
      <c r="B54" s="99" t="s">
        <v>1444</v>
      </c>
      <c r="C54" s="99" t="s">
        <v>1461</v>
      </c>
      <c r="D54" s="99" t="s">
        <v>430</v>
      </c>
      <c r="E54" s="99" t="s">
        <v>431</v>
      </c>
      <c r="F54" s="100">
        <v>46170</v>
      </c>
      <c r="G54" s="99" t="s">
        <v>1898</v>
      </c>
      <c r="H54" s="96">
        <v>26800000</v>
      </c>
      <c r="I54" s="96">
        <f>H54*R54</f>
        <v>12864000</v>
      </c>
      <c r="J54" s="96">
        <v>900000</v>
      </c>
      <c r="K54" s="96">
        <f t="shared" si="6"/>
        <v>11964000</v>
      </c>
      <c r="L54" s="97">
        <f t="shared" si="7"/>
        <v>0</v>
      </c>
      <c r="M54" s="97">
        <f t="shared" si="8"/>
        <v>11964000</v>
      </c>
      <c r="N54" s="97">
        <f t="shared" si="9"/>
        <v>0</v>
      </c>
      <c r="O54" s="97">
        <f t="shared" si="10"/>
        <v>0</v>
      </c>
      <c r="P54" s="98">
        <f t="shared" si="11"/>
        <v>0</v>
      </c>
      <c r="Q54" s="101" t="str">
        <f t="shared" si="0"/>
        <v>Unregistered</v>
      </c>
      <c r="R54" s="102">
        <v>0.48</v>
      </c>
      <c r="S54" s="95">
        <f t="shared" si="12"/>
        <v>33</v>
      </c>
    </row>
    <row r="55" spans="1:21" x14ac:dyDescent="0.3">
      <c r="A55" s="114">
        <v>10609</v>
      </c>
      <c r="B55" s="114" t="s">
        <v>1444</v>
      </c>
      <c r="C55" s="114" t="s">
        <v>1461</v>
      </c>
      <c r="D55" s="114" t="s">
        <v>442</v>
      </c>
      <c r="E55" s="114" t="s">
        <v>443</v>
      </c>
      <c r="F55" s="115">
        <v>46170</v>
      </c>
      <c r="G55" s="114"/>
      <c r="H55" s="116">
        <v>26800000</v>
      </c>
      <c r="I55" s="116">
        <v>0</v>
      </c>
      <c r="J55" s="116">
        <v>900000</v>
      </c>
      <c r="K55" s="116">
        <v>-900000</v>
      </c>
      <c r="L55" s="116">
        <v>0</v>
      </c>
      <c r="M55" s="116">
        <v>0</v>
      </c>
      <c r="N55" s="116">
        <v>0</v>
      </c>
      <c r="O55" s="116">
        <v>0</v>
      </c>
      <c r="P55" s="116">
        <v>0</v>
      </c>
      <c r="Q55" s="27" t="str">
        <f t="shared" si="0"/>
        <v>Registered</v>
      </c>
      <c r="R55" s="94">
        <f t="shared" si="1"/>
        <v>0</v>
      </c>
      <c r="S55" s="95"/>
      <c r="T55" s="117">
        <f>L55+M55+N55+O55+P55</f>
        <v>0</v>
      </c>
      <c r="U55" s="117">
        <f>K55-T55</f>
        <v>-900000</v>
      </c>
    </row>
    <row r="56" spans="1:21" s="101" customFormat="1" x14ac:dyDescent="0.3">
      <c r="A56" s="99">
        <v>10620</v>
      </c>
      <c r="B56" s="99" t="s">
        <v>1444</v>
      </c>
      <c r="C56" s="99" t="s">
        <v>1461</v>
      </c>
      <c r="D56" s="99" t="s">
        <v>10011</v>
      </c>
      <c r="E56" s="99" t="s">
        <v>10012</v>
      </c>
      <c r="F56" s="100">
        <v>46053</v>
      </c>
      <c r="G56" s="99" t="s">
        <v>1898</v>
      </c>
      <c r="H56" s="96">
        <v>25200000</v>
      </c>
      <c r="I56" s="96">
        <f>H56*R56</f>
        <v>12096000</v>
      </c>
      <c r="J56" s="96">
        <v>1000000</v>
      </c>
      <c r="K56" s="96">
        <f t="shared" ref="K56:K57" si="13">I56-J56</f>
        <v>11096000</v>
      </c>
      <c r="L56" s="97">
        <f t="shared" ref="L56:L57" si="14">IF(AND($S56&gt;=0,$S56&lt;=30),$K56,0)</f>
        <v>0</v>
      </c>
      <c r="M56" s="97">
        <f t="shared" ref="M56:M57" si="15">IF(AND($S56&gt;=31,$S56&lt;=60),$K56,0)</f>
        <v>0</v>
      </c>
      <c r="N56" s="97">
        <f t="shared" ref="N56:N57" si="16">IF(AND($S56&gt;=61,$S56&lt;=90),$K56,0)</f>
        <v>0</v>
      </c>
      <c r="O56" s="97">
        <f t="shared" ref="O56:O57" si="17">IF(AND($S56&gt;=91,$S56&lt;=120),$K56,0)</f>
        <v>0</v>
      </c>
      <c r="P56" s="98">
        <f t="shared" ref="P56:P57" si="18">IF($S56&gt;120,$K56,0)</f>
        <v>11096000</v>
      </c>
      <c r="Q56" s="101" t="str">
        <f t="shared" si="0"/>
        <v>Unregistered</v>
      </c>
      <c r="R56" s="102">
        <v>0.48</v>
      </c>
      <c r="S56" s="95">
        <f t="shared" ref="S56:S57" si="19">DATE(2026,6,30)-F56</f>
        <v>150</v>
      </c>
    </row>
    <row r="57" spans="1:21" s="101" customFormat="1" x14ac:dyDescent="0.3">
      <c r="A57" s="99">
        <v>10621</v>
      </c>
      <c r="B57" s="99" t="s">
        <v>1444</v>
      </c>
      <c r="C57" s="99" t="s">
        <v>1461</v>
      </c>
      <c r="D57" s="99" t="s">
        <v>432</v>
      </c>
      <c r="E57" s="99" t="s">
        <v>433</v>
      </c>
      <c r="F57" s="100">
        <v>46168</v>
      </c>
      <c r="G57" s="99" t="s">
        <v>1898</v>
      </c>
      <c r="H57" s="96">
        <v>28200000</v>
      </c>
      <c r="I57" s="96">
        <f>H57*R57</f>
        <v>13536000</v>
      </c>
      <c r="J57" s="96">
        <v>1000000</v>
      </c>
      <c r="K57" s="96">
        <f t="shared" si="13"/>
        <v>12536000</v>
      </c>
      <c r="L57" s="97">
        <f t="shared" si="14"/>
        <v>0</v>
      </c>
      <c r="M57" s="97">
        <f t="shared" si="15"/>
        <v>12536000</v>
      </c>
      <c r="N57" s="97">
        <f t="shared" si="16"/>
        <v>0</v>
      </c>
      <c r="O57" s="97">
        <f t="shared" si="17"/>
        <v>0</v>
      </c>
      <c r="P57" s="98">
        <f t="shared" si="18"/>
        <v>0</v>
      </c>
      <c r="Q57" s="101" t="str">
        <f t="shared" si="0"/>
        <v>Unregistered</v>
      </c>
      <c r="R57" s="102">
        <v>0.48</v>
      </c>
      <c r="S57" s="95">
        <f t="shared" si="19"/>
        <v>35</v>
      </c>
    </row>
    <row r="58" spans="1:21" x14ac:dyDescent="0.3">
      <c r="A58" s="114">
        <v>10626</v>
      </c>
      <c r="B58" s="114" t="s">
        <v>1444</v>
      </c>
      <c r="C58" s="114" t="s">
        <v>1461</v>
      </c>
      <c r="D58" s="114" t="s">
        <v>10198</v>
      </c>
      <c r="E58" s="114" t="s">
        <v>10199</v>
      </c>
      <c r="F58" s="115">
        <v>45887</v>
      </c>
      <c r="G58" s="114" t="s">
        <v>4397</v>
      </c>
      <c r="H58" s="116">
        <v>22662000</v>
      </c>
      <c r="I58" s="116">
        <v>10877760</v>
      </c>
      <c r="J58" s="116">
        <v>11896620</v>
      </c>
      <c r="K58" s="116">
        <v>-1018860</v>
      </c>
      <c r="L58" s="116">
        <v>0</v>
      </c>
      <c r="M58" s="116">
        <v>0</v>
      </c>
      <c r="N58" s="116">
        <v>0</v>
      </c>
      <c r="O58" s="116">
        <v>0</v>
      </c>
      <c r="P58" s="116">
        <v>0</v>
      </c>
      <c r="Q58" s="27" t="str">
        <f t="shared" si="0"/>
        <v>Registered</v>
      </c>
      <c r="R58" s="94">
        <f t="shared" si="1"/>
        <v>0.48</v>
      </c>
      <c r="S58" s="95"/>
      <c r="T58" s="117">
        <f>L58+M58+N58+O58+P58</f>
        <v>0</v>
      </c>
      <c r="U58" s="117">
        <f>K58-T58</f>
        <v>-1018860</v>
      </c>
    </row>
    <row r="59" spans="1:21" s="101" customFormat="1" x14ac:dyDescent="0.3">
      <c r="A59" s="99">
        <v>10631</v>
      </c>
      <c r="B59" s="99" t="s">
        <v>1444</v>
      </c>
      <c r="C59" s="99" t="s">
        <v>1461</v>
      </c>
      <c r="D59" s="99" t="s">
        <v>10030</v>
      </c>
      <c r="E59" s="99" t="s">
        <v>10031</v>
      </c>
      <c r="F59" s="100">
        <v>46081</v>
      </c>
      <c r="G59" s="99" t="s">
        <v>1898</v>
      </c>
      <c r="H59" s="96">
        <v>25200000</v>
      </c>
      <c r="I59" s="96">
        <f>H59*R59</f>
        <v>12096000</v>
      </c>
      <c r="J59" s="96">
        <v>1100000</v>
      </c>
      <c r="K59" s="96">
        <f t="shared" ref="K59:K60" si="20">I59-J59</f>
        <v>10996000</v>
      </c>
      <c r="L59" s="97">
        <f t="shared" ref="L59:L60" si="21">IF(AND($S59&gt;=0,$S59&lt;=30),$K59,0)</f>
        <v>0</v>
      </c>
      <c r="M59" s="97">
        <f t="shared" ref="M59:M60" si="22">IF(AND($S59&gt;=31,$S59&lt;=60),$K59,0)</f>
        <v>0</v>
      </c>
      <c r="N59" s="97">
        <f t="shared" ref="N59:N60" si="23">IF(AND($S59&gt;=61,$S59&lt;=90),$K59,0)</f>
        <v>0</v>
      </c>
      <c r="O59" s="97">
        <f t="shared" ref="O59:O60" si="24">IF(AND($S59&gt;=91,$S59&lt;=120),$K59,0)</f>
        <v>0</v>
      </c>
      <c r="P59" s="98">
        <f t="shared" ref="P59:P60" si="25">IF($S59&gt;120,$K59,0)</f>
        <v>10996000</v>
      </c>
      <c r="Q59" s="101" t="str">
        <f t="shared" si="0"/>
        <v>Unregistered</v>
      </c>
      <c r="R59" s="102">
        <v>0.48</v>
      </c>
      <c r="S59" s="95">
        <f t="shared" ref="S59:S60" si="26">DATE(2026,6,30)-F59</f>
        <v>122</v>
      </c>
    </row>
    <row r="60" spans="1:21" s="101" customFormat="1" x14ac:dyDescent="0.3">
      <c r="A60" s="99">
        <v>10632</v>
      </c>
      <c r="B60" s="99" t="s">
        <v>1444</v>
      </c>
      <c r="C60" s="99" t="s">
        <v>1461</v>
      </c>
      <c r="D60" s="99" t="s">
        <v>440</v>
      </c>
      <c r="E60" s="99" t="s">
        <v>441</v>
      </c>
      <c r="F60" s="100">
        <v>46147</v>
      </c>
      <c r="G60" s="99" t="s">
        <v>1898</v>
      </c>
      <c r="H60" s="96">
        <v>33705000</v>
      </c>
      <c r="I60" s="96">
        <f>H60*R60</f>
        <v>16178400</v>
      </c>
      <c r="J60" s="96">
        <v>1100000</v>
      </c>
      <c r="K60" s="96">
        <f t="shared" si="20"/>
        <v>15078400</v>
      </c>
      <c r="L60" s="97">
        <f t="shared" si="21"/>
        <v>0</v>
      </c>
      <c r="M60" s="97">
        <f t="shared" si="22"/>
        <v>15078400</v>
      </c>
      <c r="N60" s="97">
        <f t="shared" si="23"/>
        <v>0</v>
      </c>
      <c r="O60" s="97">
        <f t="shared" si="24"/>
        <v>0</v>
      </c>
      <c r="P60" s="98">
        <f t="shared" si="25"/>
        <v>0</v>
      </c>
      <c r="Q60" s="101" t="str">
        <f t="shared" si="0"/>
        <v>Unregistered</v>
      </c>
      <c r="R60" s="102">
        <v>0.48</v>
      </c>
      <c r="S60" s="95">
        <f t="shared" si="26"/>
        <v>56</v>
      </c>
    </row>
    <row r="61" spans="1:21" x14ac:dyDescent="0.3">
      <c r="A61" s="114">
        <v>10653</v>
      </c>
      <c r="B61" s="114" t="s">
        <v>1444</v>
      </c>
      <c r="C61" s="114" t="s">
        <v>1461</v>
      </c>
      <c r="D61" s="114" t="s">
        <v>10236</v>
      </c>
      <c r="E61" s="114" t="s">
        <v>3251</v>
      </c>
      <c r="F61" s="115">
        <v>45854</v>
      </c>
      <c r="G61" s="114" t="s">
        <v>3380</v>
      </c>
      <c r="H61" s="116">
        <v>32550000</v>
      </c>
      <c r="I61" s="116">
        <v>15624000</v>
      </c>
      <c r="J61" s="116">
        <v>17001101</v>
      </c>
      <c r="K61" s="116">
        <v>-1377101</v>
      </c>
      <c r="L61" s="116">
        <v>0</v>
      </c>
      <c r="M61" s="116">
        <v>0</v>
      </c>
      <c r="N61" s="116">
        <v>0</v>
      </c>
      <c r="O61" s="116">
        <v>0</v>
      </c>
      <c r="P61" s="116">
        <v>0</v>
      </c>
      <c r="Q61" s="27" t="str">
        <f t="shared" si="0"/>
        <v>Registered</v>
      </c>
      <c r="R61" s="94">
        <f t="shared" si="1"/>
        <v>0.48</v>
      </c>
      <c r="S61" s="95"/>
      <c r="T61" s="117">
        <f t="shared" ref="T61:T62" si="27">L61+M61+N61+O61+P61</f>
        <v>0</v>
      </c>
      <c r="U61" s="117">
        <f t="shared" ref="U61:U62" si="28">K61-T61</f>
        <v>-1377101</v>
      </c>
    </row>
    <row r="62" spans="1:21" x14ac:dyDescent="0.3">
      <c r="A62" s="114">
        <v>10655</v>
      </c>
      <c r="B62" s="114" t="s">
        <v>1444</v>
      </c>
      <c r="C62" s="114" t="s">
        <v>1461</v>
      </c>
      <c r="D62" s="114" t="s">
        <v>426</v>
      </c>
      <c r="E62" s="114" t="s">
        <v>427</v>
      </c>
      <c r="F62" s="115">
        <v>46132</v>
      </c>
      <c r="G62" s="114" t="s">
        <v>1460</v>
      </c>
      <c r="H62" s="116">
        <v>32600000</v>
      </c>
      <c r="I62" s="116">
        <v>3260000</v>
      </c>
      <c r="J62" s="116">
        <v>4700000</v>
      </c>
      <c r="K62" s="116">
        <v>-1440000</v>
      </c>
      <c r="L62" s="116">
        <v>0</v>
      </c>
      <c r="M62" s="116">
        <v>0</v>
      </c>
      <c r="N62" s="116">
        <v>0</v>
      </c>
      <c r="O62" s="116">
        <v>0</v>
      </c>
      <c r="P62" s="116">
        <v>0</v>
      </c>
      <c r="Q62" s="27" t="str">
        <f t="shared" si="0"/>
        <v>Registered</v>
      </c>
      <c r="R62" s="94">
        <f t="shared" si="1"/>
        <v>0.1</v>
      </c>
      <c r="S62" s="95"/>
      <c r="T62" s="117">
        <f t="shared" si="27"/>
        <v>0</v>
      </c>
      <c r="U62" s="117">
        <f t="shared" si="28"/>
        <v>-1440000</v>
      </c>
    </row>
    <row r="63" spans="1:21" s="101" customFormat="1" x14ac:dyDescent="0.3">
      <c r="A63" s="99">
        <v>10687</v>
      </c>
      <c r="B63" s="99" t="s">
        <v>1444</v>
      </c>
      <c r="C63" s="99" t="s">
        <v>1461</v>
      </c>
      <c r="D63" s="99" t="s">
        <v>10110</v>
      </c>
      <c r="E63" s="99" t="s">
        <v>10111</v>
      </c>
      <c r="F63" s="100">
        <v>45991</v>
      </c>
      <c r="G63" s="99" t="s">
        <v>1898</v>
      </c>
      <c r="H63" s="96">
        <v>40187500</v>
      </c>
      <c r="I63" s="96">
        <f>H63*R63</f>
        <v>19290000</v>
      </c>
      <c r="J63" s="96">
        <v>2004000</v>
      </c>
      <c r="K63" s="96">
        <f>I63-J63</f>
        <v>17286000</v>
      </c>
      <c r="L63" s="97">
        <f>IF(AND($S63&gt;=0,$S63&lt;=30),$K63,0)</f>
        <v>0</v>
      </c>
      <c r="M63" s="97">
        <f>IF(AND($S63&gt;=31,$S63&lt;=60),$K63,0)</f>
        <v>0</v>
      </c>
      <c r="N63" s="97">
        <f>IF(AND($S63&gt;=61,$S63&lt;=90),$K63,0)</f>
        <v>0</v>
      </c>
      <c r="O63" s="97">
        <f>IF(AND($S63&gt;=91,$S63&lt;=120),$K63,0)</f>
        <v>0</v>
      </c>
      <c r="P63" s="98">
        <f>IF($S63&gt;120,$K63,0)</f>
        <v>17286000</v>
      </c>
      <c r="Q63" s="101" t="str">
        <f t="shared" si="0"/>
        <v>Unregistered</v>
      </c>
      <c r="R63" s="102">
        <v>0.48</v>
      </c>
      <c r="S63" s="95">
        <f>DATE(2026,6,30)-F63</f>
        <v>212</v>
      </c>
    </row>
    <row r="64" spans="1:21" x14ac:dyDescent="0.3">
      <c r="A64" s="114">
        <v>10688</v>
      </c>
      <c r="B64" s="114" t="s">
        <v>1444</v>
      </c>
      <c r="C64" s="114" t="s">
        <v>1461</v>
      </c>
      <c r="D64" s="114" t="s">
        <v>10232</v>
      </c>
      <c r="E64" s="114" t="s">
        <v>10233</v>
      </c>
      <c r="F64" s="115">
        <v>45991</v>
      </c>
      <c r="G64" s="114" t="s">
        <v>1440</v>
      </c>
      <c r="H64" s="116">
        <v>26500000</v>
      </c>
      <c r="I64" s="116">
        <v>12720000</v>
      </c>
      <c r="J64" s="116">
        <v>14765000</v>
      </c>
      <c r="K64" s="116">
        <v>-2045000</v>
      </c>
      <c r="L64" s="116">
        <v>0</v>
      </c>
      <c r="M64" s="116">
        <v>0</v>
      </c>
      <c r="N64" s="116">
        <v>0</v>
      </c>
      <c r="O64" s="116">
        <v>0</v>
      </c>
      <c r="P64" s="116">
        <v>0</v>
      </c>
      <c r="Q64" s="27" t="str">
        <f t="shared" si="0"/>
        <v>Registered</v>
      </c>
      <c r="R64" s="94">
        <f t="shared" si="1"/>
        <v>0.48</v>
      </c>
      <c r="S64" s="95"/>
      <c r="T64" s="117">
        <f>L64+M64+N64+O64+P64</f>
        <v>0</v>
      </c>
      <c r="U64" s="117">
        <f>K64-T64</f>
        <v>-2045000</v>
      </c>
    </row>
    <row r="65" spans="1:21" s="101" customFormat="1" x14ac:dyDescent="0.3">
      <c r="A65" s="99">
        <v>10689</v>
      </c>
      <c r="B65" s="99" t="s">
        <v>1444</v>
      </c>
      <c r="C65" s="99" t="s">
        <v>1461</v>
      </c>
      <c r="D65" s="99" t="s">
        <v>428</v>
      </c>
      <c r="E65" s="99" t="s">
        <v>429</v>
      </c>
      <c r="F65" s="100">
        <v>46173</v>
      </c>
      <c r="G65" s="99" t="s">
        <v>1898</v>
      </c>
      <c r="H65" s="96">
        <v>32700000</v>
      </c>
      <c r="I65" s="96">
        <f>H65*R65</f>
        <v>15696000</v>
      </c>
      <c r="J65" s="96">
        <v>2100000</v>
      </c>
      <c r="K65" s="96">
        <f t="shared" ref="K65:K66" si="29">I65-J65</f>
        <v>13596000</v>
      </c>
      <c r="L65" s="97">
        <f t="shared" ref="L65:L66" si="30">IF(AND($S65&gt;=0,$S65&lt;=30),$K65,0)</f>
        <v>13596000</v>
      </c>
      <c r="M65" s="97">
        <f t="shared" ref="M65:M66" si="31">IF(AND($S65&gt;=31,$S65&lt;=60),$K65,0)</f>
        <v>0</v>
      </c>
      <c r="N65" s="97">
        <f t="shared" ref="N65:N66" si="32">IF(AND($S65&gt;=61,$S65&lt;=90),$K65,0)</f>
        <v>0</v>
      </c>
      <c r="O65" s="97">
        <f t="shared" ref="O65:O66" si="33">IF(AND($S65&gt;=91,$S65&lt;=120),$K65,0)</f>
        <v>0</v>
      </c>
      <c r="P65" s="98">
        <f t="shared" ref="P65:P66" si="34">IF($S65&gt;120,$K65,0)</f>
        <v>0</v>
      </c>
      <c r="Q65" s="101" t="str">
        <f t="shared" si="0"/>
        <v>Unregistered</v>
      </c>
      <c r="R65" s="102">
        <v>0.48</v>
      </c>
      <c r="S65" s="95"/>
    </row>
    <row r="66" spans="1:21" s="101" customFormat="1" x14ac:dyDescent="0.3">
      <c r="A66" s="99">
        <v>10726</v>
      </c>
      <c r="B66" s="99" t="s">
        <v>1444</v>
      </c>
      <c r="C66" s="99" t="s">
        <v>1461</v>
      </c>
      <c r="D66" s="99" t="s">
        <v>10147</v>
      </c>
      <c r="E66" s="99" t="s">
        <v>2426</v>
      </c>
      <c r="F66" s="100">
        <v>46042</v>
      </c>
      <c r="G66" s="99" t="s">
        <v>1898</v>
      </c>
      <c r="H66" s="96">
        <v>25200000</v>
      </c>
      <c r="I66" s="96">
        <f>H66*R66</f>
        <v>12096000</v>
      </c>
      <c r="J66" s="96">
        <v>3000000</v>
      </c>
      <c r="K66" s="96">
        <f t="shared" si="29"/>
        <v>9096000</v>
      </c>
      <c r="L66" s="97">
        <f t="shared" si="30"/>
        <v>0</v>
      </c>
      <c r="M66" s="97">
        <f t="shared" si="31"/>
        <v>0</v>
      </c>
      <c r="N66" s="97">
        <f t="shared" si="32"/>
        <v>0</v>
      </c>
      <c r="O66" s="97">
        <f t="shared" si="33"/>
        <v>0</v>
      </c>
      <c r="P66" s="98">
        <f t="shared" si="34"/>
        <v>9096000</v>
      </c>
      <c r="Q66" s="101" t="str">
        <f t="shared" ref="Q66:Q129" si="35">IF(G66="01 Jan 1900","Unregistered","Registered")</f>
        <v>Unregistered</v>
      </c>
      <c r="R66" s="102">
        <v>0.48</v>
      </c>
      <c r="S66" s="95">
        <f t="shared" ref="S66" si="36">DATE(2026,6,30)-F66</f>
        <v>161</v>
      </c>
    </row>
    <row r="67" spans="1:21" x14ac:dyDescent="0.3">
      <c r="A67" s="114">
        <v>10742</v>
      </c>
      <c r="B67" s="114" t="s">
        <v>1444</v>
      </c>
      <c r="C67" s="114" t="s">
        <v>1461</v>
      </c>
      <c r="D67" s="114" t="s">
        <v>10249</v>
      </c>
      <c r="E67" s="114" t="s">
        <v>10250</v>
      </c>
      <c r="F67" s="115">
        <v>46020</v>
      </c>
      <c r="G67" s="114" t="s">
        <v>1487</v>
      </c>
      <c r="H67" s="116">
        <v>31290178</v>
      </c>
      <c r="I67" s="116">
        <v>15019286</v>
      </c>
      <c r="J67" s="116">
        <v>18337801</v>
      </c>
      <c r="K67" s="116">
        <v>-3318515</v>
      </c>
      <c r="L67" s="116">
        <v>0</v>
      </c>
      <c r="M67" s="116">
        <v>0</v>
      </c>
      <c r="N67" s="116">
        <v>0</v>
      </c>
      <c r="O67" s="116">
        <v>0</v>
      </c>
      <c r="P67" s="116">
        <v>0</v>
      </c>
      <c r="Q67" s="27" t="str">
        <f t="shared" si="35"/>
        <v>Registered</v>
      </c>
      <c r="R67" s="94">
        <f t="shared" ref="R67:R130" si="37">(I67/H67)</f>
        <v>0.48000001789698993</v>
      </c>
      <c r="S67" s="95"/>
      <c r="T67" s="117">
        <f>L67+M67+N67+O67+P67</f>
        <v>0</v>
      </c>
      <c r="U67" s="117">
        <f>K67-T67</f>
        <v>-3318515</v>
      </c>
    </row>
    <row r="68" spans="1:21" s="101" customFormat="1" x14ac:dyDescent="0.3">
      <c r="A68" s="99">
        <v>10743</v>
      </c>
      <c r="B68" s="99" t="s">
        <v>1444</v>
      </c>
      <c r="C68" s="99" t="s">
        <v>1461</v>
      </c>
      <c r="D68" s="99" t="s">
        <v>10153</v>
      </c>
      <c r="E68" s="99" t="s">
        <v>10154</v>
      </c>
      <c r="F68" s="100">
        <v>46098</v>
      </c>
      <c r="G68" s="99" t="s">
        <v>1898</v>
      </c>
      <c r="H68" s="96">
        <v>35933000</v>
      </c>
      <c r="I68" s="96">
        <f>H68*R68</f>
        <v>17247840</v>
      </c>
      <c r="J68" s="96">
        <v>3343300</v>
      </c>
      <c r="K68" s="96">
        <f t="shared" ref="K68:K70" si="38">I68-J68</f>
        <v>13904540</v>
      </c>
      <c r="L68" s="97">
        <f t="shared" ref="L68:L70" si="39">IF(AND($S68&gt;=0,$S68&lt;=30),$K68,0)</f>
        <v>0</v>
      </c>
      <c r="M68" s="97">
        <f t="shared" ref="M68:M70" si="40">IF(AND($S68&gt;=31,$S68&lt;=60),$K68,0)</f>
        <v>0</v>
      </c>
      <c r="N68" s="97">
        <f t="shared" ref="N68:N70" si="41">IF(AND($S68&gt;=61,$S68&lt;=90),$K68,0)</f>
        <v>0</v>
      </c>
      <c r="O68" s="97">
        <f t="shared" ref="O68:O70" si="42">IF(AND($S68&gt;=91,$S68&lt;=120),$K68,0)</f>
        <v>13904540</v>
      </c>
      <c r="P68" s="98">
        <f t="shared" ref="P68:P70" si="43">IF($S68&gt;120,$K68,0)</f>
        <v>0</v>
      </c>
      <c r="Q68" s="101" t="str">
        <f t="shared" si="35"/>
        <v>Unregistered</v>
      </c>
      <c r="R68" s="102">
        <v>0.48</v>
      </c>
      <c r="S68" s="95">
        <f t="shared" ref="S68:S70" si="44">DATE(2026,6,30)-F68</f>
        <v>105</v>
      </c>
    </row>
    <row r="69" spans="1:21" s="101" customFormat="1" x14ac:dyDescent="0.3">
      <c r="A69" s="99">
        <v>10752</v>
      </c>
      <c r="B69" s="99" t="s">
        <v>1444</v>
      </c>
      <c r="C69" s="99" t="s">
        <v>1461</v>
      </c>
      <c r="D69" s="99" t="s">
        <v>444</v>
      </c>
      <c r="E69" s="99" t="s">
        <v>98</v>
      </c>
      <c r="F69" s="100">
        <v>46130</v>
      </c>
      <c r="G69" s="99" t="s">
        <v>1898</v>
      </c>
      <c r="H69" s="96">
        <v>25800000</v>
      </c>
      <c r="I69" s="96">
        <f>H69*R69</f>
        <v>12384000</v>
      </c>
      <c r="J69" s="96">
        <v>3600000</v>
      </c>
      <c r="K69" s="96">
        <f t="shared" si="38"/>
        <v>8784000</v>
      </c>
      <c r="L69" s="97">
        <f t="shared" si="39"/>
        <v>0</v>
      </c>
      <c r="M69" s="97">
        <f t="shared" si="40"/>
        <v>0</v>
      </c>
      <c r="N69" s="97">
        <f t="shared" si="41"/>
        <v>8784000</v>
      </c>
      <c r="O69" s="97">
        <f t="shared" si="42"/>
        <v>0</v>
      </c>
      <c r="P69" s="98">
        <f t="shared" si="43"/>
        <v>0</v>
      </c>
      <c r="Q69" s="101" t="str">
        <f t="shared" si="35"/>
        <v>Unregistered</v>
      </c>
      <c r="R69" s="102">
        <v>0.48</v>
      </c>
      <c r="S69" s="95">
        <f t="shared" si="44"/>
        <v>73</v>
      </c>
    </row>
    <row r="70" spans="1:21" s="101" customFormat="1" x14ac:dyDescent="0.3">
      <c r="A70" s="99">
        <v>10833</v>
      </c>
      <c r="B70" s="99" t="s">
        <v>1444</v>
      </c>
      <c r="C70" s="99" t="s">
        <v>1461</v>
      </c>
      <c r="D70" s="99" t="s">
        <v>10206</v>
      </c>
      <c r="E70" s="99" t="s">
        <v>10207</v>
      </c>
      <c r="F70" s="100">
        <v>45900</v>
      </c>
      <c r="G70" s="99" t="s">
        <v>1898</v>
      </c>
      <c r="H70" s="96">
        <v>26100000</v>
      </c>
      <c r="I70" s="96">
        <f>H70*R70</f>
        <v>12528000</v>
      </c>
      <c r="J70" s="96">
        <v>5500000</v>
      </c>
      <c r="K70" s="96">
        <f t="shared" si="38"/>
        <v>7028000</v>
      </c>
      <c r="L70" s="97">
        <f t="shared" si="39"/>
        <v>0</v>
      </c>
      <c r="M70" s="97">
        <f t="shared" si="40"/>
        <v>0</v>
      </c>
      <c r="N70" s="97">
        <f t="shared" si="41"/>
        <v>0</v>
      </c>
      <c r="O70" s="97">
        <f t="shared" si="42"/>
        <v>0</v>
      </c>
      <c r="P70" s="98">
        <f t="shared" si="43"/>
        <v>7028000</v>
      </c>
      <c r="Q70" s="101" t="str">
        <f t="shared" si="35"/>
        <v>Unregistered</v>
      </c>
      <c r="R70" s="102">
        <v>0.48</v>
      </c>
      <c r="S70" s="95">
        <f t="shared" si="44"/>
        <v>303</v>
      </c>
    </row>
    <row r="71" spans="1:21" x14ac:dyDescent="0.3">
      <c r="A71" s="114">
        <v>10856</v>
      </c>
      <c r="B71" s="114" t="s">
        <v>1444</v>
      </c>
      <c r="C71" s="114" t="s">
        <v>1461</v>
      </c>
      <c r="D71" s="114" t="s">
        <v>10214</v>
      </c>
      <c r="E71" s="114" t="s">
        <v>10215</v>
      </c>
      <c r="F71" s="115">
        <v>45868</v>
      </c>
      <c r="G71" s="114" t="s">
        <v>10816</v>
      </c>
      <c r="H71" s="116">
        <v>32550000</v>
      </c>
      <c r="I71" s="116">
        <v>0</v>
      </c>
      <c r="J71" s="116">
        <v>6100000</v>
      </c>
      <c r="K71" s="116">
        <v>-6100000</v>
      </c>
      <c r="L71" s="116">
        <v>0</v>
      </c>
      <c r="M71" s="116">
        <v>0</v>
      </c>
      <c r="N71" s="116">
        <v>0</v>
      </c>
      <c r="O71" s="116">
        <v>0</v>
      </c>
      <c r="P71" s="116">
        <v>0</v>
      </c>
      <c r="Q71" s="27" t="str">
        <f t="shared" si="35"/>
        <v>Registered</v>
      </c>
      <c r="R71" s="94">
        <f t="shared" si="37"/>
        <v>0</v>
      </c>
      <c r="S71" s="95"/>
      <c r="T71" s="117">
        <f t="shared" ref="T71:T72" si="45">L71+M71+N71+O71+P71</f>
        <v>0</v>
      </c>
      <c r="U71" s="117">
        <f t="shared" ref="U71:U72" si="46">K71-T71</f>
        <v>-6100000</v>
      </c>
    </row>
    <row r="72" spans="1:21" x14ac:dyDescent="0.3">
      <c r="A72" s="114">
        <v>10857</v>
      </c>
      <c r="B72" s="114" t="s">
        <v>1444</v>
      </c>
      <c r="C72" s="114" t="s">
        <v>1461</v>
      </c>
      <c r="D72" s="114" t="s">
        <v>10216</v>
      </c>
      <c r="E72" s="114" t="s">
        <v>10217</v>
      </c>
      <c r="F72" s="115">
        <v>45868</v>
      </c>
      <c r="G72" s="114" t="s">
        <v>10816</v>
      </c>
      <c r="H72" s="116">
        <v>32550000</v>
      </c>
      <c r="I72" s="116">
        <v>0</v>
      </c>
      <c r="J72" s="116">
        <v>6100000</v>
      </c>
      <c r="K72" s="116">
        <v>-6100000</v>
      </c>
      <c r="L72" s="116">
        <v>0</v>
      </c>
      <c r="M72" s="116">
        <v>0</v>
      </c>
      <c r="N72" s="116">
        <v>0</v>
      </c>
      <c r="O72" s="116">
        <v>0</v>
      </c>
      <c r="P72" s="116">
        <v>0</v>
      </c>
      <c r="Q72" s="27" t="str">
        <f t="shared" si="35"/>
        <v>Registered</v>
      </c>
      <c r="R72" s="94">
        <f t="shared" si="37"/>
        <v>0</v>
      </c>
      <c r="S72" s="95"/>
      <c r="T72" s="117">
        <f t="shared" si="45"/>
        <v>0</v>
      </c>
      <c r="U72" s="117">
        <f t="shared" si="46"/>
        <v>-6100000</v>
      </c>
    </row>
    <row r="73" spans="1:21" s="101" customFormat="1" x14ac:dyDescent="0.3">
      <c r="A73" s="99">
        <v>10883</v>
      </c>
      <c r="B73" s="99" t="s">
        <v>1444</v>
      </c>
      <c r="C73" s="99" t="s">
        <v>1461</v>
      </c>
      <c r="D73" s="99" t="s">
        <v>10230</v>
      </c>
      <c r="E73" s="99" t="s">
        <v>10231</v>
      </c>
      <c r="F73" s="100">
        <v>45961</v>
      </c>
      <c r="G73" s="99" t="s">
        <v>1898</v>
      </c>
      <c r="H73" s="96">
        <v>31100000</v>
      </c>
      <c r="I73" s="96">
        <f>H73*R73</f>
        <v>14928000</v>
      </c>
      <c r="J73" s="96">
        <v>6550000</v>
      </c>
      <c r="K73" s="96">
        <f t="shared" ref="K73:K81" si="47">I73-J73</f>
        <v>8378000</v>
      </c>
      <c r="L73" s="97">
        <f t="shared" ref="L73:L81" si="48">IF(AND($S73&gt;=0,$S73&lt;=30),$K73,0)</f>
        <v>0</v>
      </c>
      <c r="M73" s="97">
        <f t="shared" ref="M73:M81" si="49">IF(AND($S73&gt;=31,$S73&lt;=60),$K73,0)</f>
        <v>0</v>
      </c>
      <c r="N73" s="97">
        <f t="shared" ref="N73:N81" si="50">IF(AND($S73&gt;=61,$S73&lt;=90),$K73,0)</f>
        <v>0</v>
      </c>
      <c r="O73" s="97">
        <f t="shared" ref="O73:O81" si="51">IF(AND($S73&gt;=91,$S73&lt;=120),$K73,0)</f>
        <v>0</v>
      </c>
      <c r="P73" s="98">
        <f t="shared" ref="P73:P79" si="52">IF($S73&gt;120,$K73,0)</f>
        <v>8378000</v>
      </c>
      <c r="Q73" s="101" t="str">
        <f t="shared" si="35"/>
        <v>Unregistered</v>
      </c>
      <c r="R73" s="102">
        <v>0.48</v>
      </c>
      <c r="S73" s="95">
        <f t="shared" ref="S73:S81" si="53">DATE(2026,6,30)-F73</f>
        <v>242</v>
      </c>
    </row>
    <row r="74" spans="1:21" s="101" customFormat="1" x14ac:dyDescent="0.3">
      <c r="A74" s="99">
        <v>10898</v>
      </c>
      <c r="B74" s="99" t="s">
        <v>1444</v>
      </c>
      <c r="C74" s="99" t="s">
        <v>1461</v>
      </c>
      <c r="D74" s="99" t="s">
        <v>10212</v>
      </c>
      <c r="E74" s="99" t="s">
        <v>10213</v>
      </c>
      <c r="F74" s="100">
        <v>45930</v>
      </c>
      <c r="G74" s="99" t="s">
        <v>1898</v>
      </c>
      <c r="H74" s="96">
        <v>31100000</v>
      </c>
      <c r="I74" s="96">
        <f>H74*R74</f>
        <v>14928000</v>
      </c>
      <c r="J74" s="96">
        <v>8600000</v>
      </c>
      <c r="K74" s="96">
        <f t="shared" si="47"/>
        <v>6328000</v>
      </c>
      <c r="L74" s="97">
        <f t="shared" si="48"/>
        <v>0</v>
      </c>
      <c r="M74" s="97">
        <f t="shared" si="49"/>
        <v>0</v>
      </c>
      <c r="N74" s="97">
        <f t="shared" si="50"/>
        <v>0</v>
      </c>
      <c r="O74" s="97">
        <f t="shared" si="51"/>
        <v>0</v>
      </c>
      <c r="P74" s="98">
        <f t="shared" si="52"/>
        <v>6328000</v>
      </c>
      <c r="Q74" s="101" t="str">
        <f t="shared" si="35"/>
        <v>Unregistered</v>
      </c>
      <c r="R74" s="102">
        <v>0.48</v>
      </c>
      <c r="S74" s="95">
        <f t="shared" si="53"/>
        <v>273</v>
      </c>
    </row>
    <row r="75" spans="1:21" s="101" customFormat="1" x14ac:dyDescent="0.3">
      <c r="A75" s="99">
        <v>10907</v>
      </c>
      <c r="B75" s="99" t="s">
        <v>1444</v>
      </c>
      <c r="C75" s="99" t="s">
        <v>1461</v>
      </c>
      <c r="D75" s="99" t="s">
        <v>10260</v>
      </c>
      <c r="E75" s="99" t="s">
        <v>10261</v>
      </c>
      <c r="F75" s="100">
        <v>46098</v>
      </c>
      <c r="G75" s="99" t="s">
        <v>1898</v>
      </c>
      <c r="H75" s="96">
        <v>33700000</v>
      </c>
      <c r="I75" s="96">
        <f>H75*R75</f>
        <v>16176000</v>
      </c>
      <c r="J75" s="96">
        <v>10000000</v>
      </c>
      <c r="K75" s="96">
        <f t="shared" si="47"/>
        <v>6176000</v>
      </c>
      <c r="L75" s="97">
        <f t="shared" si="48"/>
        <v>0</v>
      </c>
      <c r="M75" s="97">
        <f t="shared" si="49"/>
        <v>0</v>
      </c>
      <c r="N75" s="97">
        <f t="shared" si="50"/>
        <v>0</v>
      </c>
      <c r="O75" s="97">
        <f t="shared" si="51"/>
        <v>6176000</v>
      </c>
      <c r="P75" s="98">
        <f t="shared" si="52"/>
        <v>0</v>
      </c>
      <c r="Q75" s="101" t="str">
        <f t="shared" si="35"/>
        <v>Unregistered</v>
      </c>
      <c r="R75" s="102">
        <v>0.48</v>
      </c>
      <c r="S75" s="95">
        <f t="shared" si="53"/>
        <v>105</v>
      </c>
    </row>
    <row r="76" spans="1:21" s="101" customFormat="1" x14ac:dyDescent="0.3">
      <c r="A76" s="99">
        <v>10908</v>
      </c>
      <c r="B76" s="99" t="s">
        <v>1444</v>
      </c>
      <c r="C76" s="99" t="s">
        <v>1461</v>
      </c>
      <c r="D76" s="99" t="s">
        <v>10262</v>
      </c>
      <c r="E76" s="99" t="s">
        <v>10261</v>
      </c>
      <c r="F76" s="100">
        <v>46098</v>
      </c>
      <c r="G76" s="99" t="s">
        <v>1898</v>
      </c>
      <c r="H76" s="96">
        <v>33700000</v>
      </c>
      <c r="I76" s="96">
        <f>H76*R76</f>
        <v>16176000</v>
      </c>
      <c r="J76" s="96">
        <v>10000000</v>
      </c>
      <c r="K76" s="96">
        <f t="shared" si="47"/>
        <v>6176000</v>
      </c>
      <c r="L76" s="97">
        <f t="shared" si="48"/>
        <v>0</v>
      </c>
      <c r="M76" s="97">
        <f t="shared" si="49"/>
        <v>0</v>
      </c>
      <c r="N76" s="97">
        <f t="shared" si="50"/>
        <v>0</v>
      </c>
      <c r="O76" s="97">
        <f t="shared" si="51"/>
        <v>6176000</v>
      </c>
      <c r="P76" s="98">
        <f t="shared" si="52"/>
        <v>0</v>
      </c>
      <c r="Q76" s="101" t="str">
        <f t="shared" si="35"/>
        <v>Unregistered</v>
      </c>
      <c r="R76" s="102">
        <v>0.48</v>
      </c>
      <c r="S76" s="95">
        <f t="shared" si="53"/>
        <v>105</v>
      </c>
    </row>
    <row r="77" spans="1:21" s="101" customFormat="1" x14ac:dyDescent="0.3">
      <c r="A77" s="99">
        <v>10909</v>
      </c>
      <c r="B77" s="99" t="s">
        <v>1444</v>
      </c>
      <c r="C77" s="99" t="s">
        <v>1461</v>
      </c>
      <c r="D77" s="99" t="s">
        <v>10263</v>
      </c>
      <c r="E77" s="99" t="s">
        <v>10264</v>
      </c>
      <c r="F77" s="100">
        <v>45777</v>
      </c>
      <c r="G77" s="99" t="s">
        <v>1898</v>
      </c>
      <c r="H77" s="96">
        <v>28669645</v>
      </c>
      <c r="I77" s="96">
        <f>H77*R77</f>
        <v>13761429.6</v>
      </c>
      <c r="J77" s="96">
        <v>10000000</v>
      </c>
      <c r="K77" s="96">
        <f t="shared" si="47"/>
        <v>3761429.5999999996</v>
      </c>
      <c r="L77" s="97">
        <f t="shared" si="48"/>
        <v>0</v>
      </c>
      <c r="M77" s="97">
        <f t="shared" si="49"/>
        <v>0</v>
      </c>
      <c r="N77" s="97">
        <f t="shared" si="50"/>
        <v>0</v>
      </c>
      <c r="O77" s="97">
        <f t="shared" si="51"/>
        <v>0</v>
      </c>
      <c r="P77" s="98">
        <f t="shared" si="52"/>
        <v>3761429.5999999996</v>
      </c>
      <c r="Q77" s="101" t="str">
        <f t="shared" si="35"/>
        <v>Unregistered</v>
      </c>
      <c r="R77" s="102">
        <v>0.48</v>
      </c>
      <c r="S77" s="95">
        <f t="shared" si="53"/>
        <v>426</v>
      </c>
    </row>
    <row r="78" spans="1:21" s="101" customFormat="1" x14ac:dyDescent="0.3">
      <c r="A78" s="99">
        <v>10910</v>
      </c>
      <c r="B78" s="99" t="s">
        <v>1444</v>
      </c>
      <c r="C78" s="99" t="s">
        <v>1461</v>
      </c>
      <c r="D78" s="99" t="s">
        <v>10265</v>
      </c>
      <c r="E78" s="99" t="s">
        <v>10266</v>
      </c>
      <c r="F78" s="100">
        <v>46098</v>
      </c>
      <c r="G78" s="99" t="s">
        <v>1898</v>
      </c>
      <c r="H78" s="96">
        <v>33500000</v>
      </c>
      <c r="I78" s="96">
        <f>H78*R78</f>
        <v>16080000</v>
      </c>
      <c r="J78" s="96">
        <v>10000000</v>
      </c>
      <c r="K78" s="96">
        <f t="shared" si="47"/>
        <v>6080000</v>
      </c>
      <c r="L78" s="97">
        <f t="shared" si="48"/>
        <v>0</v>
      </c>
      <c r="M78" s="97">
        <f t="shared" si="49"/>
        <v>0</v>
      </c>
      <c r="N78" s="97">
        <f t="shared" si="50"/>
        <v>0</v>
      </c>
      <c r="O78" s="97">
        <f t="shared" si="51"/>
        <v>6080000</v>
      </c>
      <c r="P78" s="98">
        <f t="shared" si="52"/>
        <v>0</v>
      </c>
      <c r="Q78" s="101" t="str">
        <f t="shared" si="35"/>
        <v>Unregistered</v>
      </c>
      <c r="R78" s="102">
        <v>0.48</v>
      </c>
      <c r="S78" s="95">
        <f t="shared" si="53"/>
        <v>105</v>
      </c>
    </row>
    <row r="79" spans="1:21" s="101" customFormat="1" x14ac:dyDescent="0.3">
      <c r="A79" s="99">
        <v>10911</v>
      </c>
      <c r="B79" s="99" t="s">
        <v>1444</v>
      </c>
      <c r="C79" s="99" t="s">
        <v>1461</v>
      </c>
      <c r="D79" s="99" t="s">
        <v>10267</v>
      </c>
      <c r="E79" s="99" t="s">
        <v>10266</v>
      </c>
      <c r="F79" s="100">
        <v>46111</v>
      </c>
      <c r="G79" s="99" t="s">
        <v>1898</v>
      </c>
      <c r="H79" s="96">
        <v>33700000</v>
      </c>
      <c r="I79" s="96">
        <f>H79*R79</f>
        <v>16176000</v>
      </c>
      <c r="J79" s="96">
        <v>10000000</v>
      </c>
      <c r="K79" s="96">
        <f t="shared" si="47"/>
        <v>6176000</v>
      </c>
      <c r="L79" s="97">
        <f t="shared" si="48"/>
        <v>0</v>
      </c>
      <c r="M79" s="97">
        <f t="shared" si="49"/>
        <v>0</v>
      </c>
      <c r="N79" s="97">
        <f t="shared" si="50"/>
        <v>0</v>
      </c>
      <c r="O79" s="97">
        <f t="shared" si="51"/>
        <v>6176000</v>
      </c>
      <c r="P79" s="98">
        <f t="shared" si="52"/>
        <v>0</v>
      </c>
      <c r="Q79" s="101" t="str">
        <f t="shared" si="35"/>
        <v>Unregistered</v>
      </c>
      <c r="R79" s="102">
        <v>0.48</v>
      </c>
      <c r="S79" s="95">
        <f t="shared" si="53"/>
        <v>92</v>
      </c>
    </row>
    <row r="80" spans="1:21" s="101" customFormat="1" x14ac:dyDescent="0.3">
      <c r="A80" s="99">
        <v>10929</v>
      </c>
      <c r="B80" s="99" t="s">
        <v>1444</v>
      </c>
      <c r="C80" s="99" t="s">
        <v>1461</v>
      </c>
      <c r="D80" s="99" t="s">
        <v>10287</v>
      </c>
      <c r="E80" s="99" t="s">
        <v>10288</v>
      </c>
      <c r="F80" s="100">
        <v>45777</v>
      </c>
      <c r="G80" s="99" t="s">
        <v>1898</v>
      </c>
      <c r="H80" s="96">
        <v>37662175</v>
      </c>
      <c r="I80" s="96">
        <f>H80*R80</f>
        <v>18077844</v>
      </c>
      <c r="J80" s="96">
        <v>20000000</v>
      </c>
      <c r="K80" s="96">
        <f t="shared" si="47"/>
        <v>-1922156</v>
      </c>
      <c r="L80" s="97">
        <f t="shared" si="48"/>
        <v>0</v>
      </c>
      <c r="M80" s="97">
        <f t="shared" si="49"/>
        <v>0</v>
      </c>
      <c r="N80" s="97">
        <f t="shared" si="50"/>
        <v>0</v>
      </c>
      <c r="O80" s="97">
        <f t="shared" si="51"/>
        <v>0</v>
      </c>
      <c r="P80" s="98">
        <v>0</v>
      </c>
      <c r="Q80" s="101" t="str">
        <f t="shared" si="35"/>
        <v>Unregistered</v>
      </c>
      <c r="R80" s="102">
        <v>0.48</v>
      </c>
      <c r="S80" s="95">
        <f t="shared" si="53"/>
        <v>426</v>
      </c>
    </row>
    <row r="81" spans="1:21" s="101" customFormat="1" x14ac:dyDescent="0.3">
      <c r="A81" s="99">
        <v>10930</v>
      </c>
      <c r="B81" s="99" t="s">
        <v>1444</v>
      </c>
      <c r="C81" s="99" t="s">
        <v>1461</v>
      </c>
      <c r="D81" s="99" t="s">
        <v>10289</v>
      </c>
      <c r="E81" s="99" t="s">
        <v>10290</v>
      </c>
      <c r="F81" s="100">
        <v>45777</v>
      </c>
      <c r="G81" s="99" t="s">
        <v>1898</v>
      </c>
      <c r="H81" s="96">
        <v>37662175</v>
      </c>
      <c r="I81" s="96">
        <f>H81*R81</f>
        <v>18077844</v>
      </c>
      <c r="J81" s="96">
        <v>20000000</v>
      </c>
      <c r="K81" s="96">
        <f t="shared" si="47"/>
        <v>-1922156</v>
      </c>
      <c r="L81" s="97">
        <f t="shared" si="48"/>
        <v>0</v>
      </c>
      <c r="M81" s="97">
        <f t="shared" si="49"/>
        <v>0</v>
      </c>
      <c r="N81" s="97">
        <f t="shared" si="50"/>
        <v>0</v>
      </c>
      <c r="O81" s="97">
        <f t="shared" si="51"/>
        <v>0</v>
      </c>
      <c r="P81" s="98">
        <v>0</v>
      </c>
      <c r="Q81" s="101" t="str">
        <f t="shared" si="35"/>
        <v>Unregistered</v>
      </c>
      <c r="R81" s="102">
        <v>0.48</v>
      </c>
      <c r="S81" s="95">
        <f t="shared" si="53"/>
        <v>426</v>
      </c>
    </row>
    <row r="82" spans="1:21" x14ac:dyDescent="0.3">
      <c r="A82" s="114">
        <v>10948</v>
      </c>
      <c r="B82" s="114" t="s">
        <v>1444</v>
      </c>
      <c r="C82" s="114" t="s">
        <v>1461</v>
      </c>
      <c r="D82" s="114" t="s">
        <v>424</v>
      </c>
      <c r="E82" s="114" t="s">
        <v>10853</v>
      </c>
      <c r="F82" s="115">
        <v>46168</v>
      </c>
      <c r="G82" s="114" t="s">
        <v>10815</v>
      </c>
      <c r="H82" s="116">
        <v>34300000</v>
      </c>
      <c r="I82" s="116">
        <v>0</v>
      </c>
      <c r="J82" s="116"/>
      <c r="K82" s="116">
        <f>I82-J82</f>
        <v>0</v>
      </c>
      <c r="L82" s="116">
        <v>0</v>
      </c>
      <c r="M82" s="116">
        <v>0</v>
      </c>
      <c r="N82" s="116">
        <v>0</v>
      </c>
      <c r="O82" s="116">
        <v>0</v>
      </c>
      <c r="P82" s="116">
        <v>0</v>
      </c>
      <c r="Q82" s="27" t="str">
        <f t="shared" si="35"/>
        <v>Registered</v>
      </c>
      <c r="R82" s="94">
        <f t="shared" si="37"/>
        <v>0</v>
      </c>
      <c r="S82" s="95"/>
      <c r="T82" s="117">
        <f>L82+M82+N82+O82+P82</f>
        <v>0</v>
      </c>
      <c r="U82" s="117">
        <f>K82-T82</f>
        <v>0</v>
      </c>
    </row>
    <row r="83" spans="1:21" s="101" customFormat="1" x14ac:dyDescent="0.3">
      <c r="A83" s="99">
        <v>10949</v>
      </c>
      <c r="B83" s="99" t="s">
        <v>1444</v>
      </c>
      <c r="C83" s="99" t="s">
        <v>1461</v>
      </c>
      <c r="D83" s="99" t="s">
        <v>10301</v>
      </c>
      <c r="E83" s="99" t="s">
        <v>10302</v>
      </c>
      <c r="F83" s="100">
        <v>46195</v>
      </c>
      <c r="G83" s="99" t="s">
        <v>1898</v>
      </c>
      <c r="H83" s="96">
        <v>25200000</v>
      </c>
      <c r="I83" s="96">
        <v>0</v>
      </c>
      <c r="J83" s="96"/>
      <c r="K83" s="96">
        <f t="shared" ref="K83:K86" si="54">I83-J83</f>
        <v>0</v>
      </c>
      <c r="L83" s="97">
        <f t="shared" ref="L83:L86" si="55">IF(AND($S83&gt;=0,$S83&lt;=30),$K83,0)</f>
        <v>0</v>
      </c>
      <c r="M83" s="97">
        <f t="shared" ref="M83:M86" si="56">IF(AND($S83&gt;=31,$S83&lt;=60),$K83,0)</f>
        <v>0</v>
      </c>
      <c r="N83" s="97">
        <f t="shared" ref="N83:N86" si="57">IF(AND($S83&gt;=61,$S83&lt;=90),$K83,0)</f>
        <v>0</v>
      </c>
      <c r="O83" s="97">
        <f t="shared" ref="O83:O86" si="58">IF(AND($S83&gt;=91,$S83&lt;=120),$K83,0)</f>
        <v>0</v>
      </c>
      <c r="P83" s="98">
        <f t="shared" ref="P83:P86" si="59">IF($S83&gt;120,$K83,0)</f>
        <v>0</v>
      </c>
      <c r="Q83" s="101" t="str">
        <f t="shared" si="35"/>
        <v>Unregistered</v>
      </c>
      <c r="R83" s="102">
        <v>0.48</v>
      </c>
      <c r="S83" s="95">
        <f t="shared" ref="S83" si="60">DATE(2026,6,30)-F83</f>
        <v>8</v>
      </c>
    </row>
    <row r="84" spans="1:21" s="101" customFormat="1" x14ac:dyDescent="0.3">
      <c r="A84" s="99">
        <v>10950</v>
      </c>
      <c r="B84" s="99" t="s">
        <v>1444</v>
      </c>
      <c r="C84" s="99" t="s">
        <v>1461</v>
      </c>
      <c r="D84" s="99" t="s">
        <v>434</v>
      </c>
      <c r="E84" s="99" t="s">
        <v>435</v>
      </c>
      <c r="F84" s="100">
        <v>46168</v>
      </c>
      <c r="G84" s="99" t="s">
        <v>1898</v>
      </c>
      <c r="H84" s="96">
        <v>33500000</v>
      </c>
      <c r="I84" s="96">
        <f>H84*R84</f>
        <v>16080000</v>
      </c>
      <c r="J84" s="96"/>
      <c r="K84" s="96">
        <f t="shared" si="54"/>
        <v>16080000</v>
      </c>
      <c r="L84" s="97">
        <f t="shared" si="55"/>
        <v>0</v>
      </c>
      <c r="M84" s="97">
        <f t="shared" si="56"/>
        <v>16080000</v>
      </c>
      <c r="N84" s="97">
        <f t="shared" si="57"/>
        <v>0</v>
      </c>
      <c r="O84" s="97">
        <f t="shared" si="58"/>
        <v>0</v>
      </c>
      <c r="P84" s="98">
        <f t="shared" si="59"/>
        <v>0</v>
      </c>
      <c r="Q84" s="101" t="str">
        <f t="shared" si="35"/>
        <v>Unregistered</v>
      </c>
      <c r="R84" s="102">
        <v>0.48</v>
      </c>
      <c r="S84" s="95">
        <f t="shared" ref="S84:S86" si="61">DATE(2026,6,30)-F84</f>
        <v>35</v>
      </c>
    </row>
    <row r="85" spans="1:21" s="101" customFormat="1" x14ac:dyDescent="0.3">
      <c r="A85" s="99">
        <v>10951</v>
      </c>
      <c r="B85" s="99" t="s">
        <v>1444</v>
      </c>
      <c r="C85" s="99" t="s">
        <v>1461</v>
      </c>
      <c r="D85" s="99" t="s">
        <v>436</v>
      </c>
      <c r="E85" s="99" t="s">
        <v>437</v>
      </c>
      <c r="F85" s="100">
        <v>46168</v>
      </c>
      <c r="G85" s="99" t="s">
        <v>1898</v>
      </c>
      <c r="H85" s="96">
        <v>31100000</v>
      </c>
      <c r="I85" s="96">
        <f>H85*R85</f>
        <v>14928000</v>
      </c>
      <c r="J85" s="96"/>
      <c r="K85" s="96">
        <f t="shared" si="54"/>
        <v>14928000</v>
      </c>
      <c r="L85" s="97">
        <f t="shared" si="55"/>
        <v>0</v>
      </c>
      <c r="M85" s="97">
        <f t="shared" si="56"/>
        <v>14928000</v>
      </c>
      <c r="N85" s="97">
        <f t="shared" si="57"/>
        <v>0</v>
      </c>
      <c r="O85" s="97">
        <f t="shared" si="58"/>
        <v>0</v>
      </c>
      <c r="P85" s="98">
        <f t="shared" si="59"/>
        <v>0</v>
      </c>
      <c r="Q85" s="101" t="str">
        <f t="shared" si="35"/>
        <v>Unregistered</v>
      </c>
      <c r="R85" s="102">
        <v>0.48</v>
      </c>
      <c r="S85" s="95">
        <f t="shared" si="61"/>
        <v>35</v>
      </c>
    </row>
    <row r="86" spans="1:21" s="101" customFormat="1" x14ac:dyDescent="0.3">
      <c r="A86" s="99">
        <v>10952</v>
      </c>
      <c r="B86" s="99" t="s">
        <v>1444</v>
      </c>
      <c r="C86" s="99" t="s">
        <v>1461</v>
      </c>
      <c r="D86" s="99" t="s">
        <v>10535</v>
      </c>
      <c r="E86" s="99" t="s">
        <v>10536</v>
      </c>
      <c r="F86" s="100">
        <v>46203</v>
      </c>
      <c r="G86" s="99" t="s">
        <v>1898</v>
      </c>
      <c r="H86" s="96">
        <v>30777500</v>
      </c>
      <c r="I86" s="96">
        <v>0</v>
      </c>
      <c r="J86" s="96"/>
      <c r="K86" s="96">
        <f t="shared" si="54"/>
        <v>0</v>
      </c>
      <c r="L86" s="97">
        <f t="shared" si="55"/>
        <v>0</v>
      </c>
      <c r="M86" s="97">
        <f t="shared" si="56"/>
        <v>0</v>
      </c>
      <c r="N86" s="97">
        <f t="shared" si="57"/>
        <v>0</v>
      </c>
      <c r="O86" s="97">
        <f t="shared" si="58"/>
        <v>0</v>
      </c>
      <c r="P86" s="98">
        <f t="shared" si="59"/>
        <v>0</v>
      </c>
      <c r="Q86" s="101" t="str">
        <f t="shared" si="35"/>
        <v>Unregistered</v>
      </c>
      <c r="R86" s="102">
        <v>0.48</v>
      </c>
      <c r="S86" s="95">
        <f t="shared" si="61"/>
        <v>0</v>
      </c>
    </row>
    <row r="87" spans="1:21" x14ac:dyDescent="0.3">
      <c r="A87" s="114">
        <v>126</v>
      </c>
      <c r="B87" s="114" t="s">
        <v>396</v>
      </c>
      <c r="C87" s="114" t="s">
        <v>70</v>
      </c>
      <c r="D87" s="114" t="s">
        <v>1715</v>
      </c>
      <c r="E87" s="114" t="s">
        <v>1716</v>
      </c>
      <c r="F87" s="115">
        <v>43733</v>
      </c>
      <c r="G87" s="114" t="s">
        <v>1645</v>
      </c>
      <c r="H87" s="116">
        <v>10109000</v>
      </c>
      <c r="I87" s="116">
        <v>10109000</v>
      </c>
      <c r="J87" s="116">
        <v>6200000</v>
      </c>
      <c r="K87" s="116">
        <v>3909000</v>
      </c>
      <c r="L87" s="116">
        <v>0</v>
      </c>
      <c r="M87" s="116">
        <v>0</v>
      </c>
      <c r="N87" s="116">
        <v>0</v>
      </c>
      <c r="O87" s="116">
        <v>0</v>
      </c>
      <c r="P87" s="116">
        <v>3909000</v>
      </c>
      <c r="Q87" s="27" t="str">
        <f t="shared" si="35"/>
        <v>Registered</v>
      </c>
      <c r="R87" s="94">
        <f t="shared" si="37"/>
        <v>1</v>
      </c>
      <c r="S87" s="95"/>
      <c r="T87" s="117">
        <f t="shared" ref="T87:T150" si="62">L87+M87+N87+O87+P87</f>
        <v>3909000</v>
      </c>
      <c r="U87" s="117">
        <f t="shared" ref="U87:U150" si="63">K87-T87</f>
        <v>0</v>
      </c>
    </row>
    <row r="88" spans="1:21" x14ac:dyDescent="0.3">
      <c r="A88" s="114">
        <v>134</v>
      </c>
      <c r="B88" s="114" t="s">
        <v>396</v>
      </c>
      <c r="C88" s="114" t="s">
        <v>70</v>
      </c>
      <c r="D88" s="114" t="s">
        <v>1753</v>
      </c>
      <c r="E88" s="114" t="s">
        <v>1754</v>
      </c>
      <c r="F88" s="115">
        <v>45230</v>
      </c>
      <c r="G88" s="114" t="s">
        <v>1755</v>
      </c>
      <c r="H88" s="116">
        <v>22651200</v>
      </c>
      <c r="I88" s="116">
        <v>22651200</v>
      </c>
      <c r="J88" s="116">
        <v>19023774</v>
      </c>
      <c r="K88" s="116">
        <v>3627426</v>
      </c>
      <c r="L88" s="116">
        <v>0</v>
      </c>
      <c r="M88" s="116">
        <v>0</v>
      </c>
      <c r="N88" s="116">
        <v>0</v>
      </c>
      <c r="O88" s="116">
        <v>0</v>
      </c>
      <c r="P88" s="116">
        <v>3627426</v>
      </c>
      <c r="Q88" s="27" t="str">
        <f t="shared" si="35"/>
        <v>Registered</v>
      </c>
      <c r="R88" s="94">
        <f t="shared" si="37"/>
        <v>1</v>
      </c>
      <c r="S88" s="95"/>
      <c r="T88" s="117">
        <f t="shared" si="62"/>
        <v>3627426</v>
      </c>
      <c r="U88" s="117">
        <f t="shared" si="63"/>
        <v>0</v>
      </c>
    </row>
    <row r="89" spans="1:21" x14ac:dyDescent="0.3">
      <c r="A89" s="114">
        <v>325</v>
      </c>
      <c r="B89" s="114" t="s">
        <v>396</v>
      </c>
      <c r="C89" s="114" t="s">
        <v>70</v>
      </c>
      <c r="D89" s="114" t="s">
        <v>2234</v>
      </c>
      <c r="E89" s="114" t="s">
        <v>2235</v>
      </c>
      <c r="F89" s="115">
        <v>43735</v>
      </c>
      <c r="G89" s="114" t="s">
        <v>2236</v>
      </c>
      <c r="H89" s="116">
        <v>6730000</v>
      </c>
      <c r="I89" s="116">
        <v>6730000</v>
      </c>
      <c r="J89" s="116">
        <v>5187503</v>
      </c>
      <c r="K89" s="116">
        <v>1542497</v>
      </c>
      <c r="L89" s="116">
        <v>0</v>
      </c>
      <c r="M89" s="116">
        <v>0</v>
      </c>
      <c r="N89" s="116">
        <v>0</v>
      </c>
      <c r="O89" s="116">
        <v>0</v>
      </c>
      <c r="P89" s="116">
        <v>1542497</v>
      </c>
      <c r="Q89" s="27" t="str">
        <f t="shared" si="35"/>
        <v>Registered</v>
      </c>
      <c r="R89" s="94">
        <f t="shared" si="37"/>
        <v>1</v>
      </c>
      <c r="S89" s="95"/>
      <c r="T89" s="117">
        <f t="shared" si="62"/>
        <v>1542497</v>
      </c>
      <c r="U89" s="117">
        <f t="shared" si="63"/>
        <v>0</v>
      </c>
    </row>
    <row r="90" spans="1:21" x14ac:dyDescent="0.3">
      <c r="A90" s="114">
        <v>328</v>
      </c>
      <c r="B90" s="114" t="s">
        <v>396</v>
      </c>
      <c r="C90" s="114" t="s">
        <v>70</v>
      </c>
      <c r="D90" s="114" t="s">
        <v>2239</v>
      </c>
      <c r="E90" s="114" t="s">
        <v>2240</v>
      </c>
      <c r="F90" s="115">
        <v>43753</v>
      </c>
      <c r="G90" s="114" t="s">
        <v>1952</v>
      </c>
      <c r="H90" s="116">
        <v>5912600</v>
      </c>
      <c r="I90" s="116">
        <v>5912600</v>
      </c>
      <c r="J90" s="116">
        <v>4378671</v>
      </c>
      <c r="K90" s="116">
        <v>1533929</v>
      </c>
      <c r="L90" s="116">
        <v>0</v>
      </c>
      <c r="M90" s="116">
        <v>0</v>
      </c>
      <c r="N90" s="116">
        <v>0</v>
      </c>
      <c r="O90" s="116">
        <v>0</v>
      </c>
      <c r="P90" s="116">
        <v>1533929</v>
      </c>
      <c r="Q90" s="27" t="str">
        <f t="shared" si="35"/>
        <v>Registered</v>
      </c>
      <c r="R90" s="94">
        <f t="shared" si="37"/>
        <v>1</v>
      </c>
      <c r="S90" s="95"/>
      <c r="T90" s="117">
        <f t="shared" si="62"/>
        <v>1533929</v>
      </c>
      <c r="U90" s="117">
        <f t="shared" si="63"/>
        <v>0</v>
      </c>
    </row>
    <row r="91" spans="1:21" x14ac:dyDescent="0.3">
      <c r="A91" s="114">
        <v>387</v>
      </c>
      <c r="B91" s="114" t="s">
        <v>396</v>
      </c>
      <c r="C91" s="114" t="s">
        <v>70</v>
      </c>
      <c r="D91" s="114" t="s">
        <v>2385</v>
      </c>
      <c r="E91" s="114" t="s">
        <v>2386</v>
      </c>
      <c r="F91" s="115">
        <v>43738</v>
      </c>
      <c r="G91" s="114" t="s">
        <v>2387</v>
      </c>
      <c r="H91" s="116">
        <v>8000000</v>
      </c>
      <c r="I91" s="116">
        <v>8000000</v>
      </c>
      <c r="J91" s="116">
        <v>6820000</v>
      </c>
      <c r="K91" s="116">
        <v>1180000</v>
      </c>
      <c r="L91" s="116">
        <v>0</v>
      </c>
      <c r="M91" s="116">
        <v>0</v>
      </c>
      <c r="N91" s="116">
        <v>0</v>
      </c>
      <c r="O91" s="116">
        <v>0</v>
      </c>
      <c r="P91" s="116">
        <v>1180000</v>
      </c>
      <c r="Q91" s="27" t="str">
        <f t="shared" si="35"/>
        <v>Registered</v>
      </c>
      <c r="R91" s="94">
        <f t="shared" si="37"/>
        <v>1</v>
      </c>
      <c r="S91" s="95"/>
      <c r="T91" s="117">
        <f t="shared" si="62"/>
        <v>1180000</v>
      </c>
      <c r="U91" s="117">
        <f t="shared" si="63"/>
        <v>0</v>
      </c>
    </row>
    <row r="92" spans="1:21" x14ac:dyDescent="0.3">
      <c r="A92" s="114">
        <v>397</v>
      </c>
      <c r="B92" s="114" t="s">
        <v>396</v>
      </c>
      <c r="C92" s="114" t="s">
        <v>70</v>
      </c>
      <c r="D92" s="114" t="s">
        <v>1950</v>
      </c>
      <c r="E92" s="114" t="s">
        <v>1951</v>
      </c>
      <c r="F92" s="115">
        <v>43735</v>
      </c>
      <c r="G92" s="114" t="s">
        <v>1952</v>
      </c>
      <c r="H92" s="116">
        <v>6230000</v>
      </c>
      <c r="I92" s="116">
        <v>6230000</v>
      </c>
      <c r="J92" s="116">
        <v>5123000</v>
      </c>
      <c r="K92" s="116">
        <v>1107000</v>
      </c>
      <c r="L92" s="116">
        <v>0</v>
      </c>
      <c r="M92" s="116">
        <v>0</v>
      </c>
      <c r="N92" s="116">
        <v>0</v>
      </c>
      <c r="O92" s="116">
        <v>0</v>
      </c>
      <c r="P92" s="116">
        <v>1107000</v>
      </c>
      <c r="Q92" s="27" t="str">
        <f t="shared" si="35"/>
        <v>Registered</v>
      </c>
      <c r="R92" s="94">
        <f t="shared" si="37"/>
        <v>1</v>
      </c>
      <c r="S92" s="95"/>
      <c r="T92" s="117">
        <f t="shared" si="62"/>
        <v>1107000</v>
      </c>
      <c r="U92" s="117">
        <f t="shared" si="63"/>
        <v>0</v>
      </c>
    </row>
    <row r="93" spans="1:21" x14ac:dyDescent="0.3">
      <c r="A93" s="114">
        <v>410</v>
      </c>
      <c r="B93" s="114" t="s">
        <v>396</v>
      </c>
      <c r="C93" s="114" t="s">
        <v>70</v>
      </c>
      <c r="D93" s="114" t="s">
        <v>2457</v>
      </c>
      <c r="E93" s="114" t="s">
        <v>2458</v>
      </c>
      <c r="F93" s="115">
        <v>43780</v>
      </c>
      <c r="G93" s="114" t="s">
        <v>2459</v>
      </c>
      <c r="H93" s="116">
        <v>9599000</v>
      </c>
      <c r="I93" s="116">
        <v>9599000</v>
      </c>
      <c r="J93" s="116">
        <v>8571428</v>
      </c>
      <c r="K93" s="116">
        <v>1027572</v>
      </c>
      <c r="L93" s="116">
        <v>0</v>
      </c>
      <c r="M93" s="116">
        <v>0</v>
      </c>
      <c r="N93" s="116">
        <v>0</v>
      </c>
      <c r="O93" s="116">
        <v>0</v>
      </c>
      <c r="P93" s="116">
        <v>1027572</v>
      </c>
      <c r="Q93" s="27" t="str">
        <f t="shared" si="35"/>
        <v>Registered</v>
      </c>
      <c r="R93" s="94">
        <f t="shared" si="37"/>
        <v>1</v>
      </c>
      <c r="S93" s="95"/>
      <c r="T93" s="117">
        <f t="shared" si="62"/>
        <v>1027572</v>
      </c>
      <c r="U93" s="117">
        <f t="shared" si="63"/>
        <v>0</v>
      </c>
    </row>
    <row r="94" spans="1:21" x14ac:dyDescent="0.3">
      <c r="A94" s="114">
        <v>416</v>
      </c>
      <c r="B94" s="114" t="s">
        <v>396</v>
      </c>
      <c r="C94" s="114" t="s">
        <v>70</v>
      </c>
      <c r="D94" s="114" t="s">
        <v>2482</v>
      </c>
      <c r="E94" s="114" t="s">
        <v>2483</v>
      </c>
      <c r="F94" s="115">
        <v>43733</v>
      </c>
      <c r="G94" s="114" t="s">
        <v>2484</v>
      </c>
      <c r="H94" s="116">
        <v>7378000</v>
      </c>
      <c r="I94" s="116">
        <v>7378000</v>
      </c>
      <c r="J94" s="116">
        <v>6378000</v>
      </c>
      <c r="K94" s="116">
        <v>1000000</v>
      </c>
      <c r="L94" s="116">
        <v>0</v>
      </c>
      <c r="M94" s="116">
        <v>0</v>
      </c>
      <c r="N94" s="116">
        <v>0</v>
      </c>
      <c r="O94" s="116">
        <v>0</v>
      </c>
      <c r="P94" s="116">
        <v>1000000</v>
      </c>
      <c r="Q94" s="27" t="str">
        <f t="shared" si="35"/>
        <v>Registered</v>
      </c>
      <c r="R94" s="94">
        <f t="shared" si="37"/>
        <v>1</v>
      </c>
      <c r="S94" s="95"/>
      <c r="T94" s="117">
        <f t="shared" si="62"/>
        <v>1000000</v>
      </c>
      <c r="U94" s="117">
        <f t="shared" si="63"/>
        <v>0</v>
      </c>
    </row>
    <row r="95" spans="1:21" x14ac:dyDescent="0.3">
      <c r="A95" s="114">
        <v>434</v>
      </c>
      <c r="B95" s="114" t="s">
        <v>396</v>
      </c>
      <c r="C95" s="114" t="s">
        <v>70</v>
      </c>
      <c r="D95" s="114" t="s">
        <v>2534</v>
      </c>
      <c r="E95" s="114" t="s">
        <v>2535</v>
      </c>
      <c r="F95" s="115">
        <v>44286</v>
      </c>
      <c r="G95" s="114" t="s">
        <v>2536</v>
      </c>
      <c r="H95" s="116">
        <v>9523000</v>
      </c>
      <c r="I95" s="116">
        <v>9523000</v>
      </c>
      <c r="J95" s="116">
        <v>8600000</v>
      </c>
      <c r="K95" s="116">
        <v>923000</v>
      </c>
      <c r="L95" s="116">
        <v>0</v>
      </c>
      <c r="M95" s="116">
        <v>0</v>
      </c>
      <c r="N95" s="116">
        <v>0</v>
      </c>
      <c r="O95" s="116">
        <v>0</v>
      </c>
      <c r="P95" s="116">
        <v>923000</v>
      </c>
      <c r="Q95" s="27" t="str">
        <f t="shared" si="35"/>
        <v>Registered</v>
      </c>
      <c r="R95" s="94">
        <f t="shared" si="37"/>
        <v>1</v>
      </c>
      <c r="S95" s="95"/>
      <c r="T95" s="117">
        <f t="shared" si="62"/>
        <v>923000</v>
      </c>
      <c r="U95" s="117">
        <f t="shared" si="63"/>
        <v>0</v>
      </c>
    </row>
    <row r="96" spans="1:21" x14ac:dyDescent="0.3">
      <c r="A96" s="114">
        <v>502</v>
      </c>
      <c r="B96" s="114" t="s">
        <v>396</v>
      </c>
      <c r="C96" s="114" t="s">
        <v>70</v>
      </c>
      <c r="D96" s="114" t="s">
        <v>2834</v>
      </c>
      <c r="E96" s="114" t="s">
        <v>2835</v>
      </c>
      <c r="F96" s="115">
        <v>44646</v>
      </c>
      <c r="G96" s="114" t="s">
        <v>1993</v>
      </c>
      <c r="H96" s="116">
        <v>6200000</v>
      </c>
      <c r="I96" s="116">
        <v>6200000</v>
      </c>
      <c r="J96" s="116">
        <v>5500000</v>
      </c>
      <c r="K96" s="116">
        <v>700000</v>
      </c>
      <c r="L96" s="116">
        <v>0</v>
      </c>
      <c r="M96" s="116">
        <v>0</v>
      </c>
      <c r="N96" s="116">
        <v>0</v>
      </c>
      <c r="O96" s="116">
        <v>0</v>
      </c>
      <c r="P96" s="116">
        <v>700000</v>
      </c>
      <c r="Q96" s="27" t="str">
        <f t="shared" si="35"/>
        <v>Registered</v>
      </c>
      <c r="R96" s="94">
        <f t="shared" si="37"/>
        <v>1</v>
      </c>
      <c r="S96" s="95"/>
      <c r="T96" s="117">
        <f t="shared" si="62"/>
        <v>700000</v>
      </c>
      <c r="U96" s="117">
        <f t="shared" si="63"/>
        <v>0</v>
      </c>
    </row>
    <row r="97" spans="1:21" x14ac:dyDescent="0.3">
      <c r="A97" s="114">
        <v>519</v>
      </c>
      <c r="B97" s="114" t="s">
        <v>396</v>
      </c>
      <c r="C97" s="114" t="s">
        <v>70</v>
      </c>
      <c r="D97" s="114" t="s">
        <v>2884</v>
      </c>
      <c r="E97" s="114" t="s">
        <v>2056</v>
      </c>
      <c r="F97" s="115">
        <v>44833</v>
      </c>
      <c r="G97" s="114" t="s">
        <v>2885</v>
      </c>
      <c r="H97" s="116">
        <v>7357300</v>
      </c>
      <c r="I97" s="116">
        <v>7357300</v>
      </c>
      <c r="J97" s="116">
        <v>6702165</v>
      </c>
      <c r="K97" s="116">
        <v>655135</v>
      </c>
      <c r="L97" s="116">
        <v>0</v>
      </c>
      <c r="M97" s="116">
        <v>0</v>
      </c>
      <c r="N97" s="116">
        <v>0</v>
      </c>
      <c r="O97" s="116">
        <v>0</v>
      </c>
      <c r="P97" s="116">
        <v>655135</v>
      </c>
      <c r="Q97" s="27" t="str">
        <f t="shared" si="35"/>
        <v>Registered</v>
      </c>
      <c r="R97" s="94">
        <f t="shared" si="37"/>
        <v>1</v>
      </c>
      <c r="S97" s="95"/>
      <c r="T97" s="117">
        <f t="shared" si="62"/>
        <v>655135</v>
      </c>
      <c r="U97" s="117">
        <f t="shared" si="63"/>
        <v>0</v>
      </c>
    </row>
    <row r="98" spans="1:21" x14ac:dyDescent="0.3">
      <c r="A98" s="114">
        <v>521</v>
      </c>
      <c r="B98" s="114" t="s">
        <v>396</v>
      </c>
      <c r="C98" s="114" t="s">
        <v>70</v>
      </c>
      <c r="D98" s="114" t="s">
        <v>2886</v>
      </c>
      <c r="E98" s="114" t="s">
        <v>2887</v>
      </c>
      <c r="F98" s="115">
        <v>43735</v>
      </c>
      <c r="G98" s="114" t="s">
        <v>2888</v>
      </c>
      <c r="H98" s="116">
        <v>7000000</v>
      </c>
      <c r="I98" s="116">
        <v>7000000</v>
      </c>
      <c r="J98" s="116">
        <v>6350000</v>
      </c>
      <c r="K98" s="116">
        <v>650000</v>
      </c>
      <c r="L98" s="116">
        <v>0</v>
      </c>
      <c r="M98" s="116">
        <v>0</v>
      </c>
      <c r="N98" s="116">
        <v>0</v>
      </c>
      <c r="O98" s="116">
        <v>0</v>
      </c>
      <c r="P98" s="116">
        <v>650000</v>
      </c>
      <c r="Q98" s="27" t="str">
        <f t="shared" si="35"/>
        <v>Registered</v>
      </c>
      <c r="R98" s="94">
        <f t="shared" si="37"/>
        <v>1</v>
      </c>
      <c r="S98" s="95"/>
      <c r="T98" s="117">
        <f t="shared" si="62"/>
        <v>650000</v>
      </c>
      <c r="U98" s="117">
        <f t="shared" si="63"/>
        <v>0</v>
      </c>
    </row>
    <row r="99" spans="1:21" x14ac:dyDescent="0.3">
      <c r="A99" s="114">
        <v>527</v>
      </c>
      <c r="B99" s="114" t="s">
        <v>396</v>
      </c>
      <c r="C99" s="114" t="s">
        <v>70</v>
      </c>
      <c r="D99" s="114" t="s">
        <v>2901</v>
      </c>
      <c r="E99" s="114" t="s">
        <v>2902</v>
      </c>
      <c r="F99" s="115">
        <v>43777</v>
      </c>
      <c r="G99" s="114" t="s">
        <v>1952</v>
      </c>
      <c r="H99" s="116">
        <v>5912600</v>
      </c>
      <c r="I99" s="116">
        <v>5912600</v>
      </c>
      <c r="J99" s="116">
        <v>5278571</v>
      </c>
      <c r="K99" s="116">
        <v>634029</v>
      </c>
      <c r="L99" s="116">
        <v>0</v>
      </c>
      <c r="M99" s="116">
        <v>0</v>
      </c>
      <c r="N99" s="116">
        <v>0</v>
      </c>
      <c r="O99" s="116">
        <v>0</v>
      </c>
      <c r="P99" s="116">
        <v>634029</v>
      </c>
      <c r="Q99" s="27" t="str">
        <f t="shared" si="35"/>
        <v>Registered</v>
      </c>
      <c r="R99" s="94">
        <f t="shared" si="37"/>
        <v>1</v>
      </c>
      <c r="S99" s="95"/>
      <c r="T99" s="117">
        <f t="shared" si="62"/>
        <v>634029</v>
      </c>
      <c r="U99" s="117">
        <f t="shared" si="63"/>
        <v>0</v>
      </c>
    </row>
    <row r="100" spans="1:21" x14ac:dyDescent="0.3">
      <c r="A100" s="114">
        <v>537</v>
      </c>
      <c r="B100" s="114" t="s">
        <v>396</v>
      </c>
      <c r="C100" s="114" t="s">
        <v>70</v>
      </c>
      <c r="D100" s="114" t="s">
        <v>2937</v>
      </c>
      <c r="E100" s="114" t="s">
        <v>2938</v>
      </c>
      <c r="F100" s="115">
        <v>43885</v>
      </c>
      <c r="G100" s="114" t="s">
        <v>1731</v>
      </c>
      <c r="H100" s="116">
        <v>6986000</v>
      </c>
      <c r="I100" s="116">
        <v>6986000</v>
      </c>
      <c r="J100" s="116">
        <v>6372600</v>
      </c>
      <c r="K100" s="116">
        <v>613400</v>
      </c>
      <c r="L100" s="116">
        <v>0</v>
      </c>
      <c r="M100" s="116">
        <v>0</v>
      </c>
      <c r="N100" s="116">
        <v>0</v>
      </c>
      <c r="O100" s="116">
        <v>0</v>
      </c>
      <c r="P100" s="116">
        <v>613400</v>
      </c>
      <c r="Q100" s="27" t="str">
        <f t="shared" si="35"/>
        <v>Registered</v>
      </c>
      <c r="R100" s="94">
        <f t="shared" si="37"/>
        <v>1</v>
      </c>
      <c r="S100" s="95"/>
      <c r="T100" s="117">
        <f t="shared" si="62"/>
        <v>613400</v>
      </c>
      <c r="U100" s="117">
        <f t="shared" si="63"/>
        <v>0</v>
      </c>
    </row>
    <row r="101" spans="1:21" x14ac:dyDescent="0.3">
      <c r="A101" s="114">
        <v>608</v>
      </c>
      <c r="B101" s="114" t="s">
        <v>396</v>
      </c>
      <c r="C101" s="114" t="s">
        <v>70</v>
      </c>
      <c r="D101" s="114" t="s">
        <v>3137</v>
      </c>
      <c r="E101" s="114" t="s">
        <v>3138</v>
      </c>
      <c r="F101" s="115">
        <v>44469</v>
      </c>
      <c r="G101" s="114" t="s">
        <v>3139</v>
      </c>
      <c r="H101" s="116">
        <v>8862000</v>
      </c>
      <c r="I101" s="116">
        <v>8862000</v>
      </c>
      <c r="J101" s="116">
        <v>8298200</v>
      </c>
      <c r="K101" s="116">
        <v>563800</v>
      </c>
      <c r="L101" s="116">
        <v>0</v>
      </c>
      <c r="M101" s="116">
        <v>0</v>
      </c>
      <c r="N101" s="116">
        <v>0</v>
      </c>
      <c r="O101" s="116">
        <v>0</v>
      </c>
      <c r="P101" s="116">
        <v>563800</v>
      </c>
      <c r="Q101" s="27" t="str">
        <f t="shared" si="35"/>
        <v>Registered</v>
      </c>
      <c r="R101" s="94">
        <f t="shared" si="37"/>
        <v>1</v>
      </c>
      <c r="S101" s="95"/>
      <c r="T101" s="117">
        <f t="shared" si="62"/>
        <v>563800</v>
      </c>
      <c r="U101" s="117">
        <f t="shared" si="63"/>
        <v>0</v>
      </c>
    </row>
    <row r="102" spans="1:21" x14ac:dyDescent="0.3">
      <c r="A102" s="114">
        <v>619</v>
      </c>
      <c r="B102" s="114" t="s">
        <v>396</v>
      </c>
      <c r="C102" s="114" t="s">
        <v>70</v>
      </c>
      <c r="D102" s="114" t="s">
        <v>3290</v>
      </c>
      <c r="E102" s="114" t="s">
        <v>2488</v>
      </c>
      <c r="F102" s="115">
        <v>45135</v>
      </c>
      <c r="G102" s="114" t="s">
        <v>2714</v>
      </c>
      <c r="H102" s="116">
        <v>18700000</v>
      </c>
      <c r="I102" s="116">
        <v>18700000</v>
      </c>
      <c r="J102" s="116">
        <v>18182500</v>
      </c>
      <c r="K102" s="116">
        <v>517500</v>
      </c>
      <c r="L102" s="116">
        <v>0</v>
      </c>
      <c r="M102" s="116">
        <v>0</v>
      </c>
      <c r="N102" s="116">
        <v>0</v>
      </c>
      <c r="O102" s="116">
        <v>0</v>
      </c>
      <c r="P102" s="116">
        <v>517500</v>
      </c>
      <c r="Q102" s="27" t="str">
        <f t="shared" si="35"/>
        <v>Registered</v>
      </c>
      <c r="R102" s="94">
        <f t="shared" si="37"/>
        <v>1</v>
      </c>
      <c r="S102" s="95"/>
      <c r="T102" s="117">
        <f t="shared" si="62"/>
        <v>517500</v>
      </c>
      <c r="U102" s="117">
        <f t="shared" si="63"/>
        <v>0</v>
      </c>
    </row>
    <row r="103" spans="1:21" x14ac:dyDescent="0.3">
      <c r="A103" s="114">
        <v>629</v>
      </c>
      <c r="B103" s="114" t="s">
        <v>396</v>
      </c>
      <c r="C103" s="114" t="s">
        <v>70</v>
      </c>
      <c r="D103" s="114" t="s">
        <v>3331</v>
      </c>
      <c r="E103" s="114" t="s">
        <v>3332</v>
      </c>
      <c r="F103" s="115">
        <v>43735</v>
      </c>
      <c r="G103" s="114" t="s">
        <v>3333</v>
      </c>
      <c r="H103" s="116">
        <v>5730000</v>
      </c>
      <c r="I103" s="116">
        <v>5730000</v>
      </c>
      <c r="J103" s="116">
        <v>5228000</v>
      </c>
      <c r="K103" s="116">
        <v>502000</v>
      </c>
      <c r="L103" s="116">
        <v>0</v>
      </c>
      <c r="M103" s="116">
        <v>0</v>
      </c>
      <c r="N103" s="116">
        <v>0</v>
      </c>
      <c r="O103" s="116">
        <v>0</v>
      </c>
      <c r="P103" s="116">
        <v>502000</v>
      </c>
      <c r="Q103" s="27" t="str">
        <f t="shared" si="35"/>
        <v>Registered</v>
      </c>
      <c r="R103" s="94">
        <f t="shared" si="37"/>
        <v>1</v>
      </c>
      <c r="S103" s="95"/>
      <c r="T103" s="117">
        <f t="shared" si="62"/>
        <v>502000</v>
      </c>
      <c r="U103" s="117">
        <f t="shared" si="63"/>
        <v>0</v>
      </c>
    </row>
    <row r="104" spans="1:21" x14ac:dyDescent="0.3">
      <c r="A104" s="114">
        <v>687</v>
      </c>
      <c r="B104" s="114" t="s">
        <v>396</v>
      </c>
      <c r="C104" s="114" t="s">
        <v>70</v>
      </c>
      <c r="D104" s="114" t="s">
        <v>3647</v>
      </c>
      <c r="E104" s="114" t="s">
        <v>2486</v>
      </c>
      <c r="F104" s="115">
        <v>43738</v>
      </c>
      <c r="G104" s="114" t="s">
        <v>2888</v>
      </c>
      <c r="H104" s="116">
        <v>7600000</v>
      </c>
      <c r="I104" s="116">
        <v>7600000</v>
      </c>
      <c r="J104" s="116">
        <v>7200000</v>
      </c>
      <c r="K104" s="116">
        <v>400000</v>
      </c>
      <c r="L104" s="116">
        <v>0</v>
      </c>
      <c r="M104" s="116">
        <v>0</v>
      </c>
      <c r="N104" s="116">
        <v>0</v>
      </c>
      <c r="O104" s="116">
        <v>0</v>
      </c>
      <c r="P104" s="116">
        <v>400000</v>
      </c>
      <c r="Q104" s="27" t="str">
        <f t="shared" si="35"/>
        <v>Registered</v>
      </c>
      <c r="R104" s="94">
        <f t="shared" si="37"/>
        <v>1</v>
      </c>
      <c r="S104" s="95"/>
      <c r="T104" s="117">
        <f t="shared" si="62"/>
        <v>400000</v>
      </c>
      <c r="U104" s="117">
        <f t="shared" si="63"/>
        <v>0</v>
      </c>
    </row>
    <row r="105" spans="1:21" x14ac:dyDescent="0.3">
      <c r="A105" s="114">
        <v>693</v>
      </c>
      <c r="B105" s="114" t="s">
        <v>396</v>
      </c>
      <c r="C105" s="114" t="s">
        <v>70</v>
      </c>
      <c r="D105" s="114" t="s">
        <v>3657</v>
      </c>
      <c r="E105" s="114" t="s">
        <v>3658</v>
      </c>
      <c r="F105" s="115">
        <v>44487</v>
      </c>
      <c r="G105" s="114" t="s">
        <v>3659</v>
      </c>
      <c r="H105" s="116">
        <v>10000000</v>
      </c>
      <c r="I105" s="116">
        <v>10000000</v>
      </c>
      <c r="J105" s="116">
        <v>9600932</v>
      </c>
      <c r="K105" s="116">
        <v>399068</v>
      </c>
      <c r="L105" s="116">
        <v>0</v>
      </c>
      <c r="M105" s="116">
        <v>0</v>
      </c>
      <c r="N105" s="116">
        <v>0</v>
      </c>
      <c r="O105" s="116">
        <v>0</v>
      </c>
      <c r="P105" s="116">
        <v>399068</v>
      </c>
      <c r="Q105" s="27" t="str">
        <f t="shared" si="35"/>
        <v>Registered</v>
      </c>
      <c r="R105" s="94">
        <f t="shared" si="37"/>
        <v>1</v>
      </c>
      <c r="S105" s="95"/>
      <c r="T105" s="117">
        <f t="shared" si="62"/>
        <v>399068</v>
      </c>
      <c r="U105" s="117">
        <f t="shared" si="63"/>
        <v>0</v>
      </c>
    </row>
    <row r="106" spans="1:21" x14ac:dyDescent="0.3">
      <c r="A106" s="114">
        <v>758</v>
      </c>
      <c r="B106" s="114" t="s">
        <v>396</v>
      </c>
      <c r="C106" s="114" t="s">
        <v>70</v>
      </c>
      <c r="D106" s="114" t="s">
        <v>4034</v>
      </c>
      <c r="E106" s="114" t="s">
        <v>2322</v>
      </c>
      <c r="F106" s="115">
        <v>44300</v>
      </c>
      <c r="G106" s="114" t="s">
        <v>4035</v>
      </c>
      <c r="H106" s="116">
        <v>6860000</v>
      </c>
      <c r="I106" s="116">
        <v>6860000</v>
      </c>
      <c r="J106" s="116">
        <v>6541850</v>
      </c>
      <c r="K106" s="116">
        <v>318150</v>
      </c>
      <c r="L106" s="116">
        <v>0</v>
      </c>
      <c r="M106" s="116">
        <v>0</v>
      </c>
      <c r="N106" s="116">
        <v>0</v>
      </c>
      <c r="O106" s="116">
        <v>0</v>
      </c>
      <c r="P106" s="116">
        <v>318150</v>
      </c>
      <c r="Q106" s="27" t="str">
        <f t="shared" si="35"/>
        <v>Registered</v>
      </c>
      <c r="R106" s="94">
        <f t="shared" si="37"/>
        <v>1</v>
      </c>
      <c r="S106" s="95"/>
      <c r="T106" s="117">
        <f t="shared" si="62"/>
        <v>318150</v>
      </c>
      <c r="U106" s="117">
        <f t="shared" si="63"/>
        <v>0</v>
      </c>
    </row>
    <row r="107" spans="1:21" x14ac:dyDescent="0.3">
      <c r="A107" s="114">
        <v>764</v>
      </c>
      <c r="B107" s="114" t="s">
        <v>396</v>
      </c>
      <c r="C107" s="114" t="s">
        <v>70</v>
      </c>
      <c r="D107" s="114" t="s">
        <v>4066</v>
      </c>
      <c r="E107" s="114" t="s">
        <v>4067</v>
      </c>
      <c r="F107" s="115">
        <v>43777</v>
      </c>
      <c r="G107" s="114" t="s">
        <v>1952</v>
      </c>
      <c r="H107" s="116">
        <v>5756325</v>
      </c>
      <c r="I107" s="116">
        <v>5756325</v>
      </c>
      <c r="J107" s="116">
        <v>5456325</v>
      </c>
      <c r="K107" s="116">
        <v>300000</v>
      </c>
      <c r="L107" s="116">
        <v>0</v>
      </c>
      <c r="M107" s="116">
        <v>0</v>
      </c>
      <c r="N107" s="116">
        <v>0</v>
      </c>
      <c r="O107" s="116">
        <v>0</v>
      </c>
      <c r="P107" s="116">
        <v>300000</v>
      </c>
      <c r="Q107" s="27" t="str">
        <f t="shared" si="35"/>
        <v>Registered</v>
      </c>
      <c r="R107" s="94">
        <f t="shared" si="37"/>
        <v>1</v>
      </c>
      <c r="S107" s="95"/>
      <c r="T107" s="117">
        <f t="shared" si="62"/>
        <v>300000</v>
      </c>
      <c r="U107" s="117">
        <f t="shared" si="63"/>
        <v>0</v>
      </c>
    </row>
    <row r="108" spans="1:21" x14ac:dyDescent="0.3">
      <c r="A108" s="114">
        <v>823</v>
      </c>
      <c r="B108" s="114" t="s">
        <v>396</v>
      </c>
      <c r="C108" s="114" t="s">
        <v>70</v>
      </c>
      <c r="D108" s="114" t="s">
        <v>402</v>
      </c>
      <c r="E108" s="114" t="s">
        <v>290</v>
      </c>
      <c r="F108" s="115">
        <v>46170</v>
      </c>
      <c r="G108" s="114" t="s">
        <v>10341</v>
      </c>
      <c r="H108" s="116">
        <v>20735000</v>
      </c>
      <c r="I108" s="116">
        <v>20735000</v>
      </c>
      <c r="J108" s="116">
        <v>20527650</v>
      </c>
      <c r="K108" s="116">
        <v>207350</v>
      </c>
      <c r="L108" s="116">
        <v>207350</v>
      </c>
      <c r="M108" s="116">
        <v>0</v>
      </c>
      <c r="N108" s="116">
        <v>0</v>
      </c>
      <c r="O108" s="116">
        <v>0</v>
      </c>
      <c r="P108" s="116">
        <v>0</v>
      </c>
      <c r="Q108" s="27" t="str">
        <f t="shared" si="35"/>
        <v>Registered</v>
      </c>
      <c r="R108" s="94">
        <f t="shared" si="37"/>
        <v>1</v>
      </c>
      <c r="S108" s="95"/>
      <c r="T108" s="117">
        <f t="shared" si="62"/>
        <v>207350</v>
      </c>
      <c r="U108" s="117">
        <f t="shared" si="63"/>
        <v>0</v>
      </c>
    </row>
    <row r="109" spans="1:21" x14ac:dyDescent="0.3">
      <c r="A109" s="114">
        <v>863</v>
      </c>
      <c r="B109" s="114" t="s">
        <v>396</v>
      </c>
      <c r="C109" s="114" t="s">
        <v>70</v>
      </c>
      <c r="D109" s="114" t="s">
        <v>4343</v>
      </c>
      <c r="E109" s="114" t="s">
        <v>4344</v>
      </c>
      <c r="F109" s="115">
        <v>44834</v>
      </c>
      <c r="G109" s="114" t="s">
        <v>2390</v>
      </c>
      <c r="H109" s="116">
        <v>14225600</v>
      </c>
      <c r="I109" s="116">
        <v>14225600</v>
      </c>
      <c r="J109" s="116">
        <v>14038372</v>
      </c>
      <c r="K109" s="116">
        <v>187228</v>
      </c>
      <c r="L109" s="116">
        <v>0</v>
      </c>
      <c r="M109" s="116">
        <v>0</v>
      </c>
      <c r="N109" s="116">
        <v>0</v>
      </c>
      <c r="O109" s="116">
        <v>0</v>
      </c>
      <c r="P109" s="116">
        <v>187228</v>
      </c>
      <c r="Q109" s="27" t="str">
        <f t="shared" si="35"/>
        <v>Registered</v>
      </c>
      <c r="R109" s="94">
        <f t="shared" si="37"/>
        <v>1</v>
      </c>
      <c r="S109" s="95"/>
      <c r="T109" s="117">
        <f t="shared" si="62"/>
        <v>187228</v>
      </c>
      <c r="U109" s="117">
        <f t="shared" si="63"/>
        <v>0</v>
      </c>
    </row>
    <row r="110" spans="1:21" x14ac:dyDescent="0.3">
      <c r="A110" s="114">
        <v>881</v>
      </c>
      <c r="B110" s="114" t="s">
        <v>396</v>
      </c>
      <c r="C110" s="114" t="s">
        <v>70</v>
      </c>
      <c r="D110" s="114" t="s">
        <v>4383</v>
      </c>
      <c r="E110" s="114" t="s">
        <v>4384</v>
      </c>
      <c r="F110" s="115">
        <v>44978</v>
      </c>
      <c r="G110" s="114" t="s">
        <v>4104</v>
      </c>
      <c r="H110" s="116">
        <v>15060000</v>
      </c>
      <c r="I110" s="116">
        <v>15060000</v>
      </c>
      <c r="J110" s="116">
        <v>14909400</v>
      </c>
      <c r="K110" s="116">
        <v>150600</v>
      </c>
      <c r="L110" s="116">
        <v>0</v>
      </c>
      <c r="M110" s="116">
        <v>0</v>
      </c>
      <c r="N110" s="116">
        <v>0</v>
      </c>
      <c r="O110" s="116">
        <v>0</v>
      </c>
      <c r="P110" s="116">
        <v>150600</v>
      </c>
      <c r="Q110" s="27" t="str">
        <f t="shared" si="35"/>
        <v>Registered</v>
      </c>
      <c r="R110" s="94">
        <f t="shared" si="37"/>
        <v>1</v>
      </c>
      <c r="S110" s="95"/>
      <c r="T110" s="117">
        <f t="shared" si="62"/>
        <v>150600</v>
      </c>
      <c r="U110" s="117">
        <f t="shared" si="63"/>
        <v>0</v>
      </c>
    </row>
    <row r="111" spans="1:21" x14ac:dyDescent="0.3">
      <c r="A111" s="114">
        <v>883</v>
      </c>
      <c r="B111" s="114" t="s">
        <v>396</v>
      </c>
      <c r="C111" s="114" t="s">
        <v>70</v>
      </c>
      <c r="D111" s="114" t="s">
        <v>4388</v>
      </c>
      <c r="E111" s="114" t="s">
        <v>4384</v>
      </c>
      <c r="F111" s="115">
        <v>44978</v>
      </c>
      <c r="G111" s="114" t="s">
        <v>4104</v>
      </c>
      <c r="H111" s="116">
        <v>14720000</v>
      </c>
      <c r="I111" s="116">
        <v>14720000</v>
      </c>
      <c r="J111" s="116">
        <v>14572800</v>
      </c>
      <c r="K111" s="116">
        <v>147200</v>
      </c>
      <c r="L111" s="116">
        <v>0</v>
      </c>
      <c r="M111" s="116">
        <v>0</v>
      </c>
      <c r="N111" s="116">
        <v>0</v>
      </c>
      <c r="O111" s="116">
        <v>0</v>
      </c>
      <c r="P111" s="116">
        <v>147200</v>
      </c>
      <c r="Q111" s="27" t="str">
        <f t="shared" si="35"/>
        <v>Registered</v>
      </c>
      <c r="R111" s="94">
        <f t="shared" si="37"/>
        <v>1</v>
      </c>
      <c r="S111" s="95"/>
      <c r="T111" s="117">
        <f t="shared" si="62"/>
        <v>147200</v>
      </c>
      <c r="U111" s="117">
        <f t="shared" si="63"/>
        <v>0</v>
      </c>
    </row>
    <row r="112" spans="1:21" x14ac:dyDescent="0.3">
      <c r="A112" s="114">
        <v>1134</v>
      </c>
      <c r="B112" s="114" t="s">
        <v>396</v>
      </c>
      <c r="C112" s="114" t="s">
        <v>70</v>
      </c>
      <c r="D112" s="114" t="s">
        <v>4848</v>
      </c>
      <c r="E112" s="114" t="s">
        <v>4849</v>
      </c>
      <c r="F112" s="115">
        <v>45105</v>
      </c>
      <c r="G112" s="114" t="s">
        <v>3420</v>
      </c>
      <c r="H112" s="116">
        <v>13789720</v>
      </c>
      <c r="I112" s="116">
        <v>13789720</v>
      </c>
      <c r="J112" s="116">
        <v>13789700</v>
      </c>
      <c r="K112" s="116">
        <v>20</v>
      </c>
      <c r="L112" s="116">
        <v>0</v>
      </c>
      <c r="M112" s="116">
        <v>0</v>
      </c>
      <c r="N112" s="116">
        <v>0</v>
      </c>
      <c r="O112" s="116">
        <v>0</v>
      </c>
      <c r="P112" s="116">
        <v>20</v>
      </c>
      <c r="Q112" s="27" t="str">
        <f t="shared" si="35"/>
        <v>Registered</v>
      </c>
      <c r="R112" s="94">
        <f t="shared" si="37"/>
        <v>1</v>
      </c>
      <c r="S112" s="95"/>
      <c r="T112" s="117">
        <f t="shared" si="62"/>
        <v>20</v>
      </c>
      <c r="U112" s="117">
        <f t="shared" si="63"/>
        <v>0</v>
      </c>
    </row>
    <row r="113" spans="1:21" x14ac:dyDescent="0.3">
      <c r="A113" s="114">
        <v>5334</v>
      </c>
      <c r="B113" s="114" t="s">
        <v>396</v>
      </c>
      <c r="C113" s="114" t="s">
        <v>70</v>
      </c>
      <c r="D113" s="114" t="s">
        <v>6337</v>
      </c>
      <c r="E113" s="114" t="s">
        <v>6338</v>
      </c>
      <c r="F113" s="115">
        <v>44835</v>
      </c>
      <c r="G113" s="114" t="s">
        <v>5368</v>
      </c>
      <c r="H113" s="116">
        <v>8688000</v>
      </c>
      <c r="I113" s="116">
        <v>8688000</v>
      </c>
      <c r="J113" s="116">
        <v>8688000</v>
      </c>
      <c r="K113" s="116">
        <v>0</v>
      </c>
      <c r="L113" s="116">
        <v>0</v>
      </c>
      <c r="M113" s="116">
        <v>0</v>
      </c>
      <c r="N113" s="116">
        <v>0</v>
      </c>
      <c r="O113" s="116">
        <v>0</v>
      </c>
      <c r="P113" s="116">
        <v>0</v>
      </c>
      <c r="Q113" s="27" t="str">
        <f t="shared" si="35"/>
        <v>Registered</v>
      </c>
      <c r="R113" s="94">
        <f t="shared" si="37"/>
        <v>1</v>
      </c>
      <c r="S113" s="95"/>
      <c r="T113" s="117">
        <f t="shared" si="62"/>
        <v>0</v>
      </c>
      <c r="U113" s="117">
        <f t="shared" si="63"/>
        <v>0</v>
      </c>
    </row>
    <row r="114" spans="1:21" x14ac:dyDescent="0.3">
      <c r="A114" s="114">
        <v>5335</v>
      </c>
      <c r="B114" s="114" t="s">
        <v>396</v>
      </c>
      <c r="C114" s="114" t="s">
        <v>70</v>
      </c>
      <c r="D114" s="114" t="s">
        <v>6339</v>
      </c>
      <c r="E114" s="114" t="s">
        <v>6340</v>
      </c>
      <c r="F114" s="115">
        <v>44770</v>
      </c>
      <c r="G114" s="114" t="s">
        <v>5147</v>
      </c>
      <c r="H114" s="116">
        <v>7550000</v>
      </c>
      <c r="I114" s="116">
        <v>7550000</v>
      </c>
      <c r="J114" s="116">
        <v>7550000</v>
      </c>
      <c r="K114" s="116">
        <v>0</v>
      </c>
      <c r="L114" s="116">
        <v>0</v>
      </c>
      <c r="M114" s="116">
        <v>0</v>
      </c>
      <c r="N114" s="116">
        <v>0</v>
      </c>
      <c r="O114" s="116">
        <v>0</v>
      </c>
      <c r="P114" s="116">
        <v>0</v>
      </c>
      <c r="Q114" s="27" t="str">
        <f t="shared" si="35"/>
        <v>Registered</v>
      </c>
      <c r="R114" s="94">
        <f t="shared" si="37"/>
        <v>1</v>
      </c>
      <c r="S114" s="95"/>
      <c r="T114" s="117">
        <f t="shared" si="62"/>
        <v>0</v>
      </c>
      <c r="U114" s="117">
        <f t="shared" si="63"/>
        <v>0</v>
      </c>
    </row>
    <row r="115" spans="1:21" x14ac:dyDescent="0.3">
      <c r="A115" s="114">
        <v>5336</v>
      </c>
      <c r="B115" s="114" t="s">
        <v>396</v>
      </c>
      <c r="C115" s="114" t="s">
        <v>70</v>
      </c>
      <c r="D115" s="114" t="s">
        <v>6341</v>
      </c>
      <c r="E115" s="114" t="s">
        <v>398</v>
      </c>
      <c r="F115" s="115">
        <v>45107</v>
      </c>
      <c r="G115" s="114" t="s">
        <v>5359</v>
      </c>
      <c r="H115" s="116">
        <v>17600000</v>
      </c>
      <c r="I115" s="116">
        <v>17600000</v>
      </c>
      <c r="J115" s="116">
        <v>17600000</v>
      </c>
      <c r="K115" s="116">
        <v>0</v>
      </c>
      <c r="L115" s="116">
        <v>0</v>
      </c>
      <c r="M115" s="116">
        <v>0</v>
      </c>
      <c r="N115" s="116">
        <v>0</v>
      </c>
      <c r="O115" s="116">
        <v>0</v>
      </c>
      <c r="P115" s="116">
        <v>0</v>
      </c>
      <c r="Q115" s="27" t="str">
        <f t="shared" si="35"/>
        <v>Registered</v>
      </c>
      <c r="R115" s="94">
        <f t="shared" si="37"/>
        <v>1</v>
      </c>
      <c r="S115" s="95"/>
      <c r="T115" s="117">
        <f t="shared" si="62"/>
        <v>0</v>
      </c>
      <c r="U115" s="117">
        <f t="shared" si="63"/>
        <v>0</v>
      </c>
    </row>
    <row r="116" spans="1:21" x14ac:dyDescent="0.3">
      <c r="A116" s="114">
        <v>5337</v>
      </c>
      <c r="B116" s="114" t="s">
        <v>396</v>
      </c>
      <c r="C116" s="114" t="s">
        <v>70</v>
      </c>
      <c r="D116" s="114" t="s">
        <v>6342</v>
      </c>
      <c r="E116" s="114" t="s">
        <v>6343</v>
      </c>
      <c r="F116" s="115">
        <v>44739</v>
      </c>
      <c r="G116" s="114" t="s">
        <v>5110</v>
      </c>
      <c r="H116" s="116">
        <v>8500000</v>
      </c>
      <c r="I116" s="116">
        <v>8500000</v>
      </c>
      <c r="J116" s="116">
        <v>8500000</v>
      </c>
      <c r="K116" s="116">
        <v>0</v>
      </c>
      <c r="L116" s="116">
        <v>0</v>
      </c>
      <c r="M116" s="116">
        <v>0</v>
      </c>
      <c r="N116" s="116">
        <v>0</v>
      </c>
      <c r="O116" s="116">
        <v>0</v>
      </c>
      <c r="P116" s="116">
        <v>0</v>
      </c>
      <c r="Q116" s="27" t="str">
        <f t="shared" si="35"/>
        <v>Registered</v>
      </c>
      <c r="R116" s="94">
        <f t="shared" si="37"/>
        <v>1</v>
      </c>
      <c r="S116" s="95"/>
      <c r="T116" s="117">
        <f t="shared" si="62"/>
        <v>0</v>
      </c>
      <c r="U116" s="117">
        <f t="shared" si="63"/>
        <v>0</v>
      </c>
    </row>
    <row r="117" spans="1:21" x14ac:dyDescent="0.3">
      <c r="A117" s="114">
        <v>5338</v>
      </c>
      <c r="B117" s="114" t="s">
        <v>396</v>
      </c>
      <c r="C117" s="114" t="s">
        <v>70</v>
      </c>
      <c r="D117" s="114" t="s">
        <v>6344</v>
      </c>
      <c r="E117" s="114" t="s">
        <v>5456</v>
      </c>
      <c r="F117" s="115">
        <v>43733</v>
      </c>
      <c r="G117" s="114" t="s">
        <v>5469</v>
      </c>
      <c r="H117" s="116">
        <v>8233500</v>
      </c>
      <c r="I117" s="116">
        <v>8233500</v>
      </c>
      <c r="J117" s="116">
        <v>8233500</v>
      </c>
      <c r="K117" s="116">
        <v>0</v>
      </c>
      <c r="L117" s="116">
        <v>0</v>
      </c>
      <c r="M117" s="116">
        <v>0</v>
      </c>
      <c r="N117" s="116">
        <v>0</v>
      </c>
      <c r="O117" s="116">
        <v>0</v>
      </c>
      <c r="P117" s="116">
        <v>0</v>
      </c>
      <c r="Q117" s="27" t="str">
        <f t="shared" si="35"/>
        <v>Registered</v>
      </c>
      <c r="R117" s="94">
        <f t="shared" si="37"/>
        <v>1</v>
      </c>
      <c r="S117" s="95"/>
      <c r="T117" s="117">
        <f t="shared" si="62"/>
        <v>0</v>
      </c>
      <c r="U117" s="117">
        <f t="shared" si="63"/>
        <v>0</v>
      </c>
    </row>
    <row r="118" spans="1:21" x14ac:dyDescent="0.3">
      <c r="A118" s="114">
        <v>5339</v>
      </c>
      <c r="B118" s="114" t="s">
        <v>396</v>
      </c>
      <c r="C118" s="114" t="s">
        <v>70</v>
      </c>
      <c r="D118" s="114" t="s">
        <v>6345</v>
      </c>
      <c r="E118" s="114" t="s">
        <v>6346</v>
      </c>
      <c r="F118" s="115">
        <v>44487</v>
      </c>
      <c r="G118" s="114" t="s">
        <v>5409</v>
      </c>
      <c r="H118" s="116">
        <v>6108722</v>
      </c>
      <c r="I118" s="116">
        <v>6108722</v>
      </c>
      <c r="J118" s="116">
        <v>6108722</v>
      </c>
      <c r="K118" s="116">
        <v>0</v>
      </c>
      <c r="L118" s="116">
        <v>0</v>
      </c>
      <c r="M118" s="116">
        <v>0</v>
      </c>
      <c r="N118" s="116">
        <v>0</v>
      </c>
      <c r="O118" s="116">
        <v>0</v>
      </c>
      <c r="P118" s="116">
        <v>0</v>
      </c>
      <c r="Q118" s="27" t="str">
        <f t="shared" si="35"/>
        <v>Registered</v>
      </c>
      <c r="R118" s="94">
        <f t="shared" si="37"/>
        <v>1</v>
      </c>
      <c r="S118" s="95"/>
      <c r="T118" s="117">
        <f t="shared" si="62"/>
        <v>0</v>
      </c>
      <c r="U118" s="117">
        <f t="shared" si="63"/>
        <v>0</v>
      </c>
    </row>
    <row r="119" spans="1:21" x14ac:dyDescent="0.3">
      <c r="A119" s="114">
        <v>5340</v>
      </c>
      <c r="B119" s="114" t="s">
        <v>396</v>
      </c>
      <c r="C119" s="114" t="s">
        <v>70</v>
      </c>
      <c r="D119" s="114" t="s">
        <v>6347</v>
      </c>
      <c r="E119" s="114" t="s">
        <v>6348</v>
      </c>
      <c r="F119" s="115">
        <v>43735</v>
      </c>
      <c r="G119" s="114" t="s">
        <v>6349</v>
      </c>
      <c r="H119" s="116">
        <v>6000000</v>
      </c>
      <c r="I119" s="116">
        <v>6000000</v>
      </c>
      <c r="J119" s="116">
        <v>6000000</v>
      </c>
      <c r="K119" s="116">
        <v>0</v>
      </c>
      <c r="L119" s="116">
        <v>0</v>
      </c>
      <c r="M119" s="116">
        <v>0</v>
      </c>
      <c r="N119" s="116">
        <v>0</v>
      </c>
      <c r="O119" s="116">
        <v>0</v>
      </c>
      <c r="P119" s="116">
        <v>0</v>
      </c>
      <c r="Q119" s="27" t="str">
        <f t="shared" si="35"/>
        <v>Registered</v>
      </c>
      <c r="R119" s="94">
        <f t="shared" si="37"/>
        <v>1</v>
      </c>
      <c r="S119" s="95"/>
      <c r="T119" s="117">
        <f t="shared" si="62"/>
        <v>0</v>
      </c>
      <c r="U119" s="117">
        <f t="shared" si="63"/>
        <v>0</v>
      </c>
    </row>
    <row r="120" spans="1:21" x14ac:dyDescent="0.3">
      <c r="A120" s="114">
        <v>5341</v>
      </c>
      <c r="B120" s="114" t="s">
        <v>396</v>
      </c>
      <c r="C120" s="114" t="s">
        <v>70</v>
      </c>
      <c r="D120" s="114" t="s">
        <v>6350</v>
      </c>
      <c r="E120" s="114" t="s">
        <v>6351</v>
      </c>
      <c r="F120" s="115">
        <v>43738</v>
      </c>
      <c r="G120" s="114" t="s">
        <v>5353</v>
      </c>
      <c r="H120" s="116">
        <v>6207624</v>
      </c>
      <c r="I120" s="116">
        <v>6207624</v>
      </c>
      <c r="J120" s="116">
        <v>6207624</v>
      </c>
      <c r="K120" s="116">
        <v>0</v>
      </c>
      <c r="L120" s="116">
        <v>0</v>
      </c>
      <c r="M120" s="116">
        <v>0</v>
      </c>
      <c r="N120" s="116">
        <v>0</v>
      </c>
      <c r="O120" s="116">
        <v>0</v>
      </c>
      <c r="P120" s="116">
        <v>0</v>
      </c>
      <c r="Q120" s="27" t="str">
        <f t="shared" si="35"/>
        <v>Registered</v>
      </c>
      <c r="R120" s="94">
        <f t="shared" si="37"/>
        <v>1</v>
      </c>
      <c r="S120" s="95"/>
      <c r="T120" s="117">
        <f t="shared" si="62"/>
        <v>0</v>
      </c>
      <c r="U120" s="117">
        <f t="shared" si="63"/>
        <v>0</v>
      </c>
    </row>
    <row r="121" spans="1:21" x14ac:dyDescent="0.3">
      <c r="A121" s="114">
        <v>5342</v>
      </c>
      <c r="B121" s="114" t="s">
        <v>396</v>
      </c>
      <c r="C121" s="114" t="s">
        <v>70</v>
      </c>
      <c r="D121" s="114" t="s">
        <v>6352</v>
      </c>
      <c r="E121" s="114" t="s">
        <v>6353</v>
      </c>
      <c r="F121" s="115">
        <v>44277</v>
      </c>
      <c r="G121" s="114" t="s">
        <v>6354</v>
      </c>
      <c r="H121" s="116">
        <v>6300000</v>
      </c>
      <c r="I121" s="116">
        <v>6300000</v>
      </c>
      <c r="J121" s="116">
        <v>6300000</v>
      </c>
      <c r="K121" s="116">
        <v>0</v>
      </c>
      <c r="L121" s="116">
        <v>0</v>
      </c>
      <c r="M121" s="116">
        <v>0</v>
      </c>
      <c r="N121" s="116">
        <v>0</v>
      </c>
      <c r="O121" s="116">
        <v>0</v>
      </c>
      <c r="P121" s="116">
        <v>0</v>
      </c>
      <c r="Q121" s="27" t="str">
        <f t="shared" si="35"/>
        <v>Registered</v>
      </c>
      <c r="R121" s="94">
        <f t="shared" si="37"/>
        <v>1</v>
      </c>
      <c r="S121" s="95"/>
      <c r="T121" s="117">
        <f t="shared" si="62"/>
        <v>0</v>
      </c>
      <c r="U121" s="117">
        <f t="shared" si="63"/>
        <v>0</v>
      </c>
    </row>
    <row r="122" spans="1:21" x14ac:dyDescent="0.3">
      <c r="A122" s="114">
        <v>5343</v>
      </c>
      <c r="B122" s="114" t="s">
        <v>396</v>
      </c>
      <c r="C122" s="114" t="s">
        <v>70</v>
      </c>
      <c r="D122" s="114" t="s">
        <v>6355</v>
      </c>
      <c r="E122" s="114" t="s">
        <v>6356</v>
      </c>
      <c r="F122" s="115">
        <v>43734</v>
      </c>
      <c r="G122" s="114" t="s">
        <v>4847</v>
      </c>
      <c r="H122" s="116">
        <v>5391000</v>
      </c>
      <c r="I122" s="116">
        <v>5391000</v>
      </c>
      <c r="J122" s="116">
        <v>5391000</v>
      </c>
      <c r="K122" s="116">
        <v>0</v>
      </c>
      <c r="L122" s="116">
        <v>0</v>
      </c>
      <c r="M122" s="116">
        <v>0</v>
      </c>
      <c r="N122" s="116">
        <v>0</v>
      </c>
      <c r="O122" s="116">
        <v>0</v>
      </c>
      <c r="P122" s="116">
        <v>0</v>
      </c>
      <c r="Q122" s="27" t="str">
        <f t="shared" si="35"/>
        <v>Registered</v>
      </c>
      <c r="R122" s="94">
        <f t="shared" si="37"/>
        <v>1</v>
      </c>
      <c r="S122" s="95"/>
      <c r="T122" s="117">
        <f t="shared" si="62"/>
        <v>0</v>
      </c>
      <c r="U122" s="117">
        <f t="shared" si="63"/>
        <v>0</v>
      </c>
    </row>
    <row r="123" spans="1:21" x14ac:dyDescent="0.3">
      <c r="A123" s="114">
        <v>5344</v>
      </c>
      <c r="B123" s="114" t="s">
        <v>396</v>
      </c>
      <c r="C123" s="114" t="s">
        <v>70</v>
      </c>
      <c r="D123" s="114" t="s">
        <v>6357</v>
      </c>
      <c r="E123" s="114" t="s">
        <v>6358</v>
      </c>
      <c r="F123" s="115">
        <v>43734</v>
      </c>
      <c r="G123" s="114" t="s">
        <v>4847</v>
      </c>
      <c r="H123" s="116">
        <v>5454400</v>
      </c>
      <c r="I123" s="116">
        <v>5454400</v>
      </c>
      <c r="J123" s="116">
        <v>5454400</v>
      </c>
      <c r="K123" s="116">
        <v>0</v>
      </c>
      <c r="L123" s="116">
        <v>0</v>
      </c>
      <c r="M123" s="116">
        <v>0</v>
      </c>
      <c r="N123" s="116">
        <v>0</v>
      </c>
      <c r="O123" s="116">
        <v>0</v>
      </c>
      <c r="P123" s="116">
        <v>0</v>
      </c>
      <c r="Q123" s="27" t="str">
        <f t="shared" si="35"/>
        <v>Registered</v>
      </c>
      <c r="R123" s="94">
        <f t="shared" si="37"/>
        <v>1</v>
      </c>
      <c r="S123" s="95"/>
      <c r="T123" s="117">
        <f t="shared" si="62"/>
        <v>0</v>
      </c>
      <c r="U123" s="117">
        <f t="shared" si="63"/>
        <v>0</v>
      </c>
    </row>
    <row r="124" spans="1:21" x14ac:dyDescent="0.3">
      <c r="A124" s="114">
        <v>5345</v>
      </c>
      <c r="B124" s="114" t="s">
        <v>396</v>
      </c>
      <c r="C124" s="114" t="s">
        <v>70</v>
      </c>
      <c r="D124" s="114" t="s">
        <v>6359</v>
      </c>
      <c r="E124" s="114" t="s">
        <v>2650</v>
      </c>
      <c r="F124" s="115">
        <v>43735</v>
      </c>
      <c r="G124" s="114" t="s">
        <v>2888</v>
      </c>
      <c r="H124" s="116">
        <v>5600000</v>
      </c>
      <c r="I124" s="116">
        <v>5600000</v>
      </c>
      <c r="J124" s="116">
        <v>5600000</v>
      </c>
      <c r="K124" s="116">
        <v>0</v>
      </c>
      <c r="L124" s="116">
        <v>0</v>
      </c>
      <c r="M124" s="116">
        <v>0</v>
      </c>
      <c r="N124" s="116">
        <v>0</v>
      </c>
      <c r="O124" s="116">
        <v>0</v>
      </c>
      <c r="P124" s="116">
        <v>0</v>
      </c>
      <c r="Q124" s="27" t="str">
        <f t="shared" si="35"/>
        <v>Registered</v>
      </c>
      <c r="R124" s="94">
        <f t="shared" si="37"/>
        <v>1</v>
      </c>
      <c r="S124" s="95"/>
      <c r="T124" s="117">
        <f t="shared" si="62"/>
        <v>0</v>
      </c>
      <c r="U124" s="117">
        <f t="shared" si="63"/>
        <v>0</v>
      </c>
    </row>
    <row r="125" spans="1:21" x14ac:dyDescent="0.3">
      <c r="A125" s="114">
        <v>5346</v>
      </c>
      <c r="B125" s="114" t="s">
        <v>396</v>
      </c>
      <c r="C125" s="114" t="s">
        <v>70</v>
      </c>
      <c r="D125" s="114" t="s">
        <v>6360</v>
      </c>
      <c r="E125" s="114" t="s">
        <v>6361</v>
      </c>
      <c r="F125" s="115">
        <v>43738</v>
      </c>
      <c r="G125" s="114" t="s">
        <v>2387</v>
      </c>
      <c r="H125" s="116">
        <v>5800000</v>
      </c>
      <c r="I125" s="116">
        <v>5800000</v>
      </c>
      <c r="J125" s="116">
        <v>5800000</v>
      </c>
      <c r="K125" s="116">
        <v>0</v>
      </c>
      <c r="L125" s="116">
        <v>0</v>
      </c>
      <c r="M125" s="116">
        <v>0</v>
      </c>
      <c r="N125" s="116">
        <v>0</v>
      </c>
      <c r="O125" s="116">
        <v>0</v>
      </c>
      <c r="P125" s="116">
        <v>0</v>
      </c>
      <c r="Q125" s="27" t="str">
        <f t="shared" si="35"/>
        <v>Registered</v>
      </c>
      <c r="R125" s="94">
        <f t="shared" si="37"/>
        <v>1</v>
      </c>
      <c r="S125" s="95"/>
      <c r="T125" s="117">
        <f t="shared" si="62"/>
        <v>0</v>
      </c>
      <c r="U125" s="117">
        <f t="shared" si="63"/>
        <v>0</v>
      </c>
    </row>
    <row r="126" spans="1:21" x14ac:dyDescent="0.3">
      <c r="A126" s="114">
        <v>5347</v>
      </c>
      <c r="B126" s="114" t="s">
        <v>396</v>
      </c>
      <c r="C126" s="114" t="s">
        <v>70</v>
      </c>
      <c r="D126" s="114" t="s">
        <v>6362</v>
      </c>
      <c r="E126" s="114" t="s">
        <v>6363</v>
      </c>
      <c r="F126" s="115">
        <v>43819</v>
      </c>
      <c r="G126" s="114" t="s">
        <v>5340</v>
      </c>
      <c r="H126" s="116">
        <v>16644000</v>
      </c>
      <c r="I126" s="116">
        <v>16644000</v>
      </c>
      <c r="J126" s="116">
        <v>16644000</v>
      </c>
      <c r="K126" s="116">
        <v>0</v>
      </c>
      <c r="L126" s="116">
        <v>0</v>
      </c>
      <c r="M126" s="116">
        <v>0</v>
      </c>
      <c r="N126" s="116">
        <v>0</v>
      </c>
      <c r="O126" s="116">
        <v>0</v>
      </c>
      <c r="P126" s="116">
        <v>0</v>
      </c>
      <c r="Q126" s="27" t="str">
        <f t="shared" si="35"/>
        <v>Registered</v>
      </c>
      <c r="R126" s="94">
        <f t="shared" si="37"/>
        <v>1</v>
      </c>
      <c r="S126" s="95"/>
      <c r="T126" s="117">
        <f t="shared" si="62"/>
        <v>0</v>
      </c>
      <c r="U126" s="117">
        <f t="shared" si="63"/>
        <v>0</v>
      </c>
    </row>
    <row r="127" spans="1:21" x14ac:dyDescent="0.3">
      <c r="A127" s="114">
        <v>5348</v>
      </c>
      <c r="B127" s="114" t="s">
        <v>396</v>
      </c>
      <c r="C127" s="114" t="s">
        <v>70</v>
      </c>
      <c r="D127" s="114" t="s">
        <v>6364</v>
      </c>
      <c r="E127" s="114" t="s">
        <v>5146</v>
      </c>
      <c r="F127" s="115">
        <v>44277</v>
      </c>
      <c r="G127" s="114" t="s">
        <v>5455</v>
      </c>
      <c r="H127" s="116">
        <v>6680000</v>
      </c>
      <c r="I127" s="116">
        <v>6680000</v>
      </c>
      <c r="J127" s="116">
        <v>6680000</v>
      </c>
      <c r="K127" s="116">
        <v>0</v>
      </c>
      <c r="L127" s="116">
        <v>0</v>
      </c>
      <c r="M127" s="116">
        <v>0</v>
      </c>
      <c r="N127" s="116">
        <v>0</v>
      </c>
      <c r="O127" s="116">
        <v>0</v>
      </c>
      <c r="P127" s="116">
        <v>0</v>
      </c>
      <c r="Q127" s="27" t="str">
        <f t="shared" si="35"/>
        <v>Registered</v>
      </c>
      <c r="R127" s="94">
        <f t="shared" si="37"/>
        <v>1</v>
      </c>
      <c r="S127" s="95"/>
      <c r="T127" s="117">
        <f t="shared" si="62"/>
        <v>0</v>
      </c>
      <c r="U127" s="117">
        <f t="shared" si="63"/>
        <v>0</v>
      </c>
    </row>
    <row r="128" spans="1:21" x14ac:dyDescent="0.3">
      <c r="A128" s="114">
        <v>5349</v>
      </c>
      <c r="B128" s="114" t="s">
        <v>396</v>
      </c>
      <c r="C128" s="114" t="s">
        <v>70</v>
      </c>
      <c r="D128" s="114" t="s">
        <v>6365</v>
      </c>
      <c r="E128" s="114" t="s">
        <v>6366</v>
      </c>
      <c r="F128" s="115">
        <v>44286</v>
      </c>
      <c r="G128" s="114" t="s">
        <v>5413</v>
      </c>
      <c r="H128" s="116">
        <v>6450000</v>
      </c>
      <c r="I128" s="116">
        <v>6450000</v>
      </c>
      <c r="J128" s="116">
        <v>6450000</v>
      </c>
      <c r="K128" s="116">
        <v>0</v>
      </c>
      <c r="L128" s="116">
        <v>0</v>
      </c>
      <c r="M128" s="116">
        <v>0</v>
      </c>
      <c r="N128" s="116">
        <v>0</v>
      </c>
      <c r="O128" s="116">
        <v>0</v>
      </c>
      <c r="P128" s="116">
        <v>0</v>
      </c>
      <c r="Q128" s="27" t="str">
        <f t="shared" si="35"/>
        <v>Registered</v>
      </c>
      <c r="R128" s="94">
        <f t="shared" si="37"/>
        <v>1</v>
      </c>
      <c r="S128" s="95"/>
      <c r="T128" s="117">
        <f t="shared" si="62"/>
        <v>0</v>
      </c>
      <c r="U128" s="117">
        <f t="shared" si="63"/>
        <v>0</v>
      </c>
    </row>
    <row r="129" spans="1:21" x14ac:dyDescent="0.3">
      <c r="A129" s="114">
        <v>5350</v>
      </c>
      <c r="B129" s="114" t="s">
        <v>396</v>
      </c>
      <c r="C129" s="114" t="s">
        <v>70</v>
      </c>
      <c r="D129" s="114" t="s">
        <v>6367</v>
      </c>
      <c r="E129" s="114" t="s">
        <v>6368</v>
      </c>
      <c r="F129" s="115">
        <v>44279</v>
      </c>
      <c r="G129" s="114" t="s">
        <v>4804</v>
      </c>
      <c r="H129" s="116">
        <v>13000000</v>
      </c>
      <c r="I129" s="116">
        <v>13000000</v>
      </c>
      <c r="J129" s="116">
        <v>13000000</v>
      </c>
      <c r="K129" s="116">
        <v>0</v>
      </c>
      <c r="L129" s="116">
        <v>0</v>
      </c>
      <c r="M129" s="116">
        <v>0</v>
      </c>
      <c r="N129" s="116">
        <v>0</v>
      </c>
      <c r="O129" s="116">
        <v>0</v>
      </c>
      <c r="P129" s="116">
        <v>0</v>
      </c>
      <c r="Q129" s="27" t="str">
        <f t="shared" si="35"/>
        <v>Registered</v>
      </c>
      <c r="R129" s="94">
        <f t="shared" si="37"/>
        <v>1</v>
      </c>
      <c r="S129" s="95"/>
      <c r="T129" s="117">
        <f t="shared" si="62"/>
        <v>0</v>
      </c>
      <c r="U129" s="117">
        <f t="shared" si="63"/>
        <v>0</v>
      </c>
    </row>
    <row r="130" spans="1:21" x14ac:dyDescent="0.3">
      <c r="A130" s="114">
        <v>5351</v>
      </c>
      <c r="B130" s="114" t="s">
        <v>396</v>
      </c>
      <c r="C130" s="114" t="s">
        <v>70</v>
      </c>
      <c r="D130" s="114" t="s">
        <v>6369</v>
      </c>
      <c r="E130" s="114" t="s">
        <v>4889</v>
      </c>
      <c r="F130" s="115">
        <v>44279</v>
      </c>
      <c r="G130" s="114" t="s">
        <v>6370</v>
      </c>
      <c r="H130" s="116">
        <v>7300000</v>
      </c>
      <c r="I130" s="116">
        <v>7300000</v>
      </c>
      <c r="J130" s="116">
        <v>7300000</v>
      </c>
      <c r="K130" s="116">
        <v>0</v>
      </c>
      <c r="L130" s="116">
        <v>0</v>
      </c>
      <c r="M130" s="116">
        <v>0</v>
      </c>
      <c r="N130" s="116">
        <v>0</v>
      </c>
      <c r="O130" s="116">
        <v>0</v>
      </c>
      <c r="P130" s="116">
        <v>0</v>
      </c>
      <c r="Q130" s="27" t="str">
        <f t="shared" ref="Q130:Q193" si="64">IF(G130="01 Jan 1900","Unregistered","Registered")</f>
        <v>Registered</v>
      </c>
      <c r="R130" s="94">
        <f t="shared" si="37"/>
        <v>1</v>
      </c>
      <c r="S130" s="95"/>
      <c r="T130" s="117">
        <f t="shared" si="62"/>
        <v>0</v>
      </c>
      <c r="U130" s="117">
        <f t="shared" si="63"/>
        <v>0</v>
      </c>
    </row>
    <row r="131" spans="1:21" x14ac:dyDescent="0.3">
      <c r="A131" s="114">
        <v>5352</v>
      </c>
      <c r="B131" s="114" t="s">
        <v>396</v>
      </c>
      <c r="C131" s="114" t="s">
        <v>70</v>
      </c>
      <c r="D131" s="114" t="s">
        <v>6371</v>
      </c>
      <c r="E131" s="114" t="s">
        <v>4965</v>
      </c>
      <c r="F131" s="115">
        <v>44279</v>
      </c>
      <c r="G131" s="114" t="s">
        <v>5493</v>
      </c>
      <c r="H131" s="116">
        <v>7100000</v>
      </c>
      <c r="I131" s="116">
        <v>7100000</v>
      </c>
      <c r="J131" s="116">
        <v>7100000</v>
      </c>
      <c r="K131" s="116">
        <v>0</v>
      </c>
      <c r="L131" s="116">
        <v>0</v>
      </c>
      <c r="M131" s="116">
        <v>0</v>
      </c>
      <c r="N131" s="116">
        <v>0</v>
      </c>
      <c r="O131" s="116">
        <v>0</v>
      </c>
      <c r="P131" s="116">
        <v>0</v>
      </c>
      <c r="Q131" s="27" t="str">
        <f t="shared" si="64"/>
        <v>Registered</v>
      </c>
      <c r="R131" s="94">
        <f t="shared" ref="R131:R194" si="65">(I131/H131)</f>
        <v>1</v>
      </c>
      <c r="S131" s="95"/>
      <c r="T131" s="117">
        <f t="shared" si="62"/>
        <v>0</v>
      </c>
      <c r="U131" s="117">
        <f t="shared" si="63"/>
        <v>0</v>
      </c>
    </row>
    <row r="132" spans="1:21" x14ac:dyDescent="0.3">
      <c r="A132" s="114">
        <v>5353</v>
      </c>
      <c r="B132" s="114" t="s">
        <v>396</v>
      </c>
      <c r="C132" s="114" t="s">
        <v>70</v>
      </c>
      <c r="D132" s="114" t="s">
        <v>6372</v>
      </c>
      <c r="E132" s="114" t="s">
        <v>2026</v>
      </c>
      <c r="F132" s="115">
        <v>44285</v>
      </c>
      <c r="G132" s="114" t="s">
        <v>5413</v>
      </c>
      <c r="H132" s="116">
        <v>7100000</v>
      </c>
      <c r="I132" s="116">
        <v>7100000</v>
      </c>
      <c r="J132" s="116">
        <v>7100000</v>
      </c>
      <c r="K132" s="116">
        <v>0</v>
      </c>
      <c r="L132" s="116">
        <v>0</v>
      </c>
      <c r="M132" s="116">
        <v>0</v>
      </c>
      <c r="N132" s="116">
        <v>0</v>
      </c>
      <c r="O132" s="116">
        <v>0</v>
      </c>
      <c r="P132" s="116">
        <v>0</v>
      </c>
      <c r="Q132" s="27" t="str">
        <f t="shared" si="64"/>
        <v>Registered</v>
      </c>
      <c r="R132" s="94">
        <f t="shared" si="65"/>
        <v>1</v>
      </c>
      <c r="S132" s="95"/>
      <c r="T132" s="117">
        <f t="shared" si="62"/>
        <v>0</v>
      </c>
      <c r="U132" s="117">
        <f t="shared" si="63"/>
        <v>0</v>
      </c>
    </row>
    <row r="133" spans="1:21" x14ac:dyDescent="0.3">
      <c r="A133" s="114">
        <v>5354</v>
      </c>
      <c r="B133" s="114" t="s">
        <v>396</v>
      </c>
      <c r="C133" s="114" t="s">
        <v>70</v>
      </c>
      <c r="D133" s="114" t="s">
        <v>6373</v>
      </c>
      <c r="E133" s="114" t="s">
        <v>6374</v>
      </c>
      <c r="F133" s="115">
        <v>45098</v>
      </c>
      <c r="G133" s="114" t="s">
        <v>2998</v>
      </c>
      <c r="H133" s="116">
        <v>12250000</v>
      </c>
      <c r="I133" s="116">
        <v>12250000</v>
      </c>
      <c r="J133" s="116">
        <v>12250000</v>
      </c>
      <c r="K133" s="116">
        <v>0</v>
      </c>
      <c r="L133" s="116">
        <v>0</v>
      </c>
      <c r="M133" s="116">
        <v>0</v>
      </c>
      <c r="N133" s="116">
        <v>0</v>
      </c>
      <c r="O133" s="116">
        <v>0</v>
      </c>
      <c r="P133" s="116">
        <v>0</v>
      </c>
      <c r="Q133" s="27" t="str">
        <f t="shared" si="64"/>
        <v>Registered</v>
      </c>
      <c r="R133" s="94">
        <f t="shared" si="65"/>
        <v>1</v>
      </c>
      <c r="S133" s="95"/>
      <c r="T133" s="117">
        <f t="shared" si="62"/>
        <v>0</v>
      </c>
      <c r="U133" s="117">
        <f t="shared" si="63"/>
        <v>0</v>
      </c>
    </row>
    <row r="134" spans="1:21" x14ac:dyDescent="0.3">
      <c r="A134" s="114">
        <v>5355</v>
      </c>
      <c r="B134" s="114" t="s">
        <v>396</v>
      </c>
      <c r="C134" s="114" t="s">
        <v>70</v>
      </c>
      <c r="D134" s="114" t="s">
        <v>6375</v>
      </c>
      <c r="E134" s="114" t="s">
        <v>6376</v>
      </c>
      <c r="F134" s="115">
        <v>45169</v>
      </c>
      <c r="G134" s="114" t="s">
        <v>1932</v>
      </c>
      <c r="H134" s="116">
        <v>3310000</v>
      </c>
      <c r="I134" s="116">
        <v>3310000</v>
      </c>
      <c r="J134" s="116">
        <v>3310000</v>
      </c>
      <c r="K134" s="116">
        <v>0</v>
      </c>
      <c r="L134" s="116">
        <v>0</v>
      </c>
      <c r="M134" s="116">
        <v>0</v>
      </c>
      <c r="N134" s="116">
        <v>0</v>
      </c>
      <c r="O134" s="116">
        <v>0</v>
      </c>
      <c r="P134" s="116">
        <v>0</v>
      </c>
      <c r="Q134" s="27" t="str">
        <f t="shared" si="64"/>
        <v>Registered</v>
      </c>
      <c r="R134" s="94">
        <f t="shared" si="65"/>
        <v>1</v>
      </c>
      <c r="S134" s="95"/>
      <c r="T134" s="117">
        <f t="shared" si="62"/>
        <v>0</v>
      </c>
      <c r="U134" s="117">
        <f t="shared" si="63"/>
        <v>0</v>
      </c>
    </row>
    <row r="135" spans="1:21" x14ac:dyDescent="0.3">
      <c r="A135" s="114">
        <v>5356</v>
      </c>
      <c r="B135" s="114" t="s">
        <v>396</v>
      </c>
      <c r="C135" s="114" t="s">
        <v>70</v>
      </c>
      <c r="D135" s="114" t="s">
        <v>401</v>
      </c>
      <c r="E135" s="114" t="s">
        <v>399</v>
      </c>
      <c r="F135" s="115">
        <v>46132</v>
      </c>
      <c r="G135" s="114" t="s">
        <v>10015</v>
      </c>
      <c r="H135" s="116">
        <v>6500000</v>
      </c>
      <c r="I135" s="116">
        <v>6500000</v>
      </c>
      <c r="J135" s="116">
        <v>6500000</v>
      </c>
      <c r="K135" s="116">
        <v>0</v>
      </c>
      <c r="L135" s="116">
        <v>0</v>
      </c>
      <c r="M135" s="116">
        <v>0</v>
      </c>
      <c r="N135" s="116">
        <v>0</v>
      </c>
      <c r="O135" s="116">
        <v>0</v>
      </c>
      <c r="P135" s="116">
        <v>0</v>
      </c>
      <c r="Q135" s="27" t="str">
        <f t="shared" si="64"/>
        <v>Registered</v>
      </c>
      <c r="R135" s="94">
        <f t="shared" si="65"/>
        <v>1</v>
      </c>
      <c r="S135" s="95"/>
      <c r="T135" s="117">
        <f t="shared" si="62"/>
        <v>0</v>
      </c>
      <c r="U135" s="117">
        <f t="shared" si="63"/>
        <v>0</v>
      </c>
    </row>
    <row r="136" spans="1:21" x14ac:dyDescent="0.3">
      <c r="A136" s="114">
        <v>5357</v>
      </c>
      <c r="B136" s="114" t="s">
        <v>396</v>
      </c>
      <c r="C136" s="114" t="s">
        <v>70</v>
      </c>
      <c r="D136" s="114" t="s">
        <v>6377</v>
      </c>
      <c r="E136" s="114" t="s">
        <v>6378</v>
      </c>
      <c r="F136" s="115">
        <v>44755</v>
      </c>
      <c r="G136" s="114" t="s">
        <v>3316</v>
      </c>
      <c r="H136" s="116">
        <v>5264500</v>
      </c>
      <c r="I136" s="116">
        <v>5264500</v>
      </c>
      <c r="J136" s="116">
        <v>5264500</v>
      </c>
      <c r="K136" s="116">
        <v>0</v>
      </c>
      <c r="L136" s="116">
        <v>0</v>
      </c>
      <c r="M136" s="116">
        <v>0</v>
      </c>
      <c r="N136" s="116">
        <v>0</v>
      </c>
      <c r="O136" s="116">
        <v>0</v>
      </c>
      <c r="P136" s="116">
        <v>0</v>
      </c>
      <c r="Q136" s="27" t="str">
        <f t="shared" si="64"/>
        <v>Registered</v>
      </c>
      <c r="R136" s="94">
        <f t="shared" si="65"/>
        <v>1</v>
      </c>
      <c r="S136" s="95"/>
      <c r="T136" s="117">
        <f t="shared" si="62"/>
        <v>0</v>
      </c>
      <c r="U136" s="117">
        <f t="shared" si="63"/>
        <v>0</v>
      </c>
    </row>
    <row r="137" spans="1:21" x14ac:dyDescent="0.3">
      <c r="A137" s="114">
        <v>5358</v>
      </c>
      <c r="B137" s="114" t="s">
        <v>396</v>
      </c>
      <c r="C137" s="114" t="s">
        <v>70</v>
      </c>
      <c r="D137" s="114" t="s">
        <v>6379</v>
      </c>
      <c r="E137" s="114" t="s">
        <v>6380</v>
      </c>
      <c r="F137" s="115">
        <v>44267</v>
      </c>
      <c r="G137" s="114" t="s">
        <v>5412</v>
      </c>
      <c r="H137" s="116">
        <v>6653000</v>
      </c>
      <c r="I137" s="116">
        <v>6653000</v>
      </c>
      <c r="J137" s="116">
        <v>6653000</v>
      </c>
      <c r="K137" s="116">
        <v>0</v>
      </c>
      <c r="L137" s="116">
        <v>0</v>
      </c>
      <c r="M137" s="116">
        <v>0</v>
      </c>
      <c r="N137" s="116">
        <v>0</v>
      </c>
      <c r="O137" s="116">
        <v>0</v>
      </c>
      <c r="P137" s="116">
        <v>0</v>
      </c>
      <c r="Q137" s="27" t="str">
        <f t="shared" si="64"/>
        <v>Registered</v>
      </c>
      <c r="R137" s="94">
        <f t="shared" si="65"/>
        <v>1</v>
      </c>
      <c r="S137" s="95"/>
      <c r="T137" s="117">
        <f t="shared" si="62"/>
        <v>0</v>
      </c>
      <c r="U137" s="117">
        <f t="shared" si="63"/>
        <v>0</v>
      </c>
    </row>
    <row r="138" spans="1:21" x14ac:dyDescent="0.3">
      <c r="A138" s="114">
        <v>5359</v>
      </c>
      <c r="B138" s="114" t="s">
        <v>396</v>
      </c>
      <c r="C138" s="114" t="s">
        <v>70</v>
      </c>
      <c r="D138" s="114" t="s">
        <v>6381</v>
      </c>
      <c r="E138" s="114" t="s">
        <v>6346</v>
      </c>
      <c r="F138" s="115">
        <v>44469</v>
      </c>
      <c r="G138" s="114" t="s">
        <v>5410</v>
      </c>
      <c r="H138" s="116">
        <v>7459997</v>
      </c>
      <c r="I138" s="116">
        <v>7459997</v>
      </c>
      <c r="J138" s="116">
        <v>7459997</v>
      </c>
      <c r="K138" s="116">
        <v>0</v>
      </c>
      <c r="L138" s="116">
        <v>0</v>
      </c>
      <c r="M138" s="116">
        <v>0</v>
      </c>
      <c r="N138" s="116">
        <v>0</v>
      </c>
      <c r="O138" s="116">
        <v>0</v>
      </c>
      <c r="P138" s="116">
        <v>0</v>
      </c>
      <c r="Q138" s="27" t="str">
        <f t="shared" si="64"/>
        <v>Registered</v>
      </c>
      <c r="R138" s="94">
        <f t="shared" si="65"/>
        <v>1</v>
      </c>
      <c r="S138" s="95"/>
      <c r="T138" s="117">
        <f t="shared" si="62"/>
        <v>0</v>
      </c>
      <c r="U138" s="117">
        <f t="shared" si="63"/>
        <v>0</v>
      </c>
    </row>
    <row r="139" spans="1:21" x14ac:dyDescent="0.3">
      <c r="A139" s="114">
        <v>5360</v>
      </c>
      <c r="B139" s="114" t="s">
        <v>396</v>
      </c>
      <c r="C139" s="114" t="s">
        <v>70</v>
      </c>
      <c r="D139" s="114" t="s">
        <v>6382</v>
      </c>
      <c r="E139" s="114" t="s">
        <v>2129</v>
      </c>
      <c r="F139" s="115">
        <v>44772</v>
      </c>
      <c r="G139" s="114" t="s">
        <v>6383</v>
      </c>
      <c r="H139" s="116">
        <v>7000000</v>
      </c>
      <c r="I139" s="116">
        <v>7000000</v>
      </c>
      <c r="J139" s="116">
        <v>7000000</v>
      </c>
      <c r="K139" s="116">
        <v>0</v>
      </c>
      <c r="L139" s="116">
        <v>0</v>
      </c>
      <c r="M139" s="116">
        <v>0</v>
      </c>
      <c r="N139" s="116">
        <v>0</v>
      </c>
      <c r="O139" s="116">
        <v>0</v>
      </c>
      <c r="P139" s="116">
        <v>0</v>
      </c>
      <c r="Q139" s="27" t="str">
        <f t="shared" si="64"/>
        <v>Registered</v>
      </c>
      <c r="R139" s="94">
        <f t="shared" si="65"/>
        <v>1</v>
      </c>
      <c r="S139" s="95"/>
      <c r="T139" s="117">
        <f t="shared" si="62"/>
        <v>0</v>
      </c>
      <c r="U139" s="117">
        <f t="shared" si="63"/>
        <v>0</v>
      </c>
    </row>
    <row r="140" spans="1:21" x14ac:dyDescent="0.3">
      <c r="A140" s="114">
        <v>5361</v>
      </c>
      <c r="B140" s="114" t="s">
        <v>396</v>
      </c>
      <c r="C140" s="114" t="s">
        <v>70</v>
      </c>
      <c r="D140" s="114" t="s">
        <v>6384</v>
      </c>
      <c r="E140" s="114" t="s">
        <v>6385</v>
      </c>
      <c r="F140" s="115">
        <v>44291</v>
      </c>
      <c r="G140" s="114" t="s">
        <v>5454</v>
      </c>
      <c r="H140" s="116">
        <v>7597500</v>
      </c>
      <c r="I140" s="116">
        <v>7597500</v>
      </c>
      <c r="J140" s="116">
        <v>7597500</v>
      </c>
      <c r="K140" s="116">
        <v>0</v>
      </c>
      <c r="L140" s="116">
        <v>0</v>
      </c>
      <c r="M140" s="116">
        <v>0</v>
      </c>
      <c r="N140" s="116">
        <v>0</v>
      </c>
      <c r="O140" s="116">
        <v>0</v>
      </c>
      <c r="P140" s="116">
        <v>0</v>
      </c>
      <c r="Q140" s="27" t="str">
        <f t="shared" si="64"/>
        <v>Registered</v>
      </c>
      <c r="R140" s="94">
        <f t="shared" si="65"/>
        <v>1</v>
      </c>
      <c r="S140" s="95"/>
      <c r="T140" s="117">
        <f t="shared" si="62"/>
        <v>0</v>
      </c>
      <c r="U140" s="117">
        <f t="shared" si="63"/>
        <v>0</v>
      </c>
    </row>
    <row r="141" spans="1:21" x14ac:dyDescent="0.3">
      <c r="A141" s="114">
        <v>5362</v>
      </c>
      <c r="B141" s="114" t="s">
        <v>396</v>
      </c>
      <c r="C141" s="114" t="s">
        <v>70</v>
      </c>
      <c r="D141" s="114" t="s">
        <v>6386</v>
      </c>
      <c r="E141" s="114" t="s">
        <v>2056</v>
      </c>
      <c r="F141" s="115">
        <v>44469</v>
      </c>
      <c r="G141" s="114" t="s">
        <v>5410</v>
      </c>
      <c r="H141" s="116">
        <v>6108722</v>
      </c>
      <c r="I141" s="116">
        <v>6108722</v>
      </c>
      <c r="J141" s="116">
        <v>6108722</v>
      </c>
      <c r="K141" s="116">
        <v>0</v>
      </c>
      <c r="L141" s="116">
        <v>0</v>
      </c>
      <c r="M141" s="116">
        <v>0</v>
      </c>
      <c r="N141" s="116">
        <v>0</v>
      </c>
      <c r="O141" s="116">
        <v>0</v>
      </c>
      <c r="P141" s="116">
        <v>0</v>
      </c>
      <c r="Q141" s="27" t="str">
        <f t="shared" si="64"/>
        <v>Registered</v>
      </c>
      <c r="R141" s="94">
        <f t="shared" si="65"/>
        <v>1</v>
      </c>
      <c r="S141" s="95"/>
      <c r="T141" s="117">
        <f t="shared" si="62"/>
        <v>0</v>
      </c>
      <c r="U141" s="117">
        <f t="shared" si="63"/>
        <v>0</v>
      </c>
    </row>
    <row r="142" spans="1:21" x14ac:dyDescent="0.3">
      <c r="A142" s="114">
        <v>5363</v>
      </c>
      <c r="B142" s="114" t="s">
        <v>396</v>
      </c>
      <c r="C142" s="114" t="s">
        <v>70</v>
      </c>
      <c r="D142" s="114" t="s">
        <v>6387</v>
      </c>
      <c r="E142" s="114" t="s">
        <v>6388</v>
      </c>
      <c r="F142" s="115">
        <v>44243</v>
      </c>
      <c r="G142" s="114" t="s">
        <v>5501</v>
      </c>
      <c r="H142" s="116">
        <v>7195000</v>
      </c>
      <c r="I142" s="116">
        <v>7195000</v>
      </c>
      <c r="J142" s="116">
        <v>7195000</v>
      </c>
      <c r="K142" s="116">
        <v>0</v>
      </c>
      <c r="L142" s="116">
        <v>0</v>
      </c>
      <c r="M142" s="116">
        <v>0</v>
      </c>
      <c r="N142" s="116">
        <v>0</v>
      </c>
      <c r="O142" s="116">
        <v>0</v>
      </c>
      <c r="P142" s="116">
        <v>0</v>
      </c>
      <c r="Q142" s="27" t="str">
        <f t="shared" si="64"/>
        <v>Registered</v>
      </c>
      <c r="R142" s="94">
        <f t="shared" si="65"/>
        <v>1</v>
      </c>
      <c r="S142" s="95"/>
      <c r="T142" s="117">
        <f t="shared" si="62"/>
        <v>0</v>
      </c>
      <c r="U142" s="117">
        <f t="shared" si="63"/>
        <v>0</v>
      </c>
    </row>
    <row r="143" spans="1:21" x14ac:dyDescent="0.3">
      <c r="A143" s="114">
        <v>5364</v>
      </c>
      <c r="B143" s="114" t="s">
        <v>396</v>
      </c>
      <c r="C143" s="114" t="s">
        <v>70</v>
      </c>
      <c r="D143" s="114" t="s">
        <v>6389</v>
      </c>
      <c r="E143" s="114" t="s">
        <v>6390</v>
      </c>
      <c r="F143" s="115">
        <v>44253</v>
      </c>
      <c r="G143" s="114" t="s">
        <v>4782</v>
      </c>
      <c r="H143" s="116">
        <v>6397729</v>
      </c>
      <c r="I143" s="116">
        <v>6397729</v>
      </c>
      <c r="J143" s="116">
        <v>6397729</v>
      </c>
      <c r="K143" s="116">
        <v>0</v>
      </c>
      <c r="L143" s="116">
        <v>0</v>
      </c>
      <c r="M143" s="116">
        <v>0</v>
      </c>
      <c r="N143" s="116">
        <v>0</v>
      </c>
      <c r="O143" s="116">
        <v>0</v>
      </c>
      <c r="P143" s="116">
        <v>0</v>
      </c>
      <c r="Q143" s="27" t="str">
        <f t="shared" si="64"/>
        <v>Registered</v>
      </c>
      <c r="R143" s="94">
        <f t="shared" si="65"/>
        <v>1</v>
      </c>
      <c r="S143" s="95"/>
      <c r="T143" s="117">
        <f t="shared" si="62"/>
        <v>0</v>
      </c>
      <c r="U143" s="117">
        <f t="shared" si="63"/>
        <v>0</v>
      </c>
    </row>
    <row r="144" spans="1:21" x14ac:dyDescent="0.3">
      <c r="A144" s="114">
        <v>5365</v>
      </c>
      <c r="B144" s="114" t="s">
        <v>396</v>
      </c>
      <c r="C144" s="114" t="s">
        <v>70</v>
      </c>
      <c r="D144" s="114" t="s">
        <v>6391</v>
      </c>
      <c r="E144" s="114" t="s">
        <v>6392</v>
      </c>
      <c r="F144" s="115">
        <v>43738</v>
      </c>
      <c r="G144" s="114" t="s">
        <v>1626</v>
      </c>
      <c r="H144" s="116">
        <v>5730000</v>
      </c>
      <c r="I144" s="116">
        <v>5730000</v>
      </c>
      <c r="J144" s="116">
        <v>5730000</v>
      </c>
      <c r="K144" s="116">
        <v>0</v>
      </c>
      <c r="L144" s="116">
        <v>0</v>
      </c>
      <c r="M144" s="116">
        <v>0</v>
      </c>
      <c r="N144" s="116">
        <v>0</v>
      </c>
      <c r="O144" s="116">
        <v>0</v>
      </c>
      <c r="P144" s="116">
        <v>0</v>
      </c>
      <c r="Q144" s="27" t="str">
        <f t="shared" si="64"/>
        <v>Registered</v>
      </c>
      <c r="R144" s="94">
        <f t="shared" si="65"/>
        <v>1</v>
      </c>
      <c r="S144" s="95"/>
      <c r="T144" s="117">
        <f t="shared" si="62"/>
        <v>0</v>
      </c>
      <c r="U144" s="117">
        <f t="shared" si="63"/>
        <v>0</v>
      </c>
    </row>
    <row r="145" spans="1:21" x14ac:dyDescent="0.3">
      <c r="A145" s="114">
        <v>5366</v>
      </c>
      <c r="B145" s="114" t="s">
        <v>396</v>
      </c>
      <c r="C145" s="114" t="s">
        <v>70</v>
      </c>
      <c r="D145" s="114" t="s">
        <v>6393</v>
      </c>
      <c r="E145" s="114" t="s">
        <v>6394</v>
      </c>
      <c r="F145" s="115">
        <v>44275</v>
      </c>
      <c r="G145" s="114" t="s">
        <v>5412</v>
      </c>
      <c r="H145" s="116">
        <v>3954000</v>
      </c>
      <c r="I145" s="116">
        <v>3954000</v>
      </c>
      <c r="J145" s="116">
        <v>3954000</v>
      </c>
      <c r="K145" s="116">
        <v>0</v>
      </c>
      <c r="L145" s="116">
        <v>0</v>
      </c>
      <c r="M145" s="116">
        <v>0</v>
      </c>
      <c r="N145" s="116">
        <v>0</v>
      </c>
      <c r="O145" s="116">
        <v>0</v>
      </c>
      <c r="P145" s="116">
        <v>0</v>
      </c>
      <c r="Q145" s="27" t="str">
        <f t="shared" si="64"/>
        <v>Registered</v>
      </c>
      <c r="R145" s="94">
        <f t="shared" si="65"/>
        <v>1</v>
      </c>
      <c r="S145" s="95"/>
      <c r="T145" s="117">
        <f t="shared" si="62"/>
        <v>0</v>
      </c>
      <c r="U145" s="117">
        <f t="shared" si="63"/>
        <v>0</v>
      </c>
    </row>
    <row r="146" spans="1:21" x14ac:dyDescent="0.3">
      <c r="A146" s="114">
        <v>5367</v>
      </c>
      <c r="B146" s="114" t="s">
        <v>396</v>
      </c>
      <c r="C146" s="114" t="s">
        <v>70</v>
      </c>
      <c r="D146" s="114" t="s">
        <v>6395</v>
      </c>
      <c r="E146" s="114" t="s">
        <v>6394</v>
      </c>
      <c r="F146" s="115">
        <v>44275</v>
      </c>
      <c r="G146" s="114" t="s">
        <v>5412</v>
      </c>
      <c r="H146" s="116">
        <v>4230000</v>
      </c>
      <c r="I146" s="116">
        <v>4230000</v>
      </c>
      <c r="J146" s="116">
        <v>4230000</v>
      </c>
      <c r="K146" s="116">
        <v>0</v>
      </c>
      <c r="L146" s="116">
        <v>0</v>
      </c>
      <c r="M146" s="116">
        <v>0</v>
      </c>
      <c r="N146" s="116">
        <v>0</v>
      </c>
      <c r="O146" s="116">
        <v>0</v>
      </c>
      <c r="P146" s="116">
        <v>0</v>
      </c>
      <c r="Q146" s="27" t="str">
        <f t="shared" si="64"/>
        <v>Registered</v>
      </c>
      <c r="R146" s="94">
        <f t="shared" si="65"/>
        <v>1</v>
      </c>
      <c r="S146" s="95"/>
      <c r="T146" s="117">
        <f t="shared" si="62"/>
        <v>0</v>
      </c>
      <c r="U146" s="117">
        <f t="shared" si="63"/>
        <v>0</v>
      </c>
    </row>
    <row r="147" spans="1:21" x14ac:dyDescent="0.3">
      <c r="A147" s="114">
        <v>5368</v>
      </c>
      <c r="B147" s="114" t="s">
        <v>396</v>
      </c>
      <c r="C147" s="114" t="s">
        <v>70</v>
      </c>
      <c r="D147" s="114" t="s">
        <v>6396</v>
      </c>
      <c r="E147" s="114" t="s">
        <v>6397</v>
      </c>
      <c r="F147" s="115">
        <v>44886</v>
      </c>
      <c r="G147" s="114" t="s">
        <v>3500</v>
      </c>
      <c r="H147" s="116">
        <v>5078115</v>
      </c>
      <c r="I147" s="116">
        <v>5078115</v>
      </c>
      <c r="J147" s="116">
        <v>5078115</v>
      </c>
      <c r="K147" s="116">
        <v>0</v>
      </c>
      <c r="L147" s="116">
        <v>0</v>
      </c>
      <c r="M147" s="116">
        <v>0</v>
      </c>
      <c r="N147" s="116">
        <v>0</v>
      </c>
      <c r="O147" s="116">
        <v>0</v>
      </c>
      <c r="P147" s="116">
        <v>0</v>
      </c>
      <c r="Q147" s="27" t="str">
        <f t="shared" si="64"/>
        <v>Registered</v>
      </c>
      <c r="R147" s="94">
        <f t="shared" si="65"/>
        <v>1</v>
      </c>
      <c r="S147" s="95"/>
      <c r="T147" s="117">
        <f t="shared" si="62"/>
        <v>0</v>
      </c>
      <c r="U147" s="117">
        <f t="shared" si="63"/>
        <v>0</v>
      </c>
    </row>
    <row r="148" spans="1:21" x14ac:dyDescent="0.3">
      <c r="A148" s="114">
        <v>5369</v>
      </c>
      <c r="B148" s="114" t="s">
        <v>396</v>
      </c>
      <c r="C148" s="114" t="s">
        <v>70</v>
      </c>
      <c r="D148" s="114" t="s">
        <v>6398</v>
      </c>
      <c r="E148" s="114" t="s">
        <v>6399</v>
      </c>
      <c r="F148" s="115">
        <v>44886</v>
      </c>
      <c r="G148" s="114" t="s">
        <v>4104</v>
      </c>
      <c r="H148" s="116">
        <v>5365755</v>
      </c>
      <c r="I148" s="116">
        <v>5365755</v>
      </c>
      <c r="J148" s="116">
        <v>5365755</v>
      </c>
      <c r="K148" s="116">
        <v>0</v>
      </c>
      <c r="L148" s="116">
        <v>0</v>
      </c>
      <c r="M148" s="116">
        <v>0</v>
      </c>
      <c r="N148" s="116">
        <v>0</v>
      </c>
      <c r="O148" s="116">
        <v>0</v>
      </c>
      <c r="P148" s="116">
        <v>0</v>
      </c>
      <c r="Q148" s="27" t="str">
        <f t="shared" si="64"/>
        <v>Registered</v>
      </c>
      <c r="R148" s="94">
        <f t="shared" si="65"/>
        <v>1</v>
      </c>
      <c r="S148" s="95"/>
      <c r="T148" s="117">
        <f t="shared" si="62"/>
        <v>0</v>
      </c>
      <c r="U148" s="117">
        <f t="shared" si="63"/>
        <v>0</v>
      </c>
    </row>
    <row r="149" spans="1:21" x14ac:dyDescent="0.3">
      <c r="A149" s="114">
        <v>5370</v>
      </c>
      <c r="B149" s="114" t="s">
        <v>396</v>
      </c>
      <c r="C149" s="114" t="s">
        <v>70</v>
      </c>
      <c r="D149" s="114" t="s">
        <v>6400</v>
      </c>
      <c r="E149" s="114" t="s">
        <v>6401</v>
      </c>
      <c r="F149" s="115">
        <v>44159</v>
      </c>
      <c r="G149" s="114" t="s">
        <v>5398</v>
      </c>
      <c r="H149" s="116">
        <v>6714230</v>
      </c>
      <c r="I149" s="116">
        <v>6714230</v>
      </c>
      <c r="J149" s="116">
        <v>6714230</v>
      </c>
      <c r="K149" s="116">
        <v>0</v>
      </c>
      <c r="L149" s="116">
        <v>0</v>
      </c>
      <c r="M149" s="116">
        <v>0</v>
      </c>
      <c r="N149" s="116">
        <v>0</v>
      </c>
      <c r="O149" s="116">
        <v>0</v>
      </c>
      <c r="P149" s="116">
        <v>0</v>
      </c>
      <c r="Q149" s="27" t="str">
        <f t="shared" si="64"/>
        <v>Registered</v>
      </c>
      <c r="R149" s="94">
        <f t="shared" si="65"/>
        <v>1</v>
      </c>
      <c r="S149" s="95"/>
      <c r="T149" s="117">
        <f t="shared" si="62"/>
        <v>0</v>
      </c>
      <c r="U149" s="117">
        <f t="shared" si="63"/>
        <v>0</v>
      </c>
    </row>
    <row r="150" spans="1:21" x14ac:dyDescent="0.3">
      <c r="A150" s="114">
        <v>5371</v>
      </c>
      <c r="B150" s="114" t="s">
        <v>396</v>
      </c>
      <c r="C150" s="114" t="s">
        <v>70</v>
      </c>
      <c r="D150" s="114" t="s">
        <v>6402</v>
      </c>
      <c r="E150" s="114" t="s">
        <v>6403</v>
      </c>
      <c r="F150" s="115">
        <v>43753</v>
      </c>
      <c r="G150" s="114" t="s">
        <v>5346</v>
      </c>
      <c r="H150" s="116">
        <v>5480000</v>
      </c>
      <c r="I150" s="116">
        <v>5480000</v>
      </c>
      <c r="J150" s="116">
        <v>5480000</v>
      </c>
      <c r="K150" s="116">
        <v>0</v>
      </c>
      <c r="L150" s="116">
        <v>0</v>
      </c>
      <c r="M150" s="116">
        <v>0</v>
      </c>
      <c r="N150" s="116">
        <v>0</v>
      </c>
      <c r="O150" s="116">
        <v>0</v>
      </c>
      <c r="P150" s="116">
        <v>0</v>
      </c>
      <c r="Q150" s="27" t="str">
        <f t="shared" si="64"/>
        <v>Registered</v>
      </c>
      <c r="R150" s="94">
        <f t="shared" si="65"/>
        <v>1</v>
      </c>
      <c r="S150" s="95"/>
      <c r="T150" s="117">
        <f t="shared" si="62"/>
        <v>0</v>
      </c>
      <c r="U150" s="117">
        <f t="shared" si="63"/>
        <v>0</v>
      </c>
    </row>
    <row r="151" spans="1:21" x14ac:dyDescent="0.3">
      <c r="A151" s="114">
        <v>5372</v>
      </c>
      <c r="B151" s="114" t="s">
        <v>396</v>
      </c>
      <c r="C151" s="114" t="s">
        <v>70</v>
      </c>
      <c r="D151" s="114" t="s">
        <v>6404</v>
      </c>
      <c r="E151" s="114" t="s">
        <v>6405</v>
      </c>
      <c r="F151" s="115">
        <v>44053</v>
      </c>
      <c r="G151" s="114" t="s">
        <v>1878</v>
      </c>
      <c r="H151" s="116">
        <v>13308000</v>
      </c>
      <c r="I151" s="116">
        <v>13308000</v>
      </c>
      <c r="J151" s="116">
        <v>13308000</v>
      </c>
      <c r="K151" s="116">
        <v>0</v>
      </c>
      <c r="L151" s="116">
        <v>0</v>
      </c>
      <c r="M151" s="116">
        <v>0</v>
      </c>
      <c r="N151" s="116">
        <v>0</v>
      </c>
      <c r="O151" s="116">
        <v>0</v>
      </c>
      <c r="P151" s="116">
        <v>0</v>
      </c>
      <c r="Q151" s="27" t="str">
        <f t="shared" si="64"/>
        <v>Registered</v>
      </c>
      <c r="R151" s="94">
        <f t="shared" si="65"/>
        <v>1</v>
      </c>
      <c r="S151" s="95"/>
      <c r="T151" s="117">
        <f t="shared" ref="T151:T214" si="66">L151+M151+N151+O151+P151</f>
        <v>0</v>
      </c>
      <c r="U151" s="117">
        <f t="shared" ref="U151:U214" si="67">K151-T151</f>
        <v>0</v>
      </c>
    </row>
    <row r="152" spans="1:21" x14ac:dyDescent="0.3">
      <c r="A152" s="114">
        <v>5373</v>
      </c>
      <c r="B152" s="114" t="s">
        <v>396</v>
      </c>
      <c r="C152" s="114" t="s">
        <v>70</v>
      </c>
      <c r="D152" s="114" t="s">
        <v>6406</v>
      </c>
      <c r="E152" s="114" t="s">
        <v>6407</v>
      </c>
      <c r="F152" s="115">
        <v>44053</v>
      </c>
      <c r="G152" s="114" t="s">
        <v>1878</v>
      </c>
      <c r="H152" s="116">
        <v>6570000</v>
      </c>
      <c r="I152" s="116">
        <v>6570000</v>
      </c>
      <c r="J152" s="116">
        <v>6570000</v>
      </c>
      <c r="K152" s="116">
        <v>0</v>
      </c>
      <c r="L152" s="116">
        <v>0</v>
      </c>
      <c r="M152" s="116">
        <v>0</v>
      </c>
      <c r="N152" s="116">
        <v>0</v>
      </c>
      <c r="O152" s="116">
        <v>0</v>
      </c>
      <c r="P152" s="116">
        <v>0</v>
      </c>
      <c r="Q152" s="27" t="str">
        <f t="shared" si="64"/>
        <v>Registered</v>
      </c>
      <c r="R152" s="94">
        <f t="shared" si="65"/>
        <v>1</v>
      </c>
      <c r="S152" s="95"/>
      <c r="T152" s="117">
        <f t="shared" si="66"/>
        <v>0</v>
      </c>
      <c r="U152" s="117">
        <f t="shared" si="67"/>
        <v>0</v>
      </c>
    </row>
    <row r="153" spans="1:21" x14ac:dyDescent="0.3">
      <c r="A153" s="114">
        <v>5374</v>
      </c>
      <c r="B153" s="114" t="s">
        <v>396</v>
      </c>
      <c r="C153" s="114" t="s">
        <v>70</v>
      </c>
      <c r="D153" s="114" t="s">
        <v>6408</v>
      </c>
      <c r="E153" s="114" t="s">
        <v>6405</v>
      </c>
      <c r="F153" s="115">
        <v>44053</v>
      </c>
      <c r="G153" s="114" t="s">
        <v>1878</v>
      </c>
      <c r="H153" s="116">
        <v>6324000</v>
      </c>
      <c r="I153" s="116">
        <v>6324000</v>
      </c>
      <c r="J153" s="116">
        <v>6324000</v>
      </c>
      <c r="K153" s="116">
        <v>0</v>
      </c>
      <c r="L153" s="116">
        <v>0</v>
      </c>
      <c r="M153" s="116">
        <v>0</v>
      </c>
      <c r="N153" s="116">
        <v>0</v>
      </c>
      <c r="O153" s="116">
        <v>0</v>
      </c>
      <c r="P153" s="116">
        <v>0</v>
      </c>
      <c r="Q153" s="27" t="str">
        <f t="shared" si="64"/>
        <v>Registered</v>
      </c>
      <c r="R153" s="94">
        <f t="shared" si="65"/>
        <v>1</v>
      </c>
      <c r="S153" s="95"/>
      <c r="T153" s="117">
        <f t="shared" si="66"/>
        <v>0</v>
      </c>
      <c r="U153" s="117">
        <f t="shared" si="67"/>
        <v>0</v>
      </c>
    </row>
    <row r="154" spans="1:21" x14ac:dyDescent="0.3">
      <c r="A154" s="114">
        <v>5375</v>
      </c>
      <c r="B154" s="114" t="s">
        <v>396</v>
      </c>
      <c r="C154" s="114" t="s">
        <v>70</v>
      </c>
      <c r="D154" s="114" t="s">
        <v>6409</v>
      </c>
      <c r="E154" s="114" t="s">
        <v>4344</v>
      </c>
      <c r="F154" s="115">
        <v>44834</v>
      </c>
      <c r="G154" s="114" t="s">
        <v>2390</v>
      </c>
      <c r="H154" s="116">
        <v>8139600</v>
      </c>
      <c r="I154" s="116">
        <v>8139600</v>
      </c>
      <c r="J154" s="116">
        <v>8139600</v>
      </c>
      <c r="K154" s="116">
        <v>0</v>
      </c>
      <c r="L154" s="116">
        <v>0</v>
      </c>
      <c r="M154" s="116">
        <v>0</v>
      </c>
      <c r="N154" s="116">
        <v>0</v>
      </c>
      <c r="O154" s="116">
        <v>0</v>
      </c>
      <c r="P154" s="116">
        <v>0</v>
      </c>
      <c r="Q154" s="27" t="str">
        <f t="shared" si="64"/>
        <v>Registered</v>
      </c>
      <c r="R154" s="94">
        <f t="shared" si="65"/>
        <v>1</v>
      </c>
      <c r="S154" s="95"/>
      <c r="T154" s="117">
        <f t="shared" si="66"/>
        <v>0</v>
      </c>
      <c r="U154" s="117">
        <f t="shared" si="67"/>
        <v>0</v>
      </c>
    </row>
    <row r="155" spans="1:21" x14ac:dyDescent="0.3">
      <c r="A155" s="114">
        <v>5376</v>
      </c>
      <c r="B155" s="114" t="s">
        <v>396</v>
      </c>
      <c r="C155" s="114" t="s">
        <v>70</v>
      </c>
      <c r="D155" s="114" t="s">
        <v>6410</v>
      </c>
      <c r="E155" s="114" t="s">
        <v>4344</v>
      </c>
      <c r="F155" s="115">
        <v>44834</v>
      </c>
      <c r="G155" s="114" t="s">
        <v>2390</v>
      </c>
      <c r="H155" s="116">
        <v>7901600</v>
      </c>
      <c r="I155" s="116">
        <v>7901600</v>
      </c>
      <c r="J155" s="116">
        <v>7901600</v>
      </c>
      <c r="K155" s="116">
        <v>0</v>
      </c>
      <c r="L155" s="116">
        <v>0</v>
      </c>
      <c r="M155" s="116">
        <v>0</v>
      </c>
      <c r="N155" s="116">
        <v>0</v>
      </c>
      <c r="O155" s="116">
        <v>0</v>
      </c>
      <c r="P155" s="116">
        <v>0</v>
      </c>
      <c r="Q155" s="27" t="str">
        <f t="shared" si="64"/>
        <v>Registered</v>
      </c>
      <c r="R155" s="94">
        <f t="shared" si="65"/>
        <v>1</v>
      </c>
      <c r="S155" s="95"/>
      <c r="T155" s="117">
        <f t="shared" si="66"/>
        <v>0</v>
      </c>
      <c r="U155" s="117">
        <f t="shared" si="67"/>
        <v>0</v>
      </c>
    </row>
    <row r="156" spans="1:21" x14ac:dyDescent="0.3">
      <c r="A156" s="114">
        <v>5377</v>
      </c>
      <c r="B156" s="114" t="s">
        <v>396</v>
      </c>
      <c r="C156" s="114" t="s">
        <v>70</v>
      </c>
      <c r="D156" s="114" t="s">
        <v>6411</v>
      </c>
      <c r="E156" s="114" t="s">
        <v>6412</v>
      </c>
      <c r="F156" s="115">
        <v>44763</v>
      </c>
      <c r="G156" s="114" t="s">
        <v>5134</v>
      </c>
      <c r="H156" s="116">
        <v>8000000</v>
      </c>
      <c r="I156" s="116">
        <v>8000000</v>
      </c>
      <c r="J156" s="116">
        <v>8000000</v>
      </c>
      <c r="K156" s="116">
        <v>0</v>
      </c>
      <c r="L156" s="116">
        <v>0</v>
      </c>
      <c r="M156" s="116">
        <v>0</v>
      </c>
      <c r="N156" s="116">
        <v>0</v>
      </c>
      <c r="O156" s="116">
        <v>0</v>
      </c>
      <c r="P156" s="116">
        <v>0</v>
      </c>
      <c r="Q156" s="27" t="str">
        <f t="shared" si="64"/>
        <v>Registered</v>
      </c>
      <c r="R156" s="94">
        <f t="shared" si="65"/>
        <v>1</v>
      </c>
      <c r="S156" s="95"/>
      <c r="T156" s="117">
        <f t="shared" si="66"/>
        <v>0</v>
      </c>
      <c r="U156" s="117">
        <f t="shared" si="67"/>
        <v>0</v>
      </c>
    </row>
    <row r="157" spans="1:21" x14ac:dyDescent="0.3">
      <c r="A157" s="114">
        <v>5378</v>
      </c>
      <c r="B157" s="114" t="s">
        <v>396</v>
      </c>
      <c r="C157" s="114" t="s">
        <v>70</v>
      </c>
      <c r="D157" s="114" t="s">
        <v>6413</v>
      </c>
      <c r="E157" s="114" t="s">
        <v>6414</v>
      </c>
      <c r="F157" s="115">
        <v>44772</v>
      </c>
      <c r="G157" s="114" t="s">
        <v>5122</v>
      </c>
      <c r="H157" s="116">
        <v>7000000</v>
      </c>
      <c r="I157" s="116">
        <v>7000000</v>
      </c>
      <c r="J157" s="116">
        <v>7000000</v>
      </c>
      <c r="K157" s="116">
        <v>0</v>
      </c>
      <c r="L157" s="116">
        <v>0</v>
      </c>
      <c r="M157" s="116">
        <v>0</v>
      </c>
      <c r="N157" s="116">
        <v>0</v>
      </c>
      <c r="O157" s="116">
        <v>0</v>
      </c>
      <c r="P157" s="116">
        <v>0</v>
      </c>
      <c r="Q157" s="27" t="str">
        <f t="shared" si="64"/>
        <v>Registered</v>
      </c>
      <c r="R157" s="94">
        <f t="shared" si="65"/>
        <v>1</v>
      </c>
      <c r="S157" s="95"/>
      <c r="T157" s="117">
        <f t="shared" si="66"/>
        <v>0</v>
      </c>
      <c r="U157" s="117">
        <f t="shared" si="67"/>
        <v>0</v>
      </c>
    </row>
    <row r="158" spans="1:21" x14ac:dyDescent="0.3">
      <c r="A158" s="114">
        <v>5379</v>
      </c>
      <c r="B158" s="114" t="s">
        <v>396</v>
      </c>
      <c r="C158" s="114" t="s">
        <v>70</v>
      </c>
      <c r="D158" s="114" t="s">
        <v>6415</v>
      </c>
      <c r="E158" s="114" t="s">
        <v>6416</v>
      </c>
      <c r="F158" s="115">
        <v>43889</v>
      </c>
      <c r="G158" s="114" t="s">
        <v>5415</v>
      </c>
      <c r="H158" s="116">
        <v>7036950</v>
      </c>
      <c r="I158" s="116">
        <v>7036950</v>
      </c>
      <c r="J158" s="116">
        <v>7036950</v>
      </c>
      <c r="K158" s="116">
        <v>0</v>
      </c>
      <c r="L158" s="116">
        <v>0</v>
      </c>
      <c r="M158" s="116">
        <v>0</v>
      </c>
      <c r="N158" s="116">
        <v>0</v>
      </c>
      <c r="O158" s="116">
        <v>0</v>
      </c>
      <c r="P158" s="116">
        <v>0</v>
      </c>
      <c r="Q158" s="27" t="str">
        <f t="shared" si="64"/>
        <v>Registered</v>
      </c>
      <c r="R158" s="94">
        <f t="shared" si="65"/>
        <v>1</v>
      </c>
      <c r="S158" s="95"/>
      <c r="T158" s="117">
        <f t="shared" si="66"/>
        <v>0</v>
      </c>
      <c r="U158" s="117">
        <f t="shared" si="67"/>
        <v>0</v>
      </c>
    </row>
    <row r="159" spans="1:21" x14ac:dyDescent="0.3">
      <c r="A159" s="114">
        <v>5380</v>
      </c>
      <c r="B159" s="114" t="s">
        <v>396</v>
      </c>
      <c r="C159" s="114" t="s">
        <v>70</v>
      </c>
      <c r="D159" s="114" t="s">
        <v>1859</v>
      </c>
      <c r="E159" s="114" t="s">
        <v>1860</v>
      </c>
      <c r="F159" s="115">
        <v>44193</v>
      </c>
      <c r="G159" s="114" t="s">
        <v>1861</v>
      </c>
      <c r="H159" s="116">
        <v>6000000</v>
      </c>
      <c r="I159" s="116">
        <v>6000000</v>
      </c>
      <c r="J159" s="116">
        <v>6000000</v>
      </c>
      <c r="K159" s="116">
        <v>0</v>
      </c>
      <c r="L159" s="116">
        <v>0</v>
      </c>
      <c r="M159" s="116">
        <v>0</v>
      </c>
      <c r="N159" s="116">
        <v>0</v>
      </c>
      <c r="O159" s="116">
        <v>0</v>
      </c>
      <c r="P159" s="116">
        <v>0</v>
      </c>
      <c r="Q159" s="27" t="str">
        <f t="shared" si="64"/>
        <v>Registered</v>
      </c>
      <c r="R159" s="94">
        <f t="shared" si="65"/>
        <v>1</v>
      </c>
      <c r="S159" s="95"/>
      <c r="T159" s="117">
        <f t="shared" si="66"/>
        <v>0</v>
      </c>
      <c r="U159" s="117">
        <f t="shared" si="67"/>
        <v>0</v>
      </c>
    </row>
    <row r="160" spans="1:21" x14ac:dyDescent="0.3">
      <c r="A160" s="114">
        <v>5381</v>
      </c>
      <c r="B160" s="114" t="s">
        <v>396</v>
      </c>
      <c r="C160" s="114" t="s">
        <v>70</v>
      </c>
      <c r="D160" s="114" t="s">
        <v>6417</v>
      </c>
      <c r="E160" s="114" t="s">
        <v>5472</v>
      </c>
      <c r="F160" s="115">
        <v>44887</v>
      </c>
      <c r="G160" s="114" t="s">
        <v>5127</v>
      </c>
      <c r="H160" s="116">
        <v>9137700</v>
      </c>
      <c r="I160" s="116">
        <v>9137700</v>
      </c>
      <c r="J160" s="116">
        <v>9137700</v>
      </c>
      <c r="K160" s="116">
        <v>0</v>
      </c>
      <c r="L160" s="116">
        <v>0</v>
      </c>
      <c r="M160" s="116">
        <v>0</v>
      </c>
      <c r="N160" s="116">
        <v>0</v>
      </c>
      <c r="O160" s="116">
        <v>0</v>
      </c>
      <c r="P160" s="116">
        <v>0</v>
      </c>
      <c r="Q160" s="27" t="str">
        <f t="shared" si="64"/>
        <v>Registered</v>
      </c>
      <c r="R160" s="94">
        <f t="shared" si="65"/>
        <v>1</v>
      </c>
      <c r="S160" s="95"/>
      <c r="T160" s="117">
        <f t="shared" si="66"/>
        <v>0</v>
      </c>
      <c r="U160" s="117">
        <f t="shared" si="67"/>
        <v>0</v>
      </c>
    </row>
    <row r="161" spans="1:21" x14ac:dyDescent="0.3">
      <c r="A161" s="114">
        <v>5382</v>
      </c>
      <c r="B161" s="114" t="s">
        <v>396</v>
      </c>
      <c r="C161" s="114" t="s">
        <v>70</v>
      </c>
      <c r="D161" s="114" t="s">
        <v>6418</v>
      </c>
      <c r="E161" s="114" t="s">
        <v>6419</v>
      </c>
      <c r="F161" s="115">
        <v>44167</v>
      </c>
      <c r="G161" s="114" t="s">
        <v>2167</v>
      </c>
      <c r="H161" s="116">
        <v>5818750</v>
      </c>
      <c r="I161" s="116">
        <v>5818750</v>
      </c>
      <c r="J161" s="116">
        <v>5818750</v>
      </c>
      <c r="K161" s="116">
        <v>0</v>
      </c>
      <c r="L161" s="116">
        <v>0</v>
      </c>
      <c r="M161" s="116">
        <v>0</v>
      </c>
      <c r="N161" s="116">
        <v>0</v>
      </c>
      <c r="O161" s="116">
        <v>0</v>
      </c>
      <c r="P161" s="116">
        <v>0</v>
      </c>
      <c r="Q161" s="27" t="str">
        <f t="shared" si="64"/>
        <v>Registered</v>
      </c>
      <c r="R161" s="94">
        <f t="shared" si="65"/>
        <v>1</v>
      </c>
      <c r="S161" s="95"/>
      <c r="T161" s="117">
        <f t="shared" si="66"/>
        <v>0</v>
      </c>
      <c r="U161" s="117">
        <f t="shared" si="67"/>
        <v>0</v>
      </c>
    </row>
    <row r="162" spans="1:21" x14ac:dyDescent="0.3">
      <c r="A162" s="114">
        <v>5383</v>
      </c>
      <c r="B162" s="114" t="s">
        <v>396</v>
      </c>
      <c r="C162" s="114" t="s">
        <v>70</v>
      </c>
      <c r="D162" s="114" t="s">
        <v>6420</v>
      </c>
      <c r="E162" s="114" t="s">
        <v>6421</v>
      </c>
      <c r="F162" s="115">
        <v>44742</v>
      </c>
      <c r="G162" s="114" t="s">
        <v>5512</v>
      </c>
      <c r="H162" s="116">
        <v>8400000</v>
      </c>
      <c r="I162" s="116">
        <v>8400000</v>
      </c>
      <c r="J162" s="116">
        <v>8400000</v>
      </c>
      <c r="K162" s="116">
        <v>0</v>
      </c>
      <c r="L162" s="116">
        <v>0</v>
      </c>
      <c r="M162" s="116">
        <v>0</v>
      </c>
      <c r="N162" s="116">
        <v>0</v>
      </c>
      <c r="O162" s="116">
        <v>0</v>
      </c>
      <c r="P162" s="116">
        <v>0</v>
      </c>
      <c r="Q162" s="27" t="str">
        <f t="shared" si="64"/>
        <v>Registered</v>
      </c>
      <c r="R162" s="94">
        <f t="shared" si="65"/>
        <v>1</v>
      </c>
      <c r="S162" s="95"/>
      <c r="T162" s="117">
        <f t="shared" si="66"/>
        <v>0</v>
      </c>
      <c r="U162" s="117">
        <f t="shared" si="67"/>
        <v>0</v>
      </c>
    </row>
    <row r="163" spans="1:21" x14ac:dyDescent="0.3">
      <c r="A163" s="114">
        <v>5384</v>
      </c>
      <c r="B163" s="114" t="s">
        <v>396</v>
      </c>
      <c r="C163" s="114" t="s">
        <v>70</v>
      </c>
      <c r="D163" s="114" t="s">
        <v>6422</v>
      </c>
      <c r="E163" s="114" t="s">
        <v>6423</v>
      </c>
      <c r="F163" s="115">
        <v>45135</v>
      </c>
      <c r="G163" s="114" t="s">
        <v>3056</v>
      </c>
      <c r="H163" s="116">
        <v>5730000</v>
      </c>
      <c r="I163" s="116">
        <v>5730000</v>
      </c>
      <c r="J163" s="116">
        <v>5730000</v>
      </c>
      <c r="K163" s="116">
        <v>0</v>
      </c>
      <c r="L163" s="116">
        <v>0</v>
      </c>
      <c r="M163" s="116">
        <v>0</v>
      </c>
      <c r="N163" s="116">
        <v>0</v>
      </c>
      <c r="O163" s="116">
        <v>0</v>
      </c>
      <c r="P163" s="116">
        <v>0</v>
      </c>
      <c r="Q163" s="27" t="str">
        <f t="shared" si="64"/>
        <v>Registered</v>
      </c>
      <c r="R163" s="94">
        <f t="shared" si="65"/>
        <v>1</v>
      </c>
      <c r="S163" s="95"/>
      <c r="T163" s="117">
        <f t="shared" si="66"/>
        <v>0</v>
      </c>
      <c r="U163" s="117">
        <f t="shared" si="67"/>
        <v>0</v>
      </c>
    </row>
    <row r="164" spans="1:21" x14ac:dyDescent="0.3">
      <c r="A164" s="114">
        <v>5385</v>
      </c>
      <c r="B164" s="114" t="s">
        <v>396</v>
      </c>
      <c r="C164" s="114" t="s">
        <v>70</v>
      </c>
      <c r="D164" s="114" t="s">
        <v>6424</v>
      </c>
      <c r="E164" s="114" t="s">
        <v>3295</v>
      </c>
      <c r="F164" s="115">
        <v>45100</v>
      </c>
      <c r="G164" s="114" t="s">
        <v>1774</v>
      </c>
      <c r="H164" s="116">
        <v>16200001</v>
      </c>
      <c r="I164" s="116">
        <v>16200001</v>
      </c>
      <c r="J164" s="116">
        <v>16200001</v>
      </c>
      <c r="K164" s="116">
        <v>0</v>
      </c>
      <c r="L164" s="116">
        <v>0</v>
      </c>
      <c r="M164" s="116">
        <v>0</v>
      </c>
      <c r="N164" s="116">
        <v>0</v>
      </c>
      <c r="O164" s="116">
        <v>0</v>
      </c>
      <c r="P164" s="116">
        <v>0</v>
      </c>
      <c r="Q164" s="27" t="str">
        <f t="shared" si="64"/>
        <v>Registered</v>
      </c>
      <c r="R164" s="94">
        <f t="shared" si="65"/>
        <v>1</v>
      </c>
      <c r="S164" s="95"/>
      <c r="T164" s="117">
        <f t="shared" si="66"/>
        <v>0</v>
      </c>
      <c r="U164" s="117">
        <f t="shared" si="67"/>
        <v>0</v>
      </c>
    </row>
    <row r="165" spans="1:21" x14ac:dyDescent="0.3">
      <c r="A165" s="114">
        <v>5386</v>
      </c>
      <c r="B165" s="114" t="s">
        <v>396</v>
      </c>
      <c r="C165" s="114" t="s">
        <v>70</v>
      </c>
      <c r="D165" s="114" t="s">
        <v>6425</v>
      </c>
      <c r="E165" s="114" t="s">
        <v>6426</v>
      </c>
      <c r="F165" s="115">
        <v>43830</v>
      </c>
      <c r="G165" s="114" t="s">
        <v>5444</v>
      </c>
      <c r="H165" s="116">
        <v>9231000</v>
      </c>
      <c r="I165" s="116">
        <v>9231000</v>
      </c>
      <c r="J165" s="116">
        <v>9231000</v>
      </c>
      <c r="K165" s="116">
        <v>0</v>
      </c>
      <c r="L165" s="116">
        <v>0</v>
      </c>
      <c r="M165" s="116">
        <v>0</v>
      </c>
      <c r="N165" s="116">
        <v>0</v>
      </c>
      <c r="O165" s="116">
        <v>0</v>
      </c>
      <c r="P165" s="116">
        <v>0</v>
      </c>
      <c r="Q165" s="27" t="str">
        <f t="shared" si="64"/>
        <v>Registered</v>
      </c>
      <c r="R165" s="94">
        <f t="shared" si="65"/>
        <v>1</v>
      </c>
      <c r="S165" s="95"/>
      <c r="T165" s="117">
        <f t="shared" si="66"/>
        <v>0</v>
      </c>
      <c r="U165" s="117">
        <f t="shared" si="67"/>
        <v>0</v>
      </c>
    </row>
    <row r="166" spans="1:21" x14ac:dyDescent="0.3">
      <c r="A166" s="114">
        <v>5387</v>
      </c>
      <c r="B166" s="114" t="s">
        <v>396</v>
      </c>
      <c r="C166" s="114" t="s">
        <v>70</v>
      </c>
      <c r="D166" s="114" t="s">
        <v>6427</v>
      </c>
      <c r="E166" s="114" t="s">
        <v>6428</v>
      </c>
      <c r="F166" s="115">
        <v>44970</v>
      </c>
      <c r="G166" s="114" t="s">
        <v>4054</v>
      </c>
      <c r="H166" s="116">
        <v>22384400</v>
      </c>
      <c r="I166" s="116">
        <v>22384400</v>
      </c>
      <c r="J166" s="116">
        <v>22384400</v>
      </c>
      <c r="K166" s="116">
        <v>0</v>
      </c>
      <c r="L166" s="116">
        <v>0</v>
      </c>
      <c r="M166" s="116">
        <v>0</v>
      </c>
      <c r="N166" s="116">
        <v>0</v>
      </c>
      <c r="O166" s="116">
        <v>0</v>
      </c>
      <c r="P166" s="116">
        <v>0</v>
      </c>
      <c r="Q166" s="27" t="str">
        <f t="shared" si="64"/>
        <v>Registered</v>
      </c>
      <c r="R166" s="94">
        <f t="shared" si="65"/>
        <v>1</v>
      </c>
      <c r="S166" s="95"/>
      <c r="T166" s="117">
        <f t="shared" si="66"/>
        <v>0</v>
      </c>
      <c r="U166" s="117">
        <f t="shared" si="67"/>
        <v>0</v>
      </c>
    </row>
    <row r="167" spans="1:21" x14ac:dyDescent="0.3">
      <c r="A167" s="114">
        <v>5388</v>
      </c>
      <c r="B167" s="114" t="s">
        <v>396</v>
      </c>
      <c r="C167" s="114" t="s">
        <v>70</v>
      </c>
      <c r="D167" s="114" t="s">
        <v>6429</v>
      </c>
      <c r="E167" s="114" t="s">
        <v>2483</v>
      </c>
      <c r="F167" s="115">
        <v>44741</v>
      </c>
      <c r="G167" s="114" t="s">
        <v>5113</v>
      </c>
      <c r="H167" s="116">
        <v>8523200</v>
      </c>
      <c r="I167" s="116">
        <v>8523200</v>
      </c>
      <c r="J167" s="116">
        <v>8523200</v>
      </c>
      <c r="K167" s="116">
        <v>0</v>
      </c>
      <c r="L167" s="116">
        <v>0</v>
      </c>
      <c r="M167" s="116">
        <v>0</v>
      </c>
      <c r="N167" s="116">
        <v>0</v>
      </c>
      <c r="O167" s="116">
        <v>0</v>
      </c>
      <c r="P167" s="116">
        <v>0</v>
      </c>
      <c r="Q167" s="27" t="str">
        <f t="shared" si="64"/>
        <v>Registered</v>
      </c>
      <c r="R167" s="94">
        <f t="shared" si="65"/>
        <v>1</v>
      </c>
      <c r="S167" s="95"/>
      <c r="T167" s="117">
        <f t="shared" si="66"/>
        <v>0</v>
      </c>
      <c r="U167" s="117">
        <f t="shared" si="67"/>
        <v>0</v>
      </c>
    </row>
    <row r="168" spans="1:21" x14ac:dyDescent="0.3">
      <c r="A168" s="114">
        <v>5389</v>
      </c>
      <c r="B168" s="114" t="s">
        <v>396</v>
      </c>
      <c r="C168" s="114" t="s">
        <v>70</v>
      </c>
      <c r="D168" s="114" t="s">
        <v>6430</v>
      </c>
      <c r="E168" s="114" t="s">
        <v>6431</v>
      </c>
      <c r="F168" s="115">
        <v>44741</v>
      </c>
      <c r="G168" s="114" t="s">
        <v>5512</v>
      </c>
      <c r="H168" s="116">
        <v>8180000</v>
      </c>
      <c r="I168" s="116">
        <v>8180000</v>
      </c>
      <c r="J168" s="116">
        <v>8180000</v>
      </c>
      <c r="K168" s="116">
        <v>0</v>
      </c>
      <c r="L168" s="116">
        <v>0</v>
      </c>
      <c r="M168" s="116">
        <v>0</v>
      </c>
      <c r="N168" s="116">
        <v>0</v>
      </c>
      <c r="O168" s="116">
        <v>0</v>
      </c>
      <c r="P168" s="116">
        <v>0</v>
      </c>
      <c r="Q168" s="27" t="str">
        <f t="shared" si="64"/>
        <v>Registered</v>
      </c>
      <c r="R168" s="94">
        <f t="shared" si="65"/>
        <v>1</v>
      </c>
      <c r="S168" s="95"/>
      <c r="T168" s="117">
        <f t="shared" si="66"/>
        <v>0</v>
      </c>
      <c r="U168" s="117">
        <f t="shared" si="67"/>
        <v>0</v>
      </c>
    </row>
    <row r="169" spans="1:21" x14ac:dyDescent="0.3">
      <c r="A169" s="114">
        <v>5390</v>
      </c>
      <c r="B169" s="114" t="s">
        <v>396</v>
      </c>
      <c r="C169" s="114" t="s">
        <v>70</v>
      </c>
      <c r="D169" s="114" t="s">
        <v>6432</v>
      </c>
      <c r="E169" s="114" t="s">
        <v>6433</v>
      </c>
      <c r="F169" s="115">
        <v>43911</v>
      </c>
      <c r="G169" s="114" t="s">
        <v>6434</v>
      </c>
      <c r="H169" s="116">
        <v>9532971</v>
      </c>
      <c r="I169" s="116">
        <v>9532971</v>
      </c>
      <c r="J169" s="116">
        <v>9532971</v>
      </c>
      <c r="K169" s="116">
        <v>0</v>
      </c>
      <c r="L169" s="116">
        <v>0</v>
      </c>
      <c r="M169" s="116">
        <v>0</v>
      </c>
      <c r="N169" s="116">
        <v>0</v>
      </c>
      <c r="O169" s="116">
        <v>0</v>
      </c>
      <c r="P169" s="116">
        <v>0</v>
      </c>
      <c r="Q169" s="27" t="str">
        <f t="shared" si="64"/>
        <v>Registered</v>
      </c>
      <c r="R169" s="94">
        <f t="shared" si="65"/>
        <v>1</v>
      </c>
      <c r="S169" s="95"/>
      <c r="T169" s="117">
        <f t="shared" si="66"/>
        <v>0</v>
      </c>
      <c r="U169" s="117">
        <f t="shared" si="67"/>
        <v>0</v>
      </c>
    </row>
    <row r="170" spans="1:21" x14ac:dyDescent="0.3">
      <c r="A170" s="114">
        <v>5391</v>
      </c>
      <c r="B170" s="114" t="s">
        <v>396</v>
      </c>
      <c r="C170" s="114" t="s">
        <v>70</v>
      </c>
      <c r="D170" s="114" t="s">
        <v>6435</v>
      </c>
      <c r="E170" s="114" t="s">
        <v>3295</v>
      </c>
      <c r="F170" s="115">
        <v>45135</v>
      </c>
      <c r="G170" s="114" t="s">
        <v>2424</v>
      </c>
      <c r="H170" s="116">
        <v>14986900</v>
      </c>
      <c r="I170" s="116">
        <v>14986900</v>
      </c>
      <c r="J170" s="116">
        <v>14986900</v>
      </c>
      <c r="K170" s="116">
        <v>0</v>
      </c>
      <c r="L170" s="116">
        <v>0</v>
      </c>
      <c r="M170" s="116">
        <v>0</v>
      </c>
      <c r="N170" s="116">
        <v>0</v>
      </c>
      <c r="O170" s="116">
        <v>0</v>
      </c>
      <c r="P170" s="116">
        <v>0</v>
      </c>
      <c r="Q170" s="27" t="str">
        <f t="shared" si="64"/>
        <v>Registered</v>
      </c>
      <c r="R170" s="94">
        <f t="shared" si="65"/>
        <v>1</v>
      </c>
      <c r="S170" s="95"/>
      <c r="T170" s="117">
        <f t="shared" si="66"/>
        <v>0</v>
      </c>
      <c r="U170" s="117">
        <f t="shared" si="67"/>
        <v>0</v>
      </c>
    </row>
    <row r="171" spans="1:21" x14ac:dyDescent="0.3">
      <c r="A171" s="114">
        <v>5392</v>
      </c>
      <c r="B171" s="114" t="s">
        <v>396</v>
      </c>
      <c r="C171" s="114" t="s">
        <v>70</v>
      </c>
      <c r="D171" s="114" t="s">
        <v>6436</v>
      </c>
      <c r="E171" s="114" t="s">
        <v>3295</v>
      </c>
      <c r="F171" s="115">
        <v>45135</v>
      </c>
      <c r="G171" s="114" t="s">
        <v>2424</v>
      </c>
      <c r="H171" s="116">
        <v>15899400</v>
      </c>
      <c r="I171" s="116">
        <v>15899400</v>
      </c>
      <c r="J171" s="116">
        <v>15899400</v>
      </c>
      <c r="K171" s="116">
        <v>0</v>
      </c>
      <c r="L171" s="116">
        <v>0</v>
      </c>
      <c r="M171" s="116">
        <v>0</v>
      </c>
      <c r="N171" s="116">
        <v>0</v>
      </c>
      <c r="O171" s="116">
        <v>0</v>
      </c>
      <c r="P171" s="116">
        <v>0</v>
      </c>
      <c r="Q171" s="27" t="str">
        <f t="shared" si="64"/>
        <v>Registered</v>
      </c>
      <c r="R171" s="94">
        <f t="shared" si="65"/>
        <v>1</v>
      </c>
      <c r="S171" s="95"/>
      <c r="T171" s="117">
        <f t="shared" si="66"/>
        <v>0</v>
      </c>
      <c r="U171" s="117">
        <f t="shared" si="67"/>
        <v>0</v>
      </c>
    </row>
    <row r="172" spans="1:21" x14ac:dyDescent="0.3">
      <c r="A172" s="114">
        <v>5393</v>
      </c>
      <c r="B172" s="114" t="s">
        <v>396</v>
      </c>
      <c r="C172" s="114" t="s">
        <v>70</v>
      </c>
      <c r="D172" s="114" t="s">
        <v>6437</v>
      </c>
      <c r="E172" s="114" t="s">
        <v>6438</v>
      </c>
      <c r="F172" s="115">
        <v>44280</v>
      </c>
      <c r="G172" s="114" t="s">
        <v>6439</v>
      </c>
      <c r="H172" s="116">
        <v>7539500</v>
      </c>
      <c r="I172" s="116">
        <v>7539500</v>
      </c>
      <c r="J172" s="116">
        <v>7539500</v>
      </c>
      <c r="K172" s="116">
        <v>0</v>
      </c>
      <c r="L172" s="116">
        <v>0</v>
      </c>
      <c r="M172" s="116">
        <v>0</v>
      </c>
      <c r="N172" s="116">
        <v>0</v>
      </c>
      <c r="O172" s="116">
        <v>0</v>
      </c>
      <c r="P172" s="116">
        <v>0</v>
      </c>
      <c r="Q172" s="27" t="str">
        <f t="shared" si="64"/>
        <v>Registered</v>
      </c>
      <c r="R172" s="94">
        <f t="shared" si="65"/>
        <v>1</v>
      </c>
      <c r="S172" s="95"/>
      <c r="T172" s="117">
        <f t="shared" si="66"/>
        <v>0</v>
      </c>
      <c r="U172" s="117">
        <f t="shared" si="67"/>
        <v>0</v>
      </c>
    </row>
    <row r="173" spans="1:21" x14ac:dyDescent="0.3">
      <c r="A173" s="114">
        <v>5394</v>
      </c>
      <c r="B173" s="114" t="s">
        <v>396</v>
      </c>
      <c r="C173" s="114" t="s">
        <v>70</v>
      </c>
      <c r="D173" s="114" t="s">
        <v>6440</v>
      </c>
      <c r="E173" s="114" t="s">
        <v>6441</v>
      </c>
      <c r="F173" s="115">
        <v>44279</v>
      </c>
      <c r="G173" s="114" t="s">
        <v>5412</v>
      </c>
      <c r="H173" s="116">
        <v>7930500</v>
      </c>
      <c r="I173" s="116">
        <v>7930500</v>
      </c>
      <c r="J173" s="116">
        <v>7930500</v>
      </c>
      <c r="K173" s="116">
        <v>0</v>
      </c>
      <c r="L173" s="116">
        <v>0</v>
      </c>
      <c r="M173" s="116">
        <v>0</v>
      </c>
      <c r="N173" s="116">
        <v>0</v>
      </c>
      <c r="O173" s="116">
        <v>0</v>
      </c>
      <c r="P173" s="116">
        <v>0</v>
      </c>
      <c r="Q173" s="27" t="str">
        <f t="shared" si="64"/>
        <v>Registered</v>
      </c>
      <c r="R173" s="94">
        <f t="shared" si="65"/>
        <v>1</v>
      </c>
      <c r="S173" s="95"/>
      <c r="T173" s="117">
        <f t="shared" si="66"/>
        <v>0</v>
      </c>
      <c r="U173" s="117">
        <f t="shared" si="67"/>
        <v>0</v>
      </c>
    </row>
    <row r="174" spans="1:21" x14ac:dyDescent="0.3">
      <c r="A174" s="114">
        <v>5395</v>
      </c>
      <c r="B174" s="114" t="s">
        <v>396</v>
      </c>
      <c r="C174" s="114" t="s">
        <v>70</v>
      </c>
      <c r="D174" s="114" t="s">
        <v>6442</v>
      </c>
      <c r="E174" s="114" t="s">
        <v>6443</v>
      </c>
      <c r="F174" s="115">
        <v>44970</v>
      </c>
      <c r="G174" s="114" t="s">
        <v>2616</v>
      </c>
      <c r="H174" s="116">
        <v>24453000</v>
      </c>
      <c r="I174" s="116">
        <v>24453000</v>
      </c>
      <c r="J174" s="116">
        <v>24453000</v>
      </c>
      <c r="K174" s="116">
        <v>0</v>
      </c>
      <c r="L174" s="116">
        <v>0</v>
      </c>
      <c r="M174" s="116">
        <v>0</v>
      </c>
      <c r="N174" s="116">
        <v>0</v>
      </c>
      <c r="O174" s="116">
        <v>0</v>
      </c>
      <c r="P174" s="116">
        <v>0</v>
      </c>
      <c r="Q174" s="27" t="str">
        <f t="shared" si="64"/>
        <v>Registered</v>
      </c>
      <c r="R174" s="94">
        <f t="shared" si="65"/>
        <v>1</v>
      </c>
      <c r="S174" s="95"/>
      <c r="T174" s="117">
        <f t="shared" si="66"/>
        <v>0</v>
      </c>
      <c r="U174" s="117">
        <f t="shared" si="67"/>
        <v>0</v>
      </c>
    </row>
    <row r="175" spans="1:21" x14ac:dyDescent="0.3">
      <c r="A175" s="114">
        <v>5396</v>
      </c>
      <c r="B175" s="114" t="s">
        <v>396</v>
      </c>
      <c r="C175" s="114" t="s">
        <v>70</v>
      </c>
      <c r="D175" s="114" t="s">
        <v>6444</v>
      </c>
      <c r="E175" s="114" t="s">
        <v>6445</v>
      </c>
      <c r="F175" s="115">
        <v>43733</v>
      </c>
      <c r="G175" s="114" t="s">
        <v>4847</v>
      </c>
      <c r="H175" s="116">
        <v>7456000</v>
      </c>
      <c r="I175" s="116">
        <v>7456000</v>
      </c>
      <c r="J175" s="116">
        <v>7456000</v>
      </c>
      <c r="K175" s="116">
        <v>0</v>
      </c>
      <c r="L175" s="116">
        <v>0</v>
      </c>
      <c r="M175" s="116">
        <v>0</v>
      </c>
      <c r="N175" s="116">
        <v>0</v>
      </c>
      <c r="O175" s="116">
        <v>0</v>
      </c>
      <c r="P175" s="116">
        <v>0</v>
      </c>
      <c r="Q175" s="27" t="str">
        <f t="shared" si="64"/>
        <v>Registered</v>
      </c>
      <c r="R175" s="94">
        <f t="shared" si="65"/>
        <v>1</v>
      </c>
      <c r="S175" s="95"/>
      <c r="T175" s="117">
        <f t="shared" si="66"/>
        <v>0</v>
      </c>
      <c r="U175" s="117">
        <f t="shared" si="67"/>
        <v>0</v>
      </c>
    </row>
    <row r="176" spans="1:21" x14ac:dyDescent="0.3">
      <c r="A176" s="114">
        <v>5397</v>
      </c>
      <c r="B176" s="114" t="s">
        <v>396</v>
      </c>
      <c r="C176" s="114" t="s">
        <v>70</v>
      </c>
      <c r="D176" s="114" t="s">
        <v>6446</v>
      </c>
      <c r="E176" s="114" t="s">
        <v>6447</v>
      </c>
      <c r="F176" s="115">
        <v>44760</v>
      </c>
      <c r="G176" s="114" t="s">
        <v>5180</v>
      </c>
      <c r="H176" s="116">
        <v>8900049</v>
      </c>
      <c r="I176" s="116">
        <v>8900049</v>
      </c>
      <c r="J176" s="116">
        <v>8900049</v>
      </c>
      <c r="K176" s="116">
        <v>0</v>
      </c>
      <c r="L176" s="116">
        <v>0</v>
      </c>
      <c r="M176" s="116">
        <v>0</v>
      </c>
      <c r="N176" s="116">
        <v>0</v>
      </c>
      <c r="O176" s="116">
        <v>0</v>
      </c>
      <c r="P176" s="116">
        <v>0</v>
      </c>
      <c r="Q176" s="27" t="str">
        <f t="shared" si="64"/>
        <v>Registered</v>
      </c>
      <c r="R176" s="94">
        <f t="shared" si="65"/>
        <v>1</v>
      </c>
      <c r="S176" s="95"/>
      <c r="T176" s="117">
        <f t="shared" si="66"/>
        <v>0</v>
      </c>
      <c r="U176" s="117">
        <f t="shared" si="67"/>
        <v>0</v>
      </c>
    </row>
    <row r="177" spans="1:21" x14ac:dyDescent="0.3">
      <c r="A177" s="114">
        <v>5398</v>
      </c>
      <c r="B177" s="114" t="s">
        <v>396</v>
      </c>
      <c r="C177" s="114" t="s">
        <v>70</v>
      </c>
      <c r="D177" s="114" t="s">
        <v>6448</v>
      </c>
      <c r="E177" s="114" t="s">
        <v>6449</v>
      </c>
      <c r="F177" s="115">
        <v>43777</v>
      </c>
      <c r="G177" s="114" t="s">
        <v>5496</v>
      </c>
      <c r="H177" s="116">
        <v>5594000</v>
      </c>
      <c r="I177" s="116">
        <v>5594000</v>
      </c>
      <c r="J177" s="116">
        <v>5594000</v>
      </c>
      <c r="K177" s="116">
        <v>0</v>
      </c>
      <c r="L177" s="116">
        <v>0</v>
      </c>
      <c r="M177" s="116">
        <v>0</v>
      </c>
      <c r="N177" s="116">
        <v>0</v>
      </c>
      <c r="O177" s="116">
        <v>0</v>
      </c>
      <c r="P177" s="116">
        <v>0</v>
      </c>
      <c r="Q177" s="27" t="str">
        <f t="shared" si="64"/>
        <v>Registered</v>
      </c>
      <c r="R177" s="94">
        <f t="shared" si="65"/>
        <v>1</v>
      </c>
      <c r="S177" s="95"/>
      <c r="T177" s="117">
        <f t="shared" si="66"/>
        <v>0</v>
      </c>
      <c r="U177" s="117">
        <f t="shared" si="67"/>
        <v>0</v>
      </c>
    </row>
    <row r="178" spans="1:21" x14ac:dyDescent="0.3">
      <c r="A178" s="114">
        <v>5399</v>
      </c>
      <c r="B178" s="114" t="s">
        <v>396</v>
      </c>
      <c r="C178" s="114" t="s">
        <v>70</v>
      </c>
      <c r="D178" s="114" t="s">
        <v>6450</v>
      </c>
      <c r="E178" s="114" t="s">
        <v>6451</v>
      </c>
      <c r="F178" s="115">
        <v>43777</v>
      </c>
      <c r="G178" s="114" t="s">
        <v>5496</v>
      </c>
      <c r="H178" s="116">
        <v>5594000</v>
      </c>
      <c r="I178" s="116">
        <v>5594000</v>
      </c>
      <c r="J178" s="116">
        <v>5594000</v>
      </c>
      <c r="K178" s="116">
        <v>0</v>
      </c>
      <c r="L178" s="116">
        <v>0</v>
      </c>
      <c r="M178" s="116">
        <v>0</v>
      </c>
      <c r="N178" s="116">
        <v>0</v>
      </c>
      <c r="O178" s="116">
        <v>0</v>
      </c>
      <c r="P178" s="116">
        <v>0</v>
      </c>
      <c r="Q178" s="27" t="str">
        <f t="shared" si="64"/>
        <v>Registered</v>
      </c>
      <c r="R178" s="94">
        <f t="shared" si="65"/>
        <v>1</v>
      </c>
      <c r="S178" s="95"/>
      <c r="T178" s="117">
        <f t="shared" si="66"/>
        <v>0</v>
      </c>
      <c r="U178" s="117">
        <f t="shared" si="67"/>
        <v>0</v>
      </c>
    </row>
    <row r="179" spans="1:21" x14ac:dyDescent="0.3">
      <c r="A179" s="114">
        <v>5400</v>
      </c>
      <c r="B179" s="114" t="s">
        <v>396</v>
      </c>
      <c r="C179" s="114" t="s">
        <v>70</v>
      </c>
      <c r="D179" s="114" t="s">
        <v>6452</v>
      </c>
      <c r="E179" s="114" t="s">
        <v>6453</v>
      </c>
      <c r="F179" s="115">
        <v>44630</v>
      </c>
      <c r="G179" s="114" t="s">
        <v>5143</v>
      </c>
      <c r="H179" s="116">
        <v>6521250</v>
      </c>
      <c r="I179" s="116">
        <v>6521250</v>
      </c>
      <c r="J179" s="116">
        <v>6521250</v>
      </c>
      <c r="K179" s="116">
        <v>0</v>
      </c>
      <c r="L179" s="116">
        <v>0</v>
      </c>
      <c r="M179" s="116">
        <v>0</v>
      </c>
      <c r="N179" s="116">
        <v>0</v>
      </c>
      <c r="O179" s="116">
        <v>0</v>
      </c>
      <c r="P179" s="116">
        <v>0</v>
      </c>
      <c r="Q179" s="27" t="str">
        <f t="shared" si="64"/>
        <v>Registered</v>
      </c>
      <c r="R179" s="94">
        <f t="shared" si="65"/>
        <v>1</v>
      </c>
      <c r="S179" s="95"/>
      <c r="T179" s="117">
        <f t="shared" si="66"/>
        <v>0</v>
      </c>
      <c r="U179" s="117">
        <f t="shared" si="67"/>
        <v>0</v>
      </c>
    </row>
    <row r="180" spans="1:21" x14ac:dyDescent="0.3">
      <c r="A180" s="114">
        <v>5401</v>
      </c>
      <c r="B180" s="114" t="s">
        <v>396</v>
      </c>
      <c r="C180" s="114" t="s">
        <v>70</v>
      </c>
      <c r="D180" s="114" t="s">
        <v>6454</v>
      </c>
      <c r="E180" s="114" t="s">
        <v>6455</v>
      </c>
      <c r="F180" s="115">
        <v>43734</v>
      </c>
      <c r="G180" s="114" t="s">
        <v>5497</v>
      </c>
      <c r="H180" s="116">
        <v>6336000</v>
      </c>
      <c r="I180" s="116">
        <v>6336000</v>
      </c>
      <c r="J180" s="116">
        <v>6336000</v>
      </c>
      <c r="K180" s="116">
        <v>0</v>
      </c>
      <c r="L180" s="116">
        <v>0</v>
      </c>
      <c r="M180" s="116">
        <v>0</v>
      </c>
      <c r="N180" s="116">
        <v>0</v>
      </c>
      <c r="O180" s="116">
        <v>0</v>
      </c>
      <c r="P180" s="116">
        <v>0</v>
      </c>
      <c r="Q180" s="27" t="str">
        <f t="shared" si="64"/>
        <v>Registered</v>
      </c>
      <c r="R180" s="94">
        <f t="shared" si="65"/>
        <v>1</v>
      </c>
      <c r="S180" s="95"/>
      <c r="T180" s="117">
        <f t="shared" si="66"/>
        <v>0</v>
      </c>
      <c r="U180" s="117">
        <f t="shared" si="67"/>
        <v>0</v>
      </c>
    </row>
    <row r="181" spans="1:21" x14ac:dyDescent="0.3">
      <c r="A181" s="114">
        <v>5402</v>
      </c>
      <c r="B181" s="114" t="s">
        <v>396</v>
      </c>
      <c r="C181" s="114" t="s">
        <v>70</v>
      </c>
      <c r="D181" s="114" t="s">
        <v>6456</v>
      </c>
      <c r="E181" s="114" t="s">
        <v>6457</v>
      </c>
      <c r="F181" s="115">
        <v>43846</v>
      </c>
      <c r="G181" s="114" t="s">
        <v>1911</v>
      </c>
      <c r="H181" s="116">
        <v>5000000</v>
      </c>
      <c r="I181" s="116">
        <v>5000000</v>
      </c>
      <c r="J181" s="116">
        <v>5000000</v>
      </c>
      <c r="K181" s="116">
        <v>0</v>
      </c>
      <c r="L181" s="116">
        <v>0</v>
      </c>
      <c r="M181" s="116">
        <v>0</v>
      </c>
      <c r="N181" s="116">
        <v>0</v>
      </c>
      <c r="O181" s="116">
        <v>0</v>
      </c>
      <c r="P181" s="116">
        <v>0</v>
      </c>
      <c r="Q181" s="27" t="str">
        <f t="shared" si="64"/>
        <v>Registered</v>
      </c>
      <c r="R181" s="94">
        <f t="shared" si="65"/>
        <v>1</v>
      </c>
      <c r="S181" s="95"/>
      <c r="T181" s="117">
        <f t="shared" si="66"/>
        <v>0</v>
      </c>
      <c r="U181" s="117">
        <f t="shared" si="67"/>
        <v>0</v>
      </c>
    </row>
    <row r="182" spans="1:21" x14ac:dyDescent="0.3">
      <c r="A182" s="114">
        <v>5403</v>
      </c>
      <c r="B182" s="114" t="s">
        <v>396</v>
      </c>
      <c r="C182" s="114" t="s">
        <v>70</v>
      </c>
      <c r="D182" s="114" t="s">
        <v>6458</v>
      </c>
      <c r="E182" s="114" t="s">
        <v>6459</v>
      </c>
      <c r="F182" s="115">
        <v>43734</v>
      </c>
      <c r="G182" s="114" t="s">
        <v>1861</v>
      </c>
      <c r="H182" s="116">
        <v>5480000</v>
      </c>
      <c r="I182" s="116">
        <v>5480000</v>
      </c>
      <c r="J182" s="116">
        <v>5480000</v>
      </c>
      <c r="K182" s="116">
        <v>0</v>
      </c>
      <c r="L182" s="116">
        <v>0</v>
      </c>
      <c r="M182" s="116">
        <v>0</v>
      </c>
      <c r="N182" s="116">
        <v>0</v>
      </c>
      <c r="O182" s="116">
        <v>0</v>
      </c>
      <c r="P182" s="116">
        <v>0</v>
      </c>
      <c r="Q182" s="27" t="str">
        <f t="shared" si="64"/>
        <v>Registered</v>
      </c>
      <c r="R182" s="94">
        <f t="shared" si="65"/>
        <v>1</v>
      </c>
      <c r="S182" s="95"/>
      <c r="T182" s="117">
        <f t="shared" si="66"/>
        <v>0</v>
      </c>
      <c r="U182" s="117">
        <f t="shared" si="67"/>
        <v>0</v>
      </c>
    </row>
    <row r="183" spans="1:21" x14ac:dyDescent="0.3">
      <c r="A183" s="114">
        <v>5404</v>
      </c>
      <c r="B183" s="114" t="s">
        <v>396</v>
      </c>
      <c r="C183" s="114" t="s">
        <v>70</v>
      </c>
      <c r="D183" s="114" t="s">
        <v>6460</v>
      </c>
      <c r="E183" s="114" t="s">
        <v>5394</v>
      </c>
      <c r="F183" s="115">
        <v>44574</v>
      </c>
      <c r="G183" s="114" t="s">
        <v>5506</v>
      </c>
      <c r="H183" s="116">
        <v>4500000</v>
      </c>
      <c r="I183" s="116">
        <v>4500000</v>
      </c>
      <c r="J183" s="116">
        <v>4500000</v>
      </c>
      <c r="K183" s="116">
        <v>0</v>
      </c>
      <c r="L183" s="116">
        <v>0</v>
      </c>
      <c r="M183" s="116">
        <v>0</v>
      </c>
      <c r="N183" s="116">
        <v>0</v>
      </c>
      <c r="O183" s="116">
        <v>0</v>
      </c>
      <c r="P183" s="116">
        <v>0</v>
      </c>
      <c r="Q183" s="27" t="str">
        <f t="shared" si="64"/>
        <v>Registered</v>
      </c>
      <c r="R183" s="94">
        <f t="shared" si="65"/>
        <v>1</v>
      </c>
      <c r="S183" s="95"/>
      <c r="T183" s="117">
        <f t="shared" si="66"/>
        <v>0</v>
      </c>
      <c r="U183" s="117">
        <f t="shared" si="67"/>
        <v>0</v>
      </c>
    </row>
    <row r="184" spans="1:21" x14ac:dyDescent="0.3">
      <c r="A184" s="114">
        <v>5405</v>
      </c>
      <c r="B184" s="114" t="s">
        <v>396</v>
      </c>
      <c r="C184" s="114" t="s">
        <v>70</v>
      </c>
      <c r="D184" s="114" t="s">
        <v>6461</v>
      </c>
      <c r="E184" s="114" t="s">
        <v>6366</v>
      </c>
      <c r="F184" s="115">
        <v>44285</v>
      </c>
      <c r="G184" s="114" t="s">
        <v>5413</v>
      </c>
      <c r="H184" s="116">
        <v>4300000</v>
      </c>
      <c r="I184" s="116">
        <v>4300000</v>
      </c>
      <c r="J184" s="116">
        <v>4300000</v>
      </c>
      <c r="K184" s="116">
        <v>0</v>
      </c>
      <c r="L184" s="116">
        <v>0</v>
      </c>
      <c r="M184" s="116">
        <v>0</v>
      </c>
      <c r="N184" s="116">
        <v>0</v>
      </c>
      <c r="O184" s="116">
        <v>0</v>
      </c>
      <c r="P184" s="116">
        <v>0</v>
      </c>
      <c r="Q184" s="27" t="str">
        <f t="shared" si="64"/>
        <v>Registered</v>
      </c>
      <c r="R184" s="94">
        <f t="shared" si="65"/>
        <v>1</v>
      </c>
      <c r="S184" s="95"/>
      <c r="T184" s="117">
        <f t="shared" si="66"/>
        <v>0</v>
      </c>
      <c r="U184" s="117">
        <f t="shared" si="67"/>
        <v>0</v>
      </c>
    </row>
    <row r="185" spans="1:21" x14ac:dyDescent="0.3">
      <c r="A185" s="114">
        <v>5406</v>
      </c>
      <c r="B185" s="114" t="s">
        <v>396</v>
      </c>
      <c r="C185" s="114" t="s">
        <v>70</v>
      </c>
      <c r="D185" s="114" t="s">
        <v>6462</v>
      </c>
      <c r="E185" s="114" t="s">
        <v>6463</v>
      </c>
      <c r="F185" s="115">
        <v>43733</v>
      </c>
      <c r="G185" s="114" t="s">
        <v>6464</v>
      </c>
      <c r="H185" s="116">
        <v>5984000</v>
      </c>
      <c r="I185" s="116">
        <v>5984000</v>
      </c>
      <c r="J185" s="116">
        <v>5984000</v>
      </c>
      <c r="K185" s="116">
        <v>0</v>
      </c>
      <c r="L185" s="116">
        <v>0</v>
      </c>
      <c r="M185" s="116">
        <v>0</v>
      </c>
      <c r="N185" s="116">
        <v>0</v>
      </c>
      <c r="O185" s="116">
        <v>0</v>
      </c>
      <c r="P185" s="116">
        <v>0</v>
      </c>
      <c r="Q185" s="27" t="str">
        <f t="shared" si="64"/>
        <v>Registered</v>
      </c>
      <c r="R185" s="94">
        <f t="shared" si="65"/>
        <v>1</v>
      </c>
      <c r="S185" s="95"/>
      <c r="T185" s="117">
        <f t="shared" si="66"/>
        <v>0</v>
      </c>
      <c r="U185" s="117">
        <f t="shared" si="67"/>
        <v>0</v>
      </c>
    </row>
    <row r="186" spans="1:21" x14ac:dyDescent="0.3">
      <c r="A186" s="114">
        <v>5407</v>
      </c>
      <c r="B186" s="114" t="s">
        <v>396</v>
      </c>
      <c r="C186" s="114" t="s">
        <v>70</v>
      </c>
      <c r="D186" s="114" t="s">
        <v>6465</v>
      </c>
      <c r="E186" s="114" t="s">
        <v>2129</v>
      </c>
      <c r="F186" s="115">
        <v>43733</v>
      </c>
      <c r="G186" s="114" t="s">
        <v>1645</v>
      </c>
      <c r="H186" s="116">
        <v>4984000</v>
      </c>
      <c r="I186" s="116">
        <v>4984000</v>
      </c>
      <c r="J186" s="116">
        <v>4984000</v>
      </c>
      <c r="K186" s="116">
        <v>0</v>
      </c>
      <c r="L186" s="116">
        <v>0</v>
      </c>
      <c r="M186" s="116">
        <v>0</v>
      </c>
      <c r="N186" s="116">
        <v>0</v>
      </c>
      <c r="O186" s="116">
        <v>0</v>
      </c>
      <c r="P186" s="116">
        <v>0</v>
      </c>
      <c r="Q186" s="27" t="str">
        <f t="shared" si="64"/>
        <v>Registered</v>
      </c>
      <c r="R186" s="94">
        <f t="shared" si="65"/>
        <v>1</v>
      </c>
      <c r="S186" s="95"/>
      <c r="T186" s="117">
        <f t="shared" si="66"/>
        <v>0</v>
      </c>
      <c r="U186" s="117">
        <f t="shared" si="67"/>
        <v>0</v>
      </c>
    </row>
    <row r="187" spans="1:21" x14ac:dyDescent="0.3">
      <c r="A187" s="114">
        <v>5408</v>
      </c>
      <c r="B187" s="114" t="s">
        <v>396</v>
      </c>
      <c r="C187" s="114" t="s">
        <v>70</v>
      </c>
      <c r="D187" s="114" t="s">
        <v>6466</v>
      </c>
      <c r="E187" s="114" t="s">
        <v>6467</v>
      </c>
      <c r="F187" s="115">
        <v>43733</v>
      </c>
      <c r="G187" s="114" t="s">
        <v>5345</v>
      </c>
      <c r="H187" s="116">
        <v>14635000</v>
      </c>
      <c r="I187" s="116">
        <v>14635000</v>
      </c>
      <c r="J187" s="116">
        <v>14635000</v>
      </c>
      <c r="K187" s="116">
        <v>0</v>
      </c>
      <c r="L187" s="116">
        <v>0</v>
      </c>
      <c r="M187" s="116">
        <v>0</v>
      </c>
      <c r="N187" s="116">
        <v>0</v>
      </c>
      <c r="O187" s="116">
        <v>0</v>
      </c>
      <c r="P187" s="116">
        <v>0</v>
      </c>
      <c r="Q187" s="27" t="str">
        <f t="shared" si="64"/>
        <v>Registered</v>
      </c>
      <c r="R187" s="94">
        <f t="shared" si="65"/>
        <v>1</v>
      </c>
      <c r="S187" s="95"/>
      <c r="T187" s="117">
        <f t="shared" si="66"/>
        <v>0</v>
      </c>
      <c r="U187" s="117">
        <f t="shared" si="67"/>
        <v>0</v>
      </c>
    </row>
    <row r="188" spans="1:21" x14ac:dyDescent="0.3">
      <c r="A188" s="114">
        <v>5409</v>
      </c>
      <c r="B188" s="114" t="s">
        <v>396</v>
      </c>
      <c r="C188" s="114" t="s">
        <v>70</v>
      </c>
      <c r="D188" s="114" t="s">
        <v>6468</v>
      </c>
      <c r="E188" s="114" t="s">
        <v>6469</v>
      </c>
      <c r="F188" s="115">
        <v>43733</v>
      </c>
      <c r="G188" s="114" t="s">
        <v>5343</v>
      </c>
      <c r="H188" s="116">
        <v>6850000</v>
      </c>
      <c r="I188" s="116">
        <v>6850000</v>
      </c>
      <c r="J188" s="116">
        <v>6850000</v>
      </c>
      <c r="K188" s="116">
        <v>0</v>
      </c>
      <c r="L188" s="116">
        <v>0</v>
      </c>
      <c r="M188" s="116">
        <v>0</v>
      </c>
      <c r="N188" s="116">
        <v>0</v>
      </c>
      <c r="O188" s="116">
        <v>0</v>
      </c>
      <c r="P188" s="116">
        <v>0</v>
      </c>
      <c r="Q188" s="27" t="str">
        <f t="shared" si="64"/>
        <v>Registered</v>
      </c>
      <c r="R188" s="94">
        <f t="shared" si="65"/>
        <v>1</v>
      </c>
      <c r="S188" s="95"/>
      <c r="T188" s="117">
        <f t="shared" si="66"/>
        <v>0</v>
      </c>
      <c r="U188" s="117">
        <f t="shared" si="67"/>
        <v>0</v>
      </c>
    </row>
    <row r="189" spans="1:21" x14ac:dyDescent="0.3">
      <c r="A189" s="114">
        <v>5410</v>
      </c>
      <c r="B189" s="114" t="s">
        <v>396</v>
      </c>
      <c r="C189" s="114" t="s">
        <v>70</v>
      </c>
      <c r="D189" s="114" t="s">
        <v>6470</v>
      </c>
      <c r="E189" s="114" t="s">
        <v>6471</v>
      </c>
      <c r="F189" s="115">
        <v>43733</v>
      </c>
      <c r="G189" s="114" t="s">
        <v>5343</v>
      </c>
      <c r="H189" s="116">
        <v>6850000</v>
      </c>
      <c r="I189" s="116">
        <v>6850000</v>
      </c>
      <c r="J189" s="116">
        <v>6850000</v>
      </c>
      <c r="K189" s="116">
        <v>0</v>
      </c>
      <c r="L189" s="116">
        <v>0</v>
      </c>
      <c r="M189" s="116">
        <v>0</v>
      </c>
      <c r="N189" s="116">
        <v>0</v>
      </c>
      <c r="O189" s="116">
        <v>0</v>
      </c>
      <c r="P189" s="116">
        <v>0</v>
      </c>
      <c r="Q189" s="27" t="str">
        <f t="shared" si="64"/>
        <v>Registered</v>
      </c>
      <c r="R189" s="94">
        <f t="shared" si="65"/>
        <v>1</v>
      </c>
      <c r="S189" s="95"/>
      <c r="T189" s="117">
        <f t="shared" si="66"/>
        <v>0</v>
      </c>
      <c r="U189" s="117">
        <f t="shared" si="67"/>
        <v>0</v>
      </c>
    </row>
    <row r="190" spans="1:21" x14ac:dyDescent="0.3">
      <c r="A190" s="114">
        <v>5411</v>
      </c>
      <c r="B190" s="114" t="s">
        <v>396</v>
      </c>
      <c r="C190" s="114" t="s">
        <v>70</v>
      </c>
      <c r="D190" s="114" t="s">
        <v>6472</v>
      </c>
      <c r="E190" s="114" t="s">
        <v>6473</v>
      </c>
      <c r="F190" s="115">
        <v>43733</v>
      </c>
      <c r="G190" s="114" t="s">
        <v>1952</v>
      </c>
      <c r="H190" s="116">
        <v>14800000</v>
      </c>
      <c r="I190" s="116">
        <v>14800000</v>
      </c>
      <c r="J190" s="116">
        <v>14800000</v>
      </c>
      <c r="K190" s="116">
        <v>0</v>
      </c>
      <c r="L190" s="116">
        <v>0</v>
      </c>
      <c r="M190" s="116">
        <v>0</v>
      </c>
      <c r="N190" s="116">
        <v>0</v>
      </c>
      <c r="O190" s="116">
        <v>0</v>
      </c>
      <c r="P190" s="116">
        <v>0</v>
      </c>
      <c r="Q190" s="27" t="str">
        <f t="shared" si="64"/>
        <v>Registered</v>
      </c>
      <c r="R190" s="94">
        <f t="shared" si="65"/>
        <v>1</v>
      </c>
      <c r="S190" s="95"/>
      <c r="T190" s="117">
        <f t="shared" si="66"/>
        <v>0</v>
      </c>
      <c r="U190" s="117">
        <f t="shared" si="67"/>
        <v>0</v>
      </c>
    </row>
    <row r="191" spans="1:21" x14ac:dyDescent="0.3">
      <c r="A191" s="114">
        <v>5412</v>
      </c>
      <c r="B191" s="114" t="s">
        <v>396</v>
      </c>
      <c r="C191" s="114" t="s">
        <v>70</v>
      </c>
      <c r="D191" s="114" t="s">
        <v>6474</v>
      </c>
      <c r="E191" s="114" t="s">
        <v>6475</v>
      </c>
      <c r="F191" s="115">
        <v>43733</v>
      </c>
      <c r="G191" s="114" t="s">
        <v>2258</v>
      </c>
      <c r="H191" s="116">
        <v>7780500</v>
      </c>
      <c r="I191" s="116">
        <v>7780500</v>
      </c>
      <c r="J191" s="116">
        <v>7780500</v>
      </c>
      <c r="K191" s="116">
        <v>0</v>
      </c>
      <c r="L191" s="116">
        <v>0</v>
      </c>
      <c r="M191" s="116">
        <v>0</v>
      </c>
      <c r="N191" s="116">
        <v>0</v>
      </c>
      <c r="O191" s="116">
        <v>0</v>
      </c>
      <c r="P191" s="116">
        <v>0</v>
      </c>
      <c r="Q191" s="27" t="str">
        <f t="shared" si="64"/>
        <v>Registered</v>
      </c>
      <c r="R191" s="94">
        <f t="shared" si="65"/>
        <v>1</v>
      </c>
      <c r="S191" s="95"/>
      <c r="T191" s="117">
        <f t="shared" si="66"/>
        <v>0</v>
      </c>
      <c r="U191" s="117">
        <f t="shared" si="67"/>
        <v>0</v>
      </c>
    </row>
    <row r="192" spans="1:21" x14ac:dyDescent="0.3">
      <c r="A192" s="114">
        <v>5413</v>
      </c>
      <c r="B192" s="114" t="s">
        <v>396</v>
      </c>
      <c r="C192" s="114" t="s">
        <v>70</v>
      </c>
      <c r="D192" s="114" t="s">
        <v>6476</v>
      </c>
      <c r="E192" s="114" t="s">
        <v>6477</v>
      </c>
      <c r="F192" s="115">
        <v>43733</v>
      </c>
      <c r="G192" s="114" t="s">
        <v>2258</v>
      </c>
      <c r="H192" s="116">
        <v>7500000</v>
      </c>
      <c r="I192" s="116">
        <v>7500000</v>
      </c>
      <c r="J192" s="116">
        <v>7500000</v>
      </c>
      <c r="K192" s="116">
        <v>0</v>
      </c>
      <c r="L192" s="116">
        <v>0</v>
      </c>
      <c r="M192" s="116">
        <v>0</v>
      </c>
      <c r="N192" s="116">
        <v>0</v>
      </c>
      <c r="O192" s="116">
        <v>0</v>
      </c>
      <c r="P192" s="116">
        <v>0</v>
      </c>
      <c r="Q192" s="27" t="str">
        <f t="shared" si="64"/>
        <v>Registered</v>
      </c>
      <c r="R192" s="94">
        <f t="shared" si="65"/>
        <v>1</v>
      </c>
      <c r="S192" s="95"/>
      <c r="T192" s="117">
        <f t="shared" si="66"/>
        <v>0</v>
      </c>
      <c r="U192" s="117">
        <f t="shared" si="67"/>
        <v>0</v>
      </c>
    </row>
    <row r="193" spans="1:21" x14ac:dyDescent="0.3">
      <c r="A193" s="114">
        <v>5414</v>
      </c>
      <c r="B193" s="114" t="s">
        <v>396</v>
      </c>
      <c r="C193" s="114" t="s">
        <v>70</v>
      </c>
      <c r="D193" s="114" t="s">
        <v>6478</v>
      </c>
      <c r="E193" s="114" t="s">
        <v>6479</v>
      </c>
      <c r="F193" s="115">
        <v>44852</v>
      </c>
      <c r="G193" s="114" t="s">
        <v>5141</v>
      </c>
      <c r="H193" s="116">
        <v>9936000</v>
      </c>
      <c r="I193" s="116">
        <v>9936000</v>
      </c>
      <c r="J193" s="116">
        <v>9936000</v>
      </c>
      <c r="K193" s="116">
        <v>0</v>
      </c>
      <c r="L193" s="116">
        <v>0</v>
      </c>
      <c r="M193" s="116">
        <v>0</v>
      </c>
      <c r="N193" s="116">
        <v>0</v>
      </c>
      <c r="O193" s="116">
        <v>0</v>
      </c>
      <c r="P193" s="116">
        <v>0</v>
      </c>
      <c r="Q193" s="27" t="str">
        <f t="shared" si="64"/>
        <v>Registered</v>
      </c>
      <c r="R193" s="94">
        <f t="shared" si="65"/>
        <v>1</v>
      </c>
      <c r="S193" s="95"/>
      <c r="T193" s="117">
        <f t="shared" si="66"/>
        <v>0</v>
      </c>
      <c r="U193" s="117">
        <f t="shared" si="67"/>
        <v>0</v>
      </c>
    </row>
    <row r="194" spans="1:21" x14ac:dyDescent="0.3">
      <c r="A194" s="114">
        <v>5415</v>
      </c>
      <c r="B194" s="114" t="s">
        <v>396</v>
      </c>
      <c r="C194" s="114" t="s">
        <v>70</v>
      </c>
      <c r="D194" s="114" t="s">
        <v>6480</v>
      </c>
      <c r="E194" s="114" t="s">
        <v>6481</v>
      </c>
      <c r="F194" s="115">
        <v>44852</v>
      </c>
      <c r="G194" s="114" t="s">
        <v>5141</v>
      </c>
      <c r="H194" s="116">
        <v>10165500</v>
      </c>
      <c r="I194" s="116">
        <v>10165500</v>
      </c>
      <c r="J194" s="116">
        <v>10165500</v>
      </c>
      <c r="K194" s="116">
        <v>0</v>
      </c>
      <c r="L194" s="116">
        <v>0</v>
      </c>
      <c r="M194" s="116">
        <v>0</v>
      </c>
      <c r="N194" s="116">
        <v>0</v>
      </c>
      <c r="O194" s="116">
        <v>0</v>
      </c>
      <c r="P194" s="116">
        <v>0</v>
      </c>
      <c r="Q194" s="27" t="str">
        <f t="shared" ref="Q194:Q257" si="68">IF(G194="01 Jan 1900","Unregistered","Registered")</f>
        <v>Registered</v>
      </c>
      <c r="R194" s="94">
        <f t="shared" si="65"/>
        <v>1</v>
      </c>
      <c r="S194" s="95"/>
      <c r="T194" s="117">
        <f t="shared" si="66"/>
        <v>0</v>
      </c>
      <c r="U194" s="117">
        <f t="shared" si="67"/>
        <v>0</v>
      </c>
    </row>
    <row r="195" spans="1:21" x14ac:dyDescent="0.3">
      <c r="A195" s="114">
        <v>5416</v>
      </c>
      <c r="B195" s="114" t="s">
        <v>396</v>
      </c>
      <c r="C195" s="114" t="s">
        <v>70</v>
      </c>
      <c r="D195" s="114" t="s">
        <v>6482</v>
      </c>
      <c r="E195" s="114" t="s">
        <v>6483</v>
      </c>
      <c r="F195" s="115">
        <v>44645</v>
      </c>
      <c r="G195" s="114" t="s">
        <v>5113</v>
      </c>
      <c r="H195" s="116">
        <v>9145857</v>
      </c>
      <c r="I195" s="116">
        <v>9145857</v>
      </c>
      <c r="J195" s="116">
        <v>9145857</v>
      </c>
      <c r="K195" s="116">
        <v>0</v>
      </c>
      <c r="L195" s="116">
        <v>0</v>
      </c>
      <c r="M195" s="116">
        <v>0</v>
      </c>
      <c r="N195" s="116">
        <v>0</v>
      </c>
      <c r="O195" s="116">
        <v>0</v>
      </c>
      <c r="P195" s="116">
        <v>0</v>
      </c>
      <c r="Q195" s="27" t="str">
        <f t="shared" si="68"/>
        <v>Registered</v>
      </c>
      <c r="R195" s="94">
        <f t="shared" ref="R195:R258" si="69">(I195/H195)</f>
        <v>1</v>
      </c>
      <c r="S195" s="95"/>
      <c r="T195" s="117">
        <f t="shared" si="66"/>
        <v>0</v>
      </c>
      <c r="U195" s="117">
        <f t="shared" si="67"/>
        <v>0</v>
      </c>
    </row>
    <row r="196" spans="1:21" x14ac:dyDescent="0.3">
      <c r="A196" s="114">
        <v>5417</v>
      </c>
      <c r="B196" s="114" t="s">
        <v>396</v>
      </c>
      <c r="C196" s="114" t="s">
        <v>70</v>
      </c>
      <c r="D196" s="114" t="s">
        <v>6484</v>
      </c>
      <c r="E196" s="114" t="s">
        <v>6485</v>
      </c>
      <c r="F196" s="115">
        <v>44193</v>
      </c>
      <c r="G196" s="114" t="s">
        <v>1861</v>
      </c>
      <c r="H196" s="116">
        <v>6000000</v>
      </c>
      <c r="I196" s="116">
        <v>6000000</v>
      </c>
      <c r="J196" s="116">
        <v>6000000</v>
      </c>
      <c r="K196" s="116">
        <v>0</v>
      </c>
      <c r="L196" s="116">
        <v>0</v>
      </c>
      <c r="M196" s="116">
        <v>0</v>
      </c>
      <c r="N196" s="116">
        <v>0</v>
      </c>
      <c r="O196" s="116">
        <v>0</v>
      </c>
      <c r="P196" s="116">
        <v>0</v>
      </c>
      <c r="Q196" s="27" t="str">
        <f t="shared" si="68"/>
        <v>Registered</v>
      </c>
      <c r="R196" s="94">
        <f t="shared" si="69"/>
        <v>1</v>
      </c>
      <c r="S196" s="95"/>
      <c r="T196" s="117">
        <f t="shared" si="66"/>
        <v>0</v>
      </c>
      <c r="U196" s="117">
        <f t="shared" si="67"/>
        <v>0</v>
      </c>
    </row>
    <row r="197" spans="1:21" x14ac:dyDescent="0.3">
      <c r="A197" s="114">
        <v>5418</v>
      </c>
      <c r="B197" s="114" t="s">
        <v>396</v>
      </c>
      <c r="C197" s="114" t="s">
        <v>70</v>
      </c>
      <c r="D197" s="114" t="s">
        <v>6486</v>
      </c>
      <c r="E197" s="114" t="s">
        <v>2245</v>
      </c>
      <c r="F197" s="115">
        <v>43733</v>
      </c>
      <c r="G197" s="114" t="s">
        <v>5447</v>
      </c>
      <c r="H197" s="116">
        <v>7000000</v>
      </c>
      <c r="I197" s="116">
        <v>7000000</v>
      </c>
      <c r="J197" s="116">
        <v>7000000</v>
      </c>
      <c r="K197" s="116">
        <v>0</v>
      </c>
      <c r="L197" s="116">
        <v>0</v>
      </c>
      <c r="M197" s="116">
        <v>0</v>
      </c>
      <c r="N197" s="116">
        <v>0</v>
      </c>
      <c r="O197" s="116">
        <v>0</v>
      </c>
      <c r="P197" s="116">
        <v>0</v>
      </c>
      <c r="Q197" s="27" t="str">
        <f t="shared" si="68"/>
        <v>Registered</v>
      </c>
      <c r="R197" s="94">
        <f t="shared" si="69"/>
        <v>1</v>
      </c>
      <c r="S197" s="95"/>
      <c r="T197" s="117">
        <f t="shared" si="66"/>
        <v>0</v>
      </c>
      <c r="U197" s="117">
        <f t="shared" si="67"/>
        <v>0</v>
      </c>
    </row>
    <row r="198" spans="1:21" x14ac:dyDescent="0.3">
      <c r="A198" s="114">
        <v>5419</v>
      </c>
      <c r="B198" s="114" t="s">
        <v>396</v>
      </c>
      <c r="C198" s="114" t="s">
        <v>70</v>
      </c>
      <c r="D198" s="114" t="s">
        <v>6487</v>
      </c>
      <c r="E198" s="114" t="s">
        <v>2245</v>
      </c>
      <c r="F198" s="115">
        <v>43733</v>
      </c>
      <c r="G198" s="114" t="s">
        <v>5447</v>
      </c>
      <c r="H198" s="116">
        <v>7500000</v>
      </c>
      <c r="I198" s="116">
        <v>7500000</v>
      </c>
      <c r="J198" s="116">
        <v>7500000</v>
      </c>
      <c r="K198" s="116">
        <v>0</v>
      </c>
      <c r="L198" s="116">
        <v>0</v>
      </c>
      <c r="M198" s="116">
        <v>0</v>
      </c>
      <c r="N198" s="116">
        <v>0</v>
      </c>
      <c r="O198" s="116">
        <v>0</v>
      </c>
      <c r="P198" s="116">
        <v>0</v>
      </c>
      <c r="Q198" s="27" t="str">
        <f t="shared" si="68"/>
        <v>Registered</v>
      </c>
      <c r="R198" s="94">
        <f t="shared" si="69"/>
        <v>1</v>
      </c>
      <c r="S198" s="95"/>
      <c r="T198" s="117">
        <f t="shared" si="66"/>
        <v>0</v>
      </c>
      <c r="U198" s="117">
        <f t="shared" si="67"/>
        <v>0</v>
      </c>
    </row>
    <row r="199" spans="1:21" x14ac:dyDescent="0.3">
      <c r="A199" s="114">
        <v>5420</v>
      </c>
      <c r="B199" s="114" t="s">
        <v>396</v>
      </c>
      <c r="C199" s="114" t="s">
        <v>70</v>
      </c>
      <c r="D199" s="114" t="s">
        <v>6488</v>
      </c>
      <c r="E199" s="114" t="s">
        <v>6265</v>
      </c>
      <c r="F199" s="115">
        <v>44286</v>
      </c>
      <c r="G199" s="114" t="s">
        <v>1626</v>
      </c>
      <c r="H199" s="116">
        <v>6494000</v>
      </c>
      <c r="I199" s="116">
        <v>6494000</v>
      </c>
      <c r="J199" s="116">
        <v>6494000</v>
      </c>
      <c r="K199" s="116">
        <v>0</v>
      </c>
      <c r="L199" s="116">
        <v>0</v>
      </c>
      <c r="M199" s="116">
        <v>0</v>
      </c>
      <c r="N199" s="116">
        <v>0</v>
      </c>
      <c r="O199" s="116">
        <v>0</v>
      </c>
      <c r="P199" s="116">
        <v>0</v>
      </c>
      <c r="Q199" s="27" t="str">
        <f t="shared" si="68"/>
        <v>Registered</v>
      </c>
      <c r="R199" s="94">
        <f t="shared" si="69"/>
        <v>1</v>
      </c>
      <c r="S199" s="95"/>
      <c r="T199" s="117">
        <f t="shared" si="66"/>
        <v>0</v>
      </c>
      <c r="U199" s="117">
        <f t="shared" si="67"/>
        <v>0</v>
      </c>
    </row>
    <row r="200" spans="1:21" x14ac:dyDescent="0.3">
      <c r="A200" s="114">
        <v>5421</v>
      </c>
      <c r="B200" s="114" t="s">
        <v>396</v>
      </c>
      <c r="C200" s="114" t="s">
        <v>70</v>
      </c>
      <c r="D200" s="114" t="s">
        <v>6489</v>
      </c>
      <c r="E200" s="114" t="s">
        <v>6490</v>
      </c>
      <c r="F200" s="115">
        <v>43735</v>
      </c>
      <c r="G200" s="114" t="s">
        <v>1952</v>
      </c>
      <c r="H200" s="116">
        <v>6280000</v>
      </c>
      <c r="I200" s="116">
        <v>6280000</v>
      </c>
      <c r="J200" s="116">
        <v>6280000</v>
      </c>
      <c r="K200" s="116">
        <v>0</v>
      </c>
      <c r="L200" s="116">
        <v>0</v>
      </c>
      <c r="M200" s="116">
        <v>0</v>
      </c>
      <c r="N200" s="116">
        <v>0</v>
      </c>
      <c r="O200" s="116">
        <v>0</v>
      </c>
      <c r="P200" s="116">
        <v>0</v>
      </c>
      <c r="Q200" s="27" t="str">
        <f t="shared" si="68"/>
        <v>Registered</v>
      </c>
      <c r="R200" s="94">
        <f t="shared" si="69"/>
        <v>1</v>
      </c>
      <c r="S200" s="95"/>
      <c r="T200" s="117">
        <f t="shared" si="66"/>
        <v>0</v>
      </c>
      <c r="U200" s="117">
        <f t="shared" si="67"/>
        <v>0</v>
      </c>
    </row>
    <row r="201" spans="1:21" x14ac:dyDescent="0.3">
      <c r="A201" s="114">
        <v>5422</v>
      </c>
      <c r="B201" s="114" t="s">
        <v>396</v>
      </c>
      <c r="C201" s="114" t="s">
        <v>70</v>
      </c>
      <c r="D201" s="114" t="s">
        <v>6491</v>
      </c>
      <c r="E201" s="114" t="s">
        <v>6492</v>
      </c>
      <c r="F201" s="115">
        <v>43734</v>
      </c>
      <c r="G201" s="114" t="s">
        <v>5491</v>
      </c>
      <c r="H201" s="116">
        <v>4983700</v>
      </c>
      <c r="I201" s="116">
        <v>4983700</v>
      </c>
      <c r="J201" s="116">
        <v>4983700</v>
      </c>
      <c r="K201" s="116">
        <v>0</v>
      </c>
      <c r="L201" s="116">
        <v>0</v>
      </c>
      <c r="M201" s="116">
        <v>0</v>
      </c>
      <c r="N201" s="116">
        <v>0</v>
      </c>
      <c r="O201" s="116">
        <v>0</v>
      </c>
      <c r="P201" s="116">
        <v>0</v>
      </c>
      <c r="Q201" s="27" t="str">
        <f t="shared" si="68"/>
        <v>Registered</v>
      </c>
      <c r="R201" s="94">
        <f t="shared" si="69"/>
        <v>1</v>
      </c>
      <c r="S201" s="95"/>
      <c r="T201" s="117">
        <f t="shared" si="66"/>
        <v>0</v>
      </c>
      <c r="U201" s="117">
        <f t="shared" si="67"/>
        <v>0</v>
      </c>
    </row>
    <row r="202" spans="1:21" x14ac:dyDescent="0.3">
      <c r="A202" s="114">
        <v>5423</v>
      </c>
      <c r="B202" s="114" t="s">
        <v>396</v>
      </c>
      <c r="C202" s="114" t="s">
        <v>70</v>
      </c>
      <c r="D202" s="114" t="s">
        <v>6493</v>
      </c>
      <c r="E202" s="114" t="s">
        <v>6494</v>
      </c>
      <c r="F202" s="115">
        <v>43797</v>
      </c>
      <c r="G202" s="114" t="s">
        <v>5491</v>
      </c>
      <c r="H202" s="116">
        <v>4983700</v>
      </c>
      <c r="I202" s="116">
        <v>4983700</v>
      </c>
      <c r="J202" s="116">
        <v>4983700</v>
      </c>
      <c r="K202" s="116">
        <v>0</v>
      </c>
      <c r="L202" s="116">
        <v>0</v>
      </c>
      <c r="M202" s="116">
        <v>0</v>
      </c>
      <c r="N202" s="116">
        <v>0</v>
      </c>
      <c r="O202" s="116">
        <v>0</v>
      </c>
      <c r="P202" s="116">
        <v>0</v>
      </c>
      <c r="Q202" s="27" t="str">
        <f t="shared" si="68"/>
        <v>Registered</v>
      </c>
      <c r="R202" s="94">
        <f t="shared" si="69"/>
        <v>1</v>
      </c>
      <c r="S202" s="95"/>
      <c r="T202" s="117">
        <f t="shared" si="66"/>
        <v>0</v>
      </c>
      <c r="U202" s="117">
        <f t="shared" si="67"/>
        <v>0</v>
      </c>
    </row>
    <row r="203" spans="1:21" x14ac:dyDescent="0.3">
      <c r="A203" s="114">
        <v>5424</v>
      </c>
      <c r="B203" s="114" t="s">
        <v>396</v>
      </c>
      <c r="C203" s="114" t="s">
        <v>70</v>
      </c>
      <c r="D203" s="114" t="s">
        <v>6495</v>
      </c>
      <c r="E203" s="114" t="s">
        <v>6496</v>
      </c>
      <c r="F203" s="115">
        <v>43797</v>
      </c>
      <c r="G203" s="114" t="s">
        <v>5491</v>
      </c>
      <c r="H203" s="116">
        <v>4948500</v>
      </c>
      <c r="I203" s="116">
        <v>4948500</v>
      </c>
      <c r="J203" s="116">
        <v>4948500</v>
      </c>
      <c r="K203" s="116">
        <v>0</v>
      </c>
      <c r="L203" s="116">
        <v>0</v>
      </c>
      <c r="M203" s="116">
        <v>0</v>
      </c>
      <c r="N203" s="116">
        <v>0</v>
      </c>
      <c r="O203" s="116">
        <v>0</v>
      </c>
      <c r="P203" s="116">
        <v>0</v>
      </c>
      <c r="Q203" s="27" t="str">
        <f t="shared" si="68"/>
        <v>Registered</v>
      </c>
      <c r="R203" s="94">
        <f t="shared" si="69"/>
        <v>1</v>
      </c>
      <c r="S203" s="95"/>
      <c r="T203" s="117">
        <f t="shared" si="66"/>
        <v>0</v>
      </c>
      <c r="U203" s="117">
        <f t="shared" si="67"/>
        <v>0</v>
      </c>
    </row>
    <row r="204" spans="1:21" x14ac:dyDescent="0.3">
      <c r="A204" s="114">
        <v>5425</v>
      </c>
      <c r="B204" s="114" t="s">
        <v>396</v>
      </c>
      <c r="C204" s="114" t="s">
        <v>70</v>
      </c>
      <c r="D204" s="114" t="s">
        <v>6497</v>
      </c>
      <c r="E204" s="114" t="s">
        <v>6498</v>
      </c>
      <c r="F204" s="115">
        <v>43797</v>
      </c>
      <c r="G204" s="114" t="s">
        <v>6499</v>
      </c>
      <c r="H204" s="116">
        <v>4224000</v>
      </c>
      <c r="I204" s="116">
        <v>4224000</v>
      </c>
      <c r="J204" s="116">
        <v>4224000</v>
      </c>
      <c r="K204" s="116">
        <v>0</v>
      </c>
      <c r="L204" s="116">
        <v>0</v>
      </c>
      <c r="M204" s="116">
        <v>0</v>
      </c>
      <c r="N204" s="116">
        <v>0</v>
      </c>
      <c r="O204" s="116">
        <v>0</v>
      </c>
      <c r="P204" s="116">
        <v>0</v>
      </c>
      <c r="Q204" s="27" t="str">
        <f t="shared" si="68"/>
        <v>Registered</v>
      </c>
      <c r="R204" s="94">
        <f t="shared" si="69"/>
        <v>1</v>
      </c>
      <c r="S204" s="95"/>
      <c r="T204" s="117">
        <f t="shared" si="66"/>
        <v>0</v>
      </c>
      <c r="U204" s="117">
        <f t="shared" si="67"/>
        <v>0</v>
      </c>
    </row>
    <row r="205" spans="1:21" x14ac:dyDescent="0.3">
      <c r="A205" s="114">
        <v>5426</v>
      </c>
      <c r="B205" s="114" t="s">
        <v>396</v>
      </c>
      <c r="C205" s="114" t="s">
        <v>70</v>
      </c>
      <c r="D205" s="114" t="s">
        <v>6500</v>
      </c>
      <c r="E205" s="114" t="s">
        <v>6501</v>
      </c>
      <c r="F205" s="115">
        <v>43733</v>
      </c>
      <c r="G205" s="114" t="s">
        <v>5325</v>
      </c>
      <c r="H205" s="116">
        <v>5195200</v>
      </c>
      <c r="I205" s="116">
        <v>5195200</v>
      </c>
      <c r="J205" s="116">
        <v>5195200</v>
      </c>
      <c r="K205" s="116">
        <v>0</v>
      </c>
      <c r="L205" s="116">
        <v>0</v>
      </c>
      <c r="M205" s="116">
        <v>0</v>
      </c>
      <c r="N205" s="116">
        <v>0</v>
      </c>
      <c r="O205" s="116">
        <v>0</v>
      </c>
      <c r="P205" s="116">
        <v>0</v>
      </c>
      <c r="Q205" s="27" t="str">
        <f t="shared" si="68"/>
        <v>Registered</v>
      </c>
      <c r="R205" s="94">
        <f t="shared" si="69"/>
        <v>1</v>
      </c>
      <c r="S205" s="95"/>
      <c r="T205" s="117">
        <f t="shared" si="66"/>
        <v>0</v>
      </c>
      <c r="U205" s="117">
        <f t="shared" si="67"/>
        <v>0</v>
      </c>
    </row>
    <row r="206" spans="1:21" x14ac:dyDescent="0.3">
      <c r="A206" s="114">
        <v>5427</v>
      </c>
      <c r="B206" s="114" t="s">
        <v>396</v>
      </c>
      <c r="C206" s="114" t="s">
        <v>70</v>
      </c>
      <c r="D206" s="114" t="s">
        <v>6502</v>
      </c>
      <c r="E206" s="114" t="s">
        <v>6503</v>
      </c>
      <c r="F206" s="115">
        <v>43738</v>
      </c>
      <c r="G206" s="114" t="s">
        <v>5449</v>
      </c>
      <c r="H206" s="116">
        <v>5194000</v>
      </c>
      <c r="I206" s="116">
        <v>5194000</v>
      </c>
      <c r="J206" s="116">
        <v>5194000</v>
      </c>
      <c r="K206" s="116">
        <v>0</v>
      </c>
      <c r="L206" s="116">
        <v>0</v>
      </c>
      <c r="M206" s="116">
        <v>0</v>
      </c>
      <c r="N206" s="116">
        <v>0</v>
      </c>
      <c r="O206" s="116">
        <v>0</v>
      </c>
      <c r="P206" s="116">
        <v>0</v>
      </c>
      <c r="Q206" s="27" t="str">
        <f t="shared" si="68"/>
        <v>Registered</v>
      </c>
      <c r="R206" s="94">
        <f t="shared" si="69"/>
        <v>1</v>
      </c>
      <c r="S206" s="95"/>
      <c r="T206" s="117">
        <f t="shared" si="66"/>
        <v>0</v>
      </c>
      <c r="U206" s="117">
        <f t="shared" si="67"/>
        <v>0</v>
      </c>
    </row>
    <row r="207" spans="1:21" x14ac:dyDescent="0.3">
      <c r="A207" s="114">
        <v>5428</v>
      </c>
      <c r="B207" s="114" t="s">
        <v>396</v>
      </c>
      <c r="C207" s="114" t="s">
        <v>70</v>
      </c>
      <c r="D207" s="114" t="s">
        <v>6504</v>
      </c>
      <c r="E207" s="114" t="s">
        <v>6505</v>
      </c>
      <c r="F207" s="115">
        <v>43733</v>
      </c>
      <c r="G207" s="114" t="s">
        <v>4784</v>
      </c>
      <c r="H207" s="116">
        <v>5632000</v>
      </c>
      <c r="I207" s="116">
        <v>5632000</v>
      </c>
      <c r="J207" s="116">
        <v>5632000</v>
      </c>
      <c r="K207" s="116">
        <v>0</v>
      </c>
      <c r="L207" s="116">
        <v>0</v>
      </c>
      <c r="M207" s="116">
        <v>0</v>
      </c>
      <c r="N207" s="116">
        <v>0</v>
      </c>
      <c r="O207" s="116">
        <v>0</v>
      </c>
      <c r="P207" s="116">
        <v>0</v>
      </c>
      <c r="Q207" s="27" t="str">
        <f t="shared" si="68"/>
        <v>Registered</v>
      </c>
      <c r="R207" s="94">
        <f t="shared" si="69"/>
        <v>1</v>
      </c>
      <c r="S207" s="95"/>
      <c r="T207" s="117">
        <f t="shared" si="66"/>
        <v>0</v>
      </c>
      <c r="U207" s="117">
        <f t="shared" si="67"/>
        <v>0</v>
      </c>
    </row>
    <row r="208" spans="1:21" x14ac:dyDescent="0.3">
      <c r="A208" s="114">
        <v>5429</v>
      </c>
      <c r="B208" s="114" t="s">
        <v>396</v>
      </c>
      <c r="C208" s="114" t="s">
        <v>70</v>
      </c>
      <c r="D208" s="114" t="s">
        <v>6506</v>
      </c>
      <c r="E208" s="114" t="s">
        <v>6507</v>
      </c>
      <c r="F208" s="115">
        <v>43733</v>
      </c>
      <c r="G208" s="114" t="s">
        <v>6349</v>
      </c>
      <c r="H208" s="116">
        <v>13308000</v>
      </c>
      <c r="I208" s="116">
        <v>13308000</v>
      </c>
      <c r="J208" s="116">
        <v>13308000</v>
      </c>
      <c r="K208" s="116">
        <v>0</v>
      </c>
      <c r="L208" s="116">
        <v>0</v>
      </c>
      <c r="M208" s="116">
        <v>0</v>
      </c>
      <c r="N208" s="116">
        <v>0</v>
      </c>
      <c r="O208" s="116">
        <v>0</v>
      </c>
      <c r="P208" s="116">
        <v>0</v>
      </c>
      <c r="Q208" s="27" t="str">
        <f t="shared" si="68"/>
        <v>Registered</v>
      </c>
      <c r="R208" s="94">
        <f t="shared" si="69"/>
        <v>1</v>
      </c>
      <c r="S208" s="95"/>
      <c r="T208" s="117">
        <f t="shared" si="66"/>
        <v>0</v>
      </c>
      <c r="U208" s="117">
        <f t="shared" si="67"/>
        <v>0</v>
      </c>
    </row>
    <row r="209" spans="1:21" x14ac:dyDescent="0.3">
      <c r="A209" s="114">
        <v>5430</v>
      </c>
      <c r="B209" s="114" t="s">
        <v>396</v>
      </c>
      <c r="C209" s="114" t="s">
        <v>70</v>
      </c>
      <c r="D209" s="114" t="s">
        <v>6508</v>
      </c>
      <c r="E209" s="114" t="s">
        <v>6509</v>
      </c>
      <c r="F209" s="115">
        <v>43756</v>
      </c>
      <c r="G209" s="114" t="s">
        <v>5461</v>
      </c>
      <c r="H209" s="116">
        <v>9307500</v>
      </c>
      <c r="I209" s="116">
        <v>9307500</v>
      </c>
      <c r="J209" s="116">
        <v>9307500</v>
      </c>
      <c r="K209" s="116">
        <v>0</v>
      </c>
      <c r="L209" s="116">
        <v>0</v>
      </c>
      <c r="M209" s="116">
        <v>0</v>
      </c>
      <c r="N209" s="116">
        <v>0</v>
      </c>
      <c r="O209" s="116">
        <v>0</v>
      </c>
      <c r="P209" s="116">
        <v>0</v>
      </c>
      <c r="Q209" s="27" t="str">
        <f t="shared" si="68"/>
        <v>Registered</v>
      </c>
      <c r="R209" s="94">
        <f t="shared" si="69"/>
        <v>1</v>
      </c>
      <c r="S209" s="95"/>
      <c r="T209" s="117">
        <f t="shared" si="66"/>
        <v>0</v>
      </c>
      <c r="U209" s="117">
        <f t="shared" si="67"/>
        <v>0</v>
      </c>
    </row>
    <row r="210" spans="1:21" x14ac:dyDescent="0.3">
      <c r="A210" s="114">
        <v>5431</v>
      </c>
      <c r="B210" s="114" t="s">
        <v>396</v>
      </c>
      <c r="C210" s="114" t="s">
        <v>70</v>
      </c>
      <c r="D210" s="114" t="s">
        <v>6510</v>
      </c>
      <c r="E210" s="114" t="s">
        <v>1803</v>
      </c>
      <c r="F210" s="115">
        <v>43712</v>
      </c>
      <c r="G210" s="114" t="s">
        <v>2236</v>
      </c>
      <c r="H210" s="116">
        <v>8139496</v>
      </c>
      <c r="I210" s="116">
        <v>8139496</v>
      </c>
      <c r="J210" s="116">
        <v>8139496</v>
      </c>
      <c r="K210" s="116">
        <v>0</v>
      </c>
      <c r="L210" s="116">
        <v>0</v>
      </c>
      <c r="M210" s="116">
        <v>0</v>
      </c>
      <c r="N210" s="116">
        <v>0</v>
      </c>
      <c r="O210" s="116">
        <v>0</v>
      </c>
      <c r="P210" s="116">
        <v>0</v>
      </c>
      <c r="Q210" s="27" t="str">
        <f t="shared" si="68"/>
        <v>Registered</v>
      </c>
      <c r="R210" s="94">
        <f t="shared" si="69"/>
        <v>1</v>
      </c>
      <c r="S210" s="95"/>
      <c r="T210" s="117">
        <f t="shared" si="66"/>
        <v>0</v>
      </c>
      <c r="U210" s="117">
        <f t="shared" si="67"/>
        <v>0</v>
      </c>
    </row>
    <row r="211" spans="1:21" x14ac:dyDescent="0.3">
      <c r="A211" s="114">
        <v>5432</v>
      </c>
      <c r="B211" s="114" t="s">
        <v>396</v>
      </c>
      <c r="C211" s="114" t="s">
        <v>70</v>
      </c>
      <c r="D211" s="114" t="s">
        <v>6511</v>
      </c>
      <c r="E211" s="114" t="s">
        <v>5405</v>
      </c>
      <c r="F211" s="115">
        <v>44384</v>
      </c>
      <c r="G211" s="114" t="s">
        <v>5204</v>
      </c>
      <c r="H211" s="116">
        <v>18898693</v>
      </c>
      <c r="I211" s="116">
        <v>18898693</v>
      </c>
      <c r="J211" s="116">
        <v>18898693</v>
      </c>
      <c r="K211" s="116">
        <v>0</v>
      </c>
      <c r="L211" s="116">
        <v>0</v>
      </c>
      <c r="M211" s="116">
        <v>0</v>
      </c>
      <c r="N211" s="116">
        <v>0</v>
      </c>
      <c r="O211" s="116">
        <v>0</v>
      </c>
      <c r="P211" s="116">
        <v>0</v>
      </c>
      <c r="Q211" s="27" t="str">
        <f t="shared" si="68"/>
        <v>Registered</v>
      </c>
      <c r="R211" s="94">
        <f t="shared" si="69"/>
        <v>1</v>
      </c>
      <c r="S211" s="95"/>
      <c r="T211" s="117">
        <f t="shared" si="66"/>
        <v>0</v>
      </c>
      <c r="U211" s="117">
        <f t="shared" si="67"/>
        <v>0</v>
      </c>
    </row>
    <row r="212" spans="1:21" x14ac:dyDescent="0.3">
      <c r="A212" s="114">
        <v>5433</v>
      </c>
      <c r="B212" s="114" t="s">
        <v>396</v>
      </c>
      <c r="C212" s="114" t="s">
        <v>70</v>
      </c>
      <c r="D212" s="114" t="s">
        <v>6512</v>
      </c>
      <c r="E212" s="114" t="s">
        <v>6513</v>
      </c>
      <c r="F212" s="115">
        <v>43739</v>
      </c>
      <c r="G212" s="114" t="s">
        <v>5462</v>
      </c>
      <c r="H212" s="116">
        <v>8379000</v>
      </c>
      <c r="I212" s="116">
        <v>8379000</v>
      </c>
      <c r="J212" s="116">
        <v>8379000</v>
      </c>
      <c r="K212" s="116">
        <v>0</v>
      </c>
      <c r="L212" s="116">
        <v>0</v>
      </c>
      <c r="M212" s="116">
        <v>0</v>
      </c>
      <c r="N212" s="116">
        <v>0</v>
      </c>
      <c r="O212" s="116">
        <v>0</v>
      </c>
      <c r="P212" s="116">
        <v>0</v>
      </c>
      <c r="Q212" s="27" t="str">
        <f t="shared" si="68"/>
        <v>Registered</v>
      </c>
      <c r="R212" s="94">
        <f t="shared" si="69"/>
        <v>1</v>
      </c>
      <c r="S212" s="95"/>
      <c r="T212" s="117">
        <f t="shared" si="66"/>
        <v>0</v>
      </c>
      <c r="U212" s="117">
        <f t="shared" si="67"/>
        <v>0</v>
      </c>
    </row>
    <row r="213" spans="1:21" x14ac:dyDescent="0.3">
      <c r="A213" s="114">
        <v>5434</v>
      </c>
      <c r="B213" s="114" t="s">
        <v>396</v>
      </c>
      <c r="C213" s="114" t="s">
        <v>70</v>
      </c>
      <c r="D213" s="114" t="s">
        <v>6514</v>
      </c>
      <c r="E213" s="114" t="s">
        <v>6515</v>
      </c>
      <c r="F213" s="115">
        <v>43777</v>
      </c>
      <c r="G213" s="114" t="s">
        <v>5492</v>
      </c>
      <c r="H213" s="116">
        <v>9568500</v>
      </c>
      <c r="I213" s="116">
        <v>9568500</v>
      </c>
      <c r="J213" s="116">
        <v>9568500</v>
      </c>
      <c r="K213" s="116">
        <v>0</v>
      </c>
      <c r="L213" s="116">
        <v>0</v>
      </c>
      <c r="M213" s="116">
        <v>0</v>
      </c>
      <c r="N213" s="116">
        <v>0</v>
      </c>
      <c r="O213" s="116">
        <v>0</v>
      </c>
      <c r="P213" s="116">
        <v>0</v>
      </c>
      <c r="Q213" s="27" t="str">
        <f t="shared" si="68"/>
        <v>Registered</v>
      </c>
      <c r="R213" s="94">
        <f t="shared" si="69"/>
        <v>1</v>
      </c>
      <c r="S213" s="95"/>
      <c r="T213" s="117">
        <f t="shared" si="66"/>
        <v>0</v>
      </c>
      <c r="U213" s="117">
        <f t="shared" si="67"/>
        <v>0</v>
      </c>
    </row>
    <row r="214" spans="1:21" x14ac:dyDescent="0.3">
      <c r="A214" s="114">
        <v>5435</v>
      </c>
      <c r="B214" s="114" t="s">
        <v>396</v>
      </c>
      <c r="C214" s="114" t="s">
        <v>70</v>
      </c>
      <c r="D214" s="114" t="s">
        <v>6516</v>
      </c>
      <c r="E214" s="114" t="s">
        <v>6517</v>
      </c>
      <c r="F214" s="115">
        <v>43777</v>
      </c>
      <c r="G214" s="114" t="s">
        <v>5464</v>
      </c>
      <c r="H214" s="116">
        <v>9568500</v>
      </c>
      <c r="I214" s="116">
        <v>9568500</v>
      </c>
      <c r="J214" s="116">
        <v>9568500</v>
      </c>
      <c r="K214" s="116">
        <v>0</v>
      </c>
      <c r="L214" s="116">
        <v>0</v>
      </c>
      <c r="M214" s="116">
        <v>0</v>
      </c>
      <c r="N214" s="116">
        <v>0</v>
      </c>
      <c r="O214" s="116">
        <v>0</v>
      </c>
      <c r="P214" s="116">
        <v>0</v>
      </c>
      <c r="Q214" s="27" t="str">
        <f t="shared" si="68"/>
        <v>Registered</v>
      </c>
      <c r="R214" s="94">
        <f t="shared" si="69"/>
        <v>1</v>
      </c>
      <c r="S214" s="95"/>
      <c r="T214" s="117">
        <f t="shared" si="66"/>
        <v>0</v>
      </c>
      <c r="U214" s="117">
        <f t="shared" si="67"/>
        <v>0</v>
      </c>
    </row>
    <row r="215" spans="1:21" x14ac:dyDescent="0.3">
      <c r="A215" s="114">
        <v>5436</v>
      </c>
      <c r="B215" s="114" t="s">
        <v>396</v>
      </c>
      <c r="C215" s="114" t="s">
        <v>70</v>
      </c>
      <c r="D215" s="114" t="s">
        <v>6518</v>
      </c>
      <c r="E215" s="114" t="s">
        <v>6519</v>
      </c>
      <c r="F215" s="115">
        <v>44460</v>
      </c>
      <c r="G215" s="114" t="s">
        <v>6520</v>
      </c>
      <c r="H215" s="116">
        <v>12942333</v>
      </c>
      <c r="I215" s="116">
        <v>12942333</v>
      </c>
      <c r="J215" s="116">
        <v>12942333</v>
      </c>
      <c r="K215" s="116">
        <v>0</v>
      </c>
      <c r="L215" s="116">
        <v>0</v>
      </c>
      <c r="M215" s="116">
        <v>0</v>
      </c>
      <c r="N215" s="116">
        <v>0</v>
      </c>
      <c r="O215" s="116">
        <v>0</v>
      </c>
      <c r="P215" s="116">
        <v>0</v>
      </c>
      <c r="Q215" s="27" t="str">
        <f t="shared" si="68"/>
        <v>Registered</v>
      </c>
      <c r="R215" s="94">
        <f t="shared" si="69"/>
        <v>1</v>
      </c>
      <c r="S215" s="95"/>
      <c r="T215" s="117">
        <f t="shared" ref="T215:T278" si="70">L215+M215+N215+O215+P215</f>
        <v>0</v>
      </c>
      <c r="U215" s="117">
        <f t="shared" ref="U215:U278" si="71">K215-T215</f>
        <v>0</v>
      </c>
    </row>
    <row r="216" spans="1:21" x14ac:dyDescent="0.3">
      <c r="A216" s="114">
        <v>5437</v>
      </c>
      <c r="B216" s="114" t="s">
        <v>396</v>
      </c>
      <c r="C216" s="114" t="s">
        <v>70</v>
      </c>
      <c r="D216" s="114" t="s">
        <v>6521</v>
      </c>
      <c r="E216" s="114" t="s">
        <v>5407</v>
      </c>
      <c r="F216" s="115">
        <v>44603</v>
      </c>
      <c r="G216" s="114" t="s">
        <v>6520</v>
      </c>
      <c r="H216" s="116">
        <v>12968166</v>
      </c>
      <c r="I216" s="116">
        <v>12968166</v>
      </c>
      <c r="J216" s="116">
        <v>12968166</v>
      </c>
      <c r="K216" s="116">
        <v>0</v>
      </c>
      <c r="L216" s="116">
        <v>0</v>
      </c>
      <c r="M216" s="116">
        <v>0</v>
      </c>
      <c r="N216" s="116">
        <v>0</v>
      </c>
      <c r="O216" s="116">
        <v>0</v>
      </c>
      <c r="P216" s="116">
        <v>0</v>
      </c>
      <c r="Q216" s="27" t="str">
        <f t="shared" si="68"/>
        <v>Registered</v>
      </c>
      <c r="R216" s="94">
        <f t="shared" si="69"/>
        <v>1</v>
      </c>
      <c r="S216" s="95"/>
      <c r="T216" s="117">
        <f t="shared" si="70"/>
        <v>0</v>
      </c>
      <c r="U216" s="117">
        <f t="shared" si="71"/>
        <v>0</v>
      </c>
    </row>
    <row r="217" spans="1:21" x14ac:dyDescent="0.3">
      <c r="A217" s="114">
        <v>5438</v>
      </c>
      <c r="B217" s="114" t="s">
        <v>396</v>
      </c>
      <c r="C217" s="114" t="s">
        <v>70</v>
      </c>
      <c r="D217" s="114" t="s">
        <v>6522</v>
      </c>
      <c r="E217" s="114" t="s">
        <v>6523</v>
      </c>
      <c r="F217" s="115">
        <v>44895</v>
      </c>
      <c r="G217" s="114" t="s">
        <v>5150</v>
      </c>
      <c r="H217" s="116">
        <v>7993011</v>
      </c>
      <c r="I217" s="116">
        <v>7993011</v>
      </c>
      <c r="J217" s="116">
        <v>7993011</v>
      </c>
      <c r="K217" s="116">
        <v>0</v>
      </c>
      <c r="L217" s="116">
        <v>0</v>
      </c>
      <c r="M217" s="116">
        <v>0</v>
      </c>
      <c r="N217" s="116">
        <v>0</v>
      </c>
      <c r="O217" s="116">
        <v>0</v>
      </c>
      <c r="P217" s="116">
        <v>0</v>
      </c>
      <c r="Q217" s="27" t="str">
        <f t="shared" si="68"/>
        <v>Registered</v>
      </c>
      <c r="R217" s="94">
        <f t="shared" si="69"/>
        <v>1</v>
      </c>
      <c r="S217" s="95"/>
      <c r="T217" s="117">
        <f t="shared" si="70"/>
        <v>0</v>
      </c>
      <c r="U217" s="117">
        <f t="shared" si="71"/>
        <v>0</v>
      </c>
    </row>
    <row r="218" spans="1:21" x14ac:dyDescent="0.3">
      <c r="A218" s="114">
        <v>5439</v>
      </c>
      <c r="B218" s="114" t="s">
        <v>396</v>
      </c>
      <c r="C218" s="114" t="s">
        <v>70</v>
      </c>
      <c r="D218" s="114" t="s">
        <v>6524</v>
      </c>
      <c r="E218" s="114" t="s">
        <v>6525</v>
      </c>
      <c r="F218" s="115">
        <v>44927</v>
      </c>
      <c r="G218" s="114" t="s">
        <v>3215</v>
      </c>
      <c r="H218" s="116">
        <v>9609900</v>
      </c>
      <c r="I218" s="116">
        <v>9609900</v>
      </c>
      <c r="J218" s="116">
        <v>9609900</v>
      </c>
      <c r="K218" s="116">
        <v>0</v>
      </c>
      <c r="L218" s="116">
        <v>0</v>
      </c>
      <c r="M218" s="116">
        <v>0</v>
      </c>
      <c r="N218" s="116">
        <v>0</v>
      </c>
      <c r="O218" s="116">
        <v>0</v>
      </c>
      <c r="P218" s="116">
        <v>0</v>
      </c>
      <c r="Q218" s="27" t="str">
        <f t="shared" si="68"/>
        <v>Registered</v>
      </c>
      <c r="R218" s="94">
        <f t="shared" si="69"/>
        <v>1</v>
      </c>
      <c r="S218" s="95"/>
      <c r="T218" s="117">
        <f t="shared" si="70"/>
        <v>0</v>
      </c>
      <c r="U218" s="117">
        <f t="shared" si="71"/>
        <v>0</v>
      </c>
    </row>
    <row r="219" spans="1:21" x14ac:dyDescent="0.3">
      <c r="A219" s="114">
        <v>5440</v>
      </c>
      <c r="B219" s="114" t="s">
        <v>396</v>
      </c>
      <c r="C219" s="114" t="s">
        <v>70</v>
      </c>
      <c r="D219" s="114" t="s">
        <v>6526</v>
      </c>
      <c r="E219" s="114" t="s">
        <v>6527</v>
      </c>
      <c r="F219" s="115">
        <v>45094</v>
      </c>
      <c r="G219" s="114" t="s">
        <v>4263</v>
      </c>
      <c r="H219" s="116">
        <v>26126000</v>
      </c>
      <c r="I219" s="116">
        <v>26126000</v>
      </c>
      <c r="J219" s="116">
        <v>26126000</v>
      </c>
      <c r="K219" s="116">
        <v>0</v>
      </c>
      <c r="L219" s="116">
        <v>0</v>
      </c>
      <c r="M219" s="116">
        <v>0</v>
      </c>
      <c r="N219" s="116">
        <v>0</v>
      </c>
      <c r="O219" s="116">
        <v>0</v>
      </c>
      <c r="P219" s="116">
        <v>0</v>
      </c>
      <c r="Q219" s="27" t="str">
        <f t="shared" si="68"/>
        <v>Registered</v>
      </c>
      <c r="R219" s="94">
        <f t="shared" si="69"/>
        <v>1</v>
      </c>
      <c r="S219" s="95"/>
      <c r="T219" s="117">
        <f t="shared" si="70"/>
        <v>0</v>
      </c>
      <c r="U219" s="117">
        <f t="shared" si="71"/>
        <v>0</v>
      </c>
    </row>
    <row r="220" spans="1:21" x14ac:dyDescent="0.3">
      <c r="A220" s="114">
        <v>5441</v>
      </c>
      <c r="B220" s="114" t="s">
        <v>396</v>
      </c>
      <c r="C220" s="114" t="s">
        <v>70</v>
      </c>
      <c r="D220" s="114" t="s">
        <v>6528</v>
      </c>
      <c r="E220" s="114" t="s">
        <v>6529</v>
      </c>
      <c r="F220" s="115">
        <v>43734</v>
      </c>
      <c r="G220" s="114" t="s">
        <v>2057</v>
      </c>
      <c r="H220" s="116">
        <v>6300000</v>
      </c>
      <c r="I220" s="116">
        <v>6300000</v>
      </c>
      <c r="J220" s="116">
        <v>6300000</v>
      </c>
      <c r="K220" s="116">
        <v>0</v>
      </c>
      <c r="L220" s="116">
        <v>0</v>
      </c>
      <c r="M220" s="116">
        <v>0</v>
      </c>
      <c r="N220" s="116">
        <v>0</v>
      </c>
      <c r="O220" s="116">
        <v>0</v>
      </c>
      <c r="P220" s="116">
        <v>0</v>
      </c>
      <c r="Q220" s="27" t="str">
        <f t="shared" si="68"/>
        <v>Registered</v>
      </c>
      <c r="R220" s="94">
        <f t="shared" si="69"/>
        <v>1</v>
      </c>
      <c r="S220" s="95"/>
      <c r="T220" s="117">
        <f t="shared" si="70"/>
        <v>0</v>
      </c>
      <c r="U220" s="117">
        <f t="shared" si="71"/>
        <v>0</v>
      </c>
    </row>
    <row r="221" spans="1:21" x14ac:dyDescent="0.3">
      <c r="A221" s="114">
        <v>5442</v>
      </c>
      <c r="B221" s="114" t="s">
        <v>396</v>
      </c>
      <c r="C221" s="114" t="s">
        <v>70</v>
      </c>
      <c r="D221" s="114" t="s">
        <v>6530</v>
      </c>
      <c r="E221" s="114" t="s">
        <v>6531</v>
      </c>
      <c r="F221" s="115">
        <v>44739</v>
      </c>
      <c r="G221" s="114" t="s">
        <v>5145</v>
      </c>
      <c r="H221" s="116">
        <v>10130000</v>
      </c>
      <c r="I221" s="116">
        <v>10130000</v>
      </c>
      <c r="J221" s="116">
        <v>10130000</v>
      </c>
      <c r="K221" s="116">
        <v>0</v>
      </c>
      <c r="L221" s="116">
        <v>0</v>
      </c>
      <c r="M221" s="116">
        <v>0</v>
      </c>
      <c r="N221" s="116">
        <v>0</v>
      </c>
      <c r="O221" s="116">
        <v>0</v>
      </c>
      <c r="P221" s="116">
        <v>0</v>
      </c>
      <c r="Q221" s="27" t="str">
        <f t="shared" si="68"/>
        <v>Registered</v>
      </c>
      <c r="R221" s="94">
        <f t="shared" si="69"/>
        <v>1</v>
      </c>
      <c r="S221" s="95"/>
      <c r="T221" s="117">
        <f t="shared" si="70"/>
        <v>0</v>
      </c>
      <c r="U221" s="117">
        <f t="shared" si="71"/>
        <v>0</v>
      </c>
    </row>
    <row r="222" spans="1:21" x14ac:dyDescent="0.3">
      <c r="A222" s="114">
        <v>5443</v>
      </c>
      <c r="B222" s="114" t="s">
        <v>396</v>
      </c>
      <c r="C222" s="114" t="s">
        <v>70</v>
      </c>
      <c r="D222" s="114" t="s">
        <v>6532</v>
      </c>
      <c r="E222" s="114" t="s">
        <v>6533</v>
      </c>
      <c r="F222" s="115">
        <v>43733</v>
      </c>
      <c r="G222" s="114" t="s">
        <v>5467</v>
      </c>
      <c r="H222" s="116">
        <v>6112000</v>
      </c>
      <c r="I222" s="116">
        <v>6112000</v>
      </c>
      <c r="J222" s="116">
        <v>6112000</v>
      </c>
      <c r="K222" s="116">
        <v>0</v>
      </c>
      <c r="L222" s="116">
        <v>0</v>
      </c>
      <c r="M222" s="116">
        <v>0</v>
      </c>
      <c r="N222" s="116">
        <v>0</v>
      </c>
      <c r="O222" s="116">
        <v>0</v>
      </c>
      <c r="P222" s="116">
        <v>0</v>
      </c>
      <c r="Q222" s="27" t="str">
        <f t="shared" si="68"/>
        <v>Registered</v>
      </c>
      <c r="R222" s="94">
        <f t="shared" si="69"/>
        <v>1</v>
      </c>
      <c r="S222" s="95"/>
      <c r="T222" s="117">
        <f t="shared" si="70"/>
        <v>0</v>
      </c>
      <c r="U222" s="117">
        <f t="shared" si="71"/>
        <v>0</v>
      </c>
    </row>
    <row r="223" spans="1:21" x14ac:dyDescent="0.3">
      <c r="A223" s="114">
        <v>5444</v>
      </c>
      <c r="B223" s="114" t="s">
        <v>396</v>
      </c>
      <c r="C223" s="114" t="s">
        <v>70</v>
      </c>
      <c r="D223" s="114" t="s">
        <v>6534</v>
      </c>
      <c r="E223" s="114" t="s">
        <v>6535</v>
      </c>
      <c r="F223" s="115">
        <v>43735</v>
      </c>
      <c r="G223" s="114" t="s">
        <v>6536</v>
      </c>
      <c r="H223" s="116">
        <v>6400000</v>
      </c>
      <c r="I223" s="116">
        <v>6400000</v>
      </c>
      <c r="J223" s="116">
        <v>6400000</v>
      </c>
      <c r="K223" s="116">
        <v>0</v>
      </c>
      <c r="L223" s="116">
        <v>0</v>
      </c>
      <c r="M223" s="116">
        <v>0</v>
      </c>
      <c r="N223" s="116">
        <v>0</v>
      </c>
      <c r="O223" s="116">
        <v>0</v>
      </c>
      <c r="P223" s="116">
        <v>0</v>
      </c>
      <c r="Q223" s="27" t="str">
        <f t="shared" si="68"/>
        <v>Registered</v>
      </c>
      <c r="R223" s="94">
        <f t="shared" si="69"/>
        <v>1</v>
      </c>
      <c r="S223" s="95"/>
      <c r="T223" s="117">
        <f t="shared" si="70"/>
        <v>0</v>
      </c>
      <c r="U223" s="117">
        <f t="shared" si="71"/>
        <v>0</v>
      </c>
    </row>
    <row r="224" spans="1:21" x14ac:dyDescent="0.3">
      <c r="A224" s="114">
        <v>5445</v>
      </c>
      <c r="B224" s="114" t="s">
        <v>396</v>
      </c>
      <c r="C224" s="114" t="s">
        <v>70</v>
      </c>
      <c r="D224" s="114" t="s">
        <v>6537</v>
      </c>
      <c r="E224" s="114" t="s">
        <v>6538</v>
      </c>
      <c r="F224" s="115">
        <v>43777</v>
      </c>
      <c r="G224" s="114" t="s">
        <v>6539</v>
      </c>
      <c r="H224" s="116">
        <v>5912600</v>
      </c>
      <c r="I224" s="116">
        <v>5912600</v>
      </c>
      <c r="J224" s="116">
        <v>5912600</v>
      </c>
      <c r="K224" s="116">
        <v>0</v>
      </c>
      <c r="L224" s="116">
        <v>0</v>
      </c>
      <c r="M224" s="116">
        <v>0</v>
      </c>
      <c r="N224" s="116">
        <v>0</v>
      </c>
      <c r="O224" s="116">
        <v>0</v>
      </c>
      <c r="P224" s="116">
        <v>0</v>
      </c>
      <c r="Q224" s="27" t="str">
        <f t="shared" si="68"/>
        <v>Registered</v>
      </c>
      <c r="R224" s="94">
        <f t="shared" si="69"/>
        <v>1</v>
      </c>
      <c r="S224" s="95"/>
      <c r="T224" s="117">
        <f t="shared" si="70"/>
        <v>0</v>
      </c>
      <c r="U224" s="117">
        <f t="shared" si="71"/>
        <v>0</v>
      </c>
    </row>
    <row r="225" spans="1:21" x14ac:dyDescent="0.3">
      <c r="A225" s="114">
        <v>5446</v>
      </c>
      <c r="B225" s="114" t="s">
        <v>396</v>
      </c>
      <c r="C225" s="114" t="s">
        <v>70</v>
      </c>
      <c r="D225" s="114" t="s">
        <v>6540</v>
      </c>
      <c r="E225" s="114" t="s">
        <v>6541</v>
      </c>
      <c r="F225" s="115">
        <v>43735</v>
      </c>
      <c r="G225" s="114" t="s">
        <v>6542</v>
      </c>
      <c r="H225" s="116">
        <v>5400000</v>
      </c>
      <c r="I225" s="116">
        <v>5400000</v>
      </c>
      <c r="J225" s="116">
        <v>5400000</v>
      </c>
      <c r="K225" s="116">
        <v>0</v>
      </c>
      <c r="L225" s="116">
        <v>0</v>
      </c>
      <c r="M225" s="116">
        <v>0</v>
      </c>
      <c r="N225" s="116">
        <v>0</v>
      </c>
      <c r="O225" s="116">
        <v>0</v>
      </c>
      <c r="P225" s="116">
        <v>0</v>
      </c>
      <c r="Q225" s="27" t="str">
        <f t="shared" si="68"/>
        <v>Registered</v>
      </c>
      <c r="R225" s="94">
        <f t="shared" si="69"/>
        <v>1</v>
      </c>
      <c r="S225" s="95"/>
      <c r="T225" s="117">
        <f t="shared" si="70"/>
        <v>0</v>
      </c>
      <c r="U225" s="117">
        <f t="shared" si="71"/>
        <v>0</v>
      </c>
    </row>
    <row r="226" spans="1:21" x14ac:dyDescent="0.3">
      <c r="A226" s="114">
        <v>5447</v>
      </c>
      <c r="B226" s="114" t="s">
        <v>396</v>
      </c>
      <c r="C226" s="114" t="s">
        <v>70</v>
      </c>
      <c r="D226" s="114" t="s">
        <v>6543</v>
      </c>
      <c r="E226" s="114" t="s">
        <v>6544</v>
      </c>
      <c r="F226" s="115">
        <v>43777</v>
      </c>
      <c r="G226" s="114" t="s">
        <v>5466</v>
      </c>
      <c r="H226" s="116">
        <v>6195200</v>
      </c>
      <c r="I226" s="116">
        <v>6195200</v>
      </c>
      <c r="J226" s="116">
        <v>6195200</v>
      </c>
      <c r="K226" s="116">
        <v>0</v>
      </c>
      <c r="L226" s="116">
        <v>0</v>
      </c>
      <c r="M226" s="116">
        <v>0</v>
      </c>
      <c r="N226" s="116">
        <v>0</v>
      </c>
      <c r="O226" s="116">
        <v>0</v>
      </c>
      <c r="P226" s="116">
        <v>0</v>
      </c>
      <c r="Q226" s="27" t="str">
        <f t="shared" si="68"/>
        <v>Registered</v>
      </c>
      <c r="R226" s="94">
        <f t="shared" si="69"/>
        <v>1</v>
      </c>
      <c r="S226" s="95"/>
      <c r="T226" s="117">
        <f t="shared" si="70"/>
        <v>0</v>
      </c>
      <c r="U226" s="117">
        <f t="shared" si="71"/>
        <v>0</v>
      </c>
    </row>
    <row r="227" spans="1:21" x14ac:dyDescent="0.3">
      <c r="A227" s="114">
        <v>5448</v>
      </c>
      <c r="B227" s="114" t="s">
        <v>396</v>
      </c>
      <c r="C227" s="114" t="s">
        <v>70</v>
      </c>
      <c r="D227" s="114" t="s">
        <v>6545</v>
      </c>
      <c r="E227" s="114" t="s">
        <v>6546</v>
      </c>
      <c r="F227" s="115">
        <v>43738</v>
      </c>
      <c r="G227" s="114" t="s">
        <v>5476</v>
      </c>
      <c r="H227" s="116">
        <v>5632000</v>
      </c>
      <c r="I227" s="116">
        <v>5632000</v>
      </c>
      <c r="J227" s="116">
        <v>5632000</v>
      </c>
      <c r="K227" s="116">
        <v>0</v>
      </c>
      <c r="L227" s="116">
        <v>0</v>
      </c>
      <c r="M227" s="116">
        <v>0</v>
      </c>
      <c r="N227" s="116">
        <v>0</v>
      </c>
      <c r="O227" s="116">
        <v>0</v>
      </c>
      <c r="P227" s="116">
        <v>0</v>
      </c>
      <c r="Q227" s="27" t="str">
        <f t="shared" si="68"/>
        <v>Registered</v>
      </c>
      <c r="R227" s="94">
        <f t="shared" si="69"/>
        <v>1</v>
      </c>
      <c r="S227" s="95"/>
      <c r="T227" s="117">
        <f t="shared" si="70"/>
        <v>0</v>
      </c>
      <c r="U227" s="117">
        <f t="shared" si="71"/>
        <v>0</v>
      </c>
    </row>
    <row r="228" spans="1:21" x14ac:dyDescent="0.3">
      <c r="A228" s="114">
        <v>5449</v>
      </c>
      <c r="B228" s="114" t="s">
        <v>396</v>
      </c>
      <c r="C228" s="114" t="s">
        <v>70</v>
      </c>
      <c r="D228" s="114" t="s">
        <v>6547</v>
      </c>
      <c r="E228" s="114" t="s">
        <v>6548</v>
      </c>
      <c r="F228" s="115">
        <v>43734</v>
      </c>
      <c r="G228" s="114" t="s">
        <v>5441</v>
      </c>
      <c r="H228" s="116">
        <v>5808000</v>
      </c>
      <c r="I228" s="116">
        <v>5808000</v>
      </c>
      <c r="J228" s="116">
        <v>5808000</v>
      </c>
      <c r="K228" s="116">
        <v>0</v>
      </c>
      <c r="L228" s="116">
        <v>0</v>
      </c>
      <c r="M228" s="116">
        <v>0</v>
      </c>
      <c r="N228" s="116">
        <v>0</v>
      </c>
      <c r="O228" s="116">
        <v>0</v>
      </c>
      <c r="P228" s="116">
        <v>0</v>
      </c>
      <c r="Q228" s="27" t="str">
        <f t="shared" si="68"/>
        <v>Registered</v>
      </c>
      <c r="R228" s="94">
        <f t="shared" si="69"/>
        <v>1</v>
      </c>
      <c r="S228" s="95"/>
      <c r="T228" s="117">
        <f t="shared" si="70"/>
        <v>0</v>
      </c>
      <c r="U228" s="117">
        <f t="shared" si="71"/>
        <v>0</v>
      </c>
    </row>
    <row r="229" spans="1:21" x14ac:dyDescent="0.3">
      <c r="A229" s="114">
        <v>5450</v>
      </c>
      <c r="B229" s="114" t="s">
        <v>396</v>
      </c>
      <c r="C229" s="114" t="s">
        <v>70</v>
      </c>
      <c r="D229" s="114" t="s">
        <v>6549</v>
      </c>
      <c r="E229" s="114" t="s">
        <v>3233</v>
      </c>
      <c r="F229" s="115">
        <v>43733</v>
      </c>
      <c r="G229" s="114" t="s">
        <v>3146</v>
      </c>
      <c r="H229" s="116">
        <v>16584000</v>
      </c>
      <c r="I229" s="116">
        <v>16584000</v>
      </c>
      <c r="J229" s="116">
        <v>16584000</v>
      </c>
      <c r="K229" s="116">
        <v>0</v>
      </c>
      <c r="L229" s="116">
        <v>0</v>
      </c>
      <c r="M229" s="116">
        <v>0</v>
      </c>
      <c r="N229" s="116">
        <v>0</v>
      </c>
      <c r="O229" s="116">
        <v>0</v>
      </c>
      <c r="P229" s="116">
        <v>0</v>
      </c>
      <c r="Q229" s="27" t="str">
        <f t="shared" si="68"/>
        <v>Registered</v>
      </c>
      <c r="R229" s="94">
        <f t="shared" si="69"/>
        <v>1</v>
      </c>
      <c r="S229" s="95"/>
      <c r="T229" s="117">
        <f t="shared" si="70"/>
        <v>0</v>
      </c>
      <c r="U229" s="117">
        <f t="shared" si="71"/>
        <v>0</v>
      </c>
    </row>
    <row r="230" spans="1:21" x14ac:dyDescent="0.3">
      <c r="A230" s="114">
        <v>5451</v>
      </c>
      <c r="B230" s="114" t="s">
        <v>396</v>
      </c>
      <c r="C230" s="114" t="s">
        <v>70</v>
      </c>
      <c r="D230" s="114" t="s">
        <v>6550</v>
      </c>
      <c r="E230" s="114" t="s">
        <v>6551</v>
      </c>
      <c r="F230" s="115">
        <v>43754</v>
      </c>
      <c r="G230" s="114" t="s">
        <v>6552</v>
      </c>
      <c r="H230" s="116">
        <v>7860000</v>
      </c>
      <c r="I230" s="116">
        <v>7860000</v>
      </c>
      <c r="J230" s="116">
        <v>7860000</v>
      </c>
      <c r="K230" s="116">
        <v>0</v>
      </c>
      <c r="L230" s="116">
        <v>0</v>
      </c>
      <c r="M230" s="116">
        <v>0</v>
      </c>
      <c r="N230" s="116">
        <v>0</v>
      </c>
      <c r="O230" s="116">
        <v>0</v>
      </c>
      <c r="P230" s="116">
        <v>0</v>
      </c>
      <c r="Q230" s="27" t="str">
        <f t="shared" si="68"/>
        <v>Registered</v>
      </c>
      <c r="R230" s="94">
        <f t="shared" si="69"/>
        <v>1</v>
      </c>
      <c r="S230" s="95"/>
      <c r="T230" s="117">
        <f t="shared" si="70"/>
        <v>0</v>
      </c>
      <c r="U230" s="117">
        <f t="shared" si="71"/>
        <v>0</v>
      </c>
    </row>
    <row r="231" spans="1:21" x14ac:dyDescent="0.3">
      <c r="A231" s="114">
        <v>5452</v>
      </c>
      <c r="B231" s="114" t="s">
        <v>396</v>
      </c>
      <c r="C231" s="114" t="s">
        <v>70</v>
      </c>
      <c r="D231" s="114" t="s">
        <v>6553</v>
      </c>
      <c r="E231" s="114" t="s">
        <v>6554</v>
      </c>
      <c r="F231" s="115">
        <v>43756</v>
      </c>
      <c r="G231" s="114" t="s">
        <v>2888</v>
      </c>
      <c r="H231" s="116">
        <v>6900000</v>
      </c>
      <c r="I231" s="116">
        <v>6900000</v>
      </c>
      <c r="J231" s="116">
        <v>6900000</v>
      </c>
      <c r="K231" s="116">
        <v>0</v>
      </c>
      <c r="L231" s="116">
        <v>0</v>
      </c>
      <c r="M231" s="116">
        <v>0</v>
      </c>
      <c r="N231" s="116">
        <v>0</v>
      </c>
      <c r="O231" s="116">
        <v>0</v>
      </c>
      <c r="P231" s="116">
        <v>0</v>
      </c>
      <c r="Q231" s="27" t="str">
        <f t="shared" si="68"/>
        <v>Registered</v>
      </c>
      <c r="R231" s="94">
        <f t="shared" si="69"/>
        <v>1</v>
      </c>
      <c r="S231" s="95"/>
      <c r="T231" s="117">
        <f t="shared" si="70"/>
        <v>0</v>
      </c>
      <c r="U231" s="117">
        <f t="shared" si="71"/>
        <v>0</v>
      </c>
    </row>
    <row r="232" spans="1:21" x14ac:dyDescent="0.3">
      <c r="A232" s="114">
        <v>5453</v>
      </c>
      <c r="B232" s="114" t="s">
        <v>396</v>
      </c>
      <c r="C232" s="114" t="s">
        <v>70</v>
      </c>
      <c r="D232" s="114" t="s">
        <v>6555</v>
      </c>
      <c r="E232" s="114" t="s">
        <v>6556</v>
      </c>
      <c r="F232" s="115">
        <v>43733</v>
      </c>
      <c r="G232" s="114" t="s">
        <v>6349</v>
      </c>
      <c r="H232" s="116">
        <v>13353000</v>
      </c>
      <c r="I232" s="116">
        <v>13353000</v>
      </c>
      <c r="J232" s="116">
        <v>13353000</v>
      </c>
      <c r="K232" s="116">
        <v>0</v>
      </c>
      <c r="L232" s="116">
        <v>0</v>
      </c>
      <c r="M232" s="116">
        <v>0</v>
      </c>
      <c r="N232" s="116">
        <v>0</v>
      </c>
      <c r="O232" s="116">
        <v>0</v>
      </c>
      <c r="P232" s="116">
        <v>0</v>
      </c>
      <c r="Q232" s="27" t="str">
        <f t="shared" si="68"/>
        <v>Registered</v>
      </c>
      <c r="R232" s="94">
        <f t="shared" si="69"/>
        <v>1</v>
      </c>
      <c r="S232" s="95"/>
      <c r="T232" s="117">
        <f t="shared" si="70"/>
        <v>0</v>
      </c>
      <c r="U232" s="117">
        <f t="shared" si="71"/>
        <v>0</v>
      </c>
    </row>
    <row r="233" spans="1:21" x14ac:dyDescent="0.3">
      <c r="A233" s="114">
        <v>5454</v>
      </c>
      <c r="B233" s="114" t="s">
        <v>396</v>
      </c>
      <c r="C233" s="114" t="s">
        <v>70</v>
      </c>
      <c r="D233" s="114" t="s">
        <v>6557</v>
      </c>
      <c r="E233" s="114" t="s">
        <v>1713</v>
      </c>
      <c r="F233" s="115">
        <v>43735</v>
      </c>
      <c r="G233" s="114" t="s">
        <v>6542</v>
      </c>
      <c r="H233" s="116">
        <v>9300000</v>
      </c>
      <c r="I233" s="116">
        <v>9300000</v>
      </c>
      <c r="J233" s="116">
        <v>9300000</v>
      </c>
      <c r="K233" s="116">
        <v>0</v>
      </c>
      <c r="L233" s="116">
        <v>0</v>
      </c>
      <c r="M233" s="116">
        <v>0</v>
      </c>
      <c r="N233" s="116">
        <v>0</v>
      </c>
      <c r="O233" s="116">
        <v>0</v>
      </c>
      <c r="P233" s="116">
        <v>0</v>
      </c>
      <c r="Q233" s="27" t="str">
        <f t="shared" si="68"/>
        <v>Registered</v>
      </c>
      <c r="R233" s="94">
        <f t="shared" si="69"/>
        <v>1</v>
      </c>
      <c r="S233" s="95"/>
      <c r="T233" s="117">
        <f t="shared" si="70"/>
        <v>0</v>
      </c>
      <c r="U233" s="117">
        <f t="shared" si="71"/>
        <v>0</v>
      </c>
    </row>
    <row r="234" spans="1:21" x14ac:dyDescent="0.3">
      <c r="A234" s="114">
        <v>5455</v>
      </c>
      <c r="B234" s="114" t="s">
        <v>396</v>
      </c>
      <c r="C234" s="114" t="s">
        <v>70</v>
      </c>
      <c r="D234" s="114" t="s">
        <v>6558</v>
      </c>
      <c r="E234" s="114" t="s">
        <v>6559</v>
      </c>
      <c r="F234" s="115">
        <v>44170</v>
      </c>
      <c r="G234" s="114" t="s">
        <v>6349</v>
      </c>
      <c r="H234" s="116">
        <v>6972000</v>
      </c>
      <c r="I234" s="116">
        <v>6972000</v>
      </c>
      <c r="J234" s="116">
        <v>6972000</v>
      </c>
      <c r="K234" s="116">
        <v>0</v>
      </c>
      <c r="L234" s="116">
        <v>0</v>
      </c>
      <c r="M234" s="116">
        <v>0</v>
      </c>
      <c r="N234" s="116">
        <v>0</v>
      </c>
      <c r="O234" s="116">
        <v>0</v>
      </c>
      <c r="P234" s="116">
        <v>0</v>
      </c>
      <c r="Q234" s="27" t="str">
        <f t="shared" si="68"/>
        <v>Registered</v>
      </c>
      <c r="R234" s="94">
        <f t="shared" si="69"/>
        <v>1</v>
      </c>
      <c r="S234" s="95"/>
      <c r="T234" s="117">
        <f t="shared" si="70"/>
        <v>0</v>
      </c>
      <c r="U234" s="117">
        <f t="shared" si="71"/>
        <v>0</v>
      </c>
    </row>
    <row r="235" spans="1:21" x14ac:dyDescent="0.3">
      <c r="A235" s="114">
        <v>5456</v>
      </c>
      <c r="B235" s="114" t="s">
        <v>396</v>
      </c>
      <c r="C235" s="114" t="s">
        <v>70</v>
      </c>
      <c r="D235" s="114" t="s">
        <v>6560</v>
      </c>
      <c r="E235" s="114" t="s">
        <v>6561</v>
      </c>
      <c r="F235" s="115">
        <v>44630</v>
      </c>
      <c r="G235" s="114" t="s">
        <v>5098</v>
      </c>
      <c r="H235" s="116">
        <v>7100000</v>
      </c>
      <c r="I235" s="116">
        <v>7100000</v>
      </c>
      <c r="J235" s="116">
        <v>7100000</v>
      </c>
      <c r="K235" s="116">
        <v>0</v>
      </c>
      <c r="L235" s="116">
        <v>0</v>
      </c>
      <c r="M235" s="116">
        <v>0</v>
      </c>
      <c r="N235" s="116">
        <v>0</v>
      </c>
      <c r="O235" s="116">
        <v>0</v>
      </c>
      <c r="P235" s="116">
        <v>0</v>
      </c>
      <c r="Q235" s="27" t="str">
        <f t="shared" si="68"/>
        <v>Registered</v>
      </c>
      <c r="R235" s="94">
        <f t="shared" si="69"/>
        <v>1</v>
      </c>
      <c r="S235" s="95"/>
      <c r="T235" s="117">
        <f t="shared" si="70"/>
        <v>0</v>
      </c>
      <c r="U235" s="117">
        <f t="shared" si="71"/>
        <v>0</v>
      </c>
    </row>
    <row r="236" spans="1:21" x14ac:dyDescent="0.3">
      <c r="A236" s="114">
        <v>5457</v>
      </c>
      <c r="B236" s="114" t="s">
        <v>396</v>
      </c>
      <c r="C236" s="114" t="s">
        <v>70</v>
      </c>
      <c r="D236" s="114" t="s">
        <v>6562</v>
      </c>
      <c r="E236" s="114" t="s">
        <v>6563</v>
      </c>
      <c r="F236" s="115">
        <v>44785</v>
      </c>
      <c r="G236" s="114" t="s">
        <v>2995</v>
      </c>
      <c r="H236" s="116">
        <v>10336384</v>
      </c>
      <c r="I236" s="116">
        <v>10336384</v>
      </c>
      <c r="J236" s="116">
        <v>10336384</v>
      </c>
      <c r="K236" s="116">
        <v>0</v>
      </c>
      <c r="L236" s="116">
        <v>0</v>
      </c>
      <c r="M236" s="116">
        <v>0</v>
      </c>
      <c r="N236" s="116">
        <v>0</v>
      </c>
      <c r="O236" s="116">
        <v>0</v>
      </c>
      <c r="P236" s="116">
        <v>0</v>
      </c>
      <c r="Q236" s="27" t="str">
        <f t="shared" si="68"/>
        <v>Registered</v>
      </c>
      <c r="R236" s="94">
        <f t="shared" si="69"/>
        <v>1</v>
      </c>
      <c r="S236" s="95"/>
      <c r="T236" s="117">
        <f t="shared" si="70"/>
        <v>0</v>
      </c>
      <c r="U236" s="117">
        <f t="shared" si="71"/>
        <v>0</v>
      </c>
    </row>
    <row r="237" spans="1:21" x14ac:dyDescent="0.3">
      <c r="A237" s="114">
        <v>5458</v>
      </c>
      <c r="B237" s="114" t="s">
        <v>396</v>
      </c>
      <c r="C237" s="114" t="s">
        <v>70</v>
      </c>
      <c r="D237" s="114" t="s">
        <v>6564</v>
      </c>
      <c r="E237" s="114" t="s">
        <v>6565</v>
      </c>
      <c r="F237" s="115">
        <v>44762</v>
      </c>
      <c r="G237" s="114" t="s">
        <v>5366</v>
      </c>
      <c r="H237" s="116">
        <v>5300000</v>
      </c>
      <c r="I237" s="116">
        <v>5300000</v>
      </c>
      <c r="J237" s="116">
        <v>5300000</v>
      </c>
      <c r="K237" s="116">
        <v>0</v>
      </c>
      <c r="L237" s="116">
        <v>0</v>
      </c>
      <c r="M237" s="116">
        <v>0</v>
      </c>
      <c r="N237" s="116">
        <v>0</v>
      </c>
      <c r="O237" s="116">
        <v>0</v>
      </c>
      <c r="P237" s="116">
        <v>0</v>
      </c>
      <c r="Q237" s="27" t="str">
        <f t="shared" si="68"/>
        <v>Registered</v>
      </c>
      <c r="R237" s="94">
        <f t="shared" si="69"/>
        <v>1</v>
      </c>
      <c r="S237" s="95"/>
      <c r="T237" s="117">
        <f t="shared" si="70"/>
        <v>0</v>
      </c>
      <c r="U237" s="117">
        <f t="shared" si="71"/>
        <v>0</v>
      </c>
    </row>
    <row r="238" spans="1:21" x14ac:dyDescent="0.3">
      <c r="A238" s="114">
        <v>5459</v>
      </c>
      <c r="B238" s="114" t="s">
        <v>396</v>
      </c>
      <c r="C238" s="114" t="s">
        <v>70</v>
      </c>
      <c r="D238" s="114" t="s">
        <v>6566</v>
      </c>
      <c r="E238" s="114" t="s">
        <v>6567</v>
      </c>
      <c r="F238" s="115">
        <v>44271</v>
      </c>
      <c r="G238" s="114" t="s">
        <v>2449</v>
      </c>
      <c r="H238" s="116">
        <v>5225000</v>
      </c>
      <c r="I238" s="116">
        <v>5225000</v>
      </c>
      <c r="J238" s="116">
        <v>5225000</v>
      </c>
      <c r="K238" s="116">
        <v>0</v>
      </c>
      <c r="L238" s="116">
        <v>0</v>
      </c>
      <c r="M238" s="116">
        <v>0</v>
      </c>
      <c r="N238" s="116">
        <v>0</v>
      </c>
      <c r="O238" s="116">
        <v>0</v>
      </c>
      <c r="P238" s="116">
        <v>0</v>
      </c>
      <c r="Q238" s="27" t="str">
        <f t="shared" si="68"/>
        <v>Registered</v>
      </c>
      <c r="R238" s="94">
        <f t="shared" si="69"/>
        <v>1</v>
      </c>
      <c r="S238" s="95"/>
      <c r="T238" s="117">
        <f t="shared" si="70"/>
        <v>0</v>
      </c>
      <c r="U238" s="117">
        <f t="shared" si="71"/>
        <v>0</v>
      </c>
    </row>
    <row r="239" spans="1:21" x14ac:dyDescent="0.3">
      <c r="A239" s="114">
        <v>5460</v>
      </c>
      <c r="B239" s="114" t="s">
        <v>396</v>
      </c>
      <c r="C239" s="114" t="s">
        <v>70</v>
      </c>
      <c r="D239" s="114" t="s">
        <v>6568</v>
      </c>
      <c r="E239" s="114" t="s">
        <v>6569</v>
      </c>
      <c r="F239" s="115">
        <v>43742</v>
      </c>
      <c r="G239" s="114" t="s">
        <v>2888</v>
      </c>
      <c r="H239" s="116">
        <v>5500000</v>
      </c>
      <c r="I239" s="116">
        <v>5500000</v>
      </c>
      <c r="J239" s="116">
        <v>5500000</v>
      </c>
      <c r="K239" s="116">
        <v>0</v>
      </c>
      <c r="L239" s="116">
        <v>0</v>
      </c>
      <c r="M239" s="116">
        <v>0</v>
      </c>
      <c r="N239" s="116">
        <v>0</v>
      </c>
      <c r="O239" s="116">
        <v>0</v>
      </c>
      <c r="P239" s="116">
        <v>0</v>
      </c>
      <c r="Q239" s="27" t="str">
        <f t="shared" si="68"/>
        <v>Registered</v>
      </c>
      <c r="R239" s="94">
        <f t="shared" si="69"/>
        <v>1</v>
      </c>
      <c r="S239" s="95"/>
      <c r="T239" s="117">
        <f t="shared" si="70"/>
        <v>0</v>
      </c>
      <c r="U239" s="117">
        <f t="shared" si="71"/>
        <v>0</v>
      </c>
    </row>
    <row r="240" spans="1:21" x14ac:dyDescent="0.3">
      <c r="A240" s="114">
        <v>5461</v>
      </c>
      <c r="B240" s="114" t="s">
        <v>396</v>
      </c>
      <c r="C240" s="114" t="s">
        <v>70</v>
      </c>
      <c r="D240" s="114" t="s">
        <v>6570</v>
      </c>
      <c r="E240" s="114" t="s">
        <v>6571</v>
      </c>
      <c r="F240" s="115">
        <v>43769</v>
      </c>
      <c r="G240" s="114" t="s">
        <v>2888</v>
      </c>
      <c r="H240" s="116">
        <v>5590000</v>
      </c>
      <c r="I240" s="116">
        <v>5590000</v>
      </c>
      <c r="J240" s="116">
        <v>5590000</v>
      </c>
      <c r="K240" s="116">
        <v>0</v>
      </c>
      <c r="L240" s="116">
        <v>0</v>
      </c>
      <c r="M240" s="116">
        <v>0</v>
      </c>
      <c r="N240" s="116">
        <v>0</v>
      </c>
      <c r="O240" s="116">
        <v>0</v>
      </c>
      <c r="P240" s="116">
        <v>0</v>
      </c>
      <c r="Q240" s="27" t="str">
        <f t="shared" si="68"/>
        <v>Registered</v>
      </c>
      <c r="R240" s="94">
        <f t="shared" si="69"/>
        <v>1</v>
      </c>
      <c r="S240" s="95"/>
      <c r="T240" s="117">
        <f t="shared" si="70"/>
        <v>0</v>
      </c>
      <c r="U240" s="117">
        <f t="shared" si="71"/>
        <v>0</v>
      </c>
    </row>
    <row r="241" spans="1:21" x14ac:dyDescent="0.3">
      <c r="A241" s="114">
        <v>5462</v>
      </c>
      <c r="B241" s="114" t="s">
        <v>396</v>
      </c>
      <c r="C241" s="114" t="s">
        <v>70</v>
      </c>
      <c r="D241" s="114" t="s">
        <v>6572</v>
      </c>
      <c r="E241" s="114" t="s">
        <v>6573</v>
      </c>
      <c r="F241" s="115">
        <v>43733</v>
      </c>
      <c r="G241" s="114" t="s">
        <v>2888</v>
      </c>
      <c r="H241" s="116">
        <v>6062250</v>
      </c>
      <c r="I241" s="116">
        <v>6062250</v>
      </c>
      <c r="J241" s="116">
        <v>6062250</v>
      </c>
      <c r="K241" s="116">
        <v>0</v>
      </c>
      <c r="L241" s="116">
        <v>0</v>
      </c>
      <c r="M241" s="116">
        <v>0</v>
      </c>
      <c r="N241" s="116">
        <v>0</v>
      </c>
      <c r="O241" s="116">
        <v>0</v>
      </c>
      <c r="P241" s="116">
        <v>0</v>
      </c>
      <c r="Q241" s="27" t="str">
        <f t="shared" si="68"/>
        <v>Registered</v>
      </c>
      <c r="R241" s="94">
        <f t="shared" si="69"/>
        <v>1</v>
      </c>
      <c r="S241" s="95"/>
      <c r="T241" s="117">
        <f t="shared" si="70"/>
        <v>0</v>
      </c>
      <c r="U241" s="117">
        <f t="shared" si="71"/>
        <v>0</v>
      </c>
    </row>
    <row r="242" spans="1:21" x14ac:dyDescent="0.3">
      <c r="A242" s="114">
        <v>5463</v>
      </c>
      <c r="B242" s="114" t="s">
        <v>396</v>
      </c>
      <c r="C242" s="114" t="s">
        <v>70</v>
      </c>
      <c r="D242" s="114" t="s">
        <v>6574</v>
      </c>
      <c r="E242" s="114" t="s">
        <v>6575</v>
      </c>
      <c r="F242" s="115">
        <v>43733</v>
      </c>
      <c r="G242" s="114" t="s">
        <v>6576</v>
      </c>
      <c r="H242" s="116">
        <v>5808000</v>
      </c>
      <c r="I242" s="116">
        <v>5808000</v>
      </c>
      <c r="J242" s="116">
        <v>5808000</v>
      </c>
      <c r="K242" s="116">
        <v>0</v>
      </c>
      <c r="L242" s="116">
        <v>0</v>
      </c>
      <c r="M242" s="116">
        <v>0</v>
      </c>
      <c r="N242" s="116">
        <v>0</v>
      </c>
      <c r="O242" s="116">
        <v>0</v>
      </c>
      <c r="P242" s="116">
        <v>0</v>
      </c>
      <c r="Q242" s="27" t="str">
        <f t="shared" si="68"/>
        <v>Registered</v>
      </c>
      <c r="R242" s="94">
        <f t="shared" si="69"/>
        <v>1</v>
      </c>
      <c r="S242" s="95"/>
      <c r="T242" s="117">
        <f t="shared" si="70"/>
        <v>0</v>
      </c>
      <c r="U242" s="117">
        <f t="shared" si="71"/>
        <v>0</v>
      </c>
    </row>
    <row r="243" spans="1:21" x14ac:dyDescent="0.3">
      <c r="A243" s="114">
        <v>5464</v>
      </c>
      <c r="B243" s="114" t="s">
        <v>396</v>
      </c>
      <c r="C243" s="114" t="s">
        <v>70</v>
      </c>
      <c r="D243" s="114" t="s">
        <v>6577</v>
      </c>
      <c r="E243" s="114" t="s">
        <v>6578</v>
      </c>
      <c r="F243" s="115">
        <v>43734</v>
      </c>
      <c r="G243" s="114" t="s">
        <v>6579</v>
      </c>
      <c r="H243" s="116">
        <v>4954000</v>
      </c>
      <c r="I243" s="116">
        <v>4954000</v>
      </c>
      <c r="J243" s="116">
        <v>4954000</v>
      </c>
      <c r="K243" s="116">
        <v>0</v>
      </c>
      <c r="L243" s="116">
        <v>0</v>
      </c>
      <c r="M243" s="116">
        <v>0</v>
      </c>
      <c r="N243" s="116">
        <v>0</v>
      </c>
      <c r="O243" s="116">
        <v>0</v>
      </c>
      <c r="P243" s="116">
        <v>0</v>
      </c>
      <c r="Q243" s="27" t="str">
        <f t="shared" si="68"/>
        <v>Registered</v>
      </c>
      <c r="R243" s="94">
        <f t="shared" si="69"/>
        <v>1</v>
      </c>
      <c r="S243" s="95"/>
      <c r="T243" s="117">
        <f t="shared" si="70"/>
        <v>0</v>
      </c>
      <c r="U243" s="117">
        <f t="shared" si="71"/>
        <v>0</v>
      </c>
    </row>
    <row r="244" spans="1:21" x14ac:dyDescent="0.3">
      <c r="A244" s="114">
        <v>5465</v>
      </c>
      <c r="B244" s="114" t="s">
        <v>396</v>
      </c>
      <c r="C244" s="114" t="s">
        <v>70</v>
      </c>
      <c r="D244" s="114" t="s">
        <v>6580</v>
      </c>
      <c r="E244" s="114" t="s">
        <v>6581</v>
      </c>
      <c r="F244" s="115">
        <v>43733</v>
      </c>
      <c r="G244" s="114" t="s">
        <v>6579</v>
      </c>
      <c r="H244" s="116">
        <v>4954000</v>
      </c>
      <c r="I244" s="116">
        <v>4954000</v>
      </c>
      <c r="J244" s="116">
        <v>4954000</v>
      </c>
      <c r="K244" s="116">
        <v>0</v>
      </c>
      <c r="L244" s="116">
        <v>0</v>
      </c>
      <c r="M244" s="116">
        <v>0</v>
      </c>
      <c r="N244" s="116">
        <v>0</v>
      </c>
      <c r="O244" s="116">
        <v>0</v>
      </c>
      <c r="P244" s="116">
        <v>0</v>
      </c>
      <c r="Q244" s="27" t="str">
        <f t="shared" si="68"/>
        <v>Registered</v>
      </c>
      <c r="R244" s="94">
        <f t="shared" si="69"/>
        <v>1</v>
      </c>
      <c r="S244" s="95"/>
      <c r="T244" s="117">
        <f t="shared" si="70"/>
        <v>0</v>
      </c>
      <c r="U244" s="117">
        <f t="shared" si="71"/>
        <v>0</v>
      </c>
    </row>
    <row r="245" spans="1:21" x14ac:dyDescent="0.3">
      <c r="A245" s="114">
        <v>5466</v>
      </c>
      <c r="B245" s="114" t="s">
        <v>396</v>
      </c>
      <c r="C245" s="114" t="s">
        <v>70</v>
      </c>
      <c r="D245" s="114" t="s">
        <v>6582</v>
      </c>
      <c r="E245" s="114" t="s">
        <v>6583</v>
      </c>
      <c r="F245" s="115">
        <v>45169</v>
      </c>
      <c r="G245" s="114" t="s">
        <v>5160</v>
      </c>
      <c r="H245" s="116">
        <v>4900000</v>
      </c>
      <c r="I245" s="116">
        <v>4900000</v>
      </c>
      <c r="J245" s="116">
        <v>4900000</v>
      </c>
      <c r="K245" s="116">
        <v>0</v>
      </c>
      <c r="L245" s="116">
        <v>0</v>
      </c>
      <c r="M245" s="116">
        <v>0</v>
      </c>
      <c r="N245" s="116">
        <v>0</v>
      </c>
      <c r="O245" s="116">
        <v>0</v>
      </c>
      <c r="P245" s="116">
        <v>0</v>
      </c>
      <c r="Q245" s="27" t="str">
        <f t="shared" si="68"/>
        <v>Registered</v>
      </c>
      <c r="R245" s="94">
        <f t="shared" si="69"/>
        <v>1</v>
      </c>
      <c r="S245" s="95"/>
      <c r="T245" s="117">
        <f t="shared" si="70"/>
        <v>0</v>
      </c>
      <c r="U245" s="117">
        <f t="shared" si="71"/>
        <v>0</v>
      </c>
    </row>
    <row r="246" spans="1:21" x14ac:dyDescent="0.3">
      <c r="A246" s="114">
        <v>5467</v>
      </c>
      <c r="B246" s="114" t="s">
        <v>396</v>
      </c>
      <c r="C246" s="114" t="s">
        <v>70</v>
      </c>
      <c r="D246" s="114" t="s">
        <v>6584</v>
      </c>
      <c r="E246" s="114" t="s">
        <v>6585</v>
      </c>
      <c r="F246" s="115">
        <v>43889</v>
      </c>
      <c r="G246" s="114" t="s">
        <v>4350</v>
      </c>
      <c r="H246" s="116">
        <v>15082000</v>
      </c>
      <c r="I246" s="116">
        <v>15082000</v>
      </c>
      <c r="J246" s="116">
        <v>15082000</v>
      </c>
      <c r="K246" s="116">
        <v>0</v>
      </c>
      <c r="L246" s="116">
        <v>0</v>
      </c>
      <c r="M246" s="116">
        <v>0</v>
      </c>
      <c r="N246" s="116">
        <v>0</v>
      </c>
      <c r="O246" s="116">
        <v>0</v>
      </c>
      <c r="P246" s="116">
        <v>0</v>
      </c>
      <c r="Q246" s="27" t="str">
        <f t="shared" si="68"/>
        <v>Registered</v>
      </c>
      <c r="R246" s="94">
        <f t="shared" si="69"/>
        <v>1</v>
      </c>
      <c r="S246" s="95"/>
      <c r="T246" s="117">
        <f t="shared" si="70"/>
        <v>0</v>
      </c>
      <c r="U246" s="117">
        <f t="shared" si="71"/>
        <v>0</v>
      </c>
    </row>
    <row r="247" spans="1:21" x14ac:dyDescent="0.3">
      <c r="A247" s="114">
        <v>5468</v>
      </c>
      <c r="B247" s="114" t="s">
        <v>396</v>
      </c>
      <c r="C247" s="114" t="s">
        <v>70</v>
      </c>
      <c r="D247" s="114" t="s">
        <v>6586</v>
      </c>
      <c r="E247" s="114" t="s">
        <v>5034</v>
      </c>
      <c r="F247" s="115">
        <v>44561</v>
      </c>
      <c r="G247" s="114" t="s">
        <v>5109</v>
      </c>
      <c r="H247" s="116">
        <v>6587500</v>
      </c>
      <c r="I247" s="116">
        <v>6587500</v>
      </c>
      <c r="J247" s="116">
        <v>6587500</v>
      </c>
      <c r="K247" s="116">
        <v>0</v>
      </c>
      <c r="L247" s="116">
        <v>0</v>
      </c>
      <c r="M247" s="116">
        <v>0</v>
      </c>
      <c r="N247" s="116">
        <v>0</v>
      </c>
      <c r="O247" s="116">
        <v>0</v>
      </c>
      <c r="P247" s="116">
        <v>0</v>
      </c>
      <c r="Q247" s="27" t="str">
        <f t="shared" si="68"/>
        <v>Registered</v>
      </c>
      <c r="R247" s="94">
        <f t="shared" si="69"/>
        <v>1</v>
      </c>
      <c r="S247" s="95"/>
      <c r="T247" s="117">
        <f t="shared" si="70"/>
        <v>0</v>
      </c>
      <c r="U247" s="117">
        <f t="shared" si="71"/>
        <v>0</v>
      </c>
    </row>
    <row r="248" spans="1:21" x14ac:dyDescent="0.3">
      <c r="A248" s="114">
        <v>5469</v>
      </c>
      <c r="B248" s="114" t="s">
        <v>396</v>
      </c>
      <c r="C248" s="114" t="s">
        <v>70</v>
      </c>
      <c r="D248" s="114" t="s">
        <v>6587</v>
      </c>
      <c r="E248" s="114" t="s">
        <v>6588</v>
      </c>
      <c r="F248" s="115">
        <v>45099</v>
      </c>
      <c r="G248" s="114" t="s">
        <v>1774</v>
      </c>
      <c r="H248" s="116">
        <v>16100000</v>
      </c>
      <c r="I248" s="116">
        <v>16100000</v>
      </c>
      <c r="J248" s="116">
        <v>16100000</v>
      </c>
      <c r="K248" s="116">
        <v>0</v>
      </c>
      <c r="L248" s="116">
        <v>0</v>
      </c>
      <c r="M248" s="116">
        <v>0</v>
      </c>
      <c r="N248" s="116">
        <v>0</v>
      </c>
      <c r="O248" s="116">
        <v>0</v>
      </c>
      <c r="P248" s="116">
        <v>0</v>
      </c>
      <c r="Q248" s="27" t="str">
        <f t="shared" si="68"/>
        <v>Registered</v>
      </c>
      <c r="R248" s="94">
        <f t="shared" si="69"/>
        <v>1</v>
      </c>
      <c r="S248" s="95"/>
      <c r="T248" s="117">
        <f t="shared" si="70"/>
        <v>0</v>
      </c>
      <c r="U248" s="117">
        <f t="shared" si="71"/>
        <v>0</v>
      </c>
    </row>
    <row r="249" spans="1:21" x14ac:dyDescent="0.3">
      <c r="A249" s="114">
        <v>5470</v>
      </c>
      <c r="B249" s="114" t="s">
        <v>396</v>
      </c>
      <c r="C249" s="114" t="s">
        <v>70</v>
      </c>
      <c r="D249" s="114" t="s">
        <v>6589</v>
      </c>
      <c r="E249" s="114" t="s">
        <v>6588</v>
      </c>
      <c r="F249" s="115">
        <v>44943</v>
      </c>
      <c r="G249" s="114" t="s">
        <v>2390</v>
      </c>
      <c r="H249" s="116">
        <v>9350000</v>
      </c>
      <c r="I249" s="116">
        <v>9350000</v>
      </c>
      <c r="J249" s="116">
        <v>9350000</v>
      </c>
      <c r="K249" s="116">
        <v>0</v>
      </c>
      <c r="L249" s="116">
        <v>0</v>
      </c>
      <c r="M249" s="116">
        <v>0</v>
      </c>
      <c r="N249" s="116">
        <v>0</v>
      </c>
      <c r="O249" s="116">
        <v>0</v>
      </c>
      <c r="P249" s="116">
        <v>0</v>
      </c>
      <c r="Q249" s="27" t="str">
        <f t="shared" si="68"/>
        <v>Registered</v>
      </c>
      <c r="R249" s="94">
        <f t="shared" si="69"/>
        <v>1</v>
      </c>
      <c r="S249" s="95"/>
      <c r="T249" s="117">
        <f t="shared" si="70"/>
        <v>0</v>
      </c>
      <c r="U249" s="117">
        <f t="shared" si="71"/>
        <v>0</v>
      </c>
    </row>
    <row r="250" spans="1:21" x14ac:dyDescent="0.3">
      <c r="A250" s="114">
        <v>5471</v>
      </c>
      <c r="B250" s="114" t="s">
        <v>396</v>
      </c>
      <c r="C250" s="114" t="s">
        <v>70</v>
      </c>
      <c r="D250" s="114" t="s">
        <v>6590</v>
      </c>
      <c r="E250" s="114" t="s">
        <v>6591</v>
      </c>
      <c r="F250" s="115">
        <v>43738</v>
      </c>
      <c r="G250" s="114" t="s">
        <v>6592</v>
      </c>
      <c r="H250" s="116">
        <v>7256250</v>
      </c>
      <c r="I250" s="116">
        <v>7256250</v>
      </c>
      <c r="J250" s="116">
        <v>7256250</v>
      </c>
      <c r="K250" s="116">
        <v>0</v>
      </c>
      <c r="L250" s="116">
        <v>0</v>
      </c>
      <c r="M250" s="116">
        <v>0</v>
      </c>
      <c r="N250" s="116">
        <v>0</v>
      </c>
      <c r="O250" s="116">
        <v>0</v>
      </c>
      <c r="P250" s="116">
        <v>0</v>
      </c>
      <c r="Q250" s="27" t="str">
        <f t="shared" si="68"/>
        <v>Registered</v>
      </c>
      <c r="R250" s="94">
        <f t="shared" si="69"/>
        <v>1</v>
      </c>
      <c r="S250" s="95"/>
      <c r="T250" s="117">
        <f t="shared" si="70"/>
        <v>0</v>
      </c>
      <c r="U250" s="117">
        <f t="shared" si="71"/>
        <v>0</v>
      </c>
    </row>
    <row r="251" spans="1:21" x14ac:dyDescent="0.3">
      <c r="A251" s="114">
        <v>5472</v>
      </c>
      <c r="B251" s="114" t="s">
        <v>396</v>
      </c>
      <c r="C251" s="114" t="s">
        <v>70</v>
      </c>
      <c r="D251" s="114" t="s">
        <v>6593</v>
      </c>
      <c r="E251" s="114" t="s">
        <v>6594</v>
      </c>
      <c r="F251" s="115">
        <v>44651</v>
      </c>
      <c r="G251" s="114" t="s">
        <v>5090</v>
      </c>
      <c r="H251" s="116">
        <v>10748500</v>
      </c>
      <c r="I251" s="116">
        <v>10748500</v>
      </c>
      <c r="J251" s="116">
        <v>10748500</v>
      </c>
      <c r="K251" s="116">
        <v>0</v>
      </c>
      <c r="L251" s="116">
        <v>0</v>
      </c>
      <c r="M251" s="116">
        <v>0</v>
      </c>
      <c r="N251" s="116">
        <v>0</v>
      </c>
      <c r="O251" s="116">
        <v>0</v>
      </c>
      <c r="P251" s="116">
        <v>0</v>
      </c>
      <c r="Q251" s="27" t="str">
        <f t="shared" si="68"/>
        <v>Registered</v>
      </c>
      <c r="R251" s="94">
        <f t="shared" si="69"/>
        <v>1</v>
      </c>
      <c r="S251" s="95"/>
      <c r="T251" s="117">
        <f t="shared" si="70"/>
        <v>0</v>
      </c>
      <c r="U251" s="117">
        <f t="shared" si="71"/>
        <v>0</v>
      </c>
    </row>
    <row r="252" spans="1:21" x14ac:dyDescent="0.3">
      <c r="A252" s="114">
        <v>5473</v>
      </c>
      <c r="B252" s="114" t="s">
        <v>396</v>
      </c>
      <c r="C252" s="114" t="s">
        <v>70</v>
      </c>
      <c r="D252" s="114" t="s">
        <v>6595</v>
      </c>
      <c r="E252" s="114" t="s">
        <v>6596</v>
      </c>
      <c r="F252" s="115">
        <v>44845</v>
      </c>
      <c r="G252" s="114" t="s">
        <v>6597</v>
      </c>
      <c r="H252" s="116">
        <v>11776000</v>
      </c>
      <c r="I252" s="116">
        <v>11776000</v>
      </c>
      <c r="J252" s="116">
        <v>11776000</v>
      </c>
      <c r="K252" s="116">
        <v>0</v>
      </c>
      <c r="L252" s="116">
        <v>0</v>
      </c>
      <c r="M252" s="116">
        <v>0</v>
      </c>
      <c r="N252" s="116">
        <v>0</v>
      </c>
      <c r="O252" s="116">
        <v>0</v>
      </c>
      <c r="P252" s="116">
        <v>0</v>
      </c>
      <c r="Q252" s="27" t="str">
        <f t="shared" si="68"/>
        <v>Registered</v>
      </c>
      <c r="R252" s="94">
        <f t="shared" si="69"/>
        <v>1</v>
      </c>
      <c r="S252" s="95"/>
      <c r="T252" s="117">
        <f t="shared" si="70"/>
        <v>0</v>
      </c>
      <c r="U252" s="117">
        <f t="shared" si="71"/>
        <v>0</v>
      </c>
    </row>
    <row r="253" spans="1:21" x14ac:dyDescent="0.3">
      <c r="A253" s="114">
        <v>5474</v>
      </c>
      <c r="B253" s="114" t="s">
        <v>396</v>
      </c>
      <c r="C253" s="114" t="s">
        <v>70</v>
      </c>
      <c r="D253" s="114" t="s">
        <v>6598</v>
      </c>
      <c r="E253" s="114" t="s">
        <v>6599</v>
      </c>
      <c r="F253" s="115">
        <v>44845</v>
      </c>
      <c r="G253" s="114" t="s">
        <v>6597</v>
      </c>
      <c r="H253" s="116">
        <v>12048000</v>
      </c>
      <c r="I253" s="116">
        <v>12048000</v>
      </c>
      <c r="J253" s="116">
        <v>12048000</v>
      </c>
      <c r="K253" s="116">
        <v>0</v>
      </c>
      <c r="L253" s="116">
        <v>0</v>
      </c>
      <c r="M253" s="116">
        <v>0</v>
      </c>
      <c r="N253" s="116">
        <v>0</v>
      </c>
      <c r="O253" s="116">
        <v>0</v>
      </c>
      <c r="P253" s="116">
        <v>0</v>
      </c>
      <c r="Q253" s="27" t="str">
        <f t="shared" si="68"/>
        <v>Registered</v>
      </c>
      <c r="R253" s="94">
        <f t="shared" si="69"/>
        <v>1</v>
      </c>
      <c r="S253" s="95"/>
      <c r="T253" s="117">
        <f t="shared" si="70"/>
        <v>0</v>
      </c>
      <c r="U253" s="117">
        <f t="shared" si="71"/>
        <v>0</v>
      </c>
    </row>
    <row r="254" spans="1:21" x14ac:dyDescent="0.3">
      <c r="A254" s="114">
        <v>5475</v>
      </c>
      <c r="B254" s="114" t="s">
        <v>396</v>
      </c>
      <c r="C254" s="114" t="s">
        <v>70</v>
      </c>
      <c r="D254" s="114" t="s">
        <v>6600</v>
      </c>
      <c r="E254" s="114" t="s">
        <v>6346</v>
      </c>
      <c r="F254" s="115">
        <v>44644</v>
      </c>
      <c r="G254" s="114" t="s">
        <v>5164</v>
      </c>
      <c r="H254" s="116">
        <v>7092200</v>
      </c>
      <c r="I254" s="116">
        <v>7092200</v>
      </c>
      <c r="J254" s="116">
        <v>7092200</v>
      </c>
      <c r="K254" s="116">
        <v>0</v>
      </c>
      <c r="L254" s="116">
        <v>0</v>
      </c>
      <c r="M254" s="116">
        <v>0</v>
      </c>
      <c r="N254" s="116">
        <v>0</v>
      </c>
      <c r="O254" s="116">
        <v>0</v>
      </c>
      <c r="P254" s="116">
        <v>0</v>
      </c>
      <c r="Q254" s="27" t="str">
        <f t="shared" si="68"/>
        <v>Registered</v>
      </c>
      <c r="R254" s="94">
        <f t="shared" si="69"/>
        <v>1</v>
      </c>
      <c r="S254" s="95"/>
      <c r="T254" s="117">
        <f t="shared" si="70"/>
        <v>0</v>
      </c>
      <c r="U254" s="117">
        <f t="shared" si="71"/>
        <v>0</v>
      </c>
    </row>
    <row r="255" spans="1:21" x14ac:dyDescent="0.3">
      <c r="A255" s="114">
        <v>5476</v>
      </c>
      <c r="B255" s="114" t="s">
        <v>396</v>
      </c>
      <c r="C255" s="114" t="s">
        <v>70</v>
      </c>
      <c r="D255" s="114" t="s">
        <v>6601</v>
      </c>
      <c r="E255" s="114" t="s">
        <v>6602</v>
      </c>
      <c r="F255" s="115">
        <v>44820</v>
      </c>
      <c r="G255" s="114" t="s">
        <v>5285</v>
      </c>
      <c r="H255" s="116">
        <v>6764250</v>
      </c>
      <c r="I255" s="116">
        <v>6764250</v>
      </c>
      <c r="J255" s="116">
        <v>6764250</v>
      </c>
      <c r="K255" s="116">
        <v>0</v>
      </c>
      <c r="L255" s="116">
        <v>0</v>
      </c>
      <c r="M255" s="116">
        <v>0</v>
      </c>
      <c r="N255" s="116">
        <v>0</v>
      </c>
      <c r="O255" s="116">
        <v>0</v>
      </c>
      <c r="P255" s="116">
        <v>0</v>
      </c>
      <c r="Q255" s="27" t="str">
        <f t="shared" si="68"/>
        <v>Registered</v>
      </c>
      <c r="R255" s="94">
        <f t="shared" si="69"/>
        <v>1</v>
      </c>
      <c r="S255" s="95"/>
      <c r="T255" s="117">
        <f t="shared" si="70"/>
        <v>0</v>
      </c>
      <c r="U255" s="117">
        <f t="shared" si="71"/>
        <v>0</v>
      </c>
    </row>
    <row r="256" spans="1:21" x14ac:dyDescent="0.3">
      <c r="A256" s="114">
        <v>5477</v>
      </c>
      <c r="B256" s="114" t="s">
        <v>396</v>
      </c>
      <c r="C256" s="114" t="s">
        <v>70</v>
      </c>
      <c r="D256" s="114" t="s">
        <v>6603</v>
      </c>
      <c r="E256" s="114" t="s">
        <v>6604</v>
      </c>
      <c r="F256" s="115">
        <v>45094</v>
      </c>
      <c r="G256" s="114" t="s">
        <v>3010</v>
      </c>
      <c r="H256" s="116">
        <v>19100000</v>
      </c>
      <c r="I256" s="116">
        <v>19100000</v>
      </c>
      <c r="J256" s="116">
        <v>19100000</v>
      </c>
      <c r="K256" s="116">
        <v>0</v>
      </c>
      <c r="L256" s="116">
        <v>0</v>
      </c>
      <c r="M256" s="116">
        <v>0</v>
      </c>
      <c r="N256" s="116">
        <v>0</v>
      </c>
      <c r="O256" s="116">
        <v>0</v>
      </c>
      <c r="P256" s="116">
        <v>0</v>
      </c>
      <c r="Q256" s="27" t="str">
        <f t="shared" si="68"/>
        <v>Registered</v>
      </c>
      <c r="R256" s="94">
        <f t="shared" si="69"/>
        <v>1</v>
      </c>
      <c r="S256" s="95"/>
      <c r="T256" s="117">
        <f t="shared" si="70"/>
        <v>0</v>
      </c>
      <c r="U256" s="117">
        <f t="shared" si="71"/>
        <v>0</v>
      </c>
    </row>
    <row r="257" spans="1:21" x14ac:dyDescent="0.3">
      <c r="A257" s="114">
        <v>5478</v>
      </c>
      <c r="B257" s="114" t="s">
        <v>396</v>
      </c>
      <c r="C257" s="114" t="s">
        <v>70</v>
      </c>
      <c r="D257" s="114" t="s">
        <v>6605</v>
      </c>
      <c r="E257" s="114" t="s">
        <v>6336</v>
      </c>
      <c r="F257" s="115">
        <v>44739</v>
      </c>
      <c r="G257" s="114" t="s">
        <v>5133</v>
      </c>
      <c r="H257" s="116">
        <v>8000000</v>
      </c>
      <c r="I257" s="116">
        <v>8000000</v>
      </c>
      <c r="J257" s="116">
        <v>8000000</v>
      </c>
      <c r="K257" s="116">
        <v>0</v>
      </c>
      <c r="L257" s="116">
        <v>0</v>
      </c>
      <c r="M257" s="116">
        <v>0</v>
      </c>
      <c r="N257" s="116">
        <v>0</v>
      </c>
      <c r="O257" s="116">
        <v>0</v>
      </c>
      <c r="P257" s="116">
        <v>0</v>
      </c>
      <c r="Q257" s="27" t="str">
        <f t="shared" si="68"/>
        <v>Registered</v>
      </c>
      <c r="R257" s="94">
        <f t="shared" si="69"/>
        <v>1</v>
      </c>
      <c r="S257" s="95"/>
      <c r="T257" s="117">
        <f t="shared" si="70"/>
        <v>0</v>
      </c>
      <c r="U257" s="117">
        <f t="shared" si="71"/>
        <v>0</v>
      </c>
    </row>
    <row r="258" spans="1:21" x14ac:dyDescent="0.3">
      <c r="A258" s="114">
        <v>5479</v>
      </c>
      <c r="B258" s="114" t="s">
        <v>396</v>
      </c>
      <c r="C258" s="114" t="s">
        <v>70</v>
      </c>
      <c r="D258" s="114" t="s">
        <v>6606</v>
      </c>
      <c r="E258" s="114" t="s">
        <v>6607</v>
      </c>
      <c r="F258" s="115">
        <v>43753</v>
      </c>
      <c r="G258" s="114" t="s">
        <v>5346</v>
      </c>
      <c r="H258" s="116">
        <v>6522000</v>
      </c>
      <c r="I258" s="116">
        <v>6522000</v>
      </c>
      <c r="J258" s="116">
        <v>6522000</v>
      </c>
      <c r="K258" s="116">
        <v>0</v>
      </c>
      <c r="L258" s="116">
        <v>0</v>
      </c>
      <c r="M258" s="116">
        <v>0</v>
      </c>
      <c r="N258" s="116">
        <v>0</v>
      </c>
      <c r="O258" s="116">
        <v>0</v>
      </c>
      <c r="P258" s="116">
        <v>0</v>
      </c>
      <c r="Q258" s="27" t="str">
        <f t="shared" ref="Q258:Q321" si="72">IF(G258="01 Jan 1900","Unregistered","Registered")</f>
        <v>Registered</v>
      </c>
      <c r="R258" s="94">
        <f t="shared" si="69"/>
        <v>1</v>
      </c>
      <c r="S258" s="95"/>
      <c r="T258" s="117">
        <f t="shared" si="70"/>
        <v>0</v>
      </c>
      <c r="U258" s="117">
        <f t="shared" si="71"/>
        <v>0</v>
      </c>
    </row>
    <row r="259" spans="1:21" x14ac:dyDescent="0.3">
      <c r="A259" s="114">
        <v>5480</v>
      </c>
      <c r="B259" s="114" t="s">
        <v>396</v>
      </c>
      <c r="C259" s="114" t="s">
        <v>70</v>
      </c>
      <c r="D259" s="114" t="s">
        <v>6608</v>
      </c>
      <c r="E259" s="114" t="s">
        <v>6607</v>
      </c>
      <c r="F259" s="115">
        <v>43753</v>
      </c>
      <c r="G259" s="114" t="s">
        <v>5346</v>
      </c>
      <c r="H259" s="116">
        <v>6522000</v>
      </c>
      <c r="I259" s="116">
        <v>6522000</v>
      </c>
      <c r="J259" s="116">
        <v>6522000</v>
      </c>
      <c r="K259" s="116">
        <v>0</v>
      </c>
      <c r="L259" s="116">
        <v>0</v>
      </c>
      <c r="M259" s="116">
        <v>0</v>
      </c>
      <c r="N259" s="116">
        <v>0</v>
      </c>
      <c r="O259" s="116">
        <v>0</v>
      </c>
      <c r="P259" s="116">
        <v>0</v>
      </c>
      <c r="Q259" s="27" t="str">
        <f t="shared" si="72"/>
        <v>Registered</v>
      </c>
      <c r="R259" s="94">
        <f t="shared" ref="R259:R322" si="73">(I259/H259)</f>
        <v>1</v>
      </c>
      <c r="S259" s="95"/>
      <c r="T259" s="117">
        <f t="shared" si="70"/>
        <v>0</v>
      </c>
      <c r="U259" s="117">
        <f t="shared" si="71"/>
        <v>0</v>
      </c>
    </row>
    <row r="260" spans="1:21" x14ac:dyDescent="0.3">
      <c r="A260" s="114">
        <v>5481</v>
      </c>
      <c r="B260" s="114" t="s">
        <v>396</v>
      </c>
      <c r="C260" s="114" t="s">
        <v>70</v>
      </c>
      <c r="D260" s="114" t="s">
        <v>6609</v>
      </c>
      <c r="E260" s="114" t="s">
        <v>6346</v>
      </c>
      <c r="F260" s="115">
        <v>43922</v>
      </c>
      <c r="G260" s="114" t="s">
        <v>1351</v>
      </c>
      <c r="H260" s="116">
        <v>5636975</v>
      </c>
      <c r="I260" s="116">
        <v>5636975</v>
      </c>
      <c r="J260" s="116">
        <v>5636975</v>
      </c>
      <c r="K260" s="116">
        <v>0</v>
      </c>
      <c r="L260" s="116">
        <v>0</v>
      </c>
      <c r="M260" s="116">
        <v>0</v>
      </c>
      <c r="N260" s="116">
        <v>0</v>
      </c>
      <c r="O260" s="116">
        <v>0</v>
      </c>
      <c r="P260" s="116">
        <v>0</v>
      </c>
      <c r="Q260" s="27" t="str">
        <f t="shared" si="72"/>
        <v>Registered</v>
      </c>
      <c r="R260" s="94">
        <f t="shared" si="73"/>
        <v>1</v>
      </c>
      <c r="S260" s="95"/>
      <c r="T260" s="117">
        <f t="shared" si="70"/>
        <v>0</v>
      </c>
      <c r="U260" s="117">
        <f t="shared" si="71"/>
        <v>0</v>
      </c>
    </row>
    <row r="261" spans="1:21" x14ac:dyDescent="0.3">
      <c r="A261" s="114">
        <v>5482</v>
      </c>
      <c r="B261" s="114" t="s">
        <v>396</v>
      </c>
      <c r="C261" s="114" t="s">
        <v>70</v>
      </c>
      <c r="D261" s="114" t="s">
        <v>6610</v>
      </c>
      <c r="E261" s="114" t="s">
        <v>2056</v>
      </c>
      <c r="F261" s="115">
        <v>43922</v>
      </c>
      <c r="G261" s="114" t="s">
        <v>1351</v>
      </c>
      <c r="H261" s="116">
        <v>5636975</v>
      </c>
      <c r="I261" s="116">
        <v>5636975</v>
      </c>
      <c r="J261" s="116">
        <v>5636975</v>
      </c>
      <c r="K261" s="116">
        <v>0</v>
      </c>
      <c r="L261" s="116">
        <v>0</v>
      </c>
      <c r="M261" s="116">
        <v>0</v>
      </c>
      <c r="N261" s="116">
        <v>0</v>
      </c>
      <c r="O261" s="116">
        <v>0</v>
      </c>
      <c r="P261" s="116">
        <v>0</v>
      </c>
      <c r="Q261" s="27" t="str">
        <f t="shared" si="72"/>
        <v>Registered</v>
      </c>
      <c r="R261" s="94">
        <f t="shared" si="73"/>
        <v>1</v>
      </c>
      <c r="S261" s="95"/>
      <c r="T261" s="117">
        <f t="shared" si="70"/>
        <v>0</v>
      </c>
      <c r="U261" s="117">
        <f t="shared" si="71"/>
        <v>0</v>
      </c>
    </row>
    <row r="262" spans="1:21" x14ac:dyDescent="0.3">
      <c r="A262" s="114">
        <v>5483</v>
      </c>
      <c r="B262" s="114" t="s">
        <v>396</v>
      </c>
      <c r="C262" s="114" t="s">
        <v>70</v>
      </c>
      <c r="D262" s="114" t="s">
        <v>6611</v>
      </c>
      <c r="E262" s="114" t="s">
        <v>2931</v>
      </c>
      <c r="F262" s="115">
        <v>43733</v>
      </c>
      <c r="G262" s="114" t="s">
        <v>5473</v>
      </c>
      <c r="H262" s="116">
        <v>5294000</v>
      </c>
      <c r="I262" s="116">
        <v>5294000</v>
      </c>
      <c r="J262" s="116">
        <v>5294000</v>
      </c>
      <c r="K262" s="116">
        <v>0</v>
      </c>
      <c r="L262" s="116">
        <v>0</v>
      </c>
      <c r="M262" s="116">
        <v>0</v>
      </c>
      <c r="N262" s="116">
        <v>0</v>
      </c>
      <c r="O262" s="116">
        <v>0</v>
      </c>
      <c r="P262" s="116">
        <v>0</v>
      </c>
      <c r="Q262" s="27" t="str">
        <f t="shared" si="72"/>
        <v>Registered</v>
      </c>
      <c r="R262" s="94">
        <f t="shared" si="73"/>
        <v>1</v>
      </c>
      <c r="S262" s="95"/>
      <c r="T262" s="117">
        <f t="shared" si="70"/>
        <v>0</v>
      </c>
      <c r="U262" s="117">
        <f t="shared" si="71"/>
        <v>0</v>
      </c>
    </row>
    <row r="263" spans="1:21" x14ac:dyDescent="0.3">
      <c r="A263" s="114">
        <v>5484</v>
      </c>
      <c r="B263" s="114" t="s">
        <v>396</v>
      </c>
      <c r="C263" s="114" t="s">
        <v>70</v>
      </c>
      <c r="D263" s="114" t="s">
        <v>6612</v>
      </c>
      <c r="E263" s="114" t="s">
        <v>6613</v>
      </c>
      <c r="F263" s="115">
        <v>43738</v>
      </c>
      <c r="G263" s="114" t="s">
        <v>6614</v>
      </c>
      <c r="H263" s="116">
        <v>5668750</v>
      </c>
      <c r="I263" s="116">
        <v>5668750</v>
      </c>
      <c r="J263" s="116">
        <v>5668750</v>
      </c>
      <c r="K263" s="116">
        <v>0</v>
      </c>
      <c r="L263" s="116">
        <v>0</v>
      </c>
      <c r="M263" s="116">
        <v>0</v>
      </c>
      <c r="N263" s="116">
        <v>0</v>
      </c>
      <c r="O263" s="116">
        <v>0</v>
      </c>
      <c r="P263" s="116">
        <v>0</v>
      </c>
      <c r="Q263" s="27" t="str">
        <f t="shared" si="72"/>
        <v>Registered</v>
      </c>
      <c r="R263" s="94">
        <f t="shared" si="73"/>
        <v>1</v>
      </c>
      <c r="S263" s="95"/>
      <c r="T263" s="117">
        <f t="shared" si="70"/>
        <v>0</v>
      </c>
      <c r="U263" s="117">
        <f t="shared" si="71"/>
        <v>0</v>
      </c>
    </row>
    <row r="264" spans="1:21" x14ac:dyDescent="0.3">
      <c r="A264" s="114">
        <v>5485</v>
      </c>
      <c r="B264" s="114" t="s">
        <v>396</v>
      </c>
      <c r="C264" s="114" t="s">
        <v>70</v>
      </c>
      <c r="D264" s="114" t="s">
        <v>6615</v>
      </c>
      <c r="E264" s="114" t="s">
        <v>6616</v>
      </c>
      <c r="F264" s="115">
        <v>43734</v>
      </c>
      <c r="G264" s="114" t="s">
        <v>6552</v>
      </c>
      <c r="H264" s="116">
        <v>5835000</v>
      </c>
      <c r="I264" s="116">
        <v>5835000</v>
      </c>
      <c r="J264" s="116">
        <v>5835000</v>
      </c>
      <c r="K264" s="116">
        <v>0</v>
      </c>
      <c r="L264" s="116">
        <v>0</v>
      </c>
      <c r="M264" s="116">
        <v>0</v>
      </c>
      <c r="N264" s="116">
        <v>0</v>
      </c>
      <c r="O264" s="116">
        <v>0</v>
      </c>
      <c r="P264" s="116">
        <v>0</v>
      </c>
      <c r="Q264" s="27" t="str">
        <f t="shared" si="72"/>
        <v>Registered</v>
      </c>
      <c r="R264" s="94">
        <f t="shared" si="73"/>
        <v>1</v>
      </c>
      <c r="S264" s="95"/>
      <c r="T264" s="117">
        <f t="shared" si="70"/>
        <v>0</v>
      </c>
      <c r="U264" s="117">
        <f t="shared" si="71"/>
        <v>0</v>
      </c>
    </row>
    <row r="265" spans="1:21" x14ac:dyDescent="0.3">
      <c r="A265" s="114">
        <v>5486</v>
      </c>
      <c r="B265" s="114" t="s">
        <v>396</v>
      </c>
      <c r="C265" s="114" t="s">
        <v>70</v>
      </c>
      <c r="D265" s="114" t="s">
        <v>6617</v>
      </c>
      <c r="E265" s="114" t="s">
        <v>6618</v>
      </c>
      <c r="F265" s="115">
        <v>43733</v>
      </c>
      <c r="G265" s="114" t="s">
        <v>5193</v>
      </c>
      <c r="H265" s="116">
        <v>5835000</v>
      </c>
      <c r="I265" s="116">
        <v>5835000</v>
      </c>
      <c r="J265" s="116">
        <v>5835000</v>
      </c>
      <c r="K265" s="116">
        <v>0</v>
      </c>
      <c r="L265" s="116">
        <v>0</v>
      </c>
      <c r="M265" s="116">
        <v>0</v>
      </c>
      <c r="N265" s="116">
        <v>0</v>
      </c>
      <c r="O265" s="116">
        <v>0</v>
      </c>
      <c r="P265" s="116">
        <v>0</v>
      </c>
      <c r="Q265" s="27" t="str">
        <f t="shared" si="72"/>
        <v>Registered</v>
      </c>
      <c r="R265" s="94">
        <f t="shared" si="73"/>
        <v>1</v>
      </c>
      <c r="S265" s="95"/>
      <c r="T265" s="117">
        <f t="shared" si="70"/>
        <v>0</v>
      </c>
      <c r="U265" s="117">
        <f t="shared" si="71"/>
        <v>0</v>
      </c>
    </row>
    <row r="266" spans="1:21" x14ac:dyDescent="0.3">
      <c r="A266" s="114">
        <v>5487</v>
      </c>
      <c r="B266" s="114" t="s">
        <v>396</v>
      </c>
      <c r="C266" s="114" t="s">
        <v>70</v>
      </c>
      <c r="D266" s="114" t="s">
        <v>6619</v>
      </c>
      <c r="E266" s="114" t="s">
        <v>6620</v>
      </c>
      <c r="F266" s="115">
        <v>43734</v>
      </c>
      <c r="G266" s="114" t="s">
        <v>6621</v>
      </c>
      <c r="H266" s="116">
        <v>5500000</v>
      </c>
      <c r="I266" s="116">
        <v>5500000</v>
      </c>
      <c r="J266" s="116">
        <v>5500000</v>
      </c>
      <c r="K266" s="116">
        <v>0</v>
      </c>
      <c r="L266" s="116">
        <v>0</v>
      </c>
      <c r="M266" s="116">
        <v>0</v>
      </c>
      <c r="N266" s="116">
        <v>0</v>
      </c>
      <c r="O266" s="116">
        <v>0</v>
      </c>
      <c r="P266" s="116">
        <v>0</v>
      </c>
      <c r="Q266" s="27" t="str">
        <f t="shared" si="72"/>
        <v>Registered</v>
      </c>
      <c r="R266" s="94">
        <f t="shared" si="73"/>
        <v>1</v>
      </c>
      <c r="S266" s="95"/>
      <c r="T266" s="117">
        <f t="shared" si="70"/>
        <v>0</v>
      </c>
      <c r="U266" s="117">
        <f t="shared" si="71"/>
        <v>0</v>
      </c>
    </row>
    <row r="267" spans="1:21" x14ac:dyDescent="0.3">
      <c r="A267" s="114">
        <v>5488</v>
      </c>
      <c r="B267" s="114" t="s">
        <v>396</v>
      </c>
      <c r="C267" s="114" t="s">
        <v>70</v>
      </c>
      <c r="D267" s="114" t="s">
        <v>6622</v>
      </c>
      <c r="E267" s="114" t="s">
        <v>6623</v>
      </c>
      <c r="F267" s="115">
        <v>45107</v>
      </c>
      <c r="G267" s="114" t="s">
        <v>5359</v>
      </c>
      <c r="H267" s="116">
        <v>4900000</v>
      </c>
      <c r="I267" s="116">
        <v>4900000</v>
      </c>
      <c r="J267" s="116">
        <v>4900000</v>
      </c>
      <c r="K267" s="116">
        <v>0</v>
      </c>
      <c r="L267" s="116">
        <v>0</v>
      </c>
      <c r="M267" s="116">
        <v>0</v>
      </c>
      <c r="N267" s="116">
        <v>0</v>
      </c>
      <c r="O267" s="116">
        <v>0</v>
      </c>
      <c r="P267" s="116">
        <v>0</v>
      </c>
      <c r="Q267" s="27" t="str">
        <f t="shared" si="72"/>
        <v>Registered</v>
      </c>
      <c r="R267" s="94">
        <f t="shared" si="73"/>
        <v>1</v>
      </c>
      <c r="S267" s="95"/>
      <c r="T267" s="117">
        <f t="shared" si="70"/>
        <v>0</v>
      </c>
      <c r="U267" s="117">
        <f t="shared" si="71"/>
        <v>0</v>
      </c>
    </row>
    <row r="268" spans="1:21" x14ac:dyDescent="0.3">
      <c r="A268" s="114">
        <v>5489</v>
      </c>
      <c r="B268" s="114" t="s">
        <v>396</v>
      </c>
      <c r="C268" s="114" t="s">
        <v>70</v>
      </c>
      <c r="D268" s="114" t="s">
        <v>6624</v>
      </c>
      <c r="E268" s="114" t="s">
        <v>6625</v>
      </c>
      <c r="F268" s="115">
        <v>45107</v>
      </c>
      <c r="G268" s="114" t="s">
        <v>5359</v>
      </c>
      <c r="H268" s="116">
        <v>15700000</v>
      </c>
      <c r="I268" s="116">
        <v>15700000</v>
      </c>
      <c r="J268" s="116">
        <v>15700000</v>
      </c>
      <c r="K268" s="116">
        <v>0</v>
      </c>
      <c r="L268" s="116">
        <v>0</v>
      </c>
      <c r="M268" s="116">
        <v>0</v>
      </c>
      <c r="N268" s="116">
        <v>0</v>
      </c>
      <c r="O268" s="116">
        <v>0</v>
      </c>
      <c r="P268" s="116">
        <v>0</v>
      </c>
      <c r="Q268" s="27" t="str">
        <f t="shared" si="72"/>
        <v>Registered</v>
      </c>
      <c r="R268" s="94">
        <f t="shared" si="73"/>
        <v>1</v>
      </c>
      <c r="S268" s="95"/>
      <c r="T268" s="117">
        <f t="shared" si="70"/>
        <v>0</v>
      </c>
      <c r="U268" s="117">
        <f t="shared" si="71"/>
        <v>0</v>
      </c>
    </row>
    <row r="269" spans="1:21" x14ac:dyDescent="0.3">
      <c r="A269" s="114">
        <v>5490</v>
      </c>
      <c r="B269" s="114" t="s">
        <v>396</v>
      </c>
      <c r="C269" s="114" t="s">
        <v>70</v>
      </c>
      <c r="D269" s="114" t="s">
        <v>6626</v>
      </c>
      <c r="E269" s="114" t="s">
        <v>6625</v>
      </c>
      <c r="F269" s="115">
        <v>45107</v>
      </c>
      <c r="G269" s="114" t="s">
        <v>5359</v>
      </c>
      <c r="H269" s="116">
        <v>7750000</v>
      </c>
      <c r="I269" s="116">
        <v>7750000</v>
      </c>
      <c r="J269" s="116">
        <v>7750000</v>
      </c>
      <c r="K269" s="116">
        <v>0</v>
      </c>
      <c r="L269" s="116">
        <v>0</v>
      </c>
      <c r="M269" s="116">
        <v>0</v>
      </c>
      <c r="N269" s="116">
        <v>0</v>
      </c>
      <c r="O269" s="116">
        <v>0</v>
      </c>
      <c r="P269" s="116">
        <v>0</v>
      </c>
      <c r="Q269" s="27" t="str">
        <f t="shared" si="72"/>
        <v>Registered</v>
      </c>
      <c r="R269" s="94">
        <f t="shared" si="73"/>
        <v>1</v>
      </c>
      <c r="S269" s="95"/>
      <c r="T269" s="117">
        <f t="shared" si="70"/>
        <v>0</v>
      </c>
      <c r="U269" s="117">
        <f t="shared" si="71"/>
        <v>0</v>
      </c>
    </row>
    <row r="270" spans="1:21" x14ac:dyDescent="0.3">
      <c r="A270" s="114">
        <v>5491</v>
      </c>
      <c r="B270" s="114" t="s">
        <v>396</v>
      </c>
      <c r="C270" s="114" t="s">
        <v>70</v>
      </c>
      <c r="D270" s="114" t="s">
        <v>6627</v>
      </c>
      <c r="E270" s="114" t="s">
        <v>6623</v>
      </c>
      <c r="F270" s="115">
        <v>45107</v>
      </c>
      <c r="G270" s="114" t="s">
        <v>5359</v>
      </c>
      <c r="H270" s="116">
        <v>7475000</v>
      </c>
      <c r="I270" s="116">
        <v>7475000</v>
      </c>
      <c r="J270" s="116">
        <v>7475000</v>
      </c>
      <c r="K270" s="116">
        <v>0</v>
      </c>
      <c r="L270" s="116">
        <v>0</v>
      </c>
      <c r="M270" s="116">
        <v>0</v>
      </c>
      <c r="N270" s="116">
        <v>0</v>
      </c>
      <c r="O270" s="116">
        <v>0</v>
      </c>
      <c r="P270" s="116">
        <v>0</v>
      </c>
      <c r="Q270" s="27" t="str">
        <f t="shared" si="72"/>
        <v>Registered</v>
      </c>
      <c r="R270" s="94">
        <f t="shared" si="73"/>
        <v>1</v>
      </c>
      <c r="S270" s="95"/>
      <c r="T270" s="117">
        <f t="shared" si="70"/>
        <v>0</v>
      </c>
      <c r="U270" s="117">
        <f t="shared" si="71"/>
        <v>0</v>
      </c>
    </row>
    <row r="271" spans="1:21" x14ac:dyDescent="0.3">
      <c r="A271" s="114">
        <v>5492</v>
      </c>
      <c r="B271" s="114" t="s">
        <v>396</v>
      </c>
      <c r="C271" s="114" t="s">
        <v>70</v>
      </c>
      <c r="D271" s="114" t="s">
        <v>6628</v>
      </c>
      <c r="E271" s="114" t="s">
        <v>6629</v>
      </c>
      <c r="F271" s="115">
        <v>45107</v>
      </c>
      <c r="G271" s="114" t="s">
        <v>5359</v>
      </c>
      <c r="H271" s="116">
        <v>14900000</v>
      </c>
      <c r="I271" s="116">
        <v>14900000</v>
      </c>
      <c r="J271" s="116">
        <v>14900000</v>
      </c>
      <c r="K271" s="116">
        <v>0</v>
      </c>
      <c r="L271" s="116">
        <v>0</v>
      </c>
      <c r="M271" s="116">
        <v>0</v>
      </c>
      <c r="N271" s="116">
        <v>0</v>
      </c>
      <c r="O271" s="116">
        <v>0</v>
      </c>
      <c r="P271" s="116">
        <v>0</v>
      </c>
      <c r="Q271" s="27" t="str">
        <f t="shared" si="72"/>
        <v>Registered</v>
      </c>
      <c r="R271" s="94">
        <f t="shared" si="73"/>
        <v>1</v>
      </c>
      <c r="S271" s="95"/>
      <c r="T271" s="117">
        <f t="shared" si="70"/>
        <v>0</v>
      </c>
      <c r="U271" s="117">
        <f t="shared" si="71"/>
        <v>0</v>
      </c>
    </row>
    <row r="272" spans="1:21" x14ac:dyDescent="0.3">
      <c r="A272" s="114">
        <v>5493</v>
      </c>
      <c r="B272" s="114" t="s">
        <v>396</v>
      </c>
      <c r="C272" s="114" t="s">
        <v>70</v>
      </c>
      <c r="D272" s="114" t="s">
        <v>6630</v>
      </c>
      <c r="E272" s="114" t="s">
        <v>399</v>
      </c>
      <c r="F272" s="115">
        <v>44214</v>
      </c>
      <c r="G272" s="114" t="s">
        <v>5475</v>
      </c>
      <c r="H272" s="116">
        <v>7481250</v>
      </c>
      <c r="I272" s="116">
        <v>7481250</v>
      </c>
      <c r="J272" s="116">
        <v>7481250</v>
      </c>
      <c r="K272" s="116">
        <v>0</v>
      </c>
      <c r="L272" s="116">
        <v>0</v>
      </c>
      <c r="M272" s="116">
        <v>0</v>
      </c>
      <c r="N272" s="116">
        <v>0</v>
      </c>
      <c r="O272" s="116">
        <v>0</v>
      </c>
      <c r="P272" s="116">
        <v>0</v>
      </c>
      <c r="Q272" s="27" t="str">
        <f t="shared" si="72"/>
        <v>Registered</v>
      </c>
      <c r="R272" s="94">
        <f t="shared" si="73"/>
        <v>1</v>
      </c>
      <c r="S272" s="95"/>
      <c r="T272" s="117">
        <f t="shared" si="70"/>
        <v>0</v>
      </c>
      <c r="U272" s="117">
        <f t="shared" si="71"/>
        <v>0</v>
      </c>
    </row>
    <row r="273" spans="1:21" x14ac:dyDescent="0.3">
      <c r="A273" s="114">
        <v>5494</v>
      </c>
      <c r="B273" s="114" t="s">
        <v>396</v>
      </c>
      <c r="C273" s="114" t="s">
        <v>70</v>
      </c>
      <c r="D273" s="114" t="s">
        <v>6631</v>
      </c>
      <c r="E273" s="114" t="s">
        <v>6559</v>
      </c>
      <c r="F273" s="115">
        <v>44170</v>
      </c>
      <c r="G273" s="114" t="s">
        <v>6349</v>
      </c>
      <c r="H273" s="116">
        <v>6972000</v>
      </c>
      <c r="I273" s="116">
        <v>6972000</v>
      </c>
      <c r="J273" s="116">
        <v>6972000</v>
      </c>
      <c r="K273" s="116">
        <v>0</v>
      </c>
      <c r="L273" s="116">
        <v>0</v>
      </c>
      <c r="M273" s="116">
        <v>0</v>
      </c>
      <c r="N273" s="116">
        <v>0</v>
      </c>
      <c r="O273" s="116">
        <v>0</v>
      </c>
      <c r="P273" s="116">
        <v>0</v>
      </c>
      <c r="Q273" s="27" t="str">
        <f t="shared" si="72"/>
        <v>Registered</v>
      </c>
      <c r="R273" s="94">
        <f t="shared" si="73"/>
        <v>1</v>
      </c>
      <c r="S273" s="95"/>
      <c r="T273" s="117">
        <f t="shared" si="70"/>
        <v>0</v>
      </c>
      <c r="U273" s="117">
        <f t="shared" si="71"/>
        <v>0</v>
      </c>
    </row>
    <row r="274" spans="1:21" x14ac:dyDescent="0.3">
      <c r="A274" s="114">
        <v>5495</v>
      </c>
      <c r="B274" s="114" t="s">
        <v>396</v>
      </c>
      <c r="C274" s="114" t="s">
        <v>70</v>
      </c>
      <c r="D274" s="114" t="s">
        <v>6632</v>
      </c>
      <c r="E274" s="114" t="s">
        <v>6633</v>
      </c>
      <c r="F274" s="115">
        <v>43847</v>
      </c>
      <c r="G274" s="114" t="s">
        <v>5403</v>
      </c>
      <c r="H274" s="116">
        <v>7500000</v>
      </c>
      <c r="I274" s="116">
        <v>7500000</v>
      </c>
      <c r="J274" s="116">
        <v>7500000</v>
      </c>
      <c r="K274" s="116">
        <v>0</v>
      </c>
      <c r="L274" s="116">
        <v>0</v>
      </c>
      <c r="M274" s="116">
        <v>0</v>
      </c>
      <c r="N274" s="116">
        <v>0</v>
      </c>
      <c r="O274" s="116">
        <v>0</v>
      </c>
      <c r="P274" s="116">
        <v>0</v>
      </c>
      <c r="Q274" s="27" t="str">
        <f t="shared" si="72"/>
        <v>Registered</v>
      </c>
      <c r="R274" s="94">
        <f t="shared" si="73"/>
        <v>1</v>
      </c>
      <c r="S274" s="95"/>
      <c r="T274" s="117">
        <f t="shared" si="70"/>
        <v>0</v>
      </c>
      <c r="U274" s="117">
        <f t="shared" si="71"/>
        <v>0</v>
      </c>
    </row>
    <row r="275" spans="1:21" x14ac:dyDescent="0.3">
      <c r="A275" s="114">
        <v>5496</v>
      </c>
      <c r="B275" s="114" t="s">
        <v>396</v>
      </c>
      <c r="C275" s="114" t="s">
        <v>70</v>
      </c>
      <c r="D275" s="114" t="s">
        <v>6634</v>
      </c>
      <c r="E275" s="114" t="s">
        <v>6635</v>
      </c>
      <c r="F275" s="115">
        <v>44972</v>
      </c>
      <c r="G275" s="114" t="s">
        <v>2541</v>
      </c>
      <c r="H275" s="116">
        <v>11595000</v>
      </c>
      <c r="I275" s="116">
        <v>11595000</v>
      </c>
      <c r="J275" s="116">
        <v>11595000</v>
      </c>
      <c r="K275" s="116">
        <v>0</v>
      </c>
      <c r="L275" s="116">
        <v>0</v>
      </c>
      <c r="M275" s="116">
        <v>0</v>
      </c>
      <c r="N275" s="116">
        <v>0</v>
      </c>
      <c r="O275" s="116">
        <v>0</v>
      </c>
      <c r="P275" s="116">
        <v>0</v>
      </c>
      <c r="Q275" s="27" t="str">
        <f t="shared" si="72"/>
        <v>Registered</v>
      </c>
      <c r="R275" s="94">
        <f t="shared" si="73"/>
        <v>1</v>
      </c>
      <c r="S275" s="95"/>
      <c r="T275" s="117">
        <f t="shared" si="70"/>
        <v>0</v>
      </c>
      <c r="U275" s="117">
        <f t="shared" si="71"/>
        <v>0</v>
      </c>
    </row>
    <row r="276" spans="1:21" x14ac:dyDescent="0.3">
      <c r="A276" s="114">
        <v>5497</v>
      </c>
      <c r="B276" s="114" t="s">
        <v>396</v>
      </c>
      <c r="C276" s="114" t="s">
        <v>70</v>
      </c>
      <c r="D276" s="114" t="s">
        <v>6636</v>
      </c>
      <c r="E276" s="114" t="s">
        <v>6376</v>
      </c>
      <c r="F276" s="115">
        <v>44781</v>
      </c>
      <c r="G276" s="114" t="s">
        <v>5114</v>
      </c>
      <c r="H276" s="116">
        <v>6537500</v>
      </c>
      <c r="I276" s="116">
        <v>6537500</v>
      </c>
      <c r="J276" s="116">
        <v>6537500</v>
      </c>
      <c r="K276" s="116">
        <v>0</v>
      </c>
      <c r="L276" s="116">
        <v>0</v>
      </c>
      <c r="M276" s="116">
        <v>0</v>
      </c>
      <c r="N276" s="116">
        <v>0</v>
      </c>
      <c r="O276" s="116">
        <v>0</v>
      </c>
      <c r="P276" s="116">
        <v>0</v>
      </c>
      <c r="Q276" s="27" t="str">
        <f t="shared" si="72"/>
        <v>Registered</v>
      </c>
      <c r="R276" s="94">
        <f t="shared" si="73"/>
        <v>1</v>
      </c>
      <c r="S276" s="95"/>
      <c r="T276" s="117">
        <f t="shared" si="70"/>
        <v>0</v>
      </c>
      <c r="U276" s="117">
        <f t="shared" si="71"/>
        <v>0</v>
      </c>
    </row>
    <row r="277" spans="1:21" x14ac:dyDescent="0.3">
      <c r="A277" s="114">
        <v>5498</v>
      </c>
      <c r="B277" s="114" t="s">
        <v>396</v>
      </c>
      <c r="C277" s="114" t="s">
        <v>70</v>
      </c>
      <c r="D277" s="114" t="s">
        <v>6637</v>
      </c>
      <c r="E277" s="114" t="s">
        <v>5470</v>
      </c>
      <c r="F277" s="115">
        <v>44772</v>
      </c>
      <c r="G277" s="114" t="s">
        <v>5175</v>
      </c>
      <c r="H277" s="116">
        <v>12500000</v>
      </c>
      <c r="I277" s="116">
        <v>12500000</v>
      </c>
      <c r="J277" s="116">
        <v>12500000</v>
      </c>
      <c r="K277" s="116">
        <v>0</v>
      </c>
      <c r="L277" s="116">
        <v>0</v>
      </c>
      <c r="M277" s="116">
        <v>0</v>
      </c>
      <c r="N277" s="116">
        <v>0</v>
      </c>
      <c r="O277" s="116">
        <v>0</v>
      </c>
      <c r="P277" s="116">
        <v>0</v>
      </c>
      <c r="Q277" s="27" t="str">
        <f t="shared" si="72"/>
        <v>Registered</v>
      </c>
      <c r="R277" s="94">
        <f t="shared" si="73"/>
        <v>1</v>
      </c>
      <c r="S277" s="95"/>
      <c r="T277" s="117">
        <f t="shared" si="70"/>
        <v>0</v>
      </c>
      <c r="U277" s="117">
        <f t="shared" si="71"/>
        <v>0</v>
      </c>
    </row>
    <row r="278" spans="1:21" x14ac:dyDescent="0.3">
      <c r="A278" s="114">
        <v>5499</v>
      </c>
      <c r="B278" s="114" t="s">
        <v>396</v>
      </c>
      <c r="C278" s="114" t="s">
        <v>70</v>
      </c>
      <c r="D278" s="114" t="s">
        <v>6638</v>
      </c>
      <c r="E278" s="114" t="s">
        <v>6639</v>
      </c>
      <c r="F278" s="115">
        <v>43735</v>
      </c>
      <c r="G278" s="114" t="s">
        <v>6576</v>
      </c>
      <c r="H278" s="116">
        <v>9460000</v>
      </c>
      <c r="I278" s="116">
        <v>9460000</v>
      </c>
      <c r="J278" s="116">
        <v>9460000</v>
      </c>
      <c r="K278" s="116">
        <v>0</v>
      </c>
      <c r="L278" s="116">
        <v>0</v>
      </c>
      <c r="M278" s="116">
        <v>0</v>
      </c>
      <c r="N278" s="116">
        <v>0</v>
      </c>
      <c r="O278" s="116">
        <v>0</v>
      </c>
      <c r="P278" s="116">
        <v>0</v>
      </c>
      <c r="Q278" s="27" t="str">
        <f t="shared" si="72"/>
        <v>Registered</v>
      </c>
      <c r="R278" s="94">
        <f t="shared" si="73"/>
        <v>1</v>
      </c>
      <c r="S278" s="95"/>
      <c r="T278" s="117">
        <f t="shared" si="70"/>
        <v>0</v>
      </c>
      <c r="U278" s="117">
        <f t="shared" si="71"/>
        <v>0</v>
      </c>
    </row>
    <row r="279" spans="1:21" x14ac:dyDescent="0.3">
      <c r="A279" s="114">
        <v>5500</v>
      </c>
      <c r="B279" s="114" t="s">
        <v>396</v>
      </c>
      <c r="C279" s="114" t="s">
        <v>70</v>
      </c>
      <c r="D279" s="114" t="s">
        <v>6640</v>
      </c>
      <c r="E279" s="114" t="s">
        <v>1794</v>
      </c>
      <c r="F279" s="115">
        <v>43858</v>
      </c>
      <c r="G279" s="114" t="s">
        <v>1425</v>
      </c>
      <c r="H279" s="116">
        <v>12831000</v>
      </c>
      <c r="I279" s="116">
        <v>12831000</v>
      </c>
      <c r="J279" s="116">
        <v>12831000</v>
      </c>
      <c r="K279" s="116">
        <v>0</v>
      </c>
      <c r="L279" s="116">
        <v>0</v>
      </c>
      <c r="M279" s="116">
        <v>0</v>
      </c>
      <c r="N279" s="116">
        <v>0</v>
      </c>
      <c r="O279" s="116">
        <v>0</v>
      </c>
      <c r="P279" s="116">
        <v>0</v>
      </c>
      <c r="Q279" s="27" t="str">
        <f t="shared" si="72"/>
        <v>Registered</v>
      </c>
      <c r="R279" s="94">
        <f t="shared" si="73"/>
        <v>1</v>
      </c>
      <c r="S279" s="95"/>
      <c r="T279" s="117">
        <f t="shared" ref="T279:T323" si="74">L279+M279+N279+O279+P279</f>
        <v>0</v>
      </c>
      <c r="U279" s="117">
        <f t="shared" ref="U279:U323" si="75">K279-T279</f>
        <v>0</v>
      </c>
    </row>
    <row r="280" spans="1:21" x14ac:dyDescent="0.3">
      <c r="A280" s="114">
        <v>5501</v>
      </c>
      <c r="B280" s="114" t="s">
        <v>396</v>
      </c>
      <c r="C280" s="114" t="s">
        <v>70</v>
      </c>
      <c r="D280" s="114" t="s">
        <v>3336</v>
      </c>
      <c r="E280" s="114" t="s">
        <v>3337</v>
      </c>
      <c r="F280" s="115">
        <v>44196</v>
      </c>
      <c r="G280" s="114" t="s">
        <v>3338</v>
      </c>
      <c r="H280" s="116">
        <v>7700000</v>
      </c>
      <c r="I280" s="116">
        <v>7700000</v>
      </c>
      <c r="J280" s="116">
        <v>7700000</v>
      </c>
      <c r="K280" s="116">
        <v>0</v>
      </c>
      <c r="L280" s="116">
        <v>0</v>
      </c>
      <c r="M280" s="116">
        <v>0</v>
      </c>
      <c r="N280" s="116">
        <v>0</v>
      </c>
      <c r="O280" s="116">
        <v>0</v>
      </c>
      <c r="P280" s="116">
        <v>0</v>
      </c>
      <c r="Q280" s="27" t="str">
        <f t="shared" si="72"/>
        <v>Registered</v>
      </c>
      <c r="R280" s="94">
        <f t="shared" si="73"/>
        <v>1</v>
      </c>
      <c r="S280" s="95"/>
      <c r="T280" s="117">
        <f t="shared" si="74"/>
        <v>0</v>
      </c>
      <c r="U280" s="117">
        <f t="shared" si="75"/>
        <v>0</v>
      </c>
    </row>
    <row r="281" spans="1:21" x14ac:dyDescent="0.3">
      <c r="A281" s="114">
        <v>5502</v>
      </c>
      <c r="B281" s="114" t="s">
        <v>396</v>
      </c>
      <c r="C281" s="114" t="s">
        <v>70</v>
      </c>
      <c r="D281" s="114" t="s">
        <v>6641</v>
      </c>
      <c r="E281" s="114" t="s">
        <v>6642</v>
      </c>
      <c r="F281" s="115">
        <v>43733</v>
      </c>
      <c r="G281" s="114" t="s">
        <v>6542</v>
      </c>
      <c r="H281" s="116">
        <v>8000000</v>
      </c>
      <c r="I281" s="116">
        <v>8000000</v>
      </c>
      <c r="J281" s="116">
        <v>8000000</v>
      </c>
      <c r="K281" s="116">
        <v>0</v>
      </c>
      <c r="L281" s="116">
        <v>0</v>
      </c>
      <c r="M281" s="116">
        <v>0</v>
      </c>
      <c r="N281" s="116">
        <v>0</v>
      </c>
      <c r="O281" s="116">
        <v>0</v>
      </c>
      <c r="P281" s="116">
        <v>0</v>
      </c>
      <c r="Q281" s="27" t="str">
        <f t="shared" si="72"/>
        <v>Registered</v>
      </c>
      <c r="R281" s="94">
        <f t="shared" si="73"/>
        <v>1</v>
      </c>
      <c r="S281" s="95"/>
      <c r="T281" s="117">
        <f t="shared" si="74"/>
        <v>0</v>
      </c>
      <c r="U281" s="117">
        <f t="shared" si="75"/>
        <v>0</v>
      </c>
    </row>
    <row r="282" spans="1:21" x14ac:dyDescent="0.3">
      <c r="A282" s="114">
        <v>5503</v>
      </c>
      <c r="B282" s="114" t="s">
        <v>396</v>
      </c>
      <c r="C282" s="114" t="s">
        <v>70</v>
      </c>
      <c r="D282" s="114" t="s">
        <v>6643</v>
      </c>
      <c r="E282" s="114" t="s">
        <v>6644</v>
      </c>
      <c r="F282" s="115">
        <v>44446</v>
      </c>
      <c r="G282" s="114" t="s">
        <v>5196</v>
      </c>
      <c r="H282" s="116">
        <v>7568000</v>
      </c>
      <c r="I282" s="116">
        <v>7568000</v>
      </c>
      <c r="J282" s="116">
        <v>7568000</v>
      </c>
      <c r="K282" s="116">
        <v>0</v>
      </c>
      <c r="L282" s="116">
        <v>0</v>
      </c>
      <c r="M282" s="116">
        <v>0</v>
      </c>
      <c r="N282" s="116">
        <v>0</v>
      </c>
      <c r="O282" s="116">
        <v>0</v>
      </c>
      <c r="P282" s="116">
        <v>0</v>
      </c>
      <c r="Q282" s="27" t="str">
        <f t="shared" si="72"/>
        <v>Registered</v>
      </c>
      <c r="R282" s="94">
        <f t="shared" si="73"/>
        <v>1</v>
      </c>
      <c r="S282" s="95"/>
      <c r="T282" s="117">
        <f t="shared" si="74"/>
        <v>0</v>
      </c>
      <c r="U282" s="117">
        <f t="shared" si="75"/>
        <v>0</v>
      </c>
    </row>
    <row r="283" spans="1:21" x14ac:dyDescent="0.3">
      <c r="A283" s="114">
        <v>5504</v>
      </c>
      <c r="B283" s="114" t="s">
        <v>396</v>
      </c>
      <c r="C283" s="114" t="s">
        <v>70</v>
      </c>
      <c r="D283" s="114" t="s">
        <v>6645</v>
      </c>
      <c r="E283" s="114" t="s">
        <v>6646</v>
      </c>
      <c r="F283" s="115">
        <v>44469</v>
      </c>
      <c r="G283" s="114" t="s">
        <v>5103</v>
      </c>
      <c r="H283" s="116">
        <v>10000000</v>
      </c>
      <c r="I283" s="116">
        <v>10000000</v>
      </c>
      <c r="J283" s="116">
        <v>10000000</v>
      </c>
      <c r="K283" s="116">
        <v>0</v>
      </c>
      <c r="L283" s="116">
        <v>0</v>
      </c>
      <c r="M283" s="116">
        <v>0</v>
      </c>
      <c r="N283" s="116">
        <v>0</v>
      </c>
      <c r="O283" s="116">
        <v>0</v>
      </c>
      <c r="P283" s="116">
        <v>0</v>
      </c>
      <c r="Q283" s="27" t="str">
        <f t="shared" si="72"/>
        <v>Registered</v>
      </c>
      <c r="R283" s="94">
        <f t="shared" si="73"/>
        <v>1</v>
      </c>
      <c r="S283" s="95"/>
      <c r="T283" s="117">
        <f t="shared" si="74"/>
        <v>0</v>
      </c>
      <c r="U283" s="117">
        <f t="shared" si="75"/>
        <v>0</v>
      </c>
    </row>
    <row r="284" spans="1:21" x14ac:dyDescent="0.3">
      <c r="A284" s="114">
        <v>5505</v>
      </c>
      <c r="B284" s="114" t="s">
        <v>396</v>
      </c>
      <c r="C284" s="114" t="s">
        <v>70</v>
      </c>
      <c r="D284" s="114" t="s">
        <v>6647</v>
      </c>
      <c r="E284" s="114" t="s">
        <v>6496</v>
      </c>
      <c r="F284" s="115">
        <v>43818</v>
      </c>
      <c r="G284" s="114" t="s">
        <v>5447</v>
      </c>
      <c r="H284" s="116">
        <v>8807700</v>
      </c>
      <c r="I284" s="116">
        <v>8807700</v>
      </c>
      <c r="J284" s="116">
        <v>8807700</v>
      </c>
      <c r="K284" s="116">
        <v>0</v>
      </c>
      <c r="L284" s="116">
        <v>0</v>
      </c>
      <c r="M284" s="116">
        <v>0</v>
      </c>
      <c r="N284" s="116">
        <v>0</v>
      </c>
      <c r="O284" s="116">
        <v>0</v>
      </c>
      <c r="P284" s="116">
        <v>0</v>
      </c>
      <c r="Q284" s="27" t="str">
        <f t="shared" si="72"/>
        <v>Registered</v>
      </c>
      <c r="R284" s="94">
        <f t="shared" si="73"/>
        <v>1</v>
      </c>
      <c r="S284" s="95"/>
      <c r="T284" s="117">
        <f t="shared" si="74"/>
        <v>0</v>
      </c>
      <c r="U284" s="117">
        <f t="shared" si="75"/>
        <v>0</v>
      </c>
    </row>
    <row r="285" spans="1:21" x14ac:dyDescent="0.3">
      <c r="A285" s="114">
        <v>5506</v>
      </c>
      <c r="B285" s="114" t="s">
        <v>396</v>
      </c>
      <c r="C285" s="114" t="s">
        <v>70</v>
      </c>
      <c r="D285" s="114" t="s">
        <v>6648</v>
      </c>
      <c r="E285" s="114" t="s">
        <v>6494</v>
      </c>
      <c r="F285" s="115">
        <v>43823</v>
      </c>
      <c r="G285" s="114" t="s">
        <v>5468</v>
      </c>
      <c r="H285" s="116">
        <v>9136000</v>
      </c>
      <c r="I285" s="116">
        <v>9136000</v>
      </c>
      <c r="J285" s="116">
        <v>9136000</v>
      </c>
      <c r="K285" s="116">
        <v>0</v>
      </c>
      <c r="L285" s="116">
        <v>0</v>
      </c>
      <c r="M285" s="116">
        <v>0</v>
      </c>
      <c r="N285" s="116">
        <v>0</v>
      </c>
      <c r="O285" s="116">
        <v>0</v>
      </c>
      <c r="P285" s="116">
        <v>0</v>
      </c>
      <c r="Q285" s="27" t="str">
        <f t="shared" si="72"/>
        <v>Registered</v>
      </c>
      <c r="R285" s="94">
        <f t="shared" si="73"/>
        <v>1</v>
      </c>
      <c r="S285" s="95"/>
      <c r="T285" s="117">
        <f t="shared" si="74"/>
        <v>0</v>
      </c>
      <c r="U285" s="117">
        <f t="shared" si="75"/>
        <v>0</v>
      </c>
    </row>
    <row r="286" spans="1:21" x14ac:dyDescent="0.3">
      <c r="A286" s="114">
        <v>5507</v>
      </c>
      <c r="B286" s="114" t="s">
        <v>396</v>
      </c>
      <c r="C286" s="114" t="s">
        <v>70</v>
      </c>
      <c r="D286" s="114" t="s">
        <v>6649</v>
      </c>
      <c r="E286" s="114" t="s">
        <v>6650</v>
      </c>
      <c r="F286" s="115">
        <v>45107</v>
      </c>
      <c r="G286" s="114" t="s">
        <v>4150</v>
      </c>
      <c r="H286" s="116">
        <v>10548000</v>
      </c>
      <c r="I286" s="116">
        <v>10548000</v>
      </c>
      <c r="J286" s="116">
        <v>10548000</v>
      </c>
      <c r="K286" s="116">
        <v>0</v>
      </c>
      <c r="L286" s="116">
        <v>0</v>
      </c>
      <c r="M286" s="116">
        <v>0</v>
      </c>
      <c r="N286" s="116">
        <v>0</v>
      </c>
      <c r="O286" s="116">
        <v>0</v>
      </c>
      <c r="P286" s="116">
        <v>0</v>
      </c>
      <c r="Q286" s="27" t="str">
        <f t="shared" si="72"/>
        <v>Registered</v>
      </c>
      <c r="R286" s="94">
        <f t="shared" si="73"/>
        <v>1</v>
      </c>
      <c r="S286" s="95"/>
      <c r="T286" s="117">
        <f t="shared" si="74"/>
        <v>0</v>
      </c>
      <c r="U286" s="117">
        <f t="shared" si="75"/>
        <v>0</v>
      </c>
    </row>
    <row r="287" spans="1:21" x14ac:dyDescent="0.3">
      <c r="A287" s="114">
        <v>5508</v>
      </c>
      <c r="B287" s="114" t="s">
        <v>396</v>
      </c>
      <c r="C287" s="114" t="s">
        <v>70</v>
      </c>
      <c r="D287" s="114" t="s">
        <v>6651</v>
      </c>
      <c r="E287" s="114" t="s">
        <v>400</v>
      </c>
      <c r="F287" s="115">
        <v>43735</v>
      </c>
      <c r="G287" s="114" t="s">
        <v>5352</v>
      </c>
      <c r="H287" s="116">
        <v>9700000</v>
      </c>
      <c r="I287" s="116">
        <v>9700000</v>
      </c>
      <c r="J287" s="116">
        <v>9700000</v>
      </c>
      <c r="K287" s="116">
        <v>0</v>
      </c>
      <c r="L287" s="116">
        <v>0</v>
      </c>
      <c r="M287" s="116">
        <v>0</v>
      </c>
      <c r="N287" s="116">
        <v>0</v>
      </c>
      <c r="O287" s="116">
        <v>0</v>
      </c>
      <c r="P287" s="116">
        <v>0</v>
      </c>
      <c r="Q287" s="27" t="str">
        <f t="shared" si="72"/>
        <v>Registered</v>
      </c>
      <c r="R287" s="94">
        <f t="shared" si="73"/>
        <v>1</v>
      </c>
      <c r="S287" s="95"/>
      <c r="T287" s="117">
        <f t="shared" si="74"/>
        <v>0</v>
      </c>
      <c r="U287" s="117">
        <f t="shared" si="75"/>
        <v>0</v>
      </c>
    </row>
    <row r="288" spans="1:21" x14ac:dyDescent="0.3">
      <c r="A288" s="114">
        <v>5509</v>
      </c>
      <c r="B288" s="114" t="s">
        <v>396</v>
      </c>
      <c r="C288" s="114" t="s">
        <v>70</v>
      </c>
      <c r="D288" s="114" t="s">
        <v>6652</v>
      </c>
      <c r="E288" s="114" t="s">
        <v>6653</v>
      </c>
      <c r="F288" s="115">
        <v>43838</v>
      </c>
      <c r="G288" s="114" t="s">
        <v>5485</v>
      </c>
      <c r="H288" s="116">
        <v>14311500</v>
      </c>
      <c r="I288" s="116">
        <v>14311500</v>
      </c>
      <c r="J288" s="116">
        <v>14311500</v>
      </c>
      <c r="K288" s="116">
        <v>0</v>
      </c>
      <c r="L288" s="116">
        <v>0</v>
      </c>
      <c r="M288" s="116">
        <v>0</v>
      </c>
      <c r="N288" s="116">
        <v>0</v>
      </c>
      <c r="O288" s="116">
        <v>0</v>
      </c>
      <c r="P288" s="116">
        <v>0</v>
      </c>
      <c r="Q288" s="27" t="str">
        <f t="shared" si="72"/>
        <v>Registered</v>
      </c>
      <c r="R288" s="94">
        <f t="shared" si="73"/>
        <v>1</v>
      </c>
      <c r="S288" s="95"/>
      <c r="T288" s="117">
        <f t="shared" si="74"/>
        <v>0</v>
      </c>
      <c r="U288" s="117">
        <f t="shared" si="75"/>
        <v>0</v>
      </c>
    </row>
    <row r="289" spans="1:21" x14ac:dyDescent="0.3">
      <c r="A289" s="114">
        <v>5510</v>
      </c>
      <c r="B289" s="114" t="s">
        <v>396</v>
      </c>
      <c r="C289" s="114" t="s">
        <v>70</v>
      </c>
      <c r="D289" s="114" t="s">
        <v>6654</v>
      </c>
      <c r="E289" s="114" t="s">
        <v>6655</v>
      </c>
      <c r="F289" s="115">
        <v>44845</v>
      </c>
      <c r="G289" s="114" t="s">
        <v>6656</v>
      </c>
      <c r="H289" s="116">
        <v>11642100</v>
      </c>
      <c r="I289" s="116">
        <v>11642100</v>
      </c>
      <c r="J289" s="116">
        <v>11642100</v>
      </c>
      <c r="K289" s="116">
        <v>0</v>
      </c>
      <c r="L289" s="116">
        <v>0</v>
      </c>
      <c r="M289" s="116">
        <v>0</v>
      </c>
      <c r="N289" s="116">
        <v>0</v>
      </c>
      <c r="O289" s="116">
        <v>0</v>
      </c>
      <c r="P289" s="116">
        <v>0</v>
      </c>
      <c r="Q289" s="27" t="str">
        <f t="shared" si="72"/>
        <v>Registered</v>
      </c>
      <c r="R289" s="94">
        <f t="shared" si="73"/>
        <v>1</v>
      </c>
      <c r="S289" s="95"/>
      <c r="T289" s="117">
        <f t="shared" si="74"/>
        <v>0</v>
      </c>
      <c r="U289" s="117">
        <f t="shared" si="75"/>
        <v>0</v>
      </c>
    </row>
    <row r="290" spans="1:21" x14ac:dyDescent="0.3">
      <c r="A290" s="114">
        <v>5511</v>
      </c>
      <c r="B290" s="114" t="s">
        <v>396</v>
      </c>
      <c r="C290" s="114" t="s">
        <v>70</v>
      </c>
      <c r="D290" s="114" t="s">
        <v>6657</v>
      </c>
      <c r="E290" s="114" t="s">
        <v>6658</v>
      </c>
      <c r="F290" s="115">
        <v>43735</v>
      </c>
      <c r="G290" s="114" t="s">
        <v>2484</v>
      </c>
      <c r="H290" s="116">
        <v>8988000</v>
      </c>
      <c r="I290" s="116">
        <v>8988000</v>
      </c>
      <c r="J290" s="116">
        <v>8988000</v>
      </c>
      <c r="K290" s="116">
        <v>0</v>
      </c>
      <c r="L290" s="116">
        <v>0</v>
      </c>
      <c r="M290" s="116">
        <v>0</v>
      </c>
      <c r="N290" s="116">
        <v>0</v>
      </c>
      <c r="O290" s="116">
        <v>0</v>
      </c>
      <c r="P290" s="116">
        <v>0</v>
      </c>
      <c r="Q290" s="27" t="str">
        <f t="shared" si="72"/>
        <v>Registered</v>
      </c>
      <c r="R290" s="94">
        <f t="shared" si="73"/>
        <v>1</v>
      </c>
      <c r="S290" s="95"/>
      <c r="T290" s="117">
        <f t="shared" si="74"/>
        <v>0</v>
      </c>
      <c r="U290" s="117">
        <f t="shared" si="75"/>
        <v>0</v>
      </c>
    </row>
    <row r="291" spans="1:21" x14ac:dyDescent="0.3">
      <c r="A291" s="114">
        <v>5512</v>
      </c>
      <c r="B291" s="114" t="s">
        <v>396</v>
      </c>
      <c r="C291" s="114" t="s">
        <v>70</v>
      </c>
      <c r="D291" s="114" t="s">
        <v>6659</v>
      </c>
      <c r="E291" s="114" t="s">
        <v>1869</v>
      </c>
      <c r="F291" s="115">
        <v>44956</v>
      </c>
      <c r="G291" s="114" t="s">
        <v>2862</v>
      </c>
      <c r="H291" s="116">
        <v>7000000</v>
      </c>
      <c r="I291" s="116">
        <v>7000000</v>
      </c>
      <c r="J291" s="116">
        <v>7000000</v>
      </c>
      <c r="K291" s="116">
        <v>0</v>
      </c>
      <c r="L291" s="116">
        <v>0</v>
      </c>
      <c r="M291" s="116">
        <v>0</v>
      </c>
      <c r="N291" s="116">
        <v>0</v>
      </c>
      <c r="O291" s="116">
        <v>0</v>
      </c>
      <c r="P291" s="116">
        <v>0</v>
      </c>
      <c r="Q291" s="27" t="str">
        <f t="shared" si="72"/>
        <v>Registered</v>
      </c>
      <c r="R291" s="94">
        <f t="shared" si="73"/>
        <v>1</v>
      </c>
      <c r="S291" s="95"/>
      <c r="T291" s="117">
        <f t="shared" si="74"/>
        <v>0</v>
      </c>
      <c r="U291" s="117">
        <f t="shared" si="75"/>
        <v>0</v>
      </c>
    </row>
    <row r="292" spans="1:21" x14ac:dyDescent="0.3">
      <c r="A292" s="114">
        <v>5513</v>
      </c>
      <c r="B292" s="114" t="s">
        <v>396</v>
      </c>
      <c r="C292" s="114" t="s">
        <v>70</v>
      </c>
      <c r="D292" s="114" t="s">
        <v>6660</v>
      </c>
      <c r="E292" s="114" t="s">
        <v>6661</v>
      </c>
      <c r="F292" s="115">
        <v>43885</v>
      </c>
      <c r="G292" s="114" t="s">
        <v>5349</v>
      </c>
      <c r="H292" s="116">
        <v>6000000</v>
      </c>
      <c r="I292" s="116">
        <v>6000000</v>
      </c>
      <c r="J292" s="116">
        <v>6000000</v>
      </c>
      <c r="K292" s="116">
        <v>0</v>
      </c>
      <c r="L292" s="116">
        <v>0</v>
      </c>
      <c r="M292" s="116">
        <v>0</v>
      </c>
      <c r="N292" s="116">
        <v>0</v>
      </c>
      <c r="O292" s="116">
        <v>0</v>
      </c>
      <c r="P292" s="116">
        <v>0</v>
      </c>
      <c r="Q292" s="27" t="str">
        <f t="shared" si="72"/>
        <v>Registered</v>
      </c>
      <c r="R292" s="94">
        <f t="shared" si="73"/>
        <v>1</v>
      </c>
      <c r="S292" s="95"/>
      <c r="T292" s="117">
        <f t="shared" si="74"/>
        <v>0</v>
      </c>
      <c r="U292" s="117">
        <f t="shared" si="75"/>
        <v>0</v>
      </c>
    </row>
    <row r="293" spans="1:21" x14ac:dyDescent="0.3">
      <c r="A293" s="114">
        <v>5514</v>
      </c>
      <c r="B293" s="114" t="s">
        <v>396</v>
      </c>
      <c r="C293" s="114" t="s">
        <v>70</v>
      </c>
      <c r="D293" s="114" t="s">
        <v>6662</v>
      </c>
      <c r="E293" s="114" t="s">
        <v>2315</v>
      </c>
      <c r="F293" s="115">
        <v>43753</v>
      </c>
      <c r="G293" s="114" t="s">
        <v>5461</v>
      </c>
      <c r="H293" s="116">
        <v>22924000</v>
      </c>
      <c r="I293" s="116">
        <v>22924000</v>
      </c>
      <c r="J293" s="116">
        <v>22924000</v>
      </c>
      <c r="K293" s="116">
        <v>0</v>
      </c>
      <c r="L293" s="116">
        <v>0</v>
      </c>
      <c r="M293" s="116">
        <v>0</v>
      </c>
      <c r="N293" s="116">
        <v>0</v>
      </c>
      <c r="O293" s="116">
        <v>0</v>
      </c>
      <c r="P293" s="116">
        <v>0</v>
      </c>
      <c r="Q293" s="27" t="str">
        <f t="shared" si="72"/>
        <v>Registered</v>
      </c>
      <c r="R293" s="94">
        <f t="shared" si="73"/>
        <v>1</v>
      </c>
      <c r="S293" s="95"/>
      <c r="T293" s="117">
        <f t="shared" si="74"/>
        <v>0</v>
      </c>
      <c r="U293" s="117">
        <f t="shared" si="75"/>
        <v>0</v>
      </c>
    </row>
    <row r="294" spans="1:21" x14ac:dyDescent="0.3">
      <c r="A294" s="114">
        <v>5515</v>
      </c>
      <c r="B294" s="114" t="s">
        <v>396</v>
      </c>
      <c r="C294" s="114" t="s">
        <v>70</v>
      </c>
      <c r="D294" s="114" t="s">
        <v>6663</v>
      </c>
      <c r="E294" s="114" t="s">
        <v>6664</v>
      </c>
      <c r="F294" s="115">
        <v>45014</v>
      </c>
      <c r="G294" s="114" t="s">
        <v>4104</v>
      </c>
      <c r="H294" s="116">
        <v>5670000</v>
      </c>
      <c r="I294" s="116">
        <v>5670000</v>
      </c>
      <c r="J294" s="116">
        <v>5670000</v>
      </c>
      <c r="K294" s="116">
        <v>0</v>
      </c>
      <c r="L294" s="116">
        <v>0</v>
      </c>
      <c r="M294" s="116">
        <v>0</v>
      </c>
      <c r="N294" s="116">
        <v>0</v>
      </c>
      <c r="O294" s="116">
        <v>0</v>
      </c>
      <c r="P294" s="116">
        <v>0</v>
      </c>
      <c r="Q294" s="27" t="str">
        <f t="shared" si="72"/>
        <v>Registered</v>
      </c>
      <c r="R294" s="94">
        <f t="shared" si="73"/>
        <v>1</v>
      </c>
      <c r="S294" s="95"/>
      <c r="T294" s="117">
        <f t="shared" si="74"/>
        <v>0</v>
      </c>
      <c r="U294" s="117">
        <f t="shared" si="75"/>
        <v>0</v>
      </c>
    </row>
    <row r="295" spans="1:21" x14ac:dyDescent="0.3">
      <c r="A295" s="114">
        <v>5516</v>
      </c>
      <c r="B295" s="114" t="s">
        <v>396</v>
      </c>
      <c r="C295" s="114" t="s">
        <v>70</v>
      </c>
      <c r="D295" s="114" t="s">
        <v>6665</v>
      </c>
      <c r="E295" s="114" t="s">
        <v>6666</v>
      </c>
      <c r="F295" s="115">
        <v>44189</v>
      </c>
      <c r="G295" s="114" t="s">
        <v>5416</v>
      </c>
      <c r="H295" s="116">
        <v>15800000</v>
      </c>
      <c r="I295" s="116">
        <v>15800000</v>
      </c>
      <c r="J295" s="116">
        <v>15800000</v>
      </c>
      <c r="K295" s="116">
        <v>0</v>
      </c>
      <c r="L295" s="116">
        <v>0</v>
      </c>
      <c r="M295" s="116">
        <v>0</v>
      </c>
      <c r="N295" s="116">
        <v>0</v>
      </c>
      <c r="O295" s="116">
        <v>0</v>
      </c>
      <c r="P295" s="116">
        <v>0</v>
      </c>
      <c r="Q295" s="27" t="str">
        <f t="shared" si="72"/>
        <v>Registered</v>
      </c>
      <c r="R295" s="94">
        <f t="shared" si="73"/>
        <v>1</v>
      </c>
      <c r="S295" s="95"/>
      <c r="T295" s="117">
        <f t="shared" si="74"/>
        <v>0</v>
      </c>
      <c r="U295" s="117">
        <f t="shared" si="75"/>
        <v>0</v>
      </c>
    </row>
    <row r="296" spans="1:21" x14ac:dyDescent="0.3">
      <c r="A296" s="114">
        <v>5517</v>
      </c>
      <c r="B296" s="114" t="s">
        <v>396</v>
      </c>
      <c r="C296" s="114" t="s">
        <v>70</v>
      </c>
      <c r="D296" s="114" t="s">
        <v>6667</v>
      </c>
      <c r="E296" s="114" t="s">
        <v>398</v>
      </c>
      <c r="F296" s="115">
        <v>44789</v>
      </c>
      <c r="G296" s="114" t="s">
        <v>2016</v>
      </c>
      <c r="H296" s="116">
        <v>10569650</v>
      </c>
      <c r="I296" s="116">
        <v>10569650</v>
      </c>
      <c r="J296" s="116">
        <v>10569650</v>
      </c>
      <c r="K296" s="116">
        <v>0</v>
      </c>
      <c r="L296" s="116">
        <v>0</v>
      </c>
      <c r="M296" s="116">
        <v>0</v>
      </c>
      <c r="N296" s="116">
        <v>0</v>
      </c>
      <c r="O296" s="116">
        <v>0</v>
      </c>
      <c r="P296" s="116">
        <v>0</v>
      </c>
      <c r="Q296" s="27" t="str">
        <f t="shared" si="72"/>
        <v>Registered</v>
      </c>
      <c r="R296" s="94">
        <f t="shared" si="73"/>
        <v>1</v>
      </c>
      <c r="S296" s="95"/>
      <c r="T296" s="117">
        <f t="shared" si="74"/>
        <v>0</v>
      </c>
      <c r="U296" s="117">
        <f t="shared" si="75"/>
        <v>0</v>
      </c>
    </row>
    <row r="297" spans="1:21" x14ac:dyDescent="0.3">
      <c r="A297" s="114">
        <v>5518</v>
      </c>
      <c r="B297" s="114" t="s">
        <v>396</v>
      </c>
      <c r="C297" s="114" t="s">
        <v>70</v>
      </c>
      <c r="D297" s="114" t="s">
        <v>6668</v>
      </c>
      <c r="E297" s="114" t="s">
        <v>6669</v>
      </c>
      <c r="F297" s="115">
        <v>43819</v>
      </c>
      <c r="G297" s="114" t="s">
        <v>6670</v>
      </c>
      <c r="H297" s="116">
        <v>11525000</v>
      </c>
      <c r="I297" s="116">
        <v>11525000</v>
      </c>
      <c r="J297" s="116">
        <v>11525000</v>
      </c>
      <c r="K297" s="116">
        <v>0</v>
      </c>
      <c r="L297" s="116">
        <v>0</v>
      </c>
      <c r="M297" s="116">
        <v>0</v>
      </c>
      <c r="N297" s="116">
        <v>0</v>
      </c>
      <c r="O297" s="116">
        <v>0</v>
      </c>
      <c r="P297" s="116">
        <v>0</v>
      </c>
      <c r="Q297" s="27" t="str">
        <f t="shared" si="72"/>
        <v>Registered</v>
      </c>
      <c r="R297" s="94">
        <f t="shared" si="73"/>
        <v>1</v>
      </c>
      <c r="S297" s="95"/>
      <c r="T297" s="117">
        <f t="shared" si="74"/>
        <v>0</v>
      </c>
      <c r="U297" s="117">
        <f t="shared" si="75"/>
        <v>0</v>
      </c>
    </row>
    <row r="298" spans="1:21" x14ac:dyDescent="0.3">
      <c r="A298" s="114">
        <v>5519</v>
      </c>
      <c r="B298" s="114" t="s">
        <v>396</v>
      </c>
      <c r="C298" s="114" t="s">
        <v>70</v>
      </c>
      <c r="D298" s="114" t="s">
        <v>6671</v>
      </c>
      <c r="E298" s="114" t="s">
        <v>6672</v>
      </c>
      <c r="F298" s="115">
        <v>44193</v>
      </c>
      <c r="G298" s="114" t="s">
        <v>6673</v>
      </c>
      <c r="H298" s="116">
        <v>12628571</v>
      </c>
      <c r="I298" s="116">
        <v>12628571</v>
      </c>
      <c r="J298" s="116">
        <v>12628571</v>
      </c>
      <c r="K298" s="116">
        <v>0</v>
      </c>
      <c r="L298" s="116">
        <v>0</v>
      </c>
      <c r="M298" s="116">
        <v>0</v>
      </c>
      <c r="N298" s="116">
        <v>0</v>
      </c>
      <c r="O298" s="116">
        <v>0</v>
      </c>
      <c r="P298" s="116">
        <v>0</v>
      </c>
      <c r="Q298" s="27" t="str">
        <f t="shared" si="72"/>
        <v>Registered</v>
      </c>
      <c r="R298" s="94">
        <f t="shared" si="73"/>
        <v>1</v>
      </c>
      <c r="S298" s="95"/>
      <c r="T298" s="117">
        <f t="shared" si="74"/>
        <v>0</v>
      </c>
      <c r="U298" s="117">
        <f t="shared" si="75"/>
        <v>0</v>
      </c>
    </row>
    <row r="299" spans="1:21" x14ac:dyDescent="0.3">
      <c r="A299" s="114">
        <v>5520</v>
      </c>
      <c r="B299" s="114" t="s">
        <v>396</v>
      </c>
      <c r="C299" s="114" t="s">
        <v>70</v>
      </c>
      <c r="D299" s="114" t="s">
        <v>6674</v>
      </c>
      <c r="E299" s="114" t="s">
        <v>6675</v>
      </c>
      <c r="F299" s="115">
        <v>44651</v>
      </c>
      <c r="G299" s="114" t="s">
        <v>5092</v>
      </c>
      <c r="H299" s="116">
        <v>5841000</v>
      </c>
      <c r="I299" s="116">
        <v>5841000</v>
      </c>
      <c r="J299" s="116">
        <v>5841000</v>
      </c>
      <c r="K299" s="116">
        <v>0</v>
      </c>
      <c r="L299" s="116">
        <v>0</v>
      </c>
      <c r="M299" s="116">
        <v>0</v>
      </c>
      <c r="N299" s="116">
        <v>0</v>
      </c>
      <c r="O299" s="116">
        <v>0</v>
      </c>
      <c r="P299" s="116">
        <v>0</v>
      </c>
      <c r="Q299" s="27" t="str">
        <f t="shared" si="72"/>
        <v>Registered</v>
      </c>
      <c r="R299" s="94">
        <f t="shared" si="73"/>
        <v>1</v>
      </c>
      <c r="S299" s="95"/>
      <c r="T299" s="117">
        <f t="shared" si="74"/>
        <v>0</v>
      </c>
      <c r="U299" s="117">
        <f t="shared" si="75"/>
        <v>0</v>
      </c>
    </row>
    <row r="300" spans="1:21" x14ac:dyDescent="0.3">
      <c r="A300" s="114">
        <v>5521</v>
      </c>
      <c r="B300" s="114" t="s">
        <v>396</v>
      </c>
      <c r="C300" s="114" t="s">
        <v>70</v>
      </c>
      <c r="D300" s="114" t="s">
        <v>6676</v>
      </c>
      <c r="E300" s="114" t="s">
        <v>398</v>
      </c>
      <c r="F300" s="115">
        <v>45493</v>
      </c>
      <c r="G300" s="114" t="s">
        <v>6677</v>
      </c>
      <c r="H300" s="116">
        <v>5081300</v>
      </c>
      <c r="I300" s="116">
        <v>5081300</v>
      </c>
      <c r="J300" s="116">
        <v>5081300</v>
      </c>
      <c r="K300" s="116">
        <v>0</v>
      </c>
      <c r="L300" s="116">
        <v>0</v>
      </c>
      <c r="M300" s="116">
        <v>0</v>
      </c>
      <c r="N300" s="116">
        <v>0</v>
      </c>
      <c r="O300" s="116">
        <v>0</v>
      </c>
      <c r="P300" s="116">
        <v>0</v>
      </c>
      <c r="Q300" s="27" t="str">
        <f t="shared" si="72"/>
        <v>Registered</v>
      </c>
      <c r="R300" s="94">
        <f t="shared" si="73"/>
        <v>1</v>
      </c>
      <c r="S300" s="95"/>
      <c r="T300" s="117">
        <f t="shared" si="74"/>
        <v>0</v>
      </c>
      <c r="U300" s="117">
        <f t="shared" si="75"/>
        <v>0</v>
      </c>
    </row>
    <row r="301" spans="1:21" x14ac:dyDescent="0.3">
      <c r="A301" s="114">
        <v>5522</v>
      </c>
      <c r="B301" s="114" t="s">
        <v>396</v>
      </c>
      <c r="C301" s="114" t="s">
        <v>70</v>
      </c>
      <c r="D301" s="114" t="s">
        <v>6678</v>
      </c>
      <c r="E301" s="114" t="s">
        <v>1480</v>
      </c>
      <c r="F301" s="115">
        <v>44193</v>
      </c>
      <c r="G301" s="114" t="s">
        <v>5460</v>
      </c>
      <c r="H301" s="116">
        <v>24000000</v>
      </c>
      <c r="I301" s="116">
        <v>24000000</v>
      </c>
      <c r="J301" s="116">
        <v>24000000</v>
      </c>
      <c r="K301" s="116">
        <v>0</v>
      </c>
      <c r="L301" s="116">
        <v>0</v>
      </c>
      <c r="M301" s="116">
        <v>0</v>
      </c>
      <c r="N301" s="116">
        <v>0</v>
      </c>
      <c r="O301" s="116">
        <v>0</v>
      </c>
      <c r="P301" s="116">
        <v>0</v>
      </c>
      <c r="Q301" s="27" t="str">
        <f t="shared" si="72"/>
        <v>Registered</v>
      </c>
      <c r="R301" s="94">
        <f t="shared" si="73"/>
        <v>1</v>
      </c>
      <c r="S301" s="95"/>
      <c r="T301" s="117">
        <f t="shared" si="74"/>
        <v>0</v>
      </c>
      <c r="U301" s="117">
        <f t="shared" si="75"/>
        <v>0</v>
      </c>
    </row>
    <row r="302" spans="1:21" x14ac:dyDescent="0.3">
      <c r="A302" s="114">
        <v>5523</v>
      </c>
      <c r="B302" s="114" t="s">
        <v>396</v>
      </c>
      <c r="C302" s="114" t="s">
        <v>70</v>
      </c>
      <c r="D302" s="114" t="s">
        <v>6679</v>
      </c>
      <c r="E302" s="114" t="s">
        <v>6680</v>
      </c>
      <c r="F302" s="115">
        <v>44377</v>
      </c>
      <c r="G302" s="114" t="s">
        <v>6681</v>
      </c>
      <c r="H302" s="116">
        <v>16110000</v>
      </c>
      <c r="I302" s="116">
        <v>16110000</v>
      </c>
      <c r="J302" s="116">
        <v>16110000</v>
      </c>
      <c r="K302" s="116">
        <v>0</v>
      </c>
      <c r="L302" s="116">
        <v>0</v>
      </c>
      <c r="M302" s="116">
        <v>0</v>
      </c>
      <c r="N302" s="116">
        <v>0</v>
      </c>
      <c r="O302" s="116">
        <v>0</v>
      </c>
      <c r="P302" s="116">
        <v>0</v>
      </c>
      <c r="Q302" s="27" t="str">
        <f t="shared" si="72"/>
        <v>Registered</v>
      </c>
      <c r="R302" s="94">
        <f t="shared" si="73"/>
        <v>1</v>
      </c>
      <c r="S302" s="95"/>
      <c r="T302" s="117">
        <f t="shared" si="74"/>
        <v>0</v>
      </c>
      <c r="U302" s="117">
        <f t="shared" si="75"/>
        <v>0</v>
      </c>
    </row>
    <row r="303" spans="1:21" x14ac:dyDescent="0.3">
      <c r="A303" s="114">
        <v>5524</v>
      </c>
      <c r="B303" s="114" t="s">
        <v>396</v>
      </c>
      <c r="C303" s="114" t="s">
        <v>70</v>
      </c>
      <c r="D303" s="114" t="s">
        <v>6682</v>
      </c>
      <c r="E303" s="114" t="s">
        <v>6683</v>
      </c>
      <c r="F303" s="115">
        <v>44482</v>
      </c>
      <c r="G303" s="114" t="s">
        <v>5367</v>
      </c>
      <c r="H303" s="116">
        <v>10720000</v>
      </c>
      <c r="I303" s="116">
        <v>10720000</v>
      </c>
      <c r="J303" s="116">
        <v>10720000</v>
      </c>
      <c r="K303" s="116">
        <v>0</v>
      </c>
      <c r="L303" s="116">
        <v>0</v>
      </c>
      <c r="M303" s="116">
        <v>0</v>
      </c>
      <c r="N303" s="116">
        <v>0</v>
      </c>
      <c r="O303" s="116">
        <v>0</v>
      </c>
      <c r="P303" s="116">
        <v>0</v>
      </c>
      <c r="Q303" s="27" t="str">
        <f t="shared" si="72"/>
        <v>Registered</v>
      </c>
      <c r="R303" s="94">
        <f t="shared" si="73"/>
        <v>1</v>
      </c>
      <c r="S303" s="95"/>
      <c r="T303" s="117">
        <f t="shared" si="74"/>
        <v>0</v>
      </c>
      <c r="U303" s="117">
        <f t="shared" si="75"/>
        <v>0</v>
      </c>
    </row>
    <row r="304" spans="1:21" x14ac:dyDescent="0.3">
      <c r="A304" s="114">
        <v>5525</v>
      </c>
      <c r="B304" s="114" t="s">
        <v>396</v>
      </c>
      <c r="C304" s="114" t="s">
        <v>70</v>
      </c>
      <c r="D304" s="114" t="s">
        <v>6684</v>
      </c>
      <c r="E304" s="114" t="s">
        <v>6646</v>
      </c>
      <c r="F304" s="115">
        <v>44469</v>
      </c>
      <c r="G304" s="114" t="s">
        <v>5103</v>
      </c>
      <c r="H304" s="116">
        <v>10955100</v>
      </c>
      <c r="I304" s="116">
        <v>10955100</v>
      </c>
      <c r="J304" s="116">
        <v>10955100</v>
      </c>
      <c r="K304" s="116">
        <v>0</v>
      </c>
      <c r="L304" s="116">
        <v>0</v>
      </c>
      <c r="M304" s="116">
        <v>0</v>
      </c>
      <c r="N304" s="116">
        <v>0</v>
      </c>
      <c r="O304" s="116">
        <v>0</v>
      </c>
      <c r="P304" s="116">
        <v>0</v>
      </c>
      <c r="Q304" s="27" t="str">
        <f t="shared" si="72"/>
        <v>Registered</v>
      </c>
      <c r="R304" s="94">
        <f t="shared" si="73"/>
        <v>1</v>
      </c>
      <c r="S304" s="95"/>
      <c r="T304" s="117">
        <f t="shared" si="74"/>
        <v>0</v>
      </c>
      <c r="U304" s="117">
        <f t="shared" si="75"/>
        <v>0</v>
      </c>
    </row>
    <row r="305" spans="1:21" x14ac:dyDescent="0.3">
      <c r="A305" s="114">
        <v>5526</v>
      </c>
      <c r="B305" s="114" t="s">
        <v>396</v>
      </c>
      <c r="C305" s="114" t="s">
        <v>70</v>
      </c>
      <c r="D305" s="114" t="s">
        <v>6685</v>
      </c>
      <c r="E305" s="114" t="s">
        <v>6686</v>
      </c>
      <c r="F305" s="115">
        <v>44458</v>
      </c>
      <c r="G305" s="114" t="s">
        <v>5362</v>
      </c>
      <c r="H305" s="116">
        <v>6860000</v>
      </c>
      <c r="I305" s="116">
        <v>6860000</v>
      </c>
      <c r="J305" s="116">
        <v>6860000</v>
      </c>
      <c r="K305" s="116">
        <v>0</v>
      </c>
      <c r="L305" s="116">
        <v>0</v>
      </c>
      <c r="M305" s="116">
        <v>0</v>
      </c>
      <c r="N305" s="116">
        <v>0</v>
      </c>
      <c r="O305" s="116">
        <v>0</v>
      </c>
      <c r="P305" s="116">
        <v>0</v>
      </c>
      <c r="Q305" s="27" t="str">
        <f t="shared" si="72"/>
        <v>Registered</v>
      </c>
      <c r="R305" s="94">
        <f t="shared" si="73"/>
        <v>1</v>
      </c>
      <c r="S305" s="95"/>
      <c r="T305" s="117">
        <f t="shared" si="74"/>
        <v>0</v>
      </c>
      <c r="U305" s="117">
        <f t="shared" si="75"/>
        <v>0</v>
      </c>
    </row>
    <row r="306" spans="1:21" x14ac:dyDescent="0.3">
      <c r="A306" s="114">
        <v>5527</v>
      </c>
      <c r="B306" s="114" t="s">
        <v>396</v>
      </c>
      <c r="C306" s="114" t="s">
        <v>70</v>
      </c>
      <c r="D306" s="114" t="s">
        <v>6687</v>
      </c>
      <c r="E306" s="114" t="s">
        <v>6688</v>
      </c>
      <c r="F306" s="115">
        <v>44439</v>
      </c>
      <c r="G306" s="114" t="s">
        <v>5443</v>
      </c>
      <c r="H306" s="116">
        <v>6880000</v>
      </c>
      <c r="I306" s="116">
        <v>6880000</v>
      </c>
      <c r="J306" s="116">
        <v>6880000</v>
      </c>
      <c r="K306" s="116">
        <v>0</v>
      </c>
      <c r="L306" s="116">
        <v>0</v>
      </c>
      <c r="M306" s="116">
        <v>0</v>
      </c>
      <c r="N306" s="116">
        <v>0</v>
      </c>
      <c r="O306" s="116">
        <v>0</v>
      </c>
      <c r="P306" s="116">
        <v>0</v>
      </c>
      <c r="Q306" s="27" t="str">
        <f t="shared" si="72"/>
        <v>Registered</v>
      </c>
      <c r="R306" s="94">
        <f t="shared" si="73"/>
        <v>1</v>
      </c>
      <c r="S306" s="95"/>
      <c r="T306" s="117">
        <f t="shared" si="74"/>
        <v>0</v>
      </c>
      <c r="U306" s="117">
        <f t="shared" si="75"/>
        <v>0</v>
      </c>
    </row>
    <row r="307" spans="1:21" x14ac:dyDescent="0.3">
      <c r="A307" s="114">
        <v>5528</v>
      </c>
      <c r="B307" s="114" t="s">
        <v>396</v>
      </c>
      <c r="C307" s="114" t="s">
        <v>70</v>
      </c>
      <c r="D307" s="114" t="s">
        <v>6689</v>
      </c>
      <c r="E307" s="114" t="s">
        <v>6690</v>
      </c>
      <c r="F307" s="115">
        <v>43756</v>
      </c>
      <c r="G307" s="114" t="s">
        <v>5336</v>
      </c>
      <c r="H307" s="116">
        <v>7947000</v>
      </c>
      <c r="I307" s="116">
        <v>7947000</v>
      </c>
      <c r="J307" s="116">
        <v>7947000</v>
      </c>
      <c r="K307" s="116">
        <v>0</v>
      </c>
      <c r="L307" s="116">
        <v>0</v>
      </c>
      <c r="M307" s="116">
        <v>0</v>
      </c>
      <c r="N307" s="116">
        <v>0</v>
      </c>
      <c r="O307" s="116">
        <v>0</v>
      </c>
      <c r="P307" s="116">
        <v>0</v>
      </c>
      <c r="Q307" s="27" t="str">
        <f t="shared" si="72"/>
        <v>Registered</v>
      </c>
      <c r="R307" s="94">
        <f t="shared" si="73"/>
        <v>1</v>
      </c>
      <c r="S307" s="95"/>
      <c r="T307" s="117">
        <f t="shared" si="74"/>
        <v>0</v>
      </c>
      <c r="U307" s="117">
        <f t="shared" si="75"/>
        <v>0</v>
      </c>
    </row>
    <row r="308" spans="1:21" x14ac:dyDescent="0.3">
      <c r="A308" s="114">
        <v>5529</v>
      </c>
      <c r="B308" s="114" t="s">
        <v>396</v>
      </c>
      <c r="C308" s="114" t="s">
        <v>70</v>
      </c>
      <c r="D308" s="114" t="s">
        <v>6691</v>
      </c>
      <c r="E308" s="114" t="s">
        <v>398</v>
      </c>
      <c r="F308" s="115">
        <v>44789</v>
      </c>
      <c r="G308" s="114" t="s">
        <v>2016</v>
      </c>
      <c r="H308" s="116">
        <v>6050000</v>
      </c>
      <c r="I308" s="116">
        <v>6050000</v>
      </c>
      <c r="J308" s="116">
        <v>6050000</v>
      </c>
      <c r="K308" s="116">
        <v>0</v>
      </c>
      <c r="L308" s="116">
        <v>0</v>
      </c>
      <c r="M308" s="116">
        <v>0</v>
      </c>
      <c r="N308" s="116">
        <v>0</v>
      </c>
      <c r="O308" s="116">
        <v>0</v>
      </c>
      <c r="P308" s="116">
        <v>0</v>
      </c>
      <c r="Q308" s="27" t="str">
        <f t="shared" si="72"/>
        <v>Registered</v>
      </c>
      <c r="R308" s="94">
        <f t="shared" si="73"/>
        <v>1</v>
      </c>
      <c r="S308" s="95"/>
      <c r="T308" s="117">
        <f t="shared" si="74"/>
        <v>0</v>
      </c>
      <c r="U308" s="117">
        <f t="shared" si="75"/>
        <v>0</v>
      </c>
    </row>
    <row r="309" spans="1:21" x14ac:dyDescent="0.3">
      <c r="A309" s="114">
        <v>5530</v>
      </c>
      <c r="B309" s="114" t="s">
        <v>396</v>
      </c>
      <c r="C309" s="114" t="s">
        <v>70</v>
      </c>
      <c r="D309" s="114" t="s">
        <v>6692</v>
      </c>
      <c r="E309" s="114" t="s">
        <v>6693</v>
      </c>
      <c r="F309" s="115">
        <v>45594</v>
      </c>
      <c r="G309" s="114" t="s">
        <v>2435</v>
      </c>
      <c r="H309" s="116">
        <v>11720000</v>
      </c>
      <c r="I309" s="116">
        <v>11720000</v>
      </c>
      <c r="J309" s="116">
        <v>11720000</v>
      </c>
      <c r="K309" s="116">
        <v>0</v>
      </c>
      <c r="L309" s="116">
        <v>0</v>
      </c>
      <c r="M309" s="116">
        <v>0</v>
      </c>
      <c r="N309" s="116">
        <v>0</v>
      </c>
      <c r="O309" s="116">
        <v>0</v>
      </c>
      <c r="P309" s="116">
        <v>0</v>
      </c>
      <c r="Q309" s="27" t="str">
        <f t="shared" si="72"/>
        <v>Registered</v>
      </c>
      <c r="R309" s="94">
        <f t="shared" si="73"/>
        <v>1</v>
      </c>
      <c r="S309" s="95"/>
      <c r="T309" s="117">
        <f t="shared" si="74"/>
        <v>0</v>
      </c>
      <c r="U309" s="117">
        <f t="shared" si="75"/>
        <v>0</v>
      </c>
    </row>
    <row r="310" spans="1:21" x14ac:dyDescent="0.3">
      <c r="A310" s="114">
        <v>5531</v>
      </c>
      <c r="B310" s="114" t="s">
        <v>396</v>
      </c>
      <c r="C310" s="114" t="s">
        <v>70</v>
      </c>
      <c r="D310" s="114" t="s">
        <v>6694</v>
      </c>
      <c r="E310" s="114" t="s">
        <v>2056</v>
      </c>
      <c r="F310" s="115">
        <v>44369</v>
      </c>
      <c r="G310" s="114" t="s">
        <v>4804</v>
      </c>
      <c r="H310" s="116">
        <v>9680000</v>
      </c>
      <c r="I310" s="116">
        <v>9680000</v>
      </c>
      <c r="J310" s="116">
        <v>9680000</v>
      </c>
      <c r="K310" s="116">
        <v>0</v>
      </c>
      <c r="L310" s="116">
        <v>0</v>
      </c>
      <c r="M310" s="116">
        <v>0</v>
      </c>
      <c r="N310" s="116">
        <v>0</v>
      </c>
      <c r="O310" s="116">
        <v>0</v>
      </c>
      <c r="P310" s="116">
        <v>0</v>
      </c>
      <c r="Q310" s="27" t="str">
        <f t="shared" si="72"/>
        <v>Registered</v>
      </c>
      <c r="R310" s="94">
        <f t="shared" si="73"/>
        <v>1</v>
      </c>
      <c r="S310" s="95"/>
      <c r="T310" s="117">
        <f t="shared" si="74"/>
        <v>0</v>
      </c>
      <c r="U310" s="117">
        <f t="shared" si="75"/>
        <v>0</v>
      </c>
    </row>
    <row r="311" spans="1:21" x14ac:dyDescent="0.3">
      <c r="A311" s="114">
        <v>5532</v>
      </c>
      <c r="B311" s="114" t="s">
        <v>396</v>
      </c>
      <c r="C311" s="114" t="s">
        <v>70</v>
      </c>
      <c r="D311" s="114" t="s">
        <v>6695</v>
      </c>
      <c r="E311" s="114" t="s">
        <v>398</v>
      </c>
      <c r="F311" s="115">
        <v>44789</v>
      </c>
      <c r="G311" s="114" t="s">
        <v>6696</v>
      </c>
      <c r="H311" s="116">
        <v>6350000</v>
      </c>
      <c r="I311" s="116">
        <v>6350000</v>
      </c>
      <c r="J311" s="116">
        <v>6350000</v>
      </c>
      <c r="K311" s="116">
        <v>0</v>
      </c>
      <c r="L311" s="116">
        <v>0</v>
      </c>
      <c r="M311" s="116">
        <v>0</v>
      </c>
      <c r="N311" s="116">
        <v>0</v>
      </c>
      <c r="O311" s="116">
        <v>0</v>
      </c>
      <c r="P311" s="116">
        <v>0</v>
      </c>
      <c r="Q311" s="27" t="str">
        <f t="shared" si="72"/>
        <v>Registered</v>
      </c>
      <c r="R311" s="94">
        <f t="shared" si="73"/>
        <v>1</v>
      </c>
      <c r="S311" s="95"/>
      <c r="T311" s="117">
        <f t="shared" si="74"/>
        <v>0</v>
      </c>
      <c r="U311" s="117">
        <f t="shared" si="75"/>
        <v>0</v>
      </c>
    </row>
    <row r="312" spans="1:21" x14ac:dyDescent="0.3">
      <c r="A312" s="114">
        <v>5533</v>
      </c>
      <c r="B312" s="114" t="s">
        <v>396</v>
      </c>
      <c r="C312" s="114" t="s">
        <v>70</v>
      </c>
      <c r="D312" s="114" t="s">
        <v>6697</v>
      </c>
      <c r="E312" s="114" t="s">
        <v>6698</v>
      </c>
      <c r="F312" s="115">
        <v>44365</v>
      </c>
      <c r="G312" s="114" t="s">
        <v>5502</v>
      </c>
      <c r="H312" s="116">
        <v>7714700</v>
      </c>
      <c r="I312" s="116">
        <v>7714700</v>
      </c>
      <c r="J312" s="116">
        <v>7714700</v>
      </c>
      <c r="K312" s="116">
        <v>0</v>
      </c>
      <c r="L312" s="116">
        <v>0</v>
      </c>
      <c r="M312" s="116">
        <v>0</v>
      </c>
      <c r="N312" s="116">
        <v>0</v>
      </c>
      <c r="O312" s="116">
        <v>0</v>
      </c>
      <c r="P312" s="116">
        <v>0</v>
      </c>
      <c r="Q312" s="27" t="str">
        <f t="shared" si="72"/>
        <v>Registered</v>
      </c>
      <c r="R312" s="94">
        <f t="shared" si="73"/>
        <v>1</v>
      </c>
      <c r="S312" s="95"/>
      <c r="T312" s="117">
        <f t="shared" si="74"/>
        <v>0</v>
      </c>
      <c r="U312" s="117">
        <f t="shared" si="75"/>
        <v>0</v>
      </c>
    </row>
    <row r="313" spans="1:21" x14ac:dyDescent="0.3">
      <c r="A313" s="114">
        <v>5534</v>
      </c>
      <c r="B313" s="114" t="s">
        <v>396</v>
      </c>
      <c r="C313" s="114" t="s">
        <v>70</v>
      </c>
      <c r="D313" s="114" t="s">
        <v>6699</v>
      </c>
      <c r="E313" s="114" t="s">
        <v>5471</v>
      </c>
      <c r="F313" s="115">
        <v>44845</v>
      </c>
      <c r="G313" s="114" t="s">
        <v>5169</v>
      </c>
      <c r="H313" s="116">
        <v>10604000</v>
      </c>
      <c r="I313" s="116">
        <v>10604000</v>
      </c>
      <c r="J313" s="116">
        <v>10604000</v>
      </c>
      <c r="K313" s="116">
        <v>0</v>
      </c>
      <c r="L313" s="116">
        <v>0</v>
      </c>
      <c r="M313" s="116">
        <v>0</v>
      </c>
      <c r="N313" s="116">
        <v>0</v>
      </c>
      <c r="O313" s="116">
        <v>0</v>
      </c>
      <c r="P313" s="116">
        <v>0</v>
      </c>
      <c r="Q313" s="27" t="str">
        <f t="shared" si="72"/>
        <v>Registered</v>
      </c>
      <c r="R313" s="94">
        <f t="shared" si="73"/>
        <v>1</v>
      </c>
      <c r="S313" s="95"/>
      <c r="T313" s="117">
        <f t="shared" si="74"/>
        <v>0</v>
      </c>
      <c r="U313" s="117">
        <f t="shared" si="75"/>
        <v>0</v>
      </c>
    </row>
    <row r="314" spans="1:21" x14ac:dyDescent="0.3">
      <c r="A314" s="114">
        <v>5535</v>
      </c>
      <c r="B314" s="114" t="s">
        <v>396</v>
      </c>
      <c r="C314" s="114" t="s">
        <v>70</v>
      </c>
      <c r="D314" s="114" t="s">
        <v>6700</v>
      </c>
      <c r="E314" s="114" t="s">
        <v>6701</v>
      </c>
      <c r="F314" s="115">
        <v>43733</v>
      </c>
      <c r="G314" s="114" t="s">
        <v>5341</v>
      </c>
      <c r="H314" s="116">
        <v>8000000</v>
      </c>
      <c r="I314" s="116">
        <v>8000000</v>
      </c>
      <c r="J314" s="116">
        <v>8000000</v>
      </c>
      <c r="K314" s="116">
        <v>0</v>
      </c>
      <c r="L314" s="116">
        <v>0</v>
      </c>
      <c r="M314" s="116">
        <v>0</v>
      </c>
      <c r="N314" s="116">
        <v>0</v>
      </c>
      <c r="O314" s="116">
        <v>0</v>
      </c>
      <c r="P314" s="116">
        <v>0</v>
      </c>
      <c r="Q314" s="27" t="str">
        <f t="shared" si="72"/>
        <v>Registered</v>
      </c>
      <c r="R314" s="94">
        <f t="shared" si="73"/>
        <v>1</v>
      </c>
      <c r="S314" s="95"/>
      <c r="T314" s="117">
        <f t="shared" si="74"/>
        <v>0</v>
      </c>
      <c r="U314" s="117">
        <f t="shared" si="75"/>
        <v>0</v>
      </c>
    </row>
    <row r="315" spans="1:21" x14ac:dyDescent="0.3">
      <c r="A315" s="114">
        <v>5536</v>
      </c>
      <c r="B315" s="114" t="s">
        <v>396</v>
      </c>
      <c r="C315" s="114" t="s">
        <v>70</v>
      </c>
      <c r="D315" s="114" t="s">
        <v>6702</v>
      </c>
      <c r="E315" s="114" t="s">
        <v>6688</v>
      </c>
      <c r="F315" s="115">
        <v>44439</v>
      </c>
      <c r="G315" s="114" t="s">
        <v>5443</v>
      </c>
      <c r="H315" s="116">
        <v>6540000</v>
      </c>
      <c r="I315" s="116">
        <v>6540000</v>
      </c>
      <c r="J315" s="116">
        <v>6540000</v>
      </c>
      <c r="K315" s="116">
        <v>0</v>
      </c>
      <c r="L315" s="116">
        <v>0</v>
      </c>
      <c r="M315" s="116">
        <v>0</v>
      </c>
      <c r="N315" s="116">
        <v>0</v>
      </c>
      <c r="O315" s="116">
        <v>0</v>
      </c>
      <c r="P315" s="116">
        <v>0</v>
      </c>
      <c r="Q315" s="27" t="str">
        <f t="shared" si="72"/>
        <v>Registered</v>
      </c>
      <c r="R315" s="94">
        <f t="shared" si="73"/>
        <v>1</v>
      </c>
      <c r="S315" s="95"/>
      <c r="T315" s="117">
        <f t="shared" si="74"/>
        <v>0</v>
      </c>
      <c r="U315" s="117">
        <f t="shared" si="75"/>
        <v>0</v>
      </c>
    </row>
    <row r="316" spans="1:21" x14ac:dyDescent="0.3">
      <c r="A316" s="114">
        <v>5537</v>
      </c>
      <c r="B316" s="114" t="s">
        <v>396</v>
      </c>
      <c r="C316" s="114" t="s">
        <v>70</v>
      </c>
      <c r="D316" s="114" t="s">
        <v>6703</v>
      </c>
      <c r="E316" s="114" t="s">
        <v>398</v>
      </c>
      <c r="F316" s="115">
        <v>44823</v>
      </c>
      <c r="G316" s="114" t="s">
        <v>2346</v>
      </c>
      <c r="H316" s="116">
        <v>4203500</v>
      </c>
      <c r="I316" s="116">
        <v>4203500</v>
      </c>
      <c r="J316" s="116">
        <v>4203500</v>
      </c>
      <c r="K316" s="116">
        <v>0</v>
      </c>
      <c r="L316" s="116">
        <v>0</v>
      </c>
      <c r="M316" s="116">
        <v>0</v>
      </c>
      <c r="N316" s="116">
        <v>0</v>
      </c>
      <c r="O316" s="116">
        <v>0</v>
      </c>
      <c r="P316" s="116">
        <v>0</v>
      </c>
      <c r="Q316" s="27" t="str">
        <f t="shared" si="72"/>
        <v>Registered</v>
      </c>
      <c r="R316" s="94">
        <f t="shared" si="73"/>
        <v>1</v>
      </c>
      <c r="S316" s="95"/>
      <c r="T316" s="117">
        <f t="shared" si="74"/>
        <v>0</v>
      </c>
      <c r="U316" s="117">
        <f t="shared" si="75"/>
        <v>0</v>
      </c>
    </row>
    <row r="317" spans="1:21" x14ac:dyDescent="0.3">
      <c r="A317" s="114">
        <v>5538</v>
      </c>
      <c r="B317" s="114" t="s">
        <v>396</v>
      </c>
      <c r="C317" s="114" t="s">
        <v>70</v>
      </c>
      <c r="D317" s="114" t="s">
        <v>6704</v>
      </c>
      <c r="E317" s="114" t="s">
        <v>2004</v>
      </c>
      <c r="F317" s="115">
        <v>45027</v>
      </c>
      <c r="G317" s="114" t="s">
        <v>2159</v>
      </c>
      <c r="H317" s="116">
        <v>11451000</v>
      </c>
      <c r="I317" s="116">
        <v>11451000</v>
      </c>
      <c r="J317" s="116">
        <v>11451000</v>
      </c>
      <c r="K317" s="116">
        <v>0</v>
      </c>
      <c r="L317" s="116">
        <v>0</v>
      </c>
      <c r="M317" s="116">
        <v>0</v>
      </c>
      <c r="N317" s="116">
        <v>0</v>
      </c>
      <c r="O317" s="116">
        <v>0</v>
      </c>
      <c r="P317" s="116">
        <v>0</v>
      </c>
      <c r="Q317" s="27" t="str">
        <f t="shared" si="72"/>
        <v>Registered</v>
      </c>
      <c r="R317" s="94">
        <f t="shared" si="73"/>
        <v>1</v>
      </c>
      <c r="S317" s="95"/>
      <c r="T317" s="117">
        <f t="shared" si="74"/>
        <v>0</v>
      </c>
      <c r="U317" s="117">
        <f t="shared" si="75"/>
        <v>0</v>
      </c>
    </row>
    <row r="318" spans="1:21" x14ac:dyDescent="0.3">
      <c r="A318" s="114">
        <v>5539</v>
      </c>
      <c r="B318" s="114" t="s">
        <v>396</v>
      </c>
      <c r="C318" s="114" t="s">
        <v>70</v>
      </c>
      <c r="D318" s="114" t="s">
        <v>6705</v>
      </c>
      <c r="E318" s="114" t="s">
        <v>398</v>
      </c>
      <c r="F318" s="115">
        <v>44789</v>
      </c>
      <c r="G318" s="114" t="s">
        <v>4109</v>
      </c>
      <c r="H318" s="116">
        <v>4950000</v>
      </c>
      <c r="I318" s="116">
        <v>4950000</v>
      </c>
      <c r="J318" s="116">
        <v>4950000</v>
      </c>
      <c r="K318" s="116">
        <v>0</v>
      </c>
      <c r="L318" s="116">
        <v>0</v>
      </c>
      <c r="M318" s="116">
        <v>0</v>
      </c>
      <c r="N318" s="116">
        <v>0</v>
      </c>
      <c r="O318" s="116">
        <v>0</v>
      </c>
      <c r="P318" s="116">
        <v>0</v>
      </c>
      <c r="Q318" s="27" t="str">
        <f t="shared" si="72"/>
        <v>Registered</v>
      </c>
      <c r="R318" s="94">
        <f t="shared" si="73"/>
        <v>1</v>
      </c>
      <c r="S318" s="95"/>
      <c r="T318" s="117">
        <f t="shared" si="74"/>
        <v>0</v>
      </c>
      <c r="U318" s="117">
        <f t="shared" si="75"/>
        <v>0</v>
      </c>
    </row>
    <row r="319" spans="1:21" x14ac:dyDescent="0.3">
      <c r="A319" s="114">
        <v>5540</v>
      </c>
      <c r="B319" s="114" t="s">
        <v>396</v>
      </c>
      <c r="C319" s="114" t="s">
        <v>70</v>
      </c>
      <c r="D319" s="114" t="s">
        <v>6706</v>
      </c>
      <c r="E319" s="114" t="s">
        <v>398</v>
      </c>
      <c r="F319" s="115">
        <v>44789</v>
      </c>
      <c r="G319" s="114" t="s">
        <v>6696</v>
      </c>
      <c r="H319" s="116">
        <v>4950000</v>
      </c>
      <c r="I319" s="116">
        <v>4950000</v>
      </c>
      <c r="J319" s="116">
        <v>4950000</v>
      </c>
      <c r="K319" s="116">
        <v>0</v>
      </c>
      <c r="L319" s="116">
        <v>0</v>
      </c>
      <c r="M319" s="116">
        <v>0</v>
      </c>
      <c r="N319" s="116">
        <v>0</v>
      </c>
      <c r="O319" s="116">
        <v>0</v>
      </c>
      <c r="P319" s="116">
        <v>0</v>
      </c>
      <c r="Q319" s="27" t="str">
        <f t="shared" si="72"/>
        <v>Registered</v>
      </c>
      <c r="R319" s="94">
        <f t="shared" si="73"/>
        <v>1</v>
      </c>
      <c r="S319" s="95"/>
      <c r="T319" s="117">
        <f t="shared" si="74"/>
        <v>0</v>
      </c>
      <c r="U319" s="117">
        <f t="shared" si="75"/>
        <v>0</v>
      </c>
    </row>
    <row r="320" spans="1:21" x14ac:dyDescent="0.3">
      <c r="A320" s="114">
        <v>5541</v>
      </c>
      <c r="B320" s="114" t="s">
        <v>396</v>
      </c>
      <c r="C320" s="114" t="s">
        <v>70</v>
      </c>
      <c r="D320" s="114" t="s">
        <v>6707</v>
      </c>
      <c r="E320" s="114" t="s">
        <v>6708</v>
      </c>
      <c r="F320" s="115">
        <v>44972</v>
      </c>
      <c r="G320" s="114" t="s">
        <v>4054</v>
      </c>
      <c r="H320" s="116">
        <v>6900000</v>
      </c>
      <c r="I320" s="116">
        <v>6900000</v>
      </c>
      <c r="J320" s="116">
        <v>6900000</v>
      </c>
      <c r="K320" s="116">
        <v>0</v>
      </c>
      <c r="L320" s="116">
        <v>0</v>
      </c>
      <c r="M320" s="116">
        <v>0</v>
      </c>
      <c r="N320" s="116">
        <v>0</v>
      </c>
      <c r="O320" s="116">
        <v>0</v>
      </c>
      <c r="P320" s="116">
        <v>0</v>
      </c>
      <c r="Q320" s="27" t="str">
        <f t="shared" si="72"/>
        <v>Registered</v>
      </c>
      <c r="R320" s="94">
        <f t="shared" si="73"/>
        <v>1</v>
      </c>
      <c r="S320" s="95"/>
      <c r="T320" s="117">
        <f t="shared" si="74"/>
        <v>0</v>
      </c>
      <c r="U320" s="117">
        <f t="shared" si="75"/>
        <v>0</v>
      </c>
    </row>
    <row r="321" spans="1:21" x14ac:dyDescent="0.3">
      <c r="A321" s="114">
        <v>5542</v>
      </c>
      <c r="B321" s="114" t="s">
        <v>396</v>
      </c>
      <c r="C321" s="114" t="s">
        <v>70</v>
      </c>
      <c r="D321" s="114" t="s">
        <v>6709</v>
      </c>
      <c r="E321" s="114" t="s">
        <v>398</v>
      </c>
      <c r="F321" s="115">
        <v>44789</v>
      </c>
      <c r="G321" s="114" t="s">
        <v>2016</v>
      </c>
      <c r="H321" s="116">
        <v>4630000</v>
      </c>
      <c r="I321" s="116">
        <v>4630000</v>
      </c>
      <c r="J321" s="116">
        <v>4630000</v>
      </c>
      <c r="K321" s="116">
        <v>0</v>
      </c>
      <c r="L321" s="116">
        <v>0</v>
      </c>
      <c r="M321" s="116">
        <v>0</v>
      </c>
      <c r="N321" s="116">
        <v>0</v>
      </c>
      <c r="O321" s="116">
        <v>0</v>
      </c>
      <c r="P321" s="116">
        <v>0</v>
      </c>
      <c r="Q321" s="27" t="str">
        <f t="shared" si="72"/>
        <v>Registered</v>
      </c>
      <c r="R321" s="94">
        <f t="shared" si="73"/>
        <v>1</v>
      </c>
      <c r="S321" s="95"/>
      <c r="T321" s="117">
        <f t="shared" si="74"/>
        <v>0</v>
      </c>
      <c r="U321" s="117">
        <f t="shared" si="75"/>
        <v>0</v>
      </c>
    </row>
    <row r="322" spans="1:21" x14ac:dyDescent="0.3">
      <c r="A322" s="114">
        <v>5543</v>
      </c>
      <c r="B322" s="114" t="s">
        <v>396</v>
      </c>
      <c r="C322" s="114" t="s">
        <v>70</v>
      </c>
      <c r="D322" s="114" t="s">
        <v>6710</v>
      </c>
      <c r="E322" s="114" t="s">
        <v>6711</v>
      </c>
      <c r="F322" s="115">
        <v>44753</v>
      </c>
      <c r="G322" s="114" t="s">
        <v>5117</v>
      </c>
      <c r="H322" s="116">
        <v>5766000</v>
      </c>
      <c r="I322" s="116">
        <v>5766000</v>
      </c>
      <c r="J322" s="116">
        <v>5766000</v>
      </c>
      <c r="K322" s="116">
        <v>0</v>
      </c>
      <c r="L322" s="116">
        <v>0</v>
      </c>
      <c r="M322" s="116">
        <v>0</v>
      </c>
      <c r="N322" s="116">
        <v>0</v>
      </c>
      <c r="O322" s="116">
        <v>0</v>
      </c>
      <c r="P322" s="116">
        <v>0</v>
      </c>
      <c r="Q322" s="27" t="str">
        <f t="shared" ref="Q322:Q385" si="76">IF(G322="01 Jan 1900","Unregistered","Registered")</f>
        <v>Registered</v>
      </c>
      <c r="R322" s="94">
        <f t="shared" si="73"/>
        <v>1</v>
      </c>
      <c r="S322" s="95"/>
      <c r="T322" s="117">
        <f t="shared" si="74"/>
        <v>0</v>
      </c>
      <c r="U322" s="117">
        <f t="shared" si="75"/>
        <v>0</v>
      </c>
    </row>
    <row r="323" spans="1:21" x14ac:dyDescent="0.3">
      <c r="A323" s="114">
        <v>5544</v>
      </c>
      <c r="B323" s="114" t="s">
        <v>396</v>
      </c>
      <c r="C323" s="114" t="s">
        <v>70</v>
      </c>
      <c r="D323" s="114" t="s">
        <v>6712</v>
      </c>
      <c r="E323" s="114" t="s">
        <v>6374</v>
      </c>
      <c r="F323" s="115">
        <v>45098</v>
      </c>
      <c r="G323" s="114" t="s">
        <v>2998</v>
      </c>
      <c r="H323" s="116">
        <v>13100000</v>
      </c>
      <c r="I323" s="116">
        <v>13100000</v>
      </c>
      <c r="J323" s="116">
        <v>13100000</v>
      </c>
      <c r="K323" s="116">
        <v>0</v>
      </c>
      <c r="L323" s="116">
        <v>0</v>
      </c>
      <c r="M323" s="116">
        <v>0</v>
      </c>
      <c r="N323" s="116">
        <v>0</v>
      </c>
      <c r="O323" s="116">
        <v>0</v>
      </c>
      <c r="P323" s="116">
        <v>0</v>
      </c>
      <c r="Q323" s="27" t="str">
        <f t="shared" si="76"/>
        <v>Registered</v>
      </c>
      <c r="R323" s="94">
        <f t="shared" ref="R323:R386" si="77">(I323/H323)</f>
        <v>1</v>
      </c>
      <c r="S323" s="95"/>
      <c r="T323" s="117">
        <f t="shared" si="74"/>
        <v>0</v>
      </c>
      <c r="U323" s="117">
        <f t="shared" si="75"/>
        <v>0</v>
      </c>
    </row>
    <row r="324" spans="1:21" s="101" customFormat="1" x14ac:dyDescent="0.3">
      <c r="A324" s="99">
        <v>10557</v>
      </c>
      <c r="B324" s="99" t="s">
        <v>396</v>
      </c>
      <c r="C324" s="99" t="s">
        <v>70</v>
      </c>
      <c r="D324" s="99" t="s">
        <v>403</v>
      </c>
      <c r="E324" s="99" t="s">
        <v>404</v>
      </c>
      <c r="F324" s="100">
        <v>46168</v>
      </c>
      <c r="G324" s="99" t="s">
        <v>1898</v>
      </c>
      <c r="H324" s="96">
        <v>5570000</v>
      </c>
      <c r="I324" s="96">
        <f>H324*R324</f>
        <v>5570000</v>
      </c>
      <c r="J324" s="96">
        <v>500000</v>
      </c>
      <c r="K324" s="96">
        <f t="shared" ref="K324:K325" si="78">I324-J324</f>
        <v>5070000</v>
      </c>
      <c r="L324" s="97">
        <f t="shared" ref="L324:L325" si="79">IF(AND($S324&gt;=0,$S324&lt;=30),$K324,0)</f>
        <v>0</v>
      </c>
      <c r="M324" s="97">
        <f t="shared" ref="M324:M325" si="80">IF(AND($S324&gt;=31,$S324&lt;=60),$K324,0)</f>
        <v>5070000</v>
      </c>
      <c r="N324" s="97">
        <f t="shared" ref="N324:N325" si="81">IF(AND($S324&gt;=61,$S324&lt;=90),$K324,0)</f>
        <v>0</v>
      </c>
      <c r="O324" s="97">
        <f t="shared" ref="O324:O325" si="82">IF(AND($S324&gt;=91,$S324&lt;=120),$K324,0)</f>
        <v>0</v>
      </c>
      <c r="P324" s="98">
        <f t="shared" ref="P324:P325" si="83">IF($S324&gt;120,$K324,0)</f>
        <v>0</v>
      </c>
      <c r="Q324" s="101" t="str">
        <f t="shared" si="76"/>
        <v>Unregistered</v>
      </c>
      <c r="R324" s="102">
        <v>1</v>
      </c>
      <c r="S324" s="95">
        <f t="shared" ref="S324:S325" si="84">DATE(2026,6,30)-F324</f>
        <v>35</v>
      </c>
    </row>
    <row r="325" spans="1:21" s="101" customFormat="1" x14ac:dyDescent="0.3">
      <c r="A325" s="99">
        <v>10737</v>
      </c>
      <c r="B325" s="99" t="s">
        <v>396</v>
      </c>
      <c r="C325" s="99" t="s">
        <v>70</v>
      </c>
      <c r="D325" s="99" t="s">
        <v>10151</v>
      </c>
      <c r="E325" s="99" t="s">
        <v>10152</v>
      </c>
      <c r="F325" s="100">
        <v>45005</v>
      </c>
      <c r="G325" s="99" t="s">
        <v>1898</v>
      </c>
      <c r="H325" s="96">
        <v>5200000</v>
      </c>
      <c r="I325" s="96">
        <f>H325*R325</f>
        <v>5200000</v>
      </c>
      <c r="J325" s="96">
        <v>3225000</v>
      </c>
      <c r="K325" s="96">
        <f t="shared" si="78"/>
        <v>1975000</v>
      </c>
      <c r="L325" s="97">
        <f t="shared" si="79"/>
        <v>0</v>
      </c>
      <c r="M325" s="97">
        <f t="shared" si="80"/>
        <v>0</v>
      </c>
      <c r="N325" s="97">
        <f t="shared" si="81"/>
        <v>0</v>
      </c>
      <c r="O325" s="97">
        <f t="shared" si="82"/>
        <v>0</v>
      </c>
      <c r="P325" s="98">
        <f t="shared" si="83"/>
        <v>1975000</v>
      </c>
      <c r="Q325" s="101" t="str">
        <f t="shared" si="76"/>
        <v>Unregistered</v>
      </c>
      <c r="R325" s="102">
        <v>1</v>
      </c>
      <c r="S325" s="95">
        <f t="shared" si="84"/>
        <v>1198</v>
      </c>
    </row>
    <row r="326" spans="1:21" x14ac:dyDescent="0.3">
      <c r="A326" s="114">
        <v>10975</v>
      </c>
      <c r="B326" s="114" t="s">
        <v>396</v>
      </c>
      <c r="C326" s="114" t="s">
        <v>70</v>
      </c>
      <c r="D326" s="114" t="s">
        <v>10331</v>
      </c>
      <c r="E326" s="114" t="s">
        <v>10332</v>
      </c>
      <c r="F326" s="115">
        <v>43758</v>
      </c>
      <c r="G326" s="114" t="s">
        <v>10333</v>
      </c>
      <c r="H326" s="116">
        <v>1</v>
      </c>
      <c r="I326" s="116">
        <v>0</v>
      </c>
      <c r="J326" s="116"/>
      <c r="K326" s="116">
        <f>I326-J326</f>
        <v>0</v>
      </c>
      <c r="L326" s="116">
        <v>0</v>
      </c>
      <c r="M326" s="116">
        <v>0</v>
      </c>
      <c r="N326" s="116">
        <v>0</v>
      </c>
      <c r="O326" s="116">
        <v>0</v>
      </c>
      <c r="P326" s="116">
        <v>0</v>
      </c>
      <c r="Q326" s="27" t="str">
        <f t="shared" si="76"/>
        <v>Registered</v>
      </c>
      <c r="R326" s="94">
        <f t="shared" si="77"/>
        <v>0</v>
      </c>
      <c r="S326" s="95"/>
      <c r="T326" s="117">
        <f>L326+M326+N326+O326+P326</f>
        <v>0</v>
      </c>
      <c r="U326" s="117">
        <f>K326-T326</f>
        <v>0</v>
      </c>
    </row>
    <row r="327" spans="1:21" s="101" customFormat="1" x14ac:dyDescent="0.3">
      <c r="A327" s="99">
        <v>10976</v>
      </c>
      <c r="B327" s="99" t="s">
        <v>396</v>
      </c>
      <c r="C327" s="99" t="s">
        <v>70</v>
      </c>
      <c r="D327" s="99" t="s">
        <v>10334</v>
      </c>
      <c r="E327" s="99" t="s">
        <v>10332</v>
      </c>
      <c r="F327" s="100">
        <v>43758</v>
      </c>
      <c r="G327" s="99" t="s">
        <v>1898</v>
      </c>
      <c r="H327" s="96">
        <v>1</v>
      </c>
      <c r="I327" s="96">
        <f>H327*R327</f>
        <v>1</v>
      </c>
      <c r="J327" s="96"/>
      <c r="K327" s="96">
        <f t="shared" ref="K327:K333" si="85">I327-J327</f>
        <v>1</v>
      </c>
      <c r="L327" s="97">
        <f t="shared" ref="L327:L333" si="86">IF(AND($S327&gt;=0,$S327&lt;=30),$K327,0)</f>
        <v>0</v>
      </c>
      <c r="M327" s="97">
        <f t="shared" ref="M327:M333" si="87">IF(AND($S327&gt;=31,$S327&lt;=60),$K327,0)</f>
        <v>0</v>
      </c>
      <c r="N327" s="97">
        <f t="shared" ref="N327:N333" si="88">IF(AND($S327&gt;=61,$S327&lt;=90),$K327,0)</f>
        <v>0</v>
      </c>
      <c r="O327" s="97">
        <f t="shared" ref="O327:O333" si="89">IF(AND($S327&gt;=91,$S327&lt;=120),$K327,0)</f>
        <v>0</v>
      </c>
      <c r="P327" s="98">
        <f t="shared" ref="P327:P333" si="90">IF($S327&gt;120,$K327,0)</f>
        <v>1</v>
      </c>
      <c r="Q327" s="101" t="str">
        <f t="shared" si="76"/>
        <v>Unregistered</v>
      </c>
      <c r="R327" s="102">
        <v>1</v>
      </c>
      <c r="S327" s="95">
        <f t="shared" ref="S327:S333" si="91">DATE(2026,6,30)-F327</f>
        <v>2445</v>
      </c>
    </row>
    <row r="328" spans="1:21" s="101" customFormat="1" x14ac:dyDescent="0.3">
      <c r="A328" s="99">
        <v>10977</v>
      </c>
      <c r="B328" s="99" t="s">
        <v>396</v>
      </c>
      <c r="C328" s="99" t="s">
        <v>70</v>
      </c>
      <c r="D328" s="99" t="s">
        <v>10335</v>
      </c>
      <c r="E328" s="99" t="s">
        <v>10332</v>
      </c>
      <c r="F328" s="100">
        <v>43758</v>
      </c>
      <c r="G328" s="99" t="s">
        <v>1898</v>
      </c>
      <c r="H328" s="96">
        <v>1</v>
      </c>
      <c r="I328" s="96">
        <f>H328*R328</f>
        <v>1</v>
      </c>
      <c r="J328" s="96"/>
      <c r="K328" s="96">
        <f t="shared" si="85"/>
        <v>1</v>
      </c>
      <c r="L328" s="97">
        <f t="shared" si="86"/>
        <v>0</v>
      </c>
      <c r="M328" s="97">
        <f t="shared" si="87"/>
        <v>0</v>
      </c>
      <c r="N328" s="97">
        <f t="shared" si="88"/>
        <v>0</v>
      </c>
      <c r="O328" s="97">
        <f t="shared" si="89"/>
        <v>0</v>
      </c>
      <c r="P328" s="98">
        <f t="shared" si="90"/>
        <v>1</v>
      </c>
      <c r="Q328" s="101" t="str">
        <f t="shared" si="76"/>
        <v>Unregistered</v>
      </c>
      <c r="R328" s="102">
        <v>1</v>
      </c>
      <c r="S328" s="95">
        <f t="shared" si="91"/>
        <v>2445</v>
      </c>
    </row>
    <row r="329" spans="1:21" s="101" customFormat="1" x14ac:dyDescent="0.3">
      <c r="A329" s="99">
        <v>10978</v>
      </c>
      <c r="B329" s="99" t="s">
        <v>396</v>
      </c>
      <c r="C329" s="99" t="s">
        <v>70</v>
      </c>
      <c r="D329" s="99" t="s">
        <v>10336</v>
      </c>
      <c r="E329" s="99" t="s">
        <v>10332</v>
      </c>
      <c r="F329" s="100">
        <v>43758</v>
      </c>
      <c r="G329" s="99" t="s">
        <v>1898</v>
      </c>
      <c r="H329" s="96">
        <v>1</v>
      </c>
      <c r="I329" s="96">
        <f>H329*R329</f>
        <v>1</v>
      </c>
      <c r="J329" s="96"/>
      <c r="K329" s="96">
        <f t="shared" si="85"/>
        <v>1</v>
      </c>
      <c r="L329" s="97">
        <f t="shared" si="86"/>
        <v>0</v>
      </c>
      <c r="M329" s="97">
        <f t="shared" si="87"/>
        <v>0</v>
      </c>
      <c r="N329" s="97">
        <f t="shared" si="88"/>
        <v>0</v>
      </c>
      <c r="O329" s="97">
        <f t="shared" si="89"/>
        <v>0</v>
      </c>
      <c r="P329" s="98">
        <f t="shared" si="90"/>
        <v>1</v>
      </c>
      <c r="Q329" s="101" t="str">
        <f t="shared" si="76"/>
        <v>Unregistered</v>
      </c>
      <c r="R329" s="102">
        <v>1</v>
      </c>
      <c r="S329" s="95">
        <f t="shared" si="91"/>
        <v>2445</v>
      </c>
    </row>
    <row r="330" spans="1:21" s="101" customFormat="1" x14ac:dyDescent="0.3">
      <c r="A330" s="99">
        <v>10979</v>
      </c>
      <c r="B330" s="99" t="s">
        <v>396</v>
      </c>
      <c r="C330" s="99" t="s">
        <v>70</v>
      </c>
      <c r="D330" s="99" t="s">
        <v>10337</v>
      </c>
      <c r="E330" s="99" t="s">
        <v>10332</v>
      </c>
      <c r="F330" s="100">
        <v>43758</v>
      </c>
      <c r="G330" s="99" t="s">
        <v>1898</v>
      </c>
      <c r="H330" s="96">
        <v>1</v>
      </c>
      <c r="I330" s="96">
        <f>H330*R330</f>
        <v>1</v>
      </c>
      <c r="J330" s="96"/>
      <c r="K330" s="96">
        <f t="shared" si="85"/>
        <v>1</v>
      </c>
      <c r="L330" s="97">
        <f t="shared" si="86"/>
        <v>0</v>
      </c>
      <c r="M330" s="97">
        <f t="shared" si="87"/>
        <v>0</v>
      </c>
      <c r="N330" s="97">
        <f t="shared" si="88"/>
        <v>0</v>
      </c>
      <c r="O330" s="97">
        <f t="shared" si="89"/>
        <v>0</v>
      </c>
      <c r="P330" s="98">
        <f t="shared" si="90"/>
        <v>1</v>
      </c>
      <c r="Q330" s="101" t="str">
        <f t="shared" si="76"/>
        <v>Unregistered</v>
      </c>
      <c r="R330" s="102">
        <v>1</v>
      </c>
      <c r="S330" s="95">
        <f t="shared" si="91"/>
        <v>2445</v>
      </c>
    </row>
    <row r="331" spans="1:21" s="101" customFormat="1" x14ac:dyDescent="0.3">
      <c r="A331" s="99">
        <v>10980</v>
      </c>
      <c r="B331" s="99" t="s">
        <v>396</v>
      </c>
      <c r="C331" s="99" t="s">
        <v>70</v>
      </c>
      <c r="D331" s="99" t="s">
        <v>10338</v>
      </c>
      <c r="E331" s="99" t="s">
        <v>10332</v>
      </c>
      <c r="F331" s="100">
        <v>43758</v>
      </c>
      <c r="G331" s="99" t="s">
        <v>1898</v>
      </c>
      <c r="H331" s="96">
        <v>1</v>
      </c>
      <c r="I331" s="96">
        <f>H331*R331</f>
        <v>1</v>
      </c>
      <c r="J331" s="96"/>
      <c r="K331" s="96">
        <f t="shared" si="85"/>
        <v>1</v>
      </c>
      <c r="L331" s="97">
        <f t="shared" si="86"/>
        <v>0</v>
      </c>
      <c r="M331" s="97">
        <f t="shared" si="87"/>
        <v>0</v>
      </c>
      <c r="N331" s="97">
        <f t="shared" si="88"/>
        <v>0</v>
      </c>
      <c r="O331" s="97">
        <f t="shared" si="89"/>
        <v>0</v>
      </c>
      <c r="P331" s="98">
        <f t="shared" si="90"/>
        <v>1</v>
      </c>
      <c r="Q331" s="101" t="str">
        <f t="shared" si="76"/>
        <v>Unregistered</v>
      </c>
      <c r="R331" s="102">
        <v>1</v>
      </c>
      <c r="S331" s="95">
        <f t="shared" si="91"/>
        <v>2445</v>
      </c>
    </row>
    <row r="332" spans="1:21" s="101" customFormat="1" x14ac:dyDescent="0.3">
      <c r="A332" s="99">
        <v>10981</v>
      </c>
      <c r="B332" s="99" t="s">
        <v>396</v>
      </c>
      <c r="C332" s="99" t="s">
        <v>70</v>
      </c>
      <c r="D332" s="99" t="s">
        <v>10339</v>
      </c>
      <c r="E332" s="99" t="s">
        <v>10332</v>
      </c>
      <c r="F332" s="100">
        <v>43758</v>
      </c>
      <c r="G332" s="99" t="s">
        <v>1898</v>
      </c>
      <c r="H332" s="96">
        <v>1</v>
      </c>
      <c r="I332" s="96">
        <f>H332*R332</f>
        <v>1</v>
      </c>
      <c r="J332" s="96"/>
      <c r="K332" s="96">
        <f t="shared" si="85"/>
        <v>1</v>
      </c>
      <c r="L332" s="97">
        <f t="shared" si="86"/>
        <v>0</v>
      </c>
      <c r="M332" s="97">
        <f t="shared" si="87"/>
        <v>0</v>
      </c>
      <c r="N332" s="97">
        <f t="shared" si="88"/>
        <v>0</v>
      </c>
      <c r="O332" s="97">
        <f t="shared" si="89"/>
        <v>0</v>
      </c>
      <c r="P332" s="98">
        <f t="shared" si="90"/>
        <v>1</v>
      </c>
      <c r="Q332" s="101" t="str">
        <f t="shared" si="76"/>
        <v>Unregistered</v>
      </c>
      <c r="R332" s="102">
        <v>1</v>
      </c>
      <c r="S332" s="95">
        <f t="shared" si="91"/>
        <v>2445</v>
      </c>
    </row>
    <row r="333" spans="1:21" s="101" customFormat="1" x14ac:dyDescent="0.3">
      <c r="A333" s="99">
        <v>10982</v>
      </c>
      <c r="B333" s="99" t="s">
        <v>396</v>
      </c>
      <c r="C333" s="99" t="s">
        <v>70</v>
      </c>
      <c r="D333" s="99" t="s">
        <v>10340</v>
      </c>
      <c r="E333" s="99" t="s">
        <v>10332</v>
      </c>
      <c r="F333" s="100">
        <v>43758</v>
      </c>
      <c r="G333" s="99" t="s">
        <v>1898</v>
      </c>
      <c r="H333" s="96">
        <v>1</v>
      </c>
      <c r="I333" s="96">
        <f>H333*R333</f>
        <v>1</v>
      </c>
      <c r="J333" s="96"/>
      <c r="K333" s="96">
        <f t="shared" si="85"/>
        <v>1</v>
      </c>
      <c r="L333" s="97">
        <f t="shared" si="86"/>
        <v>0</v>
      </c>
      <c r="M333" s="97">
        <f t="shared" si="87"/>
        <v>0</v>
      </c>
      <c r="N333" s="97">
        <f t="shared" si="88"/>
        <v>0</v>
      </c>
      <c r="O333" s="97">
        <f t="shared" si="89"/>
        <v>0</v>
      </c>
      <c r="P333" s="98">
        <f t="shared" si="90"/>
        <v>1</v>
      </c>
      <c r="Q333" s="101" t="str">
        <f t="shared" si="76"/>
        <v>Unregistered</v>
      </c>
      <c r="R333" s="102">
        <v>1</v>
      </c>
      <c r="S333" s="95">
        <f t="shared" si="91"/>
        <v>2445</v>
      </c>
    </row>
    <row r="334" spans="1:21" x14ac:dyDescent="0.3">
      <c r="A334" s="114">
        <v>10983</v>
      </c>
      <c r="B334" s="114" t="s">
        <v>396</v>
      </c>
      <c r="C334" s="114" t="s">
        <v>70</v>
      </c>
      <c r="D334" s="114" t="s">
        <v>10342</v>
      </c>
      <c r="E334" s="114" t="s">
        <v>10332</v>
      </c>
      <c r="F334" s="115">
        <v>44755</v>
      </c>
      <c r="G334" s="114" t="s">
        <v>5173</v>
      </c>
      <c r="H334" s="116">
        <v>1</v>
      </c>
      <c r="I334" s="116">
        <v>0</v>
      </c>
      <c r="J334" s="116"/>
      <c r="K334" s="116">
        <f>I334-J334</f>
        <v>0</v>
      </c>
      <c r="L334" s="116">
        <v>0</v>
      </c>
      <c r="M334" s="116">
        <v>0</v>
      </c>
      <c r="N334" s="116">
        <v>0</v>
      </c>
      <c r="O334" s="116">
        <v>0</v>
      </c>
      <c r="P334" s="116">
        <v>0</v>
      </c>
      <c r="Q334" s="27" t="str">
        <f t="shared" si="76"/>
        <v>Registered</v>
      </c>
      <c r="R334" s="94">
        <f t="shared" si="77"/>
        <v>0</v>
      </c>
      <c r="S334" s="95"/>
      <c r="T334" s="117">
        <f t="shared" ref="T334:T336" si="92">L334+M334+N334+O334+P334</f>
        <v>0</v>
      </c>
      <c r="U334" s="117">
        <f t="shared" ref="U334:U336" si="93">K334-T334</f>
        <v>0</v>
      </c>
    </row>
    <row r="335" spans="1:21" x14ac:dyDescent="0.3">
      <c r="A335" s="114">
        <v>10984</v>
      </c>
      <c r="B335" s="114" t="s">
        <v>396</v>
      </c>
      <c r="C335" s="114" t="s">
        <v>70</v>
      </c>
      <c r="D335" s="114" t="s">
        <v>10343</v>
      </c>
      <c r="E335" s="114" t="s">
        <v>10332</v>
      </c>
      <c r="F335" s="115">
        <v>43758</v>
      </c>
      <c r="G335" s="114" t="s">
        <v>10333</v>
      </c>
      <c r="H335" s="116">
        <v>1</v>
      </c>
      <c r="I335" s="116">
        <v>0</v>
      </c>
      <c r="J335" s="116"/>
      <c r="K335" s="116">
        <f>I335-J335</f>
        <v>0</v>
      </c>
      <c r="L335" s="116">
        <v>0</v>
      </c>
      <c r="M335" s="116">
        <v>0</v>
      </c>
      <c r="N335" s="116">
        <v>0</v>
      </c>
      <c r="O335" s="116">
        <v>0</v>
      </c>
      <c r="P335" s="116">
        <v>0</v>
      </c>
      <c r="Q335" s="27" t="str">
        <f t="shared" si="76"/>
        <v>Registered</v>
      </c>
      <c r="R335" s="94">
        <f t="shared" si="77"/>
        <v>0</v>
      </c>
      <c r="S335" s="95"/>
      <c r="T335" s="117">
        <f t="shared" si="92"/>
        <v>0</v>
      </c>
      <c r="U335" s="117">
        <f t="shared" si="93"/>
        <v>0</v>
      </c>
    </row>
    <row r="336" spans="1:21" x14ac:dyDescent="0.3">
      <c r="A336" s="114">
        <v>10985</v>
      </c>
      <c r="B336" s="114" t="s">
        <v>396</v>
      </c>
      <c r="C336" s="114" t="s">
        <v>70</v>
      </c>
      <c r="D336" s="114" t="s">
        <v>10344</v>
      </c>
      <c r="E336" s="114" t="s">
        <v>10332</v>
      </c>
      <c r="F336" s="115">
        <v>43758</v>
      </c>
      <c r="G336" s="114" t="s">
        <v>10333</v>
      </c>
      <c r="H336" s="116">
        <v>1</v>
      </c>
      <c r="I336" s="116">
        <v>0</v>
      </c>
      <c r="J336" s="116"/>
      <c r="K336" s="116">
        <f>I336-J336</f>
        <v>0</v>
      </c>
      <c r="L336" s="116">
        <v>0</v>
      </c>
      <c r="M336" s="116">
        <v>0</v>
      </c>
      <c r="N336" s="116">
        <v>0</v>
      </c>
      <c r="O336" s="116">
        <v>0</v>
      </c>
      <c r="P336" s="116">
        <v>0</v>
      </c>
      <c r="Q336" s="27" t="str">
        <f t="shared" si="76"/>
        <v>Registered</v>
      </c>
      <c r="R336" s="94">
        <f t="shared" si="77"/>
        <v>0</v>
      </c>
      <c r="S336" s="95"/>
      <c r="T336" s="117">
        <f t="shared" si="92"/>
        <v>0</v>
      </c>
      <c r="U336" s="117">
        <f t="shared" si="93"/>
        <v>0</v>
      </c>
    </row>
    <row r="337" spans="1:21" s="101" customFormat="1" x14ac:dyDescent="0.3">
      <c r="A337" s="99">
        <v>10986</v>
      </c>
      <c r="B337" s="99" t="s">
        <v>396</v>
      </c>
      <c r="C337" s="99" t="s">
        <v>70</v>
      </c>
      <c r="D337" s="99" t="s">
        <v>10345</v>
      </c>
      <c r="E337" s="99" t="s">
        <v>10332</v>
      </c>
      <c r="F337" s="100">
        <v>43758</v>
      </c>
      <c r="G337" s="99" t="s">
        <v>1898</v>
      </c>
      <c r="H337" s="96">
        <v>1</v>
      </c>
      <c r="I337" s="96">
        <f>H337*R337</f>
        <v>1</v>
      </c>
      <c r="J337" s="96"/>
      <c r="K337" s="96">
        <f t="shared" ref="K337:K338" si="94">I337-J337</f>
        <v>1</v>
      </c>
      <c r="L337" s="97">
        <f t="shared" ref="L337:L338" si="95">IF(AND($S337&gt;=0,$S337&lt;=30),$K337,0)</f>
        <v>0</v>
      </c>
      <c r="M337" s="97">
        <f t="shared" ref="M337:M338" si="96">IF(AND($S337&gt;=31,$S337&lt;=60),$K337,0)</f>
        <v>0</v>
      </c>
      <c r="N337" s="97">
        <f t="shared" ref="N337:N338" si="97">IF(AND($S337&gt;=61,$S337&lt;=90),$K337,0)</f>
        <v>0</v>
      </c>
      <c r="O337" s="97">
        <f t="shared" ref="O337:O338" si="98">IF(AND($S337&gt;=91,$S337&lt;=120),$K337,0)</f>
        <v>0</v>
      </c>
      <c r="P337" s="98">
        <f t="shared" ref="P337:P338" si="99">IF($S337&gt;120,$K337,0)</f>
        <v>1</v>
      </c>
      <c r="Q337" s="101" t="str">
        <f t="shared" si="76"/>
        <v>Unregistered</v>
      </c>
      <c r="R337" s="102">
        <v>1</v>
      </c>
      <c r="S337" s="95">
        <f t="shared" ref="S337:S338" si="100">DATE(2026,6,30)-F337</f>
        <v>2445</v>
      </c>
    </row>
    <row r="338" spans="1:21" s="101" customFormat="1" x14ac:dyDescent="0.3">
      <c r="A338" s="99">
        <v>10987</v>
      </c>
      <c r="B338" s="99" t="s">
        <v>396</v>
      </c>
      <c r="C338" s="99" t="s">
        <v>70</v>
      </c>
      <c r="D338" s="99" t="s">
        <v>10346</v>
      </c>
      <c r="E338" s="99" t="s">
        <v>10332</v>
      </c>
      <c r="F338" s="100">
        <v>43758</v>
      </c>
      <c r="G338" s="99" t="s">
        <v>1898</v>
      </c>
      <c r="H338" s="96">
        <v>1</v>
      </c>
      <c r="I338" s="96">
        <f>H338*R338</f>
        <v>1</v>
      </c>
      <c r="J338" s="96"/>
      <c r="K338" s="96">
        <f t="shared" si="94"/>
        <v>1</v>
      </c>
      <c r="L338" s="97">
        <f t="shared" si="95"/>
        <v>0</v>
      </c>
      <c r="M338" s="97">
        <f t="shared" si="96"/>
        <v>0</v>
      </c>
      <c r="N338" s="97">
        <f t="shared" si="97"/>
        <v>0</v>
      </c>
      <c r="O338" s="97">
        <f t="shared" si="98"/>
        <v>0</v>
      </c>
      <c r="P338" s="98">
        <f t="shared" si="99"/>
        <v>1</v>
      </c>
      <c r="Q338" s="101" t="str">
        <f t="shared" si="76"/>
        <v>Unregistered</v>
      </c>
      <c r="R338" s="102">
        <v>1</v>
      </c>
      <c r="S338" s="95">
        <f t="shared" si="100"/>
        <v>2445</v>
      </c>
    </row>
    <row r="339" spans="1:21" x14ac:dyDescent="0.3">
      <c r="A339" s="114">
        <v>255</v>
      </c>
      <c r="B339" s="114" t="s">
        <v>1702</v>
      </c>
      <c r="C339" s="114" t="s">
        <v>419</v>
      </c>
      <c r="D339" s="114" t="s">
        <v>1765</v>
      </c>
      <c r="E339" s="114" t="s">
        <v>10797</v>
      </c>
      <c r="F339" s="115">
        <v>46092</v>
      </c>
      <c r="G339" s="114" t="s">
        <v>1429</v>
      </c>
      <c r="H339" s="116">
        <v>20260800</v>
      </c>
      <c r="I339" s="116">
        <v>4052160</v>
      </c>
      <c r="J339" s="116">
        <v>2026080</v>
      </c>
      <c r="K339" s="116">
        <v>2026080</v>
      </c>
      <c r="L339" s="116">
        <v>0</v>
      </c>
      <c r="M339" s="116">
        <v>0</v>
      </c>
      <c r="N339" s="116">
        <v>2026080</v>
      </c>
      <c r="O339" s="116">
        <v>0</v>
      </c>
      <c r="P339" s="116">
        <v>0</v>
      </c>
      <c r="Q339" s="27" t="str">
        <f t="shared" si="76"/>
        <v>Registered</v>
      </c>
      <c r="R339" s="94">
        <f t="shared" si="77"/>
        <v>0.2</v>
      </c>
      <c r="S339" s="95"/>
      <c r="T339" s="117">
        <f t="shared" ref="T339:T351" si="101">L339+M339+N339+O339+P339</f>
        <v>2026080</v>
      </c>
      <c r="U339" s="117">
        <f t="shared" ref="U339:U351" si="102">K339-T339</f>
        <v>0</v>
      </c>
    </row>
    <row r="340" spans="1:21" x14ac:dyDescent="0.3">
      <c r="A340" s="114">
        <v>794</v>
      </c>
      <c r="B340" s="114" t="s">
        <v>1702</v>
      </c>
      <c r="C340" s="114" t="s">
        <v>419</v>
      </c>
      <c r="D340" s="114" t="s">
        <v>4141</v>
      </c>
      <c r="E340" s="114" t="s">
        <v>10803</v>
      </c>
      <c r="F340" s="115">
        <v>45838</v>
      </c>
      <c r="G340" s="114" t="s">
        <v>3362</v>
      </c>
      <c r="H340" s="116">
        <v>11240000</v>
      </c>
      <c r="I340" s="116">
        <v>2248000</v>
      </c>
      <c r="J340" s="116">
        <v>1968931</v>
      </c>
      <c r="K340" s="116">
        <v>279069</v>
      </c>
      <c r="L340" s="116">
        <v>0</v>
      </c>
      <c r="M340" s="116">
        <v>0</v>
      </c>
      <c r="N340" s="116">
        <v>0</v>
      </c>
      <c r="O340" s="116">
        <v>0</v>
      </c>
      <c r="P340" s="116">
        <v>279069</v>
      </c>
      <c r="Q340" s="27" t="str">
        <f t="shared" si="76"/>
        <v>Registered</v>
      </c>
      <c r="R340" s="94">
        <f t="shared" si="77"/>
        <v>0.2</v>
      </c>
      <c r="S340" s="95"/>
      <c r="T340" s="117">
        <f t="shared" si="101"/>
        <v>279069</v>
      </c>
      <c r="U340" s="117">
        <f t="shared" si="102"/>
        <v>0</v>
      </c>
    </row>
    <row r="341" spans="1:21" x14ac:dyDescent="0.3">
      <c r="A341" s="114">
        <v>875</v>
      </c>
      <c r="B341" s="114" t="s">
        <v>1702</v>
      </c>
      <c r="C341" s="114" t="s">
        <v>419</v>
      </c>
      <c r="D341" s="114" t="s">
        <v>4362</v>
      </c>
      <c r="E341" s="114" t="s">
        <v>10804</v>
      </c>
      <c r="F341" s="115">
        <v>45808</v>
      </c>
      <c r="G341" s="114" t="s">
        <v>4363</v>
      </c>
      <c r="H341" s="116">
        <v>10880000</v>
      </c>
      <c r="I341" s="116">
        <v>2176000</v>
      </c>
      <c r="J341" s="116">
        <v>2000051</v>
      </c>
      <c r="K341" s="116">
        <v>175949</v>
      </c>
      <c r="L341" s="116">
        <v>0</v>
      </c>
      <c r="M341" s="116">
        <v>0</v>
      </c>
      <c r="N341" s="116">
        <v>0</v>
      </c>
      <c r="O341" s="116">
        <v>0</v>
      </c>
      <c r="P341" s="116">
        <v>175949</v>
      </c>
      <c r="Q341" s="27" t="str">
        <f t="shared" si="76"/>
        <v>Registered</v>
      </c>
      <c r="R341" s="94">
        <f t="shared" si="77"/>
        <v>0.2</v>
      </c>
      <c r="S341" s="95"/>
      <c r="T341" s="117">
        <f t="shared" si="101"/>
        <v>175949</v>
      </c>
      <c r="U341" s="117">
        <f t="shared" si="102"/>
        <v>0</v>
      </c>
    </row>
    <row r="342" spans="1:21" x14ac:dyDescent="0.3">
      <c r="A342" s="114">
        <v>8685</v>
      </c>
      <c r="B342" s="114" t="s">
        <v>1702</v>
      </c>
      <c r="C342" s="114" t="s">
        <v>419</v>
      </c>
      <c r="D342" s="114" t="s">
        <v>8617</v>
      </c>
      <c r="E342" s="114" t="s">
        <v>10806</v>
      </c>
      <c r="F342" s="115">
        <v>46029</v>
      </c>
      <c r="G342" s="114" t="s">
        <v>3298</v>
      </c>
      <c r="H342" s="116">
        <v>13989700</v>
      </c>
      <c r="I342" s="116">
        <v>2797940</v>
      </c>
      <c r="J342" s="116">
        <v>2797940</v>
      </c>
      <c r="K342" s="116">
        <v>0</v>
      </c>
      <c r="L342" s="116">
        <v>0</v>
      </c>
      <c r="M342" s="116">
        <v>0</v>
      </c>
      <c r="N342" s="116">
        <v>0</v>
      </c>
      <c r="O342" s="116">
        <v>0</v>
      </c>
      <c r="P342" s="116">
        <v>0</v>
      </c>
      <c r="Q342" s="27" t="str">
        <f t="shared" si="76"/>
        <v>Registered</v>
      </c>
      <c r="R342" s="94">
        <f t="shared" si="77"/>
        <v>0.2</v>
      </c>
      <c r="S342" s="95"/>
      <c r="T342" s="117">
        <f t="shared" si="101"/>
        <v>0</v>
      </c>
      <c r="U342" s="117">
        <f t="shared" si="102"/>
        <v>0</v>
      </c>
    </row>
    <row r="343" spans="1:21" x14ac:dyDescent="0.3">
      <c r="A343" s="114">
        <v>8686</v>
      </c>
      <c r="B343" s="114" t="s">
        <v>1702</v>
      </c>
      <c r="C343" s="114" t="s">
        <v>419</v>
      </c>
      <c r="D343" s="114" t="s">
        <v>8618</v>
      </c>
      <c r="E343" s="114" t="s">
        <v>191</v>
      </c>
      <c r="F343" s="115">
        <v>45901</v>
      </c>
      <c r="G343" s="114" t="s">
        <v>2421</v>
      </c>
      <c r="H343" s="116">
        <v>15129464</v>
      </c>
      <c r="I343" s="116">
        <v>3025892</v>
      </c>
      <c r="J343" s="116">
        <v>3025892</v>
      </c>
      <c r="K343" s="116">
        <v>0</v>
      </c>
      <c r="L343" s="116">
        <v>0</v>
      </c>
      <c r="M343" s="116">
        <v>0</v>
      </c>
      <c r="N343" s="116">
        <v>0</v>
      </c>
      <c r="O343" s="116">
        <v>0</v>
      </c>
      <c r="P343" s="116">
        <v>0</v>
      </c>
      <c r="Q343" s="27" t="str">
        <f t="shared" si="76"/>
        <v>Registered</v>
      </c>
      <c r="R343" s="94">
        <f t="shared" si="77"/>
        <v>0.19999994712304414</v>
      </c>
      <c r="S343" s="95"/>
      <c r="T343" s="117">
        <f t="shared" si="101"/>
        <v>0</v>
      </c>
      <c r="U343" s="117">
        <f t="shared" si="102"/>
        <v>0</v>
      </c>
    </row>
    <row r="344" spans="1:21" x14ac:dyDescent="0.3">
      <c r="A344" s="114">
        <v>8687</v>
      </c>
      <c r="B344" s="114" t="s">
        <v>1702</v>
      </c>
      <c r="C344" s="114" t="s">
        <v>419</v>
      </c>
      <c r="D344" s="114" t="s">
        <v>1752</v>
      </c>
      <c r="E344" s="114" t="s">
        <v>10807</v>
      </c>
      <c r="F344" s="115">
        <v>46051</v>
      </c>
      <c r="G344" s="114" t="s">
        <v>1694</v>
      </c>
      <c r="H344" s="116">
        <v>28611607</v>
      </c>
      <c r="I344" s="116">
        <v>5722322</v>
      </c>
      <c r="J344" s="116">
        <v>5722322</v>
      </c>
      <c r="K344" s="116">
        <v>0</v>
      </c>
      <c r="L344" s="116">
        <v>0</v>
      </c>
      <c r="M344" s="116">
        <v>0</v>
      </c>
      <c r="N344" s="116">
        <v>0</v>
      </c>
      <c r="O344" s="116">
        <v>0</v>
      </c>
      <c r="P344" s="116">
        <v>0</v>
      </c>
      <c r="Q344" s="27" t="str">
        <f t="shared" si="76"/>
        <v>Registered</v>
      </c>
      <c r="R344" s="94">
        <f t="shared" si="77"/>
        <v>0.20000002097051031</v>
      </c>
      <c r="S344" s="95"/>
      <c r="T344" s="117">
        <f t="shared" si="101"/>
        <v>0</v>
      </c>
      <c r="U344" s="117">
        <f t="shared" si="102"/>
        <v>0</v>
      </c>
    </row>
    <row r="345" spans="1:21" x14ac:dyDescent="0.3">
      <c r="A345" s="114">
        <v>8688</v>
      </c>
      <c r="B345" s="114" t="s">
        <v>1702</v>
      </c>
      <c r="C345" s="114" t="s">
        <v>419</v>
      </c>
      <c r="D345" s="114" t="s">
        <v>2506</v>
      </c>
      <c r="E345" s="114" t="s">
        <v>10808</v>
      </c>
      <c r="F345" s="115">
        <v>46081</v>
      </c>
      <c r="G345" s="114" t="s">
        <v>1875</v>
      </c>
      <c r="H345" s="116">
        <v>12483900</v>
      </c>
      <c r="I345" s="116">
        <v>2496780</v>
      </c>
      <c r="J345" s="116">
        <v>2496780</v>
      </c>
      <c r="K345" s="116">
        <v>0</v>
      </c>
      <c r="L345" s="116">
        <v>0</v>
      </c>
      <c r="M345" s="116">
        <v>0</v>
      </c>
      <c r="N345" s="116">
        <v>0</v>
      </c>
      <c r="O345" s="116">
        <v>0</v>
      </c>
      <c r="P345" s="116">
        <v>0</v>
      </c>
      <c r="Q345" s="27" t="str">
        <f t="shared" si="76"/>
        <v>Registered</v>
      </c>
      <c r="R345" s="94">
        <f t="shared" si="77"/>
        <v>0.2</v>
      </c>
      <c r="S345" s="95"/>
      <c r="T345" s="117">
        <f t="shared" si="101"/>
        <v>0</v>
      </c>
      <c r="U345" s="117">
        <f t="shared" si="102"/>
        <v>0</v>
      </c>
    </row>
    <row r="346" spans="1:21" x14ac:dyDescent="0.3">
      <c r="A346" s="114">
        <v>8689</v>
      </c>
      <c r="B346" s="114" t="s">
        <v>1702</v>
      </c>
      <c r="C346" s="114" t="s">
        <v>419</v>
      </c>
      <c r="D346" s="114" t="s">
        <v>2063</v>
      </c>
      <c r="E346" s="114" t="s">
        <v>10808</v>
      </c>
      <c r="F346" s="115">
        <v>46081</v>
      </c>
      <c r="G346" s="114" t="s">
        <v>1875</v>
      </c>
      <c r="H346" s="116">
        <v>18148700</v>
      </c>
      <c r="I346" s="116">
        <v>3629740</v>
      </c>
      <c r="J346" s="116">
        <v>3629740</v>
      </c>
      <c r="K346" s="116">
        <v>0</v>
      </c>
      <c r="L346" s="116">
        <v>0</v>
      </c>
      <c r="M346" s="116">
        <v>0</v>
      </c>
      <c r="N346" s="116">
        <v>0</v>
      </c>
      <c r="O346" s="116">
        <v>0</v>
      </c>
      <c r="P346" s="116">
        <v>0</v>
      </c>
      <c r="Q346" s="27" t="str">
        <f t="shared" si="76"/>
        <v>Registered</v>
      </c>
      <c r="R346" s="94">
        <f t="shared" si="77"/>
        <v>0.2</v>
      </c>
      <c r="S346" s="95"/>
      <c r="T346" s="117">
        <f t="shared" si="101"/>
        <v>0</v>
      </c>
      <c r="U346" s="117">
        <f t="shared" si="102"/>
        <v>0</v>
      </c>
    </row>
    <row r="347" spans="1:21" x14ac:dyDescent="0.3">
      <c r="A347" s="114">
        <v>8690</v>
      </c>
      <c r="B347" s="114" t="s">
        <v>1702</v>
      </c>
      <c r="C347" s="114" t="s">
        <v>419</v>
      </c>
      <c r="D347" s="114" t="s">
        <v>8619</v>
      </c>
      <c r="E347" s="114" t="s">
        <v>10809</v>
      </c>
      <c r="F347" s="115">
        <v>45930</v>
      </c>
      <c r="G347" s="114" t="s">
        <v>7526</v>
      </c>
      <c r="H347" s="116">
        <v>22700000</v>
      </c>
      <c r="I347" s="116">
        <v>4540000</v>
      </c>
      <c r="J347" s="116">
        <v>4540000</v>
      </c>
      <c r="K347" s="116">
        <v>0</v>
      </c>
      <c r="L347" s="116">
        <v>0</v>
      </c>
      <c r="M347" s="116">
        <v>0</v>
      </c>
      <c r="N347" s="116">
        <v>0</v>
      </c>
      <c r="O347" s="116">
        <v>0</v>
      </c>
      <c r="P347" s="116">
        <v>0</v>
      </c>
      <c r="Q347" s="27" t="str">
        <f t="shared" si="76"/>
        <v>Registered</v>
      </c>
      <c r="R347" s="94">
        <f t="shared" si="77"/>
        <v>0.2</v>
      </c>
      <c r="S347" s="95"/>
      <c r="T347" s="117">
        <f t="shared" si="101"/>
        <v>0</v>
      </c>
      <c r="U347" s="117">
        <f t="shared" si="102"/>
        <v>0</v>
      </c>
    </row>
    <row r="348" spans="1:21" x14ac:dyDescent="0.3">
      <c r="A348" s="114">
        <v>8691</v>
      </c>
      <c r="B348" s="114" t="s">
        <v>1702</v>
      </c>
      <c r="C348" s="114" t="s">
        <v>419</v>
      </c>
      <c r="D348" s="114" t="s">
        <v>8620</v>
      </c>
      <c r="E348" s="114" t="s">
        <v>10810</v>
      </c>
      <c r="F348" s="115">
        <v>45924</v>
      </c>
      <c r="G348" s="114" t="s">
        <v>2221</v>
      </c>
      <c r="H348" s="116">
        <v>13787102</v>
      </c>
      <c r="I348" s="116">
        <v>2757420</v>
      </c>
      <c r="J348" s="116">
        <v>2757420</v>
      </c>
      <c r="K348" s="116">
        <v>0</v>
      </c>
      <c r="L348" s="116">
        <v>0</v>
      </c>
      <c r="M348" s="116">
        <v>0</v>
      </c>
      <c r="N348" s="116">
        <v>0</v>
      </c>
      <c r="O348" s="116">
        <v>0</v>
      </c>
      <c r="P348" s="116">
        <v>0</v>
      </c>
      <c r="Q348" s="27" t="str">
        <f t="shared" si="76"/>
        <v>Registered</v>
      </c>
      <c r="R348" s="94">
        <f t="shared" si="77"/>
        <v>0.19999997098737646</v>
      </c>
      <c r="S348" s="95"/>
      <c r="T348" s="117">
        <f t="shared" si="101"/>
        <v>0</v>
      </c>
      <c r="U348" s="117">
        <f t="shared" si="102"/>
        <v>0</v>
      </c>
    </row>
    <row r="349" spans="1:21" x14ac:dyDescent="0.3">
      <c r="A349" s="114">
        <v>8692</v>
      </c>
      <c r="B349" s="114" t="s">
        <v>1702</v>
      </c>
      <c r="C349" s="114" t="s">
        <v>419</v>
      </c>
      <c r="D349" s="114" t="s">
        <v>8621</v>
      </c>
      <c r="E349" s="114" t="s">
        <v>10810</v>
      </c>
      <c r="F349" s="115">
        <v>45924</v>
      </c>
      <c r="G349" s="114" t="s">
        <v>2221</v>
      </c>
      <c r="H349" s="116">
        <v>20051807</v>
      </c>
      <c r="I349" s="116">
        <v>4010362</v>
      </c>
      <c r="J349" s="116">
        <v>4010362</v>
      </c>
      <c r="K349" s="116">
        <v>0</v>
      </c>
      <c r="L349" s="116">
        <v>0</v>
      </c>
      <c r="M349" s="116">
        <v>0</v>
      </c>
      <c r="N349" s="116">
        <v>0</v>
      </c>
      <c r="O349" s="116">
        <v>0</v>
      </c>
      <c r="P349" s="116">
        <v>0</v>
      </c>
      <c r="Q349" s="27" t="str">
        <f t="shared" si="76"/>
        <v>Registered</v>
      </c>
      <c r="R349" s="94">
        <f t="shared" si="77"/>
        <v>0.20000002992249027</v>
      </c>
      <c r="S349" s="95"/>
      <c r="T349" s="117">
        <f t="shared" si="101"/>
        <v>0</v>
      </c>
      <c r="U349" s="117">
        <f t="shared" si="102"/>
        <v>0</v>
      </c>
    </row>
    <row r="350" spans="1:21" x14ac:dyDescent="0.3">
      <c r="A350" s="114">
        <v>8693</v>
      </c>
      <c r="B350" s="114" t="s">
        <v>1702</v>
      </c>
      <c r="C350" s="114" t="s">
        <v>419</v>
      </c>
      <c r="D350" s="114" t="s">
        <v>10125</v>
      </c>
      <c r="E350" s="114" t="s">
        <v>10811</v>
      </c>
      <c r="F350" s="115">
        <v>45898</v>
      </c>
      <c r="G350" s="114" t="s">
        <v>9636</v>
      </c>
      <c r="H350" s="116">
        <v>22887000</v>
      </c>
      <c r="I350" s="116">
        <v>4577400</v>
      </c>
      <c r="J350" s="116">
        <v>4577400</v>
      </c>
      <c r="K350" s="116">
        <v>0</v>
      </c>
      <c r="L350" s="116">
        <v>0</v>
      </c>
      <c r="M350" s="116">
        <v>0</v>
      </c>
      <c r="N350" s="116">
        <v>0</v>
      </c>
      <c r="O350" s="116">
        <v>0</v>
      </c>
      <c r="P350" s="116">
        <v>0</v>
      </c>
      <c r="Q350" s="27" t="str">
        <f t="shared" si="76"/>
        <v>Registered</v>
      </c>
      <c r="R350" s="94">
        <f t="shared" si="77"/>
        <v>0.2</v>
      </c>
      <c r="S350" s="95"/>
      <c r="T350" s="117">
        <f t="shared" si="101"/>
        <v>0</v>
      </c>
      <c r="U350" s="117">
        <f t="shared" si="102"/>
        <v>0</v>
      </c>
    </row>
    <row r="351" spans="1:21" x14ac:dyDescent="0.3">
      <c r="A351" s="114">
        <v>8694</v>
      </c>
      <c r="B351" s="114" t="s">
        <v>1702</v>
      </c>
      <c r="C351" s="114" t="s">
        <v>419</v>
      </c>
      <c r="D351" s="114" t="s">
        <v>8622</v>
      </c>
      <c r="E351" s="114" t="s">
        <v>10812</v>
      </c>
      <c r="F351" s="115">
        <v>45869</v>
      </c>
      <c r="G351" s="114" t="s">
        <v>2793</v>
      </c>
      <c r="H351" s="116">
        <v>14236607</v>
      </c>
      <c r="I351" s="116">
        <v>2847322</v>
      </c>
      <c r="J351" s="116">
        <v>2847322</v>
      </c>
      <c r="K351" s="116">
        <v>0</v>
      </c>
      <c r="L351" s="116">
        <v>0</v>
      </c>
      <c r="M351" s="116">
        <v>0</v>
      </c>
      <c r="N351" s="116">
        <v>0</v>
      </c>
      <c r="O351" s="116">
        <v>0</v>
      </c>
      <c r="P351" s="116">
        <v>0</v>
      </c>
      <c r="Q351" s="27" t="str">
        <f t="shared" si="76"/>
        <v>Registered</v>
      </c>
      <c r="R351" s="94">
        <f t="shared" si="77"/>
        <v>0.20000004214487344</v>
      </c>
      <c r="S351" s="95"/>
      <c r="T351" s="117">
        <f t="shared" si="101"/>
        <v>0</v>
      </c>
      <c r="U351" s="117">
        <f t="shared" si="102"/>
        <v>0</v>
      </c>
    </row>
    <row r="352" spans="1:21" s="101" customFormat="1" x14ac:dyDescent="0.3">
      <c r="A352" s="99">
        <v>10370</v>
      </c>
      <c r="B352" s="99" t="s">
        <v>1702</v>
      </c>
      <c r="C352" s="99" t="s">
        <v>419</v>
      </c>
      <c r="D352" s="99" t="s">
        <v>9628</v>
      </c>
      <c r="E352" s="99" t="s">
        <v>10818</v>
      </c>
      <c r="F352" s="100">
        <v>45798</v>
      </c>
      <c r="G352" s="99" t="s">
        <v>1898</v>
      </c>
      <c r="H352" s="96">
        <v>10296000</v>
      </c>
      <c r="I352" s="96">
        <f>H352*R352</f>
        <v>2059200</v>
      </c>
      <c r="J352" s="96">
        <v>100000</v>
      </c>
      <c r="K352" s="96">
        <f t="shared" ref="K352:K353" si="103">I352-J352</f>
        <v>1959200</v>
      </c>
      <c r="L352" s="97">
        <f t="shared" ref="L352:L353" si="104">IF(AND($S352&gt;=0,$S352&lt;=30),$K352,0)</f>
        <v>0</v>
      </c>
      <c r="M352" s="97">
        <f t="shared" ref="M352:M353" si="105">IF(AND($S352&gt;=31,$S352&lt;=60),$K352,0)</f>
        <v>0</v>
      </c>
      <c r="N352" s="97">
        <f t="shared" ref="N352:N353" si="106">IF(AND($S352&gt;=61,$S352&lt;=90),$K352,0)</f>
        <v>0</v>
      </c>
      <c r="O352" s="97">
        <f t="shared" ref="O352:O353" si="107">IF(AND($S352&gt;=91,$S352&lt;=120),$K352,0)</f>
        <v>0</v>
      </c>
      <c r="P352" s="98">
        <f t="shared" ref="P352:P353" si="108">IF($S352&gt;120,$K352,0)</f>
        <v>1959200</v>
      </c>
      <c r="Q352" s="101" t="str">
        <f t="shared" si="76"/>
        <v>Unregistered</v>
      </c>
      <c r="R352" s="102">
        <v>0.2</v>
      </c>
      <c r="S352" s="95">
        <f t="shared" ref="S352:S353" si="109">DATE(2026,6,30)-F352</f>
        <v>405</v>
      </c>
    </row>
    <row r="353" spans="1:21" s="101" customFormat="1" x14ac:dyDescent="0.3">
      <c r="A353" s="99">
        <v>10371</v>
      </c>
      <c r="B353" s="99" t="s">
        <v>1702</v>
      </c>
      <c r="C353" s="99" t="s">
        <v>419</v>
      </c>
      <c r="D353" s="99" t="s">
        <v>9629</v>
      </c>
      <c r="E353" s="99" t="s">
        <v>10819</v>
      </c>
      <c r="F353" s="100">
        <v>46053</v>
      </c>
      <c r="G353" s="99" t="s">
        <v>1898</v>
      </c>
      <c r="H353" s="96">
        <v>22274420</v>
      </c>
      <c r="I353" s="96">
        <f>H353*R353</f>
        <v>4454884</v>
      </c>
      <c r="J353" s="96">
        <v>100000</v>
      </c>
      <c r="K353" s="96">
        <f t="shared" si="103"/>
        <v>4354884</v>
      </c>
      <c r="L353" s="97">
        <f t="shared" si="104"/>
        <v>0</v>
      </c>
      <c r="M353" s="97">
        <f t="shared" si="105"/>
        <v>0</v>
      </c>
      <c r="N353" s="97">
        <f t="shared" si="106"/>
        <v>0</v>
      </c>
      <c r="O353" s="97">
        <f t="shared" si="107"/>
        <v>0</v>
      </c>
      <c r="P353" s="98">
        <f t="shared" si="108"/>
        <v>4354884</v>
      </c>
      <c r="Q353" s="101" t="str">
        <f t="shared" si="76"/>
        <v>Unregistered</v>
      </c>
      <c r="R353" s="102">
        <v>0.2</v>
      </c>
      <c r="S353" s="95">
        <f t="shared" si="109"/>
        <v>150</v>
      </c>
    </row>
    <row r="354" spans="1:21" x14ac:dyDescent="0.3">
      <c r="A354" s="114">
        <v>10404</v>
      </c>
      <c r="B354" s="114" t="s">
        <v>1702</v>
      </c>
      <c r="C354" s="114" t="s">
        <v>419</v>
      </c>
      <c r="D354" s="114" t="s">
        <v>9689</v>
      </c>
      <c r="E354" s="114" t="s">
        <v>10821</v>
      </c>
      <c r="F354" s="115">
        <v>45895</v>
      </c>
      <c r="G354" s="114" t="s">
        <v>9042</v>
      </c>
      <c r="H354" s="116">
        <v>11800000</v>
      </c>
      <c r="I354" s="116">
        <v>2360000</v>
      </c>
      <c r="J354" s="116">
        <v>2478000</v>
      </c>
      <c r="K354" s="116">
        <v>-118000</v>
      </c>
      <c r="L354" s="116">
        <v>0</v>
      </c>
      <c r="M354" s="116">
        <v>0</v>
      </c>
      <c r="N354" s="116">
        <v>0</v>
      </c>
      <c r="O354" s="116">
        <v>0</v>
      </c>
      <c r="P354" s="116">
        <v>0</v>
      </c>
      <c r="Q354" s="27" t="str">
        <f t="shared" si="76"/>
        <v>Registered</v>
      </c>
      <c r="R354" s="94">
        <f t="shared" si="77"/>
        <v>0.2</v>
      </c>
      <c r="S354" s="95"/>
      <c r="T354" s="117">
        <f t="shared" ref="T354:T363" si="110">L354+M354+N354+O354+P354</f>
        <v>0</v>
      </c>
      <c r="U354" s="117">
        <f t="shared" ref="U354:U363" si="111">K354-T354</f>
        <v>-118000</v>
      </c>
    </row>
    <row r="355" spans="1:21" x14ac:dyDescent="0.3">
      <c r="A355" s="114">
        <v>10425</v>
      </c>
      <c r="B355" s="114" t="s">
        <v>1702</v>
      </c>
      <c r="C355" s="114" t="s">
        <v>419</v>
      </c>
      <c r="D355" s="114" t="s">
        <v>9727</v>
      </c>
      <c r="E355" s="114" t="s">
        <v>10822</v>
      </c>
      <c r="F355" s="115">
        <v>45863</v>
      </c>
      <c r="G355" s="114" t="s">
        <v>8973</v>
      </c>
      <c r="H355" s="116">
        <v>13496571</v>
      </c>
      <c r="I355" s="116">
        <v>2699314</v>
      </c>
      <c r="J355" s="116">
        <v>2834280</v>
      </c>
      <c r="K355" s="116">
        <v>-134966</v>
      </c>
      <c r="L355" s="116">
        <v>0</v>
      </c>
      <c r="M355" s="116">
        <v>0</v>
      </c>
      <c r="N355" s="116">
        <v>0</v>
      </c>
      <c r="O355" s="116">
        <v>0</v>
      </c>
      <c r="P355" s="116">
        <v>0</v>
      </c>
      <c r="Q355" s="27" t="str">
        <f t="shared" si="76"/>
        <v>Registered</v>
      </c>
      <c r="R355" s="94">
        <f t="shared" si="77"/>
        <v>0.19999998518142126</v>
      </c>
      <c r="S355" s="95"/>
      <c r="T355" s="117">
        <f t="shared" si="110"/>
        <v>0</v>
      </c>
      <c r="U355" s="117">
        <f t="shared" si="111"/>
        <v>-134966</v>
      </c>
    </row>
    <row r="356" spans="1:21" x14ac:dyDescent="0.3">
      <c r="A356" s="114">
        <v>10446</v>
      </c>
      <c r="B356" s="114" t="s">
        <v>1702</v>
      </c>
      <c r="C356" s="114" t="s">
        <v>419</v>
      </c>
      <c r="D356" s="114" t="s">
        <v>9748</v>
      </c>
      <c r="E356" s="114" t="s">
        <v>10824</v>
      </c>
      <c r="F356" s="115">
        <v>46044</v>
      </c>
      <c r="G356" s="114" t="s">
        <v>2847</v>
      </c>
      <c r="H356" s="116">
        <v>15000000</v>
      </c>
      <c r="I356" s="116">
        <v>3000000</v>
      </c>
      <c r="J356" s="116">
        <v>3150000</v>
      </c>
      <c r="K356" s="116">
        <v>-150000</v>
      </c>
      <c r="L356" s="116">
        <v>0</v>
      </c>
      <c r="M356" s="116">
        <v>0</v>
      </c>
      <c r="N356" s="116">
        <v>0</v>
      </c>
      <c r="O356" s="116">
        <v>0</v>
      </c>
      <c r="P356" s="116">
        <v>0</v>
      </c>
      <c r="Q356" s="27" t="str">
        <f t="shared" si="76"/>
        <v>Registered</v>
      </c>
      <c r="R356" s="94">
        <f t="shared" si="77"/>
        <v>0.2</v>
      </c>
      <c r="S356" s="95"/>
      <c r="T356" s="117">
        <f t="shared" si="110"/>
        <v>0</v>
      </c>
      <c r="U356" s="117">
        <f t="shared" si="111"/>
        <v>-150000</v>
      </c>
    </row>
    <row r="357" spans="1:21" x14ac:dyDescent="0.3">
      <c r="A357" s="114">
        <v>10448</v>
      </c>
      <c r="B357" s="114" t="s">
        <v>1702</v>
      </c>
      <c r="C357" s="114" t="s">
        <v>419</v>
      </c>
      <c r="D357" s="114" t="s">
        <v>9751</v>
      </c>
      <c r="E357" s="114" t="s">
        <v>10825</v>
      </c>
      <c r="F357" s="115">
        <v>45988</v>
      </c>
      <c r="G357" s="114" t="s">
        <v>1609</v>
      </c>
      <c r="H357" s="116">
        <v>15716493</v>
      </c>
      <c r="I357" s="116">
        <v>3143298</v>
      </c>
      <c r="J357" s="116">
        <v>3300462</v>
      </c>
      <c r="K357" s="116">
        <v>-157164</v>
      </c>
      <c r="L357" s="116">
        <v>0</v>
      </c>
      <c r="M357" s="116">
        <v>0</v>
      </c>
      <c r="N357" s="116">
        <v>0</v>
      </c>
      <c r="O357" s="116">
        <v>0</v>
      </c>
      <c r="P357" s="116">
        <v>0</v>
      </c>
      <c r="Q357" s="27" t="str">
        <f t="shared" si="76"/>
        <v>Registered</v>
      </c>
      <c r="R357" s="94">
        <f t="shared" si="77"/>
        <v>0.19999996182354421</v>
      </c>
      <c r="S357" s="95"/>
      <c r="T357" s="117">
        <f t="shared" si="110"/>
        <v>0</v>
      </c>
      <c r="U357" s="117">
        <f t="shared" si="111"/>
        <v>-157164</v>
      </c>
    </row>
    <row r="358" spans="1:21" x14ac:dyDescent="0.3">
      <c r="A358" s="114">
        <v>10453</v>
      </c>
      <c r="B358" s="114" t="s">
        <v>1702</v>
      </c>
      <c r="C358" s="114" t="s">
        <v>419</v>
      </c>
      <c r="D358" s="114" t="s">
        <v>9754</v>
      </c>
      <c r="E358" s="114" t="s">
        <v>10826</v>
      </c>
      <c r="F358" s="115">
        <v>45863</v>
      </c>
      <c r="G358" s="114" t="s">
        <v>2799</v>
      </c>
      <c r="H358" s="116">
        <v>16925000</v>
      </c>
      <c r="I358" s="116">
        <v>3385000</v>
      </c>
      <c r="J358" s="116">
        <v>3554250</v>
      </c>
      <c r="K358" s="116">
        <v>-169250</v>
      </c>
      <c r="L358" s="116">
        <v>0</v>
      </c>
      <c r="M358" s="116">
        <v>0</v>
      </c>
      <c r="N358" s="116">
        <v>0</v>
      </c>
      <c r="O358" s="116">
        <v>0</v>
      </c>
      <c r="P358" s="116">
        <v>0</v>
      </c>
      <c r="Q358" s="27" t="str">
        <f t="shared" si="76"/>
        <v>Registered</v>
      </c>
      <c r="R358" s="94">
        <f t="shared" si="77"/>
        <v>0.2</v>
      </c>
      <c r="S358" s="95"/>
      <c r="T358" s="117">
        <f t="shared" si="110"/>
        <v>0</v>
      </c>
      <c r="U358" s="117">
        <f t="shared" si="111"/>
        <v>-169250</v>
      </c>
    </row>
    <row r="359" spans="1:21" x14ac:dyDescent="0.3">
      <c r="A359" s="114">
        <v>10482</v>
      </c>
      <c r="B359" s="114" t="s">
        <v>1702</v>
      </c>
      <c r="C359" s="114" t="s">
        <v>419</v>
      </c>
      <c r="D359" s="114" t="s">
        <v>9801</v>
      </c>
      <c r="E359" s="114" t="s">
        <v>10828</v>
      </c>
      <c r="F359" s="115">
        <v>45988</v>
      </c>
      <c r="G359" s="114" t="s">
        <v>9802</v>
      </c>
      <c r="H359" s="116">
        <v>21884860</v>
      </c>
      <c r="I359" s="116">
        <v>4376972</v>
      </c>
      <c r="J359" s="116">
        <v>4576972</v>
      </c>
      <c r="K359" s="116">
        <v>-200000</v>
      </c>
      <c r="L359" s="116">
        <v>0</v>
      </c>
      <c r="M359" s="116">
        <v>0</v>
      </c>
      <c r="N359" s="116">
        <v>0</v>
      </c>
      <c r="O359" s="116">
        <v>0</v>
      </c>
      <c r="P359" s="116">
        <v>0</v>
      </c>
      <c r="Q359" s="27" t="str">
        <f t="shared" si="76"/>
        <v>Registered</v>
      </c>
      <c r="R359" s="94">
        <f t="shared" si="77"/>
        <v>0.2</v>
      </c>
      <c r="S359" s="95"/>
      <c r="T359" s="117">
        <f t="shared" si="110"/>
        <v>0</v>
      </c>
      <c r="U359" s="117">
        <f t="shared" si="111"/>
        <v>-200000</v>
      </c>
    </row>
    <row r="360" spans="1:21" x14ac:dyDescent="0.3">
      <c r="A360" s="114">
        <v>10512</v>
      </c>
      <c r="B360" s="114" t="s">
        <v>1702</v>
      </c>
      <c r="C360" s="114" t="s">
        <v>419</v>
      </c>
      <c r="D360" s="114" t="s">
        <v>1874</v>
      </c>
      <c r="E360" s="114" t="s">
        <v>10829</v>
      </c>
      <c r="F360" s="115">
        <v>46064</v>
      </c>
      <c r="G360" s="114" t="s">
        <v>1875</v>
      </c>
      <c r="H360" s="116">
        <v>29058036</v>
      </c>
      <c r="I360" s="116">
        <v>5811608</v>
      </c>
      <c r="J360" s="116">
        <v>6102188</v>
      </c>
      <c r="K360" s="116">
        <v>-290580</v>
      </c>
      <c r="L360" s="116">
        <v>0</v>
      </c>
      <c r="M360" s="116">
        <v>0</v>
      </c>
      <c r="N360" s="116">
        <v>0</v>
      </c>
      <c r="O360" s="116">
        <v>0</v>
      </c>
      <c r="P360" s="116">
        <v>0</v>
      </c>
      <c r="Q360" s="27" t="str">
        <f t="shared" si="76"/>
        <v>Registered</v>
      </c>
      <c r="R360" s="94">
        <f t="shared" si="77"/>
        <v>0.20000002753111049</v>
      </c>
      <c r="S360" s="95"/>
      <c r="T360" s="117">
        <f t="shared" si="110"/>
        <v>0</v>
      </c>
      <c r="U360" s="117">
        <f t="shared" si="111"/>
        <v>-290580</v>
      </c>
    </row>
    <row r="361" spans="1:21" x14ac:dyDescent="0.3">
      <c r="A361" s="114">
        <v>10663</v>
      </c>
      <c r="B361" s="114" t="s">
        <v>1702</v>
      </c>
      <c r="C361" s="114" t="s">
        <v>419</v>
      </c>
      <c r="D361" s="114" t="s">
        <v>10076</v>
      </c>
      <c r="E361" s="114" t="s">
        <v>10835</v>
      </c>
      <c r="F361" s="115">
        <v>45709</v>
      </c>
      <c r="G361" s="114" t="s">
        <v>1850</v>
      </c>
      <c r="H361" s="116">
        <v>14976000</v>
      </c>
      <c r="I361" s="116">
        <v>2995200</v>
      </c>
      <c r="J361" s="116">
        <v>4550000</v>
      </c>
      <c r="K361" s="116">
        <v>-1554800</v>
      </c>
      <c r="L361" s="116">
        <v>0</v>
      </c>
      <c r="M361" s="116">
        <v>0</v>
      </c>
      <c r="N361" s="116">
        <v>0</v>
      </c>
      <c r="O361" s="116">
        <v>0</v>
      </c>
      <c r="P361" s="116">
        <v>0</v>
      </c>
      <c r="Q361" s="27" t="str">
        <f t="shared" si="76"/>
        <v>Registered</v>
      </c>
      <c r="R361" s="94">
        <f t="shared" si="77"/>
        <v>0.2</v>
      </c>
      <c r="S361" s="95"/>
      <c r="T361" s="117">
        <f t="shared" si="110"/>
        <v>0</v>
      </c>
      <c r="U361" s="117">
        <f t="shared" si="111"/>
        <v>-1554800</v>
      </c>
    </row>
    <row r="362" spans="1:21" x14ac:dyDescent="0.3">
      <c r="A362" s="114">
        <v>10694</v>
      </c>
      <c r="B362" s="114" t="s">
        <v>1702</v>
      </c>
      <c r="C362" s="114" t="s">
        <v>419</v>
      </c>
      <c r="D362" s="114" t="s">
        <v>10115</v>
      </c>
      <c r="E362" s="114" t="s">
        <v>10835</v>
      </c>
      <c r="F362" s="115">
        <v>45709</v>
      </c>
      <c r="G362" s="114" t="s">
        <v>1850</v>
      </c>
      <c r="H362" s="116">
        <v>14976000</v>
      </c>
      <c r="I362" s="116">
        <v>2995200</v>
      </c>
      <c r="J362" s="116">
        <v>5175000</v>
      </c>
      <c r="K362" s="116">
        <v>-2179800</v>
      </c>
      <c r="L362" s="116">
        <v>0</v>
      </c>
      <c r="M362" s="116">
        <v>0</v>
      </c>
      <c r="N362" s="116">
        <v>0</v>
      </c>
      <c r="O362" s="116">
        <v>0</v>
      </c>
      <c r="P362" s="116">
        <v>0</v>
      </c>
      <c r="Q362" s="27" t="str">
        <f t="shared" si="76"/>
        <v>Registered</v>
      </c>
      <c r="R362" s="94">
        <f t="shared" si="77"/>
        <v>0.2</v>
      </c>
      <c r="S362" s="95"/>
      <c r="T362" s="117">
        <f t="shared" si="110"/>
        <v>0</v>
      </c>
      <c r="U362" s="117">
        <f t="shared" si="111"/>
        <v>-2179800</v>
      </c>
    </row>
    <row r="363" spans="1:21" x14ac:dyDescent="0.3">
      <c r="A363" s="114">
        <v>10704</v>
      </c>
      <c r="B363" s="114" t="s">
        <v>1702</v>
      </c>
      <c r="C363" s="114" t="s">
        <v>419</v>
      </c>
      <c r="D363" s="114" t="s">
        <v>10130</v>
      </c>
      <c r="E363" s="114" t="s">
        <v>10835</v>
      </c>
      <c r="F363" s="115">
        <v>45709</v>
      </c>
      <c r="G363" s="114" t="s">
        <v>1850</v>
      </c>
      <c r="H363" s="116">
        <v>10296000</v>
      </c>
      <c r="I363" s="116">
        <v>2059200</v>
      </c>
      <c r="J363" s="116">
        <v>4550000</v>
      </c>
      <c r="K363" s="116">
        <v>-2490800</v>
      </c>
      <c r="L363" s="116">
        <v>0</v>
      </c>
      <c r="M363" s="116">
        <v>0</v>
      </c>
      <c r="N363" s="116">
        <v>0</v>
      </c>
      <c r="O363" s="116">
        <v>0</v>
      </c>
      <c r="P363" s="116">
        <v>0</v>
      </c>
      <c r="Q363" s="27" t="str">
        <f t="shared" si="76"/>
        <v>Registered</v>
      </c>
      <c r="R363" s="94">
        <f t="shared" si="77"/>
        <v>0.2</v>
      </c>
      <c r="S363" s="95"/>
      <c r="T363" s="117">
        <f t="shared" si="110"/>
        <v>0</v>
      </c>
      <c r="U363" s="117">
        <f t="shared" si="111"/>
        <v>-2490800</v>
      </c>
    </row>
    <row r="364" spans="1:21" s="101" customFormat="1" x14ac:dyDescent="0.3">
      <c r="A364" s="99">
        <v>10711</v>
      </c>
      <c r="B364" s="99" t="s">
        <v>1702</v>
      </c>
      <c r="C364" s="99" t="s">
        <v>419</v>
      </c>
      <c r="D364" s="99" t="s">
        <v>10137</v>
      </c>
      <c r="E364" s="99" t="s">
        <v>10838</v>
      </c>
      <c r="F364" s="100">
        <v>45894</v>
      </c>
      <c r="G364" s="99" t="s">
        <v>1898</v>
      </c>
      <c r="H364" s="96">
        <v>10296000</v>
      </c>
      <c r="I364" s="96">
        <f>H364*R364</f>
        <v>2059200</v>
      </c>
      <c r="J364" s="96">
        <v>2690000</v>
      </c>
      <c r="K364" s="96">
        <f>I364-J364</f>
        <v>-630800</v>
      </c>
      <c r="L364" s="97">
        <f>IF(AND($S364&gt;=0,$S364&lt;=30),$K364,0)</f>
        <v>0</v>
      </c>
      <c r="M364" s="97">
        <f>IF(AND($S364&gt;=31,$S364&lt;=60),$K364,0)</f>
        <v>0</v>
      </c>
      <c r="N364" s="97">
        <f>IF(AND($S364&gt;=61,$S364&lt;=90),$K364,0)</f>
        <v>0</v>
      </c>
      <c r="O364" s="97">
        <f>IF(AND($S364&gt;=91,$S364&lt;=120),$K364,0)</f>
        <v>0</v>
      </c>
      <c r="P364" s="98">
        <v>0</v>
      </c>
      <c r="Q364" s="101" t="str">
        <f t="shared" si="76"/>
        <v>Unregistered</v>
      </c>
      <c r="R364" s="102">
        <v>0.2</v>
      </c>
      <c r="S364" s="95">
        <f>DATE(2026,6,30)-F364</f>
        <v>309</v>
      </c>
    </row>
    <row r="365" spans="1:21" x14ac:dyDescent="0.3">
      <c r="A365" s="114">
        <v>10748</v>
      </c>
      <c r="B365" s="114" t="s">
        <v>1702</v>
      </c>
      <c r="C365" s="114" t="s">
        <v>419</v>
      </c>
      <c r="D365" s="114" t="s">
        <v>10157</v>
      </c>
      <c r="E365" s="114" t="s">
        <v>10835</v>
      </c>
      <c r="F365" s="115">
        <v>45709</v>
      </c>
      <c r="G365" s="114" t="s">
        <v>1850</v>
      </c>
      <c r="H365" s="116">
        <v>14976000</v>
      </c>
      <c r="I365" s="116">
        <v>2995200</v>
      </c>
      <c r="J365" s="116">
        <v>6425000</v>
      </c>
      <c r="K365" s="116">
        <v>-3429800</v>
      </c>
      <c r="L365" s="116">
        <v>0</v>
      </c>
      <c r="M365" s="116">
        <v>0</v>
      </c>
      <c r="N365" s="116">
        <v>0</v>
      </c>
      <c r="O365" s="116">
        <v>0</v>
      </c>
      <c r="P365" s="116">
        <v>0</v>
      </c>
      <c r="Q365" s="27" t="str">
        <f t="shared" si="76"/>
        <v>Registered</v>
      </c>
      <c r="R365" s="94">
        <f t="shared" si="77"/>
        <v>0.2</v>
      </c>
      <c r="S365" s="95"/>
      <c r="T365" s="117">
        <f t="shared" ref="T365:T371" si="112">L365+M365+N365+O365+P365</f>
        <v>0</v>
      </c>
      <c r="U365" s="117">
        <f t="shared" ref="U365:U371" si="113">K365-T365</f>
        <v>-3429800</v>
      </c>
    </row>
    <row r="366" spans="1:21" x14ac:dyDescent="0.3">
      <c r="A366" s="114">
        <v>10749</v>
      </c>
      <c r="B366" s="114" t="s">
        <v>1702</v>
      </c>
      <c r="C366" s="114" t="s">
        <v>419</v>
      </c>
      <c r="D366" s="114" t="s">
        <v>10158</v>
      </c>
      <c r="E366" s="114" t="s">
        <v>10835</v>
      </c>
      <c r="F366" s="115">
        <v>45709</v>
      </c>
      <c r="G366" s="114" t="s">
        <v>1850</v>
      </c>
      <c r="H366" s="116">
        <v>14976000</v>
      </c>
      <c r="I366" s="116">
        <v>2995200</v>
      </c>
      <c r="J366" s="116">
        <v>6425000</v>
      </c>
      <c r="K366" s="116">
        <v>-3429800</v>
      </c>
      <c r="L366" s="116">
        <v>0</v>
      </c>
      <c r="M366" s="116">
        <v>0</v>
      </c>
      <c r="N366" s="116">
        <v>0</v>
      </c>
      <c r="O366" s="116">
        <v>0</v>
      </c>
      <c r="P366" s="116">
        <v>0</v>
      </c>
      <c r="Q366" s="27" t="str">
        <f t="shared" si="76"/>
        <v>Registered</v>
      </c>
      <c r="R366" s="94">
        <f t="shared" si="77"/>
        <v>0.2</v>
      </c>
      <c r="S366" s="95"/>
      <c r="T366" s="117">
        <f t="shared" si="112"/>
        <v>0</v>
      </c>
      <c r="U366" s="117">
        <f t="shared" si="113"/>
        <v>-3429800</v>
      </c>
    </row>
    <row r="367" spans="1:21" x14ac:dyDescent="0.3">
      <c r="A367" s="114">
        <v>10750</v>
      </c>
      <c r="B367" s="114" t="s">
        <v>1702</v>
      </c>
      <c r="C367" s="114" t="s">
        <v>419</v>
      </c>
      <c r="D367" s="114" t="s">
        <v>10159</v>
      </c>
      <c r="E367" s="114" t="s">
        <v>10835</v>
      </c>
      <c r="F367" s="115">
        <v>45709</v>
      </c>
      <c r="G367" s="114" t="s">
        <v>1850</v>
      </c>
      <c r="H367" s="116">
        <v>14976000</v>
      </c>
      <c r="I367" s="116">
        <v>2995200</v>
      </c>
      <c r="J367" s="116">
        <v>6425000</v>
      </c>
      <c r="K367" s="116">
        <v>-3429800</v>
      </c>
      <c r="L367" s="116">
        <v>0</v>
      </c>
      <c r="M367" s="116">
        <v>0</v>
      </c>
      <c r="N367" s="116">
        <v>0</v>
      </c>
      <c r="O367" s="116">
        <v>0</v>
      </c>
      <c r="P367" s="116">
        <v>0</v>
      </c>
      <c r="Q367" s="27" t="str">
        <f t="shared" si="76"/>
        <v>Registered</v>
      </c>
      <c r="R367" s="94">
        <f t="shared" si="77"/>
        <v>0.2</v>
      </c>
      <c r="S367" s="95"/>
      <c r="T367" s="117">
        <f t="shared" si="112"/>
        <v>0</v>
      </c>
      <c r="U367" s="117">
        <f t="shared" si="113"/>
        <v>-3429800</v>
      </c>
    </row>
    <row r="368" spans="1:21" x14ac:dyDescent="0.3">
      <c r="A368" s="114">
        <v>10762</v>
      </c>
      <c r="B368" s="114" t="s">
        <v>1702</v>
      </c>
      <c r="C368" s="114" t="s">
        <v>419</v>
      </c>
      <c r="D368" s="114" t="s">
        <v>10106</v>
      </c>
      <c r="E368" s="114" t="s">
        <v>10840</v>
      </c>
      <c r="F368" s="115">
        <v>45877</v>
      </c>
      <c r="G368" s="114" t="s">
        <v>2799</v>
      </c>
      <c r="H368" s="116">
        <v>19818000</v>
      </c>
      <c r="I368" s="116">
        <v>1981800</v>
      </c>
      <c r="J368" s="116">
        <v>5981800</v>
      </c>
      <c r="K368" s="116">
        <v>-4000000</v>
      </c>
      <c r="L368" s="116">
        <v>0</v>
      </c>
      <c r="M368" s="116">
        <v>0</v>
      </c>
      <c r="N368" s="116">
        <v>0</v>
      </c>
      <c r="O368" s="116">
        <v>0</v>
      </c>
      <c r="P368" s="116">
        <v>0</v>
      </c>
      <c r="Q368" s="27" t="str">
        <f t="shared" si="76"/>
        <v>Registered</v>
      </c>
      <c r="R368" s="94">
        <f t="shared" si="77"/>
        <v>0.1</v>
      </c>
      <c r="S368" s="95"/>
      <c r="T368" s="117">
        <f t="shared" si="112"/>
        <v>0</v>
      </c>
      <c r="U368" s="117">
        <f t="shared" si="113"/>
        <v>-4000000</v>
      </c>
    </row>
    <row r="369" spans="1:21" x14ac:dyDescent="0.3">
      <c r="A369" s="114">
        <v>10770</v>
      </c>
      <c r="B369" s="114" t="s">
        <v>1702</v>
      </c>
      <c r="C369" s="114" t="s">
        <v>419</v>
      </c>
      <c r="D369" s="114" t="s">
        <v>10177</v>
      </c>
      <c r="E369" s="114" t="s">
        <v>10842</v>
      </c>
      <c r="F369" s="115">
        <v>45852</v>
      </c>
      <c r="G369" s="114" t="s">
        <v>4921</v>
      </c>
      <c r="H369" s="116">
        <v>12450893</v>
      </c>
      <c r="I369" s="116">
        <v>2490178</v>
      </c>
      <c r="J369" s="116">
        <v>6759509</v>
      </c>
      <c r="K369" s="116">
        <v>-4269331</v>
      </c>
      <c r="L369" s="116">
        <v>0</v>
      </c>
      <c r="M369" s="116">
        <v>0</v>
      </c>
      <c r="N369" s="116">
        <v>0</v>
      </c>
      <c r="O369" s="116">
        <v>0</v>
      </c>
      <c r="P369" s="116">
        <v>0</v>
      </c>
      <c r="Q369" s="27" t="str">
        <f t="shared" si="76"/>
        <v>Registered</v>
      </c>
      <c r="R369" s="94">
        <f t="shared" si="77"/>
        <v>0.19999995181068539</v>
      </c>
      <c r="S369" s="95"/>
      <c r="T369" s="117">
        <f t="shared" si="112"/>
        <v>0</v>
      </c>
      <c r="U369" s="117">
        <f t="shared" si="113"/>
        <v>-4269331</v>
      </c>
    </row>
    <row r="370" spans="1:21" x14ac:dyDescent="0.3">
      <c r="A370" s="114">
        <v>10772</v>
      </c>
      <c r="B370" s="114" t="s">
        <v>1702</v>
      </c>
      <c r="C370" s="114" t="s">
        <v>419</v>
      </c>
      <c r="D370" s="114" t="s">
        <v>10178</v>
      </c>
      <c r="E370" s="114" t="s">
        <v>10835</v>
      </c>
      <c r="F370" s="115">
        <v>45709</v>
      </c>
      <c r="G370" s="114" t="s">
        <v>1850</v>
      </c>
      <c r="H370" s="116">
        <v>10296000</v>
      </c>
      <c r="I370" s="116">
        <v>2059200</v>
      </c>
      <c r="J370" s="116">
        <v>6425000</v>
      </c>
      <c r="K370" s="116">
        <v>-4365800</v>
      </c>
      <c r="L370" s="116">
        <v>0</v>
      </c>
      <c r="M370" s="116">
        <v>0</v>
      </c>
      <c r="N370" s="116">
        <v>0</v>
      </c>
      <c r="O370" s="116">
        <v>0</v>
      </c>
      <c r="P370" s="116">
        <v>0</v>
      </c>
      <c r="Q370" s="27" t="str">
        <f t="shared" si="76"/>
        <v>Registered</v>
      </c>
      <c r="R370" s="94">
        <f t="shared" si="77"/>
        <v>0.2</v>
      </c>
      <c r="S370" s="95"/>
      <c r="T370" s="117">
        <f t="shared" si="112"/>
        <v>0</v>
      </c>
      <c r="U370" s="117">
        <f t="shared" si="113"/>
        <v>-4365800</v>
      </c>
    </row>
    <row r="371" spans="1:21" x14ac:dyDescent="0.3">
      <c r="A371" s="114">
        <v>10773</v>
      </c>
      <c r="B371" s="114" t="s">
        <v>1702</v>
      </c>
      <c r="C371" s="114" t="s">
        <v>419</v>
      </c>
      <c r="D371" s="114" t="s">
        <v>10179</v>
      </c>
      <c r="E371" s="114" t="s">
        <v>10835</v>
      </c>
      <c r="F371" s="115">
        <v>45709</v>
      </c>
      <c r="G371" s="114" t="s">
        <v>1850</v>
      </c>
      <c r="H371" s="116">
        <v>10296000</v>
      </c>
      <c r="I371" s="116">
        <v>2059200</v>
      </c>
      <c r="J371" s="116">
        <v>6425000</v>
      </c>
      <c r="K371" s="116">
        <v>-4365800</v>
      </c>
      <c r="L371" s="116">
        <v>0</v>
      </c>
      <c r="M371" s="116">
        <v>0</v>
      </c>
      <c r="N371" s="116">
        <v>0</v>
      </c>
      <c r="O371" s="116">
        <v>0</v>
      </c>
      <c r="P371" s="116">
        <v>0</v>
      </c>
      <c r="Q371" s="27" t="str">
        <f t="shared" si="76"/>
        <v>Registered</v>
      </c>
      <c r="R371" s="94">
        <f t="shared" si="77"/>
        <v>0.2</v>
      </c>
      <c r="S371" s="95"/>
      <c r="T371" s="117">
        <f t="shared" si="112"/>
        <v>0</v>
      </c>
      <c r="U371" s="117">
        <f t="shared" si="113"/>
        <v>-4365800</v>
      </c>
    </row>
    <row r="372" spans="1:21" s="101" customFormat="1" x14ac:dyDescent="0.3">
      <c r="A372" s="99">
        <v>10776</v>
      </c>
      <c r="B372" s="99" t="s">
        <v>1702</v>
      </c>
      <c r="C372" s="99" t="s">
        <v>419</v>
      </c>
      <c r="D372" s="99" t="s">
        <v>10163</v>
      </c>
      <c r="E372" s="99" t="s">
        <v>10843</v>
      </c>
      <c r="F372" s="100">
        <v>45794</v>
      </c>
      <c r="G372" s="99" t="s">
        <v>1898</v>
      </c>
      <c r="H372" s="96">
        <v>10296000</v>
      </c>
      <c r="I372" s="96">
        <f>H372*R372</f>
        <v>2059200</v>
      </c>
      <c r="J372" s="96">
        <v>4500000</v>
      </c>
      <c r="K372" s="96">
        <f t="shared" ref="K372:K380" si="114">I372-J372</f>
        <v>-2440800</v>
      </c>
      <c r="L372" s="97">
        <f t="shared" ref="L372:L380" si="115">IF(AND($S372&gt;=0,$S372&lt;=30),$K372,0)</f>
        <v>0</v>
      </c>
      <c r="M372" s="97">
        <f t="shared" ref="M372:M380" si="116">IF(AND($S372&gt;=31,$S372&lt;=60),$K372,0)</f>
        <v>0</v>
      </c>
      <c r="N372" s="97">
        <f t="shared" ref="N372:N380" si="117">IF(AND($S372&gt;=61,$S372&lt;=90),$K372,0)</f>
        <v>0</v>
      </c>
      <c r="O372" s="97">
        <f t="shared" ref="O372:O380" si="118">IF(AND($S372&gt;=91,$S372&lt;=120),$K372,0)</f>
        <v>0</v>
      </c>
      <c r="P372" s="98">
        <v>0</v>
      </c>
      <c r="Q372" s="101" t="str">
        <f t="shared" si="76"/>
        <v>Unregistered</v>
      </c>
      <c r="R372" s="102">
        <v>0.2</v>
      </c>
      <c r="S372" s="95">
        <f t="shared" ref="S372:S380" si="119">DATE(2026,6,30)-F372</f>
        <v>409</v>
      </c>
    </row>
    <row r="373" spans="1:21" s="101" customFormat="1" x14ac:dyDescent="0.3">
      <c r="A373" s="99">
        <v>10834</v>
      </c>
      <c r="B373" s="99" t="s">
        <v>1702</v>
      </c>
      <c r="C373" s="99" t="s">
        <v>419</v>
      </c>
      <c r="D373" s="99" t="s">
        <v>10208</v>
      </c>
      <c r="E373" s="99" t="s">
        <v>10846</v>
      </c>
      <c r="F373" s="100">
        <v>45899</v>
      </c>
      <c r="G373" s="99" t="s">
        <v>1898</v>
      </c>
      <c r="H373" s="96">
        <v>12148000</v>
      </c>
      <c r="I373" s="96">
        <f>H373*R373</f>
        <v>2429600</v>
      </c>
      <c r="J373" s="96">
        <v>5500000</v>
      </c>
      <c r="K373" s="96">
        <f t="shared" si="114"/>
        <v>-3070400</v>
      </c>
      <c r="L373" s="97">
        <f t="shared" si="115"/>
        <v>0</v>
      </c>
      <c r="M373" s="97">
        <f t="shared" si="116"/>
        <v>0</v>
      </c>
      <c r="N373" s="97">
        <f t="shared" si="117"/>
        <v>0</v>
      </c>
      <c r="O373" s="97">
        <f t="shared" si="118"/>
        <v>0</v>
      </c>
      <c r="P373" s="98">
        <v>0</v>
      </c>
      <c r="Q373" s="101" t="str">
        <f t="shared" si="76"/>
        <v>Unregistered</v>
      </c>
      <c r="R373" s="102">
        <v>0.2</v>
      </c>
      <c r="S373" s="95">
        <f t="shared" si="119"/>
        <v>304</v>
      </c>
    </row>
    <row r="374" spans="1:21" s="101" customFormat="1" x14ac:dyDescent="0.3">
      <c r="A374" s="99">
        <v>10877</v>
      </c>
      <c r="B374" s="99" t="s">
        <v>1702</v>
      </c>
      <c r="C374" s="99" t="s">
        <v>419</v>
      </c>
      <c r="D374" s="99" t="s">
        <v>10227</v>
      </c>
      <c r="E374" s="99" t="s">
        <v>10849</v>
      </c>
      <c r="F374" s="100">
        <v>45794</v>
      </c>
      <c r="G374" s="99" t="s">
        <v>1898</v>
      </c>
      <c r="H374" s="96">
        <v>11248000</v>
      </c>
      <c r="I374" s="96">
        <f>H374*R374</f>
        <v>2249600</v>
      </c>
      <c r="J374" s="96">
        <v>6400000</v>
      </c>
      <c r="K374" s="96">
        <f t="shared" si="114"/>
        <v>-4150400</v>
      </c>
      <c r="L374" s="97">
        <f t="shared" si="115"/>
        <v>0</v>
      </c>
      <c r="M374" s="97">
        <f t="shared" si="116"/>
        <v>0</v>
      </c>
      <c r="N374" s="97">
        <f t="shared" si="117"/>
        <v>0</v>
      </c>
      <c r="O374" s="97">
        <f t="shared" si="118"/>
        <v>0</v>
      </c>
      <c r="P374" s="98">
        <v>0</v>
      </c>
      <c r="Q374" s="101" t="str">
        <f t="shared" si="76"/>
        <v>Unregistered</v>
      </c>
      <c r="R374" s="102">
        <v>0.2</v>
      </c>
      <c r="S374" s="95">
        <f t="shared" si="119"/>
        <v>409</v>
      </c>
    </row>
    <row r="375" spans="1:21" s="101" customFormat="1" x14ac:dyDescent="0.3">
      <c r="A375" s="99">
        <v>10891</v>
      </c>
      <c r="B375" s="99" t="s">
        <v>1702</v>
      </c>
      <c r="C375" s="99" t="s">
        <v>419</v>
      </c>
      <c r="D375" s="99" t="s">
        <v>10239</v>
      </c>
      <c r="E375" s="99" t="s">
        <v>10850</v>
      </c>
      <c r="F375" s="100">
        <v>45794</v>
      </c>
      <c r="G375" s="99" t="s">
        <v>1898</v>
      </c>
      <c r="H375" s="96">
        <v>11248000</v>
      </c>
      <c r="I375" s="96">
        <f>H375*R375</f>
        <v>2249600</v>
      </c>
      <c r="J375" s="96">
        <v>7700000</v>
      </c>
      <c r="K375" s="96">
        <f t="shared" si="114"/>
        <v>-5450400</v>
      </c>
      <c r="L375" s="97">
        <f t="shared" si="115"/>
        <v>0</v>
      </c>
      <c r="M375" s="97">
        <f t="shared" si="116"/>
        <v>0</v>
      </c>
      <c r="N375" s="97">
        <f t="shared" si="117"/>
        <v>0</v>
      </c>
      <c r="O375" s="97">
        <f t="shared" si="118"/>
        <v>0</v>
      </c>
      <c r="P375" s="98">
        <v>0</v>
      </c>
      <c r="Q375" s="101" t="str">
        <f t="shared" si="76"/>
        <v>Unregistered</v>
      </c>
      <c r="R375" s="102">
        <v>0.2</v>
      </c>
      <c r="S375" s="95">
        <f t="shared" si="119"/>
        <v>409</v>
      </c>
    </row>
    <row r="376" spans="1:21" s="101" customFormat="1" x14ac:dyDescent="0.3">
      <c r="A376" s="99">
        <v>10893</v>
      </c>
      <c r="B376" s="99" t="s">
        <v>1702</v>
      </c>
      <c r="C376" s="99" t="s">
        <v>419</v>
      </c>
      <c r="D376" s="99" t="s">
        <v>10242</v>
      </c>
      <c r="E376" s="99" t="s">
        <v>10851</v>
      </c>
      <c r="F376" s="100">
        <v>45794</v>
      </c>
      <c r="G376" s="99" t="s">
        <v>1898</v>
      </c>
      <c r="H376" s="96">
        <v>10296000</v>
      </c>
      <c r="I376" s="96">
        <f>H376*R376</f>
        <v>2059200</v>
      </c>
      <c r="J376" s="96">
        <v>8000000</v>
      </c>
      <c r="K376" s="96">
        <f t="shared" si="114"/>
        <v>-5940800</v>
      </c>
      <c r="L376" s="97">
        <f t="shared" si="115"/>
        <v>0</v>
      </c>
      <c r="M376" s="97">
        <f t="shared" si="116"/>
        <v>0</v>
      </c>
      <c r="N376" s="97">
        <f t="shared" si="117"/>
        <v>0</v>
      </c>
      <c r="O376" s="97">
        <f t="shared" si="118"/>
        <v>0</v>
      </c>
      <c r="P376" s="98">
        <v>0</v>
      </c>
      <c r="Q376" s="101" t="str">
        <f t="shared" si="76"/>
        <v>Unregistered</v>
      </c>
      <c r="R376" s="102">
        <v>0.2</v>
      </c>
      <c r="S376" s="95">
        <f t="shared" si="119"/>
        <v>409</v>
      </c>
    </row>
    <row r="377" spans="1:21" s="101" customFormat="1" x14ac:dyDescent="0.3">
      <c r="A377" s="99">
        <v>11088</v>
      </c>
      <c r="B377" s="99" t="s">
        <v>1702</v>
      </c>
      <c r="C377" s="99" t="s">
        <v>419</v>
      </c>
      <c r="D377" s="99" t="s">
        <v>10423</v>
      </c>
      <c r="E377" s="99" t="s">
        <v>10645</v>
      </c>
      <c r="F377" s="100">
        <v>46195</v>
      </c>
      <c r="G377" s="99" t="s">
        <v>1898</v>
      </c>
      <c r="H377" s="96">
        <v>23433036</v>
      </c>
      <c r="I377" s="96">
        <v>0</v>
      </c>
      <c r="J377" s="96"/>
      <c r="K377" s="96">
        <f t="shared" si="114"/>
        <v>0</v>
      </c>
      <c r="L377" s="97">
        <f t="shared" si="115"/>
        <v>0</v>
      </c>
      <c r="M377" s="97">
        <f t="shared" si="116"/>
        <v>0</v>
      </c>
      <c r="N377" s="97">
        <f t="shared" si="117"/>
        <v>0</v>
      </c>
      <c r="O377" s="97">
        <f t="shared" si="118"/>
        <v>0</v>
      </c>
      <c r="P377" s="98">
        <f t="shared" ref="P377:P380" si="120">IF($S377&gt;120,$K377,0)</f>
        <v>0</v>
      </c>
      <c r="Q377" s="101" t="str">
        <f t="shared" si="76"/>
        <v>Unregistered</v>
      </c>
      <c r="R377" s="102">
        <v>0.2</v>
      </c>
      <c r="S377" s="95">
        <f t="shared" si="119"/>
        <v>8</v>
      </c>
    </row>
    <row r="378" spans="1:21" s="101" customFormat="1" x14ac:dyDescent="0.3">
      <c r="A378" s="99">
        <v>11089</v>
      </c>
      <c r="B378" s="99" t="s">
        <v>1702</v>
      </c>
      <c r="C378" s="99" t="s">
        <v>419</v>
      </c>
      <c r="D378" s="99" t="s">
        <v>10424</v>
      </c>
      <c r="E378" s="99" t="s">
        <v>10867</v>
      </c>
      <c r="F378" s="100">
        <v>45794</v>
      </c>
      <c r="G378" s="99" t="s">
        <v>1898</v>
      </c>
      <c r="H378" s="96">
        <v>10296000</v>
      </c>
      <c r="I378" s="96">
        <f>H378*R378</f>
        <v>2059200</v>
      </c>
      <c r="J378" s="96"/>
      <c r="K378" s="96">
        <f t="shared" si="114"/>
        <v>2059200</v>
      </c>
      <c r="L378" s="97">
        <f t="shared" si="115"/>
        <v>0</v>
      </c>
      <c r="M378" s="97">
        <f t="shared" si="116"/>
        <v>0</v>
      </c>
      <c r="N378" s="97">
        <f t="shared" si="117"/>
        <v>0</v>
      </c>
      <c r="O378" s="97">
        <f t="shared" si="118"/>
        <v>0</v>
      </c>
      <c r="P378" s="98">
        <f t="shared" si="120"/>
        <v>2059200</v>
      </c>
      <c r="Q378" s="101" t="str">
        <f t="shared" si="76"/>
        <v>Unregistered</v>
      </c>
      <c r="R378" s="102">
        <v>0.2</v>
      </c>
      <c r="S378" s="95">
        <f t="shared" si="119"/>
        <v>409</v>
      </c>
    </row>
    <row r="379" spans="1:21" s="101" customFormat="1" x14ac:dyDescent="0.3">
      <c r="A379" s="99">
        <v>11090</v>
      </c>
      <c r="B379" s="99" t="s">
        <v>1702</v>
      </c>
      <c r="C379" s="99" t="s">
        <v>419</v>
      </c>
      <c r="D379" s="99" t="s">
        <v>10649</v>
      </c>
      <c r="E379" s="99" t="s">
        <v>10650</v>
      </c>
      <c r="F379" s="100">
        <v>46203</v>
      </c>
      <c r="G379" s="99" t="s">
        <v>1898</v>
      </c>
      <c r="H379" s="96">
        <v>14236607</v>
      </c>
      <c r="I379" s="96">
        <v>0</v>
      </c>
      <c r="J379" s="96"/>
      <c r="K379" s="96">
        <f t="shared" si="114"/>
        <v>0</v>
      </c>
      <c r="L379" s="97">
        <f t="shared" si="115"/>
        <v>0</v>
      </c>
      <c r="M379" s="97">
        <f t="shared" si="116"/>
        <v>0</v>
      </c>
      <c r="N379" s="97">
        <f t="shared" si="117"/>
        <v>0</v>
      </c>
      <c r="O379" s="97">
        <f t="shared" si="118"/>
        <v>0</v>
      </c>
      <c r="P379" s="98">
        <f t="shared" si="120"/>
        <v>0</v>
      </c>
      <c r="Q379" s="101" t="str">
        <f t="shared" si="76"/>
        <v>Unregistered</v>
      </c>
      <c r="R379" s="102">
        <v>0.2</v>
      </c>
      <c r="S379" s="95">
        <f t="shared" si="119"/>
        <v>0</v>
      </c>
    </row>
    <row r="380" spans="1:21" s="101" customFormat="1" x14ac:dyDescent="0.3">
      <c r="A380" s="99">
        <v>11091</v>
      </c>
      <c r="B380" s="99" t="s">
        <v>1702</v>
      </c>
      <c r="C380" s="99" t="s">
        <v>419</v>
      </c>
      <c r="D380" s="99" t="s">
        <v>10868</v>
      </c>
      <c r="E380" s="99" t="s">
        <v>10869</v>
      </c>
      <c r="F380" s="100">
        <v>46203</v>
      </c>
      <c r="G380" s="99" t="s">
        <v>1898</v>
      </c>
      <c r="H380" s="96">
        <v>16111607</v>
      </c>
      <c r="I380" s="96">
        <v>0</v>
      </c>
      <c r="J380" s="96"/>
      <c r="K380" s="96">
        <f t="shared" si="114"/>
        <v>0</v>
      </c>
      <c r="L380" s="97">
        <f t="shared" si="115"/>
        <v>0</v>
      </c>
      <c r="M380" s="97">
        <f t="shared" si="116"/>
        <v>0</v>
      </c>
      <c r="N380" s="97">
        <f t="shared" si="117"/>
        <v>0</v>
      </c>
      <c r="O380" s="97">
        <f t="shared" si="118"/>
        <v>0</v>
      </c>
      <c r="P380" s="98">
        <f t="shared" si="120"/>
        <v>0</v>
      </c>
      <c r="Q380" s="101" t="str">
        <f t="shared" si="76"/>
        <v>Unregistered</v>
      </c>
      <c r="R380" s="102">
        <v>0.2</v>
      </c>
      <c r="S380" s="95">
        <f t="shared" si="119"/>
        <v>0</v>
      </c>
    </row>
    <row r="381" spans="1:21" x14ac:dyDescent="0.3">
      <c r="A381" s="114">
        <v>123</v>
      </c>
      <c r="B381" s="114" t="s">
        <v>107</v>
      </c>
      <c r="C381" s="114" t="s">
        <v>109</v>
      </c>
      <c r="D381" s="114" t="s">
        <v>114</v>
      </c>
      <c r="E381" s="114" t="s">
        <v>115</v>
      </c>
      <c r="F381" s="115">
        <v>46121</v>
      </c>
      <c r="G381" s="114" t="s">
        <v>9627</v>
      </c>
      <c r="H381" s="116">
        <v>10230357</v>
      </c>
      <c r="I381" s="116">
        <v>4603661</v>
      </c>
      <c r="J381" s="116">
        <v>600000</v>
      </c>
      <c r="K381" s="116">
        <v>4003661</v>
      </c>
      <c r="L381" s="116">
        <v>0</v>
      </c>
      <c r="M381" s="116">
        <v>4003661</v>
      </c>
      <c r="N381" s="116">
        <v>0</v>
      </c>
      <c r="O381" s="116">
        <v>0</v>
      </c>
      <c r="P381" s="116">
        <v>0</v>
      </c>
      <c r="Q381" s="27" t="str">
        <f t="shared" si="76"/>
        <v>Registered</v>
      </c>
      <c r="R381" s="94">
        <f t="shared" si="77"/>
        <v>0.45000003421190482</v>
      </c>
      <c r="S381" s="95"/>
      <c r="T381" s="117">
        <f t="shared" ref="T381:T392" si="121">L381+M381+N381+O381+P381</f>
        <v>4003661</v>
      </c>
      <c r="U381" s="117">
        <f t="shared" ref="U381:U392" si="122">K381-T381</f>
        <v>0</v>
      </c>
    </row>
    <row r="382" spans="1:21" x14ac:dyDescent="0.3">
      <c r="A382" s="114">
        <v>140</v>
      </c>
      <c r="B382" s="114" t="s">
        <v>107</v>
      </c>
      <c r="C382" s="114" t="s">
        <v>109</v>
      </c>
      <c r="D382" s="114" t="s">
        <v>9648</v>
      </c>
      <c r="E382" s="114" t="s">
        <v>9649</v>
      </c>
      <c r="F382" s="115">
        <v>46111</v>
      </c>
      <c r="G382" s="114" t="s">
        <v>9650</v>
      </c>
      <c r="H382" s="116">
        <v>10041964</v>
      </c>
      <c r="I382" s="116">
        <v>4518884</v>
      </c>
      <c r="J382" s="116">
        <v>1014197.4</v>
      </c>
      <c r="K382" s="116">
        <v>3504686.6</v>
      </c>
      <c r="L382" s="116">
        <v>0</v>
      </c>
      <c r="M382" s="116">
        <v>3504686.6</v>
      </c>
      <c r="N382" s="116">
        <v>0</v>
      </c>
      <c r="O382" s="116">
        <v>0</v>
      </c>
      <c r="P382" s="116">
        <v>0</v>
      </c>
      <c r="Q382" s="27" t="str">
        <f t="shared" si="76"/>
        <v>Registered</v>
      </c>
      <c r="R382" s="94">
        <f t="shared" si="77"/>
        <v>0.45000001991642274</v>
      </c>
      <c r="S382" s="95"/>
      <c r="T382" s="117">
        <f t="shared" si="121"/>
        <v>3504686.6</v>
      </c>
      <c r="U382" s="117">
        <f t="shared" si="122"/>
        <v>0</v>
      </c>
    </row>
    <row r="383" spans="1:21" x14ac:dyDescent="0.3">
      <c r="A383" s="114">
        <v>149</v>
      </c>
      <c r="B383" s="114" t="s">
        <v>107</v>
      </c>
      <c r="C383" s="114" t="s">
        <v>109</v>
      </c>
      <c r="D383" s="114" t="s">
        <v>1695</v>
      </c>
      <c r="E383" s="114" t="s">
        <v>1696</v>
      </c>
      <c r="F383" s="115">
        <v>46111</v>
      </c>
      <c r="G383" s="114" t="s">
        <v>1429</v>
      </c>
      <c r="H383" s="116">
        <v>9729464</v>
      </c>
      <c r="I383" s="116">
        <v>4378259</v>
      </c>
      <c r="J383" s="116">
        <v>972946.4</v>
      </c>
      <c r="K383" s="116">
        <v>3405312.6</v>
      </c>
      <c r="L383" s="116">
        <v>0</v>
      </c>
      <c r="M383" s="116">
        <v>0</v>
      </c>
      <c r="N383" s="116">
        <v>3405312.6</v>
      </c>
      <c r="O383" s="116">
        <v>0</v>
      </c>
      <c r="P383" s="116">
        <v>0</v>
      </c>
      <c r="Q383" s="27" t="str">
        <f t="shared" si="76"/>
        <v>Registered</v>
      </c>
      <c r="R383" s="94">
        <f t="shared" si="77"/>
        <v>0.45000002055611699</v>
      </c>
      <c r="S383" s="95"/>
      <c r="T383" s="117">
        <f t="shared" si="121"/>
        <v>3405312.6</v>
      </c>
      <c r="U383" s="117">
        <f t="shared" si="122"/>
        <v>0</v>
      </c>
    </row>
    <row r="384" spans="1:21" x14ac:dyDescent="0.3">
      <c r="A384" s="114">
        <v>183</v>
      </c>
      <c r="B384" s="114" t="s">
        <v>107</v>
      </c>
      <c r="C384" s="114" t="s">
        <v>109</v>
      </c>
      <c r="D384" s="114" t="s">
        <v>9765</v>
      </c>
      <c r="E384" s="114" t="s">
        <v>9766</v>
      </c>
      <c r="F384" s="115">
        <v>46070</v>
      </c>
      <c r="G384" s="114" t="s">
        <v>9767</v>
      </c>
      <c r="H384" s="116">
        <v>9208050</v>
      </c>
      <c r="I384" s="116">
        <v>4143623</v>
      </c>
      <c r="J384" s="116">
        <v>1292081</v>
      </c>
      <c r="K384" s="116">
        <v>2851542</v>
      </c>
      <c r="L384" s="116">
        <v>0</v>
      </c>
      <c r="M384" s="116">
        <v>2851542</v>
      </c>
      <c r="N384" s="116">
        <v>0</v>
      </c>
      <c r="O384" s="116">
        <v>0</v>
      </c>
      <c r="P384" s="116">
        <v>0</v>
      </c>
      <c r="Q384" s="27" t="str">
        <f t="shared" si="76"/>
        <v>Registered</v>
      </c>
      <c r="R384" s="94">
        <f t="shared" si="77"/>
        <v>0.45000005430031331</v>
      </c>
      <c r="S384" s="95"/>
      <c r="T384" s="117">
        <f t="shared" si="121"/>
        <v>2851542</v>
      </c>
      <c r="U384" s="117">
        <f t="shared" si="122"/>
        <v>0</v>
      </c>
    </row>
    <row r="385" spans="1:21" x14ac:dyDescent="0.3">
      <c r="A385" s="114">
        <v>1145</v>
      </c>
      <c r="B385" s="114" t="s">
        <v>107</v>
      </c>
      <c r="C385" s="114" t="s">
        <v>109</v>
      </c>
      <c r="D385" s="114" t="s">
        <v>112</v>
      </c>
      <c r="E385" s="114" t="s">
        <v>113</v>
      </c>
      <c r="F385" s="115">
        <v>46121</v>
      </c>
      <c r="G385" s="114" t="s">
        <v>9555</v>
      </c>
      <c r="H385" s="116">
        <v>14283036</v>
      </c>
      <c r="I385" s="116">
        <v>1428304</v>
      </c>
      <c r="J385" s="116">
        <v>1428303</v>
      </c>
      <c r="K385" s="116">
        <v>1</v>
      </c>
      <c r="L385" s="116">
        <v>1</v>
      </c>
      <c r="M385" s="116">
        <v>0</v>
      </c>
      <c r="N385" s="116">
        <v>0</v>
      </c>
      <c r="O385" s="116">
        <v>0</v>
      </c>
      <c r="P385" s="116">
        <v>0</v>
      </c>
      <c r="Q385" s="27" t="str">
        <f t="shared" si="76"/>
        <v>Registered</v>
      </c>
      <c r="R385" s="94">
        <f t="shared" si="77"/>
        <v>0.10000002800525043</v>
      </c>
      <c r="S385" s="95"/>
      <c r="T385" s="117">
        <f t="shared" si="121"/>
        <v>1</v>
      </c>
      <c r="U385" s="117">
        <f t="shared" si="122"/>
        <v>0</v>
      </c>
    </row>
    <row r="386" spans="1:21" x14ac:dyDescent="0.3">
      <c r="A386" s="114">
        <v>5112</v>
      </c>
      <c r="B386" s="114" t="s">
        <v>107</v>
      </c>
      <c r="C386" s="114" t="s">
        <v>109</v>
      </c>
      <c r="D386" s="114" t="s">
        <v>1724</v>
      </c>
      <c r="E386" s="114" t="s">
        <v>1725</v>
      </c>
      <c r="F386" s="115">
        <v>46094</v>
      </c>
      <c r="G386" s="114" t="s">
        <v>1416</v>
      </c>
      <c r="H386" s="116">
        <v>9049695</v>
      </c>
      <c r="I386" s="116">
        <v>4072363</v>
      </c>
      <c r="J386" s="116">
        <v>4072363</v>
      </c>
      <c r="K386" s="116">
        <v>0</v>
      </c>
      <c r="L386" s="116">
        <v>0</v>
      </c>
      <c r="M386" s="116">
        <v>0</v>
      </c>
      <c r="N386" s="116">
        <v>0</v>
      </c>
      <c r="O386" s="116">
        <v>0</v>
      </c>
      <c r="P386" s="116">
        <v>0</v>
      </c>
      <c r="Q386" s="27" t="str">
        <f t="shared" ref="Q386:Q449" si="123">IF(G386="01 Jan 1900","Unregistered","Registered")</f>
        <v>Registered</v>
      </c>
      <c r="R386" s="94">
        <f t="shared" si="77"/>
        <v>0.45000002762524038</v>
      </c>
      <c r="S386" s="95"/>
      <c r="T386" s="117">
        <f t="shared" si="121"/>
        <v>0</v>
      </c>
      <c r="U386" s="117">
        <f t="shared" si="122"/>
        <v>0</v>
      </c>
    </row>
    <row r="387" spans="1:21" x14ac:dyDescent="0.3">
      <c r="A387" s="114">
        <v>5113</v>
      </c>
      <c r="B387" s="114" t="s">
        <v>107</v>
      </c>
      <c r="C387" s="114" t="s">
        <v>109</v>
      </c>
      <c r="D387" s="114" t="s">
        <v>1559</v>
      </c>
      <c r="E387" s="114" t="s">
        <v>1560</v>
      </c>
      <c r="F387" s="115">
        <v>46097</v>
      </c>
      <c r="G387" s="114" t="s">
        <v>1416</v>
      </c>
      <c r="H387" s="116">
        <v>13261380</v>
      </c>
      <c r="I387" s="116">
        <v>5967621</v>
      </c>
      <c r="J387" s="116">
        <v>5967621</v>
      </c>
      <c r="K387" s="116">
        <v>0</v>
      </c>
      <c r="L387" s="116">
        <v>0</v>
      </c>
      <c r="M387" s="116">
        <v>0</v>
      </c>
      <c r="N387" s="116">
        <v>0</v>
      </c>
      <c r="O387" s="116">
        <v>0</v>
      </c>
      <c r="P387" s="116">
        <v>0</v>
      </c>
      <c r="Q387" s="27" t="str">
        <f t="shared" si="123"/>
        <v>Registered</v>
      </c>
      <c r="R387" s="94">
        <f t="shared" ref="R387:R450" si="124">(I387/H387)</f>
        <v>0.45</v>
      </c>
      <c r="S387" s="95"/>
      <c r="T387" s="117">
        <f t="shared" si="121"/>
        <v>0</v>
      </c>
      <c r="U387" s="117">
        <f t="shared" si="122"/>
        <v>0</v>
      </c>
    </row>
    <row r="388" spans="1:21" x14ac:dyDescent="0.3">
      <c r="A388" s="114">
        <v>5114</v>
      </c>
      <c r="B388" s="114" t="s">
        <v>107</v>
      </c>
      <c r="C388" s="114" t="s">
        <v>109</v>
      </c>
      <c r="D388" s="114" t="s">
        <v>2266</v>
      </c>
      <c r="E388" s="114" t="s">
        <v>2267</v>
      </c>
      <c r="F388" s="115">
        <v>46053</v>
      </c>
      <c r="G388" s="114" t="s">
        <v>2268</v>
      </c>
      <c r="H388" s="116">
        <v>14015179</v>
      </c>
      <c r="I388" s="116">
        <v>4905313</v>
      </c>
      <c r="J388" s="116">
        <v>4905313</v>
      </c>
      <c r="K388" s="116">
        <v>0</v>
      </c>
      <c r="L388" s="116">
        <v>0</v>
      </c>
      <c r="M388" s="116">
        <v>0</v>
      </c>
      <c r="N388" s="116">
        <v>0</v>
      </c>
      <c r="O388" s="116">
        <v>0</v>
      </c>
      <c r="P388" s="116">
        <v>0</v>
      </c>
      <c r="Q388" s="27" t="str">
        <f t="shared" si="123"/>
        <v>Registered</v>
      </c>
      <c r="R388" s="94">
        <f t="shared" si="124"/>
        <v>0.35000002497292398</v>
      </c>
      <c r="S388" s="95"/>
      <c r="T388" s="117">
        <f t="shared" si="121"/>
        <v>0</v>
      </c>
      <c r="U388" s="117">
        <f t="shared" si="122"/>
        <v>0</v>
      </c>
    </row>
    <row r="389" spans="1:21" x14ac:dyDescent="0.3">
      <c r="A389" s="114">
        <v>5115</v>
      </c>
      <c r="B389" s="114" t="s">
        <v>107</v>
      </c>
      <c r="C389" s="114" t="s">
        <v>109</v>
      </c>
      <c r="D389" s="114" t="s">
        <v>6307</v>
      </c>
      <c r="E389" s="114" t="s">
        <v>6308</v>
      </c>
      <c r="F389" s="115">
        <v>46045</v>
      </c>
      <c r="G389" s="114" t="s">
        <v>1782</v>
      </c>
      <c r="H389" s="116">
        <v>9501300</v>
      </c>
      <c r="I389" s="116">
        <v>4275585</v>
      </c>
      <c r="J389" s="116">
        <v>4275585</v>
      </c>
      <c r="K389" s="116">
        <v>0</v>
      </c>
      <c r="L389" s="116">
        <v>0</v>
      </c>
      <c r="M389" s="116">
        <v>0</v>
      </c>
      <c r="N389" s="116">
        <v>0</v>
      </c>
      <c r="O389" s="116">
        <v>0</v>
      </c>
      <c r="P389" s="116">
        <v>0</v>
      </c>
      <c r="Q389" s="27" t="str">
        <f t="shared" si="123"/>
        <v>Registered</v>
      </c>
      <c r="R389" s="94">
        <f t="shared" si="124"/>
        <v>0.45</v>
      </c>
      <c r="S389" s="95"/>
      <c r="T389" s="117">
        <f t="shared" si="121"/>
        <v>0</v>
      </c>
      <c r="U389" s="117">
        <f t="shared" si="122"/>
        <v>0</v>
      </c>
    </row>
    <row r="390" spans="1:21" x14ac:dyDescent="0.3">
      <c r="A390" s="114">
        <v>5116</v>
      </c>
      <c r="B390" s="114" t="s">
        <v>107</v>
      </c>
      <c r="C390" s="114" t="s">
        <v>109</v>
      </c>
      <c r="D390" s="114" t="s">
        <v>1845</v>
      </c>
      <c r="E390" s="114" t="s">
        <v>1846</v>
      </c>
      <c r="F390" s="115">
        <v>46094</v>
      </c>
      <c r="G390" s="114" t="s">
        <v>1847</v>
      </c>
      <c r="H390" s="116">
        <v>9046176</v>
      </c>
      <c r="I390" s="116">
        <v>4070779</v>
      </c>
      <c r="J390" s="116">
        <v>4070779</v>
      </c>
      <c r="K390" s="116">
        <v>0</v>
      </c>
      <c r="L390" s="116">
        <v>0</v>
      </c>
      <c r="M390" s="116">
        <v>0</v>
      </c>
      <c r="N390" s="116">
        <v>0</v>
      </c>
      <c r="O390" s="116">
        <v>0</v>
      </c>
      <c r="P390" s="116">
        <v>0</v>
      </c>
      <c r="Q390" s="27" t="str">
        <f t="shared" si="123"/>
        <v>Registered</v>
      </c>
      <c r="R390" s="94">
        <f t="shared" si="124"/>
        <v>0.4499999778912106</v>
      </c>
      <c r="S390" s="95"/>
      <c r="T390" s="117">
        <f t="shared" si="121"/>
        <v>0</v>
      </c>
      <c r="U390" s="117">
        <f t="shared" si="122"/>
        <v>0</v>
      </c>
    </row>
    <row r="391" spans="1:21" x14ac:dyDescent="0.3">
      <c r="A391" s="114">
        <v>5117</v>
      </c>
      <c r="B391" s="114" t="s">
        <v>107</v>
      </c>
      <c r="C391" s="114" t="s">
        <v>109</v>
      </c>
      <c r="D391" s="114" t="s">
        <v>1830</v>
      </c>
      <c r="E391" s="114" t="s">
        <v>1831</v>
      </c>
      <c r="F391" s="115">
        <v>46105</v>
      </c>
      <c r="G391" s="114" t="s">
        <v>1492</v>
      </c>
      <c r="H391" s="116">
        <v>9372321</v>
      </c>
      <c r="I391" s="116">
        <v>4217544</v>
      </c>
      <c r="J391" s="116">
        <v>4217544</v>
      </c>
      <c r="K391" s="116">
        <v>0</v>
      </c>
      <c r="L391" s="116">
        <v>0</v>
      </c>
      <c r="M391" s="116">
        <v>0</v>
      </c>
      <c r="N391" s="116">
        <v>0</v>
      </c>
      <c r="O391" s="116">
        <v>0</v>
      </c>
      <c r="P391" s="116">
        <v>0</v>
      </c>
      <c r="Q391" s="27" t="str">
        <f t="shared" si="123"/>
        <v>Registered</v>
      </c>
      <c r="R391" s="94">
        <f t="shared" si="124"/>
        <v>0.44999995198627962</v>
      </c>
      <c r="S391" s="95"/>
      <c r="T391" s="117">
        <f t="shared" si="121"/>
        <v>0</v>
      </c>
      <c r="U391" s="117">
        <f t="shared" si="122"/>
        <v>0</v>
      </c>
    </row>
    <row r="392" spans="1:21" x14ac:dyDescent="0.3">
      <c r="A392" s="114">
        <v>10325</v>
      </c>
      <c r="B392" s="114" t="s">
        <v>107</v>
      </c>
      <c r="C392" s="114" t="s">
        <v>109</v>
      </c>
      <c r="D392" s="114" t="s">
        <v>9573</v>
      </c>
      <c r="E392" s="114" t="s">
        <v>9574</v>
      </c>
      <c r="F392" s="115">
        <v>46076</v>
      </c>
      <c r="G392" s="114" t="s">
        <v>1583</v>
      </c>
      <c r="H392" s="116">
        <v>9439286</v>
      </c>
      <c r="I392" s="116">
        <v>4247679</v>
      </c>
      <c r="J392" s="116">
        <v>4342072</v>
      </c>
      <c r="K392" s="116">
        <v>-94393</v>
      </c>
      <c r="L392" s="116">
        <v>0</v>
      </c>
      <c r="M392" s="116">
        <v>0</v>
      </c>
      <c r="N392" s="116">
        <v>0</v>
      </c>
      <c r="O392" s="116">
        <v>0</v>
      </c>
      <c r="P392" s="116">
        <v>0</v>
      </c>
      <c r="Q392" s="27" t="str">
        <f t="shared" si="123"/>
        <v>Registered</v>
      </c>
      <c r="R392" s="94">
        <f t="shared" si="124"/>
        <v>0.45000003178206488</v>
      </c>
      <c r="S392" s="95"/>
      <c r="T392" s="117">
        <f t="shared" si="121"/>
        <v>0</v>
      </c>
      <c r="U392" s="117">
        <f t="shared" si="122"/>
        <v>-94393</v>
      </c>
    </row>
    <row r="393" spans="1:21" s="101" customFormat="1" x14ac:dyDescent="0.3">
      <c r="A393" s="99">
        <v>10352</v>
      </c>
      <c r="B393" s="99" t="s">
        <v>107</v>
      </c>
      <c r="C393" s="99" t="s">
        <v>109</v>
      </c>
      <c r="D393" s="99" t="s">
        <v>110</v>
      </c>
      <c r="E393" s="99" t="s">
        <v>111</v>
      </c>
      <c r="F393" s="100">
        <v>46171</v>
      </c>
      <c r="G393" s="99" t="s">
        <v>1898</v>
      </c>
      <c r="H393" s="96">
        <v>9916964</v>
      </c>
      <c r="I393" s="96">
        <f>H393*R393</f>
        <v>4462633.8</v>
      </c>
      <c r="J393" s="96">
        <v>100000</v>
      </c>
      <c r="K393" s="96">
        <f>I393-J393</f>
        <v>4362633.8</v>
      </c>
      <c r="L393" s="97">
        <f>IF(AND($S393&gt;=0,$S393&lt;=30),$K393,0)</f>
        <v>0</v>
      </c>
      <c r="M393" s="97">
        <f>IF(AND($S393&gt;=31,$S393&lt;=60),$K393,0)</f>
        <v>4362633.8</v>
      </c>
      <c r="N393" s="97">
        <f>IF(AND($S393&gt;=61,$S393&lt;=90),$K393,0)</f>
        <v>0</v>
      </c>
      <c r="O393" s="97">
        <f>IF(AND($S393&gt;=91,$S393&lt;=120),$K393,0)</f>
        <v>0</v>
      </c>
      <c r="P393" s="98">
        <f>IF($S393&gt;120,$K393,0)</f>
        <v>0</v>
      </c>
      <c r="Q393" s="101" t="str">
        <f t="shared" si="123"/>
        <v>Unregistered</v>
      </c>
      <c r="R393" s="102">
        <v>0.45</v>
      </c>
      <c r="S393" s="95">
        <f>DATE(2026,6,30)-F393</f>
        <v>32</v>
      </c>
    </row>
    <row r="394" spans="1:21" x14ac:dyDescent="0.3">
      <c r="A394" s="114">
        <v>10436</v>
      </c>
      <c r="B394" s="114" t="s">
        <v>107</v>
      </c>
      <c r="C394" s="114" t="s">
        <v>109</v>
      </c>
      <c r="D394" s="114" t="s">
        <v>1613</v>
      </c>
      <c r="E394" s="114" t="s">
        <v>1614</v>
      </c>
      <c r="F394" s="115">
        <v>46081</v>
      </c>
      <c r="G394" s="114" t="s">
        <v>1615</v>
      </c>
      <c r="H394" s="116">
        <v>14059821</v>
      </c>
      <c r="I394" s="116">
        <v>6326919</v>
      </c>
      <c r="J394" s="116">
        <v>6467517</v>
      </c>
      <c r="K394" s="116">
        <v>-140598</v>
      </c>
      <c r="L394" s="116">
        <v>0</v>
      </c>
      <c r="M394" s="116">
        <v>0</v>
      </c>
      <c r="N394" s="116">
        <v>0</v>
      </c>
      <c r="O394" s="116">
        <v>0</v>
      </c>
      <c r="P394" s="116">
        <v>0</v>
      </c>
      <c r="Q394" s="27" t="str">
        <f t="shared" si="123"/>
        <v>Registered</v>
      </c>
      <c r="R394" s="94">
        <f t="shared" si="124"/>
        <v>0.44999996799390263</v>
      </c>
      <c r="S394" s="95"/>
      <c r="T394" s="117">
        <f t="shared" ref="T394:T398" si="125">L394+M394+N394+O394+P394</f>
        <v>0</v>
      </c>
      <c r="U394" s="117">
        <f t="shared" ref="U394:U398" si="126">K394-T394</f>
        <v>-140598</v>
      </c>
    </row>
    <row r="395" spans="1:21" x14ac:dyDescent="0.3">
      <c r="A395" s="114">
        <v>10442</v>
      </c>
      <c r="B395" s="114" t="s">
        <v>107</v>
      </c>
      <c r="C395" s="114" t="s">
        <v>109</v>
      </c>
      <c r="D395" s="114" t="s">
        <v>6305</v>
      </c>
      <c r="E395" s="114" t="s">
        <v>6306</v>
      </c>
      <c r="F395" s="115">
        <v>46052</v>
      </c>
      <c r="G395" s="114" t="s">
        <v>1907</v>
      </c>
      <c r="H395" s="116">
        <v>14489286</v>
      </c>
      <c r="I395" s="116">
        <v>2897857</v>
      </c>
      <c r="J395" s="116">
        <v>3042749</v>
      </c>
      <c r="K395" s="116">
        <v>-144892</v>
      </c>
      <c r="L395" s="116">
        <v>0</v>
      </c>
      <c r="M395" s="116">
        <v>0</v>
      </c>
      <c r="N395" s="116">
        <v>0</v>
      </c>
      <c r="O395" s="116">
        <v>0</v>
      </c>
      <c r="P395" s="116">
        <v>0</v>
      </c>
      <c r="Q395" s="27" t="str">
        <f t="shared" si="123"/>
        <v>Registered</v>
      </c>
      <c r="R395" s="94">
        <f t="shared" si="124"/>
        <v>0.19999998619669734</v>
      </c>
      <c r="S395" s="95"/>
      <c r="T395" s="117">
        <f t="shared" si="125"/>
        <v>0</v>
      </c>
      <c r="U395" s="117">
        <f t="shared" si="126"/>
        <v>-144892</v>
      </c>
    </row>
    <row r="396" spans="1:21" x14ac:dyDescent="0.3">
      <c r="A396" s="114">
        <v>10454</v>
      </c>
      <c r="B396" s="114" t="s">
        <v>107</v>
      </c>
      <c r="C396" s="114" t="s">
        <v>109</v>
      </c>
      <c r="D396" s="114" t="s">
        <v>9565</v>
      </c>
      <c r="E396" s="114" t="s">
        <v>9566</v>
      </c>
      <c r="F396" s="115">
        <v>46063</v>
      </c>
      <c r="G396" s="114" t="s">
        <v>2829</v>
      </c>
      <c r="H396" s="116">
        <v>9327679</v>
      </c>
      <c r="I396" s="116">
        <v>4197456</v>
      </c>
      <c r="J396" s="116">
        <v>4384010</v>
      </c>
      <c r="K396" s="116">
        <v>-186554</v>
      </c>
      <c r="L396" s="116">
        <v>0</v>
      </c>
      <c r="M396" s="116">
        <v>0</v>
      </c>
      <c r="N396" s="116">
        <v>0</v>
      </c>
      <c r="O396" s="116">
        <v>0</v>
      </c>
      <c r="P396" s="116">
        <v>0</v>
      </c>
      <c r="Q396" s="27" t="str">
        <f t="shared" si="123"/>
        <v>Registered</v>
      </c>
      <c r="R396" s="94">
        <f t="shared" si="124"/>
        <v>0.45000004824351264</v>
      </c>
      <c r="S396" s="95"/>
      <c r="T396" s="117">
        <f t="shared" si="125"/>
        <v>0</v>
      </c>
      <c r="U396" s="117">
        <f t="shared" si="126"/>
        <v>-186554</v>
      </c>
    </row>
    <row r="397" spans="1:21" x14ac:dyDescent="0.3">
      <c r="A397" s="114">
        <v>10543</v>
      </c>
      <c r="B397" s="114" t="s">
        <v>107</v>
      </c>
      <c r="C397" s="114" t="s">
        <v>109</v>
      </c>
      <c r="D397" s="114" t="s">
        <v>1742</v>
      </c>
      <c r="E397" s="114" t="s">
        <v>1743</v>
      </c>
      <c r="F397" s="115">
        <v>46081</v>
      </c>
      <c r="G397" s="114" t="s">
        <v>1744</v>
      </c>
      <c r="H397" s="116">
        <v>9450000</v>
      </c>
      <c r="I397" s="116">
        <v>4252500</v>
      </c>
      <c r="J397" s="116">
        <v>4725000</v>
      </c>
      <c r="K397" s="116">
        <v>-472500</v>
      </c>
      <c r="L397" s="116">
        <v>0</v>
      </c>
      <c r="M397" s="116">
        <v>0</v>
      </c>
      <c r="N397" s="116">
        <v>0</v>
      </c>
      <c r="O397" s="116">
        <v>0</v>
      </c>
      <c r="P397" s="116">
        <v>0</v>
      </c>
      <c r="Q397" s="27" t="str">
        <f t="shared" si="123"/>
        <v>Registered</v>
      </c>
      <c r="R397" s="94">
        <f t="shared" si="124"/>
        <v>0.45</v>
      </c>
      <c r="S397" s="95"/>
      <c r="T397" s="117">
        <f t="shared" si="125"/>
        <v>0</v>
      </c>
      <c r="U397" s="117">
        <f t="shared" si="126"/>
        <v>-472500</v>
      </c>
    </row>
    <row r="398" spans="1:21" x14ac:dyDescent="0.3">
      <c r="A398" s="114">
        <v>10755</v>
      </c>
      <c r="B398" s="114" t="s">
        <v>107</v>
      </c>
      <c r="C398" s="114" t="s">
        <v>109</v>
      </c>
      <c r="D398" s="114" t="s">
        <v>1528</v>
      </c>
      <c r="E398" s="114" t="s">
        <v>1529</v>
      </c>
      <c r="F398" s="115">
        <v>46109</v>
      </c>
      <c r="G398" s="114" t="s">
        <v>1460</v>
      </c>
      <c r="H398" s="116">
        <v>14817750</v>
      </c>
      <c r="I398" s="116">
        <v>6667988</v>
      </c>
      <c r="J398" s="116">
        <v>10372425</v>
      </c>
      <c r="K398" s="116">
        <v>-3704437</v>
      </c>
      <c r="L398" s="116">
        <v>0</v>
      </c>
      <c r="M398" s="116">
        <v>0</v>
      </c>
      <c r="N398" s="116">
        <v>0</v>
      </c>
      <c r="O398" s="116">
        <v>0</v>
      </c>
      <c r="P398" s="116">
        <v>0</v>
      </c>
      <c r="Q398" s="27" t="str">
        <f t="shared" si="123"/>
        <v>Registered</v>
      </c>
      <c r="R398" s="94">
        <f t="shared" si="124"/>
        <v>0.4500000337433146</v>
      </c>
      <c r="S398" s="95"/>
      <c r="T398" s="117">
        <f t="shared" si="125"/>
        <v>0</v>
      </c>
      <c r="U398" s="117">
        <f t="shared" si="126"/>
        <v>-3704437</v>
      </c>
    </row>
    <row r="399" spans="1:21" s="101" customFormat="1" x14ac:dyDescent="0.3">
      <c r="A399" s="99">
        <v>10965</v>
      </c>
      <c r="B399" s="99" t="s">
        <v>107</v>
      </c>
      <c r="C399" s="99" t="s">
        <v>109</v>
      </c>
      <c r="D399" s="99" t="s">
        <v>10318</v>
      </c>
      <c r="E399" s="99" t="s">
        <v>10319</v>
      </c>
      <c r="F399" s="100">
        <v>46195</v>
      </c>
      <c r="G399" s="99" t="s">
        <v>1898</v>
      </c>
      <c r="H399" s="96">
        <v>9595536</v>
      </c>
      <c r="I399" s="96">
        <v>0</v>
      </c>
      <c r="J399" s="96"/>
      <c r="K399" s="96">
        <f>I399-J399</f>
        <v>0</v>
      </c>
      <c r="L399" s="97">
        <f>IF(AND($S399&gt;=0,$S399&lt;=30),$K399,0)</f>
        <v>0</v>
      </c>
      <c r="M399" s="97">
        <f>IF(AND($S399&gt;=31,$S399&lt;=60),$K399,0)</f>
        <v>0</v>
      </c>
      <c r="N399" s="97">
        <f>IF(AND($S399&gt;=61,$S399&lt;=90),$K399,0)</f>
        <v>0</v>
      </c>
      <c r="O399" s="97">
        <f>IF(AND($S399&gt;=91,$S399&lt;=120),$K399,0)</f>
        <v>0</v>
      </c>
      <c r="P399" s="98">
        <f>IF($S399&gt;120,$K399,0)</f>
        <v>0</v>
      </c>
      <c r="Q399" s="101" t="str">
        <f t="shared" si="123"/>
        <v>Unregistered</v>
      </c>
      <c r="R399" s="102">
        <v>0.45</v>
      </c>
      <c r="S399" s="95">
        <f t="shared" ref="S399:S401" si="127">DATE(2026,6,30)-F399</f>
        <v>8</v>
      </c>
    </row>
    <row r="400" spans="1:21" x14ac:dyDescent="0.3">
      <c r="A400" s="114">
        <v>10966</v>
      </c>
      <c r="B400" s="114" t="s">
        <v>107</v>
      </c>
      <c r="C400" s="114" t="s">
        <v>109</v>
      </c>
      <c r="D400" s="114" t="s">
        <v>10320</v>
      </c>
      <c r="E400" s="114" t="s">
        <v>10321</v>
      </c>
      <c r="F400" s="115">
        <v>46181</v>
      </c>
      <c r="G400" s="114" t="s">
        <v>10816</v>
      </c>
      <c r="H400" s="116">
        <v>9281949</v>
      </c>
      <c r="I400" s="116">
        <v>0</v>
      </c>
      <c r="J400" s="116"/>
      <c r="K400" s="116">
        <f>I400-J400</f>
        <v>0</v>
      </c>
      <c r="L400" s="116">
        <v>0</v>
      </c>
      <c r="M400" s="116">
        <v>0</v>
      </c>
      <c r="N400" s="116">
        <v>0</v>
      </c>
      <c r="O400" s="116">
        <v>0</v>
      </c>
      <c r="P400" s="116">
        <v>0</v>
      </c>
      <c r="Q400" s="27" t="str">
        <f t="shared" si="123"/>
        <v>Registered</v>
      </c>
      <c r="R400" s="94">
        <f t="shared" si="124"/>
        <v>0</v>
      </c>
      <c r="S400" s="95">
        <f t="shared" si="127"/>
        <v>22</v>
      </c>
      <c r="T400" s="117">
        <f>L400+M400+N400+O400+P400</f>
        <v>0</v>
      </c>
      <c r="U400" s="117">
        <f>K400-T400</f>
        <v>0</v>
      </c>
    </row>
    <row r="401" spans="1:21" s="101" customFormat="1" x14ac:dyDescent="0.3">
      <c r="A401" s="99">
        <v>10967</v>
      </c>
      <c r="B401" s="99" t="s">
        <v>107</v>
      </c>
      <c r="C401" s="99" t="s">
        <v>109</v>
      </c>
      <c r="D401" s="99" t="s">
        <v>10562</v>
      </c>
      <c r="E401" s="99" t="s">
        <v>10563</v>
      </c>
      <c r="F401" s="100">
        <v>46203</v>
      </c>
      <c r="G401" s="99" t="s">
        <v>1898</v>
      </c>
      <c r="H401" s="96">
        <v>9442650</v>
      </c>
      <c r="I401" s="96">
        <v>0</v>
      </c>
      <c r="J401" s="96"/>
      <c r="K401" s="96">
        <f>I401-J401</f>
        <v>0</v>
      </c>
      <c r="L401" s="97">
        <f>IF(AND($S401&gt;=0,$S401&lt;=30),$K401,0)</f>
        <v>0</v>
      </c>
      <c r="M401" s="97">
        <f>IF(AND($S401&gt;=31,$S401&lt;=60),$K401,0)</f>
        <v>0</v>
      </c>
      <c r="N401" s="97">
        <f>IF(AND($S401&gt;=61,$S401&lt;=90),$K401,0)</f>
        <v>0</v>
      </c>
      <c r="O401" s="97">
        <f>IF(AND($S401&gt;=91,$S401&lt;=120),$K401,0)</f>
        <v>0</v>
      </c>
      <c r="P401" s="98">
        <f>IF($S401&gt;120,$K401,0)</f>
        <v>0</v>
      </c>
      <c r="Q401" s="101" t="str">
        <f t="shared" si="123"/>
        <v>Unregistered</v>
      </c>
      <c r="R401" s="102">
        <v>0.45</v>
      </c>
      <c r="S401" s="95">
        <f t="shared" si="127"/>
        <v>0</v>
      </c>
    </row>
    <row r="402" spans="1:21" x14ac:dyDescent="0.3">
      <c r="A402" s="114">
        <v>76</v>
      </c>
      <c r="B402" s="114" t="s">
        <v>351</v>
      </c>
      <c r="C402" s="114" t="s">
        <v>61</v>
      </c>
      <c r="D402" s="114" t="s">
        <v>367</v>
      </c>
      <c r="E402" s="114" t="s">
        <v>368</v>
      </c>
      <c r="F402" s="115">
        <v>46141</v>
      </c>
      <c r="G402" s="114" t="s">
        <v>10403</v>
      </c>
      <c r="H402" s="116">
        <v>10201802</v>
      </c>
      <c r="I402" s="116">
        <v>5815026</v>
      </c>
      <c r="J402" s="116">
        <v>100000</v>
      </c>
      <c r="K402" s="116">
        <v>5715026</v>
      </c>
      <c r="L402" s="116">
        <v>5715026</v>
      </c>
      <c r="M402" s="116">
        <v>0</v>
      </c>
      <c r="N402" s="116">
        <v>0</v>
      </c>
      <c r="O402" s="116">
        <v>0</v>
      </c>
      <c r="P402" s="116">
        <v>0</v>
      </c>
      <c r="Q402" s="27" t="str">
        <f t="shared" si="123"/>
        <v>Registered</v>
      </c>
      <c r="R402" s="94">
        <f t="shared" si="124"/>
        <v>0.56999988825503578</v>
      </c>
      <c r="S402" s="95"/>
      <c r="T402" s="117">
        <f t="shared" ref="T402:T455" si="128">L402+M402+N402+O402+P402</f>
        <v>5715026</v>
      </c>
      <c r="U402" s="117">
        <f t="shared" ref="U402:U455" si="129">K402-T402</f>
        <v>0</v>
      </c>
    </row>
    <row r="403" spans="1:21" x14ac:dyDescent="0.3">
      <c r="A403" s="114">
        <v>79</v>
      </c>
      <c r="B403" s="114" t="s">
        <v>351</v>
      </c>
      <c r="C403" s="114" t="s">
        <v>61</v>
      </c>
      <c r="D403" s="114" t="s">
        <v>371</v>
      </c>
      <c r="E403" s="114" t="s">
        <v>289</v>
      </c>
      <c r="F403" s="115">
        <v>46142</v>
      </c>
      <c r="G403" s="114" t="s">
        <v>9639</v>
      </c>
      <c r="H403" s="116">
        <v>10109050</v>
      </c>
      <c r="I403" s="116">
        <v>5762159</v>
      </c>
      <c r="J403" s="116">
        <v>100000</v>
      </c>
      <c r="K403" s="116">
        <v>5662159</v>
      </c>
      <c r="L403" s="116">
        <v>5662159</v>
      </c>
      <c r="M403" s="116">
        <v>0</v>
      </c>
      <c r="N403" s="116">
        <v>0</v>
      </c>
      <c r="O403" s="116">
        <v>0</v>
      </c>
      <c r="P403" s="116">
        <v>0</v>
      </c>
      <c r="Q403" s="27" t="str">
        <f t="shared" si="123"/>
        <v>Registered</v>
      </c>
      <c r="R403" s="94">
        <f t="shared" si="124"/>
        <v>0.57000004946063176</v>
      </c>
      <c r="S403" s="95"/>
      <c r="T403" s="117">
        <f t="shared" si="128"/>
        <v>5662159</v>
      </c>
      <c r="U403" s="117">
        <f t="shared" si="129"/>
        <v>0</v>
      </c>
    </row>
    <row r="404" spans="1:21" x14ac:dyDescent="0.3">
      <c r="A404" s="114">
        <v>80</v>
      </c>
      <c r="B404" s="114" t="s">
        <v>351</v>
      </c>
      <c r="C404" s="114" t="s">
        <v>61</v>
      </c>
      <c r="D404" s="114" t="s">
        <v>372</v>
      </c>
      <c r="E404" s="114" t="s">
        <v>373</v>
      </c>
      <c r="F404" s="115">
        <v>46142</v>
      </c>
      <c r="G404" s="114" t="s">
        <v>9790</v>
      </c>
      <c r="H404" s="116">
        <v>10109050</v>
      </c>
      <c r="I404" s="116">
        <v>5762159</v>
      </c>
      <c r="J404" s="116">
        <v>100000</v>
      </c>
      <c r="K404" s="116">
        <v>5662159</v>
      </c>
      <c r="L404" s="116">
        <v>5662159</v>
      </c>
      <c r="M404" s="116">
        <v>0</v>
      </c>
      <c r="N404" s="116">
        <v>0</v>
      </c>
      <c r="O404" s="116">
        <v>0</v>
      </c>
      <c r="P404" s="116">
        <v>0</v>
      </c>
      <c r="Q404" s="27" t="str">
        <f t="shared" si="123"/>
        <v>Registered</v>
      </c>
      <c r="R404" s="94">
        <f t="shared" si="124"/>
        <v>0.57000004946063176</v>
      </c>
      <c r="S404" s="95"/>
      <c r="T404" s="117">
        <f t="shared" si="128"/>
        <v>5662159</v>
      </c>
      <c r="U404" s="117">
        <f t="shared" si="129"/>
        <v>0</v>
      </c>
    </row>
    <row r="405" spans="1:21" x14ac:dyDescent="0.3">
      <c r="A405" s="114">
        <v>90</v>
      </c>
      <c r="B405" s="114" t="s">
        <v>351</v>
      </c>
      <c r="C405" s="114" t="s">
        <v>61</v>
      </c>
      <c r="D405" s="114" t="s">
        <v>9917</v>
      </c>
      <c r="E405" s="114" t="s">
        <v>9918</v>
      </c>
      <c r="F405" s="115">
        <v>46053</v>
      </c>
      <c r="G405" s="114" t="s">
        <v>9919</v>
      </c>
      <c r="H405" s="116">
        <v>9877137</v>
      </c>
      <c r="I405" s="116">
        <v>5629967</v>
      </c>
      <c r="J405" s="116">
        <v>493857</v>
      </c>
      <c r="K405" s="116">
        <v>5136110</v>
      </c>
      <c r="L405" s="116">
        <v>5136110</v>
      </c>
      <c r="M405" s="116">
        <v>0</v>
      </c>
      <c r="N405" s="116">
        <v>0</v>
      </c>
      <c r="O405" s="116">
        <v>0</v>
      </c>
      <c r="P405" s="116">
        <v>0</v>
      </c>
      <c r="Q405" s="27" t="str">
        <f t="shared" si="123"/>
        <v>Registered</v>
      </c>
      <c r="R405" s="94">
        <f t="shared" si="124"/>
        <v>0.56999988964413473</v>
      </c>
      <c r="S405" s="95"/>
      <c r="T405" s="117">
        <f t="shared" si="128"/>
        <v>5136110</v>
      </c>
      <c r="U405" s="117">
        <f t="shared" si="129"/>
        <v>0</v>
      </c>
    </row>
    <row r="406" spans="1:21" x14ac:dyDescent="0.3">
      <c r="A406" s="114">
        <v>101</v>
      </c>
      <c r="B406" s="114" t="s">
        <v>351</v>
      </c>
      <c r="C406" s="114" t="s">
        <v>61</v>
      </c>
      <c r="D406" s="114" t="s">
        <v>1672</v>
      </c>
      <c r="E406" s="114" t="s">
        <v>1673</v>
      </c>
      <c r="F406" s="115">
        <v>46053</v>
      </c>
      <c r="G406" s="114" t="s">
        <v>1583</v>
      </c>
      <c r="H406" s="116">
        <v>9979926</v>
      </c>
      <c r="I406" s="116">
        <v>5688558</v>
      </c>
      <c r="J406" s="116">
        <v>997993</v>
      </c>
      <c r="K406" s="116">
        <v>4690565</v>
      </c>
      <c r="L406" s="116">
        <v>399197</v>
      </c>
      <c r="M406" s="116">
        <v>0</v>
      </c>
      <c r="N406" s="116">
        <v>4291368</v>
      </c>
      <c r="O406" s="116">
        <v>0</v>
      </c>
      <c r="P406" s="116">
        <v>0</v>
      </c>
      <c r="Q406" s="27" t="str">
        <f t="shared" si="123"/>
        <v>Registered</v>
      </c>
      <c r="R406" s="94">
        <f t="shared" si="124"/>
        <v>0.57000001803620592</v>
      </c>
      <c r="S406" s="95"/>
      <c r="T406" s="117">
        <f t="shared" si="128"/>
        <v>4690565</v>
      </c>
      <c r="U406" s="117">
        <f t="shared" si="129"/>
        <v>0</v>
      </c>
    </row>
    <row r="407" spans="1:21" x14ac:dyDescent="0.3">
      <c r="A407" s="114">
        <v>103</v>
      </c>
      <c r="B407" s="114" t="s">
        <v>351</v>
      </c>
      <c r="C407" s="114" t="s">
        <v>61</v>
      </c>
      <c r="D407" s="114" t="s">
        <v>9605</v>
      </c>
      <c r="E407" s="114" t="s">
        <v>9606</v>
      </c>
      <c r="F407" s="115">
        <v>46111</v>
      </c>
      <c r="G407" s="114" t="s">
        <v>9607</v>
      </c>
      <c r="H407" s="116">
        <v>9940849</v>
      </c>
      <c r="I407" s="116">
        <v>5666284</v>
      </c>
      <c r="J407" s="116">
        <v>994082</v>
      </c>
      <c r="K407" s="116">
        <v>4672202</v>
      </c>
      <c r="L407" s="116">
        <v>397634</v>
      </c>
      <c r="M407" s="116">
        <v>4274568</v>
      </c>
      <c r="N407" s="116">
        <v>0</v>
      </c>
      <c r="O407" s="116">
        <v>0</v>
      </c>
      <c r="P407" s="116">
        <v>0</v>
      </c>
      <c r="Q407" s="27" t="str">
        <f t="shared" si="123"/>
        <v>Registered</v>
      </c>
      <c r="R407" s="94">
        <f t="shared" si="124"/>
        <v>0.5700000070416521</v>
      </c>
      <c r="S407" s="95"/>
      <c r="T407" s="117">
        <f t="shared" si="128"/>
        <v>4672202</v>
      </c>
      <c r="U407" s="117">
        <f t="shared" si="129"/>
        <v>0</v>
      </c>
    </row>
    <row r="408" spans="1:21" x14ac:dyDescent="0.3">
      <c r="A408" s="114">
        <v>107</v>
      </c>
      <c r="B408" s="114" t="s">
        <v>351</v>
      </c>
      <c r="C408" s="114" t="s">
        <v>61</v>
      </c>
      <c r="D408" s="114" t="s">
        <v>1634</v>
      </c>
      <c r="E408" s="114" t="s">
        <v>1635</v>
      </c>
      <c r="F408" s="115">
        <v>46101</v>
      </c>
      <c r="G408" s="114" t="s">
        <v>1612</v>
      </c>
      <c r="H408" s="116">
        <v>9685999</v>
      </c>
      <c r="I408" s="116">
        <v>5521020</v>
      </c>
      <c r="J408" s="116">
        <v>968900</v>
      </c>
      <c r="K408" s="116">
        <v>4552120</v>
      </c>
      <c r="L408" s="116">
        <v>387440</v>
      </c>
      <c r="M408" s="116">
        <v>0</v>
      </c>
      <c r="N408" s="116">
        <v>4164680</v>
      </c>
      <c r="O408" s="116">
        <v>0</v>
      </c>
      <c r="P408" s="116">
        <v>0</v>
      </c>
      <c r="Q408" s="27" t="str">
        <f t="shared" si="123"/>
        <v>Registered</v>
      </c>
      <c r="R408" s="94">
        <f t="shared" si="124"/>
        <v>0.57000005884782767</v>
      </c>
      <c r="S408" s="95"/>
      <c r="T408" s="117">
        <f t="shared" si="128"/>
        <v>4552120</v>
      </c>
      <c r="U408" s="117">
        <f t="shared" si="129"/>
        <v>0</v>
      </c>
    </row>
    <row r="409" spans="1:21" x14ac:dyDescent="0.3">
      <c r="A409" s="114">
        <v>124</v>
      </c>
      <c r="B409" s="114" t="s">
        <v>351</v>
      </c>
      <c r="C409" s="114" t="s">
        <v>61</v>
      </c>
      <c r="D409" s="114" t="s">
        <v>1616</v>
      </c>
      <c r="E409" s="114" t="s">
        <v>1617</v>
      </c>
      <c r="F409" s="115">
        <v>46092</v>
      </c>
      <c r="G409" s="114" t="s">
        <v>1492</v>
      </c>
      <c r="H409" s="116">
        <v>10092060</v>
      </c>
      <c r="I409" s="116">
        <v>5752473</v>
      </c>
      <c r="J409" s="116">
        <v>1750000</v>
      </c>
      <c r="K409" s="116">
        <v>4002473</v>
      </c>
      <c r="L409" s="116">
        <v>403682</v>
      </c>
      <c r="M409" s="116">
        <v>0</v>
      </c>
      <c r="N409" s="116">
        <v>3598791</v>
      </c>
      <c r="O409" s="116">
        <v>0</v>
      </c>
      <c r="P409" s="116">
        <v>0</v>
      </c>
      <c r="Q409" s="27" t="str">
        <f t="shared" si="123"/>
        <v>Registered</v>
      </c>
      <c r="R409" s="94">
        <f t="shared" si="124"/>
        <v>0.56999988109464272</v>
      </c>
      <c r="S409" s="95"/>
      <c r="T409" s="117">
        <f t="shared" si="128"/>
        <v>4002473</v>
      </c>
      <c r="U409" s="117">
        <f t="shared" si="129"/>
        <v>0</v>
      </c>
    </row>
    <row r="410" spans="1:21" x14ac:dyDescent="0.3">
      <c r="A410" s="114">
        <v>157</v>
      </c>
      <c r="B410" s="114" t="s">
        <v>351</v>
      </c>
      <c r="C410" s="114" t="s">
        <v>61</v>
      </c>
      <c r="D410" s="114" t="s">
        <v>9614</v>
      </c>
      <c r="E410" s="114" t="s">
        <v>9615</v>
      </c>
      <c r="F410" s="115">
        <v>46111</v>
      </c>
      <c r="G410" s="114" t="s">
        <v>9616</v>
      </c>
      <c r="H410" s="116">
        <v>7038000</v>
      </c>
      <c r="I410" s="116">
        <v>4011660</v>
      </c>
      <c r="J410" s="116">
        <v>703800</v>
      </c>
      <c r="K410" s="116">
        <v>3307860</v>
      </c>
      <c r="L410" s="116">
        <v>281520</v>
      </c>
      <c r="M410" s="116">
        <v>3026340</v>
      </c>
      <c r="N410" s="116">
        <v>0</v>
      </c>
      <c r="O410" s="116">
        <v>0</v>
      </c>
      <c r="P410" s="116">
        <v>0</v>
      </c>
      <c r="Q410" s="27" t="str">
        <f t="shared" si="123"/>
        <v>Registered</v>
      </c>
      <c r="R410" s="94">
        <f t="shared" si="124"/>
        <v>0.56999999999999995</v>
      </c>
      <c r="S410" s="95"/>
      <c r="T410" s="117">
        <f t="shared" si="128"/>
        <v>3307860</v>
      </c>
      <c r="U410" s="117">
        <f t="shared" si="129"/>
        <v>0</v>
      </c>
    </row>
    <row r="411" spans="1:21" x14ac:dyDescent="0.3">
      <c r="A411" s="114">
        <v>158</v>
      </c>
      <c r="B411" s="114" t="s">
        <v>351</v>
      </c>
      <c r="C411" s="114" t="s">
        <v>61</v>
      </c>
      <c r="D411" s="114" t="s">
        <v>1887</v>
      </c>
      <c r="E411" s="114" t="s">
        <v>1888</v>
      </c>
      <c r="F411" s="115">
        <v>45955</v>
      </c>
      <c r="G411" s="114" t="s">
        <v>1889</v>
      </c>
      <c r="H411" s="116">
        <v>9944587</v>
      </c>
      <c r="I411" s="116">
        <v>5668413</v>
      </c>
      <c r="J411" s="116">
        <v>2378414</v>
      </c>
      <c r="K411" s="116">
        <v>3289999</v>
      </c>
      <c r="L411" s="116">
        <v>397783</v>
      </c>
      <c r="M411" s="116">
        <v>0</v>
      </c>
      <c r="N411" s="116">
        <v>0</v>
      </c>
      <c r="O411" s="116">
        <v>397783</v>
      </c>
      <c r="P411" s="116">
        <v>2494433</v>
      </c>
      <c r="Q411" s="27" t="str">
        <f t="shared" si="123"/>
        <v>Registered</v>
      </c>
      <c r="R411" s="94">
        <f t="shared" si="124"/>
        <v>0.56999984011402383</v>
      </c>
      <c r="S411" s="95"/>
      <c r="T411" s="117">
        <f t="shared" si="128"/>
        <v>3289999</v>
      </c>
      <c r="U411" s="117">
        <f t="shared" si="129"/>
        <v>0</v>
      </c>
    </row>
    <row r="412" spans="1:21" x14ac:dyDescent="0.3">
      <c r="A412" s="114">
        <v>164</v>
      </c>
      <c r="B412" s="114" t="s">
        <v>351</v>
      </c>
      <c r="C412" s="114" t="s">
        <v>61</v>
      </c>
      <c r="D412" s="114" t="s">
        <v>9794</v>
      </c>
      <c r="E412" s="114" t="s">
        <v>9795</v>
      </c>
      <c r="F412" s="115">
        <v>46053</v>
      </c>
      <c r="G412" s="114" t="s">
        <v>9590</v>
      </c>
      <c r="H412" s="116">
        <v>6921873</v>
      </c>
      <c r="I412" s="116">
        <v>3945468</v>
      </c>
      <c r="J412" s="116">
        <v>692187.3</v>
      </c>
      <c r="K412" s="116">
        <v>3253280.7</v>
      </c>
      <c r="L412" s="116">
        <v>276875</v>
      </c>
      <c r="M412" s="116">
        <v>2976405.7</v>
      </c>
      <c r="N412" s="116">
        <v>0</v>
      </c>
      <c r="O412" s="116">
        <v>0</v>
      </c>
      <c r="P412" s="116">
        <v>0</v>
      </c>
      <c r="Q412" s="27" t="str">
        <f t="shared" si="123"/>
        <v>Registered</v>
      </c>
      <c r="R412" s="94">
        <f t="shared" si="124"/>
        <v>0.57000005634313144</v>
      </c>
      <c r="S412" s="95"/>
      <c r="T412" s="117">
        <f t="shared" si="128"/>
        <v>3253280.7</v>
      </c>
      <c r="U412" s="117">
        <f t="shared" si="129"/>
        <v>0</v>
      </c>
    </row>
    <row r="413" spans="1:21" x14ac:dyDescent="0.3">
      <c r="A413" s="114">
        <v>227</v>
      </c>
      <c r="B413" s="114" t="s">
        <v>351</v>
      </c>
      <c r="C413" s="114" t="s">
        <v>61</v>
      </c>
      <c r="D413" s="114" t="s">
        <v>1834</v>
      </c>
      <c r="E413" s="114" t="s">
        <v>1617</v>
      </c>
      <c r="F413" s="115">
        <v>46092</v>
      </c>
      <c r="G413" s="114" t="s">
        <v>1492</v>
      </c>
      <c r="H413" s="116">
        <v>6878472</v>
      </c>
      <c r="I413" s="116">
        <v>3920729</v>
      </c>
      <c r="J413" s="116">
        <v>1659600</v>
      </c>
      <c r="K413" s="116">
        <v>2261129</v>
      </c>
      <c r="L413" s="116">
        <v>275139</v>
      </c>
      <c r="M413" s="116">
        <v>0</v>
      </c>
      <c r="N413" s="116">
        <v>1985990</v>
      </c>
      <c r="O413" s="116">
        <v>0</v>
      </c>
      <c r="P413" s="116">
        <v>0</v>
      </c>
      <c r="Q413" s="27" t="str">
        <f t="shared" si="123"/>
        <v>Registered</v>
      </c>
      <c r="R413" s="94">
        <f t="shared" si="124"/>
        <v>0.569999994184755</v>
      </c>
      <c r="S413" s="95"/>
      <c r="T413" s="117">
        <f t="shared" si="128"/>
        <v>2261129</v>
      </c>
      <c r="U413" s="117">
        <f t="shared" si="129"/>
        <v>0</v>
      </c>
    </row>
    <row r="414" spans="1:21" x14ac:dyDescent="0.3">
      <c r="A414" s="114">
        <v>288</v>
      </c>
      <c r="B414" s="114" t="s">
        <v>351</v>
      </c>
      <c r="C414" s="114" t="s">
        <v>61</v>
      </c>
      <c r="D414" s="114" t="s">
        <v>2092</v>
      </c>
      <c r="E414" s="114" t="s">
        <v>2093</v>
      </c>
      <c r="F414" s="115">
        <v>45991</v>
      </c>
      <c r="G414" s="114" t="s">
        <v>2094</v>
      </c>
      <c r="H414" s="116">
        <v>10047886</v>
      </c>
      <c r="I414" s="116">
        <v>5727294</v>
      </c>
      <c r="J414" s="116">
        <v>4045591</v>
      </c>
      <c r="K414" s="116">
        <v>1681703</v>
      </c>
      <c r="L414" s="116">
        <v>401915</v>
      </c>
      <c r="M414" s="116">
        <v>0</v>
      </c>
      <c r="N414" s="116">
        <v>0</v>
      </c>
      <c r="O414" s="116">
        <v>401915</v>
      </c>
      <c r="P414" s="116">
        <v>877873</v>
      </c>
      <c r="Q414" s="27" t="str">
        <f t="shared" si="123"/>
        <v>Registered</v>
      </c>
      <c r="R414" s="94">
        <f t="shared" si="124"/>
        <v>0.56999989848610944</v>
      </c>
      <c r="S414" s="95"/>
      <c r="T414" s="117">
        <f t="shared" si="128"/>
        <v>1681703</v>
      </c>
      <c r="U414" s="117">
        <f t="shared" si="129"/>
        <v>0</v>
      </c>
    </row>
    <row r="415" spans="1:21" x14ac:dyDescent="0.3">
      <c r="A415" s="114">
        <v>324</v>
      </c>
      <c r="B415" s="114" t="s">
        <v>351</v>
      </c>
      <c r="C415" s="114" t="s">
        <v>61</v>
      </c>
      <c r="D415" s="114" t="s">
        <v>10007</v>
      </c>
      <c r="E415" s="114" t="s">
        <v>10008</v>
      </c>
      <c r="F415" s="115">
        <v>46081</v>
      </c>
      <c r="G415" s="114" t="s">
        <v>1471</v>
      </c>
      <c r="H415" s="116">
        <v>9856749</v>
      </c>
      <c r="I415" s="116">
        <v>5618347</v>
      </c>
      <c r="J415" s="116">
        <v>4049359</v>
      </c>
      <c r="K415" s="116">
        <v>1568988</v>
      </c>
      <c r="L415" s="116">
        <v>1568988</v>
      </c>
      <c r="M415" s="116">
        <v>0</v>
      </c>
      <c r="N415" s="116">
        <v>0</v>
      </c>
      <c r="O415" s="116">
        <v>0</v>
      </c>
      <c r="P415" s="116">
        <v>0</v>
      </c>
      <c r="Q415" s="27" t="str">
        <f t="shared" si="123"/>
        <v>Registered</v>
      </c>
      <c r="R415" s="94">
        <f t="shared" si="124"/>
        <v>0.57000000710173304</v>
      </c>
      <c r="S415" s="95"/>
      <c r="T415" s="117">
        <f t="shared" si="128"/>
        <v>1568988</v>
      </c>
      <c r="U415" s="117">
        <f t="shared" si="129"/>
        <v>0</v>
      </c>
    </row>
    <row r="416" spans="1:21" x14ac:dyDescent="0.3">
      <c r="A416" s="114">
        <v>391</v>
      </c>
      <c r="B416" s="114" t="s">
        <v>351</v>
      </c>
      <c r="C416" s="114" t="s">
        <v>61</v>
      </c>
      <c r="D416" s="114" t="s">
        <v>9796</v>
      </c>
      <c r="E416" s="114" t="s">
        <v>9797</v>
      </c>
      <c r="F416" s="115">
        <v>46106</v>
      </c>
      <c r="G416" s="114" t="s">
        <v>9590</v>
      </c>
      <c r="H416" s="116">
        <v>9867860</v>
      </c>
      <c r="I416" s="116">
        <v>5624679</v>
      </c>
      <c r="J416" s="116">
        <v>4486786</v>
      </c>
      <c r="K416" s="116">
        <v>1137893</v>
      </c>
      <c r="L416" s="116">
        <v>394714</v>
      </c>
      <c r="M416" s="116">
        <v>743179</v>
      </c>
      <c r="N416" s="116">
        <v>0</v>
      </c>
      <c r="O416" s="116">
        <v>0</v>
      </c>
      <c r="P416" s="116">
        <v>0</v>
      </c>
      <c r="Q416" s="27" t="str">
        <f t="shared" si="123"/>
        <v>Registered</v>
      </c>
      <c r="R416" s="94">
        <f t="shared" si="124"/>
        <v>0.56999987839308619</v>
      </c>
      <c r="S416" s="95"/>
      <c r="T416" s="117">
        <f t="shared" si="128"/>
        <v>1137893</v>
      </c>
      <c r="U416" s="117">
        <f t="shared" si="129"/>
        <v>0</v>
      </c>
    </row>
    <row r="417" spans="1:21" x14ac:dyDescent="0.3">
      <c r="A417" s="114">
        <v>422</v>
      </c>
      <c r="B417" s="114" t="s">
        <v>351</v>
      </c>
      <c r="C417" s="114" t="s">
        <v>61</v>
      </c>
      <c r="D417" s="114" t="s">
        <v>9597</v>
      </c>
      <c r="E417" s="114" t="s">
        <v>9598</v>
      </c>
      <c r="F417" s="115">
        <v>46078</v>
      </c>
      <c r="G417" s="114" t="s">
        <v>9599</v>
      </c>
      <c r="H417" s="116">
        <v>9956140</v>
      </c>
      <c r="I417" s="116">
        <v>3086403</v>
      </c>
      <c r="J417" s="116">
        <v>2100000</v>
      </c>
      <c r="K417" s="116">
        <v>986403</v>
      </c>
      <c r="L417" s="116">
        <v>986403</v>
      </c>
      <c r="M417" s="116">
        <v>0</v>
      </c>
      <c r="N417" s="116">
        <v>0</v>
      </c>
      <c r="O417" s="116">
        <v>0</v>
      </c>
      <c r="P417" s="116">
        <v>0</v>
      </c>
      <c r="Q417" s="27" t="str">
        <f t="shared" si="123"/>
        <v>Registered</v>
      </c>
      <c r="R417" s="94">
        <f t="shared" si="124"/>
        <v>0.30999995982378714</v>
      </c>
      <c r="S417" s="95"/>
      <c r="T417" s="117">
        <f t="shared" si="128"/>
        <v>986403</v>
      </c>
      <c r="U417" s="117">
        <f t="shared" si="129"/>
        <v>0</v>
      </c>
    </row>
    <row r="418" spans="1:21" x14ac:dyDescent="0.3">
      <c r="A418" s="114">
        <v>661</v>
      </c>
      <c r="B418" s="114" t="s">
        <v>351</v>
      </c>
      <c r="C418" s="114" t="s">
        <v>61</v>
      </c>
      <c r="D418" s="114" t="s">
        <v>9463</v>
      </c>
      <c r="E418" s="114" t="s">
        <v>9464</v>
      </c>
      <c r="F418" s="115">
        <v>45918</v>
      </c>
      <c r="G418" s="114" t="s">
        <v>1524</v>
      </c>
      <c r="H418" s="116">
        <v>6510150</v>
      </c>
      <c r="I418" s="116">
        <v>1367132</v>
      </c>
      <c r="J418" s="116">
        <v>951015</v>
      </c>
      <c r="K418" s="116">
        <v>416117</v>
      </c>
      <c r="L418" s="116">
        <v>416117</v>
      </c>
      <c r="M418" s="116">
        <v>0</v>
      </c>
      <c r="N418" s="116">
        <v>0</v>
      </c>
      <c r="O418" s="116">
        <v>0</v>
      </c>
      <c r="P418" s="116">
        <v>0</v>
      </c>
      <c r="Q418" s="27" t="str">
        <f t="shared" si="123"/>
        <v>Registered</v>
      </c>
      <c r="R418" s="94">
        <f t="shared" si="124"/>
        <v>0.21000007680314586</v>
      </c>
      <c r="S418" s="95"/>
      <c r="T418" s="117">
        <f t="shared" si="128"/>
        <v>416117</v>
      </c>
      <c r="U418" s="117">
        <f t="shared" si="129"/>
        <v>0</v>
      </c>
    </row>
    <row r="419" spans="1:21" x14ac:dyDescent="0.3">
      <c r="A419" s="114">
        <v>670</v>
      </c>
      <c r="B419" s="114" t="s">
        <v>351</v>
      </c>
      <c r="C419" s="114" t="s">
        <v>61</v>
      </c>
      <c r="D419" s="114" t="s">
        <v>9602</v>
      </c>
      <c r="E419" s="114" t="s">
        <v>9603</v>
      </c>
      <c r="F419" s="115">
        <v>46102</v>
      </c>
      <c r="G419" s="114" t="s">
        <v>9604</v>
      </c>
      <c r="H419" s="116">
        <v>10278950</v>
      </c>
      <c r="I419" s="116">
        <v>5859002</v>
      </c>
      <c r="J419" s="116">
        <v>5447844</v>
      </c>
      <c r="K419" s="116">
        <v>411158</v>
      </c>
      <c r="L419" s="116">
        <v>411158</v>
      </c>
      <c r="M419" s="116">
        <v>0</v>
      </c>
      <c r="N419" s="116">
        <v>0</v>
      </c>
      <c r="O419" s="116">
        <v>0</v>
      </c>
      <c r="P419" s="116">
        <v>0</v>
      </c>
      <c r="Q419" s="27" t="str">
        <f t="shared" si="123"/>
        <v>Registered</v>
      </c>
      <c r="R419" s="94">
        <f t="shared" si="124"/>
        <v>0.57000004864310072</v>
      </c>
      <c r="S419" s="95"/>
      <c r="T419" s="117">
        <f t="shared" si="128"/>
        <v>411158</v>
      </c>
      <c r="U419" s="117">
        <f t="shared" si="129"/>
        <v>0</v>
      </c>
    </row>
    <row r="420" spans="1:21" x14ac:dyDescent="0.3">
      <c r="A420" s="114">
        <v>677</v>
      </c>
      <c r="B420" s="114" t="s">
        <v>351</v>
      </c>
      <c r="C420" s="114" t="s">
        <v>61</v>
      </c>
      <c r="D420" s="114" t="s">
        <v>8347</v>
      </c>
      <c r="E420" s="114" t="s">
        <v>8348</v>
      </c>
      <c r="F420" s="115">
        <v>45958</v>
      </c>
      <c r="G420" s="114" t="s">
        <v>2335</v>
      </c>
      <c r="H420" s="116">
        <v>10159171</v>
      </c>
      <c r="I420" s="116">
        <v>5790728</v>
      </c>
      <c r="J420" s="116">
        <v>5384361</v>
      </c>
      <c r="K420" s="116">
        <v>406367</v>
      </c>
      <c r="L420" s="116">
        <v>0</v>
      </c>
      <c r="M420" s="116">
        <v>0</v>
      </c>
      <c r="N420" s="116">
        <v>0</v>
      </c>
      <c r="O420" s="116">
        <v>406367</v>
      </c>
      <c r="P420" s="116">
        <v>0</v>
      </c>
      <c r="Q420" s="27" t="str">
        <f t="shared" si="123"/>
        <v>Registered</v>
      </c>
      <c r="R420" s="94">
        <f t="shared" si="124"/>
        <v>0.57000005216961114</v>
      </c>
      <c r="S420" s="95"/>
      <c r="T420" s="117">
        <f t="shared" si="128"/>
        <v>406367</v>
      </c>
      <c r="U420" s="117">
        <f t="shared" si="129"/>
        <v>0</v>
      </c>
    </row>
    <row r="421" spans="1:21" x14ac:dyDescent="0.3">
      <c r="A421" s="114">
        <v>682</v>
      </c>
      <c r="B421" s="114" t="s">
        <v>351</v>
      </c>
      <c r="C421" s="114" t="s">
        <v>61</v>
      </c>
      <c r="D421" s="114" t="s">
        <v>1664</v>
      </c>
      <c r="E421" s="114" t="s">
        <v>1665</v>
      </c>
      <c r="F421" s="115">
        <v>46078</v>
      </c>
      <c r="G421" s="114" t="s">
        <v>1666</v>
      </c>
      <c r="H421" s="116">
        <v>10041090</v>
      </c>
      <c r="I421" s="116">
        <v>5723423</v>
      </c>
      <c r="J421" s="116">
        <v>5321779</v>
      </c>
      <c r="K421" s="116">
        <v>401644</v>
      </c>
      <c r="L421" s="116">
        <v>401644</v>
      </c>
      <c r="M421" s="116">
        <v>0</v>
      </c>
      <c r="N421" s="116">
        <v>0</v>
      </c>
      <c r="O421" s="116">
        <v>0</v>
      </c>
      <c r="P421" s="116">
        <v>0</v>
      </c>
      <c r="Q421" s="27" t="str">
        <f t="shared" si="123"/>
        <v>Registered</v>
      </c>
      <c r="R421" s="94">
        <f t="shared" si="124"/>
        <v>0.57000016930432851</v>
      </c>
      <c r="S421" s="95"/>
      <c r="T421" s="117">
        <f t="shared" si="128"/>
        <v>401644</v>
      </c>
      <c r="U421" s="117">
        <f t="shared" si="129"/>
        <v>0</v>
      </c>
    </row>
    <row r="422" spans="1:21" x14ac:dyDescent="0.3">
      <c r="A422" s="114">
        <v>686</v>
      </c>
      <c r="B422" s="114" t="s">
        <v>351</v>
      </c>
      <c r="C422" s="114" t="s">
        <v>61</v>
      </c>
      <c r="D422" s="114" t="s">
        <v>1667</v>
      </c>
      <c r="E422" s="114" t="s">
        <v>1668</v>
      </c>
      <c r="F422" s="115">
        <v>46078</v>
      </c>
      <c r="G422" s="114" t="s">
        <v>1492</v>
      </c>
      <c r="H422" s="116">
        <v>10001843</v>
      </c>
      <c r="I422" s="116">
        <v>5701051</v>
      </c>
      <c r="J422" s="116">
        <v>5300977</v>
      </c>
      <c r="K422" s="116">
        <v>400074</v>
      </c>
      <c r="L422" s="116">
        <v>400074</v>
      </c>
      <c r="M422" s="116">
        <v>0</v>
      </c>
      <c r="N422" s="116">
        <v>0</v>
      </c>
      <c r="O422" s="116">
        <v>0</v>
      </c>
      <c r="P422" s="116">
        <v>0</v>
      </c>
      <c r="Q422" s="27" t="str">
        <f t="shared" si="123"/>
        <v>Registered</v>
      </c>
      <c r="R422" s="94">
        <f t="shared" si="124"/>
        <v>0.57000004899097101</v>
      </c>
      <c r="S422" s="95"/>
      <c r="T422" s="117">
        <f t="shared" si="128"/>
        <v>400074</v>
      </c>
      <c r="U422" s="117">
        <f t="shared" si="129"/>
        <v>0</v>
      </c>
    </row>
    <row r="423" spans="1:21" x14ac:dyDescent="0.3">
      <c r="A423" s="114">
        <v>695</v>
      </c>
      <c r="B423" s="114" t="s">
        <v>351</v>
      </c>
      <c r="C423" s="114" t="s">
        <v>61</v>
      </c>
      <c r="D423" s="114" t="s">
        <v>1674</v>
      </c>
      <c r="E423" s="114" t="s">
        <v>1675</v>
      </c>
      <c r="F423" s="115">
        <v>46053</v>
      </c>
      <c r="G423" s="114" t="s">
        <v>1676</v>
      </c>
      <c r="H423" s="116">
        <v>9968033</v>
      </c>
      <c r="I423" s="116">
        <v>5681778</v>
      </c>
      <c r="J423" s="116">
        <v>5283057</v>
      </c>
      <c r="K423" s="116">
        <v>398721</v>
      </c>
      <c r="L423" s="116">
        <v>398721</v>
      </c>
      <c r="M423" s="116">
        <v>0</v>
      </c>
      <c r="N423" s="116">
        <v>0</v>
      </c>
      <c r="O423" s="116">
        <v>0</v>
      </c>
      <c r="P423" s="116">
        <v>0</v>
      </c>
      <c r="Q423" s="27" t="str">
        <f t="shared" si="123"/>
        <v>Registered</v>
      </c>
      <c r="R423" s="94">
        <f t="shared" si="124"/>
        <v>0.56999991874023692</v>
      </c>
      <c r="S423" s="95"/>
      <c r="T423" s="117">
        <f t="shared" si="128"/>
        <v>398721</v>
      </c>
      <c r="U423" s="117">
        <f t="shared" si="129"/>
        <v>0</v>
      </c>
    </row>
    <row r="424" spans="1:21" x14ac:dyDescent="0.3">
      <c r="A424" s="114">
        <v>697</v>
      </c>
      <c r="B424" s="114" t="s">
        <v>351</v>
      </c>
      <c r="C424" s="114" t="s">
        <v>61</v>
      </c>
      <c r="D424" s="114" t="s">
        <v>2391</v>
      </c>
      <c r="E424" s="114" t="s">
        <v>2392</v>
      </c>
      <c r="F424" s="115">
        <v>46021</v>
      </c>
      <c r="G424" s="114" t="s">
        <v>1999</v>
      </c>
      <c r="H424" s="116">
        <v>9940000</v>
      </c>
      <c r="I424" s="116">
        <v>5665800</v>
      </c>
      <c r="J424" s="116">
        <v>5268200</v>
      </c>
      <c r="K424" s="116">
        <v>397600</v>
      </c>
      <c r="L424" s="116">
        <v>397600</v>
      </c>
      <c r="M424" s="116">
        <v>0</v>
      </c>
      <c r="N424" s="116">
        <v>0</v>
      </c>
      <c r="O424" s="116">
        <v>0</v>
      </c>
      <c r="P424" s="116">
        <v>0</v>
      </c>
      <c r="Q424" s="27" t="str">
        <f t="shared" si="123"/>
        <v>Registered</v>
      </c>
      <c r="R424" s="94">
        <f t="shared" si="124"/>
        <v>0.56999999999999995</v>
      </c>
      <c r="S424" s="95"/>
      <c r="T424" s="117">
        <f t="shared" si="128"/>
        <v>397600</v>
      </c>
      <c r="U424" s="117">
        <f t="shared" si="129"/>
        <v>0</v>
      </c>
    </row>
    <row r="425" spans="1:21" x14ac:dyDescent="0.3">
      <c r="A425" s="114">
        <v>698</v>
      </c>
      <c r="B425" s="114" t="s">
        <v>351</v>
      </c>
      <c r="C425" s="114" t="s">
        <v>61</v>
      </c>
      <c r="D425" s="114" t="s">
        <v>8332</v>
      </c>
      <c r="E425" s="114" t="s">
        <v>8333</v>
      </c>
      <c r="F425" s="115">
        <v>45999</v>
      </c>
      <c r="G425" s="114" t="s">
        <v>1524</v>
      </c>
      <c r="H425" s="116">
        <v>9939150</v>
      </c>
      <c r="I425" s="116">
        <v>5665316</v>
      </c>
      <c r="J425" s="116">
        <v>5267750</v>
      </c>
      <c r="K425" s="116">
        <v>397566</v>
      </c>
      <c r="L425" s="116">
        <v>397566</v>
      </c>
      <c r="M425" s="116">
        <v>0</v>
      </c>
      <c r="N425" s="116">
        <v>0</v>
      </c>
      <c r="O425" s="116">
        <v>0</v>
      </c>
      <c r="P425" s="116">
        <v>0</v>
      </c>
      <c r="Q425" s="27" t="str">
        <f t="shared" si="123"/>
        <v>Registered</v>
      </c>
      <c r="R425" s="94">
        <f t="shared" si="124"/>
        <v>0.57000005030611267</v>
      </c>
      <c r="S425" s="95"/>
      <c r="T425" s="117">
        <f t="shared" si="128"/>
        <v>397566</v>
      </c>
      <c r="U425" s="117">
        <f t="shared" si="129"/>
        <v>0</v>
      </c>
    </row>
    <row r="426" spans="1:21" x14ac:dyDescent="0.3">
      <c r="A426" s="114">
        <v>699</v>
      </c>
      <c r="B426" s="114" t="s">
        <v>351</v>
      </c>
      <c r="C426" s="114" t="s">
        <v>61</v>
      </c>
      <c r="D426" s="114" t="s">
        <v>8334</v>
      </c>
      <c r="E426" s="114" t="s">
        <v>8335</v>
      </c>
      <c r="F426" s="115">
        <v>45958</v>
      </c>
      <c r="G426" s="114" t="s">
        <v>2453</v>
      </c>
      <c r="H426" s="116">
        <v>9939150</v>
      </c>
      <c r="I426" s="116">
        <v>5665316</v>
      </c>
      <c r="J426" s="116">
        <v>5267750</v>
      </c>
      <c r="K426" s="116">
        <v>397566</v>
      </c>
      <c r="L426" s="116">
        <v>397566</v>
      </c>
      <c r="M426" s="116">
        <v>0</v>
      </c>
      <c r="N426" s="116">
        <v>0</v>
      </c>
      <c r="O426" s="116">
        <v>0</v>
      </c>
      <c r="P426" s="116">
        <v>0</v>
      </c>
      <c r="Q426" s="27" t="str">
        <f t="shared" si="123"/>
        <v>Registered</v>
      </c>
      <c r="R426" s="94">
        <f t="shared" si="124"/>
        <v>0.57000005030611267</v>
      </c>
      <c r="S426" s="95"/>
      <c r="T426" s="117">
        <f t="shared" si="128"/>
        <v>397566</v>
      </c>
      <c r="U426" s="117">
        <f t="shared" si="129"/>
        <v>0</v>
      </c>
    </row>
    <row r="427" spans="1:21" x14ac:dyDescent="0.3">
      <c r="A427" s="114">
        <v>703</v>
      </c>
      <c r="B427" s="114" t="s">
        <v>351</v>
      </c>
      <c r="C427" s="114" t="s">
        <v>61</v>
      </c>
      <c r="D427" s="114" t="s">
        <v>1684</v>
      </c>
      <c r="E427" s="114" t="s">
        <v>1685</v>
      </c>
      <c r="F427" s="115">
        <v>46098</v>
      </c>
      <c r="G427" s="114" t="s">
        <v>1666</v>
      </c>
      <c r="H427" s="116">
        <v>9871190</v>
      </c>
      <c r="I427" s="116">
        <v>5626580</v>
      </c>
      <c r="J427" s="116">
        <v>5231732</v>
      </c>
      <c r="K427" s="116">
        <v>394848</v>
      </c>
      <c r="L427" s="116">
        <v>394848</v>
      </c>
      <c r="M427" s="116">
        <v>0</v>
      </c>
      <c r="N427" s="116">
        <v>0</v>
      </c>
      <c r="O427" s="116">
        <v>0</v>
      </c>
      <c r="P427" s="116">
        <v>0</v>
      </c>
      <c r="Q427" s="27" t="str">
        <f t="shared" si="123"/>
        <v>Registered</v>
      </c>
      <c r="R427" s="94">
        <f t="shared" si="124"/>
        <v>0.57000017221834454</v>
      </c>
      <c r="S427" s="95"/>
      <c r="T427" s="117">
        <f t="shared" si="128"/>
        <v>394848</v>
      </c>
      <c r="U427" s="117">
        <f t="shared" si="129"/>
        <v>0</v>
      </c>
    </row>
    <row r="428" spans="1:21" x14ac:dyDescent="0.3">
      <c r="A428" s="114">
        <v>705</v>
      </c>
      <c r="B428" s="114" t="s">
        <v>351</v>
      </c>
      <c r="C428" s="114" t="s">
        <v>61</v>
      </c>
      <c r="D428" s="114" t="s">
        <v>8323</v>
      </c>
      <c r="E428" s="114" t="s">
        <v>8324</v>
      </c>
      <c r="F428" s="115">
        <v>46022</v>
      </c>
      <c r="G428" s="114" t="s">
        <v>1532</v>
      </c>
      <c r="H428" s="116">
        <v>9857598</v>
      </c>
      <c r="I428" s="116">
        <v>5618832</v>
      </c>
      <c r="J428" s="116">
        <v>5224528</v>
      </c>
      <c r="K428" s="116">
        <v>394304</v>
      </c>
      <c r="L428" s="116">
        <v>394304</v>
      </c>
      <c r="M428" s="116">
        <v>0</v>
      </c>
      <c r="N428" s="116">
        <v>0</v>
      </c>
      <c r="O428" s="116">
        <v>0</v>
      </c>
      <c r="P428" s="116">
        <v>0</v>
      </c>
      <c r="Q428" s="27" t="str">
        <f t="shared" si="123"/>
        <v>Registered</v>
      </c>
      <c r="R428" s="94">
        <f t="shared" si="124"/>
        <v>0.57000011564683406</v>
      </c>
      <c r="S428" s="95"/>
      <c r="T428" s="117">
        <f t="shared" si="128"/>
        <v>394304</v>
      </c>
      <c r="U428" s="117">
        <f t="shared" si="129"/>
        <v>0</v>
      </c>
    </row>
    <row r="429" spans="1:21" x14ac:dyDescent="0.3">
      <c r="A429" s="114">
        <v>706</v>
      </c>
      <c r="B429" s="114" t="s">
        <v>351</v>
      </c>
      <c r="C429" s="114" t="s">
        <v>61</v>
      </c>
      <c r="D429" s="114" t="s">
        <v>8325</v>
      </c>
      <c r="E429" s="114" t="s">
        <v>8326</v>
      </c>
      <c r="F429" s="115">
        <v>46021</v>
      </c>
      <c r="G429" s="114" t="s">
        <v>4944</v>
      </c>
      <c r="H429" s="116">
        <v>9854200</v>
      </c>
      <c r="I429" s="116">
        <v>5616894</v>
      </c>
      <c r="J429" s="116">
        <v>5222726</v>
      </c>
      <c r="K429" s="116">
        <v>394168</v>
      </c>
      <c r="L429" s="116">
        <v>394168</v>
      </c>
      <c r="M429" s="116">
        <v>0</v>
      </c>
      <c r="N429" s="116">
        <v>0</v>
      </c>
      <c r="O429" s="116">
        <v>0</v>
      </c>
      <c r="P429" s="116">
        <v>0</v>
      </c>
      <c r="Q429" s="27" t="str">
        <f t="shared" si="123"/>
        <v>Registered</v>
      </c>
      <c r="R429" s="94">
        <f t="shared" si="124"/>
        <v>0.56999999999999995</v>
      </c>
      <c r="S429" s="95"/>
      <c r="T429" s="117">
        <f t="shared" si="128"/>
        <v>394168</v>
      </c>
      <c r="U429" s="117">
        <f t="shared" si="129"/>
        <v>0</v>
      </c>
    </row>
    <row r="430" spans="1:21" x14ac:dyDescent="0.3">
      <c r="A430" s="114">
        <v>707</v>
      </c>
      <c r="B430" s="114" t="s">
        <v>351</v>
      </c>
      <c r="C430" s="114" t="s">
        <v>61</v>
      </c>
      <c r="D430" s="114" t="s">
        <v>8342</v>
      </c>
      <c r="E430" s="114" t="s">
        <v>8343</v>
      </c>
      <c r="F430" s="115">
        <v>45960</v>
      </c>
      <c r="G430" s="114" t="s">
        <v>2453</v>
      </c>
      <c r="H430" s="116">
        <v>9854200</v>
      </c>
      <c r="I430" s="116">
        <v>5616894</v>
      </c>
      <c r="J430" s="116">
        <v>5222726</v>
      </c>
      <c r="K430" s="116">
        <v>394168</v>
      </c>
      <c r="L430" s="116">
        <v>394168</v>
      </c>
      <c r="M430" s="116">
        <v>0</v>
      </c>
      <c r="N430" s="116">
        <v>0</v>
      </c>
      <c r="O430" s="116">
        <v>0</v>
      </c>
      <c r="P430" s="116">
        <v>0</v>
      </c>
      <c r="Q430" s="27" t="str">
        <f t="shared" si="123"/>
        <v>Registered</v>
      </c>
      <c r="R430" s="94">
        <f t="shared" si="124"/>
        <v>0.56999999999999995</v>
      </c>
      <c r="S430" s="95"/>
      <c r="T430" s="117">
        <f t="shared" si="128"/>
        <v>394168</v>
      </c>
      <c r="U430" s="117">
        <f t="shared" si="129"/>
        <v>0</v>
      </c>
    </row>
    <row r="431" spans="1:21" x14ac:dyDescent="0.3">
      <c r="A431" s="114">
        <v>711</v>
      </c>
      <c r="B431" s="114" t="s">
        <v>351</v>
      </c>
      <c r="C431" s="114" t="s">
        <v>61</v>
      </c>
      <c r="D431" s="114" t="s">
        <v>8340</v>
      </c>
      <c r="E431" s="114" t="s">
        <v>8341</v>
      </c>
      <c r="F431" s="115">
        <v>46022</v>
      </c>
      <c r="G431" s="114" t="s">
        <v>7823</v>
      </c>
      <c r="H431" s="116">
        <v>9808327</v>
      </c>
      <c r="I431" s="116">
        <v>5590746</v>
      </c>
      <c r="J431" s="116">
        <v>5198413</v>
      </c>
      <c r="K431" s="116">
        <v>392333</v>
      </c>
      <c r="L431" s="116">
        <v>392333</v>
      </c>
      <c r="M431" s="116">
        <v>0</v>
      </c>
      <c r="N431" s="116">
        <v>0</v>
      </c>
      <c r="O431" s="116">
        <v>0</v>
      </c>
      <c r="P431" s="116">
        <v>0</v>
      </c>
      <c r="Q431" s="27" t="str">
        <f t="shared" si="123"/>
        <v>Registered</v>
      </c>
      <c r="R431" s="94">
        <f t="shared" si="124"/>
        <v>0.56999996023786725</v>
      </c>
      <c r="S431" s="95"/>
      <c r="T431" s="117">
        <f t="shared" si="128"/>
        <v>392333</v>
      </c>
      <c r="U431" s="117">
        <f t="shared" si="129"/>
        <v>0</v>
      </c>
    </row>
    <row r="432" spans="1:21" x14ac:dyDescent="0.3">
      <c r="A432" s="114">
        <v>712</v>
      </c>
      <c r="B432" s="114" t="s">
        <v>351</v>
      </c>
      <c r="C432" s="114" t="s">
        <v>61</v>
      </c>
      <c r="D432" s="114" t="s">
        <v>1780</v>
      </c>
      <c r="E432" s="114" t="s">
        <v>1781</v>
      </c>
      <c r="F432" s="115">
        <v>46022</v>
      </c>
      <c r="G432" s="114" t="s">
        <v>1782</v>
      </c>
      <c r="H432" s="116">
        <v>9779444</v>
      </c>
      <c r="I432" s="116">
        <v>5574284</v>
      </c>
      <c r="J432" s="116">
        <v>5183106</v>
      </c>
      <c r="K432" s="116">
        <v>391178</v>
      </c>
      <c r="L432" s="116">
        <v>391178</v>
      </c>
      <c r="M432" s="116">
        <v>0</v>
      </c>
      <c r="N432" s="116">
        <v>0</v>
      </c>
      <c r="O432" s="116">
        <v>0</v>
      </c>
      <c r="P432" s="116">
        <v>0</v>
      </c>
      <c r="Q432" s="27" t="str">
        <f t="shared" si="123"/>
        <v>Registered</v>
      </c>
      <c r="R432" s="94">
        <f t="shared" si="124"/>
        <v>0.57000009407487784</v>
      </c>
      <c r="S432" s="95"/>
      <c r="T432" s="117">
        <f t="shared" si="128"/>
        <v>391178</v>
      </c>
      <c r="U432" s="117">
        <f t="shared" si="129"/>
        <v>0</v>
      </c>
    </row>
    <row r="433" spans="1:21" x14ac:dyDescent="0.3">
      <c r="A433" s="114">
        <v>727</v>
      </c>
      <c r="B433" s="114" t="s">
        <v>351</v>
      </c>
      <c r="C433" s="114" t="s">
        <v>61</v>
      </c>
      <c r="D433" s="114" t="s">
        <v>3835</v>
      </c>
      <c r="E433" s="114" t="s">
        <v>3836</v>
      </c>
      <c r="F433" s="115">
        <v>45930</v>
      </c>
      <c r="G433" s="114" t="s">
        <v>2075</v>
      </c>
      <c r="H433" s="116">
        <v>9600200</v>
      </c>
      <c r="I433" s="116">
        <v>5472114</v>
      </c>
      <c r="J433" s="116">
        <v>5088106</v>
      </c>
      <c r="K433" s="116">
        <v>384008</v>
      </c>
      <c r="L433" s="116">
        <v>384008</v>
      </c>
      <c r="M433" s="116">
        <v>0</v>
      </c>
      <c r="N433" s="116">
        <v>0</v>
      </c>
      <c r="O433" s="116">
        <v>0</v>
      </c>
      <c r="P433" s="116">
        <v>0</v>
      </c>
      <c r="Q433" s="27" t="str">
        <f t="shared" si="123"/>
        <v>Registered</v>
      </c>
      <c r="R433" s="94">
        <f t="shared" si="124"/>
        <v>0.56999999999999995</v>
      </c>
      <c r="S433" s="95"/>
      <c r="T433" s="117">
        <f t="shared" si="128"/>
        <v>384008</v>
      </c>
      <c r="U433" s="117">
        <f t="shared" si="129"/>
        <v>0</v>
      </c>
    </row>
    <row r="434" spans="1:21" x14ac:dyDescent="0.3">
      <c r="A434" s="114">
        <v>746</v>
      </c>
      <c r="B434" s="114" t="s">
        <v>351</v>
      </c>
      <c r="C434" s="114" t="s">
        <v>61</v>
      </c>
      <c r="D434" s="114" t="s">
        <v>9467</v>
      </c>
      <c r="E434" s="114" t="s">
        <v>9468</v>
      </c>
      <c r="F434" s="115">
        <v>45990</v>
      </c>
      <c r="G434" s="114" t="s">
        <v>9469</v>
      </c>
      <c r="H434" s="116">
        <v>9558574</v>
      </c>
      <c r="I434" s="116">
        <v>5448387</v>
      </c>
      <c r="J434" s="116">
        <v>5109057.57</v>
      </c>
      <c r="K434" s="116">
        <v>339329.43</v>
      </c>
      <c r="L434" s="116">
        <v>339329.43</v>
      </c>
      <c r="M434" s="116">
        <v>0</v>
      </c>
      <c r="N434" s="116">
        <v>0</v>
      </c>
      <c r="O434" s="116">
        <v>0</v>
      </c>
      <c r="P434" s="116">
        <v>0</v>
      </c>
      <c r="Q434" s="27" t="str">
        <f t="shared" si="123"/>
        <v>Registered</v>
      </c>
      <c r="R434" s="94">
        <f t="shared" si="124"/>
        <v>0.56999998116873918</v>
      </c>
      <c r="S434" s="95"/>
      <c r="T434" s="117">
        <f t="shared" si="128"/>
        <v>339329.43</v>
      </c>
      <c r="U434" s="117">
        <f t="shared" si="129"/>
        <v>0</v>
      </c>
    </row>
    <row r="435" spans="1:21" x14ac:dyDescent="0.3">
      <c r="A435" s="114">
        <v>763</v>
      </c>
      <c r="B435" s="114" t="s">
        <v>351</v>
      </c>
      <c r="C435" s="114" t="s">
        <v>61</v>
      </c>
      <c r="D435" s="114" t="s">
        <v>9653</v>
      </c>
      <c r="E435" s="114" t="s">
        <v>9654</v>
      </c>
      <c r="F435" s="115">
        <v>46053</v>
      </c>
      <c r="G435" s="114" t="s">
        <v>1535</v>
      </c>
      <c r="H435" s="116">
        <v>10011358</v>
      </c>
      <c r="I435" s="116">
        <v>5706474</v>
      </c>
      <c r="J435" s="116">
        <v>5406134</v>
      </c>
      <c r="K435" s="116">
        <v>300340</v>
      </c>
      <c r="L435" s="116">
        <v>300340</v>
      </c>
      <c r="M435" s="116">
        <v>0</v>
      </c>
      <c r="N435" s="116">
        <v>0</v>
      </c>
      <c r="O435" s="116">
        <v>0</v>
      </c>
      <c r="P435" s="116">
        <v>0</v>
      </c>
      <c r="Q435" s="27" t="str">
        <f t="shared" si="123"/>
        <v>Registered</v>
      </c>
      <c r="R435" s="94">
        <f t="shared" si="124"/>
        <v>0.56999999400680712</v>
      </c>
      <c r="S435" s="95"/>
      <c r="T435" s="117">
        <f t="shared" si="128"/>
        <v>300340</v>
      </c>
      <c r="U435" s="117">
        <f t="shared" si="129"/>
        <v>0</v>
      </c>
    </row>
    <row r="436" spans="1:21" x14ac:dyDescent="0.3">
      <c r="A436" s="114">
        <v>774</v>
      </c>
      <c r="B436" s="114" t="s">
        <v>351</v>
      </c>
      <c r="C436" s="114" t="s">
        <v>61</v>
      </c>
      <c r="D436" s="114" t="s">
        <v>1680</v>
      </c>
      <c r="E436" s="114" t="s">
        <v>1681</v>
      </c>
      <c r="F436" s="115">
        <v>46102</v>
      </c>
      <c r="G436" s="114" t="s">
        <v>1492</v>
      </c>
      <c r="H436" s="116">
        <v>9891072</v>
      </c>
      <c r="I436" s="116">
        <v>5637911</v>
      </c>
      <c r="J436" s="116">
        <v>5341178</v>
      </c>
      <c r="K436" s="116">
        <v>296733</v>
      </c>
      <c r="L436" s="116">
        <v>296733</v>
      </c>
      <c r="M436" s="116">
        <v>0</v>
      </c>
      <c r="N436" s="116">
        <v>0</v>
      </c>
      <c r="O436" s="116">
        <v>0</v>
      </c>
      <c r="P436" s="116">
        <v>0</v>
      </c>
      <c r="Q436" s="27" t="str">
        <f t="shared" si="123"/>
        <v>Registered</v>
      </c>
      <c r="R436" s="94">
        <f t="shared" si="124"/>
        <v>0.56999999595594897</v>
      </c>
      <c r="S436" s="95"/>
      <c r="T436" s="117">
        <f t="shared" si="128"/>
        <v>296733</v>
      </c>
      <c r="U436" s="117">
        <f t="shared" si="129"/>
        <v>0</v>
      </c>
    </row>
    <row r="437" spans="1:21" x14ac:dyDescent="0.3">
      <c r="A437" s="114">
        <v>783</v>
      </c>
      <c r="B437" s="114" t="s">
        <v>351</v>
      </c>
      <c r="C437" s="114" t="s">
        <v>61</v>
      </c>
      <c r="D437" s="114" t="s">
        <v>1692</v>
      </c>
      <c r="E437" s="114" t="s">
        <v>1693</v>
      </c>
      <c r="F437" s="115">
        <v>46106</v>
      </c>
      <c r="G437" s="114" t="s">
        <v>1694</v>
      </c>
      <c r="H437" s="116">
        <v>9769250</v>
      </c>
      <c r="I437" s="116">
        <v>5568473</v>
      </c>
      <c r="J437" s="116">
        <v>5275395</v>
      </c>
      <c r="K437" s="116">
        <v>293078</v>
      </c>
      <c r="L437" s="116">
        <v>293078</v>
      </c>
      <c r="M437" s="116">
        <v>0</v>
      </c>
      <c r="N437" s="116">
        <v>0</v>
      </c>
      <c r="O437" s="116">
        <v>0</v>
      </c>
      <c r="P437" s="116">
        <v>0</v>
      </c>
      <c r="Q437" s="27" t="str">
        <f t="shared" si="123"/>
        <v>Registered</v>
      </c>
      <c r="R437" s="94">
        <f t="shared" si="124"/>
        <v>0.57000005118100161</v>
      </c>
      <c r="S437" s="95"/>
      <c r="T437" s="117">
        <f t="shared" si="128"/>
        <v>293078</v>
      </c>
      <c r="U437" s="117">
        <f t="shared" si="129"/>
        <v>0</v>
      </c>
    </row>
    <row r="438" spans="1:21" x14ac:dyDescent="0.3">
      <c r="A438" s="114">
        <v>791</v>
      </c>
      <c r="B438" s="114" t="s">
        <v>351</v>
      </c>
      <c r="C438" s="114" t="s">
        <v>61</v>
      </c>
      <c r="D438" s="114" t="s">
        <v>9610</v>
      </c>
      <c r="E438" s="114" t="s">
        <v>9611</v>
      </c>
      <c r="F438" s="115">
        <v>46111</v>
      </c>
      <c r="G438" s="114" t="s">
        <v>9604</v>
      </c>
      <c r="H438" s="116">
        <v>7100000</v>
      </c>
      <c r="I438" s="116">
        <v>4047000</v>
      </c>
      <c r="J438" s="116">
        <v>3763000</v>
      </c>
      <c r="K438" s="116">
        <v>284000</v>
      </c>
      <c r="L438" s="116">
        <v>284000</v>
      </c>
      <c r="M438" s="116">
        <v>0</v>
      </c>
      <c r="N438" s="116">
        <v>0</v>
      </c>
      <c r="O438" s="116">
        <v>0</v>
      </c>
      <c r="P438" s="116">
        <v>0</v>
      </c>
      <c r="Q438" s="27" t="str">
        <f t="shared" si="123"/>
        <v>Registered</v>
      </c>
      <c r="R438" s="94">
        <f t="shared" si="124"/>
        <v>0.56999999999999995</v>
      </c>
      <c r="S438" s="95"/>
      <c r="T438" s="117">
        <f t="shared" si="128"/>
        <v>284000</v>
      </c>
      <c r="U438" s="117">
        <f t="shared" si="129"/>
        <v>0</v>
      </c>
    </row>
    <row r="439" spans="1:21" x14ac:dyDescent="0.3">
      <c r="A439" s="114">
        <v>798</v>
      </c>
      <c r="B439" s="114" t="s">
        <v>351</v>
      </c>
      <c r="C439" s="114" t="s">
        <v>61</v>
      </c>
      <c r="D439" s="114" t="s">
        <v>8327</v>
      </c>
      <c r="E439" s="114" t="s">
        <v>8328</v>
      </c>
      <c r="F439" s="115">
        <v>46022</v>
      </c>
      <c r="G439" s="114" t="s">
        <v>8329</v>
      </c>
      <c r="H439" s="116">
        <v>6832725</v>
      </c>
      <c r="I439" s="116">
        <v>3894654</v>
      </c>
      <c r="J439" s="116">
        <v>3621345</v>
      </c>
      <c r="K439" s="116">
        <v>273309</v>
      </c>
      <c r="L439" s="116">
        <v>273309</v>
      </c>
      <c r="M439" s="116">
        <v>0</v>
      </c>
      <c r="N439" s="116">
        <v>0</v>
      </c>
      <c r="O439" s="116">
        <v>0</v>
      </c>
      <c r="P439" s="116">
        <v>0</v>
      </c>
      <c r="Q439" s="27" t="str">
        <f t="shared" si="123"/>
        <v>Registered</v>
      </c>
      <c r="R439" s="94">
        <f t="shared" si="124"/>
        <v>0.57000010976586946</v>
      </c>
      <c r="S439" s="95"/>
      <c r="T439" s="117">
        <f t="shared" si="128"/>
        <v>273309</v>
      </c>
      <c r="U439" s="117">
        <f t="shared" si="129"/>
        <v>0</v>
      </c>
    </row>
    <row r="440" spans="1:21" x14ac:dyDescent="0.3">
      <c r="A440" s="114">
        <v>799</v>
      </c>
      <c r="B440" s="114" t="s">
        <v>351</v>
      </c>
      <c r="C440" s="114" t="s">
        <v>61</v>
      </c>
      <c r="D440" s="114" t="s">
        <v>8338</v>
      </c>
      <c r="E440" s="114" t="s">
        <v>8339</v>
      </c>
      <c r="F440" s="115">
        <v>45974</v>
      </c>
      <c r="G440" s="114" t="s">
        <v>1609</v>
      </c>
      <c r="H440" s="116">
        <v>6832725</v>
      </c>
      <c r="I440" s="116">
        <v>3894654</v>
      </c>
      <c r="J440" s="116">
        <v>3621345</v>
      </c>
      <c r="K440" s="116">
        <v>273309</v>
      </c>
      <c r="L440" s="116">
        <v>273309</v>
      </c>
      <c r="M440" s="116">
        <v>0</v>
      </c>
      <c r="N440" s="116">
        <v>0</v>
      </c>
      <c r="O440" s="116">
        <v>0</v>
      </c>
      <c r="P440" s="116">
        <v>0</v>
      </c>
      <c r="Q440" s="27" t="str">
        <f t="shared" si="123"/>
        <v>Registered</v>
      </c>
      <c r="R440" s="94">
        <f t="shared" si="124"/>
        <v>0.57000010976586946</v>
      </c>
      <c r="S440" s="95"/>
      <c r="T440" s="117">
        <f t="shared" si="128"/>
        <v>273309</v>
      </c>
      <c r="U440" s="117">
        <f t="shared" si="129"/>
        <v>0</v>
      </c>
    </row>
    <row r="441" spans="1:21" x14ac:dyDescent="0.3">
      <c r="A441" s="114">
        <v>800</v>
      </c>
      <c r="B441" s="114" t="s">
        <v>351</v>
      </c>
      <c r="C441" s="114" t="s">
        <v>61</v>
      </c>
      <c r="D441" s="114" t="s">
        <v>8330</v>
      </c>
      <c r="E441" s="114" t="s">
        <v>8331</v>
      </c>
      <c r="F441" s="115">
        <v>46021</v>
      </c>
      <c r="G441" s="114" t="s">
        <v>1580</v>
      </c>
      <c r="H441" s="116">
        <v>6826860</v>
      </c>
      <c r="I441" s="116">
        <v>3891309</v>
      </c>
      <c r="J441" s="116">
        <v>3618235</v>
      </c>
      <c r="K441" s="116">
        <v>273074</v>
      </c>
      <c r="L441" s="116">
        <v>273074</v>
      </c>
      <c r="M441" s="116">
        <v>0</v>
      </c>
      <c r="N441" s="116">
        <v>0</v>
      </c>
      <c r="O441" s="116">
        <v>0</v>
      </c>
      <c r="P441" s="116">
        <v>0</v>
      </c>
      <c r="Q441" s="27" t="str">
        <f t="shared" si="123"/>
        <v>Registered</v>
      </c>
      <c r="R441" s="94">
        <f t="shared" si="124"/>
        <v>0.56999982422372808</v>
      </c>
      <c r="S441" s="95"/>
      <c r="T441" s="117">
        <f t="shared" si="128"/>
        <v>273074</v>
      </c>
      <c r="U441" s="117">
        <f t="shared" si="129"/>
        <v>0</v>
      </c>
    </row>
    <row r="442" spans="1:21" x14ac:dyDescent="0.3">
      <c r="A442" s="114">
        <v>801</v>
      </c>
      <c r="B442" s="114" t="s">
        <v>351</v>
      </c>
      <c r="C442" s="114" t="s">
        <v>61</v>
      </c>
      <c r="D442" s="114" t="s">
        <v>1778</v>
      </c>
      <c r="E442" s="114" t="s">
        <v>1779</v>
      </c>
      <c r="F442" s="115">
        <v>46102</v>
      </c>
      <c r="G442" s="114" t="s">
        <v>1471</v>
      </c>
      <c r="H442" s="116">
        <v>6808327</v>
      </c>
      <c r="I442" s="116">
        <v>3880746</v>
      </c>
      <c r="J442" s="116">
        <v>3608413</v>
      </c>
      <c r="K442" s="116">
        <v>272333</v>
      </c>
      <c r="L442" s="116">
        <v>272333</v>
      </c>
      <c r="M442" s="116">
        <v>0</v>
      </c>
      <c r="N442" s="116">
        <v>0</v>
      </c>
      <c r="O442" s="116">
        <v>0</v>
      </c>
      <c r="P442" s="116">
        <v>0</v>
      </c>
      <c r="Q442" s="27" t="str">
        <f t="shared" si="123"/>
        <v>Registered</v>
      </c>
      <c r="R442" s="94">
        <f t="shared" si="124"/>
        <v>0.569999942717205</v>
      </c>
      <c r="S442" s="95"/>
      <c r="T442" s="117">
        <f t="shared" si="128"/>
        <v>272333</v>
      </c>
      <c r="U442" s="117">
        <f t="shared" si="129"/>
        <v>0</v>
      </c>
    </row>
    <row r="443" spans="1:21" x14ac:dyDescent="0.3">
      <c r="A443" s="114">
        <v>802</v>
      </c>
      <c r="B443" s="114" t="s">
        <v>351</v>
      </c>
      <c r="C443" s="114" t="s">
        <v>61</v>
      </c>
      <c r="D443" s="114" t="s">
        <v>8336</v>
      </c>
      <c r="E443" s="114" t="s">
        <v>8337</v>
      </c>
      <c r="F443" s="115">
        <v>45938</v>
      </c>
      <c r="G443" s="114" t="s">
        <v>7526</v>
      </c>
      <c r="H443" s="116">
        <v>6803400</v>
      </c>
      <c r="I443" s="116">
        <v>3877938</v>
      </c>
      <c r="J443" s="116">
        <v>3605802</v>
      </c>
      <c r="K443" s="116">
        <v>272136</v>
      </c>
      <c r="L443" s="116">
        <v>272136</v>
      </c>
      <c r="M443" s="116">
        <v>0</v>
      </c>
      <c r="N443" s="116">
        <v>0</v>
      </c>
      <c r="O443" s="116">
        <v>0</v>
      </c>
      <c r="P443" s="116">
        <v>0</v>
      </c>
      <c r="Q443" s="27" t="str">
        <f t="shared" si="123"/>
        <v>Registered</v>
      </c>
      <c r="R443" s="94">
        <f t="shared" si="124"/>
        <v>0.56999999999999995</v>
      </c>
      <c r="S443" s="95"/>
      <c r="T443" s="117">
        <f t="shared" si="128"/>
        <v>272136</v>
      </c>
      <c r="U443" s="117">
        <f t="shared" si="129"/>
        <v>0</v>
      </c>
    </row>
    <row r="444" spans="1:21" x14ac:dyDescent="0.3">
      <c r="A444" s="114">
        <v>803</v>
      </c>
      <c r="B444" s="114" t="s">
        <v>351</v>
      </c>
      <c r="C444" s="114" t="s">
        <v>61</v>
      </c>
      <c r="D444" s="114" t="s">
        <v>8349</v>
      </c>
      <c r="E444" s="114" t="s">
        <v>8350</v>
      </c>
      <c r="F444" s="115">
        <v>45997</v>
      </c>
      <c r="G444" s="114" t="s">
        <v>3750</v>
      </c>
      <c r="H444" s="116">
        <v>6744750</v>
      </c>
      <c r="I444" s="116">
        <v>3844508</v>
      </c>
      <c r="J444" s="116">
        <v>3574718</v>
      </c>
      <c r="K444" s="116">
        <v>269790</v>
      </c>
      <c r="L444" s="116">
        <v>269790</v>
      </c>
      <c r="M444" s="116">
        <v>0</v>
      </c>
      <c r="N444" s="116">
        <v>0</v>
      </c>
      <c r="O444" s="116">
        <v>0</v>
      </c>
      <c r="P444" s="116">
        <v>0</v>
      </c>
      <c r="Q444" s="27" t="str">
        <f t="shared" si="123"/>
        <v>Registered</v>
      </c>
      <c r="R444" s="94">
        <f t="shared" si="124"/>
        <v>0.57000007413173204</v>
      </c>
      <c r="S444" s="95"/>
      <c r="T444" s="117">
        <f t="shared" si="128"/>
        <v>269790</v>
      </c>
      <c r="U444" s="117">
        <f t="shared" si="129"/>
        <v>0</v>
      </c>
    </row>
    <row r="445" spans="1:21" x14ac:dyDescent="0.3">
      <c r="A445" s="114">
        <v>804</v>
      </c>
      <c r="B445" s="114" t="s">
        <v>351</v>
      </c>
      <c r="C445" s="114" t="s">
        <v>61</v>
      </c>
      <c r="D445" s="114" t="s">
        <v>8344</v>
      </c>
      <c r="E445" s="114" t="s">
        <v>8343</v>
      </c>
      <c r="F445" s="115">
        <v>45960</v>
      </c>
      <c r="G445" s="114" t="s">
        <v>2453</v>
      </c>
      <c r="H445" s="116">
        <v>6739000</v>
      </c>
      <c r="I445" s="116">
        <v>3841230</v>
      </c>
      <c r="J445" s="116">
        <v>3571670</v>
      </c>
      <c r="K445" s="116">
        <v>269560</v>
      </c>
      <c r="L445" s="116">
        <v>269560</v>
      </c>
      <c r="M445" s="116">
        <v>0</v>
      </c>
      <c r="N445" s="116">
        <v>0</v>
      </c>
      <c r="O445" s="116">
        <v>0</v>
      </c>
      <c r="P445" s="116">
        <v>0</v>
      </c>
      <c r="Q445" s="27" t="str">
        <f t="shared" si="123"/>
        <v>Registered</v>
      </c>
      <c r="R445" s="94">
        <f t="shared" si="124"/>
        <v>0.56999999999999995</v>
      </c>
      <c r="S445" s="95"/>
      <c r="T445" s="117">
        <f t="shared" si="128"/>
        <v>269560</v>
      </c>
      <c r="U445" s="117">
        <f t="shared" si="129"/>
        <v>0</v>
      </c>
    </row>
    <row r="446" spans="1:21" x14ac:dyDescent="0.3">
      <c r="A446" s="114">
        <v>805</v>
      </c>
      <c r="B446" s="114" t="s">
        <v>351</v>
      </c>
      <c r="C446" s="114" t="s">
        <v>61</v>
      </c>
      <c r="D446" s="114" t="s">
        <v>9619</v>
      </c>
      <c r="E446" s="114" t="s">
        <v>9620</v>
      </c>
      <c r="F446" s="115">
        <v>46102</v>
      </c>
      <c r="G446" s="114" t="s">
        <v>1496</v>
      </c>
      <c r="H446" s="116">
        <v>6730796</v>
      </c>
      <c r="I446" s="116">
        <v>3836554</v>
      </c>
      <c r="J446" s="116">
        <v>3567322</v>
      </c>
      <c r="K446" s="116">
        <v>269232</v>
      </c>
      <c r="L446" s="116">
        <v>269232</v>
      </c>
      <c r="M446" s="116">
        <v>0</v>
      </c>
      <c r="N446" s="116">
        <v>0</v>
      </c>
      <c r="O446" s="116">
        <v>0</v>
      </c>
      <c r="P446" s="116">
        <v>0</v>
      </c>
      <c r="Q446" s="27" t="str">
        <f t="shared" si="123"/>
        <v>Registered</v>
      </c>
      <c r="R446" s="94">
        <f t="shared" si="124"/>
        <v>0.57000004159983453</v>
      </c>
      <c r="S446" s="95"/>
      <c r="T446" s="117">
        <f t="shared" si="128"/>
        <v>269232</v>
      </c>
      <c r="U446" s="117">
        <f t="shared" si="129"/>
        <v>0</v>
      </c>
    </row>
    <row r="447" spans="1:21" x14ac:dyDescent="0.3">
      <c r="A447" s="114">
        <v>806</v>
      </c>
      <c r="B447" s="114" t="s">
        <v>351</v>
      </c>
      <c r="C447" s="114" t="s">
        <v>61</v>
      </c>
      <c r="D447" s="114" t="s">
        <v>8345</v>
      </c>
      <c r="E447" s="114" t="s">
        <v>8346</v>
      </c>
      <c r="F447" s="115">
        <v>45915</v>
      </c>
      <c r="G447" s="114" t="s">
        <v>2221</v>
      </c>
      <c r="H447" s="116">
        <v>6727155</v>
      </c>
      <c r="I447" s="116">
        <v>3834478</v>
      </c>
      <c r="J447" s="116">
        <v>3565392</v>
      </c>
      <c r="K447" s="116">
        <v>269086</v>
      </c>
      <c r="L447" s="116">
        <v>269086</v>
      </c>
      <c r="M447" s="116">
        <v>0</v>
      </c>
      <c r="N447" s="116">
        <v>0</v>
      </c>
      <c r="O447" s="116">
        <v>0</v>
      </c>
      <c r="P447" s="116">
        <v>0</v>
      </c>
      <c r="Q447" s="27" t="str">
        <f t="shared" si="123"/>
        <v>Registered</v>
      </c>
      <c r="R447" s="94">
        <f t="shared" si="124"/>
        <v>0.56999994797206244</v>
      </c>
      <c r="S447" s="95"/>
      <c r="T447" s="117">
        <f t="shared" si="128"/>
        <v>269086</v>
      </c>
      <c r="U447" s="117">
        <f t="shared" si="129"/>
        <v>0</v>
      </c>
    </row>
    <row r="448" spans="1:21" x14ac:dyDescent="0.3">
      <c r="A448" s="114">
        <v>807</v>
      </c>
      <c r="B448" s="114" t="s">
        <v>351</v>
      </c>
      <c r="C448" s="114" t="s">
        <v>61</v>
      </c>
      <c r="D448" s="114" t="s">
        <v>1796</v>
      </c>
      <c r="E448" s="114" t="s">
        <v>1797</v>
      </c>
      <c r="F448" s="115">
        <v>46111</v>
      </c>
      <c r="G448" s="114" t="s">
        <v>1460</v>
      </c>
      <c r="H448" s="116">
        <v>6699003</v>
      </c>
      <c r="I448" s="116">
        <v>3818431</v>
      </c>
      <c r="J448" s="116">
        <v>3550471</v>
      </c>
      <c r="K448" s="116">
        <v>267960</v>
      </c>
      <c r="L448" s="116">
        <v>267960</v>
      </c>
      <c r="M448" s="116">
        <v>0</v>
      </c>
      <c r="N448" s="116">
        <v>0</v>
      </c>
      <c r="O448" s="116">
        <v>0</v>
      </c>
      <c r="P448" s="116">
        <v>0</v>
      </c>
      <c r="Q448" s="27" t="str">
        <f t="shared" si="123"/>
        <v>Registered</v>
      </c>
      <c r="R448" s="94">
        <f t="shared" si="124"/>
        <v>0.56999989401407936</v>
      </c>
      <c r="S448" s="95"/>
      <c r="T448" s="117">
        <f t="shared" si="128"/>
        <v>267960</v>
      </c>
      <c r="U448" s="117">
        <f t="shared" si="129"/>
        <v>0</v>
      </c>
    </row>
    <row r="449" spans="1:21" x14ac:dyDescent="0.3">
      <c r="A449" s="114">
        <v>808</v>
      </c>
      <c r="B449" s="114" t="s">
        <v>351</v>
      </c>
      <c r="C449" s="114" t="s">
        <v>61</v>
      </c>
      <c r="D449" s="114" t="s">
        <v>9608</v>
      </c>
      <c r="E449" s="114" t="s">
        <v>9609</v>
      </c>
      <c r="F449" s="115">
        <v>46106</v>
      </c>
      <c r="G449" s="114" t="s">
        <v>9587</v>
      </c>
      <c r="H449" s="116">
        <v>6686100</v>
      </c>
      <c r="I449" s="116">
        <v>3811077</v>
      </c>
      <c r="J449" s="116">
        <v>3543633</v>
      </c>
      <c r="K449" s="116">
        <v>267444</v>
      </c>
      <c r="L449" s="116">
        <v>267444</v>
      </c>
      <c r="M449" s="116">
        <v>0</v>
      </c>
      <c r="N449" s="116">
        <v>0</v>
      </c>
      <c r="O449" s="116">
        <v>0</v>
      </c>
      <c r="P449" s="116">
        <v>0</v>
      </c>
      <c r="Q449" s="27" t="str">
        <f t="shared" si="123"/>
        <v>Registered</v>
      </c>
      <c r="R449" s="94">
        <f t="shared" si="124"/>
        <v>0.56999999999999995</v>
      </c>
      <c r="S449" s="95"/>
      <c r="T449" s="117">
        <f t="shared" si="128"/>
        <v>267444</v>
      </c>
      <c r="U449" s="117">
        <f t="shared" si="129"/>
        <v>0</v>
      </c>
    </row>
    <row r="450" spans="1:21" x14ac:dyDescent="0.3">
      <c r="A450" s="114">
        <v>814</v>
      </c>
      <c r="B450" s="114" t="s">
        <v>351</v>
      </c>
      <c r="C450" s="114" t="s">
        <v>61</v>
      </c>
      <c r="D450" s="114" t="s">
        <v>8351</v>
      </c>
      <c r="E450" s="114" t="s">
        <v>8352</v>
      </c>
      <c r="F450" s="115">
        <v>45990</v>
      </c>
      <c r="G450" s="114" t="s">
        <v>1524</v>
      </c>
      <c r="H450" s="116">
        <v>6175845</v>
      </c>
      <c r="I450" s="116">
        <v>3520233</v>
      </c>
      <c r="J450" s="116">
        <v>3273199</v>
      </c>
      <c r="K450" s="116">
        <v>247034</v>
      </c>
      <c r="L450" s="116">
        <v>247034</v>
      </c>
      <c r="M450" s="116">
        <v>0</v>
      </c>
      <c r="N450" s="116">
        <v>0</v>
      </c>
      <c r="O450" s="116">
        <v>0</v>
      </c>
      <c r="P450" s="116">
        <v>0</v>
      </c>
      <c r="Q450" s="27" t="str">
        <f t="shared" ref="Q450:Q513" si="130">IF(G450="01 Jan 1900","Unregistered","Registered")</f>
        <v>Registered</v>
      </c>
      <c r="R450" s="94">
        <f t="shared" si="124"/>
        <v>0.57000021859356897</v>
      </c>
      <c r="S450" s="95"/>
      <c r="T450" s="117">
        <f t="shared" si="128"/>
        <v>247034</v>
      </c>
      <c r="U450" s="117">
        <f t="shared" si="129"/>
        <v>0</v>
      </c>
    </row>
    <row r="451" spans="1:21" x14ac:dyDescent="0.3">
      <c r="A451" s="114">
        <v>821</v>
      </c>
      <c r="B451" s="114" t="s">
        <v>351</v>
      </c>
      <c r="C451" s="114" t="s">
        <v>61</v>
      </c>
      <c r="D451" s="114" t="s">
        <v>9600</v>
      </c>
      <c r="E451" s="114" t="s">
        <v>9601</v>
      </c>
      <c r="F451" s="115">
        <v>46111</v>
      </c>
      <c r="G451" s="114" t="s">
        <v>1977</v>
      </c>
      <c r="H451" s="116">
        <v>7038000</v>
      </c>
      <c r="I451" s="116">
        <v>4011660</v>
      </c>
      <c r="J451" s="116">
        <v>3800520</v>
      </c>
      <c r="K451" s="116">
        <v>211140</v>
      </c>
      <c r="L451" s="116">
        <v>211140</v>
      </c>
      <c r="M451" s="116">
        <v>0</v>
      </c>
      <c r="N451" s="116">
        <v>0</v>
      </c>
      <c r="O451" s="116">
        <v>0</v>
      </c>
      <c r="P451" s="116">
        <v>0</v>
      </c>
      <c r="Q451" s="27" t="str">
        <f t="shared" si="130"/>
        <v>Registered</v>
      </c>
      <c r="R451" s="94">
        <f t="shared" ref="R451:R514" si="131">(I451/H451)</f>
        <v>0.56999999999999995</v>
      </c>
      <c r="S451" s="95"/>
      <c r="T451" s="117">
        <f t="shared" si="128"/>
        <v>211140</v>
      </c>
      <c r="U451" s="117">
        <f t="shared" si="129"/>
        <v>0</v>
      </c>
    </row>
    <row r="452" spans="1:21" x14ac:dyDescent="0.3">
      <c r="A452" s="114">
        <v>7818</v>
      </c>
      <c r="B452" s="114" t="s">
        <v>351</v>
      </c>
      <c r="C452" s="114" t="s">
        <v>61</v>
      </c>
      <c r="D452" s="114" t="s">
        <v>9612</v>
      </c>
      <c r="E452" s="114" t="s">
        <v>9613</v>
      </c>
      <c r="F452" s="115">
        <v>46102</v>
      </c>
      <c r="G452" s="114" t="s">
        <v>1416</v>
      </c>
      <c r="H452" s="116">
        <v>9959609</v>
      </c>
      <c r="I452" s="116">
        <v>995961</v>
      </c>
      <c r="J452" s="116">
        <v>995961</v>
      </c>
      <c r="K452" s="116">
        <v>0</v>
      </c>
      <c r="L452" s="116">
        <v>0</v>
      </c>
      <c r="M452" s="116">
        <v>0</v>
      </c>
      <c r="N452" s="116">
        <v>0</v>
      </c>
      <c r="O452" s="116">
        <v>0</v>
      </c>
      <c r="P452" s="116">
        <v>0</v>
      </c>
      <c r="Q452" s="27" t="str">
        <f t="shared" si="130"/>
        <v>Registered</v>
      </c>
      <c r="R452" s="94">
        <f t="shared" si="131"/>
        <v>0.10000001004055481</v>
      </c>
      <c r="S452" s="95"/>
      <c r="T452" s="117">
        <f t="shared" si="128"/>
        <v>0</v>
      </c>
      <c r="U452" s="117">
        <f t="shared" si="129"/>
        <v>0</v>
      </c>
    </row>
    <row r="453" spans="1:21" x14ac:dyDescent="0.3">
      <c r="A453" s="114">
        <v>10228</v>
      </c>
      <c r="B453" s="114" t="s">
        <v>351</v>
      </c>
      <c r="C453" s="114" t="s">
        <v>61</v>
      </c>
      <c r="D453" s="114" t="s">
        <v>2405</v>
      </c>
      <c r="E453" s="114" t="s">
        <v>2406</v>
      </c>
      <c r="F453" s="115">
        <v>46042</v>
      </c>
      <c r="G453" s="114" t="s">
        <v>2407</v>
      </c>
      <c r="H453" s="116">
        <v>6686100</v>
      </c>
      <c r="I453" s="116">
        <v>1537803</v>
      </c>
      <c r="J453" s="116">
        <v>1552678</v>
      </c>
      <c r="K453" s="116">
        <v>-14875</v>
      </c>
      <c r="L453" s="116">
        <v>0</v>
      </c>
      <c r="M453" s="116">
        <v>0</v>
      </c>
      <c r="N453" s="116">
        <v>0</v>
      </c>
      <c r="O453" s="116">
        <v>0</v>
      </c>
      <c r="P453" s="116">
        <v>0</v>
      </c>
      <c r="Q453" s="27" t="str">
        <f t="shared" si="130"/>
        <v>Registered</v>
      </c>
      <c r="R453" s="94">
        <f t="shared" si="131"/>
        <v>0.23</v>
      </c>
      <c r="S453" s="95"/>
      <c r="T453" s="117">
        <f t="shared" si="128"/>
        <v>0</v>
      </c>
      <c r="U453" s="117">
        <f t="shared" si="129"/>
        <v>-14875</v>
      </c>
    </row>
    <row r="454" spans="1:21" x14ac:dyDescent="0.3">
      <c r="A454" s="114">
        <v>10341</v>
      </c>
      <c r="B454" s="114" t="s">
        <v>351</v>
      </c>
      <c r="C454" s="114" t="s">
        <v>61</v>
      </c>
      <c r="D454" s="114" t="s">
        <v>2763</v>
      </c>
      <c r="E454" s="114" t="s">
        <v>2764</v>
      </c>
      <c r="F454" s="115">
        <v>46053</v>
      </c>
      <c r="G454" s="114" t="s">
        <v>2407</v>
      </c>
      <c r="H454" s="116">
        <v>9641825</v>
      </c>
      <c r="I454" s="116">
        <v>1735529</v>
      </c>
      <c r="J454" s="116">
        <v>1831948</v>
      </c>
      <c r="K454" s="116">
        <v>-96419</v>
      </c>
      <c r="L454" s="116">
        <v>0</v>
      </c>
      <c r="M454" s="116">
        <v>0</v>
      </c>
      <c r="N454" s="116">
        <v>0</v>
      </c>
      <c r="O454" s="116">
        <v>0</v>
      </c>
      <c r="P454" s="116">
        <v>0</v>
      </c>
      <c r="Q454" s="27" t="str">
        <f t="shared" si="130"/>
        <v>Registered</v>
      </c>
      <c r="R454" s="94">
        <f t="shared" si="131"/>
        <v>0.1800000518574025</v>
      </c>
      <c r="S454" s="95"/>
      <c r="T454" s="117">
        <f t="shared" si="128"/>
        <v>0</v>
      </c>
      <c r="U454" s="117">
        <f t="shared" si="129"/>
        <v>-96419</v>
      </c>
    </row>
    <row r="455" spans="1:21" x14ac:dyDescent="0.3">
      <c r="A455" s="114">
        <v>10363</v>
      </c>
      <c r="B455" s="114" t="s">
        <v>351</v>
      </c>
      <c r="C455" s="114" t="s">
        <v>61</v>
      </c>
      <c r="D455" s="114" t="s">
        <v>357</v>
      </c>
      <c r="E455" s="114" t="s">
        <v>358</v>
      </c>
      <c r="F455" s="115">
        <v>46162</v>
      </c>
      <c r="G455" s="114" t="s">
        <v>10050</v>
      </c>
      <c r="H455" s="116">
        <v>10092060</v>
      </c>
      <c r="I455" s="116">
        <v>0</v>
      </c>
      <c r="J455" s="116">
        <v>100000</v>
      </c>
      <c r="K455" s="116">
        <v>-100000</v>
      </c>
      <c r="L455" s="116">
        <v>0</v>
      </c>
      <c r="M455" s="116">
        <v>0</v>
      </c>
      <c r="N455" s="116">
        <v>0</v>
      </c>
      <c r="O455" s="116">
        <v>0</v>
      </c>
      <c r="P455" s="116">
        <v>0</v>
      </c>
      <c r="Q455" s="27" t="str">
        <f t="shared" si="130"/>
        <v>Registered</v>
      </c>
      <c r="R455" s="94">
        <f t="shared" si="131"/>
        <v>0</v>
      </c>
      <c r="S455" s="95"/>
      <c r="T455" s="117">
        <f t="shared" si="128"/>
        <v>0</v>
      </c>
      <c r="U455" s="117">
        <f t="shared" si="129"/>
        <v>-100000</v>
      </c>
    </row>
    <row r="456" spans="1:21" s="101" customFormat="1" x14ac:dyDescent="0.3">
      <c r="A456" s="99">
        <v>10364</v>
      </c>
      <c r="B456" s="99" t="s">
        <v>351</v>
      </c>
      <c r="C456" s="99" t="s">
        <v>61</v>
      </c>
      <c r="D456" s="99" t="s">
        <v>359</v>
      </c>
      <c r="E456" s="99" t="s">
        <v>360</v>
      </c>
      <c r="F456" s="100">
        <v>46162</v>
      </c>
      <c r="G456" s="99" t="s">
        <v>1898</v>
      </c>
      <c r="H456" s="96">
        <v>9945402</v>
      </c>
      <c r="I456" s="96">
        <f>H456*R456</f>
        <v>5668879.1399999997</v>
      </c>
      <c r="J456" s="96">
        <v>100000</v>
      </c>
      <c r="K456" s="96">
        <f>I456-J456</f>
        <v>5568879.1399999997</v>
      </c>
      <c r="L456" s="97">
        <f>IF(AND($S456&gt;=0,$S456&lt;=30),$K456,0)</f>
        <v>0</v>
      </c>
      <c r="M456" s="97">
        <f>IF(AND($S456&gt;=31,$S456&lt;=60),$K456,0)</f>
        <v>5568879.1399999997</v>
      </c>
      <c r="N456" s="97">
        <f>IF(AND($S456&gt;=61,$S456&lt;=90),$K456,0)</f>
        <v>0</v>
      </c>
      <c r="O456" s="97">
        <f>IF(AND($S456&gt;=91,$S456&lt;=120),$K456,0)</f>
        <v>0</v>
      </c>
      <c r="P456" s="98">
        <f>IF($S456&gt;120,$K456,0)</f>
        <v>0</v>
      </c>
      <c r="Q456" s="101" t="str">
        <f t="shared" si="130"/>
        <v>Unregistered</v>
      </c>
      <c r="R456" s="102">
        <v>0.56999999999999995</v>
      </c>
      <c r="S456" s="95">
        <f>DATE(2026,6,30)-F456</f>
        <v>41</v>
      </c>
    </row>
    <row r="457" spans="1:21" x14ac:dyDescent="0.3">
      <c r="A457" s="114">
        <v>10365</v>
      </c>
      <c r="B457" s="114" t="s">
        <v>351</v>
      </c>
      <c r="C457" s="114" t="s">
        <v>61</v>
      </c>
      <c r="D457" s="114" t="s">
        <v>363</v>
      </c>
      <c r="E457" s="114" t="s">
        <v>364</v>
      </c>
      <c r="F457" s="115">
        <v>46172</v>
      </c>
      <c r="G457" s="114" t="s">
        <v>10816</v>
      </c>
      <c r="H457" s="116">
        <v>6985215</v>
      </c>
      <c r="I457" s="116">
        <v>0</v>
      </c>
      <c r="J457" s="116">
        <v>100000</v>
      </c>
      <c r="K457" s="116">
        <v>-100000</v>
      </c>
      <c r="L457" s="116">
        <v>0</v>
      </c>
      <c r="M457" s="116">
        <v>0</v>
      </c>
      <c r="N457" s="116">
        <v>0</v>
      </c>
      <c r="O457" s="116">
        <v>0</v>
      </c>
      <c r="P457" s="116">
        <v>0</v>
      </c>
      <c r="Q457" s="27" t="str">
        <f t="shared" si="130"/>
        <v>Registered</v>
      </c>
      <c r="R457" s="94">
        <f t="shared" si="131"/>
        <v>0</v>
      </c>
      <c r="S457" s="95"/>
      <c r="T457" s="117">
        <f t="shared" ref="T457:T458" si="132">L457+M457+N457+O457+P457</f>
        <v>0</v>
      </c>
      <c r="U457" s="117">
        <f t="shared" ref="U457:U458" si="133">K457-T457</f>
        <v>-100000</v>
      </c>
    </row>
    <row r="458" spans="1:21" x14ac:dyDescent="0.3">
      <c r="A458" s="114">
        <v>10366</v>
      </c>
      <c r="B458" s="114" t="s">
        <v>351</v>
      </c>
      <c r="C458" s="114" t="s">
        <v>61</v>
      </c>
      <c r="D458" s="114" t="s">
        <v>365</v>
      </c>
      <c r="E458" s="114" t="s">
        <v>318</v>
      </c>
      <c r="F458" s="115">
        <v>46130</v>
      </c>
      <c r="G458" s="114" t="s">
        <v>10815</v>
      </c>
      <c r="H458" s="116">
        <v>6899107</v>
      </c>
      <c r="I458" s="116">
        <v>0</v>
      </c>
      <c r="J458" s="116">
        <v>100000</v>
      </c>
      <c r="K458" s="116">
        <v>-100000</v>
      </c>
      <c r="L458" s="116">
        <v>0</v>
      </c>
      <c r="M458" s="116">
        <v>0</v>
      </c>
      <c r="N458" s="116">
        <v>0</v>
      </c>
      <c r="O458" s="116">
        <v>0</v>
      </c>
      <c r="P458" s="116">
        <v>0</v>
      </c>
      <c r="Q458" s="27" t="str">
        <f t="shared" si="130"/>
        <v>Registered</v>
      </c>
      <c r="R458" s="94">
        <f t="shared" si="131"/>
        <v>0</v>
      </c>
      <c r="S458" s="95"/>
      <c r="T458" s="117">
        <f t="shared" si="132"/>
        <v>0</v>
      </c>
      <c r="U458" s="117">
        <f t="shared" si="133"/>
        <v>-100000</v>
      </c>
    </row>
    <row r="459" spans="1:21" s="101" customFormat="1" x14ac:dyDescent="0.3">
      <c r="A459" s="99">
        <v>10367</v>
      </c>
      <c r="B459" s="99" t="s">
        <v>351</v>
      </c>
      <c r="C459" s="99" t="s">
        <v>61</v>
      </c>
      <c r="D459" s="99" t="s">
        <v>369</v>
      </c>
      <c r="E459" s="99" t="s">
        <v>10817</v>
      </c>
      <c r="F459" s="100">
        <v>46172</v>
      </c>
      <c r="G459" s="99" t="s">
        <v>1898</v>
      </c>
      <c r="H459" s="96">
        <v>6877299</v>
      </c>
      <c r="I459" s="96">
        <f>H459*R459</f>
        <v>3920060.4299999997</v>
      </c>
      <c r="J459" s="96">
        <v>100000</v>
      </c>
      <c r="K459" s="96">
        <f>I459-J459</f>
        <v>3820060.4299999997</v>
      </c>
      <c r="L459" s="97">
        <f>IF(AND($S459&gt;=0,$S459&lt;=30),$K459,0)</f>
        <v>0</v>
      </c>
      <c r="M459" s="97">
        <f>IF(AND($S459&gt;=31,$S459&lt;=60),$K459,0)</f>
        <v>3820060.4299999997</v>
      </c>
      <c r="N459" s="97">
        <f>IF(AND($S459&gt;=61,$S459&lt;=90),$K459,0)</f>
        <v>0</v>
      </c>
      <c r="O459" s="97">
        <f>IF(AND($S459&gt;=91,$S459&lt;=120),$K459,0)</f>
        <v>0</v>
      </c>
      <c r="P459" s="98">
        <f>IF($S459&gt;120,$K459,0)</f>
        <v>0</v>
      </c>
      <c r="Q459" s="101" t="str">
        <f t="shared" si="130"/>
        <v>Unregistered</v>
      </c>
      <c r="R459" s="102">
        <v>0.56999999999999995</v>
      </c>
      <c r="S459" s="95">
        <f>DATE(2026,6,30)-F459</f>
        <v>31</v>
      </c>
    </row>
    <row r="460" spans="1:21" x14ac:dyDescent="0.3">
      <c r="A460" s="114">
        <v>10479</v>
      </c>
      <c r="B460" s="114" t="s">
        <v>351</v>
      </c>
      <c r="C460" s="114" t="s">
        <v>61</v>
      </c>
      <c r="D460" s="114" t="s">
        <v>355</v>
      </c>
      <c r="E460" s="114" t="s">
        <v>356</v>
      </c>
      <c r="F460" s="115">
        <v>46173</v>
      </c>
      <c r="G460" s="114" t="s">
        <v>10816</v>
      </c>
      <c r="H460" s="116">
        <v>9913665</v>
      </c>
      <c r="I460" s="116">
        <v>0</v>
      </c>
      <c r="J460" s="116">
        <v>200000</v>
      </c>
      <c r="K460" s="116">
        <v>-200000</v>
      </c>
      <c r="L460" s="116">
        <v>0</v>
      </c>
      <c r="M460" s="116">
        <v>0</v>
      </c>
      <c r="N460" s="116">
        <v>0</v>
      </c>
      <c r="O460" s="116">
        <v>0</v>
      </c>
      <c r="P460" s="116">
        <v>0</v>
      </c>
      <c r="Q460" s="27" t="str">
        <f t="shared" si="130"/>
        <v>Registered</v>
      </c>
      <c r="R460" s="94">
        <f t="shared" si="131"/>
        <v>0</v>
      </c>
      <c r="S460" s="95"/>
      <c r="T460" s="117">
        <f t="shared" ref="T460:T461" si="134">L460+M460+N460+O460+P460</f>
        <v>0</v>
      </c>
      <c r="U460" s="117">
        <f t="shared" ref="U460:U461" si="135">K460-T460</f>
        <v>-200000</v>
      </c>
    </row>
    <row r="461" spans="1:21" x14ac:dyDescent="0.3">
      <c r="A461" s="114">
        <v>10544</v>
      </c>
      <c r="B461" s="114" t="s">
        <v>351</v>
      </c>
      <c r="C461" s="114" t="s">
        <v>61</v>
      </c>
      <c r="D461" s="114" t="s">
        <v>9971</v>
      </c>
      <c r="E461" s="114" t="s">
        <v>9972</v>
      </c>
      <c r="F461" s="115">
        <v>46021</v>
      </c>
      <c r="G461" s="114" t="s">
        <v>7477</v>
      </c>
      <c r="H461" s="116">
        <v>6537129</v>
      </c>
      <c r="I461" s="116">
        <v>3726163</v>
      </c>
      <c r="J461" s="116">
        <v>4203193</v>
      </c>
      <c r="K461" s="116">
        <v>-477030</v>
      </c>
      <c r="L461" s="116">
        <v>0</v>
      </c>
      <c r="M461" s="116">
        <v>0</v>
      </c>
      <c r="N461" s="116">
        <v>0</v>
      </c>
      <c r="O461" s="116">
        <v>0</v>
      </c>
      <c r="P461" s="116">
        <v>0</v>
      </c>
      <c r="Q461" s="27" t="str">
        <f t="shared" si="130"/>
        <v>Registered</v>
      </c>
      <c r="R461" s="94">
        <f t="shared" si="131"/>
        <v>0.56999991892465329</v>
      </c>
      <c r="S461" s="95"/>
      <c r="T461" s="117">
        <f t="shared" si="134"/>
        <v>0</v>
      </c>
      <c r="U461" s="117">
        <f t="shared" si="135"/>
        <v>-477030</v>
      </c>
    </row>
    <row r="462" spans="1:21" s="101" customFormat="1" x14ac:dyDescent="0.3">
      <c r="A462" s="99">
        <v>10553</v>
      </c>
      <c r="B462" s="99" t="s">
        <v>351</v>
      </c>
      <c r="C462" s="99" t="s">
        <v>61</v>
      </c>
      <c r="D462" s="99" t="s">
        <v>9915</v>
      </c>
      <c r="E462" s="99" t="s">
        <v>9916</v>
      </c>
      <c r="F462" s="100">
        <v>45930</v>
      </c>
      <c r="G462" s="99" t="s">
        <v>1898</v>
      </c>
      <c r="H462" s="96">
        <v>6627450</v>
      </c>
      <c r="I462" s="96">
        <f>H462*R462</f>
        <v>3777646.4999999995</v>
      </c>
      <c r="J462" s="96">
        <v>490000</v>
      </c>
      <c r="K462" s="96">
        <f t="shared" ref="K462:K465" si="136">I462-J462</f>
        <v>3287646.4999999995</v>
      </c>
      <c r="L462" s="97">
        <f t="shared" ref="L462:L465" si="137">IF(AND($S462&gt;=0,$S462&lt;=30),$K462,0)</f>
        <v>0</v>
      </c>
      <c r="M462" s="97">
        <f t="shared" ref="M462:M465" si="138">IF(AND($S462&gt;=31,$S462&lt;=60),$K462,0)</f>
        <v>0</v>
      </c>
      <c r="N462" s="97">
        <f t="shared" ref="N462:N465" si="139">IF(AND($S462&gt;=61,$S462&lt;=90),$K462,0)</f>
        <v>0</v>
      </c>
      <c r="O462" s="97">
        <f t="shared" ref="O462:O465" si="140">IF(AND($S462&gt;=91,$S462&lt;=120),$K462,0)</f>
        <v>0</v>
      </c>
      <c r="P462" s="98">
        <f t="shared" ref="P462:P465" si="141">IF($S462&gt;120,$K462,0)</f>
        <v>3287646.4999999995</v>
      </c>
      <c r="Q462" s="101" t="str">
        <f t="shared" si="130"/>
        <v>Unregistered</v>
      </c>
      <c r="R462" s="102">
        <v>0.56999999999999995</v>
      </c>
      <c r="S462" s="95">
        <f t="shared" ref="S462:S465" si="142">DATE(2026,6,30)-F462</f>
        <v>273</v>
      </c>
    </row>
    <row r="463" spans="1:21" s="101" customFormat="1" x14ac:dyDescent="0.3">
      <c r="A463" s="99">
        <v>10558</v>
      </c>
      <c r="B463" s="99" t="s">
        <v>351</v>
      </c>
      <c r="C463" s="99" t="s">
        <v>61</v>
      </c>
      <c r="D463" s="99" t="s">
        <v>361</v>
      </c>
      <c r="E463" s="99" t="s">
        <v>362</v>
      </c>
      <c r="F463" s="100">
        <v>46172</v>
      </c>
      <c r="G463" s="99" t="s">
        <v>1898</v>
      </c>
      <c r="H463" s="96">
        <v>6824127</v>
      </c>
      <c r="I463" s="96">
        <f>H463*R463</f>
        <v>3889752.3899999997</v>
      </c>
      <c r="J463" s="96">
        <v>500000</v>
      </c>
      <c r="K463" s="96">
        <f t="shared" si="136"/>
        <v>3389752.3899999997</v>
      </c>
      <c r="L463" s="97">
        <f t="shared" si="137"/>
        <v>0</v>
      </c>
      <c r="M463" s="97">
        <f t="shared" si="138"/>
        <v>3389752.3899999997</v>
      </c>
      <c r="N463" s="97">
        <f t="shared" si="139"/>
        <v>0</v>
      </c>
      <c r="O463" s="97">
        <f t="shared" si="140"/>
        <v>0</v>
      </c>
      <c r="P463" s="98">
        <f t="shared" si="141"/>
        <v>0</v>
      </c>
      <c r="Q463" s="101" t="str">
        <f t="shared" si="130"/>
        <v>Unregistered</v>
      </c>
      <c r="R463" s="102">
        <v>0.56999999999999995</v>
      </c>
      <c r="S463" s="95">
        <f t="shared" si="142"/>
        <v>31</v>
      </c>
    </row>
    <row r="464" spans="1:21" s="101" customFormat="1" x14ac:dyDescent="0.3">
      <c r="A464" s="99">
        <v>10559</v>
      </c>
      <c r="B464" s="99" t="s">
        <v>351</v>
      </c>
      <c r="C464" s="99" t="s">
        <v>61</v>
      </c>
      <c r="D464" s="99" t="s">
        <v>366</v>
      </c>
      <c r="E464" s="99" t="s">
        <v>362</v>
      </c>
      <c r="F464" s="100">
        <v>46172</v>
      </c>
      <c r="G464" s="99" t="s">
        <v>1898</v>
      </c>
      <c r="H464" s="96">
        <v>6824127</v>
      </c>
      <c r="I464" s="96">
        <f>H464*R464</f>
        <v>3889752.3899999997</v>
      </c>
      <c r="J464" s="96">
        <v>500000</v>
      </c>
      <c r="K464" s="96">
        <f t="shared" si="136"/>
        <v>3389752.3899999997</v>
      </c>
      <c r="L464" s="97">
        <f t="shared" si="137"/>
        <v>0</v>
      </c>
      <c r="M464" s="97">
        <f t="shared" si="138"/>
        <v>3389752.3899999997</v>
      </c>
      <c r="N464" s="97">
        <f t="shared" si="139"/>
        <v>0</v>
      </c>
      <c r="O464" s="97">
        <f t="shared" si="140"/>
        <v>0</v>
      </c>
      <c r="P464" s="98">
        <f t="shared" si="141"/>
        <v>0</v>
      </c>
      <c r="Q464" s="101" t="str">
        <f t="shared" si="130"/>
        <v>Unregistered</v>
      </c>
      <c r="R464" s="102">
        <v>0.56999999999999995</v>
      </c>
      <c r="S464" s="95">
        <f t="shared" si="142"/>
        <v>31</v>
      </c>
    </row>
    <row r="465" spans="1:21" s="101" customFormat="1" x14ac:dyDescent="0.3">
      <c r="A465" s="99">
        <v>10587</v>
      </c>
      <c r="B465" s="99" t="s">
        <v>351</v>
      </c>
      <c r="C465" s="99" t="s">
        <v>61</v>
      </c>
      <c r="D465" s="99" t="s">
        <v>9617</v>
      </c>
      <c r="E465" s="99" t="s">
        <v>9618</v>
      </c>
      <c r="F465" s="100">
        <v>46112</v>
      </c>
      <c r="G465" s="99" t="s">
        <v>1898</v>
      </c>
      <c r="H465" s="96">
        <v>6600259</v>
      </c>
      <c r="I465" s="96">
        <f>H465*R465</f>
        <v>3762147.63</v>
      </c>
      <c r="J465" s="96">
        <v>660026</v>
      </c>
      <c r="K465" s="96">
        <f t="shared" si="136"/>
        <v>3102121.63</v>
      </c>
      <c r="L465" s="97">
        <f t="shared" si="137"/>
        <v>0</v>
      </c>
      <c r="M465" s="97">
        <f t="shared" si="138"/>
        <v>0</v>
      </c>
      <c r="N465" s="97">
        <f t="shared" si="139"/>
        <v>0</v>
      </c>
      <c r="O465" s="97">
        <f t="shared" si="140"/>
        <v>3102121.63</v>
      </c>
      <c r="P465" s="98">
        <f t="shared" si="141"/>
        <v>0</v>
      </c>
      <c r="Q465" s="101" t="str">
        <f t="shared" si="130"/>
        <v>Unregistered</v>
      </c>
      <c r="R465" s="102">
        <v>0.56999999999999995</v>
      </c>
      <c r="S465" s="95">
        <f t="shared" si="142"/>
        <v>91</v>
      </c>
    </row>
    <row r="466" spans="1:21" x14ac:dyDescent="0.3">
      <c r="A466" s="114">
        <v>10710</v>
      </c>
      <c r="B466" s="114" t="s">
        <v>351</v>
      </c>
      <c r="C466" s="114" t="s">
        <v>61</v>
      </c>
      <c r="D466" s="114" t="s">
        <v>10245</v>
      </c>
      <c r="E466" s="114" t="s">
        <v>10246</v>
      </c>
      <c r="F466" s="115">
        <v>46106</v>
      </c>
      <c r="G466" s="114" t="s">
        <v>9587</v>
      </c>
      <c r="H466" s="116">
        <v>9803230</v>
      </c>
      <c r="I466" s="116">
        <v>5587841</v>
      </c>
      <c r="J466" s="116">
        <v>8275800</v>
      </c>
      <c r="K466" s="116">
        <v>-2687959</v>
      </c>
      <c r="L466" s="116">
        <v>0</v>
      </c>
      <c r="M466" s="116">
        <v>0</v>
      </c>
      <c r="N466" s="116">
        <v>0</v>
      </c>
      <c r="O466" s="116">
        <v>0</v>
      </c>
      <c r="P466" s="116">
        <v>0</v>
      </c>
      <c r="Q466" s="27" t="str">
        <f t="shared" si="130"/>
        <v>Registered</v>
      </c>
      <c r="R466" s="94">
        <f t="shared" si="131"/>
        <v>0.56999998979928046</v>
      </c>
      <c r="S466" s="95"/>
      <c r="T466" s="117">
        <f>L466+M466+N466+O466+P466</f>
        <v>0</v>
      </c>
      <c r="U466" s="117">
        <f>K466-T466</f>
        <v>-2687959</v>
      </c>
    </row>
    <row r="467" spans="1:21" s="101" customFormat="1" x14ac:dyDescent="0.3">
      <c r="A467" s="99">
        <v>11047</v>
      </c>
      <c r="B467" s="99" t="s">
        <v>351</v>
      </c>
      <c r="C467" s="99" t="s">
        <v>61</v>
      </c>
      <c r="D467" s="99" t="s">
        <v>10693</v>
      </c>
      <c r="E467" s="99" t="s">
        <v>10694</v>
      </c>
      <c r="F467" s="100">
        <v>46203</v>
      </c>
      <c r="G467" s="99" t="s">
        <v>1898</v>
      </c>
      <c r="H467" s="96">
        <v>6803400</v>
      </c>
      <c r="I467" s="96">
        <v>0</v>
      </c>
      <c r="J467" s="96"/>
      <c r="K467" s="96">
        <f t="shared" ref="K467:K475" si="143">I467-J467</f>
        <v>0</v>
      </c>
      <c r="L467" s="97">
        <f t="shared" ref="L467:L475" si="144">IF(AND($S467&gt;=0,$S467&lt;=30),$K467,0)</f>
        <v>0</v>
      </c>
      <c r="M467" s="97">
        <f t="shared" ref="M467:M475" si="145">IF(AND($S467&gt;=31,$S467&lt;=60),$K467,0)</f>
        <v>0</v>
      </c>
      <c r="N467" s="97">
        <f t="shared" ref="N467:N475" si="146">IF(AND($S467&gt;=61,$S467&lt;=90),$K467,0)</f>
        <v>0</v>
      </c>
      <c r="O467" s="97">
        <f t="shared" ref="O467:O475" si="147">IF(AND($S467&gt;=91,$S467&lt;=120),$K467,0)</f>
        <v>0</v>
      </c>
      <c r="P467" s="98">
        <f t="shared" ref="P467:P475" si="148">IF($S467&gt;120,$K467,0)</f>
        <v>0</v>
      </c>
      <c r="Q467" s="101" t="str">
        <f t="shared" si="130"/>
        <v>Unregistered</v>
      </c>
      <c r="R467" s="102">
        <v>0.56999999999999995</v>
      </c>
      <c r="S467" s="95">
        <f t="shared" ref="S467:S476" si="149">DATE(2026,6,30)-F467</f>
        <v>0</v>
      </c>
    </row>
    <row r="468" spans="1:21" s="101" customFormat="1" x14ac:dyDescent="0.3">
      <c r="A468" s="99">
        <v>11048</v>
      </c>
      <c r="B468" s="99" t="s">
        <v>351</v>
      </c>
      <c r="C468" s="99" t="s">
        <v>61</v>
      </c>
      <c r="D468" s="99" t="s">
        <v>10411</v>
      </c>
      <c r="E468" s="99" t="s">
        <v>10663</v>
      </c>
      <c r="F468" s="100">
        <v>46182</v>
      </c>
      <c r="G468" s="99" t="s">
        <v>1898</v>
      </c>
      <c r="H468" s="96">
        <v>9913665</v>
      </c>
      <c r="I468" s="96">
        <v>0</v>
      </c>
      <c r="J468" s="96"/>
      <c r="K468" s="96">
        <f t="shared" si="143"/>
        <v>0</v>
      </c>
      <c r="L468" s="97">
        <f t="shared" si="144"/>
        <v>0</v>
      </c>
      <c r="M468" s="97">
        <f t="shared" si="145"/>
        <v>0</v>
      </c>
      <c r="N468" s="97">
        <f t="shared" si="146"/>
        <v>0</v>
      </c>
      <c r="O468" s="97">
        <f t="shared" si="147"/>
        <v>0</v>
      </c>
      <c r="P468" s="98">
        <f t="shared" si="148"/>
        <v>0</v>
      </c>
      <c r="Q468" s="101" t="str">
        <f t="shared" si="130"/>
        <v>Unregistered</v>
      </c>
      <c r="R468" s="102">
        <v>0.56999999999999995</v>
      </c>
      <c r="S468" s="95">
        <f t="shared" si="149"/>
        <v>21</v>
      </c>
    </row>
    <row r="469" spans="1:21" s="101" customFormat="1" x14ac:dyDescent="0.3">
      <c r="A469" s="99">
        <v>11049</v>
      </c>
      <c r="B469" s="99" t="s">
        <v>351</v>
      </c>
      <c r="C469" s="99" t="s">
        <v>61</v>
      </c>
      <c r="D469" s="99" t="s">
        <v>10412</v>
      </c>
      <c r="E469" s="99" t="s">
        <v>10413</v>
      </c>
      <c r="F469" s="100">
        <v>46195</v>
      </c>
      <c r="G469" s="99" t="s">
        <v>1898</v>
      </c>
      <c r="H469" s="96">
        <v>7100000</v>
      </c>
      <c r="I469" s="96">
        <v>0</v>
      </c>
      <c r="J469" s="96"/>
      <c r="K469" s="96">
        <f t="shared" si="143"/>
        <v>0</v>
      </c>
      <c r="L469" s="97">
        <f t="shared" si="144"/>
        <v>0</v>
      </c>
      <c r="M469" s="97">
        <f t="shared" si="145"/>
        <v>0</v>
      </c>
      <c r="N469" s="97">
        <f t="shared" si="146"/>
        <v>0</v>
      </c>
      <c r="O469" s="97">
        <f t="shared" si="147"/>
        <v>0</v>
      </c>
      <c r="P469" s="98">
        <f t="shared" si="148"/>
        <v>0</v>
      </c>
      <c r="Q469" s="101" t="str">
        <f t="shared" si="130"/>
        <v>Unregistered</v>
      </c>
      <c r="R469" s="102">
        <v>0.56999999999999995</v>
      </c>
      <c r="S469" s="95">
        <f t="shared" si="149"/>
        <v>8</v>
      </c>
    </row>
    <row r="470" spans="1:21" s="101" customFormat="1" x14ac:dyDescent="0.3">
      <c r="A470" s="99">
        <v>11050</v>
      </c>
      <c r="B470" s="99" t="s">
        <v>351</v>
      </c>
      <c r="C470" s="99" t="s">
        <v>61</v>
      </c>
      <c r="D470" s="99" t="s">
        <v>10720</v>
      </c>
      <c r="E470" s="99" t="s">
        <v>10721</v>
      </c>
      <c r="F470" s="100">
        <v>46203</v>
      </c>
      <c r="G470" s="99" t="s">
        <v>1898</v>
      </c>
      <c r="H470" s="96">
        <v>7100000</v>
      </c>
      <c r="I470" s="96">
        <v>0</v>
      </c>
      <c r="J470" s="96"/>
      <c r="K470" s="96">
        <f t="shared" si="143"/>
        <v>0</v>
      </c>
      <c r="L470" s="97">
        <f t="shared" si="144"/>
        <v>0</v>
      </c>
      <c r="M470" s="97">
        <f t="shared" si="145"/>
        <v>0</v>
      </c>
      <c r="N470" s="97">
        <f t="shared" si="146"/>
        <v>0</v>
      </c>
      <c r="O470" s="97">
        <f t="shared" si="147"/>
        <v>0</v>
      </c>
      <c r="P470" s="98">
        <f t="shared" si="148"/>
        <v>0</v>
      </c>
      <c r="Q470" s="101" t="str">
        <f t="shared" si="130"/>
        <v>Unregistered</v>
      </c>
      <c r="R470" s="102">
        <v>0.56999999999999995</v>
      </c>
      <c r="S470" s="95">
        <f t="shared" si="149"/>
        <v>0</v>
      </c>
    </row>
    <row r="471" spans="1:21" s="101" customFormat="1" x14ac:dyDescent="0.3">
      <c r="A471" s="99">
        <v>11051</v>
      </c>
      <c r="B471" s="99" t="s">
        <v>351</v>
      </c>
      <c r="C471" s="99" t="s">
        <v>61</v>
      </c>
      <c r="D471" s="99" t="s">
        <v>10678</v>
      </c>
      <c r="E471" s="99" t="s">
        <v>10679</v>
      </c>
      <c r="F471" s="100">
        <v>46203</v>
      </c>
      <c r="G471" s="99" t="s">
        <v>1898</v>
      </c>
      <c r="H471" s="96">
        <v>9957159</v>
      </c>
      <c r="I471" s="96">
        <v>0</v>
      </c>
      <c r="J471" s="96"/>
      <c r="K471" s="96">
        <f t="shared" si="143"/>
        <v>0</v>
      </c>
      <c r="L471" s="97">
        <f t="shared" si="144"/>
        <v>0</v>
      </c>
      <c r="M471" s="97">
        <f t="shared" si="145"/>
        <v>0</v>
      </c>
      <c r="N471" s="97">
        <f t="shared" si="146"/>
        <v>0</v>
      </c>
      <c r="O471" s="97">
        <f t="shared" si="147"/>
        <v>0</v>
      </c>
      <c r="P471" s="98">
        <f t="shared" si="148"/>
        <v>0</v>
      </c>
      <c r="Q471" s="101" t="str">
        <f t="shared" si="130"/>
        <v>Unregistered</v>
      </c>
      <c r="R471" s="102">
        <v>0.56999999999999995</v>
      </c>
      <c r="S471" s="95">
        <f t="shared" si="149"/>
        <v>0</v>
      </c>
    </row>
    <row r="472" spans="1:21" s="101" customFormat="1" x14ac:dyDescent="0.3">
      <c r="A472" s="99">
        <v>11052</v>
      </c>
      <c r="B472" s="99" t="s">
        <v>351</v>
      </c>
      <c r="C472" s="99" t="s">
        <v>61</v>
      </c>
      <c r="D472" s="99" t="s">
        <v>10702</v>
      </c>
      <c r="E472" s="99" t="s">
        <v>10703</v>
      </c>
      <c r="F472" s="100">
        <v>46203</v>
      </c>
      <c r="G472" s="99" t="s">
        <v>1898</v>
      </c>
      <c r="H472" s="96">
        <v>9925335</v>
      </c>
      <c r="I472" s="96">
        <v>0</v>
      </c>
      <c r="J472" s="96"/>
      <c r="K472" s="96">
        <f t="shared" si="143"/>
        <v>0</v>
      </c>
      <c r="L472" s="97">
        <f t="shared" si="144"/>
        <v>0</v>
      </c>
      <c r="M472" s="97">
        <f t="shared" si="145"/>
        <v>0</v>
      </c>
      <c r="N472" s="97">
        <f t="shared" si="146"/>
        <v>0</v>
      </c>
      <c r="O472" s="97">
        <f t="shared" si="147"/>
        <v>0</v>
      </c>
      <c r="P472" s="98">
        <f t="shared" si="148"/>
        <v>0</v>
      </c>
      <c r="Q472" s="101" t="str">
        <f t="shared" si="130"/>
        <v>Unregistered</v>
      </c>
      <c r="R472" s="102">
        <v>0.56999999999999995</v>
      </c>
      <c r="S472" s="95">
        <f t="shared" si="149"/>
        <v>0</v>
      </c>
    </row>
    <row r="473" spans="1:21" s="101" customFormat="1" x14ac:dyDescent="0.3">
      <c r="A473" s="99">
        <v>11053</v>
      </c>
      <c r="B473" s="99" t="s">
        <v>351</v>
      </c>
      <c r="C473" s="99" t="s">
        <v>61</v>
      </c>
      <c r="D473" s="99" t="s">
        <v>10414</v>
      </c>
      <c r="E473" s="99" t="s">
        <v>10415</v>
      </c>
      <c r="F473" s="100">
        <v>46195</v>
      </c>
      <c r="G473" s="99" t="s">
        <v>1898</v>
      </c>
      <c r="H473" s="96">
        <v>9786240</v>
      </c>
      <c r="I473" s="96">
        <v>0</v>
      </c>
      <c r="J473" s="96"/>
      <c r="K473" s="96">
        <f t="shared" si="143"/>
        <v>0</v>
      </c>
      <c r="L473" s="97">
        <f t="shared" si="144"/>
        <v>0</v>
      </c>
      <c r="M473" s="97">
        <f t="shared" si="145"/>
        <v>0</v>
      </c>
      <c r="N473" s="97">
        <f t="shared" si="146"/>
        <v>0</v>
      </c>
      <c r="O473" s="97">
        <f t="shared" si="147"/>
        <v>0</v>
      </c>
      <c r="P473" s="98">
        <f t="shared" si="148"/>
        <v>0</v>
      </c>
      <c r="Q473" s="101" t="str">
        <f t="shared" si="130"/>
        <v>Unregistered</v>
      </c>
      <c r="R473" s="102">
        <v>0.56999999999999995</v>
      </c>
      <c r="S473" s="95">
        <f t="shared" si="149"/>
        <v>8</v>
      </c>
    </row>
    <row r="474" spans="1:21" s="101" customFormat="1" x14ac:dyDescent="0.3">
      <c r="A474" s="99">
        <v>11054</v>
      </c>
      <c r="B474" s="99" t="s">
        <v>351</v>
      </c>
      <c r="C474" s="99" t="s">
        <v>61</v>
      </c>
      <c r="D474" s="99" t="s">
        <v>10683</v>
      </c>
      <c r="E474" s="99" t="s">
        <v>10684</v>
      </c>
      <c r="F474" s="100">
        <v>46203</v>
      </c>
      <c r="G474" s="99" t="s">
        <v>1898</v>
      </c>
      <c r="H474" s="96">
        <v>6803400</v>
      </c>
      <c r="I474" s="96">
        <v>0</v>
      </c>
      <c r="J474" s="96"/>
      <c r="K474" s="96">
        <f t="shared" si="143"/>
        <v>0</v>
      </c>
      <c r="L474" s="97">
        <f t="shared" si="144"/>
        <v>0</v>
      </c>
      <c r="M474" s="97">
        <f t="shared" si="145"/>
        <v>0</v>
      </c>
      <c r="N474" s="97">
        <f t="shared" si="146"/>
        <v>0</v>
      </c>
      <c r="O474" s="97">
        <f t="shared" si="147"/>
        <v>0</v>
      </c>
      <c r="P474" s="98">
        <f t="shared" si="148"/>
        <v>0</v>
      </c>
      <c r="Q474" s="101" t="str">
        <f t="shared" si="130"/>
        <v>Unregistered</v>
      </c>
      <c r="R474" s="102">
        <v>0.56999999999999995</v>
      </c>
      <c r="S474" s="95">
        <f t="shared" si="149"/>
        <v>0</v>
      </c>
    </row>
    <row r="475" spans="1:21" s="101" customFormat="1" x14ac:dyDescent="0.3">
      <c r="A475" s="99">
        <v>11055</v>
      </c>
      <c r="B475" s="99" t="s">
        <v>351</v>
      </c>
      <c r="C475" s="99" t="s">
        <v>61</v>
      </c>
      <c r="D475" s="99" t="s">
        <v>10716</v>
      </c>
      <c r="E475" s="99" t="s">
        <v>10717</v>
      </c>
      <c r="F475" s="100">
        <v>46203</v>
      </c>
      <c r="G475" s="99" t="s">
        <v>1898</v>
      </c>
      <c r="H475" s="96">
        <v>10083565</v>
      </c>
      <c r="I475" s="96">
        <v>0</v>
      </c>
      <c r="J475" s="96"/>
      <c r="K475" s="96">
        <f t="shared" si="143"/>
        <v>0</v>
      </c>
      <c r="L475" s="97">
        <f t="shared" si="144"/>
        <v>0</v>
      </c>
      <c r="M475" s="97">
        <f t="shared" si="145"/>
        <v>0</v>
      </c>
      <c r="N475" s="97">
        <f t="shared" si="146"/>
        <v>0</v>
      </c>
      <c r="O475" s="97">
        <f t="shared" si="147"/>
        <v>0</v>
      </c>
      <c r="P475" s="98">
        <f t="shared" si="148"/>
        <v>0</v>
      </c>
      <c r="Q475" s="101" t="str">
        <f t="shared" si="130"/>
        <v>Unregistered</v>
      </c>
      <c r="R475" s="102">
        <v>0.56999999999999995</v>
      </c>
      <c r="S475" s="95">
        <f t="shared" si="149"/>
        <v>0</v>
      </c>
    </row>
    <row r="476" spans="1:21" x14ac:dyDescent="0.3">
      <c r="A476" s="114">
        <v>11056</v>
      </c>
      <c r="B476" s="114" t="s">
        <v>351</v>
      </c>
      <c r="C476" s="114" t="s">
        <v>61</v>
      </c>
      <c r="D476" s="114" t="s">
        <v>374</v>
      </c>
      <c r="E476" s="114" t="s">
        <v>10418</v>
      </c>
      <c r="F476" s="115">
        <v>46182</v>
      </c>
      <c r="G476" s="114" t="s">
        <v>9581</v>
      </c>
      <c r="H476" s="116">
        <v>9915364</v>
      </c>
      <c r="I476" s="116">
        <v>0</v>
      </c>
      <c r="J476" s="116"/>
      <c r="K476" s="116">
        <f>I476-J476</f>
        <v>0</v>
      </c>
      <c r="L476" s="116">
        <v>0</v>
      </c>
      <c r="M476" s="116">
        <v>0</v>
      </c>
      <c r="N476" s="116">
        <v>0</v>
      </c>
      <c r="O476" s="116">
        <v>0</v>
      </c>
      <c r="P476" s="116">
        <v>0</v>
      </c>
      <c r="Q476" s="27" t="str">
        <f t="shared" si="130"/>
        <v>Registered</v>
      </c>
      <c r="R476" s="94">
        <f t="shared" si="131"/>
        <v>0</v>
      </c>
      <c r="S476" s="95">
        <f t="shared" si="149"/>
        <v>21</v>
      </c>
      <c r="T476" s="117">
        <f t="shared" ref="T476:T539" si="150">L476+M476+N476+O476+P476</f>
        <v>0</v>
      </c>
      <c r="U476" s="117">
        <f t="shared" ref="U476:U539" si="151">K476-T476</f>
        <v>0</v>
      </c>
    </row>
    <row r="477" spans="1:21" x14ac:dyDescent="0.3">
      <c r="A477" s="114">
        <v>65</v>
      </c>
      <c r="B477" s="114" t="s">
        <v>1430</v>
      </c>
      <c r="C477" s="114" t="s">
        <v>5</v>
      </c>
      <c r="D477" s="114" t="s">
        <v>1502</v>
      </c>
      <c r="E477" s="114" t="s">
        <v>1503</v>
      </c>
      <c r="F477" s="115">
        <v>45322</v>
      </c>
      <c r="G477" s="114" t="s">
        <v>1504</v>
      </c>
      <c r="H477" s="116">
        <v>10639223</v>
      </c>
      <c r="I477" s="116">
        <v>8511377</v>
      </c>
      <c r="J477" s="116">
        <v>1700000</v>
      </c>
      <c r="K477" s="116">
        <v>6811377</v>
      </c>
      <c r="L477" s="116">
        <v>0</v>
      </c>
      <c r="M477" s="116">
        <v>0</v>
      </c>
      <c r="N477" s="116">
        <v>0</v>
      </c>
      <c r="O477" s="116">
        <v>0</v>
      </c>
      <c r="P477" s="116">
        <v>6811377</v>
      </c>
      <c r="Q477" s="27" t="str">
        <f t="shared" si="130"/>
        <v>Registered</v>
      </c>
      <c r="R477" s="94">
        <f t="shared" si="131"/>
        <v>0.79999986841144322</v>
      </c>
      <c r="S477" s="95"/>
      <c r="T477" s="117">
        <f t="shared" si="150"/>
        <v>6811377</v>
      </c>
      <c r="U477" s="117">
        <f t="shared" si="151"/>
        <v>0</v>
      </c>
    </row>
    <row r="478" spans="1:21" x14ac:dyDescent="0.3">
      <c r="A478" s="114">
        <v>66</v>
      </c>
      <c r="B478" s="114" t="s">
        <v>1430</v>
      </c>
      <c r="C478" s="114" t="s">
        <v>5</v>
      </c>
      <c r="D478" s="114" t="s">
        <v>1505</v>
      </c>
      <c r="E478" s="114" t="s">
        <v>1506</v>
      </c>
      <c r="F478" s="115">
        <v>45322</v>
      </c>
      <c r="G478" s="114" t="s">
        <v>1504</v>
      </c>
      <c r="H478" s="116">
        <v>10639223</v>
      </c>
      <c r="I478" s="116">
        <v>8511377</v>
      </c>
      <c r="J478" s="116">
        <v>1700000</v>
      </c>
      <c r="K478" s="116">
        <v>6811377</v>
      </c>
      <c r="L478" s="116">
        <v>0</v>
      </c>
      <c r="M478" s="116">
        <v>0</v>
      </c>
      <c r="N478" s="116">
        <v>531961</v>
      </c>
      <c r="O478" s="116">
        <v>0</v>
      </c>
      <c r="P478" s="116">
        <v>6279416</v>
      </c>
      <c r="Q478" s="27" t="str">
        <f t="shared" si="130"/>
        <v>Registered</v>
      </c>
      <c r="R478" s="94">
        <f t="shared" si="131"/>
        <v>0.79999986841144322</v>
      </c>
      <c r="S478" s="95"/>
      <c r="T478" s="117">
        <f t="shared" si="150"/>
        <v>6811377</v>
      </c>
      <c r="U478" s="117">
        <f t="shared" si="151"/>
        <v>0</v>
      </c>
    </row>
    <row r="479" spans="1:21" x14ac:dyDescent="0.3">
      <c r="A479" s="114">
        <v>121</v>
      </c>
      <c r="B479" s="114" t="s">
        <v>1430</v>
      </c>
      <c r="C479" s="114" t="s">
        <v>5</v>
      </c>
      <c r="D479" s="114" t="s">
        <v>1677</v>
      </c>
      <c r="E479" s="114" t="s">
        <v>1678</v>
      </c>
      <c r="F479" s="115">
        <v>45747</v>
      </c>
      <c r="G479" s="114" t="s">
        <v>1679</v>
      </c>
      <c r="H479" s="116">
        <v>8680200</v>
      </c>
      <c r="I479" s="116">
        <v>6944160</v>
      </c>
      <c r="J479" s="116">
        <v>2868020</v>
      </c>
      <c r="K479" s="116">
        <v>4076140</v>
      </c>
      <c r="L479" s="116">
        <v>0</v>
      </c>
      <c r="M479" s="116">
        <v>0</v>
      </c>
      <c r="N479" s="116">
        <v>0</v>
      </c>
      <c r="O479" s="116">
        <v>0</v>
      </c>
      <c r="P479" s="116">
        <v>4076140</v>
      </c>
      <c r="Q479" s="27" t="str">
        <f t="shared" si="130"/>
        <v>Registered</v>
      </c>
      <c r="R479" s="94">
        <f t="shared" si="131"/>
        <v>0.8</v>
      </c>
      <c r="S479" s="95"/>
      <c r="T479" s="117">
        <f t="shared" si="150"/>
        <v>4076140</v>
      </c>
      <c r="U479" s="117">
        <f t="shared" si="151"/>
        <v>0</v>
      </c>
    </row>
    <row r="480" spans="1:21" x14ac:dyDescent="0.3">
      <c r="A480" s="114">
        <v>163</v>
      </c>
      <c r="B480" s="114" t="s">
        <v>1430</v>
      </c>
      <c r="C480" s="114" t="s">
        <v>5</v>
      </c>
      <c r="D480" s="114" t="s">
        <v>1762</v>
      </c>
      <c r="E480" s="114" t="s">
        <v>1763</v>
      </c>
      <c r="F480" s="115">
        <v>45747</v>
      </c>
      <c r="G480" s="114" t="s">
        <v>1764</v>
      </c>
      <c r="H480" s="116">
        <v>8680200</v>
      </c>
      <c r="I480" s="116">
        <v>6510150</v>
      </c>
      <c r="J480" s="116">
        <v>3254822</v>
      </c>
      <c r="K480" s="116">
        <v>3255328</v>
      </c>
      <c r="L480" s="116">
        <v>0</v>
      </c>
      <c r="M480" s="116">
        <v>0</v>
      </c>
      <c r="N480" s="116">
        <v>0</v>
      </c>
      <c r="O480" s="116">
        <v>0</v>
      </c>
      <c r="P480" s="116">
        <v>3255328</v>
      </c>
      <c r="Q480" s="27" t="str">
        <f t="shared" si="130"/>
        <v>Registered</v>
      </c>
      <c r="R480" s="94">
        <f t="shared" si="131"/>
        <v>0.75</v>
      </c>
      <c r="S480" s="95"/>
      <c r="T480" s="117">
        <f t="shared" si="150"/>
        <v>3255328</v>
      </c>
      <c r="U480" s="117">
        <f t="shared" si="151"/>
        <v>0</v>
      </c>
    </row>
    <row r="481" spans="1:21" x14ac:dyDescent="0.3">
      <c r="A481" s="114">
        <v>564</v>
      </c>
      <c r="B481" s="114" t="s">
        <v>1430</v>
      </c>
      <c r="C481" s="114" t="s">
        <v>5</v>
      </c>
      <c r="D481" s="114" t="s">
        <v>3015</v>
      </c>
      <c r="E481" s="114" t="s">
        <v>3016</v>
      </c>
      <c r="F481" s="115">
        <v>45237</v>
      </c>
      <c r="G481" s="114" t="s">
        <v>3017</v>
      </c>
      <c r="H481" s="116">
        <v>8433036</v>
      </c>
      <c r="I481" s="116">
        <v>6746428</v>
      </c>
      <c r="J481" s="116">
        <v>6156115</v>
      </c>
      <c r="K481" s="116">
        <v>590313</v>
      </c>
      <c r="L481" s="116">
        <v>0</v>
      </c>
      <c r="M481" s="116">
        <v>0</v>
      </c>
      <c r="N481" s="116">
        <v>0</v>
      </c>
      <c r="O481" s="116">
        <v>0</v>
      </c>
      <c r="P481" s="116">
        <v>590313</v>
      </c>
      <c r="Q481" s="27" t="str">
        <f t="shared" si="130"/>
        <v>Registered</v>
      </c>
      <c r="R481" s="94">
        <f t="shared" si="131"/>
        <v>0.7999999051349953</v>
      </c>
      <c r="S481" s="95"/>
      <c r="T481" s="117">
        <f t="shared" si="150"/>
        <v>590313</v>
      </c>
      <c r="U481" s="117">
        <f t="shared" si="151"/>
        <v>0</v>
      </c>
    </row>
    <row r="482" spans="1:21" x14ac:dyDescent="0.3">
      <c r="A482" s="114">
        <v>742</v>
      </c>
      <c r="B482" s="114" t="s">
        <v>1430</v>
      </c>
      <c r="C482" s="114" t="s">
        <v>5</v>
      </c>
      <c r="D482" s="114" t="s">
        <v>2112</v>
      </c>
      <c r="E482" s="114" t="s">
        <v>2113</v>
      </c>
      <c r="F482" s="115">
        <v>45135</v>
      </c>
      <c r="G482" s="114" t="s">
        <v>2114</v>
      </c>
      <c r="H482" s="116">
        <v>8200000</v>
      </c>
      <c r="I482" s="116">
        <v>6560000</v>
      </c>
      <c r="J482" s="116">
        <v>6217000</v>
      </c>
      <c r="K482" s="116">
        <v>343000</v>
      </c>
      <c r="L482" s="116">
        <v>0</v>
      </c>
      <c r="M482" s="116">
        <v>0</v>
      </c>
      <c r="N482" s="116">
        <v>0</v>
      </c>
      <c r="O482" s="116">
        <v>0</v>
      </c>
      <c r="P482" s="116">
        <v>343000</v>
      </c>
      <c r="Q482" s="27" t="str">
        <f t="shared" si="130"/>
        <v>Registered</v>
      </c>
      <c r="R482" s="94">
        <f t="shared" si="131"/>
        <v>0.8</v>
      </c>
      <c r="S482" s="95"/>
      <c r="T482" s="117">
        <f t="shared" si="150"/>
        <v>343000</v>
      </c>
      <c r="U482" s="117">
        <f t="shared" si="151"/>
        <v>0</v>
      </c>
    </row>
    <row r="483" spans="1:21" x14ac:dyDescent="0.3">
      <c r="A483" s="114">
        <v>744</v>
      </c>
      <c r="B483" s="114" t="s">
        <v>1430</v>
      </c>
      <c r="C483" s="114" t="s">
        <v>5</v>
      </c>
      <c r="D483" s="114" t="s">
        <v>3206</v>
      </c>
      <c r="E483" s="114" t="s">
        <v>1590</v>
      </c>
      <c r="F483" s="115">
        <v>45107</v>
      </c>
      <c r="G483" s="114" t="s">
        <v>2656</v>
      </c>
      <c r="H483" s="116">
        <v>7812500</v>
      </c>
      <c r="I483" s="116">
        <v>6250000</v>
      </c>
      <c r="J483" s="116">
        <v>5907722</v>
      </c>
      <c r="K483" s="116">
        <v>342278</v>
      </c>
      <c r="L483" s="116">
        <v>0</v>
      </c>
      <c r="M483" s="116">
        <v>0</v>
      </c>
      <c r="N483" s="116">
        <v>0</v>
      </c>
      <c r="O483" s="116">
        <v>0</v>
      </c>
      <c r="P483" s="116">
        <v>342278</v>
      </c>
      <c r="Q483" s="27" t="str">
        <f t="shared" si="130"/>
        <v>Registered</v>
      </c>
      <c r="R483" s="94">
        <f t="shared" si="131"/>
        <v>0.8</v>
      </c>
      <c r="S483" s="95"/>
      <c r="T483" s="117">
        <f t="shared" si="150"/>
        <v>342278</v>
      </c>
      <c r="U483" s="117">
        <f t="shared" si="151"/>
        <v>0</v>
      </c>
    </row>
    <row r="484" spans="1:21" x14ac:dyDescent="0.3">
      <c r="A484" s="114">
        <v>750</v>
      </c>
      <c r="B484" s="114" t="s">
        <v>1430</v>
      </c>
      <c r="C484" s="114" t="s">
        <v>5</v>
      </c>
      <c r="D484" s="114" t="s">
        <v>4007</v>
      </c>
      <c r="E484" s="114" t="s">
        <v>4008</v>
      </c>
      <c r="F484" s="115">
        <v>45229</v>
      </c>
      <c r="G484" s="114" t="s">
        <v>2957</v>
      </c>
      <c r="H484" s="116">
        <v>8328400</v>
      </c>
      <c r="I484" s="116">
        <v>6662720</v>
      </c>
      <c r="J484" s="116">
        <v>6329584</v>
      </c>
      <c r="K484" s="116">
        <v>333136</v>
      </c>
      <c r="L484" s="116">
        <v>0</v>
      </c>
      <c r="M484" s="116">
        <v>0</v>
      </c>
      <c r="N484" s="116">
        <v>0</v>
      </c>
      <c r="O484" s="116">
        <v>333136</v>
      </c>
      <c r="P484" s="116">
        <v>0</v>
      </c>
      <c r="Q484" s="27" t="str">
        <f t="shared" si="130"/>
        <v>Registered</v>
      </c>
      <c r="R484" s="94">
        <f t="shared" si="131"/>
        <v>0.8</v>
      </c>
      <c r="S484" s="95"/>
      <c r="T484" s="117">
        <f t="shared" si="150"/>
        <v>333136</v>
      </c>
      <c r="U484" s="117">
        <f t="shared" si="151"/>
        <v>0</v>
      </c>
    </row>
    <row r="485" spans="1:21" x14ac:dyDescent="0.3">
      <c r="A485" s="114">
        <v>753</v>
      </c>
      <c r="B485" s="114" t="s">
        <v>1430</v>
      </c>
      <c r="C485" s="114" t="s">
        <v>5</v>
      </c>
      <c r="D485" s="114" t="s">
        <v>2288</v>
      </c>
      <c r="E485" s="114" t="s">
        <v>2289</v>
      </c>
      <c r="F485" s="115">
        <v>45169</v>
      </c>
      <c r="G485" s="114" t="s">
        <v>2114</v>
      </c>
      <c r="H485" s="116">
        <v>8200000</v>
      </c>
      <c r="I485" s="116">
        <v>6560000</v>
      </c>
      <c r="J485" s="116">
        <v>6232000</v>
      </c>
      <c r="K485" s="116">
        <v>328000</v>
      </c>
      <c r="L485" s="116">
        <v>0</v>
      </c>
      <c r="M485" s="116">
        <v>0</v>
      </c>
      <c r="N485" s="116">
        <v>0</v>
      </c>
      <c r="O485" s="116">
        <v>328000</v>
      </c>
      <c r="P485" s="116">
        <v>0</v>
      </c>
      <c r="Q485" s="27" t="str">
        <f t="shared" si="130"/>
        <v>Registered</v>
      </c>
      <c r="R485" s="94">
        <f t="shared" si="131"/>
        <v>0.8</v>
      </c>
      <c r="S485" s="95"/>
      <c r="T485" s="117">
        <f t="shared" si="150"/>
        <v>328000</v>
      </c>
      <c r="U485" s="117">
        <f t="shared" si="151"/>
        <v>0</v>
      </c>
    </row>
    <row r="486" spans="1:21" x14ac:dyDescent="0.3">
      <c r="A486" s="114">
        <v>1173</v>
      </c>
      <c r="B486" s="114" t="s">
        <v>1430</v>
      </c>
      <c r="C486" s="114" t="s">
        <v>5</v>
      </c>
      <c r="D486" s="114" t="s">
        <v>4894</v>
      </c>
      <c r="E486" s="114" t="s">
        <v>4895</v>
      </c>
      <c r="F486" s="115">
        <v>45747</v>
      </c>
      <c r="G486" s="114" t="s">
        <v>3243</v>
      </c>
      <c r="H486" s="116">
        <v>8791635</v>
      </c>
      <c r="I486" s="116">
        <v>7033308</v>
      </c>
      <c r="J486" s="116">
        <v>7033307.5</v>
      </c>
      <c r="K486" s="116">
        <v>0.5</v>
      </c>
      <c r="L486" s="116">
        <v>0</v>
      </c>
      <c r="M486" s="116">
        <v>0</v>
      </c>
      <c r="N486" s="116">
        <v>0</v>
      </c>
      <c r="O486" s="116">
        <v>0.5</v>
      </c>
      <c r="P486" s="116">
        <v>0</v>
      </c>
      <c r="Q486" s="27" t="str">
        <f t="shared" si="130"/>
        <v>Registered</v>
      </c>
      <c r="R486" s="94">
        <f t="shared" si="131"/>
        <v>0.8</v>
      </c>
      <c r="S486" s="95"/>
      <c r="T486" s="117">
        <f t="shared" si="150"/>
        <v>0.5</v>
      </c>
      <c r="U486" s="117">
        <f t="shared" si="151"/>
        <v>0</v>
      </c>
    </row>
    <row r="487" spans="1:21" x14ac:dyDescent="0.3">
      <c r="A487" s="114">
        <v>1184</v>
      </c>
      <c r="B487" s="114" t="s">
        <v>1430</v>
      </c>
      <c r="C487" s="114" t="s">
        <v>5</v>
      </c>
      <c r="D487" s="114" t="s">
        <v>4911</v>
      </c>
      <c r="E487" s="114" t="s">
        <v>4912</v>
      </c>
      <c r="F487" s="115">
        <v>45100</v>
      </c>
      <c r="G487" s="114" t="s">
        <v>3125</v>
      </c>
      <c r="H487" s="116">
        <v>7901786</v>
      </c>
      <c r="I487" s="116">
        <v>6321428</v>
      </c>
      <c r="J487" s="116">
        <v>6321427.5999999996</v>
      </c>
      <c r="K487" s="116">
        <v>0.4</v>
      </c>
      <c r="L487" s="116">
        <v>0</v>
      </c>
      <c r="M487" s="116">
        <v>0</v>
      </c>
      <c r="N487" s="116">
        <v>0</v>
      </c>
      <c r="O487" s="116">
        <v>0</v>
      </c>
      <c r="P487" s="116">
        <v>0.4</v>
      </c>
      <c r="Q487" s="27" t="str">
        <f t="shared" si="130"/>
        <v>Registered</v>
      </c>
      <c r="R487" s="94">
        <f t="shared" si="131"/>
        <v>0.79999989875706579</v>
      </c>
      <c r="S487" s="95"/>
      <c r="T487" s="117">
        <f t="shared" si="150"/>
        <v>0.4</v>
      </c>
      <c r="U487" s="117">
        <f t="shared" si="151"/>
        <v>0</v>
      </c>
    </row>
    <row r="488" spans="1:21" x14ac:dyDescent="0.3">
      <c r="A488" s="114">
        <v>1206</v>
      </c>
      <c r="B488" s="114" t="s">
        <v>1430</v>
      </c>
      <c r="C488" s="114" t="s">
        <v>5</v>
      </c>
      <c r="D488" s="114" t="s">
        <v>4936</v>
      </c>
      <c r="E488" s="114" t="s">
        <v>4937</v>
      </c>
      <c r="F488" s="115">
        <v>45493</v>
      </c>
      <c r="G488" s="114" t="s">
        <v>2029</v>
      </c>
      <c r="H488" s="116">
        <v>12991398</v>
      </c>
      <c r="I488" s="116">
        <v>10393120</v>
      </c>
      <c r="J488" s="116">
        <v>10393119.800000001</v>
      </c>
      <c r="K488" s="116">
        <v>0.2</v>
      </c>
      <c r="L488" s="116">
        <v>0</v>
      </c>
      <c r="M488" s="116">
        <v>0</v>
      </c>
      <c r="N488" s="116">
        <v>0</v>
      </c>
      <c r="O488" s="116">
        <v>0</v>
      </c>
      <c r="P488" s="116">
        <v>0.2</v>
      </c>
      <c r="Q488" s="27" t="str">
        <f t="shared" si="130"/>
        <v>Registered</v>
      </c>
      <c r="R488" s="94">
        <f t="shared" si="131"/>
        <v>0.80000012315841607</v>
      </c>
      <c r="S488" s="95"/>
      <c r="T488" s="117">
        <f t="shared" si="150"/>
        <v>0.2</v>
      </c>
      <c r="U488" s="117">
        <f t="shared" si="151"/>
        <v>0</v>
      </c>
    </row>
    <row r="489" spans="1:21" x14ac:dyDescent="0.3">
      <c r="A489" s="114">
        <v>1215</v>
      </c>
      <c r="B489" s="114" t="s">
        <v>1430</v>
      </c>
      <c r="C489" s="114" t="s">
        <v>5</v>
      </c>
      <c r="D489" s="114" t="s">
        <v>4945</v>
      </c>
      <c r="E489" s="114" t="s">
        <v>4946</v>
      </c>
      <c r="F489" s="115">
        <v>45107</v>
      </c>
      <c r="G489" s="114" t="s">
        <v>3442</v>
      </c>
      <c r="H489" s="116">
        <v>12008929</v>
      </c>
      <c r="I489" s="116">
        <v>9607143</v>
      </c>
      <c r="J489" s="116">
        <v>9607142.9000000004</v>
      </c>
      <c r="K489" s="116">
        <v>0.1</v>
      </c>
      <c r="L489" s="116">
        <v>0</v>
      </c>
      <c r="M489" s="116">
        <v>0</v>
      </c>
      <c r="N489" s="116">
        <v>0</v>
      </c>
      <c r="O489" s="116">
        <v>0.1</v>
      </c>
      <c r="P489" s="116">
        <v>0</v>
      </c>
      <c r="Q489" s="27" t="str">
        <f t="shared" si="130"/>
        <v>Registered</v>
      </c>
      <c r="R489" s="94">
        <f t="shared" si="131"/>
        <v>0.79999998334572553</v>
      </c>
      <c r="S489" s="95"/>
      <c r="T489" s="117">
        <f t="shared" si="150"/>
        <v>0.1</v>
      </c>
      <c r="U489" s="117">
        <f t="shared" si="151"/>
        <v>0</v>
      </c>
    </row>
    <row r="490" spans="1:21" x14ac:dyDescent="0.3">
      <c r="A490" s="114">
        <v>4703</v>
      </c>
      <c r="B490" s="114" t="s">
        <v>1430</v>
      </c>
      <c r="C490" s="114" t="s">
        <v>5</v>
      </c>
      <c r="D490" s="114" t="s">
        <v>5524</v>
      </c>
      <c r="E490" s="114" t="s">
        <v>5525</v>
      </c>
      <c r="F490" s="115">
        <v>45142</v>
      </c>
      <c r="G490" s="114" t="s">
        <v>3030</v>
      </c>
      <c r="H490" s="116">
        <v>8169643</v>
      </c>
      <c r="I490" s="116">
        <v>6535715</v>
      </c>
      <c r="J490" s="116">
        <v>6535715</v>
      </c>
      <c r="K490" s="116">
        <v>0</v>
      </c>
      <c r="L490" s="116">
        <v>0</v>
      </c>
      <c r="M490" s="116">
        <v>0</v>
      </c>
      <c r="N490" s="116">
        <v>0</v>
      </c>
      <c r="O490" s="116">
        <v>0</v>
      </c>
      <c r="P490" s="116">
        <v>0</v>
      </c>
      <c r="Q490" s="27" t="str">
        <f t="shared" si="130"/>
        <v>Registered</v>
      </c>
      <c r="R490" s="94">
        <f t="shared" si="131"/>
        <v>0.8000000734426217</v>
      </c>
      <c r="S490" s="95"/>
      <c r="T490" s="117">
        <f t="shared" si="150"/>
        <v>0</v>
      </c>
      <c r="U490" s="117">
        <f t="shared" si="151"/>
        <v>0</v>
      </c>
    </row>
    <row r="491" spans="1:21" x14ac:dyDescent="0.3">
      <c r="A491" s="114">
        <v>4704</v>
      </c>
      <c r="B491" s="114" t="s">
        <v>1430</v>
      </c>
      <c r="C491" s="114" t="s">
        <v>5</v>
      </c>
      <c r="D491" s="114" t="s">
        <v>5526</v>
      </c>
      <c r="E491" s="114" t="s">
        <v>5527</v>
      </c>
      <c r="F491" s="115">
        <v>45176</v>
      </c>
      <c r="G491" s="114" t="s">
        <v>5482</v>
      </c>
      <c r="H491" s="116">
        <v>12008929</v>
      </c>
      <c r="I491" s="116">
        <v>9607143</v>
      </c>
      <c r="J491" s="116">
        <v>9607143</v>
      </c>
      <c r="K491" s="116">
        <v>0</v>
      </c>
      <c r="L491" s="116">
        <v>0</v>
      </c>
      <c r="M491" s="116">
        <v>0</v>
      </c>
      <c r="N491" s="116">
        <v>0</v>
      </c>
      <c r="O491" s="116">
        <v>0</v>
      </c>
      <c r="P491" s="116">
        <v>0</v>
      </c>
      <c r="Q491" s="27" t="str">
        <f t="shared" si="130"/>
        <v>Registered</v>
      </c>
      <c r="R491" s="94">
        <f t="shared" si="131"/>
        <v>0.79999998334572553</v>
      </c>
      <c r="S491" s="95"/>
      <c r="T491" s="117">
        <f t="shared" si="150"/>
        <v>0</v>
      </c>
      <c r="U491" s="117">
        <f t="shared" si="151"/>
        <v>0</v>
      </c>
    </row>
    <row r="492" spans="1:21" x14ac:dyDescent="0.3">
      <c r="A492" s="114">
        <v>4705</v>
      </c>
      <c r="B492" s="114" t="s">
        <v>1430</v>
      </c>
      <c r="C492" s="114" t="s">
        <v>5</v>
      </c>
      <c r="D492" s="114" t="s">
        <v>5528</v>
      </c>
      <c r="E492" s="114" t="s">
        <v>5529</v>
      </c>
      <c r="F492" s="115">
        <v>45138</v>
      </c>
      <c r="G492" s="114" t="s">
        <v>4956</v>
      </c>
      <c r="H492" s="116">
        <v>8152350</v>
      </c>
      <c r="I492" s="116">
        <v>6521882</v>
      </c>
      <c r="J492" s="116">
        <v>6521882</v>
      </c>
      <c r="K492" s="116">
        <v>0</v>
      </c>
      <c r="L492" s="116">
        <v>0</v>
      </c>
      <c r="M492" s="116">
        <v>0</v>
      </c>
      <c r="N492" s="116">
        <v>0</v>
      </c>
      <c r="O492" s="116">
        <v>0</v>
      </c>
      <c r="P492" s="116">
        <v>0</v>
      </c>
      <c r="Q492" s="27" t="str">
        <f t="shared" si="130"/>
        <v>Registered</v>
      </c>
      <c r="R492" s="94">
        <f t="shared" si="131"/>
        <v>0.80000024532803427</v>
      </c>
      <c r="S492" s="95"/>
      <c r="T492" s="117">
        <f t="shared" si="150"/>
        <v>0</v>
      </c>
      <c r="U492" s="117">
        <f t="shared" si="151"/>
        <v>0</v>
      </c>
    </row>
    <row r="493" spans="1:21" x14ac:dyDescent="0.3">
      <c r="A493" s="114">
        <v>4706</v>
      </c>
      <c r="B493" s="114" t="s">
        <v>1430</v>
      </c>
      <c r="C493" s="114" t="s">
        <v>5</v>
      </c>
      <c r="D493" s="114" t="s">
        <v>5530</v>
      </c>
      <c r="E493" s="114" t="s">
        <v>5531</v>
      </c>
      <c r="F493" s="115">
        <v>45135</v>
      </c>
      <c r="G493" s="114" t="s">
        <v>2714</v>
      </c>
      <c r="H493" s="116">
        <v>11970900</v>
      </c>
      <c r="I493" s="116">
        <v>9576720</v>
      </c>
      <c r="J493" s="116">
        <v>9576720</v>
      </c>
      <c r="K493" s="116">
        <v>0</v>
      </c>
      <c r="L493" s="116">
        <v>0</v>
      </c>
      <c r="M493" s="116">
        <v>0</v>
      </c>
      <c r="N493" s="116">
        <v>0</v>
      </c>
      <c r="O493" s="116">
        <v>0</v>
      </c>
      <c r="P493" s="116">
        <v>0</v>
      </c>
      <c r="Q493" s="27" t="str">
        <f t="shared" si="130"/>
        <v>Registered</v>
      </c>
      <c r="R493" s="94">
        <f t="shared" si="131"/>
        <v>0.8</v>
      </c>
      <c r="S493" s="95"/>
      <c r="T493" s="117">
        <f t="shared" si="150"/>
        <v>0</v>
      </c>
      <c r="U493" s="117">
        <f t="shared" si="151"/>
        <v>0</v>
      </c>
    </row>
    <row r="494" spans="1:21" x14ac:dyDescent="0.3">
      <c r="A494" s="114">
        <v>4707</v>
      </c>
      <c r="B494" s="114" t="s">
        <v>1430</v>
      </c>
      <c r="C494" s="114" t="s">
        <v>5</v>
      </c>
      <c r="D494" s="114" t="s">
        <v>5532</v>
      </c>
      <c r="E494" s="114" t="s">
        <v>5533</v>
      </c>
      <c r="F494" s="115">
        <v>45094</v>
      </c>
      <c r="G494" s="114" t="s">
        <v>5184</v>
      </c>
      <c r="H494" s="116">
        <v>8258929</v>
      </c>
      <c r="I494" s="116">
        <v>6607143</v>
      </c>
      <c r="J494" s="116">
        <v>6607143</v>
      </c>
      <c r="K494" s="116">
        <v>0</v>
      </c>
      <c r="L494" s="116">
        <v>0</v>
      </c>
      <c r="M494" s="116">
        <v>0</v>
      </c>
      <c r="N494" s="116">
        <v>0</v>
      </c>
      <c r="O494" s="116">
        <v>0</v>
      </c>
      <c r="P494" s="116">
        <v>0</v>
      </c>
      <c r="Q494" s="27" t="str">
        <f t="shared" si="130"/>
        <v>Registered</v>
      </c>
      <c r="R494" s="94">
        <f t="shared" si="131"/>
        <v>0.79999997578378501</v>
      </c>
      <c r="S494" s="95"/>
      <c r="T494" s="117">
        <f t="shared" si="150"/>
        <v>0</v>
      </c>
      <c r="U494" s="117">
        <f t="shared" si="151"/>
        <v>0</v>
      </c>
    </row>
    <row r="495" spans="1:21" x14ac:dyDescent="0.3">
      <c r="A495" s="114">
        <v>4708</v>
      </c>
      <c r="B495" s="114" t="s">
        <v>1430</v>
      </c>
      <c r="C495" s="114" t="s">
        <v>5</v>
      </c>
      <c r="D495" s="114" t="s">
        <v>5534</v>
      </c>
      <c r="E495" s="114" t="s">
        <v>5535</v>
      </c>
      <c r="F495" s="115">
        <v>45104</v>
      </c>
      <c r="G495" s="114" t="s">
        <v>3007</v>
      </c>
      <c r="H495" s="116">
        <v>11831664</v>
      </c>
      <c r="I495" s="116">
        <v>9465332</v>
      </c>
      <c r="J495" s="116">
        <v>9465332</v>
      </c>
      <c r="K495" s="116">
        <v>0</v>
      </c>
      <c r="L495" s="116">
        <v>0</v>
      </c>
      <c r="M495" s="116">
        <v>0</v>
      </c>
      <c r="N495" s="116">
        <v>0</v>
      </c>
      <c r="O495" s="116">
        <v>0</v>
      </c>
      <c r="P495" s="116">
        <v>0</v>
      </c>
      <c r="Q495" s="27" t="str">
        <f t="shared" si="130"/>
        <v>Registered</v>
      </c>
      <c r="R495" s="94">
        <f t="shared" si="131"/>
        <v>0.80000006761517228</v>
      </c>
      <c r="S495" s="95"/>
      <c r="T495" s="117">
        <f t="shared" si="150"/>
        <v>0</v>
      </c>
      <c r="U495" s="117">
        <f t="shared" si="151"/>
        <v>0</v>
      </c>
    </row>
    <row r="496" spans="1:21" x14ac:dyDescent="0.3">
      <c r="A496" s="114">
        <v>4709</v>
      </c>
      <c r="B496" s="114" t="s">
        <v>1430</v>
      </c>
      <c r="C496" s="114" t="s">
        <v>5</v>
      </c>
      <c r="D496" s="114" t="s">
        <v>5536</v>
      </c>
      <c r="E496" s="114" t="s">
        <v>5537</v>
      </c>
      <c r="F496" s="115">
        <v>45100</v>
      </c>
      <c r="G496" s="114" t="s">
        <v>3702</v>
      </c>
      <c r="H496" s="116">
        <v>11563380</v>
      </c>
      <c r="I496" s="116">
        <v>9250704</v>
      </c>
      <c r="J496" s="116">
        <v>9250704</v>
      </c>
      <c r="K496" s="116">
        <v>0</v>
      </c>
      <c r="L496" s="116">
        <v>0</v>
      </c>
      <c r="M496" s="116">
        <v>0</v>
      </c>
      <c r="N496" s="116">
        <v>0</v>
      </c>
      <c r="O496" s="116">
        <v>0</v>
      </c>
      <c r="P496" s="116">
        <v>0</v>
      </c>
      <c r="Q496" s="27" t="str">
        <f t="shared" si="130"/>
        <v>Registered</v>
      </c>
      <c r="R496" s="94">
        <f t="shared" si="131"/>
        <v>0.8</v>
      </c>
      <c r="S496" s="95"/>
      <c r="T496" s="117">
        <f t="shared" si="150"/>
        <v>0</v>
      </c>
      <c r="U496" s="117">
        <f t="shared" si="151"/>
        <v>0</v>
      </c>
    </row>
    <row r="497" spans="1:21" x14ac:dyDescent="0.3">
      <c r="A497" s="114">
        <v>4710</v>
      </c>
      <c r="B497" s="114" t="s">
        <v>1430</v>
      </c>
      <c r="C497" s="114" t="s">
        <v>5</v>
      </c>
      <c r="D497" s="114" t="s">
        <v>5538</v>
      </c>
      <c r="E497" s="114" t="s">
        <v>5539</v>
      </c>
      <c r="F497" s="115">
        <v>45523</v>
      </c>
      <c r="G497" s="114" t="s">
        <v>5540</v>
      </c>
      <c r="H497" s="116">
        <v>8983036</v>
      </c>
      <c r="I497" s="116">
        <v>7186428</v>
      </c>
      <c r="J497" s="116">
        <v>7186428</v>
      </c>
      <c r="K497" s="116">
        <v>0</v>
      </c>
      <c r="L497" s="116">
        <v>0</v>
      </c>
      <c r="M497" s="116">
        <v>0</v>
      </c>
      <c r="N497" s="116">
        <v>0</v>
      </c>
      <c r="O497" s="116">
        <v>0</v>
      </c>
      <c r="P497" s="116">
        <v>0</v>
      </c>
      <c r="Q497" s="27" t="str">
        <f t="shared" si="130"/>
        <v>Registered</v>
      </c>
      <c r="R497" s="94">
        <f t="shared" si="131"/>
        <v>0.79999991094324907</v>
      </c>
      <c r="S497" s="95"/>
      <c r="T497" s="117">
        <f t="shared" si="150"/>
        <v>0</v>
      </c>
      <c r="U497" s="117">
        <f t="shared" si="151"/>
        <v>0</v>
      </c>
    </row>
    <row r="498" spans="1:21" x14ac:dyDescent="0.3">
      <c r="A498" s="114">
        <v>4711</v>
      </c>
      <c r="B498" s="114" t="s">
        <v>1430</v>
      </c>
      <c r="C498" s="114" t="s">
        <v>5</v>
      </c>
      <c r="D498" s="114" t="s">
        <v>5541</v>
      </c>
      <c r="E498" s="114" t="s">
        <v>5542</v>
      </c>
      <c r="F498" s="115">
        <v>45176</v>
      </c>
      <c r="G498" s="114" t="s">
        <v>5161</v>
      </c>
      <c r="H498" s="116">
        <v>8188396</v>
      </c>
      <c r="I498" s="116">
        <v>6550719</v>
      </c>
      <c r="J498" s="116">
        <v>6550719</v>
      </c>
      <c r="K498" s="116">
        <v>0</v>
      </c>
      <c r="L498" s="116">
        <v>0</v>
      </c>
      <c r="M498" s="116">
        <v>0</v>
      </c>
      <c r="N498" s="116">
        <v>0</v>
      </c>
      <c r="O498" s="116">
        <v>0</v>
      </c>
      <c r="P498" s="116">
        <v>0</v>
      </c>
      <c r="Q498" s="27" t="str">
        <f t="shared" si="130"/>
        <v>Registered</v>
      </c>
      <c r="R498" s="94">
        <f t="shared" si="131"/>
        <v>0.80000026867288787</v>
      </c>
      <c r="S498" s="95"/>
      <c r="T498" s="117">
        <f t="shared" si="150"/>
        <v>0</v>
      </c>
      <c r="U498" s="117">
        <f t="shared" si="151"/>
        <v>0</v>
      </c>
    </row>
    <row r="499" spans="1:21" x14ac:dyDescent="0.3">
      <c r="A499" s="114">
        <v>4712</v>
      </c>
      <c r="B499" s="114" t="s">
        <v>1430</v>
      </c>
      <c r="C499" s="114" t="s">
        <v>5</v>
      </c>
      <c r="D499" s="114" t="s">
        <v>5543</v>
      </c>
      <c r="E499" s="114" t="s">
        <v>5544</v>
      </c>
      <c r="F499" s="115">
        <v>45103</v>
      </c>
      <c r="G499" s="114" t="s">
        <v>3420</v>
      </c>
      <c r="H499" s="116">
        <v>11563380</v>
      </c>
      <c r="I499" s="116">
        <v>9250704</v>
      </c>
      <c r="J499" s="116">
        <v>9250704</v>
      </c>
      <c r="K499" s="116">
        <v>0</v>
      </c>
      <c r="L499" s="116">
        <v>0</v>
      </c>
      <c r="M499" s="116">
        <v>0</v>
      </c>
      <c r="N499" s="116">
        <v>0</v>
      </c>
      <c r="O499" s="116">
        <v>0</v>
      </c>
      <c r="P499" s="116">
        <v>0</v>
      </c>
      <c r="Q499" s="27" t="str">
        <f t="shared" si="130"/>
        <v>Registered</v>
      </c>
      <c r="R499" s="94">
        <f t="shared" si="131"/>
        <v>0.8</v>
      </c>
      <c r="S499" s="95"/>
      <c r="T499" s="117">
        <f t="shared" si="150"/>
        <v>0</v>
      </c>
      <c r="U499" s="117">
        <f t="shared" si="151"/>
        <v>0</v>
      </c>
    </row>
    <row r="500" spans="1:21" x14ac:dyDescent="0.3">
      <c r="A500" s="114">
        <v>4713</v>
      </c>
      <c r="B500" s="114" t="s">
        <v>1430</v>
      </c>
      <c r="C500" s="114" t="s">
        <v>5</v>
      </c>
      <c r="D500" s="114" t="s">
        <v>5545</v>
      </c>
      <c r="E500" s="114" t="s">
        <v>5546</v>
      </c>
      <c r="F500" s="115">
        <v>45404</v>
      </c>
      <c r="G500" s="114" t="s">
        <v>5547</v>
      </c>
      <c r="H500" s="116">
        <v>8621550</v>
      </c>
      <c r="I500" s="116">
        <v>6897242</v>
      </c>
      <c r="J500" s="116">
        <v>6897242</v>
      </c>
      <c r="K500" s="116">
        <v>0</v>
      </c>
      <c r="L500" s="116">
        <v>0</v>
      </c>
      <c r="M500" s="116">
        <v>0</v>
      </c>
      <c r="N500" s="116">
        <v>0</v>
      </c>
      <c r="O500" s="116">
        <v>0</v>
      </c>
      <c r="P500" s="116">
        <v>0</v>
      </c>
      <c r="Q500" s="27" t="str">
        <f t="shared" si="130"/>
        <v>Registered</v>
      </c>
      <c r="R500" s="94">
        <f t="shared" si="131"/>
        <v>0.80000023197684866</v>
      </c>
      <c r="S500" s="95"/>
      <c r="T500" s="117">
        <f t="shared" si="150"/>
        <v>0</v>
      </c>
      <c r="U500" s="117">
        <f t="shared" si="151"/>
        <v>0</v>
      </c>
    </row>
    <row r="501" spans="1:21" x14ac:dyDescent="0.3">
      <c r="A501" s="114">
        <v>4714</v>
      </c>
      <c r="B501" s="114" t="s">
        <v>1430</v>
      </c>
      <c r="C501" s="114" t="s">
        <v>5</v>
      </c>
      <c r="D501" s="114" t="s">
        <v>5548</v>
      </c>
      <c r="E501" s="114" t="s">
        <v>5549</v>
      </c>
      <c r="F501" s="115">
        <v>45117</v>
      </c>
      <c r="G501" s="114" t="s">
        <v>3442</v>
      </c>
      <c r="H501" s="116">
        <v>8152350</v>
      </c>
      <c r="I501" s="116">
        <v>6521882</v>
      </c>
      <c r="J501" s="116">
        <v>6521882</v>
      </c>
      <c r="K501" s="116">
        <v>0</v>
      </c>
      <c r="L501" s="116">
        <v>0</v>
      </c>
      <c r="M501" s="116">
        <v>0</v>
      </c>
      <c r="N501" s="116">
        <v>0</v>
      </c>
      <c r="O501" s="116">
        <v>0</v>
      </c>
      <c r="P501" s="116">
        <v>0</v>
      </c>
      <c r="Q501" s="27" t="str">
        <f t="shared" si="130"/>
        <v>Registered</v>
      </c>
      <c r="R501" s="94">
        <f t="shared" si="131"/>
        <v>0.80000024532803427</v>
      </c>
      <c r="S501" s="95"/>
      <c r="T501" s="117">
        <f t="shared" si="150"/>
        <v>0</v>
      </c>
      <c r="U501" s="117">
        <f t="shared" si="151"/>
        <v>0</v>
      </c>
    </row>
    <row r="502" spans="1:21" x14ac:dyDescent="0.3">
      <c r="A502" s="114">
        <v>4715</v>
      </c>
      <c r="B502" s="114" t="s">
        <v>1430</v>
      </c>
      <c r="C502" s="114" t="s">
        <v>5</v>
      </c>
      <c r="D502" s="114" t="s">
        <v>5550</v>
      </c>
      <c r="E502" s="114" t="s">
        <v>5551</v>
      </c>
      <c r="F502" s="115">
        <v>45176</v>
      </c>
      <c r="G502" s="114" t="s">
        <v>2523</v>
      </c>
      <c r="H502" s="116">
        <v>12008929</v>
      </c>
      <c r="I502" s="116">
        <v>9607143</v>
      </c>
      <c r="J502" s="116">
        <v>9607143</v>
      </c>
      <c r="K502" s="116">
        <v>0</v>
      </c>
      <c r="L502" s="116">
        <v>0</v>
      </c>
      <c r="M502" s="116">
        <v>0</v>
      </c>
      <c r="N502" s="116">
        <v>0</v>
      </c>
      <c r="O502" s="116">
        <v>0</v>
      </c>
      <c r="P502" s="116">
        <v>0</v>
      </c>
      <c r="Q502" s="27" t="str">
        <f t="shared" si="130"/>
        <v>Registered</v>
      </c>
      <c r="R502" s="94">
        <f t="shared" si="131"/>
        <v>0.79999998334572553</v>
      </c>
      <c r="S502" s="95"/>
      <c r="T502" s="117">
        <f t="shared" si="150"/>
        <v>0</v>
      </c>
      <c r="U502" s="117">
        <f t="shared" si="151"/>
        <v>0</v>
      </c>
    </row>
    <row r="503" spans="1:21" x14ac:dyDescent="0.3">
      <c r="A503" s="114">
        <v>4716</v>
      </c>
      <c r="B503" s="114" t="s">
        <v>1430</v>
      </c>
      <c r="C503" s="114" t="s">
        <v>5</v>
      </c>
      <c r="D503" s="114" t="s">
        <v>5552</v>
      </c>
      <c r="E503" s="114" t="s">
        <v>5102</v>
      </c>
      <c r="F503" s="115">
        <v>45100</v>
      </c>
      <c r="G503" s="114" t="s">
        <v>5179</v>
      </c>
      <c r="H503" s="116">
        <v>8215692</v>
      </c>
      <c r="I503" s="116">
        <v>6572556</v>
      </c>
      <c r="J503" s="116">
        <v>6572556</v>
      </c>
      <c r="K503" s="116">
        <v>0</v>
      </c>
      <c r="L503" s="116">
        <v>0</v>
      </c>
      <c r="M503" s="116">
        <v>0</v>
      </c>
      <c r="N503" s="116">
        <v>0</v>
      </c>
      <c r="O503" s="116">
        <v>0</v>
      </c>
      <c r="P503" s="116">
        <v>0</v>
      </c>
      <c r="Q503" s="27" t="str">
        <f t="shared" si="130"/>
        <v>Registered</v>
      </c>
      <c r="R503" s="94">
        <f t="shared" si="131"/>
        <v>0.80000029212390145</v>
      </c>
      <c r="S503" s="95"/>
      <c r="T503" s="117">
        <f t="shared" si="150"/>
        <v>0</v>
      </c>
      <c r="U503" s="117">
        <f t="shared" si="151"/>
        <v>0</v>
      </c>
    </row>
    <row r="504" spans="1:21" x14ac:dyDescent="0.3">
      <c r="A504" s="114">
        <v>4717</v>
      </c>
      <c r="B504" s="114" t="s">
        <v>1430</v>
      </c>
      <c r="C504" s="114" t="s">
        <v>5</v>
      </c>
      <c r="D504" s="114" t="s">
        <v>5553</v>
      </c>
      <c r="E504" s="114" t="s">
        <v>5554</v>
      </c>
      <c r="F504" s="115">
        <v>45804</v>
      </c>
      <c r="G504" s="114" t="s">
        <v>5429</v>
      </c>
      <c r="H504" s="116">
        <v>13837500</v>
      </c>
      <c r="I504" s="116">
        <v>10378125</v>
      </c>
      <c r="J504" s="116">
        <v>10378125</v>
      </c>
      <c r="K504" s="116">
        <v>0</v>
      </c>
      <c r="L504" s="116">
        <v>0</v>
      </c>
      <c r="M504" s="116">
        <v>0</v>
      </c>
      <c r="N504" s="116">
        <v>0</v>
      </c>
      <c r="O504" s="116">
        <v>0</v>
      </c>
      <c r="P504" s="116">
        <v>0</v>
      </c>
      <c r="Q504" s="27" t="str">
        <f t="shared" si="130"/>
        <v>Registered</v>
      </c>
      <c r="R504" s="94">
        <f t="shared" si="131"/>
        <v>0.75</v>
      </c>
      <c r="S504" s="95"/>
      <c r="T504" s="117">
        <f t="shared" si="150"/>
        <v>0</v>
      </c>
      <c r="U504" s="117">
        <f t="shared" si="151"/>
        <v>0</v>
      </c>
    </row>
    <row r="505" spans="1:21" x14ac:dyDescent="0.3">
      <c r="A505" s="114">
        <v>4718</v>
      </c>
      <c r="B505" s="114" t="s">
        <v>1430</v>
      </c>
      <c r="C505" s="114" t="s">
        <v>5</v>
      </c>
      <c r="D505" s="114" t="s">
        <v>5555</v>
      </c>
      <c r="E505" s="114" t="s">
        <v>5556</v>
      </c>
      <c r="F505" s="115">
        <v>45104</v>
      </c>
      <c r="G505" s="114" t="s">
        <v>3702</v>
      </c>
      <c r="H505" s="116">
        <v>12678966</v>
      </c>
      <c r="I505" s="116">
        <v>10143173</v>
      </c>
      <c r="J505" s="116">
        <v>10143173</v>
      </c>
      <c r="K505" s="116">
        <v>0</v>
      </c>
      <c r="L505" s="116">
        <v>0</v>
      </c>
      <c r="M505" s="116">
        <v>0</v>
      </c>
      <c r="N505" s="116">
        <v>0</v>
      </c>
      <c r="O505" s="116">
        <v>0</v>
      </c>
      <c r="P505" s="116">
        <v>0</v>
      </c>
      <c r="Q505" s="27" t="str">
        <f t="shared" si="130"/>
        <v>Registered</v>
      </c>
      <c r="R505" s="94">
        <f t="shared" si="131"/>
        <v>0.80000001577415703</v>
      </c>
      <c r="S505" s="95"/>
      <c r="T505" s="117">
        <f t="shared" si="150"/>
        <v>0</v>
      </c>
      <c r="U505" s="117">
        <f t="shared" si="151"/>
        <v>0</v>
      </c>
    </row>
    <row r="506" spans="1:21" x14ac:dyDescent="0.3">
      <c r="A506" s="114">
        <v>4719</v>
      </c>
      <c r="B506" s="114" t="s">
        <v>1430</v>
      </c>
      <c r="C506" s="114" t="s">
        <v>5</v>
      </c>
      <c r="D506" s="114" t="s">
        <v>5557</v>
      </c>
      <c r="E506" s="114" t="s">
        <v>5558</v>
      </c>
      <c r="F506" s="115">
        <v>45104</v>
      </c>
      <c r="G506" s="114" t="s">
        <v>2924</v>
      </c>
      <c r="H506" s="116">
        <v>7901786</v>
      </c>
      <c r="I506" s="116">
        <v>6321428</v>
      </c>
      <c r="J506" s="116">
        <v>6321428</v>
      </c>
      <c r="K506" s="116">
        <v>0</v>
      </c>
      <c r="L506" s="116">
        <v>0</v>
      </c>
      <c r="M506" s="116">
        <v>0</v>
      </c>
      <c r="N506" s="116">
        <v>0</v>
      </c>
      <c r="O506" s="116">
        <v>0</v>
      </c>
      <c r="P506" s="116">
        <v>0</v>
      </c>
      <c r="Q506" s="27" t="str">
        <f t="shared" si="130"/>
        <v>Registered</v>
      </c>
      <c r="R506" s="94">
        <f t="shared" si="131"/>
        <v>0.79999989875706579</v>
      </c>
      <c r="S506" s="95"/>
      <c r="T506" s="117">
        <f t="shared" si="150"/>
        <v>0</v>
      </c>
      <c r="U506" s="117">
        <f t="shared" si="151"/>
        <v>0</v>
      </c>
    </row>
    <row r="507" spans="1:21" x14ac:dyDescent="0.3">
      <c r="A507" s="114">
        <v>4720</v>
      </c>
      <c r="B507" s="114" t="s">
        <v>1430</v>
      </c>
      <c r="C507" s="114" t="s">
        <v>5</v>
      </c>
      <c r="D507" s="114" t="s">
        <v>5559</v>
      </c>
      <c r="E507" s="114" t="s">
        <v>5560</v>
      </c>
      <c r="F507" s="115">
        <v>45104</v>
      </c>
      <c r="G507" s="114" t="s">
        <v>5374</v>
      </c>
      <c r="H507" s="116">
        <v>7812500</v>
      </c>
      <c r="I507" s="116">
        <v>6250000</v>
      </c>
      <c r="J507" s="116">
        <v>6250000</v>
      </c>
      <c r="K507" s="116">
        <v>0</v>
      </c>
      <c r="L507" s="116">
        <v>0</v>
      </c>
      <c r="M507" s="116">
        <v>0</v>
      </c>
      <c r="N507" s="116">
        <v>0</v>
      </c>
      <c r="O507" s="116">
        <v>0</v>
      </c>
      <c r="P507" s="116">
        <v>0</v>
      </c>
      <c r="Q507" s="27" t="str">
        <f t="shared" si="130"/>
        <v>Registered</v>
      </c>
      <c r="R507" s="94">
        <f t="shared" si="131"/>
        <v>0.8</v>
      </c>
      <c r="S507" s="95"/>
      <c r="T507" s="117">
        <f t="shared" si="150"/>
        <v>0</v>
      </c>
      <c r="U507" s="117">
        <f t="shared" si="151"/>
        <v>0</v>
      </c>
    </row>
    <row r="508" spans="1:21" x14ac:dyDescent="0.3">
      <c r="A508" s="114">
        <v>4721</v>
      </c>
      <c r="B508" s="114" t="s">
        <v>1430</v>
      </c>
      <c r="C508" s="114" t="s">
        <v>5</v>
      </c>
      <c r="D508" s="114" t="s">
        <v>5561</v>
      </c>
      <c r="E508" s="114" t="s">
        <v>5562</v>
      </c>
      <c r="F508" s="115">
        <v>45100</v>
      </c>
      <c r="G508" s="114" t="s">
        <v>3030</v>
      </c>
      <c r="H508" s="116">
        <v>11608929</v>
      </c>
      <c r="I508" s="116">
        <v>9287143</v>
      </c>
      <c r="J508" s="116">
        <v>9287143</v>
      </c>
      <c r="K508" s="116">
        <v>0</v>
      </c>
      <c r="L508" s="116">
        <v>0</v>
      </c>
      <c r="M508" s="116">
        <v>0</v>
      </c>
      <c r="N508" s="116">
        <v>0</v>
      </c>
      <c r="O508" s="116">
        <v>0</v>
      </c>
      <c r="P508" s="116">
        <v>0</v>
      </c>
      <c r="Q508" s="27" t="str">
        <f t="shared" si="130"/>
        <v>Registered</v>
      </c>
      <c r="R508" s="94">
        <f t="shared" si="131"/>
        <v>0.79999998277188189</v>
      </c>
      <c r="S508" s="95"/>
      <c r="T508" s="117">
        <f t="shared" si="150"/>
        <v>0</v>
      </c>
      <c r="U508" s="117">
        <f t="shared" si="151"/>
        <v>0</v>
      </c>
    </row>
    <row r="509" spans="1:21" x14ac:dyDescent="0.3">
      <c r="A509" s="114">
        <v>4722</v>
      </c>
      <c r="B509" s="114" t="s">
        <v>1430</v>
      </c>
      <c r="C509" s="114" t="s">
        <v>5</v>
      </c>
      <c r="D509" s="114" t="s">
        <v>5563</v>
      </c>
      <c r="E509" s="114" t="s">
        <v>5564</v>
      </c>
      <c r="F509" s="115">
        <v>45105</v>
      </c>
      <c r="G509" s="114" t="s">
        <v>3010</v>
      </c>
      <c r="H509" s="116">
        <v>11919643</v>
      </c>
      <c r="I509" s="116">
        <v>9535715</v>
      </c>
      <c r="J509" s="116">
        <v>9535715</v>
      </c>
      <c r="K509" s="116">
        <v>0</v>
      </c>
      <c r="L509" s="116">
        <v>0</v>
      </c>
      <c r="M509" s="116">
        <v>0</v>
      </c>
      <c r="N509" s="116">
        <v>0</v>
      </c>
      <c r="O509" s="116">
        <v>0</v>
      </c>
      <c r="P509" s="116">
        <v>0</v>
      </c>
      <c r="Q509" s="27" t="str">
        <f t="shared" si="130"/>
        <v>Registered</v>
      </c>
      <c r="R509" s="94">
        <f t="shared" si="131"/>
        <v>0.80000005033707799</v>
      </c>
      <c r="S509" s="95"/>
      <c r="T509" s="117">
        <f t="shared" si="150"/>
        <v>0</v>
      </c>
      <c r="U509" s="117">
        <f t="shared" si="151"/>
        <v>0</v>
      </c>
    </row>
    <row r="510" spans="1:21" x14ac:dyDescent="0.3">
      <c r="A510" s="114">
        <v>4723</v>
      </c>
      <c r="B510" s="114" t="s">
        <v>1430</v>
      </c>
      <c r="C510" s="114" t="s">
        <v>5</v>
      </c>
      <c r="D510" s="114" t="s">
        <v>5565</v>
      </c>
      <c r="E510" s="114" t="s">
        <v>5566</v>
      </c>
      <c r="F510" s="115">
        <v>45100</v>
      </c>
      <c r="G510" s="114" t="s">
        <v>5380</v>
      </c>
      <c r="H510" s="116">
        <v>11698214</v>
      </c>
      <c r="I510" s="116">
        <v>9358572</v>
      </c>
      <c r="J510" s="116">
        <v>9358572</v>
      </c>
      <c r="K510" s="116">
        <v>0</v>
      </c>
      <c r="L510" s="116">
        <v>0</v>
      </c>
      <c r="M510" s="116">
        <v>0</v>
      </c>
      <c r="N510" s="116">
        <v>0</v>
      </c>
      <c r="O510" s="116">
        <v>0</v>
      </c>
      <c r="P510" s="116">
        <v>0</v>
      </c>
      <c r="Q510" s="27" t="str">
        <f t="shared" si="130"/>
        <v>Registered</v>
      </c>
      <c r="R510" s="94">
        <f t="shared" si="131"/>
        <v>0.8000000683865075</v>
      </c>
      <c r="S510" s="95"/>
      <c r="T510" s="117">
        <f t="shared" si="150"/>
        <v>0</v>
      </c>
      <c r="U510" s="117">
        <f t="shared" si="151"/>
        <v>0</v>
      </c>
    </row>
    <row r="511" spans="1:21" x14ac:dyDescent="0.3">
      <c r="A511" s="114">
        <v>4724</v>
      </c>
      <c r="B511" s="114" t="s">
        <v>1430</v>
      </c>
      <c r="C511" s="114" t="s">
        <v>5</v>
      </c>
      <c r="D511" s="114" t="s">
        <v>5567</v>
      </c>
      <c r="E511" s="114" t="s">
        <v>5568</v>
      </c>
      <c r="F511" s="115">
        <v>45107</v>
      </c>
      <c r="G511" s="114" t="s">
        <v>3591</v>
      </c>
      <c r="H511" s="116">
        <v>8080357</v>
      </c>
      <c r="I511" s="116">
        <v>6464285</v>
      </c>
      <c r="J511" s="116">
        <v>6464285</v>
      </c>
      <c r="K511" s="116">
        <v>0</v>
      </c>
      <c r="L511" s="116">
        <v>0</v>
      </c>
      <c r="M511" s="116">
        <v>0</v>
      </c>
      <c r="N511" s="116">
        <v>0</v>
      </c>
      <c r="O511" s="116">
        <v>0</v>
      </c>
      <c r="P511" s="116">
        <v>0</v>
      </c>
      <c r="Q511" s="27" t="str">
        <f t="shared" si="130"/>
        <v>Registered</v>
      </c>
      <c r="R511" s="94">
        <f t="shared" si="131"/>
        <v>0.79999992574585499</v>
      </c>
      <c r="S511" s="95"/>
      <c r="T511" s="117">
        <f t="shared" si="150"/>
        <v>0</v>
      </c>
      <c r="U511" s="117">
        <f t="shared" si="151"/>
        <v>0</v>
      </c>
    </row>
    <row r="512" spans="1:21" x14ac:dyDescent="0.3">
      <c r="A512" s="114">
        <v>4725</v>
      </c>
      <c r="B512" s="114" t="s">
        <v>1430</v>
      </c>
      <c r="C512" s="114" t="s">
        <v>5</v>
      </c>
      <c r="D512" s="114" t="s">
        <v>5569</v>
      </c>
      <c r="E512" s="114" t="s">
        <v>5570</v>
      </c>
      <c r="F512" s="115">
        <v>45104</v>
      </c>
      <c r="G512" s="114" t="s">
        <v>2008</v>
      </c>
      <c r="H512" s="116">
        <v>7911607</v>
      </c>
      <c r="I512" s="116">
        <v>6329283</v>
      </c>
      <c r="J512" s="116">
        <v>6329283</v>
      </c>
      <c r="K512" s="116">
        <v>0</v>
      </c>
      <c r="L512" s="116">
        <v>0</v>
      </c>
      <c r="M512" s="116">
        <v>0</v>
      </c>
      <c r="N512" s="116">
        <v>0</v>
      </c>
      <c r="O512" s="116">
        <v>0</v>
      </c>
      <c r="P512" s="116">
        <v>0</v>
      </c>
      <c r="Q512" s="27" t="str">
        <f t="shared" si="130"/>
        <v>Registered</v>
      </c>
      <c r="R512" s="94">
        <f t="shared" si="131"/>
        <v>0.79999967136891403</v>
      </c>
      <c r="S512" s="95"/>
      <c r="T512" s="117">
        <f t="shared" si="150"/>
        <v>0</v>
      </c>
      <c r="U512" s="117">
        <f t="shared" si="151"/>
        <v>0</v>
      </c>
    </row>
    <row r="513" spans="1:21" x14ac:dyDescent="0.3">
      <c r="A513" s="114">
        <v>4726</v>
      </c>
      <c r="B513" s="114" t="s">
        <v>1430</v>
      </c>
      <c r="C513" s="114" t="s">
        <v>5</v>
      </c>
      <c r="D513" s="114" t="s">
        <v>5571</v>
      </c>
      <c r="E513" s="114" t="s">
        <v>5572</v>
      </c>
      <c r="F513" s="115">
        <v>45100</v>
      </c>
      <c r="G513" s="114" t="s">
        <v>5155</v>
      </c>
      <c r="H513" s="116">
        <v>12814286</v>
      </c>
      <c r="I513" s="116">
        <v>10251428</v>
      </c>
      <c r="J513" s="116">
        <v>10251428</v>
      </c>
      <c r="K513" s="116">
        <v>0</v>
      </c>
      <c r="L513" s="116">
        <v>0</v>
      </c>
      <c r="M513" s="116">
        <v>0</v>
      </c>
      <c r="N513" s="116">
        <v>0</v>
      </c>
      <c r="O513" s="116">
        <v>0</v>
      </c>
      <c r="P513" s="116">
        <v>0</v>
      </c>
      <c r="Q513" s="27" t="str">
        <f t="shared" si="130"/>
        <v>Registered</v>
      </c>
      <c r="R513" s="94">
        <f t="shared" si="131"/>
        <v>0.79999993756967813</v>
      </c>
      <c r="S513" s="95"/>
      <c r="T513" s="117">
        <f t="shared" si="150"/>
        <v>0</v>
      </c>
      <c r="U513" s="117">
        <f t="shared" si="151"/>
        <v>0</v>
      </c>
    </row>
    <row r="514" spans="1:21" x14ac:dyDescent="0.3">
      <c r="A514" s="114">
        <v>4727</v>
      </c>
      <c r="B514" s="114" t="s">
        <v>1430</v>
      </c>
      <c r="C514" s="114" t="s">
        <v>5</v>
      </c>
      <c r="D514" s="114" t="s">
        <v>3028</v>
      </c>
      <c r="E514" s="114" t="s">
        <v>3029</v>
      </c>
      <c r="F514" s="115">
        <v>45104</v>
      </c>
      <c r="G514" s="114" t="s">
        <v>3030</v>
      </c>
      <c r="H514" s="116">
        <v>11698214</v>
      </c>
      <c r="I514" s="116">
        <v>9358572</v>
      </c>
      <c r="J514" s="116">
        <v>9358572</v>
      </c>
      <c r="K514" s="116">
        <v>0</v>
      </c>
      <c r="L514" s="116">
        <v>0</v>
      </c>
      <c r="M514" s="116">
        <v>0</v>
      </c>
      <c r="N514" s="116">
        <v>0</v>
      </c>
      <c r="O514" s="116">
        <v>0</v>
      </c>
      <c r="P514" s="116">
        <v>0</v>
      </c>
      <c r="Q514" s="27" t="str">
        <f t="shared" ref="Q514:Q577" si="152">IF(G514="01 Jan 1900","Unregistered","Registered")</f>
        <v>Registered</v>
      </c>
      <c r="R514" s="94">
        <f t="shared" si="131"/>
        <v>0.8000000683865075</v>
      </c>
      <c r="S514" s="95"/>
      <c r="T514" s="117">
        <f t="shared" si="150"/>
        <v>0</v>
      </c>
      <c r="U514" s="117">
        <f t="shared" si="151"/>
        <v>0</v>
      </c>
    </row>
    <row r="515" spans="1:21" x14ac:dyDescent="0.3">
      <c r="A515" s="114">
        <v>4728</v>
      </c>
      <c r="B515" s="114" t="s">
        <v>1430</v>
      </c>
      <c r="C515" s="114" t="s">
        <v>5</v>
      </c>
      <c r="D515" s="114" t="s">
        <v>5573</v>
      </c>
      <c r="E515" s="114" t="s">
        <v>5574</v>
      </c>
      <c r="F515" s="115">
        <v>45090</v>
      </c>
      <c r="G515" s="114" t="s">
        <v>3125</v>
      </c>
      <c r="H515" s="116">
        <v>12187500</v>
      </c>
      <c r="I515" s="116">
        <v>9750000</v>
      </c>
      <c r="J515" s="116">
        <v>9750000</v>
      </c>
      <c r="K515" s="116">
        <v>0</v>
      </c>
      <c r="L515" s="116">
        <v>0</v>
      </c>
      <c r="M515" s="116">
        <v>0</v>
      </c>
      <c r="N515" s="116">
        <v>0</v>
      </c>
      <c r="O515" s="116">
        <v>0</v>
      </c>
      <c r="P515" s="116">
        <v>0</v>
      </c>
      <c r="Q515" s="27" t="str">
        <f t="shared" si="152"/>
        <v>Registered</v>
      </c>
      <c r="R515" s="94">
        <f t="shared" ref="R515:R578" si="153">(I515/H515)</f>
        <v>0.8</v>
      </c>
      <c r="S515" s="95"/>
      <c r="T515" s="117">
        <f t="shared" si="150"/>
        <v>0</v>
      </c>
      <c r="U515" s="117">
        <f t="shared" si="151"/>
        <v>0</v>
      </c>
    </row>
    <row r="516" spans="1:21" x14ac:dyDescent="0.3">
      <c r="A516" s="114">
        <v>4729</v>
      </c>
      <c r="B516" s="114" t="s">
        <v>1430</v>
      </c>
      <c r="C516" s="114" t="s">
        <v>5</v>
      </c>
      <c r="D516" s="114" t="s">
        <v>5575</v>
      </c>
      <c r="E516" s="114" t="s">
        <v>5576</v>
      </c>
      <c r="F516" s="115">
        <v>45107</v>
      </c>
      <c r="G516" s="114" t="s">
        <v>5577</v>
      </c>
      <c r="H516" s="116">
        <v>11970900</v>
      </c>
      <c r="I516" s="116">
        <v>9576720</v>
      </c>
      <c r="J516" s="116">
        <v>9576720</v>
      </c>
      <c r="K516" s="116">
        <v>0</v>
      </c>
      <c r="L516" s="116">
        <v>0</v>
      </c>
      <c r="M516" s="116">
        <v>0</v>
      </c>
      <c r="N516" s="116">
        <v>0</v>
      </c>
      <c r="O516" s="116">
        <v>0</v>
      </c>
      <c r="P516" s="116">
        <v>0</v>
      </c>
      <c r="Q516" s="27" t="str">
        <f t="shared" si="152"/>
        <v>Registered</v>
      </c>
      <c r="R516" s="94">
        <f t="shared" si="153"/>
        <v>0.8</v>
      </c>
      <c r="S516" s="95"/>
      <c r="T516" s="117">
        <f t="shared" si="150"/>
        <v>0</v>
      </c>
      <c r="U516" s="117">
        <f t="shared" si="151"/>
        <v>0</v>
      </c>
    </row>
    <row r="517" spans="1:21" x14ac:dyDescent="0.3">
      <c r="A517" s="114">
        <v>4730</v>
      </c>
      <c r="B517" s="114" t="s">
        <v>1430</v>
      </c>
      <c r="C517" s="114" t="s">
        <v>5</v>
      </c>
      <c r="D517" s="114" t="s">
        <v>5578</v>
      </c>
      <c r="E517" s="114" t="s">
        <v>5579</v>
      </c>
      <c r="F517" s="115">
        <v>45100</v>
      </c>
      <c r="G517" s="114" t="s">
        <v>3420</v>
      </c>
      <c r="H517" s="116">
        <v>11716200</v>
      </c>
      <c r="I517" s="116">
        <v>8435664</v>
      </c>
      <c r="J517" s="116">
        <v>8435664</v>
      </c>
      <c r="K517" s="116">
        <v>0</v>
      </c>
      <c r="L517" s="116">
        <v>0</v>
      </c>
      <c r="M517" s="116">
        <v>0</v>
      </c>
      <c r="N517" s="116">
        <v>0</v>
      </c>
      <c r="O517" s="116">
        <v>0</v>
      </c>
      <c r="P517" s="116">
        <v>0</v>
      </c>
      <c r="Q517" s="27" t="str">
        <f t="shared" si="152"/>
        <v>Registered</v>
      </c>
      <c r="R517" s="94">
        <f t="shared" si="153"/>
        <v>0.72</v>
      </c>
      <c r="S517" s="95"/>
      <c r="T517" s="117">
        <f t="shared" si="150"/>
        <v>0</v>
      </c>
      <c r="U517" s="117">
        <f t="shared" si="151"/>
        <v>0</v>
      </c>
    </row>
    <row r="518" spans="1:21" x14ac:dyDescent="0.3">
      <c r="A518" s="114">
        <v>4731</v>
      </c>
      <c r="B518" s="114" t="s">
        <v>1430</v>
      </c>
      <c r="C518" s="114" t="s">
        <v>5</v>
      </c>
      <c r="D518" s="114" t="s">
        <v>5580</v>
      </c>
      <c r="E518" s="114" t="s">
        <v>5581</v>
      </c>
      <c r="F518" s="115">
        <v>45131</v>
      </c>
      <c r="G518" s="114" t="s">
        <v>2714</v>
      </c>
      <c r="H518" s="116">
        <v>12633929</v>
      </c>
      <c r="I518" s="116">
        <v>10107143</v>
      </c>
      <c r="J518" s="116">
        <v>10107143</v>
      </c>
      <c r="K518" s="116">
        <v>0</v>
      </c>
      <c r="L518" s="116">
        <v>0</v>
      </c>
      <c r="M518" s="116">
        <v>0</v>
      </c>
      <c r="N518" s="116">
        <v>0</v>
      </c>
      <c r="O518" s="116">
        <v>0</v>
      </c>
      <c r="P518" s="116">
        <v>0</v>
      </c>
      <c r="Q518" s="27" t="str">
        <f t="shared" si="152"/>
        <v>Registered</v>
      </c>
      <c r="R518" s="94">
        <f t="shared" si="153"/>
        <v>0.79999998416961182</v>
      </c>
      <c r="S518" s="95"/>
      <c r="T518" s="117">
        <f t="shared" si="150"/>
        <v>0</v>
      </c>
      <c r="U518" s="117">
        <f t="shared" si="151"/>
        <v>0</v>
      </c>
    </row>
    <row r="519" spans="1:21" x14ac:dyDescent="0.3">
      <c r="A519" s="114">
        <v>4732</v>
      </c>
      <c r="B519" s="114" t="s">
        <v>1430</v>
      </c>
      <c r="C519" s="114" t="s">
        <v>5</v>
      </c>
      <c r="D519" s="114" t="s">
        <v>5582</v>
      </c>
      <c r="E519" s="114" t="s">
        <v>5583</v>
      </c>
      <c r="F519" s="115">
        <v>46022</v>
      </c>
      <c r="G519" s="114" t="s">
        <v>5419</v>
      </c>
      <c r="H519" s="116">
        <v>9685714</v>
      </c>
      <c r="I519" s="116">
        <v>7748572</v>
      </c>
      <c r="J519" s="116">
        <v>7748572</v>
      </c>
      <c r="K519" s="116">
        <v>0</v>
      </c>
      <c r="L519" s="116">
        <v>0</v>
      </c>
      <c r="M519" s="116">
        <v>0</v>
      </c>
      <c r="N519" s="116">
        <v>0</v>
      </c>
      <c r="O519" s="116">
        <v>0</v>
      </c>
      <c r="P519" s="116">
        <v>0</v>
      </c>
      <c r="Q519" s="27" t="str">
        <f t="shared" si="152"/>
        <v>Registered</v>
      </c>
      <c r="R519" s="94">
        <f t="shared" si="153"/>
        <v>0.80000008259587263</v>
      </c>
      <c r="S519" s="95"/>
      <c r="T519" s="117">
        <f t="shared" si="150"/>
        <v>0</v>
      </c>
      <c r="U519" s="117">
        <f t="shared" si="151"/>
        <v>0</v>
      </c>
    </row>
    <row r="520" spans="1:21" x14ac:dyDescent="0.3">
      <c r="A520" s="114">
        <v>4733</v>
      </c>
      <c r="B520" s="114" t="s">
        <v>1430</v>
      </c>
      <c r="C520" s="114" t="s">
        <v>5</v>
      </c>
      <c r="D520" s="114" t="s">
        <v>5584</v>
      </c>
      <c r="E520" s="114" t="s">
        <v>5585</v>
      </c>
      <c r="F520" s="115">
        <v>45852</v>
      </c>
      <c r="G520" s="114" t="s">
        <v>4921</v>
      </c>
      <c r="H520" s="116">
        <v>9442650</v>
      </c>
      <c r="I520" s="116">
        <v>7554122</v>
      </c>
      <c r="J520" s="116">
        <v>7554122</v>
      </c>
      <c r="K520" s="116">
        <v>0</v>
      </c>
      <c r="L520" s="116">
        <v>0</v>
      </c>
      <c r="M520" s="116">
        <v>0</v>
      </c>
      <c r="N520" s="116">
        <v>0</v>
      </c>
      <c r="O520" s="116">
        <v>0</v>
      </c>
      <c r="P520" s="116">
        <v>0</v>
      </c>
      <c r="Q520" s="27" t="str">
        <f t="shared" si="152"/>
        <v>Registered</v>
      </c>
      <c r="R520" s="94">
        <f t="shared" si="153"/>
        <v>0.80000021180494885</v>
      </c>
      <c r="S520" s="95"/>
      <c r="T520" s="117">
        <f t="shared" si="150"/>
        <v>0</v>
      </c>
      <c r="U520" s="117">
        <f t="shared" si="151"/>
        <v>0</v>
      </c>
    </row>
    <row r="521" spans="1:21" x14ac:dyDescent="0.3">
      <c r="A521" s="114">
        <v>4734</v>
      </c>
      <c r="B521" s="114" t="s">
        <v>1430</v>
      </c>
      <c r="C521" s="114" t="s">
        <v>5</v>
      </c>
      <c r="D521" s="114" t="s">
        <v>3617</v>
      </c>
      <c r="E521" s="114" t="s">
        <v>3618</v>
      </c>
      <c r="F521" s="115">
        <v>45230</v>
      </c>
      <c r="G521" s="114" t="s">
        <v>3033</v>
      </c>
      <c r="H521" s="116">
        <v>8078451</v>
      </c>
      <c r="I521" s="116">
        <v>6462762</v>
      </c>
      <c r="J521" s="116">
        <v>6462762</v>
      </c>
      <c r="K521" s="116">
        <v>0</v>
      </c>
      <c r="L521" s="116">
        <v>0</v>
      </c>
      <c r="M521" s="116">
        <v>0</v>
      </c>
      <c r="N521" s="116">
        <v>0</v>
      </c>
      <c r="O521" s="116">
        <v>0</v>
      </c>
      <c r="P521" s="116">
        <v>0</v>
      </c>
      <c r="Q521" s="27" t="str">
        <f t="shared" si="152"/>
        <v>Registered</v>
      </c>
      <c r="R521" s="94">
        <f t="shared" si="153"/>
        <v>0.80000014854332846</v>
      </c>
      <c r="S521" s="95"/>
      <c r="T521" s="117">
        <f t="shared" si="150"/>
        <v>0</v>
      </c>
      <c r="U521" s="117">
        <f t="shared" si="151"/>
        <v>0</v>
      </c>
    </row>
    <row r="522" spans="1:21" x14ac:dyDescent="0.3">
      <c r="A522" s="114">
        <v>4735</v>
      </c>
      <c r="B522" s="114" t="s">
        <v>1430</v>
      </c>
      <c r="C522" s="114" t="s">
        <v>5</v>
      </c>
      <c r="D522" s="114" t="s">
        <v>5586</v>
      </c>
      <c r="E522" s="114" t="s">
        <v>5587</v>
      </c>
      <c r="F522" s="115">
        <v>45105</v>
      </c>
      <c r="G522" s="114" t="s">
        <v>3010</v>
      </c>
      <c r="H522" s="116">
        <v>12008929</v>
      </c>
      <c r="I522" s="116">
        <v>9607140</v>
      </c>
      <c r="J522" s="116">
        <v>9607140</v>
      </c>
      <c r="K522" s="116">
        <v>0</v>
      </c>
      <c r="L522" s="116">
        <v>0</v>
      </c>
      <c r="M522" s="116">
        <v>0</v>
      </c>
      <c r="N522" s="116">
        <v>0</v>
      </c>
      <c r="O522" s="116">
        <v>0</v>
      </c>
      <c r="P522" s="116">
        <v>0</v>
      </c>
      <c r="Q522" s="27" t="str">
        <f t="shared" si="152"/>
        <v>Registered</v>
      </c>
      <c r="R522" s="94">
        <f t="shared" si="153"/>
        <v>0.79999973353160803</v>
      </c>
      <c r="S522" s="95"/>
      <c r="T522" s="117">
        <f t="shared" si="150"/>
        <v>0</v>
      </c>
      <c r="U522" s="117">
        <f t="shared" si="151"/>
        <v>0</v>
      </c>
    </row>
    <row r="523" spans="1:21" x14ac:dyDescent="0.3">
      <c r="A523" s="114">
        <v>4736</v>
      </c>
      <c r="B523" s="114" t="s">
        <v>1430</v>
      </c>
      <c r="C523" s="114" t="s">
        <v>5</v>
      </c>
      <c r="D523" s="114" t="s">
        <v>5588</v>
      </c>
      <c r="E523" s="114" t="s">
        <v>5589</v>
      </c>
      <c r="F523" s="115">
        <v>45090</v>
      </c>
      <c r="G523" s="114" t="s">
        <v>3548</v>
      </c>
      <c r="H523" s="116">
        <v>12232143</v>
      </c>
      <c r="I523" s="116">
        <v>9785715</v>
      </c>
      <c r="J523" s="116">
        <v>9785715</v>
      </c>
      <c r="K523" s="116">
        <v>0</v>
      </c>
      <c r="L523" s="116">
        <v>0</v>
      </c>
      <c r="M523" s="116">
        <v>0</v>
      </c>
      <c r="N523" s="116">
        <v>0</v>
      </c>
      <c r="O523" s="116">
        <v>0</v>
      </c>
      <c r="P523" s="116">
        <v>0</v>
      </c>
      <c r="Q523" s="27" t="str">
        <f t="shared" si="152"/>
        <v>Registered</v>
      </c>
      <c r="R523" s="94">
        <f t="shared" si="153"/>
        <v>0.80000004905109434</v>
      </c>
      <c r="S523" s="95"/>
      <c r="T523" s="117">
        <f t="shared" si="150"/>
        <v>0</v>
      </c>
      <c r="U523" s="117">
        <f t="shared" si="151"/>
        <v>0</v>
      </c>
    </row>
    <row r="524" spans="1:21" x14ac:dyDescent="0.3">
      <c r="A524" s="114">
        <v>4737</v>
      </c>
      <c r="B524" s="114" t="s">
        <v>1430</v>
      </c>
      <c r="C524" s="114" t="s">
        <v>5</v>
      </c>
      <c r="D524" s="114" t="s">
        <v>5590</v>
      </c>
      <c r="E524" s="114" t="s">
        <v>5591</v>
      </c>
      <c r="F524" s="115">
        <v>45096</v>
      </c>
      <c r="G524" s="114" t="s">
        <v>4263</v>
      </c>
      <c r="H524" s="116">
        <v>7857582</v>
      </c>
      <c r="I524" s="116">
        <v>6286064</v>
      </c>
      <c r="J524" s="116">
        <v>6286064</v>
      </c>
      <c r="K524" s="116">
        <v>0</v>
      </c>
      <c r="L524" s="116">
        <v>0</v>
      </c>
      <c r="M524" s="116">
        <v>0</v>
      </c>
      <c r="N524" s="116">
        <v>0</v>
      </c>
      <c r="O524" s="116">
        <v>0</v>
      </c>
      <c r="P524" s="116">
        <v>0</v>
      </c>
      <c r="Q524" s="27" t="str">
        <f t="shared" si="152"/>
        <v>Registered</v>
      </c>
      <c r="R524" s="94">
        <f t="shared" si="153"/>
        <v>0.79999979637501717</v>
      </c>
      <c r="S524" s="95"/>
      <c r="T524" s="117">
        <f t="shared" si="150"/>
        <v>0</v>
      </c>
      <c r="U524" s="117">
        <f t="shared" si="151"/>
        <v>0</v>
      </c>
    </row>
    <row r="525" spans="1:21" x14ac:dyDescent="0.3">
      <c r="A525" s="114">
        <v>4738</v>
      </c>
      <c r="B525" s="114" t="s">
        <v>1430</v>
      </c>
      <c r="C525" s="114" t="s">
        <v>5</v>
      </c>
      <c r="D525" s="114" t="s">
        <v>5592</v>
      </c>
      <c r="E525" s="114" t="s">
        <v>5593</v>
      </c>
      <c r="F525" s="115">
        <v>45735</v>
      </c>
      <c r="G525" s="114" t="s">
        <v>2176</v>
      </c>
      <c r="H525" s="116">
        <v>8885000</v>
      </c>
      <c r="I525" s="116">
        <v>7108000</v>
      </c>
      <c r="J525" s="116">
        <v>7108000</v>
      </c>
      <c r="K525" s="116">
        <v>0</v>
      </c>
      <c r="L525" s="116">
        <v>0</v>
      </c>
      <c r="M525" s="116">
        <v>0</v>
      </c>
      <c r="N525" s="116">
        <v>0</v>
      </c>
      <c r="O525" s="116">
        <v>0</v>
      </c>
      <c r="P525" s="116">
        <v>0</v>
      </c>
      <c r="Q525" s="27" t="str">
        <f t="shared" si="152"/>
        <v>Registered</v>
      </c>
      <c r="R525" s="94">
        <f t="shared" si="153"/>
        <v>0.8</v>
      </c>
      <c r="S525" s="95"/>
      <c r="T525" s="117">
        <f t="shared" si="150"/>
        <v>0</v>
      </c>
      <c r="U525" s="117">
        <f t="shared" si="151"/>
        <v>0</v>
      </c>
    </row>
    <row r="526" spans="1:21" x14ac:dyDescent="0.3">
      <c r="A526" s="114">
        <v>4739</v>
      </c>
      <c r="B526" s="114" t="s">
        <v>1430</v>
      </c>
      <c r="C526" s="114" t="s">
        <v>5</v>
      </c>
      <c r="D526" s="114" t="s">
        <v>5594</v>
      </c>
      <c r="E526" s="114" t="s">
        <v>5595</v>
      </c>
      <c r="F526" s="115">
        <v>45127</v>
      </c>
      <c r="G526" s="114" t="s">
        <v>3056</v>
      </c>
      <c r="H526" s="116">
        <v>12589286</v>
      </c>
      <c r="I526" s="116">
        <v>10071428</v>
      </c>
      <c r="J526" s="116">
        <v>10071428</v>
      </c>
      <c r="K526" s="116">
        <v>0</v>
      </c>
      <c r="L526" s="116">
        <v>0</v>
      </c>
      <c r="M526" s="116">
        <v>0</v>
      </c>
      <c r="N526" s="116">
        <v>0</v>
      </c>
      <c r="O526" s="116">
        <v>0</v>
      </c>
      <c r="P526" s="116">
        <v>0</v>
      </c>
      <c r="Q526" s="27" t="str">
        <f t="shared" si="152"/>
        <v>Registered</v>
      </c>
      <c r="R526" s="94">
        <f t="shared" si="153"/>
        <v>0.79999993645390211</v>
      </c>
      <c r="S526" s="95"/>
      <c r="T526" s="117">
        <f t="shared" si="150"/>
        <v>0</v>
      </c>
      <c r="U526" s="117">
        <f t="shared" si="151"/>
        <v>0</v>
      </c>
    </row>
    <row r="527" spans="1:21" x14ac:dyDescent="0.3">
      <c r="A527" s="114">
        <v>4740</v>
      </c>
      <c r="B527" s="114" t="s">
        <v>1430</v>
      </c>
      <c r="C527" s="114" t="s">
        <v>5</v>
      </c>
      <c r="D527" s="114" t="s">
        <v>5596</v>
      </c>
      <c r="E527" s="114" t="s">
        <v>5597</v>
      </c>
      <c r="F527" s="115">
        <v>45512</v>
      </c>
      <c r="G527" s="114" t="s">
        <v>5598</v>
      </c>
      <c r="H527" s="116">
        <v>8893750</v>
      </c>
      <c r="I527" s="116">
        <v>6225629</v>
      </c>
      <c r="J527" s="116">
        <v>6225629</v>
      </c>
      <c r="K527" s="116">
        <v>0</v>
      </c>
      <c r="L527" s="116">
        <v>0</v>
      </c>
      <c r="M527" s="116">
        <v>0</v>
      </c>
      <c r="N527" s="116">
        <v>0</v>
      </c>
      <c r="O527" s="116">
        <v>0</v>
      </c>
      <c r="P527" s="116">
        <v>0</v>
      </c>
      <c r="Q527" s="27" t="str">
        <f t="shared" si="152"/>
        <v>Registered</v>
      </c>
      <c r="R527" s="94">
        <f t="shared" si="153"/>
        <v>0.70000044975404074</v>
      </c>
      <c r="S527" s="95"/>
      <c r="T527" s="117">
        <f t="shared" si="150"/>
        <v>0</v>
      </c>
      <c r="U527" s="117">
        <f t="shared" si="151"/>
        <v>0</v>
      </c>
    </row>
    <row r="528" spans="1:21" x14ac:dyDescent="0.3">
      <c r="A528" s="114">
        <v>4741</v>
      </c>
      <c r="B528" s="114" t="s">
        <v>1430</v>
      </c>
      <c r="C528" s="114" t="s">
        <v>5</v>
      </c>
      <c r="D528" s="114" t="s">
        <v>5599</v>
      </c>
      <c r="E528" s="114" t="s">
        <v>5600</v>
      </c>
      <c r="F528" s="115">
        <v>45107</v>
      </c>
      <c r="G528" s="114" t="s">
        <v>3567</v>
      </c>
      <c r="H528" s="116">
        <v>7983438</v>
      </c>
      <c r="I528" s="116">
        <v>6386754</v>
      </c>
      <c r="J528" s="116">
        <v>6386754</v>
      </c>
      <c r="K528" s="116">
        <v>0</v>
      </c>
      <c r="L528" s="116">
        <v>0</v>
      </c>
      <c r="M528" s="116">
        <v>0</v>
      </c>
      <c r="N528" s="116">
        <v>0</v>
      </c>
      <c r="O528" s="116">
        <v>0</v>
      </c>
      <c r="P528" s="116">
        <v>0</v>
      </c>
      <c r="Q528" s="27" t="str">
        <f t="shared" si="152"/>
        <v>Registered</v>
      </c>
      <c r="R528" s="94">
        <f t="shared" si="153"/>
        <v>0.80000045093354522</v>
      </c>
      <c r="S528" s="95"/>
      <c r="T528" s="117">
        <f t="shared" si="150"/>
        <v>0</v>
      </c>
      <c r="U528" s="117">
        <f t="shared" si="151"/>
        <v>0</v>
      </c>
    </row>
    <row r="529" spans="1:21" x14ac:dyDescent="0.3">
      <c r="A529" s="114">
        <v>4742</v>
      </c>
      <c r="B529" s="114" t="s">
        <v>1430</v>
      </c>
      <c r="C529" s="114" t="s">
        <v>5</v>
      </c>
      <c r="D529" s="114" t="s">
        <v>5601</v>
      </c>
      <c r="E529" s="114" t="s">
        <v>5602</v>
      </c>
      <c r="F529" s="115">
        <v>45105</v>
      </c>
      <c r="G529" s="114" t="s">
        <v>1963</v>
      </c>
      <c r="H529" s="116">
        <v>12008929</v>
      </c>
      <c r="I529" s="116">
        <v>9607140</v>
      </c>
      <c r="J529" s="116">
        <v>9607140</v>
      </c>
      <c r="K529" s="116">
        <v>0</v>
      </c>
      <c r="L529" s="116">
        <v>0</v>
      </c>
      <c r="M529" s="116">
        <v>0</v>
      </c>
      <c r="N529" s="116">
        <v>0</v>
      </c>
      <c r="O529" s="116">
        <v>0</v>
      </c>
      <c r="P529" s="116">
        <v>0</v>
      </c>
      <c r="Q529" s="27" t="str">
        <f t="shared" si="152"/>
        <v>Registered</v>
      </c>
      <c r="R529" s="94">
        <f t="shared" si="153"/>
        <v>0.79999973353160803</v>
      </c>
      <c r="S529" s="95"/>
      <c r="T529" s="117">
        <f t="shared" si="150"/>
        <v>0</v>
      </c>
      <c r="U529" s="117">
        <f t="shared" si="151"/>
        <v>0</v>
      </c>
    </row>
    <row r="530" spans="1:21" x14ac:dyDescent="0.3">
      <c r="A530" s="114">
        <v>4743</v>
      </c>
      <c r="B530" s="114" t="s">
        <v>1430</v>
      </c>
      <c r="C530" s="114" t="s">
        <v>5</v>
      </c>
      <c r="D530" s="114" t="s">
        <v>5603</v>
      </c>
      <c r="E530" s="114" t="s">
        <v>5604</v>
      </c>
      <c r="F530" s="115">
        <v>45138</v>
      </c>
      <c r="G530" s="114" t="s">
        <v>4878</v>
      </c>
      <c r="H530" s="116">
        <v>12009105</v>
      </c>
      <c r="I530" s="116">
        <v>9607283</v>
      </c>
      <c r="J530" s="116">
        <v>9607283</v>
      </c>
      <c r="K530" s="116">
        <v>0</v>
      </c>
      <c r="L530" s="116">
        <v>0</v>
      </c>
      <c r="M530" s="116">
        <v>0</v>
      </c>
      <c r="N530" s="116">
        <v>0</v>
      </c>
      <c r="O530" s="116">
        <v>0</v>
      </c>
      <c r="P530" s="116">
        <v>0</v>
      </c>
      <c r="Q530" s="27" t="str">
        <f t="shared" si="152"/>
        <v>Registered</v>
      </c>
      <c r="R530" s="94">
        <f t="shared" si="153"/>
        <v>0.79999991672984794</v>
      </c>
      <c r="S530" s="95"/>
      <c r="T530" s="117">
        <f t="shared" si="150"/>
        <v>0</v>
      </c>
      <c r="U530" s="117">
        <f t="shared" si="151"/>
        <v>0</v>
      </c>
    </row>
    <row r="531" spans="1:21" x14ac:dyDescent="0.3">
      <c r="A531" s="114">
        <v>4744</v>
      </c>
      <c r="B531" s="114" t="s">
        <v>1430</v>
      </c>
      <c r="C531" s="114" t="s">
        <v>5</v>
      </c>
      <c r="D531" s="114" t="s">
        <v>5605</v>
      </c>
      <c r="E531" s="114" t="s">
        <v>5606</v>
      </c>
      <c r="F531" s="115">
        <v>45176</v>
      </c>
      <c r="G531" s="114" t="s">
        <v>3548</v>
      </c>
      <c r="H531" s="116">
        <v>8152350</v>
      </c>
      <c r="I531" s="116">
        <v>6521882</v>
      </c>
      <c r="J531" s="116">
        <v>6521882</v>
      </c>
      <c r="K531" s="116">
        <v>0</v>
      </c>
      <c r="L531" s="116">
        <v>0</v>
      </c>
      <c r="M531" s="116">
        <v>0</v>
      </c>
      <c r="N531" s="116">
        <v>0</v>
      </c>
      <c r="O531" s="116">
        <v>0</v>
      </c>
      <c r="P531" s="116">
        <v>0</v>
      </c>
      <c r="Q531" s="27" t="str">
        <f t="shared" si="152"/>
        <v>Registered</v>
      </c>
      <c r="R531" s="94">
        <f t="shared" si="153"/>
        <v>0.80000024532803427</v>
      </c>
      <c r="S531" s="95"/>
      <c r="T531" s="117">
        <f t="shared" si="150"/>
        <v>0</v>
      </c>
      <c r="U531" s="117">
        <f t="shared" si="151"/>
        <v>0</v>
      </c>
    </row>
    <row r="532" spans="1:21" x14ac:dyDescent="0.3">
      <c r="A532" s="114">
        <v>4745</v>
      </c>
      <c r="B532" s="114" t="s">
        <v>1430</v>
      </c>
      <c r="C532" s="114" t="s">
        <v>5</v>
      </c>
      <c r="D532" s="114" t="s">
        <v>5607</v>
      </c>
      <c r="E532" s="114" t="s">
        <v>5608</v>
      </c>
      <c r="F532" s="115">
        <v>45107</v>
      </c>
      <c r="G532" s="114" t="s">
        <v>2515</v>
      </c>
      <c r="H532" s="116">
        <v>12098214</v>
      </c>
      <c r="I532" s="116">
        <v>9678572</v>
      </c>
      <c r="J532" s="116">
        <v>9678572</v>
      </c>
      <c r="K532" s="116">
        <v>0</v>
      </c>
      <c r="L532" s="116">
        <v>0</v>
      </c>
      <c r="M532" s="116">
        <v>0</v>
      </c>
      <c r="N532" s="116">
        <v>0</v>
      </c>
      <c r="O532" s="116">
        <v>0</v>
      </c>
      <c r="P532" s="116">
        <v>0</v>
      </c>
      <c r="Q532" s="27" t="str">
        <f t="shared" si="152"/>
        <v>Registered</v>
      </c>
      <c r="R532" s="94">
        <f t="shared" si="153"/>
        <v>0.80000006612546282</v>
      </c>
      <c r="S532" s="95"/>
      <c r="T532" s="117">
        <f t="shared" si="150"/>
        <v>0</v>
      </c>
      <c r="U532" s="117">
        <f t="shared" si="151"/>
        <v>0</v>
      </c>
    </row>
    <row r="533" spans="1:21" x14ac:dyDescent="0.3">
      <c r="A533" s="114">
        <v>4746</v>
      </c>
      <c r="B533" s="114" t="s">
        <v>1430</v>
      </c>
      <c r="C533" s="114" t="s">
        <v>5</v>
      </c>
      <c r="D533" s="114" t="s">
        <v>5609</v>
      </c>
      <c r="E533" s="114" t="s">
        <v>5610</v>
      </c>
      <c r="F533" s="115">
        <v>45142</v>
      </c>
      <c r="G533" s="114" t="s">
        <v>2732</v>
      </c>
      <c r="H533" s="116">
        <v>11970900</v>
      </c>
      <c r="I533" s="116">
        <v>9576720</v>
      </c>
      <c r="J533" s="116">
        <v>9576720</v>
      </c>
      <c r="K533" s="116">
        <v>0</v>
      </c>
      <c r="L533" s="116">
        <v>0</v>
      </c>
      <c r="M533" s="116">
        <v>0</v>
      </c>
      <c r="N533" s="116">
        <v>0</v>
      </c>
      <c r="O533" s="116">
        <v>0</v>
      </c>
      <c r="P533" s="116">
        <v>0</v>
      </c>
      <c r="Q533" s="27" t="str">
        <f t="shared" si="152"/>
        <v>Registered</v>
      </c>
      <c r="R533" s="94">
        <f t="shared" si="153"/>
        <v>0.8</v>
      </c>
      <c r="S533" s="95"/>
      <c r="T533" s="117">
        <f t="shared" si="150"/>
        <v>0</v>
      </c>
      <c r="U533" s="117">
        <f t="shared" si="151"/>
        <v>0</v>
      </c>
    </row>
    <row r="534" spans="1:21" x14ac:dyDescent="0.3">
      <c r="A534" s="114">
        <v>4747</v>
      </c>
      <c r="B534" s="114" t="s">
        <v>1430</v>
      </c>
      <c r="C534" s="114" t="s">
        <v>5</v>
      </c>
      <c r="D534" s="114" t="s">
        <v>5611</v>
      </c>
      <c r="E534" s="114" t="s">
        <v>5612</v>
      </c>
      <c r="F534" s="115">
        <v>45147</v>
      </c>
      <c r="G534" s="114" t="s">
        <v>5613</v>
      </c>
      <c r="H534" s="116">
        <v>8152350</v>
      </c>
      <c r="I534" s="116">
        <v>6521882</v>
      </c>
      <c r="J534" s="116">
        <v>6521882</v>
      </c>
      <c r="K534" s="116">
        <v>0</v>
      </c>
      <c r="L534" s="116">
        <v>0</v>
      </c>
      <c r="M534" s="116">
        <v>0</v>
      </c>
      <c r="N534" s="116">
        <v>0</v>
      </c>
      <c r="O534" s="116">
        <v>0</v>
      </c>
      <c r="P534" s="116">
        <v>0</v>
      </c>
      <c r="Q534" s="27" t="str">
        <f t="shared" si="152"/>
        <v>Registered</v>
      </c>
      <c r="R534" s="94">
        <f t="shared" si="153"/>
        <v>0.80000024532803427</v>
      </c>
      <c r="S534" s="95"/>
      <c r="T534" s="117">
        <f t="shared" si="150"/>
        <v>0</v>
      </c>
      <c r="U534" s="117">
        <f t="shared" si="151"/>
        <v>0</v>
      </c>
    </row>
    <row r="535" spans="1:21" x14ac:dyDescent="0.3">
      <c r="A535" s="114">
        <v>4748</v>
      </c>
      <c r="B535" s="114" t="s">
        <v>1430</v>
      </c>
      <c r="C535" s="114" t="s">
        <v>5</v>
      </c>
      <c r="D535" s="114" t="s">
        <v>5614</v>
      </c>
      <c r="E535" s="114" t="s">
        <v>5615</v>
      </c>
      <c r="F535" s="115">
        <v>45104</v>
      </c>
      <c r="G535" s="114" t="s">
        <v>5032</v>
      </c>
      <c r="H535" s="116">
        <v>12813108</v>
      </c>
      <c r="I535" s="116">
        <v>10250484</v>
      </c>
      <c r="J535" s="116">
        <v>10250484</v>
      </c>
      <c r="K535" s="116">
        <v>0</v>
      </c>
      <c r="L535" s="116">
        <v>0</v>
      </c>
      <c r="M535" s="116">
        <v>0</v>
      </c>
      <c r="N535" s="116">
        <v>0</v>
      </c>
      <c r="O535" s="116">
        <v>0</v>
      </c>
      <c r="P535" s="116">
        <v>0</v>
      </c>
      <c r="Q535" s="27" t="str">
        <f t="shared" si="152"/>
        <v>Registered</v>
      </c>
      <c r="R535" s="94">
        <f t="shared" si="153"/>
        <v>0.7999998126918153</v>
      </c>
      <c r="S535" s="95"/>
      <c r="T535" s="117">
        <f t="shared" si="150"/>
        <v>0</v>
      </c>
      <c r="U535" s="117">
        <f t="shared" si="151"/>
        <v>0</v>
      </c>
    </row>
    <row r="536" spans="1:21" x14ac:dyDescent="0.3">
      <c r="A536" s="114">
        <v>4749</v>
      </c>
      <c r="B536" s="114" t="s">
        <v>1430</v>
      </c>
      <c r="C536" s="114" t="s">
        <v>5</v>
      </c>
      <c r="D536" s="114" t="s">
        <v>3751</v>
      </c>
      <c r="E536" s="114" t="s">
        <v>3752</v>
      </c>
      <c r="F536" s="115">
        <v>45105</v>
      </c>
      <c r="G536" s="114" t="s">
        <v>3753</v>
      </c>
      <c r="H536" s="116">
        <v>7812500</v>
      </c>
      <c r="I536" s="116">
        <v>6250000</v>
      </c>
      <c r="J536" s="116">
        <v>6250000</v>
      </c>
      <c r="K536" s="116">
        <v>0</v>
      </c>
      <c r="L536" s="116">
        <v>0</v>
      </c>
      <c r="M536" s="116">
        <v>0</v>
      </c>
      <c r="N536" s="116">
        <v>0</v>
      </c>
      <c r="O536" s="116">
        <v>0</v>
      </c>
      <c r="P536" s="116">
        <v>0</v>
      </c>
      <c r="Q536" s="27" t="str">
        <f t="shared" si="152"/>
        <v>Registered</v>
      </c>
      <c r="R536" s="94">
        <f t="shared" si="153"/>
        <v>0.8</v>
      </c>
      <c r="S536" s="95"/>
      <c r="T536" s="117">
        <f t="shared" si="150"/>
        <v>0</v>
      </c>
      <c r="U536" s="117">
        <f t="shared" si="151"/>
        <v>0</v>
      </c>
    </row>
    <row r="537" spans="1:21" x14ac:dyDescent="0.3">
      <c r="A537" s="114">
        <v>4750</v>
      </c>
      <c r="B537" s="114" t="s">
        <v>1430</v>
      </c>
      <c r="C537" s="114" t="s">
        <v>5</v>
      </c>
      <c r="D537" s="114" t="s">
        <v>5616</v>
      </c>
      <c r="E537" s="114" t="s">
        <v>5617</v>
      </c>
      <c r="F537" s="115">
        <v>45411</v>
      </c>
      <c r="G537" s="114" t="s">
        <v>2944</v>
      </c>
      <c r="H537" s="116">
        <v>12340179</v>
      </c>
      <c r="I537" s="116">
        <v>10305132</v>
      </c>
      <c r="J537" s="116">
        <v>10305132</v>
      </c>
      <c r="K537" s="116">
        <v>0</v>
      </c>
      <c r="L537" s="116">
        <v>0</v>
      </c>
      <c r="M537" s="116">
        <v>0</v>
      </c>
      <c r="N537" s="116">
        <v>0</v>
      </c>
      <c r="O537" s="116">
        <v>0</v>
      </c>
      <c r="P537" s="116">
        <v>0</v>
      </c>
      <c r="Q537" s="27" t="str">
        <f t="shared" si="152"/>
        <v>Registered</v>
      </c>
      <c r="R537" s="94">
        <f t="shared" si="153"/>
        <v>0.83508772441631518</v>
      </c>
      <c r="S537" s="95"/>
      <c r="T537" s="117">
        <f t="shared" si="150"/>
        <v>0</v>
      </c>
      <c r="U537" s="117">
        <f t="shared" si="151"/>
        <v>0</v>
      </c>
    </row>
    <row r="538" spans="1:21" x14ac:dyDescent="0.3">
      <c r="A538" s="114">
        <v>4751</v>
      </c>
      <c r="B538" s="114" t="s">
        <v>1430</v>
      </c>
      <c r="C538" s="114" t="s">
        <v>5</v>
      </c>
      <c r="D538" s="114" t="s">
        <v>5618</v>
      </c>
      <c r="E538" s="114" t="s">
        <v>5619</v>
      </c>
      <c r="F538" s="115">
        <v>45314</v>
      </c>
      <c r="G538" s="114" t="s">
        <v>2410</v>
      </c>
      <c r="H538" s="116">
        <v>8974623</v>
      </c>
      <c r="I538" s="116">
        <v>7179697</v>
      </c>
      <c r="J538" s="116">
        <v>7179697</v>
      </c>
      <c r="K538" s="116">
        <v>0</v>
      </c>
      <c r="L538" s="116">
        <v>0</v>
      </c>
      <c r="M538" s="116">
        <v>0</v>
      </c>
      <c r="N538" s="116">
        <v>0</v>
      </c>
      <c r="O538" s="116">
        <v>0</v>
      </c>
      <c r="P538" s="116">
        <v>0</v>
      </c>
      <c r="Q538" s="27" t="str">
        <f t="shared" si="152"/>
        <v>Registered</v>
      </c>
      <c r="R538" s="94">
        <f t="shared" si="153"/>
        <v>0.79999984400458934</v>
      </c>
      <c r="S538" s="95"/>
      <c r="T538" s="117">
        <f t="shared" si="150"/>
        <v>0</v>
      </c>
      <c r="U538" s="117">
        <f t="shared" si="151"/>
        <v>0</v>
      </c>
    </row>
    <row r="539" spans="1:21" x14ac:dyDescent="0.3">
      <c r="A539" s="114">
        <v>4752</v>
      </c>
      <c r="B539" s="114" t="s">
        <v>1430</v>
      </c>
      <c r="C539" s="114" t="s">
        <v>5</v>
      </c>
      <c r="D539" s="114" t="s">
        <v>5620</v>
      </c>
      <c r="E539" s="114" t="s">
        <v>5621</v>
      </c>
      <c r="F539" s="115">
        <v>45712</v>
      </c>
      <c r="G539" s="114" t="s">
        <v>5622</v>
      </c>
      <c r="H539" s="116">
        <v>8615685</v>
      </c>
      <c r="I539" s="116">
        <v>6752834</v>
      </c>
      <c r="J539" s="116">
        <v>6752834</v>
      </c>
      <c r="K539" s="116">
        <v>0</v>
      </c>
      <c r="L539" s="116">
        <v>0</v>
      </c>
      <c r="M539" s="116">
        <v>0</v>
      </c>
      <c r="N539" s="116">
        <v>0</v>
      </c>
      <c r="O539" s="116">
        <v>0</v>
      </c>
      <c r="P539" s="116">
        <v>0</v>
      </c>
      <c r="Q539" s="27" t="str">
        <f t="shared" si="152"/>
        <v>Registered</v>
      </c>
      <c r="R539" s="94">
        <f t="shared" si="153"/>
        <v>0.78378376182508991</v>
      </c>
      <c r="S539" s="95"/>
      <c r="T539" s="117">
        <f t="shared" si="150"/>
        <v>0</v>
      </c>
      <c r="U539" s="117">
        <f t="shared" si="151"/>
        <v>0</v>
      </c>
    </row>
    <row r="540" spans="1:21" x14ac:dyDescent="0.3">
      <c r="A540" s="114">
        <v>4753</v>
      </c>
      <c r="B540" s="114" t="s">
        <v>1430</v>
      </c>
      <c r="C540" s="114" t="s">
        <v>5</v>
      </c>
      <c r="D540" s="114" t="s">
        <v>5623</v>
      </c>
      <c r="E540" s="114" t="s">
        <v>5624</v>
      </c>
      <c r="F540" s="115">
        <v>45260</v>
      </c>
      <c r="G540" s="114" t="s">
        <v>5149</v>
      </c>
      <c r="H540" s="116">
        <v>12998214</v>
      </c>
      <c r="I540" s="116">
        <v>10398572</v>
      </c>
      <c r="J540" s="116">
        <v>10398572</v>
      </c>
      <c r="K540" s="116">
        <v>0</v>
      </c>
      <c r="L540" s="116">
        <v>0</v>
      </c>
      <c r="M540" s="116">
        <v>0</v>
      </c>
      <c r="N540" s="116">
        <v>0</v>
      </c>
      <c r="O540" s="116">
        <v>0</v>
      </c>
      <c r="P540" s="116">
        <v>0</v>
      </c>
      <c r="Q540" s="27" t="str">
        <f t="shared" si="152"/>
        <v>Registered</v>
      </c>
      <c r="R540" s="94">
        <f t="shared" si="153"/>
        <v>0.80000006154691716</v>
      </c>
      <c r="S540" s="95"/>
      <c r="T540" s="117">
        <f t="shared" ref="T540:T570" si="154">L540+M540+N540+O540+P540</f>
        <v>0</v>
      </c>
      <c r="U540" s="117">
        <f t="shared" ref="U540:U570" si="155">K540-T540</f>
        <v>0</v>
      </c>
    </row>
    <row r="541" spans="1:21" x14ac:dyDescent="0.3">
      <c r="A541" s="114">
        <v>4754</v>
      </c>
      <c r="B541" s="114" t="s">
        <v>1430</v>
      </c>
      <c r="C541" s="114" t="s">
        <v>5</v>
      </c>
      <c r="D541" s="114" t="s">
        <v>2553</v>
      </c>
      <c r="E541" s="114" t="s">
        <v>2554</v>
      </c>
      <c r="F541" s="115">
        <v>45783</v>
      </c>
      <c r="G541" s="114" t="s">
        <v>2555</v>
      </c>
      <c r="H541" s="116">
        <v>8970536</v>
      </c>
      <c r="I541" s="116">
        <v>6727902</v>
      </c>
      <c r="J541" s="116">
        <v>6727902</v>
      </c>
      <c r="K541" s="116">
        <v>0</v>
      </c>
      <c r="L541" s="116">
        <v>0</v>
      </c>
      <c r="M541" s="116">
        <v>0</v>
      </c>
      <c r="N541" s="116">
        <v>0</v>
      </c>
      <c r="O541" s="116">
        <v>0</v>
      </c>
      <c r="P541" s="116">
        <v>0</v>
      </c>
      <c r="Q541" s="27" t="str">
        <f t="shared" si="152"/>
        <v>Registered</v>
      </c>
      <c r="R541" s="94">
        <f t="shared" si="153"/>
        <v>0.75</v>
      </c>
      <c r="S541" s="95"/>
      <c r="T541" s="117">
        <f t="shared" si="154"/>
        <v>0</v>
      </c>
      <c r="U541" s="117">
        <f t="shared" si="155"/>
        <v>0</v>
      </c>
    </row>
    <row r="542" spans="1:21" x14ac:dyDescent="0.3">
      <c r="A542" s="114">
        <v>4755</v>
      </c>
      <c r="B542" s="114" t="s">
        <v>1430</v>
      </c>
      <c r="C542" s="114" t="s">
        <v>5</v>
      </c>
      <c r="D542" s="114" t="s">
        <v>3416</v>
      </c>
      <c r="E542" s="114" t="s">
        <v>3417</v>
      </c>
      <c r="F542" s="115">
        <v>45716</v>
      </c>
      <c r="G542" s="114" t="s">
        <v>1858</v>
      </c>
      <c r="H542" s="116">
        <v>9032100</v>
      </c>
      <c r="I542" s="116">
        <v>6141828</v>
      </c>
      <c r="J542" s="116">
        <v>6141828</v>
      </c>
      <c r="K542" s="116">
        <v>0</v>
      </c>
      <c r="L542" s="116">
        <v>0</v>
      </c>
      <c r="M542" s="116">
        <v>0</v>
      </c>
      <c r="N542" s="116">
        <v>0</v>
      </c>
      <c r="O542" s="116">
        <v>0</v>
      </c>
      <c r="P542" s="116">
        <v>0</v>
      </c>
      <c r="Q542" s="27" t="str">
        <f t="shared" si="152"/>
        <v>Registered</v>
      </c>
      <c r="R542" s="94">
        <f t="shared" si="153"/>
        <v>0.68</v>
      </c>
      <c r="S542" s="95"/>
      <c r="T542" s="117">
        <f t="shared" si="154"/>
        <v>0</v>
      </c>
      <c r="U542" s="117">
        <f t="shared" si="155"/>
        <v>0</v>
      </c>
    </row>
    <row r="543" spans="1:21" x14ac:dyDescent="0.3">
      <c r="A543" s="114">
        <v>4756</v>
      </c>
      <c r="B543" s="114" t="s">
        <v>1430</v>
      </c>
      <c r="C543" s="114" t="s">
        <v>5</v>
      </c>
      <c r="D543" s="114" t="s">
        <v>5625</v>
      </c>
      <c r="E543" s="114" t="s">
        <v>5626</v>
      </c>
      <c r="F543" s="115">
        <v>45156</v>
      </c>
      <c r="G543" s="114" t="s">
        <v>3591</v>
      </c>
      <c r="H543" s="116">
        <v>12035714</v>
      </c>
      <c r="I543" s="116">
        <v>9026786</v>
      </c>
      <c r="J543" s="116">
        <v>9026786</v>
      </c>
      <c r="K543" s="116">
        <v>0</v>
      </c>
      <c r="L543" s="116">
        <v>0</v>
      </c>
      <c r="M543" s="116">
        <v>0</v>
      </c>
      <c r="N543" s="116">
        <v>0</v>
      </c>
      <c r="O543" s="116">
        <v>0</v>
      </c>
      <c r="P543" s="116">
        <v>0</v>
      </c>
      <c r="Q543" s="27" t="str">
        <f t="shared" si="152"/>
        <v>Registered</v>
      </c>
      <c r="R543" s="94">
        <f t="shared" si="153"/>
        <v>0.75000004154302768</v>
      </c>
      <c r="S543" s="95"/>
      <c r="T543" s="117">
        <f t="shared" si="154"/>
        <v>0</v>
      </c>
      <c r="U543" s="117">
        <f t="shared" si="155"/>
        <v>0</v>
      </c>
    </row>
    <row r="544" spans="1:21" x14ac:dyDescent="0.3">
      <c r="A544" s="114">
        <v>4757</v>
      </c>
      <c r="B544" s="114" t="s">
        <v>1430</v>
      </c>
      <c r="C544" s="114" t="s">
        <v>5</v>
      </c>
      <c r="D544" s="114" t="s">
        <v>1478</v>
      </c>
      <c r="E544" s="114" t="s">
        <v>1479</v>
      </c>
      <c r="F544" s="115">
        <v>46076</v>
      </c>
      <c r="G544" s="114" t="s">
        <v>1440</v>
      </c>
      <c r="H544" s="116">
        <v>10266096</v>
      </c>
      <c r="I544" s="116">
        <v>8110217</v>
      </c>
      <c r="J544" s="116">
        <v>8110217</v>
      </c>
      <c r="K544" s="116">
        <v>0</v>
      </c>
      <c r="L544" s="116">
        <v>0</v>
      </c>
      <c r="M544" s="116">
        <v>0</v>
      </c>
      <c r="N544" s="116">
        <v>0</v>
      </c>
      <c r="O544" s="116">
        <v>0</v>
      </c>
      <c r="P544" s="116">
        <v>0</v>
      </c>
      <c r="Q544" s="27" t="str">
        <f t="shared" si="152"/>
        <v>Registered</v>
      </c>
      <c r="R544" s="94">
        <f t="shared" si="153"/>
        <v>0.79000011299329365</v>
      </c>
      <c r="S544" s="95"/>
      <c r="T544" s="117">
        <f t="shared" si="154"/>
        <v>0</v>
      </c>
      <c r="U544" s="117">
        <f t="shared" si="155"/>
        <v>0</v>
      </c>
    </row>
    <row r="545" spans="1:21" x14ac:dyDescent="0.3">
      <c r="A545" s="114">
        <v>4758</v>
      </c>
      <c r="B545" s="114" t="s">
        <v>1430</v>
      </c>
      <c r="C545" s="114" t="s">
        <v>5</v>
      </c>
      <c r="D545" s="114" t="s">
        <v>3381</v>
      </c>
      <c r="E545" s="114" t="s">
        <v>3382</v>
      </c>
      <c r="F545" s="115">
        <v>45827</v>
      </c>
      <c r="G545" s="114" t="s">
        <v>1551</v>
      </c>
      <c r="H545" s="116">
        <v>9416964</v>
      </c>
      <c r="I545" s="116">
        <v>6591876</v>
      </c>
      <c r="J545" s="116">
        <v>6591876</v>
      </c>
      <c r="K545" s="116">
        <v>0</v>
      </c>
      <c r="L545" s="116">
        <v>0</v>
      </c>
      <c r="M545" s="116">
        <v>0</v>
      </c>
      <c r="N545" s="116">
        <v>0</v>
      </c>
      <c r="O545" s="116">
        <v>0</v>
      </c>
      <c r="P545" s="116">
        <v>0</v>
      </c>
      <c r="Q545" s="27" t="str">
        <f t="shared" si="152"/>
        <v>Registered</v>
      </c>
      <c r="R545" s="94">
        <f t="shared" si="153"/>
        <v>0.70000012742960471</v>
      </c>
      <c r="S545" s="95"/>
      <c r="T545" s="117">
        <f t="shared" si="154"/>
        <v>0</v>
      </c>
      <c r="U545" s="117">
        <f t="shared" si="155"/>
        <v>0</v>
      </c>
    </row>
    <row r="546" spans="1:21" x14ac:dyDescent="0.3">
      <c r="A546" s="114">
        <v>4759</v>
      </c>
      <c r="B546" s="114" t="s">
        <v>1430</v>
      </c>
      <c r="C546" s="114" t="s">
        <v>5</v>
      </c>
      <c r="D546" s="114" t="s">
        <v>2843</v>
      </c>
      <c r="E546" s="114" t="s">
        <v>2844</v>
      </c>
      <c r="F546" s="115">
        <v>45827</v>
      </c>
      <c r="G546" s="114" t="s">
        <v>1551</v>
      </c>
      <c r="H546" s="116">
        <v>13881250</v>
      </c>
      <c r="I546" s="116">
        <v>9716877</v>
      </c>
      <c r="J546" s="116">
        <v>9716877</v>
      </c>
      <c r="K546" s="116">
        <v>0</v>
      </c>
      <c r="L546" s="116">
        <v>0</v>
      </c>
      <c r="M546" s="116">
        <v>0</v>
      </c>
      <c r="N546" s="116">
        <v>0</v>
      </c>
      <c r="O546" s="116">
        <v>0</v>
      </c>
      <c r="P546" s="116">
        <v>0</v>
      </c>
      <c r="Q546" s="27" t="str">
        <f t="shared" si="152"/>
        <v>Registered</v>
      </c>
      <c r="R546" s="94">
        <f t="shared" si="153"/>
        <v>0.7000001440792436</v>
      </c>
      <c r="S546" s="95"/>
      <c r="T546" s="117">
        <f t="shared" si="154"/>
        <v>0</v>
      </c>
      <c r="U546" s="117">
        <f t="shared" si="155"/>
        <v>0</v>
      </c>
    </row>
    <row r="547" spans="1:21" x14ac:dyDescent="0.3">
      <c r="A547" s="114">
        <v>4760</v>
      </c>
      <c r="B547" s="114" t="s">
        <v>1430</v>
      </c>
      <c r="C547" s="114" t="s">
        <v>5</v>
      </c>
      <c r="D547" s="114" t="s">
        <v>5627</v>
      </c>
      <c r="E547" s="114" t="s">
        <v>5628</v>
      </c>
      <c r="F547" s="115">
        <v>45212</v>
      </c>
      <c r="G547" s="114" t="s">
        <v>5105</v>
      </c>
      <c r="H547" s="116">
        <v>12055800</v>
      </c>
      <c r="I547" s="116">
        <v>9041850</v>
      </c>
      <c r="J547" s="116">
        <v>9041850</v>
      </c>
      <c r="K547" s="116">
        <v>0</v>
      </c>
      <c r="L547" s="116">
        <v>0</v>
      </c>
      <c r="M547" s="116">
        <v>0</v>
      </c>
      <c r="N547" s="116">
        <v>0</v>
      </c>
      <c r="O547" s="116">
        <v>0</v>
      </c>
      <c r="P547" s="116">
        <v>0</v>
      </c>
      <c r="Q547" s="27" t="str">
        <f t="shared" si="152"/>
        <v>Registered</v>
      </c>
      <c r="R547" s="94">
        <f t="shared" si="153"/>
        <v>0.75</v>
      </c>
      <c r="S547" s="95"/>
      <c r="T547" s="117">
        <f t="shared" si="154"/>
        <v>0</v>
      </c>
      <c r="U547" s="117">
        <f t="shared" si="155"/>
        <v>0</v>
      </c>
    </row>
    <row r="548" spans="1:21" x14ac:dyDescent="0.3">
      <c r="A548" s="114">
        <v>4761</v>
      </c>
      <c r="B548" s="114" t="s">
        <v>1430</v>
      </c>
      <c r="C548" s="114" t="s">
        <v>5</v>
      </c>
      <c r="D548" s="114" t="s">
        <v>5629</v>
      </c>
      <c r="E548" s="114" t="s">
        <v>5630</v>
      </c>
      <c r="F548" s="115">
        <v>45768</v>
      </c>
      <c r="G548" s="114" t="s">
        <v>3286</v>
      </c>
      <c r="H548" s="116">
        <v>12847068</v>
      </c>
      <c r="I548" s="116">
        <v>10277654</v>
      </c>
      <c r="J548" s="116">
        <v>10277654</v>
      </c>
      <c r="K548" s="116">
        <v>0</v>
      </c>
      <c r="L548" s="116">
        <v>0</v>
      </c>
      <c r="M548" s="116">
        <v>0</v>
      </c>
      <c r="N548" s="116">
        <v>0</v>
      </c>
      <c r="O548" s="116">
        <v>0</v>
      </c>
      <c r="P548" s="116">
        <v>0</v>
      </c>
      <c r="Q548" s="27" t="str">
        <f t="shared" si="152"/>
        <v>Registered</v>
      </c>
      <c r="R548" s="94">
        <f t="shared" si="153"/>
        <v>0.7999999688644911</v>
      </c>
      <c r="S548" s="95"/>
      <c r="T548" s="117">
        <f t="shared" si="154"/>
        <v>0</v>
      </c>
      <c r="U548" s="117">
        <f t="shared" si="155"/>
        <v>0</v>
      </c>
    </row>
    <row r="549" spans="1:21" x14ac:dyDescent="0.3">
      <c r="A549" s="114">
        <v>4762</v>
      </c>
      <c r="B549" s="114" t="s">
        <v>1430</v>
      </c>
      <c r="C549" s="114" t="s">
        <v>5</v>
      </c>
      <c r="D549" s="114" t="s">
        <v>5631</v>
      </c>
      <c r="E549" s="114" t="s">
        <v>5632</v>
      </c>
      <c r="F549" s="115">
        <v>45961</v>
      </c>
      <c r="G549" s="114" t="s">
        <v>2453</v>
      </c>
      <c r="H549" s="116">
        <v>13836607</v>
      </c>
      <c r="I549" s="116">
        <v>11069283</v>
      </c>
      <c r="J549" s="116">
        <v>11069283</v>
      </c>
      <c r="K549" s="116">
        <v>0</v>
      </c>
      <c r="L549" s="116">
        <v>0</v>
      </c>
      <c r="M549" s="116">
        <v>0</v>
      </c>
      <c r="N549" s="116">
        <v>0</v>
      </c>
      <c r="O549" s="116">
        <v>0</v>
      </c>
      <c r="P549" s="116">
        <v>0</v>
      </c>
      <c r="Q549" s="27" t="str">
        <f t="shared" si="152"/>
        <v>Registered</v>
      </c>
      <c r="R549" s="94">
        <f t="shared" si="153"/>
        <v>0.79999981209266113</v>
      </c>
      <c r="S549" s="95"/>
      <c r="T549" s="117">
        <f t="shared" si="154"/>
        <v>0</v>
      </c>
      <c r="U549" s="117">
        <f t="shared" si="155"/>
        <v>0</v>
      </c>
    </row>
    <row r="550" spans="1:21" x14ac:dyDescent="0.3">
      <c r="A550" s="114">
        <v>4763</v>
      </c>
      <c r="B550" s="114" t="s">
        <v>1430</v>
      </c>
      <c r="C550" s="114" t="s">
        <v>5</v>
      </c>
      <c r="D550" s="114" t="s">
        <v>5633</v>
      </c>
      <c r="E550" s="114" t="s">
        <v>5634</v>
      </c>
      <c r="F550" s="115">
        <v>45657</v>
      </c>
      <c r="G550" s="114" t="s">
        <v>4649</v>
      </c>
      <c r="H550" s="116">
        <v>8839728</v>
      </c>
      <c r="I550" s="116">
        <v>6187810</v>
      </c>
      <c r="J550" s="116">
        <v>6187810</v>
      </c>
      <c r="K550" s="116">
        <v>0</v>
      </c>
      <c r="L550" s="116">
        <v>0</v>
      </c>
      <c r="M550" s="116">
        <v>0</v>
      </c>
      <c r="N550" s="116">
        <v>0</v>
      </c>
      <c r="O550" s="116">
        <v>0</v>
      </c>
      <c r="P550" s="116">
        <v>0</v>
      </c>
      <c r="Q550" s="27" t="str">
        <f t="shared" si="152"/>
        <v>Registered</v>
      </c>
      <c r="R550" s="94">
        <f t="shared" si="153"/>
        <v>0.70000004525026105</v>
      </c>
      <c r="S550" s="95"/>
      <c r="T550" s="117">
        <f t="shared" si="154"/>
        <v>0</v>
      </c>
      <c r="U550" s="117">
        <f t="shared" si="155"/>
        <v>0</v>
      </c>
    </row>
    <row r="551" spans="1:21" x14ac:dyDescent="0.3">
      <c r="A551" s="114">
        <v>4764</v>
      </c>
      <c r="B551" s="114" t="s">
        <v>1430</v>
      </c>
      <c r="C551" s="114" t="s">
        <v>5</v>
      </c>
      <c r="D551" s="114" t="s">
        <v>5635</v>
      </c>
      <c r="E551" s="114" t="s">
        <v>5636</v>
      </c>
      <c r="F551" s="115">
        <v>45313</v>
      </c>
      <c r="G551" s="114" t="s">
        <v>5027</v>
      </c>
      <c r="H551" s="116">
        <v>8358100</v>
      </c>
      <c r="I551" s="116">
        <v>6686480</v>
      </c>
      <c r="J551" s="116">
        <v>6686480</v>
      </c>
      <c r="K551" s="116">
        <v>0</v>
      </c>
      <c r="L551" s="116">
        <v>0</v>
      </c>
      <c r="M551" s="116">
        <v>0</v>
      </c>
      <c r="N551" s="116">
        <v>0</v>
      </c>
      <c r="O551" s="116">
        <v>0</v>
      </c>
      <c r="P551" s="116">
        <v>0</v>
      </c>
      <c r="Q551" s="27" t="str">
        <f t="shared" si="152"/>
        <v>Registered</v>
      </c>
      <c r="R551" s="94">
        <f t="shared" si="153"/>
        <v>0.8</v>
      </c>
      <c r="S551" s="95"/>
      <c r="T551" s="117">
        <f t="shared" si="154"/>
        <v>0</v>
      </c>
      <c r="U551" s="117">
        <f t="shared" si="155"/>
        <v>0</v>
      </c>
    </row>
    <row r="552" spans="1:21" x14ac:dyDescent="0.3">
      <c r="A552" s="114">
        <v>4765</v>
      </c>
      <c r="B552" s="114" t="s">
        <v>1430</v>
      </c>
      <c r="C552" s="114" t="s">
        <v>5</v>
      </c>
      <c r="D552" s="114" t="s">
        <v>5637</v>
      </c>
      <c r="E552" s="114" t="s">
        <v>5638</v>
      </c>
      <c r="F552" s="115">
        <v>45473</v>
      </c>
      <c r="G552" s="114" t="s">
        <v>3727</v>
      </c>
      <c r="H552" s="116">
        <v>12321429</v>
      </c>
      <c r="I552" s="116">
        <v>9857143</v>
      </c>
      <c r="J552" s="116">
        <v>9857143</v>
      </c>
      <c r="K552" s="116">
        <v>0</v>
      </c>
      <c r="L552" s="116">
        <v>0</v>
      </c>
      <c r="M552" s="116">
        <v>0</v>
      </c>
      <c r="N552" s="116">
        <v>0</v>
      </c>
      <c r="O552" s="116">
        <v>0</v>
      </c>
      <c r="P552" s="116">
        <v>0</v>
      </c>
      <c r="Q552" s="27" t="str">
        <f t="shared" si="152"/>
        <v>Registered</v>
      </c>
      <c r="R552" s="94">
        <f t="shared" si="153"/>
        <v>0.79999998376811654</v>
      </c>
      <c r="S552" s="95"/>
      <c r="T552" s="117">
        <f t="shared" si="154"/>
        <v>0</v>
      </c>
      <c r="U552" s="117">
        <f t="shared" si="155"/>
        <v>0</v>
      </c>
    </row>
    <row r="553" spans="1:21" x14ac:dyDescent="0.3">
      <c r="A553" s="114">
        <v>4766</v>
      </c>
      <c r="B553" s="114" t="s">
        <v>1430</v>
      </c>
      <c r="C553" s="114" t="s">
        <v>5</v>
      </c>
      <c r="D553" s="114" t="s">
        <v>5639</v>
      </c>
      <c r="E553" s="114" t="s">
        <v>5640</v>
      </c>
      <c r="F553" s="115">
        <v>45991</v>
      </c>
      <c r="G553" s="114" t="s">
        <v>5422</v>
      </c>
      <c r="H553" s="116">
        <v>13351480</v>
      </c>
      <c r="I553" s="116">
        <v>10681184</v>
      </c>
      <c r="J553" s="116">
        <v>10681184</v>
      </c>
      <c r="K553" s="116">
        <v>0</v>
      </c>
      <c r="L553" s="116">
        <v>0</v>
      </c>
      <c r="M553" s="116">
        <v>0</v>
      </c>
      <c r="N553" s="116">
        <v>0</v>
      </c>
      <c r="O553" s="116">
        <v>0</v>
      </c>
      <c r="P553" s="116">
        <v>0</v>
      </c>
      <c r="Q553" s="27" t="str">
        <f t="shared" si="152"/>
        <v>Registered</v>
      </c>
      <c r="R553" s="94">
        <f t="shared" si="153"/>
        <v>0.8</v>
      </c>
      <c r="S553" s="95"/>
      <c r="T553" s="117">
        <f t="shared" si="154"/>
        <v>0</v>
      </c>
      <c r="U553" s="117">
        <f t="shared" si="155"/>
        <v>0</v>
      </c>
    </row>
    <row r="554" spans="1:21" x14ac:dyDescent="0.3">
      <c r="A554" s="114">
        <v>4767</v>
      </c>
      <c r="B554" s="114" t="s">
        <v>1430</v>
      </c>
      <c r="C554" s="114" t="s">
        <v>5</v>
      </c>
      <c r="D554" s="114" t="s">
        <v>5641</v>
      </c>
      <c r="E554" s="114" t="s">
        <v>5642</v>
      </c>
      <c r="F554" s="115">
        <v>45331</v>
      </c>
      <c r="G554" s="114" t="s">
        <v>5643</v>
      </c>
      <c r="H554" s="116">
        <v>8214519</v>
      </c>
      <c r="I554" s="116">
        <v>6571616</v>
      </c>
      <c r="J554" s="116">
        <v>6571616</v>
      </c>
      <c r="K554" s="116">
        <v>0</v>
      </c>
      <c r="L554" s="116">
        <v>0</v>
      </c>
      <c r="M554" s="116">
        <v>0</v>
      </c>
      <c r="N554" s="116">
        <v>0</v>
      </c>
      <c r="O554" s="116">
        <v>0</v>
      </c>
      <c r="P554" s="116">
        <v>0</v>
      </c>
      <c r="Q554" s="27" t="str">
        <f t="shared" si="152"/>
        <v>Registered</v>
      </c>
      <c r="R554" s="94">
        <f t="shared" si="153"/>
        <v>0.8000000973885385</v>
      </c>
      <c r="S554" s="95"/>
      <c r="T554" s="117">
        <f t="shared" si="154"/>
        <v>0</v>
      </c>
      <c r="U554" s="117">
        <f t="shared" si="155"/>
        <v>0</v>
      </c>
    </row>
    <row r="555" spans="1:21" x14ac:dyDescent="0.3">
      <c r="A555" s="114">
        <v>4768</v>
      </c>
      <c r="B555" s="114" t="s">
        <v>1430</v>
      </c>
      <c r="C555" s="114" t="s">
        <v>5</v>
      </c>
      <c r="D555" s="114" t="s">
        <v>5644</v>
      </c>
      <c r="E555" s="114" t="s">
        <v>5645</v>
      </c>
      <c r="F555" s="115">
        <v>45657</v>
      </c>
      <c r="G555" s="114" t="s">
        <v>5433</v>
      </c>
      <c r="H555" s="116">
        <v>8768175</v>
      </c>
      <c r="I555" s="116">
        <v>6137725</v>
      </c>
      <c r="J555" s="116">
        <v>6137725</v>
      </c>
      <c r="K555" s="116">
        <v>0</v>
      </c>
      <c r="L555" s="116">
        <v>0</v>
      </c>
      <c r="M555" s="116">
        <v>0</v>
      </c>
      <c r="N555" s="116">
        <v>0</v>
      </c>
      <c r="O555" s="116">
        <v>0</v>
      </c>
      <c r="P555" s="116">
        <v>0</v>
      </c>
      <c r="Q555" s="27" t="str">
        <f t="shared" si="152"/>
        <v>Registered</v>
      </c>
      <c r="R555" s="94">
        <f t="shared" si="153"/>
        <v>0.70000028512204648</v>
      </c>
      <c r="S555" s="95"/>
      <c r="T555" s="117">
        <f t="shared" si="154"/>
        <v>0</v>
      </c>
      <c r="U555" s="117">
        <f t="shared" si="155"/>
        <v>0</v>
      </c>
    </row>
    <row r="556" spans="1:21" x14ac:dyDescent="0.3">
      <c r="A556" s="114">
        <v>4769</v>
      </c>
      <c r="B556" s="114" t="s">
        <v>1430</v>
      </c>
      <c r="C556" s="114" t="s">
        <v>5</v>
      </c>
      <c r="D556" s="114" t="s">
        <v>2211</v>
      </c>
      <c r="E556" s="114" t="s">
        <v>2212</v>
      </c>
      <c r="F556" s="115">
        <v>45808</v>
      </c>
      <c r="G556" s="114" t="s">
        <v>1679</v>
      </c>
      <c r="H556" s="116">
        <v>13345536</v>
      </c>
      <c r="I556" s="116">
        <v>10676428</v>
      </c>
      <c r="J556" s="116">
        <v>10676428</v>
      </c>
      <c r="K556" s="116">
        <v>0</v>
      </c>
      <c r="L556" s="116">
        <v>0</v>
      </c>
      <c r="M556" s="116">
        <v>0</v>
      </c>
      <c r="N556" s="116">
        <v>0</v>
      </c>
      <c r="O556" s="116">
        <v>0</v>
      </c>
      <c r="P556" s="116">
        <v>0</v>
      </c>
      <c r="Q556" s="27" t="str">
        <f t="shared" si="152"/>
        <v>Registered</v>
      </c>
      <c r="R556" s="94">
        <f t="shared" si="153"/>
        <v>0.79999994005486175</v>
      </c>
      <c r="S556" s="95"/>
      <c r="T556" s="117">
        <f t="shared" si="154"/>
        <v>0</v>
      </c>
      <c r="U556" s="117">
        <f t="shared" si="155"/>
        <v>0</v>
      </c>
    </row>
    <row r="557" spans="1:21" x14ac:dyDescent="0.3">
      <c r="A557" s="114">
        <v>4770</v>
      </c>
      <c r="B557" s="114" t="s">
        <v>1430</v>
      </c>
      <c r="C557" s="114" t="s">
        <v>5</v>
      </c>
      <c r="D557" s="114" t="s">
        <v>5646</v>
      </c>
      <c r="E557" s="114" t="s">
        <v>5647</v>
      </c>
      <c r="F557" s="115">
        <v>45341</v>
      </c>
      <c r="G557" s="114" t="s">
        <v>5648</v>
      </c>
      <c r="H557" s="116">
        <v>8078451</v>
      </c>
      <c r="I557" s="116">
        <v>6462762</v>
      </c>
      <c r="J557" s="116">
        <v>6462762</v>
      </c>
      <c r="K557" s="116">
        <v>0</v>
      </c>
      <c r="L557" s="116">
        <v>0</v>
      </c>
      <c r="M557" s="116">
        <v>0</v>
      </c>
      <c r="N557" s="116">
        <v>0</v>
      </c>
      <c r="O557" s="116">
        <v>0</v>
      </c>
      <c r="P557" s="116">
        <v>0</v>
      </c>
      <c r="Q557" s="27" t="str">
        <f t="shared" si="152"/>
        <v>Registered</v>
      </c>
      <c r="R557" s="94">
        <f t="shared" si="153"/>
        <v>0.80000014854332846</v>
      </c>
      <c r="S557" s="95"/>
      <c r="T557" s="117">
        <f t="shared" si="154"/>
        <v>0</v>
      </c>
      <c r="U557" s="117">
        <f t="shared" si="155"/>
        <v>0</v>
      </c>
    </row>
    <row r="558" spans="1:21" x14ac:dyDescent="0.3">
      <c r="A558" s="114">
        <v>4771</v>
      </c>
      <c r="B558" s="114" t="s">
        <v>1430</v>
      </c>
      <c r="C558" s="114" t="s">
        <v>5</v>
      </c>
      <c r="D558" s="114" t="s">
        <v>5649</v>
      </c>
      <c r="E558" s="114" t="s">
        <v>5650</v>
      </c>
      <c r="F558" s="115">
        <v>45194</v>
      </c>
      <c r="G558" s="114" t="s">
        <v>2595</v>
      </c>
      <c r="H558" s="116">
        <v>12286607</v>
      </c>
      <c r="I558" s="116">
        <v>9829283</v>
      </c>
      <c r="J558" s="116">
        <v>9829283</v>
      </c>
      <c r="K558" s="116">
        <v>0</v>
      </c>
      <c r="L558" s="116">
        <v>0</v>
      </c>
      <c r="M558" s="116">
        <v>0</v>
      </c>
      <c r="N558" s="116">
        <v>0</v>
      </c>
      <c r="O558" s="116">
        <v>0</v>
      </c>
      <c r="P558" s="116">
        <v>0</v>
      </c>
      <c r="Q558" s="27" t="str">
        <f t="shared" si="152"/>
        <v>Registered</v>
      </c>
      <c r="R558" s="94">
        <f t="shared" si="153"/>
        <v>0.79999978838746943</v>
      </c>
      <c r="S558" s="95"/>
      <c r="T558" s="117">
        <f t="shared" si="154"/>
        <v>0</v>
      </c>
      <c r="U558" s="117">
        <f t="shared" si="155"/>
        <v>0</v>
      </c>
    </row>
    <row r="559" spans="1:21" x14ac:dyDescent="0.3">
      <c r="A559" s="114">
        <v>4772</v>
      </c>
      <c r="B559" s="114" t="s">
        <v>1430</v>
      </c>
      <c r="C559" s="114" t="s">
        <v>5</v>
      </c>
      <c r="D559" s="114" t="s">
        <v>5651</v>
      </c>
      <c r="E559" s="114" t="s">
        <v>5652</v>
      </c>
      <c r="F559" s="115">
        <v>45362</v>
      </c>
      <c r="G559" s="114" t="s">
        <v>2154</v>
      </c>
      <c r="H559" s="116">
        <v>12733036</v>
      </c>
      <c r="I559" s="116">
        <v>10186428</v>
      </c>
      <c r="J559" s="116">
        <v>10186428</v>
      </c>
      <c r="K559" s="116">
        <v>0</v>
      </c>
      <c r="L559" s="116">
        <v>0</v>
      </c>
      <c r="M559" s="116">
        <v>0</v>
      </c>
      <c r="N559" s="116">
        <v>0</v>
      </c>
      <c r="O559" s="116">
        <v>0</v>
      </c>
      <c r="P559" s="116">
        <v>0</v>
      </c>
      <c r="Q559" s="27" t="str">
        <f t="shared" si="152"/>
        <v>Registered</v>
      </c>
      <c r="R559" s="94">
        <f t="shared" si="153"/>
        <v>0.7999999371713078</v>
      </c>
      <c r="S559" s="95"/>
      <c r="T559" s="117">
        <f t="shared" si="154"/>
        <v>0</v>
      </c>
      <c r="U559" s="117">
        <f t="shared" si="155"/>
        <v>0</v>
      </c>
    </row>
    <row r="560" spans="1:21" x14ac:dyDescent="0.3">
      <c r="A560" s="114">
        <v>4773</v>
      </c>
      <c r="B560" s="114" t="s">
        <v>1430</v>
      </c>
      <c r="C560" s="114" t="s">
        <v>5</v>
      </c>
      <c r="D560" s="114" t="s">
        <v>5653</v>
      </c>
      <c r="E560" s="114" t="s">
        <v>5654</v>
      </c>
      <c r="F560" s="115">
        <v>45547</v>
      </c>
      <c r="G560" s="114" t="s">
        <v>2413</v>
      </c>
      <c r="H560" s="116">
        <v>9149400</v>
      </c>
      <c r="I560" s="116">
        <v>7319520</v>
      </c>
      <c r="J560" s="116">
        <v>7319520</v>
      </c>
      <c r="K560" s="116">
        <v>0</v>
      </c>
      <c r="L560" s="116">
        <v>0</v>
      </c>
      <c r="M560" s="116">
        <v>0</v>
      </c>
      <c r="N560" s="116">
        <v>0</v>
      </c>
      <c r="O560" s="116">
        <v>0</v>
      </c>
      <c r="P560" s="116">
        <v>0</v>
      </c>
      <c r="Q560" s="27" t="str">
        <f t="shared" si="152"/>
        <v>Registered</v>
      </c>
      <c r="R560" s="94">
        <f t="shared" si="153"/>
        <v>0.8</v>
      </c>
      <c r="S560" s="95"/>
      <c r="T560" s="117">
        <f t="shared" si="154"/>
        <v>0</v>
      </c>
      <c r="U560" s="117">
        <f t="shared" si="155"/>
        <v>0</v>
      </c>
    </row>
    <row r="561" spans="1:21" x14ac:dyDescent="0.3">
      <c r="A561" s="114">
        <v>4774</v>
      </c>
      <c r="B561" s="114" t="s">
        <v>1430</v>
      </c>
      <c r="C561" s="114" t="s">
        <v>5</v>
      </c>
      <c r="D561" s="114" t="s">
        <v>5655</v>
      </c>
      <c r="E561" s="114" t="s">
        <v>5656</v>
      </c>
      <c r="F561" s="115">
        <v>45504</v>
      </c>
      <c r="G561" s="114" t="s">
        <v>1768</v>
      </c>
      <c r="H561" s="116">
        <v>8750000</v>
      </c>
      <c r="I561" s="116">
        <v>7000000</v>
      </c>
      <c r="J561" s="116">
        <v>7000000</v>
      </c>
      <c r="K561" s="116">
        <v>0</v>
      </c>
      <c r="L561" s="116">
        <v>0</v>
      </c>
      <c r="M561" s="116">
        <v>0</v>
      </c>
      <c r="N561" s="116">
        <v>0</v>
      </c>
      <c r="O561" s="116">
        <v>0</v>
      </c>
      <c r="P561" s="116">
        <v>0</v>
      </c>
      <c r="Q561" s="27" t="str">
        <f t="shared" si="152"/>
        <v>Registered</v>
      </c>
      <c r="R561" s="94">
        <f t="shared" si="153"/>
        <v>0.8</v>
      </c>
      <c r="S561" s="95"/>
      <c r="T561" s="117">
        <f t="shared" si="154"/>
        <v>0</v>
      </c>
      <c r="U561" s="117">
        <f t="shared" si="155"/>
        <v>0</v>
      </c>
    </row>
    <row r="562" spans="1:21" x14ac:dyDescent="0.3">
      <c r="A562" s="114">
        <v>4775</v>
      </c>
      <c r="B562" s="114" t="s">
        <v>1430</v>
      </c>
      <c r="C562" s="114" t="s">
        <v>5</v>
      </c>
      <c r="D562" s="114" t="s">
        <v>5657</v>
      </c>
      <c r="E562" s="114" t="s">
        <v>5658</v>
      </c>
      <c r="F562" s="115">
        <v>45176</v>
      </c>
      <c r="G562" s="114" t="s">
        <v>2595</v>
      </c>
      <c r="H562" s="116">
        <v>8214286</v>
      </c>
      <c r="I562" s="116">
        <v>6571426</v>
      </c>
      <c r="J562" s="116">
        <v>6571426</v>
      </c>
      <c r="K562" s="116">
        <v>0</v>
      </c>
      <c r="L562" s="116">
        <v>0</v>
      </c>
      <c r="M562" s="116">
        <v>0</v>
      </c>
      <c r="N562" s="116">
        <v>0</v>
      </c>
      <c r="O562" s="116">
        <v>0</v>
      </c>
      <c r="P562" s="116">
        <v>0</v>
      </c>
      <c r="Q562" s="27" t="str">
        <f t="shared" si="152"/>
        <v>Registered</v>
      </c>
      <c r="R562" s="94">
        <f t="shared" si="153"/>
        <v>0.79999965913044668</v>
      </c>
      <c r="S562" s="95"/>
      <c r="T562" s="117">
        <f t="shared" si="154"/>
        <v>0</v>
      </c>
      <c r="U562" s="117">
        <f t="shared" si="155"/>
        <v>0</v>
      </c>
    </row>
    <row r="563" spans="1:21" x14ac:dyDescent="0.3">
      <c r="A563" s="114">
        <v>4776</v>
      </c>
      <c r="B563" s="114" t="s">
        <v>1430</v>
      </c>
      <c r="C563" s="114" t="s">
        <v>5</v>
      </c>
      <c r="D563" s="114" t="s">
        <v>5659</v>
      </c>
      <c r="E563" s="114" t="s">
        <v>5660</v>
      </c>
      <c r="F563" s="115">
        <v>45252</v>
      </c>
      <c r="G563" s="114" t="s">
        <v>4964</v>
      </c>
      <c r="H563" s="116">
        <v>8315500</v>
      </c>
      <c r="I563" s="116">
        <v>6652400</v>
      </c>
      <c r="J563" s="116">
        <v>6652400</v>
      </c>
      <c r="K563" s="116">
        <v>0</v>
      </c>
      <c r="L563" s="116">
        <v>0</v>
      </c>
      <c r="M563" s="116">
        <v>0</v>
      </c>
      <c r="N563" s="116">
        <v>0</v>
      </c>
      <c r="O563" s="116">
        <v>0</v>
      </c>
      <c r="P563" s="116">
        <v>0</v>
      </c>
      <c r="Q563" s="27" t="str">
        <f t="shared" si="152"/>
        <v>Registered</v>
      </c>
      <c r="R563" s="94">
        <f t="shared" si="153"/>
        <v>0.8</v>
      </c>
      <c r="S563" s="95"/>
      <c r="T563" s="117">
        <f t="shared" si="154"/>
        <v>0</v>
      </c>
      <c r="U563" s="117">
        <f t="shared" si="155"/>
        <v>0</v>
      </c>
    </row>
    <row r="564" spans="1:21" x14ac:dyDescent="0.3">
      <c r="A564" s="114">
        <v>4777</v>
      </c>
      <c r="B564" s="114" t="s">
        <v>1430</v>
      </c>
      <c r="C564" s="114" t="s">
        <v>5</v>
      </c>
      <c r="D564" s="114" t="s">
        <v>5661</v>
      </c>
      <c r="E564" s="114" t="s">
        <v>5662</v>
      </c>
      <c r="F564" s="115">
        <v>45100</v>
      </c>
      <c r="G564" s="114" t="s">
        <v>2998</v>
      </c>
      <c r="H564" s="116">
        <v>11562500</v>
      </c>
      <c r="I564" s="116">
        <v>9250000</v>
      </c>
      <c r="J564" s="116">
        <v>9250000</v>
      </c>
      <c r="K564" s="116">
        <v>0</v>
      </c>
      <c r="L564" s="116">
        <v>0</v>
      </c>
      <c r="M564" s="116">
        <v>0</v>
      </c>
      <c r="N564" s="116">
        <v>0</v>
      </c>
      <c r="O564" s="116">
        <v>0</v>
      </c>
      <c r="P564" s="116">
        <v>0</v>
      </c>
      <c r="Q564" s="27" t="str">
        <f t="shared" si="152"/>
        <v>Registered</v>
      </c>
      <c r="R564" s="94">
        <f t="shared" si="153"/>
        <v>0.8</v>
      </c>
      <c r="S564" s="95"/>
      <c r="T564" s="117">
        <f t="shared" si="154"/>
        <v>0</v>
      </c>
      <c r="U564" s="117">
        <f t="shared" si="155"/>
        <v>0</v>
      </c>
    </row>
    <row r="565" spans="1:21" x14ac:dyDescent="0.3">
      <c r="A565" s="114">
        <v>4778</v>
      </c>
      <c r="B565" s="114" t="s">
        <v>1430</v>
      </c>
      <c r="C565" s="114" t="s">
        <v>5</v>
      </c>
      <c r="D565" s="114" t="s">
        <v>5663</v>
      </c>
      <c r="E565" s="114" t="s">
        <v>5654</v>
      </c>
      <c r="F565" s="115">
        <v>45100</v>
      </c>
      <c r="G565" s="114" t="s">
        <v>4878</v>
      </c>
      <c r="H565" s="116">
        <v>11741071</v>
      </c>
      <c r="I565" s="116">
        <v>9392857</v>
      </c>
      <c r="J565" s="116">
        <v>9392857</v>
      </c>
      <c r="K565" s="116">
        <v>0</v>
      </c>
      <c r="L565" s="116">
        <v>0</v>
      </c>
      <c r="M565" s="116">
        <v>0</v>
      </c>
      <c r="N565" s="116">
        <v>0</v>
      </c>
      <c r="O565" s="116">
        <v>0</v>
      </c>
      <c r="P565" s="116">
        <v>0</v>
      </c>
      <c r="Q565" s="27" t="str">
        <f t="shared" si="152"/>
        <v>Registered</v>
      </c>
      <c r="R565" s="94">
        <f t="shared" si="153"/>
        <v>0.80000001703422119</v>
      </c>
      <c r="S565" s="95"/>
      <c r="T565" s="117">
        <f t="shared" si="154"/>
        <v>0</v>
      </c>
      <c r="U565" s="117">
        <f t="shared" si="155"/>
        <v>0</v>
      </c>
    </row>
    <row r="566" spans="1:21" x14ac:dyDescent="0.3">
      <c r="A566" s="114">
        <v>4779</v>
      </c>
      <c r="B566" s="114" t="s">
        <v>1430</v>
      </c>
      <c r="C566" s="114" t="s">
        <v>5</v>
      </c>
      <c r="D566" s="114" t="s">
        <v>5664</v>
      </c>
      <c r="E566" s="114" t="s">
        <v>5665</v>
      </c>
      <c r="F566" s="115">
        <v>45104</v>
      </c>
      <c r="G566" s="114" t="s">
        <v>2842</v>
      </c>
      <c r="H566" s="116">
        <v>7911607</v>
      </c>
      <c r="I566" s="116">
        <v>6329283</v>
      </c>
      <c r="J566" s="116">
        <v>6329283</v>
      </c>
      <c r="K566" s="116">
        <v>0</v>
      </c>
      <c r="L566" s="116">
        <v>0</v>
      </c>
      <c r="M566" s="116">
        <v>0</v>
      </c>
      <c r="N566" s="116">
        <v>0</v>
      </c>
      <c r="O566" s="116">
        <v>0</v>
      </c>
      <c r="P566" s="116">
        <v>0</v>
      </c>
      <c r="Q566" s="27" t="str">
        <f t="shared" si="152"/>
        <v>Registered</v>
      </c>
      <c r="R566" s="94">
        <f t="shared" si="153"/>
        <v>0.79999967136891403</v>
      </c>
      <c r="S566" s="95"/>
      <c r="T566" s="117">
        <f t="shared" si="154"/>
        <v>0</v>
      </c>
      <c r="U566" s="117">
        <f t="shared" si="155"/>
        <v>0</v>
      </c>
    </row>
    <row r="567" spans="1:21" x14ac:dyDescent="0.3">
      <c r="A567" s="114">
        <v>4780</v>
      </c>
      <c r="B567" s="114" t="s">
        <v>1430</v>
      </c>
      <c r="C567" s="114" t="s">
        <v>5</v>
      </c>
      <c r="D567" s="114" t="s">
        <v>5666</v>
      </c>
      <c r="E567" s="114" t="s">
        <v>5093</v>
      </c>
      <c r="F567" s="115">
        <v>45104</v>
      </c>
      <c r="G567" s="114" t="s">
        <v>2619</v>
      </c>
      <c r="H567" s="116">
        <v>11919643</v>
      </c>
      <c r="I567" s="116">
        <v>9535715</v>
      </c>
      <c r="J567" s="116">
        <v>9535715</v>
      </c>
      <c r="K567" s="116">
        <v>0</v>
      </c>
      <c r="L567" s="116">
        <v>0</v>
      </c>
      <c r="M567" s="116">
        <v>0</v>
      </c>
      <c r="N567" s="116">
        <v>0</v>
      </c>
      <c r="O567" s="116">
        <v>0</v>
      </c>
      <c r="P567" s="116">
        <v>0</v>
      </c>
      <c r="Q567" s="27" t="str">
        <f t="shared" si="152"/>
        <v>Registered</v>
      </c>
      <c r="R567" s="94">
        <f t="shared" si="153"/>
        <v>0.80000005033707799</v>
      </c>
      <c r="S567" s="95"/>
      <c r="T567" s="117">
        <f t="shared" si="154"/>
        <v>0</v>
      </c>
      <c r="U567" s="117">
        <f t="shared" si="155"/>
        <v>0</v>
      </c>
    </row>
    <row r="568" spans="1:21" x14ac:dyDescent="0.3">
      <c r="A568" s="114">
        <v>4781</v>
      </c>
      <c r="B568" s="114" t="s">
        <v>1430</v>
      </c>
      <c r="C568" s="114" t="s">
        <v>5</v>
      </c>
      <c r="D568" s="114" t="s">
        <v>5667</v>
      </c>
      <c r="E568" s="114" t="s">
        <v>5668</v>
      </c>
      <c r="F568" s="115">
        <v>45357</v>
      </c>
      <c r="G568" s="114" t="s">
        <v>3578</v>
      </c>
      <c r="H568" s="116">
        <v>12187500</v>
      </c>
      <c r="I568" s="116">
        <v>9750000</v>
      </c>
      <c r="J568" s="116">
        <v>9750000</v>
      </c>
      <c r="K568" s="116">
        <v>0</v>
      </c>
      <c r="L568" s="116">
        <v>0</v>
      </c>
      <c r="M568" s="116">
        <v>0</v>
      </c>
      <c r="N568" s="116">
        <v>0</v>
      </c>
      <c r="O568" s="116">
        <v>0</v>
      </c>
      <c r="P568" s="116">
        <v>0</v>
      </c>
      <c r="Q568" s="27" t="str">
        <f t="shared" si="152"/>
        <v>Registered</v>
      </c>
      <c r="R568" s="94">
        <f t="shared" si="153"/>
        <v>0.8</v>
      </c>
      <c r="S568" s="95"/>
      <c r="T568" s="117">
        <f t="shared" si="154"/>
        <v>0</v>
      </c>
      <c r="U568" s="117">
        <f t="shared" si="155"/>
        <v>0</v>
      </c>
    </row>
    <row r="569" spans="1:21" x14ac:dyDescent="0.3">
      <c r="A569" s="114">
        <v>10220</v>
      </c>
      <c r="B569" s="114" t="s">
        <v>1430</v>
      </c>
      <c r="C569" s="114" t="s">
        <v>5</v>
      </c>
      <c r="D569" s="114" t="s">
        <v>9428</v>
      </c>
      <c r="E569" s="114" t="s">
        <v>9429</v>
      </c>
      <c r="F569" s="115">
        <v>45176</v>
      </c>
      <c r="G569" s="114" t="s">
        <v>3086</v>
      </c>
      <c r="H569" s="116">
        <v>8188396</v>
      </c>
      <c r="I569" s="116">
        <v>6550719</v>
      </c>
      <c r="J569" s="116">
        <v>6552025</v>
      </c>
      <c r="K569" s="116">
        <v>-1306</v>
      </c>
      <c r="L569" s="116">
        <v>0</v>
      </c>
      <c r="M569" s="116">
        <v>0</v>
      </c>
      <c r="N569" s="116">
        <v>0</v>
      </c>
      <c r="O569" s="116">
        <v>0</v>
      </c>
      <c r="P569" s="116">
        <v>0</v>
      </c>
      <c r="Q569" s="27" t="str">
        <f t="shared" si="152"/>
        <v>Registered</v>
      </c>
      <c r="R569" s="94">
        <f t="shared" si="153"/>
        <v>0.80000026867288787</v>
      </c>
      <c r="S569" s="95"/>
      <c r="T569" s="117">
        <f t="shared" si="154"/>
        <v>0</v>
      </c>
      <c r="U569" s="117">
        <f t="shared" si="155"/>
        <v>-1306</v>
      </c>
    </row>
    <row r="570" spans="1:21" x14ac:dyDescent="0.3">
      <c r="A570" s="114">
        <v>10344</v>
      </c>
      <c r="B570" s="114" t="s">
        <v>1430</v>
      </c>
      <c r="C570" s="114" t="s">
        <v>5</v>
      </c>
      <c r="D570" s="114" t="s">
        <v>4876</v>
      </c>
      <c r="E570" s="114" t="s">
        <v>4877</v>
      </c>
      <c r="F570" s="115">
        <v>45100</v>
      </c>
      <c r="G570" s="114" t="s">
        <v>4878</v>
      </c>
      <c r="H570" s="116">
        <v>8036223</v>
      </c>
      <c r="I570" s="116">
        <v>6428977</v>
      </c>
      <c r="J570" s="116">
        <v>6528976.2999999998</v>
      </c>
      <c r="K570" s="116">
        <v>-99999.3</v>
      </c>
      <c r="L570" s="116">
        <v>0</v>
      </c>
      <c r="M570" s="116">
        <v>0</v>
      </c>
      <c r="N570" s="116">
        <v>0</v>
      </c>
      <c r="O570" s="116">
        <v>0</v>
      </c>
      <c r="P570" s="116">
        <v>0</v>
      </c>
      <c r="Q570" s="27" t="str">
        <f t="shared" si="152"/>
        <v>Registered</v>
      </c>
      <c r="R570" s="94">
        <f t="shared" si="153"/>
        <v>0.79999982578880646</v>
      </c>
      <c r="S570" s="95"/>
      <c r="T570" s="117">
        <f t="shared" si="154"/>
        <v>0</v>
      </c>
      <c r="U570" s="117">
        <f t="shared" si="155"/>
        <v>-99999.3</v>
      </c>
    </row>
    <row r="571" spans="1:21" s="101" customFormat="1" x14ac:dyDescent="0.3">
      <c r="A571" s="99">
        <v>10767</v>
      </c>
      <c r="B571" s="99" t="s">
        <v>1430</v>
      </c>
      <c r="C571" s="99" t="s">
        <v>5</v>
      </c>
      <c r="D571" s="99" t="s">
        <v>10174</v>
      </c>
      <c r="E571" s="99" t="s">
        <v>10175</v>
      </c>
      <c r="F571" s="100">
        <v>45282</v>
      </c>
      <c r="G571" s="99" t="s">
        <v>1898</v>
      </c>
      <c r="H571" s="96">
        <v>8258929</v>
      </c>
      <c r="I571" s="96">
        <f>H571*R571</f>
        <v>6607143.2000000002</v>
      </c>
      <c r="J571" s="96">
        <v>4200000</v>
      </c>
      <c r="K571" s="96">
        <f>I571-J571</f>
        <v>2407143.2000000002</v>
      </c>
      <c r="L571" s="97">
        <f>IF(AND($S571&gt;=0,$S571&lt;=30),$K571,0)</f>
        <v>0</v>
      </c>
      <c r="M571" s="97">
        <f>IF(AND($S571&gt;=31,$S571&lt;=60),$K571,0)</f>
        <v>0</v>
      </c>
      <c r="N571" s="97">
        <f>IF(AND($S571&gt;=61,$S571&lt;=90),$K571,0)</f>
        <v>0</v>
      </c>
      <c r="O571" s="97">
        <f>IF(AND($S571&gt;=91,$S571&lt;=120),$K571,0)</f>
        <v>0</v>
      </c>
      <c r="P571" s="98">
        <f>IF($S571&gt;120,$K571,0)</f>
        <v>2407143.2000000002</v>
      </c>
      <c r="Q571" s="101" t="str">
        <f t="shared" si="152"/>
        <v>Unregistered</v>
      </c>
      <c r="R571" s="102">
        <v>0.8</v>
      </c>
      <c r="S571" s="95">
        <f>DATE(2026,6,30)-F571</f>
        <v>921</v>
      </c>
    </row>
    <row r="572" spans="1:21" x14ac:dyDescent="0.3">
      <c r="A572" s="114">
        <v>1339</v>
      </c>
      <c r="B572" s="114" t="s">
        <v>2097</v>
      </c>
      <c r="C572" s="114" t="s">
        <v>87</v>
      </c>
      <c r="D572" s="114" t="s">
        <v>5008</v>
      </c>
      <c r="E572" s="114" t="s">
        <v>2652</v>
      </c>
      <c r="F572" s="115">
        <v>45615</v>
      </c>
      <c r="G572" s="114" t="s">
        <v>4204</v>
      </c>
      <c r="H572" s="116">
        <v>12852000</v>
      </c>
      <c r="I572" s="116">
        <v>12852000</v>
      </c>
      <c r="J572" s="116">
        <v>12852000</v>
      </c>
      <c r="K572" s="116">
        <v>0</v>
      </c>
      <c r="L572" s="116">
        <v>0</v>
      </c>
      <c r="M572" s="116">
        <v>0</v>
      </c>
      <c r="N572" s="116">
        <v>0</v>
      </c>
      <c r="O572" s="116">
        <v>0</v>
      </c>
      <c r="P572" s="116">
        <v>0</v>
      </c>
      <c r="Q572" s="27" t="str">
        <f t="shared" si="152"/>
        <v>Registered</v>
      </c>
      <c r="R572" s="94">
        <f t="shared" si="153"/>
        <v>1</v>
      </c>
      <c r="S572" s="95"/>
      <c r="T572" s="117">
        <f t="shared" ref="T572:T598" si="156">L572+M572+N572+O572+P572</f>
        <v>0</v>
      </c>
      <c r="U572" s="117">
        <f t="shared" ref="U572:U598" si="157">K572-T572</f>
        <v>0</v>
      </c>
    </row>
    <row r="573" spans="1:21" x14ac:dyDescent="0.3">
      <c r="A573" s="114">
        <v>1340</v>
      </c>
      <c r="B573" s="114" t="s">
        <v>2097</v>
      </c>
      <c r="C573" s="114" t="s">
        <v>87</v>
      </c>
      <c r="D573" s="114" t="s">
        <v>5009</v>
      </c>
      <c r="E573" s="114" t="s">
        <v>5010</v>
      </c>
      <c r="F573" s="115">
        <v>45373</v>
      </c>
      <c r="G573" s="114" t="s">
        <v>5011</v>
      </c>
      <c r="H573" s="116">
        <v>13011200</v>
      </c>
      <c r="I573" s="116">
        <v>13011200</v>
      </c>
      <c r="J573" s="116">
        <v>13011200</v>
      </c>
      <c r="K573" s="116">
        <v>0</v>
      </c>
      <c r="L573" s="116">
        <v>0</v>
      </c>
      <c r="M573" s="116">
        <v>0</v>
      </c>
      <c r="N573" s="116">
        <v>0</v>
      </c>
      <c r="O573" s="116">
        <v>0</v>
      </c>
      <c r="P573" s="116">
        <v>0</v>
      </c>
      <c r="Q573" s="27" t="str">
        <f t="shared" si="152"/>
        <v>Registered</v>
      </c>
      <c r="R573" s="94">
        <f t="shared" si="153"/>
        <v>1</v>
      </c>
      <c r="S573" s="95"/>
      <c r="T573" s="117">
        <f t="shared" si="156"/>
        <v>0</v>
      </c>
      <c r="U573" s="117">
        <f t="shared" si="157"/>
        <v>0</v>
      </c>
    </row>
    <row r="574" spans="1:21" x14ac:dyDescent="0.3">
      <c r="A574" s="114">
        <v>1341</v>
      </c>
      <c r="B574" s="114" t="s">
        <v>2097</v>
      </c>
      <c r="C574" s="114" t="s">
        <v>87</v>
      </c>
      <c r="D574" s="114" t="s">
        <v>5012</v>
      </c>
      <c r="E574" s="114" t="s">
        <v>5013</v>
      </c>
      <c r="F574" s="115">
        <v>45335</v>
      </c>
      <c r="G574" s="114" t="s">
        <v>5014</v>
      </c>
      <c r="H574" s="116">
        <v>12974400</v>
      </c>
      <c r="I574" s="116">
        <v>12974400</v>
      </c>
      <c r="J574" s="116">
        <v>12974400</v>
      </c>
      <c r="K574" s="116">
        <v>0</v>
      </c>
      <c r="L574" s="116">
        <v>0</v>
      </c>
      <c r="M574" s="116">
        <v>0</v>
      </c>
      <c r="N574" s="116">
        <v>0</v>
      </c>
      <c r="O574" s="116">
        <v>0</v>
      </c>
      <c r="P574" s="116">
        <v>0</v>
      </c>
      <c r="Q574" s="27" t="str">
        <f t="shared" si="152"/>
        <v>Registered</v>
      </c>
      <c r="R574" s="94">
        <f t="shared" si="153"/>
        <v>1</v>
      </c>
      <c r="S574" s="95"/>
      <c r="T574" s="117">
        <f t="shared" si="156"/>
        <v>0</v>
      </c>
      <c r="U574" s="117">
        <f t="shared" si="157"/>
        <v>0</v>
      </c>
    </row>
    <row r="575" spans="1:21" x14ac:dyDescent="0.3">
      <c r="A575" s="114">
        <v>1342</v>
      </c>
      <c r="B575" s="114" t="s">
        <v>2097</v>
      </c>
      <c r="C575" s="114" t="s">
        <v>87</v>
      </c>
      <c r="D575" s="114" t="s">
        <v>5015</v>
      </c>
      <c r="E575" s="114" t="s">
        <v>5016</v>
      </c>
      <c r="F575" s="115">
        <v>45299</v>
      </c>
      <c r="G575" s="114" t="s">
        <v>3330</v>
      </c>
      <c r="H575" s="116">
        <v>13132800</v>
      </c>
      <c r="I575" s="116">
        <v>13132800</v>
      </c>
      <c r="J575" s="116">
        <v>13132800</v>
      </c>
      <c r="K575" s="116">
        <v>0</v>
      </c>
      <c r="L575" s="116">
        <v>0</v>
      </c>
      <c r="M575" s="116">
        <v>0</v>
      </c>
      <c r="N575" s="116">
        <v>0</v>
      </c>
      <c r="O575" s="116">
        <v>0</v>
      </c>
      <c r="P575" s="116">
        <v>0</v>
      </c>
      <c r="Q575" s="27" t="str">
        <f t="shared" si="152"/>
        <v>Registered</v>
      </c>
      <c r="R575" s="94">
        <f t="shared" si="153"/>
        <v>1</v>
      </c>
      <c r="S575" s="95"/>
      <c r="T575" s="117">
        <f t="shared" si="156"/>
        <v>0</v>
      </c>
      <c r="U575" s="117">
        <f t="shared" si="157"/>
        <v>0</v>
      </c>
    </row>
    <row r="576" spans="1:21" x14ac:dyDescent="0.3">
      <c r="A576" s="114">
        <v>1343</v>
      </c>
      <c r="B576" s="114" t="s">
        <v>2097</v>
      </c>
      <c r="C576" s="114" t="s">
        <v>87</v>
      </c>
      <c r="D576" s="114" t="s">
        <v>5017</v>
      </c>
      <c r="E576" s="114" t="s">
        <v>5018</v>
      </c>
      <c r="F576" s="115">
        <v>45310</v>
      </c>
      <c r="G576" s="114" t="s">
        <v>5019</v>
      </c>
      <c r="H576" s="116">
        <v>13708800</v>
      </c>
      <c r="I576" s="116">
        <v>13708800</v>
      </c>
      <c r="J576" s="116">
        <v>13708800</v>
      </c>
      <c r="K576" s="116">
        <v>0</v>
      </c>
      <c r="L576" s="116">
        <v>0</v>
      </c>
      <c r="M576" s="116">
        <v>0</v>
      </c>
      <c r="N576" s="116">
        <v>0</v>
      </c>
      <c r="O576" s="116">
        <v>0</v>
      </c>
      <c r="P576" s="116">
        <v>0</v>
      </c>
      <c r="Q576" s="27" t="str">
        <f t="shared" si="152"/>
        <v>Registered</v>
      </c>
      <c r="R576" s="94">
        <f t="shared" si="153"/>
        <v>1</v>
      </c>
      <c r="S576" s="95"/>
      <c r="T576" s="117">
        <f t="shared" si="156"/>
        <v>0</v>
      </c>
      <c r="U576" s="117">
        <f t="shared" si="157"/>
        <v>0</v>
      </c>
    </row>
    <row r="577" spans="1:21" x14ac:dyDescent="0.3">
      <c r="A577" s="114">
        <v>1344</v>
      </c>
      <c r="B577" s="114" t="s">
        <v>2097</v>
      </c>
      <c r="C577" s="114" t="s">
        <v>87</v>
      </c>
      <c r="D577" s="114" t="s">
        <v>5020</v>
      </c>
      <c r="E577" s="114" t="s">
        <v>5021</v>
      </c>
      <c r="F577" s="115">
        <v>45299</v>
      </c>
      <c r="G577" s="114" t="s">
        <v>2410</v>
      </c>
      <c r="H577" s="116">
        <v>13011200</v>
      </c>
      <c r="I577" s="116">
        <v>13011200</v>
      </c>
      <c r="J577" s="116">
        <v>13011200</v>
      </c>
      <c r="K577" s="116">
        <v>0</v>
      </c>
      <c r="L577" s="116">
        <v>0</v>
      </c>
      <c r="M577" s="116">
        <v>0</v>
      </c>
      <c r="N577" s="116">
        <v>0</v>
      </c>
      <c r="O577" s="116">
        <v>0</v>
      </c>
      <c r="P577" s="116">
        <v>0</v>
      </c>
      <c r="Q577" s="27" t="str">
        <f t="shared" si="152"/>
        <v>Registered</v>
      </c>
      <c r="R577" s="94">
        <f t="shared" si="153"/>
        <v>1</v>
      </c>
      <c r="S577" s="95"/>
      <c r="T577" s="117">
        <f t="shared" si="156"/>
        <v>0</v>
      </c>
      <c r="U577" s="117">
        <f t="shared" si="157"/>
        <v>0</v>
      </c>
    </row>
    <row r="578" spans="1:21" x14ac:dyDescent="0.3">
      <c r="A578" s="114">
        <v>1345</v>
      </c>
      <c r="B578" s="114" t="s">
        <v>2097</v>
      </c>
      <c r="C578" s="114" t="s">
        <v>87</v>
      </c>
      <c r="D578" s="114" t="s">
        <v>5022</v>
      </c>
      <c r="E578" s="114" t="s">
        <v>5023</v>
      </c>
      <c r="F578" s="115">
        <v>45218</v>
      </c>
      <c r="G578" s="114" t="s">
        <v>5024</v>
      </c>
      <c r="H578" s="116">
        <v>13708800</v>
      </c>
      <c r="I578" s="116">
        <v>13708800</v>
      </c>
      <c r="J578" s="116">
        <v>13708800</v>
      </c>
      <c r="K578" s="116">
        <v>0</v>
      </c>
      <c r="L578" s="116">
        <v>0</v>
      </c>
      <c r="M578" s="116">
        <v>0</v>
      </c>
      <c r="N578" s="116">
        <v>0</v>
      </c>
      <c r="O578" s="116">
        <v>0</v>
      </c>
      <c r="P578" s="116">
        <v>0</v>
      </c>
      <c r="Q578" s="27" t="str">
        <f t="shared" ref="Q578:Q641" si="158">IF(G578="01 Jan 1900","Unregistered","Registered")</f>
        <v>Registered</v>
      </c>
      <c r="R578" s="94">
        <f t="shared" si="153"/>
        <v>1</v>
      </c>
      <c r="S578" s="95"/>
      <c r="T578" s="117">
        <f t="shared" si="156"/>
        <v>0</v>
      </c>
      <c r="U578" s="117">
        <f t="shared" si="157"/>
        <v>0</v>
      </c>
    </row>
    <row r="579" spans="1:21" x14ac:dyDescent="0.3">
      <c r="A579" s="114">
        <v>1346</v>
      </c>
      <c r="B579" s="114" t="s">
        <v>2097</v>
      </c>
      <c r="C579" s="114" t="s">
        <v>87</v>
      </c>
      <c r="D579" s="114" t="s">
        <v>5025</v>
      </c>
      <c r="E579" s="114" t="s">
        <v>5026</v>
      </c>
      <c r="F579" s="115">
        <v>45299</v>
      </c>
      <c r="G579" s="114" t="s">
        <v>5027</v>
      </c>
      <c r="H579" s="116">
        <v>13619200</v>
      </c>
      <c r="I579" s="116">
        <v>13619200</v>
      </c>
      <c r="J579" s="116">
        <v>13619200</v>
      </c>
      <c r="K579" s="116">
        <v>0</v>
      </c>
      <c r="L579" s="116">
        <v>0</v>
      </c>
      <c r="M579" s="116">
        <v>0</v>
      </c>
      <c r="N579" s="116">
        <v>0</v>
      </c>
      <c r="O579" s="116">
        <v>0</v>
      </c>
      <c r="P579" s="116">
        <v>0</v>
      </c>
      <c r="Q579" s="27" t="str">
        <f t="shared" si="158"/>
        <v>Registered</v>
      </c>
      <c r="R579" s="94">
        <f t="shared" ref="R579:R642" si="159">(I579/H579)</f>
        <v>1</v>
      </c>
      <c r="S579" s="95"/>
      <c r="T579" s="117">
        <f t="shared" si="156"/>
        <v>0</v>
      </c>
      <c r="U579" s="117">
        <f t="shared" si="157"/>
        <v>0</v>
      </c>
    </row>
    <row r="580" spans="1:21" x14ac:dyDescent="0.3">
      <c r="A580" s="114">
        <v>1347</v>
      </c>
      <c r="B580" s="114" t="s">
        <v>2097</v>
      </c>
      <c r="C580" s="114" t="s">
        <v>87</v>
      </c>
      <c r="D580" s="114" t="s">
        <v>5028</v>
      </c>
      <c r="E580" s="114" t="s">
        <v>5029</v>
      </c>
      <c r="F580" s="115">
        <v>45027</v>
      </c>
      <c r="G580" s="114" t="s">
        <v>2601</v>
      </c>
      <c r="H580" s="116">
        <v>12571165</v>
      </c>
      <c r="I580" s="116">
        <v>12571165</v>
      </c>
      <c r="J580" s="116">
        <v>12571165</v>
      </c>
      <c r="K580" s="116">
        <v>0</v>
      </c>
      <c r="L580" s="116">
        <v>0</v>
      </c>
      <c r="M580" s="116">
        <v>0</v>
      </c>
      <c r="N580" s="116">
        <v>0</v>
      </c>
      <c r="O580" s="116">
        <v>0</v>
      </c>
      <c r="P580" s="116">
        <v>0</v>
      </c>
      <c r="Q580" s="27" t="str">
        <f t="shared" si="158"/>
        <v>Registered</v>
      </c>
      <c r="R580" s="94">
        <f t="shared" si="159"/>
        <v>1</v>
      </c>
      <c r="S580" s="95"/>
      <c r="T580" s="117">
        <f t="shared" si="156"/>
        <v>0</v>
      </c>
      <c r="U580" s="117">
        <f t="shared" si="157"/>
        <v>0</v>
      </c>
    </row>
    <row r="581" spans="1:21" x14ac:dyDescent="0.3">
      <c r="A581" s="114">
        <v>1348</v>
      </c>
      <c r="B581" s="114" t="s">
        <v>2097</v>
      </c>
      <c r="C581" s="114" t="s">
        <v>87</v>
      </c>
      <c r="D581" s="114" t="s">
        <v>5030</v>
      </c>
      <c r="E581" s="114" t="s">
        <v>5031</v>
      </c>
      <c r="F581" s="115">
        <v>45026</v>
      </c>
      <c r="G581" s="114" t="s">
        <v>5032</v>
      </c>
      <c r="H581" s="116">
        <v>13254400</v>
      </c>
      <c r="I581" s="116">
        <v>13254400</v>
      </c>
      <c r="J581" s="116">
        <v>13254400</v>
      </c>
      <c r="K581" s="116">
        <v>0</v>
      </c>
      <c r="L581" s="116">
        <v>0</v>
      </c>
      <c r="M581" s="116">
        <v>0</v>
      </c>
      <c r="N581" s="116">
        <v>0</v>
      </c>
      <c r="O581" s="116">
        <v>0</v>
      </c>
      <c r="P581" s="116">
        <v>0</v>
      </c>
      <c r="Q581" s="27" t="str">
        <f t="shared" si="158"/>
        <v>Registered</v>
      </c>
      <c r="R581" s="94">
        <f t="shared" si="159"/>
        <v>1</v>
      </c>
      <c r="S581" s="95"/>
      <c r="T581" s="117">
        <f t="shared" si="156"/>
        <v>0</v>
      </c>
      <c r="U581" s="117">
        <f t="shared" si="157"/>
        <v>0</v>
      </c>
    </row>
    <row r="582" spans="1:21" x14ac:dyDescent="0.3">
      <c r="A582" s="114">
        <v>1349</v>
      </c>
      <c r="B582" s="114" t="s">
        <v>2097</v>
      </c>
      <c r="C582" s="114" t="s">
        <v>87</v>
      </c>
      <c r="D582" s="114" t="s">
        <v>5033</v>
      </c>
      <c r="E582" s="114" t="s">
        <v>5034</v>
      </c>
      <c r="F582" s="115">
        <v>45124</v>
      </c>
      <c r="G582" s="114" t="s">
        <v>4958</v>
      </c>
      <c r="H582" s="116">
        <v>13464000</v>
      </c>
      <c r="I582" s="116">
        <v>13464000</v>
      </c>
      <c r="J582" s="116">
        <v>13464000</v>
      </c>
      <c r="K582" s="116">
        <v>0</v>
      </c>
      <c r="L582" s="116">
        <v>0</v>
      </c>
      <c r="M582" s="116">
        <v>0</v>
      </c>
      <c r="N582" s="116">
        <v>0</v>
      </c>
      <c r="O582" s="116">
        <v>0</v>
      </c>
      <c r="P582" s="116">
        <v>0</v>
      </c>
      <c r="Q582" s="27" t="str">
        <f t="shared" si="158"/>
        <v>Registered</v>
      </c>
      <c r="R582" s="94">
        <f t="shared" si="159"/>
        <v>1</v>
      </c>
      <c r="S582" s="95"/>
      <c r="T582" s="117">
        <f t="shared" si="156"/>
        <v>0</v>
      </c>
      <c r="U582" s="117">
        <f t="shared" si="157"/>
        <v>0</v>
      </c>
    </row>
    <row r="583" spans="1:21" x14ac:dyDescent="0.3">
      <c r="A583" s="114">
        <v>1350</v>
      </c>
      <c r="B583" s="114" t="s">
        <v>2097</v>
      </c>
      <c r="C583" s="114" t="s">
        <v>87</v>
      </c>
      <c r="D583" s="114" t="s">
        <v>5035</v>
      </c>
      <c r="E583" s="114" t="s">
        <v>5036</v>
      </c>
      <c r="F583" s="115">
        <v>45026</v>
      </c>
      <c r="G583" s="114" t="s">
        <v>3053</v>
      </c>
      <c r="H583" s="116">
        <v>13132800</v>
      </c>
      <c r="I583" s="116">
        <v>13132800</v>
      </c>
      <c r="J583" s="116">
        <v>13132800</v>
      </c>
      <c r="K583" s="116">
        <v>0</v>
      </c>
      <c r="L583" s="116">
        <v>0</v>
      </c>
      <c r="M583" s="116">
        <v>0</v>
      </c>
      <c r="N583" s="116">
        <v>0</v>
      </c>
      <c r="O583" s="116">
        <v>0</v>
      </c>
      <c r="P583" s="116">
        <v>0</v>
      </c>
      <c r="Q583" s="27" t="str">
        <f t="shared" si="158"/>
        <v>Registered</v>
      </c>
      <c r="R583" s="94">
        <f t="shared" si="159"/>
        <v>1</v>
      </c>
      <c r="S583" s="95"/>
      <c r="T583" s="117">
        <f t="shared" si="156"/>
        <v>0</v>
      </c>
      <c r="U583" s="117">
        <f t="shared" si="157"/>
        <v>0</v>
      </c>
    </row>
    <row r="584" spans="1:21" x14ac:dyDescent="0.3">
      <c r="A584" s="114">
        <v>1351</v>
      </c>
      <c r="B584" s="114" t="s">
        <v>2097</v>
      </c>
      <c r="C584" s="114" t="s">
        <v>87</v>
      </c>
      <c r="D584" s="114" t="s">
        <v>5037</v>
      </c>
      <c r="E584" s="114" t="s">
        <v>5038</v>
      </c>
      <c r="F584" s="115">
        <v>45026</v>
      </c>
      <c r="G584" s="114" t="s">
        <v>1629</v>
      </c>
      <c r="H584" s="116">
        <v>13219200</v>
      </c>
      <c r="I584" s="116">
        <v>13219200</v>
      </c>
      <c r="J584" s="116">
        <v>13219200</v>
      </c>
      <c r="K584" s="116">
        <v>0</v>
      </c>
      <c r="L584" s="116">
        <v>0</v>
      </c>
      <c r="M584" s="116">
        <v>0</v>
      </c>
      <c r="N584" s="116">
        <v>0</v>
      </c>
      <c r="O584" s="116">
        <v>0</v>
      </c>
      <c r="P584" s="116">
        <v>0</v>
      </c>
      <c r="Q584" s="27" t="str">
        <f t="shared" si="158"/>
        <v>Registered</v>
      </c>
      <c r="R584" s="94">
        <f t="shared" si="159"/>
        <v>1</v>
      </c>
      <c r="S584" s="95"/>
      <c r="T584" s="117">
        <f t="shared" si="156"/>
        <v>0</v>
      </c>
      <c r="U584" s="117">
        <f t="shared" si="157"/>
        <v>0</v>
      </c>
    </row>
    <row r="585" spans="1:21" x14ac:dyDescent="0.3">
      <c r="A585" s="114">
        <v>1352</v>
      </c>
      <c r="B585" s="114" t="s">
        <v>2097</v>
      </c>
      <c r="C585" s="114" t="s">
        <v>87</v>
      </c>
      <c r="D585" s="114" t="s">
        <v>5039</v>
      </c>
      <c r="E585" s="114" t="s">
        <v>5040</v>
      </c>
      <c r="F585" s="115">
        <v>45034</v>
      </c>
      <c r="G585" s="114" t="s">
        <v>3077</v>
      </c>
      <c r="H585" s="116">
        <v>13619200</v>
      </c>
      <c r="I585" s="116">
        <v>13619200</v>
      </c>
      <c r="J585" s="116">
        <v>13619200</v>
      </c>
      <c r="K585" s="116">
        <v>0</v>
      </c>
      <c r="L585" s="116">
        <v>0</v>
      </c>
      <c r="M585" s="116">
        <v>0</v>
      </c>
      <c r="N585" s="116">
        <v>0</v>
      </c>
      <c r="O585" s="116">
        <v>0</v>
      </c>
      <c r="P585" s="116">
        <v>0</v>
      </c>
      <c r="Q585" s="27" t="str">
        <f t="shared" si="158"/>
        <v>Registered</v>
      </c>
      <c r="R585" s="94">
        <f t="shared" si="159"/>
        <v>1</v>
      </c>
      <c r="S585" s="95"/>
      <c r="T585" s="117">
        <f t="shared" si="156"/>
        <v>0</v>
      </c>
      <c r="U585" s="117">
        <f t="shared" si="157"/>
        <v>0</v>
      </c>
    </row>
    <row r="586" spans="1:21" x14ac:dyDescent="0.3">
      <c r="A586" s="114">
        <v>23</v>
      </c>
      <c r="B586" s="114" t="s">
        <v>1444</v>
      </c>
      <c r="C586" s="114" t="s">
        <v>423</v>
      </c>
      <c r="D586" s="114" t="s">
        <v>1710</v>
      </c>
      <c r="E586" s="114" t="s">
        <v>1711</v>
      </c>
      <c r="F586" s="115">
        <v>45900</v>
      </c>
      <c r="G586" s="114" t="s">
        <v>1535</v>
      </c>
      <c r="H586" s="116">
        <v>50100000</v>
      </c>
      <c r="I586" s="116">
        <v>24048000</v>
      </c>
      <c r="J586" s="116">
        <v>11000000</v>
      </c>
      <c r="K586" s="116">
        <v>13048000</v>
      </c>
      <c r="L586" s="116">
        <v>1503000</v>
      </c>
      <c r="M586" s="116">
        <v>7515000</v>
      </c>
      <c r="N586" s="116">
        <v>0</v>
      </c>
      <c r="O586" s="116">
        <v>0</v>
      </c>
      <c r="P586" s="116">
        <v>4030000</v>
      </c>
      <c r="Q586" s="27" t="str">
        <f t="shared" si="158"/>
        <v>Registered</v>
      </c>
      <c r="R586" s="94">
        <f t="shared" si="159"/>
        <v>0.48</v>
      </c>
      <c r="S586" s="95"/>
      <c r="T586" s="117">
        <f t="shared" si="156"/>
        <v>13048000</v>
      </c>
      <c r="U586" s="117">
        <f t="shared" si="157"/>
        <v>0</v>
      </c>
    </row>
    <row r="587" spans="1:21" x14ac:dyDescent="0.3">
      <c r="A587" s="114">
        <v>30</v>
      </c>
      <c r="B587" s="114" t="s">
        <v>1444</v>
      </c>
      <c r="C587" s="114" t="s">
        <v>423</v>
      </c>
      <c r="D587" s="114" t="s">
        <v>1445</v>
      </c>
      <c r="E587" s="114" t="s">
        <v>1446</v>
      </c>
      <c r="F587" s="115">
        <v>46069</v>
      </c>
      <c r="G587" s="114" t="s">
        <v>1416</v>
      </c>
      <c r="H587" s="116">
        <v>31740000</v>
      </c>
      <c r="I587" s="116">
        <v>15235200</v>
      </c>
      <c r="J587" s="116">
        <v>3200000</v>
      </c>
      <c r="K587" s="116">
        <v>12035200</v>
      </c>
      <c r="L587" s="116">
        <v>952200</v>
      </c>
      <c r="M587" s="116">
        <v>4761000</v>
      </c>
      <c r="N587" s="116">
        <v>6322000</v>
      </c>
      <c r="O587" s="116">
        <v>0</v>
      </c>
      <c r="P587" s="116">
        <v>0</v>
      </c>
      <c r="Q587" s="27" t="str">
        <f t="shared" si="158"/>
        <v>Registered</v>
      </c>
      <c r="R587" s="94">
        <f t="shared" si="159"/>
        <v>0.48</v>
      </c>
      <c r="S587" s="95"/>
      <c r="T587" s="117">
        <f t="shared" si="156"/>
        <v>12035200</v>
      </c>
      <c r="U587" s="117">
        <f t="shared" si="157"/>
        <v>0</v>
      </c>
    </row>
    <row r="588" spans="1:21" x14ac:dyDescent="0.3">
      <c r="A588" s="114">
        <v>34</v>
      </c>
      <c r="B588" s="114" t="s">
        <v>1444</v>
      </c>
      <c r="C588" s="114" t="s">
        <v>423</v>
      </c>
      <c r="D588" s="114" t="s">
        <v>1497</v>
      </c>
      <c r="E588" s="114" t="s">
        <v>1498</v>
      </c>
      <c r="F588" s="115">
        <v>45831</v>
      </c>
      <c r="G588" s="114" t="s">
        <v>1499</v>
      </c>
      <c r="H588" s="116">
        <v>35400000</v>
      </c>
      <c r="I588" s="116">
        <v>16992000</v>
      </c>
      <c r="J588" s="116">
        <v>5600000</v>
      </c>
      <c r="K588" s="116">
        <v>11392000</v>
      </c>
      <c r="L588" s="116">
        <v>1062000</v>
      </c>
      <c r="M588" s="116">
        <v>5310000</v>
      </c>
      <c r="N588" s="116">
        <v>0</v>
      </c>
      <c r="O588" s="116">
        <v>0</v>
      </c>
      <c r="P588" s="116">
        <v>5020000</v>
      </c>
      <c r="Q588" s="27" t="str">
        <f t="shared" si="158"/>
        <v>Registered</v>
      </c>
      <c r="R588" s="94">
        <f t="shared" si="159"/>
        <v>0.48</v>
      </c>
      <c r="S588" s="95"/>
      <c r="T588" s="117">
        <f t="shared" si="156"/>
        <v>11392000</v>
      </c>
      <c r="U588" s="117">
        <f t="shared" si="157"/>
        <v>0</v>
      </c>
    </row>
    <row r="589" spans="1:21" x14ac:dyDescent="0.3">
      <c r="A589" s="114">
        <v>51</v>
      </c>
      <c r="B589" s="114" t="s">
        <v>1444</v>
      </c>
      <c r="C589" s="114" t="s">
        <v>423</v>
      </c>
      <c r="D589" s="114" t="s">
        <v>10200</v>
      </c>
      <c r="E589" s="114" t="s">
        <v>10201</v>
      </c>
      <c r="F589" s="115">
        <v>46111</v>
      </c>
      <c r="G589" s="114" t="s">
        <v>9587</v>
      </c>
      <c r="H589" s="116">
        <v>32550000</v>
      </c>
      <c r="I589" s="116">
        <v>15624000</v>
      </c>
      <c r="J589" s="116">
        <v>6663900</v>
      </c>
      <c r="K589" s="116">
        <v>8960100</v>
      </c>
      <c r="L589" s="116">
        <v>976500</v>
      </c>
      <c r="M589" s="116">
        <v>7983600</v>
      </c>
      <c r="N589" s="116">
        <v>0</v>
      </c>
      <c r="O589" s="116">
        <v>0</v>
      </c>
      <c r="P589" s="116">
        <v>0</v>
      </c>
      <c r="Q589" s="27" t="str">
        <f t="shared" si="158"/>
        <v>Registered</v>
      </c>
      <c r="R589" s="94">
        <f t="shared" si="159"/>
        <v>0.48</v>
      </c>
      <c r="S589" s="95"/>
      <c r="T589" s="117">
        <f t="shared" si="156"/>
        <v>8960100</v>
      </c>
      <c r="U589" s="117">
        <f t="shared" si="157"/>
        <v>0</v>
      </c>
    </row>
    <row r="590" spans="1:21" x14ac:dyDescent="0.3">
      <c r="A590" s="114">
        <v>59</v>
      </c>
      <c r="B590" s="114" t="s">
        <v>1444</v>
      </c>
      <c r="C590" s="114" t="s">
        <v>423</v>
      </c>
      <c r="D590" s="114" t="s">
        <v>1576</v>
      </c>
      <c r="E590" s="114" t="s">
        <v>1577</v>
      </c>
      <c r="F590" s="115">
        <v>45926</v>
      </c>
      <c r="G590" s="114" t="s">
        <v>1535</v>
      </c>
      <c r="H590" s="116">
        <v>31100000</v>
      </c>
      <c r="I590" s="116">
        <v>14928000</v>
      </c>
      <c r="J590" s="116">
        <v>7000000</v>
      </c>
      <c r="K590" s="116">
        <v>7928000</v>
      </c>
      <c r="L590" s="116">
        <v>933000</v>
      </c>
      <c r="M590" s="116">
        <v>4665000</v>
      </c>
      <c r="N590" s="116">
        <v>0</v>
      </c>
      <c r="O590" s="116">
        <v>0</v>
      </c>
      <c r="P590" s="116">
        <v>2330000</v>
      </c>
      <c r="Q590" s="27" t="str">
        <f t="shared" si="158"/>
        <v>Registered</v>
      </c>
      <c r="R590" s="94">
        <f t="shared" si="159"/>
        <v>0.48</v>
      </c>
      <c r="S590" s="95"/>
      <c r="T590" s="117">
        <f t="shared" si="156"/>
        <v>7928000</v>
      </c>
      <c r="U590" s="117">
        <f t="shared" si="157"/>
        <v>0</v>
      </c>
    </row>
    <row r="591" spans="1:21" x14ac:dyDescent="0.3">
      <c r="A591" s="114">
        <v>64</v>
      </c>
      <c r="B591" s="114" t="s">
        <v>1444</v>
      </c>
      <c r="C591" s="114" t="s">
        <v>423</v>
      </c>
      <c r="D591" s="114" t="s">
        <v>1597</v>
      </c>
      <c r="E591" s="114" t="s">
        <v>1598</v>
      </c>
      <c r="F591" s="115">
        <v>46042</v>
      </c>
      <c r="G591" s="114" t="s">
        <v>1599</v>
      </c>
      <c r="H591" s="116">
        <v>25200000</v>
      </c>
      <c r="I591" s="116">
        <v>12096000</v>
      </c>
      <c r="J591" s="116">
        <v>5000000</v>
      </c>
      <c r="K591" s="116">
        <v>7096000</v>
      </c>
      <c r="L591" s="116">
        <v>756000</v>
      </c>
      <c r="M591" s="116">
        <v>3780000</v>
      </c>
      <c r="N591" s="116">
        <v>0</v>
      </c>
      <c r="O591" s="116">
        <v>2560000</v>
      </c>
      <c r="P591" s="116">
        <v>0</v>
      </c>
      <c r="Q591" s="27" t="str">
        <f t="shared" si="158"/>
        <v>Registered</v>
      </c>
      <c r="R591" s="94">
        <f t="shared" si="159"/>
        <v>0.48</v>
      </c>
      <c r="S591" s="95"/>
      <c r="T591" s="117">
        <f t="shared" si="156"/>
        <v>7096000</v>
      </c>
      <c r="U591" s="117">
        <f t="shared" si="157"/>
        <v>0</v>
      </c>
    </row>
    <row r="592" spans="1:21" x14ac:dyDescent="0.3">
      <c r="A592" s="114">
        <v>71</v>
      </c>
      <c r="B592" s="114" t="s">
        <v>1444</v>
      </c>
      <c r="C592" s="114" t="s">
        <v>423</v>
      </c>
      <c r="D592" s="114" t="s">
        <v>1602</v>
      </c>
      <c r="E592" s="114" t="s">
        <v>1603</v>
      </c>
      <c r="F592" s="115">
        <v>46042</v>
      </c>
      <c r="G592" s="114" t="s">
        <v>1599</v>
      </c>
      <c r="H592" s="116">
        <v>25200000</v>
      </c>
      <c r="I592" s="116">
        <v>12096000</v>
      </c>
      <c r="J592" s="116">
        <v>5752000</v>
      </c>
      <c r="K592" s="116">
        <v>6344000</v>
      </c>
      <c r="L592" s="116">
        <v>756000</v>
      </c>
      <c r="M592" s="116">
        <v>3780000</v>
      </c>
      <c r="N592" s="116">
        <v>0</v>
      </c>
      <c r="O592" s="116">
        <v>1808000</v>
      </c>
      <c r="P592" s="116">
        <v>0</v>
      </c>
      <c r="Q592" s="27" t="str">
        <f t="shared" si="158"/>
        <v>Registered</v>
      </c>
      <c r="R592" s="94">
        <f t="shared" si="159"/>
        <v>0.48</v>
      </c>
      <c r="S592" s="95"/>
      <c r="T592" s="117">
        <f t="shared" si="156"/>
        <v>6344000</v>
      </c>
      <c r="U592" s="117">
        <f t="shared" si="157"/>
        <v>0</v>
      </c>
    </row>
    <row r="593" spans="1:21" x14ac:dyDescent="0.3">
      <c r="A593" s="114">
        <v>87</v>
      </c>
      <c r="B593" s="114" t="s">
        <v>1444</v>
      </c>
      <c r="C593" s="114" t="s">
        <v>423</v>
      </c>
      <c r="D593" s="114" t="s">
        <v>9685</v>
      </c>
      <c r="E593" s="114" t="s">
        <v>9686</v>
      </c>
      <c r="F593" s="115">
        <v>45991</v>
      </c>
      <c r="G593" s="114" t="s">
        <v>2574</v>
      </c>
      <c r="H593" s="116">
        <v>38600000</v>
      </c>
      <c r="I593" s="116">
        <v>18528000</v>
      </c>
      <c r="J593" s="116">
        <v>13370000</v>
      </c>
      <c r="K593" s="116">
        <v>5158000</v>
      </c>
      <c r="L593" s="116">
        <v>1158000</v>
      </c>
      <c r="M593" s="116">
        <v>4000000</v>
      </c>
      <c r="N593" s="116">
        <v>0</v>
      </c>
      <c r="O593" s="116">
        <v>0</v>
      </c>
      <c r="P593" s="116">
        <v>0</v>
      </c>
      <c r="Q593" s="27" t="str">
        <f t="shared" si="158"/>
        <v>Registered</v>
      </c>
      <c r="R593" s="94">
        <f t="shared" si="159"/>
        <v>0.48</v>
      </c>
      <c r="S593" s="95"/>
      <c r="T593" s="117">
        <f t="shared" si="156"/>
        <v>5158000</v>
      </c>
      <c r="U593" s="117">
        <f t="shared" si="157"/>
        <v>0</v>
      </c>
    </row>
    <row r="594" spans="1:21" x14ac:dyDescent="0.3">
      <c r="A594" s="114">
        <v>106</v>
      </c>
      <c r="B594" s="114" t="s">
        <v>1444</v>
      </c>
      <c r="C594" s="114" t="s">
        <v>423</v>
      </c>
      <c r="D594" s="114" t="s">
        <v>1600</v>
      </c>
      <c r="E594" s="114" t="s">
        <v>1601</v>
      </c>
      <c r="F594" s="115">
        <v>46042</v>
      </c>
      <c r="G594" s="114" t="s">
        <v>1599</v>
      </c>
      <c r="H594" s="116">
        <v>25200000</v>
      </c>
      <c r="I594" s="116">
        <v>12096000</v>
      </c>
      <c r="J594" s="116">
        <v>7500000</v>
      </c>
      <c r="K594" s="116">
        <v>4596000</v>
      </c>
      <c r="L594" s="116">
        <v>756000</v>
      </c>
      <c r="M594" s="116">
        <v>3780000</v>
      </c>
      <c r="N594" s="116">
        <v>0</v>
      </c>
      <c r="O594" s="116">
        <v>60000</v>
      </c>
      <c r="P594" s="116">
        <v>0</v>
      </c>
      <c r="Q594" s="27" t="str">
        <f t="shared" si="158"/>
        <v>Registered</v>
      </c>
      <c r="R594" s="94">
        <f t="shared" si="159"/>
        <v>0.48</v>
      </c>
      <c r="S594" s="95"/>
      <c r="T594" s="117">
        <f t="shared" si="156"/>
        <v>4596000</v>
      </c>
      <c r="U594" s="117">
        <f t="shared" si="157"/>
        <v>0</v>
      </c>
    </row>
    <row r="595" spans="1:21" x14ac:dyDescent="0.3">
      <c r="A595" s="114">
        <v>356</v>
      </c>
      <c r="B595" s="114" t="s">
        <v>1444</v>
      </c>
      <c r="C595" s="114" t="s">
        <v>423</v>
      </c>
      <c r="D595" s="114" t="s">
        <v>10036</v>
      </c>
      <c r="E595" s="114" t="s">
        <v>10037</v>
      </c>
      <c r="F595" s="115">
        <v>46081</v>
      </c>
      <c r="G595" s="114" t="s">
        <v>9623</v>
      </c>
      <c r="H595" s="116">
        <v>43255000</v>
      </c>
      <c r="I595" s="116">
        <v>20762400</v>
      </c>
      <c r="J595" s="116">
        <v>19464750</v>
      </c>
      <c r="K595" s="116">
        <v>1297650</v>
      </c>
      <c r="L595" s="116">
        <v>1297650</v>
      </c>
      <c r="M595" s="116">
        <v>0</v>
      </c>
      <c r="N595" s="116">
        <v>0</v>
      </c>
      <c r="O595" s="116">
        <v>0</v>
      </c>
      <c r="P595" s="116">
        <v>0</v>
      </c>
      <c r="Q595" s="27" t="str">
        <f t="shared" si="158"/>
        <v>Registered</v>
      </c>
      <c r="R595" s="94">
        <f t="shared" si="159"/>
        <v>0.48</v>
      </c>
      <c r="S595" s="95"/>
      <c r="T595" s="117">
        <f t="shared" si="156"/>
        <v>1297650</v>
      </c>
      <c r="U595" s="117">
        <f t="shared" si="157"/>
        <v>0</v>
      </c>
    </row>
    <row r="596" spans="1:21" x14ac:dyDescent="0.3">
      <c r="A596" s="114">
        <v>361</v>
      </c>
      <c r="B596" s="114" t="s">
        <v>1444</v>
      </c>
      <c r="C596" s="114" t="s">
        <v>423</v>
      </c>
      <c r="D596" s="114" t="s">
        <v>3199</v>
      </c>
      <c r="E596" s="114" t="s">
        <v>3200</v>
      </c>
      <c r="F596" s="115">
        <v>46062</v>
      </c>
      <c r="G596" s="114" t="s">
        <v>1999</v>
      </c>
      <c r="H596" s="116">
        <v>32600000</v>
      </c>
      <c r="I596" s="116">
        <v>15648000</v>
      </c>
      <c r="J596" s="116">
        <v>14362681</v>
      </c>
      <c r="K596" s="116">
        <v>1285319</v>
      </c>
      <c r="L596" s="116">
        <v>978000</v>
      </c>
      <c r="M596" s="116">
        <v>307319</v>
      </c>
      <c r="N596" s="116">
        <v>0</v>
      </c>
      <c r="O596" s="116">
        <v>0</v>
      </c>
      <c r="P596" s="116">
        <v>0</v>
      </c>
      <c r="Q596" s="27" t="str">
        <f t="shared" si="158"/>
        <v>Registered</v>
      </c>
      <c r="R596" s="94">
        <f t="shared" si="159"/>
        <v>0.48</v>
      </c>
      <c r="S596" s="95"/>
      <c r="T596" s="117">
        <f t="shared" si="156"/>
        <v>1285319</v>
      </c>
      <c r="U596" s="117">
        <f t="shared" si="157"/>
        <v>0</v>
      </c>
    </row>
    <row r="597" spans="1:21" x14ac:dyDescent="0.3">
      <c r="A597" s="114">
        <v>423</v>
      </c>
      <c r="B597" s="114" t="s">
        <v>1444</v>
      </c>
      <c r="C597" s="114" t="s">
        <v>423</v>
      </c>
      <c r="D597" s="114" t="s">
        <v>5425</v>
      </c>
      <c r="E597" s="114" t="s">
        <v>5426</v>
      </c>
      <c r="F597" s="115">
        <v>45944</v>
      </c>
      <c r="G597" s="114" t="s">
        <v>2221</v>
      </c>
      <c r="H597" s="116">
        <v>32600000</v>
      </c>
      <c r="I597" s="116">
        <v>15648000</v>
      </c>
      <c r="J597" s="116">
        <v>14670000</v>
      </c>
      <c r="K597" s="116">
        <v>978000</v>
      </c>
      <c r="L597" s="116">
        <v>978000</v>
      </c>
      <c r="M597" s="116">
        <v>0</v>
      </c>
      <c r="N597" s="116">
        <v>0</v>
      </c>
      <c r="O597" s="116">
        <v>0</v>
      </c>
      <c r="P597" s="116">
        <v>0</v>
      </c>
      <c r="Q597" s="27" t="str">
        <f t="shared" si="158"/>
        <v>Registered</v>
      </c>
      <c r="R597" s="94">
        <f t="shared" si="159"/>
        <v>0.48</v>
      </c>
      <c r="S597" s="95"/>
      <c r="T597" s="117">
        <f t="shared" si="156"/>
        <v>978000</v>
      </c>
      <c r="U597" s="117">
        <f t="shared" si="157"/>
        <v>0</v>
      </c>
    </row>
    <row r="598" spans="1:21" x14ac:dyDescent="0.3">
      <c r="A598" s="114">
        <v>10435</v>
      </c>
      <c r="B598" s="114" t="s">
        <v>1444</v>
      </c>
      <c r="C598" s="114" t="s">
        <v>423</v>
      </c>
      <c r="D598" s="114" t="s">
        <v>9738</v>
      </c>
      <c r="E598" s="114" t="s">
        <v>9739</v>
      </c>
      <c r="F598" s="115">
        <v>45777</v>
      </c>
      <c r="G598" s="114" t="s">
        <v>2799</v>
      </c>
      <c r="H598" s="116">
        <v>40218750</v>
      </c>
      <c r="I598" s="116">
        <v>19707188</v>
      </c>
      <c r="J598" s="116">
        <v>19847100</v>
      </c>
      <c r="K598" s="116">
        <v>-139912</v>
      </c>
      <c r="L598" s="116">
        <v>0</v>
      </c>
      <c r="M598" s="116">
        <v>0</v>
      </c>
      <c r="N598" s="116">
        <v>0</v>
      </c>
      <c r="O598" s="116">
        <v>0</v>
      </c>
      <c r="P598" s="116">
        <v>0</v>
      </c>
      <c r="Q598" s="27" t="str">
        <f t="shared" si="158"/>
        <v>Registered</v>
      </c>
      <c r="R598" s="94">
        <f t="shared" si="159"/>
        <v>0.49000001243201241</v>
      </c>
      <c r="S598" s="95"/>
      <c r="T598" s="117">
        <f t="shared" si="156"/>
        <v>0</v>
      </c>
      <c r="U598" s="117">
        <f t="shared" si="157"/>
        <v>-139912</v>
      </c>
    </row>
    <row r="599" spans="1:21" s="101" customFormat="1" x14ac:dyDescent="0.3">
      <c r="A599" s="99">
        <v>10556</v>
      </c>
      <c r="B599" s="99" t="s">
        <v>1444</v>
      </c>
      <c r="C599" s="99" t="s">
        <v>423</v>
      </c>
      <c r="D599" s="99" t="s">
        <v>447</v>
      </c>
      <c r="E599" s="99" t="s">
        <v>448</v>
      </c>
      <c r="F599" s="100">
        <v>46130</v>
      </c>
      <c r="G599" s="99" t="s">
        <v>1898</v>
      </c>
      <c r="H599" s="96">
        <v>44600000</v>
      </c>
      <c r="I599" s="96">
        <f>H599*R599</f>
        <v>21408000</v>
      </c>
      <c r="J599" s="96">
        <v>500000</v>
      </c>
      <c r="K599" s="96">
        <f t="shared" ref="K599:K609" si="160">I599-J599</f>
        <v>20908000</v>
      </c>
      <c r="L599" s="97">
        <f t="shared" ref="L599:L609" si="161">IF(AND($S599&gt;=0,$S599&lt;=30),$K599,0)</f>
        <v>0</v>
      </c>
      <c r="M599" s="97">
        <f t="shared" ref="M599:M609" si="162">IF(AND($S599&gt;=31,$S599&lt;=60),$K599,0)</f>
        <v>0</v>
      </c>
      <c r="N599" s="97">
        <f t="shared" ref="N599:N609" si="163">IF(AND($S599&gt;=61,$S599&lt;=90),$K599,0)</f>
        <v>20908000</v>
      </c>
      <c r="O599" s="97">
        <f t="shared" ref="O599:O609" si="164">IF(AND($S599&gt;=91,$S599&lt;=120),$K599,0)</f>
        <v>0</v>
      </c>
      <c r="P599" s="98">
        <f t="shared" ref="P599:P609" si="165">IF($S599&gt;120,$K599,0)</f>
        <v>0</v>
      </c>
      <c r="Q599" s="101" t="str">
        <f t="shared" si="158"/>
        <v>Unregistered</v>
      </c>
      <c r="R599" s="102">
        <v>0.48</v>
      </c>
      <c r="S599" s="95">
        <f t="shared" ref="S599:S609" si="166">DATE(2026,6,30)-F599</f>
        <v>73</v>
      </c>
    </row>
    <row r="600" spans="1:21" s="101" customFormat="1" x14ac:dyDescent="0.3">
      <c r="A600" s="99">
        <v>10633</v>
      </c>
      <c r="B600" s="99" t="s">
        <v>1444</v>
      </c>
      <c r="C600" s="99" t="s">
        <v>423</v>
      </c>
      <c r="D600" s="99" t="s">
        <v>10034</v>
      </c>
      <c r="E600" s="99" t="s">
        <v>10035</v>
      </c>
      <c r="F600" s="100">
        <v>46081</v>
      </c>
      <c r="G600" s="99" t="s">
        <v>1898</v>
      </c>
      <c r="H600" s="96">
        <v>38600000</v>
      </c>
      <c r="I600" s="96">
        <f>H600*R600</f>
        <v>18528000</v>
      </c>
      <c r="J600" s="96">
        <v>1100000</v>
      </c>
      <c r="K600" s="96">
        <f t="shared" si="160"/>
        <v>17428000</v>
      </c>
      <c r="L600" s="97">
        <f t="shared" si="161"/>
        <v>0</v>
      </c>
      <c r="M600" s="97">
        <f t="shared" si="162"/>
        <v>0</v>
      </c>
      <c r="N600" s="97">
        <f t="shared" si="163"/>
        <v>0</v>
      </c>
      <c r="O600" s="97">
        <f t="shared" si="164"/>
        <v>0</v>
      </c>
      <c r="P600" s="98">
        <f t="shared" si="165"/>
        <v>17428000</v>
      </c>
      <c r="Q600" s="101" t="str">
        <f t="shared" si="158"/>
        <v>Unregistered</v>
      </c>
      <c r="R600" s="102">
        <v>0.48</v>
      </c>
      <c r="S600" s="95">
        <f t="shared" si="166"/>
        <v>122</v>
      </c>
    </row>
    <row r="601" spans="1:21" s="101" customFormat="1" x14ac:dyDescent="0.3">
      <c r="A601" s="99">
        <v>10634</v>
      </c>
      <c r="B601" s="99" t="s">
        <v>1444</v>
      </c>
      <c r="C601" s="99" t="s">
        <v>423</v>
      </c>
      <c r="D601" s="99" t="s">
        <v>453</v>
      </c>
      <c r="E601" s="99" t="s">
        <v>454</v>
      </c>
      <c r="F601" s="100">
        <v>46140</v>
      </c>
      <c r="G601" s="99" t="s">
        <v>1898</v>
      </c>
      <c r="H601" s="96">
        <v>41000000</v>
      </c>
      <c r="I601" s="96">
        <f>H601*R601</f>
        <v>19680000</v>
      </c>
      <c r="J601" s="96">
        <v>1100000</v>
      </c>
      <c r="K601" s="96">
        <f t="shared" si="160"/>
        <v>18580000</v>
      </c>
      <c r="L601" s="97">
        <f t="shared" si="161"/>
        <v>0</v>
      </c>
      <c r="M601" s="97">
        <f t="shared" si="162"/>
        <v>0</v>
      </c>
      <c r="N601" s="97">
        <f t="shared" si="163"/>
        <v>18580000</v>
      </c>
      <c r="O601" s="97">
        <f t="shared" si="164"/>
        <v>0</v>
      </c>
      <c r="P601" s="98">
        <f t="shared" si="165"/>
        <v>0</v>
      </c>
      <c r="Q601" s="101" t="str">
        <f t="shared" si="158"/>
        <v>Unregistered</v>
      </c>
      <c r="R601" s="102">
        <v>0.48</v>
      </c>
      <c r="S601" s="95">
        <f t="shared" si="166"/>
        <v>63</v>
      </c>
    </row>
    <row r="602" spans="1:21" s="101" customFormat="1" x14ac:dyDescent="0.3">
      <c r="A602" s="99">
        <v>10635</v>
      </c>
      <c r="B602" s="99" t="s">
        <v>1444</v>
      </c>
      <c r="C602" s="99" t="s">
        <v>423</v>
      </c>
      <c r="D602" s="99" t="s">
        <v>10038</v>
      </c>
      <c r="E602" s="99" t="s">
        <v>10039</v>
      </c>
      <c r="F602" s="100">
        <v>46081</v>
      </c>
      <c r="G602" s="99" t="s">
        <v>1898</v>
      </c>
      <c r="H602" s="96">
        <v>32550000</v>
      </c>
      <c r="I602" s="96">
        <f>H602*R602</f>
        <v>15624000</v>
      </c>
      <c r="J602" s="96">
        <v>1100000</v>
      </c>
      <c r="K602" s="96">
        <f t="shared" si="160"/>
        <v>14524000</v>
      </c>
      <c r="L602" s="97">
        <f t="shared" si="161"/>
        <v>0</v>
      </c>
      <c r="M602" s="97">
        <f t="shared" si="162"/>
        <v>0</v>
      </c>
      <c r="N602" s="97">
        <f t="shared" si="163"/>
        <v>0</v>
      </c>
      <c r="O602" s="97">
        <f t="shared" si="164"/>
        <v>0</v>
      </c>
      <c r="P602" s="98">
        <f t="shared" si="165"/>
        <v>14524000</v>
      </c>
      <c r="Q602" s="101" t="str">
        <f t="shared" si="158"/>
        <v>Unregistered</v>
      </c>
      <c r="R602" s="102">
        <v>0.48</v>
      </c>
      <c r="S602" s="95">
        <f t="shared" si="166"/>
        <v>122</v>
      </c>
    </row>
    <row r="603" spans="1:21" s="101" customFormat="1" x14ac:dyDescent="0.3">
      <c r="A603" s="99">
        <v>10658</v>
      </c>
      <c r="B603" s="99" t="s">
        <v>1444</v>
      </c>
      <c r="C603" s="99" t="s">
        <v>423</v>
      </c>
      <c r="D603" s="99" t="s">
        <v>10072</v>
      </c>
      <c r="E603" s="99" t="s">
        <v>10073</v>
      </c>
      <c r="F603" s="100">
        <v>46081</v>
      </c>
      <c r="G603" s="99" t="s">
        <v>1898</v>
      </c>
      <c r="H603" s="96">
        <v>32550000</v>
      </c>
      <c r="I603" s="96">
        <f>H603*R603</f>
        <v>15624000</v>
      </c>
      <c r="J603" s="96">
        <v>1500000</v>
      </c>
      <c r="K603" s="96">
        <f t="shared" si="160"/>
        <v>14124000</v>
      </c>
      <c r="L603" s="97">
        <f t="shared" si="161"/>
        <v>0</v>
      </c>
      <c r="M603" s="97">
        <f t="shared" si="162"/>
        <v>0</v>
      </c>
      <c r="N603" s="97">
        <f t="shared" si="163"/>
        <v>0</v>
      </c>
      <c r="O603" s="97">
        <f t="shared" si="164"/>
        <v>0</v>
      </c>
      <c r="P603" s="98">
        <f t="shared" si="165"/>
        <v>14124000</v>
      </c>
      <c r="Q603" s="101" t="str">
        <f t="shared" si="158"/>
        <v>Unregistered</v>
      </c>
      <c r="R603" s="102">
        <v>0.48</v>
      </c>
      <c r="S603" s="95">
        <f t="shared" si="166"/>
        <v>122</v>
      </c>
    </row>
    <row r="604" spans="1:21" s="101" customFormat="1" x14ac:dyDescent="0.3">
      <c r="A604" s="99">
        <v>10690</v>
      </c>
      <c r="B604" s="99" t="s">
        <v>1444</v>
      </c>
      <c r="C604" s="99" t="s">
        <v>423</v>
      </c>
      <c r="D604" s="99" t="s">
        <v>10040</v>
      </c>
      <c r="E604" s="99" t="s">
        <v>10041</v>
      </c>
      <c r="F604" s="100">
        <v>46112</v>
      </c>
      <c r="G604" s="99" t="s">
        <v>1898</v>
      </c>
      <c r="H604" s="96">
        <v>31500000</v>
      </c>
      <c r="I604" s="96">
        <f>H604*R604</f>
        <v>15120000</v>
      </c>
      <c r="J604" s="96">
        <v>2100000</v>
      </c>
      <c r="K604" s="96">
        <f t="shared" si="160"/>
        <v>13020000</v>
      </c>
      <c r="L604" s="97">
        <f t="shared" si="161"/>
        <v>0</v>
      </c>
      <c r="M604" s="97">
        <f t="shared" si="162"/>
        <v>0</v>
      </c>
      <c r="N604" s="97">
        <f t="shared" si="163"/>
        <v>0</v>
      </c>
      <c r="O604" s="97">
        <f t="shared" si="164"/>
        <v>13020000</v>
      </c>
      <c r="P604" s="98">
        <f t="shared" si="165"/>
        <v>0</v>
      </c>
      <c r="Q604" s="101" t="str">
        <f t="shared" si="158"/>
        <v>Unregistered</v>
      </c>
      <c r="R604" s="102">
        <v>0.48</v>
      </c>
      <c r="S604" s="95">
        <f t="shared" si="166"/>
        <v>91</v>
      </c>
    </row>
    <row r="605" spans="1:21" s="101" customFormat="1" x14ac:dyDescent="0.3">
      <c r="A605" s="99">
        <v>10705</v>
      </c>
      <c r="B605" s="99" t="s">
        <v>1444</v>
      </c>
      <c r="C605" s="99" t="s">
        <v>423</v>
      </c>
      <c r="D605" s="99" t="s">
        <v>10131</v>
      </c>
      <c r="E605" s="99" t="s">
        <v>10132</v>
      </c>
      <c r="F605" s="100">
        <v>45971</v>
      </c>
      <c r="G605" s="99" t="s">
        <v>1898</v>
      </c>
      <c r="H605" s="96">
        <v>49000000</v>
      </c>
      <c r="I605" s="96">
        <f>H605*R605</f>
        <v>23520000</v>
      </c>
      <c r="J605" s="96">
        <v>2500000</v>
      </c>
      <c r="K605" s="96">
        <f t="shared" si="160"/>
        <v>21020000</v>
      </c>
      <c r="L605" s="97">
        <f t="shared" si="161"/>
        <v>0</v>
      </c>
      <c r="M605" s="97">
        <f t="shared" si="162"/>
        <v>0</v>
      </c>
      <c r="N605" s="97">
        <f t="shared" si="163"/>
        <v>0</v>
      </c>
      <c r="O605" s="97">
        <f t="shared" si="164"/>
        <v>0</v>
      </c>
      <c r="P605" s="98">
        <f t="shared" si="165"/>
        <v>21020000</v>
      </c>
      <c r="Q605" s="101" t="str">
        <f t="shared" si="158"/>
        <v>Unregistered</v>
      </c>
      <c r="R605" s="102">
        <v>0.48</v>
      </c>
      <c r="S605" s="95">
        <f t="shared" si="166"/>
        <v>232</v>
      </c>
    </row>
    <row r="606" spans="1:21" s="101" customFormat="1" x14ac:dyDescent="0.3">
      <c r="A606" s="99">
        <v>10706</v>
      </c>
      <c r="B606" s="99" t="s">
        <v>1444</v>
      </c>
      <c r="C606" s="99" t="s">
        <v>423</v>
      </c>
      <c r="D606" s="99" t="s">
        <v>10133</v>
      </c>
      <c r="E606" s="99" t="s">
        <v>10132</v>
      </c>
      <c r="F606" s="100">
        <v>45971</v>
      </c>
      <c r="G606" s="99" t="s">
        <v>1898</v>
      </c>
      <c r="H606" s="96">
        <v>49000000</v>
      </c>
      <c r="I606" s="96">
        <f>H606*R606</f>
        <v>23520000</v>
      </c>
      <c r="J606" s="96">
        <v>2500000</v>
      </c>
      <c r="K606" s="96">
        <f t="shared" si="160"/>
        <v>21020000</v>
      </c>
      <c r="L606" s="97">
        <f t="shared" si="161"/>
        <v>0</v>
      </c>
      <c r="M606" s="97">
        <f t="shared" si="162"/>
        <v>0</v>
      </c>
      <c r="N606" s="97">
        <f t="shared" si="163"/>
        <v>0</v>
      </c>
      <c r="O606" s="97">
        <f t="shared" si="164"/>
        <v>0</v>
      </c>
      <c r="P606" s="98">
        <f t="shared" si="165"/>
        <v>21020000</v>
      </c>
      <c r="Q606" s="101" t="str">
        <f t="shared" si="158"/>
        <v>Unregistered</v>
      </c>
      <c r="R606" s="102">
        <v>0.48</v>
      </c>
      <c r="S606" s="95">
        <f t="shared" si="166"/>
        <v>232</v>
      </c>
    </row>
    <row r="607" spans="1:21" s="101" customFormat="1" x14ac:dyDescent="0.3">
      <c r="A607" s="99">
        <v>10731</v>
      </c>
      <c r="B607" s="99" t="s">
        <v>1444</v>
      </c>
      <c r="C607" s="99" t="s">
        <v>423</v>
      </c>
      <c r="D607" s="99" t="s">
        <v>10148</v>
      </c>
      <c r="E607" s="99" t="s">
        <v>10149</v>
      </c>
      <c r="F607" s="100">
        <v>46081</v>
      </c>
      <c r="G607" s="99" t="s">
        <v>1898</v>
      </c>
      <c r="H607" s="96">
        <v>38600000</v>
      </c>
      <c r="I607" s="96">
        <f>H607*R607</f>
        <v>18528000</v>
      </c>
      <c r="J607" s="96">
        <v>3100000</v>
      </c>
      <c r="K607" s="96">
        <f t="shared" si="160"/>
        <v>15428000</v>
      </c>
      <c r="L607" s="97">
        <f t="shared" si="161"/>
        <v>0</v>
      </c>
      <c r="M607" s="97">
        <f t="shared" si="162"/>
        <v>0</v>
      </c>
      <c r="N607" s="97">
        <f t="shared" si="163"/>
        <v>0</v>
      </c>
      <c r="O607" s="97">
        <f t="shared" si="164"/>
        <v>0</v>
      </c>
      <c r="P607" s="98">
        <f t="shared" si="165"/>
        <v>15428000</v>
      </c>
      <c r="Q607" s="101" t="str">
        <f t="shared" si="158"/>
        <v>Unregistered</v>
      </c>
      <c r="R607" s="102">
        <v>0.48</v>
      </c>
      <c r="S607" s="95">
        <f t="shared" si="166"/>
        <v>122</v>
      </c>
    </row>
    <row r="608" spans="1:21" s="101" customFormat="1" x14ac:dyDescent="0.3">
      <c r="A608" s="99">
        <v>10732</v>
      </c>
      <c r="B608" s="99" t="s">
        <v>1444</v>
      </c>
      <c r="C608" s="99" t="s">
        <v>423</v>
      </c>
      <c r="D608" s="99" t="s">
        <v>10042</v>
      </c>
      <c r="E608" s="99" t="s">
        <v>10043</v>
      </c>
      <c r="F608" s="100">
        <v>46022</v>
      </c>
      <c r="G608" s="99" t="s">
        <v>1898</v>
      </c>
      <c r="H608" s="96">
        <v>41036500</v>
      </c>
      <c r="I608" s="96">
        <f>H608*R608</f>
        <v>19697520</v>
      </c>
      <c r="J608" s="96">
        <v>3100000</v>
      </c>
      <c r="K608" s="96">
        <f t="shared" si="160"/>
        <v>16597520</v>
      </c>
      <c r="L608" s="97">
        <f t="shared" si="161"/>
        <v>0</v>
      </c>
      <c r="M608" s="97">
        <f t="shared" si="162"/>
        <v>0</v>
      </c>
      <c r="N608" s="97">
        <f t="shared" si="163"/>
        <v>0</v>
      </c>
      <c r="O608" s="97">
        <f t="shared" si="164"/>
        <v>0</v>
      </c>
      <c r="P608" s="98">
        <f t="shared" si="165"/>
        <v>16597520</v>
      </c>
      <c r="Q608" s="101" t="str">
        <f t="shared" si="158"/>
        <v>Unregistered</v>
      </c>
      <c r="R608" s="102">
        <v>0.48</v>
      </c>
      <c r="S608" s="95">
        <f t="shared" si="166"/>
        <v>181</v>
      </c>
    </row>
    <row r="609" spans="1:21" s="101" customFormat="1" x14ac:dyDescent="0.3">
      <c r="A609" s="99">
        <v>10744</v>
      </c>
      <c r="B609" s="99" t="s">
        <v>1444</v>
      </c>
      <c r="C609" s="99" t="s">
        <v>423</v>
      </c>
      <c r="D609" s="99" t="s">
        <v>451</v>
      </c>
      <c r="E609" s="99" t="s">
        <v>452</v>
      </c>
      <c r="F609" s="100">
        <v>46148</v>
      </c>
      <c r="G609" s="99" t="s">
        <v>1898</v>
      </c>
      <c r="H609" s="96">
        <v>33500000</v>
      </c>
      <c r="I609" s="96">
        <f>H609*R609</f>
        <v>16080000</v>
      </c>
      <c r="J609" s="96">
        <v>3350000</v>
      </c>
      <c r="K609" s="96">
        <f t="shared" si="160"/>
        <v>12730000</v>
      </c>
      <c r="L609" s="97">
        <f t="shared" si="161"/>
        <v>0</v>
      </c>
      <c r="M609" s="97">
        <f t="shared" si="162"/>
        <v>12730000</v>
      </c>
      <c r="N609" s="97">
        <f t="shared" si="163"/>
        <v>0</v>
      </c>
      <c r="O609" s="97">
        <f t="shared" si="164"/>
        <v>0</v>
      </c>
      <c r="P609" s="98">
        <f t="shared" si="165"/>
        <v>0</v>
      </c>
      <c r="Q609" s="101" t="str">
        <f t="shared" si="158"/>
        <v>Unregistered</v>
      </c>
      <c r="R609" s="102">
        <v>0.48</v>
      </c>
      <c r="S609" s="95">
        <f t="shared" si="166"/>
        <v>55</v>
      </c>
    </row>
    <row r="610" spans="1:21" x14ac:dyDescent="0.3">
      <c r="A610" s="114">
        <v>10757</v>
      </c>
      <c r="B610" s="114" t="s">
        <v>1444</v>
      </c>
      <c r="C610" s="114" t="s">
        <v>423</v>
      </c>
      <c r="D610" s="114" t="s">
        <v>10291</v>
      </c>
      <c r="E610" s="114" t="s">
        <v>10292</v>
      </c>
      <c r="F610" s="115">
        <v>46053</v>
      </c>
      <c r="G610" s="114" t="s">
        <v>9623</v>
      </c>
      <c r="H610" s="116">
        <v>40400000</v>
      </c>
      <c r="I610" s="116">
        <v>19392000</v>
      </c>
      <c r="J610" s="116">
        <v>23265000</v>
      </c>
      <c r="K610" s="116">
        <v>-3873000</v>
      </c>
      <c r="L610" s="116">
        <v>0</v>
      </c>
      <c r="M610" s="116">
        <v>0</v>
      </c>
      <c r="N610" s="116">
        <v>0</v>
      </c>
      <c r="O610" s="116">
        <v>0</v>
      </c>
      <c r="P610" s="116">
        <v>0</v>
      </c>
      <c r="Q610" s="27" t="str">
        <f t="shared" si="158"/>
        <v>Registered</v>
      </c>
      <c r="R610" s="94">
        <f t="shared" si="159"/>
        <v>0.48</v>
      </c>
      <c r="S610" s="95"/>
      <c r="T610" s="117">
        <f>L610+M610+N610+O610+P610</f>
        <v>0</v>
      </c>
      <c r="U610" s="117">
        <f>K610-T610</f>
        <v>-3873000</v>
      </c>
    </row>
    <row r="611" spans="1:21" s="101" customFormat="1" x14ac:dyDescent="0.3">
      <c r="A611" s="99">
        <v>10760</v>
      </c>
      <c r="B611" s="99" t="s">
        <v>1444</v>
      </c>
      <c r="C611" s="99" t="s">
        <v>423</v>
      </c>
      <c r="D611" s="99" t="s">
        <v>10168</v>
      </c>
      <c r="E611" s="99" t="s">
        <v>10169</v>
      </c>
      <c r="F611" s="100">
        <v>45831</v>
      </c>
      <c r="G611" s="99" t="s">
        <v>1898</v>
      </c>
      <c r="H611" s="96">
        <v>29162500</v>
      </c>
      <c r="I611" s="96">
        <f>H611*R611</f>
        <v>13998000</v>
      </c>
      <c r="J611" s="96">
        <v>4000000</v>
      </c>
      <c r="K611" s="96">
        <f t="shared" ref="K611:K620" si="167">I611-J611</f>
        <v>9998000</v>
      </c>
      <c r="L611" s="97">
        <f t="shared" ref="L611:L620" si="168">IF(AND($S611&gt;=0,$S611&lt;=30),$K611,0)</f>
        <v>0</v>
      </c>
      <c r="M611" s="97">
        <f t="shared" ref="M611:M620" si="169">IF(AND($S611&gt;=31,$S611&lt;=60),$K611,0)</f>
        <v>0</v>
      </c>
      <c r="N611" s="97">
        <f t="shared" ref="N611:N620" si="170">IF(AND($S611&gt;=61,$S611&lt;=90),$K611,0)</f>
        <v>0</v>
      </c>
      <c r="O611" s="97">
        <f t="shared" ref="O611:O620" si="171">IF(AND($S611&gt;=91,$S611&lt;=120),$K611,0)</f>
        <v>0</v>
      </c>
      <c r="P611" s="98">
        <f t="shared" ref="P611:P620" si="172">IF($S611&gt;120,$K611,0)</f>
        <v>9998000</v>
      </c>
      <c r="Q611" s="101" t="str">
        <f t="shared" si="158"/>
        <v>Unregistered</v>
      </c>
      <c r="R611" s="102">
        <v>0.48</v>
      </c>
      <c r="S611" s="95">
        <f t="shared" ref="S611:S621" si="173">DATE(2026,6,30)-F611</f>
        <v>372</v>
      </c>
    </row>
    <row r="612" spans="1:21" s="101" customFormat="1" x14ac:dyDescent="0.3">
      <c r="A612" s="99">
        <v>10764</v>
      </c>
      <c r="B612" s="99" t="s">
        <v>1444</v>
      </c>
      <c r="C612" s="99" t="s">
        <v>423</v>
      </c>
      <c r="D612" s="99" t="s">
        <v>449</v>
      </c>
      <c r="E612" s="99" t="s">
        <v>450</v>
      </c>
      <c r="F612" s="100">
        <v>46147</v>
      </c>
      <c r="G612" s="99" t="s">
        <v>1898</v>
      </c>
      <c r="H612" s="96">
        <v>40687500</v>
      </c>
      <c r="I612" s="96">
        <f>H612*R612</f>
        <v>19530000</v>
      </c>
      <c r="J612" s="96">
        <v>4068750</v>
      </c>
      <c r="K612" s="96">
        <f t="shared" si="167"/>
        <v>15461250</v>
      </c>
      <c r="L612" s="97">
        <f t="shared" si="168"/>
        <v>0</v>
      </c>
      <c r="M612" s="97">
        <f t="shared" si="169"/>
        <v>15461250</v>
      </c>
      <c r="N612" s="97">
        <f t="shared" si="170"/>
        <v>0</v>
      </c>
      <c r="O612" s="97">
        <f t="shared" si="171"/>
        <v>0</v>
      </c>
      <c r="P612" s="98">
        <f t="shared" si="172"/>
        <v>0</v>
      </c>
      <c r="Q612" s="101" t="str">
        <f t="shared" si="158"/>
        <v>Unregistered</v>
      </c>
      <c r="R612" s="102">
        <v>0.48</v>
      </c>
      <c r="S612" s="95">
        <f t="shared" si="173"/>
        <v>56</v>
      </c>
    </row>
    <row r="613" spans="1:21" s="101" customFormat="1" x14ac:dyDescent="0.3">
      <c r="A613" s="99">
        <v>10828</v>
      </c>
      <c r="B613" s="99" t="s">
        <v>1444</v>
      </c>
      <c r="C613" s="99" t="s">
        <v>423</v>
      </c>
      <c r="D613" s="99" t="s">
        <v>10141</v>
      </c>
      <c r="E613" s="99" t="s">
        <v>10142</v>
      </c>
      <c r="F613" s="100">
        <v>45831</v>
      </c>
      <c r="G613" s="99" t="s">
        <v>1898</v>
      </c>
      <c r="H613" s="96">
        <v>25170000</v>
      </c>
      <c r="I613" s="96">
        <f>H613*R613</f>
        <v>12081600</v>
      </c>
      <c r="J613" s="96">
        <v>5400000</v>
      </c>
      <c r="K613" s="96">
        <f t="shared" si="167"/>
        <v>6681600</v>
      </c>
      <c r="L613" s="97">
        <f t="shared" si="168"/>
        <v>0</v>
      </c>
      <c r="M613" s="97">
        <f t="shared" si="169"/>
        <v>0</v>
      </c>
      <c r="N613" s="97">
        <f t="shared" si="170"/>
        <v>0</v>
      </c>
      <c r="O613" s="97">
        <f t="shared" si="171"/>
        <v>0</v>
      </c>
      <c r="P613" s="98">
        <f t="shared" si="172"/>
        <v>6681600</v>
      </c>
      <c r="Q613" s="101" t="str">
        <f t="shared" si="158"/>
        <v>Unregistered</v>
      </c>
      <c r="R613" s="102">
        <v>0.48</v>
      </c>
      <c r="S613" s="95">
        <f t="shared" si="173"/>
        <v>372</v>
      </c>
    </row>
    <row r="614" spans="1:21" s="101" customFormat="1" x14ac:dyDescent="0.3">
      <c r="A614" s="99">
        <v>10879</v>
      </c>
      <c r="B614" s="99" t="s">
        <v>1444</v>
      </c>
      <c r="C614" s="99" t="s">
        <v>423</v>
      </c>
      <c r="D614" s="99" t="s">
        <v>10228</v>
      </c>
      <c r="E614" s="99" t="s">
        <v>10229</v>
      </c>
      <c r="F614" s="100">
        <v>45900</v>
      </c>
      <c r="G614" s="99" t="s">
        <v>1898</v>
      </c>
      <c r="H614" s="96">
        <v>38600000</v>
      </c>
      <c r="I614" s="96">
        <f>H614*R614</f>
        <v>18528000</v>
      </c>
      <c r="J614" s="96">
        <v>6500000</v>
      </c>
      <c r="K614" s="96">
        <f t="shared" si="167"/>
        <v>12028000</v>
      </c>
      <c r="L614" s="97">
        <f t="shared" si="168"/>
        <v>0</v>
      </c>
      <c r="M614" s="97">
        <f t="shared" si="169"/>
        <v>0</v>
      </c>
      <c r="N614" s="97">
        <f t="shared" si="170"/>
        <v>0</v>
      </c>
      <c r="O614" s="97">
        <f t="shared" si="171"/>
        <v>0</v>
      </c>
      <c r="P614" s="98">
        <f t="shared" si="172"/>
        <v>12028000</v>
      </c>
      <c r="Q614" s="101" t="str">
        <f t="shared" si="158"/>
        <v>Unregistered</v>
      </c>
      <c r="R614" s="102">
        <v>0.48</v>
      </c>
      <c r="S614" s="95">
        <f t="shared" si="173"/>
        <v>303</v>
      </c>
    </row>
    <row r="615" spans="1:21" s="101" customFormat="1" x14ac:dyDescent="0.3">
      <c r="A615" s="99">
        <v>10899</v>
      </c>
      <c r="B615" s="99" t="s">
        <v>1444</v>
      </c>
      <c r="C615" s="99" t="s">
        <v>423</v>
      </c>
      <c r="D615" s="99" t="s">
        <v>10243</v>
      </c>
      <c r="E615" s="99" t="s">
        <v>10244</v>
      </c>
      <c r="F615" s="100">
        <v>45900</v>
      </c>
      <c r="G615" s="99" t="s">
        <v>1898</v>
      </c>
      <c r="H615" s="96">
        <v>32600000</v>
      </c>
      <c r="I615" s="96">
        <f>H615*R615</f>
        <v>15648000</v>
      </c>
      <c r="J615" s="96">
        <v>8600000</v>
      </c>
      <c r="K615" s="96">
        <f t="shared" si="167"/>
        <v>7048000</v>
      </c>
      <c r="L615" s="97">
        <f t="shared" si="168"/>
        <v>0</v>
      </c>
      <c r="M615" s="97">
        <f t="shared" si="169"/>
        <v>0</v>
      </c>
      <c r="N615" s="97">
        <f t="shared" si="170"/>
        <v>0</v>
      </c>
      <c r="O615" s="97">
        <f t="shared" si="171"/>
        <v>0</v>
      </c>
      <c r="P615" s="98">
        <f t="shared" si="172"/>
        <v>7048000</v>
      </c>
      <c r="Q615" s="101" t="str">
        <f t="shared" si="158"/>
        <v>Unregistered</v>
      </c>
      <c r="R615" s="102">
        <v>0.48</v>
      </c>
      <c r="S615" s="95">
        <f t="shared" si="173"/>
        <v>303</v>
      </c>
    </row>
    <row r="616" spans="1:21" s="101" customFormat="1" x14ac:dyDescent="0.3">
      <c r="A616" s="99">
        <v>10912</v>
      </c>
      <c r="B616" s="99" t="s">
        <v>1444</v>
      </c>
      <c r="C616" s="99" t="s">
        <v>423</v>
      </c>
      <c r="D616" s="99" t="s">
        <v>10268</v>
      </c>
      <c r="E616" s="99" t="s">
        <v>10266</v>
      </c>
      <c r="F616" s="100">
        <v>46111</v>
      </c>
      <c r="G616" s="99" t="s">
        <v>1898</v>
      </c>
      <c r="H616" s="96">
        <v>33500000</v>
      </c>
      <c r="I616" s="96">
        <f>H616*R616</f>
        <v>16080000</v>
      </c>
      <c r="J616" s="96">
        <v>10000000</v>
      </c>
      <c r="K616" s="96">
        <f t="shared" si="167"/>
        <v>6080000</v>
      </c>
      <c r="L616" s="97">
        <f t="shared" si="168"/>
        <v>0</v>
      </c>
      <c r="M616" s="97">
        <f t="shared" si="169"/>
        <v>0</v>
      </c>
      <c r="N616" s="97">
        <f t="shared" si="170"/>
        <v>0</v>
      </c>
      <c r="O616" s="97">
        <f t="shared" si="171"/>
        <v>6080000</v>
      </c>
      <c r="P616" s="98">
        <f t="shared" si="172"/>
        <v>0</v>
      </c>
      <c r="Q616" s="101" t="str">
        <f t="shared" si="158"/>
        <v>Unregistered</v>
      </c>
      <c r="R616" s="102">
        <v>0.48</v>
      </c>
      <c r="S616" s="95">
        <f t="shared" si="173"/>
        <v>92</v>
      </c>
    </row>
    <row r="617" spans="1:21" s="101" customFormat="1" x14ac:dyDescent="0.3">
      <c r="A617" s="99">
        <v>10915</v>
      </c>
      <c r="B617" s="99" t="s">
        <v>1444</v>
      </c>
      <c r="C617" s="99" t="s">
        <v>423</v>
      </c>
      <c r="D617" s="99" t="s">
        <v>457</v>
      </c>
      <c r="E617" s="99" t="s">
        <v>458</v>
      </c>
      <c r="F617" s="100">
        <v>46140</v>
      </c>
      <c r="G617" s="99" t="s">
        <v>1898</v>
      </c>
      <c r="H617" s="96">
        <v>38683800</v>
      </c>
      <c r="I617" s="96">
        <f>H617*R617</f>
        <v>18568224</v>
      </c>
      <c r="J617" s="96">
        <v>11605140</v>
      </c>
      <c r="K617" s="96">
        <f t="shared" si="167"/>
        <v>6963084</v>
      </c>
      <c r="L617" s="97">
        <f t="shared" si="168"/>
        <v>0</v>
      </c>
      <c r="M617" s="97">
        <f t="shared" si="169"/>
        <v>0</v>
      </c>
      <c r="N617" s="97">
        <f t="shared" si="170"/>
        <v>6963084</v>
      </c>
      <c r="O617" s="97">
        <f t="shared" si="171"/>
        <v>0</v>
      </c>
      <c r="P617" s="98">
        <f t="shared" si="172"/>
        <v>0</v>
      </c>
      <c r="Q617" s="101" t="str">
        <f t="shared" si="158"/>
        <v>Unregistered</v>
      </c>
      <c r="R617" s="102">
        <v>0.48</v>
      </c>
      <c r="S617" s="95">
        <f t="shared" si="173"/>
        <v>63</v>
      </c>
    </row>
    <row r="618" spans="1:21" s="101" customFormat="1" x14ac:dyDescent="0.3">
      <c r="A618" s="99">
        <v>10931</v>
      </c>
      <c r="B618" s="99" t="s">
        <v>1444</v>
      </c>
      <c r="C618" s="99" t="s">
        <v>423</v>
      </c>
      <c r="D618" s="99" t="s">
        <v>10293</v>
      </c>
      <c r="E618" s="99" t="s">
        <v>2397</v>
      </c>
      <c r="F618" s="100">
        <v>45990</v>
      </c>
      <c r="G618" s="99" t="s">
        <v>1898</v>
      </c>
      <c r="H618" s="96">
        <v>48829000</v>
      </c>
      <c r="I618" s="96">
        <f>H618*R618</f>
        <v>23437920</v>
      </c>
      <c r="J618" s="96">
        <v>25000000</v>
      </c>
      <c r="K618" s="96">
        <f t="shared" si="167"/>
        <v>-1562080</v>
      </c>
      <c r="L618" s="97">
        <f t="shared" si="168"/>
        <v>0</v>
      </c>
      <c r="M618" s="97">
        <f t="shared" si="169"/>
        <v>0</v>
      </c>
      <c r="N618" s="97">
        <f t="shared" si="170"/>
        <v>0</v>
      </c>
      <c r="O618" s="97">
        <f t="shared" si="171"/>
        <v>0</v>
      </c>
      <c r="P618" s="98">
        <v>0</v>
      </c>
      <c r="Q618" s="101" t="str">
        <f t="shared" si="158"/>
        <v>Unregistered</v>
      </c>
      <c r="R618" s="102">
        <v>0.48</v>
      </c>
      <c r="S618" s="95">
        <f t="shared" si="173"/>
        <v>213</v>
      </c>
    </row>
    <row r="619" spans="1:21" s="101" customFormat="1" x14ac:dyDescent="0.3">
      <c r="A619" s="99">
        <v>10953</v>
      </c>
      <c r="B619" s="99" t="s">
        <v>1444</v>
      </c>
      <c r="C619" s="99" t="s">
        <v>423</v>
      </c>
      <c r="D619" s="99" t="s">
        <v>445</v>
      </c>
      <c r="E619" s="99" t="s">
        <v>446</v>
      </c>
      <c r="F619" s="100">
        <v>46140</v>
      </c>
      <c r="G619" s="99" t="s">
        <v>1898</v>
      </c>
      <c r="H619" s="96">
        <v>41000000</v>
      </c>
      <c r="I619" s="96">
        <f>H619*R619</f>
        <v>19680000</v>
      </c>
      <c r="J619" s="96"/>
      <c r="K619" s="96">
        <f t="shared" si="167"/>
        <v>19680000</v>
      </c>
      <c r="L619" s="97">
        <f t="shared" si="168"/>
        <v>0</v>
      </c>
      <c r="M619" s="97">
        <f t="shared" si="169"/>
        <v>0</v>
      </c>
      <c r="N619" s="97">
        <f t="shared" si="170"/>
        <v>19680000</v>
      </c>
      <c r="O619" s="97">
        <f t="shared" si="171"/>
        <v>0</v>
      </c>
      <c r="P619" s="98">
        <f t="shared" si="172"/>
        <v>0</v>
      </c>
      <c r="Q619" s="101" t="str">
        <f t="shared" si="158"/>
        <v>Unregistered</v>
      </c>
      <c r="R619" s="102">
        <v>0.48</v>
      </c>
      <c r="S619" s="95">
        <f t="shared" si="173"/>
        <v>63</v>
      </c>
    </row>
    <row r="620" spans="1:21" s="101" customFormat="1" x14ac:dyDescent="0.3">
      <c r="A620" s="99">
        <v>10954</v>
      </c>
      <c r="B620" s="99" t="s">
        <v>1444</v>
      </c>
      <c r="C620" s="99" t="s">
        <v>423</v>
      </c>
      <c r="D620" s="99" t="s">
        <v>10526</v>
      </c>
      <c r="E620" s="99" t="s">
        <v>10527</v>
      </c>
      <c r="F620" s="100">
        <v>46196</v>
      </c>
      <c r="G620" s="99" t="s">
        <v>1898</v>
      </c>
      <c r="H620" s="96">
        <v>25381000</v>
      </c>
      <c r="I620" s="96">
        <v>0</v>
      </c>
      <c r="J620" s="96"/>
      <c r="K620" s="96">
        <f t="shared" si="167"/>
        <v>0</v>
      </c>
      <c r="L620" s="97">
        <f t="shared" si="168"/>
        <v>0</v>
      </c>
      <c r="M620" s="97">
        <f t="shared" si="169"/>
        <v>0</v>
      </c>
      <c r="N620" s="97">
        <f t="shared" si="170"/>
        <v>0</v>
      </c>
      <c r="O620" s="97">
        <f t="shared" si="171"/>
        <v>0</v>
      </c>
      <c r="P620" s="98">
        <f t="shared" si="172"/>
        <v>0</v>
      </c>
      <c r="Q620" s="101" t="str">
        <f t="shared" si="158"/>
        <v>Unregistered</v>
      </c>
      <c r="R620" s="102">
        <v>0.48</v>
      </c>
      <c r="S620" s="95">
        <f t="shared" si="173"/>
        <v>7</v>
      </c>
    </row>
    <row r="621" spans="1:21" x14ac:dyDescent="0.3">
      <c r="A621" s="114">
        <v>10955</v>
      </c>
      <c r="B621" s="114" t="s">
        <v>1444</v>
      </c>
      <c r="C621" s="114" t="s">
        <v>423</v>
      </c>
      <c r="D621" s="114" t="s">
        <v>10304</v>
      </c>
      <c r="E621" s="114" t="s">
        <v>10305</v>
      </c>
      <c r="F621" s="115">
        <v>46193</v>
      </c>
      <c r="G621" s="114" t="s">
        <v>10050</v>
      </c>
      <c r="H621" s="116">
        <v>49000000</v>
      </c>
      <c r="I621" s="116">
        <v>16333333</v>
      </c>
      <c r="J621" s="116"/>
      <c r="K621" s="116">
        <f>I621-J621</f>
        <v>16333333</v>
      </c>
      <c r="L621" s="116">
        <v>16333333</v>
      </c>
      <c r="M621" s="116">
        <v>0</v>
      </c>
      <c r="N621" s="116">
        <v>0</v>
      </c>
      <c r="O621" s="116">
        <v>0</v>
      </c>
      <c r="P621" s="116">
        <v>0</v>
      </c>
      <c r="Q621" s="27" t="str">
        <f t="shared" si="158"/>
        <v>Registered</v>
      </c>
      <c r="R621" s="94">
        <f t="shared" si="159"/>
        <v>0.33333332653061226</v>
      </c>
      <c r="S621" s="95">
        <f t="shared" si="173"/>
        <v>10</v>
      </c>
      <c r="T621" s="117">
        <f>L621+M621+N621+O621+P621</f>
        <v>16333333</v>
      </c>
      <c r="U621" s="117">
        <f>K621-T621</f>
        <v>0</v>
      </c>
    </row>
    <row r="622" spans="1:21" s="101" customFormat="1" x14ac:dyDescent="0.3">
      <c r="A622" s="99">
        <v>10956</v>
      </c>
      <c r="B622" s="99" t="s">
        <v>1444</v>
      </c>
      <c r="C622" s="99" t="s">
        <v>423</v>
      </c>
      <c r="D622" s="99" t="s">
        <v>455</v>
      </c>
      <c r="E622" s="99" t="s">
        <v>456</v>
      </c>
      <c r="F622" s="100">
        <v>46140</v>
      </c>
      <c r="G622" s="99" t="s">
        <v>1898</v>
      </c>
      <c r="H622" s="96">
        <v>40400000</v>
      </c>
      <c r="I622" s="96">
        <f>H622*R622</f>
        <v>19392000</v>
      </c>
      <c r="J622" s="96"/>
      <c r="K622" s="96">
        <f t="shared" ref="K622:K624" si="174">I622-J622</f>
        <v>19392000</v>
      </c>
      <c r="L622" s="97">
        <f t="shared" ref="L622:L624" si="175">IF(AND($S622&gt;=0,$S622&lt;=30),$K622,0)</f>
        <v>0</v>
      </c>
      <c r="M622" s="97">
        <f t="shared" ref="M622:M624" si="176">IF(AND($S622&gt;=31,$S622&lt;=60),$K622,0)</f>
        <v>0</v>
      </c>
      <c r="N622" s="97">
        <f t="shared" ref="N622:N624" si="177">IF(AND($S622&gt;=61,$S622&lt;=90),$K622,0)</f>
        <v>19392000</v>
      </c>
      <c r="O622" s="97">
        <f t="shared" ref="O622:O624" si="178">IF(AND($S622&gt;=91,$S622&lt;=120),$K622,0)</f>
        <v>0</v>
      </c>
      <c r="P622" s="98">
        <f t="shared" ref="P622:P624" si="179">IF($S622&gt;120,$K622,0)</f>
        <v>0</v>
      </c>
      <c r="Q622" s="101" t="str">
        <f t="shared" si="158"/>
        <v>Unregistered</v>
      </c>
      <c r="R622" s="102">
        <v>0.48</v>
      </c>
      <c r="S622" s="95">
        <f t="shared" ref="S622:S624" si="180">DATE(2026,6,30)-F622</f>
        <v>63</v>
      </c>
    </row>
    <row r="623" spans="1:21" s="101" customFormat="1" x14ac:dyDescent="0.3">
      <c r="A623" s="99">
        <v>10957</v>
      </c>
      <c r="B623" s="99" t="s">
        <v>1444</v>
      </c>
      <c r="C623" s="99" t="s">
        <v>423</v>
      </c>
      <c r="D623" s="99" t="s">
        <v>10306</v>
      </c>
      <c r="E623" s="99" t="s">
        <v>10307</v>
      </c>
      <c r="F623" s="100">
        <v>46195</v>
      </c>
      <c r="G623" s="99" t="s">
        <v>1898</v>
      </c>
      <c r="H623" s="96">
        <v>32600000</v>
      </c>
      <c r="I623" s="96">
        <v>0</v>
      </c>
      <c r="J623" s="96"/>
      <c r="K623" s="96">
        <f t="shared" si="174"/>
        <v>0</v>
      </c>
      <c r="L623" s="97">
        <f t="shared" si="175"/>
        <v>0</v>
      </c>
      <c r="M623" s="97">
        <f t="shared" si="176"/>
        <v>0</v>
      </c>
      <c r="N623" s="97">
        <f t="shared" si="177"/>
        <v>0</v>
      </c>
      <c r="O623" s="97">
        <f t="shared" si="178"/>
        <v>0</v>
      </c>
      <c r="P623" s="98">
        <f t="shared" si="179"/>
        <v>0</v>
      </c>
      <c r="Q623" s="101" t="str">
        <f t="shared" si="158"/>
        <v>Unregistered</v>
      </c>
      <c r="R623" s="102">
        <v>0.48</v>
      </c>
      <c r="S623" s="95">
        <f t="shared" si="180"/>
        <v>8</v>
      </c>
    </row>
    <row r="624" spans="1:21" s="101" customFormat="1" x14ac:dyDescent="0.3">
      <c r="A624" s="99">
        <v>10958</v>
      </c>
      <c r="B624" s="99" t="s">
        <v>1444</v>
      </c>
      <c r="C624" s="99" t="s">
        <v>423</v>
      </c>
      <c r="D624" s="99" t="s">
        <v>10531</v>
      </c>
      <c r="E624" s="99" t="s">
        <v>10532</v>
      </c>
      <c r="F624" s="100">
        <v>46203</v>
      </c>
      <c r="G624" s="99" t="s">
        <v>1898</v>
      </c>
      <c r="H624" s="96">
        <v>38600000</v>
      </c>
      <c r="I624" s="96">
        <v>0</v>
      </c>
      <c r="J624" s="96"/>
      <c r="K624" s="96">
        <f t="shared" si="174"/>
        <v>0</v>
      </c>
      <c r="L624" s="97">
        <f t="shared" si="175"/>
        <v>0</v>
      </c>
      <c r="M624" s="97">
        <f t="shared" si="176"/>
        <v>0</v>
      </c>
      <c r="N624" s="97">
        <f t="shared" si="177"/>
        <v>0</v>
      </c>
      <c r="O624" s="97">
        <f t="shared" si="178"/>
        <v>0</v>
      </c>
      <c r="P624" s="98">
        <f t="shared" si="179"/>
        <v>0</v>
      </c>
      <c r="Q624" s="101" t="str">
        <f t="shared" si="158"/>
        <v>Unregistered</v>
      </c>
      <c r="R624" s="102">
        <v>0.48</v>
      </c>
      <c r="S624" s="95">
        <f t="shared" si="180"/>
        <v>0</v>
      </c>
    </row>
    <row r="625" spans="1:21" x14ac:dyDescent="0.3">
      <c r="A625" s="114">
        <v>22</v>
      </c>
      <c r="B625" s="114" t="s">
        <v>396</v>
      </c>
      <c r="C625" s="114" t="s">
        <v>71</v>
      </c>
      <c r="D625" s="114" t="s">
        <v>1404</v>
      </c>
      <c r="E625" s="114" t="s">
        <v>1405</v>
      </c>
      <c r="F625" s="115">
        <v>45946</v>
      </c>
      <c r="G625" s="114" t="s">
        <v>1406</v>
      </c>
      <c r="H625" s="116">
        <v>80000000</v>
      </c>
      <c r="I625" s="116">
        <v>80000000</v>
      </c>
      <c r="J625" s="116">
        <v>65797000</v>
      </c>
      <c r="K625" s="116">
        <v>14203000</v>
      </c>
      <c r="L625" s="116">
        <v>0</v>
      </c>
      <c r="M625" s="116">
        <v>0</v>
      </c>
      <c r="N625" s="116">
        <v>0</v>
      </c>
      <c r="O625" s="116">
        <v>0</v>
      </c>
      <c r="P625" s="116">
        <v>14203000</v>
      </c>
      <c r="Q625" s="27" t="str">
        <f t="shared" si="158"/>
        <v>Registered</v>
      </c>
      <c r="R625" s="94">
        <f t="shared" si="159"/>
        <v>1</v>
      </c>
      <c r="S625" s="95"/>
      <c r="T625" s="117">
        <f t="shared" ref="T625:T688" si="181">L625+M625+N625+O625+P625</f>
        <v>14203000</v>
      </c>
      <c r="U625" s="117">
        <f t="shared" ref="U625:U688" si="182">K625-T625</f>
        <v>0</v>
      </c>
    </row>
    <row r="626" spans="1:21" x14ac:dyDescent="0.3">
      <c r="A626" s="114">
        <v>44</v>
      </c>
      <c r="B626" s="114" t="s">
        <v>396</v>
      </c>
      <c r="C626" s="114" t="s">
        <v>71</v>
      </c>
      <c r="D626" s="114" t="s">
        <v>1441</v>
      </c>
      <c r="E626" s="114" t="s">
        <v>1442</v>
      </c>
      <c r="F626" s="115">
        <v>45626</v>
      </c>
      <c r="G626" s="114" t="s">
        <v>1443</v>
      </c>
      <c r="H626" s="116">
        <v>19834100</v>
      </c>
      <c r="I626" s="116">
        <v>19834100</v>
      </c>
      <c r="J626" s="116">
        <v>10200000</v>
      </c>
      <c r="K626" s="116">
        <v>9634100</v>
      </c>
      <c r="L626" s="116">
        <v>0</v>
      </c>
      <c r="M626" s="116">
        <v>0</v>
      </c>
      <c r="N626" s="116">
        <v>0</v>
      </c>
      <c r="O626" s="116">
        <v>0</v>
      </c>
      <c r="P626" s="116">
        <v>9634100</v>
      </c>
      <c r="Q626" s="27" t="str">
        <f t="shared" si="158"/>
        <v>Registered</v>
      </c>
      <c r="R626" s="94">
        <f t="shared" si="159"/>
        <v>1</v>
      </c>
      <c r="S626" s="95"/>
      <c r="T626" s="117">
        <f t="shared" si="181"/>
        <v>9634100</v>
      </c>
      <c r="U626" s="117">
        <f t="shared" si="182"/>
        <v>0</v>
      </c>
    </row>
    <row r="627" spans="1:21" x14ac:dyDescent="0.3">
      <c r="A627" s="114">
        <v>73</v>
      </c>
      <c r="B627" s="114" t="s">
        <v>396</v>
      </c>
      <c r="C627" s="114" t="s">
        <v>71</v>
      </c>
      <c r="D627" s="114" t="s">
        <v>1546</v>
      </c>
      <c r="E627" s="114" t="s">
        <v>1547</v>
      </c>
      <c r="F627" s="115">
        <v>44772</v>
      </c>
      <c r="G627" s="114" t="s">
        <v>1548</v>
      </c>
      <c r="H627" s="116">
        <v>7192000</v>
      </c>
      <c r="I627" s="116">
        <v>7192000</v>
      </c>
      <c r="J627" s="116">
        <v>1250000</v>
      </c>
      <c r="K627" s="116">
        <v>5942000</v>
      </c>
      <c r="L627" s="116">
        <v>0</v>
      </c>
      <c r="M627" s="116">
        <v>0</v>
      </c>
      <c r="N627" s="116">
        <v>0</v>
      </c>
      <c r="O627" s="116">
        <v>0</v>
      </c>
      <c r="P627" s="116">
        <v>5942000</v>
      </c>
      <c r="Q627" s="27" t="str">
        <f t="shared" si="158"/>
        <v>Registered</v>
      </c>
      <c r="R627" s="94">
        <f t="shared" si="159"/>
        <v>1</v>
      </c>
      <c r="S627" s="95"/>
      <c r="T627" s="117">
        <f t="shared" si="181"/>
        <v>5942000</v>
      </c>
      <c r="U627" s="117">
        <f t="shared" si="182"/>
        <v>0</v>
      </c>
    </row>
    <row r="628" spans="1:21" x14ac:dyDescent="0.3">
      <c r="A628" s="114">
        <v>97</v>
      </c>
      <c r="B628" s="114" t="s">
        <v>396</v>
      </c>
      <c r="C628" s="114" t="s">
        <v>71</v>
      </c>
      <c r="D628" s="114" t="s">
        <v>1618</v>
      </c>
      <c r="E628" s="114" t="s">
        <v>1619</v>
      </c>
      <c r="F628" s="115">
        <v>45219</v>
      </c>
      <c r="G628" s="114" t="s">
        <v>1620</v>
      </c>
      <c r="H628" s="116">
        <v>5030000</v>
      </c>
      <c r="I628" s="116">
        <v>5030000</v>
      </c>
      <c r="J628" s="116">
        <v>200000</v>
      </c>
      <c r="K628" s="116">
        <v>4830000</v>
      </c>
      <c r="L628" s="116">
        <v>0</v>
      </c>
      <c r="M628" s="116">
        <v>0</v>
      </c>
      <c r="N628" s="116">
        <v>0</v>
      </c>
      <c r="O628" s="116">
        <v>0</v>
      </c>
      <c r="P628" s="116">
        <v>4830000</v>
      </c>
      <c r="Q628" s="27" t="str">
        <f t="shared" si="158"/>
        <v>Registered</v>
      </c>
      <c r="R628" s="94">
        <f t="shared" si="159"/>
        <v>1</v>
      </c>
      <c r="S628" s="95"/>
      <c r="T628" s="117">
        <f t="shared" si="181"/>
        <v>4830000</v>
      </c>
      <c r="U628" s="117">
        <f t="shared" si="182"/>
        <v>0</v>
      </c>
    </row>
    <row r="629" spans="1:21" x14ac:dyDescent="0.3">
      <c r="A629" s="114">
        <v>155</v>
      </c>
      <c r="B629" s="114" t="s">
        <v>396</v>
      </c>
      <c r="C629" s="114" t="s">
        <v>71</v>
      </c>
      <c r="D629" s="114" t="s">
        <v>1816</v>
      </c>
      <c r="E629" s="114" t="s">
        <v>1817</v>
      </c>
      <c r="F629" s="115">
        <v>44772</v>
      </c>
      <c r="G629" s="114" t="s">
        <v>1548</v>
      </c>
      <c r="H629" s="116">
        <v>5080000</v>
      </c>
      <c r="I629" s="116">
        <v>5080000</v>
      </c>
      <c r="J629" s="116">
        <v>1750000</v>
      </c>
      <c r="K629" s="116">
        <v>3330000</v>
      </c>
      <c r="L629" s="116">
        <v>0</v>
      </c>
      <c r="M629" s="116">
        <v>0</v>
      </c>
      <c r="N629" s="116">
        <v>0</v>
      </c>
      <c r="O629" s="116">
        <v>0</v>
      </c>
      <c r="P629" s="116">
        <v>3330000</v>
      </c>
      <c r="Q629" s="27" t="str">
        <f t="shared" si="158"/>
        <v>Registered</v>
      </c>
      <c r="R629" s="94">
        <f t="shared" si="159"/>
        <v>1</v>
      </c>
      <c r="S629" s="95"/>
      <c r="T629" s="117">
        <f t="shared" si="181"/>
        <v>3330000</v>
      </c>
      <c r="U629" s="117">
        <f t="shared" si="182"/>
        <v>0</v>
      </c>
    </row>
    <row r="630" spans="1:21" x14ac:dyDescent="0.3">
      <c r="A630" s="114">
        <v>378</v>
      </c>
      <c r="B630" s="114" t="s">
        <v>396</v>
      </c>
      <c r="C630" s="114" t="s">
        <v>71</v>
      </c>
      <c r="D630" s="114" t="s">
        <v>2338</v>
      </c>
      <c r="E630" s="114" t="s">
        <v>2339</v>
      </c>
      <c r="F630" s="115">
        <v>44559</v>
      </c>
      <c r="G630" s="114" t="s">
        <v>2035</v>
      </c>
      <c r="H630" s="116">
        <v>7216000</v>
      </c>
      <c r="I630" s="116">
        <v>7216000</v>
      </c>
      <c r="J630" s="116">
        <v>5988000</v>
      </c>
      <c r="K630" s="116">
        <v>1228000</v>
      </c>
      <c r="L630" s="116">
        <v>0</v>
      </c>
      <c r="M630" s="116">
        <v>0</v>
      </c>
      <c r="N630" s="116">
        <v>0</v>
      </c>
      <c r="O630" s="116">
        <v>0</v>
      </c>
      <c r="P630" s="116">
        <v>1228000</v>
      </c>
      <c r="Q630" s="27" t="str">
        <f t="shared" si="158"/>
        <v>Registered</v>
      </c>
      <c r="R630" s="94">
        <f t="shared" si="159"/>
        <v>1</v>
      </c>
      <c r="S630" s="95"/>
      <c r="T630" s="117">
        <f t="shared" si="181"/>
        <v>1228000</v>
      </c>
      <c r="U630" s="117">
        <f t="shared" si="182"/>
        <v>0</v>
      </c>
    </row>
    <row r="631" spans="1:21" x14ac:dyDescent="0.3">
      <c r="A631" s="114">
        <v>466</v>
      </c>
      <c r="B631" s="114" t="s">
        <v>396</v>
      </c>
      <c r="C631" s="114" t="s">
        <v>71</v>
      </c>
      <c r="D631" s="114" t="s">
        <v>2640</v>
      </c>
      <c r="E631" s="114" t="s">
        <v>2641</v>
      </c>
      <c r="F631" s="115">
        <v>44747</v>
      </c>
      <c r="G631" s="114" t="s">
        <v>2642</v>
      </c>
      <c r="H631" s="116">
        <v>102500001</v>
      </c>
      <c r="I631" s="116">
        <v>102500001</v>
      </c>
      <c r="J631" s="116">
        <v>101653800</v>
      </c>
      <c r="K631" s="116">
        <v>846201</v>
      </c>
      <c r="L631" s="116">
        <v>0</v>
      </c>
      <c r="M631" s="116">
        <v>0</v>
      </c>
      <c r="N631" s="116">
        <v>0</v>
      </c>
      <c r="O631" s="116">
        <v>0</v>
      </c>
      <c r="P631" s="116">
        <v>846201</v>
      </c>
      <c r="Q631" s="27" t="str">
        <f t="shared" si="158"/>
        <v>Registered</v>
      </c>
      <c r="R631" s="94">
        <f t="shared" si="159"/>
        <v>1</v>
      </c>
      <c r="S631" s="95"/>
      <c r="T631" s="117">
        <f t="shared" si="181"/>
        <v>846201</v>
      </c>
      <c r="U631" s="117">
        <f t="shared" si="182"/>
        <v>0</v>
      </c>
    </row>
    <row r="632" spans="1:21" x14ac:dyDescent="0.3">
      <c r="A632" s="114">
        <v>740</v>
      </c>
      <c r="B632" s="114" t="s">
        <v>396</v>
      </c>
      <c r="C632" s="114" t="s">
        <v>71</v>
      </c>
      <c r="D632" s="114" t="s">
        <v>3985</v>
      </c>
      <c r="E632" s="114" t="s">
        <v>3986</v>
      </c>
      <c r="F632" s="115">
        <v>44552</v>
      </c>
      <c r="G632" s="114" t="s">
        <v>3987</v>
      </c>
      <c r="H632" s="116">
        <v>6944000</v>
      </c>
      <c r="I632" s="116">
        <v>6944000</v>
      </c>
      <c r="J632" s="116">
        <v>6596800</v>
      </c>
      <c r="K632" s="116">
        <v>347200</v>
      </c>
      <c r="L632" s="116">
        <v>0</v>
      </c>
      <c r="M632" s="116">
        <v>0</v>
      </c>
      <c r="N632" s="116">
        <v>0</v>
      </c>
      <c r="O632" s="116">
        <v>0</v>
      </c>
      <c r="P632" s="116">
        <v>347200</v>
      </c>
      <c r="Q632" s="27" t="str">
        <f t="shared" si="158"/>
        <v>Registered</v>
      </c>
      <c r="R632" s="94">
        <f t="shared" si="159"/>
        <v>1</v>
      </c>
      <c r="S632" s="95"/>
      <c r="T632" s="117">
        <f t="shared" si="181"/>
        <v>347200</v>
      </c>
      <c r="U632" s="117">
        <f t="shared" si="182"/>
        <v>0</v>
      </c>
    </row>
    <row r="633" spans="1:21" x14ac:dyDescent="0.3">
      <c r="A633" s="114">
        <v>741</v>
      </c>
      <c r="B633" s="114" t="s">
        <v>396</v>
      </c>
      <c r="C633" s="114" t="s">
        <v>71</v>
      </c>
      <c r="D633" s="114" t="s">
        <v>3995</v>
      </c>
      <c r="E633" s="114" t="s">
        <v>2339</v>
      </c>
      <c r="F633" s="115">
        <v>44559</v>
      </c>
      <c r="G633" s="114" t="s">
        <v>2035</v>
      </c>
      <c r="H633" s="116">
        <v>6872000</v>
      </c>
      <c r="I633" s="116">
        <v>6872000</v>
      </c>
      <c r="J633" s="116">
        <v>6528400</v>
      </c>
      <c r="K633" s="116">
        <v>343600</v>
      </c>
      <c r="L633" s="116">
        <v>0</v>
      </c>
      <c r="M633" s="116">
        <v>0</v>
      </c>
      <c r="N633" s="116">
        <v>0</v>
      </c>
      <c r="O633" s="116">
        <v>0</v>
      </c>
      <c r="P633" s="116">
        <v>343600</v>
      </c>
      <c r="Q633" s="27" t="str">
        <f t="shared" si="158"/>
        <v>Registered</v>
      </c>
      <c r="R633" s="94">
        <f t="shared" si="159"/>
        <v>1</v>
      </c>
      <c r="S633" s="95"/>
      <c r="T633" s="117">
        <f t="shared" si="181"/>
        <v>343600</v>
      </c>
      <c r="U633" s="117">
        <f t="shared" si="182"/>
        <v>0</v>
      </c>
    </row>
    <row r="634" spans="1:21" x14ac:dyDescent="0.3">
      <c r="A634" s="114">
        <v>749</v>
      </c>
      <c r="B634" s="114" t="s">
        <v>396</v>
      </c>
      <c r="C634" s="114" t="s">
        <v>71</v>
      </c>
      <c r="D634" s="114" t="s">
        <v>4004</v>
      </c>
      <c r="E634" s="114" t="s">
        <v>4005</v>
      </c>
      <c r="F634" s="115">
        <v>44552</v>
      </c>
      <c r="G634" s="114" t="s">
        <v>4006</v>
      </c>
      <c r="H634" s="116">
        <v>6672000</v>
      </c>
      <c r="I634" s="116">
        <v>6672000</v>
      </c>
      <c r="J634" s="116">
        <v>6338400</v>
      </c>
      <c r="K634" s="116">
        <v>333600</v>
      </c>
      <c r="L634" s="116">
        <v>0</v>
      </c>
      <c r="M634" s="116">
        <v>0</v>
      </c>
      <c r="N634" s="116">
        <v>0</v>
      </c>
      <c r="O634" s="116">
        <v>0</v>
      </c>
      <c r="P634" s="116">
        <v>333600</v>
      </c>
      <c r="Q634" s="27" t="str">
        <f t="shared" si="158"/>
        <v>Registered</v>
      </c>
      <c r="R634" s="94">
        <f t="shared" si="159"/>
        <v>1</v>
      </c>
      <c r="S634" s="95"/>
      <c r="T634" s="117">
        <f t="shared" si="181"/>
        <v>333600</v>
      </c>
      <c r="U634" s="117">
        <f t="shared" si="182"/>
        <v>0</v>
      </c>
    </row>
    <row r="635" spans="1:21" x14ac:dyDescent="0.3">
      <c r="A635" s="114">
        <v>754</v>
      </c>
      <c r="B635" s="114" t="s">
        <v>396</v>
      </c>
      <c r="C635" s="114" t="s">
        <v>71</v>
      </c>
      <c r="D635" s="114" t="s">
        <v>4023</v>
      </c>
      <c r="E635" s="114" t="s">
        <v>397</v>
      </c>
      <c r="F635" s="115">
        <v>44552</v>
      </c>
      <c r="G635" s="114" t="s">
        <v>4006</v>
      </c>
      <c r="H635" s="116">
        <v>6520000</v>
      </c>
      <c r="I635" s="116">
        <v>6520000</v>
      </c>
      <c r="J635" s="116">
        <v>6194000</v>
      </c>
      <c r="K635" s="116">
        <v>326000</v>
      </c>
      <c r="L635" s="116">
        <v>0</v>
      </c>
      <c r="M635" s="116">
        <v>0</v>
      </c>
      <c r="N635" s="116">
        <v>0</v>
      </c>
      <c r="O635" s="116">
        <v>0</v>
      </c>
      <c r="P635" s="116">
        <v>326000</v>
      </c>
      <c r="Q635" s="27" t="str">
        <f t="shared" si="158"/>
        <v>Registered</v>
      </c>
      <c r="R635" s="94">
        <f t="shared" si="159"/>
        <v>1</v>
      </c>
      <c r="S635" s="95"/>
      <c r="T635" s="117">
        <f t="shared" si="181"/>
        <v>326000</v>
      </c>
      <c r="U635" s="117">
        <f t="shared" si="182"/>
        <v>0</v>
      </c>
    </row>
    <row r="636" spans="1:21" x14ac:dyDescent="0.3">
      <c r="A636" s="114">
        <v>795</v>
      </c>
      <c r="B636" s="114" t="s">
        <v>396</v>
      </c>
      <c r="C636" s="114" t="s">
        <v>71</v>
      </c>
      <c r="D636" s="114" t="s">
        <v>4144</v>
      </c>
      <c r="E636" s="114" t="s">
        <v>4145</v>
      </c>
      <c r="F636" s="115">
        <v>44552</v>
      </c>
      <c r="G636" s="114" t="s">
        <v>3987</v>
      </c>
      <c r="H636" s="116">
        <v>5504000</v>
      </c>
      <c r="I636" s="116">
        <v>5504000</v>
      </c>
      <c r="J636" s="116">
        <v>5228800</v>
      </c>
      <c r="K636" s="116">
        <v>275200</v>
      </c>
      <c r="L636" s="116">
        <v>0</v>
      </c>
      <c r="M636" s="116">
        <v>0</v>
      </c>
      <c r="N636" s="116">
        <v>0</v>
      </c>
      <c r="O636" s="116">
        <v>0</v>
      </c>
      <c r="P636" s="116">
        <v>275200</v>
      </c>
      <c r="Q636" s="27" t="str">
        <f t="shared" si="158"/>
        <v>Registered</v>
      </c>
      <c r="R636" s="94">
        <f t="shared" si="159"/>
        <v>1</v>
      </c>
      <c r="S636" s="95"/>
      <c r="T636" s="117">
        <f t="shared" si="181"/>
        <v>275200</v>
      </c>
      <c r="U636" s="117">
        <f t="shared" si="182"/>
        <v>0</v>
      </c>
    </row>
    <row r="637" spans="1:21" x14ac:dyDescent="0.3">
      <c r="A637" s="114">
        <v>796</v>
      </c>
      <c r="B637" s="114" t="s">
        <v>396</v>
      </c>
      <c r="C637" s="114" t="s">
        <v>71</v>
      </c>
      <c r="D637" s="114" t="s">
        <v>4146</v>
      </c>
      <c r="E637" s="114" t="s">
        <v>4147</v>
      </c>
      <c r="F637" s="115">
        <v>44552</v>
      </c>
      <c r="G637" s="114" t="s">
        <v>3987</v>
      </c>
      <c r="H637" s="116">
        <v>5504000</v>
      </c>
      <c r="I637" s="116">
        <v>5504000</v>
      </c>
      <c r="J637" s="116">
        <v>5228800</v>
      </c>
      <c r="K637" s="116">
        <v>275200</v>
      </c>
      <c r="L637" s="116">
        <v>0</v>
      </c>
      <c r="M637" s="116">
        <v>0</v>
      </c>
      <c r="N637" s="116">
        <v>0</v>
      </c>
      <c r="O637" s="116">
        <v>0</v>
      </c>
      <c r="P637" s="116">
        <v>275200</v>
      </c>
      <c r="Q637" s="27" t="str">
        <f t="shared" si="158"/>
        <v>Registered</v>
      </c>
      <c r="R637" s="94">
        <f t="shared" si="159"/>
        <v>1</v>
      </c>
      <c r="S637" s="95"/>
      <c r="T637" s="117">
        <f t="shared" si="181"/>
        <v>275200</v>
      </c>
      <c r="U637" s="117">
        <f t="shared" si="182"/>
        <v>0</v>
      </c>
    </row>
    <row r="638" spans="1:21" x14ac:dyDescent="0.3">
      <c r="A638" s="114">
        <v>811</v>
      </c>
      <c r="B638" s="114" t="s">
        <v>396</v>
      </c>
      <c r="C638" s="114" t="s">
        <v>71</v>
      </c>
      <c r="D638" s="114" t="s">
        <v>4209</v>
      </c>
      <c r="E638" s="114" t="s">
        <v>4145</v>
      </c>
      <c r="F638" s="115">
        <v>44552</v>
      </c>
      <c r="G638" s="114" t="s">
        <v>3987</v>
      </c>
      <c r="H638" s="116">
        <v>5160000</v>
      </c>
      <c r="I638" s="116">
        <v>5160000</v>
      </c>
      <c r="J638" s="116">
        <v>4902000</v>
      </c>
      <c r="K638" s="116">
        <v>258000</v>
      </c>
      <c r="L638" s="116">
        <v>0</v>
      </c>
      <c r="M638" s="116">
        <v>0</v>
      </c>
      <c r="N638" s="116">
        <v>0</v>
      </c>
      <c r="O638" s="116">
        <v>0</v>
      </c>
      <c r="P638" s="116">
        <v>258000</v>
      </c>
      <c r="Q638" s="27" t="str">
        <f t="shared" si="158"/>
        <v>Registered</v>
      </c>
      <c r="R638" s="94">
        <f t="shared" si="159"/>
        <v>1</v>
      </c>
      <c r="S638" s="95"/>
      <c r="T638" s="117">
        <f t="shared" si="181"/>
        <v>258000</v>
      </c>
      <c r="U638" s="117">
        <f t="shared" si="182"/>
        <v>0</v>
      </c>
    </row>
    <row r="639" spans="1:21" x14ac:dyDescent="0.3">
      <c r="A639" s="114">
        <v>813</v>
      </c>
      <c r="B639" s="114" t="s">
        <v>396</v>
      </c>
      <c r="C639" s="114" t="s">
        <v>71</v>
      </c>
      <c r="D639" s="114" t="s">
        <v>4228</v>
      </c>
      <c r="E639" s="114" t="s">
        <v>4229</v>
      </c>
      <c r="F639" s="115">
        <v>44552</v>
      </c>
      <c r="G639" s="114" t="s">
        <v>4006</v>
      </c>
      <c r="H639" s="116">
        <v>4952000</v>
      </c>
      <c r="I639" s="116">
        <v>4952000</v>
      </c>
      <c r="J639" s="116">
        <v>4704400</v>
      </c>
      <c r="K639" s="116">
        <v>247600</v>
      </c>
      <c r="L639" s="116">
        <v>0</v>
      </c>
      <c r="M639" s="116">
        <v>0</v>
      </c>
      <c r="N639" s="116">
        <v>0</v>
      </c>
      <c r="O639" s="116">
        <v>0</v>
      </c>
      <c r="P639" s="116">
        <v>247600</v>
      </c>
      <c r="Q639" s="27" t="str">
        <f t="shared" si="158"/>
        <v>Registered</v>
      </c>
      <c r="R639" s="94">
        <f t="shared" si="159"/>
        <v>1</v>
      </c>
      <c r="S639" s="95"/>
      <c r="T639" s="117">
        <f t="shared" si="181"/>
        <v>247600</v>
      </c>
      <c r="U639" s="117">
        <f t="shared" si="182"/>
        <v>0</v>
      </c>
    </row>
    <row r="640" spans="1:21" x14ac:dyDescent="0.3">
      <c r="A640" s="114">
        <v>878</v>
      </c>
      <c r="B640" s="114" t="s">
        <v>396</v>
      </c>
      <c r="C640" s="114" t="s">
        <v>71</v>
      </c>
      <c r="D640" s="114" t="s">
        <v>4369</v>
      </c>
      <c r="E640" s="114" t="s">
        <v>4370</v>
      </c>
      <c r="F640" s="115">
        <v>44439</v>
      </c>
      <c r="G640" s="114" t="s">
        <v>4371</v>
      </c>
      <c r="H640" s="116">
        <v>3570000</v>
      </c>
      <c r="I640" s="116">
        <v>3570000</v>
      </c>
      <c r="J640" s="116">
        <v>3400000</v>
      </c>
      <c r="K640" s="116">
        <v>170000</v>
      </c>
      <c r="L640" s="116">
        <v>0</v>
      </c>
      <c r="M640" s="116">
        <v>0</v>
      </c>
      <c r="N640" s="116">
        <v>0</v>
      </c>
      <c r="O640" s="116">
        <v>0</v>
      </c>
      <c r="P640" s="116">
        <v>170000</v>
      </c>
      <c r="Q640" s="27" t="str">
        <f t="shared" si="158"/>
        <v>Registered</v>
      </c>
      <c r="R640" s="94">
        <f t="shared" si="159"/>
        <v>1</v>
      </c>
      <c r="S640" s="95"/>
      <c r="T640" s="117">
        <f t="shared" si="181"/>
        <v>170000</v>
      </c>
      <c r="U640" s="117">
        <f t="shared" si="182"/>
        <v>0</v>
      </c>
    </row>
    <row r="641" spans="1:21" x14ac:dyDescent="0.3">
      <c r="A641" s="114">
        <v>1066</v>
      </c>
      <c r="B641" s="114" t="s">
        <v>396</v>
      </c>
      <c r="C641" s="114" t="s">
        <v>71</v>
      </c>
      <c r="D641" s="114" t="s">
        <v>4769</v>
      </c>
      <c r="E641" s="114" t="s">
        <v>4770</v>
      </c>
      <c r="F641" s="115">
        <v>44561</v>
      </c>
      <c r="G641" s="114" t="s">
        <v>4771</v>
      </c>
      <c r="H641" s="116">
        <v>6616000</v>
      </c>
      <c r="I641" s="116">
        <v>6616000</v>
      </c>
      <c r="J641" s="116">
        <v>6548945</v>
      </c>
      <c r="K641" s="116">
        <v>67055</v>
      </c>
      <c r="L641" s="116">
        <v>0</v>
      </c>
      <c r="M641" s="116">
        <v>0</v>
      </c>
      <c r="N641" s="116">
        <v>0</v>
      </c>
      <c r="O641" s="116">
        <v>0</v>
      </c>
      <c r="P641" s="116">
        <v>67055</v>
      </c>
      <c r="Q641" s="27" t="str">
        <f t="shared" si="158"/>
        <v>Registered</v>
      </c>
      <c r="R641" s="94">
        <f t="shared" si="159"/>
        <v>1</v>
      </c>
      <c r="S641" s="95"/>
      <c r="T641" s="117">
        <f t="shared" si="181"/>
        <v>67055</v>
      </c>
      <c r="U641" s="117">
        <f t="shared" si="182"/>
        <v>0</v>
      </c>
    </row>
    <row r="642" spans="1:21" x14ac:dyDescent="0.3">
      <c r="A642" s="114">
        <v>5545</v>
      </c>
      <c r="B642" s="114" t="s">
        <v>396</v>
      </c>
      <c r="C642" s="114" t="s">
        <v>71</v>
      </c>
      <c r="D642" s="114" t="s">
        <v>6713</v>
      </c>
      <c r="E642" s="114" t="s">
        <v>6714</v>
      </c>
      <c r="F642" s="115">
        <v>45565</v>
      </c>
      <c r="G642" s="114" t="s">
        <v>6085</v>
      </c>
      <c r="H642" s="116">
        <v>52560000</v>
      </c>
      <c r="I642" s="116">
        <v>52560000</v>
      </c>
      <c r="J642" s="116">
        <v>52560000</v>
      </c>
      <c r="K642" s="116">
        <v>0</v>
      </c>
      <c r="L642" s="116">
        <v>0</v>
      </c>
      <c r="M642" s="116">
        <v>0</v>
      </c>
      <c r="N642" s="116">
        <v>0</v>
      </c>
      <c r="O642" s="116">
        <v>0</v>
      </c>
      <c r="P642" s="116">
        <v>0</v>
      </c>
      <c r="Q642" s="27" t="str">
        <f t="shared" ref="Q642:Q705" si="183">IF(G642="01 Jan 1900","Unregistered","Registered")</f>
        <v>Registered</v>
      </c>
      <c r="R642" s="94">
        <f t="shared" si="159"/>
        <v>1</v>
      </c>
      <c r="S642" s="95"/>
      <c r="T642" s="117">
        <f t="shared" si="181"/>
        <v>0</v>
      </c>
      <c r="U642" s="117">
        <f t="shared" si="182"/>
        <v>0</v>
      </c>
    </row>
    <row r="643" spans="1:21" x14ac:dyDescent="0.3">
      <c r="A643" s="114">
        <v>5546</v>
      </c>
      <c r="B643" s="114" t="s">
        <v>396</v>
      </c>
      <c r="C643" s="114" t="s">
        <v>71</v>
      </c>
      <c r="D643" s="114" t="s">
        <v>6715</v>
      </c>
      <c r="E643" s="114" t="s">
        <v>6716</v>
      </c>
      <c r="F643" s="115">
        <v>45230</v>
      </c>
      <c r="G643" s="114" t="s">
        <v>5709</v>
      </c>
      <c r="H643" s="116">
        <v>42500000</v>
      </c>
      <c r="I643" s="116">
        <v>42500000</v>
      </c>
      <c r="J643" s="116">
        <v>42500000</v>
      </c>
      <c r="K643" s="116">
        <v>0</v>
      </c>
      <c r="L643" s="116">
        <v>0</v>
      </c>
      <c r="M643" s="116">
        <v>0</v>
      </c>
      <c r="N643" s="116">
        <v>0</v>
      </c>
      <c r="O643" s="116">
        <v>0</v>
      </c>
      <c r="P643" s="116">
        <v>0</v>
      </c>
      <c r="Q643" s="27" t="str">
        <f t="shared" si="183"/>
        <v>Registered</v>
      </c>
      <c r="R643" s="94">
        <f t="shared" ref="R643:R706" si="184">(I643/H643)</f>
        <v>1</v>
      </c>
      <c r="S643" s="95"/>
      <c r="T643" s="117">
        <f t="shared" si="181"/>
        <v>0</v>
      </c>
      <c r="U643" s="117">
        <f t="shared" si="182"/>
        <v>0</v>
      </c>
    </row>
    <row r="644" spans="1:21" x14ac:dyDescent="0.3">
      <c r="A644" s="114">
        <v>5547</v>
      </c>
      <c r="B644" s="114" t="s">
        <v>396</v>
      </c>
      <c r="C644" s="114" t="s">
        <v>71</v>
      </c>
      <c r="D644" s="114" t="s">
        <v>6717</v>
      </c>
      <c r="E644" s="114" t="s">
        <v>6376</v>
      </c>
      <c r="F644" s="115">
        <v>45169</v>
      </c>
      <c r="G644" s="114" t="s">
        <v>5374</v>
      </c>
      <c r="H644" s="116">
        <v>2704000</v>
      </c>
      <c r="I644" s="116">
        <v>2704000</v>
      </c>
      <c r="J644" s="116">
        <v>2704000</v>
      </c>
      <c r="K644" s="116">
        <v>0</v>
      </c>
      <c r="L644" s="116">
        <v>0</v>
      </c>
      <c r="M644" s="116">
        <v>0</v>
      </c>
      <c r="N644" s="116">
        <v>0</v>
      </c>
      <c r="O644" s="116">
        <v>0</v>
      </c>
      <c r="P644" s="116">
        <v>0</v>
      </c>
      <c r="Q644" s="27" t="str">
        <f t="shared" si="183"/>
        <v>Registered</v>
      </c>
      <c r="R644" s="94">
        <f t="shared" si="184"/>
        <v>1</v>
      </c>
      <c r="S644" s="95"/>
      <c r="T644" s="117">
        <f t="shared" si="181"/>
        <v>0</v>
      </c>
      <c r="U644" s="117">
        <f t="shared" si="182"/>
        <v>0</v>
      </c>
    </row>
    <row r="645" spans="1:21" x14ac:dyDescent="0.3">
      <c r="A645" s="114">
        <v>5548</v>
      </c>
      <c r="B645" s="114" t="s">
        <v>396</v>
      </c>
      <c r="C645" s="114" t="s">
        <v>71</v>
      </c>
      <c r="D645" s="114" t="s">
        <v>6718</v>
      </c>
      <c r="E645" s="114" t="s">
        <v>2397</v>
      </c>
      <c r="F645" s="115">
        <v>44561</v>
      </c>
      <c r="G645" s="114" t="s">
        <v>5506</v>
      </c>
      <c r="H645" s="116">
        <v>7100000</v>
      </c>
      <c r="I645" s="116">
        <v>7100000</v>
      </c>
      <c r="J645" s="116">
        <v>7100000</v>
      </c>
      <c r="K645" s="116">
        <v>0</v>
      </c>
      <c r="L645" s="116">
        <v>0</v>
      </c>
      <c r="M645" s="116">
        <v>0</v>
      </c>
      <c r="N645" s="116">
        <v>0</v>
      </c>
      <c r="O645" s="116">
        <v>0</v>
      </c>
      <c r="P645" s="116">
        <v>0</v>
      </c>
      <c r="Q645" s="27" t="str">
        <f t="shared" si="183"/>
        <v>Registered</v>
      </c>
      <c r="R645" s="94">
        <f t="shared" si="184"/>
        <v>1</v>
      </c>
      <c r="S645" s="95"/>
      <c r="T645" s="117">
        <f t="shared" si="181"/>
        <v>0</v>
      </c>
      <c r="U645" s="117">
        <f t="shared" si="182"/>
        <v>0</v>
      </c>
    </row>
    <row r="646" spans="1:21" x14ac:dyDescent="0.3">
      <c r="A646" s="114">
        <v>5549</v>
      </c>
      <c r="B646" s="114" t="s">
        <v>396</v>
      </c>
      <c r="C646" s="114" t="s">
        <v>71</v>
      </c>
      <c r="D646" s="114" t="s">
        <v>6719</v>
      </c>
      <c r="E646" s="114" t="s">
        <v>6720</v>
      </c>
      <c r="F646" s="115">
        <v>45090</v>
      </c>
      <c r="G646" s="114" t="s">
        <v>3039</v>
      </c>
      <c r="H646" s="116">
        <v>8184000</v>
      </c>
      <c r="I646" s="116">
        <v>8184000</v>
      </c>
      <c r="J646" s="116">
        <v>8184000</v>
      </c>
      <c r="K646" s="116">
        <v>0</v>
      </c>
      <c r="L646" s="116">
        <v>0</v>
      </c>
      <c r="M646" s="116">
        <v>0</v>
      </c>
      <c r="N646" s="116">
        <v>0</v>
      </c>
      <c r="O646" s="116">
        <v>0</v>
      </c>
      <c r="P646" s="116">
        <v>0</v>
      </c>
      <c r="Q646" s="27" t="str">
        <f t="shared" si="183"/>
        <v>Registered</v>
      </c>
      <c r="R646" s="94">
        <f t="shared" si="184"/>
        <v>1</v>
      </c>
      <c r="S646" s="95"/>
      <c r="T646" s="117">
        <f t="shared" si="181"/>
        <v>0</v>
      </c>
      <c r="U646" s="117">
        <f t="shared" si="182"/>
        <v>0</v>
      </c>
    </row>
    <row r="647" spans="1:21" x14ac:dyDescent="0.3">
      <c r="A647" s="114">
        <v>5550</v>
      </c>
      <c r="B647" s="114" t="s">
        <v>396</v>
      </c>
      <c r="C647" s="114" t="s">
        <v>71</v>
      </c>
      <c r="D647" s="114" t="s">
        <v>6721</v>
      </c>
      <c r="E647" s="114" t="s">
        <v>6720</v>
      </c>
      <c r="F647" s="115">
        <v>45090</v>
      </c>
      <c r="G647" s="114" t="s">
        <v>3039</v>
      </c>
      <c r="H647" s="116">
        <v>7864000</v>
      </c>
      <c r="I647" s="116">
        <v>7864000</v>
      </c>
      <c r="J647" s="116">
        <v>7864000</v>
      </c>
      <c r="K647" s="116">
        <v>0</v>
      </c>
      <c r="L647" s="116">
        <v>0</v>
      </c>
      <c r="M647" s="116">
        <v>0</v>
      </c>
      <c r="N647" s="116">
        <v>0</v>
      </c>
      <c r="O647" s="116">
        <v>0</v>
      </c>
      <c r="P647" s="116">
        <v>0</v>
      </c>
      <c r="Q647" s="27" t="str">
        <f t="shared" si="183"/>
        <v>Registered</v>
      </c>
      <c r="R647" s="94">
        <f t="shared" si="184"/>
        <v>1</v>
      </c>
      <c r="S647" s="95"/>
      <c r="T647" s="117">
        <f t="shared" si="181"/>
        <v>0</v>
      </c>
      <c r="U647" s="117">
        <f t="shared" si="182"/>
        <v>0</v>
      </c>
    </row>
    <row r="648" spans="1:21" x14ac:dyDescent="0.3">
      <c r="A648" s="114">
        <v>5551</v>
      </c>
      <c r="B648" s="114" t="s">
        <v>396</v>
      </c>
      <c r="C648" s="114" t="s">
        <v>71</v>
      </c>
      <c r="D648" s="114" t="s">
        <v>6722</v>
      </c>
      <c r="E648" s="114" t="s">
        <v>6431</v>
      </c>
      <c r="F648" s="115">
        <v>43769</v>
      </c>
      <c r="G648" s="114" t="s">
        <v>6723</v>
      </c>
      <c r="H648" s="116">
        <v>6861360</v>
      </c>
      <c r="I648" s="116">
        <v>6861360</v>
      </c>
      <c r="J648" s="116">
        <v>6861360</v>
      </c>
      <c r="K648" s="116">
        <v>0</v>
      </c>
      <c r="L648" s="116">
        <v>0</v>
      </c>
      <c r="M648" s="116">
        <v>0</v>
      </c>
      <c r="N648" s="116">
        <v>0</v>
      </c>
      <c r="O648" s="116">
        <v>0</v>
      </c>
      <c r="P648" s="116">
        <v>0</v>
      </c>
      <c r="Q648" s="27" t="str">
        <f t="shared" si="183"/>
        <v>Registered</v>
      </c>
      <c r="R648" s="94">
        <f t="shared" si="184"/>
        <v>1</v>
      </c>
      <c r="S648" s="95"/>
      <c r="T648" s="117">
        <f t="shared" si="181"/>
        <v>0</v>
      </c>
      <c r="U648" s="117">
        <f t="shared" si="182"/>
        <v>0</v>
      </c>
    </row>
    <row r="649" spans="1:21" x14ac:dyDescent="0.3">
      <c r="A649" s="114">
        <v>5552</v>
      </c>
      <c r="B649" s="114" t="s">
        <v>396</v>
      </c>
      <c r="C649" s="114" t="s">
        <v>71</v>
      </c>
      <c r="D649" s="114" t="s">
        <v>6724</v>
      </c>
      <c r="E649" s="114" t="s">
        <v>2483</v>
      </c>
      <c r="F649" s="115">
        <v>43769</v>
      </c>
      <c r="G649" s="114" t="s">
        <v>6723</v>
      </c>
      <c r="H649" s="116">
        <v>7100000</v>
      </c>
      <c r="I649" s="116">
        <v>7100000</v>
      </c>
      <c r="J649" s="116">
        <v>7100000</v>
      </c>
      <c r="K649" s="116">
        <v>0</v>
      </c>
      <c r="L649" s="116">
        <v>0</v>
      </c>
      <c r="M649" s="116">
        <v>0</v>
      </c>
      <c r="N649" s="116">
        <v>0</v>
      </c>
      <c r="O649" s="116">
        <v>0</v>
      </c>
      <c r="P649" s="116">
        <v>0</v>
      </c>
      <c r="Q649" s="27" t="str">
        <f t="shared" si="183"/>
        <v>Registered</v>
      </c>
      <c r="R649" s="94">
        <f t="shared" si="184"/>
        <v>1</v>
      </c>
      <c r="S649" s="95"/>
      <c r="T649" s="117">
        <f t="shared" si="181"/>
        <v>0</v>
      </c>
      <c r="U649" s="117">
        <f t="shared" si="182"/>
        <v>0</v>
      </c>
    </row>
    <row r="650" spans="1:21" x14ac:dyDescent="0.3">
      <c r="A650" s="114">
        <v>5553</v>
      </c>
      <c r="B650" s="114" t="s">
        <v>396</v>
      </c>
      <c r="C650" s="114" t="s">
        <v>71</v>
      </c>
      <c r="D650" s="114" t="s">
        <v>6725</v>
      </c>
      <c r="E650" s="114" t="s">
        <v>1754</v>
      </c>
      <c r="F650" s="115">
        <v>44942</v>
      </c>
      <c r="G650" s="114" t="s">
        <v>3067</v>
      </c>
      <c r="H650" s="116">
        <v>19752200</v>
      </c>
      <c r="I650" s="116">
        <v>19752200</v>
      </c>
      <c r="J650" s="116">
        <v>19752200</v>
      </c>
      <c r="K650" s="116">
        <v>0</v>
      </c>
      <c r="L650" s="116">
        <v>0</v>
      </c>
      <c r="M650" s="116">
        <v>0</v>
      </c>
      <c r="N650" s="116">
        <v>0</v>
      </c>
      <c r="O650" s="116">
        <v>0</v>
      </c>
      <c r="P650" s="116">
        <v>0</v>
      </c>
      <c r="Q650" s="27" t="str">
        <f t="shared" si="183"/>
        <v>Registered</v>
      </c>
      <c r="R650" s="94">
        <f t="shared" si="184"/>
        <v>1</v>
      </c>
      <c r="S650" s="95"/>
      <c r="T650" s="117">
        <f t="shared" si="181"/>
        <v>0</v>
      </c>
      <c r="U650" s="117">
        <f t="shared" si="182"/>
        <v>0</v>
      </c>
    </row>
    <row r="651" spans="1:21" x14ac:dyDescent="0.3">
      <c r="A651" s="114">
        <v>5554</v>
      </c>
      <c r="B651" s="114" t="s">
        <v>396</v>
      </c>
      <c r="C651" s="114" t="s">
        <v>71</v>
      </c>
      <c r="D651" s="114" t="s">
        <v>6726</v>
      </c>
      <c r="E651" s="114" t="s">
        <v>1754</v>
      </c>
      <c r="F651" s="115">
        <v>44942</v>
      </c>
      <c r="G651" s="114" t="s">
        <v>3067</v>
      </c>
      <c r="H651" s="116">
        <v>15186900</v>
      </c>
      <c r="I651" s="116">
        <v>15186900</v>
      </c>
      <c r="J651" s="116">
        <v>15186900</v>
      </c>
      <c r="K651" s="116">
        <v>0</v>
      </c>
      <c r="L651" s="116">
        <v>0</v>
      </c>
      <c r="M651" s="116">
        <v>0</v>
      </c>
      <c r="N651" s="116">
        <v>0</v>
      </c>
      <c r="O651" s="116">
        <v>0</v>
      </c>
      <c r="P651" s="116">
        <v>0</v>
      </c>
      <c r="Q651" s="27" t="str">
        <f t="shared" si="183"/>
        <v>Registered</v>
      </c>
      <c r="R651" s="94">
        <f t="shared" si="184"/>
        <v>1</v>
      </c>
      <c r="S651" s="95"/>
      <c r="T651" s="117">
        <f t="shared" si="181"/>
        <v>0</v>
      </c>
      <c r="U651" s="117">
        <f t="shared" si="182"/>
        <v>0</v>
      </c>
    </row>
    <row r="652" spans="1:21" x14ac:dyDescent="0.3">
      <c r="A652" s="114">
        <v>5555</v>
      </c>
      <c r="B652" s="114" t="s">
        <v>396</v>
      </c>
      <c r="C652" s="114" t="s">
        <v>71</v>
      </c>
      <c r="D652" s="114" t="s">
        <v>6727</v>
      </c>
      <c r="E652" s="114" t="s">
        <v>6728</v>
      </c>
      <c r="F652" s="115">
        <v>44834</v>
      </c>
      <c r="G652" s="114" t="s">
        <v>5119</v>
      </c>
      <c r="H652" s="116">
        <v>7920000</v>
      </c>
      <c r="I652" s="116">
        <v>7920000</v>
      </c>
      <c r="J652" s="116">
        <v>7920000</v>
      </c>
      <c r="K652" s="116">
        <v>0</v>
      </c>
      <c r="L652" s="116">
        <v>0</v>
      </c>
      <c r="M652" s="116">
        <v>0</v>
      </c>
      <c r="N652" s="116">
        <v>0</v>
      </c>
      <c r="O652" s="116">
        <v>0</v>
      </c>
      <c r="P652" s="116">
        <v>0</v>
      </c>
      <c r="Q652" s="27" t="str">
        <f t="shared" si="183"/>
        <v>Registered</v>
      </c>
      <c r="R652" s="94">
        <f t="shared" si="184"/>
        <v>1</v>
      </c>
      <c r="S652" s="95"/>
      <c r="T652" s="117">
        <f t="shared" si="181"/>
        <v>0</v>
      </c>
      <c r="U652" s="117">
        <f t="shared" si="182"/>
        <v>0</v>
      </c>
    </row>
    <row r="653" spans="1:21" x14ac:dyDescent="0.3">
      <c r="A653" s="114">
        <v>5556</v>
      </c>
      <c r="B653" s="114" t="s">
        <v>396</v>
      </c>
      <c r="C653" s="114" t="s">
        <v>71</v>
      </c>
      <c r="D653" s="114" t="s">
        <v>6729</v>
      </c>
      <c r="E653" s="114" t="s">
        <v>5034</v>
      </c>
      <c r="F653" s="115">
        <v>44972</v>
      </c>
      <c r="G653" s="114" t="s">
        <v>1963</v>
      </c>
      <c r="H653" s="116">
        <v>8677500</v>
      </c>
      <c r="I653" s="116">
        <v>8677500</v>
      </c>
      <c r="J653" s="116">
        <v>8677500</v>
      </c>
      <c r="K653" s="116">
        <v>0</v>
      </c>
      <c r="L653" s="116">
        <v>0</v>
      </c>
      <c r="M653" s="116">
        <v>0</v>
      </c>
      <c r="N653" s="116">
        <v>0</v>
      </c>
      <c r="O653" s="116">
        <v>0</v>
      </c>
      <c r="P653" s="116">
        <v>0</v>
      </c>
      <c r="Q653" s="27" t="str">
        <f t="shared" si="183"/>
        <v>Registered</v>
      </c>
      <c r="R653" s="94">
        <f t="shared" si="184"/>
        <v>1</v>
      </c>
      <c r="S653" s="95"/>
      <c r="T653" s="117">
        <f t="shared" si="181"/>
        <v>0</v>
      </c>
      <c r="U653" s="117">
        <f t="shared" si="182"/>
        <v>0</v>
      </c>
    </row>
    <row r="654" spans="1:21" x14ac:dyDescent="0.3">
      <c r="A654" s="114">
        <v>5557</v>
      </c>
      <c r="B654" s="114" t="s">
        <v>396</v>
      </c>
      <c r="C654" s="114" t="s">
        <v>71</v>
      </c>
      <c r="D654" s="114" t="s">
        <v>6730</v>
      </c>
      <c r="E654" s="114" t="s">
        <v>6731</v>
      </c>
      <c r="F654" s="115">
        <v>44953</v>
      </c>
      <c r="G654" s="114" t="s">
        <v>2308</v>
      </c>
      <c r="H654" s="116">
        <v>10542000</v>
      </c>
      <c r="I654" s="116">
        <v>10542000</v>
      </c>
      <c r="J654" s="116">
        <v>10542000</v>
      </c>
      <c r="K654" s="116">
        <v>0</v>
      </c>
      <c r="L654" s="116">
        <v>0</v>
      </c>
      <c r="M654" s="116">
        <v>0</v>
      </c>
      <c r="N654" s="116">
        <v>0</v>
      </c>
      <c r="O654" s="116">
        <v>0</v>
      </c>
      <c r="P654" s="116">
        <v>0</v>
      </c>
      <c r="Q654" s="27" t="str">
        <f t="shared" si="183"/>
        <v>Registered</v>
      </c>
      <c r="R654" s="94">
        <f t="shared" si="184"/>
        <v>1</v>
      </c>
      <c r="S654" s="95"/>
      <c r="T654" s="117">
        <f t="shared" si="181"/>
        <v>0</v>
      </c>
      <c r="U654" s="117">
        <f t="shared" si="182"/>
        <v>0</v>
      </c>
    </row>
    <row r="655" spans="1:21" x14ac:dyDescent="0.3">
      <c r="A655" s="114">
        <v>5558</v>
      </c>
      <c r="B655" s="114" t="s">
        <v>396</v>
      </c>
      <c r="C655" s="114" t="s">
        <v>71</v>
      </c>
      <c r="D655" s="114" t="s">
        <v>6732</v>
      </c>
      <c r="E655" s="114" t="s">
        <v>6733</v>
      </c>
      <c r="F655" s="115">
        <v>44610</v>
      </c>
      <c r="G655" s="114" t="s">
        <v>6734</v>
      </c>
      <c r="H655" s="116">
        <v>6270000</v>
      </c>
      <c r="I655" s="116">
        <v>6270000</v>
      </c>
      <c r="J655" s="116">
        <v>6270000</v>
      </c>
      <c r="K655" s="116">
        <v>0</v>
      </c>
      <c r="L655" s="116">
        <v>0</v>
      </c>
      <c r="M655" s="116">
        <v>0</v>
      </c>
      <c r="N655" s="116">
        <v>0</v>
      </c>
      <c r="O655" s="116">
        <v>0</v>
      </c>
      <c r="P655" s="116">
        <v>0</v>
      </c>
      <c r="Q655" s="27" t="str">
        <f t="shared" si="183"/>
        <v>Registered</v>
      </c>
      <c r="R655" s="94">
        <f t="shared" si="184"/>
        <v>1</v>
      </c>
      <c r="S655" s="95"/>
      <c r="T655" s="117">
        <f t="shared" si="181"/>
        <v>0</v>
      </c>
      <c r="U655" s="117">
        <f t="shared" si="182"/>
        <v>0</v>
      </c>
    </row>
    <row r="656" spans="1:21" x14ac:dyDescent="0.3">
      <c r="A656" s="114">
        <v>5559</v>
      </c>
      <c r="B656" s="114" t="s">
        <v>396</v>
      </c>
      <c r="C656" s="114" t="s">
        <v>71</v>
      </c>
      <c r="D656" s="114" t="s">
        <v>6735</v>
      </c>
      <c r="E656" s="114" t="s">
        <v>6736</v>
      </c>
      <c r="F656" s="115">
        <v>44135</v>
      </c>
      <c r="G656" s="114" t="s">
        <v>2642</v>
      </c>
      <c r="H656" s="116">
        <v>7810150</v>
      </c>
      <c r="I656" s="116">
        <v>7810150</v>
      </c>
      <c r="J656" s="116">
        <v>7810150</v>
      </c>
      <c r="K656" s="116">
        <v>0</v>
      </c>
      <c r="L656" s="116">
        <v>0</v>
      </c>
      <c r="M656" s="116">
        <v>0</v>
      </c>
      <c r="N656" s="116">
        <v>0</v>
      </c>
      <c r="O656" s="116">
        <v>0</v>
      </c>
      <c r="P656" s="116">
        <v>0</v>
      </c>
      <c r="Q656" s="27" t="str">
        <f t="shared" si="183"/>
        <v>Registered</v>
      </c>
      <c r="R656" s="94">
        <f t="shared" si="184"/>
        <v>1</v>
      </c>
      <c r="S656" s="95"/>
      <c r="T656" s="117">
        <f t="shared" si="181"/>
        <v>0</v>
      </c>
      <c r="U656" s="117">
        <f t="shared" si="182"/>
        <v>0</v>
      </c>
    </row>
    <row r="657" spans="1:21" x14ac:dyDescent="0.3">
      <c r="A657" s="114">
        <v>5560</v>
      </c>
      <c r="B657" s="114" t="s">
        <v>396</v>
      </c>
      <c r="C657" s="114" t="s">
        <v>71</v>
      </c>
      <c r="D657" s="114" t="s">
        <v>6737</v>
      </c>
      <c r="E657" s="114" t="s">
        <v>6738</v>
      </c>
      <c r="F657" s="115">
        <v>44823</v>
      </c>
      <c r="G657" s="114" t="s">
        <v>5115</v>
      </c>
      <c r="H657" s="116">
        <v>18128366</v>
      </c>
      <c r="I657" s="116">
        <v>18128366</v>
      </c>
      <c r="J657" s="116">
        <v>18128366</v>
      </c>
      <c r="K657" s="116">
        <v>0</v>
      </c>
      <c r="L657" s="116">
        <v>0</v>
      </c>
      <c r="M657" s="116">
        <v>0</v>
      </c>
      <c r="N657" s="116">
        <v>0</v>
      </c>
      <c r="O657" s="116">
        <v>0</v>
      </c>
      <c r="P657" s="116">
        <v>0</v>
      </c>
      <c r="Q657" s="27" t="str">
        <f t="shared" si="183"/>
        <v>Registered</v>
      </c>
      <c r="R657" s="94">
        <f t="shared" si="184"/>
        <v>1</v>
      </c>
      <c r="S657" s="95"/>
      <c r="T657" s="117">
        <f t="shared" si="181"/>
        <v>0</v>
      </c>
      <c r="U657" s="117">
        <f t="shared" si="182"/>
        <v>0</v>
      </c>
    </row>
    <row r="658" spans="1:21" x14ac:dyDescent="0.3">
      <c r="A658" s="114">
        <v>5561</v>
      </c>
      <c r="B658" s="114" t="s">
        <v>396</v>
      </c>
      <c r="C658" s="114" t="s">
        <v>71</v>
      </c>
      <c r="D658" s="114" t="s">
        <v>6739</v>
      </c>
      <c r="E658" s="114" t="s">
        <v>6738</v>
      </c>
      <c r="F658" s="115">
        <v>44823</v>
      </c>
      <c r="G658" s="114" t="s">
        <v>5115</v>
      </c>
      <c r="H658" s="116">
        <v>14307961</v>
      </c>
      <c r="I658" s="116">
        <v>14307961</v>
      </c>
      <c r="J658" s="116">
        <v>14307961</v>
      </c>
      <c r="K658" s="116">
        <v>0</v>
      </c>
      <c r="L658" s="116">
        <v>0</v>
      </c>
      <c r="M658" s="116">
        <v>0</v>
      </c>
      <c r="N658" s="116">
        <v>0</v>
      </c>
      <c r="O658" s="116">
        <v>0</v>
      </c>
      <c r="P658" s="116">
        <v>0</v>
      </c>
      <c r="Q658" s="27" t="str">
        <f t="shared" si="183"/>
        <v>Registered</v>
      </c>
      <c r="R658" s="94">
        <f t="shared" si="184"/>
        <v>1</v>
      </c>
      <c r="S658" s="95"/>
      <c r="T658" s="117">
        <f t="shared" si="181"/>
        <v>0</v>
      </c>
      <c r="U658" s="117">
        <f t="shared" si="182"/>
        <v>0</v>
      </c>
    </row>
    <row r="659" spans="1:21" x14ac:dyDescent="0.3">
      <c r="A659" s="114">
        <v>5562</v>
      </c>
      <c r="B659" s="114" t="s">
        <v>396</v>
      </c>
      <c r="C659" s="114" t="s">
        <v>71</v>
      </c>
      <c r="D659" s="114" t="s">
        <v>6740</v>
      </c>
      <c r="E659" s="114" t="s">
        <v>6741</v>
      </c>
      <c r="F659" s="115">
        <v>44706</v>
      </c>
      <c r="G659" s="114" t="s">
        <v>5164</v>
      </c>
      <c r="H659" s="116">
        <v>17725828</v>
      </c>
      <c r="I659" s="116">
        <v>17725828</v>
      </c>
      <c r="J659" s="116">
        <v>17725828</v>
      </c>
      <c r="K659" s="116">
        <v>0</v>
      </c>
      <c r="L659" s="116">
        <v>0</v>
      </c>
      <c r="M659" s="116">
        <v>0</v>
      </c>
      <c r="N659" s="116">
        <v>0</v>
      </c>
      <c r="O659" s="116">
        <v>0</v>
      </c>
      <c r="P659" s="116">
        <v>0</v>
      </c>
      <c r="Q659" s="27" t="str">
        <f t="shared" si="183"/>
        <v>Registered</v>
      </c>
      <c r="R659" s="94">
        <f t="shared" si="184"/>
        <v>1</v>
      </c>
      <c r="S659" s="95"/>
      <c r="T659" s="117">
        <f t="shared" si="181"/>
        <v>0</v>
      </c>
      <c r="U659" s="117">
        <f t="shared" si="182"/>
        <v>0</v>
      </c>
    </row>
    <row r="660" spans="1:21" x14ac:dyDescent="0.3">
      <c r="A660" s="114">
        <v>5563</v>
      </c>
      <c r="B660" s="114" t="s">
        <v>396</v>
      </c>
      <c r="C660" s="114" t="s">
        <v>71</v>
      </c>
      <c r="D660" s="114" t="s">
        <v>6742</v>
      </c>
      <c r="E660" s="114" t="s">
        <v>6743</v>
      </c>
      <c r="F660" s="115">
        <v>44781</v>
      </c>
      <c r="G660" s="114" t="s">
        <v>5504</v>
      </c>
      <c r="H660" s="116">
        <v>8508151</v>
      </c>
      <c r="I660" s="116">
        <v>8508151</v>
      </c>
      <c r="J660" s="116">
        <v>8508151</v>
      </c>
      <c r="K660" s="116">
        <v>0</v>
      </c>
      <c r="L660" s="116">
        <v>0</v>
      </c>
      <c r="M660" s="116">
        <v>0</v>
      </c>
      <c r="N660" s="116">
        <v>0</v>
      </c>
      <c r="O660" s="116">
        <v>0</v>
      </c>
      <c r="P660" s="116">
        <v>0</v>
      </c>
      <c r="Q660" s="27" t="str">
        <f t="shared" si="183"/>
        <v>Registered</v>
      </c>
      <c r="R660" s="94">
        <f t="shared" si="184"/>
        <v>1</v>
      </c>
      <c r="S660" s="95"/>
      <c r="T660" s="117">
        <f t="shared" si="181"/>
        <v>0</v>
      </c>
      <c r="U660" s="117">
        <f t="shared" si="182"/>
        <v>0</v>
      </c>
    </row>
    <row r="661" spans="1:21" x14ac:dyDescent="0.3">
      <c r="A661" s="114">
        <v>5564</v>
      </c>
      <c r="B661" s="114" t="s">
        <v>396</v>
      </c>
      <c r="C661" s="114" t="s">
        <v>71</v>
      </c>
      <c r="D661" s="114" t="s">
        <v>6744</v>
      </c>
      <c r="E661" s="114" t="s">
        <v>6745</v>
      </c>
      <c r="F661" s="115">
        <v>44809</v>
      </c>
      <c r="G661" s="114" t="s">
        <v>5128</v>
      </c>
      <c r="H661" s="116">
        <v>7973000</v>
      </c>
      <c r="I661" s="116">
        <v>7973000</v>
      </c>
      <c r="J661" s="116">
        <v>7973000</v>
      </c>
      <c r="K661" s="116">
        <v>0</v>
      </c>
      <c r="L661" s="116">
        <v>0</v>
      </c>
      <c r="M661" s="116">
        <v>0</v>
      </c>
      <c r="N661" s="116">
        <v>0</v>
      </c>
      <c r="O661" s="116">
        <v>0</v>
      </c>
      <c r="P661" s="116">
        <v>0</v>
      </c>
      <c r="Q661" s="27" t="str">
        <f t="shared" si="183"/>
        <v>Registered</v>
      </c>
      <c r="R661" s="94">
        <f t="shared" si="184"/>
        <v>1</v>
      </c>
      <c r="S661" s="95"/>
      <c r="T661" s="117">
        <f t="shared" si="181"/>
        <v>0</v>
      </c>
      <c r="U661" s="117">
        <f t="shared" si="182"/>
        <v>0</v>
      </c>
    </row>
    <row r="662" spans="1:21" x14ac:dyDescent="0.3">
      <c r="A662" s="114">
        <v>5565</v>
      </c>
      <c r="B662" s="114" t="s">
        <v>396</v>
      </c>
      <c r="C662" s="114" t="s">
        <v>71</v>
      </c>
      <c r="D662" s="114" t="s">
        <v>6746</v>
      </c>
      <c r="E662" s="114" t="s">
        <v>6747</v>
      </c>
      <c r="F662" s="115">
        <v>44865</v>
      </c>
      <c r="G662" s="114" t="s">
        <v>2390</v>
      </c>
      <c r="H662" s="116">
        <v>8677500</v>
      </c>
      <c r="I662" s="116">
        <v>8677500</v>
      </c>
      <c r="J662" s="116">
        <v>8677500</v>
      </c>
      <c r="K662" s="116">
        <v>0</v>
      </c>
      <c r="L662" s="116">
        <v>0</v>
      </c>
      <c r="M662" s="116">
        <v>0</v>
      </c>
      <c r="N662" s="116">
        <v>0</v>
      </c>
      <c r="O662" s="116">
        <v>0</v>
      </c>
      <c r="P662" s="116">
        <v>0</v>
      </c>
      <c r="Q662" s="27" t="str">
        <f t="shared" si="183"/>
        <v>Registered</v>
      </c>
      <c r="R662" s="94">
        <f t="shared" si="184"/>
        <v>1</v>
      </c>
      <c r="S662" s="95"/>
      <c r="T662" s="117">
        <f t="shared" si="181"/>
        <v>0</v>
      </c>
      <c r="U662" s="117">
        <f t="shared" si="182"/>
        <v>0</v>
      </c>
    </row>
    <row r="663" spans="1:21" x14ac:dyDescent="0.3">
      <c r="A663" s="114">
        <v>5566</v>
      </c>
      <c r="B663" s="114" t="s">
        <v>396</v>
      </c>
      <c r="C663" s="114" t="s">
        <v>71</v>
      </c>
      <c r="D663" s="114" t="s">
        <v>6748</v>
      </c>
      <c r="E663" s="114" t="s">
        <v>6443</v>
      </c>
      <c r="F663" s="115">
        <v>44972</v>
      </c>
      <c r="G663" s="114" t="s">
        <v>2616</v>
      </c>
      <c r="H663" s="116">
        <v>15860800</v>
      </c>
      <c r="I663" s="116">
        <v>15860800</v>
      </c>
      <c r="J663" s="116">
        <v>15860800</v>
      </c>
      <c r="K663" s="116">
        <v>0</v>
      </c>
      <c r="L663" s="116">
        <v>0</v>
      </c>
      <c r="M663" s="116">
        <v>0</v>
      </c>
      <c r="N663" s="116">
        <v>0</v>
      </c>
      <c r="O663" s="116">
        <v>0</v>
      </c>
      <c r="P663" s="116">
        <v>0</v>
      </c>
      <c r="Q663" s="27" t="str">
        <f t="shared" si="183"/>
        <v>Registered</v>
      </c>
      <c r="R663" s="94">
        <f t="shared" si="184"/>
        <v>1</v>
      </c>
      <c r="S663" s="95"/>
      <c r="T663" s="117">
        <f t="shared" si="181"/>
        <v>0</v>
      </c>
      <c r="U663" s="117">
        <f t="shared" si="182"/>
        <v>0</v>
      </c>
    </row>
    <row r="664" spans="1:21" x14ac:dyDescent="0.3">
      <c r="A664" s="114">
        <v>5567</v>
      </c>
      <c r="B664" s="114" t="s">
        <v>396</v>
      </c>
      <c r="C664" s="114" t="s">
        <v>71</v>
      </c>
      <c r="D664" s="114" t="s">
        <v>6749</v>
      </c>
      <c r="E664" s="114" t="s">
        <v>6750</v>
      </c>
      <c r="F664" s="115">
        <v>43769</v>
      </c>
      <c r="G664" s="114" t="s">
        <v>1645</v>
      </c>
      <c r="H664" s="116">
        <v>6615000</v>
      </c>
      <c r="I664" s="116">
        <v>6615000</v>
      </c>
      <c r="J664" s="116">
        <v>6615000</v>
      </c>
      <c r="K664" s="116">
        <v>0</v>
      </c>
      <c r="L664" s="116">
        <v>0</v>
      </c>
      <c r="M664" s="116">
        <v>0</v>
      </c>
      <c r="N664" s="116">
        <v>0</v>
      </c>
      <c r="O664" s="116">
        <v>0</v>
      </c>
      <c r="P664" s="116">
        <v>0</v>
      </c>
      <c r="Q664" s="27" t="str">
        <f t="shared" si="183"/>
        <v>Registered</v>
      </c>
      <c r="R664" s="94">
        <f t="shared" si="184"/>
        <v>1</v>
      </c>
      <c r="S664" s="95"/>
      <c r="T664" s="117">
        <f t="shared" si="181"/>
        <v>0</v>
      </c>
      <c r="U664" s="117">
        <f t="shared" si="182"/>
        <v>0</v>
      </c>
    </row>
    <row r="665" spans="1:21" x14ac:dyDescent="0.3">
      <c r="A665" s="114">
        <v>5568</v>
      </c>
      <c r="B665" s="114" t="s">
        <v>396</v>
      </c>
      <c r="C665" s="114" t="s">
        <v>71</v>
      </c>
      <c r="D665" s="114" t="s">
        <v>6751</v>
      </c>
      <c r="E665" s="114" t="s">
        <v>6752</v>
      </c>
      <c r="F665" s="115">
        <v>44588</v>
      </c>
      <c r="G665" s="114" t="s">
        <v>5136</v>
      </c>
      <c r="H665" s="116">
        <v>5609500</v>
      </c>
      <c r="I665" s="116">
        <v>5609500</v>
      </c>
      <c r="J665" s="116">
        <v>5609500</v>
      </c>
      <c r="K665" s="116">
        <v>0</v>
      </c>
      <c r="L665" s="116">
        <v>0</v>
      </c>
      <c r="M665" s="116">
        <v>0</v>
      </c>
      <c r="N665" s="116">
        <v>0</v>
      </c>
      <c r="O665" s="116">
        <v>0</v>
      </c>
      <c r="P665" s="116">
        <v>0</v>
      </c>
      <c r="Q665" s="27" t="str">
        <f t="shared" si="183"/>
        <v>Registered</v>
      </c>
      <c r="R665" s="94">
        <f t="shared" si="184"/>
        <v>1</v>
      </c>
      <c r="S665" s="95"/>
      <c r="T665" s="117">
        <f t="shared" si="181"/>
        <v>0</v>
      </c>
      <c r="U665" s="117">
        <f t="shared" si="182"/>
        <v>0</v>
      </c>
    </row>
    <row r="666" spans="1:21" x14ac:dyDescent="0.3">
      <c r="A666" s="114">
        <v>5569</v>
      </c>
      <c r="B666" s="114" t="s">
        <v>396</v>
      </c>
      <c r="C666" s="114" t="s">
        <v>71</v>
      </c>
      <c r="D666" s="114" t="s">
        <v>6753</v>
      </c>
      <c r="E666" s="114" t="s">
        <v>6754</v>
      </c>
      <c r="F666" s="115">
        <v>44834</v>
      </c>
      <c r="G666" s="114" t="s">
        <v>5140</v>
      </c>
      <c r="H666" s="116">
        <v>17100000</v>
      </c>
      <c r="I666" s="116">
        <v>17100000</v>
      </c>
      <c r="J666" s="116">
        <v>17100000</v>
      </c>
      <c r="K666" s="116">
        <v>0</v>
      </c>
      <c r="L666" s="116">
        <v>0</v>
      </c>
      <c r="M666" s="116">
        <v>0</v>
      </c>
      <c r="N666" s="116">
        <v>0</v>
      </c>
      <c r="O666" s="116">
        <v>0</v>
      </c>
      <c r="P666" s="116">
        <v>0</v>
      </c>
      <c r="Q666" s="27" t="str">
        <f t="shared" si="183"/>
        <v>Registered</v>
      </c>
      <c r="R666" s="94">
        <f t="shared" si="184"/>
        <v>1</v>
      </c>
      <c r="S666" s="95"/>
      <c r="T666" s="117">
        <f t="shared" si="181"/>
        <v>0</v>
      </c>
      <c r="U666" s="117">
        <f t="shared" si="182"/>
        <v>0</v>
      </c>
    </row>
    <row r="667" spans="1:21" x14ac:dyDescent="0.3">
      <c r="A667" s="114">
        <v>5570</v>
      </c>
      <c r="B667" s="114" t="s">
        <v>396</v>
      </c>
      <c r="C667" s="114" t="s">
        <v>71</v>
      </c>
      <c r="D667" s="114" t="s">
        <v>6755</v>
      </c>
      <c r="E667" s="114" t="s">
        <v>6756</v>
      </c>
      <c r="F667" s="115">
        <v>45099</v>
      </c>
      <c r="G667" s="114" t="s">
        <v>1774</v>
      </c>
      <c r="H667" s="116">
        <v>13284800</v>
      </c>
      <c r="I667" s="116">
        <v>13284800</v>
      </c>
      <c r="J667" s="116">
        <v>13284800</v>
      </c>
      <c r="K667" s="116">
        <v>0</v>
      </c>
      <c r="L667" s="116">
        <v>0</v>
      </c>
      <c r="M667" s="116">
        <v>0</v>
      </c>
      <c r="N667" s="116">
        <v>0</v>
      </c>
      <c r="O667" s="116">
        <v>0</v>
      </c>
      <c r="P667" s="116">
        <v>0</v>
      </c>
      <c r="Q667" s="27" t="str">
        <f t="shared" si="183"/>
        <v>Registered</v>
      </c>
      <c r="R667" s="94">
        <f t="shared" si="184"/>
        <v>1</v>
      </c>
      <c r="S667" s="95"/>
      <c r="T667" s="117">
        <f t="shared" si="181"/>
        <v>0</v>
      </c>
      <c r="U667" s="117">
        <f t="shared" si="182"/>
        <v>0</v>
      </c>
    </row>
    <row r="668" spans="1:21" x14ac:dyDescent="0.3">
      <c r="A668" s="114">
        <v>5571</v>
      </c>
      <c r="B668" s="114" t="s">
        <v>396</v>
      </c>
      <c r="C668" s="114" t="s">
        <v>71</v>
      </c>
      <c r="D668" s="114" t="s">
        <v>6757</v>
      </c>
      <c r="E668" s="114" t="s">
        <v>6756</v>
      </c>
      <c r="F668" s="115">
        <v>44763</v>
      </c>
      <c r="G668" s="114" t="s">
        <v>5126</v>
      </c>
      <c r="H668" s="116">
        <v>14144000</v>
      </c>
      <c r="I668" s="116">
        <v>14144000</v>
      </c>
      <c r="J668" s="116">
        <v>14144000</v>
      </c>
      <c r="K668" s="116">
        <v>0</v>
      </c>
      <c r="L668" s="116">
        <v>0</v>
      </c>
      <c r="M668" s="116">
        <v>0</v>
      </c>
      <c r="N668" s="116">
        <v>0</v>
      </c>
      <c r="O668" s="116">
        <v>0</v>
      </c>
      <c r="P668" s="116">
        <v>0</v>
      </c>
      <c r="Q668" s="27" t="str">
        <f t="shared" si="183"/>
        <v>Registered</v>
      </c>
      <c r="R668" s="94">
        <f t="shared" si="184"/>
        <v>1</v>
      </c>
      <c r="S668" s="95"/>
      <c r="T668" s="117">
        <f t="shared" si="181"/>
        <v>0</v>
      </c>
      <c r="U668" s="117">
        <f t="shared" si="182"/>
        <v>0</v>
      </c>
    </row>
    <row r="669" spans="1:21" x14ac:dyDescent="0.3">
      <c r="A669" s="114">
        <v>5572</v>
      </c>
      <c r="B669" s="114" t="s">
        <v>396</v>
      </c>
      <c r="C669" s="114" t="s">
        <v>71</v>
      </c>
      <c r="D669" s="114" t="s">
        <v>6758</v>
      </c>
      <c r="E669" s="114" t="s">
        <v>6759</v>
      </c>
      <c r="F669" s="115">
        <v>44816</v>
      </c>
      <c r="G669" s="114" t="s">
        <v>4109</v>
      </c>
      <c r="H669" s="116">
        <v>8475000</v>
      </c>
      <c r="I669" s="116">
        <v>8475000</v>
      </c>
      <c r="J669" s="116">
        <v>8475000</v>
      </c>
      <c r="K669" s="116">
        <v>0</v>
      </c>
      <c r="L669" s="116">
        <v>0</v>
      </c>
      <c r="M669" s="116">
        <v>0</v>
      </c>
      <c r="N669" s="116">
        <v>0</v>
      </c>
      <c r="O669" s="116">
        <v>0</v>
      </c>
      <c r="P669" s="116">
        <v>0</v>
      </c>
      <c r="Q669" s="27" t="str">
        <f t="shared" si="183"/>
        <v>Registered</v>
      </c>
      <c r="R669" s="94">
        <f t="shared" si="184"/>
        <v>1</v>
      </c>
      <c r="S669" s="95"/>
      <c r="T669" s="117">
        <f t="shared" si="181"/>
        <v>0</v>
      </c>
      <c r="U669" s="117">
        <f t="shared" si="182"/>
        <v>0</v>
      </c>
    </row>
    <row r="670" spans="1:21" x14ac:dyDescent="0.3">
      <c r="A670" s="114">
        <v>5573</v>
      </c>
      <c r="B670" s="114" t="s">
        <v>396</v>
      </c>
      <c r="C670" s="114" t="s">
        <v>71</v>
      </c>
      <c r="D670" s="114" t="s">
        <v>6760</v>
      </c>
      <c r="E670" s="114" t="s">
        <v>6761</v>
      </c>
      <c r="F670" s="115">
        <v>44781</v>
      </c>
      <c r="G670" s="114" t="s">
        <v>6762</v>
      </c>
      <c r="H670" s="116">
        <v>8599450</v>
      </c>
      <c r="I670" s="116">
        <v>8599450</v>
      </c>
      <c r="J670" s="116">
        <v>8599450</v>
      </c>
      <c r="K670" s="116">
        <v>0</v>
      </c>
      <c r="L670" s="116">
        <v>0</v>
      </c>
      <c r="M670" s="116">
        <v>0</v>
      </c>
      <c r="N670" s="116">
        <v>0</v>
      </c>
      <c r="O670" s="116">
        <v>0</v>
      </c>
      <c r="P670" s="116">
        <v>0</v>
      </c>
      <c r="Q670" s="27" t="str">
        <f t="shared" si="183"/>
        <v>Registered</v>
      </c>
      <c r="R670" s="94">
        <f t="shared" si="184"/>
        <v>1</v>
      </c>
      <c r="S670" s="95"/>
      <c r="T670" s="117">
        <f t="shared" si="181"/>
        <v>0</v>
      </c>
      <c r="U670" s="117">
        <f t="shared" si="182"/>
        <v>0</v>
      </c>
    </row>
    <row r="671" spans="1:21" x14ac:dyDescent="0.3">
      <c r="A671" s="114">
        <v>5574</v>
      </c>
      <c r="B671" s="114" t="s">
        <v>396</v>
      </c>
      <c r="C671" s="114" t="s">
        <v>71</v>
      </c>
      <c r="D671" s="114" t="s">
        <v>6763</v>
      </c>
      <c r="E671" s="114" t="s">
        <v>6761</v>
      </c>
      <c r="F671" s="115">
        <v>44781</v>
      </c>
      <c r="G671" s="114" t="s">
        <v>6762</v>
      </c>
      <c r="H671" s="116">
        <v>8685000</v>
      </c>
      <c r="I671" s="116">
        <v>8685000</v>
      </c>
      <c r="J671" s="116">
        <v>8685000</v>
      </c>
      <c r="K671" s="116">
        <v>0</v>
      </c>
      <c r="L671" s="116">
        <v>0</v>
      </c>
      <c r="M671" s="116">
        <v>0</v>
      </c>
      <c r="N671" s="116">
        <v>0</v>
      </c>
      <c r="O671" s="116">
        <v>0</v>
      </c>
      <c r="P671" s="116">
        <v>0</v>
      </c>
      <c r="Q671" s="27" t="str">
        <f t="shared" si="183"/>
        <v>Registered</v>
      </c>
      <c r="R671" s="94">
        <f t="shared" si="184"/>
        <v>1</v>
      </c>
      <c r="S671" s="95"/>
      <c r="T671" s="117">
        <f t="shared" si="181"/>
        <v>0</v>
      </c>
      <c r="U671" s="117">
        <f t="shared" si="182"/>
        <v>0</v>
      </c>
    </row>
    <row r="672" spans="1:21" x14ac:dyDescent="0.3">
      <c r="A672" s="114">
        <v>5575</v>
      </c>
      <c r="B672" s="114" t="s">
        <v>396</v>
      </c>
      <c r="C672" s="114" t="s">
        <v>71</v>
      </c>
      <c r="D672" s="114" t="s">
        <v>6764</v>
      </c>
      <c r="E672" s="114" t="s">
        <v>6765</v>
      </c>
      <c r="F672" s="115">
        <v>45096</v>
      </c>
      <c r="G672" s="114" t="s">
        <v>3158</v>
      </c>
      <c r="H672" s="116">
        <v>14481600</v>
      </c>
      <c r="I672" s="116">
        <v>14481600</v>
      </c>
      <c r="J672" s="116">
        <v>14481600</v>
      </c>
      <c r="K672" s="116">
        <v>0</v>
      </c>
      <c r="L672" s="116">
        <v>0</v>
      </c>
      <c r="M672" s="116">
        <v>0</v>
      </c>
      <c r="N672" s="116">
        <v>0</v>
      </c>
      <c r="O672" s="116">
        <v>0</v>
      </c>
      <c r="P672" s="116">
        <v>0</v>
      </c>
      <c r="Q672" s="27" t="str">
        <f t="shared" si="183"/>
        <v>Registered</v>
      </c>
      <c r="R672" s="94">
        <f t="shared" si="184"/>
        <v>1</v>
      </c>
      <c r="S672" s="95"/>
      <c r="T672" s="117">
        <f t="shared" si="181"/>
        <v>0</v>
      </c>
      <c r="U672" s="117">
        <f t="shared" si="182"/>
        <v>0</v>
      </c>
    </row>
    <row r="673" spans="1:21" x14ac:dyDescent="0.3">
      <c r="A673" s="114">
        <v>5576</v>
      </c>
      <c r="B673" s="114" t="s">
        <v>396</v>
      </c>
      <c r="C673" s="114" t="s">
        <v>71</v>
      </c>
      <c r="D673" s="114" t="s">
        <v>6766</v>
      </c>
      <c r="E673" s="114" t="s">
        <v>6767</v>
      </c>
      <c r="F673" s="115">
        <v>44588</v>
      </c>
      <c r="G673" s="114" t="s">
        <v>6768</v>
      </c>
      <c r="H673" s="116">
        <v>5600000</v>
      </c>
      <c r="I673" s="116">
        <v>5600000</v>
      </c>
      <c r="J673" s="116">
        <v>5600000</v>
      </c>
      <c r="K673" s="116">
        <v>0</v>
      </c>
      <c r="L673" s="116">
        <v>0</v>
      </c>
      <c r="M673" s="116">
        <v>0</v>
      </c>
      <c r="N673" s="116">
        <v>0</v>
      </c>
      <c r="O673" s="116">
        <v>0</v>
      </c>
      <c r="P673" s="116">
        <v>0</v>
      </c>
      <c r="Q673" s="27" t="str">
        <f t="shared" si="183"/>
        <v>Registered</v>
      </c>
      <c r="R673" s="94">
        <f t="shared" si="184"/>
        <v>1</v>
      </c>
      <c r="S673" s="95"/>
      <c r="T673" s="117">
        <f t="shared" si="181"/>
        <v>0</v>
      </c>
      <c r="U673" s="117">
        <f t="shared" si="182"/>
        <v>0</v>
      </c>
    </row>
    <row r="674" spans="1:21" x14ac:dyDescent="0.3">
      <c r="A674" s="114">
        <v>5577</v>
      </c>
      <c r="B674" s="114" t="s">
        <v>396</v>
      </c>
      <c r="C674" s="114" t="s">
        <v>71</v>
      </c>
      <c r="D674" s="114" t="s">
        <v>6769</v>
      </c>
      <c r="E674" s="114" t="s">
        <v>6770</v>
      </c>
      <c r="F674" s="115">
        <v>43846</v>
      </c>
      <c r="G674" s="114" t="s">
        <v>5101</v>
      </c>
      <c r="H674" s="116">
        <v>5393750</v>
      </c>
      <c r="I674" s="116">
        <v>5393750</v>
      </c>
      <c r="J674" s="116">
        <v>5393750</v>
      </c>
      <c r="K674" s="116">
        <v>0</v>
      </c>
      <c r="L674" s="116">
        <v>0</v>
      </c>
      <c r="M674" s="116">
        <v>0</v>
      </c>
      <c r="N674" s="116">
        <v>0</v>
      </c>
      <c r="O674" s="116">
        <v>0</v>
      </c>
      <c r="P674" s="116">
        <v>0</v>
      </c>
      <c r="Q674" s="27" t="str">
        <f t="shared" si="183"/>
        <v>Registered</v>
      </c>
      <c r="R674" s="94">
        <f t="shared" si="184"/>
        <v>1</v>
      </c>
      <c r="S674" s="95"/>
      <c r="T674" s="117">
        <f t="shared" si="181"/>
        <v>0</v>
      </c>
      <c r="U674" s="117">
        <f t="shared" si="182"/>
        <v>0</v>
      </c>
    </row>
    <row r="675" spans="1:21" x14ac:dyDescent="0.3">
      <c r="A675" s="114">
        <v>5578</v>
      </c>
      <c r="B675" s="114" t="s">
        <v>396</v>
      </c>
      <c r="C675" s="114" t="s">
        <v>71</v>
      </c>
      <c r="D675" s="114" t="s">
        <v>6771</v>
      </c>
      <c r="E675" s="114" t="s">
        <v>6772</v>
      </c>
      <c r="F675" s="115">
        <v>44772</v>
      </c>
      <c r="G675" s="114" t="s">
        <v>5100</v>
      </c>
      <c r="H675" s="116">
        <v>15900000</v>
      </c>
      <c r="I675" s="116">
        <v>15900000</v>
      </c>
      <c r="J675" s="116">
        <v>15900000</v>
      </c>
      <c r="K675" s="116">
        <v>0</v>
      </c>
      <c r="L675" s="116">
        <v>0</v>
      </c>
      <c r="M675" s="116">
        <v>0</v>
      </c>
      <c r="N675" s="116">
        <v>0</v>
      </c>
      <c r="O675" s="116">
        <v>0</v>
      </c>
      <c r="P675" s="116">
        <v>0</v>
      </c>
      <c r="Q675" s="27" t="str">
        <f t="shared" si="183"/>
        <v>Registered</v>
      </c>
      <c r="R675" s="94">
        <f t="shared" si="184"/>
        <v>1</v>
      </c>
      <c r="S675" s="95"/>
      <c r="T675" s="117">
        <f t="shared" si="181"/>
        <v>0</v>
      </c>
      <c r="U675" s="117">
        <f t="shared" si="182"/>
        <v>0</v>
      </c>
    </row>
    <row r="676" spans="1:21" x14ac:dyDescent="0.3">
      <c r="A676" s="114">
        <v>5579</v>
      </c>
      <c r="B676" s="114" t="s">
        <v>396</v>
      </c>
      <c r="C676" s="114" t="s">
        <v>71</v>
      </c>
      <c r="D676" s="114" t="s">
        <v>6773</v>
      </c>
      <c r="E676" s="114" t="s">
        <v>6774</v>
      </c>
      <c r="F676" s="115">
        <v>44778</v>
      </c>
      <c r="G676" s="114" t="s">
        <v>2601</v>
      </c>
      <c r="H676" s="116">
        <v>14000000</v>
      </c>
      <c r="I676" s="116">
        <v>14000000</v>
      </c>
      <c r="J676" s="116">
        <v>14000000</v>
      </c>
      <c r="K676" s="116">
        <v>0</v>
      </c>
      <c r="L676" s="116">
        <v>0</v>
      </c>
      <c r="M676" s="116">
        <v>0</v>
      </c>
      <c r="N676" s="116">
        <v>0</v>
      </c>
      <c r="O676" s="116">
        <v>0</v>
      </c>
      <c r="P676" s="116">
        <v>0</v>
      </c>
      <c r="Q676" s="27" t="str">
        <f t="shared" si="183"/>
        <v>Registered</v>
      </c>
      <c r="R676" s="94">
        <f t="shared" si="184"/>
        <v>1</v>
      </c>
      <c r="S676" s="95"/>
      <c r="T676" s="117">
        <f t="shared" si="181"/>
        <v>0</v>
      </c>
      <c r="U676" s="117">
        <f t="shared" si="182"/>
        <v>0</v>
      </c>
    </row>
    <row r="677" spans="1:21" x14ac:dyDescent="0.3">
      <c r="A677" s="114">
        <v>5580</v>
      </c>
      <c r="B677" s="114" t="s">
        <v>396</v>
      </c>
      <c r="C677" s="114" t="s">
        <v>71</v>
      </c>
      <c r="D677" s="114" t="s">
        <v>6775</v>
      </c>
      <c r="E677" s="114" t="s">
        <v>6774</v>
      </c>
      <c r="F677" s="115">
        <v>44781</v>
      </c>
      <c r="G677" s="114" t="s">
        <v>6776</v>
      </c>
      <c r="H677" s="116">
        <v>16320000</v>
      </c>
      <c r="I677" s="116">
        <v>16320000</v>
      </c>
      <c r="J677" s="116">
        <v>16320000</v>
      </c>
      <c r="K677" s="116">
        <v>0</v>
      </c>
      <c r="L677" s="116">
        <v>0</v>
      </c>
      <c r="M677" s="116">
        <v>0</v>
      </c>
      <c r="N677" s="116">
        <v>0</v>
      </c>
      <c r="O677" s="116">
        <v>0</v>
      </c>
      <c r="P677" s="116">
        <v>0</v>
      </c>
      <c r="Q677" s="27" t="str">
        <f t="shared" si="183"/>
        <v>Registered</v>
      </c>
      <c r="R677" s="94">
        <f t="shared" si="184"/>
        <v>1</v>
      </c>
      <c r="S677" s="95"/>
      <c r="T677" s="117">
        <f t="shared" si="181"/>
        <v>0</v>
      </c>
      <c r="U677" s="117">
        <f t="shared" si="182"/>
        <v>0</v>
      </c>
    </row>
    <row r="678" spans="1:21" x14ac:dyDescent="0.3">
      <c r="A678" s="114">
        <v>5581</v>
      </c>
      <c r="B678" s="114" t="s">
        <v>396</v>
      </c>
      <c r="C678" s="114" t="s">
        <v>71</v>
      </c>
      <c r="D678" s="114" t="s">
        <v>6777</v>
      </c>
      <c r="E678" s="114" t="s">
        <v>6778</v>
      </c>
      <c r="F678" s="115">
        <v>43840</v>
      </c>
      <c r="G678" s="114" t="s">
        <v>4035</v>
      </c>
      <c r="H678" s="116">
        <v>6875000</v>
      </c>
      <c r="I678" s="116">
        <v>6875000</v>
      </c>
      <c r="J678" s="116">
        <v>6875000</v>
      </c>
      <c r="K678" s="116">
        <v>0</v>
      </c>
      <c r="L678" s="116">
        <v>0</v>
      </c>
      <c r="M678" s="116">
        <v>0</v>
      </c>
      <c r="N678" s="116">
        <v>0</v>
      </c>
      <c r="O678" s="116">
        <v>0</v>
      </c>
      <c r="P678" s="116">
        <v>0</v>
      </c>
      <c r="Q678" s="27" t="str">
        <f t="shared" si="183"/>
        <v>Registered</v>
      </c>
      <c r="R678" s="94">
        <f t="shared" si="184"/>
        <v>1</v>
      </c>
      <c r="S678" s="95"/>
      <c r="T678" s="117">
        <f t="shared" si="181"/>
        <v>0</v>
      </c>
      <c r="U678" s="117">
        <f t="shared" si="182"/>
        <v>0</v>
      </c>
    </row>
    <row r="679" spans="1:21" x14ac:dyDescent="0.3">
      <c r="A679" s="114">
        <v>5582</v>
      </c>
      <c r="B679" s="114" t="s">
        <v>396</v>
      </c>
      <c r="C679" s="114" t="s">
        <v>71</v>
      </c>
      <c r="D679" s="114" t="s">
        <v>6779</v>
      </c>
      <c r="E679" s="114" t="s">
        <v>6780</v>
      </c>
      <c r="F679" s="115">
        <v>45100</v>
      </c>
      <c r="G679" s="114" t="s">
        <v>3420</v>
      </c>
      <c r="H679" s="116">
        <v>8800000</v>
      </c>
      <c r="I679" s="116">
        <v>8800000</v>
      </c>
      <c r="J679" s="116">
        <v>8800000</v>
      </c>
      <c r="K679" s="116">
        <v>0</v>
      </c>
      <c r="L679" s="116">
        <v>0</v>
      </c>
      <c r="M679" s="116">
        <v>0</v>
      </c>
      <c r="N679" s="116">
        <v>0</v>
      </c>
      <c r="O679" s="116">
        <v>0</v>
      </c>
      <c r="P679" s="116">
        <v>0</v>
      </c>
      <c r="Q679" s="27" t="str">
        <f t="shared" si="183"/>
        <v>Registered</v>
      </c>
      <c r="R679" s="94">
        <f t="shared" si="184"/>
        <v>1</v>
      </c>
      <c r="S679" s="95"/>
      <c r="T679" s="117">
        <f t="shared" si="181"/>
        <v>0</v>
      </c>
      <c r="U679" s="117">
        <f t="shared" si="182"/>
        <v>0</v>
      </c>
    </row>
    <row r="680" spans="1:21" x14ac:dyDescent="0.3">
      <c r="A680" s="114">
        <v>5583</v>
      </c>
      <c r="B680" s="114" t="s">
        <v>396</v>
      </c>
      <c r="C680" s="114" t="s">
        <v>71</v>
      </c>
      <c r="D680" s="114" t="s">
        <v>6781</v>
      </c>
      <c r="E680" s="114" t="s">
        <v>6782</v>
      </c>
      <c r="F680" s="115">
        <v>43840</v>
      </c>
      <c r="G680" s="114" t="s">
        <v>5143</v>
      </c>
      <c r="H680" s="116">
        <v>8106000</v>
      </c>
      <c r="I680" s="116">
        <v>8106000</v>
      </c>
      <c r="J680" s="116">
        <v>8106000</v>
      </c>
      <c r="K680" s="116">
        <v>0</v>
      </c>
      <c r="L680" s="116">
        <v>0</v>
      </c>
      <c r="M680" s="116">
        <v>0</v>
      </c>
      <c r="N680" s="116">
        <v>0</v>
      </c>
      <c r="O680" s="116">
        <v>0</v>
      </c>
      <c r="P680" s="116">
        <v>0</v>
      </c>
      <c r="Q680" s="27" t="str">
        <f t="shared" si="183"/>
        <v>Registered</v>
      </c>
      <c r="R680" s="94">
        <f t="shared" si="184"/>
        <v>1</v>
      </c>
      <c r="S680" s="95"/>
      <c r="T680" s="117">
        <f t="shared" si="181"/>
        <v>0</v>
      </c>
      <c r="U680" s="117">
        <f t="shared" si="182"/>
        <v>0</v>
      </c>
    </row>
    <row r="681" spans="1:21" x14ac:dyDescent="0.3">
      <c r="A681" s="114">
        <v>5584</v>
      </c>
      <c r="B681" s="114" t="s">
        <v>396</v>
      </c>
      <c r="C681" s="114" t="s">
        <v>71</v>
      </c>
      <c r="D681" s="114" t="s">
        <v>6783</v>
      </c>
      <c r="E681" s="114" t="s">
        <v>6784</v>
      </c>
      <c r="F681" s="115">
        <v>43846</v>
      </c>
      <c r="G681" s="114" t="s">
        <v>4035</v>
      </c>
      <c r="H681" s="116">
        <v>10775000</v>
      </c>
      <c r="I681" s="116">
        <v>10775000</v>
      </c>
      <c r="J681" s="116">
        <v>10775000</v>
      </c>
      <c r="K681" s="116">
        <v>0</v>
      </c>
      <c r="L681" s="116">
        <v>0</v>
      </c>
      <c r="M681" s="116">
        <v>0</v>
      </c>
      <c r="N681" s="116">
        <v>0</v>
      </c>
      <c r="O681" s="116">
        <v>0</v>
      </c>
      <c r="P681" s="116">
        <v>0</v>
      </c>
      <c r="Q681" s="27" t="str">
        <f t="shared" si="183"/>
        <v>Registered</v>
      </c>
      <c r="R681" s="94">
        <f t="shared" si="184"/>
        <v>1</v>
      </c>
      <c r="S681" s="95"/>
      <c r="T681" s="117">
        <f t="shared" si="181"/>
        <v>0</v>
      </c>
      <c r="U681" s="117">
        <f t="shared" si="182"/>
        <v>0</v>
      </c>
    </row>
    <row r="682" spans="1:21" x14ac:dyDescent="0.3">
      <c r="A682" s="114">
        <v>5585</v>
      </c>
      <c r="B682" s="114" t="s">
        <v>396</v>
      </c>
      <c r="C682" s="114" t="s">
        <v>71</v>
      </c>
      <c r="D682" s="114" t="s">
        <v>6785</v>
      </c>
      <c r="E682" s="114" t="s">
        <v>6786</v>
      </c>
      <c r="F682" s="115">
        <v>45734</v>
      </c>
      <c r="G682" s="114" t="s">
        <v>6787</v>
      </c>
      <c r="H682" s="116">
        <v>71700000</v>
      </c>
      <c r="I682" s="116">
        <v>71700000</v>
      </c>
      <c r="J682" s="116">
        <v>71700000</v>
      </c>
      <c r="K682" s="116">
        <v>0</v>
      </c>
      <c r="L682" s="116">
        <v>0</v>
      </c>
      <c r="M682" s="116">
        <v>0</v>
      </c>
      <c r="N682" s="116">
        <v>0</v>
      </c>
      <c r="O682" s="116">
        <v>0</v>
      </c>
      <c r="P682" s="116">
        <v>0</v>
      </c>
      <c r="Q682" s="27" t="str">
        <f t="shared" si="183"/>
        <v>Registered</v>
      </c>
      <c r="R682" s="94">
        <f t="shared" si="184"/>
        <v>1</v>
      </c>
      <c r="S682" s="95"/>
      <c r="T682" s="117">
        <f t="shared" si="181"/>
        <v>0</v>
      </c>
      <c r="U682" s="117">
        <f t="shared" si="182"/>
        <v>0</v>
      </c>
    </row>
    <row r="683" spans="1:21" x14ac:dyDescent="0.3">
      <c r="A683" s="114">
        <v>5586</v>
      </c>
      <c r="B683" s="114" t="s">
        <v>396</v>
      </c>
      <c r="C683" s="114" t="s">
        <v>71</v>
      </c>
      <c r="D683" s="114" t="s">
        <v>6788</v>
      </c>
      <c r="E683" s="114" t="s">
        <v>6789</v>
      </c>
      <c r="F683" s="115">
        <v>45381</v>
      </c>
      <c r="G683" s="114" t="s">
        <v>6790</v>
      </c>
      <c r="H683" s="116">
        <v>9234000</v>
      </c>
      <c r="I683" s="116">
        <v>9234000</v>
      </c>
      <c r="J683" s="116">
        <v>9234000</v>
      </c>
      <c r="K683" s="116">
        <v>0</v>
      </c>
      <c r="L683" s="116">
        <v>0</v>
      </c>
      <c r="M683" s="116">
        <v>0</v>
      </c>
      <c r="N683" s="116">
        <v>0</v>
      </c>
      <c r="O683" s="116">
        <v>0</v>
      </c>
      <c r="P683" s="116">
        <v>0</v>
      </c>
      <c r="Q683" s="27" t="str">
        <f t="shared" si="183"/>
        <v>Registered</v>
      </c>
      <c r="R683" s="94">
        <f t="shared" si="184"/>
        <v>1</v>
      </c>
      <c r="S683" s="95"/>
      <c r="T683" s="117">
        <f t="shared" si="181"/>
        <v>0</v>
      </c>
      <c r="U683" s="117">
        <f t="shared" si="182"/>
        <v>0</v>
      </c>
    </row>
    <row r="684" spans="1:21" x14ac:dyDescent="0.3">
      <c r="A684" s="114">
        <v>5587</v>
      </c>
      <c r="B684" s="114" t="s">
        <v>396</v>
      </c>
      <c r="C684" s="114" t="s">
        <v>71</v>
      </c>
      <c r="D684" s="114" t="s">
        <v>6791</v>
      </c>
      <c r="E684" s="114" t="s">
        <v>6789</v>
      </c>
      <c r="F684" s="115">
        <v>45381</v>
      </c>
      <c r="G684" s="114" t="s">
        <v>6790</v>
      </c>
      <c r="H684" s="116">
        <v>28026000</v>
      </c>
      <c r="I684" s="116">
        <v>28026000</v>
      </c>
      <c r="J684" s="116">
        <v>28026000</v>
      </c>
      <c r="K684" s="116">
        <v>0</v>
      </c>
      <c r="L684" s="116">
        <v>0</v>
      </c>
      <c r="M684" s="116">
        <v>0</v>
      </c>
      <c r="N684" s="116">
        <v>0</v>
      </c>
      <c r="O684" s="116">
        <v>0</v>
      </c>
      <c r="P684" s="116">
        <v>0</v>
      </c>
      <c r="Q684" s="27" t="str">
        <f t="shared" si="183"/>
        <v>Registered</v>
      </c>
      <c r="R684" s="94">
        <f t="shared" si="184"/>
        <v>1</v>
      </c>
      <c r="S684" s="95"/>
      <c r="T684" s="117">
        <f t="shared" si="181"/>
        <v>0</v>
      </c>
      <c r="U684" s="117">
        <f t="shared" si="182"/>
        <v>0</v>
      </c>
    </row>
    <row r="685" spans="1:21" x14ac:dyDescent="0.3">
      <c r="A685" s="114">
        <v>5588</v>
      </c>
      <c r="B685" s="114" t="s">
        <v>396</v>
      </c>
      <c r="C685" s="114" t="s">
        <v>71</v>
      </c>
      <c r="D685" s="114" t="s">
        <v>6792</v>
      </c>
      <c r="E685" s="114" t="s">
        <v>6793</v>
      </c>
      <c r="F685" s="115">
        <v>45272</v>
      </c>
      <c r="G685" s="114" t="s">
        <v>4282</v>
      </c>
      <c r="H685" s="116">
        <v>65231400</v>
      </c>
      <c r="I685" s="116">
        <v>65231400</v>
      </c>
      <c r="J685" s="116">
        <v>65231400</v>
      </c>
      <c r="K685" s="116">
        <v>0</v>
      </c>
      <c r="L685" s="116">
        <v>0</v>
      </c>
      <c r="M685" s="116">
        <v>0</v>
      </c>
      <c r="N685" s="116">
        <v>0</v>
      </c>
      <c r="O685" s="116">
        <v>0</v>
      </c>
      <c r="P685" s="116">
        <v>0</v>
      </c>
      <c r="Q685" s="27" t="str">
        <f t="shared" si="183"/>
        <v>Registered</v>
      </c>
      <c r="R685" s="94">
        <f t="shared" si="184"/>
        <v>1</v>
      </c>
      <c r="S685" s="95"/>
      <c r="T685" s="117">
        <f t="shared" si="181"/>
        <v>0</v>
      </c>
      <c r="U685" s="117">
        <f t="shared" si="182"/>
        <v>0</v>
      </c>
    </row>
    <row r="686" spans="1:21" x14ac:dyDescent="0.3">
      <c r="A686" s="114">
        <v>5589</v>
      </c>
      <c r="B686" s="114" t="s">
        <v>396</v>
      </c>
      <c r="C686" s="114" t="s">
        <v>71</v>
      </c>
      <c r="D686" s="114" t="s">
        <v>6794</v>
      </c>
      <c r="E686" s="114" t="s">
        <v>6793</v>
      </c>
      <c r="F686" s="115">
        <v>45272</v>
      </c>
      <c r="G686" s="114" t="s">
        <v>4282</v>
      </c>
      <c r="H686" s="116">
        <v>47018400</v>
      </c>
      <c r="I686" s="116">
        <v>47018400</v>
      </c>
      <c r="J686" s="116">
        <v>47018400</v>
      </c>
      <c r="K686" s="116">
        <v>0</v>
      </c>
      <c r="L686" s="116">
        <v>0</v>
      </c>
      <c r="M686" s="116">
        <v>0</v>
      </c>
      <c r="N686" s="116">
        <v>0</v>
      </c>
      <c r="O686" s="116">
        <v>0</v>
      </c>
      <c r="P686" s="116">
        <v>0</v>
      </c>
      <c r="Q686" s="27" t="str">
        <f t="shared" si="183"/>
        <v>Registered</v>
      </c>
      <c r="R686" s="94">
        <f t="shared" si="184"/>
        <v>1</v>
      </c>
      <c r="S686" s="95"/>
      <c r="T686" s="117">
        <f t="shared" si="181"/>
        <v>0</v>
      </c>
      <c r="U686" s="117">
        <f t="shared" si="182"/>
        <v>0</v>
      </c>
    </row>
    <row r="687" spans="1:21" x14ac:dyDescent="0.3">
      <c r="A687" s="114">
        <v>5590</v>
      </c>
      <c r="B687" s="114" t="s">
        <v>396</v>
      </c>
      <c r="C687" s="114" t="s">
        <v>71</v>
      </c>
      <c r="D687" s="114" t="s">
        <v>6795</v>
      </c>
      <c r="E687" s="114" t="s">
        <v>2641</v>
      </c>
      <c r="F687" s="115">
        <v>44370</v>
      </c>
      <c r="G687" s="114" t="s">
        <v>5156</v>
      </c>
      <c r="H687" s="116">
        <v>85000000</v>
      </c>
      <c r="I687" s="116">
        <v>85000000</v>
      </c>
      <c r="J687" s="116">
        <v>85000000</v>
      </c>
      <c r="K687" s="116">
        <v>0</v>
      </c>
      <c r="L687" s="116">
        <v>0</v>
      </c>
      <c r="M687" s="116">
        <v>0</v>
      </c>
      <c r="N687" s="116">
        <v>0</v>
      </c>
      <c r="O687" s="116">
        <v>0</v>
      </c>
      <c r="P687" s="116">
        <v>0</v>
      </c>
      <c r="Q687" s="27" t="str">
        <f t="shared" si="183"/>
        <v>Registered</v>
      </c>
      <c r="R687" s="94">
        <f t="shared" si="184"/>
        <v>1</v>
      </c>
      <c r="S687" s="95"/>
      <c r="T687" s="117">
        <f t="shared" si="181"/>
        <v>0</v>
      </c>
      <c r="U687" s="117">
        <f t="shared" si="182"/>
        <v>0</v>
      </c>
    </row>
    <row r="688" spans="1:21" x14ac:dyDescent="0.3">
      <c r="A688" s="114">
        <v>5591</v>
      </c>
      <c r="B688" s="114" t="s">
        <v>396</v>
      </c>
      <c r="C688" s="114" t="s">
        <v>71</v>
      </c>
      <c r="D688" s="114" t="s">
        <v>6796</v>
      </c>
      <c r="E688" s="114" t="s">
        <v>5073</v>
      </c>
      <c r="F688" s="115">
        <v>44747</v>
      </c>
      <c r="G688" s="114" t="s">
        <v>5512</v>
      </c>
      <c r="H688" s="116">
        <v>5232000</v>
      </c>
      <c r="I688" s="116">
        <v>5232000</v>
      </c>
      <c r="J688" s="116">
        <v>5232000</v>
      </c>
      <c r="K688" s="116">
        <v>0</v>
      </c>
      <c r="L688" s="116">
        <v>0</v>
      </c>
      <c r="M688" s="116">
        <v>0</v>
      </c>
      <c r="N688" s="116">
        <v>0</v>
      </c>
      <c r="O688" s="116">
        <v>0</v>
      </c>
      <c r="P688" s="116">
        <v>0</v>
      </c>
      <c r="Q688" s="27" t="str">
        <f t="shared" si="183"/>
        <v>Registered</v>
      </c>
      <c r="R688" s="94">
        <f t="shared" si="184"/>
        <v>1</v>
      </c>
      <c r="S688" s="95"/>
      <c r="T688" s="117">
        <f t="shared" si="181"/>
        <v>0</v>
      </c>
      <c r="U688" s="117">
        <f t="shared" si="182"/>
        <v>0</v>
      </c>
    </row>
    <row r="689" spans="1:21" x14ac:dyDescent="0.3">
      <c r="A689" s="114">
        <v>5592</v>
      </c>
      <c r="B689" s="114" t="s">
        <v>396</v>
      </c>
      <c r="C689" s="114" t="s">
        <v>71</v>
      </c>
      <c r="D689" s="114" t="s">
        <v>6797</v>
      </c>
      <c r="E689" s="114" t="s">
        <v>2488</v>
      </c>
      <c r="F689" s="115">
        <v>44865</v>
      </c>
      <c r="G689" s="114" t="s">
        <v>5438</v>
      </c>
      <c r="H689" s="116">
        <v>4472000</v>
      </c>
      <c r="I689" s="116">
        <v>4472000</v>
      </c>
      <c r="J689" s="116">
        <v>4472000</v>
      </c>
      <c r="K689" s="116">
        <v>0</v>
      </c>
      <c r="L689" s="116">
        <v>0</v>
      </c>
      <c r="M689" s="116">
        <v>0</v>
      </c>
      <c r="N689" s="116">
        <v>0</v>
      </c>
      <c r="O689" s="116">
        <v>0</v>
      </c>
      <c r="P689" s="116">
        <v>0</v>
      </c>
      <c r="Q689" s="27" t="str">
        <f t="shared" si="183"/>
        <v>Registered</v>
      </c>
      <c r="R689" s="94">
        <f t="shared" si="184"/>
        <v>1</v>
      </c>
      <c r="S689" s="95"/>
      <c r="T689" s="117">
        <f t="shared" ref="T689:T709" si="185">L689+M689+N689+O689+P689</f>
        <v>0</v>
      </c>
      <c r="U689" s="117">
        <f t="shared" ref="U689:U709" si="186">K689-T689</f>
        <v>0</v>
      </c>
    </row>
    <row r="690" spans="1:21" x14ac:dyDescent="0.3">
      <c r="A690" s="114">
        <v>5593</v>
      </c>
      <c r="B690" s="114" t="s">
        <v>396</v>
      </c>
      <c r="C690" s="114" t="s">
        <v>71</v>
      </c>
      <c r="D690" s="114" t="s">
        <v>6798</v>
      </c>
      <c r="E690" s="114" t="s">
        <v>6799</v>
      </c>
      <c r="F690" s="115">
        <v>44796</v>
      </c>
      <c r="G690" s="114" t="s">
        <v>1548</v>
      </c>
      <c r="H690" s="116">
        <v>4984000</v>
      </c>
      <c r="I690" s="116">
        <v>4984000</v>
      </c>
      <c r="J690" s="116">
        <v>4984000</v>
      </c>
      <c r="K690" s="116">
        <v>0</v>
      </c>
      <c r="L690" s="116">
        <v>0</v>
      </c>
      <c r="M690" s="116">
        <v>0</v>
      </c>
      <c r="N690" s="116">
        <v>0</v>
      </c>
      <c r="O690" s="116">
        <v>0</v>
      </c>
      <c r="P690" s="116">
        <v>0</v>
      </c>
      <c r="Q690" s="27" t="str">
        <f t="shared" si="183"/>
        <v>Registered</v>
      </c>
      <c r="R690" s="94">
        <f t="shared" si="184"/>
        <v>1</v>
      </c>
      <c r="S690" s="95"/>
      <c r="T690" s="117">
        <f t="shared" si="185"/>
        <v>0</v>
      </c>
      <c r="U690" s="117">
        <f t="shared" si="186"/>
        <v>0</v>
      </c>
    </row>
    <row r="691" spans="1:21" x14ac:dyDescent="0.3">
      <c r="A691" s="114">
        <v>5594</v>
      </c>
      <c r="B691" s="114" t="s">
        <v>396</v>
      </c>
      <c r="C691" s="114" t="s">
        <v>71</v>
      </c>
      <c r="D691" s="114" t="s">
        <v>6800</v>
      </c>
      <c r="E691" s="114" t="s">
        <v>6801</v>
      </c>
      <c r="F691" s="115">
        <v>44749</v>
      </c>
      <c r="G691" s="114" t="s">
        <v>2772</v>
      </c>
      <c r="H691" s="116">
        <v>52500000</v>
      </c>
      <c r="I691" s="116">
        <v>52500000</v>
      </c>
      <c r="J691" s="116">
        <v>52500000</v>
      </c>
      <c r="K691" s="116">
        <v>0</v>
      </c>
      <c r="L691" s="116">
        <v>0</v>
      </c>
      <c r="M691" s="116">
        <v>0</v>
      </c>
      <c r="N691" s="116">
        <v>0</v>
      </c>
      <c r="O691" s="116">
        <v>0</v>
      </c>
      <c r="P691" s="116">
        <v>0</v>
      </c>
      <c r="Q691" s="27" t="str">
        <f t="shared" si="183"/>
        <v>Registered</v>
      </c>
      <c r="R691" s="94">
        <f t="shared" si="184"/>
        <v>1</v>
      </c>
      <c r="S691" s="95"/>
      <c r="T691" s="117">
        <f t="shared" si="185"/>
        <v>0</v>
      </c>
      <c r="U691" s="117">
        <f t="shared" si="186"/>
        <v>0</v>
      </c>
    </row>
    <row r="692" spans="1:21" x14ac:dyDescent="0.3">
      <c r="A692" s="114">
        <v>109</v>
      </c>
      <c r="B692" s="114" t="s">
        <v>1702</v>
      </c>
      <c r="C692" s="114" t="s">
        <v>420</v>
      </c>
      <c r="D692" s="114" t="s">
        <v>421</v>
      </c>
      <c r="E692" s="114" t="s">
        <v>422</v>
      </c>
      <c r="F692" s="115">
        <v>46142</v>
      </c>
      <c r="G692" s="114" t="s">
        <v>9599</v>
      </c>
      <c r="H692" s="116">
        <v>15129464</v>
      </c>
      <c r="I692" s="116">
        <v>6051784</v>
      </c>
      <c r="J692" s="116">
        <v>1512946</v>
      </c>
      <c r="K692" s="116">
        <v>4538838</v>
      </c>
      <c r="L692" s="116">
        <v>4538838</v>
      </c>
      <c r="M692" s="116">
        <v>0</v>
      </c>
      <c r="N692" s="116">
        <v>0</v>
      </c>
      <c r="O692" s="116">
        <v>0</v>
      </c>
      <c r="P692" s="116">
        <v>0</v>
      </c>
      <c r="Q692" s="27" t="str">
        <f t="shared" si="183"/>
        <v>Registered</v>
      </c>
      <c r="R692" s="94">
        <f t="shared" si="184"/>
        <v>0.39999989424608828</v>
      </c>
      <c r="S692" s="95"/>
      <c r="T692" s="117">
        <f t="shared" si="185"/>
        <v>4538838</v>
      </c>
      <c r="U692" s="117">
        <f t="shared" si="186"/>
        <v>0</v>
      </c>
    </row>
    <row r="693" spans="1:21" x14ac:dyDescent="0.3">
      <c r="A693" s="114">
        <v>185</v>
      </c>
      <c r="B693" s="114" t="s">
        <v>1702</v>
      </c>
      <c r="C693" s="114" t="s">
        <v>420</v>
      </c>
      <c r="D693" s="114" t="s">
        <v>8625</v>
      </c>
      <c r="E693" s="114" t="s">
        <v>10787</v>
      </c>
      <c r="F693" s="115">
        <v>45849</v>
      </c>
      <c r="G693" s="114" t="s">
        <v>4397</v>
      </c>
      <c r="H693" s="116">
        <v>28378320</v>
      </c>
      <c r="I693" s="116">
        <v>11351328</v>
      </c>
      <c r="J693" s="116">
        <v>8513496</v>
      </c>
      <c r="K693" s="116">
        <v>2837832</v>
      </c>
      <c r="L693" s="116">
        <v>2837832</v>
      </c>
      <c r="M693" s="116">
        <v>0</v>
      </c>
      <c r="N693" s="116">
        <v>0</v>
      </c>
      <c r="O693" s="116">
        <v>0</v>
      </c>
      <c r="P693" s="116">
        <v>0</v>
      </c>
      <c r="Q693" s="27" t="str">
        <f t="shared" si="183"/>
        <v>Registered</v>
      </c>
      <c r="R693" s="94">
        <f t="shared" si="184"/>
        <v>0.4</v>
      </c>
      <c r="S693" s="95"/>
      <c r="T693" s="117">
        <f t="shared" si="185"/>
        <v>2837832</v>
      </c>
      <c r="U693" s="117">
        <f t="shared" si="186"/>
        <v>0</v>
      </c>
    </row>
    <row r="694" spans="1:21" x14ac:dyDescent="0.3">
      <c r="A694" s="114">
        <v>202</v>
      </c>
      <c r="B694" s="114" t="s">
        <v>1702</v>
      </c>
      <c r="C694" s="114" t="s">
        <v>420</v>
      </c>
      <c r="D694" s="114" t="s">
        <v>9841</v>
      </c>
      <c r="E694" s="114" t="s">
        <v>10788</v>
      </c>
      <c r="F694" s="115">
        <v>45794</v>
      </c>
      <c r="G694" s="114" t="s">
        <v>2418</v>
      </c>
      <c r="H694" s="116">
        <v>29058036</v>
      </c>
      <c r="I694" s="116">
        <v>11623215</v>
      </c>
      <c r="J694" s="116">
        <v>9007993</v>
      </c>
      <c r="K694" s="116">
        <v>2615222</v>
      </c>
      <c r="L694" s="116">
        <v>2615222</v>
      </c>
      <c r="M694" s="116">
        <v>0</v>
      </c>
      <c r="N694" s="116">
        <v>0</v>
      </c>
      <c r="O694" s="116">
        <v>0</v>
      </c>
      <c r="P694" s="116">
        <v>0</v>
      </c>
      <c r="Q694" s="27" t="str">
        <f t="shared" si="183"/>
        <v>Registered</v>
      </c>
      <c r="R694" s="94">
        <f t="shared" si="184"/>
        <v>0.4000000206483329</v>
      </c>
      <c r="S694" s="95"/>
      <c r="T694" s="117">
        <f t="shared" si="185"/>
        <v>2615222</v>
      </c>
      <c r="U694" s="117">
        <f t="shared" si="186"/>
        <v>0</v>
      </c>
    </row>
    <row r="695" spans="1:21" x14ac:dyDescent="0.3">
      <c r="A695" s="114">
        <v>212</v>
      </c>
      <c r="B695" s="114" t="s">
        <v>1702</v>
      </c>
      <c r="C695" s="114" t="s">
        <v>420</v>
      </c>
      <c r="D695" s="114" t="s">
        <v>8626</v>
      </c>
      <c r="E695" s="114" t="s">
        <v>10789</v>
      </c>
      <c r="F695" s="115">
        <v>45881</v>
      </c>
      <c r="G695" s="114" t="s">
        <v>4158</v>
      </c>
      <c r="H695" s="116">
        <v>26225000</v>
      </c>
      <c r="I695" s="116">
        <v>10490000</v>
      </c>
      <c r="J695" s="116">
        <v>7967500</v>
      </c>
      <c r="K695" s="116">
        <v>2522500</v>
      </c>
      <c r="L695" s="116">
        <v>2522500</v>
      </c>
      <c r="M695" s="116">
        <v>0</v>
      </c>
      <c r="N695" s="116">
        <v>0</v>
      </c>
      <c r="O695" s="116">
        <v>0</v>
      </c>
      <c r="P695" s="116">
        <v>0</v>
      </c>
      <c r="Q695" s="27" t="str">
        <f t="shared" si="183"/>
        <v>Registered</v>
      </c>
      <c r="R695" s="94">
        <f t="shared" si="184"/>
        <v>0.4</v>
      </c>
      <c r="S695" s="95"/>
      <c r="T695" s="117">
        <f t="shared" si="185"/>
        <v>2522500</v>
      </c>
      <c r="U695" s="117">
        <f t="shared" si="186"/>
        <v>0</v>
      </c>
    </row>
    <row r="696" spans="1:21" x14ac:dyDescent="0.3">
      <c r="A696" s="114">
        <v>230</v>
      </c>
      <c r="B696" s="114" t="s">
        <v>1702</v>
      </c>
      <c r="C696" s="114" t="s">
        <v>420</v>
      </c>
      <c r="D696" s="114" t="s">
        <v>9444</v>
      </c>
      <c r="E696" s="114" t="s">
        <v>10790</v>
      </c>
      <c r="F696" s="115">
        <v>45901</v>
      </c>
      <c r="G696" s="114" t="s">
        <v>9000</v>
      </c>
      <c r="H696" s="116">
        <v>22500000</v>
      </c>
      <c r="I696" s="116">
        <v>9000000</v>
      </c>
      <c r="J696" s="116">
        <v>6760682</v>
      </c>
      <c r="K696" s="116">
        <v>2239318</v>
      </c>
      <c r="L696" s="116">
        <v>2239318</v>
      </c>
      <c r="M696" s="116">
        <v>0</v>
      </c>
      <c r="N696" s="116">
        <v>0</v>
      </c>
      <c r="O696" s="116">
        <v>0</v>
      </c>
      <c r="P696" s="116">
        <v>0</v>
      </c>
      <c r="Q696" s="27" t="str">
        <f t="shared" si="183"/>
        <v>Registered</v>
      </c>
      <c r="R696" s="94">
        <f t="shared" si="184"/>
        <v>0.4</v>
      </c>
      <c r="S696" s="95"/>
      <c r="T696" s="117">
        <f t="shared" si="185"/>
        <v>2239318</v>
      </c>
      <c r="U696" s="117">
        <f t="shared" si="186"/>
        <v>0</v>
      </c>
    </row>
    <row r="697" spans="1:21" x14ac:dyDescent="0.3">
      <c r="A697" s="114">
        <v>231</v>
      </c>
      <c r="B697" s="114" t="s">
        <v>1702</v>
      </c>
      <c r="C697" s="114" t="s">
        <v>420</v>
      </c>
      <c r="D697" s="114" t="s">
        <v>2504</v>
      </c>
      <c r="E697" s="114" t="s">
        <v>10791</v>
      </c>
      <c r="F697" s="115">
        <v>45869</v>
      </c>
      <c r="G697" s="114" t="s">
        <v>2505</v>
      </c>
      <c r="H697" s="116">
        <v>22272321</v>
      </c>
      <c r="I697" s="116">
        <v>8908928</v>
      </c>
      <c r="J697" s="116">
        <v>6681696</v>
      </c>
      <c r="K697" s="116">
        <v>2227232</v>
      </c>
      <c r="L697" s="116">
        <v>2227232</v>
      </c>
      <c r="M697" s="116">
        <v>0</v>
      </c>
      <c r="N697" s="116">
        <v>0</v>
      </c>
      <c r="O697" s="116">
        <v>0</v>
      </c>
      <c r="P697" s="116">
        <v>0</v>
      </c>
      <c r="Q697" s="27" t="str">
        <f t="shared" si="183"/>
        <v>Registered</v>
      </c>
      <c r="R697" s="94">
        <f t="shared" si="184"/>
        <v>0.39999998204048876</v>
      </c>
      <c r="S697" s="95"/>
      <c r="T697" s="117">
        <f t="shared" si="185"/>
        <v>2227232</v>
      </c>
      <c r="U697" s="117">
        <f t="shared" si="186"/>
        <v>0</v>
      </c>
    </row>
    <row r="698" spans="1:21" x14ac:dyDescent="0.3">
      <c r="A698" s="114">
        <v>234</v>
      </c>
      <c r="B698" s="114" t="s">
        <v>1702</v>
      </c>
      <c r="C698" s="114" t="s">
        <v>420</v>
      </c>
      <c r="D698" s="114" t="s">
        <v>8629</v>
      </c>
      <c r="E698" s="114" t="s">
        <v>10792</v>
      </c>
      <c r="F698" s="115">
        <v>45869</v>
      </c>
      <c r="G698" s="114" t="s">
        <v>3061</v>
      </c>
      <c r="H698" s="116">
        <v>22087240</v>
      </c>
      <c r="I698" s="116">
        <v>8834896</v>
      </c>
      <c r="J698" s="116">
        <v>6626172</v>
      </c>
      <c r="K698" s="116">
        <v>2208724</v>
      </c>
      <c r="L698" s="116">
        <v>2208724</v>
      </c>
      <c r="M698" s="116">
        <v>0</v>
      </c>
      <c r="N698" s="116">
        <v>0</v>
      </c>
      <c r="O698" s="116">
        <v>0</v>
      </c>
      <c r="P698" s="116">
        <v>0</v>
      </c>
      <c r="Q698" s="27" t="str">
        <f t="shared" si="183"/>
        <v>Registered</v>
      </c>
      <c r="R698" s="94">
        <f t="shared" si="184"/>
        <v>0.4</v>
      </c>
      <c r="S698" s="95"/>
      <c r="T698" s="117">
        <f t="shared" si="185"/>
        <v>2208724</v>
      </c>
      <c r="U698" s="117">
        <f t="shared" si="186"/>
        <v>0</v>
      </c>
    </row>
    <row r="699" spans="1:21" x14ac:dyDescent="0.3">
      <c r="A699" s="114">
        <v>242</v>
      </c>
      <c r="B699" s="114" t="s">
        <v>1702</v>
      </c>
      <c r="C699" s="114" t="s">
        <v>420</v>
      </c>
      <c r="D699" s="114" t="s">
        <v>8624</v>
      </c>
      <c r="E699" s="114" t="s">
        <v>10793</v>
      </c>
      <c r="F699" s="115">
        <v>45804</v>
      </c>
      <c r="G699" s="114" t="s">
        <v>2743</v>
      </c>
      <c r="H699" s="116">
        <v>21468750</v>
      </c>
      <c r="I699" s="116">
        <v>8587501</v>
      </c>
      <c r="J699" s="116">
        <v>6440626</v>
      </c>
      <c r="K699" s="116">
        <v>2146875</v>
      </c>
      <c r="L699" s="116">
        <v>2146875</v>
      </c>
      <c r="M699" s="116">
        <v>0</v>
      </c>
      <c r="N699" s="116">
        <v>0</v>
      </c>
      <c r="O699" s="116">
        <v>0</v>
      </c>
      <c r="P699" s="116">
        <v>0</v>
      </c>
      <c r="Q699" s="27" t="str">
        <f t="shared" si="183"/>
        <v>Registered</v>
      </c>
      <c r="R699" s="94">
        <f t="shared" si="184"/>
        <v>0.40000004657933041</v>
      </c>
      <c r="S699" s="95"/>
      <c r="T699" s="117">
        <f t="shared" si="185"/>
        <v>2146875</v>
      </c>
      <c r="U699" s="117">
        <f t="shared" si="186"/>
        <v>0</v>
      </c>
    </row>
    <row r="700" spans="1:21" x14ac:dyDescent="0.3">
      <c r="A700" s="114">
        <v>245</v>
      </c>
      <c r="B700" s="114" t="s">
        <v>1702</v>
      </c>
      <c r="C700" s="114" t="s">
        <v>420</v>
      </c>
      <c r="D700" s="114" t="s">
        <v>9815</v>
      </c>
      <c r="E700" s="114" t="s">
        <v>10794</v>
      </c>
      <c r="F700" s="115">
        <v>46024</v>
      </c>
      <c r="G700" s="114" t="s">
        <v>1487</v>
      </c>
      <c r="H700" s="116">
        <v>23639000</v>
      </c>
      <c r="I700" s="116">
        <v>9455600</v>
      </c>
      <c r="J700" s="116">
        <v>7328090</v>
      </c>
      <c r="K700" s="116">
        <v>2127510</v>
      </c>
      <c r="L700" s="116">
        <v>2127510</v>
      </c>
      <c r="M700" s="116">
        <v>0</v>
      </c>
      <c r="N700" s="116">
        <v>0</v>
      </c>
      <c r="O700" s="116">
        <v>0</v>
      </c>
      <c r="P700" s="116">
        <v>0</v>
      </c>
      <c r="Q700" s="27" t="str">
        <f t="shared" si="183"/>
        <v>Registered</v>
      </c>
      <c r="R700" s="94">
        <f t="shared" si="184"/>
        <v>0.4</v>
      </c>
      <c r="S700" s="95"/>
      <c r="T700" s="117">
        <f t="shared" si="185"/>
        <v>2127510</v>
      </c>
      <c r="U700" s="117">
        <f t="shared" si="186"/>
        <v>0</v>
      </c>
    </row>
    <row r="701" spans="1:21" x14ac:dyDescent="0.3">
      <c r="A701" s="114">
        <v>254</v>
      </c>
      <c r="B701" s="114" t="s">
        <v>1702</v>
      </c>
      <c r="C701" s="114" t="s">
        <v>420</v>
      </c>
      <c r="D701" s="114" t="s">
        <v>2477</v>
      </c>
      <c r="E701" s="114" t="s">
        <v>10796</v>
      </c>
      <c r="F701" s="115">
        <v>45709</v>
      </c>
      <c r="G701" s="114" t="s">
        <v>2478</v>
      </c>
      <c r="H701" s="116">
        <v>10296000</v>
      </c>
      <c r="I701" s="116">
        <v>4118400</v>
      </c>
      <c r="J701" s="116">
        <v>2084000</v>
      </c>
      <c r="K701" s="116">
        <v>2034400</v>
      </c>
      <c r="L701" s="116">
        <v>1029600</v>
      </c>
      <c r="M701" s="116">
        <v>0</v>
      </c>
      <c r="N701" s="116">
        <v>0</v>
      </c>
      <c r="O701" s="116">
        <v>0</v>
      </c>
      <c r="P701" s="116">
        <v>1004800</v>
      </c>
      <c r="Q701" s="27" t="str">
        <f t="shared" si="183"/>
        <v>Registered</v>
      </c>
      <c r="R701" s="94">
        <f t="shared" si="184"/>
        <v>0.4</v>
      </c>
      <c r="S701" s="95"/>
      <c r="T701" s="117">
        <f t="shared" si="185"/>
        <v>2034400</v>
      </c>
      <c r="U701" s="117">
        <f t="shared" si="186"/>
        <v>0</v>
      </c>
    </row>
    <row r="702" spans="1:21" x14ac:dyDescent="0.3">
      <c r="A702" s="114">
        <v>281</v>
      </c>
      <c r="B702" s="114" t="s">
        <v>1702</v>
      </c>
      <c r="C702" s="114" t="s">
        <v>420</v>
      </c>
      <c r="D702" s="114" t="s">
        <v>9761</v>
      </c>
      <c r="E702" s="114" t="s">
        <v>10798</v>
      </c>
      <c r="F702" s="115">
        <v>45961</v>
      </c>
      <c r="G702" s="114" t="s">
        <v>1837</v>
      </c>
      <c r="H702" s="116">
        <v>19341000</v>
      </c>
      <c r="I702" s="116">
        <v>7736400</v>
      </c>
      <c r="J702" s="116">
        <v>5995710</v>
      </c>
      <c r="K702" s="116">
        <v>1740690</v>
      </c>
      <c r="L702" s="116">
        <v>1740690</v>
      </c>
      <c r="M702" s="116">
        <v>0</v>
      </c>
      <c r="N702" s="116">
        <v>0</v>
      </c>
      <c r="O702" s="116">
        <v>0</v>
      </c>
      <c r="P702" s="116">
        <v>0</v>
      </c>
      <c r="Q702" s="27" t="str">
        <f t="shared" si="183"/>
        <v>Registered</v>
      </c>
      <c r="R702" s="94">
        <f t="shared" si="184"/>
        <v>0.4</v>
      </c>
      <c r="S702" s="95"/>
      <c r="T702" s="117">
        <f t="shared" si="185"/>
        <v>1740690</v>
      </c>
      <c r="U702" s="117">
        <f t="shared" si="186"/>
        <v>0</v>
      </c>
    </row>
    <row r="703" spans="1:21" x14ac:dyDescent="0.3">
      <c r="A703" s="114">
        <v>320</v>
      </c>
      <c r="B703" s="114" t="s">
        <v>1702</v>
      </c>
      <c r="C703" s="114" t="s">
        <v>420</v>
      </c>
      <c r="D703" s="114" t="s">
        <v>8627</v>
      </c>
      <c r="E703" s="114" t="s">
        <v>10799</v>
      </c>
      <c r="F703" s="115">
        <v>45804</v>
      </c>
      <c r="G703" s="114" t="s">
        <v>2123</v>
      </c>
      <c r="H703" s="116">
        <v>16022321</v>
      </c>
      <c r="I703" s="116">
        <v>6408928</v>
      </c>
      <c r="J703" s="116">
        <v>4806696</v>
      </c>
      <c r="K703" s="116">
        <v>1602232</v>
      </c>
      <c r="L703" s="116">
        <v>1602232</v>
      </c>
      <c r="M703" s="116">
        <v>0</v>
      </c>
      <c r="N703" s="116">
        <v>0</v>
      </c>
      <c r="O703" s="116">
        <v>0</v>
      </c>
      <c r="P703" s="116">
        <v>0</v>
      </c>
      <c r="Q703" s="27" t="str">
        <f t="shared" si="183"/>
        <v>Registered</v>
      </c>
      <c r="R703" s="94">
        <f t="shared" si="184"/>
        <v>0.39999997503482798</v>
      </c>
      <c r="S703" s="95"/>
      <c r="T703" s="117">
        <f t="shared" si="185"/>
        <v>1602232</v>
      </c>
      <c r="U703" s="117">
        <f t="shared" si="186"/>
        <v>0</v>
      </c>
    </row>
    <row r="704" spans="1:21" x14ac:dyDescent="0.3">
      <c r="A704" s="114">
        <v>330</v>
      </c>
      <c r="B704" s="114" t="s">
        <v>1702</v>
      </c>
      <c r="C704" s="114" t="s">
        <v>420</v>
      </c>
      <c r="D704" s="114" t="s">
        <v>2777</v>
      </c>
      <c r="E704" s="114" t="s">
        <v>10800</v>
      </c>
      <c r="F704" s="115">
        <v>45881</v>
      </c>
      <c r="G704" s="114" t="s">
        <v>2778</v>
      </c>
      <c r="H704" s="116">
        <v>13828469</v>
      </c>
      <c r="I704" s="116">
        <v>5531387</v>
      </c>
      <c r="J704" s="116">
        <v>4010240</v>
      </c>
      <c r="K704" s="116">
        <v>1521147</v>
      </c>
      <c r="L704" s="116">
        <v>1382847</v>
      </c>
      <c r="M704" s="116">
        <v>0</v>
      </c>
      <c r="N704" s="116">
        <v>0</v>
      </c>
      <c r="O704" s="116">
        <v>0</v>
      </c>
      <c r="P704" s="116">
        <v>138300</v>
      </c>
      <c r="Q704" s="27" t="str">
        <f t="shared" si="183"/>
        <v>Registered</v>
      </c>
      <c r="R704" s="94">
        <f t="shared" si="184"/>
        <v>0.39999995661124887</v>
      </c>
      <c r="S704" s="95"/>
      <c r="T704" s="117">
        <f t="shared" si="185"/>
        <v>1521147</v>
      </c>
      <c r="U704" s="117">
        <f t="shared" si="186"/>
        <v>0</v>
      </c>
    </row>
    <row r="705" spans="1:21" x14ac:dyDescent="0.3">
      <c r="A705" s="114">
        <v>333</v>
      </c>
      <c r="B705" s="114" t="s">
        <v>1702</v>
      </c>
      <c r="C705" s="114" t="s">
        <v>420</v>
      </c>
      <c r="D705" s="114" t="s">
        <v>8623</v>
      </c>
      <c r="E705" s="114" t="s">
        <v>10801</v>
      </c>
      <c r="F705" s="115">
        <v>45804</v>
      </c>
      <c r="G705" s="114" t="s">
        <v>3897</v>
      </c>
      <c r="H705" s="116">
        <v>14817857</v>
      </c>
      <c r="I705" s="116">
        <v>5927144</v>
      </c>
      <c r="J705" s="116">
        <v>4445358</v>
      </c>
      <c r="K705" s="116">
        <v>1481786</v>
      </c>
      <c r="L705" s="116">
        <v>1481786</v>
      </c>
      <c r="M705" s="116">
        <v>0</v>
      </c>
      <c r="N705" s="116">
        <v>0</v>
      </c>
      <c r="O705" s="116">
        <v>0</v>
      </c>
      <c r="P705" s="116">
        <v>0</v>
      </c>
      <c r="Q705" s="27" t="str">
        <f t="shared" si="183"/>
        <v>Registered</v>
      </c>
      <c r="R705" s="94">
        <f t="shared" si="184"/>
        <v>0.40000008098337025</v>
      </c>
      <c r="S705" s="95"/>
      <c r="T705" s="117">
        <f t="shared" si="185"/>
        <v>1481786</v>
      </c>
      <c r="U705" s="117">
        <f t="shared" si="186"/>
        <v>0</v>
      </c>
    </row>
    <row r="706" spans="1:21" x14ac:dyDescent="0.3">
      <c r="A706" s="114">
        <v>393</v>
      </c>
      <c r="B706" s="114" t="s">
        <v>1702</v>
      </c>
      <c r="C706" s="114" t="s">
        <v>420</v>
      </c>
      <c r="D706" s="114" t="s">
        <v>4821</v>
      </c>
      <c r="E706" s="114" t="s">
        <v>4822</v>
      </c>
      <c r="F706" s="115">
        <v>45838</v>
      </c>
      <c r="G706" s="114" t="s">
        <v>3362</v>
      </c>
      <c r="H706" s="116">
        <v>11240000</v>
      </c>
      <c r="I706" s="116">
        <v>4496000</v>
      </c>
      <c r="J706" s="116">
        <v>3362400</v>
      </c>
      <c r="K706" s="116">
        <v>1133600</v>
      </c>
      <c r="L706" s="116">
        <v>1124000</v>
      </c>
      <c r="M706" s="116">
        <v>0</v>
      </c>
      <c r="N706" s="116">
        <v>0</v>
      </c>
      <c r="O706" s="116">
        <v>0</v>
      </c>
      <c r="P706" s="116">
        <v>9600</v>
      </c>
      <c r="Q706" s="27" t="str">
        <f t="shared" ref="Q706:Q769" si="187">IF(G706="01 Jan 1900","Unregistered","Registered")</f>
        <v>Registered</v>
      </c>
      <c r="R706" s="94">
        <f t="shared" si="184"/>
        <v>0.4</v>
      </c>
      <c r="S706" s="95"/>
      <c r="T706" s="117">
        <f t="shared" si="185"/>
        <v>1133600</v>
      </c>
      <c r="U706" s="117">
        <f t="shared" si="186"/>
        <v>0</v>
      </c>
    </row>
    <row r="707" spans="1:21" x14ac:dyDescent="0.3">
      <c r="A707" s="114">
        <v>637</v>
      </c>
      <c r="B707" s="114" t="s">
        <v>1702</v>
      </c>
      <c r="C707" s="114" t="s">
        <v>420</v>
      </c>
      <c r="D707" s="114" t="s">
        <v>10019</v>
      </c>
      <c r="E707" s="114" t="s">
        <v>10802</v>
      </c>
      <c r="F707" s="115">
        <v>45715</v>
      </c>
      <c r="G707" s="114" t="s">
        <v>3844</v>
      </c>
      <c r="H707" s="116">
        <v>14976000</v>
      </c>
      <c r="I707" s="116">
        <v>5990400</v>
      </c>
      <c r="J707" s="116">
        <v>5500000</v>
      </c>
      <c r="K707" s="116">
        <v>490400</v>
      </c>
      <c r="L707" s="116">
        <v>490400</v>
      </c>
      <c r="M707" s="116">
        <v>0</v>
      </c>
      <c r="N707" s="116">
        <v>0</v>
      </c>
      <c r="O707" s="116">
        <v>0</v>
      </c>
      <c r="P707" s="116">
        <v>0</v>
      </c>
      <c r="Q707" s="27" t="str">
        <f t="shared" si="187"/>
        <v>Registered</v>
      </c>
      <c r="R707" s="94">
        <f t="shared" ref="R707:R770" si="188">(I707/H707)</f>
        <v>0.4</v>
      </c>
      <c r="S707" s="95"/>
      <c r="T707" s="117">
        <f t="shared" si="185"/>
        <v>490400</v>
      </c>
      <c r="U707" s="117">
        <f t="shared" si="186"/>
        <v>0</v>
      </c>
    </row>
    <row r="708" spans="1:21" x14ac:dyDescent="0.3">
      <c r="A708" s="114">
        <v>732</v>
      </c>
      <c r="B708" s="114" t="s">
        <v>1702</v>
      </c>
      <c r="C708" s="114" t="s">
        <v>420</v>
      </c>
      <c r="D708" s="114" t="s">
        <v>9998</v>
      </c>
      <c r="E708" s="114" t="s">
        <v>5448</v>
      </c>
      <c r="F708" s="115">
        <v>45887</v>
      </c>
      <c r="G708" s="114" t="s">
        <v>9469</v>
      </c>
      <c r="H708" s="116">
        <v>13000000</v>
      </c>
      <c r="I708" s="116">
        <v>5200000</v>
      </c>
      <c r="J708" s="116">
        <v>4830000</v>
      </c>
      <c r="K708" s="116">
        <v>370000</v>
      </c>
      <c r="L708" s="116">
        <v>370000</v>
      </c>
      <c r="M708" s="116">
        <v>0</v>
      </c>
      <c r="N708" s="116">
        <v>0</v>
      </c>
      <c r="O708" s="116">
        <v>0</v>
      </c>
      <c r="P708" s="116">
        <v>0</v>
      </c>
      <c r="Q708" s="27" t="str">
        <f t="shared" si="187"/>
        <v>Registered</v>
      </c>
      <c r="R708" s="94">
        <f t="shared" si="188"/>
        <v>0.4</v>
      </c>
      <c r="S708" s="95"/>
      <c r="T708" s="117">
        <f t="shared" si="185"/>
        <v>370000</v>
      </c>
      <c r="U708" s="117">
        <f t="shared" si="186"/>
        <v>0</v>
      </c>
    </row>
    <row r="709" spans="1:21" x14ac:dyDescent="0.3">
      <c r="A709" s="114">
        <v>8695</v>
      </c>
      <c r="B709" s="114" t="s">
        <v>1702</v>
      </c>
      <c r="C709" s="114" t="s">
        <v>420</v>
      </c>
      <c r="D709" s="114" t="s">
        <v>8628</v>
      </c>
      <c r="E709" s="114" t="s">
        <v>10813</v>
      </c>
      <c r="F709" s="115">
        <v>45894</v>
      </c>
      <c r="G709" s="114" t="s">
        <v>2281</v>
      </c>
      <c r="H709" s="116">
        <v>16468750</v>
      </c>
      <c r="I709" s="116">
        <v>6587501</v>
      </c>
      <c r="J709" s="116">
        <v>6587501</v>
      </c>
      <c r="K709" s="116">
        <v>0</v>
      </c>
      <c r="L709" s="116">
        <v>0</v>
      </c>
      <c r="M709" s="116">
        <v>0</v>
      </c>
      <c r="N709" s="116">
        <v>0</v>
      </c>
      <c r="O709" s="116">
        <v>0</v>
      </c>
      <c r="P709" s="116">
        <v>0</v>
      </c>
      <c r="Q709" s="27" t="str">
        <f t="shared" si="187"/>
        <v>Registered</v>
      </c>
      <c r="R709" s="94">
        <f t="shared" si="188"/>
        <v>0.40000006072106264</v>
      </c>
      <c r="S709" s="95"/>
      <c r="T709" s="117">
        <f t="shared" si="185"/>
        <v>0</v>
      </c>
      <c r="U709" s="117">
        <f t="shared" si="186"/>
        <v>0</v>
      </c>
    </row>
    <row r="710" spans="1:21" s="101" customFormat="1" x14ac:dyDescent="0.3">
      <c r="A710" s="99">
        <v>10660</v>
      </c>
      <c r="B710" s="99" t="s">
        <v>1702</v>
      </c>
      <c r="C710" s="99" t="s">
        <v>420</v>
      </c>
      <c r="D710" s="99" t="s">
        <v>9921</v>
      </c>
      <c r="E710" s="99" t="s">
        <v>10834</v>
      </c>
      <c r="F710" s="100">
        <v>46044</v>
      </c>
      <c r="G710" s="99" t="s">
        <v>1898</v>
      </c>
      <c r="H710" s="96">
        <v>22800000</v>
      </c>
      <c r="I710" s="96">
        <f>H710*R710</f>
        <v>9120000</v>
      </c>
      <c r="J710" s="96">
        <v>1500000</v>
      </c>
      <c r="K710" s="96">
        <f>I710-J710</f>
        <v>7620000</v>
      </c>
      <c r="L710" s="97">
        <f>IF(AND($S710&gt;=0,$S710&lt;=30),$K710,0)</f>
        <v>0</v>
      </c>
      <c r="M710" s="97">
        <f>IF(AND($S710&gt;=31,$S710&lt;=60),$K710,0)</f>
        <v>0</v>
      </c>
      <c r="N710" s="97">
        <f>IF(AND($S710&gt;=61,$S710&lt;=90),$K710,0)</f>
        <v>0</v>
      </c>
      <c r="O710" s="97">
        <f>IF(AND($S710&gt;=91,$S710&lt;=120),$K710,0)</f>
        <v>0</v>
      </c>
      <c r="P710" s="98">
        <f>IF($S710&gt;120,$K710,0)</f>
        <v>7620000</v>
      </c>
      <c r="Q710" s="101" t="str">
        <f t="shared" si="187"/>
        <v>Unregistered</v>
      </c>
      <c r="R710" s="102">
        <v>0.4</v>
      </c>
      <c r="S710" s="95">
        <f>DATE(2026,6,30)-F710</f>
        <v>159</v>
      </c>
    </row>
    <row r="711" spans="1:21" x14ac:dyDescent="0.3">
      <c r="A711" s="114">
        <v>10691</v>
      </c>
      <c r="B711" s="114" t="s">
        <v>1702</v>
      </c>
      <c r="C711" s="114" t="s">
        <v>420</v>
      </c>
      <c r="D711" s="114" t="s">
        <v>10160</v>
      </c>
      <c r="E711" s="114" t="s">
        <v>9307</v>
      </c>
      <c r="F711" s="115">
        <v>45894</v>
      </c>
      <c r="G711" s="114" t="s">
        <v>2421</v>
      </c>
      <c r="H711" s="116">
        <v>13500000</v>
      </c>
      <c r="I711" s="116">
        <v>5400000</v>
      </c>
      <c r="J711" s="116">
        <v>7500000</v>
      </c>
      <c r="K711" s="116">
        <v>-2100000</v>
      </c>
      <c r="L711" s="116">
        <v>0</v>
      </c>
      <c r="M711" s="116">
        <v>0</v>
      </c>
      <c r="N711" s="116">
        <v>0</v>
      </c>
      <c r="O711" s="116">
        <v>0</v>
      </c>
      <c r="P711" s="116">
        <v>0</v>
      </c>
      <c r="Q711" s="27" t="str">
        <f t="shared" si="187"/>
        <v>Registered</v>
      </c>
      <c r="R711" s="94">
        <f t="shared" si="188"/>
        <v>0.4</v>
      </c>
      <c r="S711" s="95"/>
      <c r="T711" s="117">
        <f>L711+M711+N711+O711+P711</f>
        <v>0</v>
      </c>
      <c r="U711" s="117">
        <f>K711-T711</f>
        <v>-2100000</v>
      </c>
    </row>
    <row r="712" spans="1:21" s="101" customFormat="1" x14ac:dyDescent="0.3">
      <c r="A712" s="99">
        <v>10829</v>
      </c>
      <c r="B712" s="99" t="s">
        <v>1702</v>
      </c>
      <c r="C712" s="99" t="s">
        <v>420</v>
      </c>
      <c r="D712" s="99" t="s">
        <v>10204</v>
      </c>
      <c r="E712" s="99" t="s">
        <v>10844</v>
      </c>
      <c r="F712" s="100">
        <v>45709</v>
      </c>
      <c r="G712" s="99" t="s">
        <v>1898</v>
      </c>
      <c r="H712" s="96">
        <v>22887000</v>
      </c>
      <c r="I712" s="96">
        <f>H712*R712</f>
        <v>9154800</v>
      </c>
      <c r="J712" s="96">
        <v>5400000</v>
      </c>
      <c r="K712" s="96">
        <f t="shared" ref="K712:K717" si="189">I712-J712</f>
        <v>3754800</v>
      </c>
      <c r="L712" s="97">
        <f t="shared" ref="L712:L717" si="190">IF(AND($S712&gt;=0,$S712&lt;=30),$K712,0)</f>
        <v>0</v>
      </c>
      <c r="M712" s="97">
        <f t="shared" ref="M712:M717" si="191">IF(AND($S712&gt;=31,$S712&lt;=60),$K712,0)</f>
        <v>0</v>
      </c>
      <c r="N712" s="97">
        <f t="shared" ref="N712:N717" si="192">IF(AND($S712&gt;=61,$S712&lt;=90),$K712,0)</f>
        <v>0</v>
      </c>
      <c r="O712" s="97">
        <f t="shared" ref="O712:O717" si="193">IF(AND($S712&gt;=91,$S712&lt;=120),$K712,0)</f>
        <v>0</v>
      </c>
      <c r="P712" s="98">
        <f t="shared" ref="P712:P717" si="194">IF($S712&gt;120,$K712,0)</f>
        <v>3754800</v>
      </c>
      <c r="Q712" s="101" t="str">
        <f t="shared" si="187"/>
        <v>Unregistered</v>
      </c>
      <c r="R712" s="102">
        <v>0.4</v>
      </c>
      <c r="S712" s="95">
        <f t="shared" ref="S712:S717" si="195">DATE(2026,6,30)-F712</f>
        <v>494</v>
      </c>
    </row>
    <row r="713" spans="1:21" s="101" customFormat="1" x14ac:dyDescent="0.3">
      <c r="A713" s="99">
        <v>10830</v>
      </c>
      <c r="B713" s="99" t="s">
        <v>1702</v>
      </c>
      <c r="C713" s="99" t="s">
        <v>420</v>
      </c>
      <c r="D713" s="99" t="s">
        <v>10205</v>
      </c>
      <c r="E713" s="99" t="s">
        <v>10845</v>
      </c>
      <c r="F713" s="100">
        <v>45688</v>
      </c>
      <c r="G713" s="99" t="s">
        <v>1898</v>
      </c>
      <c r="H713" s="96">
        <v>22887000</v>
      </c>
      <c r="I713" s="96">
        <f>H713*R713</f>
        <v>9154800</v>
      </c>
      <c r="J713" s="96">
        <v>5400000</v>
      </c>
      <c r="K713" s="96">
        <f t="shared" si="189"/>
        <v>3754800</v>
      </c>
      <c r="L713" s="97">
        <f t="shared" si="190"/>
        <v>0</v>
      </c>
      <c r="M713" s="97">
        <f t="shared" si="191"/>
        <v>0</v>
      </c>
      <c r="N713" s="97">
        <f t="shared" si="192"/>
        <v>0</v>
      </c>
      <c r="O713" s="97">
        <f t="shared" si="193"/>
        <v>0</v>
      </c>
      <c r="P713" s="98">
        <f t="shared" si="194"/>
        <v>3754800</v>
      </c>
      <c r="Q713" s="101" t="str">
        <f t="shared" si="187"/>
        <v>Unregistered</v>
      </c>
      <c r="R713" s="102">
        <v>0.4</v>
      </c>
      <c r="S713" s="95">
        <f t="shared" si="195"/>
        <v>515</v>
      </c>
    </row>
    <row r="714" spans="1:21" s="101" customFormat="1" x14ac:dyDescent="0.3">
      <c r="A714" s="99">
        <v>10868</v>
      </c>
      <c r="B714" s="99" t="s">
        <v>1702</v>
      </c>
      <c r="C714" s="99" t="s">
        <v>420</v>
      </c>
      <c r="D714" s="99" t="s">
        <v>10220</v>
      </c>
      <c r="E714" s="99" t="s">
        <v>4953</v>
      </c>
      <c r="F714" s="100">
        <v>45674</v>
      </c>
      <c r="G714" s="99" t="s">
        <v>1898</v>
      </c>
      <c r="H714" s="96">
        <v>10304000</v>
      </c>
      <c r="I714" s="96">
        <f>H714*R714</f>
        <v>4121600</v>
      </c>
      <c r="J714" s="96">
        <v>6300000</v>
      </c>
      <c r="K714" s="96">
        <f t="shared" si="189"/>
        <v>-2178400</v>
      </c>
      <c r="L714" s="97">
        <f t="shared" si="190"/>
        <v>0</v>
      </c>
      <c r="M714" s="97">
        <f t="shared" si="191"/>
        <v>0</v>
      </c>
      <c r="N714" s="97">
        <f t="shared" si="192"/>
        <v>0</v>
      </c>
      <c r="O714" s="97">
        <f t="shared" si="193"/>
        <v>0</v>
      </c>
      <c r="P714" s="98">
        <v>0</v>
      </c>
      <c r="Q714" s="101" t="str">
        <f t="shared" si="187"/>
        <v>Unregistered</v>
      </c>
      <c r="R714" s="102">
        <v>0.4</v>
      </c>
      <c r="S714" s="95">
        <f t="shared" si="195"/>
        <v>529</v>
      </c>
    </row>
    <row r="715" spans="1:21" s="101" customFormat="1" x14ac:dyDescent="0.3">
      <c r="A715" s="99">
        <v>10869</v>
      </c>
      <c r="B715" s="99" t="s">
        <v>1702</v>
      </c>
      <c r="C715" s="99" t="s">
        <v>420</v>
      </c>
      <c r="D715" s="99" t="s">
        <v>10225</v>
      </c>
      <c r="E715" s="99" t="s">
        <v>10213</v>
      </c>
      <c r="F715" s="100">
        <v>45679</v>
      </c>
      <c r="G715" s="99" t="s">
        <v>1898</v>
      </c>
      <c r="H715" s="96">
        <v>10304000</v>
      </c>
      <c r="I715" s="96">
        <f>H715*R715</f>
        <v>4121600</v>
      </c>
      <c r="J715" s="96">
        <v>6382000</v>
      </c>
      <c r="K715" s="96">
        <f t="shared" si="189"/>
        <v>-2260400</v>
      </c>
      <c r="L715" s="97">
        <f t="shared" si="190"/>
        <v>0</v>
      </c>
      <c r="M715" s="97">
        <f t="shared" si="191"/>
        <v>0</v>
      </c>
      <c r="N715" s="97">
        <f t="shared" si="192"/>
        <v>0</v>
      </c>
      <c r="O715" s="97">
        <f t="shared" si="193"/>
        <v>0</v>
      </c>
      <c r="P715" s="98">
        <v>0</v>
      </c>
      <c r="Q715" s="101" t="str">
        <f t="shared" si="187"/>
        <v>Unregistered</v>
      </c>
      <c r="R715" s="102">
        <v>0.4</v>
      </c>
      <c r="S715" s="95">
        <f t="shared" si="195"/>
        <v>524</v>
      </c>
    </row>
    <row r="716" spans="1:21" s="101" customFormat="1" x14ac:dyDescent="0.3">
      <c r="A716" s="99">
        <v>10870</v>
      </c>
      <c r="B716" s="99" t="s">
        <v>1702</v>
      </c>
      <c r="C716" s="99" t="s">
        <v>420</v>
      </c>
      <c r="D716" s="99" t="s">
        <v>10226</v>
      </c>
      <c r="E716" s="99" t="s">
        <v>10848</v>
      </c>
      <c r="F716" s="100">
        <v>45679</v>
      </c>
      <c r="G716" s="99" t="s">
        <v>1898</v>
      </c>
      <c r="H716" s="96">
        <v>10304000</v>
      </c>
      <c r="I716" s="96">
        <f>H716*R716</f>
        <v>4121600</v>
      </c>
      <c r="J716" s="96">
        <v>6382000</v>
      </c>
      <c r="K716" s="96">
        <f t="shared" si="189"/>
        <v>-2260400</v>
      </c>
      <c r="L716" s="97">
        <f t="shared" si="190"/>
        <v>0</v>
      </c>
      <c r="M716" s="97">
        <f t="shared" si="191"/>
        <v>0</v>
      </c>
      <c r="N716" s="97">
        <f t="shared" si="192"/>
        <v>0</v>
      </c>
      <c r="O716" s="97">
        <f t="shared" si="193"/>
        <v>0</v>
      </c>
      <c r="P716" s="98">
        <v>0</v>
      </c>
      <c r="Q716" s="101" t="str">
        <f t="shared" si="187"/>
        <v>Unregistered</v>
      </c>
      <c r="R716" s="102">
        <v>0.4</v>
      </c>
      <c r="S716" s="95">
        <f t="shared" si="195"/>
        <v>524</v>
      </c>
    </row>
    <row r="717" spans="1:21" s="101" customFormat="1" x14ac:dyDescent="0.3">
      <c r="A717" s="99">
        <v>11092</v>
      </c>
      <c r="B717" s="99" t="s">
        <v>1702</v>
      </c>
      <c r="C717" s="99" t="s">
        <v>420</v>
      </c>
      <c r="D717" s="99" t="s">
        <v>10732</v>
      </c>
      <c r="E717" s="99" t="s">
        <v>10733</v>
      </c>
      <c r="F717" s="100">
        <v>46203</v>
      </c>
      <c r="G717" s="99" t="s">
        <v>1898</v>
      </c>
      <c r="H717" s="96">
        <v>20589800</v>
      </c>
      <c r="I717" s="96">
        <v>0</v>
      </c>
      <c r="J717" s="96"/>
      <c r="K717" s="96">
        <f t="shared" si="189"/>
        <v>0</v>
      </c>
      <c r="L717" s="97">
        <f t="shared" si="190"/>
        <v>0</v>
      </c>
      <c r="M717" s="97">
        <f t="shared" si="191"/>
        <v>0</v>
      </c>
      <c r="N717" s="97">
        <f t="shared" si="192"/>
        <v>0</v>
      </c>
      <c r="O717" s="97">
        <f t="shared" si="193"/>
        <v>0</v>
      </c>
      <c r="P717" s="98">
        <f t="shared" si="194"/>
        <v>0</v>
      </c>
      <c r="Q717" s="101" t="str">
        <f t="shared" si="187"/>
        <v>Unregistered</v>
      </c>
      <c r="R717" s="102">
        <v>0.4</v>
      </c>
      <c r="S717" s="95">
        <f t="shared" si="195"/>
        <v>0</v>
      </c>
    </row>
    <row r="718" spans="1:21" x14ac:dyDescent="0.3">
      <c r="A718" s="114">
        <v>139</v>
      </c>
      <c r="B718" s="114" t="s">
        <v>1430</v>
      </c>
      <c r="C718" s="114" t="s">
        <v>94</v>
      </c>
      <c r="D718" s="114" t="s">
        <v>1775</v>
      </c>
      <c r="E718" s="114" t="s">
        <v>1698</v>
      </c>
      <c r="F718" s="115">
        <v>45135</v>
      </c>
      <c r="G718" s="114" t="s">
        <v>1699</v>
      </c>
      <c r="H718" s="116">
        <v>7348845</v>
      </c>
      <c r="I718" s="116">
        <v>5879077</v>
      </c>
      <c r="J718" s="116">
        <v>2367192</v>
      </c>
      <c r="K718" s="116">
        <v>3511885</v>
      </c>
      <c r="L718" s="116">
        <v>0</v>
      </c>
      <c r="M718" s="116">
        <v>0</v>
      </c>
      <c r="N718" s="116">
        <v>0</v>
      </c>
      <c r="O718" s="116">
        <v>0</v>
      </c>
      <c r="P718" s="116">
        <v>3511885</v>
      </c>
      <c r="Q718" s="27" t="str">
        <f t="shared" si="187"/>
        <v>Registered</v>
      </c>
      <c r="R718" s="94">
        <f t="shared" si="188"/>
        <v>0.80000013607580511</v>
      </c>
      <c r="S718" s="95"/>
      <c r="T718" s="117">
        <f t="shared" ref="T718:T781" si="196">L718+M718+N718+O718+P718</f>
        <v>3511885</v>
      </c>
      <c r="U718" s="117">
        <f t="shared" ref="U718:U781" si="197">K718-T718</f>
        <v>0</v>
      </c>
    </row>
    <row r="719" spans="1:21" x14ac:dyDescent="0.3">
      <c r="A719" s="114">
        <v>170</v>
      </c>
      <c r="B719" s="114" t="s">
        <v>1430</v>
      </c>
      <c r="C719" s="114" t="s">
        <v>94</v>
      </c>
      <c r="D719" s="114" t="s">
        <v>1853</v>
      </c>
      <c r="E719" s="114" t="s">
        <v>1854</v>
      </c>
      <c r="F719" s="115">
        <v>45107</v>
      </c>
      <c r="G719" s="114" t="s">
        <v>1855</v>
      </c>
      <c r="H719" s="116">
        <v>7349706</v>
      </c>
      <c r="I719" s="116">
        <v>5512278</v>
      </c>
      <c r="J719" s="116">
        <v>2427440</v>
      </c>
      <c r="K719" s="116">
        <v>3084838</v>
      </c>
      <c r="L719" s="116">
        <v>0</v>
      </c>
      <c r="M719" s="116">
        <v>0</v>
      </c>
      <c r="N719" s="116">
        <v>0</v>
      </c>
      <c r="O719" s="116">
        <v>0</v>
      </c>
      <c r="P719" s="116">
        <v>3084838</v>
      </c>
      <c r="Q719" s="27" t="str">
        <f t="shared" si="187"/>
        <v>Registered</v>
      </c>
      <c r="R719" s="94">
        <f t="shared" si="188"/>
        <v>0.74999979591020371</v>
      </c>
      <c r="S719" s="95"/>
      <c r="T719" s="117">
        <f t="shared" si="196"/>
        <v>3084838</v>
      </c>
      <c r="U719" s="117">
        <f t="shared" si="197"/>
        <v>0</v>
      </c>
    </row>
    <row r="720" spans="1:21" x14ac:dyDescent="0.3">
      <c r="A720" s="114">
        <v>236</v>
      </c>
      <c r="B720" s="114" t="s">
        <v>1430</v>
      </c>
      <c r="C720" s="114" t="s">
        <v>94</v>
      </c>
      <c r="D720" s="114" t="s">
        <v>1927</v>
      </c>
      <c r="E720" s="114" t="s">
        <v>1928</v>
      </c>
      <c r="F720" s="115">
        <v>45828</v>
      </c>
      <c r="G720" s="114" t="s">
        <v>1929</v>
      </c>
      <c r="H720" s="116">
        <v>14059821</v>
      </c>
      <c r="I720" s="116">
        <v>10544866</v>
      </c>
      <c r="J720" s="116">
        <v>8348972</v>
      </c>
      <c r="K720" s="116">
        <v>2195894</v>
      </c>
      <c r="L720" s="116">
        <v>0</v>
      </c>
      <c r="M720" s="116">
        <v>0</v>
      </c>
      <c r="N720" s="116">
        <v>0</v>
      </c>
      <c r="O720" s="116">
        <v>0</v>
      </c>
      <c r="P720" s="116">
        <v>2195894</v>
      </c>
      <c r="Q720" s="27" t="str">
        <f t="shared" si="187"/>
        <v>Registered</v>
      </c>
      <c r="R720" s="94">
        <f t="shared" si="188"/>
        <v>0.75000001778116521</v>
      </c>
      <c r="S720" s="95"/>
      <c r="T720" s="117">
        <f t="shared" si="196"/>
        <v>2195894</v>
      </c>
      <c r="U720" s="117">
        <f t="shared" si="197"/>
        <v>0</v>
      </c>
    </row>
    <row r="721" spans="1:21" x14ac:dyDescent="0.3">
      <c r="A721" s="114">
        <v>319</v>
      </c>
      <c r="B721" s="114" t="s">
        <v>1430</v>
      </c>
      <c r="C721" s="114" t="s">
        <v>94</v>
      </c>
      <c r="D721" s="114" t="s">
        <v>2217</v>
      </c>
      <c r="E721" s="114" t="s">
        <v>2218</v>
      </c>
      <c r="F721" s="115">
        <v>45613</v>
      </c>
      <c r="G721" s="114" t="s">
        <v>1373</v>
      </c>
      <c r="H721" s="116">
        <v>12819900</v>
      </c>
      <c r="I721" s="116">
        <v>9614925</v>
      </c>
      <c r="J721" s="116">
        <v>8010189</v>
      </c>
      <c r="K721" s="116">
        <v>1604736</v>
      </c>
      <c r="L721" s="116">
        <v>0</v>
      </c>
      <c r="M721" s="116">
        <v>0</v>
      </c>
      <c r="N721" s="116">
        <v>0</v>
      </c>
      <c r="O721" s="116">
        <v>0</v>
      </c>
      <c r="P721" s="116">
        <v>1604736</v>
      </c>
      <c r="Q721" s="27" t="str">
        <f t="shared" si="187"/>
        <v>Registered</v>
      </c>
      <c r="R721" s="94">
        <f t="shared" si="188"/>
        <v>0.75</v>
      </c>
      <c r="S721" s="95"/>
      <c r="T721" s="117">
        <f t="shared" si="196"/>
        <v>1604736</v>
      </c>
      <c r="U721" s="117">
        <f t="shared" si="197"/>
        <v>0</v>
      </c>
    </row>
    <row r="722" spans="1:21" x14ac:dyDescent="0.3">
      <c r="A722" s="114">
        <v>357</v>
      </c>
      <c r="B722" s="114" t="s">
        <v>1430</v>
      </c>
      <c r="C722" s="114" t="s">
        <v>94</v>
      </c>
      <c r="D722" s="114" t="s">
        <v>2019</v>
      </c>
      <c r="E722" s="114" t="s">
        <v>2020</v>
      </c>
      <c r="F722" s="115">
        <v>45447</v>
      </c>
      <c r="G722" s="114" t="s">
        <v>2021</v>
      </c>
      <c r="H722" s="116">
        <v>12009954</v>
      </c>
      <c r="I722" s="116">
        <v>9607963</v>
      </c>
      <c r="J722" s="116">
        <v>8311182</v>
      </c>
      <c r="K722" s="116">
        <v>1296781</v>
      </c>
      <c r="L722" s="116">
        <v>0</v>
      </c>
      <c r="M722" s="116">
        <v>0</v>
      </c>
      <c r="N722" s="116">
        <v>0</v>
      </c>
      <c r="O722" s="116">
        <v>0</v>
      </c>
      <c r="P722" s="116">
        <v>1296781</v>
      </c>
      <c r="Q722" s="27" t="str">
        <f t="shared" si="187"/>
        <v>Registered</v>
      </c>
      <c r="R722" s="94">
        <f t="shared" si="188"/>
        <v>0.79999998334714684</v>
      </c>
      <c r="S722" s="95"/>
      <c r="T722" s="117">
        <f t="shared" si="196"/>
        <v>1296781</v>
      </c>
      <c r="U722" s="117">
        <f t="shared" si="197"/>
        <v>0</v>
      </c>
    </row>
    <row r="723" spans="1:21" x14ac:dyDescent="0.3">
      <c r="A723" s="114">
        <v>426</v>
      </c>
      <c r="B723" s="114" t="s">
        <v>1430</v>
      </c>
      <c r="C723" s="114" t="s">
        <v>94</v>
      </c>
      <c r="D723" s="114" t="s">
        <v>2513</v>
      </c>
      <c r="E723" s="114" t="s">
        <v>2514</v>
      </c>
      <c r="F723" s="115">
        <v>45107</v>
      </c>
      <c r="G723" s="114" t="s">
        <v>2515</v>
      </c>
      <c r="H723" s="116">
        <v>7348845</v>
      </c>
      <c r="I723" s="116">
        <v>5879077</v>
      </c>
      <c r="J723" s="116">
        <v>4927440</v>
      </c>
      <c r="K723" s="116">
        <v>951637</v>
      </c>
      <c r="L723" s="116">
        <v>0</v>
      </c>
      <c r="M723" s="116">
        <v>0</v>
      </c>
      <c r="N723" s="116">
        <v>0</v>
      </c>
      <c r="O723" s="116">
        <v>0</v>
      </c>
      <c r="P723" s="116">
        <v>951637</v>
      </c>
      <c r="Q723" s="27" t="str">
        <f t="shared" si="187"/>
        <v>Registered</v>
      </c>
      <c r="R723" s="94">
        <f t="shared" si="188"/>
        <v>0.80000013607580511</v>
      </c>
      <c r="S723" s="95"/>
      <c r="T723" s="117">
        <f t="shared" si="196"/>
        <v>951637</v>
      </c>
      <c r="U723" s="117">
        <f t="shared" si="197"/>
        <v>0</v>
      </c>
    </row>
    <row r="724" spans="1:21" x14ac:dyDescent="0.3">
      <c r="A724" s="114">
        <v>427</v>
      </c>
      <c r="B724" s="114" t="s">
        <v>1430</v>
      </c>
      <c r="C724" s="114" t="s">
        <v>94</v>
      </c>
      <c r="D724" s="114" t="s">
        <v>2516</v>
      </c>
      <c r="E724" s="114" t="s">
        <v>2517</v>
      </c>
      <c r="F724" s="115">
        <v>45107</v>
      </c>
      <c r="G724" s="114" t="s">
        <v>2518</v>
      </c>
      <c r="H724" s="116">
        <v>7348845</v>
      </c>
      <c r="I724" s="116">
        <v>5879077</v>
      </c>
      <c r="J724" s="116">
        <v>4927440</v>
      </c>
      <c r="K724" s="116">
        <v>951637</v>
      </c>
      <c r="L724" s="116">
        <v>0</v>
      </c>
      <c r="M724" s="116">
        <v>0</v>
      </c>
      <c r="N724" s="116">
        <v>0</v>
      </c>
      <c r="O724" s="116">
        <v>0</v>
      </c>
      <c r="P724" s="116">
        <v>951637</v>
      </c>
      <c r="Q724" s="27" t="str">
        <f t="shared" si="187"/>
        <v>Registered</v>
      </c>
      <c r="R724" s="94">
        <f t="shared" si="188"/>
        <v>0.80000013607580511</v>
      </c>
      <c r="S724" s="95"/>
      <c r="T724" s="117">
        <f t="shared" si="196"/>
        <v>951637</v>
      </c>
      <c r="U724" s="117">
        <f t="shared" si="197"/>
        <v>0</v>
      </c>
    </row>
    <row r="725" spans="1:21" x14ac:dyDescent="0.3">
      <c r="A725" s="114">
        <v>476</v>
      </c>
      <c r="B725" s="114" t="s">
        <v>1430</v>
      </c>
      <c r="C725" s="114" t="s">
        <v>94</v>
      </c>
      <c r="D725" s="114" t="s">
        <v>2668</v>
      </c>
      <c r="E725" s="114" t="s">
        <v>2669</v>
      </c>
      <c r="F725" s="115">
        <v>45107</v>
      </c>
      <c r="G725" s="114" t="s">
        <v>2515</v>
      </c>
      <c r="H725" s="116">
        <v>7348845</v>
      </c>
      <c r="I725" s="116">
        <v>5879077</v>
      </c>
      <c r="J725" s="116">
        <v>5056672</v>
      </c>
      <c r="K725" s="116">
        <v>822405</v>
      </c>
      <c r="L725" s="116">
        <v>0</v>
      </c>
      <c r="M725" s="116">
        <v>0</v>
      </c>
      <c r="N725" s="116">
        <v>0</v>
      </c>
      <c r="O725" s="116">
        <v>0</v>
      </c>
      <c r="P725" s="116">
        <v>822405</v>
      </c>
      <c r="Q725" s="27" t="str">
        <f t="shared" si="187"/>
        <v>Registered</v>
      </c>
      <c r="R725" s="94">
        <f t="shared" si="188"/>
        <v>0.80000013607580511</v>
      </c>
      <c r="S725" s="95"/>
      <c r="T725" s="117">
        <f t="shared" si="196"/>
        <v>822405</v>
      </c>
      <c r="U725" s="117">
        <f t="shared" si="197"/>
        <v>0</v>
      </c>
    </row>
    <row r="726" spans="1:21" x14ac:dyDescent="0.3">
      <c r="A726" s="114">
        <v>480</v>
      </c>
      <c r="B726" s="114" t="s">
        <v>1430</v>
      </c>
      <c r="C726" s="114" t="s">
        <v>94</v>
      </c>
      <c r="D726" s="114" t="s">
        <v>2688</v>
      </c>
      <c r="E726" s="114" t="s">
        <v>2689</v>
      </c>
      <c r="F726" s="115">
        <v>45215</v>
      </c>
      <c r="G726" s="114" t="s">
        <v>2690</v>
      </c>
      <c r="H726" s="116">
        <v>7348845</v>
      </c>
      <c r="I726" s="116">
        <v>5879077</v>
      </c>
      <c r="J726" s="116">
        <v>5071680.5</v>
      </c>
      <c r="K726" s="116">
        <v>807396.5</v>
      </c>
      <c r="L726" s="116">
        <v>0</v>
      </c>
      <c r="M726" s="116">
        <v>0</v>
      </c>
      <c r="N726" s="116">
        <v>0</v>
      </c>
      <c r="O726" s="116">
        <v>0</v>
      </c>
      <c r="P726" s="116">
        <v>807396.5</v>
      </c>
      <c r="Q726" s="27" t="str">
        <f t="shared" si="187"/>
        <v>Registered</v>
      </c>
      <c r="R726" s="94">
        <f t="shared" si="188"/>
        <v>0.80000013607580511</v>
      </c>
      <c r="S726" s="95"/>
      <c r="T726" s="117">
        <f t="shared" si="196"/>
        <v>807396.5</v>
      </c>
      <c r="U726" s="117">
        <f t="shared" si="197"/>
        <v>0</v>
      </c>
    </row>
    <row r="727" spans="1:21" x14ac:dyDescent="0.3">
      <c r="A727" s="114">
        <v>577</v>
      </c>
      <c r="B727" s="114" t="s">
        <v>1430</v>
      </c>
      <c r="C727" s="114" t="s">
        <v>94</v>
      </c>
      <c r="D727" s="114" t="s">
        <v>3031</v>
      </c>
      <c r="E727" s="114" t="s">
        <v>3032</v>
      </c>
      <c r="F727" s="115">
        <v>45107</v>
      </c>
      <c r="G727" s="114" t="s">
        <v>3033</v>
      </c>
      <c r="H727" s="116">
        <v>7349706</v>
      </c>
      <c r="I727" s="116">
        <v>5512278</v>
      </c>
      <c r="J727" s="116">
        <v>4927440</v>
      </c>
      <c r="K727" s="116">
        <v>584838</v>
      </c>
      <c r="L727" s="116">
        <v>0</v>
      </c>
      <c r="M727" s="116">
        <v>0</v>
      </c>
      <c r="N727" s="116">
        <v>0</v>
      </c>
      <c r="O727" s="116">
        <v>0</v>
      </c>
      <c r="P727" s="116">
        <v>584838</v>
      </c>
      <c r="Q727" s="27" t="str">
        <f t="shared" si="187"/>
        <v>Registered</v>
      </c>
      <c r="R727" s="94">
        <f t="shared" si="188"/>
        <v>0.74999979591020371</v>
      </c>
      <c r="S727" s="95"/>
      <c r="T727" s="117">
        <f t="shared" si="196"/>
        <v>584838</v>
      </c>
      <c r="U727" s="117">
        <f t="shared" si="197"/>
        <v>0</v>
      </c>
    </row>
    <row r="728" spans="1:21" x14ac:dyDescent="0.3">
      <c r="A728" s="114">
        <v>578</v>
      </c>
      <c r="B728" s="114" t="s">
        <v>1430</v>
      </c>
      <c r="C728" s="114" t="s">
        <v>94</v>
      </c>
      <c r="D728" s="114" t="s">
        <v>3034</v>
      </c>
      <c r="E728" s="114" t="s">
        <v>3035</v>
      </c>
      <c r="F728" s="115">
        <v>45107</v>
      </c>
      <c r="G728" s="114" t="s">
        <v>3036</v>
      </c>
      <c r="H728" s="116">
        <v>7348845</v>
      </c>
      <c r="I728" s="116">
        <v>5511635</v>
      </c>
      <c r="J728" s="116">
        <v>4927440</v>
      </c>
      <c r="K728" s="116">
        <v>584195</v>
      </c>
      <c r="L728" s="116">
        <v>0</v>
      </c>
      <c r="M728" s="116">
        <v>0</v>
      </c>
      <c r="N728" s="116">
        <v>0</v>
      </c>
      <c r="O728" s="116">
        <v>0</v>
      </c>
      <c r="P728" s="116">
        <v>584195</v>
      </c>
      <c r="Q728" s="27" t="str">
        <f t="shared" si="187"/>
        <v>Registered</v>
      </c>
      <c r="R728" s="94">
        <f t="shared" si="188"/>
        <v>0.75000017009475639</v>
      </c>
      <c r="S728" s="95"/>
      <c r="T728" s="117">
        <f t="shared" si="196"/>
        <v>584195</v>
      </c>
      <c r="U728" s="117">
        <f t="shared" si="197"/>
        <v>0</v>
      </c>
    </row>
    <row r="729" spans="1:21" x14ac:dyDescent="0.3">
      <c r="A729" s="114">
        <v>797</v>
      </c>
      <c r="B729" s="114" t="s">
        <v>1430</v>
      </c>
      <c r="C729" s="114" t="s">
        <v>94</v>
      </c>
      <c r="D729" s="114" t="s">
        <v>4148</v>
      </c>
      <c r="E729" s="114" t="s">
        <v>4149</v>
      </c>
      <c r="F729" s="115">
        <v>45107</v>
      </c>
      <c r="G729" s="114" t="s">
        <v>4150</v>
      </c>
      <c r="H729" s="116">
        <v>7348845</v>
      </c>
      <c r="I729" s="116">
        <v>5879077</v>
      </c>
      <c r="J729" s="116">
        <v>5604654</v>
      </c>
      <c r="K729" s="116">
        <v>274423</v>
      </c>
      <c r="L729" s="116">
        <v>0</v>
      </c>
      <c r="M729" s="116">
        <v>0</v>
      </c>
      <c r="N729" s="116">
        <v>0</v>
      </c>
      <c r="O729" s="116">
        <v>0</v>
      </c>
      <c r="P729" s="116">
        <v>274423</v>
      </c>
      <c r="Q729" s="27" t="str">
        <f t="shared" si="187"/>
        <v>Registered</v>
      </c>
      <c r="R729" s="94">
        <f t="shared" si="188"/>
        <v>0.80000013607580511</v>
      </c>
      <c r="S729" s="95"/>
      <c r="T729" s="117">
        <f t="shared" si="196"/>
        <v>274423</v>
      </c>
      <c r="U729" s="117">
        <f t="shared" si="197"/>
        <v>0</v>
      </c>
    </row>
    <row r="730" spans="1:21" x14ac:dyDescent="0.3">
      <c r="A730" s="114">
        <v>1083</v>
      </c>
      <c r="B730" s="114" t="s">
        <v>1430</v>
      </c>
      <c r="C730" s="114" t="s">
        <v>94</v>
      </c>
      <c r="D730" s="114" t="s">
        <v>4792</v>
      </c>
      <c r="E730" s="114" t="s">
        <v>4793</v>
      </c>
      <c r="F730" s="115">
        <v>45107</v>
      </c>
      <c r="G730" s="114" t="s">
        <v>4794</v>
      </c>
      <c r="H730" s="116">
        <v>7348845</v>
      </c>
      <c r="I730" s="116">
        <v>5879077</v>
      </c>
      <c r="J730" s="116">
        <v>5848000</v>
      </c>
      <c r="K730" s="116">
        <v>31077</v>
      </c>
      <c r="L730" s="116">
        <v>0</v>
      </c>
      <c r="M730" s="116">
        <v>0</v>
      </c>
      <c r="N730" s="116">
        <v>0</v>
      </c>
      <c r="O730" s="116">
        <v>31077</v>
      </c>
      <c r="P730" s="116">
        <v>0</v>
      </c>
      <c r="Q730" s="27" t="str">
        <f t="shared" si="187"/>
        <v>Registered</v>
      </c>
      <c r="R730" s="94">
        <f t="shared" si="188"/>
        <v>0.80000013607580511</v>
      </c>
      <c r="S730" s="95"/>
      <c r="T730" s="117">
        <f t="shared" si="196"/>
        <v>31077</v>
      </c>
      <c r="U730" s="117">
        <f t="shared" si="197"/>
        <v>0</v>
      </c>
    </row>
    <row r="731" spans="1:21" x14ac:dyDescent="0.3">
      <c r="A731" s="114">
        <v>1158</v>
      </c>
      <c r="B731" s="114" t="s">
        <v>1430</v>
      </c>
      <c r="C731" s="114" t="s">
        <v>94</v>
      </c>
      <c r="D731" s="114" t="s">
        <v>4879</v>
      </c>
      <c r="E731" s="114" t="s">
        <v>4880</v>
      </c>
      <c r="F731" s="115">
        <v>45280</v>
      </c>
      <c r="G731" s="114" t="s">
        <v>4881</v>
      </c>
      <c r="H731" s="116">
        <v>8794643</v>
      </c>
      <c r="I731" s="116">
        <v>7035715</v>
      </c>
      <c r="J731" s="116">
        <v>7035714.2999999998</v>
      </c>
      <c r="K731" s="116">
        <v>0.7</v>
      </c>
      <c r="L731" s="116">
        <v>0</v>
      </c>
      <c r="M731" s="116">
        <v>0</v>
      </c>
      <c r="N731" s="116">
        <v>0</v>
      </c>
      <c r="O731" s="116">
        <v>0</v>
      </c>
      <c r="P731" s="116">
        <v>0.7</v>
      </c>
      <c r="Q731" s="27" t="str">
        <f t="shared" si="187"/>
        <v>Registered</v>
      </c>
      <c r="R731" s="94">
        <f t="shared" si="188"/>
        <v>0.80000006822334913</v>
      </c>
      <c r="S731" s="95"/>
      <c r="T731" s="117">
        <f t="shared" si="196"/>
        <v>0.7</v>
      </c>
      <c r="U731" s="117">
        <f t="shared" si="197"/>
        <v>0</v>
      </c>
    </row>
    <row r="732" spans="1:21" x14ac:dyDescent="0.3">
      <c r="A732" s="114">
        <v>1174</v>
      </c>
      <c r="B732" s="114" t="s">
        <v>1430</v>
      </c>
      <c r="C732" s="114" t="s">
        <v>94</v>
      </c>
      <c r="D732" s="114" t="s">
        <v>4896</v>
      </c>
      <c r="E732" s="114" t="s">
        <v>4897</v>
      </c>
      <c r="F732" s="115">
        <v>45176</v>
      </c>
      <c r="G732" s="114" t="s">
        <v>4898</v>
      </c>
      <c r="H732" s="116">
        <v>8304465</v>
      </c>
      <c r="I732" s="116">
        <v>6643573</v>
      </c>
      <c r="J732" s="116">
        <v>6643572.5</v>
      </c>
      <c r="K732" s="116">
        <v>0.5</v>
      </c>
      <c r="L732" s="116">
        <v>0</v>
      </c>
      <c r="M732" s="116">
        <v>0</v>
      </c>
      <c r="N732" s="116">
        <v>0</v>
      </c>
      <c r="O732" s="116">
        <v>0</v>
      </c>
      <c r="P732" s="116">
        <v>0.5</v>
      </c>
      <c r="Q732" s="27" t="str">
        <f t="shared" si="187"/>
        <v>Registered</v>
      </c>
      <c r="R732" s="94">
        <f t="shared" si="188"/>
        <v>0.80000012041714907</v>
      </c>
      <c r="S732" s="95"/>
      <c r="T732" s="117">
        <f t="shared" si="196"/>
        <v>0.5</v>
      </c>
      <c r="U732" s="117">
        <f t="shared" si="197"/>
        <v>0</v>
      </c>
    </row>
    <row r="733" spans="1:21" x14ac:dyDescent="0.3">
      <c r="A733" s="114">
        <v>1201</v>
      </c>
      <c r="B733" s="114" t="s">
        <v>1430</v>
      </c>
      <c r="C733" s="114" t="s">
        <v>94</v>
      </c>
      <c r="D733" s="114" t="s">
        <v>4932</v>
      </c>
      <c r="E733" s="114" t="s">
        <v>4933</v>
      </c>
      <c r="F733" s="115">
        <v>45512</v>
      </c>
      <c r="G733" s="114" t="s">
        <v>2047</v>
      </c>
      <c r="H733" s="116">
        <v>13080357</v>
      </c>
      <c r="I733" s="116">
        <v>10464285</v>
      </c>
      <c r="J733" s="116">
        <v>10464284.699999999</v>
      </c>
      <c r="K733" s="116">
        <v>0.3</v>
      </c>
      <c r="L733" s="116">
        <v>0</v>
      </c>
      <c r="M733" s="116">
        <v>0</v>
      </c>
      <c r="N733" s="116">
        <v>0</v>
      </c>
      <c r="O733" s="116">
        <v>0</v>
      </c>
      <c r="P733" s="116">
        <v>0.3</v>
      </c>
      <c r="Q733" s="27" t="str">
        <f t="shared" si="187"/>
        <v>Registered</v>
      </c>
      <c r="R733" s="94">
        <f t="shared" si="188"/>
        <v>0.79999995412969238</v>
      </c>
      <c r="S733" s="95"/>
      <c r="T733" s="117">
        <f t="shared" si="196"/>
        <v>0.3</v>
      </c>
      <c r="U733" s="117">
        <f t="shared" si="197"/>
        <v>0</v>
      </c>
    </row>
    <row r="734" spans="1:21" x14ac:dyDescent="0.3">
      <c r="A734" s="114">
        <v>4782</v>
      </c>
      <c r="B734" s="114" t="s">
        <v>1430</v>
      </c>
      <c r="C734" s="114" t="s">
        <v>94</v>
      </c>
      <c r="D734" s="114" t="s">
        <v>5669</v>
      </c>
      <c r="E734" s="114" t="s">
        <v>5670</v>
      </c>
      <c r="F734" s="115">
        <v>45336</v>
      </c>
      <c r="G734" s="114" t="s">
        <v>5671</v>
      </c>
      <c r="H734" s="116">
        <v>8268750</v>
      </c>
      <c r="I734" s="116">
        <v>6615002</v>
      </c>
      <c r="J734" s="116">
        <v>6615002</v>
      </c>
      <c r="K734" s="116">
        <v>0</v>
      </c>
      <c r="L734" s="116">
        <v>0</v>
      </c>
      <c r="M734" s="116">
        <v>0</v>
      </c>
      <c r="N734" s="116">
        <v>0</v>
      </c>
      <c r="O734" s="116">
        <v>0</v>
      </c>
      <c r="P734" s="116">
        <v>0</v>
      </c>
      <c r="Q734" s="27" t="str">
        <f t="shared" si="187"/>
        <v>Registered</v>
      </c>
      <c r="R734" s="94">
        <f t="shared" si="188"/>
        <v>0.80000024187452756</v>
      </c>
      <c r="S734" s="95"/>
      <c r="T734" s="117">
        <f t="shared" si="196"/>
        <v>0</v>
      </c>
      <c r="U734" s="117">
        <f t="shared" si="197"/>
        <v>0</v>
      </c>
    </row>
    <row r="735" spans="1:21" x14ac:dyDescent="0.3">
      <c r="A735" s="114">
        <v>4783</v>
      </c>
      <c r="B735" s="114" t="s">
        <v>1430</v>
      </c>
      <c r="C735" s="114" t="s">
        <v>94</v>
      </c>
      <c r="D735" s="114" t="s">
        <v>5672</v>
      </c>
      <c r="E735" s="114" t="s">
        <v>5673</v>
      </c>
      <c r="F735" s="115">
        <v>45434</v>
      </c>
      <c r="G735" s="114" t="s">
        <v>1371</v>
      </c>
      <c r="H735" s="116">
        <v>12822322</v>
      </c>
      <c r="I735" s="116">
        <v>10257856</v>
      </c>
      <c r="J735" s="116">
        <v>10257856</v>
      </c>
      <c r="K735" s="116">
        <v>0</v>
      </c>
      <c r="L735" s="116">
        <v>0</v>
      </c>
      <c r="M735" s="116">
        <v>0</v>
      </c>
      <c r="N735" s="116">
        <v>0</v>
      </c>
      <c r="O735" s="116">
        <v>0</v>
      </c>
      <c r="P735" s="116">
        <v>0</v>
      </c>
      <c r="Q735" s="27" t="str">
        <f t="shared" si="187"/>
        <v>Registered</v>
      </c>
      <c r="R735" s="94">
        <f t="shared" si="188"/>
        <v>0.79999987521760885</v>
      </c>
      <c r="S735" s="95"/>
      <c r="T735" s="117">
        <f t="shared" si="196"/>
        <v>0</v>
      </c>
      <c r="U735" s="117">
        <f t="shared" si="197"/>
        <v>0</v>
      </c>
    </row>
    <row r="736" spans="1:21" x14ac:dyDescent="0.3">
      <c r="A736" s="114">
        <v>4784</v>
      </c>
      <c r="B736" s="114" t="s">
        <v>1430</v>
      </c>
      <c r="C736" s="114" t="s">
        <v>94</v>
      </c>
      <c r="D736" s="114" t="s">
        <v>5674</v>
      </c>
      <c r="E736" s="114" t="s">
        <v>5675</v>
      </c>
      <c r="F736" s="115">
        <v>45232</v>
      </c>
      <c r="G736" s="114" t="s">
        <v>5055</v>
      </c>
      <c r="H736" s="116">
        <v>12812500</v>
      </c>
      <c r="I736" s="116">
        <v>10250000</v>
      </c>
      <c r="J736" s="116">
        <v>10250000</v>
      </c>
      <c r="K736" s="116">
        <v>0</v>
      </c>
      <c r="L736" s="116">
        <v>0</v>
      </c>
      <c r="M736" s="116">
        <v>0</v>
      </c>
      <c r="N736" s="116">
        <v>0</v>
      </c>
      <c r="O736" s="116">
        <v>0</v>
      </c>
      <c r="P736" s="116">
        <v>0</v>
      </c>
      <c r="Q736" s="27" t="str">
        <f t="shared" si="187"/>
        <v>Registered</v>
      </c>
      <c r="R736" s="94">
        <f t="shared" si="188"/>
        <v>0.8</v>
      </c>
      <c r="S736" s="95"/>
      <c r="T736" s="117">
        <f t="shared" si="196"/>
        <v>0</v>
      </c>
      <c r="U736" s="117">
        <f t="shared" si="197"/>
        <v>0</v>
      </c>
    </row>
    <row r="737" spans="1:21" x14ac:dyDescent="0.3">
      <c r="A737" s="114">
        <v>4785</v>
      </c>
      <c r="B737" s="114" t="s">
        <v>1430</v>
      </c>
      <c r="C737" s="114" t="s">
        <v>94</v>
      </c>
      <c r="D737" s="114" t="s">
        <v>5676</v>
      </c>
      <c r="E737" s="114" t="s">
        <v>5677</v>
      </c>
      <c r="F737" s="115">
        <v>45551</v>
      </c>
      <c r="G737" s="114" t="s">
        <v>4799</v>
      </c>
      <c r="H737" s="116">
        <v>8504464</v>
      </c>
      <c r="I737" s="116">
        <v>6803572</v>
      </c>
      <c r="J737" s="116">
        <v>6803572</v>
      </c>
      <c r="K737" s="116">
        <v>0</v>
      </c>
      <c r="L737" s="116">
        <v>0</v>
      </c>
      <c r="M737" s="116">
        <v>0</v>
      </c>
      <c r="N737" s="116">
        <v>0</v>
      </c>
      <c r="O737" s="116">
        <v>0</v>
      </c>
      <c r="P737" s="116">
        <v>0</v>
      </c>
      <c r="Q737" s="27" t="str">
        <f t="shared" si="187"/>
        <v>Registered</v>
      </c>
      <c r="R737" s="94">
        <f t="shared" si="188"/>
        <v>0.80000009406824468</v>
      </c>
      <c r="S737" s="95"/>
      <c r="T737" s="117">
        <f t="shared" si="196"/>
        <v>0</v>
      </c>
      <c r="U737" s="117">
        <f t="shared" si="197"/>
        <v>0</v>
      </c>
    </row>
    <row r="738" spans="1:21" x14ac:dyDescent="0.3">
      <c r="A738" s="114">
        <v>4786</v>
      </c>
      <c r="B738" s="114" t="s">
        <v>1430</v>
      </c>
      <c r="C738" s="114" t="s">
        <v>94</v>
      </c>
      <c r="D738" s="114" t="s">
        <v>5678</v>
      </c>
      <c r="E738" s="114" t="s">
        <v>5679</v>
      </c>
      <c r="F738" s="115">
        <v>45290</v>
      </c>
      <c r="G738" s="114" t="s">
        <v>4376</v>
      </c>
      <c r="H738" s="116">
        <v>8268750</v>
      </c>
      <c r="I738" s="116">
        <v>6615002</v>
      </c>
      <c r="J738" s="116">
        <v>6615002</v>
      </c>
      <c r="K738" s="116">
        <v>0</v>
      </c>
      <c r="L738" s="116">
        <v>0</v>
      </c>
      <c r="M738" s="116">
        <v>0</v>
      </c>
      <c r="N738" s="116">
        <v>0</v>
      </c>
      <c r="O738" s="116">
        <v>0</v>
      </c>
      <c r="P738" s="116">
        <v>0</v>
      </c>
      <c r="Q738" s="27" t="str">
        <f t="shared" si="187"/>
        <v>Registered</v>
      </c>
      <c r="R738" s="94">
        <f t="shared" si="188"/>
        <v>0.80000024187452756</v>
      </c>
      <c r="S738" s="95"/>
      <c r="T738" s="117">
        <f t="shared" si="196"/>
        <v>0</v>
      </c>
      <c r="U738" s="117">
        <f t="shared" si="197"/>
        <v>0</v>
      </c>
    </row>
    <row r="739" spans="1:21" x14ac:dyDescent="0.3">
      <c r="A739" s="114">
        <v>4787</v>
      </c>
      <c r="B739" s="114" t="s">
        <v>1430</v>
      </c>
      <c r="C739" s="114" t="s">
        <v>94</v>
      </c>
      <c r="D739" s="114" t="s">
        <v>5680</v>
      </c>
      <c r="E739" s="114" t="s">
        <v>5681</v>
      </c>
      <c r="F739" s="115">
        <v>45398</v>
      </c>
      <c r="G739" s="114" t="s">
        <v>5682</v>
      </c>
      <c r="H739" s="116">
        <v>12901786</v>
      </c>
      <c r="I739" s="116">
        <v>10321428</v>
      </c>
      <c r="J739" s="116">
        <v>10321428</v>
      </c>
      <c r="K739" s="116">
        <v>0</v>
      </c>
      <c r="L739" s="116">
        <v>0</v>
      </c>
      <c r="M739" s="116">
        <v>0</v>
      </c>
      <c r="N739" s="116">
        <v>0</v>
      </c>
      <c r="O739" s="116">
        <v>0</v>
      </c>
      <c r="P739" s="116">
        <v>0</v>
      </c>
      <c r="Q739" s="27" t="str">
        <f t="shared" si="187"/>
        <v>Registered</v>
      </c>
      <c r="R739" s="94">
        <f t="shared" si="188"/>
        <v>0.799999937993081</v>
      </c>
      <c r="S739" s="95"/>
      <c r="T739" s="117">
        <f t="shared" si="196"/>
        <v>0</v>
      </c>
      <c r="U739" s="117">
        <f t="shared" si="197"/>
        <v>0</v>
      </c>
    </row>
    <row r="740" spans="1:21" x14ac:dyDescent="0.3">
      <c r="A740" s="114">
        <v>4788</v>
      </c>
      <c r="B740" s="114" t="s">
        <v>1430</v>
      </c>
      <c r="C740" s="114" t="s">
        <v>94</v>
      </c>
      <c r="D740" s="114" t="s">
        <v>5683</v>
      </c>
      <c r="E740" s="114" t="s">
        <v>5510</v>
      </c>
      <c r="F740" s="115">
        <v>45297</v>
      </c>
      <c r="G740" s="114" t="s">
        <v>4065</v>
      </c>
      <c r="H740" s="116">
        <v>8078451</v>
      </c>
      <c r="I740" s="116">
        <v>6462762</v>
      </c>
      <c r="J740" s="116">
        <v>6462762</v>
      </c>
      <c r="K740" s="116">
        <v>0</v>
      </c>
      <c r="L740" s="116">
        <v>0</v>
      </c>
      <c r="M740" s="116">
        <v>0</v>
      </c>
      <c r="N740" s="116">
        <v>0</v>
      </c>
      <c r="O740" s="116">
        <v>0</v>
      </c>
      <c r="P740" s="116">
        <v>0</v>
      </c>
      <c r="Q740" s="27" t="str">
        <f t="shared" si="187"/>
        <v>Registered</v>
      </c>
      <c r="R740" s="94">
        <f t="shared" si="188"/>
        <v>0.80000014854332846</v>
      </c>
      <c r="S740" s="95"/>
      <c r="T740" s="117">
        <f t="shared" si="196"/>
        <v>0</v>
      </c>
      <c r="U740" s="117">
        <f t="shared" si="197"/>
        <v>0</v>
      </c>
    </row>
    <row r="741" spans="1:21" x14ac:dyDescent="0.3">
      <c r="A741" s="114">
        <v>4789</v>
      </c>
      <c r="B741" s="114" t="s">
        <v>1430</v>
      </c>
      <c r="C741" s="114" t="s">
        <v>94</v>
      </c>
      <c r="D741" s="114" t="s">
        <v>5684</v>
      </c>
      <c r="E741" s="114" t="s">
        <v>5685</v>
      </c>
      <c r="F741" s="115">
        <v>45336</v>
      </c>
      <c r="G741" s="114" t="s">
        <v>5427</v>
      </c>
      <c r="H741" s="116">
        <v>12169566</v>
      </c>
      <c r="I741" s="116">
        <v>8967046</v>
      </c>
      <c r="J741" s="116">
        <v>8967046</v>
      </c>
      <c r="K741" s="116">
        <v>0</v>
      </c>
      <c r="L741" s="116">
        <v>0</v>
      </c>
      <c r="M741" s="116">
        <v>0</v>
      </c>
      <c r="N741" s="116">
        <v>0</v>
      </c>
      <c r="O741" s="116">
        <v>0</v>
      </c>
      <c r="P741" s="116">
        <v>0</v>
      </c>
      <c r="Q741" s="27" t="str">
        <f t="shared" si="187"/>
        <v>Registered</v>
      </c>
      <c r="R741" s="94">
        <f t="shared" si="188"/>
        <v>0.73684188902052872</v>
      </c>
      <c r="S741" s="95"/>
      <c r="T741" s="117">
        <f t="shared" si="196"/>
        <v>0</v>
      </c>
      <c r="U741" s="117">
        <f t="shared" si="197"/>
        <v>0</v>
      </c>
    </row>
    <row r="742" spans="1:21" x14ac:dyDescent="0.3">
      <c r="A742" s="114">
        <v>4790</v>
      </c>
      <c r="B742" s="114" t="s">
        <v>1430</v>
      </c>
      <c r="C742" s="114" t="s">
        <v>94</v>
      </c>
      <c r="D742" s="114" t="s">
        <v>5686</v>
      </c>
      <c r="E742" s="114" t="s">
        <v>5687</v>
      </c>
      <c r="F742" s="115">
        <v>45336</v>
      </c>
      <c r="G742" s="114" t="s">
        <v>5427</v>
      </c>
      <c r="H742" s="116">
        <v>12140700</v>
      </c>
      <c r="I742" s="116">
        <v>9712560</v>
      </c>
      <c r="J742" s="116">
        <v>9712560</v>
      </c>
      <c r="K742" s="116">
        <v>0</v>
      </c>
      <c r="L742" s="116">
        <v>0</v>
      </c>
      <c r="M742" s="116">
        <v>0</v>
      </c>
      <c r="N742" s="116">
        <v>0</v>
      </c>
      <c r="O742" s="116">
        <v>0</v>
      </c>
      <c r="P742" s="116">
        <v>0</v>
      </c>
      <c r="Q742" s="27" t="str">
        <f t="shared" si="187"/>
        <v>Registered</v>
      </c>
      <c r="R742" s="94">
        <f t="shared" si="188"/>
        <v>0.8</v>
      </c>
      <c r="S742" s="95"/>
      <c r="T742" s="117">
        <f t="shared" si="196"/>
        <v>0</v>
      </c>
      <c r="U742" s="117">
        <f t="shared" si="197"/>
        <v>0</v>
      </c>
    </row>
    <row r="743" spans="1:21" x14ac:dyDescent="0.3">
      <c r="A743" s="114">
        <v>4791</v>
      </c>
      <c r="B743" s="114" t="s">
        <v>1430</v>
      </c>
      <c r="C743" s="114" t="s">
        <v>94</v>
      </c>
      <c r="D743" s="114" t="s">
        <v>5688</v>
      </c>
      <c r="E743" s="114" t="s">
        <v>5689</v>
      </c>
      <c r="F743" s="115">
        <v>45257</v>
      </c>
      <c r="G743" s="114" t="s">
        <v>5072</v>
      </c>
      <c r="H743" s="116">
        <v>8258929</v>
      </c>
      <c r="I743" s="116">
        <v>6607144</v>
      </c>
      <c r="J743" s="116">
        <v>6607144</v>
      </c>
      <c r="K743" s="116">
        <v>0</v>
      </c>
      <c r="L743" s="116">
        <v>0</v>
      </c>
      <c r="M743" s="116">
        <v>0</v>
      </c>
      <c r="N743" s="116">
        <v>0</v>
      </c>
      <c r="O743" s="116">
        <v>0</v>
      </c>
      <c r="P743" s="116">
        <v>0</v>
      </c>
      <c r="Q743" s="27" t="str">
        <f t="shared" si="187"/>
        <v>Registered</v>
      </c>
      <c r="R743" s="94">
        <f t="shared" si="188"/>
        <v>0.80000009686485984</v>
      </c>
      <c r="S743" s="95"/>
      <c r="T743" s="117">
        <f t="shared" si="196"/>
        <v>0</v>
      </c>
      <c r="U743" s="117">
        <f t="shared" si="197"/>
        <v>0</v>
      </c>
    </row>
    <row r="744" spans="1:21" x14ac:dyDescent="0.3">
      <c r="A744" s="114">
        <v>4792</v>
      </c>
      <c r="B744" s="114" t="s">
        <v>1430</v>
      </c>
      <c r="C744" s="114" t="s">
        <v>94</v>
      </c>
      <c r="D744" s="114" t="s">
        <v>5690</v>
      </c>
      <c r="E744" s="114" t="s">
        <v>5691</v>
      </c>
      <c r="F744" s="115">
        <v>45504</v>
      </c>
      <c r="G744" s="114" t="s">
        <v>2724</v>
      </c>
      <c r="H744" s="116">
        <v>8804464</v>
      </c>
      <c r="I744" s="116">
        <v>7043572</v>
      </c>
      <c r="J744" s="116">
        <v>7043572</v>
      </c>
      <c r="K744" s="116">
        <v>0</v>
      </c>
      <c r="L744" s="116">
        <v>0</v>
      </c>
      <c r="M744" s="116">
        <v>0</v>
      </c>
      <c r="N744" s="116">
        <v>0</v>
      </c>
      <c r="O744" s="116">
        <v>0</v>
      </c>
      <c r="P744" s="116">
        <v>0</v>
      </c>
      <c r="Q744" s="27" t="str">
        <f t="shared" si="187"/>
        <v>Registered</v>
      </c>
      <c r="R744" s="94">
        <f t="shared" si="188"/>
        <v>0.80000009086299861</v>
      </c>
      <c r="S744" s="95"/>
      <c r="T744" s="117">
        <f t="shared" si="196"/>
        <v>0</v>
      </c>
      <c r="U744" s="117">
        <f t="shared" si="197"/>
        <v>0</v>
      </c>
    </row>
    <row r="745" spans="1:21" x14ac:dyDescent="0.3">
      <c r="A745" s="114">
        <v>4793</v>
      </c>
      <c r="B745" s="114" t="s">
        <v>1430</v>
      </c>
      <c r="C745" s="114" t="s">
        <v>94</v>
      </c>
      <c r="D745" s="114" t="s">
        <v>5692</v>
      </c>
      <c r="E745" s="114" t="s">
        <v>5693</v>
      </c>
      <c r="F745" s="115">
        <v>45131</v>
      </c>
      <c r="G745" s="114" t="s">
        <v>2558</v>
      </c>
      <c r="H745" s="116">
        <v>7348845</v>
      </c>
      <c r="I745" s="116">
        <v>5817835</v>
      </c>
      <c r="J745" s="116">
        <v>5817835</v>
      </c>
      <c r="K745" s="116">
        <v>0</v>
      </c>
      <c r="L745" s="116">
        <v>0</v>
      </c>
      <c r="M745" s="116">
        <v>0</v>
      </c>
      <c r="N745" s="116">
        <v>0</v>
      </c>
      <c r="O745" s="116">
        <v>0</v>
      </c>
      <c r="P745" s="116">
        <v>0</v>
      </c>
      <c r="Q745" s="27" t="str">
        <f t="shared" si="187"/>
        <v>Registered</v>
      </c>
      <c r="R745" s="94">
        <f t="shared" si="188"/>
        <v>0.79166658161928849</v>
      </c>
      <c r="S745" s="95"/>
      <c r="T745" s="117">
        <f t="shared" si="196"/>
        <v>0</v>
      </c>
      <c r="U745" s="117">
        <f t="shared" si="197"/>
        <v>0</v>
      </c>
    </row>
    <row r="746" spans="1:21" x14ac:dyDescent="0.3">
      <c r="A746" s="114">
        <v>4794</v>
      </c>
      <c r="B746" s="114" t="s">
        <v>1430</v>
      </c>
      <c r="C746" s="114" t="s">
        <v>94</v>
      </c>
      <c r="D746" s="114" t="s">
        <v>5694</v>
      </c>
      <c r="E746" s="114" t="s">
        <v>5695</v>
      </c>
      <c r="F746" s="115">
        <v>45229</v>
      </c>
      <c r="G746" s="114" t="s">
        <v>1932</v>
      </c>
      <c r="H746" s="116">
        <v>12633929</v>
      </c>
      <c r="I746" s="116">
        <v>10107143</v>
      </c>
      <c r="J746" s="116">
        <v>10107143</v>
      </c>
      <c r="K746" s="116">
        <v>0</v>
      </c>
      <c r="L746" s="116">
        <v>0</v>
      </c>
      <c r="M746" s="116">
        <v>0</v>
      </c>
      <c r="N746" s="116">
        <v>0</v>
      </c>
      <c r="O746" s="116">
        <v>0</v>
      </c>
      <c r="P746" s="116">
        <v>0</v>
      </c>
      <c r="Q746" s="27" t="str">
        <f t="shared" si="187"/>
        <v>Registered</v>
      </c>
      <c r="R746" s="94">
        <f t="shared" si="188"/>
        <v>0.79999998416961182</v>
      </c>
      <c r="S746" s="95"/>
      <c r="T746" s="117">
        <f t="shared" si="196"/>
        <v>0</v>
      </c>
      <c r="U746" s="117">
        <f t="shared" si="197"/>
        <v>0</v>
      </c>
    </row>
    <row r="747" spans="1:21" x14ac:dyDescent="0.3">
      <c r="A747" s="114">
        <v>4795</v>
      </c>
      <c r="B747" s="114" t="s">
        <v>1430</v>
      </c>
      <c r="C747" s="114" t="s">
        <v>94</v>
      </c>
      <c r="D747" s="114" t="s">
        <v>5696</v>
      </c>
      <c r="E747" s="114" t="s">
        <v>5697</v>
      </c>
      <c r="F747" s="115">
        <v>45176</v>
      </c>
      <c r="G747" s="114" t="s">
        <v>2982</v>
      </c>
      <c r="H747" s="116">
        <v>12813108</v>
      </c>
      <c r="I747" s="116">
        <v>10250484</v>
      </c>
      <c r="J747" s="116">
        <v>10250484</v>
      </c>
      <c r="K747" s="116">
        <v>0</v>
      </c>
      <c r="L747" s="116">
        <v>0</v>
      </c>
      <c r="M747" s="116">
        <v>0</v>
      </c>
      <c r="N747" s="116">
        <v>0</v>
      </c>
      <c r="O747" s="116">
        <v>0</v>
      </c>
      <c r="P747" s="116">
        <v>0</v>
      </c>
      <c r="Q747" s="27" t="str">
        <f t="shared" si="187"/>
        <v>Registered</v>
      </c>
      <c r="R747" s="94">
        <f t="shared" si="188"/>
        <v>0.7999998126918153</v>
      </c>
      <c r="S747" s="95"/>
      <c r="T747" s="117">
        <f t="shared" si="196"/>
        <v>0</v>
      </c>
      <c r="U747" s="117">
        <f t="shared" si="197"/>
        <v>0</v>
      </c>
    </row>
    <row r="748" spans="1:21" x14ac:dyDescent="0.3">
      <c r="A748" s="114">
        <v>4796</v>
      </c>
      <c r="B748" s="114" t="s">
        <v>1430</v>
      </c>
      <c r="C748" s="114" t="s">
        <v>94</v>
      </c>
      <c r="D748" s="114" t="s">
        <v>5698</v>
      </c>
      <c r="E748" s="114" t="s">
        <v>5699</v>
      </c>
      <c r="F748" s="115">
        <v>45237</v>
      </c>
      <c r="G748" s="114" t="s">
        <v>4866</v>
      </c>
      <c r="H748" s="116">
        <v>12276786</v>
      </c>
      <c r="I748" s="116">
        <v>8839284</v>
      </c>
      <c r="J748" s="116">
        <v>8839284</v>
      </c>
      <c r="K748" s="116">
        <v>0</v>
      </c>
      <c r="L748" s="116">
        <v>0</v>
      </c>
      <c r="M748" s="116">
        <v>0</v>
      </c>
      <c r="N748" s="116">
        <v>0</v>
      </c>
      <c r="O748" s="116">
        <v>0</v>
      </c>
      <c r="P748" s="116">
        <v>0</v>
      </c>
      <c r="Q748" s="27" t="str">
        <f t="shared" si="187"/>
        <v>Registered</v>
      </c>
      <c r="R748" s="94">
        <f t="shared" si="188"/>
        <v>0.71999984360727631</v>
      </c>
      <c r="S748" s="95"/>
      <c r="T748" s="117">
        <f t="shared" si="196"/>
        <v>0</v>
      </c>
      <c r="U748" s="117">
        <f t="shared" si="197"/>
        <v>0</v>
      </c>
    </row>
    <row r="749" spans="1:21" x14ac:dyDescent="0.3">
      <c r="A749" s="114">
        <v>4797</v>
      </c>
      <c r="B749" s="114" t="s">
        <v>1430</v>
      </c>
      <c r="C749" s="114" t="s">
        <v>94</v>
      </c>
      <c r="D749" s="114" t="s">
        <v>5700</v>
      </c>
      <c r="E749" s="114" t="s">
        <v>5701</v>
      </c>
      <c r="F749" s="115">
        <v>45206</v>
      </c>
      <c r="G749" s="114" t="s">
        <v>5483</v>
      </c>
      <c r="H749" s="116">
        <v>11886000</v>
      </c>
      <c r="I749" s="116">
        <v>9508800</v>
      </c>
      <c r="J749" s="116">
        <v>9508800</v>
      </c>
      <c r="K749" s="116">
        <v>0</v>
      </c>
      <c r="L749" s="116">
        <v>0</v>
      </c>
      <c r="M749" s="116">
        <v>0</v>
      </c>
      <c r="N749" s="116">
        <v>0</v>
      </c>
      <c r="O749" s="116">
        <v>0</v>
      </c>
      <c r="P749" s="116">
        <v>0</v>
      </c>
      <c r="Q749" s="27" t="str">
        <f t="shared" si="187"/>
        <v>Registered</v>
      </c>
      <c r="R749" s="94">
        <f t="shared" si="188"/>
        <v>0.8</v>
      </c>
      <c r="S749" s="95"/>
      <c r="T749" s="117">
        <f t="shared" si="196"/>
        <v>0</v>
      </c>
      <c r="U749" s="117">
        <f t="shared" si="197"/>
        <v>0</v>
      </c>
    </row>
    <row r="750" spans="1:21" x14ac:dyDescent="0.3">
      <c r="A750" s="114">
        <v>4798</v>
      </c>
      <c r="B750" s="114" t="s">
        <v>1430</v>
      </c>
      <c r="C750" s="114" t="s">
        <v>94</v>
      </c>
      <c r="D750" s="114" t="s">
        <v>5702</v>
      </c>
      <c r="E750" s="114" t="s">
        <v>5703</v>
      </c>
      <c r="F750" s="115">
        <v>45253</v>
      </c>
      <c r="G750" s="114" t="s">
        <v>5384</v>
      </c>
      <c r="H750" s="116">
        <v>8078451</v>
      </c>
      <c r="I750" s="116">
        <v>6462762</v>
      </c>
      <c r="J750" s="116">
        <v>6462762</v>
      </c>
      <c r="K750" s="116">
        <v>0</v>
      </c>
      <c r="L750" s="116">
        <v>0</v>
      </c>
      <c r="M750" s="116">
        <v>0</v>
      </c>
      <c r="N750" s="116">
        <v>0</v>
      </c>
      <c r="O750" s="116">
        <v>0</v>
      </c>
      <c r="P750" s="116">
        <v>0</v>
      </c>
      <c r="Q750" s="27" t="str">
        <f t="shared" si="187"/>
        <v>Registered</v>
      </c>
      <c r="R750" s="94">
        <f t="shared" si="188"/>
        <v>0.80000014854332846</v>
      </c>
      <c r="S750" s="95"/>
      <c r="T750" s="117">
        <f t="shared" si="196"/>
        <v>0</v>
      </c>
      <c r="U750" s="117">
        <f t="shared" si="197"/>
        <v>0</v>
      </c>
    </row>
    <row r="751" spans="1:21" x14ac:dyDescent="0.3">
      <c r="A751" s="114">
        <v>4799</v>
      </c>
      <c r="B751" s="114" t="s">
        <v>1430</v>
      </c>
      <c r="C751" s="114" t="s">
        <v>94</v>
      </c>
      <c r="D751" s="114" t="s">
        <v>5704</v>
      </c>
      <c r="E751" s="114" t="s">
        <v>5705</v>
      </c>
      <c r="F751" s="115">
        <v>45472</v>
      </c>
      <c r="G751" s="114" t="s">
        <v>5706</v>
      </c>
      <c r="H751" s="116">
        <v>8715179</v>
      </c>
      <c r="I751" s="116">
        <v>6972144</v>
      </c>
      <c r="J751" s="116">
        <v>6972144</v>
      </c>
      <c r="K751" s="116">
        <v>0</v>
      </c>
      <c r="L751" s="116">
        <v>0</v>
      </c>
      <c r="M751" s="116">
        <v>0</v>
      </c>
      <c r="N751" s="116">
        <v>0</v>
      </c>
      <c r="O751" s="116">
        <v>0</v>
      </c>
      <c r="P751" s="116">
        <v>0</v>
      </c>
      <c r="Q751" s="27" t="str">
        <f t="shared" si="187"/>
        <v>Registered</v>
      </c>
      <c r="R751" s="94">
        <f t="shared" si="188"/>
        <v>0.80000009179386911</v>
      </c>
      <c r="S751" s="95"/>
      <c r="T751" s="117">
        <f t="shared" si="196"/>
        <v>0</v>
      </c>
      <c r="U751" s="117">
        <f t="shared" si="197"/>
        <v>0</v>
      </c>
    </row>
    <row r="752" spans="1:21" x14ac:dyDescent="0.3">
      <c r="A752" s="114">
        <v>4800</v>
      </c>
      <c r="B752" s="114" t="s">
        <v>1430</v>
      </c>
      <c r="C752" s="114" t="s">
        <v>94</v>
      </c>
      <c r="D752" s="114" t="s">
        <v>5707</v>
      </c>
      <c r="E752" s="114" t="s">
        <v>5708</v>
      </c>
      <c r="F752" s="115">
        <v>45212</v>
      </c>
      <c r="G752" s="114" t="s">
        <v>5709</v>
      </c>
      <c r="H752" s="116">
        <v>12056586</v>
      </c>
      <c r="I752" s="116">
        <v>9645268</v>
      </c>
      <c r="J752" s="116">
        <v>9645268</v>
      </c>
      <c r="K752" s="116">
        <v>0</v>
      </c>
      <c r="L752" s="116">
        <v>0</v>
      </c>
      <c r="M752" s="116">
        <v>0</v>
      </c>
      <c r="N752" s="116">
        <v>0</v>
      </c>
      <c r="O752" s="116">
        <v>0</v>
      </c>
      <c r="P752" s="116">
        <v>0</v>
      </c>
      <c r="Q752" s="27" t="str">
        <f t="shared" si="187"/>
        <v>Registered</v>
      </c>
      <c r="R752" s="94">
        <f t="shared" si="188"/>
        <v>0.79999993364622457</v>
      </c>
      <c r="S752" s="95"/>
      <c r="T752" s="117">
        <f t="shared" si="196"/>
        <v>0</v>
      </c>
      <c r="U752" s="117">
        <f t="shared" si="197"/>
        <v>0</v>
      </c>
    </row>
    <row r="753" spans="1:21" x14ac:dyDescent="0.3">
      <c r="A753" s="114">
        <v>4801</v>
      </c>
      <c r="B753" s="114" t="s">
        <v>1430</v>
      </c>
      <c r="C753" s="114" t="s">
        <v>94</v>
      </c>
      <c r="D753" s="114" t="s">
        <v>2934</v>
      </c>
      <c r="E753" s="114" t="s">
        <v>2935</v>
      </c>
      <c r="F753" s="115">
        <v>45304</v>
      </c>
      <c r="G753" s="114" t="s">
        <v>2936</v>
      </c>
      <c r="H753" s="116">
        <v>12276786</v>
      </c>
      <c r="I753" s="116">
        <v>9821428</v>
      </c>
      <c r="J753" s="116">
        <v>9821428</v>
      </c>
      <c r="K753" s="116">
        <v>0</v>
      </c>
      <c r="L753" s="116">
        <v>0</v>
      </c>
      <c r="M753" s="116">
        <v>0</v>
      </c>
      <c r="N753" s="116">
        <v>0</v>
      </c>
      <c r="O753" s="116">
        <v>0</v>
      </c>
      <c r="P753" s="116">
        <v>0</v>
      </c>
      <c r="Q753" s="27" t="str">
        <f t="shared" si="187"/>
        <v>Registered</v>
      </c>
      <c r="R753" s="94">
        <f t="shared" si="188"/>
        <v>0.79999993483636511</v>
      </c>
      <c r="S753" s="95"/>
      <c r="T753" s="117">
        <f t="shared" si="196"/>
        <v>0</v>
      </c>
      <c r="U753" s="117">
        <f t="shared" si="197"/>
        <v>0</v>
      </c>
    </row>
    <row r="754" spans="1:21" x14ac:dyDescent="0.3">
      <c r="A754" s="114">
        <v>4802</v>
      </c>
      <c r="B754" s="114" t="s">
        <v>1430</v>
      </c>
      <c r="C754" s="114" t="s">
        <v>94</v>
      </c>
      <c r="D754" s="114" t="s">
        <v>5710</v>
      </c>
      <c r="E754" s="114" t="s">
        <v>5711</v>
      </c>
      <c r="F754" s="115">
        <v>45206</v>
      </c>
      <c r="G754" s="114" t="s">
        <v>1620</v>
      </c>
      <c r="H754" s="116">
        <v>12063393</v>
      </c>
      <c r="I754" s="116">
        <v>9650717</v>
      </c>
      <c r="J754" s="116">
        <v>9650717</v>
      </c>
      <c r="K754" s="116">
        <v>0</v>
      </c>
      <c r="L754" s="116">
        <v>0</v>
      </c>
      <c r="M754" s="116">
        <v>0</v>
      </c>
      <c r="N754" s="116">
        <v>0</v>
      </c>
      <c r="O754" s="116">
        <v>0</v>
      </c>
      <c r="P754" s="116">
        <v>0</v>
      </c>
      <c r="Q754" s="27" t="str">
        <f t="shared" si="187"/>
        <v>Registered</v>
      </c>
      <c r="R754" s="94">
        <f t="shared" si="188"/>
        <v>0.80000021552808565</v>
      </c>
      <c r="S754" s="95"/>
      <c r="T754" s="117">
        <f t="shared" si="196"/>
        <v>0</v>
      </c>
      <c r="U754" s="117">
        <f t="shared" si="197"/>
        <v>0</v>
      </c>
    </row>
    <row r="755" spans="1:21" x14ac:dyDescent="0.3">
      <c r="A755" s="114">
        <v>4803</v>
      </c>
      <c r="B755" s="114" t="s">
        <v>1430</v>
      </c>
      <c r="C755" s="114" t="s">
        <v>94</v>
      </c>
      <c r="D755" s="114" t="s">
        <v>5712</v>
      </c>
      <c r="E755" s="114" t="s">
        <v>5713</v>
      </c>
      <c r="F755" s="115">
        <v>45215</v>
      </c>
      <c r="G755" s="114" t="s">
        <v>1514</v>
      </c>
      <c r="H755" s="116">
        <v>8170000</v>
      </c>
      <c r="I755" s="116">
        <v>6536000</v>
      </c>
      <c r="J755" s="116">
        <v>6536000</v>
      </c>
      <c r="K755" s="116">
        <v>0</v>
      </c>
      <c r="L755" s="116">
        <v>0</v>
      </c>
      <c r="M755" s="116">
        <v>0</v>
      </c>
      <c r="N755" s="116">
        <v>0</v>
      </c>
      <c r="O755" s="116">
        <v>0</v>
      </c>
      <c r="P755" s="116">
        <v>0</v>
      </c>
      <c r="Q755" s="27" t="str">
        <f t="shared" si="187"/>
        <v>Registered</v>
      </c>
      <c r="R755" s="94">
        <f t="shared" si="188"/>
        <v>0.8</v>
      </c>
      <c r="S755" s="95"/>
      <c r="T755" s="117">
        <f t="shared" si="196"/>
        <v>0</v>
      </c>
      <c r="U755" s="117">
        <f t="shared" si="197"/>
        <v>0</v>
      </c>
    </row>
    <row r="756" spans="1:21" x14ac:dyDescent="0.3">
      <c r="A756" s="114">
        <v>4804</v>
      </c>
      <c r="B756" s="114" t="s">
        <v>1430</v>
      </c>
      <c r="C756" s="114" t="s">
        <v>94</v>
      </c>
      <c r="D756" s="114" t="s">
        <v>5714</v>
      </c>
      <c r="E756" s="114" t="s">
        <v>5715</v>
      </c>
      <c r="F756" s="115">
        <v>45229</v>
      </c>
      <c r="G756" s="114" t="s">
        <v>4376</v>
      </c>
      <c r="H756" s="116">
        <v>8441500</v>
      </c>
      <c r="I756" s="116">
        <v>6753200</v>
      </c>
      <c r="J756" s="116">
        <v>6753200</v>
      </c>
      <c r="K756" s="116">
        <v>0</v>
      </c>
      <c r="L756" s="116">
        <v>0</v>
      </c>
      <c r="M756" s="116">
        <v>0</v>
      </c>
      <c r="N756" s="116">
        <v>0</v>
      </c>
      <c r="O756" s="116">
        <v>0</v>
      </c>
      <c r="P756" s="116">
        <v>0</v>
      </c>
      <c r="Q756" s="27" t="str">
        <f t="shared" si="187"/>
        <v>Registered</v>
      </c>
      <c r="R756" s="94">
        <f t="shared" si="188"/>
        <v>0.8</v>
      </c>
      <c r="S756" s="95"/>
      <c r="T756" s="117">
        <f t="shared" si="196"/>
        <v>0</v>
      </c>
      <c r="U756" s="117">
        <f t="shared" si="197"/>
        <v>0</v>
      </c>
    </row>
    <row r="757" spans="1:21" x14ac:dyDescent="0.3">
      <c r="A757" s="114">
        <v>4805</v>
      </c>
      <c r="B757" s="114" t="s">
        <v>1430</v>
      </c>
      <c r="C757" s="114" t="s">
        <v>94</v>
      </c>
      <c r="D757" s="114" t="s">
        <v>2109</v>
      </c>
      <c r="E757" s="114" t="s">
        <v>2110</v>
      </c>
      <c r="F757" s="115">
        <v>45565</v>
      </c>
      <c r="G757" s="114" t="s">
        <v>2111</v>
      </c>
      <c r="H757" s="116">
        <v>11764593</v>
      </c>
      <c r="I757" s="116">
        <v>2941149</v>
      </c>
      <c r="J757" s="116">
        <v>2941149</v>
      </c>
      <c r="K757" s="116">
        <v>0</v>
      </c>
      <c r="L757" s="116">
        <v>0</v>
      </c>
      <c r="M757" s="116">
        <v>0</v>
      </c>
      <c r="N757" s="116">
        <v>0</v>
      </c>
      <c r="O757" s="116">
        <v>0</v>
      </c>
      <c r="P757" s="116">
        <v>0</v>
      </c>
      <c r="Q757" s="27" t="str">
        <f t="shared" si="187"/>
        <v>Registered</v>
      </c>
      <c r="R757" s="94">
        <f t="shared" si="188"/>
        <v>0.25000006375061168</v>
      </c>
      <c r="S757" s="95"/>
      <c r="T757" s="117">
        <f t="shared" si="196"/>
        <v>0</v>
      </c>
      <c r="U757" s="117">
        <f t="shared" si="197"/>
        <v>0</v>
      </c>
    </row>
    <row r="758" spans="1:21" x14ac:dyDescent="0.3">
      <c r="A758" s="114">
        <v>4806</v>
      </c>
      <c r="B758" s="114" t="s">
        <v>1430</v>
      </c>
      <c r="C758" s="114" t="s">
        <v>94</v>
      </c>
      <c r="D758" s="114" t="s">
        <v>5716</v>
      </c>
      <c r="E758" s="114" t="s">
        <v>5717</v>
      </c>
      <c r="F758" s="115">
        <v>45138</v>
      </c>
      <c r="G758" s="114" t="s">
        <v>3243</v>
      </c>
      <c r="H758" s="116">
        <v>7348845</v>
      </c>
      <c r="I758" s="116">
        <v>5144193</v>
      </c>
      <c r="J758" s="116">
        <v>5144193</v>
      </c>
      <c r="K758" s="116">
        <v>0</v>
      </c>
      <c r="L758" s="116">
        <v>0</v>
      </c>
      <c r="M758" s="116">
        <v>0</v>
      </c>
      <c r="N758" s="116">
        <v>0</v>
      </c>
      <c r="O758" s="116">
        <v>0</v>
      </c>
      <c r="P758" s="116">
        <v>0</v>
      </c>
      <c r="Q758" s="27" t="str">
        <f t="shared" si="187"/>
        <v>Registered</v>
      </c>
      <c r="R758" s="94">
        <f t="shared" si="188"/>
        <v>0.70000020411370767</v>
      </c>
      <c r="S758" s="95"/>
      <c r="T758" s="117">
        <f t="shared" si="196"/>
        <v>0</v>
      </c>
      <c r="U758" s="117">
        <f t="shared" si="197"/>
        <v>0</v>
      </c>
    </row>
    <row r="759" spans="1:21" x14ac:dyDescent="0.3">
      <c r="A759" s="114">
        <v>4807</v>
      </c>
      <c r="B759" s="114" t="s">
        <v>1430</v>
      </c>
      <c r="C759" s="114" t="s">
        <v>94</v>
      </c>
      <c r="D759" s="114" t="s">
        <v>5718</v>
      </c>
      <c r="E759" s="114" t="s">
        <v>5719</v>
      </c>
      <c r="F759" s="115">
        <v>45236</v>
      </c>
      <c r="G759" s="114" t="s">
        <v>5720</v>
      </c>
      <c r="H759" s="116">
        <v>11860530</v>
      </c>
      <c r="I759" s="116">
        <v>9488426</v>
      </c>
      <c r="J759" s="116">
        <v>9488426</v>
      </c>
      <c r="K759" s="116">
        <v>0</v>
      </c>
      <c r="L759" s="116">
        <v>0</v>
      </c>
      <c r="M759" s="116">
        <v>0</v>
      </c>
      <c r="N759" s="116">
        <v>0</v>
      </c>
      <c r="O759" s="116">
        <v>0</v>
      </c>
      <c r="P759" s="116">
        <v>0</v>
      </c>
      <c r="Q759" s="27" t="str">
        <f t="shared" si="187"/>
        <v>Registered</v>
      </c>
      <c r="R759" s="94">
        <f t="shared" si="188"/>
        <v>0.80000016862652845</v>
      </c>
      <c r="S759" s="95"/>
      <c r="T759" s="117">
        <f t="shared" si="196"/>
        <v>0</v>
      </c>
      <c r="U759" s="117">
        <f t="shared" si="197"/>
        <v>0</v>
      </c>
    </row>
    <row r="760" spans="1:21" x14ac:dyDescent="0.3">
      <c r="A760" s="114">
        <v>4808</v>
      </c>
      <c r="B760" s="114" t="s">
        <v>1430</v>
      </c>
      <c r="C760" s="114" t="s">
        <v>94</v>
      </c>
      <c r="D760" s="114" t="s">
        <v>5721</v>
      </c>
      <c r="E760" s="114" t="s">
        <v>5722</v>
      </c>
      <c r="F760" s="115">
        <v>45187</v>
      </c>
      <c r="G760" s="114" t="s">
        <v>4898</v>
      </c>
      <c r="H760" s="116">
        <v>8392857</v>
      </c>
      <c r="I760" s="116">
        <v>6714285</v>
      </c>
      <c r="J760" s="116">
        <v>6714285</v>
      </c>
      <c r="K760" s="116">
        <v>0</v>
      </c>
      <c r="L760" s="116">
        <v>0</v>
      </c>
      <c r="M760" s="116">
        <v>0</v>
      </c>
      <c r="N760" s="116">
        <v>0</v>
      </c>
      <c r="O760" s="116">
        <v>0</v>
      </c>
      <c r="P760" s="116">
        <v>0</v>
      </c>
      <c r="Q760" s="27" t="str">
        <f t="shared" si="187"/>
        <v>Registered</v>
      </c>
      <c r="R760" s="94">
        <f t="shared" si="188"/>
        <v>0.79999992851063706</v>
      </c>
      <c r="S760" s="95"/>
      <c r="T760" s="117">
        <f t="shared" si="196"/>
        <v>0</v>
      </c>
      <c r="U760" s="117">
        <f t="shared" si="197"/>
        <v>0</v>
      </c>
    </row>
    <row r="761" spans="1:21" x14ac:dyDescent="0.3">
      <c r="A761" s="114">
        <v>4809</v>
      </c>
      <c r="B761" s="114" t="s">
        <v>1430</v>
      </c>
      <c r="C761" s="114" t="s">
        <v>94</v>
      </c>
      <c r="D761" s="114" t="s">
        <v>5723</v>
      </c>
      <c r="E761" s="114" t="s">
        <v>5724</v>
      </c>
      <c r="F761" s="115">
        <v>45379</v>
      </c>
      <c r="G761" s="114" t="s">
        <v>2562</v>
      </c>
      <c r="H761" s="116">
        <v>8349000</v>
      </c>
      <c r="I761" s="116">
        <v>6679200</v>
      </c>
      <c r="J761" s="116">
        <v>6679200</v>
      </c>
      <c r="K761" s="116">
        <v>0</v>
      </c>
      <c r="L761" s="116">
        <v>0</v>
      </c>
      <c r="M761" s="116">
        <v>0</v>
      </c>
      <c r="N761" s="116">
        <v>0</v>
      </c>
      <c r="O761" s="116">
        <v>0</v>
      </c>
      <c r="P761" s="116">
        <v>0</v>
      </c>
      <c r="Q761" s="27" t="str">
        <f t="shared" si="187"/>
        <v>Registered</v>
      </c>
      <c r="R761" s="94">
        <f t="shared" si="188"/>
        <v>0.8</v>
      </c>
      <c r="S761" s="95"/>
      <c r="T761" s="117">
        <f t="shared" si="196"/>
        <v>0</v>
      </c>
      <c r="U761" s="117">
        <f t="shared" si="197"/>
        <v>0</v>
      </c>
    </row>
    <row r="762" spans="1:21" x14ac:dyDescent="0.3">
      <c r="A762" s="114">
        <v>4810</v>
      </c>
      <c r="B762" s="114" t="s">
        <v>1430</v>
      </c>
      <c r="C762" s="114" t="s">
        <v>94</v>
      </c>
      <c r="D762" s="114" t="s">
        <v>5725</v>
      </c>
      <c r="E762" s="114" t="s">
        <v>5726</v>
      </c>
      <c r="F762" s="115">
        <v>45176</v>
      </c>
      <c r="G762" s="114" t="s">
        <v>5479</v>
      </c>
      <c r="H762" s="116">
        <v>12096841</v>
      </c>
      <c r="I762" s="116">
        <v>9677474</v>
      </c>
      <c r="J762" s="116">
        <v>9677474</v>
      </c>
      <c r="K762" s="116">
        <v>0</v>
      </c>
      <c r="L762" s="116">
        <v>0</v>
      </c>
      <c r="M762" s="116">
        <v>0</v>
      </c>
      <c r="N762" s="116">
        <v>0</v>
      </c>
      <c r="O762" s="116">
        <v>0</v>
      </c>
      <c r="P762" s="116">
        <v>0</v>
      </c>
      <c r="Q762" s="27" t="str">
        <f t="shared" si="187"/>
        <v>Registered</v>
      </c>
      <c r="R762" s="94">
        <f t="shared" si="188"/>
        <v>0.80000009919945214</v>
      </c>
      <c r="S762" s="95"/>
      <c r="T762" s="117">
        <f t="shared" si="196"/>
        <v>0</v>
      </c>
      <c r="U762" s="117">
        <f t="shared" si="197"/>
        <v>0</v>
      </c>
    </row>
    <row r="763" spans="1:21" x14ac:dyDescent="0.3">
      <c r="A763" s="114">
        <v>4811</v>
      </c>
      <c r="B763" s="114" t="s">
        <v>1430</v>
      </c>
      <c r="C763" s="114" t="s">
        <v>94</v>
      </c>
      <c r="D763" s="114" t="s">
        <v>5727</v>
      </c>
      <c r="E763" s="114" t="s">
        <v>5728</v>
      </c>
      <c r="F763" s="115">
        <v>45107</v>
      </c>
      <c r="G763" s="114" t="s">
        <v>3548</v>
      </c>
      <c r="H763" s="116">
        <v>11776786</v>
      </c>
      <c r="I763" s="116">
        <v>9421428</v>
      </c>
      <c r="J763" s="116">
        <v>9421428</v>
      </c>
      <c r="K763" s="116">
        <v>0</v>
      </c>
      <c r="L763" s="116">
        <v>0</v>
      </c>
      <c r="M763" s="116">
        <v>0</v>
      </c>
      <c r="N763" s="116">
        <v>0</v>
      </c>
      <c r="O763" s="116">
        <v>0</v>
      </c>
      <c r="P763" s="116">
        <v>0</v>
      </c>
      <c r="Q763" s="27" t="str">
        <f t="shared" si="187"/>
        <v>Registered</v>
      </c>
      <c r="R763" s="94">
        <f t="shared" si="188"/>
        <v>0.79999993206975151</v>
      </c>
      <c r="S763" s="95"/>
      <c r="T763" s="117">
        <f t="shared" si="196"/>
        <v>0</v>
      </c>
      <c r="U763" s="117">
        <f t="shared" si="197"/>
        <v>0</v>
      </c>
    </row>
    <row r="764" spans="1:21" x14ac:dyDescent="0.3">
      <c r="A764" s="114">
        <v>4812</v>
      </c>
      <c r="B764" s="114" t="s">
        <v>1430</v>
      </c>
      <c r="C764" s="114" t="s">
        <v>94</v>
      </c>
      <c r="D764" s="114" t="s">
        <v>5729</v>
      </c>
      <c r="E764" s="114" t="s">
        <v>5730</v>
      </c>
      <c r="F764" s="115">
        <v>45496</v>
      </c>
      <c r="G764" s="114" t="s">
        <v>3408</v>
      </c>
      <c r="H764" s="116">
        <v>8776786</v>
      </c>
      <c r="I764" s="116">
        <v>7021428</v>
      </c>
      <c r="J764" s="116">
        <v>7021428</v>
      </c>
      <c r="K764" s="116">
        <v>0</v>
      </c>
      <c r="L764" s="116">
        <v>0</v>
      </c>
      <c r="M764" s="116">
        <v>0</v>
      </c>
      <c r="N764" s="116">
        <v>0</v>
      </c>
      <c r="O764" s="116">
        <v>0</v>
      </c>
      <c r="P764" s="116">
        <v>0</v>
      </c>
      <c r="Q764" s="27" t="str">
        <f t="shared" si="187"/>
        <v>Registered</v>
      </c>
      <c r="R764" s="94">
        <f t="shared" si="188"/>
        <v>0.79999990885046079</v>
      </c>
      <c r="S764" s="95"/>
      <c r="T764" s="117">
        <f t="shared" si="196"/>
        <v>0</v>
      </c>
      <c r="U764" s="117">
        <f t="shared" si="197"/>
        <v>0</v>
      </c>
    </row>
    <row r="765" spans="1:21" x14ac:dyDescent="0.3">
      <c r="A765" s="114">
        <v>4813</v>
      </c>
      <c r="B765" s="114" t="s">
        <v>1430</v>
      </c>
      <c r="C765" s="114" t="s">
        <v>94</v>
      </c>
      <c r="D765" s="114" t="s">
        <v>5731</v>
      </c>
      <c r="E765" s="114" t="s">
        <v>5732</v>
      </c>
      <c r="F765" s="115">
        <v>45821</v>
      </c>
      <c r="G765" s="114" t="s">
        <v>4173</v>
      </c>
      <c r="H765" s="116">
        <v>9069643</v>
      </c>
      <c r="I765" s="116">
        <v>6530143</v>
      </c>
      <c r="J765" s="116">
        <v>6530143</v>
      </c>
      <c r="K765" s="116">
        <v>0</v>
      </c>
      <c r="L765" s="116">
        <v>0</v>
      </c>
      <c r="M765" s="116">
        <v>0</v>
      </c>
      <c r="N765" s="116">
        <v>0</v>
      </c>
      <c r="O765" s="116">
        <v>0</v>
      </c>
      <c r="P765" s="116">
        <v>0</v>
      </c>
      <c r="Q765" s="27" t="str">
        <f t="shared" si="187"/>
        <v>Registered</v>
      </c>
      <c r="R765" s="94">
        <f t="shared" si="188"/>
        <v>0.72000000441031697</v>
      </c>
      <c r="S765" s="95"/>
      <c r="T765" s="117">
        <f t="shared" si="196"/>
        <v>0</v>
      </c>
      <c r="U765" s="117">
        <f t="shared" si="197"/>
        <v>0</v>
      </c>
    </row>
    <row r="766" spans="1:21" x14ac:dyDescent="0.3">
      <c r="A766" s="114">
        <v>4814</v>
      </c>
      <c r="B766" s="114" t="s">
        <v>1430</v>
      </c>
      <c r="C766" s="114" t="s">
        <v>94</v>
      </c>
      <c r="D766" s="114" t="s">
        <v>5733</v>
      </c>
      <c r="E766" s="114" t="s">
        <v>5734</v>
      </c>
      <c r="F766" s="115">
        <v>45565</v>
      </c>
      <c r="G766" s="114" t="s">
        <v>2577</v>
      </c>
      <c r="H766" s="116">
        <v>8973214</v>
      </c>
      <c r="I766" s="116">
        <v>6281250</v>
      </c>
      <c r="J766" s="116">
        <v>6281250</v>
      </c>
      <c r="K766" s="116">
        <v>0</v>
      </c>
      <c r="L766" s="116">
        <v>0</v>
      </c>
      <c r="M766" s="116">
        <v>0</v>
      </c>
      <c r="N766" s="116">
        <v>0</v>
      </c>
      <c r="O766" s="116">
        <v>0</v>
      </c>
      <c r="P766" s="116">
        <v>0</v>
      </c>
      <c r="Q766" s="27" t="str">
        <f t="shared" si="187"/>
        <v>Registered</v>
      </c>
      <c r="R766" s="94">
        <f t="shared" si="188"/>
        <v>0.70000002228855795</v>
      </c>
      <c r="S766" s="95"/>
      <c r="T766" s="117">
        <f t="shared" si="196"/>
        <v>0</v>
      </c>
      <c r="U766" s="117">
        <f t="shared" si="197"/>
        <v>0</v>
      </c>
    </row>
    <row r="767" spans="1:21" x14ac:dyDescent="0.3">
      <c r="A767" s="114">
        <v>4815</v>
      </c>
      <c r="B767" s="114" t="s">
        <v>1430</v>
      </c>
      <c r="C767" s="114" t="s">
        <v>94</v>
      </c>
      <c r="D767" s="114" t="s">
        <v>5735</v>
      </c>
      <c r="E767" s="114" t="s">
        <v>5736</v>
      </c>
      <c r="F767" s="115">
        <v>45359</v>
      </c>
      <c r="G767" s="114" t="s">
        <v>5737</v>
      </c>
      <c r="H767" s="116">
        <v>12907950</v>
      </c>
      <c r="I767" s="116">
        <v>10326362</v>
      </c>
      <c r="J767" s="116">
        <v>10326362</v>
      </c>
      <c r="K767" s="116">
        <v>0</v>
      </c>
      <c r="L767" s="116">
        <v>0</v>
      </c>
      <c r="M767" s="116">
        <v>0</v>
      </c>
      <c r="N767" s="116">
        <v>0</v>
      </c>
      <c r="O767" s="116">
        <v>0</v>
      </c>
      <c r="P767" s="116">
        <v>0</v>
      </c>
      <c r="Q767" s="27" t="str">
        <f t="shared" si="187"/>
        <v>Registered</v>
      </c>
      <c r="R767" s="94">
        <f t="shared" si="188"/>
        <v>0.80000015494327137</v>
      </c>
      <c r="S767" s="95"/>
      <c r="T767" s="117">
        <f t="shared" si="196"/>
        <v>0</v>
      </c>
      <c r="U767" s="117">
        <f t="shared" si="197"/>
        <v>0</v>
      </c>
    </row>
    <row r="768" spans="1:21" x14ac:dyDescent="0.3">
      <c r="A768" s="114">
        <v>4816</v>
      </c>
      <c r="B768" s="114" t="s">
        <v>1430</v>
      </c>
      <c r="C768" s="114" t="s">
        <v>94</v>
      </c>
      <c r="D768" s="114" t="s">
        <v>5738</v>
      </c>
      <c r="E768" s="114" t="s">
        <v>5739</v>
      </c>
      <c r="F768" s="115">
        <v>45206</v>
      </c>
      <c r="G768" s="114" t="s">
        <v>5072</v>
      </c>
      <c r="H768" s="116">
        <v>12232143</v>
      </c>
      <c r="I768" s="116">
        <v>9785715</v>
      </c>
      <c r="J768" s="116">
        <v>9785715</v>
      </c>
      <c r="K768" s="116">
        <v>0</v>
      </c>
      <c r="L768" s="116">
        <v>0</v>
      </c>
      <c r="M768" s="116">
        <v>0</v>
      </c>
      <c r="N768" s="116">
        <v>0</v>
      </c>
      <c r="O768" s="116">
        <v>0</v>
      </c>
      <c r="P768" s="116">
        <v>0</v>
      </c>
      <c r="Q768" s="27" t="str">
        <f t="shared" si="187"/>
        <v>Registered</v>
      </c>
      <c r="R768" s="94">
        <f t="shared" si="188"/>
        <v>0.80000004905109434</v>
      </c>
      <c r="S768" s="95"/>
      <c r="T768" s="117">
        <f t="shared" si="196"/>
        <v>0</v>
      </c>
      <c r="U768" s="117">
        <f t="shared" si="197"/>
        <v>0</v>
      </c>
    </row>
    <row r="769" spans="1:21" x14ac:dyDescent="0.3">
      <c r="A769" s="114">
        <v>4817</v>
      </c>
      <c r="B769" s="114" t="s">
        <v>1430</v>
      </c>
      <c r="C769" s="114" t="s">
        <v>94</v>
      </c>
      <c r="D769" s="114" t="s">
        <v>5740</v>
      </c>
      <c r="E769" s="114" t="s">
        <v>5741</v>
      </c>
      <c r="F769" s="115">
        <v>45206</v>
      </c>
      <c r="G769" s="114" t="s">
        <v>2717</v>
      </c>
      <c r="H769" s="116">
        <v>8348214</v>
      </c>
      <c r="I769" s="116">
        <v>6261160</v>
      </c>
      <c r="J769" s="116">
        <v>6261160</v>
      </c>
      <c r="K769" s="116">
        <v>0</v>
      </c>
      <c r="L769" s="116">
        <v>0</v>
      </c>
      <c r="M769" s="116">
        <v>0</v>
      </c>
      <c r="N769" s="116">
        <v>0</v>
      </c>
      <c r="O769" s="116">
        <v>0</v>
      </c>
      <c r="P769" s="116">
        <v>0</v>
      </c>
      <c r="Q769" s="27" t="str">
        <f t="shared" si="187"/>
        <v>Registered</v>
      </c>
      <c r="R769" s="94">
        <f t="shared" si="188"/>
        <v>0.74999994010694981</v>
      </c>
      <c r="S769" s="95"/>
      <c r="T769" s="117">
        <f t="shared" si="196"/>
        <v>0</v>
      </c>
      <c r="U769" s="117">
        <f t="shared" si="197"/>
        <v>0</v>
      </c>
    </row>
    <row r="770" spans="1:21" x14ac:dyDescent="0.3">
      <c r="A770" s="114">
        <v>4818</v>
      </c>
      <c r="B770" s="114" t="s">
        <v>1430</v>
      </c>
      <c r="C770" s="114" t="s">
        <v>94</v>
      </c>
      <c r="D770" s="114" t="s">
        <v>5742</v>
      </c>
      <c r="E770" s="114" t="s">
        <v>5743</v>
      </c>
      <c r="F770" s="115">
        <v>45322</v>
      </c>
      <c r="G770" s="114" t="s">
        <v>4901</v>
      </c>
      <c r="H770" s="116">
        <v>8393000</v>
      </c>
      <c r="I770" s="116">
        <v>6714400</v>
      </c>
      <c r="J770" s="116">
        <v>6714400</v>
      </c>
      <c r="K770" s="116">
        <v>0</v>
      </c>
      <c r="L770" s="116">
        <v>0</v>
      </c>
      <c r="M770" s="116">
        <v>0</v>
      </c>
      <c r="N770" s="116">
        <v>0</v>
      </c>
      <c r="O770" s="116">
        <v>0</v>
      </c>
      <c r="P770" s="116">
        <v>0</v>
      </c>
      <c r="Q770" s="27" t="str">
        <f t="shared" ref="Q770:Q833" si="198">IF(G770="01 Jan 1900","Unregistered","Registered")</f>
        <v>Registered</v>
      </c>
      <c r="R770" s="94">
        <f t="shared" si="188"/>
        <v>0.8</v>
      </c>
      <c r="S770" s="95"/>
      <c r="T770" s="117">
        <f t="shared" si="196"/>
        <v>0</v>
      </c>
      <c r="U770" s="117">
        <f t="shared" si="197"/>
        <v>0</v>
      </c>
    </row>
    <row r="771" spans="1:21" x14ac:dyDescent="0.3">
      <c r="A771" s="114">
        <v>4819</v>
      </c>
      <c r="B771" s="114" t="s">
        <v>1430</v>
      </c>
      <c r="C771" s="114" t="s">
        <v>94</v>
      </c>
      <c r="D771" s="114" t="s">
        <v>5744</v>
      </c>
      <c r="E771" s="114" t="s">
        <v>5745</v>
      </c>
      <c r="F771" s="115">
        <v>45330</v>
      </c>
      <c r="G771" s="114" t="s">
        <v>5383</v>
      </c>
      <c r="H771" s="116">
        <v>12242000</v>
      </c>
      <c r="I771" s="116">
        <v>9793600</v>
      </c>
      <c r="J771" s="116">
        <v>9793600</v>
      </c>
      <c r="K771" s="116">
        <v>0</v>
      </c>
      <c r="L771" s="116">
        <v>0</v>
      </c>
      <c r="M771" s="116">
        <v>0</v>
      </c>
      <c r="N771" s="116">
        <v>0</v>
      </c>
      <c r="O771" s="116">
        <v>0</v>
      </c>
      <c r="P771" s="116">
        <v>0</v>
      </c>
      <c r="Q771" s="27" t="str">
        <f t="shared" si="198"/>
        <v>Registered</v>
      </c>
      <c r="R771" s="94">
        <f t="shared" ref="R771:R834" si="199">(I771/H771)</f>
        <v>0.8</v>
      </c>
      <c r="S771" s="95"/>
      <c r="T771" s="117">
        <f t="shared" si="196"/>
        <v>0</v>
      </c>
      <c r="U771" s="117">
        <f t="shared" si="197"/>
        <v>0</v>
      </c>
    </row>
    <row r="772" spans="1:21" x14ac:dyDescent="0.3">
      <c r="A772" s="114">
        <v>4820</v>
      </c>
      <c r="B772" s="114" t="s">
        <v>1430</v>
      </c>
      <c r="C772" s="114" t="s">
        <v>94</v>
      </c>
      <c r="D772" s="114" t="s">
        <v>5746</v>
      </c>
      <c r="E772" s="114" t="s">
        <v>5747</v>
      </c>
      <c r="F772" s="115">
        <v>45187</v>
      </c>
      <c r="G772" s="114" t="s">
        <v>2717</v>
      </c>
      <c r="H772" s="116">
        <v>12018750</v>
      </c>
      <c r="I772" s="116">
        <v>9014065</v>
      </c>
      <c r="J772" s="116">
        <v>9014065</v>
      </c>
      <c r="K772" s="116">
        <v>0</v>
      </c>
      <c r="L772" s="116">
        <v>0</v>
      </c>
      <c r="M772" s="116">
        <v>0</v>
      </c>
      <c r="N772" s="116">
        <v>0</v>
      </c>
      <c r="O772" s="116">
        <v>0</v>
      </c>
      <c r="P772" s="116">
        <v>0</v>
      </c>
      <c r="Q772" s="27" t="str">
        <f t="shared" si="198"/>
        <v>Registered</v>
      </c>
      <c r="R772" s="94">
        <f t="shared" si="199"/>
        <v>0.75000020800832035</v>
      </c>
      <c r="S772" s="95"/>
      <c r="T772" s="117">
        <f t="shared" si="196"/>
        <v>0</v>
      </c>
      <c r="U772" s="117">
        <f t="shared" si="197"/>
        <v>0</v>
      </c>
    </row>
    <row r="773" spans="1:21" x14ac:dyDescent="0.3">
      <c r="A773" s="114">
        <v>4821</v>
      </c>
      <c r="B773" s="114" t="s">
        <v>1430</v>
      </c>
      <c r="C773" s="114" t="s">
        <v>94</v>
      </c>
      <c r="D773" s="114" t="s">
        <v>5748</v>
      </c>
      <c r="E773" s="114" t="s">
        <v>5749</v>
      </c>
      <c r="F773" s="115">
        <v>45670</v>
      </c>
      <c r="G773" s="114" t="s">
        <v>2881</v>
      </c>
      <c r="H773" s="116">
        <v>8406250</v>
      </c>
      <c r="I773" s="116">
        <v>6304689</v>
      </c>
      <c r="J773" s="116">
        <v>6304689</v>
      </c>
      <c r="K773" s="116">
        <v>0</v>
      </c>
      <c r="L773" s="116">
        <v>0</v>
      </c>
      <c r="M773" s="116">
        <v>0</v>
      </c>
      <c r="N773" s="116">
        <v>0</v>
      </c>
      <c r="O773" s="116">
        <v>0</v>
      </c>
      <c r="P773" s="116">
        <v>0</v>
      </c>
      <c r="Q773" s="27" t="str">
        <f t="shared" si="198"/>
        <v>Registered</v>
      </c>
      <c r="R773" s="94">
        <f t="shared" si="199"/>
        <v>0.75000017843866174</v>
      </c>
      <c r="S773" s="95"/>
      <c r="T773" s="117">
        <f t="shared" si="196"/>
        <v>0</v>
      </c>
      <c r="U773" s="117">
        <f t="shared" si="197"/>
        <v>0</v>
      </c>
    </row>
    <row r="774" spans="1:21" x14ac:dyDescent="0.3">
      <c r="A774" s="114">
        <v>4822</v>
      </c>
      <c r="B774" s="114" t="s">
        <v>1430</v>
      </c>
      <c r="C774" s="114" t="s">
        <v>94</v>
      </c>
      <c r="D774" s="114" t="s">
        <v>5750</v>
      </c>
      <c r="E774" s="114" t="s">
        <v>5751</v>
      </c>
      <c r="F774" s="115">
        <v>45280</v>
      </c>
      <c r="G774" s="114" t="s">
        <v>1354</v>
      </c>
      <c r="H774" s="116">
        <v>8258929</v>
      </c>
      <c r="I774" s="116">
        <v>6607143</v>
      </c>
      <c r="J774" s="116">
        <v>6607143</v>
      </c>
      <c r="K774" s="116">
        <v>0</v>
      </c>
      <c r="L774" s="116">
        <v>0</v>
      </c>
      <c r="M774" s="116">
        <v>0</v>
      </c>
      <c r="N774" s="116">
        <v>0</v>
      </c>
      <c r="O774" s="116">
        <v>0</v>
      </c>
      <c r="P774" s="116">
        <v>0</v>
      </c>
      <c r="Q774" s="27" t="str">
        <f t="shared" si="198"/>
        <v>Registered</v>
      </c>
      <c r="R774" s="94">
        <f t="shared" si="199"/>
        <v>0.79999997578378501</v>
      </c>
      <c r="S774" s="95"/>
      <c r="T774" s="117">
        <f t="shared" si="196"/>
        <v>0</v>
      </c>
      <c r="U774" s="117">
        <f t="shared" si="197"/>
        <v>0</v>
      </c>
    </row>
    <row r="775" spans="1:21" x14ac:dyDescent="0.3">
      <c r="A775" s="114">
        <v>4823</v>
      </c>
      <c r="B775" s="114" t="s">
        <v>1430</v>
      </c>
      <c r="C775" s="114" t="s">
        <v>94</v>
      </c>
      <c r="D775" s="114" t="s">
        <v>5752</v>
      </c>
      <c r="E775" s="114" t="s">
        <v>5753</v>
      </c>
      <c r="F775" s="115">
        <v>45290</v>
      </c>
      <c r="G775" s="114" t="s">
        <v>1789</v>
      </c>
      <c r="H775" s="116">
        <v>8214286</v>
      </c>
      <c r="I775" s="116">
        <v>6571428</v>
      </c>
      <c r="J775" s="116">
        <v>6571428</v>
      </c>
      <c r="K775" s="116">
        <v>0</v>
      </c>
      <c r="L775" s="116">
        <v>0</v>
      </c>
      <c r="M775" s="116">
        <v>0</v>
      </c>
      <c r="N775" s="116">
        <v>0</v>
      </c>
      <c r="O775" s="116">
        <v>0</v>
      </c>
      <c r="P775" s="116">
        <v>0</v>
      </c>
      <c r="Q775" s="27" t="str">
        <f t="shared" si="198"/>
        <v>Registered</v>
      </c>
      <c r="R775" s="94">
        <f t="shared" si="199"/>
        <v>0.79999990260869902</v>
      </c>
      <c r="S775" s="95"/>
      <c r="T775" s="117">
        <f t="shared" si="196"/>
        <v>0</v>
      </c>
      <c r="U775" s="117">
        <f t="shared" si="197"/>
        <v>0</v>
      </c>
    </row>
    <row r="776" spans="1:21" x14ac:dyDescent="0.3">
      <c r="A776" s="114">
        <v>4824</v>
      </c>
      <c r="B776" s="114" t="s">
        <v>1430</v>
      </c>
      <c r="C776" s="114" t="s">
        <v>94</v>
      </c>
      <c r="D776" s="114" t="s">
        <v>5754</v>
      </c>
      <c r="E776" s="114" t="s">
        <v>5755</v>
      </c>
      <c r="F776" s="115">
        <v>45191</v>
      </c>
      <c r="G776" s="114" t="s">
        <v>2265</v>
      </c>
      <c r="H776" s="116">
        <v>12215179</v>
      </c>
      <c r="I776" s="116">
        <v>9161385</v>
      </c>
      <c r="J776" s="116">
        <v>9161385</v>
      </c>
      <c r="K776" s="116">
        <v>0</v>
      </c>
      <c r="L776" s="116">
        <v>0</v>
      </c>
      <c r="M776" s="116">
        <v>0</v>
      </c>
      <c r="N776" s="116">
        <v>0</v>
      </c>
      <c r="O776" s="116">
        <v>0</v>
      </c>
      <c r="P776" s="116">
        <v>0</v>
      </c>
      <c r="Q776" s="27" t="str">
        <f t="shared" si="198"/>
        <v>Registered</v>
      </c>
      <c r="R776" s="94">
        <f t="shared" si="199"/>
        <v>0.75000006139901843</v>
      </c>
      <c r="S776" s="95"/>
      <c r="T776" s="117">
        <f t="shared" si="196"/>
        <v>0</v>
      </c>
      <c r="U776" s="117">
        <f t="shared" si="197"/>
        <v>0</v>
      </c>
    </row>
    <row r="777" spans="1:21" x14ac:dyDescent="0.3">
      <c r="A777" s="114">
        <v>4825</v>
      </c>
      <c r="B777" s="114" t="s">
        <v>1430</v>
      </c>
      <c r="C777" s="114" t="s">
        <v>94</v>
      </c>
      <c r="D777" s="114" t="s">
        <v>5756</v>
      </c>
      <c r="E777" s="114" t="s">
        <v>5757</v>
      </c>
      <c r="F777" s="115">
        <v>45199</v>
      </c>
      <c r="G777" s="114" t="s">
        <v>5105</v>
      </c>
      <c r="H777" s="116">
        <v>12008929</v>
      </c>
      <c r="I777" s="116">
        <v>9006696</v>
      </c>
      <c r="J777" s="116">
        <v>9006696</v>
      </c>
      <c r="K777" s="116">
        <v>0</v>
      </c>
      <c r="L777" s="116">
        <v>0</v>
      </c>
      <c r="M777" s="116">
        <v>0</v>
      </c>
      <c r="N777" s="116">
        <v>0</v>
      </c>
      <c r="O777" s="116">
        <v>0</v>
      </c>
      <c r="P777" s="116">
        <v>0</v>
      </c>
      <c r="Q777" s="27" t="str">
        <f t="shared" si="198"/>
        <v>Registered</v>
      </c>
      <c r="R777" s="94">
        <f t="shared" si="199"/>
        <v>0.74999993754647065</v>
      </c>
      <c r="S777" s="95"/>
      <c r="T777" s="117">
        <f t="shared" si="196"/>
        <v>0</v>
      </c>
      <c r="U777" s="117">
        <f t="shared" si="197"/>
        <v>0</v>
      </c>
    </row>
    <row r="778" spans="1:21" x14ac:dyDescent="0.3">
      <c r="A778" s="114">
        <v>4826</v>
      </c>
      <c r="B778" s="114" t="s">
        <v>1430</v>
      </c>
      <c r="C778" s="114" t="s">
        <v>94</v>
      </c>
      <c r="D778" s="114" t="s">
        <v>5758</v>
      </c>
      <c r="E778" s="114" t="s">
        <v>5759</v>
      </c>
      <c r="F778" s="115">
        <v>45196</v>
      </c>
      <c r="G778" s="114" t="s">
        <v>2523</v>
      </c>
      <c r="H778" s="116">
        <v>8259093</v>
      </c>
      <c r="I778" s="116">
        <v>6194322</v>
      </c>
      <c r="J778" s="116">
        <v>6194322</v>
      </c>
      <c r="K778" s="116">
        <v>0</v>
      </c>
      <c r="L778" s="116">
        <v>0</v>
      </c>
      <c r="M778" s="116">
        <v>0</v>
      </c>
      <c r="N778" s="116">
        <v>0</v>
      </c>
      <c r="O778" s="116">
        <v>0</v>
      </c>
      <c r="P778" s="116">
        <v>0</v>
      </c>
      <c r="Q778" s="27" t="str">
        <f t="shared" si="198"/>
        <v>Registered</v>
      </c>
      <c r="R778" s="94">
        <f t="shared" si="199"/>
        <v>0.75000027242700862</v>
      </c>
      <c r="S778" s="95"/>
      <c r="T778" s="117">
        <f t="shared" si="196"/>
        <v>0</v>
      </c>
      <c r="U778" s="117">
        <f t="shared" si="197"/>
        <v>0</v>
      </c>
    </row>
    <row r="779" spans="1:21" x14ac:dyDescent="0.3">
      <c r="A779" s="114">
        <v>4827</v>
      </c>
      <c r="B779" s="114" t="s">
        <v>1430</v>
      </c>
      <c r="C779" s="114" t="s">
        <v>94</v>
      </c>
      <c r="D779" s="114" t="s">
        <v>5760</v>
      </c>
      <c r="E779" s="114" t="s">
        <v>5761</v>
      </c>
      <c r="F779" s="115">
        <v>45107</v>
      </c>
      <c r="G779" s="114" t="s">
        <v>2515</v>
      </c>
      <c r="H779" s="116">
        <v>7349706</v>
      </c>
      <c r="I779" s="116">
        <v>5512278</v>
      </c>
      <c r="J779" s="116">
        <v>5512278</v>
      </c>
      <c r="K779" s="116">
        <v>0</v>
      </c>
      <c r="L779" s="116">
        <v>0</v>
      </c>
      <c r="M779" s="116">
        <v>0</v>
      </c>
      <c r="N779" s="116">
        <v>0</v>
      </c>
      <c r="O779" s="116">
        <v>0</v>
      </c>
      <c r="P779" s="116">
        <v>0</v>
      </c>
      <c r="Q779" s="27" t="str">
        <f t="shared" si="198"/>
        <v>Registered</v>
      </c>
      <c r="R779" s="94">
        <f t="shared" si="199"/>
        <v>0.74999979591020371</v>
      </c>
      <c r="S779" s="95"/>
      <c r="T779" s="117">
        <f t="shared" si="196"/>
        <v>0</v>
      </c>
      <c r="U779" s="117">
        <f t="shared" si="197"/>
        <v>0</v>
      </c>
    </row>
    <row r="780" spans="1:21" x14ac:dyDescent="0.3">
      <c r="A780" s="114">
        <v>4828</v>
      </c>
      <c r="B780" s="114" t="s">
        <v>1430</v>
      </c>
      <c r="C780" s="114" t="s">
        <v>94</v>
      </c>
      <c r="D780" s="114" t="s">
        <v>5762</v>
      </c>
      <c r="E780" s="114" t="s">
        <v>5763</v>
      </c>
      <c r="F780" s="115">
        <v>45873</v>
      </c>
      <c r="G780" s="114" t="s">
        <v>3398</v>
      </c>
      <c r="H780" s="116">
        <v>9233668</v>
      </c>
      <c r="I780" s="116">
        <v>6925251</v>
      </c>
      <c r="J780" s="116">
        <v>6925251</v>
      </c>
      <c r="K780" s="116">
        <v>0</v>
      </c>
      <c r="L780" s="116">
        <v>0</v>
      </c>
      <c r="M780" s="116">
        <v>0</v>
      </c>
      <c r="N780" s="116">
        <v>0</v>
      </c>
      <c r="O780" s="116">
        <v>0</v>
      </c>
      <c r="P780" s="116">
        <v>0</v>
      </c>
      <c r="Q780" s="27" t="str">
        <f t="shared" si="198"/>
        <v>Registered</v>
      </c>
      <c r="R780" s="94">
        <f t="shared" si="199"/>
        <v>0.75</v>
      </c>
      <c r="S780" s="95"/>
      <c r="T780" s="117">
        <f t="shared" si="196"/>
        <v>0</v>
      </c>
      <c r="U780" s="117">
        <f t="shared" si="197"/>
        <v>0</v>
      </c>
    </row>
    <row r="781" spans="1:21" x14ac:dyDescent="0.3">
      <c r="A781" s="114">
        <v>4829</v>
      </c>
      <c r="B781" s="114" t="s">
        <v>1430</v>
      </c>
      <c r="C781" s="114" t="s">
        <v>94</v>
      </c>
      <c r="D781" s="114" t="s">
        <v>5764</v>
      </c>
      <c r="E781" s="114" t="s">
        <v>5765</v>
      </c>
      <c r="F781" s="115">
        <v>45236</v>
      </c>
      <c r="G781" s="114" t="s">
        <v>4065</v>
      </c>
      <c r="H781" s="116">
        <v>11860530</v>
      </c>
      <c r="I781" s="116">
        <v>8895399</v>
      </c>
      <c r="J781" s="116">
        <v>8895399</v>
      </c>
      <c r="K781" s="116">
        <v>0</v>
      </c>
      <c r="L781" s="116">
        <v>0</v>
      </c>
      <c r="M781" s="116">
        <v>0</v>
      </c>
      <c r="N781" s="116">
        <v>0</v>
      </c>
      <c r="O781" s="116">
        <v>0</v>
      </c>
      <c r="P781" s="116">
        <v>0</v>
      </c>
      <c r="Q781" s="27" t="str">
        <f t="shared" si="198"/>
        <v>Registered</v>
      </c>
      <c r="R781" s="94">
        <f t="shared" si="199"/>
        <v>0.75000012646989633</v>
      </c>
      <c r="S781" s="95"/>
      <c r="T781" s="117">
        <f t="shared" si="196"/>
        <v>0</v>
      </c>
      <c r="U781" s="117">
        <f t="shared" si="197"/>
        <v>0</v>
      </c>
    </row>
    <row r="782" spans="1:21" x14ac:dyDescent="0.3">
      <c r="A782" s="114">
        <v>4830</v>
      </c>
      <c r="B782" s="114" t="s">
        <v>1430</v>
      </c>
      <c r="C782" s="114" t="s">
        <v>94</v>
      </c>
      <c r="D782" s="114" t="s">
        <v>5766</v>
      </c>
      <c r="E782" s="114" t="s">
        <v>5767</v>
      </c>
      <c r="F782" s="115">
        <v>45194</v>
      </c>
      <c r="G782" s="114" t="s">
        <v>2690</v>
      </c>
      <c r="H782" s="116">
        <v>11973214</v>
      </c>
      <c r="I782" s="116">
        <v>4789285</v>
      </c>
      <c r="J782" s="116">
        <v>4789285</v>
      </c>
      <c r="K782" s="116">
        <v>0</v>
      </c>
      <c r="L782" s="116">
        <v>0</v>
      </c>
      <c r="M782" s="116">
        <v>0</v>
      </c>
      <c r="N782" s="116">
        <v>0</v>
      </c>
      <c r="O782" s="116">
        <v>0</v>
      </c>
      <c r="P782" s="116">
        <v>0</v>
      </c>
      <c r="Q782" s="27" t="str">
        <f t="shared" si="198"/>
        <v>Registered</v>
      </c>
      <c r="R782" s="94">
        <f t="shared" si="199"/>
        <v>0.39999994988814197</v>
      </c>
      <c r="S782" s="95"/>
      <c r="T782" s="117">
        <f t="shared" ref="T782:T816" si="200">L782+M782+N782+O782+P782</f>
        <v>0</v>
      </c>
      <c r="U782" s="117">
        <f t="shared" ref="U782:U816" si="201">K782-T782</f>
        <v>0</v>
      </c>
    </row>
    <row r="783" spans="1:21" x14ac:dyDescent="0.3">
      <c r="A783" s="114">
        <v>4831</v>
      </c>
      <c r="B783" s="114" t="s">
        <v>1430</v>
      </c>
      <c r="C783" s="114" t="s">
        <v>94</v>
      </c>
      <c r="D783" s="114" t="s">
        <v>5768</v>
      </c>
      <c r="E783" s="114" t="s">
        <v>5769</v>
      </c>
      <c r="F783" s="115">
        <v>45345</v>
      </c>
      <c r="G783" s="114" t="s">
        <v>5770</v>
      </c>
      <c r="H783" s="116">
        <v>8233035</v>
      </c>
      <c r="I783" s="116">
        <v>4116520</v>
      </c>
      <c r="J783" s="116">
        <v>4116520</v>
      </c>
      <c r="K783" s="116">
        <v>0</v>
      </c>
      <c r="L783" s="116">
        <v>0</v>
      </c>
      <c r="M783" s="116">
        <v>0</v>
      </c>
      <c r="N783" s="116">
        <v>0</v>
      </c>
      <c r="O783" s="116">
        <v>0</v>
      </c>
      <c r="P783" s="116">
        <v>0</v>
      </c>
      <c r="Q783" s="27" t="str">
        <f t="shared" si="198"/>
        <v>Registered</v>
      </c>
      <c r="R783" s="94">
        <f t="shared" si="199"/>
        <v>0.50000030365472758</v>
      </c>
      <c r="S783" s="95"/>
      <c r="T783" s="117">
        <f t="shared" si="200"/>
        <v>0</v>
      </c>
      <c r="U783" s="117">
        <f t="shared" si="201"/>
        <v>0</v>
      </c>
    </row>
    <row r="784" spans="1:21" x14ac:dyDescent="0.3">
      <c r="A784" s="114">
        <v>4832</v>
      </c>
      <c r="B784" s="114" t="s">
        <v>1430</v>
      </c>
      <c r="C784" s="114" t="s">
        <v>94</v>
      </c>
      <c r="D784" s="114" t="s">
        <v>5771</v>
      </c>
      <c r="E784" s="114" t="s">
        <v>5772</v>
      </c>
      <c r="F784" s="115">
        <v>45365</v>
      </c>
      <c r="G784" s="114" t="s">
        <v>5376</v>
      </c>
      <c r="H784" s="116">
        <v>13258929</v>
      </c>
      <c r="I784" s="116">
        <v>9281250</v>
      </c>
      <c r="J784" s="116">
        <v>9281250</v>
      </c>
      <c r="K784" s="116">
        <v>0</v>
      </c>
      <c r="L784" s="116">
        <v>0</v>
      </c>
      <c r="M784" s="116">
        <v>0</v>
      </c>
      <c r="N784" s="116">
        <v>0</v>
      </c>
      <c r="O784" s="116">
        <v>0</v>
      </c>
      <c r="P784" s="116">
        <v>0</v>
      </c>
      <c r="Q784" s="27" t="str">
        <f t="shared" si="198"/>
        <v>Registered</v>
      </c>
      <c r="R784" s="94">
        <f t="shared" si="199"/>
        <v>0.69999997737373809</v>
      </c>
      <c r="S784" s="95"/>
      <c r="T784" s="117">
        <f t="shared" si="200"/>
        <v>0</v>
      </c>
      <c r="U784" s="117">
        <f t="shared" si="201"/>
        <v>0</v>
      </c>
    </row>
    <row r="785" spans="1:21" x14ac:dyDescent="0.3">
      <c r="A785" s="114">
        <v>4833</v>
      </c>
      <c r="B785" s="114" t="s">
        <v>1430</v>
      </c>
      <c r="C785" s="114" t="s">
        <v>94</v>
      </c>
      <c r="D785" s="114" t="s">
        <v>5773</v>
      </c>
      <c r="E785" s="114" t="s">
        <v>5774</v>
      </c>
      <c r="F785" s="115">
        <v>45357</v>
      </c>
      <c r="G785" s="114" t="s">
        <v>3554</v>
      </c>
      <c r="H785" s="116">
        <v>12480300</v>
      </c>
      <c r="I785" s="116">
        <v>9360225</v>
      </c>
      <c r="J785" s="116">
        <v>9360225</v>
      </c>
      <c r="K785" s="116">
        <v>0</v>
      </c>
      <c r="L785" s="116">
        <v>0</v>
      </c>
      <c r="M785" s="116">
        <v>0</v>
      </c>
      <c r="N785" s="116">
        <v>0</v>
      </c>
      <c r="O785" s="116">
        <v>0</v>
      </c>
      <c r="P785" s="116">
        <v>0</v>
      </c>
      <c r="Q785" s="27" t="str">
        <f t="shared" si="198"/>
        <v>Registered</v>
      </c>
      <c r="R785" s="94">
        <f t="shared" si="199"/>
        <v>0.75</v>
      </c>
      <c r="S785" s="95"/>
      <c r="T785" s="117">
        <f t="shared" si="200"/>
        <v>0</v>
      </c>
      <c r="U785" s="117">
        <f t="shared" si="201"/>
        <v>0</v>
      </c>
    </row>
    <row r="786" spans="1:21" x14ac:dyDescent="0.3">
      <c r="A786" s="114">
        <v>4834</v>
      </c>
      <c r="B786" s="114" t="s">
        <v>1430</v>
      </c>
      <c r="C786" s="114" t="s">
        <v>94</v>
      </c>
      <c r="D786" s="114" t="s">
        <v>5775</v>
      </c>
      <c r="E786" s="114" t="s">
        <v>5776</v>
      </c>
      <c r="F786" s="115">
        <v>45499</v>
      </c>
      <c r="G786" s="114" t="s">
        <v>2029</v>
      </c>
      <c r="H786" s="116">
        <v>8983036</v>
      </c>
      <c r="I786" s="116">
        <v>6737276</v>
      </c>
      <c r="J786" s="116">
        <v>6737276</v>
      </c>
      <c r="K786" s="116">
        <v>0</v>
      </c>
      <c r="L786" s="116">
        <v>0</v>
      </c>
      <c r="M786" s="116">
        <v>0</v>
      </c>
      <c r="N786" s="116">
        <v>0</v>
      </c>
      <c r="O786" s="116">
        <v>0</v>
      </c>
      <c r="P786" s="116">
        <v>0</v>
      </c>
      <c r="Q786" s="27" t="str">
        <f t="shared" si="198"/>
        <v>Registered</v>
      </c>
      <c r="R786" s="94">
        <f t="shared" si="199"/>
        <v>0.74999988867906131</v>
      </c>
      <c r="S786" s="95"/>
      <c r="T786" s="117">
        <f t="shared" si="200"/>
        <v>0</v>
      </c>
      <c r="U786" s="117">
        <f t="shared" si="201"/>
        <v>0</v>
      </c>
    </row>
    <row r="787" spans="1:21" x14ac:dyDescent="0.3">
      <c r="A787" s="114">
        <v>4835</v>
      </c>
      <c r="B787" s="114" t="s">
        <v>1430</v>
      </c>
      <c r="C787" s="114" t="s">
        <v>94</v>
      </c>
      <c r="D787" s="114" t="s">
        <v>5777</v>
      </c>
      <c r="E787" s="114" t="s">
        <v>5778</v>
      </c>
      <c r="F787" s="115">
        <v>45696</v>
      </c>
      <c r="G787" s="114" t="s">
        <v>3457</v>
      </c>
      <c r="H787" s="116">
        <v>8902679</v>
      </c>
      <c r="I787" s="116">
        <v>6677010</v>
      </c>
      <c r="J787" s="116">
        <v>6677010</v>
      </c>
      <c r="K787" s="116">
        <v>0</v>
      </c>
      <c r="L787" s="116">
        <v>0</v>
      </c>
      <c r="M787" s="116">
        <v>0</v>
      </c>
      <c r="N787" s="116">
        <v>0</v>
      </c>
      <c r="O787" s="116">
        <v>0</v>
      </c>
      <c r="P787" s="116">
        <v>0</v>
      </c>
      <c r="Q787" s="27" t="str">
        <f t="shared" si="198"/>
        <v>Registered</v>
      </c>
      <c r="R787" s="94">
        <f t="shared" si="199"/>
        <v>0.75000008424430442</v>
      </c>
      <c r="S787" s="95"/>
      <c r="T787" s="117">
        <f t="shared" si="200"/>
        <v>0</v>
      </c>
      <c r="U787" s="117">
        <f t="shared" si="201"/>
        <v>0</v>
      </c>
    </row>
    <row r="788" spans="1:21" x14ac:dyDescent="0.3">
      <c r="A788" s="114">
        <v>4836</v>
      </c>
      <c r="B788" s="114" t="s">
        <v>1430</v>
      </c>
      <c r="C788" s="114" t="s">
        <v>94</v>
      </c>
      <c r="D788" s="114" t="s">
        <v>5779</v>
      </c>
      <c r="E788" s="114" t="s">
        <v>5780</v>
      </c>
      <c r="F788" s="115">
        <v>45159</v>
      </c>
      <c r="G788" s="114" t="s">
        <v>3024</v>
      </c>
      <c r="H788" s="116">
        <v>12188244</v>
      </c>
      <c r="I788" s="116">
        <v>9141184</v>
      </c>
      <c r="J788" s="116">
        <v>9141184</v>
      </c>
      <c r="K788" s="116">
        <v>0</v>
      </c>
      <c r="L788" s="116">
        <v>0</v>
      </c>
      <c r="M788" s="116">
        <v>0</v>
      </c>
      <c r="N788" s="116">
        <v>0</v>
      </c>
      <c r="O788" s="116">
        <v>0</v>
      </c>
      <c r="P788" s="116">
        <v>0</v>
      </c>
      <c r="Q788" s="27" t="str">
        <f t="shared" si="198"/>
        <v>Registered</v>
      </c>
      <c r="R788" s="94">
        <f t="shared" si="199"/>
        <v>0.75000008204627344</v>
      </c>
      <c r="S788" s="95"/>
      <c r="T788" s="117">
        <f t="shared" si="200"/>
        <v>0</v>
      </c>
      <c r="U788" s="117">
        <f t="shared" si="201"/>
        <v>0</v>
      </c>
    </row>
    <row r="789" spans="1:21" x14ac:dyDescent="0.3">
      <c r="A789" s="114">
        <v>4837</v>
      </c>
      <c r="B789" s="114" t="s">
        <v>1430</v>
      </c>
      <c r="C789" s="114" t="s">
        <v>94</v>
      </c>
      <c r="D789" s="114" t="s">
        <v>4850</v>
      </c>
      <c r="E789" s="114" t="s">
        <v>4851</v>
      </c>
      <c r="F789" s="115">
        <v>46063</v>
      </c>
      <c r="G789" s="114" t="s">
        <v>4852</v>
      </c>
      <c r="H789" s="116">
        <v>14416964</v>
      </c>
      <c r="I789" s="116">
        <v>11533572</v>
      </c>
      <c r="J789" s="116">
        <v>11533572</v>
      </c>
      <c r="K789" s="116">
        <v>0</v>
      </c>
      <c r="L789" s="116">
        <v>0</v>
      </c>
      <c r="M789" s="116">
        <v>0</v>
      </c>
      <c r="N789" s="116">
        <v>0</v>
      </c>
      <c r="O789" s="116">
        <v>0</v>
      </c>
      <c r="P789" s="116">
        <v>0</v>
      </c>
      <c r="Q789" s="27" t="str">
        <f t="shared" si="198"/>
        <v>Registered</v>
      </c>
      <c r="R789" s="94">
        <f t="shared" si="199"/>
        <v>0.80000005549018505</v>
      </c>
      <c r="S789" s="95"/>
      <c r="T789" s="117">
        <f t="shared" si="200"/>
        <v>0</v>
      </c>
      <c r="U789" s="117">
        <f t="shared" si="201"/>
        <v>0</v>
      </c>
    </row>
    <row r="790" spans="1:21" x14ac:dyDescent="0.3">
      <c r="A790" s="114">
        <v>4838</v>
      </c>
      <c r="B790" s="114" t="s">
        <v>1430</v>
      </c>
      <c r="C790" s="114" t="s">
        <v>94</v>
      </c>
      <c r="D790" s="114" t="s">
        <v>5781</v>
      </c>
      <c r="E790" s="114" t="s">
        <v>5782</v>
      </c>
      <c r="F790" s="115">
        <v>45657</v>
      </c>
      <c r="G790" s="114" t="s">
        <v>5289</v>
      </c>
      <c r="H790" s="116">
        <v>8973214</v>
      </c>
      <c r="I790" s="116">
        <v>7178572</v>
      </c>
      <c r="J790" s="116">
        <v>7178572</v>
      </c>
      <c r="K790" s="116">
        <v>0</v>
      </c>
      <c r="L790" s="116">
        <v>0</v>
      </c>
      <c r="M790" s="116">
        <v>0</v>
      </c>
      <c r="N790" s="116">
        <v>0</v>
      </c>
      <c r="O790" s="116">
        <v>0</v>
      </c>
      <c r="P790" s="116">
        <v>0</v>
      </c>
      <c r="Q790" s="27" t="str">
        <f t="shared" si="198"/>
        <v>Registered</v>
      </c>
      <c r="R790" s="94">
        <f t="shared" si="199"/>
        <v>0.80000008915423171</v>
      </c>
      <c r="S790" s="95"/>
      <c r="T790" s="117">
        <f t="shared" si="200"/>
        <v>0</v>
      </c>
      <c r="U790" s="117">
        <f t="shared" si="201"/>
        <v>0</v>
      </c>
    </row>
    <row r="791" spans="1:21" x14ac:dyDescent="0.3">
      <c r="A791" s="114">
        <v>4839</v>
      </c>
      <c r="B791" s="114" t="s">
        <v>1430</v>
      </c>
      <c r="C791" s="114" t="s">
        <v>94</v>
      </c>
      <c r="D791" s="114" t="s">
        <v>5783</v>
      </c>
      <c r="E791" s="114" t="s">
        <v>5784</v>
      </c>
      <c r="F791" s="115">
        <v>45565</v>
      </c>
      <c r="G791" s="114" t="s">
        <v>2492</v>
      </c>
      <c r="H791" s="116">
        <v>9208050</v>
      </c>
      <c r="I791" s="116">
        <v>7366442</v>
      </c>
      <c r="J791" s="116">
        <v>7366442</v>
      </c>
      <c r="K791" s="116">
        <v>0</v>
      </c>
      <c r="L791" s="116">
        <v>0</v>
      </c>
      <c r="M791" s="116">
        <v>0</v>
      </c>
      <c r="N791" s="116">
        <v>0</v>
      </c>
      <c r="O791" s="116">
        <v>0</v>
      </c>
      <c r="P791" s="116">
        <v>0</v>
      </c>
      <c r="Q791" s="27" t="str">
        <f t="shared" si="198"/>
        <v>Registered</v>
      </c>
      <c r="R791" s="94">
        <f t="shared" si="199"/>
        <v>0.80000021720125325</v>
      </c>
      <c r="S791" s="95"/>
      <c r="T791" s="117">
        <f t="shared" si="200"/>
        <v>0</v>
      </c>
      <c r="U791" s="117">
        <f t="shared" si="201"/>
        <v>0</v>
      </c>
    </row>
    <row r="792" spans="1:21" x14ac:dyDescent="0.3">
      <c r="A792" s="114">
        <v>4840</v>
      </c>
      <c r="B792" s="114" t="s">
        <v>1430</v>
      </c>
      <c r="C792" s="114" t="s">
        <v>94</v>
      </c>
      <c r="D792" s="114" t="s">
        <v>5785</v>
      </c>
      <c r="E792" s="114" t="s">
        <v>5786</v>
      </c>
      <c r="F792" s="115">
        <v>45565</v>
      </c>
      <c r="G792" s="114" t="s">
        <v>2330</v>
      </c>
      <c r="H792" s="116">
        <v>13649093</v>
      </c>
      <c r="I792" s="116">
        <v>10919277</v>
      </c>
      <c r="J792" s="116">
        <v>10919277</v>
      </c>
      <c r="K792" s="116">
        <v>0</v>
      </c>
      <c r="L792" s="116">
        <v>0</v>
      </c>
      <c r="M792" s="116">
        <v>0</v>
      </c>
      <c r="N792" s="116">
        <v>0</v>
      </c>
      <c r="O792" s="116">
        <v>0</v>
      </c>
      <c r="P792" s="116">
        <v>0</v>
      </c>
      <c r="Q792" s="27" t="str">
        <f t="shared" si="198"/>
        <v>Registered</v>
      </c>
      <c r="R792" s="94">
        <f t="shared" si="199"/>
        <v>0.80000019048884785</v>
      </c>
      <c r="S792" s="95"/>
      <c r="T792" s="117">
        <f t="shared" si="200"/>
        <v>0</v>
      </c>
      <c r="U792" s="117">
        <f t="shared" si="201"/>
        <v>0</v>
      </c>
    </row>
    <row r="793" spans="1:21" x14ac:dyDescent="0.3">
      <c r="A793" s="114">
        <v>4841</v>
      </c>
      <c r="B793" s="114" t="s">
        <v>1430</v>
      </c>
      <c r="C793" s="114" t="s">
        <v>94</v>
      </c>
      <c r="D793" s="114" t="s">
        <v>5787</v>
      </c>
      <c r="E793" s="114" t="s">
        <v>5788</v>
      </c>
      <c r="F793" s="115">
        <v>45379</v>
      </c>
      <c r="G793" s="114" t="s">
        <v>1755</v>
      </c>
      <c r="H793" s="116">
        <v>8447321</v>
      </c>
      <c r="I793" s="116">
        <v>6757856</v>
      </c>
      <c r="J793" s="116">
        <v>6757856</v>
      </c>
      <c r="K793" s="116">
        <v>0</v>
      </c>
      <c r="L793" s="116">
        <v>0</v>
      </c>
      <c r="M793" s="116">
        <v>0</v>
      </c>
      <c r="N793" s="116">
        <v>0</v>
      </c>
      <c r="O793" s="116">
        <v>0</v>
      </c>
      <c r="P793" s="116">
        <v>0</v>
      </c>
      <c r="Q793" s="27" t="str">
        <f t="shared" si="198"/>
        <v>Registered</v>
      </c>
      <c r="R793" s="94">
        <f t="shared" si="199"/>
        <v>0.79999990529541853</v>
      </c>
      <c r="S793" s="95"/>
      <c r="T793" s="117">
        <f t="shared" si="200"/>
        <v>0</v>
      </c>
      <c r="U793" s="117">
        <f t="shared" si="201"/>
        <v>0</v>
      </c>
    </row>
    <row r="794" spans="1:21" x14ac:dyDescent="0.3">
      <c r="A794" s="114">
        <v>4842</v>
      </c>
      <c r="B794" s="114" t="s">
        <v>1430</v>
      </c>
      <c r="C794" s="114" t="s">
        <v>94</v>
      </c>
      <c r="D794" s="114" t="s">
        <v>5789</v>
      </c>
      <c r="E794" s="114" t="s">
        <v>5790</v>
      </c>
      <c r="F794" s="115">
        <v>45239</v>
      </c>
      <c r="G794" s="114" t="s">
        <v>2501</v>
      </c>
      <c r="H794" s="116">
        <v>8437500</v>
      </c>
      <c r="I794" s="116">
        <v>6750000</v>
      </c>
      <c r="J794" s="116">
        <v>6750000</v>
      </c>
      <c r="K794" s="116">
        <v>0</v>
      </c>
      <c r="L794" s="116">
        <v>0</v>
      </c>
      <c r="M794" s="116">
        <v>0</v>
      </c>
      <c r="N794" s="116">
        <v>0</v>
      </c>
      <c r="O794" s="116">
        <v>0</v>
      </c>
      <c r="P794" s="116">
        <v>0</v>
      </c>
      <c r="Q794" s="27" t="str">
        <f t="shared" si="198"/>
        <v>Registered</v>
      </c>
      <c r="R794" s="94">
        <f t="shared" si="199"/>
        <v>0.8</v>
      </c>
      <c r="S794" s="95"/>
      <c r="T794" s="117">
        <f t="shared" si="200"/>
        <v>0</v>
      </c>
      <c r="U794" s="117">
        <f t="shared" si="201"/>
        <v>0</v>
      </c>
    </row>
    <row r="795" spans="1:21" x14ac:dyDescent="0.3">
      <c r="A795" s="114">
        <v>4843</v>
      </c>
      <c r="B795" s="114" t="s">
        <v>1430</v>
      </c>
      <c r="C795" s="114" t="s">
        <v>94</v>
      </c>
      <c r="D795" s="114" t="s">
        <v>5791</v>
      </c>
      <c r="E795" s="114" t="s">
        <v>5792</v>
      </c>
      <c r="F795" s="115">
        <v>45473</v>
      </c>
      <c r="G795" s="114" t="s">
        <v>2333</v>
      </c>
      <c r="H795" s="116">
        <v>12544643</v>
      </c>
      <c r="I795" s="116">
        <v>8781250</v>
      </c>
      <c r="J795" s="116">
        <v>8781250</v>
      </c>
      <c r="K795" s="116">
        <v>0</v>
      </c>
      <c r="L795" s="116">
        <v>0</v>
      </c>
      <c r="M795" s="116">
        <v>0</v>
      </c>
      <c r="N795" s="116">
        <v>0</v>
      </c>
      <c r="O795" s="116">
        <v>0</v>
      </c>
      <c r="P795" s="116">
        <v>0</v>
      </c>
      <c r="Q795" s="27" t="str">
        <f t="shared" si="198"/>
        <v>Registered</v>
      </c>
      <c r="R795" s="94">
        <f t="shared" si="199"/>
        <v>0.69999999202846985</v>
      </c>
      <c r="S795" s="95"/>
      <c r="T795" s="117">
        <f t="shared" si="200"/>
        <v>0</v>
      </c>
      <c r="U795" s="117">
        <f t="shared" si="201"/>
        <v>0</v>
      </c>
    </row>
    <row r="796" spans="1:21" x14ac:dyDescent="0.3">
      <c r="A796" s="114">
        <v>4844</v>
      </c>
      <c r="B796" s="114" t="s">
        <v>1430</v>
      </c>
      <c r="C796" s="114" t="s">
        <v>94</v>
      </c>
      <c r="D796" s="114" t="s">
        <v>5793</v>
      </c>
      <c r="E796" s="114" t="s">
        <v>5794</v>
      </c>
      <c r="F796" s="115">
        <v>45257</v>
      </c>
      <c r="G796" s="114" t="s">
        <v>5072</v>
      </c>
      <c r="H796" s="116">
        <v>8258929</v>
      </c>
      <c r="I796" s="116">
        <v>6607144</v>
      </c>
      <c r="J796" s="116">
        <v>6607144</v>
      </c>
      <c r="K796" s="116">
        <v>0</v>
      </c>
      <c r="L796" s="116">
        <v>0</v>
      </c>
      <c r="M796" s="116">
        <v>0</v>
      </c>
      <c r="N796" s="116">
        <v>0</v>
      </c>
      <c r="O796" s="116">
        <v>0</v>
      </c>
      <c r="P796" s="116">
        <v>0</v>
      </c>
      <c r="Q796" s="27" t="str">
        <f t="shared" si="198"/>
        <v>Registered</v>
      </c>
      <c r="R796" s="94">
        <f t="shared" si="199"/>
        <v>0.80000009686485984</v>
      </c>
      <c r="S796" s="95"/>
      <c r="T796" s="117">
        <f t="shared" si="200"/>
        <v>0</v>
      </c>
      <c r="U796" s="117">
        <f t="shared" si="201"/>
        <v>0</v>
      </c>
    </row>
    <row r="797" spans="1:21" x14ac:dyDescent="0.3">
      <c r="A797" s="114">
        <v>4845</v>
      </c>
      <c r="B797" s="114" t="s">
        <v>1430</v>
      </c>
      <c r="C797" s="114" t="s">
        <v>94</v>
      </c>
      <c r="D797" s="114" t="s">
        <v>5795</v>
      </c>
      <c r="E797" s="114" t="s">
        <v>5796</v>
      </c>
      <c r="F797" s="115">
        <v>45369</v>
      </c>
      <c r="G797" s="114" t="s">
        <v>3578</v>
      </c>
      <c r="H797" s="116">
        <v>8433400</v>
      </c>
      <c r="I797" s="116">
        <v>6746720</v>
      </c>
      <c r="J797" s="116">
        <v>6746720</v>
      </c>
      <c r="K797" s="116">
        <v>0</v>
      </c>
      <c r="L797" s="116">
        <v>0</v>
      </c>
      <c r="M797" s="116">
        <v>0</v>
      </c>
      <c r="N797" s="116">
        <v>0</v>
      </c>
      <c r="O797" s="116">
        <v>0</v>
      </c>
      <c r="P797" s="116">
        <v>0</v>
      </c>
      <c r="Q797" s="27" t="str">
        <f t="shared" si="198"/>
        <v>Registered</v>
      </c>
      <c r="R797" s="94">
        <f t="shared" si="199"/>
        <v>0.8</v>
      </c>
      <c r="S797" s="95"/>
      <c r="T797" s="117">
        <f t="shared" si="200"/>
        <v>0</v>
      </c>
      <c r="U797" s="117">
        <f t="shared" si="201"/>
        <v>0</v>
      </c>
    </row>
    <row r="798" spans="1:21" x14ac:dyDescent="0.3">
      <c r="A798" s="114">
        <v>4846</v>
      </c>
      <c r="B798" s="114" t="s">
        <v>1430</v>
      </c>
      <c r="C798" s="114" t="s">
        <v>94</v>
      </c>
      <c r="D798" s="114" t="s">
        <v>96</v>
      </c>
      <c r="E798" s="114" t="s">
        <v>97</v>
      </c>
      <c r="F798" s="115">
        <v>46133</v>
      </c>
      <c r="G798" s="114" t="s">
        <v>9587</v>
      </c>
      <c r="H798" s="116">
        <v>14016990</v>
      </c>
      <c r="I798" s="116">
        <v>11213596</v>
      </c>
      <c r="J798" s="116">
        <v>11213596</v>
      </c>
      <c r="K798" s="116">
        <v>0</v>
      </c>
      <c r="L798" s="116">
        <v>0</v>
      </c>
      <c r="M798" s="116">
        <v>0</v>
      </c>
      <c r="N798" s="116">
        <v>0</v>
      </c>
      <c r="O798" s="116">
        <v>0</v>
      </c>
      <c r="P798" s="116">
        <v>0</v>
      </c>
      <c r="Q798" s="27" t="str">
        <f t="shared" si="198"/>
        <v>Registered</v>
      </c>
      <c r="R798" s="94">
        <f t="shared" si="199"/>
        <v>0.8000002853679713</v>
      </c>
      <c r="S798" s="95"/>
      <c r="T798" s="117">
        <f t="shared" si="200"/>
        <v>0</v>
      </c>
      <c r="U798" s="117">
        <f t="shared" si="201"/>
        <v>0</v>
      </c>
    </row>
    <row r="799" spans="1:21" x14ac:dyDescent="0.3">
      <c r="A799" s="114">
        <v>4847</v>
      </c>
      <c r="B799" s="114" t="s">
        <v>1430</v>
      </c>
      <c r="C799" s="114" t="s">
        <v>94</v>
      </c>
      <c r="D799" s="114" t="s">
        <v>5797</v>
      </c>
      <c r="E799" s="114" t="s">
        <v>5798</v>
      </c>
      <c r="F799" s="115">
        <v>45411</v>
      </c>
      <c r="G799" s="114" t="s">
        <v>2684</v>
      </c>
      <c r="H799" s="116">
        <v>12858036</v>
      </c>
      <c r="I799" s="116">
        <v>10286428</v>
      </c>
      <c r="J799" s="116">
        <v>10286428</v>
      </c>
      <c r="K799" s="116">
        <v>0</v>
      </c>
      <c r="L799" s="116">
        <v>0</v>
      </c>
      <c r="M799" s="116">
        <v>0</v>
      </c>
      <c r="N799" s="116">
        <v>0</v>
      </c>
      <c r="O799" s="116">
        <v>0</v>
      </c>
      <c r="P799" s="116">
        <v>0</v>
      </c>
      <c r="Q799" s="27" t="str">
        <f t="shared" si="198"/>
        <v>Registered</v>
      </c>
      <c r="R799" s="94">
        <f t="shared" si="199"/>
        <v>0.79999993778209988</v>
      </c>
      <c r="S799" s="95"/>
      <c r="T799" s="117">
        <f t="shared" si="200"/>
        <v>0</v>
      </c>
      <c r="U799" s="117">
        <f t="shared" si="201"/>
        <v>0</v>
      </c>
    </row>
    <row r="800" spans="1:21" x14ac:dyDescent="0.3">
      <c r="A800" s="114">
        <v>4848</v>
      </c>
      <c r="B800" s="114" t="s">
        <v>1430</v>
      </c>
      <c r="C800" s="114" t="s">
        <v>94</v>
      </c>
      <c r="D800" s="114" t="s">
        <v>5799</v>
      </c>
      <c r="E800" s="114" t="s">
        <v>5800</v>
      </c>
      <c r="F800" s="115">
        <v>45313</v>
      </c>
      <c r="G800" s="114" t="s">
        <v>5027</v>
      </c>
      <c r="H800" s="116">
        <v>8358100</v>
      </c>
      <c r="I800" s="116">
        <v>6686480</v>
      </c>
      <c r="J800" s="116">
        <v>6686480</v>
      </c>
      <c r="K800" s="116">
        <v>0</v>
      </c>
      <c r="L800" s="116">
        <v>0</v>
      </c>
      <c r="M800" s="116">
        <v>0</v>
      </c>
      <c r="N800" s="116">
        <v>0</v>
      </c>
      <c r="O800" s="116">
        <v>0</v>
      </c>
      <c r="P800" s="116">
        <v>0</v>
      </c>
      <c r="Q800" s="27" t="str">
        <f t="shared" si="198"/>
        <v>Registered</v>
      </c>
      <c r="R800" s="94">
        <f t="shared" si="199"/>
        <v>0.8</v>
      </c>
      <c r="S800" s="95"/>
      <c r="T800" s="117">
        <f t="shared" si="200"/>
        <v>0</v>
      </c>
      <c r="U800" s="117">
        <f t="shared" si="201"/>
        <v>0</v>
      </c>
    </row>
    <row r="801" spans="1:21" x14ac:dyDescent="0.3">
      <c r="A801" s="114">
        <v>4849</v>
      </c>
      <c r="B801" s="114" t="s">
        <v>1430</v>
      </c>
      <c r="C801" s="114" t="s">
        <v>94</v>
      </c>
      <c r="D801" s="114" t="s">
        <v>5803</v>
      </c>
      <c r="E801" s="114" t="s">
        <v>5804</v>
      </c>
      <c r="F801" s="115">
        <v>45239</v>
      </c>
      <c r="G801" s="114" t="s">
        <v>3562</v>
      </c>
      <c r="H801" s="116">
        <v>8438000</v>
      </c>
      <c r="I801" s="116">
        <v>6750400</v>
      </c>
      <c r="J801" s="116">
        <v>6750400</v>
      </c>
      <c r="K801" s="116">
        <v>0</v>
      </c>
      <c r="L801" s="116">
        <v>0</v>
      </c>
      <c r="M801" s="116">
        <v>0</v>
      </c>
      <c r="N801" s="116">
        <v>0</v>
      </c>
      <c r="O801" s="116">
        <v>0</v>
      </c>
      <c r="P801" s="116">
        <v>0</v>
      </c>
      <c r="Q801" s="27" t="str">
        <f t="shared" si="198"/>
        <v>Registered</v>
      </c>
      <c r="R801" s="94">
        <f t="shared" si="199"/>
        <v>0.8</v>
      </c>
      <c r="S801" s="95"/>
      <c r="T801" s="117">
        <f t="shared" si="200"/>
        <v>0</v>
      </c>
      <c r="U801" s="117">
        <f t="shared" si="201"/>
        <v>0</v>
      </c>
    </row>
    <row r="802" spans="1:21" x14ac:dyDescent="0.3">
      <c r="A802" s="114">
        <v>4850</v>
      </c>
      <c r="B802" s="114" t="s">
        <v>1430</v>
      </c>
      <c r="C802" s="114" t="s">
        <v>94</v>
      </c>
      <c r="D802" s="114" t="s">
        <v>5805</v>
      </c>
      <c r="E802" s="114" t="s">
        <v>5806</v>
      </c>
      <c r="F802" s="115">
        <v>45313</v>
      </c>
      <c r="G802" s="114" t="s">
        <v>5027</v>
      </c>
      <c r="H802" s="116">
        <v>8358100</v>
      </c>
      <c r="I802" s="116">
        <v>6686480</v>
      </c>
      <c r="J802" s="116">
        <v>6686480</v>
      </c>
      <c r="K802" s="116">
        <v>0</v>
      </c>
      <c r="L802" s="116">
        <v>0</v>
      </c>
      <c r="M802" s="116">
        <v>0</v>
      </c>
      <c r="N802" s="116">
        <v>0</v>
      </c>
      <c r="O802" s="116">
        <v>0</v>
      </c>
      <c r="P802" s="116">
        <v>0</v>
      </c>
      <c r="Q802" s="27" t="str">
        <f t="shared" si="198"/>
        <v>Registered</v>
      </c>
      <c r="R802" s="94">
        <f t="shared" si="199"/>
        <v>0.8</v>
      </c>
      <c r="S802" s="95"/>
      <c r="T802" s="117">
        <f t="shared" si="200"/>
        <v>0</v>
      </c>
      <c r="U802" s="117">
        <f t="shared" si="201"/>
        <v>0</v>
      </c>
    </row>
    <row r="803" spans="1:21" x14ac:dyDescent="0.3">
      <c r="A803" s="114">
        <v>4851</v>
      </c>
      <c r="B803" s="114" t="s">
        <v>1430</v>
      </c>
      <c r="C803" s="114" t="s">
        <v>94</v>
      </c>
      <c r="D803" s="114" t="s">
        <v>5807</v>
      </c>
      <c r="E803" s="114" t="s">
        <v>5808</v>
      </c>
      <c r="F803" s="115">
        <v>45565</v>
      </c>
      <c r="G803" s="114" t="s">
        <v>2610</v>
      </c>
      <c r="H803" s="116">
        <v>12810000</v>
      </c>
      <c r="I803" s="116">
        <v>10248000</v>
      </c>
      <c r="J803" s="116">
        <v>10248000</v>
      </c>
      <c r="K803" s="116">
        <v>0</v>
      </c>
      <c r="L803" s="116">
        <v>0</v>
      </c>
      <c r="M803" s="116">
        <v>0</v>
      </c>
      <c r="N803" s="116">
        <v>0</v>
      </c>
      <c r="O803" s="116">
        <v>0</v>
      </c>
      <c r="P803" s="116">
        <v>0</v>
      </c>
      <c r="Q803" s="27" t="str">
        <f t="shared" si="198"/>
        <v>Registered</v>
      </c>
      <c r="R803" s="94">
        <f t="shared" si="199"/>
        <v>0.8</v>
      </c>
      <c r="S803" s="95"/>
      <c r="T803" s="117">
        <f t="shared" si="200"/>
        <v>0</v>
      </c>
      <c r="U803" s="117">
        <f t="shared" si="201"/>
        <v>0</v>
      </c>
    </row>
    <row r="804" spans="1:21" x14ac:dyDescent="0.3">
      <c r="A804" s="114">
        <v>4852</v>
      </c>
      <c r="B804" s="114" t="s">
        <v>1430</v>
      </c>
      <c r="C804" s="114" t="s">
        <v>94</v>
      </c>
      <c r="D804" s="114" t="s">
        <v>5809</v>
      </c>
      <c r="E804" s="114" t="s">
        <v>5810</v>
      </c>
      <c r="F804" s="115">
        <v>45218</v>
      </c>
      <c r="G804" s="114" t="s">
        <v>5096</v>
      </c>
      <c r="H804" s="116">
        <v>8440000</v>
      </c>
      <c r="I804" s="116">
        <v>6752000</v>
      </c>
      <c r="J804" s="116">
        <v>6752000</v>
      </c>
      <c r="K804" s="116">
        <v>0</v>
      </c>
      <c r="L804" s="116">
        <v>0</v>
      </c>
      <c r="M804" s="116">
        <v>0</v>
      </c>
      <c r="N804" s="116">
        <v>0</v>
      </c>
      <c r="O804" s="116">
        <v>0</v>
      </c>
      <c r="P804" s="116">
        <v>0</v>
      </c>
      <c r="Q804" s="27" t="str">
        <f t="shared" si="198"/>
        <v>Registered</v>
      </c>
      <c r="R804" s="94">
        <f t="shared" si="199"/>
        <v>0.8</v>
      </c>
      <c r="S804" s="95"/>
      <c r="T804" s="117">
        <f t="shared" si="200"/>
        <v>0</v>
      </c>
      <c r="U804" s="117">
        <f t="shared" si="201"/>
        <v>0</v>
      </c>
    </row>
    <row r="805" spans="1:21" x14ac:dyDescent="0.3">
      <c r="A805" s="114">
        <v>4853</v>
      </c>
      <c r="B805" s="114" t="s">
        <v>1430</v>
      </c>
      <c r="C805" s="114" t="s">
        <v>94</v>
      </c>
      <c r="D805" s="114" t="s">
        <v>5811</v>
      </c>
      <c r="E805" s="114" t="s">
        <v>5812</v>
      </c>
      <c r="F805" s="115">
        <v>45586</v>
      </c>
      <c r="G805" s="114" t="s">
        <v>2435</v>
      </c>
      <c r="H805" s="116">
        <v>9348810</v>
      </c>
      <c r="I805" s="116">
        <v>7479047</v>
      </c>
      <c r="J805" s="116">
        <v>7479047</v>
      </c>
      <c r="K805" s="116">
        <v>0</v>
      </c>
      <c r="L805" s="116">
        <v>0</v>
      </c>
      <c r="M805" s="116">
        <v>0</v>
      </c>
      <c r="N805" s="116">
        <v>0</v>
      </c>
      <c r="O805" s="116">
        <v>0</v>
      </c>
      <c r="P805" s="116">
        <v>0</v>
      </c>
      <c r="Q805" s="27" t="str">
        <f t="shared" si="198"/>
        <v>Registered</v>
      </c>
      <c r="R805" s="94">
        <f t="shared" si="199"/>
        <v>0.79999989303451458</v>
      </c>
      <c r="S805" s="95"/>
      <c r="T805" s="117">
        <f t="shared" si="200"/>
        <v>0</v>
      </c>
      <c r="U805" s="117">
        <f t="shared" si="201"/>
        <v>0</v>
      </c>
    </row>
    <row r="806" spans="1:21" x14ac:dyDescent="0.3">
      <c r="A806" s="114">
        <v>4854</v>
      </c>
      <c r="B806" s="114" t="s">
        <v>1430</v>
      </c>
      <c r="C806" s="114" t="s">
        <v>94</v>
      </c>
      <c r="D806" s="114" t="s">
        <v>5813</v>
      </c>
      <c r="E806" s="114" t="s">
        <v>5814</v>
      </c>
      <c r="F806" s="115">
        <v>45646</v>
      </c>
      <c r="G806" s="114" t="s">
        <v>5815</v>
      </c>
      <c r="H806" s="116">
        <v>13414200</v>
      </c>
      <c r="I806" s="116">
        <v>10731360</v>
      </c>
      <c r="J806" s="116">
        <v>10731360</v>
      </c>
      <c r="K806" s="116">
        <v>0</v>
      </c>
      <c r="L806" s="116">
        <v>0</v>
      </c>
      <c r="M806" s="116">
        <v>0</v>
      </c>
      <c r="N806" s="116">
        <v>0</v>
      </c>
      <c r="O806" s="116">
        <v>0</v>
      </c>
      <c r="P806" s="116">
        <v>0</v>
      </c>
      <c r="Q806" s="27" t="str">
        <f t="shared" si="198"/>
        <v>Registered</v>
      </c>
      <c r="R806" s="94">
        <f t="shared" si="199"/>
        <v>0.8</v>
      </c>
      <c r="S806" s="95"/>
      <c r="T806" s="117">
        <f t="shared" si="200"/>
        <v>0</v>
      </c>
      <c r="U806" s="117">
        <f t="shared" si="201"/>
        <v>0</v>
      </c>
    </row>
    <row r="807" spans="1:21" x14ac:dyDescent="0.3">
      <c r="A807" s="114">
        <v>4855</v>
      </c>
      <c r="B807" s="114" t="s">
        <v>1430</v>
      </c>
      <c r="C807" s="114" t="s">
        <v>94</v>
      </c>
      <c r="D807" s="114" t="s">
        <v>5816</v>
      </c>
      <c r="E807" s="114" t="s">
        <v>5817</v>
      </c>
      <c r="F807" s="115">
        <v>45394</v>
      </c>
      <c r="G807" s="114" t="s">
        <v>5818</v>
      </c>
      <c r="H807" s="116">
        <v>12321429</v>
      </c>
      <c r="I807" s="116">
        <v>9857143</v>
      </c>
      <c r="J807" s="116">
        <v>9857143</v>
      </c>
      <c r="K807" s="116">
        <v>0</v>
      </c>
      <c r="L807" s="116">
        <v>0</v>
      </c>
      <c r="M807" s="116">
        <v>0</v>
      </c>
      <c r="N807" s="116">
        <v>0</v>
      </c>
      <c r="O807" s="116">
        <v>0</v>
      </c>
      <c r="P807" s="116">
        <v>0</v>
      </c>
      <c r="Q807" s="27" t="str">
        <f t="shared" si="198"/>
        <v>Registered</v>
      </c>
      <c r="R807" s="94">
        <f t="shared" si="199"/>
        <v>0.79999998376811654</v>
      </c>
      <c r="S807" s="95"/>
      <c r="T807" s="117">
        <f t="shared" si="200"/>
        <v>0</v>
      </c>
      <c r="U807" s="117">
        <f t="shared" si="201"/>
        <v>0</v>
      </c>
    </row>
    <row r="808" spans="1:21" x14ac:dyDescent="0.3">
      <c r="A808" s="114">
        <v>4856</v>
      </c>
      <c r="B808" s="114" t="s">
        <v>1430</v>
      </c>
      <c r="C808" s="114" t="s">
        <v>94</v>
      </c>
      <c r="D808" s="114" t="s">
        <v>5819</v>
      </c>
      <c r="E808" s="114" t="s">
        <v>5820</v>
      </c>
      <c r="F808" s="115">
        <v>45230</v>
      </c>
      <c r="G808" s="114" t="s">
        <v>5379</v>
      </c>
      <c r="H808" s="116">
        <v>8460000</v>
      </c>
      <c r="I808" s="116">
        <v>6768000</v>
      </c>
      <c r="J808" s="116">
        <v>6768000</v>
      </c>
      <c r="K808" s="116">
        <v>0</v>
      </c>
      <c r="L808" s="116">
        <v>0</v>
      </c>
      <c r="M808" s="116">
        <v>0</v>
      </c>
      <c r="N808" s="116">
        <v>0</v>
      </c>
      <c r="O808" s="116">
        <v>0</v>
      </c>
      <c r="P808" s="116">
        <v>0</v>
      </c>
      <c r="Q808" s="27" t="str">
        <f t="shared" si="198"/>
        <v>Registered</v>
      </c>
      <c r="R808" s="94">
        <f t="shared" si="199"/>
        <v>0.8</v>
      </c>
      <c r="S808" s="95"/>
      <c r="T808" s="117">
        <f t="shared" si="200"/>
        <v>0</v>
      </c>
      <c r="U808" s="117">
        <f t="shared" si="201"/>
        <v>0</v>
      </c>
    </row>
    <row r="809" spans="1:21" x14ac:dyDescent="0.3">
      <c r="A809" s="114">
        <v>4857</v>
      </c>
      <c r="B809" s="114" t="s">
        <v>1430</v>
      </c>
      <c r="C809" s="114" t="s">
        <v>94</v>
      </c>
      <c r="D809" s="114" t="s">
        <v>5821</v>
      </c>
      <c r="E809" s="114" t="s">
        <v>5822</v>
      </c>
      <c r="F809" s="115">
        <v>45473</v>
      </c>
      <c r="G809" s="114" t="s">
        <v>3408</v>
      </c>
      <c r="H809" s="116">
        <v>8616071</v>
      </c>
      <c r="I809" s="116">
        <v>6892857</v>
      </c>
      <c r="J809" s="116">
        <v>6892857</v>
      </c>
      <c r="K809" s="116">
        <v>0</v>
      </c>
      <c r="L809" s="116">
        <v>0</v>
      </c>
      <c r="M809" s="116">
        <v>0</v>
      </c>
      <c r="N809" s="116">
        <v>0</v>
      </c>
      <c r="O809" s="116">
        <v>0</v>
      </c>
      <c r="P809" s="116">
        <v>0</v>
      </c>
      <c r="Q809" s="27" t="str">
        <f t="shared" si="198"/>
        <v>Registered</v>
      </c>
      <c r="R809" s="94">
        <f t="shared" si="199"/>
        <v>0.80000002321243635</v>
      </c>
      <c r="S809" s="95"/>
      <c r="T809" s="117">
        <f t="shared" si="200"/>
        <v>0</v>
      </c>
      <c r="U809" s="117">
        <f t="shared" si="201"/>
        <v>0</v>
      </c>
    </row>
    <row r="810" spans="1:21" x14ac:dyDescent="0.3">
      <c r="A810" s="114">
        <v>4858</v>
      </c>
      <c r="B810" s="114" t="s">
        <v>1430</v>
      </c>
      <c r="C810" s="114" t="s">
        <v>94</v>
      </c>
      <c r="D810" s="114" t="s">
        <v>5823</v>
      </c>
      <c r="E810" s="114" t="s">
        <v>5824</v>
      </c>
      <c r="F810" s="115">
        <v>45520</v>
      </c>
      <c r="G810" s="114" t="s">
        <v>5825</v>
      </c>
      <c r="H810" s="116">
        <v>12290124</v>
      </c>
      <c r="I810" s="116">
        <v>9832097</v>
      </c>
      <c r="J810" s="116">
        <v>9832097</v>
      </c>
      <c r="K810" s="116">
        <v>0</v>
      </c>
      <c r="L810" s="116">
        <v>0</v>
      </c>
      <c r="M810" s="116">
        <v>0</v>
      </c>
      <c r="N810" s="116">
        <v>0</v>
      </c>
      <c r="O810" s="116">
        <v>0</v>
      </c>
      <c r="P810" s="116">
        <v>0</v>
      </c>
      <c r="Q810" s="27" t="str">
        <f t="shared" si="198"/>
        <v>Registered</v>
      </c>
      <c r="R810" s="94">
        <f t="shared" si="199"/>
        <v>0.79999982099448308</v>
      </c>
      <c r="S810" s="95"/>
      <c r="T810" s="117">
        <f t="shared" si="200"/>
        <v>0</v>
      </c>
      <c r="U810" s="117">
        <f t="shared" si="201"/>
        <v>0</v>
      </c>
    </row>
    <row r="811" spans="1:21" x14ac:dyDescent="0.3">
      <c r="A811" s="114">
        <v>4859</v>
      </c>
      <c r="B811" s="114" t="s">
        <v>1430</v>
      </c>
      <c r="C811" s="114" t="s">
        <v>94</v>
      </c>
      <c r="D811" s="114" t="s">
        <v>5826</v>
      </c>
      <c r="E811" s="114" t="s">
        <v>5827</v>
      </c>
      <c r="F811" s="115">
        <v>45218</v>
      </c>
      <c r="G811" s="114" t="s">
        <v>5072</v>
      </c>
      <c r="H811" s="116">
        <v>12768000</v>
      </c>
      <c r="I811" s="116">
        <v>10214400</v>
      </c>
      <c r="J811" s="116">
        <v>10214400</v>
      </c>
      <c r="K811" s="116">
        <v>0</v>
      </c>
      <c r="L811" s="116">
        <v>0</v>
      </c>
      <c r="M811" s="116">
        <v>0</v>
      </c>
      <c r="N811" s="116">
        <v>0</v>
      </c>
      <c r="O811" s="116">
        <v>0</v>
      </c>
      <c r="P811" s="116">
        <v>0</v>
      </c>
      <c r="Q811" s="27" t="str">
        <f t="shared" si="198"/>
        <v>Registered</v>
      </c>
      <c r="R811" s="94">
        <f t="shared" si="199"/>
        <v>0.8</v>
      </c>
      <c r="S811" s="95"/>
      <c r="T811" s="117">
        <f t="shared" si="200"/>
        <v>0</v>
      </c>
      <c r="U811" s="117">
        <f t="shared" si="201"/>
        <v>0</v>
      </c>
    </row>
    <row r="812" spans="1:21" x14ac:dyDescent="0.3">
      <c r="A812" s="114">
        <v>10217</v>
      </c>
      <c r="B812" s="114" t="s">
        <v>1430</v>
      </c>
      <c r="C812" s="114" t="s">
        <v>94</v>
      </c>
      <c r="D812" s="114" t="s">
        <v>3090</v>
      </c>
      <c r="E812" s="114" t="s">
        <v>3091</v>
      </c>
      <c r="F812" s="115">
        <v>45267</v>
      </c>
      <c r="G812" s="114" t="s">
        <v>2684</v>
      </c>
      <c r="H812" s="116">
        <v>8078451</v>
      </c>
      <c r="I812" s="116">
        <v>6462762</v>
      </c>
      <c r="J812" s="116">
        <v>6463630</v>
      </c>
      <c r="K812" s="116">
        <v>-868</v>
      </c>
      <c r="L812" s="116">
        <v>0</v>
      </c>
      <c r="M812" s="116">
        <v>0</v>
      </c>
      <c r="N812" s="116">
        <v>0</v>
      </c>
      <c r="O812" s="116">
        <v>0</v>
      </c>
      <c r="P812" s="116">
        <v>0</v>
      </c>
      <c r="Q812" s="27" t="str">
        <f t="shared" si="198"/>
        <v>Registered</v>
      </c>
      <c r="R812" s="94">
        <f t="shared" si="199"/>
        <v>0.80000014854332846</v>
      </c>
      <c r="S812" s="95"/>
      <c r="T812" s="117">
        <f t="shared" si="200"/>
        <v>0</v>
      </c>
      <c r="U812" s="117">
        <f t="shared" si="201"/>
        <v>-868</v>
      </c>
    </row>
    <row r="813" spans="1:21" x14ac:dyDescent="0.3">
      <c r="A813" s="114">
        <v>10397</v>
      </c>
      <c r="B813" s="114" t="s">
        <v>1430</v>
      </c>
      <c r="C813" s="114" t="s">
        <v>94</v>
      </c>
      <c r="D813" s="114" t="s">
        <v>3754</v>
      </c>
      <c r="E813" s="114" t="s">
        <v>3755</v>
      </c>
      <c r="F813" s="115">
        <v>45341</v>
      </c>
      <c r="G813" s="114" t="s">
        <v>2108</v>
      </c>
      <c r="H813" s="116">
        <v>12055800</v>
      </c>
      <c r="I813" s="116">
        <v>9644640</v>
      </c>
      <c r="J813" s="116">
        <v>9755558</v>
      </c>
      <c r="K813" s="116">
        <v>-110918</v>
      </c>
      <c r="L813" s="116">
        <v>0</v>
      </c>
      <c r="M813" s="116">
        <v>0</v>
      </c>
      <c r="N813" s="116">
        <v>0</v>
      </c>
      <c r="O813" s="116">
        <v>0</v>
      </c>
      <c r="P813" s="116">
        <v>0</v>
      </c>
      <c r="Q813" s="27" t="str">
        <f t="shared" si="198"/>
        <v>Registered</v>
      </c>
      <c r="R813" s="94">
        <f t="shared" si="199"/>
        <v>0.8</v>
      </c>
      <c r="S813" s="95"/>
      <c r="T813" s="117">
        <f t="shared" si="200"/>
        <v>0</v>
      </c>
      <c r="U813" s="117">
        <f t="shared" si="201"/>
        <v>-110918</v>
      </c>
    </row>
    <row r="814" spans="1:21" x14ac:dyDescent="0.3">
      <c r="A814" s="114">
        <v>10408</v>
      </c>
      <c r="B814" s="114" t="s">
        <v>1430</v>
      </c>
      <c r="C814" s="114" t="s">
        <v>94</v>
      </c>
      <c r="D814" s="114" t="s">
        <v>9696</v>
      </c>
      <c r="E814" s="114" t="s">
        <v>9697</v>
      </c>
      <c r="F814" s="115">
        <v>45157</v>
      </c>
      <c r="G814" s="114" t="s">
        <v>3548</v>
      </c>
      <c r="H814" s="116">
        <v>13214286</v>
      </c>
      <c r="I814" s="116">
        <v>2095000</v>
      </c>
      <c r="J814" s="116">
        <v>2227143</v>
      </c>
      <c r="K814" s="116">
        <v>-132143</v>
      </c>
      <c r="L814" s="116">
        <v>0</v>
      </c>
      <c r="M814" s="116">
        <v>0</v>
      </c>
      <c r="N814" s="116">
        <v>0</v>
      </c>
      <c r="O814" s="116">
        <v>0</v>
      </c>
      <c r="P814" s="116">
        <v>0</v>
      </c>
      <c r="Q814" s="27" t="str">
        <f t="shared" si="198"/>
        <v>Registered</v>
      </c>
      <c r="R814" s="94">
        <f t="shared" si="199"/>
        <v>0.15854053711263705</v>
      </c>
      <c r="S814" s="95"/>
      <c r="T814" s="117">
        <f t="shared" si="200"/>
        <v>0</v>
      </c>
      <c r="U814" s="117">
        <f t="shared" si="201"/>
        <v>-132143</v>
      </c>
    </row>
    <row r="815" spans="1:21" x14ac:dyDescent="0.3">
      <c r="A815" s="114">
        <v>10440</v>
      </c>
      <c r="B815" s="114" t="s">
        <v>1430</v>
      </c>
      <c r="C815" s="114" t="s">
        <v>94</v>
      </c>
      <c r="D815" s="114" t="s">
        <v>5801</v>
      </c>
      <c r="E815" s="114" t="s">
        <v>5802</v>
      </c>
      <c r="F815" s="115">
        <v>46063</v>
      </c>
      <c r="G815" s="114" t="s">
        <v>1744</v>
      </c>
      <c r="H815" s="116">
        <v>14263200</v>
      </c>
      <c r="I815" s="116">
        <v>11410560</v>
      </c>
      <c r="J815" s="116">
        <v>11553192</v>
      </c>
      <c r="K815" s="116">
        <v>-142632</v>
      </c>
      <c r="L815" s="116">
        <v>0</v>
      </c>
      <c r="M815" s="116">
        <v>0</v>
      </c>
      <c r="N815" s="116">
        <v>0</v>
      </c>
      <c r="O815" s="116">
        <v>0</v>
      </c>
      <c r="P815" s="116">
        <v>0</v>
      </c>
      <c r="Q815" s="27" t="str">
        <f t="shared" si="198"/>
        <v>Registered</v>
      </c>
      <c r="R815" s="94">
        <f t="shared" si="199"/>
        <v>0.8</v>
      </c>
      <c r="S815" s="95"/>
      <c r="T815" s="117">
        <f t="shared" si="200"/>
        <v>0</v>
      </c>
      <c r="U815" s="117">
        <f t="shared" si="201"/>
        <v>-142632</v>
      </c>
    </row>
    <row r="816" spans="1:21" x14ac:dyDescent="0.3">
      <c r="A816" s="114">
        <v>10692</v>
      </c>
      <c r="B816" s="114" t="s">
        <v>1430</v>
      </c>
      <c r="C816" s="114" t="s">
        <v>94</v>
      </c>
      <c r="D816" s="114" t="s">
        <v>10113</v>
      </c>
      <c r="E816" s="114" t="s">
        <v>10114</v>
      </c>
      <c r="F816" s="115">
        <v>45194</v>
      </c>
      <c r="G816" s="114" t="s">
        <v>5385</v>
      </c>
      <c r="H816" s="116">
        <v>10637970</v>
      </c>
      <c r="I816" s="116">
        <v>8510377</v>
      </c>
      <c r="J816" s="116">
        <v>10637970</v>
      </c>
      <c r="K816" s="116">
        <v>-2127593</v>
      </c>
      <c r="L816" s="116">
        <v>0</v>
      </c>
      <c r="M816" s="116">
        <v>0</v>
      </c>
      <c r="N816" s="116">
        <v>0</v>
      </c>
      <c r="O816" s="116">
        <v>0</v>
      </c>
      <c r="P816" s="116">
        <v>0</v>
      </c>
      <c r="Q816" s="27" t="str">
        <f t="shared" si="198"/>
        <v>Registered</v>
      </c>
      <c r="R816" s="94">
        <f t="shared" si="199"/>
        <v>0.80000009400289718</v>
      </c>
      <c r="S816" s="95"/>
      <c r="T816" s="117">
        <f t="shared" si="200"/>
        <v>0</v>
      </c>
      <c r="U816" s="117">
        <f t="shared" si="201"/>
        <v>-2127593</v>
      </c>
    </row>
    <row r="817" spans="1:21" s="101" customFormat="1" x14ac:dyDescent="0.3">
      <c r="A817" s="99">
        <v>10961</v>
      </c>
      <c r="B817" s="99" t="s">
        <v>1430</v>
      </c>
      <c r="C817" s="99" t="s">
        <v>94</v>
      </c>
      <c r="D817" s="99" t="s">
        <v>95</v>
      </c>
      <c r="E817" s="99" t="s">
        <v>10310</v>
      </c>
      <c r="F817" s="100">
        <v>46195</v>
      </c>
      <c r="G817" s="99" t="s">
        <v>1898</v>
      </c>
      <c r="H817" s="96">
        <v>10266071</v>
      </c>
      <c r="I817" s="96">
        <v>0</v>
      </c>
      <c r="J817" s="96"/>
      <c r="K817" s="96">
        <f>I817-J817</f>
        <v>0</v>
      </c>
      <c r="L817" s="97">
        <f>IF(AND($S817&gt;=0,$S817&lt;=30),$K817,0)</f>
        <v>0</v>
      </c>
      <c r="M817" s="97">
        <f>IF(AND($S817&gt;=31,$S817&lt;=60),$K817,0)</f>
        <v>0</v>
      </c>
      <c r="N817" s="97">
        <f>IF(AND($S817&gt;=61,$S817&lt;=90),$K817,0)</f>
        <v>0</v>
      </c>
      <c r="O817" s="97">
        <f>IF(AND($S817&gt;=91,$S817&lt;=120),$K817,0)</f>
        <v>0</v>
      </c>
      <c r="P817" s="98">
        <f>IF($S817&gt;120,$K817,0)</f>
        <v>0</v>
      </c>
      <c r="Q817" s="101" t="str">
        <f t="shared" si="198"/>
        <v>Unregistered</v>
      </c>
      <c r="R817" s="102">
        <v>0.8</v>
      </c>
      <c r="S817" s="95">
        <f t="shared" ref="S817" si="202">DATE(2026,6,30)-F817</f>
        <v>8</v>
      </c>
    </row>
    <row r="818" spans="1:21" x14ac:dyDescent="0.3">
      <c r="A818" s="114">
        <v>1353</v>
      </c>
      <c r="B818" s="114" t="s">
        <v>2097</v>
      </c>
      <c r="C818" s="114" t="s">
        <v>88</v>
      </c>
      <c r="D818" s="114" t="s">
        <v>5041</v>
      </c>
      <c r="E818" s="114" t="s">
        <v>5042</v>
      </c>
      <c r="F818" s="115">
        <v>45334</v>
      </c>
      <c r="G818" s="114" t="s">
        <v>3623</v>
      </c>
      <c r="H818" s="116">
        <v>12913200</v>
      </c>
      <c r="I818" s="116">
        <v>12913200</v>
      </c>
      <c r="J818" s="116">
        <v>12913200</v>
      </c>
      <c r="K818" s="116">
        <v>0</v>
      </c>
      <c r="L818" s="116">
        <v>0</v>
      </c>
      <c r="M818" s="116">
        <v>0</v>
      </c>
      <c r="N818" s="116">
        <v>0</v>
      </c>
      <c r="O818" s="116">
        <v>0</v>
      </c>
      <c r="P818" s="116">
        <v>0</v>
      </c>
      <c r="Q818" s="27" t="str">
        <f t="shared" si="198"/>
        <v>Registered</v>
      </c>
      <c r="R818" s="94">
        <f t="shared" si="199"/>
        <v>1</v>
      </c>
      <c r="S818" s="95"/>
      <c r="T818" s="117">
        <f t="shared" ref="T818:T881" si="203">L818+M818+N818+O818+P818</f>
        <v>0</v>
      </c>
      <c r="U818" s="117">
        <f t="shared" ref="U818:U881" si="204">K818-T818</f>
        <v>0</v>
      </c>
    </row>
    <row r="819" spans="1:21" x14ac:dyDescent="0.3">
      <c r="A819" s="114">
        <v>1354</v>
      </c>
      <c r="B819" s="114" t="s">
        <v>2097</v>
      </c>
      <c r="C819" s="114" t="s">
        <v>88</v>
      </c>
      <c r="D819" s="114" t="s">
        <v>5043</v>
      </c>
      <c r="E819" s="114" t="s">
        <v>5044</v>
      </c>
      <c r="F819" s="115">
        <v>45334</v>
      </c>
      <c r="G819" s="114" t="s">
        <v>3184</v>
      </c>
      <c r="H819" s="116">
        <v>13497600</v>
      </c>
      <c r="I819" s="116">
        <v>13497600</v>
      </c>
      <c r="J819" s="116">
        <v>13497600</v>
      </c>
      <c r="K819" s="116">
        <v>0</v>
      </c>
      <c r="L819" s="116">
        <v>0</v>
      </c>
      <c r="M819" s="116">
        <v>0</v>
      </c>
      <c r="N819" s="116">
        <v>0</v>
      </c>
      <c r="O819" s="116">
        <v>0</v>
      </c>
      <c r="P819" s="116">
        <v>0</v>
      </c>
      <c r="Q819" s="27" t="str">
        <f t="shared" si="198"/>
        <v>Registered</v>
      </c>
      <c r="R819" s="94">
        <f t="shared" si="199"/>
        <v>1</v>
      </c>
      <c r="S819" s="95"/>
      <c r="T819" s="117">
        <f t="shared" si="203"/>
        <v>0</v>
      </c>
      <c r="U819" s="117">
        <f t="shared" si="204"/>
        <v>0</v>
      </c>
    </row>
    <row r="820" spans="1:21" x14ac:dyDescent="0.3">
      <c r="A820" s="114">
        <v>1355</v>
      </c>
      <c r="B820" s="114" t="s">
        <v>2097</v>
      </c>
      <c r="C820" s="114" t="s">
        <v>88</v>
      </c>
      <c r="D820" s="114" t="s">
        <v>5045</v>
      </c>
      <c r="E820" s="114" t="s">
        <v>5046</v>
      </c>
      <c r="F820" s="115">
        <v>45359</v>
      </c>
      <c r="G820" s="114" t="s">
        <v>3493</v>
      </c>
      <c r="H820" s="116">
        <v>12974400</v>
      </c>
      <c r="I820" s="116">
        <v>12974400</v>
      </c>
      <c r="J820" s="116">
        <v>12974400</v>
      </c>
      <c r="K820" s="116">
        <v>0</v>
      </c>
      <c r="L820" s="116">
        <v>0</v>
      </c>
      <c r="M820" s="116">
        <v>0</v>
      </c>
      <c r="N820" s="116">
        <v>0</v>
      </c>
      <c r="O820" s="116">
        <v>0</v>
      </c>
      <c r="P820" s="116">
        <v>0</v>
      </c>
      <c r="Q820" s="27" t="str">
        <f t="shared" si="198"/>
        <v>Registered</v>
      </c>
      <c r="R820" s="94">
        <f t="shared" si="199"/>
        <v>1</v>
      </c>
      <c r="S820" s="95"/>
      <c r="T820" s="117">
        <f t="shared" si="203"/>
        <v>0</v>
      </c>
      <c r="U820" s="117">
        <f t="shared" si="204"/>
        <v>0</v>
      </c>
    </row>
    <row r="821" spans="1:21" x14ac:dyDescent="0.3">
      <c r="A821" s="114">
        <v>1356</v>
      </c>
      <c r="B821" s="114" t="s">
        <v>2097</v>
      </c>
      <c r="C821" s="114" t="s">
        <v>88</v>
      </c>
      <c r="D821" s="114" t="s">
        <v>5047</v>
      </c>
      <c r="E821" s="114" t="s">
        <v>5048</v>
      </c>
      <c r="F821" s="115">
        <v>45387</v>
      </c>
      <c r="G821" s="114" t="s">
        <v>5049</v>
      </c>
      <c r="H821" s="116">
        <v>13497600</v>
      </c>
      <c r="I821" s="116">
        <v>13497600</v>
      </c>
      <c r="J821" s="116">
        <v>13497600</v>
      </c>
      <c r="K821" s="116">
        <v>0</v>
      </c>
      <c r="L821" s="116">
        <v>0</v>
      </c>
      <c r="M821" s="116">
        <v>0</v>
      </c>
      <c r="N821" s="116">
        <v>0</v>
      </c>
      <c r="O821" s="116">
        <v>0</v>
      </c>
      <c r="P821" s="116">
        <v>0</v>
      </c>
      <c r="Q821" s="27" t="str">
        <f t="shared" si="198"/>
        <v>Registered</v>
      </c>
      <c r="R821" s="94">
        <f t="shared" si="199"/>
        <v>1</v>
      </c>
      <c r="S821" s="95"/>
      <c r="T821" s="117">
        <f t="shared" si="203"/>
        <v>0</v>
      </c>
      <c r="U821" s="117">
        <f t="shared" si="204"/>
        <v>0</v>
      </c>
    </row>
    <row r="822" spans="1:21" x14ac:dyDescent="0.3">
      <c r="A822" s="114">
        <v>1357</v>
      </c>
      <c r="B822" s="114" t="s">
        <v>2097</v>
      </c>
      <c r="C822" s="114" t="s">
        <v>88</v>
      </c>
      <c r="D822" s="114" t="s">
        <v>5050</v>
      </c>
      <c r="E822" s="114" t="s">
        <v>5051</v>
      </c>
      <c r="F822" s="115">
        <v>45026</v>
      </c>
      <c r="G822" s="114" t="s">
        <v>5052</v>
      </c>
      <c r="H822" s="116">
        <v>13096800</v>
      </c>
      <c r="I822" s="116">
        <v>13096800</v>
      </c>
      <c r="J822" s="116">
        <v>13096800</v>
      </c>
      <c r="K822" s="116">
        <v>0</v>
      </c>
      <c r="L822" s="116">
        <v>0</v>
      </c>
      <c r="M822" s="116">
        <v>0</v>
      </c>
      <c r="N822" s="116">
        <v>0</v>
      </c>
      <c r="O822" s="116">
        <v>0</v>
      </c>
      <c r="P822" s="116">
        <v>0</v>
      </c>
      <c r="Q822" s="27" t="str">
        <f t="shared" si="198"/>
        <v>Registered</v>
      </c>
      <c r="R822" s="94">
        <f t="shared" si="199"/>
        <v>1</v>
      </c>
      <c r="S822" s="95"/>
      <c r="T822" s="117">
        <f t="shared" si="203"/>
        <v>0</v>
      </c>
      <c r="U822" s="117">
        <f t="shared" si="204"/>
        <v>0</v>
      </c>
    </row>
    <row r="823" spans="1:21" x14ac:dyDescent="0.3">
      <c r="A823" s="114">
        <v>1358</v>
      </c>
      <c r="B823" s="114" t="s">
        <v>2097</v>
      </c>
      <c r="C823" s="114" t="s">
        <v>88</v>
      </c>
      <c r="D823" s="114" t="s">
        <v>5053</v>
      </c>
      <c r="E823" s="114" t="s">
        <v>5054</v>
      </c>
      <c r="F823" s="115">
        <v>45206</v>
      </c>
      <c r="G823" s="114" t="s">
        <v>5055</v>
      </c>
      <c r="H823" s="116">
        <v>13619200</v>
      </c>
      <c r="I823" s="116">
        <v>13619200</v>
      </c>
      <c r="J823" s="116">
        <v>13619200</v>
      </c>
      <c r="K823" s="116">
        <v>0</v>
      </c>
      <c r="L823" s="116">
        <v>0</v>
      </c>
      <c r="M823" s="116">
        <v>0</v>
      </c>
      <c r="N823" s="116">
        <v>0</v>
      </c>
      <c r="O823" s="116">
        <v>0</v>
      </c>
      <c r="P823" s="116">
        <v>0</v>
      </c>
      <c r="Q823" s="27" t="str">
        <f t="shared" si="198"/>
        <v>Registered</v>
      </c>
      <c r="R823" s="94">
        <f t="shared" si="199"/>
        <v>1</v>
      </c>
      <c r="S823" s="95"/>
      <c r="T823" s="117">
        <f t="shared" si="203"/>
        <v>0</v>
      </c>
      <c r="U823" s="117">
        <f t="shared" si="204"/>
        <v>0</v>
      </c>
    </row>
    <row r="824" spans="1:21" x14ac:dyDescent="0.3">
      <c r="A824" s="114">
        <v>1359</v>
      </c>
      <c r="B824" s="114" t="s">
        <v>2097</v>
      </c>
      <c r="C824" s="114" t="s">
        <v>88</v>
      </c>
      <c r="D824" s="114" t="s">
        <v>5056</v>
      </c>
      <c r="E824" s="114" t="s">
        <v>5057</v>
      </c>
      <c r="F824" s="115">
        <v>45229</v>
      </c>
      <c r="G824" s="114" t="s">
        <v>4964</v>
      </c>
      <c r="H824" s="116">
        <v>13341600</v>
      </c>
      <c r="I824" s="116">
        <v>13341600</v>
      </c>
      <c r="J824" s="116">
        <v>13341600</v>
      </c>
      <c r="K824" s="116">
        <v>0</v>
      </c>
      <c r="L824" s="116">
        <v>0</v>
      </c>
      <c r="M824" s="116">
        <v>0</v>
      </c>
      <c r="N824" s="116">
        <v>0</v>
      </c>
      <c r="O824" s="116">
        <v>0</v>
      </c>
      <c r="P824" s="116">
        <v>0</v>
      </c>
      <c r="Q824" s="27" t="str">
        <f t="shared" si="198"/>
        <v>Registered</v>
      </c>
      <c r="R824" s="94">
        <f t="shared" si="199"/>
        <v>1</v>
      </c>
      <c r="S824" s="95"/>
      <c r="T824" s="117">
        <f t="shared" si="203"/>
        <v>0</v>
      </c>
      <c r="U824" s="117">
        <f t="shared" si="204"/>
        <v>0</v>
      </c>
    </row>
    <row r="825" spans="1:21" x14ac:dyDescent="0.3">
      <c r="A825" s="114">
        <v>1360</v>
      </c>
      <c r="B825" s="114" t="s">
        <v>2097</v>
      </c>
      <c r="C825" s="114" t="s">
        <v>88</v>
      </c>
      <c r="D825" s="114" t="s">
        <v>5058</v>
      </c>
      <c r="E825" s="114" t="s">
        <v>5059</v>
      </c>
      <c r="F825" s="115">
        <v>45026</v>
      </c>
      <c r="G825" s="114" t="s">
        <v>3083</v>
      </c>
      <c r="H825" s="116">
        <v>12889600</v>
      </c>
      <c r="I825" s="116">
        <v>12889600</v>
      </c>
      <c r="J825" s="116">
        <v>12889600</v>
      </c>
      <c r="K825" s="116">
        <v>0</v>
      </c>
      <c r="L825" s="116">
        <v>0</v>
      </c>
      <c r="M825" s="116">
        <v>0</v>
      </c>
      <c r="N825" s="116">
        <v>0</v>
      </c>
      <c r="O825" s="116">
        <v>0</v>
      </c>
      <c r="P825" s="116">
        <v>0</v>
      </c>
      <c r="Q825" s="27" t="str">
        <f t="shared" si="198"/>
        <v>Registered</v>
      </c>
      <c r="R825" s="94">
        <f t="shared" si="199"/>
        <v>1</v>
      </c>
      <c r="S825" s="95"/>
      <c r="T825" s="117">
        <f t="shared" si="203"/>
        <v>0</v>
      </c>
      <c r="U825" s="117">
        <f t="shared" si="204"/>
        <v>0</v>
      </c>
    </row>
    <row r="826" spans="1:21" x14ac:dyDescent="0.3">
      <c r="A826" s="114">
        <v>1361</v>
      </c>
      <c r="B826" s="114" t="s">
        <v>2097</v>
      </c>
      <c r="C826" s="114" t="s">
        <v>88</v>
      </c>
      <c r="D826" s="114" t="s">
        <v>5060</v>
      </c>
      <c r="E826" s="114" t="s">
        <v>5061</v>
      </c>
      <c r="F826" s="115">
        <v>45026</v>
      </c>
      <c r="G826" s="114" t="s">
        <v>2635</v>
      </c>
      <c r="H826" s="116">
        <v>13219200</v>
      </c>
      <c r="I826" s="116">
        <v>13219200</v>
      </c>
      <c r="J826" s="116">
        <v>13219200</v>
      </c>
      <c r="K826" s="116">
        <v>0</v>
      </c>
      <c r="L826" s="116">
        <v>0</v>
      </c>
      <c r="M826" s="116">
        <v>0</v>
      </c>
      <c r="N826" s="116">
        <v>0</v>
      </c>
      <c r="O826" s="116">
        <v>0</v>
      </c>
      <c r="P826" s="116">
        <v>0</v>
      </c>
      <c r="Q826" s="27" t="str">
        <f t="shared" si="198"/>
        <v>Registered</v>
      </c>
      <c r="R826" s="94">
        <f t="shared" si="199"/>
        <v>1</v>
      </c>
      <c r="S826" s="95"/>
      <c r="T826" s="117">
        <f t="shared" si="203"/>
        <v>0</v>
      </c>
      <c r="U826" s="117">
        <f t="shared" si="204"/>
        <v>0</v>
      </c>
    </row>
    <row r="827" spans="1:21" x14ac:dyDescent="0.3">
      <c r="A827" s="114">
        <v>1362</v>
      </c>
      <c r="B827" s="114" t="s">
        <v>2097</v>
      </c>
      <c r="C827" s="114" t="s">
        <v>88</v>
      </c>
      <c r="D827" s="114" t="s">
        <v>5062</v>
      </c>
      <c r="E827" s="114" t="s">
        <v>5063</v>
      </c>
      <c r="F827" s="115">
        <v>45157</v>
      </c>
      <c r="G827" s="114" t="s">
        <v>2078</v>
      </c>
      <c r="H827" s="116">
        <v>13497600</v>
      </c>
      <c r="I827" s="116">
        <v>13497600</v>
      </c>
      <c r="J827" s="116">
        <v>13497600</v>
      </c>
      <c r="K827" s="116">
        <v>0</v>
      </c>
      <c r="L827" s="116">
        <v>0</v>
      </c>
      <c r="M827" s="116">
        <v>0</v>
      </c>
      <c r="N827" s="116">
        <v>0</v>
      </c>
      <c r="O827" s="116">
        <v>0</v>
      </c>
      <c r="P827" s="116">
        <v>0</v>
      </c>
      <c r="Q827" s="27" t="str">
        <f t="shared" si="198"/>
        <v>Registered</v>
      </c>
      <c r="R827" s="94">
        <f t="shared" si="199"/>
        <v>1</v>
      </c>
      <c r="S827" s="95"/>
      <c r="T827" s="117">
        <f t="shared" si="203"/>
        <v>0</v>
      </c>
      <c r="U827" s="117">
        <f t="shared" si="204"/>
        <v>0</v>
      </c>
    </row>
    <row r="828" spans="1:21" x14ac:dyDescent="0.3">
      <c r="A828" s="114">
        <v>1363</v>
      </c>
      <c r="B828" s="114" t="s">
        <v>2097</v>
      </c>
      <c r="C828" s="114" t="s">
        <v>88</v>
      </c>
      <c r="D828" s="114" t="s">
        <v>5064</v>
      </c>
      <c r="E828" s="114" t="s">
        <v>5065</v>
      </c>
      <c r="F828" s="115">
        <v>45251</v>
      </c>
      <c r="G828" s="114" t="s">
        <v>3646</v>
      </c>
      <c r="H828" s="116">
        <v>13219200</v>
      </c>
      <c r="I828" s="116">
        <v>13219200</v>
      </c>
      <c r="J828" s="116">
        <v>13219200</v>
      </c>
      <c r="K828" s="116">
        <v>0</v>
      </c>
      <c r="L828" s="116">
        <v>0</v>
      </c>
      <c r="M828" s="116">
        <v>0</v>
      </c>
      <c r="N828" s="116">
        <v>0</v>
      </c>
      <c r="O828" s="116">
        <v>0</v>
      </c>
      <c r="P828" s="116">
        <v>0</v>
      </c>
      <c r="Q828" s="27" t="str">
        <f t="shared" si="198"/>
        <v>Registered</v>
      </c>
      <c r="R828" s="94">
        <f t="shared" si="199"/>
        <v>1</v>
      </c>
      <c r="S828" s="95"/>
      <c r="T828" s="117">
        <f t="shared" si="203"/>
        <v>0</v>
      </c>
      <c r="U828" s="117">
        <f t="shared" si="204"/>
        <v>0</v>
      </c>
    </row>
    <row r="829" spans="1:21" x14ac:dyDescent="0.3">
      <c r="A829" s="114">
        <v>1364</v>
      </c>
      <c r="B829" s="114" t="s">
        <v>2097</v>
      </c>
      <c r="C829" s="114" t="s">
        <v>88</v>
      </c>
      <c r="D829" s="114" t="s">
        <v>5066</v>
      </c>
      <c r="E829" s="114" t="s">
        <v>5067</v>
      </c>
      <c r="F829" s="115">
        <v>45290</v>
      </c>
      <c r="G829" s="114" t="s">
        <v>2916</v>
      </c>
      <c r="H829" s="116">
        <v>13619200</v>
      </c>
      <c r="I829" s="116">
        <v>13619200</v>
      </c>
      <c r="J829" s="116">
        <v>13619200</v>
      </c>
      <c r="K829" s="116">
        <v>0</v>
      </c>
      <c r="L829" s="116">
        <v>0</v>
      </c>
      <c r="M829" s="116">
        <v>0</v>
      </c>
      <c r="N829" s="116">
        <v>0</v>
      </c>
      <c r="O829" s="116">
        <v>0</v>
      </c>
      <c r="P829" s="116">
        <v>0</v>
      </c>
      <c r="Q829" s="27" t="str">
        <f t="shared" si="198"/>
        <v>Registered</v>
      </c>
      <c r="R829" s="94">
        <f t="shared" si="199"/>
        <v>1</v>
      </c>
      <c r="S829" s="95"/>
      <c r="T829" s="117">
        <f t="shared" si="203"/>
        <v>0</v>
      </c>
      <c r="U829" s="117">
        <f t="shared" si="204"/>
        <v>0</v>
      </c>
    </row>
    <row r="830" spans="1:21" x14ac:dyDescent="0.3">
      <c r="A830" s="114">
        <v>1365</v>
      </c>
      <c r="B830" s="114" t="s">
        <v>2097</v>
      </c>
      <c r="C830" s="114" t="s">
        <v>88</v>
      </c>
      <c r="D830" s="114" t="s">
        <v>5068</v>
      </c>
      <c r="E830" s="114" t="s">
        <v>5069</v>
      </c>
      <c r="F830" s="115">
        <v>45304</v>
      </c>
      <c r="G830" s="114" t="s">
        <v>2805</v>
      </c>
      <c r="H830" s="116">
        <v>13708800</v>
      </c>
      <c r="I830" s="116">
        <v>13708800</v>
      </c>
      <c r="J830" s="116">
        <v>13708800</v>
      </c>
      <c r="K830" s="116">
        <v>0</v>
      </c>
      <c r="L830" s="116">
        <v>0</v>
      </c>
      <c r="M830" s="116">
        <v>0</v>
      </c>
      <c r="N830" s="116">
        <v>0</v>
      </c>
      <c r="O830" s="116">
        <v>0</v>
      </c>
      <c r="P830" s="116">
        <v>0</v>
      </c>
      <c r="Q830" s="27" t="str">
        <f t="shared" si="198"/>
        <v>Registered</v>
      </c>
      <c r="R830" s="94">
        <f t="shared" si="199"/>
        <v>1</v>
      </c>
      <c r="S830" s="95"/>
      <c r="T830" s="117">
        <f t="shared" si="203"/>
        <v>0</v>
      </c>
      <c r="U830" s="117">
        <f t="shared" si="204"/>
        <v>0</v>
      </c>
    </row>
    <row r="831" spans="1:21" x14ac:dyDescent="0.3">
      <c r="A831" s="114">
        <v>1366</v>
      </c>
      <c r="B831" s="114" t="s">
        <v>2097</v>
      </c>
      <c r="C831" s="114" t="s">
        <v>88</v>
      </c>
      <c r="D831" s="114" t="s">
        <v>5070</v>
      </c>
      <c r="E831" s="114" t="s">
        <v>5071</v>
      </c>
      <c r="F831" s="115">
        <v>45183</v>
      </c>
      <c r="G831" s="114" t="s">
        <v>5072</v>
      </c>
      <c r="H831" s="116">
        <v>13740800</v>
      </c>
      <c r="I831" s="116">
        <v>13740800</v>
      </c>
      <c r="J831" s="116">
        <v>13740800</v>
      </c>
      <c r="K831" s="116">
        <v>0</v>
      </c>
      <c r="L831" s="116">
        <v>0</v>
      </c>
      <c r="M831" s="116">
        <v>0</v>
      </c>
      <c r="N831" s="116">
        <v>0</v>
      </c>
      <c r="O831" s="116">
        <v>0</v>
      </c>
      <c r="P831" s="116">
        <v>0</v>
      </c>
      <c r="Q831" s="27" t="str">
        <f t="shared" si="198"/>
        <v>Registered</v>
      </c>
      <c r="R831" s="94">
        <f t="shared" si="199"/>
        <v>1</v>
      </c>
      <c r="S831" s="95"/>
      <c r="T831" s="117">
        <f t="shared" si="203"/>
        <v>0</v>
      </c>
      <c r="U831" s="117">
        <f t="shared" si="204"/>
        <v>0</v>
      </c>
    </row>
    <row r="832" spans="1:21" x14ac:dyDescent="0.3">
      <c r="A832" s="114">
        <v>7</v>
      </c>
      <c r="B832" s="114" t="s">
        <v>62</v>
      </c>
      <c r="C832" s="114" t="s">
        <v>1362</v>
      </c>
      <c r="D832" s="114" t="s">
        <v>1363</v>
      </c>
      <c r="E832" s="114" t="s">
        <v>1364</v>
      </c>
      <c r="F832" s="115">
        <v>45045</v>
      </c>
      <c r="G832" s="114" t="s">
        <v>1365</v>
      </c>
      <c r="H832" s="116">
        <v>40000000</v>
      </c>
      <c r="I832" s="116">
        <v>40000000</v>
      </c>
      <c r="J832" s="116">
        <v>655000</v>
      </c>
      <c r="K832" s="116">
        <v>39345000</v>
      </c>
      <c r="L832" s="116">
        <v>0</v>
      </c>
      <c r="M832" s="116">
        <v>0</v>
      </c>
      <c r="N832" s="116">
        <v>0</v>
      </c>
      <c r="O832" s="116">
        <v>0</v>
      </c>
      <c r="P832" s="116">
        <v>39345000</v>
      </c>
      <c r="Q832" s="27" t="str">
        <f t="shared" si="198"/>
        <v>Registered</v>
      </c>
      <c r="R832" s="94">
        <f t="shared" si="199"/>
        <v>1</v>
      </c>
      <c r="S832" s="95"/>
      <c r="T832" s="117">
        <f t="shared" si="203"/>
        <v>39345000</v>
      </c>
      <c r="U832" s="117">
        <f t="shared" si="204"/>
        <v>0</v>
      </c>
    </row>
    <row r="833" spans="1:21" x14ac:dyDescent="0.3">
      <c r="A833" s="114">
        <v>74</v>
      </c>
      <c r="B833" s="114" t="s">
        <v>62</v>
      </c>
      <c r="C833" s="114" t="s">
        <v>1362</v>
      </c>
      <c r="D833" s="114" t="s">
        <v>1552</v>
      </c>
      <c r="E833" s="114" t="s">
        <v>1553</v>
      </c>
      <c r="F833" s="115">
        <v>44088</v>
      </c>
      <c r="G833" s="114" t="s">
        <v>1554</v>
      </c>
      <c r="H833" s="116">
        <v>21400000</v>
      </c>
      <c r="I833" s="116">
        <v>21400000</v>
      </c>
      <c r="J833" s="116">
        <v>15500000</v>
      </c>
      <c r="K833" s="116">
        <v>5900000</v>
      </c>
      <c r="L833" s="116">
        <v>0</v>
      </c>
      <c r="M833" s="116">
        <v>0</v>
      </c>
      <c r="N833" s="116">
        <v>0</v>
      </c>
      <c r="O833" s="116">
        <v>0</v>
      </c>
      <c r="P833" s="116">
        <v>5900000</v>
      </c>
      <c r="Q833" s="27" t="str">
        <f t="shared" si="198"/>
        <v>Registered</v>
      </c>
      <c r="R833" s="94">
        <f t="shared" si="199"/>
        <v>1</v>
      </c>
      <c r="S833" s="95"/>
      <c r="T833" s="117">
        <f t="shared" si="203"/>
        <v>5900000</v>
      </c>
      <c r="U833" s="117">
        <f t="shared" si="204"/>
        <v>0</v>
      </c>
    </row>
    <row r="834" spans="1:21" x14ac:dyDescent="0.3">
      <c r="A834" s="114">
        <v>116</v>
      </c>
      <c r="B834" s="114" t="s">
        <v>62</v>
      </c>
      <c r="C834" s="114" t="s">
        <v>1362</v>
      </c>
      <c r="D834" s="114" t="s">
        <v>1689</v>
      </c>
      <c r="E834" s="114" t="s">
        <v>1690</v>
      </c>
      <c r="F834" s="115">
        <v>44159</v>
      </c>
      <c r="G834" s="114" t="s">
        <v>1691</v>
      </c>
      <c r="H834" s="116">
        <v>9100000</v>
      </c>
      <c r="I834" s="116">
        <v>9100000</v>
      </c>
      <c r="J834" s="116">
        <v>4891000</v>
      </c>
      <c r="K834" s="116">
        <v>4209000</v>
      </c>
      <c r="L834" s="116">
        <v>0</v>
      </c>
      <c r="M834" s="116">
        <v>0</v>
      </c>
      <c r="N834" s="116">
        <v>0</v>
      </c>
      <c r="O834" s="116">
        <v>0</v>
      </c>
      <c r="P834" s="116">
        <v>4209000</v>
      </c>
      <c r="Q834" s="27" t="str">
        <f t="shared" ref="Q834:Q897" si="205">IF(G834="01 Jan 1900","Unregistered","Registered")</f>
        <v>Registered</v>
      </c>
      <c r="R834" s="94">
        <f t="shared" si="199"/>
        <v>1</v>
      </c>
      <c r="S834" s="95"/>
      <c r="T834" s="117">
        <f t="shared" si="203"/>
        <v>4209000</v>
      </c>
      <c r="U834" s="117">
        <f t="shared" si="204"/>
        <v>0</v>
      </c>
    </row>
    <row r="835" spans="1:21" x14ac:dyDescent="0.3">
      <c r="A835" s="114">
        <v>162</v>
      </c>
      <c r="B835" s="114" t="s">
        <v>62</v>
      </c>
      <c r="C835" s="114" t="s">
        <v>1362</v>
      </c>
      <c r="D835" s="114" t="s">
        <v>1832</v>
      </c>
      <c r="E835" s="114" t="s">
        <v>1353</v>
      </c>
      <c r="F835" s="115">
        <v>44572</v>
      </c>
      <c r="G835" s="114" t="s">
        <v>1833</v>
      </c>
      <c r="H835" s="116">
        <v>10280000</v>
      </c>
      <c r="I835" s="116">
        <v>10280000</v>
      </c>
      <c r="J835" s="116">
        <v>7000000</v>
      </c>
      <c r="K835" s="116">
        <v>3280000</v>
      </c>
      <c r="L835" s="116">
        <v>0</v>
      </c>
      <c r="M835" s="116">
        <v>0</v>
      </c>
      <c r="N835" s="116">
        <v>0</v>
      </c>
      <c r="O835" s="116">
        <v>0</v>
      </c>
      <c r="P835" s="116">
        <v>3280000</v>
      </c>
      <c r="Q835" s="27" t="str">
        <f t="shared" si="205"/>
        <v>Registered</v>
      </c>
      <c r="R835" s="94">
        <f t="shared" ref="R835:R898" si="206">(I835/H835)</f>
        <v>1</v>
      </c>
      <c r="S835" s="95"/>
      <c r="T835" s="117">
        <f t="shared" si="203"/>
        <v>3280000</v>
      </c>
      <c r="U835" s="117">
        <f t="shared" si="204"/>
        <v>0</v>
      </c>
    </row>
    <row r="836" spans="1:21" x14ac:dyDescent="0.3">
      <c r="A836" s="114">
        <v>226</v>
      </c>
      <c r="B836" s="114" t="s">
        <v>62</v>
      </c>
      <c r="C836" s="114" t="s">
        <v>1362</v>
      </c>
      <c r="D836" s="114" t="s">
        <v>2017</v>
      </c>
      <c r="E836" s="114" t="s">
        <v>2018</v>
      </c>
      <c r="F836" s="115">
        <v>44155</v>
      </c>
      <c r="G836" s="114" t="s">
        <v>1691</v>
      </c>
      <c r="H836" s="116">
        <v>9100000</v>
      </c>
      <c r="I836" s="116">
        <v>9100000</v>
      </c>
      <c r="J836" s="116">
        <v>6800000</v>
      </c>
      <c r="K836" s="116">
        <v>2300000</v>
      </c>
      <c r="L836" s="116">
        <v>0</v>
      </c>
      <c r="M836" s="116">
        <v>0</v>
      </c>
      <c r="N836" s="116">
        <v>0</v>
      </c>
      <c r="O836" s="116">
        <v>0</v>
      </c>
      <c r="P836" s="116">
        <v>2300000</v>
      </c>
      <c r="Q836" s="27" t="str">
        <f t="shared" si="205"/>
        <v>Registered</v>
      </c>
      <c r="R836" s="94">
        <f t="shared" si="206"/>
        <v>1</v>
      </c>
      <c r="S836" s="95"/>
      <c r="T836" s="117">
        <f t="shared" si="203"/>
        <v>2300000</v>
      </c>
      <c r="U836" s="117">
        <f t="shared" si="204"/>
        <v>0</v>
      </c>
    </row>
    <row r="837" spans="1:21" x14ac:dyDescent="0.3">
      <c r="A837" s="114">
        <v>233</v>
      </c>
      <c r="B837" s="114" t="s">
        <v>62</v>
      </c>
      <c r="C837" s="114" t="s">
        <v>1362</v>
      </c>
      <c r="D837" s="114" t="s">
        <v>2033</v>
      </c>
      <c r="E837" s="114" t="s">
        <v>2034</v>
      </c>
      <c r="F837" s="115">
        <v>44559</v>
      </c>
      <c r="G837" s="114" t="s">
        <v>2035</v>
      </c>
      <c r="H837" s="116">
        <v>11116000</v>
      </c>
      <c r="I837" s="116">
        <v>11116000</v>
      </c>
      <c r="J837" s="116">
        <v>8892800</v>
      </c>
      <c r="K837" s="116">
        <v>2223200</v>
      </c>
      <c r="L837" s="116">
        <v>0</v>
      </c>
      <c r="M837" s="116">
        <v>0</v>
      </c>
      <c r="N837" s="116">
        <v>0</v>
      </c>
      <c r="O837" s="116">
        <v>0</v>
      </c>
      <c r="P837" s="116">
        <v>2223200</v>
      </c>
      <c r="Q837" s="27" t="str">
        <f t="shared" si="205"/>
        <v>Registered</v>
      </c>
      <c r="R837" s="94">
        <f t="shared" si="206"/>
        <v>1</v>
      </c>
      <c r="S837" s="95"/>
      <c r="T837" s="117">
        <f t="shared" si="203"/>
        <v>2223200</v>
      </c>
      <c r="U837" s="117">
        <f t="shared" si="204"/>
        <v>0</v>
      </c>
    </row>
    <row r="838" spans="1:21" x14ac:dyDescent="0.3">
      <c r="A838" s="114">
        <v>246</v>
      </c>
      <c r="B838" s="114" t="s">
        <v>62</v>
      </c>
      <c r="C838" s="114" t="s">
        <v>1362</v>
      </c>
      <c r="D838" s="114" t="s">
        <v>2061</v>
      </c>
      <c r="E838" s="114" t="s">
        <v>1815</v>
      </c>
      <c r="F838" s="115">
        <v>44210</v>
      </c>
      <c r="G838" s="114" t="s">
        <v>2062</v>
      </c>
      <c r="H838" s="116">
        <v>8611000</v>
      </c>
      <c r="I838" s="116">
        <v>8611000</v>
      </c>
      <c r="J838" s="116">
        <v>6500000</v>
      </c>
      <c r="K838" s="116">
        <v>2111000</v>
      </c>
      <c r="L838" s="116">
        <v>0</v>
      </c>
      <c r="M838" s="116">
        <v>0</v>
      </c>
      <c r="N838" s="116">
        <v>0</v>
      </c>
      <c r="O838" s="116">
        <v>0</v>
      </c>
      <c r="P838" s="116">
        <v>2111000</v>
      </c>
      <c r="Q838" s="27" t="str">
        <f t="shared" si="205"/>
        <v>Registered</v>
      </c>
      <c r="R838" s="94">
        <f t="shared" si="206"/>
        <v>1</v>
      </c>
      <c r="S838" s="95"/>
      <c r="T838" s="117">
        <f t="shared" si="203"/>
        <v>2111000</v>
      </c>
      <c r="U838" s="117">
        <f t="shared" si="204"/>
        <v>0</v>
      </c>
    </row>
    <row r="839" spans="1:21" x14ac:dyDescent="0.3">
      <c r="A839" s="114">
        <v>258</v>
      </c>
      <c r="B839" s="114" t="s">
        <v>62</v>
      </c>
      <c r="C839" s="114" t="s">
        <v>1362</v>
      </c>
      <c r="D839" s="114" t="s">
        <v>2070</v>
      </c>
      <c r="E839" s="114" t="s">
        <v>2071</v>
      </c>
      <c r="F839" s="115">
        <v>45405</v>
      </c>
      <c r="G839" s="114" t="s">
        <v>2072</v>
      </c>
      <c r="H839" s="116">
        <v>6000000</v>
      </c>
      <c r="I839" s="116">
        <v>6000000</v>
      </c>
      <c r="J839" s="116">
        <v>4000000</v>
      </c>
      <c r="K839" s="116">
        <v>2000000</v>
      </c>
      <c r="L839" s="116">
        <v>0</v>
      </c>
      <c r="M839" s="116">
        <v>0</v>
      </c>
      <c r="N839" s="116">
        <v>0</v>
      </c>
      <c r="O839" s="116">
        <v>0</v>
      </c>
      <c r="P839" s="116">
        <v>2000000</v>
      </c>
      <c r="Q839" s="27" t="str">
        <f t="shared" si="205"/>
        <v>Registered</v>
      </c>
      <c r="R839" s="94">
        <f t="shared" si="206"/>
        <v>1</v>
      </c>
      <c r="S839" s="95"/>
      <c r="T839" s="117">
        <f t="shared" si="203"/>
        <v>2000000</v>
      </c>
      <c r="U839" s="117">
        <f t="shared" si="204"/>
        <v>0</v>
      </c>
    </row>
    <row r="840" spans="1:21" x14ac:dyDescent="0.3">
      <c r="A840" s="114">
        <v>292</v>
      </c>
      <c r="B840" s="114" t="s">
        <v>62</v>
      </c>
      <c r="C840" s="114" t="s">
        <v>1362</v>
      </c>
      <c r="D840" s="114" t="s">
        <v>2165</v>
      </c>
      <c r="E840" s="114" t="s">
        <v>2166</v>
      </c>
      <c r="F840" s="115">
        <v>44155</v>
      </c>
      <c r="G840" s="114" t="s">
        <v>2167</v>
      </c>
      <c r="H840" s="116">
        <v>9100000</v>
      </c>
      <c r="I840" s="116">
        <v>9100000</v>
      </c>
      <c r="J840" s="116">
        <v>7441000</v>
      </c>
      <c r="K840" s="116">
        <v>1659000</v>
      </c>
      <c r="L840" s="116">
        <v>0</v>
      </c>
      <c r="M840" s="116">
        <v>0</v>
      </c>
      <c r="N840" s="116">
        <v>0</v>
      </c>
      <c r="O840" s="116">
        <v>0</v>
      </c>
      <c r="P840" s="116">
        <v>1659000</v>
      </c>
      <c r="Q840" s="27" t="str">
        <f t="shared" si="205"/>
        <v>Registered</v>
      </c>
      <c r="R840" s="94">
        <f t="shared" si="206"/>
        <v>1</v>
      </c>
      <c r="S840" s="95"/>
      <c r="T840" s="117">
        <f t="shared" si="203"/>
        <v>1659000</v>
      </c>
      <c r="U840" s="117">
        <f t="shared" si="204"/>
        <v>0</v>
      </c>
    </row>
    <row r="841" spans="1:21" x14ac:dyDescent="0.3">
      <c r="A841" s="114">
        <v>362</v>
      </c>
      <c r="B841" s="114" t="s">
        <v>62</v>
      </c>
      <c r="C841" s="114" t="s">
        <v>1362</v>
      </c>
      <c r="D841" s="114" t="s">
        <v>2311</v>
      </c>
      <c r="E841" s="114" t="s">
        <v>2312</v>
      </c>
      <c r="F841" s="115">
        <v>44544</v>
      </c>
      <c r="G841" s="114" t="s">
        <v>2313</v>
      </c>
      <c r="H841" s="116">
        <v>7560000</v>
      </c>
      <c r="I841" s="116">
        <v>7560000</v>
      </c>
      <c r="J841" s="116">
        <v>6275600</v>
      </c>
      <c r="K841" s="116">
        <v>1284400</v>
      </c>
      <c r="L841" s="116">
        <v>0</v>
      </c>
      <c r="M841" s="116">
        <v>0</v>
      </c>
      <c r="N841" s="116">
        <v>0</v>
      </c>
      <c r="O841" s="116">
        <v>0</v>
      </c>
      <c r="P841" s="116">
        <v>1284400</v>
      </c>
      <c r="Q841" s="27" t="str">
        <f t="shared" si="205"/>
        <v>Registered</v>
      </c>
      <c r="R841" s="94">
        <f t="shared" si="206"/>
        <v>1</v>
      </c>
      <c r="S841" s="95"/>
      <c r="T841" s="117">
        <f t="shared" si="203"/>
        <v>1284400</v>
      </c>
      <c r="U841" s="117">
        <f t="shared" si="204"/>
        <v>0</v>
      </c>
    </row>
    <row r="842" spans="1:21" x14ac:dyDescent="0.3">
      <c r="A842" s="114">
        <v>372</v>
      </c>
      <c r="B842" s="114" t="s">
        <v>62</v>
      </c>
      <c r="C842" s="114" t="s">
        <v>1362</v>
      </c>
      <c r="D842" s="114" t="s">
        <v>2321</v>
      </c>
      <c r="E842" s="114" t="s">
        <v>2322</v>
      </c>
      <c r="F842" s="115">
        <v>44084</v>
      </c>
      <c r="G842" s="114" t="s">
        <v>2167</v>
      </c>
      <c r="H842" s="116">
        <v>8505000</v>
      </c>
      <c r="I842" s="116">
        <v>8505000</v>
      </c>
      <c r="J842" s="116">
        <v>7233558</v>
      </c>
      <c r="K842" s="116">
        <v>1271442</v>
      </c>
      <c r="L842" s="116">
        <v>0</v>
      </c>
      <c r="M842" s="116">
        <v>0</v>
      </c>
      <c r="N842" s="116">
        <v>0</v>
      </c>
      <c r="O842" s="116">
        <v>0</v>
      </c>
      <c r="P842" s="116">
        <v>1271442</v>
      </c>
      <c r="Q842" s="27" t="str">
        <f t="shared" si="205"/>
        <v>Registered</v>
      </c>
      <c r="R842" s="94">
        <f t="shared" si="206"/>
        <v>1</v>
      </c>
      <c r="S842" s="95"/>
      <c r="T842" s="117">
        <f t="shared" si="203"/>
        <v>1271442</v>
      </c>
      <c r="U842" s="117">
        <f t="shared" si="204"/>
        <v>0</v>
      </c>
    </row>
    <row r="843" spans="1:21" x14ac:dyDescent="0.3">
      <c r="A843" s="114">
        <v>394</v>
      </c>
      <c r="B843" s="114" t="s">
        <v>62</v>
      </c>
      <c r="C843" s="114" t="s">
        <v>1362</v>
      </c>
      <c r="D843" s="114" t="s">
        <v>2408</v>
      </c>
      <c r="E843" s="114" t="s">
        <v>1553</v>
      </c>
      <c r="F843" s="115">
        <v>44088</v>
      </c>
      <c r="G843" s="114" t="s">
        <v>1554</v>
      </c>
      <c r="H843" s="116">
        <v>23640000</v>
      </c>
      <c r="I843" s="116">
        <v>23640000</v>
      </c>
      <c r="J843" s="116">
        <v>22509892</v>
      </c>
      <c r="K843" s="116">
        <v>1130108</v>
      </c>
      <c r="L843" s="116">
        <v>0</v>
      </c>
      <c r="M843" s="116">
        <v>0</v>
      </c>
      <c r="N843" s="116">
        <v>0</v>
      </c>
      <c r="O843" s="116">
        <v>0</v>
      </c>
      <c r="P843" s="116">
        <v>1130108</v>
      </c>
      <c r="Q843" s="27" t="str">
        <f t="shared" si="205"/>
        <v>Registered</v>
      </c>
      <c r="R843" s="94">
        <f t="shared" si="206"/>
        <v>1</v>
      </c>
      <c r="S843" s="95"/>
      <c r="T843" s="117">
        <f t="shared" si="203"/>
        <v>1130108</v>
      </c>
      <c r="U843" s="117">
        <f t="shared" si="204"/>
        <v>0</v>
      </c>
    </row>
    <row r="844" spans="1:21" x14ac:dyDescent="0.3">
      <c r="A844" s="114">
        <v>627</v>
      </c>
      <c r="B844" s="114" t="s">
        <v>62</v>
      </c>
      <c r="C844" s="114" t="s">
        <v>1362</v>
      </c>
      <c r="D844" s="114" t="s">
        <v>3325</v>
      </c>
      <c r="E844" s="114" t="s">
        <v>3326</v>
      </c>
      <c r="F844" s="115">
        <v>44226</v>
      </c>
      <c r="G844" s="114" t="s">
        <v>3327</v>
      </c>
      <c r="H844" s="116">
        <v>8104000</v>
      </c>
      <c r="I844" s="116">
        <v>8104000</v>
      </c>
      <c r="J844" s="116">
        <v>7600000</v>
      </c>
      <c r="K844" s="116">
        <v>504000</v>
      </c>
      <c r="L844" s="116">
        <v>0</v>
      </c>
      <c r="M844" s="116">
        <v>0</v>
      </c>
      <c r="N844" s="116">
        <v>0</v>
      </c>
      <c r="O844" s="116">
        <v>0</v>
      </c>
      <c r="P844" s="116">
        <v>504000</v>
      </c>
      <c r="Q844" s="27" t="str">
        <f t="shared" si="205"/>
        <v>Registered</v>
      </c>
      <c r="R844" s="94">
        <f t="shared" si="206"/>
        <v>1</v>
      </c>
      <c r="S844" s="95"/>
      <c r="T844" s="117">
        <f t="shared" si="203"/>
        <v>504000</v>
      </c>
      <c r="U844" s="117">
        <f t="shared" si="204"/>
        <v>0</v>
      </c>
    </row>
    <row r="845" spans="1:21" x14ac:dyDescent="0.3">
      <c r="A845" s="114">
        <v>650</v>
      </c>
      <c r="B845" s="114" t="s">
        <v>62</v>
      </c>
      <c r="C845" s="114" t="s">
        <v>1362</v>
      </c>
      <c r="D845" s="114" t="s">
        <v>3427</v>
      </c>
      <c r="E845" s="114" t="s">
        <v>3428</v>
      </c>
      <c r="F845" s="115">
        <v>44155</v>
      </c>
      <c r="G845" s="114" t="s">
        <v>3429</v>
      </c>
      <c r="H845" s="116">
        <v>9100000</v>
      </c>
      <c r="I845" s="116">
        <v>9100000</v>
      </c>
      <c r="J845" s="116">
        <v>8651750</v>
      </c>
      <c r="K845" s="116">
        <v>448250</v>
      </c>
      <c r="L845" s="116">
        <v>0</v>
      </c>
      <c r="M845" s="116">
        <v>0</v>
      </c>
      <c r="N845" s="116">
        <v>0</v>
      </c>
      <c r="O845" s="116">
        <v>0</v>
      </c>
      <c r="P845" s="116">
        <v>448250</v>
      </c>
      <c r="Q845" s="27" t="str">
        <f t="shared" si="205"/>
        <v>Registered</v>
      </c>
      <c r="R845" s="94">
        <f t="shared" si="206"/>
        <v>1</v>
      </c>
      <c r="S845" s="95"/>
      <c r="T845" s="117">
        <f t="shared" si="203"/>
        <v>448250</v>
      </c>
      <c r="U845" s="117">
        <f t="shared" si="204"/>
        <v>0</v>
      </c>
    </row>
    <row r="846" spans="1:21" x14ac:dyDescent="0.3">
      <c r="A846" s="114">
        <v>810</v>
      </c>
      <c r="B846" s="114" t="s">
        <v>62</v>
      </c>
      <c r="C846" s="114" t="s">
        <v>1362</v>
      </c>
      <c r="D846" s="114" t="s">
        <v>4205</v>
      </c>
      <c r="E846" s="114" t="s">
        <v>4206</v>
      </c>
      <c r="F846" s="115">
        <v>44155</v>
      </c>
      <c r="G846" s="114" t="s">
        <v>1691</v>
      </c>
      <c r="H846" s="116">
        <v>9100000</v>
      </c>
      <c r="I846" s="116">
        <v>9100000</v>
      </c>
      <c r="J846" s="116">
        <v>8841000</v>
      </c>
      <c r="K846" s="116">
        <v>259000</v>
      </c>
      <c r="L846" s="116">
        <v>0</v>
      </c>
      <c r="M846" s="116">
        <v>0</v>
      </c>
      <c r="N846" s="116">
        <v>0</v>
      </c>
      <c r="O846" s="116">
        <v>0</v>
      </c>
      <c r="P846" s="116">
        <v>259000</v>
      </c>
      <c r="Q846" s="27" t="str">
        <f t="shared" si="205"/>
        <v>Registered</v>
      </c>
      <c r="R846" s="94">
        <f t="shared" si="206"/>
        <v>1</v>
      </c>
      <c r="S846" s="95"/>
      <c r="T846" s="117">
        <f t="shared" si="203"/>
        <v>259000</v>
      </c>
      <c r="U846" s="117">
        <f t="shared" si="204"/>
        <v>0</v>
      </c>
    </row>
    <row r="847" spans="1:21" x14ac:dyDescent="0.3">
      <c r="A847" s="114">
        <v>10048</v>
      </c>
      <c r="B847" s="114" t="s">
        <v>62</v>
      </c>
      <c r="C847" s="114" t="s">
        <v>1362</v>
      </c>
      <c r="D847" s="114" t="s">
        <v>9207</v>
      </c>
      <c r="E847" s="114" t="s">
        <v>9208</v>
      </c>
      <c r="F847" s="115">
        <v>45296</v>
      </c>
      <c r="G847" s="114" t="s">
        <v>6278</v>
      </c>
      <c r="H847" s="116">
        <v>2000000</v>
      </c>
      <c r="I847" s="116">
        <v>2000000</v>
      </c>
      <c r="J847" s="116">
        <v>2000000</v>
      </c>
      <c r="K847" s="116">
        <v>0</v>
      </c>
      <c r="L847" s="116">
        <v>0</v>
      </c>
      <c r="M847" s="116">
        <v>0</v>
      </c>
      <c r="N847" s="116">
        <v>0</v>
      </c>
      <c r="O847" s="116">
        <v>0</v>
      </c>
      <c r="P847" s="116">
        <v>0</v>
      </c>
      <c r="Q847" s="27" t="str">
        <f t="shared" si="205"/>
        <v>Registered</v>
      </c>
      <c r="R847" s="94">
        <f t="shared" si="206"/>
        <v>1</v>
      </c>
      <c r="S847" s="95"/>
      <c r="T847" s="117">
        <f t="shared" si="203"/>
        <v>0</v>
      </c>
      <c r="U847" s="117">
        <f t="shared" si="204"/>
        <v>0</v>
      </c>
    </row>
    <row r="848" spans="1:21" x14ac:dyDescent="0.3">
      <c r="A848" s="114">
        <v>10049</v>
      </c>
      <c r="B848" s="114" t="s">
        <v>62</v>
      </c>
      <c r="C848" s="114" t="s">
        <v>1362</v>
      </c>
      <c r="D848" s="114" t="s">
        <v>9209</v>
      </c>
      <c r="E848" s="114" t="s">
        <v>9210</v>
      </c>
      <c r="F848" s="115">
        <v>45296</v>
      </c>
      <c r="G848" s="114" t="s">
        <v>4962</v>
      </c>
      <c r="H848" s="116">
        <v>1970000</v>
      </c>
      <c r="I848" s="116">
        <v>1970000</v>
      </c>
      <c r="J848" s="116">
        <v>1970000</v>
      </c>
      <c r="K848" s="116">
        <v>0</v>
      </c>
      <c r="L848" s="116">
        <v>0</v>
      </c>
      <c r="M848" s="116">
        <v>0</v>
      </c>
      <c r="N848" s="116">
        <v>0</v>
      </c>
      <c r="O848" s="116">
        <v>0</v>
      </c>
      <c r="P848" s="116">
        <v>0</v>
      </c>
      <c r="Q848" s="27" t="str">
        <f t="shared" si="205"/>
        <v>Registered</v>
      </c>
      <c r="R848" s="94">
        <f t="shared" si="206"/>
        <v>1</v>
      </c>
      <c r="S848" s="95"/>
      <c r="T848" s="117">
        <f t="shared" si="203"/>
        <v>0</v>
      </c>
      <c r="U848" s="117">
        <f t="shared" si="204"/>
        <v>0</v>
      </c>
    </row>
    <row r="849" spans="1:21" x14ac:dyDescent="0.3">
      <c r="A849" s="114">
        <v>10050</v>
      </c>
      <c r="B849" s="114" t="s">
        <v>62</v>
      </c>
      <c r="C849" s="114" t="s">
        <v>1362</v>
      </c>
      <c r="D849" s="114" t="s">
        <v>9211</v>
      </c>
      <c r="E849" s="114" t="s">
        <v>389</v>
      </c>
      <c r="F849" s="115">
        <v>45300</v>
      </c>
      <c r="G849" s="114" t="s">
        <v>5371</v>
      </c>
      <c r="H849" s="116">
        <v>1576000</v>
      </c>
      <c r="I849" s="116">
        <v>1576000</v>
      </c>
      <c r="J849" s="116">
        <v>1576000</v>
      </c>
      <c r="K849" s="116">
        <v>0</v>
      </c>
      <c r="L849" s="116">
        <v>0</v>
      </c>
      <c r="M849" s="116">
        <v>0</v>
      </c>
      <c r="N849" s="116">
        <v>0</v>
      </c>
      <c r="O849" s="116">
        <v>0</v>
      </c>
      <c r="P849" s="116">
        <v>0</v>
      </c>
      <c r="Q849" s="27" t="str">
        <f t="shared" si="205"/>
        <v>Registered</v>
      </c>
      <c r="R849" s="94">
        <f t="shared" si="206"/>
        <v>1</v>
      </c>
      <c r="S849" s="95"/>
      <c r="T849" s="117">
        <f t="shared" si="203"/>
        <v>0</v>
      </c>
      <c r="U849" s="117">
        <f t="shared" si="204"/>
        <v>0</v>
      </c>
    </row>
    <row r="850" spans="1:21" x14ac:dyDescent="0.3">
      <c r="A850" s="114">
        <v>10051</v>
      </c>
      <c r="B850" s="114" t="s">
        <v>62</v>
      </c>
      <c r="C850" s="114" t="s">
        <v>1362</v>
      </c>
      <c r="D850" s="114" t="s">
        <v>9212</v>
      </c>
      <c r="E850" s="114" t="s">
        <v>9213</v>
      </c>
      <c r="F850" s="115">
        <v>45300</v>
      </c>
      <c r="G850" s="114" t="s">
        <v>5163</v>
      </c>
      <c r="H850" s="116">
        <v>1576000</v>
      </c>
      <c r="I850" s="116">
        <v>1576000</v>
      </c>
      <c r="J850" s="116">
        <v>1576000</v>
      </c>
      <c r="K850" s="116">
        <v>0</v>
      </c>
      <c r="L850" s="116">
        <v>0</v>
      </c>
      <c r="M850" s="116">
        <v>0</v>
      </c>
      <c r="N850" s="116">
        <v>0</v>
      </c>
      <c r="O850" s="116">
        <v>0</v>
      </c>
      <c r="P850" s="116">
        <v>0</v>
      </c>
      <c r="Q850" s="27" t="str">
        <f t="shared" si="205"/>
        <v>Registered</v>
      </c>
      <c r="R850" s="94">
        <f t="shared" si="206"/>
        <v>1</v>
      </c>
      <c r="S850" s="95"/>
      <c r="T850" s="117">
        <f t="shared" si="203"/>
        <v>0</v>
      </c>
      <c r="U850" s="117">
        <f t="shared" si="204"/>
        <v>0</v>
      </c>
    </row>
    <row r="851" spans="1:21" x14ac:dyDescent="0.3">
      <c r="A851" s="114">
        <v>10052</v>
      </c>
      <c r="B851" s="114" t="s">
        <v>62</v>
      </c>
      <c r="C851" s="114" t="s">
        <v>1362</v>
      </c>
      <c r="D851" s="114" t="s">
        <v>9214</v>
      </c>
      <c r="E851" s="114" t="s">
        <v>9210</v>
      </c>
      <c r="F851" s="115">
        <v>45377</v>
      </c>
      <c r="G851" s="114" t="s">
        <v>9215</v>
      </c>
      <c r="H851" s="116">
        <v>7000000</v>
      </c>
      <c r="I851" s="116">
        <v>7000000</v>
      </c>
      <c r="J851" s="116">
        <v>7000000</v>
      </c>
      <c r="K851" s="116">
        <v>0</v>
      </c>
      <c r="L851" s="116">
        <v>0</v>
      </c>
      <c r="M851" s="116">
        <v>0</v>
      </c>
      <c r="N851" s="116">
        <v>0</v>
      </c>
      <c r="O851" s="116">
        <v>0</v>
      </c>
      <c r="P851" s="116">
        <v>0</v>
      </c>
      <c r="Q851" s="27" t="str">
        <f t="shared" si="205"/>
        <v>Registered</v>
      </c>
      <c r="R851" s="94">
        <f t="shared" si="206"/>
        <v>1</v>
      </c>
      <c r="S851" s="95"/>
      <c r="T851" s="117">
        <f t="shared" si="203"/>
        <v>0</v>
      </c>
      <c r="U851" s="117">
        <f t="shared" si="204"/>
        <v>0</v>
      </c>
    </row>
    <row r="852" spans="1:21" x14ac:dyDescent="0.3">
      <c r="A852" s="114">
        <v>10053</v>
      </c>
      <c r="B852" s="114" t="s">
        <v>62</v>
      </c>
      <c r="C852" s="114" t="s">
        <v>1362</v>
      </c>
      <c r="D852" s="114" t="s">
        <v>9216</v>
      </c>
      <c r="E852" s="114" t="s">
        <v>9217</v>
      </c>
      <c r="F852" s="115">
        <v>45306</v>
      </c>
      <c r="G852" s="114" t="s">
        <v>5392</v>
      </c>
      <c r="H852" s="116">
        <v>6799877</v>
      </c>
      <c r="I852" s="116">
        <v>6799877</v>
      </c>
      <c r="J852" s="116">
        <v>6799877</v>
      </c>
      <c r="K852" s="116">
        <v>0</v>
      </c>
      <c r="L852" s="116">
        <v>0</v>
      </c>
      <c r="M852" s="116">
        <v>0</v>
      </c>
      <c r="N852" s="116">
        <v>0</v>
      </c>
      <c r="O852" s="116">
        <v>0</v>
      </c>
      <c r="P852" s="116">
        <v>0</v>
      </c>
      <c r="Q852" s="27" t="str">
        <f t="shared" si="205"/>
        <v>Registered</v>
      </c>
      <c r="R852" s="94">
        <f t="shared" si="206"/>
        <v>1</v>
      </c>
      <c r="S852" s="95"/>
      <c r="T852" s="117">
        <f t="shared" si="203"/>
        <v>0</v>
      </c>
      <c r="U852" s="117">
        <f t="shared" si="204"/>
        <v>0</v>
      </c>
    </row>
    <row r="853" spans="1:21" x14ac:dyDescent="0.3">
      <c r="A853" s="114">
        <v>10054</v>
      </c>
      <c r="B853" s="114" t="s">
        <v>62</v>
      </c>
      <c r="C853" s="114" t="s">
        <v>1362</v>
      </c>
      <c r="D853" s="114" t="s">
        <v>9218</v>
      </c>
      <c r="E853" s="114" t="s">
        <v>9219</v>
      </c>
      <c r="F853" s="115">
        <v>45296</v>
      </c>
      <c r="G853" s="114" t="s">
        <v>4962</v>
      </c>
      <c r="H853" s="116">
        <v>6110000</v>
      </c>
      <c r="I853" s="116">
        <v>6110000</v>
      </c>
      <c r="J853" s="116">
        <v>6110000</v>
      </c>
      <c r="K853" s="116">
        <v>0</v>
      </c>
      <c r="L853" s="116">
        <v>0</v>
      </c>
      <c r="M853" s="116">
        <v>0</v>
      </c>
      <c r="N853" s="116">
        <v>0</v>
      </c>
      <c r="O853" s="116">
        <v>0</v>
      </c>
      <c r="P853" s="116">
        <v>0</v>
      </c>
      <c r="Q853" s="27" t="str">
        <f t="shared" si="205"/>
        <v>Registered</v>
      </c>
      <c r="R853" s="94">
        <f t="shared" si="206"/>
        <v>1</v>
      </c>
      <c r="S853" s="95"/>
      <c r="T853" s="117">
        <f t="shared" si="203"/>
        <v>0</v>
      </c>
      <c r="U853" s="117">
        <f t="shared" si="204"/>
        <v>0</v>
      </c>
    </row>
    <row r="854" spans="1:21" x14ac:dyDescent="0.3">
      <c r="A854" s="114">
        <v>10055</v>
      </c>
      <c r="B854" s="114" t="s">
        <v>62</v>
      </c>
      <c r="C854" s="114" t="s">
        <v>1362</v>
      </c>
      <c r="D854" s="114" t="s">
        <v>9220</v>
      </c>
      <c r="E854" s="114" t="s">
        <v>9221</v>
      </c>
      <c r="F854" s="115">
        <v>45300</v>
      </c>
      <c r="G854" s="114" t="s">
        <v>4376</v>
      </c>
      <c r="H854" s="116">
        <v>2144000</v>
      </c>
      <c r="I854" s="116">
        <v>2144000</v>
      </c>
      <c r="J854" s="116">
        <v>2144000</v>
      </c>
      <c r="K854" s="116">
        <v>0</v>
      </c>
      <c r="L854" s="116">
        <v>0</v>
      </c>
      <c r="M854" s="116">
        <v>0</v>
      </c>
      <c r="N854" s="116">
        <v>0</v>
      </c>
      <c r="O854" s="116">
        <v>0</v>
      </c>
      <c r="P854" s="116">
        <v>0</v>
      </c>
      <c r="Q854" s="27" t="str">
        <f t="shared" si="205"/>
        <v>Registered</v>
      </c>
      <c r="R854" s="94">
        <f t="shared" si="206"/>
        <v>1</v>
      </c>
      <c r="S854" s="95"/>
      <c r="T854" s="117">
        <f t="shared" si="203"/>
        <v>0</v>
      </c>
      <c r="U854" s="117">
        <f t="shared" si="204"/>
        <v>0</v>
      </c>
    </row>
    <row r="855" spans="1:21" x14ac:dyDescent="0.3">
      <c r="A855" s="114">
        <v>10056</v>
      </c>
      <c r="B855" s="114" t="s">
        <v>62</v>
      </c>
      <c r="C855" s="114" t="s">
        <v>1362</v>
      </c>
      <c r="D855" s="114" t="s">
        <v>9222</v>
      </c>
      <c r="E855" s="114" t="s">
        <v>9213</v>
      </c>
      <c r="F855" s="115">
        <v>45300</v>
      </c>
      <c r="G855" s="114" t="s">
        <v>5163</v>
      </c>
      <c r="H855" s="116">
        <v>2144000</v>
      </c>
      <c r="I855" s="116">
        <v>2144000</v>
      </c>
      <c r="J855" s="116">
        <v>2144000</v>
      </c>
      <c r="K855" s="116">
        <v>0</v>
      </c>
      <c r="L855" s="116">
        <v>0</v>
      </c>
      <c r="M855" s="116">
        <v>0</v>
      </c>
      <c r="N855" s="116">
        <v>0</v>
      </c>
      <c r="O855" s="116">
        <v>0</v>
      </c>
      <c r="P855" s="116">
        <v>0</v>
      </c>
      <c r="Q855" s="27" t="str">
        <f t="shared" si="205"/>
        <v>Registered</v>
      </c>
      <c r="R855" s="94">
        <f t="shared" si="206"/>
        <v>1</v>
      </c>
      <c r="S855" s="95"/>
      <c r="T855" s="117">
        <f t="shared" si="203"/>
        <v>0</v>
      </c>
      <c r="U855" s="117">
        <f t="shared" si="204"/>
        <v>0</v>
      </c>
    </row>
    <row r="856" spans="1:21" x14ac:dyDescent="0.3">
      <c r="A856" s="114">
        <v>10057</v>
      </c>
      <c r="B856" s="114" t="s">
        <v>62</v>
      </c>
      <c r="C856" s="114" t="s">
        <v>1362</v>
      </c>
      <c r="D856" s="114" t="s">
        <v>9223</v>
      </c>
      <c r="E856" s="114" t="s">
        <v>9224</v>
      </c>
      <c r="F856" s="115">
        <v>45296</v>
      </c>
      <c r="G856" s="114" t="s">
        <v>5379</v>
      </c>
      <c r="H856" s="116">
        <v>3484000</v>
      </c>
      <c r="I856" s="116">
        <v>3484000</v>
      </c>
      <c r="J856" s="116">
        <v>3484000</v>
      </c>
      <c r="K856" s="116">
        <v>0</v>
      </c>
      <c r="L856" s="116">
        <v>0</v>
      </c>
      <c r="M856" s="116">
        <v>0</v>
      </c>
      <c r="N856" s="116">
        <v>0</v>
      </c>
      <c r="O856" s="116">
        <v>0</v>
      </c>
      <c r="P856" s="116">
        <v>0</v>
      </c>
      <c r="Q856" s="27" t="str">
        <f t="shared" si="205"/>
        <v>Registered</v>
      </c>
      <c r="R856" s="94">
        <f t="shared" si="206"/>
        <v>1</v>
      </c>
      <c r="S856" s="95"/>
      <c r="T856" s="117">
        <f t="shared" si="203"/>
        <v>0</v>
      </c>
      <c r="U856" s="117">
        <f t="shared" si="204"/>
        <v>0</v>
      </c>
    </row>
    <row r="857" spans="1:21" x14ac:dyDescent="0.3">
      <c r="A857" s="114">
        <v>10058</v>
      </c>
      <c r="B857" s="114" t="s">
        <v>62</v>
      </c>
      <c r="C857" s="114" t="s">
        <v>1362</v>
      </c>
      <c r="D857" s="114" t="s">
        <v>9225</v>
      </c>
      <c r="E857" s="114" t="s">
        <v>9226</v>
      </c>
      <c r="F857" s="115">
        <v>45296</v>
      </c>
      <c r="G857" s="114" t="s">
        <v>5049</v>
      </c>
      <c r="H857" s="116">
        <v>2750000</v>
      </c>
      <c r="I857" s="116">
        <v>2750000</v>
      </c>
      <c r="J857" s="116">
        <v>2750000</v>
      </c>
      <c r="K857" s="116">
        <v>0</v>
      </c>
      <c r="L857" s="116">
        <v>0</v>
      </c>
      <c r="M857" s="116">
        <v>0</v>
      </c>
      <c r="N857" s="116">
        <v>0</v>
      </c>
      <c r="O857" s="116">
        <v>0</v>
      </c>
      <c r="P857" s="116">
        <v>0</v>
      </c>
      <c r="Q857" s="27" t="str">
        <f t="shared" si="205"/>
        <v>Registered</v>
      </c>
      <c r="R857" s="94">
        <f t="shared" si="206"/>
        <v>1</v>
      </c>
      <c r="S857" s="95"/>
      <c r="T857" s="117">
        <f t="shared" si="203"/>
        <v>0</v>
      </c>
      <c r="U857" s="117">
        <f t="shared" si="204"/>
        <v>0</v>
      </c>
    </row>
    <row r="858" spans="1:21" x14ac:dyDescent="0.3">
      <c r="A858" s="114">
        <v>10059</v>
      </c>
      <c r="B858" s="114" t="s">
        <v>62</v>
      </c>
      <c r="C858" s="114" t="s">
        <v>1362</v>
      </c>
      <c r="D858" s="114" t="s">
        <v>9227</v>
      </c>
      <c r="E858" s="114" t="s">
        <v>9228</v>
      </c>
      <c r="F858" s="115">
        <v>45296</v>
      </c>
      <c r="G858" s="114" t="s">
        <v>5049</v>
      </c>
      <c r="H858" s="116">
        <v>2750000</v>
      </c>
      <c r="I858" s="116">
        <v>2750000</v>
      </c>
      <c r="J858" s="116">
        <v>2750000</v>
      </c>
      <c r="K858" s="116">
        <v>0</v>
      </c>
      <c r="L858" s="116">
        <v>0</v>
      </c>
      <c r="M858" s="116">
        <v>0</v>
      </c>
      <c r="N858" s="116">
        <v>0</v>
      </c>
      <c r="O858" s="116">
        <v>0</v>
      </c>
      <c r="P858" s="116">
        <v>0</v>
      </c>
      <c r="Q858" s="27" t="str">
        <f t="shared" si="205"/>
        <v>Registered</v>
      </c>
      <c r="R858" s="94">
        <f t="shared" si="206"/>
        <v>1</v>
      </c>
      <c r="S858" s="95"/>
      <c r="T858" s="117">
        <f t="shared" si="203"/>
        <v>0</v>
      </c>
      <c r="U858" s="117">
        <f t="shared" si="204"/>
        <v>0</v>
      </c>
    </row>
    <row r="859" spans="1:21" x14ac:dyDescent="0.3">
      <c r="A859" s="114">
        <v>10060</v>
      </c>
      <c r="B859" s="114" t="s">
        <v>62</v>
      </c>
      <c r="C859" s="114" t="s">
        <v>1362</v>
      </c>
      <c r="D859" s="114" t="s">
        <v>9229</v>
      </c>
      <c r="E859" s="114" t="s">
        <v>9228</v>
      </c>
      <c r="F859" s="115">
        <v>45296</v>
      </c>
      <c r="G859" s="114" t="s">
        <v>5049</v>
      </c>
      <c r="H859" s="116">
        <v>2750000</v>
      </c>
      <c r="I859" s="116">
        <v>2750000</v>
      </c>
      <c r="J859" s="116">
        <v>2750000</v>
      </c>
      <c r="K859" s="116">
        <v>0</v>
      </c>
      <c r="L859" s="116">
        <v>0</v>
      </c>
      <c r="M859" s="116">
        <v>0</v>
      </c>
      <c r="N859" s="116">
        <v>0</v>
      </c>
      <c r="O859" s="116">
        <v>0</v>
      </c>
      <c r="P859" s="116">
        <v>0</v>
      </c>
      <c r="Q859" s="27" t="str">
        <f t="shared" si="205"/>
        <v>Registered</v>
      </c>
      <c r="R859" s="94">
        <f t="shared" si="206"/>
        <v>1</v>
      </c>
      <c r="S859" s="95"/>
      <c r="T859" s="117">
        <f t="shared" si="203"/>
        <v>0</v>
      </c>
      <c r="U859" s="117">
        <f t="shared" si="204"/>
        <v>0</v>
      </c>
    </row>
    <row r="860" spans="1:21" x14ac:dyDescent="0.3">
      <c r="A860" s="114">
        <v>10061</v>
      </c>
      <c r="B860" s="114" t="s">
        <v>62</v>
      </c>
      <c r="C860" s="114" t="s">
        <v>1362</v>
      </c>
      <c r="D860" s="114" t="s">
        <v>8641</v>
      </c>
      <c r="E860" s="114" t="s">
        <v>7065</v>
      </c>
      <c r="F860" s="115">
        <v>44167</v>
      </c>
      <c r="G860" s="114" t="s">
        <v>5401</v>
      </c>
      <c r="H860" s="116">
        <v>10376000</v>
      </c>
      <c r="I860" s="116">
        <v>10376000</v>
      </c>
      <c r="J860" s="116">
        <v>10376000</v>
      </c>
      <c r="K860" s="116">
        <v>0</v>
      </c>
      <c r="L860" s="116">
        <v>0</v>
      </c>
      <c r="M860" s="116">
        <v>0</v>
      </c>
      <c r="N860" s="116">
        <v>0</v>
      </c>
      <c r="O860" s="116">
        <v>0</v>
      </c>
      <c r="P860" s="116">
        <v>0</v>
      </c>
      <c r="Q860" s="27" t="str">
        <f t="shared" si="205"/>
        <v>Registered</v>
      </c>
      <c r="R860" s="94">
        <f t="shared" si="206"/>
        <v>1</v>
      </c>
      <c r="S860" s="95"/>
      <c r="T860" s="117">
        <f t="shared" si="203"/>
        <v>0</v>
      </c>
      <c r="U860" s="117">
        <f t="shared" si="204"/>
        <v>0</v>
      </c>
    </row>
    <row r="861" spans="1:21" x14ac:dyDescent="0.3">
      <c r="A861" s="114">
        <v>10062</v>
      </c>
      <c r="B861" s="114" t="s">
        <v>62</v>
      </c>
      <c r="C861" s="114" t="s">
        <v>1362</v>
      </c>
      <c r="D861" s="114" t="s">
        <v>5202</v>
      </c>
      <c r="E861" s="114" t="s">
        <v>9230</v>
      </c>
      <c r="F861" s="115">
        <v>44179</v>
      </c>
      <c r="G861" s="114" t="s">
        <v>8608</v>
      </c>
      <c r="H861" s="116">
        <v>5150000</v>
      </c>
      <c r="I861" s="116">
        <v>5150000</v>
      </c>
      <c r="J861" s="116">
        <v>5150000</v>
      </c>
      <c r="K861" s="116">
        <v>0</v>
      </c>
      <c r="L861" s="116">
        <v>0</v>
      </c>
      <c r="M861" s="116">
        <v>0</v>
      </c>
      <c r="N861" s="116">
        <v>0</v>
      </c>
      <c r="O861" s="116">
        <v>0</v>
      </c>
      <c r="P861" s="116">
        <v>0</v>
      </c>
      <c r="Q861" s="27" t="str">
        <f t="shared" si="205"/>
        <v>Registered</v>
      </c>
      <c r="R861" s="94">
        <f t="shared" si="206"/>
        <v>1</v>
      </c>
      <c r="S861" s="95"/>
      <c r="T861" s="117">
        <f t="shared" si="203"/>
        <v>0</v>
      </c>
      <c r="U861" s="117">
        <f t="shared" si="204"/>
        <v>0</v>
      </c>
    </row>
    <row r="862" spans="1:21" x14ac:dyDescent="0.3">
      <c r="A862" s="114">
        <v>10063</v>
      </c>
      <c r="B862" s="114" t="s">
        <v>62</v>
      </c>
      <c r="C862" s="114" t="s">
        <v>1362</v>
      </c>
      <c r="D862" s="114" t="s">
        <v>5205</v>
      </c>
      <c r="E862" s="114" t="s">
        <v>9231</v>
      </c>
      <c r="F862" s="115">
        <v>44167</v>
      </c>
      <c r="G862" s="114" t="s">
        <v>2167</v>
      </c>
      <c r="H862" s="116">
        <v>5369000</v>
      </c>
      <c r="I862" s="116">
        <v>5369000</v>
      </c>
      <c r="J862" s="116">
        <v>5369000</v>
      </c>
      <c r="K862" s="116">
        <v>0</v>
      </c>
      <c r="L862" s="116">
        <v>0</v>
      </c>
      <c r="M862" s="116">
        <v>0</v>
      </c>
      <c r="N862" s="116">
        <v>0</v>
      </c>
      <c r="O862" s="116">
        <v>0</v>
      </c>
      <c r="P862" s="116">
        <v>0</v>
      </c>
      <c r="Q862" s="27" t="str">
        <f t="shared" si="205"/>
        <v>Registered</v>
      </c>
      <c r="R862" s="94">
        <f t="shared" si="206"/>
        <v>1</v>
      </c>
      <c r="S862" s="95"/>
      <c r="T862" s="117">
        <f t="shared" si="203"/>
        <v>0</v>
      </c>
      <c r="U862" s="117">
        <f t="shared" si="204"/>
        <v>0</v>
      </c>
    </row>
    <row r="863" spans="1:21" x14ac:dyDescent="0.3">
      <c r="A863" s="114">
        <v>10064</v>
      </c>
      <c r="B863" s="114" t="s">
        <v>62</v>
      </c>
      <c r="C863" s="114" t="s">
        <v>1362</v>
      </c>
      <c r="D863" s="114" t="s">
        <v>5207</v>
      </c>
      <c r="E863" s="114" t="s">
        <v>9232</v>
      </c>
      <c r="F863" s="115">
        <v>44173</v>
      </c>
      <c r="G863" s="114" t="s">
        <v>5501</v>
      </c>
      <c r="H863" s="116">
        <v>9550000</v>
      </c>
      <c r="I863" s="116">
        <v>9550000</v>
      </c>
      <c r="J863" s="116">
        <v>9550000</v>
      </c>
      <c r="K863" s="116">
        <v>0</v>
      </c>
      <c r="L863" s="116">
        <v>0</v>
      </c>
      <c r="M863" s="116">
        <v>0</v>
      </c>
      <c r="N863" s="116">
        <v>0</v>
      </c>
      <c r="O863" s="116">
        <v>0</v>
      </c>
      <c r="P863" s="116">
        <v>0</v>
      </c>
      <c r="Q863" s="27" t="str">
        <f t="shared" si="205"/>
        <v>Registered</v>
      </c>
      <c r="R863" s="94">
        <f t="shared" si="206"/>
        <v>1</v>
      </c>
      <c r="S863" s="95"/>
      <c r="T863" s="117">
        <f t="shared" si="203"/>
        <v>0</v>
      </c>
      <c r="U863" s="117">
        <f t="shared" si="204"/>
        <v>0</v>
      </c>
    </row>
    <row r="864" spans="1:21" x14ac:dyDescent="0.3">
      <c r="A864" s="114">
        <v>10065</v>
      </c>
      <c r="B864" s="114" t="s">
        <v>62</v>
      </c>
      <c r="C864" s="114" t="s">
        <v>1362</v>
      </c>
      <c r="D864" s="114" t="s">
        <v>8642</v>
      </c>
      <c r="E864" s="114" t="s">
        <v>9233</v>
      </c>
      <c r="F864" s="115">
        <v>44089</v>
      </c>
      <c r="G864" s="114" t="s">
        <v>4950</v>
      </c>
      <c r="H864" s="116">
        <v>12141000</v>
      </c>
      <c r="I864" s="116">
        <v>12141000</v>
      </c>
      <c r="J864" s="116">
        <v>12141000</v>
      </c>
      <c r="K864" s="116">
        <v>0</v>
      </c>
      <c r="L864" s="116">
        <v>0</v>
      </c>
      <c r="M864" s="116">
        <v>0</v>
      </c>
      <c r="N864" s="116">
        <v>0</v>
      </c>
      <c r="O864" s="116">
        <v>0</v>
      </c>
      <c r="P864" s="116">
        <v>0</v>
      </c>
      <c r="Q864" s="27" t="str">
        <f t="shared" si="205"/>
        <v>Registered</v>
      </c>
      <c r="R864" s="94">
        <f t="shared" si="206"/>
        <v>1</v>
      </c>
      <c r="S864" s="95"/>
      <c r="T864" s="117">
        <f t="shared" si="203"/>
        <v>0</v>
      </c>
      <c r="U864" s="117">
        <f t="shared" si="204"/>
        <v>0</v>
      </c>
    </row>
    <row r="865" spans="1:21" x14ac:dyDescent="0.3">
      <c r="A865" s="114">
        <v>10066</v>
      </c>
      <c r="B865" s="114" t="s">
        <v>62</v>
      </c>
      <c r="C865" s="114" t="s">
        <v>1362</v>
      </c>
      <c r="D865" s="114" t="s">
        <v>5210</v>
      </c>
      <c r="E865" s="114" t="s">
        <v>1923</v>
      </c>
      <c r="F865" s="115">
        <v>44250</v>
      </c>
      <c r="G865" s="114" t="s">
        <v>5403</v>
      </c>
      <c r="H865" s="116">
        <v>7345000</v>
      </c>
      <c r="I865" s="116">
        <v>7345000</v>
      </c>
      <c r="J865" s="116">
        <v>7345000</v>
      </c>
      <c r="K865" s="116">
        <v>0</v>
      </c>
      <c r="L865" s="116">
        <v>0</v>
      </c>
      <c r="M865" s="116">
        <v>0</v>
      </c>
      <c r="N865" s="116">
        <v>0</v>
      </c>
      <c r="O865" s="116">
        <v>0</v>
      </c>
      <c r="P865" s="116">
        <v>0</v>
      </c>
      <c r="Q865" s="27" t="str">
        <f t="shared" si="205"/>
        <v>Registered</v>
      </c>
      <c r="R865" s="94">
        <f t="shared" si="206"/>
        <v>1</v>
      </c>
      <c r="S865" s="95"/>
      <c r="T865" s="117">
        <f t="shared" si="203"/>
        <v>0</v>
      </c>
      <c r="U865" s="117">
        <f t="shared" si="204"/>
        <v>0</v>
      </c>
    </row>
    <row r="866" spans="1:21" x14ac:dyDescent="0.3">
      <c r="A866" s="114">
        <v>10067</v>
      </c>
      <c r="B866" s="114" t="s">
        <v>62</v>
      </c>
      <c r="C866" s="114" t="s">
        <v>1362</v>
      </c>
      <c r="D866" s="114" t="s">
        <v>5211</v>
      </c>
      <c r="E866" s="114" t="s">
        <v>9234</v>
      </c>
      <c r="F866" s="115">
        <v>44193</v>
      </c>
      <c r="G866" s="114" t="s">
        <v>5495</v>
      </c>
      <c r="H866" s="116">
        <v>10130000</v>
      </c>
      <c r="I866" s="116">
        <v>10130000</v>
      </c>
      <c r="J866" s="116">
        <v>10130000</v>
      </c>
      <c r="K866" s="116">
        <v>0</v>
      </c>
      <c r="L866" s="116">
        <v>0</v>
      </c>
      <c r="M866" s="116">
        <v>0</v>
      </c>
      <c r="N866" s="116">
        <v>0</v>
      </c>
      <c r="O866" s="116">
        <v>0</v>
      </c>
      <c r="P866" s="116">
        <v>0</v>
      </c>
      <c r="Q866" s="27" t="str">
        <f t="shared" si="205"/>
        <v>Registered</v>
      </c>
      <c r="R866" s="94">
        <f t="shared" si="206"/>
        <v>1</v>
      </c>
      <c r="S866" s="95"/>
      <c r="T866" s="117">
        <f t="shared" si="203"/>
        <v>0</v>
      </c>
      <c r="U866" s="117">
        <f t="shared" si="204"/>
        <v>0</v>
      </c>
    </row>
    <row r="867" spans="1:21" x14ac:dyDescent="0.3">
      <c r="A867" s="114">
        <v>10068</v>
      </c>
      <c r="B867" s="114" t="s">
        <v>62</v>
      </c>
      <c r="C867" s="114" t="s">
        <v>1362</v>
      </c>
      <c r="D867" s="114" t="s">
        <v>5215</v>
      </c>
      <c r="E867" s="114" t="s">
        <v>6265</v>
      </c>
      <c r="F867" s="115">
        <v>44277</v>
      </c>
      <c r="G867" s="114" t="s">
        <v>8610</v>
      </c>
      <c r="H867" s="116">
        <v>8909000</v>
      </c>
      <c r="I867" s="116">
        <v>8909000</v>
      </c>
      <c r="J867" s="116">
        <v>8909000</v>
      </c>
      <c r="K867" s="116">
        <v>0</v>
      </c>
      <c r="L867" s="116">
        <v>0</v>
      </c>
      <c r="M867" s="116">
        <v>0</v>
      </c>
      <c r="N867" s="116">
        <v>0</v>
      </c>
      <c r="O867" s="116">
        <v>0</v>
      </c>
      <c r="P867" s="116">
        <v>0</v>
      </c>
      <c r="Q867" s="27" t="str">
        <f t="shared" si="205"/>
        <v>Registered</v>
      </c>
      <c r="R867" s="94">
        <f t="shared" si="206"/>
        <v>1</v>
      </c>
      <c r="S867" s="95"/>
      <c r="T867" s="117">
        <f t="shared" si="203"/>
        <v>0</v>
      </c>
      <c r="U867" s="117">
        <f t="shared" si="204"/>
        <v>0</v>
      </c>
    </row>
    <row r="868" spans="1:21" x14ac:dyDescent="0.3">
      <c r="A868" s="114">
        <v>10069</v>
      </c>
      <c r="B868" s="114" t="s">
        <v>62</v>
      </c>
      <c r="C868" s="114" t="s">
        <v>1362</v>
      </c>
      <c r="D868" s="114" t="s">
        <v>5216</v>
      </c>
      <c r="E868" s="114" t="s">
        <v>9235</v>
      </c>
      <c r="F868" s="115">
        <v>44155</v>
      </c>
      <c r="G868" s="114" t="s">
        <v>4070</v>
      </c>
      <c r="H868" s="116">
        <v>13230000</v>
      </c>
      <c r="I868" s="116">
        <v>13230000</v>
      </c>
      <c r="J868" s="116">
        <v>13230000</v>
      </c>
      <c r="K868" s="116">
        <v>0</v>
      </c>
      <c r="L868" s="116">
        <v>0</v>
      </c>
      <c r="M868" s="116">
        <v>0</v>
      </c>
      <c r="N868" s="116">
        <v>0</v>
      </c>
      <c r="O868" s="116">
        <v>0</v>
      </c>
      <c r="P868" s="116">
        <v>0</v>
      </c>
      <c r="Q868" s="27" t="str">
        <f t="shared" si="205"/>
        <v>Registered</v>
      </c>
      <c r="R868" s="94">
        <f t="shared" si="206"/>
        <v>1</v>
      </c>
      <c r="S868" s="95"/>
      <c r="T868" s="117">
        <f t="shared" si="203"/>
        <v>0</v>
      </c>
      <c r="U868" s="117">
        <f t="shared" si="204"/>
        <v>0</v>
      </c>
    </row>
    <row r="869" spans="1:21" x14ac:dyDescent="0.3">
      <c r="A869" s="114">
        <v>10070</v>
      </c>
      <c r="B869" s="114" t="s">
        <v>62</v>
      </c>
      <c r="C869" s="114" t="s">
        <v>1362</v>
      </c>
      <c r="D869" s="114" t="s">
        <v>9236</v>
      </c>
      <c r="E869" s="114" t="s">
        <v>9237</v>
      </c>
      <c r="F869" s="115">
        <v>44174</v>
      </c>
      <c r="G869" s="114" t="s">
        <v>3146</v>
      </c>
      <c r="H869" s="116">
        <v>5509000</v>
      </c>
      <c r="I869" s="116">
        <v>5509000</v>
      </c>
      <c r="J869" s="116">
        <v>5509000</v>
      </c>
      <c r="K869" s="116">
        <v>0</v>
      </c>
      <c r="L869" s="116">
        <v>0</v>
      </c>
      <c r="M869" s="116">
        <v>0</v>
      </c>
      <c r="N869" s="116">
        <v>0</v>
      </c>
      <c r="O869" s="116">
        <v>0</v>
      </c>
      <c r="P869" s="116">
        <v>0</v>
      </c>
      <c r="Q869" s="27" t="str">
        <f t="shared" si="205"/>
        <v>Registered</v>
      </c>
      <c r="R869" s="94">
        <f t="shared" si="206"/>
        <v>1</v>
      </c>
      <c r="S869" s="95"/>
      <c r="T869" s="117">
        <f t="shared" si="203"/>
        <v>0</v>
      </c>
      <c r="U869" s="117">
        <f t="shared" si="204"/>
        <v>0</v>
      </c>
    </row>
    <row r="870" spans="1:21" x14ac:dyDescent="0.3">
      <c r="A870" s="114">
        <v>10071</v>
      </c>
      <c r="B870" s="114" t="s">
        <v>62</v>
      </c>
      <c r="C870" s="114" t="s">
        <v>1362</v>
      </c>
      <c r="D870" s="114" t="s">
        <v>5217</v>
      </c>
      <c r="E870" s="114" t="s">
        <v>9238</v>
      </c>
      <c r="F870" s="115">
        <v>44132</v>
      </c>
      <c r="G870" s="114" t="s">
        <v>4845</v>
      </c>
      <c r="H870" s="116">
        <v>8152000</v>
      </c>
      <c r="I870" s="116">
        <v>8152000</v>
      </c>
      <c r="J870" s="116">
        <v>8152000</v>
      </c>
      <c r="K870" s="116">
        <v>0</v>
      </c>
      <c r="L870" s="116">
        <v>0</v>
      </c>
      <c r="M870" s="116">
        <v>0</v>
      </c>
      <c r="N870" s="116">
        <v>0</v>
      </c>
      <c r="O870" s="116">
        <v>0</v>
      </c>
      <c r="P870" s="116">
        <v>0</v>
      </c>
      <c r="Q870" s="27" t="str">
        <f t="shared" si="205"/>
        <v>Registered</v>
      </c>
      <c r="R870" s="94">
        <f t="shared" si="206"/>
        <v>1</v>
      </c>
      <c r="S870" s="95"/>
      <c r="T870" s="117">
        <f t="shared" si="203"/>
        <v>0</v>
      </c>
      <c r="U870" s="117">
        <f t="shared" si="204"/>
        <v>0</v>
      </c>
    </row>
    <row r="871" spans="1:21" x14ac:dyDescent="0.3">
      <c r="A871" s="114">
        <v>10072</v>
      </c>
      <c r="B871" s="114" t="s">
        <v>62</v>
      </c>
      <c r="C871" s="114" t="s">
        <v>1362</v>
      </c>
      <c r="D871" s="114" t="s">
        <v>5219</v>
      </c>
      <c r="E871" s="114" t="s">
        <v>9239</v>
      </c>
      <c r="F871" s="115">
        <v>44196</v>
      </c>
      <c r="G871" s="114" t="s">
        <v>5469</v>
      </c>
      <c r="H871" s="116">
        <v>15039000</v>
      </c>
      <c r="I871" s="116">
        <v>15039000</v>
      </c>
      <c r="J871" s="116">
        <v>15039000</v>
      </c>
      <c r="K871" s="116">
        <v>0</v>
      </c>
      <c r="L871" s="116">
        <v>0</v>
      </c>
      <c r="M871" s="116">
        <v>0</v>
      </c>
      <c r="N871" s="116">
        <v>0</v>
      </c>
      <c r="O871" s="116">
        <v>0</v>
      </c>
      <c r="P871" s="116">
        <v>0</v>
      </c>
      <c r="Q871" s="27" t="str">
        <f t="shared" si="205"/>
        <v>Registered</v>
      </c>
      <c r="R871" s="94">
        <f t="shared" si="206"/>
        <v>1</v>
      </c>
      <c r="S871" s="95"/>
      <c r="T871" s="117">
        <f t="shared" si="203"/>
        <v>0</v>
      </c>
      <c r="U871" s="117">
        <f t="shared" si="204"/>
        <v>0</v>
      </c>
    </row>
    <row r="872" spans="1:21" x14ac:dyDescent="0.3">
      <c r="A872" s="114">
        <v>10073</v>
      </c>
      <c r="B872" s="114" t="s">
        <v>62</v>
      </c>
      <c r="C872" s="114" t="s">
        <v>1362</v>
      </c>
      <c r="D872" s="114" t="s">
        <v>5222</v>
      </c>
      <c r="E872" s="114" t="s">
        <v>9240</v>
      </c>
      <c r="F872" s="115">
        <v>44439</v>
      </c>
      <c r="G872" s="114" t="s">
        <v>8611</v>
      </c>
      <c r="H872" s="116">
        <v>8632000</v>
      </c>
      <c r="I872" s="116">
        <v>8632000</v>
      </c>
      <c r="J872" s="116">
        <v>8632000</v>
      </c>
      <c r="K872" s="116">
        <v>0</v>
      </c>
      <c r="L872" s="116">
        <v>0</v>
      </c>
      <c r="M872" s="116">
        <v>0</v>
      </c>
      <c r="N872" s="116">
        <v>0</v>
      </c>
      <c r="O872" s="116">
        <v>0</v>
      </c>
      <c r="P872" s="116">
        <v>0</v>
      </c>
      <c r="Q872" s="27" t="str">
        <f t="shared" si="205"/>
        <v>Registered</v>
      </c>
      <c r="R872" s="94">
        <f t="shared" si="206"/>
        <v>1</v>
      </c>
      <c r="S872" s="95"/>
      <c r="T872" s="117">
        <f t="shared" si="203"/>
        <v>0</v>
      </c>
      <c r="U872" s="117">
        <f t="shared" si="204"/>
        <v>0</v>
      </c>
    </row>
    <row r="873" spans="1:21" x14ac:dyDescent="0.3">
      <c r="A873" s="114">
        <v>10074</v>
      </c>
      <c r="B873" s="114" t="s">
        <v>62</v>
      </c>
      <c r="C873" s="114" t="s">
        <v>1362</v>
      </c>
      <c r="D873" s="114" t="s">
        <v>5224</v>
      </c>
      <c r="E873" s="114" t="s">
        <v>9241</v>
      </c>
      <c r="F873" s="115">
        <v>44069</v>
      </c>
      <c r="G873" s="114" t="s">
        <v>9242</v>
      </c>
      <c r="H873" s="116">
        <v>7030000</v>
      </c>
      <c r="I873" s="116">
        <v>7030000</v>
      </c>
      <c r="J873" s="116">
        <v>7030000</v>
      </c>
      <c r="K873" s="116">
        <v>0</v>
      </c>
      <c r="L873" s="116">
        <v>0</v>
      </c>
      <c r="M873" s="116">
        <v>0</v>
      </c>
      <c r="N873" s="116">
        <v>0</v>
      </c>
      <c r="O873" s="116">
        <v>0</v>
      </c>
      <c r="P873" s="116">
        <v>0</v>
      </c>
      <c r="Q873" s="27" t="str">
        <f t="shared" si="205"/>
        <v>Registered</v>
      </c>
      <c r="R873" s="94">
        <f t="shared" si="206"/>
        <v>1</v>
      </c>
      <c r="S873" s="95"/>
      <c r="T873" s="117">
        <f t="shared" si="203"/>
        <v>0</v>
      </c>
      <c r="U873" s="117">
        <f t="shared" si="204"/>
        <v>0</v>
      </c>
    </row>
    <row r="874" spans="1:21" x14ac:dyDescent="0.3">
      <c r="A874" s="114">
        <v>10075</v>
      </c>
      <c r="B874" s="114" t="s">
        <v>62</v>
      </c>
      <c r="C874" s="114" t="s">
        <v>1362</v>
      </c>
      <c r="D874" s="114" t="s">
        <v>8643</v>
      </c>
      <c r="E874" s="114" t="s">
        <v>6972</v>
      </c>
      <c r="F874" s="115">
        <v>44018</v>
      </c>
      <c r="G874" s="114" t="s">
        <v>8614</v>
      </c>
      <c r="H874" s="116">
        <v>10500000</v>
      </c>
      <c r="I874" s="116">
        <v>10500000</v>
      </c>
      <c r="J874" s="116">
        <v>10500000</v>
      </c>
      <c r="K874" s="116">
        <v>0</v>
      </c>
      <c r="L874" s="116">
        <v>0</v>
      </c>
      <c r="M874" s="116">
        <v>0</v>
      </c>
      <c r="N874" s="116">
        <v>0</v>
      </c>
      <c r="O874" s="116">
        <v>0</v>
      </c>
      <c r="P874" s="116">
        <v>0</v>
      </c>
      <c r="Q874" s="27" t="str">
        <f t="shared" si="205"/>
        <v>Registered</v>
      </c>
      <c r="R874" s="94">
        <f t="shared" si="206"/>
        <v>1</v>
      </c>
      <c r="S874" s="95"/>
      <c r="T874" s="117">
        <f t="shared" si="203"/>
        <v>0</v>
      </c>
      <c r="U874" s="117">
        <f t="shared" si="204"/>
        <v>0</v>
      </c>
    </row>
    <row r="875" spans="1:21" x14ac:dyDescent="0.3">
      <c r="A875" s="114">
        <v>10076</v>
      </c>
      <c r="B875" s="114" t="s">
        <v>62</v>
      </c>
      <c r="C875" s="114" t="s">
        <v>1362</v>
      </c>
      <c r="D875" s="114" t="s">
        <v>5227</v>
      </c>
      <c r="E875" s="114" t="s">
        <v>9243</v>
      </c>
      <c r="F875" s="115">
        <v>44056</v>
      </c>
      <c r="G875" s="114" t="s">
        <v>8322</v>
      </c>
      <c r="H875" s="116">
        <v>7230000</v>
      </c>
      <c r="I875" s="116">
        <v>7230000</v>
      </c>
      <c r="J875" s="116">
        <v>7230000</v>
      </c>
      <c r="K875" s="116">
        <v>0</v>
      </c>
      <c r="L875" s="116">
        <v>0</v>
      </c>
      <c r="M875" s="116">
        <v>0</v>
      </c>
      <c r="N875" s="116">
        <v>0</v>
      </c>
      <c r="O875" s="116">
        <v>0</v>
      </c>
      <c r="P875" s="116">
        <v>0</v>
      </c>
      <c r="Q875" s="27" t="str">
        <f t="shared" si="205"/>
        <v>Registered</v>
      </c>
      <c r="R875" s="94">
        <f t="shared" si="206"/>
        <v>1</v>
      </c>
      <c r="S875" s="95"/>
      <c r="T875" s="117">
        <f t="shared" si="203"/>
        <v>0</v>
      </c>
      <c r="U875" s="117">
        <f t="shared" si="204"/>
        <v>0</v>
      </c>
    </row>
    <row r="876" spans="1:21" x14ac:dyDescent="0.3">
      <c r="A876" s="114">
        <v>10077</v>
      </c>
      <c r="B876" s="114" t="s">
        <v>62</v>
      </c>
      <c r="C876" s="114" t="s">
        <v>1362</v>
      </c>
      <c r="D876" s="114" t="s">
        <v>5229</v>
      </c>
      <c r="E876" s="114" t="s">
        <v>9244</v>
      </c>
      <c r="F876" s="115">
        <v>45656</v>
      </c>
      <c r="G876" s="114" t="s">
        <v>9245</v>
      </c>
      <c r="H876" s="116">
        <v>15000000</v>
      </c>
      <c r="I876" s="116">
        <v>15000000</v>
      </c>
      <c r="J876" s="116">
        <v>15000000</v>
      </c>
      <c r="K876" s="116">
        <v>0</v>
      </c>
      <c r="L876" s="116">
        <v>0</v>
      </c>
      <c r="M876" s="116">
        <v>0</v>
      </c>
      <c r="N876" s="116">
        <v>0</v>
      </c>
      <c r="O876" s="116">
        <v>0</v>
      </c>
      <c r="P876" s="116">
        <v>0</v>
      </c>
      <c r="Q876" s="27" t="str">
        <f t="shared" si="205"/>
        <v>Registered</v>
      </c>
      <c r="R876" s="94">
        <f t="shared" si="206"/>
        <v>1</v>
      </c>
      <c r="S876" s="95"/>
      <c r="T876" s="117">
        <f t="shared" si="203"/>
        <v>0</v>
      </c>
      <c r="U876" s="117">
        <f t="shared" si="204"/>
        <v>0</v>
      </c>
    </row>
    <row r="877" spans="1:21" x14ac:dyDescent="0.3">
      <c r="A877" s="114">
        <v>10078</v>
      </c>
      <c r="B877" s="114" t="s">
        <v>62</v>
      </c>
      <c r="C877" s="114" t="s">
        <v>1362</v>
      </c>
      <c r="D877" s="114" t="s">
        <v>5231</v>
      </c>
      <c r="E877" s="114" t="s">
        <v>6688</v>
      </c>
      <c r="F877" s="115">
        <v>44167</v>
      </c>
      <c r="G877" s="114" t="s">
        <v>5503</v>
      </c>
      <c r="H877" s="116">
        <v>7000000</v>
      </c>
      <c r="I877" s="116">
        <v>7000000</v>
      </c>
      <c r="J877" s="116">
        <v>7000000</v>
      </c>
      <c r="K877" s="116">
        <v>0</v>
      </c>
      <c r="L877" s="116">
        <v>0</v>
      </c>
      <c r="M877" s="116">
        <v>0</v>
      </c>
      <c r="N877" s="116">
        <v>0</v>
      </c>
      <c r="O877" s="116">
        <v>0</v>
      </c>
      <c r="P877" s="116">
        <v>0</v>
      </c>
      <c r="Q877" s="27" t="str">
        <f t="shared" si="205"/>
        <v>Registered</v>
      </c>
      <c r="R877" s="94">
        <f t="shared" si="206"/>
        <v>1</v>
      </c>
      <c r="S877" s="95"/>
      <c r="T877" s="117">
        <f t="shared" si="203"/>
        <v>0</v>
      </c>
      <c r="U877" s="117">
        <f t="shared" si="204"/>
        <v>0</v>
      </c>
    </row>
    <row r="878" spans="1:21" x14ac:dyDescent="0.3">
      <c r="A878" s="114">
        <v>10079</v>
      </c>
      <c r="B878" s="114" t="s">
        <v>62</v>
      </c>
      <c r="C878" s="114" t="s">
        <v>1362</v>
      </c>
      <c r="D878" s="114" t="s">
        <v>5233</v>
      </c>
      <c r="E878" s="114" t="s">
        <v>9246</v>
      </c>
      <c r="F878" s="115">
        <v>44085</v>
      </c>
      <c r="G878" s="114" t="s">
        <v>6621</v>
      </c>
      <c r="H878" s="116">
        <v>10810000</v>
      </c>
      <c r="I878" s="116">
        <v>10810000</v>
      </c>
      <c r="J878" s="116">
        <v>10810000</v>
      </c>
      <c r="K878" s="116">
        <v>0</v>
      </c>
      <c r="L878" s="116">
        <v>0</v>
      </c>
      <c r="M878" s="116">
        <v>0</v>
      </c>
      <c r="N878" s="116">
        <v>0</v>
      </c>
      <c r="O878" s="116">
        <v>0</v>
      </c>
      <c r="P878" s="116">
        <v>0</v>
      </c>
      <c r="Q878" s="27" t="str">
        <f t="shared" si="205"/>
        <v>Registered</v>
      </c>
      <c r="R878" s="94">
        <f t="shared" si="206"/>
        <v>1</v>
      </c>
      <c r="S878" s="95"/>
      <c r="T878" s="117">
        <f t="shared" si="203"/>
        <v>0</v>
      </c>
      <c r="U878" s="117">
        <f t="shared" si="204"/>
        <v>0</v>
      </c>
    </row>
    <row r="879" spans="1:21" x14ac:dyDescent="0.3">
      <c r="A879" s="114">
        <v>10080</v>
      </c>
      <c r="B879" s="114" t="s">
        <v>62</v>
      </c>
      <c r="C879" s="114" t="s">
        <v>1362</v>
      </c>
      <c r="D879" s="114" t="s">
        <v>8974</v>
      </c>
      <c r="E879" s="114" t="s">
        <v>9247</v>
      </c>
      <c r="F879" s="115">
        <v>44173</v>
      </c>
      <c r="G879" s="114" t="s">
        <v>5408</v>
      </c>
      <c r="H879" s="116">
        <v>10280000</v>
      </c>
      <c r="I879" s="116">
        <v>10280000</v>
      </c>
      <c r="J879" s="116">
        <v>10280000</v>
      </c>
      <c r="K879" s="116">
        <v>0</v>
      </c>
      <c r="L879" s="116">
        <v>0</v>
      </c>
      <c r="M879" s="116">
        <v>0</v>
      </c>
      <c r="N879" s="116">
        <v>0</v>
      </c>
      <c r="O879" s="116">
        <v>0</v>
      </c>
      <c r="P879" s="116">
        <v>0</v>
      </c>
      <c r="Q879" s="27" t="str">
        <f t="shared" si="205"/>
        <v>Registered</v>
      </c>
      <c r="R879" s="94">
        <f t="shared" si="206"/>
        <v>1</v>
      </c>
      <c r="S879" s="95"/>
      <c r="T879" s="117">
        <f t="shared" si="203"/>
        <v>0</v>
      </c>
      <c r="U879" s="117">
        <f t="shared" si="204"/>
        <v>0</v>
      </c>
    </row>
    <row r="880" spans="1:21" x14ac:dyDescent="0.3">
      <c r="A880" s="114">
        <v>10081</v>
      </c>
      <c r="B880" s="114" t="s">
        <v>62</v>
      </c>
      <c r="C880" s="114" t="s">
        <v>1362</v>
      </c>
      <c r="D880" s="114" t="s">
        <v>9248</v>
      </c>
      <c r="E880" s="114" t="s">
        <v>9249</v>
      </c>
      <c r="F880" s="115">
        <v>44316</v>
      </c>
      <c r="G880" s="114" t="s">
        <v>5465</v>
      </c>
      <c r="H880" s="116">
        <v>7839000</v>
      </c>
      <c r="I880" s="116">
        <v>7839000</v>
      </c>
      <c r="J880" s="116">
        <v>7839000</v>
      </c>
      <c r="K880" s="116">
        <v>0</v>
      </c>
      <c r="L880" s="116">
        <v>0</v>
      </c>
      <c r="M880" s="116">
        <v>0</v>
      </c>
      <c r="N880" s="116">
        <v>0</v>
      </c>
      <c r="O880" s="116">
        <v>0</v>
      </c>
      <c r="P880" s="116">
        <v>0</v>
      </c>
      <c r="Q880" s="27" t="str">
        <f t="shared" si="205"/>
        <v>Registered</v>
      </c>
      <c r="R880" s="94">
        <f t="shared" si="206"/>
        <v>1</v>
      </c>
      <c r="S880" s="95"/>
      <c r="T880" s="117">
        <f t="shared" si="203"/>
        <v>0</v>
      </c>
      <c r="U880" s="117">
        <f t="shared" si="204"/>
        <v>0</v>
      </c>
    </row>
    <row r="881" spans="1:21" x14ac:dyDescent="0.3">
      <c r="A881" s="114">
        <v>10082</v>
      </c>
      <c r="B881" s="114" t="s">
        <v>62</v>
      </c>
      <c r="C881" s="114" t="s">
        <v>1362</v>
      </c>
      <c r="D881" s="114" t="s">
        <v>9250</v>
      </c>
      <c r="E881" s="114" t="s">
        <v>9251</v>
      </c>
      <c r="F881" s="115">
        <v>44127</v>
      </c>
      <c r="G881" s="114" t="s">
        <v>9252</v>
      </c>
      <c r="H881" s="116">
        <v>8730000</v>
      </c>
      <c r="I881" s="116">
        <v>8730000</v>
      </c>
      <c r="J881" s="116">
        <v>8730000</v>
      </c>
      <c r="K881" s="116">
        <v>0</v>
      </c>
      <c r="L881" s="116">
        <v>0</v>
      </c>
      <c r="M881" s="116">
        <v>0</v>
      </c>
      <c r="N881" s="116">
        <v>0</v>
      </c>
      <c r="O881" s="116">
        <v>0</v>
      </c>
      <c r="P881" s="116">
        <v>0</v>
      </c>
      <c r="Q881" s="27" t="str">
        <f t="shared" si="205"/>
        <v>Registered</v>
      </c>
      <c r="R881" s="94">
        <f t="shared" si="206"/>
        <v>1</v>
      </c>
      <c r="S881" s="95"/>
      <c r="T881" s="117">
        <f t="shared" si="203"/>
        <v>0</v>
      </c>
      <c r="U881" s="117">
        <f t="shared" si="204"/>
        <v>0</v>
      </c>
    </row>
    <row r="882" spans="1:21" x14ac:dyDescent="0.3">
      <c r="A882" s="114">
        <v>10083</v>
      </c>
      <c r="B882" s="114" t="s">
        <v>62</v>
      </c>
      <c r="C882" s="114" t="s">
        <v>1362</v>
      </c>
      <c r="D882" s="114" t="s">
        <v>9253</v>
      </c>
      <c r="E882" s="114" t="s">
        <v>9254</v>
      </c>
      <c r="F882" s="115">
        <v>44096</v>
      </c>
      <c r="G882" s="114" t="s">
        <v>5486</v>
      </c>
      <c r="H882" s="116">
        <v>7252000</v>
      </c>
      <c r="I882" s="116">
        <v>7252000</v>
      </c>
      <c r="J882" s="116">
        <v>7252000</v>
      </c>
      <c r="K882" s="116">
        <v>0</v>
      </c>
      <c r="L882" s="116">
        <v>0</v>
      </c>
      <c r="M882" s="116">
        <v>0</v>
      </c>
      <c r="N882" s="116">
        <v>0</v>
      </c>
      <c r="O882" s="116">
        <v>0</v>
      </c>
      <c r="P882" s="116">
        <v>0</v>
      </c>
      <c r="Q882" s="27" t="str">
        <f t="shared" si="205"/>
        <v>Registered</v>
      </c>
      <c r="R882" s="94">
        <f t="shared" si="206"/>
        <v>1</v>
      </c>
      <c r="S882" s="95"/>
      <c r="T882" s="117">
        <f t="shared" ref="T882:T945" si="207">L882+M882+N882+O882+P882</f>
        <v>0</v>
      </c>
      <c r="U882" s="117">
        <f t="shared" ref="U882:U945" si="208">K882-T882</f>
        <v>0</v>
      </c>
    </row>
    <row r="883" spans="1:21" x14ac:dyDescent="0.3">
      <c r="A883" s="114">
        <v>10084</v>
      </c>
      <c r="B883" s="114" t="s">
        <v>62</v>
      </c>
      <c r="C883" s="114" t="s">
        <v>1362</v>
      </c>
      <c r="D883" s="114" t="s">
        <v>9255</v>
      </c>
      <c r="E883" s="114" t="s">
        <v>9256</v>
      </c>
      <c r="F883" s="115">
        <v>44644</v>
      </c>
      <c r="G883" s="114" t="s">
        <v>9257</v>
      </c>
      <c r="H883" s="116">
        <v>5453000</v>
      </c>
      <c r="I883" s="116">
        <v>5453000</v>
      </c>
      <c r="J883" s="116">
        <v>5453000</v>
      </c>
      <c r="K883" s="116">
        <v>0</v>
      </c>
      <c r="L883" s="116">
        <v>0</v>
      </c>
      <c r="M883" s="116">
        <v>0</v>
      </c>
      <c r="N883" s="116">
        <v>0</v>
      </c>
      <c r="O883" s="116">
        <v>0</v>
      </c>
      <c r="P883" s="116">
        <v>0</v>
      </c>
      <c r="Q883" s="27" t="str">
        <f t="shared" si="205"/>
        <v>Registered</v>
      </c>
      <c r="R883" s="94">
        <f t="shared" si="206"/>
        <v>1</v>
      </c>
      <c r="S883" s="95"/>
      <c r="T883" s="117">
        <f t="shared" si="207"/>
        <v>0</v>
      </c>
      <c r="U883" s="117">
        <f t="shared" si="208"/>
        <v>0</v>
      </c>
    </row>
    <row r="884" spans="1:21" x14ac:dyDescent="0.3">
      <c r="A884" s="114">
        <v>10085</v>
      </c>
      <c r="B884" s="114" t="s">
        <v>62</v>
      </c>
      <c r="C884" s="114" t="s">
        <v>1362</v>
      </c>
      <c r="D884" s="114" t="s">
        <v>9258</v>
      </c>
      <c r="E884" s="114" t="s">
        <v>9259</v>
      </c>
      <c r="F884" s="115">
        <v>44551</v>
      </c>
      <c r="G884" s="114" t="s">
        <v>5139</v>
      </c>
      <c r="H884" s="116">
        <v>9144000</v>
      </c>
      <c r="I884" s="116">
        <v>9144000</v>
      </c>
      <c r="J884" s="116">
        <v>9144000</v>
      </c>
      <c r="K884" s="116">
        <v>0</v>
      </c>
      <c r="L884" s="116">
        <v>0</v>
      </c>
      <c r="M884" s="116">
        <v>0</v>
      </c>
      <c r="N884" s="116">
        <v>0</v>
      </c>
      <c r="O884" s="116">
        <v>0</v>
      </c>
      <c r="P884" s="116">
        <v>0</v>
      </c>
      <c r="Q884" s="27" t="str">
        <f t="shared" si="205"/>
        <v>Registered</v>
      </c>
      <c r="R884" s="94">
        <f t="shared" si="206"/>
        <v>1</v>
      </c>
      <c r="S884" s="95"/>
      <c r="T884" s="117">
        <f t="shared" si="207"/>
        <v>0</v>
      </c>
      <c r="U884" s="117">
        <f t="shared" si="208"/>
        <v>0</v>
      </c>
    </row>
    <row r="885" spans="1:21" x14ac:dyDescent="0.3">
      <c r="A885" s="114">
        <v>10086</v>
      </c>
      <c r="B885" s="114" t="s">
        <v>62</v>
      </c>
      <c r="C885" s="114" t="s">
        <v>1362</v>
      </c>
      <c r="D885" s="114" t="s">
        <v>9260</v>
      </c>
      <c r="E885" s="114" t="s">
        <v>8616</v>
      </c>
      <c r="F885" s="115">
        <v>44084</v>
      </c>
      <c r="G885" s="114" t="s">
        <v>5357</v>
      </c>
      <c r="H885" s="116">
        <v>9009000</v>
      </c>
      <c r="I885" s="116">
        <v>9009000</v>
      </c>
      <c r="J885" s="116">
        <v>9009000</v>
      </c>
      <c r="K885" s="116">
        <v>0</v>
      </c>
      <c r="L885" s="116">
        <v>0</v>
      </c>
      <c r="M885" s="116">
        <v>0</v>
      </c>
      <c r="N885" s="116">
        <v>0</v>
      </c>
      <c r="O885" s="116">
        <v>0</v>
      </c>
      <c r="P885" s="116">
        <v>0</v>
      </c>
      <c r="Q885" s="27" t="str">
        <f t="shared" si="205"/>
        <v>Registered</v>
      </c>
      <c r="R885" s="94">
        <f t="shared" si="206"/>
        <v>1</v>
      </c>
      <c r="S885" s="95"/>
      <c r="T885" s="117">
        <f t="shared" si="207"/>
        <v>0</v>
      </c>
      <c r="U885" s="117">
        <f t="shared" si="208"/>
        <v>0</v>
      </c>
    </row>
    <row r="886" spans="1:21" x14ac:dyDescent="0.3">
      <c r="A886" s="114">
        <v>10087</v>
      </c>
      <c r="B886" s="114" t="s">
        <v>62</v>
      </c>
      <c r="C886" s="114" t="s">
        <v>1362</v>
      </c>
      <c r="D886" s="114" t="s">
        <v>9261</v>
      </c>
      <c r="E886" s="114" t="s">
        <v>9262</v>
      </c>
      <c r="F886" s="115">
        <v>44170</v>
      </c>
      <c r="G886" s="114" t="s">
        <v>5404</v>
      </c>
      <c r="H886" s="116">
        <v>4692000</v>
      </c>
      <c r="I886" s="116">
        <v>4692000</v>
      </c>
      <c r="J886" s="116">
        <v>4692000</v>
      </c>
      <c r="K886" s="116">
        <v>0</v>
      </c>
      <c r="L886" s="116">
        <v>0</v>
      </c>
      <c r="M886" s="116">
        <v>0</v>
      </c>
      <c r="N886" s="116">
        <v>0</v>
      </c>
      <c r="O886" s="116">
        <v>0</v>
      </c>
      <c r="P886" s="116">
        <v>0</v>
      </c>
      <c r="Q886" s="27" t="str">
        <f t="shared" si="205"/>
        <v>Registered</v>
      </c>
      <c r="R886" s="94">
        <f t="shared" si="206"/>
        <v>1</v>
      </c>
      <c r="S886" s="95"/>
      <c r="T886" s="117">
        <f t="shared" si="207"/>
        <v>0</v>
      </c>
      <c r="U886" s="117">
        <f t="shared" si="208"/>
        <v>0</v>
      </c>
    </row>
    <row r="887" spans="1:21" x14ac:dyDescent="0.3">
      <c r="A887" s="114">
        <v>10088</v>
      </c>
      <c r="B887" s="114" t="s">
        <v>62</v>
      </c>
      <c r="C887" s="114" t="s">
        <v>1362</v>
      </c>
      <c r="D887" s="114" t="s">
        <v>9263</v>
      </c>
      <c r="E887" s="114" t="s">
        <v>7040</v>
      </c>
      <c r="F887" s="115">
        <v>44257</v>
      </c>
      <c r="G887" s="114" t="s">
        <v>6803</v>
      </c>
      <c r="H887" s="116">
        <v>11759400</v>
      </c>
      <c r="I887" s="116">
        <v>11759400</v>
      </c>
      <c r="J887" s="116">
        <v>11759400</v>
      </c>
      <c r="K887" s="116">
        <v>0</v>
      </c>
      <c r="L887" s="116">
        <v>0</v>
      </c>
      <c r="M887" s="116">
        <v>0</v>
      </c>
      <c r="N887" s="116">
        <v>0</v>
      </c>
      <c r="O887" s="116">
        <v>0</v>
      </c>
      <c r="P887" s="116">
        <v>0</v>
      </c>
      <c r="Q887" s="27" t="str">
        <f t="shared" si="205"/>
        <v>Registered</v>
      </c>
      <c r="R887" s="94">
        <f t="shared" si="206"/>
        <v>1</v>
      </c>
      <c r="S887" s="95"/>
      <c r="T887" s="117">
        <f t="shared" si="207"/>
        <v>0</v>
      </c>
      <c r="U887" s="117">
        <f t="shared" si="208"/>
        <v>0</v>
      </c>
    </row>
    <row r="888" spans="1:21" x14ac:dyDescent="0.3">
      <c r="A888" s="114">
        <v>10089</v>
      </c>
      <c r="B888" s="114" t="s">
        <v>62</v>
      </c>
      <c r="C888" s="114" t="s">
        <v>1362</v>
      </c>
      <c r="D888" s="114" t="s">
        <v>9264</v>
      </c>
      <c r="E888" s="114" t="s">
        <v>9265</v>
      </c>
      <c r="F888" s="115">
        <v>44463</v>
      </c>
      <c r="G888" s="114" t="s">
        <v>2316</v>
      </c>
      <c r="H888" s="116">
        <v>9189000</v>
      </c>
      <c r="I888" s="116">
        <v>9189000</v>
      </c>
      <c r="J888" s="116">
        <v>9189000</v>
      </c>
      <c r="K888" s="116">
        <v>0</v>
      </c>
      <c r="L888" s="116">
        <v>0</v>
      </c>
      <c r="M888" s="116">
        <v>0</v>
      </c>
      <c r="N888" s="116">
        <v>0</v>
      </c>
      <c r="O888" s="116">
        <v>0</v>
      </c>
      <c r="P888" s="116">
        <v>0</v>
      </c>
      <c r="Q888" s="27" t="str">
        <f t="shared" si="205"/>
        <v>Registered</v>
      </c>
      <c r="R888" s="94">
        <f t="shared" si="206"/>
        <v>1</v>
      </c>
      <c r="S888" s="95"/>
      <c r="T888" s="117">
        <f t="shared" si="207"/>
        <v>0</v>
      </c>
      <c r="U888" s="117">
        <f t="shared" si="208"/>
        <v>0</v>
      </c>
    </row>
    <row r="889" spans="1:21" x14ac:dyDescent="0.3">
      <c r="A889" s="114">
        <v>10090</v>
      </c>
      <c r="B889" s="114" t="s">
        <v>62</v>
      </c>
      <c r="C889" s="114" t="s">
        <v>1362</v>
      </c>
      <c r="D889" s="114" t="s">
        <v>9266</v>
      </c>
      <c r="E889" s="114" t="s">
        <v>6688</v>
      </c>
      <c r="F889" s="115">
        <v>44167</v>
      </c>
      <c r="G889" s="114" t="s">
        <v>5503</v>
      </c>
      <c r="H889" s="116">
        <v>12848000</v>
      </c>
      <c r="I889" s="116">
        <v>12848000</v>
      </c>
      <c r="J889" s="116">
        <v>12848000</v>
      </c>
      <c r="K889" s="116">
        <v>0</v>
      </c>
      <c r="L889" s="116">
        <v>0</v>
      </c>
      <c r="M889" s="116">
        <v>0</v>
      </c>
      <c r="N889" s="116">
        <v>0</v>
      </c>
      <c r="O889" s="116">
        <v>0</v>
      </c>
      <c r="P889" s="116">
        <v>0</v>
      </c>
      <c r="Q889" s="27" t="str">
        <f t="shared" si="205"/>
        <v>Registered</v>
      </c>
      <c r="R889" s="94">
        <f t="shared" si="206"/>
        <v>1</v>
      </c>
      <c r="S889" s="95"/>
      <c r="T889" s="117">
        <f t="shared" si="207"/>
        <v>0</v>
      </c>
      <c r="U889" s="117">
        <f t="shared" si="208"/>
        <v>0</v>
      </c>
    </row>
    <row r="890" spans="1:21" x14ac:dyDescent="0.3">
      <c r="A890" s="114">
        <v>10091</v>
      </c>
      <c r="B890" s="114" t="s">
        <v>62</v>
      </c>
      <c r="C890" s="114" t="s">
        <v>1362</v>
      </c>
      <c r="D890" s="114" t="s">
        <v>9267</v>
      </c>
      <c r="E890" s="114" t="s">
        <v>9268</v>
      </c>
      <c r="F890" s="115">
        <v>44173</v>
      </c>
      <c r="G890" s="114" t="s">
        <v>1351</v>
      </c>
      <c r="H890" s="116">
        <v>3584000</v>
      </c>
      <c r="I890" s="116">
        <v>3584000</v>
      </c>
      <c r="J890" s="116">
        <v>3584000</v>
      </c>
      <c r="K890" s="116">
        <v>0</v>
      </c>
      <c r="L890" s="116">
        <v>0</v>
      </c>
      <c r="M890" s="116">
        <v>0</v>
      </c>
      <c r="N890" s="116">
        <v>0</v>
      </c>
      <c r="O890" s="116">
        <v>0</v>
      </c>
      <c r="P890" s="116">
        <v>0</v>
      </c>
      <c r="Q890" s="27" t="str">
        <f t="shared" si="205"/>
        <v>Registered</v>
      </c>
      <c r="R890" s="94">
        <f t="shared" si="206"/>
        <v>1</v>
      </c>
      <c r="S890" s="95"/>
      <c r="T890" s="117">
        <f t="shared" si="207"/>
        <v>0</v>
      </c>
      <c r="U890" s="117">
        <f t="shared" si="208"/>
        <v>0</v>
      </c>
    </row>
    <row r="891" spans="1:21" x14ac:dyDescent="0.3">
      <c r="A891" s="114">
        <v>10092</v>
      </c>
      <c r="B891" s="114" t="s">
        <v>62</v>
      </c>
      <c r="C891" s="114" t="s">
        <v>1362</v>
      </c>
      <c r="D891" s="114" t="s">
        <v>9269</v>
      </c>
      <c r="E891" s="114" t="s">
        <v>9270</v>
      </c>
      <c r="F891" s="115">
        <v>44173</v>
      </c>
      <c r="G891" s="114" t="s">
        <v>6878</v>
      </c>
      <c r="H891" s="116">
        <v>3584000</v>
      </c>
      <c r="I891" s="116">
        <v>3584000</v>
      </c>
      <c r="J891" s="116">
        <v>3584000</v>
      </c>
      <c r="K891" s="116">
        <v>0</v>
      </c>
      <c r="L891" s="116">
        <v>0</v>
      </c>
      <c r="M891" s="116">
        <v>0</v>
      </c>
      <c r="N891" s="116">
        <v>0</v>
      </c>
      <c r="O891" s="116">
        <v>0</v>
      </c>
      <c r="P891" s="116">
        <v>0</v>
      </c>
      <c r="Q891" s="27" t="str">
        <f t="shared" si="205"/>
        <v>Registered</v>
      </c>
      <c r="R891" s="94">
        <f t="shared" si="206"/>
        <v>1</v>
      </c>
      <c r="S891" s="95"/>
      <c r="T891" s="117">
        <f t="shared" si="207"/>
        <v>0</v>
      </c>
      <c r="U891" s="117">
        <f t="shared" si="208"/>
        <v>0</v>
      </c>
    </row>
    <row r="892" spans="1:21" x14ac:dyDescent="0.3">
      <c r="A892" s="114">
        <v>10093</v>
      </c>
      <c r="B892" s="114" t="s">
        <v>62</v>
      </c>
      <c r="C892" s="114" t="s">
        <v>1362</v>
      </c>
      <c r="D892" s="114" t="s">
        <v>9271</v>
      </c>
      <c r="E892" s="114" t="s">
        <v>9272</v>
      </c>
      <c r="F892" s="115">
        <v>44018</v>
      </c>
      <c r="G892" s="114" t="s">
        <v>5075</v>
      </c>
      <c r="H892" s="116">
        <v>8856000</v>
      </c>
      <c r="I892" s="116">
        <v>8856000</v>
      </c>
      <c r="J892" s="116">
        <v>8856000</v>
      </c>
      <c r="K892" s="116">
        <v>0</v>
      </c>
      <c r="L892" s="116">
        <v>0</v>
      </c>
      <c r="M892" s="116">
        <v>0</v>
      </c>
      <c r="N892" s="116">
        <v>0</v>
      </c>
      <c r="O892" s="116">
        <v>0</v>
      </c>
      <c r="P892" s="116">
        <v>0</v>
      </c>
      <c r="Q892" s="27" t="str">
        <f t="shared" si="205"/>
        <v>Registered</v>
      </c>
      <c r="R892" s="94">
        <f t="shared" si="206"/>
        <v>1</v>
      </c>
      <c r="S892" s="95"/>
      <c r="T892" s="117">
        <f t="shared" si="207"/>
        <v>0</v>
      </c>
      <c r="U892" s="117">
        <f t="shared" si="208"/>
        <v>0</v>
      </c>
    </row>
    <row r="893" spans="1:21" x14ac:dyDescent="0.3">
      <c r="A893" s="114">
        <v>10094</v>
      </c>
      <c r="B893" s="114" t="s">
        <v>62</v>
      </c>
      <c r="C893" s="114" t="s">
        <v>1362</v>
      </c>
      <c r="D893" s="114" t="s">
        <v>9273</v>
      </c>
      <c r="E893" s="114" t="s">
        <v>9274</v>
      </c>
      <c r="F893" s="115">
        <v>44225</v>
      </c>
      <c r="G893" s="114" t="s">
        <v>5494</v>
      </c>
      <c r="H893" s="116">
        <v>7245000</v>
      </c>
      <c r="I893" s="116">
        <v>7245000</v>
      </c>
      <c r="J893" s="116">
        <v>7245000</v>
      </c>
      <c r="K893" s="116">
        <v>0</v>
      </c>
      <c r="L893" s="116">
        <v>0</v>
      </c>
      <c r="M893" s="116">
        <v>0</v>
      </c>
      <c r="N893" s="116">
        <v>0</v>
      </c>
      <c r="O893" s="116">
        <v>0</v>
      </c>
      <c r="P893" s="116">
        <v>0</v>
      </c>
      <c r="Q893" s="27" t="str">
        <f t="shared" si="205"/>
        <v>Registered</v>
      </c>
      <c r="R893" s="94">
        <f t="shared" si="206"/>
        <v>1</v>
      </c>
      <c r="S893" s="95"/>
      <c r="T893" s="117">
        <f t="shared" si="207"/>
        <v>0</v>
      </c>
      <c r="U893" s="117">
        <f t="shared" si="208"/>
        <v>0</v>
      </c>
    </row>
    <row r="894" spans="1:21" x14ac:dyDescent="0.3">
      <c r="A894" s="114">
        <v>10095</v>
      </c>
      <c r="B894" s="114" t="s">
        <v>62</v>
      </c>
      <c r="C894" s="114" t="s">
        <v>1362</v>
      </c>
      <c r="D894" s="114" t="s">
        <v>9275</v>
      </c>
      <c r="E894" s="114" t="s">
        <v>9276</v>
      </c>
      <c r="F894" s="115">
        <v>44189</v>
      </c>
      <c r="G894" s="114" t="s">
        <v>2057</v>
      </c>
      <c r="H894" s="116">
        <v>7235000</v>
      </c>
      <c r="I894" s="116">
        <v>7235000</v>
      </c>
      <c r="J894" s="116">
        <v>7235000</v>
      </c>
      <c r="K894" s="116">
        <v>0</v>
      </c>
      <c r="L894" s="116">
        <v>0</v>
      </c>
      <c r="M894" s="116">
        <v>0</v>
      </c>
      <c r="N894" s="116">
        <v>0</v>
      </c>
      <c r="O894" s="116">
        <v>0</v>
      </c>
      <c r="P894" s="116">
        <v>0</v>
      </c>
      <c r="Q894" s="27" t="str">
        <f t="shared" si="205"/>
        <v>Registered</v>
      </c>
      <c r="R894" s="94">
        <f t="shared" si="206"/>
        <v>1</v>
      </c>
      <c r="S894" s="95"/>
      <c r="T894" s="117">
        <f t="shared" si="207"/>
        <v>0</v>
      </c>
      <c r="U894" s="117">
        <f t="shared" si="208"/>
        <v>0</v>
      </c>
    </row>
    <row r="895" spans="1:21" x14ac:dyDescent="0.3">
      <c r="A895" s="114">
        <v>10096</v>
      </c>
      <c r="B895" s="114" t="s">
        <v>62</v>
      </c>
      <c r="C895" s="114" t="s">
        <v>1362</v>
      </c>
      <c r="D895" s="114" t="s">
        <v>9277</v>
      </c>
      <c r="E895" s="114" t="s">
        <v>9278</v>
      </c>
      <c r="F895" s="115">
        <v>44174</v>
      </c>
      <c r="G895" s="114" t="s">
        <v>1952</v>
      </c>
      <c r="H895" s="116">
        <v>7245000</v>
      </c>
      <c r="I895" s="116">
        <v>7245000</v>
      </c>
      <c r="J895" s="116">
        <v>7245000</v>
      </c>
      <c r="K895" s="116">
        <v>0</v>
      </c>
      <c r="L895" s="116">
        <v>0</v>
      </c>
      <c r="M895" s="116">
        <v>0</v>
      </c>
      <c r="N895" s="116">
        <v>0</v>
      </c>
      <c r="O895" s="116">
        <v>0</v>
      </c>
      <c r="P895" s="116">
        <v>0</v>
      </c>
      <c r="Q895" s="27" t="str">
        <f t="shared" si="205"/>
        <v>Registered</v>
      </c>
      <c r="R895" s="94">
        <f t="shared" si="206"/>
        <v>1</v>
      </c>
      <c r="S895" s="95"/>
      <c r="T895" s="117">
        <f t="shared" si="207"/>
        <v>0</v>
      </c>
      <c r="U895" s="117">
        <f t="shared" si="208"/>
        <v>0</v>
      </c>
    </row>
    <row r="896" spans="1:21" x14ac:dyDescent="0.3">
      <c r="A896" s="114">
        <v>10097</v>
      </c>
      <c r="B896" s="114" t="s">
        <v>62</v>
      </c>
      <c r="C896" s="114" t="s">
        <v>1362</v>
      </c>
      <c r="D896" s="114" t="s">
        <v>9279</v>
      </c>
      <c r="E896" s="114" t="s">
        <v>9280</v>
      </c>
      <c r="F896" s="115">
        <v>44680</v>
      </c>
      <c r="G896" s="114" t="s">
        <v>5111</v>
      </c>
      <c r="H896" s="116">
        <v>22050000</v>
      </c>
      <c r="I896" s="116">
        <v>22050000</v>
      </c>
      <c r="J896" s="116">
        <v>22050000</v>
      </c>
      <c r="K896" s="116">
        <v>0</v>
      </c>
      <c r="L896" s="116">
        <v>0</v>
      </c>
      <c r="M896" s="116">
        <v>0</v>
      </c>
      <c r="N896" s="116">
        <v>0</v>
      </c>
      <c r="O896" s="116">
        <v>0</v>
      </c>
      <c r="P896" s="116">
        <v>0</v>
      </c>
      <c r="Q896" s="27" t="str">
        <f t="shared" si="205"/>
        <v>Registered</v>
      </c>
      <c r="R896" s="94">
        <f t="shared" si="206"/>
        <v>1</v>
      </c>
      <c r="S896" s="95"/>
      <c r="T896" s="117">
        <f t="shared" si="207"/>
        <v>0</v>
      </c>
      <c r="U896" s="117">
        <f t="shared" si="208"/>
        <v>0</v>
      </c>
    </row>
    <row r="897" spans="1:21" x14ac:dyDescent="0.3">
      <c r="A897" s="114">
        <v>10098</v>
      </c>
      <c r="B897" s="114" t="s">
        <v>62</v>
      </c>
      <c r="C897" s="114" t="s">
        <v>1362</v>
      </c>
      <c r="D897" s="114" t="s">
        <v>9281</v>
      </c>
      <c r="E897" s="114" t="s">
        <v>9282</v>
      </c>
      <c r="F897" s="115">
        <v>44530</v>
      </c>
      <c r="G897" s="114" t="s">
        <v>4846</v>
      </c>
      <c r="H897" s="116">
        <v>13600000</v>
      </c>
      <c r="I897" s="116">
        <v>13600000</v>
      </c>
      <c r="J897" s="116">
        <v>13600000</v>
      </c>
      <c r="K897" s="116">
        <v>0</v>
      </c>
      <c r="L897" s="116">
        <v>0</v>
      </c>
      <c r="M897" s="116">
        <v>0</v>
      </c>
      <c r="N897" s="116">
        <v>0</v>
      </c>
      <c r="O897" s="116">
        <v>0</v>
      </c>
      <c r="P897" s="116">
        <v>0</v>
      </c>
      <c r="Q897" s="27" t="str">
        <f t="shared" si="205"/>
        <v>Registered</v>
      </c>
      <c r="R897" s="94">
        <f t="shared" si="206"/>
        <v>1</v>
      </c>
      <c r="S897" s="95"/>
      <c r="T897" s="117">
        <f t="shared" si="207"/>
        <v>0</v>
      </c>
      <c r="U897" s="117">
        <f t="shared" si="208"/>
        <v>0</v>
      </c>
    </row>
    <row r="898" spans="1:21" x14ac:dyDescent="0.3">
      <c r="A898" s="114">
        <v>10099</v>
      </c>
      <c r="B898" s="114" t="s">
        <v>62</v>
      </c>
      <c r="C898" s="114" t="s">
        <v>1362</v>
      </c>
      <c r="D898" s="114" t="s">
        <v>9283</v>
      </c>
      <c r="E898" s="114" t="s">
        <v>9284</v>
      </c>
      <c r="F898" s="115">
        <v>44218</v>
      </c>
      <c r="G898" s="114" t="s">
        <v>1911</v>
      </c>
      <c r="H898" s="116">
        <v>10100000</v>
      </c>
      <c r="I898" s="116">
        <v>10100000</v>
      </c>
      <c r="J898" s="116">
        <v>10100000</v>
      </c>
      <c r="K898" s="116">
        <v>0</v>
      </c>
      <c r="L898" s="116">
        <v>0</v>
      </c>
      <c r="M898" s="116">
        <v>0</v>
      </c>
      <c r="N898" s="116">
        <v>0</v>
      </c>
      <c r="O898" s="116">
        <v>0</v>
      </c>
      <c r="P898" s="116">
        <v>0</v>
      </c>
      <c r="Q898" s="27" t="str">
        <f t="shared" ref="Q898:Q961" si="209">IF(G898="01 Jan 1900","Unregistered","Registered")</f>
        <v>Registered</v>
      </c>
      <c r="R898" s="94">
        <f t="shared" si="206"/>
        <v>1</v>
      </c>
      <c r="S898" s="95"/>
      <c r="T898" s="117">
        <f t="shared" si="207"/>
        <v>0</v>
      </c>
      <c r="U898" s="117">
        <f t="shared" si="208"/>
        <v>0</v>
      </c>
    </row>
    <row r="899" spans="1:21" x14ac:dyDescent="0.3">
      <c r="A899" s="114">
        <v>10100</v>
      </c>
      <c r="B899" s="114" t="s">
        <v>62</v>
      </c>
      <c r="C899" s="114" t="s">
        <v>1362</v>
      </c>
      <c r="D899" s="114" t="s">
        <v>9285</v>
      </c>
      <c r="E899" s="114" t="s">
        <v>9286</v>
      </c>
      <c r="F899" s="115">
        <v>45958</v>
      </c>
      <c r="G899" s="114" t="s">
        <v>3222</v>
      </c>
      <c r="H899" s="116">
        <v>62500000</v>
      </c>
      <c r="I899" s="116">
        <v>62500000</v>
      </c>
      <c r="J899" s="116">
        <v>62500000</v>
      </c>
      <c r="K899" s="116">
        <v>0</v>
      </c>
      <c r="L899" s="116">
        <v>0</v>
      </c>
      <c r="M899" s="116">
        <v>0</v>
      </c>
      <c r="N899" s="116">
        <v>0</v>
      </c>
      <c r="O899" s="116">
        <v>0</v>
      </c>
      <c r="P899" s="116">
        <v>0</v>
      </c>
      <c r="Q899" s="27" t="str">
        <f t="shared" si="209"/>
        <v>Registered</v>
      </c>
      <c r="R899" s="94">
        <f t="shared" ref="R899:R962" si="210">(I899/H899)</f>
        <v>1</v>
      </c>
      <c r="S899" s="95"/>
      <c r="T899" s="117">
        <f t="shared" si="207"/>
        <v>0</v>
      </c>
      <c r="U899" s="117">
        <f t="shared" si="208"/>
        <v>0</v>
      </c>
    </row>
    <row r="900" spans="1:21" x14ac:dyDescent="0.3">
      <c r="A900" s="114">
        <v>736</v>
      </c>
      <c r="B900" s="114" t="s">
        <v>62</v>
      </c>
      <c r="C900" s="114" t="s">
        <v>3970</v>
      </c>
      <c r="D900" s="114" t="s">
        <v>3971</v>
      </c>
      <c r="E900" s="114" t="s">
        <v>3972</v>
      </c>
      <c r="F900" s="115">
        <v>45473</v>
      </c>
      <c r="G900" s="114" t="s">
        <v>3973</v>
      </c>
      <c r="H900" s="116">
        <v>9415000</v>
      </c>
      <c r="I900" s="116">
        <v>9415000</v>
      </c>
      <c r="J900" s="116">
        <v>9061261</v>
      </c>
      <c r="K900" s="116">
        <v>353739</v>
      </c>
      <c r="L900" s="116">
        <v>0</v>
      </c>
      <c r="M900" s="116">
        <v>0</v>
      </c>
      <c r="N900" s="116">
        <v>0</v>
      </c>
      <c r="O900" s="116">
        <v>0</v>
      </c>
      <c r="P900" s="116">
        <v>353739</v>
      </c>
      <c r="Q900" s="27" t="str">
        <f t="shared" si="209"/>
        <v>Registered</v>
      </c>
      <c r="R900" s="94">
        <f t="shared" si="210"/>
        <v>1</v>
      </c>
      <c r="S900" s="95"/>
      <c r="T900" s="117">
        <f t="shared" si="207"/>
        <v>353739</v>
      </c>
      <c r="U900" s="117">
        <f t="shared" si="208"/>
        <v>0</v>
      </c>
    </row>
    <row r="901" spans="1:21" x14ac:dyDescent="0.3">
      <c r="A901" s="114">
        <v>10101</v>
      </c>
      <c r="B901" s="114" t="s">
        <v>62</v>
      </c>
      <c r="C901" s="114" t="s">
        <v>3970</v>
      </c>
      <c r="D901" s="114" t="s">
        <v>9287</v>
      </c>
      <c r="E901" s="114" t="s">
        <v>9288</v>
      </c>
      <c r="F901" s="115">
        <v>44117</v>
      </c>
      <c r="G901" s="114" t="s">
        <v>2969</v>
      </c>
      <c r="H901" s="116">
        <v>34643000</v>
      </c>
      <c r="I901" s="116">
        <v>34643000</v>
      </c>
      <c r="J901" s="116">
        <v>34643000</v>
      </c>
      <c r="K901" s="116">
        <v>0</v>
      </c>
      <c r="L901" s="116">
        <v>0</v>
      </c>
      <c r="M901" s="116">
        <v>0</v>
      </c>
      <c r="N901" s="116">
        <v>0</v>
      </c>
      <c r="O901" s="116">
        <v>0</v>
      </c>
      <c r="P901" s="116">
        <v>0</v>
      </c>
      <c r="Q901" s="27" t="str">
        <f t="shared" si="209"/>
        <v>Registered</v>
      </c>
      <c r="R901" s="94">
        <f t="shared" si="210"/>
        <v>1</v>
      </c>
      <c r="S901" s="95"/>
      <c r="T901" s="117">
        <f t="shared" si="207"/>
        <v>0</v>
      </c>
      <c r="U901" s="117">
        <f t="shared" si="208"/>
        <v>0</v>
      </c>
    </row>
    <row r="902" spans="1:21" x14ac:dyDescent="0.3">
      <c r="A902" s="114">
        <v>10102</v>
      </c>
      <c r="B902" s="114" t="s">
        <v>62</v>
      </c>
      <c r="C902" s="114" t="s">
        <v>3970</v>
      </c>
      <c r="D902" s="114" t="s">
        <v>9289</v>
      </c>
      <c r="E902" s="114" t="s">
        <v>9290</v>
      </c>
      <c r="F902" s="115">
        <v>43997</v>
      </c>
      <c r="G902" s="114" t="s">
        <v>8633</v>
      </c>
      <c r="H902" s="116">
        <v>44000000</v>
      </c>
      <c r="I902" s="116">
        <v>44000000</v>
      </c>
      <c r="J902" s="116">
        <v>44000000</v>
      </c>
      <c r="K902" s="116">
        <v>0</v>
      </c>
      <c r="L902" s="116">
        <v>0</v>
      </c>
      <c r="M902" s="116">
        <v>0</v>
      </c>
      <c r="N902" s="116">
        <v>0</v>
      </c>
      <c r="O902" s="116">
        <v>0</v>
      </c>
      <c r="P902" s="116">
        <v>0</v>
      </c>
      <c r="Q902" s="27" t="str">
        <f t="shared" si="209"/>
        <v>Registered</v>
      </c>
      <c r="R902" s="94">
        <f t="shared" si="210"/>
        <v>1</v>
      </c>
      <c r="S902" s="95"/>
      <c r="T902" s="117">
        <f t="shared" si="207"/>
        <v>0</v>
      </c>
      <c r="U902" s="117">
        <f t="shared" si="208"/>
        <v>0</v>
      </c>
    </row>
    <row r="903" spans="1:21" x14ac:dyDescent="0.3">
      <c r="A903" s="114">
        <v>10103</v>
      </c>
      <c r="B903" s="114" t="s">
        <v>62</v>
      </c>
      <c r="C903" s="114" t="s">
        <v>3970</v>
      </c>
      <c r="D903" s="114" t="s">
        <v>5273</v>
      </c>
      <c r="E903" s="114" t="s">
        <v>9291</v>
      </c>
      <c r="F903" s="115">
        <v>44257</v>
      </c>
      <c r="G903" s="114" t="s">
        <v>5406</v>
      </c>
      <c r="H903" s="116">
        <v>5688000</v>
      </c>
      <c r="I903" s="116">
        <v>5688000</v>
      </c>
      <c r="J903" s="116">
        <v>5688000</v>
      </c>
      <c r="K903" s="116">
        <v>0</v>
      </c>
      <c r="L903" s="116">
        <v>0</v>
      </c>
      <c r="M903" s="116">
        <v>0</v>
      </c>
      <c r="N903" s="116">
        <v>0</v>
      </c>
      <c r="O903" s="116">
        <v>0</v>
      </c>
      <c r="P903" s="116">
        <v>0</v>
      </c>
      <c r="Q903" s="27" t="str">
        <f t="shared" si="209"/>
        <v>Registered</v>
      </c>
      <c r="R903" s="94">
        <f t="shared" si="210"/>
        <v>1</v>
      </c>
      <c r="S903" s="95"/>
      <c r="T903" s="117">
        <f t="shared" si="207"/>
        <v>0</v>
      </c>
      <c r="U903" s="117">
        <f t="shared" si="208"/>
        <v>0</v>
      </c>
    </row>
    <row r="904" spans="1:21" x14ac:dyDescent="0.3">
      <c r="A904" s="114">
        <v>10104</v>
      </c>
      <c r="B904" s="114" t="s">
        <v>62</v>
      </c>
      <c r="C904" s="114" t="s">
        <v>3970</v>
      </c>
      <c r="D904" s="114" t="s">
        <v>5276</v>
      </c>
      <c r="E904" s="114" t="s">
        <v>9292</v>
      </c>
      <c r="F904" s="115">
        <v>44525</v>
      </c>
      <c r="G904" s="114" t="s">
        <v>5095</v>
      </c>
      <c r="H904" s="116">
        <v>7931000</v>
      </c>
      <c r="I904" s="116">
        <v>7931000</v>
      </c>
      <c r="J904" s="116">
        <v>7931000</v>
      </c>
      <c r="K904" s="116">
        <v>0</v>
      </c>
      <c r="L904" s="116">
        <v>0</v>
      </c>
      <c r="M904" s="116">
        <v>0</v>
      </c>
      <c r="N904" s="116">
        <v>0</v>
      </c>
      <c r="O904" s="116">
        <v>0</v>
      </c>
      <c r="P904" s="116">
        <v>0</v>
      </c>
      <c r="Q904" s="27" t="str">
        <f t="shared" si="209"/>
        <v>Registered</v>
      </c>
      <c r="R904" s="94">
        <f t="shared" si="210"/>
        <v>1</v>
      </c>
      <c r="S904" s="95"/>
      <c r="T904" s="117">
        <f t="shared" si="207"/>
        <v>0</v>
      </c>
      <c r="U904" s="117">
        <f t="shared" si="208"/>
        <v>0</v>
      </c>
    </row>
    <row r="905" spans="1:21" x14ac:dyDescent="0.3">
      <c r="A905" s="114">
        <v>10105</v>
      </c>
      <c r="B905" s="114" t="s">
        <v>62</v>
      </c>
      <c r="C905" s="114" t="s">
        <v>3970</v>
      </c>
      <c r="D905" s="114" t="s">
        <v>9293</v>
      </c>
      <c r="E905" s="114" t="s">
        <v>9294</v>
      </c>
      <c r="F905" s="115">
        <v>43997</v>
      </c>
      <c r="G905" s="114" t="s">
        <v>8612</v>
      </c>
      <c r="H905" s="116">
        <v>6000000</v>
      </c>
      <c r="I905" s="116">
        <v>6000000</v>
      </c>
      <c r="J905" s="116">
        <v>6000000</v>
      </c>
      <c r="K905" s="116">
        <v>0</v>
      </c>
      <c r="L905" s="116">
        <v>0</v>
      </c>
      <c r="M905" s="116">
        <v>0</v>
      </c>
      <c r="N905" s="116">
        <v>0</v>
      </c>
      <c r="O905" s="116">
        <v>0</v>
      </c>
      <c r="P905" s="116">
        <v>0</v>
      </c>
      <c r="Q905" s="27" t="str">
        <f t="shared" si="209"/>
        <v>Registered</v>
      </c>
      <c r="R905" s="94">
        <f t="shared" si="210"/>
        <v>1</v>
      </c>
      <c r="S905" s="95"/>
      <c r="T905" s="117">
        <f t="shared" si="207"/>
        <v>0</v>
      </c>
      <c r="U905" s="117">
        <f t="shared" si="208"/>
        <v>0</v>
      </c>
    </row>
    <row r="906" spans="1:21" x14ac:dyDescent="0.3">
      <c r="A906" s="114">
        <v>10106</v>
      </c>
      <c r="B906" s="114" t="s">
        <v>62</v>
      </c>
      <c r="C906" s="114" t="s">
        <v>3970</v>
      </c>
      <c r="D906" s="114" t="s">
        <v>9295</v>
      </c>
      <c r="E906" s="114" t="s">
        <v>9296</v>
      </c>
      <c r="F906" s="115">
        <v>44069</v>
      </c>
      <c r="G906" s="114" t="s">
        <v>5185</v>
      </c>
      <c r="H906" s="116">
        <v>7200000</v>
      </c>
      <c r="I906" s="116">
        <v>7200000</v>
      </c>
      <c r="J906" s="116">
        <v>7200000</v>
      </c>
      <c r="K906" s="116">
        <v>0</v>
      </c>
      <c r="L906" s="116">
        <v>0</v>
      </c>
      <c r="M906" s="116">
        <v>0</v>
      </c>
      <c r="N906" s="116">
        <v>0</v>
      </c>
      <c r="O906" s="116">
        <v>0</v>
      </c>
      <c r="P906" s="116">
        <v>0</v>
      </c>
      <c r="Q906" s="27" t="str">
        <f t="shared" si="209"/>
        <v>Registered</v>
      </c>
      <c r="R906" s="94">
        <f t="shared" si="210"/>
        <v>1</v>
      </c>
      <c r="S906" s="95"/>
      <c r="T906" s="117">
        <f t="shared" si="207"/>
        <v>0</v>
      </c>
      <c r="U906" s="117">
        <f t="shared" si="208"/>
        <v>0</v>
      </c>
    </row>
    <row r="907" spans="1:21" x14ac:dyDescent="0.3">
      <c r="A907" s="114">
        <v>10107</v>
      </c>
      <c r="B907" s="114" t="s">
        <v>62</v>
      </c>
      <c r="C907" s="114" t="s">
        <v>3970</v>
      </c>
      <c r="D907" s="114" t="s">
        <v>9297</v>
      </c>
      <c r="E907" s="114" t="s">
        <v>9298</v>
      </c>
      <c r="F907" s="115">
        <v>44188</v>
      </c>
      <c r="G907" s="114" t="s">
        <v>1861</v>
      </c>
      <c r="H907" s="116">
        <v>5768000</v>
      </c>
      <c r="I907" s="116">
        <v>5768000</v>
      </c>
      <c r="J907" s="116">
        <v>5768000</v>
      </c>
      <c r="K907" s="116">
        <v>0</v>
      </c>
      <c r="L907" s="116">
        <v>0</v>
      </c>
      <c r="M907" s="116">
        <v>0</v>
      </c>
      <c r="N907" s="116">
        <v>0</v>
      </c>
      <c r="O907" s="116">
        <v>0</v>
      </c>
      <c r="P907" s="116">
        <v>0</v>
      </c>
      <c r="Q907" s="27" t="str">
        <f t="shared" si="209"/>
        <v>Registered</v>
      </c>
      <c r="R907" s="94">
        <f t="shared" si="210"/>
        <v>1</v>
      </c>
      <c r="S907" s="95"/>
      <c r="T907" s="117">
        <f t="shared" si="207"/>
        <v>0</v>
      </c>
      <c r="U907" s="117">
        <f t="shared" si="208"/>
        <v>0</v>
      </c>
    </row>
    <row r="908" spans="1:21" x14ac:dyDescent="0.3">
      <c r="A908" s="114">
        <v>10108</v>
      </c>
      <c r="B908" s="114" t="s">
        <v>62</v>
      </c>
      <c r="C908" s="114" t="s">
        <v>3970</v>
      </c>
      <c r="D908" s="114" t="s">
        <v>9299</v>
      </c>
      <c r="E908" s="114" t="s">
        <v>9300</v>
      </c>
      <c r="F908" s="115">
        <v>44188</v>
      </c>
      <c r="G908" s="114" t="s">
        <v>1861</v>
      </c>
      <c r="H908" s="116">
        <v>5816000</v>
      </c>
      <c r="I908" s="116">
        <v>5816000</v>
      </c>
      <c r="J908" s="116">
        <v>5816000</v>
      </c>
      <c r="K908" s="116">
        <v>0</v>
      </c>
      <c r="L908" s="116">
        <v>0</v>
      </c>
      <c r="M908" s="116">
        <v>0</v>
      </c>
      <c r="N908" s="116">
        <v>0</v>
      </c>
      <c r="O908" s="116">
        <v>0</v>
      </c>
      <c r="P908" s="116">
        <v>0</v>
      </c>
      <c r="Q908" s="27" t="str">
        <f t="shared" si="209"/>
        <v>Registered</v>
      </c>
      <c r="R908" s="94">
        <f t="shared" si="210"/>
        <v>1</v>
      </c>
      <c r="S908" s="95"/>
      <c r="T908" s="117">
        <f t="shared" si="207"/>
        <v>0</v>
      </c>
      <c r="U908" s="117">
        <f t="shared" si="208"/>
        <v>0</v>
      </c>
    </row>
    <row r="909" spans="1:21" x14ac:dyDescent="0.3">
      <c r="A909" s="114">
        <v>10109</v>
      </c>
      <c r="B909" s="114" t="s">
        <v>62</v>
      </c>
      <c r="C909" s="114" t="s">
        <v>3970</v>
      </c>
      <c r="D909" s="114" t="s">
        <v>4823</v>
      </c>
      <c r="E909" s="114" t="s">
        <v>9301</v>
      </c>
      <c r="F909" s="115">
        <v>44091</v>
      </c>
      <c r="G909" s="114" t="s">
        <v>5452</v>
      </c>
      <c r="H909" s="116">
        <v>6050000</v>
      </c>
      <c r="I909" s="116">
        <v>6050000</v>
      </c>
      <c r="J909" s="116">
        <v>6050000</v>
      </c>
      <c r="K909" s="116">
        <v>0</v>
      </c>
      <c r="L909" s="116">
        <v>0</v>
      </c>
      <c r="M909" s="116">
        <v>0</v>
      </c>
      <c r="N909" s="116">
        <v>0</v>
      </c>
      <c r="O909" s="116">
        <v>0</v>
      </c>
      <c r="P909" s="116">
        <v>0</v>
      </c>
      <c r="Q909" s="27" t="str">
        <f t="shared" si="209"/>
        <v>Registered</v>
      </c>
      <c r="R909" s="94">
        <f t="shared" si="210"/>
        <v>1</v>
      </c>
      <c r="S909" s="95"/>
      <c r="T909" s="117">
        <f t="shared" si="207"/>
        <v>0</v>
      </c>
      <c r="U909" s="117">
        <f t="shared" si="208"/>
        <v>0</v>
      </c>
    </row>
    <row r="910" spans="1:21" x14ac:dyDescent="0.3">
      <c r="A910" s="114">
        <v>10110</v>
      </c>
      <c r="B910" s="114" t="s">
        <v>62</v>
      </c>
      <c r="C910" s="114" t="s">
        <v>3970</v>
      </c>
      <c r="D910" s="114" t="s">
        <v>5191</v>
      </c>
      <c r="E910" s="114" t="s">
        <v>9302</v>
      </c>
      <c r="F910" s="115">
        <v>44173</v>
      </c>
      <c r="G910" s="114" t="s">
        <v>4833</v>
      </c>
      <c r="H910" s="116">
        <v>6090000</v>
      </c>
      <c r="I910" s="116">
        <v>6090000</v>
      </c>
      <c r="J910" s="116">
        <v>6090000</v>
      </c>
      <c r="K910" s="116">
        <v>0</v>
      </c>
      <c r="L910" s="116">
        <v>0</v>
      </c>
      <c r="M910" s="116">
        <v>0</v>
      </c>
      <c r="N910" s="116">
        <v>0</v>
      </c>
      <c r="O910" s="116">
        <v>0</v>
      </c>
      <c r="P910" s="116">
        <v>0</v>
      </c>
      <c r="Q910" s="27" t="str">
        <f t="shared" si="209"/>
        <v>Registered</v>
      </c>
      <c r="R910" s="94">
        <f t="shared" si="210"/>
        <v>1</v>
      </c>
      <c r="S910" s="95"/>
      <c r="T910" s="117">
        <f t="shared" si="207"/>
        <v>0</v>
      </c>
      <c r="U910" s="117">
        <f t="shared" si="208"/>
        <v>0</v>
      </c>
    </row>
    <row r="911" spans="1:21" x14ac:dyDescent="0.3">
      <c r="A911" s="114">
        <v>10111</v>
      </c>
      <c r="B911" s="114" t="s">
        <v>62</v>
      </c>
      <c r="C911" s="114" t="s">
        <v>3970</v>
      </c>
      <c r="D911" s="114" t="s">
        <v>5194</v>
      </c>
      <c r="E911" s="114" t="s">
        <v>4365</v>
      </c>
      <c r="F911" s="115">
        <v>44183</v>
      </c>
      <c r="G911" s="114" t="s">
        <v>4782</v>
      </c>
      <c r="H911" s="116">
        <v>6090000</v>
      </c>
      <c r="I911" s="116">
        <v>6090000</v>
      </c>
      <c r="J911" s="116">
        <v>6090000</v>
      </c>
      <c r="K911" s="116">
        <v>0</v>
      </c>
      <c r="L911" s="116">
        <v>0</v>
      </c>
      <c r="M911" s="116">
        <v>0</v>
      </c>
      <c r="N911" s="116">
        <v>0</v>
      </c>
      <c r="O911" s="116">
        <v>0</v>
      </c>
      <c r="P911" s="116">
        <v>0</v>
      </c>
      <c r="Q911" s="27" t="str">
        <f t="shared" si="209"/>
        <v>Registered</v>
      </c>
      <c r="R911" s="94">
        <f t="shared" si="210"/>
        <v>1</v>
      </c>
      <c r="S911" s="95"/>
      <c r="T911" s="117">
        <f t="shared" si="207"/>
        <v>0</v>
      </c>
      <c r="U911" s="117">
        <f t="shared" si="208"/>
        <v>0</v>
      </c>
    </row>
    <row r="912" spans="1:21" x14ac:dyDescent="0.3">
      <c r="A912" s="114">
        <v>10112</v>
      </c>
      <c r="B912" s="114" t="s">
        <v>62</v>
      </c>
      <c r="C912" s="114" t="s">
        <v>3970</v>
      </c>
      <c r="D912" s="114" t="s">
        <v>5197</v>
      </c>
      <c r="E912" s="114" t="s">
        <v>9303</v>
      </c>
      <c r="F912" s="115">
        <v>44183</v>
      </c>
      <c r="G912" s="114" t="s">
        <v>4782</v>
      </c>
      <c r="H912" s="116">
        <v>6090000</v>
      </c>
      <c r="I912" s="116">
        <v>6090000</v>
      </c>
      <c r="J912" s="116">
        <v>6090000</v>
      </c>
      <c r="K912" s="116">
        <v>0</v>
      </c>
      <c r="L912" s="116">
        <v>0</v>
      </c>
      <c r="M912" s="116">
        <v>0</v>
      </c>
      <c r="N912" s="116">
        <v>0</v>
      </c>
      <c r="O912" s="116">
        <v>0</v>
      </c>
      <c r="P912" s="116">
        <v>0</v>
      </c>
      <c r="Q912" s="27" t="str">
        <f t="shared" si="209"/>
        <v>Registered</v>
      </c>
      <c r="R912" s="94">
        <f t="shared" si="210"/>
        <v>1</v>
      </c>
      <c r="S912" s="95"/>
      <c r="T912" s="117">
        <f t="shared" si="207"/>
        <v>0</v>
      </c>
      <c r="U912" s="117">
        <f t="shared" si="208"/>
        <v>0</v>
      </c>
    </row>
    <row r="913" spans="1:21" x14ac:dyDescent="0.3">
      <c r="A913" s="114">
        <v>10113</v>
      </c>
      <c r="B913" s="114" t="s">
        <v>62</v>
      </c>
      <c r="C913" s="114" t="s">
        <v>3970</v>
      </c>
      <c r="D913" s="114" t="s">
        <v>5199</v>
      </c>
      <c r="E913" s="114" t="s">
        <v>8638</v>
      </c>
      <c r="F913" s="115">
        <v>44183</v>
      </c>
      <c r="G913" s="114" t="s">
        <v>1351</v>
      </c>
      <c r="H913" s="116">
        <v>6090000</v>
      </c>
      <c r="I913" s="116">
        <v>6090000</v>
      </c>
      <c r="J913" s="116">
        <v>6090000</v>
      </c>
      <c r="K913" s="116">
        <v>0</v>
      </c>
      <c r="L913" s="116">
        <v>0</v>
      </c>
      <c r="M913" s="116">
        <v>0</v>
      </c>
      <c r="N913" s="116">
        <v>0</v>
      </c>
      <c r="O913" s="116">
        <v>0</v>
      </c>
      <c r="P913" s="116">
        <v>0</v>
      </c>
      <c r="Q913" s="27" t="str">
        <f t="shared" si="209"/>
        <v>Registered</v>
      </c>
      <c r="R913" s="94">
        <f t="shared" si="210"/>
        <v>1</v>
      </c>
      <c r="S913" s="95"/>
      <c r="T913" s="117">
        <f t="shared" si="207"/>
        <v>0</v>
      </c>
      <c r="U913" s="117">
        <f t="shared" si="208"/>
        <v>0</v>
      </c>
    </row>
    <row r="914" spans="1:21" x14ac:dyDescent="0.3">
      <c r="A914" s="114">
        <v>10114</v>
      </c>
      <c r="B914" s="114" t="s">
        <v>62</v>
      </c>
      <c r="C914" s="114" t="s">
        <v>3970</v>
      </c>
      <c r="D914" s="114" t="s">
        <v>5200</v>
      </c>
      <c r="E914" s="114" t="s">
        <v>9304</v>
      </c>
      <c r="F914" s="115">
        <v>44187</v>
      </c>
      <c r="G914" s="114" t="s">
        <v>1351</v>
      </c>
      <c r="H914" s="116">
        <v>6660000</v>
      </c>
      <c r="I914" s="116">
        <v>6660000</v>
      </c>
      <c r="J914" s="116">
        <v>6660000</v>
      </c>
      <c r="K914" s="116">
        <v>0</v>
      </c>
      <c r="L914" s="116">
        <v>0</v>
      </c>
      <c r="M914" s="116">
        <v>0</v>
      </c>
      <c r="N914" s="116">
        <v>0</v>
      </c>
      <c r="O914" s="116">
        <v>0</v>
      </c>
      <c r="P914" s="116">
        <v>0</v>
      </c>
      <c r="Q914" s="27" t="str">
        <f t="shared" si="209"/>
        <v>Registered</v>
      </c>
      <c r="R914" s="94">
        <f t="shared" si="210"/>
        <v>1</v>
      </c>
      <c r="S914" s="95"/>
      <c r="T914" s="117">
        <f t="shared" si="207"/>
        <v>0</v>
      </c>
      <c r="U914" s="117">
        <f t="shared" si="208"/>
        <v>0</v>
      </c>
    </row>
    <row r="915" spans="1:21" x14ac:dyDescent="0.3">
      <c r="A915" s="114">
        <v>10115</v>
      </c>
      <c r="B915" s="114" t="s">
        <v>62</v>
      </c>
      <c r="C915" s="114" t="s">
        <v>3970</v>
      </c>
      <c r="D915" s="114" t="s">
        <v>9305</v>
      </c>
      <c r="E915" s="114" t="s">
        <v>7014</v>
      </c>
      <c r="F915" s="115">
        <v>45575</v>
      </c>
      <c r="G915" s="114" t="s">
        <v>5433</v>
      </c>
      <c r="H915" s="116">
        <v>9000000</v>
      </c>
      <c r="I915" s="116">
        <v>9000000</v>
      </c>
      <c r="J915" s="116">
        <v>9000000</v>
      </c>
      <c r="K915" s="116">
        <v>0</v>
      </c>
      <c r="L915" s="116">
        <v>0</v>
      </c>
      <c r="M915" s="116">
        <v>0</v>
      </c>
      <c r="N915" s="116">
        <v>0</v>
      </c>
      <c r="O915" s="116">
        <v>0</v>
      </c>
      <c r="P915" s="116">
        <v>0</v>
      </c>
      <c r="Q915" s="27" t="str">
        <f t="shared" si="209"/>
        <v>Registered</v>
      </c>
      <c r="R915" s="94">
        <f t="shared" si="210"/>
        <v>1</v>
      </c>
      <c r="S915" s="95"/>
      <c r="T915" s="117">
        <f t="shared" si="207"/>
        <v>0</v>
      </c>
      <c r="U915" s="117">
        <f t="shared" si="208"/>
        <v>0</v>
      </c>
    </row>
    <row r="916" spans="1:21" x14ac:dyDescent="0.3">
      <c r="A916" s="114">
        <v>10116</v>
      </c>
      <c r="B916" s="114" t="s">
        <v>62</v>
      </c>
      <c r="C916" s="114" t="s">
        <v>3970</v>
      </c>
      <c r="D916" s="114" t="s">
        <v>9306</v>
      </c>
      <c r="E916" s="114" t="s">
        <v>9307</v>
      </c>
      <c r="F916" s="115">
        <v>45359</v>
      </c>
      <c r="G916" s="114" t="s">
        <v>1386</v>
      </c>
      <c r="H916" s="116">
        <v>10800000</v>
      </c>
      <c r="I916" s="116">
        <v>10800000</v>
      </c>
      <c r="J916" s="116">
        <v>10800000</v>
      </c>
      <c r="K916" s="116">
        <v>0</v>
      </c>
      <c r="L916" s="116">
        <v>0</v>
      </c>
      <c r="M916" s="116">
        <v>0</v>
      </c>
      <c r="N916" s="116">
        <v>0</v>
      </c>
      <c r="O916" s="116">
        <v>0</v>
      </c>
      <c r="P916" s="116">
        <v>0</v>
      </c>
      <c r="Q916" s="27" t="str">
        <f t="shared" si="209"/>
        <v>Registered</v>
      </c>
      <c r="R916" s="94">
        <f t="shared" si="210"/>
        <v>1</v>
      </c>
      <c r="S916" s="95"/>
      <c r="T916" s="117">
        <f t="shared" si="207"/>
        <v>0</v>
      </c>
      <c r="U916" s="117">
        <f t="shared" si="208"/>
        <v>0</v>
      </c>
    </row>
    <row r="917" spans="1:21" x14ac:dyDescent="0.3">
      <c r="A917" s="114">
        <v>40</v>
      </c>
      <c r="B917" s="114" t="s">
        <v>62</v>
      </c>
      <c r="C917" s="114" t="s">
        <v>65</v>
      </c>
      <c r="D917" s="114" t="s">
        <v>1423</v>
      </c>
      <c r="E917" s="114" t="s">
        <v>1424</v>
      </c>
      <c r="F917" s="115">
        <v>44049</v>
      </c>
      <c r="G917" s="114" t="s">
        <v>1425</v>
      </c>
      <c r="H917" s="116">
        <v>25000000</v>
      </c>
      <c r="I917" s="116">
        <v>25000000</v>
      </c>
      <c r="J917" s="116">
        <v>14900000</v>
      </c>
      <c r="K917" s="116">
        <v>10100000</v>
      </c>
      <c r="L917" s="116">
        <v>0</v>
      </c>
      <c r="M917" s="116">
        <v>0</v>
      </c>
      <c r="N917" s="116">
        <v>0</v>
      </c>
      <c r="O917" s="116">
        <v>0</v>
      </c>
      <c r="P917" s="116">
        <v>10100000</v>
      </c>
      <c r="Q917" s="27" t="str">
        <f t="shared" si="209"/>
        <v>Registered</v>
      </c>
      <c r="R917" s="94">
        <f t="shared" si="210"/>
        <v>1</v>
      </c>
      <c r="S917" s="95"/>
      <c r="T917" s="117">
        <f t="shared" si="207"/>
        <v>10100000</v>
      </c>
      <c r="U917" s="117">
        <f t="shared" si="208"/>
        <v>0</v>
      </c>
    </row>
    <row r="918" spans="1:21" x14ac:dyDescent="0.3">
      <c r="A918" s="114">
        <v>130</v>
      </c>
      <c r="B918" s="114" t="s">
        <v>62</v>
      </c>
      <c r="C918" s="114" t="s">
        <v>65</v>
      </c>
      <c r="D918" s="114" t="s">
        <v>1729</v>
      </c>
      <c r="E918" s="114" t="s">
        <v>1730</v>
      </c>
      <c r="F918" s="115">
        <v>44088</v>
      </c>
      <c r="G918" s="114" t="s">
        <v>1731</v>
      </c>
      <c r="H918" s="116">
        <v>24500000</v>
      </c>
      <c r="I918" s="116">
        <v>24500000</v>
      </c>
      <c r="J918" s="116">
        <v>20650000</v>
      </c>
      <c r="K918" s="116">
        <v>3850000</v>
      </c>
      <c r="L918" s="116">
        <v>0</v>
      </c>
      <c r="M918" s="116">
        <v>0</v>
      </c>
      <c r="N918" s="116">
        <v>0</v>
      </c>
      <c r="O918" s="116">
        <v>0</v>
      </c>
      <c r="P918" s="116">
        <v>3850000</v>
      </c>
      <c r="Q918" s="27" t="str">
        <f t="shared" si="209"/>
        <v>Registered</v>
      </c>
      <c r="R918" s="94">
        <f t="shared" si="210"/>
        <v>1</v>
      </c>
      <c r="S918" s="95"/>
      <c r="T918" s="117">
        <f t="shared" si="207"/>
        <v>3850000</v>
      </c>
      <c r="U918" s="117">
        <f t="shared" si="208"/>
        <v>0</v>
      </c>
    </row>
    <row r="919" spans="1:21" x14ac:dyDescent="0.3">
      <c r="A919" s="114">
        <v>132</v>
      </c>
      <c r="B919" s="114" t="s">
        <v>62</v>
      </c>
      <c r="C919" s="114" t="s">
        <v>65</v>
      </c>
      <c r="D919" s="114" t="s">
        <v>1748</v>
      </c>
      <c r="E919" s="114" t="s">
        <v>1730</v>
      </c>
      <c r="F919" s="115">
        <v>44130</v>
      </c>
      <c r="G919" s="114" t="s">
        <v>1749</v>
      </c>
      <c r="H919" s="116">
        <v>20500000</v>
      </c>
      <c r="I919" s="116">
        <v>20500000</v>
      </c>
      <c r="J919" s="116">
        <v>16728750</v>
      </c>
      <c r="K919" s="116">
        <v>3771250</v>
      </c>
      <c r="L919" s="116">
        <v>0</v>
      </c>
      <c r="M919" s="116">
        <v>0</v>
      </c>
      <c r="N919" s="116">
        <v>0</v>
      </c>
      <c r="O919" s="116">
        <v>0</v>
      </c>
      <c r="P919" s="116">
        <v>3771250</v>
      </c>
      <c r="Q919" s="27" t="str">
        <f t="shared" si="209"/>
        <v>Registered</v>
      </c>
      <c r="R919" s="94">
        <f t="shared" si="210"/>
        <v>1</v>
      </c>
      <c r="S919" s="95"/>
      <c r="T919" s="117">
        <f t="shared" si="207"/>
        <v>3771250</v>
      </c>
      <c r="U919" s="117">
        <f t="shared" si="208"/>
        <v>0</v>
      </c>
    </row>
    <row r="920" spans="1:21" x14ac:dyDescent="0.3">
      <c r="A920" s="114">
        <v>154</v>
      </c>
      <c r="B920" s="114" t="s">
        <v>62</v>
      </c>
      <c r="C920" s="114" t="s">
        <v>65</v>
      </c>
      <c r="D920" s="114" t="s">
        <v>1814</v>
      </c>
      <c r="E920" s="114" t="s">
        <v>1815</v>
      </c>
      <c r="F920" s="115">
        <v>44130</v>
      </c>
      <c r="G920" s="114" t="s">
        <v>1749</v>
      </c>
      <c r="H920" s="116">
        <v>15000000</v>
      </c>
      <c r="I920" s="116">
        <v>15000000</v>
      </c>
      <c r="J920" s="116">
        <v>11662500</v>
      </c>
      <c r="K920" s="116">
        <v>3337500</v>
      </c>
      <c r="L920" s="116">
        <v>0</v>
      </c>
      <c r="M920" s="116">
        <v>0</v>
      </c>
      <c r="N920" s="116">
        <v>0</v>
      </c>
      <c r="O920" s="116">
        <v>0</v>
      </c>
      <c r="P920" s="116">
        <v>3337500</v>
      </c>
      <c r="Q920" s="27" t="str">
        <f t="shared" si="209"/>
        <v>Registered</v>
      </c>
      <c r="R920" s="94">
        <f t="shared" si="210"/>
        <v>1</v>
      </c>
      <c r="S920" s="95"/>
      <c r="T920" s="117">
        <f t="shared" si="207"/>
        <v>3337500</v>
      </c>
      <c r="U920" s="117">
        <f t="shared" si="208"/>
        <v>0</v>
      </c>
    </row>
    <row r="921" spans="1:21" x14ac:dyDescent="0.3">
      <c r="A921" s="114">
        <v>180</v>
      </c>
      <c r="B921" s="114" t="s">
        <v>62</v>
      </c>
      <c r="C921" s="114" t="s">
        <v>65</v>
      </c>
      <c r="D921" s="114" t="s">
        <v>1876</v>
      </c>
      <c r="E921" s="114" t="s">
        <v>1877</v>
      </c>
      <c r="F921" s="115">
        <v>44056</v>
      </c>
      <c r="G921" s="114" t="s">
        <v>1878</v>
      </c>
      <c r="H921" s="116">
        <v>17500000</v>
      </c>
      <c r="I921" s="116">
        <v>17500000</v>
      </c>
      <c r="J921" s="116">
        <v>14600000</v>
      </c>
      <c r="K921" s="116">
        <v>2900000</v>
      </c>
      <c r="L921" s="116">
        <v>0</v>
      </c>
      <c r="M921" s="116">
        <v>0</v>
      </c>
      <c r="N921" s="116">
        <v>0</v>
      </c>
      <c r="O921" s="116">
        <v>0</v>
      </c>
      <c r="P921" s="116">
        <v>2900000</v>
      </c>
      <c r="Q921" s="27" t="str">
        <f t="shared" si="209"/>
        <v>Registered</v>
      </c>
      <c r="R921" s="94">
        <f t="shared" si="210"/>
        <v>1</v>
      </c>
      <c r="S921" s="95"/>
      <c r="T921" s="117">
        <f t="shared" si="207"/>
        <v>2900000</v>
      </c>
      <c r="U921" s="117">
        <f t="shared" si="208"/>
        <v>0</v>
      </c>
    </row>
    <row r="922" spans="1:21" x14ac:dyDescent="0.3">
      <c r="A922" s="114">
        <v>197</v>
      </c>
      <c r="B922" s="114" t="s">
        <v>62</v>
      </c>
      <c r="C922" s="114" t="s">
        <v>65</v>
      </c>
      <c r="D922" s="114" t="s">
        <v>1937</v>
      </c>
      <c r="E922" s="114" t="s">
        <v>1815</v>
      </c>
      <c r="F922" s="115">
        <v>44088</v>
      </c>
      <c r="G922" s="114" t="s">
        <v>1731</v>
      </c>
      <c r="H922" s="116">
        <v>22500000</v>
      </c>
      <c r="I922" s="116">
        <v>22500000</v>
      </c>
      <c r="J922" s="116">
        <v>19820000</v>
      </c>
      <c r="K922" s="116">
        <v>2680000</v>
      </c>
      <c r="L922" s="116">
        <v>0</v>
      </c>
      <c r="M922" s="116">
        <v>0</v>
      </c>
      <c r="N922" s="116">
        <v>0</v>
      </c>
      <c r="O922" s="116">
        <v>0</v>
      </c>
      <c r="P922" s="116">
        <v>2680000</v>
      </c>
      <c r="Q922" s="27" t="str">
        <f t="shared" si="209"/>
        <v>Registered</v>
      </c>
      <c r="R922" s="94">
        <f t="shared" si="210"/>
        <v>1</v>
      </c>
      <c r="S922" s="95"/>
      <c r="T922" s="117">
        <f t="shared" si="207"/>
        <v>2680000</v>
      </c>
      <c r="U922" s="117">
        <f t="shared" si="208"/>
        <v>0</v>
      </c>
    </row>
    <row r="923" spans="1:21" x14ac:dyDescent="0.3">
      <c r="A923" s="114">
        <v>215</v>
      </c>
      <c r="B923" s="114" t="s">
        <v>62</v>
      </c>
      <c r="C923" s="114" t="s">
        <v>65</v>
      </c>
      <c r="D923" s="114" t="s">
        <v>1986</v>
      </c>
      <c r="E923" s="114" t="s">
        <v>1987</v>
      </c>
      <c r="F923" s="115">
        <v>44981</v>
      </c>
      <c r="G923" s="114" t="s">
        <v>1988</v>
      </c>
      <c r="H923" s="116">
        <v>6600000</v>
      </c>
      <c r="I923" s="116">
        <v>6600000</v>
      </c>
      <c r="J923" s="116">
        <v>4100000</v>
      </c>
      <c r="K923" s="116">
        <v>2500000</v>
      </c>
      <c r="L923" s="116">
        <v>0</v>
      </c>
      <c r="M923" s="116">
        <v>0</v>
      </c>
      <c r="N923" s="116">
        <v>0</v>
      </c>
      <c r="O923" s="116">
        <v>0</v>
      </c>
      <c r="P923" s="116">
        <v>2500000</v>
      </c>
      <c r="Q923" s="27" t="str">
        <f t="shared" si="209"/>
        <v>Registered</v>
      </c>
      <c r="R923" s="94">
        <f t="shared" si="210"/>
        <v>1</v>
      </c>
      <c r="S923" s="95"/>
      <c r="T923" s="117">
        <f t="shared" si="207"/>
        <v>2500000</v>
      </c>
      <c r="U923" s="117">
        <f t="shared" si="208"/>
        <v>0</v>
      </c>
    </row>
    <row r="924" spans="1:21" x14ac:dyDescent="0.3">
      <c r="A924" s="114">
        <v>235</v>
      </c>
      <c r="B924" s="114" t="s">
        <v>62</v>
      </c>
      <c r="C924" s="114" t="s">
        <v>65</v>
      </c>
      <c r="D924" s="114" t="s">
        <v>2040</v>
      </c>
      <c r="E924" s="114" t="s">
        <v>2041</v>
      </c>
      <c r="F924" s="115">
        <v>44253</v>
      </c>
      <c r="G924" s="114" t="s">
        <v>2042</v>
      </c>
      <c r="H924" s="116">
        <v>17600000</v>
      </c>
      <c r="I924" s="116">
        <v>17600000</v>
      </c>
      <c r="J924" s="116">
        <v>15400000</v>
      </c>
      <c r="K924" s="116">
        <v>2200000</v>
      </c>
      <c r="L924" s="116">
        <v>0</v>
      </c>
      <c r="M924" s="116">
        <v>0</v>
      </c>
      <c r="N924" s="116">
        <v>0</v>
      </c>
      <c r="O924" s="116">
        <v>0</v>
      </c>
      <c r="P924" s="116">
        <v>2200000</v>
      </c>
      <c r="Q924" s="27" t="str">
        <f t="shared" si="209"/>
        <v>Registered</v>
      </c>
      <c r="R924" s="94">
        <f t="shared" si="210"/>
        <v>1</v>
      </c>
      <c r="S924" s="95"/>
      <c r="T924" s="117">
        <f t="shared" si="207"/>
        <v>2200000</v>
      </c>
      <c r="U924" s="117">
        <f t="shared" si="208"/>
        <v>0</v>
      </c>
    </row>
    <row r="925" spans="1:21" x14ac:dyDescent="0.3">
      <c r="A925" s="114">
        <v>622</v>
      </c>
      <c r="B925" s="114" t="s">
        <v>62</v>
      </c>
      <c r="C925" s="114" t="s">
        <v>65</v>
      </c>
      <c r="D925" s="114" t="s">
        <v>3315</v>
      </c>
      <c r="E925" s="114" t="s">
        <v>2755</v>
      </c>
      <c r="F925" s="115">
        <v>44791</v>
      </c>
      <c r="G925" s="114" t="s">
        <v>3316</v>
      </c>
      <c r="H925" s="116">
        <v>7609500</v>
      </c>
      <c r="I925" s="116">
        <v>7609500</v>
      </c>
      <c r="J925" s="116">
        <v>7100000</v>
      </c>
      <c r="K925" s="116">
        <v>509500</v>
      </c>
      <c r="L925" s="116">
        <v>0</v>
      </c>
      <c r="M925" s="116">
        <v>0</v>
      </c>
      <c r="N925" s="116">
        <v>0</v>
      </c>
      <c r="O925" s="116">
        <v>0</v>
      </c>
      <c r="P925" s="116">
        <v>509500</v>
      </c>
      <c r="Q925" s="27" t="str">
        <f t="shared" si="209"/>
        <v>Registered</v>
      </c>
      <c r="R925" s="94">
        <f t="shared" si="210"/>
        <v>1</v>
      </c>
      <c r="S925" s="95"/>
      <c r="T925" s="117">
        <f t="shared" si="207"/>
        <v>509500</v>
      </c>
      <c r="U925" s="117">
        <f t="shared" si="208"/>
        <v>0</v>
      </c>
    </row>
    <row r="926" spans="1:21" x14ac:dyDescent="0.3">
      <c r="A926" s="114">
        <v>690</v>
      </c>
      <c r="B926" s="114" t="s">
        <v>62</v>
      </c>
      <c r="C926" s="114" t="s">
        <v>65</v>
      </c>
      <c r="D926" s="114" t="s">
        <v>3650</v>
      </c>
      <c r="E926" s="114" t="s">
        <v>3651</v>
      </c>
      <c r="F926" s="115">
        <v>44203</v>
      </c>
      <c r="G926" s="114" t="s">
        <v>3652</v>
      </c>
      <c r="H926" s="116">
        <v>11908000</v>
      </c>
      <c r="I926" s="116">
        <v>11908000</v>
      </c>
      <c r="J926" s="116">
        <v>11508001</v>
      </c>
      <c r="K926" s="116">
        <v>399999</v>
      </c>
      <c r="L926" s="116">
        <v>0</v>
      </c>
      <c r="M926" s="116">
        <v>0</v>
      </c>
      <c r="N926" s="116">
        <v>0</v>
      </c>
      <c r="O926" s="116">
        <v>0</v>
      </c>
      <c r="P926" s="116">
        <v>399999</v>
      </c>
      <c r="Q926" s="27" t="str">
        <f t="shared" si="209"/>
        <v>Registered</v>
      </c>
      <c r="R926" s="94">
        <f t="shared" si="210"/>
        <v>1</v>
      </c>
      <c r="S926" s="95"/>
      <c r="T926" s="117">
        <f t="shared" si="207"/>
        <v>399999</v>
      </c>
      <c r="U926" s="117">
        <f t="shared" si="208"/>
        <v>0</v>
      </c>
    </row>
    <row r="927" spans="1:21" x14ac:dyDescent="0.3">
      <c r="A927" s="114">
        <v>10117</v>
      </c>
      <c r="B927" s="114" t="s">
        <v>62</v>
      </c>
      <c r="C927" s="114" t="s">
        <v>65</v>
      </c>
      <c r="D927" s="114" t="s">
        <v>9308</v>
      </c>
      <c r="E927" s="114" t="s">
        <v>6942</v>
      </c>
      <c r="F927" s="115">
        <v>43997</v>
      </c>
      <c r="G927" s="114" t="s">
        <v>5351</v>
      </c>
      <c r="H927" s="116">
        <v>23234000</v>
      </c>
      <c r="I927" s="116">
        <v>23234000</v>
      </c>
      <c r="J927" s="116">
        <v>23234000</v>
      </c>
      <c r="K927" s="116">
        <v>0</v>
      </c>
      <c r="L927" s="116">
        <v>0</v>
      </c>
      <c r="M927" s="116">
        <v>0</v>
      </c>
      <c r="N927" s="116">
        <v>0</v>
      </c>
      <c r="O927" s="116">
        <v>0</v>
      </c>
      <c r="P927" s="116">
        <v>0</v>
      </c>
      <c r="Q927" s="27" t="str">
        <f t="shared" si="209"/>
        <v>Registered</v>
      </c>
      <c r="R927" s="94">
        <f t="shared" si="210"/>
        <v>1</v>
      </c>
      <c r="S927" s="95"/>
      <c r="T927" s="117">
        <f t="shared" si="207"/>
        <v>0</v>
      </c>
      <c r="U927" s="117">
        <f t="shared" si="208"/>
        <v>0</v>
      </c>
    </row>
    <row r="928" spans="1:21" x14ac:dyDescent="0.3">
      <c r="A928" s="114">
        <v>10118</v>
      </c>
      <c r="B928" s="114" t="s">
        <v>62</v>
      </c>
      <c r="C928" s="114" t="s">
        <v>65</v>
      </c>
      <c r="D928" s="114" t="s">
        <v>9309</v>
      </c>
      <c r="E928" s="114" t="s">
        <v>9310</v>
      </c>
      <c r="F928" s="115">
        <v>44279</v>
      </c>
      <c r="G928" s="114" t="s">
        <v>2042</v>
      </c>
      <c r="H928" s="116">
        <v>17100000</v>
      </c>
      <c r="I928" s="116">
        <v>17100000</v>
      </c>
      <c r="J928" s="116">
        <v>17100000</v>
      </c>
      <c r="K928" s="116">
        <v>0</v>
      </c>
      <c r="L928" s="116">
        <v>0</v>
      </c>
      <c r="M928" s="116">
        <v>0</v>
      </c>
      <c r="N928" s="116">
        <v>0</v>
      </c>
      <c r="O928" s="116">
        <v>0</v>
      </c>
      <c r="P928" s="116">
        <v>0</v>
      </c>
      <c r="Q928" s="27" t="str">
        <f t="shared" si="209"/>
        <v>Registered</v>
      </c>
      <c r="R928" s="94">
        <f t="shared" si="210"/>
        <v>1</v>
      </c>
      <c r="S928" s="95"/>
      <c r="T928" s="117">
        <f t="shared" si="207"/>
        <v>0</v>
      </c>
      <c r="U928" s="117">
        <f t="shared" si="208"/>
        <v>0</v>
      </c>
    </row>
    <row r="929" spans="1:21" x14ac:dyDescent="0.3">
      <c r="A929" s="114">
        <v>10119</v>
      </c>
      <c r="B929" s="114" t="s">
        <v>62</v>
      </c>
      <c r="C929" s="114" t="s">
        <v>65</v>
      </c>
      <c r="D929" s="114" t="s">
        <v>9311</v>
      </c>
      <c r="E929" s="114" t="s">
        <v>9239</v>
      </c>
      <c r="F929" s="115">
        <v>44187</v>
      </c>
      <c r="G929" s="114" t="s">
        <v>5144</v>
      </c>
      <c r="H929" s="116">
        <v>22076250</v>
      </c>
      <c r="I929" s="116">
        <v>22076250</v>
      </c>
      <c r="J929" s="116">
        <v>22076250</v>
      </c>
      <c r="K929" s="116">
        <v>0</v>
      </c>
      <c r="L929" s="116">
        <v>0</v>
      </c>
      <c r="M929" s="116">
        <v>0</v>
      </c>
      <c r="N929" s="116">
        <v>0</v>
      </c>
      <c r="O929" s="116">
        <v>0</v>
      </c>
      <c r="P929" s="116">
        <v>0</v>
      </c>
      <c r="Q929" s="27" t="str">
        <f t="shared" si="209"/>
        <v>Registered</v>
      </c>
      <c r="R929" s="94">
        <f t="shared" si="210"/>
        <v>1</v>
      </c>
      <c r="S929" s="95"/>
      <c r="T929" s="117">
        <f t="shared" si="207"/>
        <v>0</v>
      </c>
      <c r="U929" s="117">
        <f t="shared" si="208"/>
        <v>0</v>
      </c>
    </row>
    <row r="930" spans="1:21" x14ac:dyDescent="0.3">
      <c r="A930" s="114">
        <v>10120</v>
      </c>
      <c r="B930" s="114" t="s">
        <v>62</v>
      </c>
      <c r="C930" s="114" t="s">
        <v>65</v>
      </c>
      <c r="D930" s="114" t="s">
        <v>9312</v>
      </c>
      <c r="E930" s="114" t="s">
        <v>7040</v>
      </c>
      <c r="F930" s="115">
        <v>44257</v>
      </c>
      <c r="G930" s="114" t="s">
        <v>6803</v>
      </c>
      <c r="H930" s="116">
        <v>29192640</v>
      </c>
      <c r="I930" s="116">
        <v>29192640</v>
      </c>
      <c r="J930" s="116">
        <v>29192640</v>
      </c>
      <c r="K930" s="116">
        <v>0</v>
      </c>
      <c r="L930" s="116">
        <v>0</v>
      </c>
      <c r="M930" s="116">
        <v>0</v>
      </c>
      <c r="N930" s="116">
        <v>0</v>
      </c>
      <c r="O930" s="116">
        <v>0</v>
      </c>
      <c r="P930" s="116">
        <v>0</v>
      </c>
      <c r="Q930" s="27" t="str">
        <f t="shared" si="209"/>
        <v>Registered</v>
      </c>
      <c r="R930" s="94">
        <f t="shared" si="210"/>
        <v>1</v>
      </c>
      <c r="S930" s="95"/>
      <c r="T930" s="117">
        <f t="shared" si="207"/>
        <v>0</v>
      </c>
      <c r="U930" s="117">
        <f t="shared" si="208"/>
        <v>0</v>
      </c>
    </row>
    <row r="931" spans="1:21" x14ac:dyDescent="0.3">
      <c r="A931" s="114">
        <v>10121</v>
      </c>
      <c r="B931" s="114" t="s">
        <v>62</v>
      </c>
      <c r="C931" s="114" t="s">
        <v>65</v>
      </c>
      <c r="D931" s="114" t="s">
        <v>9313</v>
      </c>
      <c r="E931" s="114" t="s">
        <v>6559</v>
      </c>
      <c r="F931" s="115">
        <v>44104</v>
      </c>
      <c r="G931" s="114" t="s">
        <v>2173</v>
      </c>
      <c r="H931" s="116">
        <v>18620000</v>
      </c>
      <c r="I931" s="116">
        <v>18620000</v>
      </c>
      <c r="J931" s="116">
        <v>18620000</v>
      </c>
      <c r="K931" s="116">
        <v>0</v>
      </c>
      <c r="L931" s="116">
        <v>0</v>
      </c>
      <c r="M931" s="116">
        <v>0</v>
      </c>
      <c r="N931" s="116">
        <v>0</v>
      </c>
      <c r="O931" s="116">
        <v>0</v>
      </c>
      <c r="P931" s="116">
        <v>0</v>
      </c>
      <c r="Q931" s="27" t="str">
        <f t="shared" si="209"/>
        <v>Registered</v>
      </c>
      <c r="R931" s="94">
        <f t="shared" si="210"/>
        <v>1</v>
      </c>
      <c r="S931" s="95"/>
      <c r="T931" s="117">
        <f t="shared" si="207"/>
        <v>0</v>
      </c>
      <c r="U931" s="117">
        <f t="shared" si="208"/>
        <v>0</v>
      </c>
    </row>
    <row r="932" spans="1:21" x14ac:dyDescent="0.3">
      <c r="A932" s="114">
        <v>10122</v>
      </c>
      <c r="B932" s="114" t="s">
        <v>62</v>
      </c>
      <c r="C932" s="114" t="s">
        <v>65</v>
      </c>
      <c r="D932" s="114" t="s">
        <v>5238</v>
      </c>
      <c r="E932" s="114" t="s">
        <v>9314</v>
      </c>
      <c r="F932" s="115">
        <v>44060</v>
      </c>
      <c r="G932" s="114" t="s">
        <v>5342</v>
      </c>
      <c r="H932" s="116">
        <v>1946000</v>
      </c>
      <c r="I932" s="116">
        <v>1946000</v>
      </c>
      <c r="J932" s="116">
        <v>1946000</v>
      </c>
      <c r="K932" s="116">
        <v>0</v>
      </c>
      <c r="L932" s="116">
        <v>0</v>
      </c>
      <c r="M932" s="116">
        <v>0</v>
      </c>
      <c r="N932" s="116">
        <v>0</v>
      </c>
      <c r="O932" s="116">
        <v>0</v>
      </c>
      <c r="P932" s="116">
        <v>0</v>
      </c>
      <c r="Q932" s="27" t="str">
        <f t="shared" si="209"/>
        <v>Registered</v>
      </c>
      <c r="R932" s="94">
        <f t="shared" si="210"/>
        <v>1</v>
      </c>
      <c r="S932" s="95"/>
      <c r="T932" s="117">
        <f t="shared" si="207"/>
        <v>0</v>
      </c>
      <c r="U932" s="117">
        <f t="shared" si="208"/>
        <v>0</v>
      </c>
    </row>
    <row r="933" spans="1:21" x14ac:dyDescent="0.3">
      <c r="A933" s="114">
        <v>10123</v>
      </c>
      <c r="B933" s="114" t="s">
        <v>62</v>
      </c>
      <c r="C933" s="114" t="s">
        <v>65</v>
      </c>
      <c r="D933" s="114" t="s">
        <v>5240</v>
      </c>
      <c r="E933" s="114" t="s">
        <v>9315</v>
      </c>
      <c r="F933" s="115">
        <v>44060</v>
      </c>
      <c r="G933" s="114" t="s">
        <v>8321</v>
      </c>
      <c r="H933" s="116">
        <v>2710000</v>
      </c>
      <c r="I933" s="116">
        <v>2710000</v>
      </c>
      <c r="J933" s="116">
        <v>2710000</v>
      </c>
      <c r="K933" s="116">
        <v>0</v>
      </c>
      <c r="L933" s="116">
        <v>0</v>
      </c>
      <c r="M933" s="116">
        <v>0</v>
      </c>
      <c r="N933" s="116">
        <v>0</v>
      </c>
      <c r="O933" s="116">
        <v>0</v>
      </c>
      <c r="P933" s="116">
        <v>0</v>
      </c>
      <c r="Q933" s="27" t="str">
        <f t="shared" si="209"/>
        <v>Registered</v>
      </c>
      <c r="R933" s="94">
        <f t="shared" si="210"/>
        <v>1</v>
      </c>
      <c r="S933" s="95"/>
      <c r="T933" s="117">
        <f t="shared" si="207"/>
        <v>0</v>
      </c>
      <c r="U933" s="117">
        <f t="shared" si="208"/>
        <v>0</v>
      </c>
    </row>
    <row r="934" spans="1:21" x14ac:dyDescent="0.3">
      <c r="A934" s="114">
        <v>10124</v>
      </c>
      <c r="B934" s="114" t="s">
        <v>62</v>
      </c>
      <c r="C934" s="114" t="s">
        <v>65</v>
      </c>
      <c r="D934" s="114" t="s">
        <v>5242</v>
      </c>
      <c r="E934" s="114" t="s">
        <v>9316</v>
      </c>
      <c r="F934" s="115">
        <v>44253</v>
      </c>
      <c r="G934" s="114" t="s">
        <v>9317</v>
      </c>
      <c r="H934" s="116">
        <v>3090000</v>
      </c>
      <c r="I934" s="116">
        <v>3090000</v>
      </c>
      <c r="J934" s="116">
        <v>3090000</v>
      </c>
      <c r="K934" s="116">
        <v>0</v>
      </c>
      <c r="L934" s="116">
        <v>0</v>
      </c>
      <c r="M934" s="116">
        <v>0</v>
      </c>
      <c r="N934" s="116">
        <v>0</v>
      </c>
      <c r="O934" s="116">
        <v>0</v>
      </c>
      <c r="P934" s="116">
        <v>0</v>
      </c>
      <c r="Q934" s="27" t="str">
        <f t="shared" si="209"/>
        <v>Registered</v>
      </c>
      <c r="R934" s="94">
        <f t="shared" si="210"/>
        <v>1</v>
      </c>
      <c r="S934" s="95"/>
      <c r="T934" s="117">
        <f t="shared" si="207"/>
        <v>0</v>
      </c>
      <c r="U934" s="117">
        <f t="shared" si="208"/>
        <v>0</v>
      </c>
    </row>
    <row r="935" spans="1:21" x14ac:dyDescent="0.3">
      <c r="A935" s="114">
        <v>10125</v>
      </c>
      <c r="B935" s="114" t="s">
        <v>62</v>
      </c>
      <c r="C935" s="114" t="s">
        <v>65</v>
      </c>
      <c r="D935" s="114" t="s">
        <v>5244</v>
      </c>
      <c r="E935" s="114" t="s">
        <v>9318</v>
      </c>
      <c r="F935" s="115">
        <v>44166</v>
      </c>
      <c r="G935" s="114" t="s">
        <v>5336</v>
      </c>
      <c r="H935" s="116">
        <v>2660000</v>
      </c>
      <c r="I935" s="116">
        <v>2660000</v>
      </c>
      <c r="J935" s="116">
        <v>2660000</v>
      </c>
      <c r="K935" s="116">
        <v>0</v>
      </c>
      <c r="L935" s="116">
        <v>0</v>
      </c>
      <c r="M935" s="116">
        <v>0</v>
      </c>
      <c r="N935" s="116">
        <v>0</v>
      </c>
      <c r="O935" s="116">
        <v>0</v>
      </c>
      <c r="P935" s="116">
        <v>0</v>
      </c>
      <c r="Q935" s="27" t="str">
        <f t="shared" si="209"/>
        <v>Registered</v>
      </c>
      <c r="R935" s="94">
        <f t="shared" si="210"/>
        <v>1</v>
      </c>
      <c r="S935" s="95"/>
      <c r="T935" s="117">
        <f t="shared" si="207"/>
        <v>0</v>
      </c>
      <c r="U935" s="117">
        <f t="shared" si="208"/>
        <v>0</v>
      </c>
    </row>
    <row r="936" spans="1:21" x14ac:dyDescent="0.3">
      <c r="A936" s="114">
        <v>10126</v>
      </c>
      <c r="B936" s="114" t="s">
        <v>62</v>
      </c>
      <c r="C936" s="114" t="s">
        <v>65</v>
      </c>
      <c r="D936" s="114" t="s">
        <v>5246</v>
      </c>
      <c r="E936" s="114" t="s">
        <v>9319</v>
      </c>
      <c r="F936" s="115">
        <v>44142</v>
      </c>
      <c r="G936" s="114" t="s">
        <v>5336</v>
      </c>
      <c r="H936" s="116">
        <v>2744000</v>
      </c>
      <c r="I936" s="116">
        <v>2744000</v>
      </c>
      <c r="J936" s="116">
        <v>2744000</v>
      </c>
      <c r="K936" s="116">
        <v>0</v>
      </c>
      <c r="L936" s="116">
        <v>0</v>
      </c>
      <c r="M936" s="116">
        <v>0</v>
      </c>
      <c r="N936" s="116">
        <v>0</v>
      </c>
      <c r="O936" s="116">
        <v>0</v>
      </c>
      <c r="P936" s="116">
        <v>0</v>
      </c>
      <c r="Q936" s="27" t="str">
        <f t="shared" si="209"/>
        <v>Registered</v>
      </c>
      <c r="R936" s="94">
        <f t="shared" si="210"/>
        <v>1</v>
      </c>
      <c r="S936" s="95"/>
      <c r="T936" s="117">
        <f t="shared" si="207"/>
        <v>0</v>
      </c>
      <c r="U936" s="117">
        <f t="shared" si="208"/>
        <v>0</v>
      </c>
    </row>
    <row r="937" spans="1:21" x14ac:dyDescent="0.3">
      <c r="A937" s="114">
        <v>10127</v>
      </c>
      <c r="B937" s="114" t="s">
        <v>62</v>
      </c>
      <c r="C937" s="114" t="s">
        <v>65</v>
      </c>
      <c r="D937" s="114" t="s">
        <v>5248</v>
      </c>
      <c r="E937" s="114" t="s">
        <v>9320</v>
      </c>
      <c r="F937" s="115">
        <v>44167</v>
      </c>
      <c r="G937" s="114" t="s">
        <v>4833</v>
      </c>
      <c r="H937" s="116">
        <v>3184000</v>
      </c>
      <c r="I937" s="116">
        <v>3184000</v>
      </c>
      <c r="J937" s="116">
        <v>3184000</v>
      </c>
      <c r="K937" s="116">
        <v>0</v>
      </c>
      <c r="L937" s="116">
        <v>0</v>
      </c>
      <c r="M937" s="116">
        <v>0</v>
      </c>
      <c r="N937" s="116">
        <v>0</v>
      </c>
      <c r="O937" s="116">
        <v>0</v>
      </c>
      <c r="P937" s="116">
        <v>0</v>
      </c>
      <c r="Q937" s="27" t="str">
        <f t="shared" si="209"/>
        <v>Registered</v>
      </c>
      <c r="R937" s="94">
        <f t="shared" si="210"/>
        <v>1</v>
      </c>
      <c r="S937" s="95"/>
      <c r="T937" s="117">
        <f t="shared" si="207"/>
        <v>0</v>
      </c>
      <c r="U937" s="117">
        <f t="shared" si="208"/>
        <v>0</v>
      </c>
    </row>
    <row r="938" spans="1:21" x14ac:dyDescent="0.3">
      <c r="A938" s="114">
        <v>10128</v>
      </c>
      <c r="B938" s="114" t="s">
        <v>62</v>
      </c>
      <c r="C938" s="114" t="s">
        <v>65</v>
      </c>
      <c r="D938" s="114" t="s">
        <v>5250</v>
      </c>
      <c r="E938" s="114" t="s">
        <v>5442</v>
      </c>
      <c r="F938" s="115">
        <v>44084</v>
      </c>
      <c r="G938" s="114" t="s">
        <v>4950</v>
      </c>
      <c r="H938" s="116">
        <v>1946000</v>
      </c>
      <c r="I938" s="116">
        <v>1946000</v>
      </c>
      <c r="J938" s="116">
        <v>1946000</v>
      </c>
      <c r="K938" s="116">
        <v>0</v>
      </c>
      <c r="L938" s="116">
        <v>0</v>
      </c>
      <c r="M938" s="116">
        <v>0</v>
      </c>
      <c r="N938" s="116">
        <v>0</v>
      </c>
      <c r="O938" s="116">
        <v>0</v>
      </c>
      <c r="P938" s="116">
        <v>0</v>
      </c>
      <c r="Q938" s="27" t="str">
        <f t="shared" si="209"/>
        <v>Registered</v>
      </c>
      <c r="R938" s="94">
        <f t="shared" si="210"/>
        <v>1</v>
      </c>
      <c r="S938" s="95"/>
      <c r="T938" s="117">
        <f t="shared" si="207"/>
        <v>0</v>
      </c>
      <c r="U938" s="117">
        <f t="shared" si="208"/>
        <v>0</v>
      </c>
    </row>
    <row r="939" spans="1:21" x14ac:dyDescent="0.3">
      <c r="A939" s="114">
        <v>10129</v>
      </c>
      <c r="B939" s="114" t="s">
        <v>62</v>
      </c>
      <c r="C939" s="114" t="s">
        <v>65</v>
      </c>
      <c r="D939" s="114" t="s">
        <v>5253</v>
      </c>
      <c r="E939" s="114" t="s">
        <v>9321</v>
      </c>
      <c r="F939" s="115">
        <v>44132</v>
      </c>
      <c r="G939" s="114" t="s">
        <v>4844</v>
      </c>
      <c r="H939" s="116">
        <v>2133000</v>
      </c>
      <c r="I939" s="116">
        <v>2133000</v>
      </c>
      <c r="J939" s="116">
        <v>2133000</v>
      </c>
      <c r="K939" s="116">
        <v>0</v>
      </c>
      <c r="L939" s="116">
        <v>0</v>
      </c>
      <c r="M939" s="116">
        <v>0</v>
      </c>
      <c r="N939" s="116">
        <v>0</v>
      </c>
      <c r="O939" s="116">
        <v>0</v>
      </c>
      <c r="P939" s="116">
        <v>0</v>
      </c>
      <c r="Q939" s="27" t="str">
        <f t="shared" si="209"/>
        <v>Registered</v>
      </c>
      <c r="R939" s="94">
        <f t="shared" si="210"/>
        <v>1</v>
      </c>
      <c r="S939" s="95"/>
      <c r="T939" s="117">
        <f t="shared" si="207"/>
        <v>0</v>
      </c>
      <c r="U939" s="117">
        <f t="shared" si="208"/>
        <v>0</v>
      </c>
    </row>
    <row r="940" spans="1:21" x14ac:dyDescent="0.3">
      <c r="A940" s="114">
        <v>10130</v>
      </c>
      <c r="B940" s="114" t="s">
        <v>62</v>
      </c>
      <c r="C940" s="114" t="s">
        <v>65</v>
      </c>
      <c r="D940" s="114" t="s">
        <v>9322</v>
      </c>
      <c r="E940" s="114" t="s">
        <v>9323</v>
      </c>
      <c r="F940" s="115">
        <v>44834</v>
      </c>
      <c r="G940" s="114" t="s">
        <v>6026</v>
      </c>
      <c r="H940" s="116">
        <v>5945000</v>
      </c>
      <c r="I940" s="116">
        <v>5945000</v>
      </c>
      <c r="J940" s="116">
        <v>5945000</v>
      </c>
      <c r="K940" s="116">
        <v>0</v>
      </c>
      <c r="L940" s="116">
        <v>0</v>
      </c>
      <c r="M940" s="116">
        <v>0</v>
      </c>
      <c r="N940" s="116">
        <v>0</v>
      </c>
      <c r="O940" s="116">
        <v>0</v>
      </c>
      <c r="P940" s="116">
        <v>0</v>
      </c>
      <c r="Q940" s="27" t="str">
        <f t="shared" si="209"/>
        <v>Registered</v>
      </c>
      <c r="R940" s="94">
        <f t="shared" si="210"/>
        <v>1</v>
      </c>
      <c r="S940" s="95"/>
      <c r="T940" s="117">
        <f t="shared" si="207"/>
        <v>0</v>
      </c>
      <c r="U940" s="117">
        <f t="shared" si="208"/>
        <v>0</v>
      </c>
    </row>
    <row r="941" spans="1:21" x14ac:dyDescent="0.3">
      <c r="A941" s="114">
        <v>10131</v>
      </c>
      <c r="B941" s="114" t="s">
        <v>62</v>
      </c>
      <c r="C941" s="114" t="s">
        <v>65</v>
      </c>
      <c r="D941" s="114" t="s">
        <v>5256</v>
      </c>
      <c r="E941" s="114" t="s">
        <v>9324</v>
      </c>
      <c r="F941" s="115">
        <v>44225</v>
      </c>
      <c r="G941" s="114" t="s">
        <v>3086</v>
      </c>
      <c r="H941" s="116">
        <v>10867500</v>
      </c>
      <c r="I941" s="116">
        <v>10867500</v>
      </c>
      <c r="J941" s="116">
        <v>10867500</v>
      </c>
      <c r="K941" s="116">
        <v>0</v>
      </c>
      <c r="L941" s="116">
        <v>0</v>
      </c>
      <c r="M941" s="116">
        <v>0</v>
      </c>
      <c r="N941" s="116">
        <v>0</v>
      </c>
      <c r="O941" s="116">
        <v>0</v>
      </c>
      <c r="P941" s="116">
        <v>0</v>
      </c>
      <c r="Q941" s="27" t="str">
        <f t="shared" si="209"/>
        <v>Registered</v>
      </c>
      <c r="R941" s="94">
        <f t="shared" si="210"/>
        <v>1</v>
      </c>
      <c r="S941" s="95"/>
      <c r="T941" s="117">
        <f t="shared" si="207"/>
        <v>0</v>
      </c>
      <c r="U941" s="117">
        <f t="shared" si="208"/>
        <v>0</v>
      </c>
    </row>
    <row r="942" spans="1:21" x14ac:dyDescent="0.3">
      <c r="A942" s="114">
        <v>10132</v>
      </c>
      <c r="B942" s="114" t="s">
        <v>62</v>
      </c>
      <c r="C942" s="114" t="s">
        <v>65</v>
      </c>
      <c r="D942" s="114" t="s">
        <v>5259</v>
      </c>
      <c r="E942" s="114" t="s">
        <v>9324</v>
      </c>
      <c r="F942" s="115">
        <v>44228</v>
      </c>
      <c r="G942" s="114" t="s">
        <v>3086</v>
      </c>
      <c r="H942" s="116">
        <v>10867500</v>
      </c>
      <c r="I942" s="116">
        <v>10867500</v>
      </c>
      <c r="J942" s="116">
        <v>10867500</v>
      </c>
      <c r="K942" s="116">
        <v>0</v>
      </c>
      <c r="L942" s="116">
        <v>0</v>
      </c>
      <c r="M942" s="116">
        <v>0</v>
      </c>
      <c r="N942" s="116">
        <v>0</v>
      </c>
      <c r="O942" s="116">
        <v>0</v>
      </c>
      <c r="P942" s="116">
        <v>0</v>
      </c>
      <c r="Q942" s="27" t="str">
        <f t="shared" si="209"/>
        <v>Registered</v>
      </c>
      <c r="R942" s="94">
        <f t="shared" si="210"/>
        <v>1</v>
      </c>
      <c r="S942" s="95"/>
      <c r="T942" s="117">
        <f t="shared" si="207"/>
        <v>0</v>
      </c>
      <c r="U942" s="117">
        <f t="shared" si="208"/>
        <v>0</v>
      </c>
    </row>
    <row r="943" spans="1:21" x14ac:dyDescent="0.3">
      <c r="A943" s="114">
        <v>10133</v>
      </c>
      <c r="B943" s="114" t="s">
        <v>62</v>
      </c>
      <c r="C943" s="114" t="s">
        <v>65</v>
      </c>
      <c r="D943" s="114" t="s">
        <v>5264</v>
      </c>
      <c r="E943" s="114" t="s">
        <v>9325</v>
      </c>
      <c r="F943" s="115">
        <v>44159</v>
      </c>
      <c r="G943" s="114" t="s">
        <v>1691</v>
      </c>
      <c r="H943" s="116">
        <v>2360000</v>
      </c>
      <c r="I943" s="116">
        <v>2360000</v>
      </c>
      <c r="J943" s="116">
        <v>2360000</v>
      </c>
      <c r="K943" s="116">
        <v>0</v>
      </c>
      <c r="L943" s="116">
        <v>0</v>
      </c>
      <c r="M943" s="116">
        <v>0</v>
      </c>
      <c r="N943" s="116">
        <v>0</v>
      </c>
      <c r="O943" s="116">
        <v>0</v>
      </c>
      <c r="P943" s="116">
        <v>0</v>
      </c>
      <c r="Q943" s="27" t="str">
        <f t="shared" si="209"/>
        <v>Registered</v>
      </c>
      <c r="R943" s="94">
        <f t="shared" si="210"/>
        <v>1</v>
      </c>
      <c r="S943" s="95"/>
      <c r="T943" s="117">
        <f t="shared" si="207"/>
        <v>0</v>
      </c>
      <c r="U943" s="117">
        <f t="shared" si="208"/>
        <v>0</v>
      </c>
    </row>
    <row r="944" spans="1:21" x14ac:dyDescent="0.3">
      <c r="A944" s="114">
        <v>10134</v>
      </c>
      <c r="B944" s="114" t="s">
        <v>62</v>
      </c>
      <c r="C944" s="114" t="s">
        <v>65</v>
      </c>
      <c r="D944" s="114" t="s">
        <v>5266</v>
      </c>
      <c r="E944" s="114" t="s">
        <v>9326</v>
      </c>
      <c r="F944" s="115">
        <v>44253</v>
      </c>
      <c r="G944" s="114" t="s">
        <v>5408</v>
      </c>
      <c r="H944" s="116">
        <v>6570000</v>
      </c>
      <c r="I944" s="116">
        <v>6570000</v>
      </c>
      <c r="J944" s="116">
        <v>6570000</v>
      </c>
      <c r="K944" s="116">
        <v>0</v>
      </c>
      <c r="L944" s="116">
        <v>0</v>
      </c>
      <c r="M944" s="116">
        <v>0</v>
      </c>
      <c r="N944" s="116">
        <v>0</v>
      </c>
      <c r="O944" s="116">
        <v>0</v>
      </c>
      <c r="P944" s="116">
        <v>0</v>
      </c>
      <c r="Q944" s="27" t="str">
        <f t="shared" si="209"/>
        <v>Registered</v>
      </c>
      <c r="R944" s="94">
        <f t="shared" si="210"/>
        <v>1</v>
      </c>
      <c r="S944" s="95"/>
      <c r="T944" s="117">
        <f t="shared" si="207"/>
        <v>0</v>
      </c>
      <c r="U944" s="117">
        <f t="shared" si="208"/>
        <v>0</v>
      </c>
    </row>
    <row r="945" spans="1:21" x14ac:dyDescent="0.3">
      <c r="A945" s="114">
        <v>10135</v>
      </c>
      <c r="B945" s="114" t="s">
        <v>62</v>
      </c>
      <c r="C945" s="114" t="s">
        <v>65</v>
      </c>
      <c r="D945" s="114" t="s">
        <v>9327</v>
      </c>
      <c r="E945" s="114" t="s">
        <v>9328</v>
      </c>
      <c r="F945" s="115">
        <v>44196</v>
      </c>
      <c r="G945" s="114" t="s">
        <v>2057</v>
      </c>
      <c r="H945" s="116">
        <v>2622000</v>
      </c>
      <c r="I945" s="116">
        <v>2622000</v>
      </c>
      <c r="J945" s="116">
        <v>2622000</v>
      </c>
      <c r="K945" s="116">
        <v>0</v>
      </c>
      <c r="L945" s="116">
        <v>0</v>
      </c>
      <c r="M945" s="116">
        <v>0</v>
      </c>
      <c r="N945" s="116">
        <v>0</v>
      </c>
      <c r="O945" s="116">
        <v>0</v>
      </c>
      <c r="P945" s="116">
        <v>0</v>
      </c>
      <c r="Q945" s="27" t="str">
        <f t="shared" si="209"/>
        <v>Registered</v>
      </c>
      <c r="R945" s="94">
        <f t="shared" si="210"/>
        <v>1</v>
      </c>
      <c r="S945" s="95"/>
      <c r="T945" s="117">
        <f t="shared" si="207"/>
        <v>0</v>
      </c>
      <c r="U945" s="117">
        <f t="shared" si="208"/>
        <v>0</v>
      </c>
    </row>
    <row r="946" spans="1:21" x14ac:dyDescent="0.3">
      <c r="A946" s="114">
        <v>10136</v>
      </c>
      <c r="B946" s="114" t="s">
        <v>62</v>
      </c>
      <c r="C946" s="114" t="s">
        <v>65</v>
      </c>
      <c r="D946" s="114" t="s">
        <v>9329</v>
      </c>
      <c r="E946" s="114" t="s">
        <v>9328</v>
      </c>
      <c r="F946" s="115">
        <v>44196</v>
      </c>
      <c r="G946" s="114" t="s">
        <v>2057</v>
      </c>
      <c r="H946" s="116">
        <v>2565000</v>
      </c>
      <c r="I946" s="116">
        <v>2565000</v>
      </c>
      <c r="J946" s="116">
        <v>2565000</v>
      </c>
      <c r="K946" s="116">
        <v>0</v>
      </c>
      <c r="L946" s="116">
        <v>0</v>
      </c>
      <c r="M946" s="116">
        <v>0</v>
      </c>
      <c r="N946" s="116">
        <v>0</v>
      </c>
      <c r="O946" s="116">
        <v>0</v>
      </c>
      <c r="P946" s="116">
        <v>0</v>
      </c>
      <c r="Q946" s="27" t="str">
        <f t="shared" si="209"/>
        <v>Registered</v>
      </c>
      <c r="R946" s="94">
        <f t="shared" si="210"/>
        <v>1</v>
      </c>
      <c r="S946" s="95"/>
      <c r="T946" s="117">
        <f t="shared" ref="T946:T961" si="211">L946+M946+N946+O946+P946</f>
        <v>0</v>
      </c>
      <c r="U946" s="117">
        <f t="shared" ref="U946:U961" si="212">K946-T946</f>
        <v>0</v>
      </c>
    </row>
    <row r="947" spans="1:21" x14ac:dyDescent="0.3">
      <c r="A947" s="114">
        <v>10137</v>
      </c>
      <c r="B947" s="114" t="s">
        <v>62</v>
      </c>
      <c r="C947" s="114" t="s">
        <v>65</v>
      </c>
      <c r="D947" s="114" t="s">
        <v>9330</v>
      </c>
      <c r="E947" s="114" t="s">
        <v>9331</v>
      </c>
      <c r="F947" s="115">
        <v>44196</v>
      </c>
      <c r="G947" s="114" t="s">
        <v>2057</v>
      </c>
      <c r="H947" s="116">
        <v>3914800</v>
      </c>
      <c r="I947" s="116">
        <v>3914800</v>
      </c>
      <c r="J947" s="116">
        <v>3914800</v>
      </c>
      <c r="K947" s="116">
        <v>0</v>
      </c>
      <c r="L947" s="116">
        <v>0</v>
      </c>
      <c r="M947" s="116">
        <v>0</v>
      </c>
      <c r="N947" s="116">
        <v>0</v>
      </c>
      <c r="O947" s="116">
        <v>0</v>
      </c>
      <c r="P947" s="116">
        <v>0</v>
      </c>
      <c r="Q947" s="27" t="str">
        <f t="shared" si="209"/>
        <v>Registered</v>
      </c>
      <c r="R947" s="94">
        <f t="shared" si="210"/>
        <v>1</v>
      </c>
      <c r="S947" s="95"/>
      <c r="T947" s="117">
        <f t="shared" si="211"/>
        <v>0</v>
      </c>
      <c r="U947" s="117">
        <f t="shared" si="212"/>
        <v>0</v>
      </c>
    </row>
    <row r="948" spans="1:21" x14ac:dyDescent="0.3">
      <c r="A948" s="114">
        <v>10138</v>
      </c>
      <c r="B948" s="114" t="s">
        <v>62</v>
      </c>
      <c r="C948" s="114" t="s">
        <v>65</v>
      </c>
      <c r="D948" s="114" t="s">
        <v>9332</v>
      </c>
      <c r="E948" s="114" t="s">
        <v>9331</v>
      </c>
      <c r="F948" s="115">
        <v>44196</v>
      </c>
      <c r="G948" s="114" t="s">
        <v>2057</v>
      </c>
      <c r="H948" s="116">
        <v>3610000</v>
      </c>
      <c r="I948" s="116">
        <v>3610000</v>
      </c>
      <c r="J948" s="116">
        <v>3610000</v>
      </c>
      <c r="K948" s="116">
        <v>0</v>
      </c>
      <c r="L948" s="116">
        <v>0</v>
      </c>
      <c r="M948" s="116">
        <v>0</v>
      </c>
      <c r="N948" s="116">
        <v>0</v>
      </c>
      <c r="O948" s="116">
        <v>0</v>
      </c>
      <c r="P948" s="116">
        <v>0</v>
      </c>
      <c r="Q948" s="27" t="str">
        <f t="shared" si="209"/>
        <v>Registered</v>
      </c>
      <c r="R948" s="94">
        <f t="shared" si="210"/>
        <v>1</v>
      </c>
      <c r="S948" s="95"/>
      <c r="T948" s="117">
        <f t="shared" si="211"/>
        <v>0</v>
      </c>
      <c r="U948" s="117">
        <f t="shared" si="212"/>
        <v>0</v>
      </c>
    </row>
    <row r="949" spans="1:21" x14ac:dyDescent="0.3">
      <c r="A949" s="114">
        <v>10139</v>
      </c>
      <c r="B949" s="114" t="s">
        <v>62</v>
      </c>
      <c r="C949" s="114" t="s">
        <v>65</v>
      </c>
      <c r="D949" s="114" t="s">
        <v>9333</v>
      </c>
      <c r="E949" s="114" t="s">
        <v>9334</v>
      </c>
      <c r="F949" s="115">
        <v>44142</v>
      </c>
      <c r="G949" s="114" t="s">
        <v>5356</v>
      </c>
      <c r="H949" s="116">
        <v>3136000</v>
      </c>
      <c r="I949" s="116">
        <v>3136000</v>
      </c>
      <c r="J949" s="116">
        <v>3136000</v>
      </c>
      <c r="K949" s="116">
        <v>0</v>
      </c>
      <c r="L949" s="116">
        <v>0</v>
      </c>
      <c r="M949" s="116">
        <v>0</v>
      </c>
      <c r="N949" s="116">
        <v>0</v>
      </c>
      <c r="O949" s="116">
        <v>0</v>
      </c>
      <c r="P949" s="116">
        <v>0</v>
      </c>
      <c r="Q949" s="27" t="str">
        <f t="shared" si="209"/>
        <v>Registered</v>
      </c>
      <c r="R949" s="94">
        <f t="shared" si="210"/>
        <v>1</v>
      </c>
      <c r="S949" s="95"/>
      <c r="T949" s="117">
        <f t="shared" si="211"/>
        <v>0</v>
      </c>
      <c r="U949" s="117">
        <f t="shared" si="212"/>
        <v>0</v>
      </c>
    </row>
    <row r="950" spans="1:21" x14ac:dyDescent="0.3">
      <c r="A950" s="114">
        <v>10140</v>
      </c>
      <c r="B950" s="114" t="s">
        <v>62</v>
      </c>
      <c r="C950" s="114" t="s">
        <v>65</v>
      </c>
      <c r="D950" s="114" t="s">
        <v>9335</v>
      </c>
      <c r="E950" s="114" t="s">
        <v>9336</v>
      </c>
      <c r="F950" s="115">
        <v>44104</v>
      </c>
      <c r="G950" s="114" t="s">
        <v>5354</v>
      </c>
      <c r="H950" s="116">
        <v>2800000</v>
      </c>
      <c r="I950" s="116">
        <v>2800000</v>
      </c>
      <c r="J950" s="116">
        <v>2800000</v>
      </c>
      <c r="K950" s="116">
        <v>0</v>
      </c>
      <c r="L950" s="116">
        <v>0</v>
      </c>
      <c r="M950" s="116">
        <v>0</v>
      </c>
      <c r="N950" s="116">
        <v>0</v>
      </c>
      <c r="O950" s="116">
        <v>0</v>
      </c>
      <c r="P950" s="116">
        <v>0</v>
      </c>
      <c r="Q950" s="27" t="str">
        <f t="shared" si="209"/>
        <v>Registered</v>
      </c>
      <c r="R950" s="94">
        <f t="shared" si="210"/>
        <v>1</v>
      </c>
      <c r="S950" s="95"/>
      <c r="T950" s="117">
        <f t="shared" si="211"/>
        <v>0</v>
      </c>
      <c r="U950" s="117">
        <f t="shared" si="212"/>
        <v>0</v>
      </c>
    </row>
    <row r="951" spans="1:21" x14ac:dyDescent="0.3">
      <c r="A951" s="114">
        <v>10141</v>
      </c>
      <c r="B951" s="114" t="s">
        <v>62</v>
      </c>
      <c r="C951" s="114" t="s">
        <v>65</v>
      </c>
      <c r="D951" s="114" t="s">
        <v>9337</v>
      </c>
      <c r="E951" s="114" t="s">
        <v>9338</v>
      </c>
      <c r="F951" s="115">
        <v>44218</v>
      </c>
      <c r="G951" s="114" t="s">
        <v>5414</v>
      </c>
      <c r="H951" s="116">
        <v>2821245</v>
      </c>
      <c r="I951" s="116">
        <v>2821245</v>
      </c>
      <c r="J951" s="116">
        <v>2821245</v>
      </c>
      <c r="K951" s="116">
        <v>0</v>
      </c>
      <c r="L951" s="116">
        <v>0</v>
      </c>
      <c r="M951" s="116">
        <v>0</v>
      </c>
      <c r="N951" s="116">
        <v>0</v>
      </c>
      <c r="O951" s="116">
        <v>0</v>
      </c>
      <c r="P951" s="116">
        <v>0</v>
      </c>
      <c r="Q951" s="27" t="str">
        <f t="shared" si="209"/>
        <v>Registered</v>
      </c>
      <c r="R951" s="94">
        <f t="shared" si="210"/>
        <v>1</v>
      </c>
      <c r="S951" s="95"/>
      <c r="T951" s="117">
        <f t="shared" si="211"/>
        <v>0</v>
      </c>
      <c r="U951" s="117">
        <f t="shared" si="212"/>
        <v>0</v>
      </c>
    </row>
    <row r="952" spans="1:21" x14ac:dyDescent="0.3">
      <c r="A952" s="114">
        <v>10142</v>
      </c>
      <c r="B952" s="114" t="s">
        <v>62</v>
      </c>
      <c r="C952" s="114" t="s">
        <v>65</v>
      </c>
      <c r="D952" s="114" t="s">
        <v>9339</v>
      </c>
      <c r="E952" s="114" t="s">
        <v>9240</v>
      </c>
      <c r="F952" s="115">
        <v>44226</v>
      </c>
      <c r="G952" s="114" t="s">
        <v>8611</v>
      </c>
      <c r="H952" s="116">
        <v>1896000</v>
      </c>
      <c r="I952" s="116">
        <v>1896000</v>
      </c>
      <c r="J952" s="116">
        <v>1896000</v>
      </c>
      <c r="K952" s="116">
        <v>0</v>
      </c>
      <c r="L952" s="116">
        <v>0</v>
      </c>
      <c r="M952" s="116">
        <v>0</v>
      </c>
      <c r="N952" s="116">
        <v>0</v>
      </c>
      <c r="O952" s="116">
        <v>0</v>
      </c>
      <c r="P952" s="116">
        <v>0</v>
      </c>
      <c r="Q952" s="27" t="str">
        <f t="shared" si="209"/>
        <v>Registered</v>
      </c>
      <c r="R952" s="94">
        <f t="shared" si="210"/>
        <v>1</v>
      </c>
      <c r="S952" s="95"/>
      <c r="T952" s="117">
        <f t="shared" si="211"/>
        <v>0</v>
      </c>
      <c r="U952" s="117">
        <f t="shared" si="212"/>
        <v>0</v>
      </c>
    </row>
    <row r="953" spans="1:21" x14ac:dyDescent="0.3">
      <c r="A953" s="114">
        <v>10143</v>
      </c>
      <c r="B953" s="114" t="s">
        <v>62</v>
      </c>
      <c r="C953" s="114" t="s">
        <v>65</v>
      </c>
      <c r="D953" s="114" t="s">
        <v>9340</v>
      </c>
      <c r="E953" s="114" t="s">
        <v>9314</v>
      </c>
      <c r="F953" s="115">
        <v>44060</v>
      </c>
      <c r="G953" s="114" t="s">
        <v>5342</v>
      </c>
      <c r="H953" s="116">
        <v>10340000</v>
      </c>
      <c r="I953" s="116">
        <v>10340000</v>
      </c>
      <c r="J953" s="116">
        <v>10340000</v>
      </c>
      <c r="K953" s="116">
        <v>0</v>
      </c>
      <c r="L953" s="116">
        <v>0</v>
      </c>
      <c r="M953" s="116">
        <v>0</v>
      </c>
      <c r="N953" s="116">
        <v>0</v>
      </c>
      <c r="O953" s="116">
        <v>0</v>
      </c>
      <c r="P953" s="116">
        <v>0</v>
      </c>
      <c r="Q953" s="27" t="str">
        <f t="shared" si="209"/>
        <v>Registered</v>
      </c>
      <c r="R953" s="94">
        <f t="shared" si="210"/>
        <v>1</v>
      </c>
      <c r="S953" s="95"/>
      <c r="T953" s="117">
        <f t="shared" si="211"/>
        <v>0</v>
      </c>
      <c r="U953" s="117">
        <f t="shared" si="212"/>
        <v>0</v>
      </c>
    </row>
    <row r="954" spans="1:21" x14ac:dyDescent="0.3">
      <c r="A954" s="114">
        <v>10144</v>
      </c>
      <c r="B954" s="114" t="s">
        <v>62</v>
      </c>
      <c r="C954" s="114" t="s">
        <v>65</v>
      </c>
      <c r="D954" s="114" t="s">
        <v>9341</v>
      </c>
      <c r="E954" s="114" t="s">
        <v>9342</v>
      </c>
      <c r="F954" s="115">
        <v>45626</v>
      </c>
      <c r="G954" s="114" t="s">
        <v>3194</v>
      </c>
      <c r="H954" s="116">
        <v>7000000</v>
      </c>
      <c r="I954" s="116">
        <v>7000000</v>
      </c>
      <c r="J954" s="116">
        <v>7000000</v>
      </c>
      <c r="K954" s="116">
        <v>0</v>
      </c>
      <c r="L954" s="116">
        <v>0</v>
      </c>
      <c r="M954" s="116">
        <v>0</v>
      </c>
      <c r="N954" s="116">
        <v>0</v>
      </c>
      <c r="O954" s="116">
        <v>0</v>
      </c>
      <c r="P954" s="116">
        <v>0</v>
      </c>
      <c r="Q954" s="27" t="str">
        <f t="shared" si="209"/>
        <v>Registered</v>
      </c>
      <c r="R954" s="94">
        <f t="shared" si="210"/>
        <v>1</v>
      </c>
      <c r="S954" s="95"/>
      <c r="T954" s="117">
        <f t="shared" si="211"/>
        <v>0</v>
      </c>
      <c r="U954" s="117">
        <f t="shared" si="212"/>
        <v>0</v>
      </c>
    </row>
    <row r="955" spans="1:21" x14ac:dyDescent="0.3">
      <c r="A955" s="114">
        <v>10145</v>
      </c>
      <c r="B955" s="114" t="s">
        <v>62</v>
      </c>
      <c r="C955" s="114" t="s">
        <v>65</v>
      </c>
      <c r="D955" s="114" t="s">
        <v>9343</v>
      </c>
      <c r="E955" s="114" t="s">
        <v>9344</v>
      </c>
      <c r="F955" s="115">
        <v>44316</v>
      </c>
      <c r="G955" s="114" t="s">
        <v>5119</v>
      </c>
      <c r="H955" s="116">
        <v>7244000</v>
      </c>
      <c r="I955" s="116">
        <v>7244000</v>
      </c>
      <c r="J955" s="116">
        <v>7244000</v>
      </c>
      <c r="K955" s="116">
        <v>0</v>
      </c>
      <c r="L955" s="116">
        <v>0</v>
      </c>
      <c r="M955" s="116">
        <v>0</v>
      </c>
      <c r="N955" s="116">
        <v>0</v>
      </c>
      <c r="O955" s="116">
        <v>0</v>
      </c>
      <c r="P955" s="116">
        <v>0</v>
      </c>
      <c r="Q955" s="27" t="str">
        <f t="shared" si="209"/>
        <v>Registered</v>
      </c>
      <c r="R955" s="94">
        <f t="shared" si="210"/>
        <v>1</v>
      </c>
      <c r="S955" s="95"/>
      <c r="T955" s="117">
        <f t="shared" si="211"/>
        <v>0</v>
      </c>
      <c r="U955" s="117">
        <f t="shared" si="212"/>
        <v>0</v>
      </c>
    </row>
    <row r="956" spans="1:21" x14ac:dyDescent="0.3">
      <c r="A956" s="114">
        <v>10146</v>
      </c>
      <c r="B956" s="114" t="s">
        <v>62</v>
      </c>
      <c r="C956" s="114" t="s">
        <v>65</v>
      </c>
      <c r="D956" s="114" t="s">
        <v>9345</v>
      </c>
      <c r="E956" s="114" t="s">
        <v>1794</v>
      </c>
      <c r="F956" s="115">
        <v>44089</v>
      </c>
      <c r="G956" s="114" t="s">
        <v>6439</v>
      </c>
      <c r="H956" s="116">
        <v>12075000</v>
      </c>
      <c r="I956" s="116">
        <v>12075000</v>
      </c>
      <c r="J956" s="116">
        <v>12075000</v>
      </c>
      <c r="K956" s="116">
        <v>0</v>
      </c>
      <c r="L956" s="116">
        <v>0</v>
      </c>
      <c r="M956" s="116">
        <v>0</v>
      </c>
      <c r="N956" s="116">
        <v>0</v>
      </c>
      <c r="O956" s="116">
        <v>0</v>
      </c>
      <c r="P956" s="116">
        <v>0</v>
      </c>
      <c r="Q956" s="27" t="str">
        <f t="shared" si="209"/>
        <v>Registered</v>
      </c>
      <c r="R956" s="94">
        <f t="shared" si="210"/>
        <v>1</v>
      </c>
      <c r="S956" s="95"/>
      <c r="T956" s="117">
        <f t="shared" si="211"/>
        <v>0</v>
      </c>
      <c r="U956" s="117">
        <f t="shared" si="212"/>
        <v>0</v>
      </c>
    </row>
    <row r="957" spans="1:21" x14ac:dyDescent="0.3">
      <c r="A957" s="114">
        <v>10147</v>
      </c>
      <c r="B957" s="114" t="s">
        <v>62</v>
      </c>
      <c r="C957" s="114" t="s">
        <v>65</v>
      </c>
      <c r="D957" s="114" t="s">
        <v>9346</v>
      </c>
      <c r="E957" s="114" t="s">
        <v>9347</v>
      </c>
      <c r="F957" s="115">
        <v>44236</v>
      </c>
      <c r="G957" s="114" t="s">
        <v>5455</v>
      </c>
      <c r="H957" s="116">
        <v>13740000</v>
      </c>
      <c r="I957" s="116">
        <v>13740000</v>
      </c>
      <c r="J957" s="116">
        <v>13740000</v>
      </c>
      <c r="K957" s="116">
        <v>0</v>
      </c>
      <c r="L957" s="116">
        <v>0</v>
      </c>
      <c r="M957" s="116">
        <v>0</v>
      </c>
      <c r="N957" s="116">
        <v>0</v>
      </c>
      <c r="O957" s="116">
        <v>0</v>
      </c>
      <c r="P957" s="116">
        <v>0</v>
      </c>
      <c r="Q957" s="27" t="str">
        <f t="shared" si="209"/>
        <v>Registered</v>
      </c>
      <c r="R957" s="94">
        <f t="shared" si="210"/>
        <v>1</v>
      </c>
      <c r="S957" s="95"/>
      <c r="T957" s="117">
        <f t="shared" si="211"/>
        <v>0</v>
      </c>
      <c r="U957" s="117">
        <f t="shared" si="212"/>
        <v>0</v>
      </c>
    </row>
    <row r="958" spans="1:21" x14ac:dyDescent="0.3">
      <c r="A958" s="114">
        <v>10148</v>
      </c>
      <c r="B958" s="114" t="s">
        <v>62</v>
      </c>
      <c r="C958" s="114" t="s">
        <v>65</v>
      </c>
      <c r="D958" s="114" t="s">
        <v>9348</v>
      </c>
      <c r="E958" s="114" t="s">
        <v>8634</v>
      </c>
      <c r="F958" s="115">
        <v>44131</v>
      </c>
      <c r="G958" s="114" t="s">
        <v>4845</v>
      </c>
      <c r="H958" s="116">
        <v>2000000</v>
      </c>
      <c r="I958" s="116">
        <v>2000000</v>
      </c>
      <c r="J958" s="116">
        <v>2000000</v>
      </c>
      <c r="K958" s="116">
        <v>0</v>
      </c>
      <c r="L958" s="116">
        <v>0</v>
      </c>
      <c r="M958" s="116">
        <v>0</v>
      </c>
      <c r="N958" s="116">
        <v>0</v>
      </c>
      <c r="O958" s="116">
        <v>0</v>
      </c>
      <c r="P958" s="116">
        <v>0</v>
      </c>
      <c r="Q958" s="27" t="str">
        <f t="shared" si="209"/>
        <v>Registered</v>
      </c>
      <c r="R958" s="94">
        <f t="shared" si="210"/>
        <v>1</v>
      </c>
      <c r="S958" s="95"/>
      <c r="T958" s="117">
        <f t="shared" si="211"/>
        <v>0</v>
      </c>
      <c r="U958" s="117">
        <f t="shared" si="212"/>
        <v>0</v>
      </c>
    </row>
    <row r="959" spans="1:21" x14ac:dyDescent="0.3">
      <c r="A959" s="114">
        <v>10149</v>
      </c>
      <c r="B959" s="114" t="s">
        <v>62</v>
      </c>
      <c r="C959" s="114" t="s">
        <v>65</v>
      </c>
      <c r="D959" s="114" t="s">
        <v>9349</v>
      </c>
      <c r="E959" s="114" t="s">
        <v>9350</v>
      </c>
      <c r="F959" s="115">
        <v>44156</v>
      </c>
      <c r="G959" s="114" t="s">
        <v>9351</v>
      </c>
      <c r="H959" s="116">
        <v>28976000</v>
      </c>
      <c r="I959" s="116">
        <v>28976000</v>
      </c>
      <c r="J959" s="116">
        <v>28976000</v>
      </c>
      <c r="K959" s="116">
        <v>0</v>
      </c>
      <c r="L959" s="116">
        <v>0</v>
      </c>
      <c r="M959" s="116">
        <v>0</v>
      </c>
      <c r="N959" s="116">
        <v>0</v>
      </c>
      <c r="O959" s="116">
        <v>0</v>
      </c>
      <c r="P959" s="116">
        <v>0</v>
      </c>
      <c r="Q959" s="27" t="str">
        <f t="shared" si="209"/>
        <v>Registered</v>
      </c>
      <c r="R959" s="94">
        <f t="shared" si="210"/>
        <v>1</v>
      </c>
      <c r="S959" s="95"/>
      <c r="T959" s="117">
        <f t="shared" si="211"/>
        <v>0</v>
      </c>
      <c r="U959" s="117">
        <f t="shared" si="212"/>
        <v>0</v>
      </c>
    </row>
    <row r="960" spans="1:21" x14ac:dyDescent="0.3">
      <c r="A960" s="114">
        <v>10150</v>
      </c>
      <c r="B960" s="114" t="s">
        <v>62</v>
      </c>
      <c r="C960" s="114" t="s">
        <v>65</v>
      </c>
      <c r="D960" s="114" t="s">
        <v>9352</v>
      </c>
      <c r="E960" s="114" t="s">
        <v>1506</v>
      </c>
      <c r="F960" s="115">
        <v>44104</v>
      </c>
      <c r="G960" s="114" t="s">
        <v>5347</v>
      </c>
      <c r="H960" s="116">
        <v>23000000</v>
      </c>
      <c r="I960" s="116">
        <v>23000000</v>
      </c>
      <c r="J960" s="116">
        <v>23000000</v>
      </c>
      <c r="K960" s="116">
        <v>0</v>
      </c>
      <c r="L960" s="116">
        <v>0</v>
      </c>
      <c r="M960" s="116">
        <v>0</v>
      </c>
      <c r="N960" s="116">
        <v>0</v>
      </c>
      <c r="O960" s="116">
        <v>0</v>
      </c>
      <c r="P960" s="116">
        <v>0</v>
      </c>
      <c r="Q960" s="27" t="str">
        <f t="shared" si="209"/>
        <v>Registered</v>
      </c>
      <c r="R960" s="94">
        <f t="shared" si="210"/>
        <v>1</v>
      </c>
      <c r="S960" s="95"/>
      <c r="T960" s="117">
        <f t="shared" si="211"/>
        <v>0</v>
      </c>
      <c r="U960" s="117">
        <f t="shared" si="212"/>
        <v>0</v>
      </c>
    </row>
    <row r="961" spans="1:21" x14ac:dyDescent="0.3">
      <c r="A961" s="114">
        <v>10151</v>
      </c>
      <c r="B961" s="114" t="s">
        <v>62</v>
      </c>
      <c r="C961" s="114" t="s">
        <v>65</v>
      </c>
      <c r="D961" s="114" t="s">
        <v>9353</v>
      </c>
      <c r="E961" s="114" t="s">
        <v>5457</v>
      </c>
      <c r="F961" s="115">
        <v>43997</v>
      </c>
      <c r="G961" s="114" t="s">
        <v>5353</v>
      </c>
      <c r="H961" s="116">
        <v>22512000</v>
      </c>
      <c r="I961" s="116">
        <v>22512000</v>
      </c>
      <c r="J961" s="116">
        <v>22512000</v>
      </c>
      <c r="K961" s="116">
        <v>0</v>
      </c>
      <c r="L961" s="116">
        <v>0</v>
      </c>
      <c r="M961" s="116">
        <v>0</v>
      </c>
      <c r="N961" s="116">
        <v>0</v>
      </c>
      <c r="O961" s="116">
        <v>0</v>
      </c>
      <c r="P961" s="116">
        <v>0</v>
      </c>
      <c r="Q961" s="27" t="str">
        <f t="shared" si="209"/>
        <v>Registered</v>
      </c>
      <c r="R961" s="94">
        <f t="shared" si="210"/>
        <v>1</v>
      </c>
      <c r="S961" s="95"/>
      <c r="T961" s="117">
        <f t="shared" si="211"/>
        <v>0</v>
      </c>
      <c r="U961" s="117">
        <f t="shared" si="212"/>
        <v>0</v>
      </c>
    </row>
    <row r="962" spans="1:21" s="101" customFormat="1" x14ac:dyDescent="0.3">
      <c r="A962" s="99">
        <v>10495</v>
      </c>
      <c r="B962" s="99" t="s">
        <v>62</v>
      </c>
      <c r="C962" s="99" t="s">
        <v>65</v>
      </c>
      <c r="D962" s="99" t="s">
        <v>9816</v>
      </c>
      <c r="E962" s="99" t="s">
        <v>1353</v>
      </c>
      <c r="F962" s="100">
        <v>45297</v>
      </c>
      <c r="G962" s="99" t="s">
        <v>1898</v>
      </c>
      <c r="H962" s="96">
        <v>29100000</v>
      </c>
      <c r="I962" s="96">
        <f>H962*R962</f>
        <v>29100000</v>
      </c>
      <c r="J962" s="96">
        <v>238000</v>
      </c>
      <c r="K962" s="96">
        <f t="shared" ref="K962:K963" si="213">I962-J962</f>
        <v>28862000</v>
      </c>
      <c r="L962" s="97">
        <f t="shared" ref="L962:L963" si="214">IF(AND($S962&gt;=0,$S962&lt;=30),$K962,0)</f>
        <v>0</v>
      </c>
      <c r="M962" s="97">
        <f t="shared" ref="M962:M963" si="215">IF(AND($S962&gt;=31,$S962&lt;=60),$K962,0)</f>
        <v>0</v>
      </c>
      <c r="N962" s="97">
        <f t="shared" ref="N962:N963" si="216">IF(AND($S962&gt;=61,$S962&lt;=90),$K962,0)</f>
        <v>0</v>
      </c>
      <c r="O962" s="97">
        <f t="shared" ref="O962:O963" si="217">IF(AND($S962&gt;=91,$S962&lt;=120),$K962,0)</f>
        <v>0</v>
      </c>
      <c r="P962" s="98">
        <f t="shared" ref="P962:P963" si="218">IF($S962&gt;120,$K962,0)</f>
        <v>28862000</v>
      </c>
      <c r="Q962" s="101" t="str">
        <f t="shared" ref="Q962:Q1025" si="219">IF(G962="01 Jan 1900","Unregistered","Registered")</f>
        <v>Unregistered</v>
      </c>
      <c r="R962" s="102">
        <v>1</v>
      </c>
      <c r="S962" s="95">
        <f t="shared" ref="S962:S963" si="220">DATE(2026,6,30)-F962</f>
        <v>906</v>
      </c>
    </row>
    <row r="963" spans="1:21" s="101" customFormat="1" x14ac:dyDescent="0.3">
      <c r="A963" s="99">
        <v>10920</v>
      </c>
      <c r="B963" s="99" t="s">
        <v>62</v>
      </c>
      <c r="C963" s="99" t="s">
        <v>65</v>
      </c>
      <c r="D963" s="99" t="s">
        <v>10274</v>
      </c>
      <c r="E963" s="99" t="s">
        <v>10275</v>
      </c>
      <c r="F963" s="100">
        <v>45199</v>
      </c>
      <c r="G963" s="99" t="s">
        <v>1898</v>
      </c>
      <c r="H963" s="96">
        <v>28140000</v>
      </c>
      <c r="I963" s="96">
        <f>H963*R963</f>
        <v>28140000</v>
      </c>
      <c r="J963" s="96">
        <v>14600000</v>
      </c>
      <c r="K963" s="96">
        <f t="shared" si="213"/>
        <v>13540000</v>
      </c>
      <c r="L963" s="97">
        <f t="shared" si="214"/>
        <v>0</v>
      </c>
      <c r="M963" s="97">
        <f t="shared" si="215"/>
        <v>0</v>
      </c>
      <c r="N963" s="97">
        <f t="shared" si="216"/>
        <v>0</v>
      </c>
      <c r="O963" s="97">
        <f t="shared" si="217"/>
        <v>0</v>
      </c>
      <c r="P963" s="98">
        <f t="shared" si="218"/>
        <v>13540000</v>
      </c>
      <c r="Q963" s="101" t="str">
        <f t="shared" si="219"/>
        <v>Unregistered</v>
      </c>
      <c r="R963" s="102">
        <v>1</v>
      </c>
      <c r="S963" s="95">
        <f t="shared" si="220"/>
        <v>1004</v>
      </c>
    </row>
    <row r="964" spans="1:21" x14ac:dyDescent="0.3">
      <c r="A964" s="114">
        <v>752</v>
      </c>
      <c r="B964" s="114" t="s">
        <v>1657</v>
      </c>
      <c r="C964" s="114" t="s">
        <v>1255</v>
      </c>
      <c r="D964" s="114" t="s">
        <v>4011</v>
      </c>
      <c r="E964" s="114" t="s">
        <v>4012</v>
      </c>
      <c r="F964" s="115">
        <v>44804</v>
      </c>
      <c r="G964" s="114" t="s">
        <v>4013</v>
      </c>
      <c r="H964" s="116">
        <v>4400000</v>
      </c>
      <c r="I964" s="116">
        <v>4400000</v>
      </c>
      <c r="J964" s="116">
        <v>4070000</v>
      </c>
      <c r="K964" s="116">
        <v>330000</v>
      </c>
      <c r="L964" s="116">
        <v>0</v>
      </c>
      <c r="M964" s="116">
        <v>0</v>
      </c>
      <c r="N964" s="116">
        <v>0</v>
      </c>
      <c r="O964" s="116">
        <v>0</v>
      </c>
      <c r="P964" s="116">
        <v>330000</v>
      </c>
      <c r="Q964" s="27" t="str">
        <f t="shared" si="219"/>
        <v>Registered</v>
      </c>
      <c r="R964" s="94">
        <f t="shared" ref="R964:R1027" si="221">(I964/H964)</f>
        <v>1</v>
      </c>
      <c r="S964" s="95"/>
      <c r="T964" s="117">
        <f t="shared" ref="T964:T1027" si="222">L964+M964+N964+O964+P964</f>
        <v>330000</v>
      </c>
      <c r="U964" s="117">
        <f t="shared" ref="U964:U1027" si="223">K964-T964</f>
        <v>0</v>
      </c>
    </row>
    <row r="965" spans="1:21" x14ac:dyDescent="0.3">
      <c r="A965" s="114">
        <v>9490</v>
      </c>
      <c r="B965" s="114" t="s">
        <v>1657</v>
      </c>
      <c r="C965" s="114" t="s">
        <v>1255</v>
      </c>
      <c r="D965" s="114" t="s">
        <v>8649</v>
      </c>
      <c r="E965" s="114" t="s">
        <v>8650</v>
      </c>
      <c r="F965" s="115">
        <v>44561</v>
      </c>
      <c r="G965" s="114" t="s">
        <v>5162</v>
      </c>
      <c r="H965" s="116">
        <v>4000000</v>
      </c>
      <c r="I965" s="116">
        <v>4000000</v>
      </c>
      <c r="J965" s="116">
        <v>4000000</v>
      </c>
      <c r="K965" s="116">
        <v>0</v>
      </c>
      <c r="L965" s="116">
        <v>0</v>
      </c>
      <c r="M965" s="116">
        <v>0</v>
      </c>
      <c r="N965" s="116">
        <v>0</v>
      </c>
      <c r="O965" s="116">
        <v>0</v>
      </c>
      <c r="P965" s="116">
        <v>0</v>
      </c>
      <c r="Q965" s="27" t="str">
        <f t="shared" si="219"/>
        <v>Registered</v>
      </c>
      <c r="R965" s="94">
        <f t="shared" si="221"/>
        <v>1</v>
      </c>
      <c r="S965" s="95"/>
      <c r="T965" s="117">
        <f t="shared" si="222"/>
        <v>0</v>
      </c>
      <c r="U965" s="117">
        <f t="shared" si="223"/>
        <v>0</v>
      </c>
    </row>
    <row r="966" spans="1:21" x14ac:dyDescent="0.3">
      <c r="A966" s="114">
        <v>9491</v>
      </c>
      <c r="B966" s="114" t="s">
        <v>1657</v>
      </c>
      <c r="C966" s="114" t="s">
        <v>1255</v>
      </c>
      <c r="D966" s="114" t="s">
        <v>8651</v>
      </c>
      <c r="E966" s="114" t="s">
        <v>8652</v>
      </c>
      <c r="F966" s="115">
        <v>45138</v>
      </c>
      <c r="G966" s="114" t="s">
        <v>3056</v>
      </c>
      <c r="H966" s="116">
        <v>4403738</v>
      </c>
      <c r="I966" s="116">
        <v>4403738</v>
      </c>
      <c r="J966" s="116">
        <v>4403738</v>
      </c>
      <c r="K966" s="116">
        <v>0</v>
      </c>
      <c r="L966" s="116">
        <v>0</v>
      </c>
      <c r="M966" s="116">
        <v>0</v>
      </c>
      <c r="N966" s="116">
        <v>0</v>
      </c>
      <c r="O966" s="116">
        <v>0</v>
      </c>
      <c r="P966" s="116">
        <v>0</v>
      </c>
      <c r="Q966" s="27" t="str">
        <f t="shared" si="219"/>
        <v>Registered</v>
      </c>
      <c r="R966" s="94">
        <f t="shared" si="221"/>
        <v>1</v>
      </c>
      <c r="S966" s="95"/>
      <c r="T966" s="117">
        <f t="shared" si="222"/>
        <v>0</v>
      </c>
      <c r="U966" s="117">
        <f t="shared" si="223"/>
        <v>0</v>
      </c>
    </row>
    <row r="967" spans="1:21" x14ac:dyDescent="0.3">
      <c r="A967" s="114">
        <v>9492</v>
      </c>
      <c r="B967" s="114" t="s">
        <v>1657</v>
      </c>
      <c r="C967" s="114" t="s">
        <v>1255</v>
      </c>
      <c r="D967" s="114" t="s">
        <v>8653</v>
      </c>
      <c r="E967" s="114" t="s">
        <v>8654</v>
      </c>
      <c r="F967" s="115">
        <v>45251</v>
      </c>
      <c r="G967" s="114" t="s">
        <v>5384</v>
      </c>
      <c r="H967" s="116">
        <v>4420128</v>
      </c>
      <c r="I967" s="116">
        <v>4420128</v>
      </c>
      <c r="J967" s="116">
        <v>4420128</v>
      </c>
      <c r="K967" s="116">
        <v>0</v>
      </c>
      <c r="L967" s="116">
        <v>0</v>
      </c>
      <c r="M967" s="116">
        <v>0</v>
      </c>
      <c r="N967" s="116">
        <v>0</v>
      </c>
      <c r="O967" s="116">
        <v>0</v>
      </c>
      <c r="P967" s="116">
        <v>0</v>
      </c>
      <c r="Q967" s="27" t="str">
        <f t="shared" si="219"/>
        <v>Registered</v>
      </c>
      <c r="R967" s="94">
        <f t="shared" si="221"/>
        <v>1</v>
      </c>
      <c r="S967" s="95"/>
      <c r="T967" s="117">
        <f t="shared" si="222"/>
        <v>0</v>
      </c>
      <c r="U967" s="117">
        <f t="shared" si="223"/>
        <v>0</v>
      </c>
    </row>
    <row r="968" spans="1:21" x14ac:dyDescent="0.3">
      <c r="A968" s="114">
        <v>9493</v>
      </c>
      <c r="B968" s="114" t="s">
        <v>1657</v>
      </c>
      <c r="C968" s="114" t="s">
        <v>1255</v>
      </c>
      <c r="D968" s="114" t="s">
        <v>8655</v>
      </c>
      <c r="E968" s="114" t="s">
        <v>8656</v>
      </c>
      <c r="F968" s="115">
        <v>45127</v>
      </c>
      <c r="G968" s="114" t="s">
        <v>3591</v>
      </c>
      <c r="H968" s="116">
        <v>4855950</v>
      </c>
      <c r="I968" s="116">
        <v>4855950</v>
      </c>
      <c r="J968" s="116">
        <v>4855950</v>
      </c>
      <c r="K968" s="116">
        <v>0</v>
      </c>
      <c r="L968" s="116">
        <v>0</v>
      </c>
      <c r="M968" s="116">
        <v>0</v>
      </c>
      <c r="N968" s="116">
        <v>0</v>
      </c>
      <c r="O968" s="116">
        <v>0</v>
      </c>
      <c r="P968" s="116">
        <v>0</v>
      </c>
      <c r="Q968" s="27" t="str">
        <f t="shared" si="219"/>
        <v>Registered</v>
      </c>
      <c r="R968" s="94">
        <f t="shared" si="221"/>
        <v>1</v>
      </c>
      <c r="S968" s="95"/>
      <c r="T968" s="117">
        <f t="shared" si="222"/>
        <v>0</v>
      </c>
      <c r="U968" s="117">
        <f t="shared" si="223"/>
        <v>0</v>
      </c>
    </row>
    <row r="969" spans="1:21" x14ac:dyDescent="0.3">
      <c r="A969" s="114">
        <v>9494</v>
      </c>
      <c r="B969" s="114" t="s">
        <v>1657</v>
      </c>
      <c r="C969" s="114" t="s">
        <v>1255</v>
      </c>
      <c r="D969" s="114" t="s">
        <v>8657</v>
      </c>
      <c r="E969" s="114" t="s">
        <v>8658</v>
      </c>
      <c r="F969" s="115">
        <v>45199</v>
      </c>
      <c r="G969" s="114" t="s">
        <v>1963</v>
      </c>
      <c r="H969" s="116">
        <v>4403738</v>
      </c>
      <c r="I969" s="116">
        <v>4403738</v>
      </c>
      <c r="J969" s="116">
        <v>4403738</v>
      </c>
      <c r="K969" s="116">
        <v>0</v>
      </c>
      <c r="L969" s="116">
        <v>0</v>
      </c>
      <c r="M969" s="116">
        <v>0</v>
      </c>
      <c r="N969" s="116">
        <v>0</v>
      </c>
      <c r="O969" s="116">
        <v>0</v>
      </c>
      <c r="P969" s="116">
        <v>0</v>
      </c>
      <c r="Q969" s="27" t="str">
        <f t="shared" si="219"/>
        <v>Registered</v>
      </c>
      <c r="R969" s="94">
        <f t="shared" si="221"/>
        <v>1</v>
      </c>
      <c r="S969" s="95"/>
      <c r="T969" s="117">
        <f t="shared" si="222"/>
        <v>0</v>
      </c>
      <c r="U969" s="117">
        <f t="shared" si="223"/>
        <v>0</v>
      </c>
    </row>
    <row r="970" spans="1:21" x14ac:dyDescent="0.3">
      <c r="A970" s="114">
        <v>9495</v>
      </c>
      <c r="B970" s="114" t="s">
        <v>1657</v>
      </c>
      <c r="C970" s="114" t="s">
        <v>1255</v>
      </c>
      <c r="D970" s="114" t="s">
        <v>8659</v>
      </c>
      <c r="E970" s="114" t="s">
        <v>8660</v>
      </c>
      <c r="F970" s="115">
        <v>45147</v>
      </c>
      <c r="G970" s="114" t="s">
        <v>2424</v>
      </c>
      <c r="H970" s="116">
        <v>4732925</v>
      </c>
      <c r="I970" s="116">
        <v>4732925</v>
      </c>
      <c r="J970" s="116">
        <v>4732925</v>
      </c>
      <c r="K970" s="116">
        <v>0</v>
      </c>
      <c r="L970" s="116">
        <v>0</v>
      </c>
      <c r="M970" s="116">
        <v>0</v>
      </c>
      <c r="N970" s="116">
        <v>0</v>
      </c>
      <c r="O970" s="116">
        <v>0</v>
      </c>
      <c r="P970" s="116">
        <v>0</v>
      </c>
      <c r="Q970" s="27" t="str">
        <f t="shared" si="219"/>
        <v>Registered</v>
      </c>
      <c r="R970" s="94">
        <f t="shared" si="221"/>
        <v>1</v>
      </c>
      <c r="S970" s="95"/>
      <c r="T970" s="117">
        <f t="shared" si="222"/>
        <v>0</v>
      </c>
      <c r="U970" s="117">
        <f t="shared" si="223"/>
        <v>0</v>
      </c>
    </row>
    <row r="971" spans="1:21" x14ac:dyDescent="0.3">
      <c r="A971" s="114">
        <v>9496</v>
      </c>
      <c r="B971" s="114" t="s">
        <v>1657</v>
      </c>
      <c r="C971" s="114" t="s">
        <v>1255</v>
      </c>
      <c r="D971" s="114" t="s">
        <v>8661</v>
      </c>
      <c r="E971" s="114" t="s">
        <v>8662</v>
      </c>
      <c r="F971" s="115">
        <v>45412</v>
      </c>
      <c r="G971" s="114" t="s">
        <v>3317</v>
      </c>
      <c r="H971" s="116">
        <v>4919715</v>
      </c>
      <c r="I971" s="116">
        <v>4919715</v>
      </c>
      <c r="J971" s="116">
        <v>4919715</v>
      </c>
      <c r="K971" s="116">
        <v>0</v>
      </c>
      <c r="L971" s="116">
        <v>0</v>
      </c>
      <c r="M971" s="116">
        <v>0</v>
      </c>
      <c r="N971" s="116">
        <v>0</v>
      </c>
      <c r="O971" s="116">
        <v>0</v>
      </c>
      <c r="P971" s="116">
        <v>0</v>
      </c>
      <c r="Q971" s="27" t="str">
        <f t="shared" si="219"/>
        <v>Registered</v>
      </c>
      <c r="R971" s="94">
        <f t="shared" si="221"/>
        <v>1</v>
      </c>
      <c r="S971" s="95"/>
      <c r="T971" s="117">
        <f t="shared" si="222"/>
        <v>0</v>
      </c>
      <c r="U971" s="117">
        <f t="shared" si="223"/>
        <v>0</v>
      </c>
    </row>
    <row r="972" spans="1:21" x14ac:dyDescent="0.3">
      <c r="A972" s="114">
        <v>9497</v>
      </c>
      <c r="B972" s="114" t="s">
        <v>1657</v>
      </c>
      <c r="C972" s="114" t="s">
        <v>1255</v>
      </c>
      <c r="D972" s="114" t="s">
        <v>8663</v>
      </c>
      <c r="E972" s="114" t="s">
        <v>8664</v>
      </c>
      <c r="F972" s="115">
        <v>45382</v>
      </c>
      <c r="G972" s="114" t="s">
        <v>1517</v>
      </c>
      <c r="H972" s="116">
        <v>4495000</v>
      </c>
      <c r="I972" s="116">
        <v>4495000</v>
      </c>
      <c r="J972" s="116">
        <v>4495000</v>
      </c>
      <c r="K972" s="116">
        <v>0</v>
      </c>
      <c r="L972" s="116">
        <v>0</v>
      </c>
      <c r="M972" s="116">
        <v>0</v>
      </c>
      <c r="N972" s="116">
        <v>0</v>
      </c>
      <c r="O972" s="116">
        <v>0</v>
      </c>
      <c r="P972" s="116">
        <v>0</v>
      </c>
      <c r="Q972" s="27" t="str">
        <f t="shared" si="219"/>
        <v>Registered</v>
      </c>
      <c r="R972" s="94">
        <f t="shared" si="221"/>
        <v>1</v>
      </c>
      <c r="S972" s="95"/>
      <c r="T972" s="117">
        <f t="shared" si="222"/>
        <v>0</v>
      </c>
      <c r="U972" s="117">
        <f t="shared" si="223"/>
        <v>0</v>
      </c>
    </row>
    <row r="973" spans="1:21" x14ac:dyDescent="0.3">
      <c r="A973" s="114">
        <v>9498</v>
      </c>
      <c r="B973" s="114" t="s">
        <v>1657</v>
      </c>
      <c r="C973" s="114" t="s">
        <v>1255</v>
      </c>
      <c r="D973" s="114" t="s">
        <v>8665</v>
      </c>
      <c r="E973" s="114" t="s">
        <v>8666</v>
      </c>
      <c r="F973" s="115">
        <v>44237</v>
      </c>
      <c r="G973" s="114" t="s">
        <v>8667</v>
      </c>
      <c r="H973" s="116">
        <v>4151520</v>
      </c>
      <c r="I973" s="116">
        <v>4151520</v>
      </c>
      <c r="J973" s="116">
        <v>4151520</v>
      </c>
      <c r="K973" s="116">
        <v>0</v>
      </c>
      <c r="L973" s="116">
        <v>0</v>
      </c>
      <c r="M973" s="116">
        <v>0</v>
      </c>
      <c r="N973" s="116">
        <v>0</v>
      </c>
      <c r="O973" s="116">
        <v>0</v>
      </c>
      <c r="P973" s="116">
        <v>0</v>
      </c>
      <c r="Q973" s="27" t="str">
        <f t="shared" si="219"/>
        <v>Registered</v>
      </c>
      <c r="R973" s="94">
        <f t="shared" si="221"/>
        <v>1</v>
      </c>
      <c r="S973" s="95"/>
      <c r="T973" s="117">
        <f t="shared" si="222"/>
        <v>0</v>
      </c>
      <c r="U973" s="117">
        <f t="shared" si="223"/>
        <v>0</v>
      </c>
    </row>
    <row r="974" spans="1:21" x14ac:dyDescent="0.3">
      <c r="A974" s="114">
        <v>9499</v>
      </c>
      <c r="B974" s="114" t="s">
        <v>1657</v>
      </c>
      <c r="C974" s="114" t="s">
        <v>1255</v>
      </c>
      <c r="D974" s="114" t="s">
        <v>8668</v>
      </c>
      <c r="E974" s="114" t="s">
        <v>8669</v>
      </c>
      <c r="F974" s="115">
        <v>45012</v>
      </c>
      <c r="G974" s="114" t="s">
        <v>3094</v>
      </c>
      <c r="H974" s="116">
        <v>4728000</v>
      </c>
      <c r="I974" s="116">
        <v>4728000</v>
      </c>
      <c r="J974" s="116">
        <v>4728000</v>
      </c>
      <c r="K974" s="116">
        <v>0</v>
      </c>
      <c r="L974" s="116">
        <v>0</v>
      </c>
      <c r="M974" s="116">
        <v>0</v>
      </c>
      <c r="N974" s="116">
        <v>0</v>
      </c>
      <c r="O974" s="116">
        <v>0</v>
      </c>
      <c r="P974" s="116">
        <v>0</v>
      </c>
      <c r="Q974" s="27" t="str">
        <f t="shared" si="219"/>
        <v>Registered</v>
      </c>
      <c r="R974" s="94">
        <f t="shared" si="221"/>
        <v>1</v>
      </c>
      <c r="S974" s="95"/>
      <c r="T974" s="117">
        <f t="shared" si="222"/>
        <v>0</v>
      </c>
      <c r="U974" s="117">
        <f t="shared" si="223"/>
        <v>0</v>
      </c>
    </row>
    <row r="975" spans="1:21" x14ac:dyDescent="0.3">
      <c r="A975" s="114">
        <v>9500</v>
      </c>
      <c r="B975" s="114" t="s">
        <v>1657</v>
      </c>
      <c r="C975" s="114" t="s">
        <v>1255</v>
      </c>
      <c r="D975" s="114" t="s">
        <v>8670</v>
      </c>
      <c r="E975" s="114" t="s">
        <v>8671</v>
      </c>
      <c r="F975" s="115">
        <v>45260</v>
      </c>
      <c r="G975" s="114" t="s">
        <v>2060</v>
      </c>
      <c r="H975" s="116">
        <v>4404690</v>
      </c>
      <c r="I975" s="116">
        <v>4404690</v>
      </c>
      <c r="J975" s="116">
        <v>4404690</v>
      </c>
      <c r="K975" s="116">
        <v>0</v>
      </c>
      <c r="L975" s="116">
        <v>0</v>
      </c>
      <c r="M975" s="116">
        <v>0</v>
      </c>
      <c r="N975" s="116">
        <v>0</v>
      </c>
      <c r="O975" s="116">
        <v>0</v>
      </c>
      <c r="P975" s="116">
        <v>0</v>
      </c>
      <c r="Q975" s="27" t="str">
        <f t="shared" si="219"/>
        <v>Registered</v>
      </c>
      <c r="R975" s="94">
        <f t="shared" si="221"/>
        <v>1</v>
      </c>
      <c r="S975" s="95"/>
      <c r="T975" s="117">
        <f t="shared" si="222"/>
        <v>0</v>
      </c>
      <c r="U975" s="117">
        <f t="shared" si="223"/>
        <v>0</v>
      </c>
    </row>
    <row r="976" spans="1:21" x14ac:dyDescent="0.3">
      <c r="A976" s="114">
        <v>9501</v>
      </c>
      <c r="B976" s="114" t="s">
        <v>1657</v>
      </c>
      <c r="C976" s="114" t="s">
        <v>1255</v>
      </c>
      <c r="D976" s="114" t="s">
        <v>8672</v>
      </c>
      <c r="E976" s="114" t="s">
        <v>8673</v>
      </c>
      <c r="F976" s="115">
        <v>44921</v>
      </c>
      <c r="G976" s="114" t="s">
        <v>3809</v>
      </c>
      <c r="H976" s="116">
        <v>4495000</v>
      </c>
      <c r="I976" s="116">
        <v>4495000</v>
      </c>
      <c r="J976" s="116">
        <v>4495000</v>
      </c>
      <c r="K976" s="116">
        <v>0</v>
      </c>
      <c r="L976" s="116">
        <v>0</v>
      </c>
      <c r="M976" s="116">
        <v>0</v>
      </c>
      <c r="N976" s="116">
        <v>0</v>
      </c>
      <c r="O976" s="116">
        <v>0</v>
      </c>
      <c r="P976" s="116">
        <v>0</v>
      </c>
      <c r="Q976" s="27" t="str">
        <f t="shared" si="219"/>
        <v>Registered</v>
      </c>
      <c r="R976" s="94">
        <f t="shared" si="221"/>
        <v>1</v>
      </c>
      <c r="S976" s="95"/>
      <c r="T976" s="117">
        <f t="shared" si="222"/>
        <v>0</v>
      </c>
      <c r="U976" s="117">
        <f t="shared" si="223"/>
        <v>0</v>
      </c>
    </row>
    <row r="977" spans="1:21" x14ac:dyDescent="0.3">
      <c r="A977" s="114">
        <v>9502</v>
      </c>
      <c r="B977" s="114" t="s">
        <v>1657</v>
      </c>
      <c r="C977" s="114" t="s">
        <v>1255</v>
      </c>
      <c r="D977" s="114" t="s">
        <v>8674</v>
      </c>
      <c r="E977" s="114" t="s">
        <v>8675</v>
      </c>
      <c r="F977" s="115">
        <v>44672</v>
      </c>
      <c r="G977" s="114" t="s">
        <v>5101</v>
      </c>
      <c r="H977" s="116">
        <v>4495000</v>
      </c>
      <c r="I977" s="116">
        <v>4495000</v>
      </c>
      <c r="J977" s="116">
        <v>4495000</v>
      </c>
      <c r="K977" s="116">
        <v>0</v>
      </c>
      <c r="L977" s="116">
        <v>0</v>
      </c>
      <c r="M977" s="116">
        <v>0</v>
      </c>
      <c r="N977" s="116">
        <v>0</v>
      </c>
      <c r="O977" s="116">
        <v>0</v>
      </c>
      <c r="P977" s="116">
        <v>0</v>
      </c>
      <c r="Q977" s="27" t="str">
        <f t="shared" si="219"/>
        <v>Registered</v>
      </c>
      <c r="R977" s="94">
        <f t="shared" si="221"/>
        <v>1</v>
      </c>
      <c r="S977" s="95"/>
      <c r="T977" s="117">
        <f t="shared" si="222"/>
        <v>0</v>
      </c>
      <c r="U977" s="117">
        <f t="shared" si="223"/>
        <v>0</v>
      </c>
    </row>
    <row r="978" spans="1:21" x14ac:dyDescent="0.3">
      <c r="A978" s="114">
        <v>9503</v>
      </c>
      <c r="B978" s="114" t="s">
        <v>1657</v>
      </c>
      <c r="C978" s="114" t="s">
        <v>1255</v>
      </c>
      <c r="D978" s="114" t="s">
        <v>8676</v>
      </c>
      <c r="E978" s="114" t="s">
        <v>8677</v>
      </c>
      <c r="F978" s="115">
        <v>44915</v>
      </c>
      <c r="G978" s="114" t="s">
        <v>2635</v>
      </c>
      <c r="H978" s="116">
        <v>4495000</v>
      </c>
      <c r="I978" s="116">
        <v>4495000</v>
      </c>
      <c r="J978" s="116">
        <v>4495000</v>
      </c>
      <c r="K978" s="116">
        <v>0</v>
      </c>
      <c r="L978" s="116">
        <v>0</v>
      </c>
      <c r="M978" s="116">
        <v>0</v>
      </c>
      <c r="N978" s="116">
        <v>0</v>
      </c>
      <c r="O978" s="116">
        <v>0</v>
      </c>
      <c r="P978" s="116">
        <v>0</v>
      </c>
      <c r="Q978" s="27" t="str">
        <f t="shared" si="219"/>
        <v>Registered</v>
      </c>
      <c r="R978" s="94">
        <f t="shared" si="221"/>
        <v>1</v>
      </c>
      <c r="S978" s="95"/>
      <c r="T978" s="117">
        <f t="shared" si="222"/>
        <v>0</v>
      </c>
      <c r="U978" s="117">
        <f t="shared" si="223"/>
        <v>0</v>
      </c>
    </row>
    <row r="979" spans="1:21" x14ac:dyDescent="0.3">
      <c r="A979" s="114">
        <v>9504</v>
      </c>
      <c r="B979" s="114" t="s">
        <v>1657</v>
      </c>
      <c r="C979" s="114" t="s">
        <v>1255</v>
      </c>
      <c r="D979" s="114" t="s">
        <v>8678</v>
      </c>
      <c r="E979" s="114" t="s">
        <v>8679</v>
      </c>
      <c r="F979" s="115">
        <v>45260</v>
      </c>
      <c r="G979" s="114" t="s">
        <v>4964</v>
      </c>
      <c r="H979" s="116">
        <v>4361526</v>
      </c>
      <c r="I979" s="116">
        <v>4361526</v>
      </c>
      <c r="J979" s="116">
        <v>4361526</v>
      </c>
      <c r="K979" s="116">
        <v>0</v>
      </c>
      <c r="L979" s="116">
        <v>0</v>
      </c>
      <c r="M979" s="116">
        <v>0</v>
      </c>
      <c r="N979" s="116">
        <v>0</v>
      </c>
      <c r="O979" s="116">
        <v>0</v>
      </c>
      <c r="P979" s="116">
        <v>0</v>
      </c>
      <c r="Q979" s="27" t="str">
        <f t="shared" si="219"/>
        <v>Registered</v>
      </c>
      <c r="R979" s="94">
        <f t="shared" si="221"/>
        <v>1</v>
      </c>
      <c r="S979" s="95"/>
      <c r="T979" s="117">
        <f t="shared" si="222"/>
        <v>0</v>
      </c>
      <c r="U979" s="117">
        <f t="shared" si="223"/>
        <v>0</v>
      </c>
    </row>
    <row r="980" spans="1:21" x14ac:dyDescent="0.3">
      <c r="A980" s="114">
        <v>9505</v>
      </c>
      <c r="B980" s="114" t="s">
        <v>1657</v>
      </c>
      <c r="C980" s="114" t="s">
        <v>1255</v>
      </c>
      <c r="D980" s="114" t="s">
        <v>8680</v>
      </c>
      <c r="E980" s="114" t="s">
        <v>8681</v>
      </c>
      <c r="F980" s="115">
        <v>45062</v>
      </c>
      <c r="G980" s="114" t="s">
        <v>5182</v>
      </c>
      <c r="H980" s="116">
        <v>4336020</v>
      </c>
      <c r="I980" s="116">
        <v>4336020</v>
      </c>
      <c r="J980" s="116">
        <v>4336020</v>
      </c>
      <c r="K980" s="116">
        <v>0</v>
      </c>
      <c r="L980" s="116">
        <v>0</v>
      </c>
      <c r="M980" s="116">
        <v>0</v>
      </c>
      <c r="N980" s="116">
        <v>0</v>
      </c>
      <c r="O980" s="116">
        <v>0</v>
      </c>
      <c r="P980" s="116">
        <v>0</v>
      </c>
      <c r="Q980" s="27" t="str">
        <f t="shared" si="219"/>
        <v>Registered</v>
      </c>
      <c r="R980" s="94">
        <f t="shared" si="221"/>
        <v>1</v>
      </c>
      <c r="S980" s="95"/>
      <c r="T980" s="117">
        <f t="shared" si="222"/>
        <v>0</v>
      </c>
      <c r="U980" s="117">
        <f t="shared" si="223"/>
        <v>0</v>
      </c>
    </row>
    <row r="981" spans="1:21" x14ac:dyDescent="0.3">
      <c r="A981" s="114">
        <v>9506</v>
      </c>
      <c r="B981" s="114" t="s">
        <v>1657</v>
      </c>
      <c r="C981" s="114" t="s">
        <v>1255</v>
      </c>
      <c r="D981" s="114" t="s">
        <v>8682</v>
      </c>
      <c r="E981" s="114" t="s">
        <v>8683</v>
      </c>
      <c r="F981" s="115">
        <v>45190</v>
      </c>
      <c r="G981" s="114" t="s">
        <v>5185</v>
      </c>
      <c r="H981" s="116">
        <v>4732925</v>
      </c>
      <c r="I981" s="116">
        <v>4732925</v>
      </c>
      <c r="J981" s="116">
        <v>4732925</v>
      </c>
      <c r="K981" s="116">
        <v>0</v>
      </c>
      <c r="L981" s="116">
        <v>0</v>
      </c>
      <c r="M981" s="116">
        <v>0</v>
      </c>
      <c r="N981" s="116">
        <v>0</v>
      </c>
      <c r="O981" s="116">
        <v>0</v>
      </c>
      <c r="P981" s="116">
        <v>0</v>
      </c>
      <c r="Q981" s="27" t="str">
        <f t="shared" si="219"/>
        <v>Registered</v>
      </c>
      <c r="R981" s="94">
        <f t="shared" si="221"/>
        <v>1</v>
      </c>
      <c r="S981" s="95"/>
      <c r="T981" s="117">
        <f t="shared" si="222"/>
        <v>0</v>
      </c>
      <c r="U981" s="117">
        <f t="shared" si="223"/>
        <v>0</v>
      </c>
    </row>
    <row r="982" spans="1:21" x14ac:dyDescent="0.3">
      <c r="A982" s="114">
        <v>9507</v>
      </c>
      <c r="B982" s="114" t="s">
        <v>1657</v>
      </c>
      <c r="C982" s="114" t="s">
        <v>1255</v>
      </c>
      <c r="D982" s="114" t="s">
        <v>8684</v>
      </c>
      <c r="E982" s="114" t="s">
        <v>8685</v>
      </c>
      <c r="F982" s="115">
        <v>44901</v>
      </c>
      <c r="G982" s="114" t="s">
        <v>3010</v>
      </c>
      <c r="H982" s="116">
        <v>4400000</v>
      </c>
      <c r="I982" s="116">
        <v>4400000</v>
      </c>
      <c r="J982" s="116">
        <v>4400000</v>
      </c>
      <c r="K982" s="116">
        <v>0</v>
      </c>
      <c r="L982" s="116">
        <v>0</v>
      </c>
      <c r="M982" s="116">
        <v>0</v>
      </c>
      <c r="N982" s="116">
        <v>0</v>
      </c>
      <c r="O982" s="116">
        <v>0</v>
      </c>
      <c r="P982" s="116">
        <v>0</v>
      </c>
      <c r="Q982" s="27" t="str">
        <f t="shared" si="219"/>
        <v>Registered</v>
      </c>
      <c r="R982" s="94">
        <f t="shared" si="221"/>
        <v>1</v>
      </c>
      <c r="S982" s="95"/>
      <c r="T982" s="117">
        <f t="shared" si="222"/>
        <v>0</v>
      </c>
      <c r="U982" s="117">
        <f t="shared" si="223"/>
        <v>0</v>
      </c>
    </row>
    <row r="983" spans="1:21" x14ac:dyDescent="0.3">
      <c r="A983" s="114">
        <v>9508</v>
      </c>
      <c r="B983" s="114" t="s">
        <v>1657</v>
      </c>
      <c r="C983" s="114" t="s">
        <v>1255</v>
      </c>
      <c r="D983" s="114" t="s">
        <v>8686</v>
      </c>
      <c r="E983" s="114" t="s">
        <v>2652</v>
      </c>
      <c r="F983" s="115">
        <v>45169</v>
      </c>
      <c r="G983" s="114" t="s">
        <v>2732</v>
      </c>
      <c r="H983" s="116">
        <v>4330625</v>
      </c>
      <c r="I983" s="116">
        <v>4330625</v>
      </c>
      <c r="J983" s="116">
        <v>4330625</v>
      </c>
      <c r="K983" s="116">
        <v>0</v>
      </c>
      <c r="L983" s="116">
        <v>0</v>
      </c>
      <c r="M983" s="116">
        <v>0</v>
      </c>
      <c r="N983" s="116">
        <v>0</v>
      </c>
      <c r="O983" s="116">
        <v>0</v>
      </c>
      <c r="P983" s="116">
        <v>0</v>
      </c>
      <c r="Q983" s="27" t="str">
        <f t="shared" si="219"/>
        <v>Registered</v>
      </c>
      <c r="R983" s="94">
        <f t="shared" si="221"/>
        <v>1</v>
      </c>
      <c r="S983" s="95"/>
      <c r="T983" s="117">
        <f t="shared" si="222"/>
        <v>0</v>
      </c>
      <c r="U983" s="117">
        <f t="shared" si="223"/>
        <v>0</v>
      </c>
    </row>
    <row r="984" spans="1:21" x14ac:dyDescent="0.3">
      <c r="A984" s="114">
        <v>9509</v>
      </c>
      <c r="B984" s="114" t="s">
        <v>1657</v>
      </c>
      <c r="C984" s="114" t="s">
        <v>1255</v>
      </c>
      <c r="D984" s="114" t="s">
        <v>8687</v>
      </c>
      <c r="E984" s="114" t="s">
        <v>8688</v>
      </c>
      <c r="F984" s="115">
        <v>44816</v>
      </c>
      <c r="G984" s="114" t="s">
        <v>5504</v>
      </c>
      <c r="H984" s="116">
        <v>4495000</v>
      </c>
      <c r="I984" s="116">
        <v>4495000</v>
      </c>
      <c r="J984" s="116">
        <v>4495000</v>
      </c>
      <c r="K984" s="116">
        <v>0</v>
      </c>
      <c r="L984" s="116">
        <v>0</v>
      </c>
      <c r="M984" s="116">
        <v>0</v>
      </c>
      <c r="N984" s="116">
        <v>0</v>
      </c>
      <c r="O984" s="116">
        <v>0</v>
      </c>
      <c r="P984" s="116">
        <v>0</v>
      </c>
      <c r="Q984" s="27" t="str">
        <f t="shared" si="219"/>
        <v>Registered</v>
      </c>
      <c r="R984" s="94">
        <f t="shared" si="221"/>
        <v>1</v>
      </c>
      <c r="S984" s="95"/>
      <c r="T984" s="117">
        <f t="shared" si="222"/>
        <v>0</v>
      </c>
      <c r="U984" s="117">
        <f t="shared" si="223"/>
        <v>0</v>
      </c>
    </row>
    <row r="985" spans="1:21" x14ac:dyDescent="0.3">
      <c r="A985" s="114">
        <v>9510</v>
      </c>
      <c r="B985" s="114" t="s">
        <v>1657</v>
      </c>
      <c r="C985" s="114" t="s">
        <v>1255</v>
      </c>
      <c r="D985" s="114" t="s">
        <v>8689</v>
      </c>
      <c r="E985" s="114" t="s">
        <v>8690</v>
      </c>
      <c r="F985" s="115">
        <v>44277</v>
      </c>
      <c r="G985" s="114" t="s">
        <v>3020</v>
      </c>
      <c r="H985" s="116">
        <v>4499000</v>
      </c>
      <c r="I985" s="116">
        <v>4499000</v>
      </c>
      <c r="J985" s="116">
        <v>4499000</v>
      </c>
      <c r="K985" s="116">
        <v>0</v>
      </c>
      <c r="L985" s="116">
        <v>0</v>
      </c>
      <c r="M985" s="116">
        <v>0</v>
      </c>
      <c r="N985" s="116">
        <v>0</v>
      </c>
      <c r="O985" s="116">
        <v>0</v>
      </c>
      <c r="P985" s="116">
        <v>0</v>
      </c>
      <c r="Q985" s="27" t="str">
        <f t="shared" si="219"/>
        <v>Registered</v>
      </c>
      <c r="R985" s="94">
        <f t="shared" si="221"/>
        <v>1</v>
      </c>
      <c r="S985" s="95"/>
      <c r="T985" s="117">
        <f t="shared" si="222"/>
        <v>0</v>
      </c>
      <c r="U985" s="117">
        <f t="shared" si="223"/>
        <v>0</v>
      </c>
    </row>
    <row r="986" spans="1:21" x14ac:dyDescent="0.3">
      <c r="A986" s="114">
        <v>9511</v>
      </c>
      <c r="B986" s="114" t="s">
        <v>1657</v>
      </c>
      <c r="C986" s="114" t="s">
        <v>1255</v>
      </c>
      <c r="D986" s="114" t="s">
        <v>8691</v>
      </c>
      <c r="E986" s="114" t="s">
        <v>8692</v>
      </c>
      <c r="F986" s="115">
        <v>44312</v>
      </c>
      <c r="G986" s="114" t="s">
        <v>5107</v>
      </c>
      <c r="H986" s="116">
        <v>4495000</v>
      </c>
      <c r="I986" s="116">
        <v>4495000</v>
      </c>
      <c r="J986" s="116">
        <v>4495000</v>
      </c>
      <c r="K986" s="116">
        <v>0</v>
      </c>
      <c r="L986" s="116">
        <v>0</v>
      </c>
      <c r="M986" s="116">
        <v>0</v>
      </c>
      <c r="N986" s="116">
        <v>0</v>
      </c>
      <c r="O986" s="116">
        <v>0</v>
      </c>
      <c r="P986" s="116">
        <v>0</v>
      </c>
      <c r="Q986" s="27" t="str">
        <f t="shared" si="219"/>
        <v>Registered</v>
      </c>
      <c r="R986" s="94">
        <f t="shared" si="221"/>
        <v>1</v>
      </c>
      <c r="S986" s="95"/>
      <c r="T986" s="117">
        <f t="shared" si="222"/>
        <v>0</v>
      </c>
      <c r="U986" s="117">
        <f t="shared" si="223"/>
        <v>0</v>
      </c>
    </row>
    <row r="987" spans="1:21" x14ac:dyDescent="0.3">
      <c r="A987" s="114">
        <v>9512</v>
      </c>
      <c r="B987" s="114" t="s">
        <v>1657</v>
      </c>
      <c r="C987" s="114" t="s">
        <v>1255</v>
      </c>
      <c r="D987" s="114" t="s">
        <v>8693</v>
      </c>
      <c r="E987" s="114" t="s">
        <v>8694</v>
      </c>
      <c r="F987" s="115">
        <v>45209</v>
      </c>
      <c r="G987" s="114" t="s">
        <v>2598</v>
      </c>
      <c r="H987" s="116">
        <v>4403709</v>
      </c>
      <c r="I987" s="116">
        <v>4403709</v>
      </c>
      <c r="J987" s="116">
        <v>4403709</v>
      </c>
      <c r="K987" s="116">
        <v>0</v>
      </c>
      <c r="L987" s="116">
        <v>0</v>
      </c>
      <c r="M987" s="116">
        <v>0</v>
      </c>
      <c r="N987" s="116">
        <v>0</v>
      </c>
      <c r="O987" s="116">
        <v>0</v>
      </c>
      <c r="P987" s="116">
        <v>0</v>
      </c>
      <c r="Q987" s="27" t="str">
        <f t="shared" si="219"/>
        <v>Registered</v>
      </c>
      <c r="R987" s="94">
        <f t="shared" si="221"/>
        <v>1</v>
      </c>
      <c r="S987" s="95"/>
      <c r="T987" s="117">
        <f t="shared" si="222"/>
        <v>0</v>
      </c>
      <c r="U987" s="117">
        <f t="shared" si="223"/>
        <v>0</v>
      </c>
    </row>
    <row r="988" spans="1:21" x14ac:dyDescent="0.3">
      <c r="A988" s="114">
        <v>9513</v>
      </c>
      <c r="B988" s="114" t="s">
        <v>1657</v>
      </c>
      <c r="C988" s="114" t="s">
        <v>1255</v>
      </c>
      <c r="D988" s="114" t="s">
        <v>8695</v>
      </c>
      <c r="E988" s="114" t="s">
        <v>8696</v>
      </c>
      <c r="F988" s="115">
        <v>44608</v>
      </c>
      <c r="G988" s="114" t="s">
        <v>5130</v>
      </c>
      <c r="H988" s="116">
        <v>4495000</v>
      </c>
      <c r="I988" s="116">
        <v>4495000</v>
      </c>
      <c r="J988" s="116">
        <v>4495000</v>
      </c>
      <c r="K988" s="116">
        <v>0</v>
      </c>
      <c r="L988" s="116">
        <v>0</v>
      </c>
      <c r="M988" s="116">
        <v>0</v>
      </c>
      <c r="N988" s="116">
        <v>0</v>
      </c>
      <c r="O988" s="116">
        <v>0</v>
      </c>
      <c r="P988" s="116">
        <v>0</v>
      </c>
      <c r="Q988" s="27" t="str">
        <f t="shared" si="219"/>
        <v>Registered</v>
      </c>
      <c r="R988" s="94">
        <f t="shared" si="221"/>
        <v>1</v>
      </c>
      <c r="S988" s="95"/>
      <c r="T988" s="117">
        <f t="shared" si="222"/>
        <v>0</v>
      </c>
      <c r="U988" s="117">
        <f t="shared" si="223"/>
        <v>0</v>
      </c>
    </row>
    <row r="989" spans="1:21" x14ac:dyDescent="0.3">
      <c r="A989" s="114">
        <v>9514</v>
      </c>
      <c r="B989" s="114" t="s">
        <v>1657</v>
      </c>
      <c r="C989" s="114" t="s">
        <v>1255</v>
      </c>
      <c r="D989" s="114" t="s">
        <v>8697</v>
      </c>
      <c r="E989" s="114" t="s">
        <v>8698</v>
      </c>
      <c r="F989" s="115">
        <v>44362</v>
      </c>
      <c r="G989" s="114" t="s">
        <v>5084</v>
      </c>
      <c r="H989" s="116">
        <v>4495000</v>
      </c>
      <c r="I989" s="116">
        <v>4495000</v>
      </c>
      <c r="J989" s="116">
        <v>4495000</v>
      </c>
      <c r="K989" s="116">
        <v>0</v>
      </c>
      <c r="L989" s="116">
        <v>0</v>
      </c>
      <c r="M989" s="116">
        <v>0</v>
      </c>
      <c r="N989" s="116">
        <v>0</v>
      </c>
      <c r="O989" s="116">
        <v>0</v>
      </c>
      <c r="P989" s="116">
        <v>0</v>
      </c>
      <c r="Q989" s="27" t="str">
        <f t="shared" si="219"/>
        <v>Registered</v>
      </c>
      <c r="R989" s="94">
        <f t="shared" si="221"/>
        <v>1</v>
      </c>
      <c r="S989" s="95"/>
      <c r="T989" s="117">
        <f t="shared" si="222"/>
        <v>0</v>
      </c>
      <c r="U989" s="117">
        <f t="shared" si="223"/>
        <v>0</v>
      </c>
    </row>
    <row r="990" spans="1:21" x14ac:dyDescent="0.3">
      <c r="A990" s="114">
        <v>9515</v>
      </c>
      <c r="B990" s="114" t="s">
        <v>1657</v>
      </c>
      <c r="C990" s="114" t="s">
        <v>1255</v>
      </c>
      <c r="D990" s="114" t="s">
        <v>8699</v>
      </c>
      <c r="E990" s="114" t="s">
        <v>8700</v>
      </c>
      <c r="F990" s="115">
        <v>44824</v>
      </c>
      <c r="G990" s="114" t="s">
        <v>5138</v>
      </c>
      <c r="H990" s="116">
        <v>4008000</v>
      </c>
      <c r="I990" s="116">
        <v>4008000</v>
      </c>
      <c r="J990" s="116">
        <v>4008000</v>
      </c>
      <c r="K990" s="116">
        <v>0</v>
      </c>
      <c r="L990" s="116">
        <v>0</v>
      </c>
      <c r="M990" s="116">
        <v>0</v>
      </c>
      <c r="N990" s="116">
        <v>0</v>
      </c>
      <c r="O990" s="116">
        <v>0</v>
      </c>
      <c r="P990" s="116">
        <v>0</v>
      </c>
      <c r="Q990" s="27" t="str">
        <f t="shared" si="219"/>
        <v>Registered</v>
      </c>
      <c r="R990" s="94">
        <f t="shared" si="221"/>
        <v>1</v>
      </c>
      <c r="S990" s="95"/>
      <c r="T990" s="117">
        <f t="shared" si="222"/>
        <v>0</v>
      </c>
      <c r="U990" s="117">
        <f t="shared" si="223"/>
        <v>0</v>
      </c>
    </row>
    <row r="991" spans="1:21" x14ac:dyDescent="0.3">
      <c r="A991" s="114">
        <v>9516</v>
      </c>
      <c r="B991" s="114" t="s">
        <v>1657</v>
      </c>
      <c r="C991" s="114" t="s">
        <v>1255</v>
      </c>
      <c r="D991" s="114" t="s">
        <v>8701</v>
      </c>
      <c r="E991" s="114" t="s">
        <v>8702</v>
      </c>
      <c r="F991" s="115">
        <v>45107</v>
      </c>
      <c r="G991" s="114" t="s">
        <v>5184</v>
      </c>
      <c r="H991" s="116">
        <v>4662693</v>
      </c>
      <c r="I991" s="116">
        <v>4662693</v>
      </c>
      <c r="J991" s="116">
        <v>4662693</v>
      </c>
      <c r="K991" s="116">
        <v>0</v>
      </c>
      <c r="L991" s="116">
        <v>0</v>
      </c>
      <c r="M991" s="116">
        <v>0</v>
      </c>
      <c r="N991" s="116">
        <v>0</v>
      </c>
      <c r="O991" s="116">
        <v>0</v>
      </c>
      <c r="P991" s="116">
        <v>0</v>
      </c>
      <c r="Q991" s="27" t="str">
        <f t="shared" si="219"/>
        <v>Registered</v>
      </c>
      <c r="R991" s="94">
        <f t="shared" si="221"/>
        <v>1</v>
      </c>
      <c r="S991" s="95"/>
      <c r="T991" s="117">
        <f t="shared" si="222"/>
        <v>0</v>
      </c>
      <c r="U991" s="117">
        <f t="shared" si="223"/>
        <v>0</v>
      </c>
    </row>
    <row r="992" spans="1:21" x14ac:dyDescent="0.3">
      <c r="A992" s="114">
        <v>9517</v>
      </c>
      <c r="B992" s="114" t="s">
        <v>1657</v>
      </c>
      <c r="C992" s="114" t="s">
        <v>1255</v>
      </c>
      <c r="D992" s="114" t="s">
        <v>8703</v>
      </c>
      <c r="E992" s="114" t="s">
        <v>8704</v>
      </c>
      <c r="F992" s="115">
        <v>45005</v>
      </c>
      <c r="G992" s="114" t="s">
        <v>4101</v>
      </c>
      <c r="H992" s="116">
        <v>4495000</v>
      </c>
      <c r="I992" s="116">
        <v>4495000</v>
      </c>
      <c r="J992" s="116">
        <v>4495000</v>
      </c>
      <c r="K992" s="116">
        <v>0</v>
      </c>
      <c r="L992" s="116">
        <v>0</v>
      </c>
      <c r="M992" s="116">
        <v>0</v>
      </c>
      <c r="N992" s="116">
        <v>0</v>
      </c>
      <c r="O992" s="116">
        <v>0</v>
      </c>
      <c r="P992" s="116">
        <v>0</v>
      </c>
      <c r="Q992" s="27" t="str">
        <f t="shared" si="219"/>
        <v>Registered</v>
      </c>
      <c r="R992" s="94">
        <f t="shared" si="221"/>
        <v>1</v>
      </c>
      <c r="S992" s="95"/>
      <c r="T992" s="117">
        <f t="shared" si="222"/>
        <v>0</v>
      </c>
      <c r="U992" s="117">
        <f t="shared" si="223"/>
        <v>0</v>
      </c>
    </row>
    <row r="993" spans="1:21" x14ac:dyDescent="0.3">
      <c r="A993" s="114">
        <v>9518</v>
      </c>
      <c r="B993" s="114" t="s">
        <v>1657</v>
      </c>
      <c r="C993" s="114" t="s">
        <v>1255</v>
      </c>
      <c r="D993" s="114" t="s">
        <v>8705</v>
      </c>
      <c r="E993" s="114" t="s">
        <v>8706</v>
      </c>
      <c r="F993" s="115">
        <v>44680</v>
      </c>
      <c r="G993" s="114" t="s">
        <v>5370</v>
      </c>
      <c r="H993" s="116">
        <v>4495000</v>
      </c>
      <c r="I993" s="116">
        <v>4495000</v>
      </c>
      <c r="J993" s="116">
        <v>4495000</v>
      </c>
      <c r="K993" s="116">
        <v>0</v>
      </c>
      <c r="L993" s="116">
        <v>0</v>
      </c>
      <c r="M993" s="116">
        <v>0</v>
      </c>
      <c r="N993" s="116">
        <v>0</v>
      </c>
      <c r="O993" s="116">
        <v>0</v>
      </c>
      <c r="P993" s="116">
        <v>0</v>
      </c>
      <c r="Q993" s="27" t="str">
        <f t="shared" si="219"/>
        <v>Registered</v>
      </c>
      <c r="R993" s="94">
        <f t="shared" si="221"/>
        <v>1</v>
      </c>
      <c r="S993" s="95"/>
      <c r="T993" s="117">
        <f t="shared" si="222"/>
        <v>0</v>
      </c>
      <c r="U993" s="117">
        <f t="shared" si="223"/>
        <v>0</v>
      </c>
    </row>
    <row r="994" spans="1:21" x14ac:dyDescent="0.3">
      <c r="A994" s="114">
        <v>9519</v>
      </c>
      <c r="B994" s="114" t="s">
        <v>1657</v>
      </c>
      <c r="C994" s="114" t="s">
        <v>1255</v>
      </c>
      <c r="D994" s="114" t="s">
        <v>8707</v>
      </c>
      <c r="E994" s="114" t="s">
        <v>8708</v>
      </c>
      <c r="F994" s="115">
        <v>44816</v>
      </c>
      <c r="G994" s="114" t="s">
        <v>5116</v>
      </c>
      <c r="H994" s="116">
        <v>4495000</v>
      </c>
      <c r="I994" s="116">
        <v>4495000</v>
      </c>
      <c r="J994" s="116">
        <v>4495000</v>
      </c>
      <c r="K994" s="116">
        <v>0</v>
      </c>
      <c r="L994" s="116">
        <v>0</v>
      </c>
      <c r="M994" s="116">
        <v>0</v>
      </c>
      <c r="N994" s="116">
        <v>0</v>
      </c>
      <c r="O994" s="116">
        <v>0</v>
      </c>
      <c r="P994" s="116">
        <v>0</v>
      </c>
      <c r="Q994" s="27" t="str">
        <f t="shared" si="219"/>
        <v>Registered</v>
      </c>
      <c r="R994" s="94">
        <f t="shared" si="221"/>
        <v>1</v>
      </c>
      <c r="S994" s="95"/>
      <c r="T994" s="117">
        <f t="shared" si="222"/>
        <v>0</v>
      </c>
      <c r="U994" s="117">
        <f t="shared" si="223"/>
        <v>0</v>
      </c>
    </row>
    <row r="995" spans="1:21" x14ac:dyDescent="0.3">
      <c r="A995" s="114">
        <v>9520</v>
      </c>
      <c r="B995" s="114" t="s">
        <v>1657</v>
      </c>
      <c r="C995" s="114" t="s">
        <v>1255</v>
      </c>
      <c r="D995" s="114" t="s">
        <v>8709</v>
      </c>
      <c r="E995" s="114" t="s">
        <v>8710</v>
      </c>
      <c r="F995" s="115">
        <v>44915</v>
      </c>
      <c r="G995" s="114" t="s">
        <v>5127</v>
      </c>
      <c r="H995" s="116">
        <v>4806900</v>
      </c>
      <c r="I995" s="116">
        <v>4806900</v>
      </c>
      <c r="J995" s="116">
        <v>4806900</v>
      </c>
      <c r="K995" s="116">
        <v>0</v>
      </c>
      <c r="L995" s="116">
        <v>0</v>
      </c>
      <c r="M995" s="116">
        <v>0</v>
      </c>
      <c r="N995" s="116">
        <v>0</v>
      </c>
      <c r="O995" s="116">
        <v>0</v>
      </c>
      <c r="P995" s="116">
        <v>0</v>
      </c>
      <c r="Q995" s="27" t="str">
        <f t="shared" si="219"/>
        <v>Registered</v>
      </c>
      <c r="R995" s="94">
        <f t="shared" si="221"/>
        <v>1</v>
      </c>
      <c r="S995" s="95"/>
      <c r="T995" s="117">
        <f t="shared" si="222"/>
        <v>0</v>
      </c>
      <c r="U995" s="117">
        <f t="shared" si="223"/>
        <v>0</v>
      </c>
    </row>
    <row r="996" spans="1:21" x14ac:dyDescent="0.3">
      <c r="A996" s="114">
        <v>9521</v>
      </c>
      <c r="B996" s="114" t="s">
        <v>1657</v>
      </c>
      <c r="C996" s="114" t="s">
        <v>1255</v>
      </c>
      <c r="D996" s="114" t="s">
        <v>8711</v>
      </c>
      <c r="E996" s="114" t="s">
        <v>8712</v>
      </c>
      <c r="F996" s="115">
        <v>44742</v>
      </c>
      <c r="G996" s="114" t="s">
        <v>5120</v>
      </c>
      <c r="H996" s="116">
        <v>4495000</v>
      </c>
      <c r="I996" s="116">
        <v>4495000</v>
      </c>
      <c r="J996" s="116">
        <v>4495000</v>
      </c>
      <c r="K996" s="116">
        <v>0</v>
      </c>
      <c r="L996" s="116">
        <v>0</v>
      </c>
      <c r="M996" s="116">
        <v>0</v>
      </c>
      <c r="N996" s="116">
        <v>0</v>
      </c>
      <c r="O996" s="116">
        <v>0</v>
      </c>
      <c r="P996" s="116">
        <v>0</v>
      </c>
      <c r="Q996" s="27" t="str">
        <f t="shared" si="219"/>
        <v>Registered</v>
      </c>
      <c r="R996" s="94">
        <f t="shared" si="221"/>
        <v>1</v>
      </c>
      <c r="S996" s="95"/>
      <c r="T996" s="117">
        <f t="shared" si="222"/>
        <v>0</v>
      </c>
      <c r="U996" s="117">
        <f t="shared" si="223"/>
        <v>0</v>
      </c>
    </row>
    <row r="997" spans="1:21" x14ac:dyDescent="0.3">
      <c r="A997" s="114">
        <v>9522</v>
      </c>
      <c r="B997" s="114" t="s">
        <v>1657</v>
      </c>
      <c r="C997" s="114" t="s">
        <v>1255</v>
      </c>
      <c r="D997" s="114" t="s">
        <v>8713</v>
      </c>
      <c r="E997" s="114" t="s">
        <v>8714</v>
      </c>
      <c r="F997" s="115">
        <v>45219</v>
      </c>
      <c r="G997" s="114" t="s">
        <v>5163</v>
      </c>
      <c r="H997" s="116">
        <v>4827504</v>
      </c>
      <c r="I997" s="116">
        <v>4827504</v>
      </c>
      <c r="J997" s="116">
        <v>4827504</v>
      </c>
      <c r="K997" s="116">
        <v>0</v>
      </c>
      <c r="L997" s="116">
        <v>0</v>
      </c>
      <c r="M997" s="116">
        <v>0</v>
      </c>
      <c r="N997" s="116">
        <v>0</v>
      </c>
      <c r="O997" s="116">
        <v>0</v>
      </c>
      <c r="P997" s="116">
        <v>0</v>
      </c>
      <c r="Q997" s="27" t="str">
        <f t="shared" si="219"/>
        <v>Registered</v>
      </c>
      <c r="R997" s="94">
        <f t="shared" si="221"/>
        <v>1</v>
      </c>
      <c r="S997" s="95"/>
      <c r="T997" s="117">
        <f t="shared" si="222"/>
        <v>0</v>
      </c>
      <c r="U997" s="117">
        <f t="shared" si="223"/>
        <v>0</v>
      </c>
    </row>
    <row r="998" spans="1:21" x14ac:dyDescent="0.3">
      <c r="A998" s="114">
        <v>9523</v>
      </c>
      <c r="B998" s="114" t="s">
        <v>1657</v>
      </c>
      <c r="C998" s="114" t="s">
        <v>1255</v>
      </c>
      <c r="D998" s="114" t="s">
        <v>8715</v>
      </c>
      <c r="E998" s="114" t="s">
        <v>8716</v>
      </c>
      <c r="F998" s="115">
        <v>44726</v>
      </c>
      <c r="G998" s="114" t="s">
        <v>7655</v>
      </c>
      <c r="H998" s="116">
        <v>4495000</v>
      </c>
      <c r="I998" s="116">
        <v>4495000</v>
      </c>
      <c r="J998" s="116">
        <v>4495000</v>
      </c>
      <c r="K998" s="116">
        <v>0</v>
      </c>
      <c r="L998" s="116">
        <v>0</v>
      </c>
      <c r="M998" s="116">
        <v>0</v>
      </c>
      <c r="N998" s="116">
        <v>0</v>
      </c>
      <c r="O998" s="116">
        <v>0</v>
      </c>
      <c r="P998" s="116">
        <v>0</v>
      </c>
      <c r="Q998" s="27" t="str">
        <f t="shared" si="219"/>
        <v>Registered</v>
      </c>
      <c r="R998" s="94">
        <f t="shared" si="221"/>
        <v>1</v>
      </c>
      <c r="S998" s="95"/>
      <c r="T998" s="117">
        <f t="shared" si="222"/>
        <v>0</v>
      </c>
      <c r="U998" s="117">
        <f t="shared" si="223"/>
        <v>0</v>
      </c>
    </row>
    <row r="999" spans="1:21" x14ac:dyDescent="0.3">
      <c r="A999" s="114">
        <v>9524</v>
      </c>
      <c r="B999" s="114" t="s">
        <v>1657</v>
      </c>
      <c r="C999" s="114" t="s">
        <v>1255</v>
      </c>
      <c r="D999" s="114" t="s">
        <v>8717</v>
      </c>
      <c r="E999" s="114" t="s">
        <v>8718</v>
      </c>
      <c r="F999" s="115">
        <v>45155</v>
      </c>
      <c r="G999" s="114" t="s">
        <v>4368</v>
      </c>
      <c r="H999" s="116">
        <v>4718610</v>
      </c>
      <c r="I999" s="116">
        <v>4718610</v>
      </c>
      <c r="J999" s="116">
        <v>4718610</v>
      </c>
      <c r="K999" s="116">
        <v>0</v>
      </c>
      <c r="L999" s="116">
        <v>0</v>
      </c>
      <c r="M999" s="116">
        <v>0</v>
      </c>
      <c r="N999" s="116">
        <v>0</v>
      </c>
      <c r="O999" s="116">
        <v>0</v>
      </c>
      <c r="P999" s="116">
        <v>0</v>
      </c>
      <c r="Q999" s="27" t="str">
        <f t="shared" si="219"/>
        <v>Registered</v>
      </c>
      <c r="R999" s="94">
        <f t="shared" si="221"/>
        <v>1</v>
      </c>
      <c r="S999" s="95"/>
      <c r="T999" s="117">
        <f t="shared" si="222"/>
        <v>0</v>
      </c>
      <c r="U999" s="117">
        <f t="shared" si="223"/>
        <v>0</v>
      </c>
    </row>
    <row r="1000" spans="1:21" x14ac:dyDescent="0.3">
      <c r="A1000" s="114">
        <v>9525</v>
      </c>
      <c r="B1000" s="114" t="s">
        <v>1657</v>
      </c>
      <c r="C1000" s="114" t="s">
        <v>1255</v>
      </c>
      <c r="D1000" s="114" t="s">
        <v>8719</v>
      </c>
      <c r="E1000" s="114" t="s">
        <v>8720</v>
      </c>
      <c r="F1000" s="115">
        <v>44761</v>
      </c>
      <c r="G1000" s="114" t="s">
        <v>5180</v>
      </c>
      <c r="H1000" s="116">
        <v>4495000</v>
      </c>
      <c r="I1000" s="116">
        <v>4495000</v>
      </c>
      <c r="J1000" s="116">
        <v>4495000</v>
      </c>
      <c r="K1000" s="116">
        <v>0</v>
      </c>
      <c r="L1000" s="116">
        <v>0</v>
      </c>
      <c r="M1000" s="116">
        <v>0</v>
      </c>
      <c r="N1000" s="116">
        <v>0</v>
      </c>
      <c r="O1000" s="116">
        <v>0</v>
      </c>
      <c r="P1000" s="116">
        <v>0</v>
      </c>
      <c r="Q1000" s="27" t="str">
        <f t="shared" si="219"/>
        <v>Registered</v>
      </c>
      <c r="R1000" s="94">
        <f t="shared" si="221"/>
        <v>1</v>
      </c>
      <c r="S1000" s="95"/>
      <c r="T1000" s="117">
        <f t="shared" si="222"/>
        <v>0</v>
      </c>
      <c r="U1000" s="117">
        <f t="shared" si="223"/>
        <v>0</v>
      </c>
    </row>
    <row r="1001" spans="1:21" x14ac:dyDescent="0.3">
      <c r="A1001" s="114">
        <v>9526</v>
      </c>
      <c r="B1001" s="114" t="s">
        <v>1657</v>
      </c>
      <c r="C1001" s="114" t="s">
        <v>1255</v>
      </c>
      <c r="D1001" s="114" t="s">
        <v>8721</v>
      </c>
      <c r="E1001" s="114" t="s">
        <v>8722</v>
      </c>
      <c r="F1001" s="115">
        <v>45287</v>
      </c>
      <c r="G1001" s="114" t="s">
        <v>2979</v>
      </c>
      <c r="H1001" s="116">
        <v>4495000</v>
      </c>
      <c r="I1001" s="116">
        <v>4495000</v>
      </c>
      <c r="J1001" s="116">
        <v>4495000</v>
      </c>
      <c r="K1001" s="116">
        <v>0</v>
      </c>
      <c r="L1001" s="116">
        <v>0</v>
      </c>
      <c r="M1001" s="116">
        <v>0</v>
      </c>
      <c r="N1001" s="116">
        <v>0</v>
      </c>
      <c r="O1001" s="116">
        <v>0</v>
      </c>
      <c r="P1001" s="116">
        <v>0</v>
      </c>
      <c r="Q1001" s="27" t="str">
        <f t="shared" si="219"/>
        <v>Registered</v>
      </c>
      <c r="R1001" s="94">
        <f t="shared" si="221"/>
        <v>1</v>
      </c>
      <c r="S1001" s="95"/>
      <c r="T1001" s="117">
        <f t="shared" si="222"/>
        <v>0</v>
      </c>
      <c r="U1001" s="117">
        <f t="shared" si="223"/>
        <v>0</v>
      </c>
    </row>
    <row r="1002" spans="1:21" x14ac:dyDescent="0.3">
      <c r="A1002" s="114">
        <v>9527</v>
      </c>
      <c r="B1002" s="114" t="s">
        <v>1657</v>
      </c>
      <c r="C1002" s="114" t="s">
        <v>1255</v>
      </c>
      <c r="D1002" s="114" t="s">
        <v>8723</v>
      </c>
      <c r="E1002" s="114" t="s">
        <v>8724</v>
      </c>
      <c r="F1002" s="115">
        <v>44644</v>
      </c>
      <c r="G1002" s="114" t="s">
        <v>5094</v>
      </c>
      <c r="H1002" s="116">
        <v>4400000</v>
      </c>
      <c r="I1002" s="116">
        <v>4400000</v>
      </c>
      <c r="J1002" s="116">
        <v>4400000</v>
      </c>
      <c r="K1002" s="116">
        <v>0</v>
      </c>
      <c r="L1002" s="116">
        <v>0</v>
      </c>
      <c r="M1002" s="116">
        <v>0</v>
      </c>
      <c r="N1002" s="116">
        <v>0</v>
      </c>
      <c r="O1002" s="116">
        <v>0</v>
      </c>
      <c r="P1002" s="116">
        <v>0</v>
      </c>
      <c r="Q1002" s="27" t="str">
        <f t="shared" si="219"/>
        <v>Registered</v>
      </c>
      <c r="R1002" s="94">
        <f t="shared" si="221"/>
        <v>1</v>
      </c>
      <c r="S1002" s="95"/>
      <c r="T1002" s="117">
        <f t="shared" si="222"/>
        <v>0</v>
      </c>
      <c r="U1002" s="117">
        <f t="shared" si="223"/>
        <v>0</v>
      </c>
    </row>
    <row r="1003" spans="1:21" x14ac:dyDescent="0.3">
      <c r="A1003" s="114">
        <v>9528</v>
      </c>
      <c r="B1003" s="114" t="s">
        <v>1657</v>
      </c>
      <c r="C1003" s="114" t="s">
        <v>1255</v>
      </c>
      <c r="D1003" s="114" t="s">
        <v>8725</v>
      </c>
      <c r="E1003" s="114" t="s">
        <v>8726</v>
      </c>
      <c r="F1003" s="115">
        <v>44847</v>
      </c>
      <c r="G1003" s="114" t="s">
        <v>5118</v>
      </c>
      <c r="H1003" s="116">
        <v>4610700</v>
      </c>
      <c r="I1003" s="116">
        <v>4610700</v>
      </c>
      <c r="J1003" s="116">
        <v>4610700</v>
      </c>
      <c r="K1003" s="116">
        <v>0</v>
      </c>
      <c r="L1003" s="116">
        <v>0</v>
      </c>
      <c r="M1003" s="116">
        <v>0</v>
      </c>
      <c r="N1003" s="116">
        <v>0</v>
      </c>
      <c r="O1003" s="116">
        <v>0</v>
      </c>
      <c r="P1003" s="116">
        <v>0</v>
      </c>
      <c r="Q1003" s="27" t="str">
        <f t="shared" si="219"/>
        <v>Registered</v>
      </c>
      <c r="R1003" s="94">
        <f t="shared" si="221"/>
        <v>1</v>
      </c>
      <c r="S1003" s="95"/>
      <c r="T1003" s="117">
        <f t="shared" si="222"/>
        <v>0</v>
      </c>
      <c r="U1003" s="117">
        <f t="shared" si="223"/>
        <v>0</v>
      </c>
    </row>
    <row r="1004" spans="1:21" x14ac:dyDescent="0.3">
      <c r="A1004" s="114">
        <v>9529</v>
      </c>
      <c r="B1004" s="114" t="s">
        <v>1657</v>
      </c>
      <c r="C1004" s="114" t="s">
        <v>1255</v>
      </c>
      <c r="D1004" s="114" t="s">
        <v>8727</v>
      </c>
      <c r="E1004" s="114" t="s">
        <v>8728</v>
      </c>
      <c r="F1004" s="115">
        <v>44742</v>
      </c>
      <c r="G1004" s="114" t="s">
        <v>5132</v>
      </c>
      <c r="H1004" s="116">
        <v>4495000</v>
      </c>
      <c r="I1004" s="116">
        <v>4495000</v>
      </c>
      <c r="J1004" s="116">
        <v>4495000</v>
      </c>
      <c r="K1004" s="116">
        <v>0</v>
      </c>
      <c r="L1004" s="116">
        <v>0</v>
      </c>
      <c r="M1004" s="116">
        <v>0</v>
      </c>
      <c r="N1004" s="116">
        <v>0</v>
      </c>
      <c r="O1004" s="116">
        <v>0</v>
      </c>
      <c r="P1004" s="116">
        <v>0</v>
      </c>
      <c r="Q1004" s="27" t="str">
        <f t="shared" si="219"/>
        <v>Registered</v>
      </c>
      <c r="R1004" s="94">
        <f t="shared" si="221"/>
        <v>1</v>
      </c>
      <c r="S1004" s="95"/>
      <c r="T1004" s="117">
        <f t="shared" si="222"/>
        <v>0</v>
      </c>
      <c r="U1004" s="117">
        <f t="shared" si="223"/>
        <v>0</v>
      </c>
    </row>
    <row r="1005" spans="1:21" x14ac:dyDescent="0.3">
      <c r="A1005" s="114">
        <v>9530</v>
      </c>
      <c r="B1005" s="114" t="s">
        <v>1657</v>
      </c>
      <c r="C1005" s="114" t="s">
        <v>1255</v>
      </c>
      <c r="D1005" s="114" t="s">
        <v>8729</v>
      </c>
      <c r="E1005" s="114" t="s">
        <v>8730</v>
      </c>
      <c r="F1005" s="115">
        <v>45218</v>
      </c>
      <c r="G1005" s="114" t="s">
        <v>1963</v>
      </c>
      <c r="H1005" s="116">
        <v>4300000</v>
      </c>
      <c r="I1005" s="116">
        <v>4300000</v>
      </c>
      <c r="J1005" s="116">
        <v>4300000</v>
      </c>
      <c r="K1005" s="116">
        <v>0</v>
      </c>
      <c r="L1005" s="116">
        <v>0</v>
      </c>
      <c r="M1005" s="116">
        <v>0</v>
      </c>
      <c r="N1005" s="116">
        <v>0</v>
      </c>
      <c r="O1005" s="116">
        <v>0</v>
      </c>
      <c r="P1005" s="116">
        <v>0</v>
      </c>
      <c r="Q1005" s="27" t="str">
        <f t="shared" si="219"/>
        <v>Registered</v>
      </c>
      <c r="R1005" s="94">
        <f t="shared" si="221"/>
        <v>1</v>
      </c>
      <c r="S1005" s="95"/>
      <c r="T1005" s="117">
        <f t="shared" si="222"/>
        <v>0</v>
      </c>
      <c r="U1005" s="117">
        <f t="shared" si="223"/>
        <v>0</v>
      </c>
    </row>
    <row r="1006" spans="1:21" x14ac:dyDescent="0.3">
      <c r="A1006" s="114">
        <v>9531</v>
      </c>
      <c r="B1006" s="114" t="s">
        <v>1657</v>
      </c>
      <c r="C1006" s="114" t="s">
        <v>1255</v>
      </c>
      <c r="D1006" s="114" t="s">
        <v>8731</v>
      </c>
      <c r="E1006" s="114" t="s">
        <v>8732</v>
      </c>
      <c r="F1006" s="115">
        <v>44340</v>
      </c>
      <c r="G1006" s="114" t="s">
        <v>2536</v>
      </c>
      <c r="H1006" s="116">
        <v>4000000</v>
      </c>
      <c r="I1006" s="116">
        <v>4000000</v>
      </c>
      <c r="J1006" s="116">
        <v>4000000</v>
      </c>
      <c r="K1006" s="116">
        <v>0</v>
      </c>
      <c r="L1006" s="116">
        <v>0</v>
      </c>
      <c r="M1006" s="116">
        <v>0</v>
      </c>
      <c r="N1006" s="116">
        <v>0</v>
      </c>
      <c r="O1006" s="116">
        <v>0</v>
      </c>
      <c r="P1006" s="116">
        <v>0</v>
      </c>
      <c r="Q1006" s="27" t="str">
        <f t="shared" si="219"/>
        <v>Registered</v>
      </c>
      <c r="R1006" s="94">
        <f t="shared" si="221"/>
        <v>1</v>
      </c>
      <c r="S1006" s="95"/>
      <c r="T1006" s="117">
        <f t="shared" si="222"/>
        <v>0</v>
      </c>
      <c r="U1006" s="117">
        <f t="shared" si="223"/>
        <v>0</v>
      </c>
    </row>
    <row r="1007" spans="1:21" x14ac:dyDescent="0.3">
      <c r="A1007" s="114">
        <v>9532</v>
      </c>
      <c r="B1007" s="114" t="s">
        <v>1657</v>
      </c>
      <c r="C1007" s="114" t="s">
        <v>1255</v>
      </c>
      <c r="D1007" s="114" t="s">
        <v>8733</v>
      </c>
      <c r="E1007" s="114" t="s">
        <v>8734</v>
      </c>
      <c r="F1007" s="115">
        <v>44942</v>
      </c>
      <c r="G1007" s="114" t="s">
        <v>2862</v>
      </c>
      <c r="H1007" s="116">
        <v>4495000</v>
      </c>
      <c r="I1007" s="116">
        <v>4495000</v>
      </c>
      <c r="J1007" s="116">
        <v>4495000</v>
      </c>
      <c r="K1007" s="116">
        <v>0</v>
      </c>
      <c r="L1007" s="116">
        <v>0</v>
      </c>
      <c r="M1007" s="116">
        <v>0</v>
      </c>
      <c r="N1007" s="116">
        <v>0</v>
      </c>
      <c r="O1007" s="116">
        <v>0</v>
      </c>
      <c r="P1007" s="116">
        <v>0</v>
      </c>
      <c r="Q1007" s="27" t="str">
        <f t="shared" si="219"/>
        <v>Registered</v>
      </c>
      <c r="R1007" s="94">
        <f t="shared" si="221"/>
        <v>1</v>
      </c>
      <c r="S1007" s="95"/>
      <c r="T1007" s="117">
        <f t="shared" si="222"/>
        <v>0</v>
      </c>
      <c r="U1007" s="117">
        <f t="shared" si="223"/>
        <v>0</v>
      </c>
    </row>
    <row r="1008" spans="1:21" x14ac:dyDescent="0.3">
      <c r="A1008" s="114">
        <v>9533</v>
      </c>
      <c r="B1008" s="114" t="s">
        <v>1657</v>
      </c>
      <c r="C1008" s="114" t="s">
        <v>1255</v>
      </c>
      <c r="D1008" s="114" t="s">
        <v>8735</v>
      </c>
      <c r="E1008" s="114" t="s">
        <v>8736</v>
      </c>
      <c r="F1008" s="115">
        <v>44970</v>
      </c>
      <c r="G1008" s="114" t="s">
        <v>5154</v>
      </c>
      <c r="H1008" s="116">
        <v>4806900</v>
      </c>
      <c r="I1008" s="116">
        <v>4806900</v>
      </c>
      <c r="J1008" s="116">
        <v>4806900</v>
      </c>
      <c r="K1008" s="116">
        <v>0</v>
      </c>
      <c r="L1008" s="116">
        <v>0</v>
      </c>
      <c r="M1008" s="116">
        <v>0</v>
      </c>
      <c r="N1008" s="116">
        <v>0</v>
      </c>
      <c r="O1008" s="116">
        <v>0</v>
      </c>
      <c r="P1008" s="116">
        <v>0</v>
      </c>
      <c r="Q1008" s="27" t="str">
        <f t="shared" si="219"/>
        <v>Registered</v>
      </c>
      <c r="R1008" s="94">
        <f t="shared" si="221"/>
        <v>1</v>
      </c>
      <c r="S1008" s="95"/>
      <c r="T1008" s="117">
        <f t="shared" si="222"/>
        <v>0</v>
      </c>
      <c r="U1008" s="117">
        <f t="shared" si="223"/>
        <v>0</v>
      </c>
    </row>
    <row r="1009" spans="1:21" x14ac:dyDescent="0.3">
      <c r="A1009" s="114">
        <v>9534</v>
      </c>
      <c r="B1009" s="114" t="s">
        <v>1657</v>
      </c>
      <c r="C1009" s="114" t="s">
        <v>1255</v>
      </c>
      <c r="D1009" s="114" t="s">
        <v>8737</v>
      </c>
      <c r="E1009" s="114" t="s">
        <v>8738</v>
      </c>
      <c r="F1009" s="115">
        <v>44253</v>
      </c>
      <c r="G1009" s="114" t="s">
        <v>8610</v>
      </c>
      <c r="H1009" s="116">
        <v>4490000</v>
      </c>
      <c r="I1009" s="116">
        <v>4490000</v>
      </c>
      <c r="J1009" s="116">
        <v>4490000</v>
      </c>
      <c r="K1009" s="116">
        <v>0</v>
      </c>
      <c r="L1009" s="116">
        <v>0</v>
      </c>
      <c r="M1009" s="116">
        <v>0</v>
      </c>
      <c r="N1009" s="116">
        <v>0</v>
      </c>
      <c r="O1009" s="116">
        <v>0</v>
      </c>
      <c r="P1009" s="116">
        <v>0</v>
      </c>
      <c r="Q1009" s="27" t="str">
        <f t="shared" si="219"/>
        <v>Registered</v>
      </c>
      <c r="R1009" s="94">
        <f t="shared" si="221"/>
        <v>1</v>
      </c>
      <c r="S1009" s="95"/>
      <c r="T1009" s="117">
        <f t="shared" si="222"/>
        <v>0</v>
      </c>
      <c r="U1009" s="117">
        <f t="shared" si="223"/>
        <v>0</v>
      </c>
    </row>
    <row r="1010" spans="1:21" x14ac:dyDescent="0.3">
      <c r="A1010" s="114">
        <v>9535</v>
      </c>
      <c r="B1010" s="114" t="s">
        <v>1657</v>
      </c>
      <c r="C1010" s="114" t="s">
        <v>1255</v>
      </c>
      <c r="D1010" s="114" t="s">
        <v>8739</v>
      </c>
      <c r="E1010" s="114" t="s">
        <v>8740</v>
      </c>
      <c r="F1010" s="115">
        <v>44237</v>
      </c>
      <c r="G1010" s="114" t="s">
        <v>8607</v>
      </c>
      <c r="H1010" s="116">
        <v>4490000</v>
      </c>
      <c r="I1010" s="116">
        <v>4490000</v>
      </c>
      <c r="J1010" s="116">
        <v>4490000</v>
      </c>
      <c r="K1010" s="116">
        <v>0</v>
      </c>
      <c r="L1010" s="116">
        <v>0</v>
      </c>
      <c r="M1010" s="116">
        <v>0</v>
      </c>
      <c r="N1010" s="116">
        <v>0</v>
      </c>
      <c r="O1010" s="116">
        <v>0</v>
      </c>
      <c r="P1010" s="116">
        <v>0</v>
      </c>
      <c r="Q1010" s="27" t="str">
        <f t="shared" si="219"/>
        <v>Registered</v>
      </c>
      <c r="R1010" s="94">
        <f t="shared" si="221"/>
        <v>1</v>
      </c>
      <c r="S1010" s="95"/>
      <c r="T1010" s="117">
        <f t="shared" si="222"/>
        <v>0</v>
      </c>
      <c r="U1010" s="117">
        <f t="shared" si="223"/>
        <v>0</v>
      </c>
    </row>
    <row r="1011" spans="1:21" x14ac:dyDescent="0.3">
      <c r="A1011" s="114">
        <v>9536</v>
      </c>
      <c r="B1011" s="114" t="s">
        <v>1657</v>
      </c>
      <c r="C1011" s="114" t="s">
        <v>1255</v>
      </c>
      <c r="D1011" s="114" t="s">
        <v>8741</v>
      </c>
      <c r="E1011" s="114" t="s">
        <v>8742</v>
      </c>
      <c r="F1011" s="115">
        <v>44852</v>
      </c>
      <c r="G1011" s="114" t="s">
        <v>5123</v>
      </c>
      <c r="H1011" s="116">
        <v>4495000</v>
      </c>
      <c r="I1011" s="116">
        <v>4495000</v>
      </c>
      <c r="J1011" s="116">
        <v>4495000</v>
      </c>
      <c r="K1011" s="116">
        <v>0</v>
      </c>
      <c r="L1011" s="116">
        <v>0</v>
      </c>
      <c r="M1011" s="116">
        <v>0</v>
      </c>
      <c r="N1011" s="116">
        <v>0</v>
      </c>
      <c r="O1011" s="116">
        <v>0</v>
      </c>
      <c r="P1011" s="116">
        <v>0</v>
      </c>
      <c r="Q1011" s="27" t="str">
        <f t="shared" si="219"/>
        <v>Registered</v>
      </c>
      <c r="R1011" s="94">
        <f t="shared" si="221"/>
        <v>1</v>
      </c>
      <c r="S1011" s="95"/>
      <c r="T1011" s="117">
        <f t="shared" si="222"/>
        <v>0</v>
      </c>
      <c r="U1011" s="117">
        <f t="shared" si="223"/>
        <v>0</v>
      </c>
    </row>
    <row r="1012" spans="1:21" x14ac:dyDescent="0.3">
      <c r="A1012" s="114">
        <v>9537</v>
      </c>
      <c r="B1012" s="114" t="s">
        <v>1657</v>
      </c>
      <c r="C1012" s="114" t="s">
        <v>1255</v>
      </c>
      <c r="D1012" s="114" t="s">
        <v>8743</v>
      </c>
      <c r="E1012" s="114" t="s">
        <v>8744</v>
      </c>
      <c r="F1012" s="115">
        <v>44761</v>
      </c>
      <c r="G1012" s="114" t="s">
        <v>5361</v>
      </c>
      <c r="H1012" s="116">
        <v>4400000</v>
      </c>
      <c r="I1012" s="116">
        <v>4400000</v>
      </c>
      <c r="J1012" s="116">
        <v>4400000</v>
      </c>
      <c r="K1012" s="116">
        <v>0</v>
      </c>
      <c r="L1012" s="116">
        <v>0</v>
      </c>
      <c r="M1012" s="116">
        <v>0</v>
      </c>
      <c r="N1012" s="116">
        <v>0</v>
      </c>
      <c r="O1012" s="116">
        <v>0</v>
      </c>
      <c r="P1012" s="116">
        <v>0</v>
      </c>
      <c r="Q1012" s="27" t="str">
        <f t="shared" si="219"/>
        <v>Registered</v>
      </c>
      <c r="R1012" s="94">
        <f t="shared" si="221"/>
        <v>1</v>
      </c>
      <c r="S1012" s="95"/>
      <c r="T1012" s="117">
        <f t="shared" si="222"/>
        <v>0</v>
      </c>
      <c r="U1012" s="117">
        <f t="shared" si="223"/>
        <v>0</v>
      </c>
    </row>
    <row r="1013" spans="1:21" x14ac:dyDescent="0.3">
      <c r="A1013" s="114">
        <v>9538</v>
      </c>
      <c r="B1013" s="114" t="s">
        <v>1657</v>
      </c>
      <c r="C1013" s="114" t="s">
        <v>1255</v>
      </c>
      <c r="D1013" s="114" t="s">
        <v>8745</v>
      </c>
      <c r="E1013" s="114" t="s">
        <v>8746</v>
      </c>
      <c r="F1013" s="115">
        <v>45028</v>
      </c>
      <c r="G1013" s="114" t="s">
        <v>2616</v>
      </c>
      <c r="H1013" s="116">
        <v>4737525</v>
      </c>
      <c r="I1013" s="116">
        <v>4737525</v>
      </c>
      <c r="J1013" s="116">
        <v>4737525</v>
      </c>
      <c r="K1013" s="116">
        <v>0</v>
      </c>
      <c r="L1013" s="116">
        <v>0</v>
      </c>
      <c r="M1013" s="116">
        <v>0</v>
      </c>
      <c r="N1013" s="116">
        <v>0</v>
      </c>
      <c r="O1013" s="116">
        <v>0</v>
      </c>
      <c r="P1013" s="116">
        <v>0</v>
      </c>
      <c r="Q1013" s="27" t="str">
        <f t="shared" si="219"/>
        <v>Registered</v>
      </c>
      <c r="R1013" s="94">
        <f t="shared" si="221"/>
        <v>1</v>
      </c>
      <c r="S1013" s="95"/>
      <c r="T1013" s="117">
        <f t="shared" si="222"/>
        <v>0</v>
      </c>
      <c r="U1013" s="117">
        <f t="shared" si="223"/>
        <v>0</v>
      </c>
    </row>
    <row r="1014" spans="1:21" x14ac:dyDescent="0.3">
      <c r="A1014" s="114">
        <v>9539</v>
      </c>
      <c r="B1014" s="114" t="s">
        <v>1657</v>
      </c>
      <c r="C1014" s="114" t="s">
        <v>1255</v>
      </c>
      <c r="D1014" s="114" t="s">
        <v>8747</v>
      </c>
      <c r="E1014" s="114" t="s">
        <v>8748</v>
      </c>
      <c r="F1014" s="115">
        <v>45404</v>
      </c>
      <c r="G1014" s="114" t="s">
        <v>1755</v>
      </c>
      <c r="H1014" s="116">
        <v>4490976</v>
      </c>
      <c r="I1014" s="116">
        <v>4490976</v>
      </c>
      <c r="J1014" s="116">
        <v>4490976</v>
      </c>
      <c r="K1014" s="116">
        <v>0</v>
      </c>
      <c r="L1014" s="116">
        <v>0</v>
      </c>
      <c r="M1014" s="116">
        <v>0</v>
      </c>
      <c r="N1014" s="116">
        <v>0</v>
      </c>
      <c r="O1014" s="116">
        <v>0</v>
      </c>
      <c r="P1014" s="116">
        <v>0</v>
      </c>
      <c r="Q1014" s="27" t="str">
        <f t="shared" si="219"/>
        <v>Registered</v>
      </c>
      <c r="R1014" s="94">
        <f t="shared" si="221"/>
        <v>1</v>
      </c>
      <c r="S1014" s="95"/>
      <c r="T1014" s="117">
        <f t="shared" si="222"/>
        <v>0</v>
      </c>
      <c r="U1014" s="117">
        <f t="shared" si="223"/>
        <v>0</v>
      </c>
    </row>
    <row r="1015" spans="1:21" x14ac:dyDescent="0.3">
      <c r="A1015" s="114">
        <v>9540</v>
      </c>
      <c r="B1015" s="114" t="s">
        <v>1657</v>
      </c>
      <c r="C1015" s="114" t="s">
        <v>1255</v>
      </c>
      <c r="D1015" s="114" t="s">
        <v>8749</v>
      </c>
      <c r="E1015" s="114" t="s">
        <v>8750</v>
      </c>
      <c r="F1015" s="115">
        <v>45382</v>
      </c>
      <c r="G1015" s="114" t="s">
        <v>5428</v>
      </c>
      <c r="H1015" s="116">
        <v>4405671</v>
      </c>
      <c r="I1015" s="116">
        <v>4405671</v>
      </c>
      <c r="J1015" s="116">
        <v>4405671</v>
      </c>
      <c r="K1015" s="116">
        <v>0</v>
      </c>
      <c r="L1015" s="116">
        <v>0</v>
      </c>
      <c r="M1015" s="116">
        <v>0</v>
      </c>
      <c r="N1015" s="116">
        <v>0</v>
      </c>
      <c r="O1015" s="116">
        <v>0</v>
      </c>
      <c r="P1015" s="116">
        <v>0</v>
      </c>
      <c r="Q1015" s="27" t="str">
        <f t="shared" si="219"/>
        <v>Registered</v>
      </c>
      <c r="R1015" s="94">
        <f t="shared" si="221"/>
        <v>1</v>
      </c>
      <c r="S1015" s="95"/>
      <c r="T1015" s="117">
        <f t="shared" si="222"/>
        <v>0</v>
      </c>
      <c r="U1015" s="117">
        <f t="shared" si="223"/>
        <v>0</v>
      </c>
    </row>
    <row r="1016" spans="1:21" x14ac:dyDescent="0.3">
      <c r="A1016" s="114">
        <v>9541</v>
      </c>
      <c r="B1016" s="114" t="s">
        <v>1657</v>
      </c>
      <c r="C1016" s="114" t="s">
        <v>1255</v>
      </c>
      <c r="D1016" s="114" t="s">
        <v>8751</v>
      </c>
      <c r="E1016" s="114" t="s">
        <v>8752</v>
      </c>
      <c r="F1016" s="115">
        <v>45432</v>
      </c>
      <c r="G1016" s="114" t="s">
        <v>7725</v>
      </c>
      <c r="H1016" s="116">
        <v>5006043</v>
      </c>
      <c r="I1016" s="116">
        <v>5006043</v>
      </c>
      <c r="J1016" s="116">
        <v>5006043</v>
      </c>
      <c r="K1016" s="116">
        <v>0</v>
      </c>
      <c r="L1016" s="116">
        <v>0</v>
      </c>
      <c r="M1016" s="116">
        <v>0</v>
      </c>
      <c r="N1016" s="116">
        <v>0</v>
      </c>
      <c r="O1016" s="116">
        <v>0</v>
      </c>
      <c r="P1016" s="116">
        <v>0</v>
      </c>
      <c r="Q1016" s="27" t="str">
        <f t="shared" si="219"/>
        <v>Registered</v>
      </c>
      <c r="R1016" s="94">
        <f t="shared" si="221"/>
        <v>1</v>
      </c>
      <c r="S1016" s="95"/>
      <c r="T1016" s="117">
        <f t="shared" si="222"/>
        <v>0</v>
      </c>
      <c r="U1016" s="117">
        <f t="shared" si="223"/>
        <v>0</v>
      </c>
    </row>
    <row r="1017" spans="1:21" x14ac:dyDescent="0.3">
      <c r="A1017" s="114">
        <v>9542</v>
      </c>
      <c r="B1017" s="114" t="s">
        <v>1657</v>
      </c>
      <c r="C1017" s="114" t="s">
        <v>1255</v>
      </c>
      <c r="D1017" s="114" t="s">
        <v>8753</v>
      </c>
      <c r="E1017" s="114" t="s">
        <v>8754</v>
      </c>
      <c r="F1017" s="115">
        <v>45003</v>
      </c>
      <c r="G1017" s="114" t="s">
        <v>3745</v>
      </c>
      <c r="H1017" s="116">
        <v>4826500</v>
      </c>
      <c r="I1017" s="116">
        <v>4826500</v>
      </c>
      <c r="J1017" s="116">
        <v>4826500</v>
      </c>
      <c r="K1017" s="116">
        <v>0</v>
      </c>
      <c r="L1017" s="116">
        <v>0</v>
      </c>
      <c r="M1017" s="116">
        <v>0</v>
      </c>
      <c r="N1017" s="116">
        <v>0</v>
      </c>
      <c r="O1017" s="116">
        <v>0</v>
      </c>
      <c r="P1017" s="116">
        <v>0</v>
      </c>
      <c r="Q1017" s="27" t="str">
        <f t="shared" si="219"/>
        <v>Registered</v>
      </c>
      <c r="R1017" s="94">
        <f t="shared" si="221"/>
        <v>1</v>
      </c>
      <c r="S1017" s="95"/>
      <c r="T1017" s="117">
        <f t="shared" si="222"/>
        <v>0</v>
      </c>
      <c r="U1017" s="117">
        <f t="shared" si="223"/>
        <v>0</v>
      </c>
    </row>
    <row r="1018" spans="1:21" x14ac:dyDescent="0.3">
      <c r="A1018" s="114">
        <v>9543</v>
      </c>
      <c r="B1018" s="114" t="s">
        <v>1657</v>
      </c>
      <c r="C1018" s="114" t="s">
        <v>1255</v>
      </c>
      <c r="D1018" s="114" t="s">
        <v>8755</v>
      </c>
      <c r="E1018" s="114" t="s">
        <v>8756</v>
      </c>
      <c r="F1018" s="115">
        <v>44833</v>
      </c>
      <c r="G1018" s="114" t="s">
        <v>5166</v>
      </c>
      <c r="H1018" s="116">
        <v>4000000</v>
      </c>
      <c r="I1018" s="116">
        <v>4000000</v>
      </c>
      <c r="J1018" s="116">
        <v>4000000</v>
      </c>
      <c r="K1018" s="116">
        <v>0</v>
      </c>
      <c r="L1018" s="116">
        <v>0</v>
      </c>
      <c r="M1018" s="116">
        <v>0</v>
      </c>
      <c r="N1018" s="116">
        <v>0</v>
      </c>
      <c r="O1018" s="116">
        <v>0</v>
      </c>
      <c r="P1018" s="116">
        <v>0</v>
      </c>
      <c r="Q1018" s="27" t="str">
        <f t="shared" si="219"/>
        <v>Registered</v>
      </c>
      <c r="R1018" s="94">
        <f t="shared" si="221"/>
        <v>1</v>
      </c>
      <c r="S1018" s="95"/>
      <c r="T1018" s="117">
        <f t="shared" si="222"/>
        <v>0</v>
      </c>
      <c r="U1018" s="117">
        <f t="shared" si="223"/>
        <v>0</v>
      </c>
    </row>
    <row r="1019" spans="1:21" x14ac:dyDescent="0.3">
      <c r="A1019" s="114">
        <v>9544</v>
      </c>
      <c r="B1019" s="114" t="s">
        <v>1657</v>
      </c>
      <c r="C1019" s="114" t="s">
        <v>1255</v>
      </c>
      <c r="D1019" s="114" t="s">
        <v>8757</v>
      </c>
      <c r="E1019" s="114" t="s">
        <v>8758</v>
      </c>
      <c r="F1019" s="115">
        <v>44893</v>
      </c>
      <c r="G1019" s="114" t="s">
        <v>4957</v>
      </c>
      <c r="H1019" s="116">
        <v>4495000</v>
      </c>
      <c r="I1019" s="116">
        <v>4495000</v>
      </c>
      <c r="J1019" s="116">
        <v>4495000</v>
      </c>
      <c r="K1019" s="116">
        <v>0</v>
      </c>
      <c r="L1019" s="116">
        <v>0</v>
      </c>
      <c r="M1019" s="116">
        <v>0</v>
      </c>
      <c r="N1019" s="116">
        <v>0</v>
      </c>
      <c r="O1019" s="116">
        <v>0</v>
      </c>
      <c r="P1019" s="116">
        <v>0</v>
      </c>
      <c r="Q1019" s="27" t="str">
        <f t="shared" si="219"/>
        <v>Registered</v>
      </c>
      <c r="R1019" s="94">
        <f t="shared" si="221"/>
        <v>1</v>
      </c>
      <c r="S1019" s="95"/>
      <c r="T1019" s="117">
        <f t="shared" si="222"/>
        <v>0</v>
      </c>
      <c r="U1019" s="117">
        <f t="shared" si="223"/>
        <v>0</v>
      </c>
    </row>
    <row r="1020" spans="1:21" x14ac:dyDescent="0.3">
      <c r="A1020" s="114">
        <v>9545</v>
      </c>
      <c r="B1020" s="114" t="s">
        <v>1657</v>
      </c>
      <c r="C1020" s="114" t="s">
        <v>1255</v>
      </c>
      <c r="D1020" s="114" t="s">
        <v>8759</v>
      </c>
      <c r="E1020" s="114" t="s">
        <v>8760</v>
      </c>
      <c r="F1020" s="115">
        <v>44524</v>
      </c>
      <c r="G1020" s="114" t="s">
        <v>5489</v>
      </c>
      <c r="H1020" s="116">
        <v>4495000</v>
      </c>
      <c r="I1020" s="116">
        <v>4495000</v>
      </c>
      <c r="J1020" s="116">
        <v>4495000</v>
      </c>
      <c r="K1020" s="116">
        <v>0</v>
      </c>
      <c r="L1020" s="116">
        <v>0</v>
      </c>
      <c r="M1020" s="116">
        <v>0</v>
      </c>
      <c r="N1020" s="116">
        <v>0</v>
      </c>
      <c r="O1020" s="116">
        <v>0</v>
      </c>
      <c r="P1020" s="116">
        <v>0</v>
      </c>
      <c r="Q1020" s="27" t="str">
        <f t="shared" si="219"/>
        <v>Registered</v>
      </c>
      <c r="R1020" s="94">
        <f t="shared" si="221"/>
        <v>1</v>
      </c>
      <c r="S1020" s="95"/>
      <c r="T1020" s="117">
        <f t="shared" si="222"/>
        <v>0</v>
      </c>
      <c r="U1020" s="117">
        <f t="shared" si="223"/>
        <v>0</v>
      </c>
    </row>
    <row r="1021" spans="1:21" x14ac:dyDescent="0.3">
      <c r="A1021" s="114">
        <v>9546</v>
      </c>
      <c r="B1021" s="114" t="s">
        <v>1657</v>
      </c>
      <c r="C1021" s="114" t="s">
        <v>1255</v>
      </c>
      <c r="D1021" s="114" t="s">
        <v>8761</v>
      </c>
      <c r="E1021" s="114" t="s">
        <v>384</v>
      </c>
      <c r="F1021" s="115">
        <v>44874</v>
      </c>
      <c r="G1021" s="114" t="s">
        <v>5177</v>
      </c>
      <c r="H1021" s="116">
        <v>4495000</v>
      </c>
      <c r="I1021" s="116">
        <v>4495000</v>
      </c>
      <c r="J1021" s="116">
        <v>4495000</v>
      </c>
      <c r="K1021" s="116">
        <v>0</v>
      </c>
      <c r="L1021" s="116">
        <v>0</v>
      </c>
      <c r="M1021" s="116">
        <v>0</v>
      </c>
      <c r="N1021" s="116">
        <v>0</v>
      </c>
      <c r="O1021" s="116">
        <v>0</v>
      </c>
      <c r="P1021" s="116">
        <v>0</v>
      </c>
      <c r="Q1021" s="27" t="str">
        <f t="shared" si="219"/>
        <v>Registered</v>
      </c>
      <c r="R1021" s="94">
        <f t="shared" si="221"/>
        <v>1</v>
      </c>
      <c r="S1021" s="95"/>
      <c r="T1021" s="117">
        <f t="shared" si="222"/>
        <v>0</v>
      </c>
      <c r="U1021" s="117">
        <f t="shared" si="223"/>
        <v>0</v>
      </c>
    </row>
    <row r="1022" spans="1:21" x14ac:dyDescent="0.3">
      <c r="A1022" s="114">
        <v>9547</v>
      </c>
      <c r="B1022" s="114" t="s">
        <v>1657</v>
      </c>
      <c r="C1022" s="114" t="s">
        <v>1255</v>
      </c>
      <c r="D1022" s="114" t="s">
        <v>8762</v>
      </c>
      <c r="E1022" s="114" t="s">
        <v>8763</v>
      </c>
      <c r="F1022" s="115">
        <v>45334</v>
      </c>
      <c r="G1022" s="114" t="s">
        <v>5377</v>
      </c>
      <c r="H1022" s="116">
        <v>5014872</v>
      </c>
      <c r="I1022" s="116">
        <v>5014872</v>
      </c>
      <c r="J1022" s="116">
        <v>5014872</v>
      </c>
      <c r="K1022" s="116">
        <v>0</v>
      </c>
      <c r="L1022" s="116">
        <v>0</v>
      </c>
      <c r="M1022" s="116">
        <v>0</v>
      </c>
      <c r="N1022" s="116">
        <v>0</v>
      </c>
      <c r="O1022" s="116">
        <v>0</v>
      </c>
      <c r="P1022" s="116">
        <v>0</v>
      </c>
      <c r="Q1022" s="27" t="str">
        <f t="shared" si="219"/>
        <v>Registered</v>
      </c>
      <c r="R1022" s="94">
        <f t="shared" si="221"/>
        <v>1</v>
      </c>
      <c r="S1022" s="95"/>
      <c r="T1022" s="117">
        <f t="shared" si="222"/>
        <v>0</v>
      </c>
      <c r="U1022" s="117">
        <f t="shared" si="223"/>
        <v>0</v>
      </c>
    </row>
    <row r="1023" spans="1:21" x14ac:dyDescent="0.3">
      <c r="A1023" s="114">
        <v>9548</v>
      </c>
      <c r="B1023" s="114" t="s">
        <v>1657</v>
      </c>
      <c r="C1023" s="114" t="s">
        <v>1255</v>
      </c>
      <c r="D1023" s="114" t="s">
        <v>8764</v>
      </c>
      <c r="E1023" s="114" t="s">
        <v>8765</v>
      </c>
      <c r="F1023" s="115">
        <v>45335</v>
      </c>
      <c r="G1023" s="114" t="s">
        <v>1822</v>
      </c>
      <c r="H1023" s="116">
        <v>4973670</v>
      </c>
      <c r="I1023" s="116">
        <v>4973670</v>
      </c>
      <c r="J1023" s="116">
        <v>4973670</v>
      </c>
      <c r="K1023" s="116">
        <v>0</v>
      </c>
      <c r="L1023" s="116">
        <v>0</v>
      </c>
      <c r="M1023" s="116">
        <v>0</v>
      </c>
      <c r="N1023" s="116">
        <v>0</v>
      </c>
      <c r="O1023" s="116">
        <v>0</v>
      </c>
      <c r="P1023" s="116">
        <v>0</v>
      </c>
      <c r="Q1023" s="27" t="str">
        <f t="shared" si="219"/>
        <v>Registered</v>
      </c>
      <c r="R1023" s="94">
        <f t="shared" si="221"/>
        <v>1</v>
      </c>
      <c r="S1023" s="95"/>
      <c r="T1023" s="117">
        <f t="shared" si="222"/>
        <v>0</v>
      </c>
      <c r="U1023" s="117">
        <f t="shared" si="223"/>
        <v>0</v>
      </c>
    </row>
    <row r="1024" spans="1:21" x14ac:dyDescent="0.3">
      <c r="A1024" s="114">
        <v>9549</v>
      </c>
      <c r="B1024" s="114" t="s">
        <v>1657</v>
      </c>
      <c r="C1024" s="114" t="s">
        <v>1255</v>
      </c>
      <c r="D1024" s="114" t="s">
        <v>8766</v>
      </c>
      <c r="E1024" s="114" t="s">
        <v>8767</v>
      </c>
      <c r="F1024" s="115">
        <v>44530</v>
      </c>
      <c r="G1024" s="114" t="s">
        <v>5363</v>
      </c>
      <c r="H1024" s="116">
        <v>4495000</v>
      </c>
      <c r="I1024" s="116">
        <v>4495000</v>
      </c>
      <c r="J1024" s="116">
        <v>4495000</v>
      </c>
      <c r="K1024" s="116">
        <v>0</v>
      </c>
      <c r="L1024" s="116">
        <v>0</v>
      </c>
      <c r="M1024" s="116">
        <v>0</v>
      </c>
      <c r="N1024" s="116">
        <v>0</v>
      </c>
      <c r="O1024" s="116">
        <v>0</v>
      </c>
      <c r="P1024" s="116">
        <v>0</v>
      </c>
      <c r="Q1024" s="27" t="str">
        <f t="shared" si="219"/>
        <v>Registered</v>
      </c>
      <c r="R1024" s="94">
        <f t="shared" si="221"/>
        <v>1</v>
      </c>
      <c r="S1024" s="95"/>
      <c r="T1024" s="117">
        <f t="shared" si="222"/>
        <v>0</v>
      </c>
      <c r="U1024" s="117">
        <f t="shared" si="223"/>
        <v>0</v>
      </c>
    </row>
    <row r="1025" spans="1:21" x14ac:dyDescent="0.3">
      <c r="A1025" s="114">
        <v>9550</v>
      </c>
      <c r="B1025" s="114" t="s">
        <v>1657</v>
      </c>
      <c r="C1025" s="114" t="s">
        <v>1255</v>
      </c>
      <c r="D1025" s="114" t="s">
        <v>8768</v>
      </c>
      <c r="E1025" s="114" t="s">
        <v>8769</v>
      </c>
      <c r="F1025" s="115">
        <v>44802</v>
      </c>
      <c r="G1025" s="114" t="s">
        <v>2998</v>
      </c>
      <c r="H1025" s="116">
        <v>4826500</v>
      </c>
      <c r="I1025" s="116">
        <v>4826500</v>
      </c>
      <c r="J1025" s="116">
        <v>4826500</v>
      </c>
      <c r="K1025" s="116">
        <v>0</v>
      </c>
      <c r="L1025" s="116">
        <v>0</v>
      </c>
      <c r="M1025" s="116">
        <v>0</v>
      </c>
      <c r="N1025" s="116">
        <v>0</v>
      </c>
      <c r="O1025" s="116">
        <v>0</v>
      </c>
      <c r="P1025" s="116">
        <v>0</v>
      </c>
      <c r="Q1025" s="27" t="str">
        <f t="shared" si="219"/>
        <v>Registered</v>
      </c>
      <c r="R1025" s="94">
        <f t="shared" si="221"/>
        <v>1</v>
      </c>
      <c r="S1025" s="95"/>
      <c r="T1025" s="117">
        <f t="shared" si="222"/>
        <v>0</v>
      </c>
      <c r="U1025" s="117">
        <f t="shared" si="223"/>
        <v>0</v>
      </c>
    </row>
    <row r="1026" spans="1:21" x14ac:dyDescent="0.3">
      <c r="A1026" s="114">
        <v>9551</v>
      </c>
      <c r="B1026" s="114" t="s">
        <v>1657</v>
      </c>
      <c r="C1026" s="114" t="s">
        <v>1255</v>
      </c>
      <c r="D1026" s="114" t="s">
        <v>8770</v>
      </c>
      <c r="E1026" s="114" t="s">
        <v>8771</v>
      </c>
      <c r="F1026" s="115">
        <v>45356</v>
      </c>
      <c r="G1026" s="114" t="s">
        <v>2384</v>
      </c>
      <c r="H1026" s="116">
        <v>4372317</v>
      </c>
      <c r="I1026" s="116">
        <v>4372317</v>
      </c>
      <c r="J1026" s="116">
        <v>4372317</v>
      </c>
      <c r="K1026" s="116">
        <v>0</v>
      </c>
      <c r="L1026" s="116">
        <v>0</v>
      </c>
      <c r="M1026" s="116">
        <v>0</v>
      </c>
      <c r="N1026" s="116">
        <v>0</v>
      </c>
      <c r="O1026" s="116">
        <v>0</v>
      </c>
      <c r="P1026" s="116">
        <v>0</v>
      </c>
      <c r="Q1026" s="27" t="str">
        <f t="shared" ref="Q1026:Q1089" si="224">IF(G1026="01 Jan 1900","Unregistered","Registered")</f>
        <v>Registered</v>
      </c>
      <c r="R1026" s="94">
        <f t="shared" si="221"/>
        <v>1</v>
      </c>
      <c r="S1026" s="95"/>
      <c r="T1026" s="117">
        <f t="shared" si="222"/>
        <v>0</v>
      </c>
      <c r="U1026" s="117">
        <f t="shared" si="223"/>
        <v>0</v>
      </c>
    </row>
    <row r="1027" spans="1:21" x14ac:dyDescent="0.3">
      <c r="A1027" s="114">
        <v>9552</v>
      </c>
      <c r="B1027" s="114" t="s">
        <v>1657</v>
      </c>
      <c r="C1027" s="114" t="s">
        <v>1255</v>
      </c>
      <c r="D1027" s="114" t="s">
        <v>8772</v>
      </c>
      <c r="E1027" s="114" t="s">
        <v>8773</v>
      </c>
      <c r="F1027" s="115">
        <v>45322</v>
      </c>
      <c r="G1027" s="114" t="s">
        <v>3633</v>
      </c>
      <c r="H1027" s="116">
        <v>4454721</v>
      </c>
      <c r="I1027" s="116">
        <v>4454721</v>
      </c>
      <c r="J1027" s="116">
        <v>4454721</v>
      </c>
      <c r="K1027" s="116">
        <v>0</v>
      </c>
      <c r="L1027" s="116">
        <v>0</v>
      </c>
      <c r="M1027" s="116">
        <v>0</v>
      </c>
      <c r="N1027" s="116">
        <v>0</v>
      </c>
      <c r="O1027" s="116">
        <v>0</v>
      </c>
      <c r="P1027" s="116">
        <v>0</v>
      </c>
      <c r="Q1027" s="27" t="str">
        <f t="shared" si="224"/>
        <v>Registered</v>
      </c>
      <c r="R1027" s="94">
        <f t="shared" si="221"/>
        <v>1</v>
      </c>
      <c r="S1027" s="95"/>
      <c r="T1027" s="117">
        <f t="shared" si="222"/>
        <v>0</v>
      </c>
      <c r="U1027" s="117">
        <f t="shared" si="223"/>
        <v>0</v>
      </c>
    </row>
    <row r="1028" spans="1:21" x14ac:dyDescent="0.3">
      <c r="A1028" s="114">
        <v>9553</v>
      </c>
      <c r="B1028" s="114" t="s">
        <v>1657</v>
      </c>
      <c r="C1028" s="114" t="s">
        <v>1255</v>
      </c>
      <c r="D1028" s="114" t="s">
        <v>8774</v>
      </c>
      <c r="E1028" s="114" t="s">
        <v>8775</v>
      </c>
      <c r="F1028" s="115">
        <v>44487</v>
      </c>
      <c r="G1028" s="114" t="s">
        <v>5139</v>
      </c>
      <c r="H1028" s="116">
        <v>4100000</v>
      </c>
      <c r="I1028" s="116">
        <v>4100000</v>
      </c>
      <c r="J1028" s="116">
        <v>4100000</v>
      </c>
      <c r="K1028" s="116">
        <v>0</v>
      </c>
      <c r="L1028" s="116">
        <v>0</v>
      </c>
      <c r="M1028" s="116">
        <v>0</v>
      </c>
      <c r="N1028" s="116">
        <v>0</v>
      </c>
      <c r="O1028" s="116">
        <v>0</v>
      </c>
      <c r="P1028" s="116">
        <v>0</v>
      </c>
      <c r="Q1028" s="27" t="str">
        <f t="shared" si="224"/>
        <v>Registered</v>
      </c>
      <c r="R1028" s="94">
        <f t="shared" ref="R1028:R1091" si="225">(I1028/H1028)</f>
        <v>1</v>
      </c>
      <c r="S1028" s="95"/>
      <c r="T1028" s="117">
        <f t="shared" ref="T1028:T1091" si="226">L1028+M1028+N1028+O1028+P1028</f>
        <v>0</v>
      </c>
      <c r="U1028" s="117">
        <f t="shared" ref="U1028:U1091" si="227">K1028-T1028</f>
        <v>0</v>
      </c>
    </row>
    <row r="1029" spans="1:21" x14ac:dyDescent="0.3">
      <c r="A1029" s="114">
        <v>9554</v>
      </c>
      <c r="B1029" s="114" t="s">
        <v>1657</v>
      </c>
      <c r="C1029" s="114" t="s">
        <v>1255</v>
      </c>
      <c r="D1029" s="114" t="s">
        <v>8776</v>
      </c>
      <c r="E1029" s="114" t="s">
        <v>8777</v>
      </c>
      <c r="F1029" s="115">
        <v>44569</v>
      </c>
      <c r="G1029" s="114" t="s">
        <v>5104</v>
      </c>
      <c r="H1029" s="116">
        <v>4495000</v>
      </c>
      <c r="I1029" s="116">
        <v>4495000</v>
      </c>
      <c r="J1029" s="116">
        <v>4495000</v>
      </c>
      <c r="K1029" s="116">
        <v>0</v>
      </c>
      <c r="L1029" s="116">
        <v>0</v>
      </c>
      <c r="M1029" s="116">
        <v>0</v>
      </c>
      <c r="N1029" s="116">
        <v>0</v>
      </c>
      <c r="O1029" s="116">
        <v>0</v>
      </c>
      <c r="P1029" s="116">
        <v>0</v>
      </c>
      <c r="Q1029" s="27" t="str">
        <f t="shared" si="224"/>
        <v>Registered</v>
      </c>
      <c r="R1029" s="94">
        <f t="shared" si="225"/>
        <v>1</v>
      </c>
      <c r="S1029" s="95"/>
      <c r="T1029" s="117">
        <f t="shared" si="226"/>
        <v>0</v>
      </c>
      <c r="U1029" s="117">
        <f t="shared" si="227"/>
        <v>0</v>
      </c>
    </row>
    <row r="1030" spans="1:21" x14ac:dyDescent="0.3">
      <c r="A1030" s="114">
        <v>9555</v>
      </c>
      <c r="B1030" s="114" t="s">
        <v>1657</v>
      </c>
      <c r="C1030" s="114" t="s">
        <v>1255</v>
      </c>
      <c r="D1030" s="114" t="s">
        <v>8778</v>
      </c>
      <c r="E1030" s="114" t="s">
        <v>8662</v>
      </c>
      <c r="F1030" s="115">
        <v>45260</v>
      </c>
      <c r="G1030" s="114" t="s">
        <v>5478</v>
      </c>
      <c r="H1030" s="116">
        <v>4757850</v>
      </c>
      <c r="I1030" s="116">
        <v>4757850</v>
      </c>
      <c r="J1030" s="116">
        <v>4757850</v>
      </c>
      <c r="K1030" s="116">
        <v>0</v>
      </c>
      <c r="L1030" s="116">
        <v>0</v>
      </c>
      <c r="M1030" s="116">
        <v>0</v>
      </c>
      <c r="N1030" s="116">
        <v>0</v>
      </c>
      <c r="O1030" s="116">
        <v>0</v>
      </c>
      <c r="P1030" s="116">
        <v>0</v>
      </c>
      <c r="Q1030" s="27" t="str">
        <f t="shared" si="224"/>
        <v>Registered</v>
      </c>
      <c r="R1030" s="94">
        <f t="shared" si="225"/>
        <v>1</v>
      </c>
      <c r="S1030" s="95"/>
      <c r="T1030" s="117">
        <f t="shared" si="226"/>
        <v>0</v>
      </c>
      <c r="U1030" s="117">
        <f t="shared" si="227"/>
        <v>0</v>
      </c>
    </row>
    <row r="1031" spans="1:21" x14ac:dyDescent="0.3">
      <c r="A1031" s="114">
        <v>9556</v>
      </c>
      <c r="B1031" s="114" t="s">
        <v>1657</v>
      </c>
      <c r="C1031" s="114" t="s">
        <v>1255</v>
      </c>
      <c r="D1031" s="114" t="s">
        <v>8779</v>
      </c>
      <c r="E1031" s="114" t="s">
        <v>8780</v>
      </c>
      <c r="F1031" s="115">
        <v>45278</v>
      </c>
      <c r="G1031" s="114" t="s">
        <v>1354</v>
      </c>
      <c r="H1031" s="116">
        <v>4757850</v>
      </c>
      <c r="I1031" s="116">
        <v>4757850</v>
      </c>
      <c r="J1031" s="116">
        <v>4757850</v>
      </c>
      <c r="K1031" s="116">
        <v>0</v>
      </c>
      <c r="L1031" s="116">
        <v>0</v>
      </c>
      <c r="M1031" s="116">
        <v>0</v>
      </c>
      <c r="N1031" s="116">
        <v>0</v>
      </c>
      <c r="O1031" s="116">
        <v>0</v>
      </c>
      <c r="P1031" s="116">
        <v>0</v>
      </c>
      <c r="Q1031" s="27" t="str">
        <f t="shared" si="224"/>
        <v>Registered</v>
      </c>
      <c r="R1031" s="94">
        <f t="shared" si="225"/>
        <v>1</v>
      </c>
      <c r="S1031" s="95"/>
      <c r="T1031" s="117">
        <f t="shared" si="226"/>
        <v>0</v>
      </c>
      <c r="U1031" s="117">
        <f t="shared" si="227"/>
        <v>0</v>
      </c>
    </row>
    <row r="1032" spans="1:21" x14ac:dyDescent="0.3">
      <c r="A1032" s="114">
        <v>9557</v>
      </c>
      <c r="B1032" s="114" t="s">
        <v>1657</v>
      </c>
      <c r="C1032" s="114" t="s">
        <v>1255</v>
      </c>
      <c r="D1032" s="114" t="s">
        <v>8781</v>
      </c>
      <c r="E1032" s="114" t="s">
        <v>8782</v>
      </c>
      <c r="F1032" s="115">
        <v>44530</v>
      </c>
      <c r="G1032" s="114" t="s">
        <v>5511</v>
      </c>
      <c r="H1032" s="116">
        <v>4495000</v>
      </c>
      <c r="I1032" s="116">
        <v>4495000</v>
      </c>
      <c r="J1032" s="116">
        <v>4495000</v>
      </c>
      <c r="K1032" s="116">
        <v>0</v>
      </c>
      <c r="L1032" s="116">
        <v>0</v>
      </c>
      <c r="M1032" s="116">
        <v>0</v>
      </c>
      <c r="N1032" s="116">
        <v>0</v>
      </c>
      <c r="O1032" s="116">
        <v>0</v>
      </c>
      <c r="P1032" s="116">
        <v>0</v>
      </c>
      <c r="Q1032" s="27" t="str">
        <f t="shared" si="224"/>
        <v>Registered</v>
      </c>
      <c r="R1032" s="94">
        <f t="shared" si="225"/>
        <v>1</v>
      </c>
      <c r="S1032" s="95"/>
      <c r="T1032" s="117">
        <f t="shared" si="226"/>
        <v>0</v>
      </c>
      <c r="U1032" s="117">
        <f t="shared" si="227"/>
        <v>0</v>
      </c>
    </row>
    <row r="1033" spans="1:21" x14ac:dyDescent="0.3">
      <c r="A1033" s="114">
        <v>9558</v>
      </c>
      <c r="B1033" s="114" t="s">
        <v>1657</v>
      </c>
      <c r="C1033" s="114" t="s">
        <v>1255</v>
      </c>
      <c r="D1033" s="114" t="s">
        <v>8783</v>
      </c>
      <c r="E1033" s="114" t="s">
        <v>8784</v>
      </c>
      <c r="F1033" s="115">
        <v>45182</v>
      </c>
      <c r="G1033" s="114" t="s">
        <v>2732</v>
      </c>
      <c r="H1033" s="116">
        <v>4825536</v>
      </c>
      <c r="I1033" s="116">
        <v>4825536</v>
      </c>
      <c r="J1033" s="116">
        <v>4825536</v>
      </c>
      <c r="K1033" s="116">
        <v>0</v>
      </c>
      <c r="L1033" s="116">
        <v>0</v>
      </c>
      <c r="M1033" s="116">
        <v>0</v>
      </c>
      <c r="N1033" s="116">
        <v>0</v>
      </c>
      <c r="O1033" s="116">
        <v>0</v>
      </c>
      <c r="P1033" s="116">
        <v>0</v>
      </c>
      <c r="Q1033" s="27" t="str">
        <f t="shared" si="224"/>
        <v>Registered</v>
      </c>
      <c r="R1033" s="94">
        <f t="shared" si="225"/>
        <v>1</v>
      </c>
      <c r="S1033" s="95"/>
      <c r="T1033" s="117">
        <f t="shared" si="226"/>
        <v>0</v>
      </c>
      <c r="U1033" s="117">
        <f t="shared" si="227"/>
        <v>0</v>
      </c>
    </row>
    <row r="1034" spans="1:21" x14ac:dyDescent="0.3">
      <c r="A1034" s="114">
        <v>9559</v>
      </c>
      <c r="B1034" s="114" t="s">
        <v>1657</v>
      </c>
      <c r="C1034" s="114" t="s">
        <v>1255</v>
      </c>
      <c r="D1034" s="114" t="s">
        <v>8785</v>
      </c>
      <c r="E1034" s="114" t="s">
        <v>8786</v>
      </c>
      <c r="F1034" s="115">
        <v>45351</v>
      </c>
      <c r="G1034" s="114" t="s">
        <v>2950</v>
      </c>
      <c r="H1034" s="116">
        <v>4454721</v>
      </c>
      <c r="I1034" s="116">
        <v>4454721</v>
      </c>
      <c r="J1034" s="116">
        <v>4454721</v>
      </c>
      <c r="K1034" s="116">
        <v>0</v>
      </c>
      <c r="L1034" s="116">
        <v>0</v>
      </c>
      <c r="M1034" s="116">
        <v>0</v>
      </c>
      <c r="N1034" s="116">
        <v>0</v>
      </c>
      <c r="O1034" s="116">
        <v>0</v>
      </c>
      <c r="P1034" s="116">
        <v>0</v>
      </c>
      <c r="Q1034" s="27" t="str">
        <f t="shared" si="224"/>
        <v>Registered</v>
      </c>
      <c r="R1034" s="94">
        <f t="shared" si="225"/>
        <v>1</v>
      </c>
      <c r="S1034" s="95"/>
      <c r="T1034" s="117">
        <f t="shared" si="226"/>
        <v>0</v>
      </c>
      <c r="U1034" s="117">
        <f t="shared" si="227"/>
        <v>0</v>
      </c>
    </row>
    <row r="1035" spans="1:21" x14ac:dyDescent="0.3">
      <c r="A1035" s="114">
        <v>9560</v>
      </c>
      <c r="B1035" s="114" t="s">
        <v>1657</v>
      </c>
      <c r="C1035" s="114" t="s">
        <v>1255</v>
      </c>
      <c r="D1035" s="114" t="s">
        <v>8787</v>
      </c>
      <c r="E1035" s="114" t="s">
        <v>8788</v>
      </c>
      <c r="F1035" s="115">
        <v>45322</v>
      </c>
      <c r="G1035" s="114" t="s">
        <v>3623</v>
      </c>
      <c r="H1035" s="116">
        <v>4454721</v>
      </c>
      <c r="I1035" s="116">
        <v>4454721</v>
      </c>
      <c r="J1035" s="116">
        <v>4454721</v>
      </c>
      <c r="K1035" s="116">
        <v>0</v>
      </c>
      <c r="L1035" s="116">
        <v>0</v>
      </c>
      <c r="M1035" s="116">
        <v>0</v>
      </c>
      <c r="N1035" s="116">
        <v>0</v>
      </c>
      <c r="O1035" s="116">
        <v>0</v>
      </c>
      <c r="P1035" s="116">
        <v>0</v>
      </c>
      <c r="Q1035" s="27" t="str">
        <f t="shared" si="224"/>
        <v>Registered</v>
      </c>
      <c r="R1035" s="94">
        <f t="shared" si="225"/>
        <v>1</v>
      </c>
      <c r="S1035" s="95"/>
      <c r="T1035" s="117">
        <f t="shared" si="226"/>
        <v>0</v>
      </c>
      <c r="U1035" s="117">
        <f t="shared" si="227"/>
        <v>0</v>
      </c>
    </row>
    <row r="1036" spans="1:21" x14ac:dyDescent="0.3">
      <c r="A1036" s="114">
        <v>9561</v>
      </c>
      <c r="B1036" s="114" t="s">
        <v>1657</v>
      </c>
      <c r="C1036" s="114" t="s">
        <v>1255</v>
      </c>
      <c r="D1036" s="114" t="s">
        <v>8789</v>
      </c>
      <c r="E1036" s="114" t="s">
        <v>8790</v>
      </c>
      <c r="F1036" s="115">
        <v>44371</v>
      </c>
      <c r="G1036" s="114" t="s">
        <v>8791</v>
      </c>
      <c r="H1036" s="116">
        <v>4495000</v>
      </c>
      <c r="I1036" s="116">
        <v>4495000</v>
      </c>
      <c r="J1036" s="116">
        <v>4495000</v>
      </c>
      <c r="K1036" s="116">
        <v>0</v>
      </c>
      <c r="L1036" s="116">
        <v>0</v>
      </c>
      <c r="M1036" s="116">
        <v>0</v>
      </c>
      <c r="N1036" s="116">
        <v>0</v>
      </c>
      <c r="O1036" s="116">
        <v>0</v>
      </c>
      <c r="P1036" s="116">
        <v>0</v>
      </c>
      <c r="Q1036" s="27" t="str">
        <f t="shared" si="224"/>
        <v>Registered</v>
      </c>
      <c r="R1036" s="94">
        <f t="shared" si="225"/>
        <v>1</v>
      </c>
      <c r="S1036" s="95"/>
      <c r="T1036" s="117">
        <f t="shared" si="226"/>
        <v>0</v>
      </c>
      <c r="U1036" s="117">
        <f t="shared" si="227"/>
        <v>0</v>
      </c>
    </row>
    <row r="1037" spans="1:21" x14ac:dyDescent="0.3">
      <c r="A1037" s="114">
        <v>9562</v>
      </c>
      <c r="B1037" s="114" t="s">
        <v>1657</v>
      </c>
      <c r="C1037" s="114" t="s">
        <v>1255</v>
      </c>
      <c r="D1037" s="114" t="s">
        <v>8792</v>
      </c>
      <c r="E1037" s="114" t="s">
        <v>8793</v>
      </c>
      <c r="F1037" s="115">
        <v>44398</v>
      </c>
      <c r="G1037" s="114" t="s">
        <v>5086</v>
      </c>
      <c r="H1037" s="116">
        <v>4495000</v>
      </c>
      <c r="I1037" s="116">
        <v>4495000</v>
      </c>
      <c r="J1037" s="116">
        <v>4495000</v>
      </c>
      <c r="K1037" s="116">
        <v>0</v>
      </c>
      <c r="L1037" s="116">
        <v>0</v>
      </c>
      <c r="M1037" s="116">
        <v>0</v>
      </c>
      <c r="N1037" s="116">
        <v>0</v>
      </c>
      <c r="O1037" s="116">
        <v>0</v>
      </c>
      <c r="P1037" s="116">
        <v>0</v>
      </c>
      <c r="Q1037" s="27" t="str">
        <f t="shared" si="224"/>
        <v>Registered</v>
      </c>
      <c r="R1037" s="94">
        <f t="shared" si="225"/>
        <v>1</v>
      </c>
      <c r="S1037" s="95"/>
      <c r="T1037" s="117">
        <f t="shared" si="226"/>
        <v>0</v>
      </c>
      <c r="U1037" s="117">
        <f t="shared" si="227"/>
        <v>0</v>
      </c>
    </row>
    <row r="1038" spans="1:21" x14ac:dyDescent="0.3">
      <c r="A1038" s="114">
        <v>9563</v>
      </c>
      <c r="B1038" s="114" t="s">
        <v>1657</v>
      </c>
      <c r="C1038" s="114" t="s">
        <v>1255</v>
      </c>
      <c r="D1038" s="114" t="s">
        <v>8794</v>
      </c>
      <c r="E1038" s="114" t="s">
        <v>8795</v>
      </c>
      <c r="F1038" s="115">
        <v>45278</v>
      </c>
      <c r="G1038" s="114" t="s">
        <v>2979</v>
      </c>
      <c r="H1038" s="116">
        <v>4404690</v>
      </c>
      <c r="I1038" s="116">
        <v>4404690</v>
      </c>
      <c r="J1038" s="116">
        <v>4404690</v>
      </c>
      <c r="K1038" s="116">
        <v>0</v>
      </c>
      <c r="L1038" s="116">
        <v>0</v>
      </c>
      <c r="M1038" s="116">
        <v>0</v>
      </c>
      <c r="N1038" s="116">
        <v>0</v>
      </c>
      <c r="O1038" s="116">
        <v>0</v>
      </c>
      <c r="P1038" s="116">
        <v>0</v>
      </c>
      <c r="Q1038" s="27" t="str">
        <f t="shared" si="224"/>
        <v>Registered</v>
      </c>
      <c r="R1038" s="94">
        <f t="shared" si="225"/>
        <v>1</v>
      </c>
      <c r="S1038" s="95"/>
      <c r="T1038" s="117">
        <f t="shared" si="226"/>
        <v>0</v>
      </c>
      <c r="U1038" s="117">
        <f t="shared" si="227"/>
        <v>0</v>
      </c>
    </row>
    <row r="1039" spans="1:21" x14ac:dyDescent="0.3">
      <c r="A1039" s="114">
        <v>9564</v>
      </c>
      <c r="B1039" s="114" t="s">
        <v>1657</v>
      </c>
      <c r="C1039" s="114" t="s">
        <v>1255</v>
      </c>
      <c r="D1039" s="114" t="s">
        <v>8796</v>
      </c>
      <c r="E1039" s="114" t="s">
        <v>8797</v>
      </c>
      <c r="F1039" s="115">
        <v>45278</v>
      </c>
      <c r="G1039" s="114" t="s">
        <v>4376</v>
      </c>
      <c r="H1039" s="116">
        <v>4326210</v>
      </c>
      <c r="I1039" s="116">
        <v>4326210</v>
      </c>
      <c r="J1039" s="116">
        <v>4326210</v>
      </c>
      <c r="K1039" s="116">
        <v>0</v>
      </c>
      <c r="L1039" s="116">
        <v>0</v>
      </c>
      <c r="M1039" s="116">
        <v>0</v>
      </c>
      <c r="N1039" s="116">
        <v>0</v>
      </c>
      <c r="O1039" s="116">
        <v>0</v>
      </c>
      <c r="P1039" s="116">
        <v>0</v>
      </c>
      <c r="Q1039" s="27" t="str">
        <f t="shared" si="224"/>
        <v>Registered</v>
      </c>
      <c r="R1039" s="94">
        <f t="shared" si="225"/>
        <v>1</v>
      </c>
      <c r="S1039" s="95"/>
      <c r="T1039" s="117">
        <f t="shared" si="226"/>
        <v>0</v>
      </c>
      <c r="U1039" s="117">
        <f t="shared" si="227"/>
        <v>0</v>
      </c>
    </row>
    <row r="1040" spans="1:21" x14ac:dyDescent="0.3">
      <c r="A1040" s="114">
        <v>9565</v>
      </c>
      <c r="B1040" s="114" t="s">
        <v>1657</v>
      </c>
      <c r="C1040" s="114" t="s">
        <v>1255</v>
      </c>
      <c r="D1040" s="114" t="s">
        <v>8798</v>
      </c>
      <c r="E1040" s="114" t="s">
        <v>8799</v>
      </c>
      <c r="F1040" s="115">
        <v>44666</v>
      </c>
      <c r="G1040" s="114" t="s">
        <v>5187</v>
      </c>
      <c r="H1040" s="116">
        <v>4495000</v>
      </c>
      <c r="I1040" s="116">
        <v>4495000</v>
      </c>
      <c r="J1040" s="116">
        <v>4495000</v>
      </c>
      <c r="K1040" s="116">
        <v>0</v>
      </c>
      <c r="L1040" s="116">
        <v>0</v>
      </c>
      <c r="M1040" s="116">
        <v>0</v>
      </c>
      <c r="N1040" s="116">
        <v>0</v>
      </c>
      <c r="O1040" s="116">
        <v>0</v>
      </c>
      <c r="P1040" s="116">
        <v>0</v>
      </c>
      <c r="Q1040" s="27" t="str">
        <f t="shared" si="224"/>
        <v>Registered</v>
      </c>
      <c r="R1040" s="94">
        <f t="shared" si="225"/>
        <v>1</v>
      </c>
      <c r="S1040" s="95"/>
      <c r="T1040" s="117">
        <f t="shared" si="226"/>
        <v>0</v>
      </c>
      <c r="U1040" s="117">
        <f t="shared" si="227"/>
        <v>0</v>
      </c>
    </row>
    <row r="1041" spans="1:21" x14ac:dyDescent="0.3">
      <c r="A1041" s="114">
        <v>9566</v>
      </c>
      <c r="B1041" s="114" t="s">
        <v>1657</v>
      </c>
      <c r="C1041" s="114" t="s">
        <v>1255</v>
      </c>
      <c r="D1041" s="114" t="s">
        <v>8800</v>
      </c>
      <c r="E1041" s="114" t="s">
        <v>8801</v>
      </c>
      <c r="F1041" s="115">
        <v>45320</v>
      </c>
      <c r="G1041" s="114" t="s">
        <v>5392</v>
      </c>
      <c r="H1041" s="116">
        <v>4420128</v>
      </c>
      <c r="I1041" s="116">
        <v>4420128</v>
      </c>
      <c r="J1041" s="116">
        <v>4420128</v>
      </c>
      <c r="K1041" s="116">
        <v>0</v>
      </c>
      <c r="L1041" s="116">
        <v>0</v>
      </c>
      <c r="M1041" s="116">
        <v>0</v>
      </c>
      <c r="N1041" s="116">
        <v>0</v>
      </c>
      <c r="O1041" s="116">
        <v>0</v>
      </c>
      <c r="P1041" s="116">
        <v>0</v>
      </c>
      <c r="Q1041" s="27" t="str">
        <f t="shared" si="224"/>
        <v>Registered</v>
      </c>
      <c r="R1041" s="94">
        <f t="shared" si="225"/>
        <v>1</v>
      </c>
      <c r="S1041" s="95"/>
      <c r="T1041" s="117">
        <f t="shared" si="226"/>
        <v>0</v>
      </c>
      <c r="U1041" s="117">
        <f t="shared" si="227"/>
        <v>0</v>
      </c>
    </row>
    <row r="1042" spans="1:21" x14ac:dyDescent="0.3">
      <c r="A1042" s="114">
        <v>9567</v>
      </c>
      <c r="B1042" s="114" t="s">
        <v>1657</v>
      </c>
      <c r="C1042" s="114" t="s">
        <v>1255</v>
      </c>
      <c r="D1042" s="114" t="s">
        <v>8802</v>
      </c>
      <c r="E1042" s="114" t="s">
        <v>8803</v>
      </c>
      <c r="F1042" s="115">
        <v>45278</v>
      </c>
      <c r="G1042" s="114" t="s">
        <v>4065</v>
      </c>
      <c r="H1042" s="116">
        <v>4871646</v>
      </c>
      <c r="I1042" s="116">
        <v>4871646</v>
      </c>
      <c r="J1042" s="116">
        <v>4871646</v>
      </c>
      <c r="K1042" s="116">
        <v>0</v>
      </c>
      <c r="L1042" s="116">
        <v>0</v>
      </c>
      <c r="M1042" s="116">
        <v>0</v>
      </c>
      <c r="N1042" s="116">
        <v>0</v>
      </c>
      <c r="O1042" s="116">
        <v>0</v>
      </c>
      <c r="P1042" s="116">
        <v>0</v>
      </c>
      <c r="Q1042" s="27" t="str">
        <f t="shared" si="224"/>
        <v>Registered</v>
      </c>
      <c r="R1042" s="94">
        <f t="shared" si="225"/>
        <v>1</v>
      </c>
      <c r="S1042" s="95"/>
      <c r="T1042" s="117">
        <f t="shared" si="226"/>
        <v>0</v>
      </c>
      <c r="U1042" s="117">
        <f t="shared" si="227"/>
        <v>0</v>
      </c>
    </row>
    <row r="1043" spans="1:21" x14ac:dyDescent="0.3">
      <c r="A1043" s="114">
        <v>9568</v>
      </c>
      <c r="B1043" s="114" t="s">
        <v>1657</v>
      </c>
      <c r="C1043" s="114" t="s">
        <v>1255</v>
      </c>
      <c r="D1043" s="114" t="s">
        <v>8804</v>
      </c>
      <c r="E1043" s="114" t="s">
        <v>8805</v>
      </c>
      <c r="F1043" s="115">
        <v>45260</v>
      </c>
      <c r="G1043" s="114" t="s">
        <v>5163</v>
      </c>
      <c r="H1043" s="116">
        <v>4345830</v>
      </c>
      <c r="I1043" s="116">
        <v>4345830</v>
      </c>
      <c r="J1043" s="116">
        <v>4345830</v>
      </c>
      <c r="K1043" s="116">
        <v>0</v>
      </c>
      <c r="L1043" s="116">
        <v>0</v>
      </c>
      <c r="M1043" s="116">
        <v>0</v>
      </c>
      <c r="N1043" s="116">
        <v>0</v>
      </c>
      <c r="O1043" s="116">
        <v>0</v>
      </c>
      <c r="P1043" s="116">
        <v>0</v>
      </c>
      <c r="Q1043" s="27" t="str">
        <f t="shared" si="224"/>
        <v>Registered</v>
      </c>
      <c r="R1043" s="94">
        <f t="shared" si="225"/>
        <v>1</v>
      </c>
      <c r="S1043" s="95"/>
      <c r="T1043" s="117">
        <f t="shared" si="226"/>
        <v>0</v>
      </c>
      <c r="U1043" s="117">
        <f t="shared" si="227"/>
        <v>0</v>
      </c>
    </row>
    <row r="1044" spans="1:21" x14ac:dyDescent="0.3">
      <c r="A1044" s="114">
        <v>9569</v>
      </c>
      <c r="B1044" s="114" t="s">
        <v>1657</v>
      </c>
      <c r="C1044" s="114" t="s">
        <v>1255</v>
      </c>
      <c r="D1044" s="114" t="s">
        <v>8806</v>
      </c>
      <c r="E1044" s="114" t="s">
        <v>8807</v>
      </c>
      <c r="F1044" s="115">
        <v>44340</v>
      </c>
      <c r="G1044" s="114" t="s">
        <v>5504</v>
      </c>
      <c r="H1044" s="116">
        <v>4492000</v>
      </c>
      <c r="I1044" s="116">
        <v>4492000</v>
      </c>
      <c r="J1044" s="116">
        <v>4492000</v>
      </c>
      <c r="K1044" s="116">
        <v>0</v>
      </c>
      <c r="L1044" s="116">
        <v>0</v>
      </c>
      <c r="M1044" s="116">
        <v>0</v>
      </c>
      <c r="N1044" s="116">
        <v>0</v>
      </c>
      <c r="O1044" s="116">
        <v>0</v>
      </c>
      <c r="P1044" s="116">
        <v>0</v>
      </c>
      <c r="Q1044" s="27" t="str">
        <f t="shared" si="224"/>
        <v>Registered</v>
      </c>
      <c r="R1044" s="94">
        <f t="shared" si="225"/>
        <v>1</v>
      </c>
      <c r="S1044" s="95"/>
      <c r="T1044" s="117">
        <f t="shared" si="226"/>
        <v>0</v>
      </c>
      <c r="U1044" s="117">
        <f t="shared" si="227"/>
        <v>0</v>
      </c>
    </row>
    <row r="1045" spans="1:21" x14ac:dyDescent="0.3">
      <c r="A1045" s="114">
        <v>9570</v>
      </c>
      <c r="B1045" s="114" t="s">
        <v>1657</v>
      </c>
      <c r="C1045" s="114" t="s">
        <v>1255</v>
      </c>
      <c r="D1045" s="114" t="s">
        <v>8808</v>
      </c>
      <c r="E1045" s="114" t="s">
        <v>8809</v>
      </c>
      <c r="F1045" s="115">
        <v>45063</v>
      </c>
      <c r="G1045" s="114" t="s">
        <v>3130</v>
      </c>
      <c r="H1045" s="116">
        <v>4257000</v>
      </c>
      <c r="I1045" s="116">
        <v>4257000</v>
      </c>
      <c r="J1045" s="116">
        <v>4257000</v>
      </c>
      <c r="K1045" s="116">
        <v>0</v>
      </c>
      <c r="L1045" s="116">
        <v>0</v>
      </c>
      <c r="M1045" s="116">
        <v>0</v>
      </c>
      <c r="N1045" s="116">
        <v>0</v>
      </c>
      <c r="O1045" s="116">
        <v>0</v>
      </c>
      <c r="P1045" s="116">
        <v>0</v>
      </c>
      <c r="Q1045" s="27" t="str">
        <f t="shared" si="224"/>
        <v>Registered</v>
      </c>
      <c r="R1045" s="94">
        <f t="shared" si="225"/>
        <v>1</v>
      </c>
      <c r="S1045" s="95"/>
      <c r="T1045" s="117">
        <f t="shared" si="226"/>
        <v>0</v>
      </c>
      <c r="U1045" s="117">
        <f t="shared" si="227"/>
        <v>0</v>
      </c>
    </row>
    <row r="1046" spans="1:21" x14ac:dyDescent="0.3">
      <c r="A1046" s="114">
        <v>9571</v>
      </c>
      <c r="B1046" s="114" t="s">
        <v>1657</v>
      </c>
      <c r="C1046" s="114" t="s">
        <v>1255</v>
      </c>
      <c r="D1046" s="114" t="s">
        <v>8810</v>
      </c>
      <c r="E1046" s="114" t="s">
        <v>8811</v>
      </c>
      <c r="F1046" s="115">
        <v>45182</v>
      </c>
      <c r="G1046" s="114" t="s">
        <v>5382</v>
      </c>
      <c r="H1046" s="116">
        <v>4875570</v>
      </c>
      <c r="I1046" s="116">
        <v>4875570</v>
      </c>
      <c r="J1046" s="116">
        <v>4875570</v>
      </c>
      <c r="K1046" s="116">
        <v>0</v>
      </c>
      <c r="L1046" s="116">
        <v>0</v>
      </c>
      <c r="M1046" s="116">
        <v>0</v>
      </c>
      <c r="N1046" s="116">
        <v>0</v>
      </c>
      <c r="O1046" s="116">
        <v>0</v>
      </c>
      <c r="P1046" s="116">
        <v>0</v>
      </c>
      <c r="Q1046" s="27" t="str">
        <f t="shared" si="224"/>
        <v>Registered</v>
      </c>
      <c r="R1046" s="94">
        <f t="shared" si="225"/>
        <v>1</v>
      </c>
      <c r="S1046" s="95"/>
      <c r="T1046" s="117">
        <f t="shared" si="226"/>
        <v>0</v>
      </c>
      <c r="U1046" s="117">
        <f t="shared" si="227"/>
        <v>0</v>
      </c>
    </row>
    <row r="1047" spans="1:21" x14ac:dyDescent="0.3">
      <c r="A1047" s="114">
        <v>9572</v>
      </c>
      <c r="B1047" s="114" t="s">
        <v>1657</v>
      </c>
      <c r="C1047" s="114" t="s">
        <v>1255</v>
      </c>
      <c r="D1047" s="114" t="s">
        <v>8812</v>
      </c>
      <c r="E1047" s="114" t="s">
        <v>5396</v>
      </c>
      <c r="F1047" s="115">
        <v>45182</v>
      </c>
      <c r="G1047" s="114" t="s">
        <v>5427</v>
      </c>
      <c r="H1047" s="116">
        <v>4713705</v>
      </c>
      <c r="I1047" s="116">
        <v>4713705</v>
      </c>
      <c r="J1047" s="116">
        <v>4713705</v>
      </c>
      <c r="K1047" s="116">
        <v>0</v>
      </c>
      <c r="L1047" s="116">
        <v>0</v>
      </c>
      <c r="M1047" s="116">
        <v>0</v>
      </c>
      <c r="N1047" s="116">
        <v>0</v>
      </c>
      <c r="O1047" s="116">
        <v>0</v>
      </c>
      <c r="P1047" s="116">
        <v>0</v>
      </c>
      <c r="Q1047" s="27" t="str">
        <f t="shared" si="224"/>
        <v>Registered</v>
      </c>
      <c r="R1047" s="94">
        <f t="shared" si="225"/>
        <v>1</v>
      </c>
      <c r="S1047" s="95"/>
      <c r="T1047" s="117">
        <f t="shared" si="226"/>
        <v>0</v>
      </c>
      <c r="U1047" s="117">
        <f t="shared" si="227"/>
        <v>0</v>
      </c>
    </row>
    <row r="1048" spans="1:21" x14ac:dyDescent="0.3">
      <c r="A1048" s="114">
        <v>133</v>
      </c>
      <c r="B1048" s="114" t="s">
        <v>314</v>
      </c>
      <c r="C1048" s="114" t="s">
        <v>317</v>
      </c>
      <c r="D1048" s="114" t="s">
        <v>332</v>
      </c>
      <c r="E1048" s="114" t="s">
        <v>333</v>
      </c>
      <c r="F1048" s="115">
        <v>46136</v>
      </c>
      <c r="G1048" s="114" t="s">
        <v>10427</v>
      </c>
      <c r="H1048" s="116">
        <v>5446065</v>
      </c>
      <c r="I1048" s="116">
        <v>3757785</v>
      </c>
      <c r="J1048" s="116">
        <v>100000</v>
      </c>
      <c r="K1048" s="116">
        <v>3657785</v>
      </c>
      <c r="L1048" s="116">
        <v>3657785</v>
      </c>
      <c r="M1048" s="116">
        <v>0</v>
      </c>
      <c r="N1048" s="116">
        <v>0</v>
      </c>
      <c r="O1048" s="116">
        <v>0</v>
      </c>
      <c r="P1048" s="116">
        <v>0</v>
      </c>
      <c r="Q1048" s="27" t="str">
        <f t="shared" si="224"/>
        <v>Registered</v>
      </c>
      <c r="R1048" s="94">
        <f t="shared" si="225"/>
        <v>0.69000002754282219</v>
      </c>
      <c r="S1048" s="95"/>
      <c r="T1048" s="117">
        <f t="shared" si="226"/>
        <v>3657785</v>
      </c>
      <c r="U1048" s="117">
        <f t="shared" si="227"/>
        <v>0</v>
      </c>
    </row>
    <row r="1049" spans="1:21" x14ac:dyDescent="0.3">
      <c r="A1049" s="114">
        <v>151</v>
      </c>
      <c r="B1049" s="114" t="s">
        <v>314</v>
      </c>
      <c r="C1049" s="114" t="s">
        <v>317</v>
      </c>
      <c r="D1049" s="114" t="s">
        <v>1843</v>
      </c>
      <c r="E1049" s="114" t="s">
        <v>1844</v>
      </c>
      <c r="F1049" s="115">
        <v>45988</v>
      </c>
      <c r="G1049" s="114" t="s">
        <v>1837</v>
      </c>
      <c r="H1049" s="116">
        <v>5539920</v>
      </c>
      <c r="I1049" s="116">
        <v>3545548</v>
      </c>
      <c r="J1049" s="116">
        <v>155400</v>
      </c>
      <c r="K1049" s="116">
        <v>3390148</v>
      </c>
      <c r="L1049" s="116">
        <v>276996</v>
      </c>
      <c r="M1049" s="116">
        <v>0</v>
      </c>
      <c r="N1049" s="116">
        <v>0</v>
      </c>
      <c r="O1049" s="116">
        <v>3113152</v>
      </c>
      <c r="P1049" s="116">
        <v>0</v>
      </c>
      <c r="Q1049" s="27" t="str">
        <f t="shared" si="224"/>
        <v>Registered</v>
      </c>
      <c r="R1049" s="94">
        <f t="shared" si="225"/>
        <v>0.63999985559358263</v>
      </c>
      <c r="S1049" s="95"/>
      <c r="T1049" s="117">
        <f t="shared" si="226"/>
        <v>3390148</v>
      </c>
      <c r="U1049" s="117">
        <f t="shared" si="227"/>
        <v>0</v>
      </c>
    </row>
    <row r="1050" spans="1:21" x14ac:dyDescent="0.3">
      <c r="A1050" s="114">
        <v>165</v>
      </c>
      <c r="B1050" s="114" t="s">
        <v>314</v>
      </c>
      <c r="C1050" s="114" t="s">
        <v>317</v>
      </c>
      <c r="D1050" s="114" t="s">
        <v>335</v>
      </c>
      <c r="E1050" s="114" t="s">
        <v>336</v>
      </c>
      <c r="F1050" s="115">
        <v>46142</v>
      </c>
      <c r="G1050" s="114" t="s">
        <v>10448</v>
      </c>
      <c r="H1050" s="116">
        <v>5494581</v>
      </c>
      <c r="I1050" s="116">
        <v>3791261</v>
      </c>
      <c r="J1050" s="116">
        <v>549458</v>
      </c>
      <c r="K1050" s="116">
        <v>3241803</v>
      </c>
      <c r="L1050" s="116">
        <v>3241803</v>
      </c>
      <c r="M1050" s="116">
        <v>0</v>
      </c>
      <c r="N1050" s="116">
        <v>0</v>
      </c>
      <c r="O1050" s="116">
        <v>0</v>
      </c>
      <c r="P1050" s="116">
        <v>0</v>
      </c>
      <c r="Q1050" s="27" t="str">
        <f t="shared" si="224"/>
        <v>Registered</v>
      </c>
      <c r="R1050" s="94">
        <f t="shared" si="225"/>
        <v>0.69000002001972494</v>
      </c>
      <c r="S1050" s="95"/>
      <c r="T1050" s="117">
        <f t="shared" si="226"/>
        <v>3241803</v>
      </c>
      <c r="U1050" s="117">
        <f t="shared" si="227"/>
        <v>0</v>
      </c>
    </row>
    <row r="1051" spans="1:21" x14ac:dyDescent="0.3">
      <c r="A1051" s="114">
        <v>166</v>
      </c>
      <c r="B1051" s="114" t="s">
        <v>314</v>
      </c>
      <c r="C1051" s="114" t="s">
        <v>317</v>
      </c>
      <c r="D1051" s="114" t="s">
        <v>322</v>
      </c>
      <c r="E1051" s="114" t="s">
        <v>323</v>
      </c>
      <c r="F1051" s="115">
        <v>46142</v>
      </c>
      <c r="G1051" s="114" t="s">
        <v>9599</v>
      </c>
      <c r="H1051" s="116">
        <v>5542650</v>
      </c>
      <c r="I1051" s="116">
        <v>3270164</v>
      </c>
      <c r="J1051" s="116">
        <v>50000</v>
      </c>
      <c r="K1051" s="116">
        <v>3220164</v>
      </c>
      <c r="L1051" s="116">
        <v>3220164</v>
      </c>
      <c r="M1051" s="116">
        <v>0</v>
      </c>
      <c r="N1051" s="116">
        <v>0</v>
      </c>
      <c r="O1051" s="116">
        <v>0</v>
      </c>
      <c r="P1051" s="116">
        <v>0</v>
      </c>
      <c r="Q1051" s="27" t="str">
        <f t="shared" si="224"/>
        <v>Registered</v>
      </c>
      <c r="R1051" s="94">
        <f t="shared" si="225"/>
        <v>0.59000009020955679</v>
      </c>
      <c r="S1051" s="95"/>
      <c r="T1051" s="117">
        <f t="shared" si="226"/>
        <v>3220164</v>
      </c>
      <c r="U1051" s="117">
        <f t="shared" si="227"/>
        <v>0</v>
      </c>
    </row>
    <row r="1052" spans="1:21" x14ac:dyDescent="0.3">
      <c r="A1052" s="114">
        <v>168</v>
      </c>
      <c r="B1052" s="114" t="s">
        <v>314</v>
      </c>
      <c r="C1052" s="114" t="s">
        <v>317</v>
      </c>
      <c r="D1052" s="114" t="s">
        <v>9640</v>
      </c>
      <c r="E1052" s="114" t="s">
        <v>9641</v>
      </c>
      <c r="F1052" s="115">
        <v>46111</v>
      </c>
      <c r="G1052" s="114" t="s">
        <v>9642</v>
      </c>
      <c r="H1052" s="116">
        <v>5454360</v>
      </c>
      <c r="I1052" s="116">
        <v>3763507</v>
      </c>
      <c r="J1052" s="116">
        <v>550000</v>
      </c>
      <c r="K1052" s="116">
        <v>3213507</v>
      </c>
      <c r="L1052" s="116">
        <v>3213507</v>
      </c>
      <c r="M1052" s="116">
        <v>0</v>
      </c>
      <c r="N1052" s="116">
        <v>0</v>
      </c>
      <c r="O1052" s="116">
        <v>0</v>
      </c>
      <c r="P1052" s="116">
        <v>0</v>
      </c>
      <c r="Q1052" s="27" t="str">
        <f t="shared" si="224"/>
        <v>Registered</v>
      </c>
      <c r="R1052" s="94">
        <f t="shared" si="225"/>
        <v>0.68999974332460634</v>
      </c>
      <c r="S1052" s="95"/>
      <c r="T1052" s="117">
        <f t="shared" si="226"/>
        <v>3213507</v>
      </c>
      <c r="U1052" s="117">
        <f t="shared" si="227"/>
        <v>0</v>
      </c>
    </row>
    <row r="1053" spans="1:21" x14ac:dyDescent="0.3">
      <c r="A1053" s="114">
        <v>169</v>
      </c>
      <c r="B1053" s="114" t="s">
        <v>314</v>
      </c>
      <c r="C1053" s="114" t="s">
        <v>317</v>
      </c>
      <c r="D1053" s="114" t="s">
        <v>330</v>
      </c>
      <c r="E1053" s="114" t="s">
        <v>331</v>
      </c>
      <c r="F1053" s="115">
        <v>46136</v>
      </c>
      <c r="G1053" s="114" t="s">
        <v>9919</v>
      </c>
      <c r="H1053" s="116">
        <v>5446065</v>
      </c>
      <c r="I1053" s="116">
        <v>3757785</v>
      </c>
      <c r="J1053" s="116">
        <v>544607</v>
      </c>
      <c r="K1053" s="116">
        <v>3213178</v>
      </c>
      <c r="L1053" s="116">
        <v>3213178</v>
      </c>
      <c r="M1053" s="116">
        <v>0</v>
      </c>
      <c r="N1053" s="116">
        <v>0</v>
      </c>
      <c r="O1053" s="116">
        <v>0</v>
      </c>
      <c r="P1053" s="116">
        <v>0</v>
      </c>
      <c r="Q1053" s="27" t="str">
        <f t="shared" si="224"/>
        <v>Registered</v>
      </c>
      <c r="R1053" s="94">
        <f t="shared" si="225"/>
        <v>0.69000002754282219</v>
      </c>
      <c r="S1053" s="95"/>
      <c r="T1053" s="117">
        <f t="shared" si="226"/>
        <v>3213178</v>
      </c>
      <c r="U1053" s="117">
        <f t="shared" si="227"/>
        <v>0</v>
      </c>
    </row>
    <row r="1054" spans="1:21" x14ac:dyDescent="0.3">
      <c r="A1054" s="114">
        <v>177</v>
      </c>
      <c r="B1054" s="114" t="s">
        <v>314</v>
      </c>
      <c r="C1054" s="114" t="s">
        <v>317</v>
      </c>
      <c r="D1054" s="114" t="s">
        <v>339</v>
      </c>
      <c r="E1054" s="114" t="s">
        <v>331</v>
      </c>
      <c r="F1054" s="115">
        <v>46164</v>
      </c>
      <c r="G1054" s="114" t="s">
        <v>9919</v>
      </c>
      <c r="H1054" s="116">
        <v>5447050</v>
      </c>
      <c r="I1054" s="116">
        <v>3486113</v>
      </c>
      <c r="J1054" s="116">
        <v>544705</v>
      </c>
      <c r="K1054" s="116">
        <v>2941408</v>
      </c>
      <c r="L1054" s="116">
        <v>2941408</v>
      </c>
      <c r="M1054" s="116">
        <v>0</v>
      </c>
      <c r="N1054" s="116">
        <v>0</v>
      </c>
      <c r="O1054" s="116">
        <v>0</v>
      </c>
      <c r="P1054" s="116">
        <v>0</v>
      </c>
      <c r="Q1054" s="27" t="str">
        <f t="shared" si="224"/>
        <v>Registered</v>
      </c>
      <c r="R1054" s="94">
        <f t="shared" si="225"/>
        <v>0.6400001835856105</v>
      </c>
      <c r="S1054" s="95"/>
      <c r="T1054" s="117">
        <f t="shared" si="226"/>
        <v>2941408</v>
      </c>
      <c r="U1054" s="117">
        <f t="shared" si="227"/>
        <v>0</v>
      </c>
    </row>
    <row r="1055" spans="1:21" x14ac:dyDescent="0.3">
      <c r="A1055" s="114">
        <v>178</v>
      </c>
      <c r="B1055" s="114" t="s">
        <v>314</v>
      </c>
      <c r="C1055" s="114" t="s">
        <v>317</v>
      </c>
      <c r="D1055" s="114" t="s">
        <v>337</v>
      </c>
      <c r="E1055" s="114" t="s">
        <v>338</v>
      </c>
      <c r="F1055" s="115">
        <v>46142</v>
      </c>
      <c r="G1055" s="114" t="s">
        <v>9636</v>
      </c>
      <c r="H1055" s="116">
        <v>5423949</v>
      </c>
      <c r="I1055" s="116">
        <v>3471327</v>
      </c>
      <c r="J1055" s="116">
        <v>542394</v>
      </c>
      <c r="K1055" s="116">
        <v>2928933</v>
      </c>
      <c r="L1055" s="116">
        <v>2928933</v>
      </c>
      <c r="M1055" s="116">
        <v>0</v>
      </c>
      <c r="N1055" s="116">
        <v>0</v>
      </c>
      <c r="O1055" s="116">
        <v>0</v>
      </c>
      <c r="P1055" s="116">
        <v>0</v>
      </c>
      <c r="Q1055" s="27" t="str">
        <f t="shared" si="224"/>
        <v>Registered</v>
      </c>
      <c r="R1055" s="94">
        <f t="shared" si="225"/>
        <v>0.63999993362769447</v>
      </c>
      <c r="S1055" s="95"/>
      <c r="T1055" s="117">
        <f t="shared" si="226"/>
        <v>2928933</v>
      </c>
      <c r="U1055" s="117">
        <f t="shared" si="227"/>
        <v>0</v>
      </c>
    </row>
    <row r="1056" spans="1:21" x14ac:dyDescent="0.3">
      <c r="A1056" s="114">
        <v>191</v>
      </c>
      <c r="B1056" s="114" t="s">
        <v>314</v>
      </c>
      <c r="C1056" s="114" t="s">
        <v>317</v>
      </c>
      <c r="D1056" s="114" t="s">
        <v>1908</v>
      </c>
      <c r="E1056" s="114" t="s">
        <v>1909</v>
      </c>
      <c r="F1056" s="115">
        <v>46106</v>
      </c>
      <c r="G1056" s="114" t="s">
        <v>1464</v>
      </c>
      <c r="H1056" s="116">
        <v>5627997</v>
      </c>
      <c r="I1056" s="116">
        <v>3320519</v>
      </c>
      <c r="J1056" s="116">
        <v>562800</v>
      </c>
      <c r="K1056" s="116">
        <v>2757719</v>
      </c>
      <c r="L1056" s="116">
        <v>0</v>
      </c>
      <c r="M1056" s="116">
        <v>0</v>
      </c>
      <c r="N1056" s="116">
        <v>2757719</v>
      </c>
      <c r="O1056" s="116">
        <v>0</v>
      </c>
      <c r="P1056" s="116">
        <v>0</v>
      </c>
      <c r="Q1056" s="27" t="str">
        <f t="shared" si="224"/>
        <v>Registered</v>
      </c>
      <c r="R1056" s="94">
        <f t="shared" si="225"/>
        <v>0.59000013681599328</v>
      </c>
      <c r="S1056" s="95"/>
      <c r="T1056" s="117">
        <f t="shared" si="226"/>
        <v>2757719</v>
      </c>
      <c r="U1056" s="117">
        <f t="shared" si="227"/>
        <v>0</v>
      </c>
    </row>
    <row r="1057" spans="1:21" x14ac:dyDescent="0.3">
      <c r="A1057" s="114">
        <v>262</v>
      </c>
      <c r="B1057" s="114" t="s">
        <v>314</v>
      </c>
      <c r="C1057" s="114" t="s">
        <v>317</v>
      </c>
      <c r="D1057" s="114" t="s">
        <v>1941</v>
      </c>
      <c r="E1057" s="114" t="s">
        <v>1942</v>
      </c>
      <c r="F1057" s="115">
        <v>46081</v>
      </c>
      <c r="G1057" s="114" t="s">
        <v>1588</v>
      </c>
      <c r="H1057" s="116">
        <v>5417500</v>
      </c>
      <c r="I1057" s="116">
        <v>3467200</v>
      </c>
      <c r="J1057" s="116">
        <v>1541750</v>
      </c>
      <c r="K1057" s="116">
        <v>1925450</v>
      </c>
      <c r="L1057" s="116">
        <v>270875</v>
      </c>
      <c r="M1057" s="116">
        <v>0</v>
      </c>
      <c r="N1057" s="116">
        <v>1654575</v>
      </c>
      <c r="O1057" s="116">
        <v>0</v>
      </c>
      <c r="P1057" s="116">
        <v>0</v>
      </c>
      <c r="Q1057" s="27" t="str">
        <f t="shared" si="224"/>
        <v>Registered</v>
      </c>
      <c r="R1057" s="94">
        <f t="shared" si="225"/>
        <v>0.64</v>
      </c>
      <c r="S1057" s="95"/>
      <c r="T1057" s="117">
        <f t="shared" si="226"/>
        <v>1925450</v>
      </c>
      <c r="U1057" s="117">
        <f t="shared" si="227"/>
        <v>0</v>
      </c>
    </row>
    <row r="1058" spans="1:21" x14ac:dyDescent="0.3">
      <c r="A1058" s="114">
        <v>639</v>
      </c>
      <c r="B1058" s="114" t="s">
        <v>314</v>
      </c>
      <c r="C1058" s="114" t="s">
        <v>317</v>
      </c>
      <c r="D1058" s="114" t="s">
        <v>1948</v>
      </c>
      <c r="E1058" s="114" t="s">
        <v>1949</v>
      </c>
      <c r="F1058" s="115">
        <v>46078</v>
      </c>
      <c r="G1058" s="114" t="s">
        <v>1744</v>
      </c>
      <c r="H1058" s="116">
        <v>5328792</v>
      </c>
      <c r="I1058" s="116">
        <v>3676868</v>
      </c>
      <c r="J1058" s="116">
        <v>3197275</v>
      </c>
      <c r="K1058" s="116">
        <v>479593</v>
      </c>
      <c r="L1058" s="116">
        <v>479593</v>
      </c>
      <c r="M1058" s="116">
        <v>0</v>
      </c>
      <c r="N1058" s="116">
        <v>0</v>
      </c>
      <c r="O1058" s="116">
        <v>0</v>
      </c>
      <c r="P1058" s="116">
        <v>0</v>
      </c>
      <c r="Q1058" s="27" t="str">
        <f t="shared" si="224"/>
        <v>Registered</v>
      </c>
      <c r="R1058" s="94">
        <f t="shared" si="225"/>
        <v>0.69000028524288437</v>
      </c>
      <c r="S1058" s="95"/>
      <c r="T1058" s="117">
        <f t="shared" si="226"/>
        <v>479593</v>
      </c>
      <c r="U1058" s="117">
        <f t="shared" si="227"/>
        <v>0</v>
      </c>
    </row>
    <row r="1059" spans="1:21" x14ac:dyDescent="0.3">
      <c r="A1059" s="114">
        <v>809</v>
      </c>
      <c r="B1059" s="114" t="s">
        <v>314</v>
      </c>
      <c r="C1059" s="114" t="s">
        <v>317</v>
      </c>
      <c r="D1059" s="114" t="s">
        <v>8976</v>
      </c>
      <c r="E1059" s="114" t="s">
        <v>8977</v>
      </c>
      <c r="F1059" s="115">
        <v>45889</v>
      </c>
      <c r="G1059" s="114" t="s">
        <v>1656</v>
      </c>
      <c r="H1059" s="116">
        <v>5297400</v>
      </c>
      <c r="I1059" s="116">
        <v>3390336</v>
      </c>
      <c r="J1059" s="116">
        <v>3125466</v>
      </c>
      <c r="K1059" s="116">
        <v>264870</v>
      </c>
      <c r="L1059" s="116">
        <v>264870</v>
      </c>
      <c r="M1059" s="116">
        <v>0</v>
      </c>
      <c r="N1059" s="116">
        <v>0</v>
      </c>
      <c r="O1059" s="116">
        <v>0</v>
      </c>
      <c r="P1059" s="116">
        <v>0</v>
      </c>
      <c r="Q1059" s="27" t="str">
        <f t="shared" si="224"/>
        <v>Registered</v>
      </c>
      <c r="R1059" s="94">
        <f t="shared" si="225"/>
        <v>0.64</v>
      </c>
      <c r="S1059" s="95"/>
      <c r="T1059" s="117">
        <f t="shared" si="226"/>
        <v>264870</v>
      </c>
      <c r="U1059" s="117">
        <f t="shared" si="227"/>
        <v>0</v>
      </c>
    </row>
    <row r="1060" spans="1:21" x14ac:dyDescent="0.3">
      <c r="A1060" s="114">
        <v>819</v>
      </c>
      <c r="B1060" s="114" t="s">
        <v>314</v>
      </c>
      <c r="C1060" s="114" t="s">
        <v>317</v>
      </c>
      <c r="D1060" s="114" t="s">
        <v>9477</v>
      </c>
      <c r="E1060" s="114" t="s">
        <v>9478</v>
      </c>
      <c r="F1060" s="115">
        <v>46022</v>
      </c>
      <c r="G1060" s="114" t="s">
        <v>1422</v>
      </c>
      <c r="H1060" s="116">
        <v>5395500</v>
      </c>
      <c r="I1060" s="116">
        <v>3722895</v>
      </c>
      <c r="J1060" s="116">
        <v>3507075</v>
      </c>
      <c r="K1060" s="116">
        <v>215820</v>
      </c>
      <c r="L1060" s="116">
        <v>215820</v>
      </c>
      <c r="M1060" s="116">
        <v>0</v>
      </c>
      <c r="N1060" s="116">
        <v>0</v>
      </c>
      <c r="O1060" s="116">
        <v>0</v>
      </c>
      <c r="P1060" s="116">
        <v>0</v>
      </c>
      <c r="Q1060" s="27" t="str">
        <f t="shared" si="224"/>
        <v>Registered</v>
      </c>
      <c r="R1060" s="94">
        <f t="shared" si="225"/>
        <v>0.69</v>
      </c>
      <c r="S1060" s="95"/>
      <c r="T1060" s="117">
        <f t="shared" si="226"/>
        <v>215820</v>
      </c>
      <c r="U1060" s="117">
        <f t="shared" si="227"/>
        <v>0</v>
      </c>
    </row>
    <row r="1061" spans="1:21" x14ac:dyDescent="0.3">
      <c r="A1061" s="114">
        <v>1050</v>
      </c>
      <c r="B1061" s="114" t="s">
        <v>314</v>
      </c>
      <c r="C1061" s="114" t="s">
        <v>317</v>
      </c>
      <c r="D1061" s="114" t="s">
        <v>4432</v>
      </c>
      <c r="E1061" s="114" t="s">
        <v>4433</v>
      </c>
      <c r="F1061" s="115">
        <v>45909</v>
      </c>
      <c r="G1061" s="114" t="s">
        <v>4434</v>
      </c>
      <c r="H1061" s="116">
        <v>5161400</v>
      </c>
      <c r="I1061" s="116">
        <v>3045226</v>
      </c>
      <c r="J1061" s="116">
        <v>2941999</v>
      </c>
      <c r="K1061" s="116">
        <v>103227</v>
      </c>
      <c r="L1061" s="116">
        <v>0</v>
      </c>
      <c r="M1061" s="116">
        <v>0</v>
      </c>
      <c r="N1061" s="116">
        <v>0</v>
      </c>
      <c r="O1061" s="116">
        <v>0</v>
      </c>
      <c r="P1061" s="116">
        <v>103227</v>
      </c>
      <c r="Q1061" s="27" t="str">
        <f t="shared" si="224"/>
        <v>Registered</v>
      </c>
      <c r="R1061" s="94">
        <f t="shared" si="225"/>
        <v>0.59</v>
      </c>
      <c r="S1061" s="95"/>
      <c r="T1061" s="117">
        <f t="shared" si="226"/>
        <v>103227</v>
      </c>
      <c r="U1061" s="117">
        <f t="shared" si="227"/>
        <v>0</v>
      </c>
    </row>
    <row r="1062" spans="1:21" x14ac:dyDescent="0.3">
      <c r="A1062" s="114">
        <v>1072</v>
      </c>
      <c r="B1062" s="114" t="s">
        <v>314</v>
      </c>
      <c r="C1062" s="114" t="s">
        <v>317</v>
      </c>
      <c r="D1062" s="114" t="s">
        <v>4778</v>
      </c>
      <c r="E1062" s="114" t="s">
        <v>4779</v>
      </c>
      <c r="F1062" s="115">
        <v>45988</v>
      </c>
      <c r="G1062" s="114" t="s">
        <v>1543</v>
      </c>
      <c r="H1062" s="116">
        <v>5650560</v>
      </c>
      <c r="I1062" s="116">
        <v>3333829</v>
      </c>
      <c r="J1062" s="116">
        <v>3277323</v>
      </c>
      <c r="K1062" s="116">
        <v>56506</v>
      </c>
      <c r="L1062" s="116">
        <v>0</v>
      </c>
      <c r="M1062" s="116">
        <v>0</v>
      </c>
      <c r="N1062" s="116">
        <v>0</v>
      </c>
      <c r="O1062" s="116">
        <v>0</v>
      </c>
      <c r="P1062" s="116">
        <v>56506</v>
      </c>
      <c r="Q1062" s="27" t="str">
        <f t="shared" si="224"/>
        <v>Registered</v>
      </c>
      <c r="R1062" s="94">
        <f t="shared" si="225"/>
        <v>0.58999975223694645</v>
      </c>
      <c r="S1062" s="95"/>
      <c r="T1062" s="117">
        <f t="shared" si="226"/>
        <v>56506</v>
      </c>
      <c r="U1062" s="117">
        <f t="shared" si="227"/>
        <v>0</v>
      </c>
    </row>
    <row r="1063" spans="1:21" x14ac:dyDescent="0.3">
      <c r="A1063" s="114">
        <v>1073</v>
      </c>
      <c r="B1063" s="114" t="s">
        <v>314</v>
      </c>
      <c r="C1063" s="114" t="s">
        <v>317</v>
      </c>
      <c r="D1063" s="114" t="s">
        <v>4780</v>
      </c>
      <c r="E1063" s="114" t="s">
        <v>4781</v>
      </c>
      <c r="F1063" s="115">
        <v>45938</v>
      </c>
      <c r="G1063" s="114" t="s">
        <v>3118</v>
      </c>
      <c r="H1063" s="116">
        <v>5364108</v>
      </c>
      <c r="I1063" s="116">
        <v>3164823</v>
      </c>
      <c r="J1063" s="116">
        <v>3111183</v>
      </c>
      <c r="K1063" s="116">
        <v>53640</v>
      </c>
      <c r="L1063" s="116">
        <v>0</v>
      </c>
      <c r="M1063" s="116">
        <v>0</v>
      </c>
      <c r="N1063" s="116">
        <v>0</v>
      </c>
      <c r="O1063" s="116">
        <v>0</v>
      </c>
      <c r="P1063" s="116">
        <v>53640</v>
      </c>
      <c r="Q1063" s="27" t="str">
        <f t="shared" si="224"/>
        <v>Registered</v>
      </c>
      <c r="R1063" s="94">
        <f t="shared" si="225"/>
        <v>0.58999986577451458</v>
      </c>
      <c r="S1063" s="95"/>
      <c r="T1063" s="117">
        <f t="shared" si="226"/>
        <v>53640</v>
      </c>
      <c r="U1063" s="117">
        <f t="shared" si="227"/>
        <v>0</v>
      </c>
    </row>
    <row r="1064" spans="1:21" x14ac:dyDescent="0.3">
      <c r="A1064" s="114">
        <v>9758</v>
      </c>
      <c r="B1064" s="114" t="s">
        <v>314</v>
      </c>
      <c r="C1064" s="114" t="s">
        <v>317</v>
      </c>
      <c r="D1064" s="114" t="s">
        <v>1997</v>
      </c>
      <c r="E1064" s="114" t="s">
        <v>1998</v>
      </c>
      <c r="F1064" s="115">
        <v>45688</v>
      </c>
      <c r="G1064" s="114" t="s">
        <v>1999</v>
      </c>
      <c r="H1064" s="116">
        <v>5284647</v>
      </c>
      <c r="I1064" s="116">
        <v>3117942</v>
      </c>
      <c r="J1064" s="116">
        <v>3117942</v>
      </c>
      <c r="K1064" s="116">
        <v>0</v>
      </c>
      <c r="L1064" s="116">
        <v>0</v>
      </c>
      <c r="M1064" s="116">
        <v>0</v>
      </c>
      <c r="N1064" s="116">
        <v>0</v>
      </c>
      <c r="O1064" s="116">
        <v>0</v>
      </c>
      <c r="P1064" s="116">
        <v>0</v>
      </c>
      <c r="Q1064" s="27" t="str">
        <f t="shared" si="224"/>
        <v>Registered</v>
      </c>
      <c r="R1064" s="94">
        <f t="shared" si="225"/>
        <v>0.59000005109139741</v>
      </c>
      <c r="S1064" s="95"/>
      <c r="T1064" s="117">
        <f t="shared" si="226"/>
        <v>0</v>
      </c>
      <c r="U1064" s="117">
        <f t="shared" si="227"/>
        <v>0</v>
      </c>
    </row>
    <row r="1065" spans="1:21" x14ac:dyDescent="0.3">
      <c r="A1065" s="114">
        <v>9759</v>
      </c>
      <c r="B1065" s="114" t="s">
        <v>314</v>
      </c>
      <c r="C1065" s="114" t="s">
        <v>317</v>
      </c>
      <c r="D1065" s="114" t="s">
        <v>8978</v>
      </c>
      <c r="E1065" s="114" t="s">
        <v>8979</v>
      </c>
      <c r="F1065" s="115">
        <v>45854</v>
      </c>
      <c r="G1065" s="114" t="s">
        <v>3163</v>
      </c>
      <c r="H1065" s="116">
        <v>5220500</v>
      </c>
      <c r="I1065" s="116">
        <v>3080095</v>
      </c>
      <c r="J1065" s="116">
        <v>3080095</v>
      </c>
      <c r="K1065" s="116">
        <v>0</v>
      </c>
      <c r="L1065" s="116">
        <v>0</v>
      </c>
      <c r="M1065" s="116">
        <v>0</v>
      </c>
      <c r="N1065" s="116">
        <v>0</v>
      </c>
      <c r="O1065" s="116">
        <v>0</v>
      </c>
      <c r="P1065" s="116">
        <v>0</v>
      </c>
      <c r="Q1065" s="27" t="str">
        <f t="shared" si="224"/>
        <v>Registered</v>
      </c>
      <c r="R1065" s="94">
        <f t="shared" si="225"/>
        <v>0.59</v>
      </c>
      <c r="S1065" s="95"/>
      <c r="T1065" s="117">
        <f t="shared" si="226"/>
        <v>0</v>
      </c>
      <c r="U1065" s="117">
        <f t="shared" si="227"/>
        <v>0</v>
      </c>
    </row>
    <row r="1066" spans="1:21" x14ac:dyDescent="0.3">
      <c r="A1066" s="114">
        <v>9760</v>
      </c>
      <c r="B1066" s="114" t="s">
        <v>314</v>
      </c>
      <c r="C1066" s="114" t="s">
        <v>317</v>
      </c>
      <c r="D1066" s="114" t="s">
        <v>8980</v>
      </c>
      <c r="E1066" s="114" t="s">
        <v>8981</v>
      </c>
      <c r="F1066" s="115">
        <v>45849</v>
      </c>
      <c r="G1066" s="114" t="s">
        <v>3888</v>
      </c>
      <c r="H1066" s="116">
        <v>5220500</v>
      </c>
      <c r="I1066" s="116">
        <v>3080095</v>
      </c>
      <c r="J1066" s="116">
        <v>3080095</v>
      </c>
      <c r="K1066" s="116">
        <v>0</v>
      </c>
      <c r="L1066" s="116">
        <v>0</v>
      </c>
      <c r="M1066" s="116">
        <v>0</v>
      </c>
      <c r="N1066" s="116">
        <v>0</v>
      </c>
      <c r="O1066" s="116">
        <v>0</v>
      </c>
      <c r="P1066" s="116">
        <v>0</v>
      </c>
      <c r="Q1066" s="27" t="str">
        <f t="shared" si="224"/>
        <v>Registered</v>
      </c>
      <c r="R1066" s="94">
        <f t="shared" si="225"/>
        <v>0.59</v>
      </c>
      <c r="S1066" s="95"/>
      <c r="T1066" s="117">
        <f t="shared" si="226"/>
        <v>0</v>
      </c>
      <c r="U1066" s="117">
        <f t="shared" si="227"/>
        <v>0</v>
      </c>
    </row>
    <row r="1067" spans="1:21" x14ac:dyDescent="0.3">
      <c r="A1067" s="114">
        <v>9761</v>
      </c>
      <c r="B1067" s="114" t="s">
        <v>314</v>
      </c>
      <c r="C1067" s="114" t="s">
        <v>317</v>
      </c>
      <c r="D1067" s="114" t="s">
        <v>8982</v>
      </c>
      <c r="E1067" s="114" t="s">
        <v>8983</v>
      </c>
      <c r="F1067" s="115">
        <v>45898</v>
      </c>
      <c r="G1067" s="114" t="s">
        <v>2854</v>
      </c>
      <c r="H1067" s="116">
        <v>5538936</v>
      </c>
      <c r="I1067" s="116">
        <v>3267973</v>
      </c>
      <c r="J1067" s="116">
        <v>3267973</v>
      </c>
      <c r="K1067" s="116">
        <v>0</v>
      </c>
      <c r="L1067" s="116">
        <v>0</v>
      </c>
      <c r="M1067" s="116">
        <v>0</v>
      </c>
      <c r="N1067" s="116">
        <v>0</v>
      </c>
      <c r="O1067" s="116">
        <v>0</v>
      </c>
      <c r="P1067" s="116">
        <v>0</v>
      </c>
      <c r="Q1067" s="27" t="str">
        <f t="shared" si="224"/>
        <v>Registered</v>
      </c>
      <c r="R1067" s="94">
        <f t="shared" si="225"/>
        <v>0.59000013721046785</v>
      </c>
      <c r="S1067" s="95"/>
      <c r="T1067" s="117">
        <f t="shared" si="226"/>
        <v>0</v>
      </c>
      <c r="U1067" s="117">
        <f t="shared" si="227"/>
        <v>0</v>
      </c>
    </row>
    <row r="1068" spans="1:21" x14ac:dyDescent="0.3">
      <c r="A1068" s="114">
        <v>9762</v>
      </c>
      <c r="B1068" s="114" t="s">
        <v>314</v>
      </c>
      <c r="C1068" s="114" t="s">
        <v>317</v>
      </c>
      <c r="D1068" s="114" t="s">
        <v>8984</v>
      </c>
      <c r="E1068" s="114" t="s">
        <v>8985</v>
      </c>
      <c r="F1068" s="115">
        <v>45762</v>
      </c>
      <c r="G1068" s="114" t="s">
        <v>3286</v>
      </c>
      <c r="H1068" s="116">
        <v>5546808</v>
      </c>
      <c r="I1068" s="116">
        <v>3272616</v>
      </c>
      <c r="J1068" s="116">
        <v>3272616</v>
      </c>
      <c r="K1068" s="116">
        <v>0</v>
      </c>
      <c r="L1068" s="116">
        <v>0</v>
      </c>
      <c r="M1068" s="116">
        <v>0</v>
      </c>
      <c r="N1068" s="116">
        <v>0</v>
      </c>
      <c r="O1068" s="116">
        <v>0</v>
      </c>
      <c r="P1068" s="116">
        <v>0</v>
      </c>
      <c r="Q1068" s="27" t="str">
        <f t="shared" si="224"/>
        <v>Registered</v>
      </c>
      <c r="R1068" s="94">
        <f t="shared" si="225"/>
        <v>0.58999987019561517</v>
      </c>
      <c r="S1068" s="95"/>
      <c r="T1068" s="117">
        <f t="shared" si="226"/>
        <v>0</v>
      </c>
      <c r="U1068" s="117">
        <f t="shared" si="227"/>
        <v>0</v>
      </c>
    </row>
    <row r="1069" spans="1:21" x14ac:dyDescent="0.3">
      <c r="A1069" s="114">
        <v>9763</v>
      </c>
      <c r="B1069" s="114" t="s">
        <v>314</v>
      </c>
      <c r="C1069" s="114" t="s">
        <v>317</v>
      </c>
      <c r="D1069" s="114" t="s">
        <v>8986</v>
      </c>
      <c r="E1069" s="114" t="s">
        <v>8987</v>
      </c>
      <c r="F1069" s="115">
        <v>45909</v>
      </c>
      <c r="G1069" s="114" t="s">
        <v>4180</v>
      </c>
      <c r="H1069" s="116">
        <v>5161400</v>
      </c>
      <c r="I1069" s="116">
        <v>3045226</v>
      </c>
      <c r="J1069" s="116">
        <v>3045226</v>
      </c>
      <c r="K1069" s="116">
        <v>0</v>
      </c>
      <c r="L1069" s="116">
        <v>0</v>
      </c>
      <c r="M1069" s="116">
        <v>0</v>
      </c>
      <c r="N1069" s="116">
        <v>0</v>
      </c>
      <c r="O1069" s="116">
        <v>0</v>
      </c>
      <c r="P1069" s="116">
        <v>0</v>
      </c>
      <c r="Q1069" s="27" t="str">
        <f t="shared" si="224"/>
        <v>Registered</v>
      </c>
      <c r="R1069" s="94">
        <f t="shared" si="225"/>
        <v>0.59</v>
      </c>
      <c r="S1069" s="95"/>
      <c r="T1069" s="117">
        <f t="shared" si="226"/>
        <v>0</v>
      </c>
      <c r="U1069" s="117">
        <f t="shared" si="227"/>
        <v>0</v>
      </c>
    </row>
    <row r="1070" spans="1:21" x14ac:dyDescent="0.3">
      <c r="A1070" s="114">
        <v>9764</v>
      </c>
      <c r="B1070" s="114" t="s">
        <v>314</v>
      </c>
      <c r="C1070" s="114" t="s">
        <v>317</v>
      </c>
      <c r="D1070" s="114" t="s">
        <v>8988</v>
      </c>
      <c r="E1070" s="114" t="s">
        <v>8989</v>
      </c>
      <c r="F1070" s="115">
        <v>45777</v>
      </c>
      <c r="G1070" s="114" t="s">
        <v>3916</v>
      </c>
      <c r="H1070" s="116">
        <v>5101200</v>
      </c>
      <c r="I1070" s="116">
        <v>3009708</v>
      </c>
      <c r="J1070" s="116">
        <v>3009708</v>
      </c>
      <c r="K1070" s="116">
        <v>0</v>
      </c>
      <c r="L1070" s="116">
        <v>0</v>
      </c>
      <c r="M1070" s="116">
        <v>0</v>
      </c>
      <c r="N1070" s="116">
        <v>0</v>
      </c>
      <c r="O1070" s="116">
        <v>0</v>
      </c>
      <c r="P1070" s="116">
        <v>0</v>
      </c>
      <c r="Q1070" s="27" t="str">
        <f t="shared" si="224"/>
        <v>Registered</v>
      </c>
      <c r="R1070" s="94">
        <f t="shared" si="225"/>
        <v>0.59</v>
      </c>
      <c r="S1070" s="95"/>
      <c r="T1070" s="117">
        <f t="shared" si="226"/>
        <v>0</v>
      </c>
      <c r="U1070" s="117">
        <f t="shared" si="227"/>
        <v>0</v>
      </c>
    </row>
    <row r="1071" spans="1:21" x14ac:dyDescent="0.3">
      <c r="A1071" s="114">
        <v>9765</v>
      </c>
      <c r="B1071" s="114" t="s">
        <v>314</v>
      </c>
      <c r="C1071" s="114" t="s">
        <v>317</v>
      </c>
      <c r="D1071" s="114" t="s">
        <v>8990</v>
      </c>
      <c r="E1071" s="114" t="s">
        <v>8991</v>
      </c>
      <c r="F1071" s="115">
        <v>45869</v>
      </c>
      <c r="G1071" s="114" t="s">
        <v>7505</v>
      </c>
      <c r="H1071" s="116">
        <v>5308200</v>
      </c>
      <c r="I1071" s="116">
        <v>3131838</v>
      </c>
      <c r="J1071" s="116">
        <v>3131838</v>
      </c>
      <c r="K1071" s="116">
        <v>0</v>
      </c>
      <c r="L1071" s="116">
        <v>0</v>
      </c>
      <c r="M1071" s="116">
        <v>0</v>
      </c>
      <c r="N1071" s="116">
        <v>0</v>
      </c>
      <c r="O1071" s="116">
        <v>0</v>
      </c>
      <c r="P1071" s="116">
        <v>0</v>
      </c>
      <c r="Q1071" s="27" t="str">
        <f t="shared" si="224"/>
        <v>Registered</v>
      </c>
      <c r="R1071" s="94">
        <f t="shared" si="225"/>
        <v>0.59</v>
      </c>
      <c r="S1071" s="95"/>
      <c r="T1071" s="117">
        <f t="shared" si="226"/>
        <v>0</v>
      </c>
      <c r="U1071" s="117">
        <f t="shared" si="227"/>
        <v>0</v>
      </c>
    </row>
    <row r="1072" spans="1:21" x14ac:dyDescent="0.3">
      <c r="A1072" s="114">
        <v>9766</v>
      </c>
      <c r="B1072" s="114" t="s">
        <v>314</v>
      </c>
      <c r="C1072" s="114" t="s">
        <v>317</v>
      </c>
      <c r="D1072" s="114" t="s">
        <v>8992</v>
      </c>
      <c r="E1072" s="114" t="s">
        <v>8993</v>
      </c>
      <c r="F1072" s="115">
        <v>45881</v>
      </c>
      <c r="G1072" s="114" t="s">
        <v>2421</v>
      </c>
      <c r="H1072" s="116">
        <v>5542650</v>
      </c>
      <c r="I1072" s="116">
        <v>3270164</v>
      </c>
      <c r="J1072" s="116">
        <v>3270164</v>
      </c>
      <c r="K1072" s="116">
        <v>0</v>
      </c>
      <c r="L1072" s="116">
        <v>0</v>
      </c>
      <c r="M1072" s="116">
        <v>0</v>
      </c>
      <c r="N1072" s="116">
        <v>0</v>
      </c>
      <c r="O1072" s="116">
        <v>0</v>
      </c>
      <c r="P1072" s="116">
        <v>0</v>
      </c>
      <c r="Q1072" s="27" t="str">
        <f t="shared" si="224"/>
        <v>Registered</v>
      </c>
      <c r="R1072" s="94">
        <f t="shared" si="225"/>
        <v>0.59000009020955679</v>
      </c>
      <c r="S1072" s="95"/>
      <c r="T1072" s="117">
        <f t="shared" si="226"/>
        <v>0</v>
      </c>
      <c r="U1072" s="117">
        <f t="shared" si="227"/>
        <v>0</v>
      </c>
    </row>
    <row r="1073" spans="1:21" x14ac:dyDescent="0.3">
      <c r="A1073" s="114">
        <v>9767</v>
      </c>
      <c r="B1073" s="114" t="s">
        <v>314</v>
      </c>
      <c r="C1073" s="114" t="s">
        <v>317</v>
      </c>
      <c r="D1073" s="114" t="s">
        <v>8994</v>
      </c>
      <c r="E1073" s="114" t="s">
        <v>8995</v>
      </c>
      <c r="F1073" s="115">
        <v>45777</v>
      </c>
      <c r="G1073" s="114" t="s">
        <v>3844</v>
      </c>
      <c r="H1073" s="116">
        <v>5412000</v>
      </c>
      <c r="I1073" s="116">
        <v>3193080</v>
      </c>
      <c r="J1073" s="116">
        <v>3193080</v>
      </c>
      <c r="K1073" s="116">
        <v>0</v>
      </c>
      <c r="L1073" s="116">
        <v>0</v>
      </c>
      <c r="M1073" s="116">
        <v>0</v>
      </c>
      <c r="N1073" s="116">
        <v>0</v>
      </c>
      <c r="O1073" s="116">
        <v>0</v>
      </c>
      <c r="P1073" s="116">
        <v>0</v>
      </c>
      <c r="Q1073" s="27" t="str">
        <f t="shared" si="224"/>
        <v>Registered</v>
      </c>
      <c r="R1073" s="94">
        <f t="shared" si="225"/>
        <v>0.59</v>
      </c>
      <c r="S1073" s="95"/>
      <c r="T1073" s="117">
        <f t="shared" si="226"/>
        <v>0</v>
      </c>
      <c r="U1073" s="117">
        <f t="shared" si="227"/>
        <v>0</v>
      </c>
    </row>
    <row r="1074" spans="1:21" x14ac:dyDescent="0.3">
      <c r="A1074" s="114">
        <v>9768</v>
      </c>
      <c r="B1074" s="114" t="s">
        <v>314</v>
      </c>
      <c r="C1074" s="114" t="s">
        <v>317</v>
      </c>
      <c r="D1074" s="114" t="s">
        <v>8996</v>
      </c>
      <c r="E1074" s="114" t="s">
        <v>8997</v>
      </c>
      <c r="F1074" s="115">
        <v>46022</v>
      </c>
      <c r="G1074" s="114" t="s">
        <v>3166</v>
      </c>
      <c r="H1074" s="116">
        <v>5369688</v>
      </c>
      <c r="I1074" s="116">
        <v>3168118</v>
      </c>
      <c r="J1074" s="116">
        <v>3168118</v>
      </c>
      <c r="K1074" s="116">
        <v>0</v>
      </c>
      <c r="L1074" s="116">
        <v>0</v>
      </c>
      <c r="M1074" s="116">
        <v>0</v>
      </c>
      <c r="N1074" s="116">
        <v>0</v>
      </c>
      <c r="O1074" s="116">
        <v>0</v>
      </c>
      <c r="P1074" s="116">
        <v>0</v>
      </c>
      <c r="Q1074" s="27" t="str">
        <f t="shared" si="224"/>
        <v>Registered</v>
      </c>
      <c r="R1074" s="94">
        <f t="shared" si="225"/>
        <v>0.59000038735956351</v>
      </c>
      <c r="S1074" s="95"/>
      <c r="T1074" s="117">
        <f t="shared" si="226"/>
        <v>0</v>
      </c>
      <c r="U1074" s="117">
        <f t="shared" si="227"/>
        <v>0</v>
      </c>
    </row>
    <row r="1075" spans="1:21" x14ac:dyDescent="0.3">
      <c r="A1075" s="114">
        <v>9769</v>
      </c>
      <c r="B1075" s="114" t="s">
        <v>314</v>
      </c>
      <c r="C1075" s="114" t="s">
        <v>317</v>
      </c>
      <c r="D1075" s="114" t="s">
        <v>8998</v>
      </c>
      <c r="E1075" s="114" t="s">
        <v>8999</v>
      </c>
      <c r="F1075" s="115">
        <v>45898</v>
      </c>
      <c r="G1075" s="114" t="s">
        <v>9000</v>
      </c>
      <c r="H1075" s="116">
        <v>5297400</v>
      </c>
      <c r="I1075" s="116">
        <v>3125466</v>
      </c>
      <c r="J1075" s="116">
        <v>3125466</v>
      </c>
      <c r="K1075" s="116">
        <v>0</v>
      </c>
      <c r="L1075" s="116">
        <v>0</v>
      </c>
      <c r="M1075" s="116">
        <v>0</v>
      </c>
      <c r="N1075" s="116">
        <v>0</v>
      </c>
      <c r="O1075" s="116">
        <v>0</v>
      </c>
      <c r="P1075" s="116">
        <v>0</v>
      </c>
      <c r="Q1075" s="27" t="str">
        <f t="shared" si="224"/>
        <v>Registered</v>
      </c>
      <c r="R1075" s="94">
        <f t="shared" si="225"/>
        <v>0.59</v>
      </c>
      <c r="S1075" s="95"/>
      <c r="T1075" s="117">
        <f t="shared" si="226"/>
        <v>0</v>
      </c>
      <c r="U1075" s="117">
        <f t="shared" si="227"/>
        <v>0</v>
      </c>
    </row>
    <row r="1076" spans="1:21" x14ac:dyDescent="0.3">
      <c r="A1076" s="114">
        <v>9770</v>
      </c>
      <c r="B1076" s="114" t="s">
        <v>314</v>
      </c>
      <c r="C1076" s="114" t="s">
        <v>317</v>
      </c>
      <c r="D1076" s="114" t="s">
        <v>4447</v>
      </c>
      <c r="E1076" s="114" t="s">
        <v>4448</v>
      </c>
      <c r="F1076" s="115">
        <v>45808</v>
      </c>
      <c r="G1076" s="114" t="s">
        <v>2221</v>
      </c>
      <c r="H1076" s="116">
        <v>4767660</v>
      </c>
      <c r="I1076" s="116">
        <v>2812918</v>
      </c>
      <c r="J1076" s="116">
        <v>2812918</v>
      </c>
      <c r="K1076" s="116">
        <v>0</v>
      </c>
      <c r="L1076" s="116">
        <v>0</v>
      </c>
      <c r="M1076" s="116">
        <v>0</v>
      </c>
      <c r="N1076" s="116">
        <v>0</v>
      </c>
      <c r="O1076" s="116">
        <v>0</v>
      </c>
      <c r="P1076" s="116">
        <v>0</v>
      </c>
      <c r="Q1076" s="27" t="str">
        <f t="shared" si="224"/>
        <v>Registered</v>
      </c>
      <c r="R1076" s="94">
        <f t="shared" si="225"/>
        <v>0.58999970635489951</v>
      </c>
      <c r="S1076" s="95"/>
      <c r="T1076" s="117">
        <f t="shared" si="226"/>
        <v>0</v>
      </c>
      <c r="U1076" s="117">
        <f t="shared" si="227"/>
        <v>0</v>
      </c>
    </row>
    <row r="1077" spans="1:21" x14ac:dyDescent="0.3">
      <c r="A1077" s="114">
        <v>9771</v>
      </c>
      <c r="B1077" s="114" t="s">
        <v>314</v>
      </c>
      <c r="C1077" s="114" t="s">
        <v>317</v>
      </c>
      <c r="D1077" s="114" t="s">
        <v>9001</v>
      </c>
      <c r="E1077" s="114" t="s">
        <v>9002</v>
      </c>
      <c r="F1077" s="115">
        <v>45831</v>
      </c>
      <c r="G1077" s="114" t="s">
        <v>3163</v>
      </c>
      <c r="H1077" s="116">
        <v>5269750</v>
      </c>
      <c r="I1077" s="116">
        <v>3109153</v>
      </c>
      <c r="J1077" s="116">
        <v>3109153</v>
      </c>
      <c r="K1077" s="116">
        <v>0</v>
      </c>
      <c r="L1077" s="116">
        <v>0</v>
      </c>
      <c r="M1077" s="116">
        <v>0</v>
      </c>
      <c r="N1077" s="116">
        <v>0</v>
      </c>
      <c r="O1077" s="116">
        <v>0</v>
      </c>
      <c r="P1077" s="116">
        <v>0</v>
      </c>
      <c r="Q1077" s="27" t="str">
        <f t="shared" si="224"/>
        <v>Registered</v>
      </c>
      <c r="R1077" s="94">
        <f t="shared" si="225"/>
        <v>0.59000009488116134</v>
      </c>
      <c r="S1077" s="95"/>
      <c r="T1077" s="117">
        <f t="shared" si="226"/>
        <v>0</v>
      </c>
      <c r="U1077" s="117">
        <f t="shared" si="227"/>
        <v>0</v>
      </c>
    </row>
    <row r="1078" spans="1:21" x14ac:dyDescent="0.3">
      <c r="A1078" s="114">
        <v>9772</v>
      </c>
      <c r="B1078" s="114" t="s">
        <v>314</v>
      </c>
      <c r="C1078" s="114" t="s">
        <v>317</v>
      </c>
      <c r="D1078" s="114" t="s">
        <v>9003</v>
      </c>
      <c r="E1078" s="114" t="s">
        <v>9004</v>
      </c>
      <c r="F1078" s="115">
        <v>45900</v>
      </c>
      <c r="G1078" s="114" t="s">
        <v>1656</v>
      </c>
      <c r="H1078" s="116">
        <v>5516000</v>
      </c>
      <c r="I1078" s="116">
        <v>3254440</v>
      </c>
      <c r="J1078" s="116">
        <v>3254440</v>
      </c>
      <c r="K1078" s="116">
        <v>0</v>
      </c>
      <c r="L1078" s="116">
        <v>0</v>
      </c>
      <c r="M1078" s="116">
        <v>0</v>
      </c>
      <c r="N1078" s="116">
        <v>0</v>
      </c>
      <c r="O1078" s="116">
        <v>0</v>
      </c>
      <c r="P1078" s="116">
        <v>0</v>
      </c>
      <c r="Q1078" s="27" t="str">
        <f t="shared" si="224"/>
        <v>Registered</v>
      </c>
      <c r="R1078" s="94">
        <f t="shared" si="225"/>
        <v>0.59</v>
      </c>
      <c r="S1078" s="95"/>
      <c r="T1078" s="117">
        <f t="shared" si="226"/>
        <v>0</v>
      </c>
      <c r="U1078" s="117">
        <f t="shared" si="227"/>
        <v>0</v>
      </c>
    </row>
    <row r="1079" spans="1:21" x14ac:dyDescent="0.3">
      <c r="A1079" s="114">
        <v>9773</v>
      </c>
      <c r="B1079" s="114" t="s">
        <v>314</v>
      </c>
      <c r="C1079" s="114" t="s">
        <v>317</v>
      </c>
      <c r="D1079" s="114" t="s">
        <v>9005</v>
      </c>
      <c r="E1079" s="114" t="s">
        <v>9006</v>
      </c>
      <c r="F1079" s="115">
        <v>45854</v>
      </c>
      <c r="G1079" s="114" t="s">
        <v>4173</v>
      </c>
      <c r="H1079" s="116">
        <v>5538936</v>
      </c>
      <c r="I1079" s="116">
        <v>3267973</v>
      </c>
      <c r="J1079" s="116">
        <v>3267973</v>
      </c>
      <c r="K1079" s="116">
        <v>0</v>
      </c>
      <c r="L1079" s="116">
        <v>0</v>
      </c>
      <c r="M1079" s="116">
        <v>0</v>
      </c>
      <c r="N1079" s="116">
        <v>0</v>
      </c>
      <c r="O1079" s="116">
        <v>0</v>
      </c>
      <c r="P1079" s="116">
        <v>0</v>
      </c>
      <c r="Q1079" s="27" t="str">
        <f t="shared" si="224"/>
        <v>Registered</v>
      </c>
      <c r="R1079" s="94">
        <f t="shared" si="225"/>
        <v>0.59000013721046785</v>
      </c>
      <c r="S1079" s="95"/>
      <c r="T1079" s="117">
        <f t="shared" si="226"/>
        <v>0</v>
      </c>
      <c r="U1079" s="117">
        <f t="shared" si="227"/>
        <v>0</v>
      </c>
    </row>
    <row r="1080" spans="1:21" x14ac:dyDescent="0.3">
      <c r="A1080" s="114">
        <v>9774</v>
      </c>
      <c r="B1080" s="114" t="s">
        <v>314</v>
      </c>
      <c r="C1080" s="114" t="s">
        <v>317</v>
      </c>
      <c r="D1080" s="114" t="s">
        <v>9007</v>
      </c>
      <c r="E1080" s="114" t="s">
        <v>5350</v>
      </c>
      <c r="F1080" s="115">
        <v>45990</v>
      </c>
      <c r="G1080" s="114" t="s">
        <v>1575</v>
      </c>
      <c r="H1080" s="116">
        <v>4724060</v>
      </c>
      <c r="I1080" s="116">
        <v>2787194</v>
      </c>
      <c r="J1080" s="116">
        <v>2787194</v>
      </c>
      <c r="K1080" s="116">
        <v>0</v>
      </c>
      <c r="L1080" s="116">
        <v>0</v>
      </c>
      <c r="M1080" s="116">
        <v>0</v>
      </c>
      <c r="N1080" s="116">
        <v>0</v>
      </c>
      <c r="O1080" s="116">
        <v>0</v>
      </c>
      <c r="P1080" s="116">
        <v>0</v>
      </c>
      <c r="Q1080" s="27" t="str">
        <f t="shared" si="224"/>
        <v>Registered</v>
      </c>
      <c r="R1080" s="94">
        <f t="shared" si="225"/>
        <v>0.5899997036447463</v>
      </c>
      <c r="S1080" s="95"/>
      <c r="T1080" s="117">
        <f t="shared" si="226"/>
        <v>0</v>
      </c>
      <c r="U1080" s="117">
        <f t="shared" si="227"/>
        <v>0</v>
      </c>
    </row>
    <row r="1081" spans="1:21" x14ac:dyDescent="0.3">
      <c r="A1081" s="114">
        <v>9775</v>
      </c>
      <c r="B1081" s="114" t="s">
        <v>314</v>
      </c>
      <c r="C1081" s="114" t="s">
        <v>317</v>
      </c>
      <c r="D1081" s="114" t="s">
        <v>9008</v>
      </c>
      <c r="E1081" s="114" t="s">
        <v>9009</v>
      </c>
      <c r="F1081" s="115">
        <v>45988</v>
      </c>
      <c r="G1081" s="114" t="s">
        <v>3958</v>
      </c>
      <c r="H1081" s="116">
        <v>5591700</v>
      </c>
      <c r="I1081" s="116">
        <v>3299103</v>
      </c>
      <c r="J1081" s="116">
        <v>3299103</v>
      </c>
      <c r="K1081" s="116">
        <v>0</v>
      </c>
      <c r="L1081" s="116">
        <v>0</v>
      </c>
      <c r="M1081" s="116">
        <v>0</v>
      </c>
      <c r="N1081" s="116">
        <v>0</v>
      </c>
      <c r="O1081" s="116">
        <v>0</v>
      </c>
      <c r="P1081" s="116">
        <v>0</v>
      </c>
      <c r="Q1081" s="27" t="str">
        <f t="shared" si="224"/>
        <v>Registered</v>
      </c>
      <c r="R1081" s="94">
        <f t="shared" si="225"/>
        <v>0.59</v>
      </c>
      <c r="S1081" s="95"/>
      <c r="T1081" s="117">
        <f t="shared" si="226"/>
        <v>0</v>
      </c>
      <c r="U1081" s="117">
        <f t="shared" si="227"/>
        <v>0</v>
      </c>
    </row>
    <row r="1082" spans="1:21" x14ac:dyDescent="0.3">
      <c r="A1082" s="114">
        <v>9776</v>
      </c>
      <c r="B1082" s="114" t="s">
        <v>314</v>
      </c>
      <c r="C1082" s="114" t="s">
        <v>317</v>
      </c>
      <c r="D1082" s="114" t="s">
        <v>9010</v>
      </c>
      <c r="E1082" s="114" t="s">
        <v>9011</v>
      </c>
      <c r="F1082" s="115">
        <v>45817</v>
      </c>
      <c r="G1082" s="114" t="s">
        <v>4189</v>
      </c>
      <c r="H1082" s="116">
        <v>5497524</v>
      </c>
      <c r="I1082" s="116">
        <v>3243537</v>
      </c>
      <c r="J1082" s="116">
        <v>3243537</v>
      </c>
      <c r="K1082" s="116">
        <v>0</v>
      </c>
      <c r="L1082" s="116">
        <v>0</v>
      </c>
      <c r="M1082" s="116">
        <v>0</v>
      </c>
      <c r="N1082" s="116">
        <v>0</v>
      </c>
      <c r="O1082" s="116">
        <v>0</v>
      </c>
      <c r="P1082" s="116">
        <v>0</v>
      </c>
      <c r="Q1082" s="27" t="str">
        <f t="shared" si="224"/>
        <v>Registered</v>
      </c>
      <c r="R1082" s="94">
        <f t="shared" si="225"/>
        <v>0.58999960709584898</v>
      </c>
      <c r="S1082" s="95"/>
      <c r="T1082" s="117">
        <f t="shared" si="226"/>
        <v>0</v>
      </c>
      <c r="U1082" s="117">
        <f t="shared" si="227"/>
        <v>0</v>
      </c>
    </row>
    <row r="1083" spans="1:21" x14ac:dyDescent="0.3">
      <c r="A1083" s="114">
        <v>9777</v>
      </c>
      <c r="B1083" s="114" t="s">
        <v>314</v>
      </c>
      <c r="C1083" s="114" t="s">
        <v>317</v>
      </c>
      <c r="D1083" s="114" t="s">
        <v>9012</v>
      </c>
      <c r="E1083" s="114" t="s">
        <v>9013</v>
      </c>
      <c r="F1083" s="115">
        <v>45868</v>
      </c>
      <c r="G1083" s="114" t="s">
        <v>1947</v>
      </c>
      <c r="H1083" s="116">
        <v>5561076</v>
      </c>
      <c r="I1083" s="116">
        <v>3281037</v>
      </c>
      <c r="J1083" s="116">
        <v>3281037</v>
      </c>
      <c r="K1083" s="116">
        <v>0</v>
      </c>
      <c r="L1083" s="116">
        <v>0</v>
      </c>
      <c r="M1083" s="116">
        <v>0</v>
      </c>
      <c r="N1083" s="116">
        <v>0</v>
      </c>
      <c r="O1083" s="116">
        <v>0</v>
      </c>
      <c r="P1083" s="116">
        <v>0</v>
      </c>
      <c r="Q1083" s="27" t="str">
        <f t="shared" si="224"/>
        <v>Registered</v>
      </c>
      <c r="R1083" s="94">
        <f t="shared" si="225"/>
        <v>0.59000038841404079</v>
      </c>
      <c r="S1083" s="95"/>
      <c r="T1083" s="117">
        <f t="shared" si="226"/>
        <v>0</v>
      </c>
      <c r="U1083" s="117">
        <f t="shared" si="227"/>
        <v>0</v>
      </c>
    </row>
    <row r="1084" spans="1:21" x14ac:dyDescent="0.3">
      <c r="A1084" s="114">
        <v>9778</v>
      </c>
      <c r="B1084" s="114" t="s">
        <v>314</v>
      </c>
      <c r="C1084" s="114" t="s">
        <v>317</v>
      </c>
      <c r="D1084" s="114" t="s">
        <v>4428</v>
      </c>
      <c r="E1084" s="114" t="s">
        <v>4429</v>
      </c>
      <c r="F1084" s="115">
        <v>45868</v>
      </c>
      <c r="G1084" s="114" t="s">
        <v>1947</v>
      </c>
      <c r="H1084" s="116">
        <v>5611171</v>
      </c>
      <c r="I1084" s="116">
        <v>3310590</v>
      </c>
      <c r="J1084" s="116">
        <v>3310590</v>
      </c>
      <c r="K1084" s="116">
        <v>0</v>
      </c>
      <c r="L1084" s="116">
        <v>0</v>
      </c>
      <c r="M1084" s="116">
        <v>0</v>
      </c>
      <c r="N1084" s="116">
        <v>0</v>
      </c>
      <c r="O1084" s="116">
        <v>0</v>
      </c>
      <c r="P1084" s="116">
        <v>0</v>
      </c>
      <c r="Q1084" s="27" t="str">
        <f t="shared" si="224"/>
        <v>Registered</v>
      </c>
      <c r="R1084" s="94">
        <f t="shared" si="225"/>
        <v>0.58999984138783157</v>
      </c>
      <c r="S1084" s="95"/>
      <c r="T1084" s="117">
        <f t="shared" si="226"/>
        <v>0</v>
      </c>
      <c r="U1084" s="117">
        <f t="shared" si="227"/>
        <v>0</v>
      </c>
    </row>
    <row r="1085" spans="1:21" x14ac:dyDescent="0.3">
      <c r="A1085" s="114">
        <v>9779</v>
      </c>
      <c r="B1085" s="114" t="s">
        <v>314</v>
      </c>
      <c r="C1085" s="114" t="s">
        <v>317</v>
      </c>
      <c r="D1085" s="114" t="s">
        <v>9014</v>
      </c>
      <c r="E1085" s="114" t="s">
        <v>9015</v>
      </c>
      <c r="F1085" s="115">
        <v>45849</v>
      </c>
      <c r="G1085" s="114" t="s">
        <v>3163</v>
      </c>
      <c r="H1085" s="116">
        <v>5484772</v>
      </c>
      <c r="I1085" s="116">
        <v>3236014</v>
      </c>
      <c r="J1085" s="116">
        <v>3236014</v>
      </c>
      <c r="K1085" s="116">
        <v>0</v>
      </c>
      <c r="L1085" s="116">
        <v>0</v>
      </c>
      <c r="M1085" s="116">
        <v>0</v>
      </c>
      <c r="N1085" s="116">
        <v>0</v>
      </c>
      <c r="O1085" s="116">
        <v>0</v>
      </c>
      <c r="P1085" s="116">
        <v>0</v>
      </c>
      <c r="Q1085" s="27" t="str">
        <f t="shared" si="224"/>
        <v>Registered</v>
      </c>
      <c r="R1085" s="94">
        <f t="shared" si="225"/>
        <v>0.58999973016198304</v>
      </c>
      <c r="S1085" s="95"/>
      <c r="T1085" s="117">
        <f t="shared" si="226"/>
        <v>0</v>
      </c>
      <c r="U1085" s="117">
        <f t="shared" si="227"/>
        <v>0</v>
      </c>
    </row>
    <row r="1086" spans="1:21" x14ac:dyDescent="0.3">
      <c r="A1086" s="114">
        <v>9780</v>
      </c>
      <c r="B1086" s="114" t="s">
        <v>314</v>
      </c>
      <c r="C1086" s="114" t="s">
        <v>317</v>
      </c>
      <c r="D1086" s="114" t="s">
        <v>9016</v>
      </c>
      <c r="E1086" s="114" t="s">
        <v>9017</v>
      </c>
      <c r="F1086" s="115">
        <v>45849</v>
      </c>
      <c r="G1086" s="114" t="s">
        <v>3222</v>
      </c>
      <c r="H1086" s="116">
        <v>5484772</v>
      </c>
      <c r="I1086" s="116">
        <v>3236014</v>
      </c>
      <c r="J1086" s="116">
        <v>3236014</v>
      </c>
      <c r="K1086" s="116">
        <v>0</v>
      </c>
      <c r="L1086" s="116">
        <v>0</v>
      </c>
      <c r="M1086" s="116">
        <v>0</v>
      </c>
      <c r="N1086" s="116">
        <v>0</v>
      </c>
      <c r="O1086" s="116">
        <v>0</v>
      </c>
      <c r="P1086" s="116">
        <v>0</v>
      </c>
      <c r="Q1086" s="27" t="str">
        <f t="shared" si="224"/>
        <v>Registered</v>
      </c>
      <c r="R1086" s="94">
        <f t="shared" si="225"/>
        <v>0.58999973016198304</v>
      </c>
      <c r="S1086" s="95"/>
      <c r="T1086" s="117">
        <f t="shared" si="226"/>
        <v>0</v>
      </c>
      <c r="U1086" s="117">
        <f t="shared" si="227"/>
        <v>0</v>
      </c>
    </row>
    <row r="1087" spans="1:21" x14ac:dyDescent="0.3">
      <c r="A1087" s="114">
        <v>9781</v>
      </c>
      <c r="B1087" s="114" t="s">
        <v>314</v>
      </c>
      <c r="C1087" s="114" t="s">
        <v>317</v>
      </c>
      <c r="D1087" s="114" t="s">
        <v>1933</v>
      </c>
      <c r="E1087" s="114" t="s">
        <v>1934</v>
      </c>
      <c r="F1087" s="115">
        <v>46102</v>
      </c>
      <c r="G1087" s="114" t="s">
        <v>1464</v>
      </c>
      <c r="H1087" s="116">
        <v>5493600</v>
      </c>
      <c r="I1087" s="116">
        <v>3241224</v>
      </c>
      <c r="J1087" s="116">
        <v>3241224</v>
      </c>
      <c r="K1087" s="116">
        <v>0</v>
      </c>
      <c r="L1087" s="116">
        <v>0</v>
      </c>
      <c r="M1087" s="116">
        <v>0</v>
      </c>
      <c r="N1087" s="116">
        <v>0</v>
      </c>
      <c r="O1087" s="116">
        <v>0</v>
      </c>
      <c r="P1087" s="116">
        <v>0</v>
      </c>
      <c r="Q1087" s="27" t="str">
        <f t="shared" si="224"/>
        <v>Registered</v>
      </c>
      <c r="R1087" s="94">
        <f t="shared" si="225"/>
        <v>0.59</v>
      </c>
      <c r="S1087" s="95"/>
      <c r="T1087" s="117">
        <f t="shared" si="226"/>
        <v>0</v>
      </c>
      <c r="U1087" s="117">
        <f t="shared" si="227"/>
        <v>0</v>
      </c>
    </row>
    <row r="1088" spans="1:21" x14ac:dyDescent="0.3">
      <c r="A1088" s="114">
        <v>9782</v>
      </c>
      <c r="B1088" s="114" t="s">
        <v>314</v>
      </c>
      <c r="C1088" s="114" t="s">
        <v>317</v>
      </c>
      <c r="D1088" s="114" t="s">
        <v>9018</v>
      </c>
      <c r="E1088" s="114" t="s">
        <v>9019</v>
      </c>
      <c r="F1088" s="115">
        <v>45813</v>
      </c>
      <c r="G1088" s="114" t="s">
        <v>3163</v>
      </c>
      <c r="H1088" s="116">
        <v>5431797</v>
      </c>
      <c r="I1088" s="116">
        <v>3204761</v>
      </c>
      <c r="J1088" s="116">
        <v>3204761</v>
      </c>
      <c r="K1088" s="116">
        <v>0</v>
      </c>
      <c r="L1088" s="116">
        <v>0</v>
      </c>
      <c r="M1088" s="116">
        <v>0</v>
      </c>
      <c r="N1088" s="116">
        <v>0</v>
      </c>
      <c r="O1088" s="116">
        <v>0</v>
      </c>
      <c r="P1088" s="116">
        <v>0</v>
      </c>
      <c r="Q1088" s="27" t="str">
        <f t="shared" si="224"/>
        <v>Registered</v>
      </c>
      <c r="R1088" s="94">
        <f t="shared" si="225"/>
        <v>0.59000014175787496</v>
      </c>
      <c r="S1088" s="95"/>
      <c r="T1088" s="117">
        <f t="shared" si="226"/>
        <v>0</v>
      </c>
      <c r="U1088" s="117">
        <f t="shared" si="227"/>
        <v>0</v>
      </c>
    </row>
    <row r="1089" spans="1:21" x14ac:dyDescent="0.3">
      <c r="A1089" s="114">
        <v>9783</v>
      </c>
      <c r="B1089" s="114" t="s">
        <v>314</v>
      </c>
      <c r="C1089" s="114" t="s">
        <v>317</v>
      </c>
      <c r="D1089" s="114" t="s">
        <v>9020</v>
      </c>
      <c r="E1089" s="114" t="s">
        <v>5355</v>
      </c>
      <c r="F1089" s="115">
        <v>45990</v>
      </c>
      <c r="G1089" s="114" t="s">
        <v>1575</v>
      </c>
      <c r="H1089" s="116">
        <v>4724060</v>
      </c>
      <c r="I1089" s="116">
        <v>2787194</v>
      </c>
      <c r="J1089" s="116">
        <v>2787194</v>
      </c>
      <c r="K1089" s="116">
        <v>0</v>
      </c>
      <c r="L1089" s="116">
        <v>0</v>
      </c>
      <c r="M1089" s="116">
        <v>0</v>
      </c>
      <c r="N1089" s="116">
        <v>0</v>
      </c>
      <c r="O1089" s="116">
        <v>0</v>
      </c>
      <c r="P1089" s="116">
        <v>0</v>
      </c>
      <c r="Q1089" s="27" t="str">
        <f t="shared" si="224"/>
        <v>Registered</v>
      </c>
      <c r="R1089" s="94">
        <f t="shared" si="225"/>
        <v>0.5899997036447463</v>
      </c>
      <c r="S1089" s="95"/>
      <c r="T1089" s="117">
        <f t="shared" si="226"/>
        <v>0</v>
      </c>
      <c r="U1089" s="117">
        <f t="shared" si="227"/>
        <v>0</v>
      </c>
    </row>
    <row r="1090" spans="1:21" x14ac:dyDescent="0.3">
      <c r="A1090" s="114">
        <v>9784</v>
      </c>
      <c r="B1090" s="114" t="s">
        <v>314</v>
      </c>
      <c r="C1090" s="114" t="s">
        <v>317</v>
      </c>
      <c r="D1090" s="114" t="s">
        <v>9021</v>
      </c>
      <c r="E1090" s="114" t="s">
        <v>9022</v>
      </c>
      <c r="F1090" s="115">
        <v>45958</v>
      </c>
      <c r="G1090" s="114" t="s">
        <v>7551</v>
      </c>
      <c r="H1090" s="116">
        <v>5717268</v>
      </c>
      <c r="I1090" s="116">
        <v>3373188</v>
      </c>
      <c r="J1090" s="116">
        <v>3373188</v>
      </c>
      <c r="K1090" s="116">
        <v>0</v>
      </c>
      <c r="L1090" s="116">
        <v>0</v>
      </c>
      <c r="M1090" s="116">
        <v>0</v>
      </c>
      <c r="N1090" s="116">
        <v>0</v>
      </c>
      <c r="O1090" s="116">
        <v>0</v>
      </c>
      <c r="P1090" s="116">
        <v>0</v>
      </c>
      <c r="Q1090" s="27" t="str">
        <f t="shared" ref="Q1090:Q1153" si="228">IF(G1090="01 Jan 1900","Unregistered","Registered")</f>
        <v>Registered</v>
      </c>
      <c r="R1090" s="94">
        <f t="shared" si="225"/>
        <v>0.58999997901095413</v>
      </c>
      <c r="S1090" s="95"/>
      <c r="T1090" s="117">
        <f t="shared" si="226"/>
        <v>0</v>
      </c>
      <c r="U1090" s="117">
        <f t="shared" si="227"/>
        <v>0</v>
      </c>
    </row>
    <row r="1091" spans="1:21" x14ac:dyDescent="0.3">
      <c r="A1091" s="114">
        <v>9785</v>
      </c>
      <c r="B1091" s="114" t="s">
        <v>314</v>
      </c>
      <c r="C1091" s="114" t="s">
        <v>317</v>
      </c>
      <c r="D1091" s="114" t="s">
        <v>9023</v>
      </c>
      <c r="E1091" s="114" t="s">
        <v>9022</v>
      </c>
      <c r="F1091" s="115">
        <v>45958</v>
      </c>
      <c r="G1091" s="114" t="s">
        <v>7551</v>
      </c>
      <c r="H1091" s="116">
        <v>5717268</v>
      </c>
      <c r="I1091" s="116">
        <v>3373188</v>
      </c>
      <c r="J1091" s="116">
        <v>3373188</v>
      </c>
      <c r="K1091" s="116">
        <v>0</v>
      </c>
      <c r="L1091" s="116">
        <v>0</v>
      </c>
      <c r="M1091" s="116">
        <v>0</v>
      </c>
      <c r="N1091" s="116">
        <v>0</v>
      </c>
      <c r="O1091" s="116">
        <v>0</v>
      </c>
      <c r="P1091" s="116">
        <v>0</v>
      </c>
      <c r="Q1091" s="27" t="str">
        <f t="shared" si="228"/>
        <v>Registered</v>
      </c>
      <c r="R1091" s="94">
        <f t="shared" si="225"/>
        <v>0.58999997901095413</v>
      </c>
      <c r="S1091" s="95"/>
      <c r="T1091" s="117">
        <f t="shared" si="226"/>
        <v>0</v>
      </c>
      <c r="U1091" s="117">
        <f t="shared" si="227"/>
        <v>0</v>
      </c>
    </row>
    <row r="1092" spans="1:21" x14ac:dyDescent="0.3">
      <c r="A1092" s="114">
        <v>9786</v>
      </c>
      <c r="B1092" s="114" t="s">
        <v>314</v>
      </c>
      <c r="C1092" s="114" t="s">
        <v>317</v>
      </c>
      <c r="D1092" s="114" t="s">
        <v>9024</v>
      </c>
      <c r="E1092" s="114" t="s">
        <v>9025</v>
      </c>
      <c r="F1092" s="115">
        <v>45854</v>
      </c>
      <c r="G1092" s="114" t="s">
        <v>4921</v>
      </c>
      <c r="H1092" s="116">
        <v>5313600</v>
      </c>
      <c r="I1092" s="116">
        <v>3135024</v>
      </c>
      <c r="J1092" s="116">
        <v>3135024</v>
      </c>
      <c r="K1092" s="116">
        <v>0</v>
      </c>
      <c r="L1092" s="116">
        <v>0</v>
      </c>
      <c r="M1092" s="116">
        <v>0</v>
      </c>
      <c r="N1092" s="116">
        <v>0</v>
      </c>
      <c r="O1092" s="116">
        <v>0</v>
      </c>
      <c r="P1092" s="116">
        <v>0</v>
      </c>
      <c r="Q1092" s="27" t="str">
        <f t="shared" si="228"/>
        <v>Registered</v>
      </c>
      <c r="R1092" s="94">
        <f t="shared" ref="R1092:R1155" si="229">(I1092/H1092)</f>
        <v>0.59</v>
      </c>
      <c r="S1092" s="95"/>
      <c r="T1092" s="117">
        <f t="shared" ref="T1092:T1104" si="230">L1092+M1092+N1092+O1092+P1092</f>
        <v>0</v>
      </c>
      <c r="U1092" s="117">
        <f t="shared" ref="U1092:U1104" si="231">K1092-T1092</f>
        <v>0</v>
      </c>
    </row>
    <row r="1093" spans="1:21" x14ac:dyDescent="0.3">
      <c r="A1093" s="114">
        <v>9787</v>
      </c>
      <c r="B1093" s="114" t="s">
        <v>314</v>
      </c>
      <c r="C1093" s="114" t="s">
        <v>317</v>
      </c>
      <c r="D1093" s="114" t="s">
        <v>9026</v>
      </c>
      <c r="E1093" s="114" t="s">
        <v>9027</v>
      </c>
      <c r="F1093" s="115">
        <v>45849</v>
      </c>
      <c r="G1093" s="114" t="s">
        <v>4921</v>
      </c>
      <c r="H1093" s="116">
        <v>5313600</v>
      </c>
      <c r="I1093" s="116">
        <v>3135024</v>
      </c>
      <c r="J1093" s="116">
        <v>3135024</v>
      </c>
      <c r="K1093" s="116">
        <v>0</v>
      </c>
      <c r="L1093" s="116">
        <v>0</v>
      </c>
      <c r="M1093" s="116">
        <v>0</v>
      </c>
      <c r="N1093" s="116">
        <v>0</v>
      </c>
      <c r="O1093" s="116">
        <v>0</v>
      </c>
      <c r="P1093" s="116">
        <v>0</v>
      </c>
      <c r="Q1093" s="27" t="str">
        <f t="shared" si="228"/>
        <v>Registered</v>
      </c>
      <c r="R1093" s="94">
        <f t="shared" si="229"/>
        <v>0.59</v>
      </c>
      <c r="S1093" s="95"/>
      <c r="T1093" s="117">
        <f t="shared" si="230"/>
        <v>0</v>
      </c>
      <c r="U1093" s="117">
        <f t="shared" si="231"/>
        <v>0</v>
      </c>
    </row>
    <row r="1094" spans="1:21" x14ac:dyDescent="0.3">
      <c r="A1094" s="114">
        <v>9788</v>
      </c>
      <c r="B1094" s="114" t="s">
        <v>314</v>
      </c>
      <c r="C1094" s="114" t="s">
        <v>317</v>
      </c>
      <c r="D1094" s="114" t="s">
        <v>9028</v>
      </c>
      <c r="E1094" s="114" t="s">
        <v>9029</v>
      </c>
      <c r="F1094" s="115">
        <v>45990</v>
      </c>
      <c r="G1094" s="114" t="s">
        <v>3118</v>
      </c>
      <c r="H1094" s="116">
        <v>5717268</v>
      </c>
      <c r="I1094" s="116">
        <v>3373188</v>
      </c>
      <c r="J1094" s="116">
        <v>3373188</v>
      </c>
      <c r="K1094" s="116">
        <v>0</v>
      </c>
      <c r="L1094" s="116">
        <v>0</v>
      </c>
      <c r="M1094" s="116">
        <v>0</v>
      </c>
      <c r="N1094" s="116">
        <v>0</v>
      </c>
      <c r="O1094" s="116">
        <v>0</v>
      </c>
      <c r="P1094" s="116">
        <v>0</v>
      </c>
      <c r="Q1094" s="27" t="str">
        <f t="shared" si="228"/>
        <v>Registered</v>
      </c>
      <c r="R1094" s="94">
        <f t="shared" si="229"/>
        <v>0.58999997901095413</v>
      </c>
      <c r="S1094" s="95"/>
      <c r="T1094" s="117">
        <f t="shared" si="230"/>
        <v>0</v>
      </c>
      <c r="U1094" s="117">
        <f t="shared" si="231"/>
        <v>0</v>
      </c>
    </row>
    <row r="1095" spans="1:21" x14ac:dyDescent="0.3">
      <c r="A1095" s="114">
        <v>9789</v>
      </c>
      <c r="B1095" s="114" t="s">
        <v>314</v>
      </c>
      <c r="C1095" s="114" t="s">
        <v>317</v>
      </c>
      <c r="D1095" s="114" t="s">
        <v>9030</v>
      </c>
      <c r="E1095" s="114" t="s">
        <v>9031</v>
      </c>
      <c r="F1095" s="115">
        <v>45930</v>
      </c>
      <c r="G1095" s="114" t="s">
        <v>9032</v>
      </c>
      <c r="H1095" s="116">
        <v>5762250</v>
      </c>
      <c r="I1095" s="116">
        <v>3399728</v>
      </c>
      <c r="J1095" s="116">
        <v>3399728</v>
      </c>
      <c r="K1095" s="116">
        <v>0</v>
      </c>
      <c r="L1095" s="116">
        <v>0</v>
      </c>
      <c r="M1095" s="116">
        <v>0</v>
      </c>
      <c r="N1095" s="116">
        <v>0</v>
      </c>
      <c r="O1095" s="116">
        <v>0</v>
      </c>
      <c r="P1095" s="116">
        <v>0</v>
      </c>
      <c r="Q1095" s="27" t="str">
        <f t="shared" si="228"/>
        <v>Registered</v>
      </c>
      <c r="R1095" s="94">
        <f t="shared" si="229"/>
        <v>0.59000008677166038</v>
      </c>
      <c r="S1095" s="95"/>
      <c r="T1095" s="117">
        <f t="shared" si="230"/>
        <v>0</v>
      </c>
      <c r="U1095" s="117">
        <f t="shared" si="231"/>
        <v>0</v>
      </c>
    </row>
    <row r="1096" spans="1:21" x14ac:dyDescent="0.3">
      <c r="A1096" s="114">
        <v>9790</v>
      </c>
      <c r="B1096" s="114" t="s">
        <v>314</v>
      </c>
      <c r="C1096" s="114" t="s">
        <v>317</v>
      </c>
      <c r="D1096" s="114" t="s">
        <v>9033</v>
      </c>
      <c r="E1096" s="114" t="s">
        <v>9034</v>
      </c>
      <c r="F1096" s="115">
        <v>45747</v>
      </c>
      <c r="G1096" s="114" t="s">
        <v>9035</v>
      </c>
      <c r="H1096" s="116">
        <v>5101200</v>
      </c>
      <c r="I1096" s="116">
        <v>3009708</v>
      </c>
      <c r="J1096" s="116">
        <v>3009708</v>
      </c>
      <c r="K1096" s="116">
        <v>0</v>
      </c>
      <c r="L1096" s="116">
        <v>0</v>
      </c>
      <c r="M1096" s="116">
        <v>0</v>
      </c>
      <c r="N1096" s="116">
        <v>0</v>
      </c>
      <c r="O1096" s="116">
        <v>0</v>
      </c>
      <c r="P1096" s="116">
        <v>0</v>
      </c>
      <c r="Q1096" s="27" t="str">
        <f t="shared" si="228"/>
        <v>Registered</v>
      </c>
      <c r="R1096" s="94">
        <f t="shared" si="229"/>
        <v>0.59</v>
      </c>
      <c r="S1096" s="95"/>
      <c r="T1096" s="117">
        <f t="shared" si="230"/>
        <v>0</v>
      </c>
      <c r="U1096" s="117">
        <f t="shared" si="231"/>
        <v>0</v>
      </c>
    </row>
    <row r="1097" spans="1:21" x14ac:dyDescent="0.3">
      <c r="A1097" s="114">
        <v>9791</v>
      </c>
      <c r="B1097" s="114" t="s">
        <v>314</v>
      </c>
      <c r="C1097" s="114" t="s">
        <v>317</v>
      </c>
      <c r="D1097" s="114" t="s">
        <v>9036</v>
      </c>
      <c r="E1097" s="114" t="s">
        <v>9037</v>
      </c>
      <c r="F1097" s="115">
        <v>45838</v>
      </c>
      <c r="G1097" s="114" t="s">
        <v>3153</v>
      </c>
      <c r="H1097" s="116">
        <v>5313600</v>
      </c>
      <c r="I1097" s="116">
        <v>3135024</v>
      </c>
      <c r="J1097" s="116">
        <v>3135024</v>
      </c>
      <c r="K1097" s="116">
        <v>0</v>
      </c>
      <c r="L1097" s="116">
        <v>0</v>
      </c>
      <c r="M1097" s="116">
        <v>0</v>
      </c>
      <c r="N1097" s="116">
        <v>0</v>
      </c>
      <c r="O1097" s="116">
        <v>0</v>
      </c>
      <c r="P1097" s="116">
        <v>0</v>
      </c>
      <c r="Q1097" s="27" t="str">
        <f t="shared" si="228"/>
        <v>Registered</v>
      </c>
      <c r="R1097" s="94">
        <f t="shared" si="229"/>
        <v>0.59</v>
      </c>
      <c r="S1097" s="95"/>
      <c r="T1097" s="117">
        <f t="shared" si="230"/>
        <v>0</v>
      </c>
      <c r="U1097" s="117">
        <f t="shared" si="231"/>
        <v>0</v>
      </c>
    </row>
    <row r="1098" spans="1:21" x14ac:dyDescent="0.3">
      <c r="A1098" s="114">
        <v>9792</v>
      </c>
      <c r="B1098" s="114" t="s">
        <v>314</v>
      </c>
      <c r="C1098" s="114" t="s">
        <v>317</v>
      </c>
      <c r="D1098" s="114" t="s">
        <v>9038</v>
      </c>
      <c r="E1098" s="114" t="s">
        <v>9039</v>
      </c>
      <c r="F1098" s="115">
        <v>45746</v>
      </c>
      <c r="G1098" s="114" t="s">
        <v>9035</v>
      </c>
      <c r="H1098" s="116">
        <v>5101200</v>
      </c>
      <c r="I1098" s="116">
        <v>3009708</v>
      </c>
      <c r="J1098" s="116">
        <v>3009708</v>
      </c>
      <c r="K1098" s="116">
        <v>0</v>
      </c>
      <c r="L1098" s="116">
        <v>0</v>
      </c>
      <c r="M1098" s="116">
        <v>0</v>
      </c>
      <c r="N1098" s="116">
        <v>0</v>
      </c>
      <c r="O1098" s="116">
        <v>0</v>
      </c>
      <c r="P1098" s="116">
        <v>0</v>
      </c>
      <c r="Q1098" s="27" t="str">
        <f t="shared" si="228"/>
        <v>Registered</v>
      </c>
      <c r="R1098" s="94">
        <f t="shared" si="229"/>
        <v>0.59</v>
      </c>
      <c r="S1098" s="95"/>
      <c r="T1098" s="117">
        <f t="shared" si="230"/>
        <v>0</v>
      </c>
      <c r="U1098" s="117">
        <f t="shared" si="231"/>
        <v>0</v>
      </c>
    </row>
    <row r="1099" spans="1:21" x14ac:dyDescent="0.3">
      <c r="A1099" s="114">
        <v>9793</v>
      </c>
      <c r="B1099" s="114" t="s">
        <v>314</v>
      </c>
      <c r="C1099" s="114" t="s">
        <v>317</v>
      </c>
      <c r="D1099" s="114" t="s">
        <v>9040</v>
      </c>
      <c r="E1099" s="114" t="s">
        <v>9041</v>
      </c>
      <c r="F1099" s="115">
        <v>46007</v>
      </c>
      <c r="G1099" s="114" t="s">
        <v>9042</v>
      </c>
      <c r="H1099" s="116">
        <v>5207695</v>
      </c>
      <c r="I1099" s="116">
        <v>3332927</v>
      </c>
      <c r="J1099" s="116">
        <v>3332927</v>
      </c>
      <c r="K1099" s="116">
        <v>0</v>
      </c>
      <c r="L1099" s="116">
        <v>0</v>
      </c>
      <c r="M1099" s="116">
        <v>0</v>
      </c>
      <c r="N1099" s="116">
        <v>0</v>
      </c>
      <c r="O1099" s="116">
        <v>0</v>
      </c>
      <c r="P1099" s="116">
        <v>0</v>
      </c>
      <c r="Q1099" s="27" t="str">
        <f t="shared" si="228"/>
        <v>Registered</v>
      </c>
      <c r="R1099" s="94">
        <f t="shared" si="229"/>
        <v>0.64000042245177569</v>
      </c>
      <c r="S1099" s="95"/>
      <c r="T1099" s="117">
        <f t="shared" si="230"/>
        <v>0</v>
      </c>
      <c r="U1099" s="117">
        <f t="shared" si="231"/>
        <v>0</v>
      </c>
    </row>
    <row r="1100" spans="1:21" x14ac:dyDescent="0.3">
      <c r="A1100" s="114">
        <v>9794</v>
      </c>
      <c r="B1100" s="114" t="s">
        <v>314</v>
      </c>
      <c r="C1100" s="114" t="s">
        <v>317</v>
      </c>
      <c r="D1100" s="114" t="s">
        <v>4049</v>
      </c>
      <c r="E1100" s="114" t="s">
        <v>4050</v>
      </c>
      <c r="F1100" s="115">
        <v>45884</v>
      </c>
      <c r="G1100" s="114" t="s">
        <v>3750</v>
      </c>
      <c r="H1100" s="116">
        <v>5159430</v>
      </c>
      <c r="I1100" s="116">
        <v>3302037</v>
      </c>
      <c r="J1100" s="116">
        <v>3302037</v>
      </c>
      <c r="K1100" s="116">
        <v>0</v>
      </c>
      <c r="L1100" s="116">
        <v>0</v>
      </c>
      <c r="M1100" s="116">
        <v>0</v>
      </c>
      <c r="N1100" s="116">
        <v>0</v>
      </c>
      <c r="O1100" s="116">
        <v>0</v>
      </c>
      <c r="P1100" s="116">
        <v>0</v>
      </c>
      <c r="Q1100" s="27" t="str">
        <f t="shared" si="228"/>
        <v>Registered</v>
      </c>
      <c r="R1100" s="94">
        <f t="shared" si="229"/>
        <v>0.64000034887574786</v>
      </c>
      <c r="S1100" s="95"/>
      <c r="T1100" s="117">
        <f t="shared" si="230"/>
        <v>0</v>
      </c>
      <c r="U1100" s="117">
        <f t="shared" si="231"/>
        <v>0</v>
      </c>
    </row>
    <row r="1101" spans="1:21" x14ac:dyDescent="0.3">
      <c r="A1101" s="114">
        <v>9795</v>
      </c>
      <c r="B1101" s="114" t="s">
        <v>314</v>
      </c>
      <c r="C1101" s="114" t="s">
        <v>317</v>
      </c>
      <c r="D1101" s="114" t="s">
        <v>4051</v>
      </c>
      <c r="E1101" s="114" t="s">
        <v>4050</v>
      </c>
      <c r="F1101" s="115">
        <v>45898</v>
      </c>
      <c r="G1101" s="114" t="s">
        <v>3750</v>
      </c>
      <c r="H1101" s="116">
        <v>5159430</v>
      </c>
      <c r="I1101" s="116">
        <v>3302037</v>
      </c>
      <c r="J1101" s="116">
        <v>3302037</v>
      </c>
      <c r="K1101" s="116">
        <v>0</v>
      </c>
      <c r="L1101" s="116">
        <v>0</v>
      </c>
      <c r="M1101" s="116">
        <v>0</v>
      </c>
      <c r="N1101" s="116">
        <v>0</v>
      </c>
      <c r="O1101" s="116">
        <v>0</v>
      </c>
      <c r="P1101" s="116">
        <v>0</v>
      </c>
      <c r="Q1101" s="27" t="str">
        <f t="shared" si="228"/>
        <v>Registered</v>
      </c>
      <c r="R1101" s="94">
        <f t="shared" si="229"/>
        <v>0.64000034887574786</v>
      </c>
      <c r="S1101" s="95"/>
      <c r="T1101" s="117">
        <f t="shared" si="230"/>
        <v>0</v>
      </c>
      <c r="U1101" s="117">
        <f t="shared" si="231"/>
        <v>0</v>
      </c>
    </row>
    <row r="1102" spans="1:21" x14ac:dyDescent="0.3">
      <c r="A1102" s="114">
        <v>10222</v>
      </c>
      <c r="B1102" s="114" t="s">
        <v>314</v>
      </c>
      <c r="C1102" s="114" t="s">
        <v>317</v>
      </c>
      <c r="D1102" s="114" t="s">
        <v>9434</v>
      </c>
      <c r="E1102" s="114" t="s">
        <v>9435</v>
      </c>
      <c r="F1102" s="115">
        <v>45961</v>
      </c>
      <c r="G1102" s="114" t="s">
        <v>8038</v>
      </c>
      <c r="H1102" s="116">
        <v>5583708</v>
      </c>
      <c r="I1102" s="116">
        <v>3294387</v>
      </c>
      <c r="J1102" s="116">
        <v>3299971</v>
      </c>
      <c r="K1102" s="116">
        <v>-5584</v>
      </c>
      <c r="L1102" s="116">
        <v>0</v>
      </c>
      <c r="M1102" s="116">
        <v>0</v>
      </c>
      <c r="N1102" s="116">
        <v>0</v>
      </c>
      <c r="O1102" s="116">
        <v>0</v>
      </c>
      <c r="P1102" s="116">
        <v>0</v>
      </c>
      <c r="Q1102" s="27" t="str">
        <f t="shared" si="228"/>
        <v>Registered</v>
      </c>
      <c r="R1102" s="94">
        <f t="shared" si="229"/>
        <v>0.58999987105342899</v>
      </c>
      <c r="S1102" s="95"/>
      <c r="T1102" s="117">
        <f t="shared" si="230"/>
        <v>0</v>
      </c>
      <c r="U1102" s="117">
        <f t="shared" si="231"/>
        <v>-5584</v>
      </c>
    </row>
    <row r="1103" spans="1:21" x14ac:dyDescent="0.3">
      <c r="A1103" s="114">
        <v>10229</v>
      </c>
      <c r="B1103" s="114" t="s">
        <v>314</v>
      </c>
      <c r="C1103" s="114" t="s">
        <v>317</v>
      </c>
      <c r="D1103" s="114" t="s">
        <v>9449</v>
      </c>
      <c r="E1103" s="114" t="s">
        <v>9450</v>
      </c>
      <c r="F1103" s="115">
        <v>45988</v>
      </c>
      <c r="G1103" s="114" t="s">
        <v>9451</v>
      </c>
      <c r="H1103" s="116">
        <v>5316045</v>
      </c>
      <c r="I1103" s="116">
        <v>3136468</v>
      </c>
      <c r="J1103" s="116">
        <v>3151605</v>
      </c>
      <c r="K1103" s="116">
        <v>-15137</v>
      </c>
      <c r="L1103" s="116">
        <v>0</v>
      </c>
      <c r="M1103" s="116">
        <v>0</v>
      </c>
      <c r="N1103" s="116">
        <v>0</v>
      </c>
      <c r="O1103" s="116">
        <v>0</v>
      </c>
      <c r="P1103" s="116">
        <v>0</v>
      </c>
      <c r="Q1103" s="27" t="str">
        <f t="shared" si="228"/>
        <v>Registered</v>
      </c>
      <c r="R1103" s="94">
        <f t="shared" si="229"/>
        <v>0.59000027275916589</v>
      </c>
      <c r="S1103" s="95"/>
      <c r="T1103" s="117">
        <f t="shared" si="230"/>
        <v>0</v>
      </c>
      <c r="U1103" s="117">
        <f t="shared" si="231"/>
        <v>-15137</v>
      </c>
    </row>
    <row r="1104" spans="1:21" x14ac:dyDescent="0.3">
      <c r="A1104" s="114">
        <v>10261</v>
      </c>
      <c r="B1104" s="114" t="s">
        <v>314</v>
      </c>
      <c r="C1104" s="114" t="s">
        <v>317</v>
      </c>
      <c r="D1104" s="114" t="s">
        <v>9482</v>
      </c>
      <c r="E1104" s="114" t="s">
        <v>9483</v>
      </c>
      <c r="F1104" s="115">
        <v>45866</v>
      </c>
      <c r="G1104" s="114" t="s">
        <v>7838</v>
      </c>
      <c r="H1104" s="116">
        <v>5538936</v>
      </c>
      <c r="I1104" s="116">
        <v>3267973</v>
      </c>
      <c r="J1104" s="116">
        <v>3323362</v>
      </c>
      <c r="K1104" s="116">
        <v>-55389</v>
      </c>
      <c r="L1104" s="116">
        <v>0</v>
      </c>
      <c r="M1104" s="116">
        <v>0</v>
      </c>
      <c r="N1104" s="116">
        <v>0</v>
      </c>
      <c r="O1104" s="116">
        <v>0</v>
      </c>
      <c r="P1104" s="116">
        <v>0</v>
      </c>
      <c r="Q1104" s="27" t="str">
        <f t="shared" si="228"/>
        <v>Registered</v>
      </c>
      <c r="R1104" s="94">
        <f t="shared" si="229"/>
        <v>0.59000013721046785</v>
      </c>
      <c r="S1104" s="95"/>
      <c r="T1104" s="117">
        <f t="shared" si="230"/>
        <v>0</v>
      </c>
      <c r="U1104" s="117">
        <f t="shared" si="231"/>
        <v>-55389</v>
      </c>
    </row>
    <row r="1105" spans="1:21" s="101" customFormat="1" x14ac:dyDescent="0.3">
      <c r="A1105" s="99">
        <v>10373</v>
      </c>
      <c r="B1105" s="99" t="s">
        <v>314</v>
      </c>
      <c r="C1105" s="99" t="s">
        <v>317</v>
      </c>
      <c r="D1105" s="99" t="s">
        <v>320</v>
      </c>
      <c r="E1105" s="99" t="s">
        <v>321</v>
      </c>
      <c r="F1105" s="100">
        <v>46141</v>
      </c>
      <c r="G1105" s="99" t="s">
        <v>1898</v>
      </c>
      <c r="H1105" s="96">
        <v>5910000</v>
      </c>
      <c r="I1105" s="96">
        <f>H1105*R1105</f>
        <v>3486900</v>
      </c>
      <c r="J1105" s="96">
        <v>100000</v>
      </c>
      <c r="K1105" s="96">
        <f t="shared" ref="K1105:K1106" si="232">I1105-J1105</f>
        <v>3386900</v>
      </c>
      <c r="L1105" s="97">
        <f t="shared" ref="L1105:L1106" si="233">IF(AND($S1105&gt;=0,$S1105&lt;=30),$K1105,0)</f>
        <v>0</v>
      </c>
      <c r="M1105" s="97">
        <f t="shared" ref="M1105:M1106" si="234">IF(AND($S1105&gt;=31,$S1105&lt;=60),$K1105,0)</f>
        <v>0</v>
      </c>
      <c r="N1105" s="97">
        <f t="shared" ref="N1105:N1106" si="235">IF(AND($S1105&gt;=61,$S1105&lt;=90),$K1105,0)</f>
        <v>3386900</v>
      </c>
      <c r="O1105" s="97">
        <f t="shared" ref="O1105:O1106" si="236">IF(AND($S1105&gt;=91,$S1105&lt;=120),$K1105,0)</f>
        <v>0</v>
      </c>
      <c r="P1105" s="98">
        <f t="shared" ref="P1105:P1106" si="237">IF($S1105&gt;120,$K1105,0)</f>
        <v>0</v>
      </c>
      <c r="Q1105" s="101" t="str">
        <f t="shared" si="228"/>
        <v>Unregistered</v>
      </c>
      <c r="R1105" s="102">
        <v>0.59</v>
      </c>
      <c r="S1105" s="95">
        <f t="shared" ref="S1105:S1106" si="238">DATE(2026,6,30)-F1105</f>
        <v>62</v>
      </c>
    </row>
    <row r="1106" spans="1:21" s="101" customFormat="1" x14ac:dyDescent="0.3">
      <c r="A1106" s="99">
        <v>10374</v>
      </c>
      <c r="B1106" s="99" t="s">
        <v>314</v>
      </c>
      <c r="C1106" s="99" t="s">
        <v>317</v>
      </c>
      <c r="D1106" s="99" t="s">
        <v>9631</v>
      </c>
      <c r="E1106" s="99" t="s">
        <v>9632</v>
      </c>
      <c r="F1106" s="100">
        <v>46078</v>
      </c>
      <c r="G1106" s="99" t="s">
        <v>1898</v>
      </c>
      <c r="H1106" s="96">
        <v>5449119</v>
      </c>
      <c r="I1106" s="96">
        <f>H1106*R1106</f>
        <v>3214980.21</v>
      </c>
      <c r="J1106" s="96">
        <v>100000</v>
      </c>
      <c r="K1106" s="96">
        <f t="shared" si="232"/>
        <v>3114980.21</v>
      </c>
      <c r="L1106" s="97">
        <f t="shared" si="233"/>
        <v>0</v>
      </c>
      <c r="M1106" s="97">
        <f t="shared" si="234"/>
        <v>0</v>
      </c>
      <c r="N1106" s="97">
        <f t="shared" si="235"/>
        <v>0</v>
      </c>
      <c r="O1106" s="97">
        <f t="shared" si="236"/>
        <v>0</v>
      </c>
      <c r="P1106" s="98">
        <f t="shared" si="237"/>
        <v>3114980.21</v>
      </c>
      <c r="Q1106" s="101" t="str">
        <f t="shared" si="228"/>
        <v>Unregistered</v>
      </c>
      <c r="R1106" s="102">
        <v>0.59</v>
      </c>
      <c r="S1106" s="95">
        <f t="shared" si="238"/>
        <v>125</v>
      </c>
    </row>
    <row r="1107" spans="1:21" x14ac:dyDescent="0.3">
      <c r="A1107" s="114">
        <v>10375</v>
      </c>
      <c r="B1107" s="114" t="s">
        <v>314</v>
      </c>
      <c r="C1107" s="114" t="s">
        <v>317</v>
      </c>
      <c r="D1107" s="114" t="s">
        <v>324</v>
      </c>
      <c r="E1107" s="114" t="s">
        <v>325</v>
      </c>
      <c r="F1107" s="115">
        <v>46164</v>
      </c>
      <c r="G1107" s="114" t="s">
        <v>10050</v>
      </c>
      <c r="H1107" s="116">
        <v>5426892</v>
      </c>
      <c r="I1107" s="116">
        <v>0</v>
      </c>
      <c r="J1107" s="116">
        <v>100000</v>
      </c>
      <c r="K1107" s="116">
        <v>-100000</v>
      </c>
      <c r="L1107" s="116">
        <v>0</v>
      </c>
      <c r="M1107" s="116">
        <v>0</v>
      </c>
      <c r="N1107" s="116">
        <v>0</v>
      </c>
      <c r="O1107" s="116">
        <v>0</v>
      </c>
      <c r="P1107" s="116">
        <v>0</v>
      </c>
      <c r="Q1107" s="27" t="str">
        <f t="shared" si="228"/>
        <v>Registered</v>
      </c>
      <c r="R1107" s="94">
        <f t="shared" si="229"/>
        <v>0</v>
      </c>
      <c r="S1107" s="95"/>
      <c r="T1107" s="117">
        <f t="shared" ref="T1107:T1108" si="239">L1107+M1107+N1107+O1107+P1107</f>
        <v>0</v>
      </c>
      <c r="U1107" s="117">
        <f t="shared" ref="U1107:U1108" si="240">K1107-T1107</f>
        <v>-100000</v>
      </c>
    </row>
    <row r="1108" spans="1:21" x14ac:dyDescent="0.3">
      <c r="A1108" s="114">
        <v>10376</v>
      </c>
      <c r="B1108" s="114" t="s">
        <v>314</v>
      </c>
      <c r="C1108" s="114" t="s">
        <v>317</v>
      </c>
      <c r="D1108" s="114" t="s">
        <v>326</v>
      </c>
      <c r="E1108" s="114" t="s">
        <v>327</v>
      </c>
      <c r="F1108" s="115">
        <v>46162</v>
      </c>
      <c r="G1108" s="114" t="s">
        <v>10815</v>
      </c>
      <c r="H1108" s="116">
        <v>5689800</v>
      </c>
      <c r="I1108" s="116">
        <v>0</v>
      </c>
      <c r="J1108" s="116">
        <v>100000</v>
      </c>
      <c r="K1108" s="116">
        <v>-100000</v>
      </c>
      <c r="L1108" s="116">
        <v>0</v>
      </c>
      <c r="M1108" s="116">
        <v>0</v>
      </c>
      <c r="N1108" s="116">
        <v>0</v>
      </c>
      <c r="O1108" s="116">
        <v>0</v>
      </c>
      <c r="P1108" s="116">
        <v>0</v>
      </c>
      <c r="Q1108" s="27" t="str">
        <f t="shared" si="228"/>
        <v>Registered</v>
      </c>
      <c r="R1108" s="94">
        <f t="shared" si="229"/>
        <v>0</v>
      </c>
      <c r="S1108" s="95"/>
      <c r="T1108" s="117">
        <f t="shared" si="239"/>
        <v>0</v>
      </c>
      <c r="U1108" s="117">
        <f t="shared" si="240"/>
        <v>-100000</v>
      </c>
    </row>
    <row r="1109" spans="1:21" s="101" customFormat="1" x14ac:dyDescent="0.3">
      <c r="A1109" s="99">
        <v>10377</v>
      </c>
      <c r="B1109" s="99" t="s">
        <v>314</v>
      </c>
      <c r="C1109" s="99" t="s">
        <v>317</v>
      </c>
      <c r="D1109" s="99" t="s">
        <v>328</v>
      </c>
      <c r="E1109" s="99" t="s">
        <v>329</v>
      </c>
      <c r="F1109" s="100">
        <v>46153</v>
      </c>
      <c r="G1109" s="99" t="s">
        <v>1898</v>
      </c>
      <c r="H1109" s="96">
        <v>5654484</v>
      </c>
      <c r="I1109" s="96">
        <f>H1109*R1109</f>
        <v>3336145.56</v>
      </c>
      <c r="J1109" s="96">
        <v>100000</v>
      </c>
      <c r="K1109" s="96">
        <f t="shared" ref="K1109:K1110" si="241">I1109-J1109</f>
        <v>3236145.56</v>
      </c>
      <c r="L1109" s="97">
        <f t="shared" ref="L1109:L1110" si="242">IF(AND($S1109&gt;=0,$S1109&lt;=30),$K1109,0)</f>
        <v>0</v>
      </c>
      <c r="M1109" s="97">
        <f t="shared" ref="M1109:M1110" si="243">IF(AND($S1109&gt;=31,$S1109&lt;=60),$K1109,0)</f>
        <v>3236145.56</v>
      </c>
      <c r="N1109" s="97">
        <f t="shared" ref="N1109:N1110" si="244">IF(AND($S1109&gt;=61,$S1109&lt;=90),$K1109,0)</f>
        <v>0</v>
      </c>
      <c r="O1109" s="97">
        <f t="shared" ref="O1109:O1110" si="245">IF(AND($S1109&gt;=91,$S1109&lt;=120),$K1109,0)</f>
        <v>0</v>
      </c>
      <c r="P1109" s="98">
        <f t="shared" ref="P1109:P1110" si="246">IF($S1109&gt;120,$K1109,0)</f>
        <v>0</v>
      </c>
      <c r="Q1109" s="101" t="str">
        <f t="shared" si="228"/>
        <v>Unregistered</v>
      </c>
      <c r="R1109" s="102">
        <v>0.59</v>
      </c>
      <c r="S1109" s="95">
        <f t="shared" ref="S1109:S1110" si="247">DATE(2026,6,30)-F1109</f>
        <v>50</v>
      </c>
    </row>
    <row r="1110" spans="1:21" s="101" customFormat="1" x14ac:dyDescent="0.3">
      <c r="A1110" s="99">
        <v>10380</v>
      </c>
      <c r="B1110" s="99" t="s">
        <v>314</v>
      </c>
      <c r="C1110" s="99" t="s">
        <v>317</v>
      </c>
      <c r="D1110" s="99" t="s">
        <v>9651</v>
      </c>
      <c r="E1110" s="99" t="s">
        <v>9652</v>
      </c>
      <c r="F1110" s="100">
        <v>46078</v>
      </c>
      <c r="G1110" s="99" t="s">
        <v>1898</v>
      </c>
      <c r="H1110" s="96">
        <v>5417500</v>
      </c>
      <c r="I1110" s="96">
        <f>H1110*R1110</f>
        <v>3196325</v>
      </c>
      <c r="J1110" s="96">
        <v>100001</v>
      </c>
      <c r="K1110" s="96">
        <f t="shared" si="241"/>
        <v>3096324</v>
      </c>
      <c r="L1110" s="97">
        <f t="shared" si="242"/>
        <v>0</v>
      </c>
      <c r="M1110" s="97">
        <f t="shared" si="243"/>
        <v>0</v>
      </c>
      <c r="N1110" s="97">
        <f t="shared" si="244"/>
        <v>0</v>
      </c>
      <c r="O1110" s="97">
        <f t="shared" si="245"/>
        <v>0</v>
      </c>
      <c r="P1110" s="98">
        <f t="shared" si="246"/>
        <v>3096324</v>
      </c>
      <c r="Q1110" s="101" t="str">
        <f t="shared" si="228"/>
        <v>Unregistered</v>
      </c>
      <c r="R1110" s="102">
        <v>0.59</v>
      </c>
      <c r="S1110" s="95">
        <f t="shared" si="247"/>
        <v>125</v>
      </c>
    </row>
    <row r="1111" spans="1:21" x14ac:dyDescent="0.3">
      <c r="A1111" s="114">
        <v>10518</v>
      </c>
      <c r="B1111" s="114" t="s">
        <v>314</v>
      </c>
      <c r="C1111" s="114" t="s">
        <v>317</v>
      </c>
      <c r="D1111" s="114" t="s">
        <v>9637</v>
      </c>
      <c r="E1111" s="114" t="s">
        <v>9638</v>
      </c>
      <c r="F1111" s="115">
        <v>46098</v>
      </c>
      <c r="G1111" s="114" t="s">
        <v>9639</v>
      </c>
      <c r="H1111" s="116">
        <v>4854000</v>
      </c>
      <c r="I1111" s="116">
        <v>0</v>
      </c>
      <c r="J1111" s="116">
        <v>300000</v>
      </c>
      <c r="K1111" s="116">
        <v>-300000</v>
      </c>
      <c r="L1111" s="116">
        <v>0</v>
      </c>
      <c r="M1111" s="116">
        <v>0</v>
      </c>
      <c r="N1111" s="116">
        <v>0</v>
      </c>
      <c r="O1111" s="116">
        <v>0</v>
      </c>
      <c r="P1111" s="116">
        <v>0</v>
      </c>
      <c r="Q1111" s="27" t="str">
        <f t="shared" si="228"/>
        <v>Registered</v>
      </c>
      <c r="R1111" s="94">
        <f t="shared" si="229"/>
        <v>0</v>
      </c>
      <c r="S1111" s="95"/>
      <c r="T1111" s="117">
        <f t="shared" ref="T1111:T1117" si="248">L1111+M1111+N1111+O1111+P1111</f>
        <v>0</v>
      </c>
      <c r="U1111" s="117">
        <f t="shared" ref="U1111:U1117" si="249">K1111-T1111</f>
        <v>-300000</v>
      </c>
    </row>
    <row r="1112" spans="1:21" x14ac:dyDescent="0.3">
      <c r="A1112" s="114">
        <v>10520</v>
      </c>
      <c r="B1112" s="114" t="s">
        <v>314</v>
      </c>
      <c r="C1112" s="114" t="s">
        <v>317</v>
      </c>
      <c r="D1112" s="114" t="s">
        <v>9856</v>
      </c>
      <c r="E1112" s="114" t="s">
        <v>9857</v>
      </c>
      <c r="F1112" s="115">
        <v>45909</v>
      </c>
      <c r="G1112" s="114" t="s">
        <v>4180</v>
      </c>
      <c r="H1112" s="116">
        <v>5161400</v>
      </c>
      <c r="I1112" s="116">
        <v>3045226</v>
      </c>
      <c r="J1112" s="116">
        <v>3367998</v>
      </c>
      <c r="K1112" s="116">
        <v>-322772</v>
      </c>
      <c r="L1112" s="116">
        <v>0</v>
      </c>
      <c r="M1112" s="116">
        <v>0</v>
      </c>
      <c r="N1112" s="116">
        <v>0</v>
      </c>
      <c r="O1112" s="116">
        <v>0</v>
      </c>
      <c r="P1112" s="116">
        <v>0</v>
      </c>
      <c r="Q1112" s="27" t="str">
        <f t="shared" si="228"/>
        <v>Registered</v>
      </c>
      <c r="R1112" s="94">
        <f t="shared" si="229"/>
        <v>0.59</v>
      </c>
      <c r="S1112" s="95"/>
      <c r="T1112" s="117">
        <f t="shared" si="248"/>
        <v>0</v>
      </c>
      <c r="U1112" s="117">
        <f t="shared" si="249"/>
        <v>-322772</v>
      </c>
    </row>
    <row r="1113" spans="1:21" x14ac:dyDescent="0.3">
      <c r="A1113" s="114">
        <v>10526</v>
      </c>
      <c r="B1113" s="114" t="s">
        <v>314</v>
      </c>
      <c r="C1113" s="114" t="s">
        <v>317</v>
      </c>
      <c r="D1113" s="114" t="s">
        <v>9957</v>
      </c>
      <c r="E1113" s="114" t="s">
        <v>9958</v>
      </c>
      <c r="F1113" s="115">
        <v>45854</v>
      </c>
      <c r="G1113" s="114" t="s">
        <v>1801</v>
      </c>
      <c r="H1113" s="116">
        <v>5253000</v>
      </c>
      <c r="I1113" s="116">
        <v>3361920</v>
      </c>
      <c r="J1113" s="116">
        <v>3741680</v>
      </c>
      <c r="K1113" s="116">
        <v>-379760</v>
      </c>
      <c r="L1113" s="116">
        <v>0</v>
      </c>
      <c r="M1113" s="116">
        <v>0</v>
      </c>
      <c r="N1113" s="116">
        <v>0</v>
      </c>
      <c r="O1113" s="116">
        <v>0</v>
      </c>
      <c r="P1113" s="116">
        <v>0</v>
      </c>
      <c r="Q1113" s="27" t="str">
        <f t="shared" si="228"/>
        <v>Registered</v>
      </c>
      <c r="R1113" s="94">
        <f t="shared" si="229"/>
        <v>0.64</v>
      </c>
      <c r="S1113" s="95"/>
      <c r="T1113" s="117">
        <f t="shared" si="248"/>
        <v>0</v>
      </c>
      <c r="U1113" s="117">
        <f t="shared" si="249"/>
        <v>-379760</v>
      </c>
    </row>
    <row r="1114" spans="1:21" x14ac:dyDescent="0.3">
      <c r="A1114" s="114">
        <v>10569</v>
      </c>
      <c r="B1114" s="114" t="s">
        <v>314</v>
      </c>
      <c r="C1114" s="114" t="s">
        <v>317</v>
      </c>
      <c r="D1114" s="114" t="s">
        <v>9633</v>
      </c>
      <c r="E1114" s="114" t="s">
        <v>9634</v>
      </c>
      <c r="F1114" s="115">
        <v>46111</v>
      </c>
      <c r="G1114" s="114" t="s">
        <v>10805</v>
      </c>
      <c r="H1114" s="116">
        <v>5395272</v>
      </c>
      <c r="I1114" s="116">
        <v>0</v>
      </c>
      <c r="J1114" s="116">
        <v>539527</v>
      </c>
      <c r="K1114" s="116">
        <v>-539527</v>
      </c>
      <c r="L1114" s="116">
        <v>0</v>
      </c>
      <c r="M1114" s="116">
        <v>0</v>
      </c>
      <c r="N1114" s="116">
        <v>0</v>
      </c>
      <c r="O1114" s="116">
        <v>0</v>
      </c>
      <c r="P1114" s="116">
        <v>0</v>
      </c>
      <c r="Q1114" s="27" t="str">
        <f t="shared" si="228"/>
        <v>Registered</v>
      </c>
      <c r="R1114" s="94">
        <f t="shared" si="229"/>
        <v>0</v>
      </c>
      <c r="S1114" s="95"/>
      <c r="T1114" s="117">
        <f t="shared" si="248"/>
        <v>0</v>
      </c>
      <c r="U1114" s="117">
        <f t="shared" si="249"/>
        <v>-539527</v>
      </c>
    </row>
    <row r="1115" spans="1:21" x14ac:dyDescent="0.3">
      <c r="A1115" s="114">
        <v>10570</v>
      </c>
      <c r="B1115" s="114" t="s">
        <v>314</v>
      </c>
      <c r="C1115" s="114" t="s">
        <v>317</v>
      </c>
      <c r="D1115" s="114" t="s">
        <v>9635</v>
      </c>
      <c r="E1115" s="114" t="s">
        <v>8884</v>
      </c>
      <c r="F1115" s="115">
        <v>46064</v>
      </c>
      <c r="G1115" s="114" t="s">
        <v>9636</v>
      </c>
      <c r="H1115" s="116">
        <v>5429320</v>
      </c>
      <c r="I1115" s="116">
        <v>0</v>
      </c>
      <c r="J1115" s="116">
        <v>542932</v>
      </c>
      <c r="K1115" s="116">
        <v>-542932</v>
      </c>
      <c r="L1115" s="116">
        <v>0</v>
      </c>
      <c r="M1115" s="116">
        <v>0</v>
      </c>
      <c r="N1115" s="116">
        <v>0</v>
      </c>
      <c r="O1115" s="116">
        <v>0</v>
      </c>
      <c r="P1115" s="116">
        <v>0</v>
      </c>
      <c r="Q1115" s="27" t="str">
        <f t="shared" si="228"/>
        <v>Registered</v>
      </c>
      <c r="R1115" s="94">
        <f t="shared" si="229"/>
        <v>0</v>
      </c>
      <c r="S1115" s="95"/>
      <c r="T1115" s="117">
        <f t="shared" si="248"/>
        <v>0</v>
      </c>
      <c r="U1115" s="117">
        <f t="shared" si="249"/>
        <v>-542932</v>
      </c>
    </row>
    <row r="1116" spans="1:21" x14ac:dyDescent="0.3">
      <c r="A1116" s="114">
        <v>10603</v>
      </c>
      <c r="B1116" s="114" t="s">
        <v>314</v>
      </c>
      <c r="C1116" s="114" t="s">
        <v>317</v>
      </c>
      <c r="D1116" s="114" t="s">
        <v>9551</v>
      </c>
      <c r="E1116" s="114" t="s">
        <v>9552</v>
      </c>
      <c r="F1116" s="115">
        <v>45938</v>
      </c>
      <c r="G1116" s="114" t="s">
        <v>1456</v>
      </c>
      <c r="H1116" s="116">
        <v>5449455</v>
      </c>
      <c r="I1116" s="116">
        <v>1907310</v>
      </c>
      <c r="J1116" s="116">
        <v>2735832</v>
      </c>
      <c r="K1116" s="116">
        <v>-828522</v>
      </c>
      <c r="L1116" s="116">
        <v>0</v>
      </c>
      <c r="M1116" s="116">
        <v>0</v>
      </c>
      <c r="N1116" s="116">
        <v>0</v>
      </c>
      <c r="O1116" s="116">
        <v>0</v>
      </c>
      <c r="P1116" s="116">
        <v>0</v>
      </c>
      <c r="Q1116" s="27" t="str">
        <f t="shared" si="228"/>
        <v>Registered</v>
      </c>
      <c r="R1116" s="94">
        <f t="shared" si="229"/>
        <v>0.35000013762844173</v>
      </c>
      <c r="S1116" s="95"/>
      <c r="T1116" s="117">
        <f t="shared" si="248"/>
        <v>0</v>
      </c>
      <c r="U1116" s="117">
        <f t="shared" si="249"/>
        <v>-828522</v>
      </c>
    </row>
    <row r="1117" spans="1:21" x14ac:dyDescent="0.3">
      <c r="A1117" s="114">
        <v>10683</v>
      </c>
      <c r="B1117" s="114" t="s">
        <v>314</v>
      </c>
      <c r="C1117" s="114" t="s">
        <v>317</v>
      </c>
      <c r="D1117" s="114" t="s">
        <v>10081</v>
      </c>
      <c r="E1117" s="114" t="s">
        <v>10082</v>
      </c>
      <c r="F1117" s="115">
        <v>45988</v>
      </c>
      <c r="G1117" s="114" t="s">
        <v>7551</v>
      </c>
      <c r="H1117" s="116">
        <v>5584950</v>
      </c>
      <c r="I1117" s="116">
        <v>3295121</v>
      </c>
      <c r="J1117" s="116">
        <v>5189272</v>
      </c>
      <c r="K1117" s="116">
        <v>-1894151</v>
      </c>
      <c r="L1117" s="116">
        <v>0</v>
      </c>
      <c r="M1117" s="116">
        <v>0</v>
      </c>
      <c r="N1117" s="116">
        <v>0</v>
      </c>
      <c r="O1117" s="116">
        <v>0</v>
      </c>
      <c r="P1117" s="116">
        <v>0</v>
      </c>
      <c r="Q1117" s="27" t="str">
        <f t="shared" si="228"/>
        <v>Registered</v>
      </c>
      <c r="R1117" s="94">
        <f t="shared" si="229"/>
        <v>0.59000008952631622</v>
      </c>
      <c r="S1117" s="95"/>
      <c r="T1117" s="117">
        <f t="shared" si="248"/>
        <v>0</v>
      </c>
      <c r="U1117" s="117">
        <f t="shared" si="249"/>
        <v>-1894151</v>
      </c>
    </row>
    <row r="1118" spans="1:21" s="101" customFormat="1" x14ac:dyDescent="0.3">
      <c r="A1118" s="99">
        <v>10791</v>
      </c>
      <c r="B1118" s="99" t="s">
        <v>314</v>
      </c>
      <c r="C1118" s="99" t="s">
        <v>317</v>
      </c>
      <c r="D1118" s="99" t="s">
        <v>10161</v>
      </c>
      <c r="E1118" s="99" t="s">
        <v>10162</v>
      </c>
      <c r="F1118" s="100">
        <v>45960</v>
      </c>
      <c r="G1118" s="99" t="s">
        <v>1898</v>
      </c>
      <c r="H1118" s="96">
        <v>5315179</v>
      </c>
      <c r="I1118" s="96">
        <f>H1118*R1118</f>
        <v>3135955.61</v>
      </c>
      <c r="J1118" s="96">
        <v>4773136</v>
      </c>
      <c r="K1118" s="96">
        <f t="shared" ref="K1118:K1137" si="250">I1118-J1118</f>
        <v>-1637180.3900000001</v>
      </c>
      <c r="L1118" s="97">
        <f t="shared" ref="L1118:L1137" si="251">IF(AND($S1118&gt;=0,$S1118&lt;=30),$K1118,0)</f>
        <v>0</v>
      </c>
      <c r="M1118" s="97">
        <f t="shared" ref="M1118:M1137" si="252">IF(AND($S1118&gt;=31,$S1118&lt;=60),$K1118,0)</f>
        <v>0</v>
      </c>
      <c r="N1118" s="97">
        <f t="shared" ref="N1118:N1137" si="253">IF(AND($S1118&gt;=61,$S1118&lt;=90),$K1118,0)</f>
        <v>0</v>
      </c>
      <c r="O1118" s="97">
        <f t="shared" ref="O1118:O1137" si="254">IF(AND($S1118&gt;=91,$S1118&lt;=120),$K1118,0)</f>
        <v>0</v>
      </c>
      <c r="P1118" s="98">
        <v>0</v>
      </c>
      <c r="Q1118" s="101" t="str">
        <f t="shared" si="228"/>
        <v>Unregistered</v>
      </c>
      <c r="R1118" s="102">
        <v>0.59</v>
      </c>
      <c r="S1118" s="95">
        <f t="shared" ref="S1118:S1137" si="255">DATE(2026,6,30)-F1118</f>
        <v>243</v>
      </c>
    </row>
    <row r="1119" spans="1:21" s="101" customFormat="1" x14ac:dyDescent="0.3">
      <c r="A1119" s="99">
        <v>10794</v>
      </c>
      <c r="B1119" s="99" t="s">
        <v>314</v>
      </c>
      <c r="C1119" s="99" t="s">
        <v>317</v>
      </c>
      <c r="D1119" s="99" t="s">
        <v>10186</v>
      </c>
      <c r="E1119" s="99" t="s">
        <v>10187</v>
      </c>
      <c r="F1119" s="100">
        <v>46081</v>
      </c>
      <c r="G1119" s="99" t="s">
        <v>1898</v>
      </c>
      <c r="H1119" s="96">
        <v>5395500</v>
      </c>
      <c r="I1119" s="96">
        <f>H1119*R1119</f>
        <v>3183345</v>
      </c>
      <c r="J1119" s="96">
        <v>4900000</v>
      </c>
      <c r="K1119" s="96">
        <f t="shared" si="250"/>
        <v>-1716655</v>
      </c>
      <c r="L1119" s="97">
        <f t="shared" si="251"/>
        <v>0</v>
      </c>
      <c r="M1119" s="97">
        <f t="shared" si="252"/>
        <v>0</v>
      </c>
      <c r="N1119" s="97">
        <f t="shared" si="253"/>
        <v>0</v>
      </c>
      <c r="O1119" s="97">
        <f t="shared" si="254"/>
        <v>0</v>
      </c>
      <c r="P1119" s="98">
        <v>0</v>
      </c>
      <c r="Q1119" s="101" t="str">
        <f t="shared" si="228"/>
        <v>Unregistered</v>
      </c>
      <c r="R1119" s="102">
        <v>0.59</v>
      </c>
      <c r="S1119" s="95">
        <f t="shared" si="255"/>
        <v>122</v>
      </c>
    </row>
    <row r="1120" spans="1:21" s="101" customFormat="1" x14ac:dyDescent="0.3">
      <c r="A1120" s="99">
        <v>10795</v>
      </c>
      <c r="B1120" s="99" t="s">
        <v>314</v>
      </c>
      <c r="C1120" s="99" t="s">
        <v>317</v>
      </c>
      <c r="D1120" s="99" t="s">
        <v>10188</v>
      </c>
      <c r="E1120" s="99" t="s">
        <v>10187</v>
      </c>
      <c r="F1120" s="100">
        <v>46081</v>
      </c>
      <c r="G1120" s="99" t="s">
        <v>1898</v>
      </c>
      <c r="H1120" s="96">
        <v>5395500</v>
      </c>
      <c r="I1120" s="96">
        <f>H1120*R1120</f>
        <v>3183345</v>
      </c>
      <c r="J1120" s="96">
        <v>4900000</v>
      </c>
      <c r="K1120" s="96">
        <f t="shared" si="250"/>
        <v>-1716655</v>
      </c>
      <c r="L1120" s="97">
        <f t="shared" si="251"/>
        <v>0</v>
      </c>
      <c r="M1120" s="97">
        <f t="shared" si="252"/>
        <v>0</v>
      </c>
      <c r="N1120" s="97">
        <f t="shared" si="253"/>
        <v>0</v>
      </c>
      <c r="O1120" s="97">
        <f t="shared" si="254"/>
        <v>0</v>
      </c>
      <c r="P1120" s="98">
        <v>0</v>
      </c>
      <c r="Q1120" s="101" t="str">
        <f t="shared" si="228"/>
        <v>Unregistered</v>
      </c>
      <c r="R1120" s="102">
        <v>0.59</v>
      </c>
      <c r="S1120" s="95">
        <f t="shared" si="255"/>
        <v>122</v>
      </c>
    </row>
    <row r="1121" spans="1:19" s="101" customFormat="1" x14ac:dyDescent="0.3">
      <c r="A1121" s="99">
        <v>10796</v>
      </c>
      <c r="B1121" s="99" t="s">
        <v>314</v>
      </c>
      <c r="C1121" s="99" t="s">
        <v>317</v>
      </c>
      <c r="D1121" s="99" t="s">
        <v>10189</v>
      </c>
      <c r="E1121" s="99" t="s">
        <v>10187</v>
      </c>
      <c r="F1121" s="100">
        <v>46081</v>
      </c>
      <c r="G1121" s="99" t="s">
        <v>1898</v>
      </c>
      <c r="H1121" s="96">
        <v>5395500</v>
      </c>
      <c r="I1121" s="96">
        <f>H1121*R1121</f>
        <v>3183345</v>
      </c>
      <c r="J1121" s="96">
        <v>4900000</v>
      </c>
      <c r="K1121" s="96">
        <f t="shared" si="250"/>
        <v>-1716655</v>
      </c>
      <c r="L1121" s="97">
        <f t="shared" si="251"/>
        <v>0</v>
      </c>
      <c r="M1121" s="97">
        <f t="shared" si="252"/>
        <v>0</v>
      </c>
      <c r="N1121" s="97">
        <f t="shared" si="253"/>
        <v>0</v>
      </c>
      <c r="O1121" s="97">
        <f t="shared" si="254"/>
        <v>0</v>
      </c>
      <c r="P1121" s="98">
        <v>0</v>
      </c>
      <c r="Q1121" s="101" t="str">
        <f t="shared" si="228"/>
        <v>Unregistered</v>
      </c>
      <c r="R1121" s="102">
        <v>0.59</v>
      </c>
      <c r="S1121" s="95">
        <f t="shared" si="255"/>
        <v>122</v>
      </c>
    </row>
    <row r="1122" spans="1:19" s="101" customFormat="1" x14ac:dyDescent="0.3">
      <c r="A1122" s="99">
        <v>10797</v>
      </c>
      <c r="B1122" s="99" t="s">
        <v>314</v>
      </c>
      <c r="C1122" s="99" t="s">
        <v>317</v>
      </c>
      <c r="D1122" s="99" t="s">
        <v>10190</v>
      </c>
      <c r="E1122" s="99" t="s">
        <v>10187</v>
      </c>
      <c r="F1122" s="100">
        <v>46081</v>
      </c>
      <c r="G1122" s="99" t="s">
        <v>1898</v>
      </c>
      <c r="H1122" s="96">
        <v>5395500</v>
      </c>
      <c r="I1122" s="96">
        <f>H1122*R1122</f>
        <v>3183345</v>
      </c>
      <c r="J1122" s="96">
        <v>4900000</v>
      </c>
      <c r="K1122" s="96">
        <f t="shared" si="250"/>
        <v>-1716655</v>
      </c>
      <c r="L1122" s="97">
        <f t="shared" si="251"/>
        <v>0</v>
      </c>
      <c r="M1122" s="97">
        <f t="shared" si="252"/>
        <v>0</v>
      </c>
      <c r="N1122" s="97">
        <f t="shared" si="253"/>
        <v>0</v>
      </c>
      <c r="O1122" s="97">
        <f t="shared" si="254"/>
        <v>0</v>
      </c>
      <c r="P1122" s="98">
        <v>0</v>
      </c>
      <c r="Q1122" s="101" t="str">
        <f t="shared" si="228"/>
        <v>Unregistered</v>
      </c>
      <c r="R1122" s="102">
        <v>0.59</v>
      </c>
      <c r="S1122" s="95">
        <f t="shared" si="255"/>
        <v>122</v>
      </c>
    </row>
    <row r="1123" spans="1:19" s="101" customFormat="1" x14ac:dyDescent="0.3">
      <c r="A1123" s="99">
        <v>10798</v>
      </c>
      <c r="B1123" s="99" t="s">
        <v>314</v>
      </c>
      <c r="C1123" s="99" t="s">
        <v>317</v>
      </c>
      <c r="D1123" s="99" t="s">
        <v>10191</v>
      </c>
      <c r="E1123" s="99" t="s">
        <v>10187</v>
      </c>
      <c r="F1123" s="100">
        <v>46081</v>
      </c>
      <c r="G1123" s="99" t="s">
        <v>1898</v>
      </c>
      <c r="H1123" s="96">
        <v>5395500</v>
      </c>
      <c r="I1123" s="96">
        <f>H1123*R1123</f>
        <v>3183345</v>
      </c>
      <c r="J1123" s="96">
        <v>4900000</v>
      </c>
      <c r="K1123" s="96">
        <f t="shared" si="250"/>
        <v>-1716655</v>
      </c>
      <c r="L1123" s="97">
        <f t="shared" si="251"/>
        <v>0</v>
      </c>
      <c r="M1123" s="97">
        <f t="shared" si="252"/>
        <v>0</v>
      </c>
      <c r="N1123" s="97">
        <f t="shared" si="253"/>
        <v>0</v>
      </c>
      <c r="O1123" s="97">
        <f t="shared" si="254"/>
        <v>0</v>
      </c>
      <c r="P1123" s="98">
        <v>0</v>
      </c>
      <c r="Q1123" s="101" t="str">
        <f t="shared" si="228"/>
        <v>Unregistered</v>
      </c>
      <c r="R1123" s="102">
        <v>0.59</v>
      </c>
      <c r="S1123" s="95">
        <f t="shared" si="255"/>
        <v>122</v>
      </c>
    </row>
    <row r="1124" spans="1:19" s="101" customFormat="1" x14ac:dyDescent="0.3">
      <c r="A1124" s="99">
        <v>10799</v>
      </c>
      <c r="B1124" s="99" t="s">
        <v>314</v>
      </c>
      <c r="C1124" s="99" t="s">
        <v>317</v>
      </c>
      <c r="D1124" s="99" t="s">
        <v>10192</v>
      </c>
      <c r="E1124" s="99" t="s">
        <v>10187</v>
      </c>
      <c r="F1124" s="100">
        <v>46081</v>
      </c>
      <c r="G1124" s="99" t="s">
        <v>1898</v>
      </c>
      <c r="H1124" s="96">
        <v>5395500</v>
      </c>
      <c r="I1124" s="96">
        <f>H1124*R1124</f>
        <v>3183345</v>
      </c>
      <c r="J1124" s="96">
        <v>4900000</v>
      </c>
      <c r="K1124" s="96">
        <f t="shared" si="250"/>
        <v>-1716655</v>
      </c>
      <c r="L1124" s="97">
        <f t="shared" si="251"/>
        <v>0</v>
      </c>
      <c r="M1124" s="97">
        <f t="shared" si="252"/>
        <v>0</v>
      </c>
      <c r="N1124" s="97">
        <f t="shared" si="253"/>
        <v>0</v>
      </c>
      <c r="O1124" s="97">
        <f t="shared" si="254"/>
        <v>0</v>
      </c>
      <c r="P1124" s="98">
        <v>0</v>
      </c>
      <c r="Q1124" s="101" t="str">
        <f t="shared" si="228"/>
        <v>Unregistered</v>
      </c>
      <c r="R1124" s="102">
        <v>0.59</v>
      </c>
      <c r="S1124" s="95">
        <f t="shared" si="255"/>
        <v>122</v>
      </c>
    </row>
    <row r="1125" spans="1:19" s="101" customFormat="1" x14ac:dyDescent="0.3">
      <c r="A1125" s="99">
        <v>10800</v>
      </c>
      <c r="B1125" s="99" t="s">
        <v>314</v>
      </c>
      <c r="C1125" s="99" t="s">
        <v>317</v>
      </c>
      <c r="D1125" s="99" t="s">
        <v>10193</v>
      </c>
      <c r="E1125" s="99" t="s">
        <v>10187</v>
      </c>
      <c r="F1125" s="100">
        <v>46081</v>
      </c>
      <c r="G1125" s="99" t="s">
        <v>1898</v>
      </c>
      <c r="H1125" s="96">
        <v>5395500</v>
      </c>
      <c r="I1125" s="96">
        <f>H1125*R1125</f>
        <v>3183345</v>
      </c>
      <c r="J1125" s="96">
        <v>4900000</v>
      </c>
      <c r="K1125" s="96">
        <f t="shared" si="250"/>
        <v>-1716655</v>
      </c>
      <c r="L1125" s="97">
        <f t="shared" si="251"/>
        <v>0</v>
      </c>
      <c r="M1125" s="97">
        <f t="shared" si="252"/>
        <v>0</v>
      </c>
      <c r="N1125" s="97">
        <f t="shared" si="253"/>
        <v>0</v>
      </c>
      <c r="O1125" s="97">
        <f t="shared" si="254"/>
        <v>0</v>
      </c>
      <c r="P1125" s="98">
        <v>0</v>
      </c>
      <c r="Q1125" s="101" t="str">
        <f t="shared" si="228"/>
        <v>Unregistered</v>
      </c>
      <c r="R1125" s="102">
        <v>0.59</v>
      </c>
      <c r="S1125" s="95">
        <f t="shared" si="255"/>
        <v>122</v>
      </c>
    </row>
    <row r="1126" spans="1:19" s="101" customFormat="1" x14ac:dyDescent="0.3">
      <c r="A1126" s="99">
        <v>10801</v>
      </c>
      <c r="B1126" s="99" t="s">
        <v>314</v>
      </c>
      <c r="C1126" s="99" t="s">
        <v>317</v>
      </c>
      <c r="D1126" s="99" t="s">
        <v>10194</v>
      </c>
      <c r="E1126" s="99" t="s">
        <v>10187</v>
      </c>
      <c r="F1126" s="100">
        <v>46081</v>
      </c>
      <c r="G1126" s="99" t="s">
        <v>1898</v>
      </c>
      <c r="H1126" s="96">
        <v>5395500</v>
      </c>
      <c r="I1126" s="96">
        <f>H1126*R1126</f>
        <v>3183345</v>
      </c>
      <c r="J1126" s="96">
        <v>4900000</v>
      </c>
      <c r="K1126" s="96">
        <f t="shared" si="250"/>
        <v>-1716655</v>
      </c>
      <c r="L1126" s="97">
        <f t="shared" si="251"/>
        <v>0</v>
      </c>
      <c r="M1126" s="97">
        <f t="shared" si="252"/>
        <v>0</v>
      </c>
      <c r="N1126" s="97">
        <f t="shared" si="253"/>
        <v>0</v>
      </c>
      <c r="O1126" s="97">
        <f t="shared" si="254"/>
        <v>0</v>
      </c>
      <c r="P1126" s="98">
        <v>0</v>
      </c>
      <c r="Q1126" s="101" t="str">
        <f t="shared" si="228"/>
        <v>Unregistered</v>
      </c>
      <c r="R1126" s="102">
        <v>0.59</v>
      </c>
      <c r="S1126" s="95">
        <f t="shared" si="255"/>
        <v>122</v>
      </c>
    </row>
    <row r="1127" spans="1:19" s="101" customFormat="1" x14ac:dyDescent="0.3">
      <c r="A1127" s="99">
        <v>11100</v>
      </c>
      <c r="B1127" s="99" t="s">
        <v>314</v>
      </c>
      <c r="C1127" s="99" t="s">
        <v>317</v>
      </c>
      <c r="D1127" s="99" t="s">
        <v>10598</v>
      </c>
      <c r="E1127" s="99" t="s">
        <v>10599</v>
      </c>
      <c r="F1127" s="100">
        <v>46202</v>
      </c>
      <c r="G1127" s="99" t="s">
        <v>1898</v>
      </c>
      <c r="H1127" s="96">
        <v>5836950</v>
      </c>
      <c r="I1127" s="96">
        <v>0</v>
      </c>
      <c r="J1127" s="96"/>
      <c r="K1127" s="96">
        <f t="shared" si="250"/>
        <v>0</v>
      </c>
      <c r="L1127" s="97">
        <f t="shared" si="251"/>
        <v>0</v>
      </c>
      <c r="M1127" s="97">
        <f t="shared" si="252"/>
        <v>0</v>
      </c>
      <c r="N1127" s="97">
        <f t="shared" si="253"/>
        <v>0</v>
      </c>
      <c r="O1127" s="97">
        <f t="shared" si="254"/>
        <v>0</v>
      </c>
      <c r="P1127" s="98">
        <f t="shared" ref="P1127:P1137" si="256">IF($S1127&gt;120,$K1127,0)</f>
        <v>0</v>
      </c>
      <c r="Q1127" s="101" t="str">
        <f t="shared" si="228"/>
        <v>Unregistered</v>
      </c>
      <c r="R1127" s="102">
        <v>0.59</v>
      </c>
      <c r="S1127" s="95">
        <f t="shared" si="255"/>
        <v>1</v>
      </c>
    </row>
    <row r="1128" spans="1:19" s="101" customFormat="1" x14ac:dyDescent="0.3">
      <c r="A1128" s="99">
        <v>11101</v>
      </c>
      <c r="B1128" s="99" t="s">
        <v>314</v>
      </c>
      <c r="C1128" s="99" t="s">
        <v>317</v>
      </c>
      <c r="D1128" s="99" t="s">
        <v>10612</v>
      </c>
      <c r="E1128" s="99" t="s">
        <v>10613</v>
      </c>
      <c r="F1128" s="100">
        <v>46203</v>
      </c>
      <c r="G1128" s="99" t="s">
        <v>1898</v>
      </c>
      <c r="H1128" s="96">
        <v>5614500</v>
      </c>
      <c r="I1128" s="96">
        <v>0</v>
      </c>
      <c r="J1128" s="96"/>
      <c r="K1128" s="96">
        <f t="shared" si="250"/>
        <v>0</v>
      </c>
      <c r="L1128" s="97">
        <f t="shared" si="251"/>
        <v>0</v>
      </c>
      <c r="M1128" s="97">
        <f t="shared" si="252"/>
        <v>0</v>
      </c>
      <c r="N1128" s="97">
        <f t="shared" si="253"/>
        <v>0</v>
      </c>
      <c r="O1128" s="97">
        <f t="shared" si="254"/>
        <v>0</v>
      </c>
      <c r="P1128" s="98">
        <f t="shared" si="256"/>
        <v>0</v>
      </c>
      <c r="Q1128" s="101" t="str">
        <f t="shared" si="228"/>
        <v>Unregistered</v>
      </c>
      <c r="R1128" s="102">
        <v>0.59</v>
      </c>
      <c r="S1128" s="95">
        <f t="shared" si="255"/>
        <v>0</v>
      </c>
    </row>
    <row r="1129" spans="1:19" s="101" customFormat="1" x14ac:dyDescent="0.3">
      <c r="A1129" s="99">
        <v>11102</v>
      </c>
      <c r="B1129" s="99" t="s">
        <v>314</v>
      </c>
      <c r="C1129" s="99" t="s">
        <v>317</v>
      </c>
      <c r="D1129" s="99" t="s">
        <v>10871</v>
      </c>
      <c r="E1129" s="99" t="s">
        <v>10872</v>
      </c>
      <c r="F1129" s="100">
        <v>46203</v>
      </c>
      <c r="G1129" s="99" t="s">
        <v>1898</v>
      </c>
      <c r="H1129" s="96">
        <v>5702847</v>
      </c>
      <c r="I1129" s="96">
        <v>0</v>
      </c>
      <c r="J1129" s="96"/>
      <c r="K1129" s="96">
        <f t="shared" si="250"/>
        <v>0</v>
      </c>
      <c r="L1129" s="97">
        <f t="shared" si="251"/>
        <v>0</v>
      </c>
      <c r="M1129" s="97">
        <f t="shared" si="252"/>
        <v>0</v>
      </c>
      <c r="N1129" s="97">
        <f t="shared" si="253"/>
        <v>0</v>
      </c>
      <c r="O1129" s="97">
        <f t="shared" si="254"/>
        <v>0</v>
      </c>
      <c r="P1129" s="98">
        <f t="shared" si="256"/>
        <v>0</v>
      </c>
      <c r="Q1129" s="101" t="str">
        <f t="shared" si="228"/>
        <v>Unregistered</v>
      </c>
      <c r="R1129" s="102">
        <v>0.59</v>
      </c>
      <c r="S1129" s="95">
        <f t="shared" si="255"/>
        <v>0</v>
      </c>
    </row>
    <row r="1130" spans="1:19" s="101" customFormat="1" x14ac:dyDescent="0.3">
      <c r="A1130" s="99">
        <v>11103</v>
      </c>
      <c r="B1130" s="99" t="s">
        <v>314</v>
      </c>
      <c r="C1130" s="99" t="s">
        <v>317</v>
      </c>
      <c r="D1130" s="99" t="s">
        <v>10607</v>
      </c>
      <c r="E1130" s="99" t="s">
        <v>10608</v>
      </c>
      <c r="F1130" s="100">
        <v>46203</v>
      </c>
      <c r="G1130" s="99" t="s">
        <v>1898</v>
      </c>
      <c r="H1130" s="96">
        <v>5516000</v>
      </c>
      <c r="I1130" s="96">
        <v>0</v>
      </c>
      <c r="J1130" s="96"/>
      <c r="K1130" s="96">
        <f t="shared" si="250"/>
        <v>0</v>
      </c>
      <c r="L1130" s="97">
        <f t="shared" si="251"/>
        <v>0</v>
      </c>
      <c r="M1130" s="97">
        <f t="shared" si="252"/>
        <v>0</v>
      </c>
      <c r="N1130" s="97">
        <f t="shared" si="253"/>
        <v>0</v>
      </c>
      <c r="O1130" s="97">
        <f t="shared" si="254"/>
        <v>0</v>
      </c>
      <c r="P1130" s="98">
        <f t="shared" si="256"/>
        <v>0</v>
      </c>
      <c r="Q1130" s="101" t="str">
        <f t="shared" si="228"/>
        <v>Unregistered</v>
      </c>
      <c r="R1130" s="102">
        <v>0.59</v>
      </c>
      <c r="S1130" s="95">
        <f t="shared" si="255"/>
        <v>0</v>
      </c>
    </row>
    <row r="1131" spans="1:19" s="101" customFormat="1" x14ac:dyDescent="0.3">
      <c r="A1131" s="99">
        <v>11104</v>
      </c>
      <c r="B1131" s="99" t="s">
        <v>314</v>
      </c>
      <c r="C1131" s="99" t="s">
        <v>317</v>
      </c>
      <c r="D1131" s="99" t="s">
        <v>10436</v>
      </c>
      <c r="E1131" s="99" t="s">
        <v>8637</v>
      </c>
      <c r="F1131" s="100">
        <v>46195</v>
      </c>
      <c r="G1131" s="99" t="s">
        <v>1898</v>
      </c>
      <c r="H1131" s="96">
        <v>5493600</v>
      </c>
      <c r="I1131" s="96">
        <v>0</v>
      </c>
      <c r="J1131" s="96"/>
      <c r="K1131" s="96">
        <f t="shared" si="250"/>
        <v>0</v>
      </c>
      <c r="L1131" s="97">
        <f t="shared" si="251"/>
        <v>0</v>
      </c>
      <c r="M1131" s="97">
        <f t="shared" si="252"/>
        <v>0</v>
      </c>
      <c r="N1131" s="97">
        <f t="shared" si="253"/>
        <v>0</v>
      </c>
      <c r="O1131" s="97">
        <f t="shared" si="254"/>
        <v>0</v>
      </c>
      <c r="P1131" s="98">
        <f t="shared" si="256"/>
        <v>0</v>
      </c>
      <c r="Q1131" s="101" t="str">
        <f t="shared" si="228"/>
        <v>Unregistered</v>
      </c>
      <c r="R1131" s="102">
        <v>0.59</v>
      </c>
      <c r="S1131" s="95">
        <f t="shared" si="255"/>
        <v>8</v>
      </c>
    </row>
    <row r="1132" spans="1:19" s="101" customFormat="1" x14ac:dyDescent="0.3">
      <c r="A1132" s="99">
        <v>11105</v>
      </c>
      <c r="B1132" s="99" t="s">
        <v>314</v>
      </c>
      <c r="C1132" s="99" t="s">
        <v>317</v>
      </c>
      <c r="D1132" s="99" t="s">
        <v>10437</v>
      </c>
      <c r="E1132" s="99" t="s">
        <v>10438</v>
      </c>
      <c r="F1132" s="100">
        <v>46197</v>
      </c>
      <c r="G1132" s="99" t="s">
        <v>1898</v>
      </c>
      <c r="H1132" s="96">
        <v>5542650</v>
      </c>
      <c r="I1132" s="96">
        <v>0</v>
      </c>
      <c r="J1132" s="96"/>
      <c r="K1132" s="96">
        <f t="shared" si="250"/>
        <v>0</v>
      </c>
      <c r="L1132" s="97">
        <f t="shared" si="251"/>
        <v>0</v>
      </c>
      <c r="M1132" s="97">
        <f t="shared" si="252"/>
        <v>0</v>
      </c>
      <c r="N1132" s="97">
        <f t="shared" si="253"/>
        <v>0</v>
      </c>
      <c r="O1132" s="97">
        <f t="shared" si="254"/>
        <v>0</v>
      </c>
      <c r="P1132" s="98">
        <f t="shared" si="256"/>
        <v>0</v>
      </c>
      <c r="Q1132" s="101" t="str">
        <f t="shared" si="228"/>
        <v>Unregistered</v>
      </c>
      <c r="R1132" s="102">
        <v>0.59</v>
      </c>
      <c r="S1132" s="95">
        <f t="shared" si="255"/>
        <v>6</v>
      </c>
    </row>
    <row r="1133" spans="1:19" s="101" customFormat="1" x14ac:dyDescent="0.3">
      <c r="A1133" s="99">
        <v>11106</v>
      </c>
      <c r="B1133" s="99" t="s">
        <v>314</v>
      </c>
      <c r="C1133" s="99" t="s">
        <v>317</v>
      </c>
      <c r="D1133" s="99" t="s">
        <v>10439</v>
      </c>
      <c r="E1133" s="99" t="s">
        <v>10440</v>
      </c>
      <c r="F1133" s="100">
        <v>46192</v>
      </c>
      <c r="G1133" s="99" t="s">
        <v>1898</v>
      </c>
      <c r="H1133" s="96">
        <v>5516000</v>
      </c>
      <c r="I1133" s="96">
        <v>0</v>
      </c>
      <c r="J1133" s="96"/>
      <c r="K1133" s="96">
        <f t="shared" si="250"/>
        <v>0</v>
      </c>
      <c r="L1133" s="97">
        <f t="shared" si="251"/>
        <v>0</v>
      </c>
      <c r="M1133" s="97">
        <f t="shared" si="252"/>
        <v>0</v>
      </c>
      <c r="N1133" s="97">
        <f t="shared" si="253"/>
        <v>0</v>
      </c>
      <c r="O1133" s="97">
        <f t="shared" si="254"/>
        <v>0</v>
      </c>
      <c r="P1133" s="98">
        <f t="shared" si="256"/>
        <v>0</v>
      </c>
      <c r="Q1133" s="101" t="str">
        <f t="shared" si="228"/>
        <v>Unregistered</v>
      </c>
      <c r="R1133" s="102">
        <v>0.59</v>
      </c>
      <c r="S1133" s="95">
        <f t="shared" si="255"/>
        <v>11</v>
      </c>
    </row>
    <row r="1134" spans="1:19" s="101" customFormat="1" x14ac:dyDescent="0.3">
      <c r="A1134" s="99">
        <v>11107</v>
      </c>
      <c r="B1134" s="99" t="s">
        <v>314</v>
      </c>
      <c r="C1134" s="99" t="s">
        <v>317</v>
      </c>
      <c r="D1134" s="99" t="s">
        <v>10441</v>
      </c>
      <c r="E1134" s="99" t="s">
        <v>10442</v>
      </c>
      <c r="F1134" s="100">
        <v>46192</v>
      </c>
      <c r="G1134" s="99" t="s">
        <v>1898</v>
      </c>
      <c r="H1134" s="96">
        <v>5516000</v>
      </c>
      <c r="I1134" s="96">
        <v>0</v>
      </c>
      <c r="J1134" s="96"/>
      <c r="K1134" s="96">
        <f t="shared" si="250"/>
        <v>0</v>
      </c>
      <c r="L1134" s="97">
        <f t="shared" si="251"/>
        <v>0</v>
      </c>
      <c r="M1134" s="97">
        <f t="shared" si="252"/>
        <v>0</v>
      </c>
      <c r="N1134" s="97">
        <f t="shared" si="253"/>
        <v>0</v>
      </c>
      <c r="O1134" s="97">
        <f t="shared" si="254"/>
        <v>0</v>
      </c>
      <c r="P1134" s="98">
        <f t="shared" si="256"/>
        <v>0</v>
      </c>
      <c r="Q1134" s="101" t="str">
        <f t="shared" si="228"/>
        <v>Unregistered</v>
      </c>
      <c r="R1134" s="102">
        <v>0.59</v>
      </c>
      <c r="S1134" s="95">
        <f t="shared" si="255"/>
        <v>11</v>
      </c>
    </row>
    <row r="1135" spans="1:19" s="101" customFormat="1" x14ac:dyDescent="0.3">
      <c r="A1135" s="99">
        <v>11108</v>
      </c>
      <c r="B1135" s="99" t="s">
        <v>314</v>
      </c>
      <c r="C1135" s="99" t="s">
        <v>317</v>
      </c>
      <c r="D1135" s="99" t="s">
        <v>10443</v>
      </c>
      <c r="E1135" s="99" t="s">
        <v>10444</v>
      </c>
      <c r="F1135" s="100">
        <v>46195</v>
      </c>
      <c r="G1135" s="99" t="s">
        <v>1898</v>
      </c>
      <c r="H1135" s="96">
        <v>5614500</v>
      </c>
      <c r="I1135" s="96">
        <v>0</v>
      </c>
      <c r="J1135" s="96"/>
      <c r="K1135" s="96">
        <f t="shared" si="250"/>
        <v>0</v>
      </c>
      <c r="L1135" s="97">
        <f t="shared" si="251"/>
        <v>0</v>
      </c>
      <c r="M1135" s="97">
        <f t="shared" si="252"/>
        <v>0</v>
      </c>
      <c r="N1135" s="97">
        <f t="shared" si="253"/>
        <v>0</v>
      </c>
      <c r="O1135" s="97">
        <f t="shared" si="254"/>
        <v>0</v>
      </c>
      <c r="P1135" s="98">
        <f t="shared" si="256"/>
        <v>0</v>
      </c>
      <c r="Q1135" s="101" t="str">
        <f t="shared" si="228"/>
        <v>Unregistered</v>
      </c>
      <c r="R1135" s="102">
        <v>0.59</v>
      </c>
      <c r="S1135" s="95">
        <f t="shared" si="255"/>
        <v>8</v>
      </c>
    </row>
    <row r="1136" spans="1:19" s="101" customFormat="1" x14ac:dyDescent="0.3">
      <c r="A1136" s="99">
        <v>11109</v>
      </c>
      <c r="B1136" s="99" t="s">
        <v>314</v>
      </c>
      <c r="C1136" s="99" t="s">
        <v>317</v>
      </c>
      <c r="D1136" s="99" t="s">
        <v>10445</v>
      </c>
      <c r="E1136" s="99" t="s">
        <v>10446</v>
      </c>
      <c r="F1136" s="100">
        <v>46112</v>
      </c>
      <c r="G1136" s="99" t="s">
        <v>1898</v>
      </c>
      <c r="H1136" s="96">
        <v>5459265</v>
      </c>
      <c r="I1136" s="96">
        <f>H1136*R1136</f>
        <v>3220966.3499999996</v>
      </c>
      <c r="J1136" s="96"/>
      <c r="K1136" s="96">
        <f t="shared" si="250"/>
        <v>3220966.3499999996</v>
      </c>
      <c r="L1136" s="97">
        <f t="shared" si="251"/>
        <v>0</v>
      </c>
      <c r="M1136" s="97">
        <f t="shared" si="252"/>
        <v>0</v>
      </c>
      <c r="N1136" s="97">
        <f t="shared" si="253"/>
        <v>0</v>
      </c>
      <c r="O1136" s="97">
        <f t="shared" si="254"/>
        <v>3220966.3499999996</v>
      </c>
      <c r="P1136" s="98">
        <f t="shared" si="256"/>
        <v>0</v>
      </c>
      <c r="Q1136" s="101" t="str">
        <f t="shared" si="228"/>
        <v>Unregistered</v>
      </c>
      <c r="R1136" s="102">
        <v>0.59</v>
      </c>
      <c r="S1136" s="95">
        <f t="shared" si="255"/>
        <v>91</v>
      </c>
    </row>
    <row r="1137" spans="1:21" s="101" customFormat="1" x14ac:dyDescent="0.3">
      <c r="A1137" s="99">
        <v>11110</v>
      </c>
      <c r="B1137" s="99" t="s">
        <v>314</v>
      </c>
      <c r="C1137" s="99" t="s">
        <v>317</v>
      </c>
      <c r="D1137" s="99" t="s">
        <v>334</v>
      </c>
      <c r="E1137" s="99" t="s">
        <v>10447</v>
      </c>
      <c r="F1137" s="100">
        <v>46197</v>
      </c>
      <c r="G1137" s="99" t="s">
        <v>1898</v>
      </c>
      <c r="H1137" s="96">
        <v>5516000</v>
      </c>
      <c r="I1137" s="96">
        <v>0</v>
      </c>
      <c r="J1137" s="96"/>
      <c r="K1137" s="96">
        <f t="shared" si="250"/>
        <v>0</v>
      </c>
      <c r="L1137" s="97">
        <f t="shared" si="251"/>
        <v>0</v>
      </c>
      <c r="M1137" s="97">
        <f t="shared" si="252"/>
        <v>0</v>
      </c>
      <c r="N1137" s="97">
        <f t="shared" si="253"/>
        <v>0</v>
      </c>
      <c r="O1137" s="97">
        <f t="shared" si="254"/>
        <v>0</v>
      </c>
      <c r="P1137" s="98">
        <f t="shared" si="256"/>
        <v>0</v>
      </c>
      <c r="Q1137" s="101" t="str">
        <f t="shared" si="228"/>
        <v>Unregistered</v>
      </c>
      <c r="R1137" s="102">
        <v>0.59</v>
      </c>
      <c r="S1137" s="95">
        <f t="shared" si="255"/>
        <v>6</v>
      </c>
    </row>
    <row r="1138" spans="1:21" x14ac:dyDescent="0.3">
      <c r="A1138" s="114">
        <v>615</v>
      </c>
      <c r="B1138" s="114" t="s">
        <v>1572</v>
      </c>
      <c r="C1138" s="114" t="s">
        <v>171</v>
      </c>
      <c r="D1138" s="114" t="s">
        <v>1573</v>
      </c>
      <c r="E1138" s="114" t="s">
        <v>1574</v>
      </c>
      <c r="F1138" s="115">
        <v>46045</v>
      </c>
      <c r="G1138" s="114" t="s">
        <v>1575</v>
      </c>
      <c r="H1138" s="116">
        <v>10786400</v>
      </c>
      <c r="I1138" s="116">
        <v>7226888</v>
      </c>
      <c r="J1138" s="116">
        <v>6687568</v>
      </c>
      <c r="K1138" s="116">
        <v>539320</v>
      </c>
      <c r="L1138" s="116">
        <v>539320</v>
      </c>
      <c r="M1138" s="116">
        <v>0</v>
      </c>
      <c r="N1138" s="116">
        <v>0</v>
      </c>
      <c r="O1138" s="116">
        <v>0</v>
      </c>
      <c r="P1138" s="116">
        <v>0</v>
      </c>
      <c r="Q1138" s="27" t="str">
        <f t="shared" si="228"/>
        <v>Registered</v>
      </c>
      <c r="R1138" s="94">
        <f t="shared" si="229"/>
        <v>0.67</v>
      </c>
      <c r="S1138" s="95"/>
      <c r="T1138" s="117">
        <f>L1138+M1138+N1138+O1138+P1138</f>
        <v>539320</v>
      </c>
      <c r="U1138" s="117">
        <f>K1138-T1138</f>
        <v>0</v>
      </c>
    </row>
    <row r="1139" spans="1:21" s="101" customFormat="1" x14ac:dyDescent="0.3">
      <c r="A1139" s="99">
        <v>10477</v>
      </c>
      <c r="B1139" s="99" t="s">
        <v>1572</v>
      </c>
      <c r="C1139" s="99" t="s">
        <v>171</v>
      </c>
      <c r="D1139" s="99" t="s">
        <v>176</v>
      </c>
      <c r="E1139" s="99" t="s">
        <v>177</v>
      </c>
      <c r="F1139" s="100">
        <v>46133</v>
      </c>
      <c r="G1139" s="99" t="s">
        <v>1898</v>
      </c>
      <c r="H1139" s="96">
        <v>8364000</v>
      </c>
      <c r="I1139" s="96">
        <f>H1139*R1139</f>
        <v>5603880</v>
      </c>
      <c r="J1139" s="96">
        <v>200000</v>
      </c>
      <c r="K1139" s="96">
        <f>I1139-J1139</f>
        <v>5403880</v>
      </c>
      <c r="L1139" s="97">
        <f>IF(AND($S1139&gt;=0,$S1139&lt;=30),$K1139,0)</f>
        <v>0</v>
      </c>
      <c r="M1139" s="97">
        <f>IF(AND($S1139&gt;=31,$S1139&lt;=60),$K1139,0)</f>
        <v>0</v>
      </c>
      <c r="N1139" s="97">
        <f>IF(AND($S1139&gt;=61,$S1139&lt;=90),$K1139,0)</f>
        <v>5403880</v>
      </c>
      <c r="O1139" s="97">
        <f>IF(AND($S1139&gt;=91,$S1139&lt;=120),$K1139,0)</f>
        <v>0</v>
      </c>
      <c r="P1139" s="98">
        <f>IF($S1139&gt;120,$K1139,0)</f>
        <v>0</v>
      </c>
      <c r="Q1139" s="101" t="str">
        <f t="shared" si="228"/>
        <v>Unregistered</v>
      </c>
      <c r="R1139" s="102">
        <v>0.67</v>
      </c>
      <c r="S1139" s="95">
        <f>DATE(2026,6,30)-F1139</f>
        <v>70</v>
      </c>
    </row>
    <row r="1140" spans="1:21" x14ac:dyDescent="0.3">
      <c r="A1140" s="114">
        <v>10605</v>
      </c>
      <c r="B1140" s="114" t="s">
        <v>1572</v>
      </c>
      <c r="C1140" s="114" t="s">
        <v>171</v>
      </c>
      <c r="D1140" s="114" t="s">
        <v>174</v>
      </c>
      <c r="E1140" s="114" t="s">
        <v>175</v>
      </c>
      <c r="F1140" s="115">
        <v>46141</v>
      </c>
      <c r="G1140" s="114" t="s">
        <v>10823</v>
      </c>
      <c r="H1140" s="116">
        <v>8487000</v>
      </c>
      <c r="I1140" s="116">
        <v>0</v>
      </c>
      <c r="J1140" s="116">
        <v>848700</v>
      </c>
      <c r="K1140" s="116">
        <v>-848700</v>
      </c>
      <c r="L1140" s="116">
        <v>0</v>
      </c>
      <c r="M1140" s="116">
        <v>0</v>
      </c>
      <c r="N1140" s="116">
        <v>0</v>
      </c>
      <c r="O1140" s="116">
        <v>0</v>
      </c>
      <c r="P1140" s="116">
        <v>0</v>
      </c>
      <c r="Q1140" s="27" t="str">
        <f t="shared" si="228"/>
        <v>Registered</v>
      </c>
      <c r="R1140" s="94">
        <f t="shared" si="229"/>
        <v>0</v>
      </c>
      <c r="S1140" s="95"/>
      <c r="T1140" s="117">
        <f>L1140+M1140+N1140+O1140+P1140</f>
        <v>0</v>
      </c>
      <c r="U1140" s="117">
        <f>K1140-T1140</f>
        <v>-848700</v>
      </c>
    </row>
    <row r="1141" spans="1:21" s="101" customFormat="1" x14ac:dyDescent="0.3">
      <c r="A1141" s="99">
        <v>11027</v>
      </c>
      <c r="B1141" s="99" t="s">
        <v>1572</v>
      </c>
      <c r="C1141" s="99" t="s">
        <v>171</v>
      </c>
      <c r="D1141" s="99" t="s">
        <v>10865</v>
      </c>
      <c r="E1141" s="99" t="s">
        <v>10866</v>
      </c>
      <c r="F1141" s="100">
        <v>46203</v>
      </c>
      <c r="G1141" s="99" t="s">
        <v>1898</v>
      </c>
      <c r="H1141" s="96">
        <v>8179500</v>
      </c>
      <c r="I1141" s="96">
        <v>0</v>
      </c>
      <c r="J1141" s="96"/>
      <c r="K1141" s="96">
        <f t="shared" ref="K1141:K1142" si="257">I1141-J1141</f>
        <v>0</v>
      </c>
      <c r="L1141" s="97">
        <f t="shared" ref="L1141:L1142" si="258">IF(AND($S1141&gt;=0,$S1141&lt;=30),$K1141,0)</f>
        <v>0</v>
      </c>
      <c r="M1141" s="97">
        <f t="shared" ref="M1141:M1142" si="259">IF(AND($S1141&gt;=31,$S1141&lt;=60),$K1141,0)</f>
        <v>0</v>
      </c>
      <c r="N1141" s="97">
        <f t="shared" ref="N1141:N1142" si="260">IF(AND($S1141&gt;=61,$S1141&lt;=90),$K1141,0)</f>
        <v>0</v>
      </c>
      <c r="O1141" s="97">
        <f t="shared" ref="O1141:O1142" si="261">IF(AND($S1141&gt;=91,$S1141&lt;=120),$K1141,0)</f>
        <v>0</v>
      </c>
      <c r="P1141" s="98">
        <f t="shared" ref="P1141:P1142" si="262">IF($S1141&gt;120,$K1141,0)</f>
        <v>0</v>
      </c>
      <c r="Q1141" s="101" t="str">
        <f t="shared" si="228"/>
        <v>Unregistered</v>
      </c>
      <c r="R1141" s="102">
        <v>0.67</v>
      </c>
      <c r="S1141" s="95">
        <f t="shared" ref="S1141:S1142" si="263">DATE(2026,6,30)-F1141</f>
        <v>0</v>
      </c>
    </row>
    <row r="1142" spans="1:21" s="101" customFormat="1" x14ac:dyDescent="0.3">
      <c r="A1142" s="99">
        <v>11028</v>
      </c>
      <c r="B1142" s="99" t="s">
        <v>1572</v>
      </c>
      <c r="C1142" s="99" t="s">
        <v>171</v>
      </c>
      <c r="D1142" s="99" t="s">
        <v>10369</v>
      </c>
      <c r="E1142" s="99" t="s">
        <v>10370</v>
      </c>
      <c r="F1142" s="100">
        <v>46196</v>
      </c>
      <c r="G1142" s="99" t="s">
        <v>1898</v>
      </c>
      <c r="H1142" s="96">
        <v>8357850</v>
      </c>
      <c r="I1142" s="96">
        <v>0</v>
      </c>
      <c r="J1142" s="96"/>
      <c r="K1142" s="96">
        <f t="shared" si="257"/>
        <v>0</v>
      </c>
      <c r="L1142" s="97">
        <f t="shared" si="258"/>
        <v>0</v>
      </c>
      <c r="M1142" s="97">
        <f t="shared" si="259"/>
        <v>0</v>
      </c>
      <c r="N1142" s="97">
        <f t="shared" si="260"/>
        <v>0</v>
      </c>
      <c r="O1142" s="97">
        <f t="shared" si="261"/>
        <v>0</v>
      </c>
      <c r="P1142" s="98">
        <f t="shared" si="262"/>
        <v>0</v>
      </c>
      <c r="Q1142" s="101" t="str">
        <f t="shared" si="228"/>
        <v>Unregistered</v>
      </c>
      <c r="R1142" s="102">
        <v>0.67</v>
      </c>
      <c r="S1142" s="95">
        <f t="shared" si="263"/>
        <v>7</v>
      </c>
    </row>
    <row r="1143" spans="1:21" x14ac:dyDescent="0.3">
      <c r="A1143" s="114">
        <v>10671</v>
      </c>
      <c r="B1143" s="114" t="s">
        <v>1444</v>
      </c>
      <c r="C1143" s="114" t="s">
        <v>10085</v>
      </c>
      <c r="D1143" s="114" t="s">
        <v>10086</v>
      </c>
      <c r="E1143" s="114" t="s">
        <v>10087</v>
      </c>
      <c r="F1143" s="115">
        <v>45804</v>
      </c>
      <c r="G1143" s="114" t="s">
        <v>8975</v>
      </c>
      <c r="H1143" s="116">
        <v>31500000</v>
      </c>
      <c r="I1143" s="116">
        <v>9450000</v>
      </c>
      <c r="J1143" s="116">
        <v>11100000</v>
      </c>
      <c r="K1143" s="116">
        <v>-1650000</v>
      </c>
      <c r="L1143" s="116">
        <v>0</v>
      </c>
      <c r="M1143" s="116">
        <v>0</v>
      </c>
      <c r="N1143" s="116">
        <v>0</v>
      </c>
      <c r="O1143" s="116">
        <v>0</v>
      </c>
      <c r="P1143" s="116">
        <v>0</v>
      </c>
      <c r="Q1143" s="27" t="str">
        <f t="shared" si="228"/>
        <v>Registered</v>
      </c>
      <c r="R1143" s="94">
        <f t="shared" si="229"/>
        <v>0.3</v>
      </c>
      <c r="S1143" s="95"/>
      <c r="T1143" s="117">
        <f t="shared" ref="T1143:T1147" si="264">L1143+M1143+N1143+O1143+P1143</f>
        <v>0</v>
      </c>
      <c r="U1143" s="117">
        <f t="shared" ref="U1143:U1147" si="265">K1143-T1143</f>
        <v>-1650000</v>
      </c>
    </row>
    <row r="1144" spans="1:21" x14ac:dyDescent="0.3">
      <c r="A1144" s="114">
        <v>10887</v>
      </c>
      <c r="B1144" s="114" t="s">
        <v>1444</v>
      </c>
      <c r="C1144" s="114" t="s">
        <v>10085</v>
      </c>
      <c r="D1144" s="114" t="s">
        <v>10234</v>
      </c>
      <c r="E1144" s="114" t="s">
        <v>10235</v>
      </c>
      <c r="F1144" s="115">
        <v>45862</v>
      </c>
      <c r="G1144" s="114" t="s">
        <v>2281</v>
      </c>
      <c r="H1144" s="116">
        <v>26500000</v>
      </c>
      <c r="I1144" s="116">
        <v>7950000</v>
      </c>
      <c r="J1144" s="116">
        <v>14738714</v>
      </c>
      <c r="K1144" s="116">
        <v>-6788714</v>
      </c>
      <c r="L1144" s="116">
        <v>0</v>
      </c>
      <c r="M1144" s="116">
        <v>0</v>
      </c>
      <c r="N1144" s="116">
        <v>0</v>
      </c>
      <c r="O1144" s="116">
        <v>0</v>
      </c>
      <c r="P1144" s="116">
        <v>0</v>
      </c>
      <c r="Q1144" s="27" t="str">
        <f t="shared" si="228"/>
        <v>Registered</v>
      </c>
      <c r="R1144" s="94">
        <f t="shared" si="229"/>
        <v>0.3</v>
      </c>
      <c r="S1144" s="95"/>
      <c r="T1144" s="117">
        <f t="shared" si="264"/>
        <v>0</v>
      </c>
      <c r="U1144" s="117">
        <f t="shared" si="265"/>
        <v>-6788714</v>
      </c>
    </row>
    <row r="1145" spans="1:21" x14ac:dyDescent="0.3">
      <c r="A1145" s="114">
        <v>10890</v>
      </c>
      <c r="B1145" s="114" t="s">
        <v>1444</v>
      </c>
      <c r="C1145" s="114" t="s">
        <v>10085</v>
      </c>
      <c r="D1145" s="114" t="s">
        <v>10237</v>
      </c>
      <c r="E1145" s="114" t="s">
        <v>10238</v>
      </c>
      <c r="F1145" s="115">
        <v>45868</v>
      </c>
      <c r="G1145" s="114" t="s">
        <v>5976</v>
      </c>
      <c r="H1145" s="116">
        <v>37100000</v>
      </c>
      <c r="I1145" s="116">
        <v>11130000</v>
      </c>
      <c r="J1145" s="116">
        <v>18671000</v>
      </c>
      <c r="K1145" s="116">
        <v>-7541000</v>
      </c>
      <c r="L1145" s="116">
        <v>0</v>
      </c>
      <c r="M1145" s="116">
        <v>0</v>
      </c>
      <c r="N1145" s="116">
        <v>0</v>
      </c>
      <c r="O1145" s="116">
        <v>0</v>
      </c>
      <c r="P1145" s="116">
        <v>0</v>
      </c>
      <c r="Q1145" s="27" t="str">
        <f t="shared" si="228"/>
        <v>Registered</v>
      </c>
      <c r="R1145" s="94">
        <f t="shared" si="229"/>
        <v>0.3</v>
      </c>
      <c r="S1145" s="95"/>
      <c r="T1145" s="117">
        <f t="shared" si="264"/>
        <v>0</v>
      </c>
      <c r="U1145" s="117">
        <f t="shared" si="265"/>
        <v>-7541000</v>
      </c>
    </row>
    <row r="1146" spans="1:21" x14ac:dyDescent="0.3">
      <c r="A1146" s="114">
        <v>10904</v>
      </c>
      <c r="B1146" s="114" t="s">
        <v>1444</v>
      </c>
      <c r="C1146" s="114" t="s">
        <v>10085</v>
      </c>
      <c r="D1146" s="114" t="s">
        <v>10256</v>
      </c>
      <c r="E1146" s="114" t="s">
        <v>10257</v>
      </c>
      <c r="F1146" s="115">
        <v>45945</v>
      </c>
      <c r="G1146" s="114" t="s">
        <v>3768</v>
      </c>
      <c r="H1146" s="116">
        <v>25600000</v>
      </c>
      <c r="I1146" s="116">
        <v>7680000</v>
      </c>
      <c r="J1146" s="116">
        <v>17000000</v>
      </c>
      <c r="K1146" s="116">
        <v>-9320000</v>
      </c>
      <c r="L1146" s="116">
        <v>0</v>
      </c>
      <c r="M1146" s="116">
        <v>0</v>
      </c>
      <c r="N1146" s="116">
        <v>0</v>
      </c>
      <c r="O1146" s="116">
        <v>0</v>
      </c>
      <c r="P1146" s="116">
        <v>0</v>
      </c>
      <c r="Q1146" s="27" t="str">
        <f t="shared" si="228"/>
        <v>Registered</v>
      </c>
      <c r="R1146" s="94">
        <f t="shared" si="229"/>
        <v>0.3</v>
      </c>
      <c r="S1146" s="95"/>
      <c r="T1146" s="117">
        <f t="shared" si="264"/>
        <v>0</v>
      </c>
      <c r="U1146" s="117">
        <f t="shared" si="265"/>
        <v>-9320000</v>
      </c>
    </row>
    <row r="1147" spans="1:21" x14ac:dyDescent="0.3">
      <c r="A1147" s="114">
        <v>10921</v>
      </c>
      <c r="B1147" s="114" t="s">
        <v>1444</v>
      </c>
      <c r="C1147" s="114" t="s">
        <v>10085</v>
      </c>
      <c r="D1147" s="114" t="s">
        <v>10276</v>
      </c>
      <c r="E1147" s="114" t="s">
        <v>10238</v>
      </c>
      <c r="F1147" s="115">
        <v>45838</v>
      </c>
      <c r="G1147" s="114" t="s">
        <v>4173</v>
      </c>
      <c r="H1147" s="116">
        <v>33000000</v>
      </c>
      <c r="I1147" s="116">
        <v>9900000</v>
      </c>
      <c r="J1147" s="116">
        <v>24540000</v>
      </c>
      <c r="K1147" s="116">
        <v>-14640000</v>
      </c>
      <c r="L1147" s="116">
        <v>0</v>
      </c>
      <c r="M1147" s="116">
        <v>0</v>
      </c>
      <c r="N1147" s="116">
        <v>0</v>
      </c>
      <c r="O1147" s="116">
        <v>0</v>
      </c>
      <c r="P1147" s="116">
        <v>0</v>
      </c>
      <c r="Q1147" s="27" t="str">
        <f t="shared" si="228"/>
        <v>Registered</v>
      </c>
      <c r="R1147" s="94">
        <f t="shared" si="229"/>
        <v>0.3</v>
      </c>
      <c r="S1147" s="95"/>
      <c r="T1147" s="117">
        <f t="shared" si="264"/>
        <v>0</v>
      </c>
      <c r="U1147" s="117">
        <f t="shared" si="265"/>
        <v>-14640000</v>
      </c>
    </row>
    <row r="1148" spans="1:21" s="101" customFormat="1" x14ac:dyDescent="0.3">
      <c r="A1148" s="99">
        <v>10928</v>
      </c>
      <c r="B1148" s="99" t="s">
        <v>1444</v>
      </c>
      <c r="C1148" s="99" t="s">
        <v>10085</v>
      </c>
      <c r="D1148" s="99" t="s">
        <v>10271</v>
      </c>
      <c r="E1148" s="99" t="s">
        <v>6559</v>
      </c>
      <c r="F1148" s="100">
        <v>46081</v>
      </c>
      <c r="G1148" s="99" t="s">
        <v>1898</v>
      </c>
      <c r="H1148" s="96">
        <v>49100000</v>
      </c>
      <c r="I1148" s="96">
        <f>H1148*R1148</f>
        <v>14730000</v>
      </c>
      <c r="J1148" s="96">
        <v>19607029.48</v>
      </c>
      <c r="K1148" s="96">
        <f>I1148-J1148</f>
        <v>-4877029.4800000004</v>
      </c>
      <c r="L1148" s="97">
        <f>IF(AND($S1148&gt;=0,$S1148&lt;=30),$K1148,0)</f>
        <v>0</v>
      </c>
      <c r="M1148" s="97">
        <f>IF(AND($S1148&gt;=31,$S1148&lt;=60),$K1148,0)</f>
        <v>0</v>
      </c>
      <c r="N1148" s="97">
        <f>IF(AND($S1148&gt;=61,$S1148&lt;=90),$K1148,0)</f>
        <v>0</v>
      </c>
      <c r="O1148" s="97">
        <f>IF(AND($S1148&gt;=91,$S1148&lt;=120),$K1148,0)</f>
        <v>0</v>
      </c>
      <c r="P1148" s="98">
        <v>0</v>
      </c>
      <c r="Q1148" s="101" t="str">
        <f t="shared" si="228"/>
        <v>Unregistered</v>
      </c>
      <c r="R1148" s="102">
        <v>0.3</v>
      </c>
      <c r="S1148" s="95">
        <f>DATE(2026,6,30)-F1148</f>
        <v>122</v>
      </c>
    </row>
    <row r="1149" spans="1:21" x14ac:dyDescent="0.3">
      <c r="A1149" s="114">
        <v>145</v>
      </c>
      <c r="B1149" s="114" t="s">
        <v>351</v>
      </c>
      <c r="C1149" s="114" t="s">
        <v>1798</v>
      </c>
      <c r="D1149" s="114" t="s">
        <v>1799</v>
      </c>
      <c r="E1149" s="114" t="s">
        <v>1800</v>
      </c>
      <c r="F1149" s="115">
        <v>45827</v>
      </c>
      <c r="G1149" s="114" t="s">
        <v>1801</v>
      </c>
      <c r="H1149" s="116">
        <v>9319015</v>
      </c>
      <c r="I1149" s="116">
        <v>5311840</v>
      </c>
      <c r="J1149" s="116">
        <v>1863802</v>
      </c>
      <c r="K1149" s="116">
        <v>3448038</v>
      </c>
      <c r="L1149" s="116">
        <v>0</v>
      </c>
      <c r="M1149" s="116">
        <v>0</v>
      </c>
      <c r="N1149" s="116">
        <v>372761</v>
      </c>
      <c r="O1149" s="116">
        <v>0</v>
      </c>
      <c r="P1149" s="116">
        <v>3075277</v>
      </c>
      <c r="Q1149" s="27" t="str">
        <f t="shared" si="228"/>
        <v>Registered</v>
      </c>
      <c r="R1149" s="94">
        <f t="shared" si="229"/>
        <v>0.57000015559584361</v>
      </c>
      <c r="S1149" s="95"/>
      <c r="T1149" s="117">
        <f t="shared" ref="T1149:T1205" si="266">L1149+M1149+N1149+O1149+P1149</f>
        <v>3448038</v>
      </c>
      <c r="U1149" s="117">
        <f t="shared" ref="U1149:U1205" si="267">K1149-T1149</f>
        <v>0</v>
      </c>
    </row>
    <row r="1150" spans="1:21" x14ac:dyDescent="0.3">
      <c r="A1150" s="114">
        <v>152</v>
      </c>
      <c r="B1150" s="114" t="s">
        <v>351</v>
      </c>
      <c r="C1150" s="114" t="s">
        <v>1798</v>
      </c>
      <c r="D1150" s="114" t="s">
        <v>1811</v>
      </c>
      <c r="E1150" s="114" t="s">
        <v>1812</v>
      </c>
      <c r="F1150" s="115">
        <v>45715</v>
      </c>
      <c r="G1150" s="114" t="s">
        <v>1813</v>
      </c>
      <c r="H1150" s="116">
        <v>9524594</v>
      </c>
      <c r="I1150" s="116">
        <v>5429019</v>
      </c>
      <c r="J1150" s="116">
        <v>2052482.6</v>
      </c>
      <c r="K1150" s="116">
        <v>3376536.4</v>
      </c>
      <c r="L1150" s="116">
        <v>0</v>
      </c>
      <c r="M1150" s="116">
        <v>0</v>
      </c>
      <c r="N1150" s="116">
        <v>380984</v>
      </c>
      <c r="O1150" s="116">
        <v>0</v>
      </c>
      <c r="P1150" s="116">
        <v>2995552.4</v>
      </c>
      <c r="Q1150" s="27" t="str">
        <f t="shared" si="228"/>
        <v>Registered</v>
      </c>
      <c r="R1150" s="94">
        <f t="shared" si="229"/>
        <v>0.57000004409636773</v>
      </c>
      <c r="S1150" s="95"/>
      <c r="T1150" s="117">
        <f t="shared" si="266"/>
        <v>3376536.4</v>
      </c>
      <c r="U1150" s="117">
        <f t="shared" si="267"/>
        <v>0</v>
      </c>
    </row>
    <row r="1151" spans="1:21" x14ac:dyDescent="0.3">
      <c r="A1151" s="114">
        <v>335</v>
      </c>
      <c r="B1151" s="114" t="s">
        <v>351</v>
      </c>
      <c r="C1151" s="114" t="s">
        <v>1798</v>
      </c>
      <c r="D1151" s="114" t="s">
        <v>2174</v>
      </c>
      <c r="E1151" s="114" t="s">
        <v>2175</v>
      </c>
      <c r="F1151" s="115">
        <v>45608</v>
      </c>
      <c r="G1151" s="114" t="s">
        <v>2176</v>
      </c>
      <c r="H1151" s="116">
        <v>9559100</v>
      </c>
      <c r="I1151" s="116">
        <v>5448687</v>
      </c>
      <c r="J1151" s="116">
        <v>4005910</v>
      </c>
      <c r="K1151" s="116">
        <v>1442777</v>
      </c>
      <c r="L1151" s="116">
        <v>0</v>
      </c>
      <c r="M1151" s="116">
        <v>0</v>
      </c>
      <c r="N1151" s="116">
        <v>382364</v>
      </c>
      <c r="O1151" s="116">
        <v>0</v>
      </c>
      <c r="P1151" s="116">
        <v>1060413</v>
      </c>
      <c r="Q1151" s="27" t="str">
        <f t="shared" si="228"/>
        <v>Registered</v>
      </c>
      <c r="R1151" s="94">
        <f t="shared" si="229"/>
        <v>0.56999999999999995</v>
      </c>
      <c r="S1151" s="95"/>
      <c r="T1151" s="117">
        <f t="shared" si="266"/>
        <v>1442777</v>
      </c>
      <c r="U1151" s="117">
        <f t="shared" si="267"/>
        <v>0</v>
      </c>
    </row>
    <row r="1152" spans="1:21" x14ac:dyDescent="0.3">
      <c r="A1152" s="114">
        <v>343</v>
      </c>
      <c r="B1152" s="114" t="s">
        <v>351</v>
      </c>
      <c r="C1152" s="114" t="s">
        <v>1798</v>
      </c>
      <c r="D1152" s="114" t="s">
        <v>2279</v>
      </c>
      <c r="E1152" s="114" t="s">
        <v>2280</v>
      </c>
      <c r="F1152" s="115">
        <v>45688</v>
      </c>
      <c r="G1152" s="114" t="s">
        <v>2281</v>
      </c>
      <c r="H1152" s="116">
        <v>9453000</v>
      </c>
      <c r="I1152" s="116">
        <v>5388210</v>
      </c>
      <c r="J1152" s="116">
        <v>4009420</v>
      </c>
      <c r="K1152" s="116">
        <v>1378790</v>
      </c>
      <c r="L1152" s="116">
        <v>0</v>
      </c>
      <c r="M1152" s="116">
        <v>0</v>
      </c>
      <c r="N1152" s="116">
        <v>378120</v>
      </c>
      <c r="O1152" s="116">
        <v>0</v>
      </c>
      <c r="P1152" s="116">
        <v>1000670</v>
      </c>
      <c r="Q1152" s="27" t="str">
        <f t="shared" si="228"/>
        <v>Registered</v>
      </c>
      <c r="R1152" s="94">
        <f t="shared" si="229"/>
        <v>0.56999999999999995</v>
      </c>
      <c r="S1152" s="95"/>
      <c r="T1152" s="117">
        <f t="shared" si="266"/>
        <v>1378790</v>
      </c>
      <c r="U1152" s="117">
        <f t="shared" si="267"/>
        <v>0</v>
      </c>
    </row>
    <row r="1153" spans="1:21" x14ac:dyDescent="0.3">
      <c r="A1153" s="114">
        <v>395</v>
      </c>
      <c r="B1153" s="114" t="s">
        <v>351</v>
      </c>
      <c r="C1153" s="114" t="s">
        <v>1798</v>
      </c>
      <c r="D1153" s="114" t="s">
        <v>2411</v>
      </c>
      <c r="E1153" s="114" t="s">
        <v>2412</v>
      </c>
      <c r="F1153" s="115">
        <v>45565</v>
      </c>
      <c r="G1153" s="114" t="s">
        <v>2413</v>
      </c>
      <c r="H1153" s="116">
        <v>9228968</v>
      </c>
      <c r="I1153" s="116">
        <v>5260513</v>
      </c>
      <c r="J1153" s="116">
        <v>4153036</v>
      </c>
      <c r="K1153" s="116">
        <v>1107477</v>
      </c>
      <c r="L1153" s="116">
        <v>0</v>
      </c>
      <c r="M1153" s="116">
        <v>0</v>
      </c>
      <c r="N1153" s="116">
        <v>369159</v>
      </c>
      <c r="O1153" s="116">
        <v>0</v>
      </c>
      <c r="P1153" s="116">
        <v>738318</v>
      </c>
      <c r="Q1153" s="27" t="str">
        <f t="shared" si="228"/>
        <v>Registered</v>
      </c>
      <c r="R1153" s="94">
        <f t="shared" si="229"/>
        <v>0.57000013435955132</v>
      </c>
      <c r="S1153" s="95"/>
      <c r="T1153" s="117">
        <f t="shared" si="266"/>
        <v>1107477</v>
      </c>
      <c r="U1153" s="117">
        <f t="shared" si="267"/>
        <v>0</v>
      </c>
    </row>
    <row r="1154" spans="1:21" x14ac:dyDescent="0.3">
      <c r="A1154" s="114">
        <v>396</v>
      </c>
      <c r="B1154" s="114" t="s">
        <v>351</v>
      </c>
      <c r="C1154" s="114" t="s">
        <v>1798</v>
      </c>
      <c r="D1154" s="114" t="s">
        <v>2414</v>
      </c>
      <c r="E1154" s="114" t="s">
        <v>2415</v>
      </c>
      <c r="F1154" s="115">
        <v>45565</v>
      </c>
      <c r="G1154" s="114" t="s">
        <v>2413</v>
      </c>
      <c r="H1154" s="116">
        <v>9228968</v>
      </c>
      <c r="I1154" s="116">
        <v>5260513</v>
      </c>
      <c r="J1154" s="116">
        <v>4153036</v>
      </c>
      <c r="K1154" s="116">
        <v>1107477</v>
      </c>
      <c r="L1154" s="116">
        <v>0</v>
      </c>
      <c r="M1154" s="116">
        <v>0</v>
      </c>
      <c r="N1154" s="116">
        <v>369159</v>
      </c>
      <c r="O1154" s="116">
        <v>0</v>
      </c>
      <c r="P1154" s="116">
        <v>738318</v>
      </c>
      <c r="Q1154" s="27" t="str">
        <f t="shared" ref="Q1154:Q1217" si="268">IF(G1154="01 Jan 1900","Unregistered","Registered")</f>
        <v>Registered</v>
      </c>
      <c r="R1154" s="94">
        <f t="shared" si="229"/>
        <v>0.57000013435955132</v>
      </c>
      <c r="S1154" s="95"/>
      <c r="T1154" s="117">
        <f t="shared" si="266"/>
        <v>1107477</v>
      </c>
      <c r="U1154" s="117">
        <f t="shared" si="267"/>
        <v>0</v>
      </c>
    </row>
    <row r="1155" spans="1:21" x14ac:dyDescent="0.3">
      <c r="A1155" s="114">
        <v>528</v>
      </c>
      <c r="B1155" s="114" t="s">
        <v>351</v>
      </c>
      <c r="C1155" s="114" t="s">
        <v>1798</v>
      </c>
      <c r="D1155" s="114" t="s">
        <v>2402</v>
      </c>
      <c r="E1155" s="114" t="s">
        <v>2403</v>
      </c>
      <c r="F1155" s="115">
        <v>45813</v>
      </c>
      <c r="G1155" s="114" t="s">
        <v>2404</v>
      </c>
      <c r="H1155" s="116">
        <v>6791084</v>
      </c>
      <c r="I1155" s="116">
        <v>3870917</v>
      </c>
      <c r="J1155" s="116">
        <v>3237950</v>
      </c>
      <c r="K1155" s="116">
        <v>632967</v>
      </c>
      <c r="L1155" s="116">
        <v>0</v>
      </c>
      <c r="M1155" s="116">
        <v>0</v>
      </c>
      <c r="N1155" s="116">
        <v>271643</v>
      </c>
      <c r="O1155" s="116">
        <v>0</v>
      </c>
      <c r="P1155" s="116">
        <v>361324</v>
      </c>
      <c r="Q1155" s="27" t="str">
        <f t="shared" si="268"/>
        <v>Registered</v>
      </c>
      <c r="R1155" s="94">
        <f t="shared" si="229"/>
        <v>0.56999987041833089</v>
      </c>
      <c r="S1155" s="95"/>
      <c r="T1155" s="117">
        <f t="shared" si="266"/>
        <v>632967</v>
      </c>
      <c r="U1155" s="117">
        <f t="shared" si="267"/>
        <v>0</v>
      </c>
    </row>
    <row r="1156" spans="1:21" x14ac:dyDescent="0.3">
      <c r="A1156" s="114">
        <v>618</v>
      </c>
      <c r="B1156" s="114" t="s">
        <v>351</v>
      </c>
      <c r="C1156" s="114" t="s">
        <v>1798</v>
      </c>
      <c r="D1156" s="114" t="s">
        <v>2791</v>
      </c>
      <c r="E1156" s="114" t="s">
        <v>2792</v>
      </c>
      <c r="F1156" s="115">
        <v>45899</v>
      </c>
      <c r="G1156" s="114" t="s">
        <v>2793</v>
      </c>
      <c r="H1156" s="116">
        <v>6744750</v>
      </c>
      <c r="I1156" s="116">
        <v>3844508</v>
      </c>
      <c r="J1156" s="116">
        <v>3321789</v>
      </c>
      <c r="K1156" s="116">
        <v>522719</v>
      </c>
      <c r="L1156" s="116">
        <v>0</v>
      </c>
      <c r="M1156" s="116">
        <v>0</v>
      </c>
      <c r="N1156" s="116">
        <v>269790</v>
      </c>
      <c r="O1156" s="116">
        <v>0</v>
      </c>
      <c r="P1156" s="116">
        <v>252929</v>
      </c>
      <c r="Q1156" s="27" t="str">
        <f t="shared" si="268"/>
        <v>Registered</v>
      </c>
      <c r="R1156" s="94">
        <f t="shared" ref="R1156:R1219" si="269">(I1156/H1156)</f>
        <v>0.57000007413173204</v>
      </c>
      <c r="S1156" s="95"/>
      <c r="T1156" s="117">
        <f t="shared" si="266"/>
        <v>522719</v>
      </c>
      <c r="U1156" s="117">
        <f t="shared" si="267"/>
        <v>0</v>
      </c>
    </row>
    <row r="1157" spans="1:21" x14ac:dyDescent="0.3">
      <c r="A1157" s="114">
        <v>730</v>
      </c>
      <c r="B1157" s="114" t="s">
        <v>351</v>
      </c>
      <c r="C1157" s="114" t="s">
        <v>1798</v>
      </c>
      <c r="D1157" s="114" t="s">
        <v>3879</v>
      </c>
      <c r="E1157" s="114" t="s">
        <v>3880</v>
      </c>
      <c r="F1157" s="115">
        <v>45735</v>
      </c>
      <c r="G1157" s="114" t="s">
        <v>2796</v>
      </c>
      <c r="H1157" s="116">
        <v>9395470</v>
      </c>
      <c r="I1157" s="116">
        <v>5355419</v>
      </c>
      <c r="J1157" s="116">
        <v>4979600</v>
      </c>
      <c r="K1157" s="116">
        <v>375819</v>
      </c>
      <c r="L1157" s="116">
        <v>0</v>
      </c>
      <c r="M1157" s="116">
        <v>0</v>
      </c>
      <c r="N1157" s="116">
        <v>375819</v>
      </c>
      <c r="O1157" s="116">
        <v>0</v>
      </c>
      <c r="P1157" s="116">
        <v>0</v>
      </c>
      <c r="Q1157" s="27" t="str">
        <f t="shared" si="268"/>
        <v>Registered</v>
      </c>
      <c r="R1157" s="94">
        <f t="shared" si="269"/>
        <v>0.57000011707769804</v>
      </c>
      <c r="S1157" s="95"/>
      <c r="T1157" s="117">
        <f t="shared" si="266"/>
        <v>375819</v>
      </c>
      <c r="U1157" s="117">
        <f t="shared" si="267"/>
        <v>0</v>
      </c>
    </row>
    <row r="1158" spans="1:21" x14ac:dyDescent="0.3">
      <c r="A1158" s="114">
        <v>1052</v>
      </c>
      <c r="B1158" s="114" t="s">
        <v>351</v>
      </c>
      <c r="C1158" s="114" t="s">
        <v>1798</v>
      </c>
      <c r="D1158" s="114" t="s">
        <v>2797</v>
      </c>
      <c r="E1158" s="114" t="s">
        <v>2798</v>
      </c>
      <c r="F1158" s="115">
        <v>45811</v>
      </c>
      <c r="G1158" s="114" t="s">
        <v>2799</v>
      </c>
      <c r="H1158" s="116">
        <v>9429450</v>
      </c>
      <c r="I1158" s="116">
        <v>5374787</v>
      </c>
      <c r="J1158" s="116">
        <v>5274787</v>
      </c>
      <c r="K1158" s="116">
        <v>100000</v>
      </c>
      <c r="L1158" s="116">
        <v>0</v>
      </c>
      <c r="M1158" s="116">
        <v>0</v>
      </c>
      <c r="N1158" s="116">
        <v>100000</v>
      </c>
      <c r="O1158" s="116">
        <v>0</v>
      </c>
      <c r="P1158" s="116">
        <v>0</v>
      </c>
      <c r="Q1158" s="27" t="str">
        <f t="shared" si="268"/>
        <v>Registered</v>
      </c>
      <c r="R1158" s="94">
        <f t="shared" si="269"/>
        <v>0.57000005302536205</v>
      </c>
      <c r="S1158" s="95"/>
      <c r="T1158" s="117">
        <f t="shared" si="266"/>
        <v>100000</v>
      </c>
      <c r="U1158" s="117">
        <f t="shared" si="267"/>
        <v>0</v>
      </c>
    </row>
    <row r="1159" spans="1:21" x14ac:dyDescent="0.3">
      <c r="A1159" s="114">
        <v>7819</v>
      </c>
      <c r="B1159" s="114" t="s">
        <v>351</v>
      </c>
      <c r="C1159" s="114" t="s">
        <v>1798</v>
      </c>
      <c r="D1159" s="114" t="s">
        <v>3825</v>
      </c>
      <c r="E1159" s="114" t="s">
        <v>3826</v>
      </c>
      <c r="F1159" s="115">
        <v>45715</v>
      </c>
      <c r="G1159" s="114" t="s">
        <v>2784</v>
      </c>
      <c r="H1159" s="116">
        <v>9648621</v>
      </c>
      <c r="I1159" s="116">
        <v>5499714</v>
      </c>
      <c r="J1159" s="116">
        <v>5499714</v>
      </c>
      <c r="K1159" s="116">
        <v>0</v>
      </c>
      <c r="L1159" s="116">
        <v>0</v>
      </c>
      <c r="M1159" s="116">
        <v>0</v>
      </c>
      <c r="N1159" s="116">
        <v>0</v>
      </c>
      <c r="O1159" s="116">
        <v>0</v>
      </c>
      <c r="P1159" s="116">
        <v>0</v>
      </c>
      <c r="Q1159" s="27" t="str">
        <f t="shared" si="268"/>
        <v>Registered</v>
      </c>
      <c r="R1159" s="94">
        <f t="shared" si="269"/>
        <v>0.57000000310925258</v>
      </c>
      <c r="S1159" s="95"/>
      <c r="T1159" s="117">
        <f t="shared" si="266"/>
        <v>0</v>
      </c>
      <c r="U1159" s="117">
        <f t="shared" si="267"/>
        <v>0</v>
      </c>
    </row>
    <row r="1160" spans="1:21" x14ac:dyDescent="0.3">
      <c r="A1160" s="114">
        <v>7820</v>
      </c>
      <c r="B1160" s="114" t="s">
        <v>351</v>
      </c>
      <c r="C1160" s="114" t="s">
        <v>1798</v>
      </c>
      <c r="D1160" s="114" t="s">
        <v>3708</v>
      </c>
      <c r="E1160" s="114" t="s">
        <v>3709</v>
      </c>
      <c r="F1160" s="115">
        <v>45854</v>
      </c>
      <c r="G1160" s="114" t="s">
        <v>3710</v>
      </c>
      <c r="H1160" s="116">
        <v>9824468</v>
      </c>
      <c r="I1160" s="116">
        <v>5599948</v>
      </c>
      <c r="J1160" s="116">
        <v>5599948</v>
      </c>
      <c r="K1160" s="116">
        <v>0</v>
      </c>
      <c r="L1160" s="116">
        <v>0</v>
      </c>
      <c r="M1160" s="116">
        <v>0</v>
      </c>
      <c r="N1160" s="116">
        <v>0</v>
      </c>
      <c r="O1160" s="116">
        <v>0</v>
      </c>
      <c r="P1160" s="116">
        <v>0</v>
      </c>
      <c r="Q1160" s="27" t="str">
        <f t="shared" si="268"/>
        <v>Registered</v>
      </c>
      <c r="R1160" s="94">
        <f t="shared" si="269"/>
        <v>0.57000012621548568</v>
      </c>
      <c r="S1160" s="95"/>
      <c r="T1160" s="117">
        <f t="shared" si="266"/>
        <v>0</v>
      </c>
      <c r="U1160" s="117">
        <f t="shared" si="267"/>
        <v>0</v>
      </c>
    </row>
    <row r="1161" spans="1:21" x14ac:dyDescent="0.3">
      <c r="A1161" s="114">
        <v>7821</v>
      </c>
      <c r="B1161" s="114" t="s">
        <v>351</v>
      </c>
      <c r="C1161" s="114" t="s">
        <v>1798</v>
      </c>
      <c r="D1161" s="114" t="s">
        <v>3373</v>
      </c>
      <c r="E1161" s="114" t="s">
        <v>3374</v>
      </c>
      <c r="F1161" s="115">
        <v>45838</v>
      </c>
      <c r="G1161" s="114" t="s">
        <v>2421</v>
      </c>
      <c r="H1161" s="116">
        <v>9429450</v>
      </c>
      <c r="I1161" s="116">
        <v>5374787</v>
      </c>
      <c r="J1161" s="116">
        <v>5374787</v>
      </c>
      <c r="K1161" s="116">
        <v>0</v>
      </c>
      <c r="L1161" s="116">
        <v>0</v>
      </c>
      <c r="M1161" s="116">
        <v>0</v>
      </c>
      <c r="N1161" s="116">
        <v>0</v>
      </c>
      <c r="O1161" s="116">
        <v>0</v>
      </c>
      <c r="P1161" s="116">
        <v>0</v>
      </c>
      <c r="Q1161" s="27" t="str">
        <f t="shared" si="268"/>
        <v>Registered</v>
      </c>
      <c r="R1161" s="94">
        <f t="shared" si="269"/>
        <v>0.57000005302536205</v>
      </c>
      <c r="S1161" s="95"/>
      <c r="T1161" s="117">
        <f t="shared" si="266"/>
        <v>0</v>
      </c>
      <c r="U1161" s="117">
        <f t="shared" si="267"/>
        <v>0</v>
      </c>
    </row>
    <row r="1162" spans="1:21" x14ac:dyDescent="0.3">
      <c r="A1162" s="114">
        <v>7822</v>
      </c>
      <c r="B1162" s="114" t="s">
        <v>351</v>
      </c>
      <c r="C1162" s="114" t="s">
        <v>1798</v>
      </c>
      <c r="D1162" s="114" t="s">
        <v>4200</v>
      </c>
      <c r="E1162" s="114" t="s">
        <v>4201</v>
      </c>
      <c r="F1162" s="115">
        <v>45838</v>
      </c>
      <c r="G1162" s="114" t="s">
        <v>1456</v>
      </c>
      <c r="H1162" s="116">
        <v>6510150</v>
      </c>
      <c r="I1162" s="116">
        <v>3710786</v>
      </c>
      <c r="J1162" s="116">
        <v>3710786</v>
      </c>
      <c r="K1162" s="116">
        <v>0</v>
      </c>
      <c r="L1162" s="116">
        <v>0</v>
      </c>
      <c r="M1162" s="116">
        <v>0</v>
      </c>
      <c r="N1162" s="116">
        <v>0</v>
      </c>
      <c r="O1162" s="116">
        <v>0</v>
      </c>
      <c r="P1162" s="116">
        <v>0</v>
      </c>
      <c r="Q1162" s="27" t="str">
        <f t="shared" si="268"/>
        <v>Registered</v>
      </c>
      <c r="R1162" s="94">
        <f t="shared" si="269"/>
        <v>0.57000007680314591</v>
      </c>
      <c r="S1162" s="95"/>
      <c r="T1162" s="117">
        <f t="shared" si="266"/>
        <v>0</v>
      </c>
      <c r="U1162" s="117">
        <f t="shared" si="267"/>
        <v>0</v>
      </c>
    </row>
    <row r="1163" spans="1:21" x14ac:dyDescent="0.3">
      <c r="A1163" s="114">
        <v>7823</v>
      </c>
      <c r="B1163" s="114" t="s">
        <v>351</v>
      </c>
      <c r="C1163" s="114" t="s">
        <v>1798</v>
      </c>
      <c r="D1163" s="114" t="s">
        <v>3877</v>
      </c>
      <c r="E1163" s="114" t="s">
        <v>3878</v>
      </c>
      <c r="F1163" s="115">
        <v>45747</v>
      </c>
      <c r="G1163" s="114" t="s">
        <v>3286</v>
      </c>
      <c r="H1163" s="116">
        <v>9400567</v>
      </c>
      <c r="I1163" s="116">
        <v>5358323</v>
      </c>
      <c r="J1163" s="116">
        <v>5358323</v>
      </c>
      <c r="K1163" s="116">
        <v>0</v>
      </c>
      <c r="L1163" s="116">
        <v>0</v>
      </c>
      <c r="M1163" s="116">
        <v>0</v>
      </c>
      <c r="N1163" s="116">
        <v>0</v>
      </c>
      <c r="O1163" s="116">
        <v>0</v>
      </c>
      <c r="P1163" s="116">
        <v>0</v>
      </c>
      <c r="Q1163" s="27" t="str">
        <f t="shared" si="268"/>
        <v>Registered</v>
      </c>
      <c r="R1163" s="94">
        <f t="shared" si="269"/>
        <v>0.56999997978845318</v>
      </c>
      <c r="S1163" s="95"/>
      <c r="T1163" s="117">
        <f t="shared" si="266"/>
        <v>0</v>
      </c>
      <c r="U1163" s="117">
        <f t="shared" si="267"/>
        <v>0</v>
      </c>
    </row>
    <row r="1164" spans="1:21" x14ac:dyDescent="0.3">
      <c r="A1164" s="114">
        <v>7824</v>
      </c>
      <c r="B1164" s="114" t="s">
        <v>351</v>
      </c>
      <c r="C1164" s="114" t="s">
        <v>1798</v>
      </c>
      <c r="D1164" s="114" t="s">
        <v>4207</v>
      </c>
      <c r="E1164" s="114" t="s">
        <v>4208</v>
      </c>
      <c r="F1164" s="115">
        <v>45740</v>
      </c>
      <c r="G1164" s="114" t="s">
        <v>2740</v>
      </c>
      <c r="H1164" s="116">
        <v>6451500</v>
      </c>
      <c r="I1164" s="116">
        <v>3677355</v>
      </c>
      <c r="J1164" s="116">
        <v>3677355</v>
      </c>
      <c r="K1164" s="116">
        <v>0</v>
      </c>
      <c r="L1164" s="116">
        <v>0</v>
      </c>
      <c r="M1164" s="116">
        <v>0</v>
      </c>
      <c r="N1164" s="116">
        <v>0</v>
      </c>
      <c r="O1164" s="116">
        <v>0</v>
      </c>
      <c r="P1164" s="116">
        <v>0</v>
      </c>
      <c r="Q1164" s="27" t="str">
        <f t="shared" si="268"/>
        <v>Registered</v>
      </c>
      <c r="R1164" s="94">
        <f t="shared" si="269"/>
        <v>0.56999999999999995</v>
      </c>
      <c r="S1164" s="95"/>
      <c r="T1164" s="117">
        <f t="shared" si="266"/>
        <v>0</v>
      </c>
      <c r="U1164" s="117">
        <f t="shared" si="267"/>
        <v>0</v>
      </c>
    </row>
    <row r="1165" spans="1:21" x14ac:dyDescent="0.3">
      <c r="A1165" s="114">
        <v>7825</v>
      </c>
      <c r="B1165" s="114" t="s">
        <v>351</v>
      </c>
      <c r="C1165" s="114" t="s">
        <v>1798</v>
      </c>
      <c r="D1165" s="114" t="s">
        <v>3761</v>
      </c>
      <c r="E1165" s="114" t="s">
        <v>3762</v>
      </c>
      <c r="F1165" s="115">
        <v>45775</v>
      </c>
      <c r="G1165" s="114" t="s">
        <v>2509</v>
      </c>
      <c r="H1165" s="116">
        <v>9701290</v>
      </c>
      <c r="I1165" s="116">
        <v>5529737</v>
      </c>
      <c r="J1165" s="116">
        <v>5529737</v>
      </c>
      <c r="K1165" s="116">
        <v>0</v>
      </c>
      <c r="L1165" s="116">
        <v>0</v>
      </c>
      <c r="M1165" s="116">
        <v>0</v>
      </c>
      <c r="N1165" s="116">
        <v>0</v>
      </c>
      <c r="O1165" s="116">
        <v>0</v>
      </c>
      <c r="P1165" s="116">
        <v>0</v>
      </c>
      <c r="Q1165" s="27" t="str">
        <f t="shared" si="268"/>
        <v>Registered</v>
      </c>
      <c r="R1165" s="94">
        <f t="shared" si="269"/>
        <v>0.57000017523442759</v>
      </c>
      <c r="S1165" s="95"/>
      <c r="T1165" s="117">
        <f t="shared" si="266"/>
        <v>0</v>
      </c>
      <c r="U1165" s="117">
        <f t="shared" si="267"/>
        <v>0</v>
      </c>
    </row>
    <row r="1166" spans="1:21" x14ac:dyDescent="0.3">
      <c r="A1166" s="114">
        <v>7826</v>
      </c>
      <c r="B1166" s="114" t="s">
        <v>351</v>
      </c>
      <c r="C1166" s="114" t="s">
        <v>1798</v>
      </c>
      <c r="D1166" s="114" t="s">
        <v>4162</v>
      </c>
      <c r="E1166" s="114" t="s">
        <v>4163</v>
      </c>
      <c r="F1166" s="115">
        <v>45777</v>
      </c>
      <c r="G1166" s="114" t="s">
        <v>1656</v>
      </c>
      <c r="H1166" s="116">
        <v>6714388</v>
      </c>
      <c r="I1166" s="116">
        <v>3827203</v>
      </c>
      <c r="J1166" s="116">
        <v>3827203</v>
      </c>
      <c r="K1166" s="116">
        <v>0</v>
      </c>
      <c r="L1166" s="116">
        <v>0</v>
      </c>
      <c r="M1166" s="116">
        <v>0</v>
      </c>
      <c r="N1166" s="116">
        <v>0</v>
      </c>
      <c r="O1166" s="116">
        <v>0</v>
      </c>
      <c r="P1166" s="116">
        <v>0</v>
      </c>
      <c r="Q1166" s="27" t="str">
        <f t="shared" si="268"/>
        <v>Registered</v>
      </c>
      <c r="R1166" s="94">
        <f t="shared" si="269"/>
        <v>0.5700002740383785</v>
      </c>
      <c r="S1166" s="95"/>
      <c r="T1166" s="117">
        <f t="shared" si="266"/>
        <v>0</v>
      </c>
      <c r="U1166" s="117">
        <f t="shared" si="267"/>
        <v>0</v>
      </c>
    </row>
    <row r="1167" spans="1:21" x14ac:dyDescent="0.3">
      <c r="A1167" s="114">
        <v>7827</v>
      </c>
      <c r="B1167" s="114" t="s">
        <v>351</v>
      </c>
      <c r="C1167" s="114" t="s">
        <v>1798</v>
      </c>
      <c r="D1167" s="114" t="s">
        <v>4156</v>
      </c>
      <c r="E1167" s="114" t="s">
        <v>4157</v>
      </c>
      <c r="F1167" s="115">
        <v>45909</v>
      </c>
      <c r="G1167" s="114" t="s">
        <v>4158</v>
      </c>
      <c r="H1167" s="116">
        <v>6737850</v>
      </c>
      <c r="I1167" s="116">
        <v>3840575</v>
      </c>
      <c r="J1167" s="116">
        <v>3840575</v>
      </c>
      <c r="K1167" s="116">
        <v>0</v>
      </c>
      <c r="L1167" s="116">
        <v>0</v>
      </c>
      <c r="M1167" s="116">
        <v>0</v>
      </c>
      <c r="N1167" s="116">
        <v>0</v>
      </c>
      <c r="O1167" s="116">
        <v>0</v>
      </c>
      <c r="P1167" s="116">
        <v>0</v>
      </c>
      <c r="Q1167" s="27" t="str">
        <f t="shared" si="268"/>
        <v>Registered</v>
      </c>
      <c r="R1167" s="94">
        <f t="shared" si="269"/>
        <v>0.57000007420764787</v>
      </c>
      <c r="S1167" s="95"/>
      <c r="T1167" s="117">
        <f t="shared" si="266"/>
        <v>0</v>
      </c>
      <c r="U1167" s="117">
        <f t="shared" si="267"/>
        <v>0</v>
      </c>
    </row>
    <row r="1168" spans="1:21" x14ac:dyDescent="0.3">
      <c r="A1168" s="114">
        <v>7828</v>
      </c>
      <c r="B1168" s="114" t="s">
        <v>351</v>
      </c>
      <c r="C1168" s="114" t="s">
        <v>1798</v>
      </c>
      <c r="D1168" s="114" t="s">
        <v>3898</v>
      </c>
      <c r="E1168" s="114" t="s">
        <v>3899</v>
      </c>
      <c r="F1168" s="115">
        <v>45833</v>
      </c>
      <c r="G1168" s="114" t="s">
        <v>1929</v>
      </c>
      <c r="H1168" s="116">
        <v>9327510</v>
      </c>
      <c r="I1168" s="116">
        <v>5316680</v>
      </c>
      <c r="J1168" s="116">
        <v>5316680</v>
      </c>
      <c r="K1168" s="116">
        <v>0</v>
      </c>
      <c r="L1168" s="116">
        <v>0</v>
      </c>
      <c r="M1168" s="116">
        <v>0</v>
      </c>
      <c r="N1168" s="116">
        <v>0</v>
      </c>
      <c r="O1168" s="116">
        <v>0</v>
      </c>
      <c r="P1168" s="116">
        <v>0</v>
      </c>
      <c r="Q1168" s="27" t="str">
        <f t="shared" si="268"/>
        <v>Registered</v>
      </c>
      <c r="R1168" s="94">
        <f t="shared" si="269"/>
        <v>0.5699999249531762</v>
      </c>
      <c r="S1168" s="95"/>
      <c r="T1168" s="117">
        <f t="shared" si="266"/>
        <v>0</v>
      </c>
      <c r="U1168" s="117">
        <f t="shared" si="267"/>
        <v>0</v>
      </c>
    </row>
    <row r="1169" spans="1:21" x14ac:dyDescent="0.3">
      <c r="A1169" s="114">
        <v>7829</v>
      </c>
      <c r="B1169" s="114" t="s">
        <v>351</v>
      </c>
      <c r="C1169" s="114" t="s">
        <v>1798</v>
      </c>
      <c r="D1169" s="114" t="s">
        <v>3837</v>
      </c>
      <c r="E1169" s="114" t="s">
        <v>3838</v>
      </c>
      <c r="F1169" s="115">
        <v>45811</v>
      </c>
      <c r="G1169" s="114" t="s">
        <v>1801</v>
      </c>
      <c r="H1169" s="116">
        <v>9599350</v>
      </c>
      <c r="I1169" s="116">
        <v>5471630</v>
      </c>
      <c r="J1169" s="116">
        <v>5471630</v>
      </c>
      <c r="K1169" s="116">
        <v>0</v>
      </c>
      <c r="L1169" s="116">
        <v>0</v>
      </c>
      <c r="M1169" s="116">
        <v>0</v>
      </c>
      <c r="N1169" s="116">
        <v>0</v>
      </c>
      <c r="O1169" s="116">
        <v>0</v>
      </c>
      <c r="P1169" s="116">
        <v>0</v>
      </c>
      <c r="Q1169" s="27" t="str">
        <f t="shared" si="268"/>
        <v>Registered</v>
      </c>
      <c r="R1169" s="94">
        <f t="shared" si="269"/>
        <v>0.57000005208686</v>
      </c>
      <c r="S1169" s="95"/>
      <c r="T1169" s="117">
        <f t="shared" si="266"/>
        <v>0</v>
      </c>
      <c r="U1169" s="117">
        <f t="shared" si="267"/>
        <v>0</v>
      </c>
    </row>
    <row r="1170" spans="1:21" x14ac:dyDescent="0.3">
      <c r="A1170" s="114">
        <v>7830</v>
      </c>
      <c r="B1170" s="114" t="s">
        <v>351</v>
      </c>
      <c r="C1170" s="114" t="s">
        <v>1798</v>
      </c>
      <c r="D1170" s="114" t="s">
        <v>4184</v>
      </c>
      <c r="E1170" s="114" t="s">
        <v>4185</v>
      </c>
      <c r="F1170" s="115">
        <v>45838</v>
      </c>
      <c r="G1170" s="114" t="s">
        <v>4186</v>
      </c>
      <c r="H1170" s="116">
        <v>6609855</v>
      </c>
      <c r="I1170" s="116">
        <v>3767617</v>
      </c>
      <c r="J1170" s="116">
        <v>3767617</v>
      </c>
      <c r="K1170" s="116">
        <v>0</v>
      </c>
      <c r="L1170" s="116">
        <v>0</v>
      </c>
      <c r="M1170" s="116">
        <v>0</v>
      </c>
      <c r="N1170" s="116">
        <v>0</v>
      </c>
      <c r="O1170" s="116">
        <v>0</v>
      </c>
      <c r="P1170" s="116">
        <v>0</v>
      </c>
      <c r="Q1170" s="27" t="str">
        <f t="shared" si="268"/>
        <v>Registered</v>
      </c>
      <c r="R1170" s="94">
        <f t="shared" si="269"/>
        <v>0.56999994704876278</v>
      </c>
      <c r="S1170" s="95"/>
      <c r="T1170" s="117">
        <f t="shared" si="266"/>
        <v>0</v>
      </c>
      <c r="U1170" s="117">
        <f t="shared" si="267"/>
        <v>0</v>
      </c>
    </row>
    <row r="1171" spans="1:21" x14ac:dyDescent="0.3">
      <c r="A1171" s="114">
        <v>7831</v>
      </c>
      <c r="B1171" s="114" t="s">
        <v>351</v>
      </c>
      <c r="C1171" s="114" t="s">
        <v>1798</v>
      </c>
      <c r="D1171" s="114" t="s">
        <v>3863</v>
      </c>
      <c r="E1171" s="114" t="s">
        <v>3864</v>
      </c>
      <c r="F1171" s="115">
        <v>45716</v>
      </c>
      <c r="G1171" s="114" t="s">
        <v>1873</v>
      </c>
      <c r="H1171" s="116">
        <v>9437945</v>
      </c>
      <c r="I1171" s="116">
        <v>5379630</v>
      </c>
      <c r="J1171" s="116">
        <v>5379630</v>
      </c>
      <c r="K1171" s="116">
        <v>0</v>
      </c>
      <c r="L1171" s="116">
        <v>0</v>
      </c>
      <c r="M1171" s="116">
        <v>0</v>
      </c>
      <c r="N1171" s="116">
        <v>0</v>
      </c>
      <c r="O1171" s="116">
        <v>0</v>
      </c>
      <c r="P1171" s="116">
        <v>0</v>
      </c>
      <c r="Q1171" s="27" t="str">
        <f t="shared" si="268"/>
        <v>Registered</v>
      </c>
      <c r="R1171" s="94">
        <f t="shared" si="269"/>
        <v>0.57000014303961299</v>
      </c>
      <c r="S1171" s="95"/>
      <c r="T1171" s="117">
        <f t="shared" si="266"/>
        <v>0</v>
      </c>
      <c r="U1171" s="117">
        <f t="shared" si="267"/>
        <v>0</v>
      </c>
    </row>
    <row r="1172" spans="1:21" x14ac:dyDescent="0.3">
      <c r="A1172" s="114">
        <v>7832</v>
      </c>
      <c r="B1172" s="114" t="s">
        <v>351</v>
      </c>
      <c r="C1172" s="114" t="s">
        <v>1798</v>
      </c>
      <c r="D1172" s="114" t="s">
        <v>4178</v>
      </c>
      <c r="E1172" s="114" t="s">
        <v>4179</v>
      </c>
      <c r="F1172" s="115">
        <v>45930</v>
      </c>
      <c r="G1172" s="114" t="s">
        <v>4180</v>
      </c>
      <c r="H1172" s="116">
        <v>6621800</v>
      </c>
      <c r="I1172" s="116">
        <v>3774426</v>
      </c>
      <c r="J1172" s="116">
        <v>3774426</v>
      </c>
      <c r="K1172" s="116">
        <v>0</v>
      </c>
      <c r="L1172" s="116">
        <v>0</v>
      </c>
      <c r="M1172" s="116">
        <v>0</v>
      </c>
      <c r="N1172" s="116">
        <v>0</v>
      </c>
      <c r="O1172" s="116">
        <v>0</v>
      </c>
      <c r="P1172" s="116">
        <v>0</v>
      </c>
      <c r="Q1172" s="27" t="str">
        <f t="shared" si="268"/>
        <v>Registered</v>
      </c>
      <c r="R1172" s="94">
        <f t="shared" si="269"/>
        <v>0.56999999999999995</v>
      </c>
      <c r="S1172" s="95"/>
      <c r="T1172" s="117">
        <f t="shared" si="266"/>
        <v>0</v>
      </c>
      <c r="U1172" s="117">
        <f t="shared" si="267"/>
        <v>0</v>
      </c>
    </row>
    <row r="1173" spans="1:21" x14ac:dyDescent="0.3">
      <c r="A1173" s="114">
        <v>7833</v>
      </c>
      <c r="B1173" s="114" t="s">
        <v>351</v>
      </c>
      <c r="C1173" s="114" t="s">
        <v>1798</v>
      </c>
      <c r="D1173" s="114" t="s">
        <v>3660</v>
      </c>
      <c r="E1173" s="114" t="s">
        <v>3661</v>
      </c>
      <c r="F1173" s="115">
        <v>45937</v>
      </c>
      <c r="G1173" s="114" t="s">
        <v>1813</v>
      </c>
      <c r="H1173" s="116">
        <v>9957839</v>
      </c>
      <c r="I1173" s="116">
        <v>5675970</v>
      </c>
      <c r="J1173" s="116">
        <v>5675970</v>
      </c>
      <c r="K1173" s="116">
        <v>0</v>
      </c>
      <c r="L1173" s="116">
        <v>0</v>
      </c>
      <c r="M1173" s="116">
        <v>0</v>
      </c>
      <c r="N1173" s="116">
        <v>0</v>
      </c>
      <c r="O1173" s="116">
        <v>0</v>
      </c>
      <c r="P1173" s="116">
        <v>0</v>
      </c>
      <c r="Q1173" s="27" t="str">
        <f t="shared" si="268"/>
        <v>Registered</v>
      </c>
      <c r="R1173" s="94">
        <f t="shared" si="269"/>
        <v>0.57000017774940925</v>
      </c>
      <c r="S1173" s="95"/>
      <c r="T1173" s="117">
        <f t="shared" si="266"/>
        <v>0</v>
      </c>
      <c r="U1173" s="117">
        <f t="shared" si="267"/>
        <v>0</v>
      </c>
    </row>
    <row r="1174" spans="1:21" x14ac:dyDescent="0.3">
      <c r="A1174" s="114">
        <v>7834</v>
      </c>
      <c r="B1174" s="114" t="s">
        <v>351</v>
      </c>
      <c r="C1174" s="114" t="s">
        <v>1798</v>
      </c>
      <c r="D1174" s="114" t="s">
        <v>3664</v>
      </c>
      <c r="E1174" s="114" t="s">
        <v>3665</v>
      </c>
      <c r="F1174" s="115">
        <v>45863</v>
      </c>
      <c r="G1174" s="114" t="s">
        <v>1947</v>
      </c>
      <c r="H1174" s="116">
        <v>9939150</v>
      </c>
      <c r="I1174" s="116">
        <v>5665316</v>
      </c>
      <c r="J1174" s="116">
        <v>5665316</v>
      </c>
      <c r="K1174" s="116">
        <v>0</v>
      </c>
      <c r="L1174" s="116">
        <v>0</v>
      </c>
      <c r="M1174" s="116">
        <v>0</v>
      </c>
      <c r="N1174" s="116">
        <v>0</v>
      </c>
      <c r="O1174" s="116">
        <v>0</v>
      </c>
      <c r="P1174" s="116">
        <v>0</v>
      </c>
      <c r="Q1174" s="27" t="str">
        <f t="shared" si="268"/>
        <v>Registered</v>
      </c>
      <c r="R1174" s="94">
        <f t="shared" si="269"/>
        <v>0.57000005030611267</v>
      </c>
      <c r="S1174" s="95"/>
      <c r="T1174" s="117">
        <f t="shared" si="266"/>
        <v>0</v>
      </c>
      <c r="U1174" s="117">
        <f t="shared" si="267"/>
        <v>0</v>
      </c>
    </row>
    <row r="1175" spans="1:21" x14ac:dyDescent="0.3">
      <c r="A1175" s="114">
        <v>7835</v>
      </c>
      <c r="B1175" s="114" t="s">
        <v>351</v>
      </c>
      <c r="C1175" s="114" t="s">
        <v>1798</v>
      </c>
      <c r="D1175" s="114" t="s">
        <v>4187</v>
      </c>
      <c r="E1175" s="114" t="s">
        <v>4188</v>
      </c>
      <c r="F1175" s="115">
        <v>45826</v>
      </c>
      <c r="G1175" s="114" t="s">
        <v>4189</v>
      </c>
      <c r="H1175" s="116">
        <v>6609855</v>
      </c>
      <c r="I1175" s="116">
        <v>3767617</v>
      </c>
      <c r="J1175" s="116">
        <v>3767617</v>
      </c>
      <c r="K1175" s="116">
        <v>0</v>
      </c>
      <c r="L1175" s="116">
        <v>0</v>
      </c>
      <c r="M1175" s="116">
        <v>0</v>
      </c>
      <c r="N1175" s="116">
        <v>0</v>
      </c>
      <c r="O1175" s="116">
        <v>0</v>
      </c>
      <c r="P1175" s="116">
        <v>0</v>
      </c>
      <c r="Q1175" s="27" t="str">
        <f t="shared" si="268"/>
        <v>Registered</v>
      </c>
      <c r="R1175" s="94">
        <f t="shared" si="269"/>
        <v>0.56999994704876278</v>
      </c>
      <c r="S1175" s="95"/>
      <c r="T1175" s="117">
        <f t="shared" si="266"/>
        <v>0</v>
      </c>
      <c r="U1175" s="117">
        <f t="shared" si="267"/>
        <v>0</v>
      </c>
    </row>
    <row r="1176" spans="1:21" x14ac:dyDescent="0.3">
      <c r="A1176" s="114">
        <v>7836</v>
      </c>
      <c r="B1176" s="114" t="s">
        <v>351</v>
      </c>
      <c r="C1176" s="114" t="s">
        <v>1798</v>
      </c>
      <c r="D1176" s="114" t="s">
        <v>3842</v>
      </c>
      <c r="E1176" s="114" t="s">
        <v>3843</v>
      </c>
      <c r="F1176" s="115">
        <v>45747</v>
      </c>
      <c r="G1176" s="114" t="s">
        <v>3844</v>
      </c>
      <c r="H1176" s="116">
        <v>9560273</v>
      </c>
      <c r="I1176" s="116">
        <v>5449356</v>
      </c>
      <c r="J1176" s="116">
        <v>5449356</v>
      </c>
      <c r="K1176" s="116">
        <v>0</v>
      </c>
      <c r="L1176" s="116">
        <v>0</v>
      </c>
      <c r="M1176" s="116">
        <v>0</v>
      </c>
      <c r="N1176" s="116">
        <v>0</v>
      </c>
      <c r="O1176" s="116">
        <v>0</v>
      </c>
      <c r="P1176" s="116">
        <v>0</v>
      </c>
      <c r="Q1176" s="27" t="str">
        <f t="shared" si="268"/>
        <v>Registered</v>
      </c>
      <c r="R1176" s="94">
        <f t="shared" si="269"/>
        <v>0.57000004079381417</v>
      </c>
      <c r="S1176" s="95"/>
      <c r="T1176" s="117">
        <f t="shared" si="266"/>
        <v>0</v>
      </c>
      <c r="U1176" s="117">
        <f t="shared" si="267"/>
        <v>0</v>
      </c>
    </row>
    <row r="1177" spans="1:21" x14ac:dyDescent="0.3">
      <c r="A1177" s="114">
        <v>7837</v>
      </c>
      <c r="B1177" s="114" t="s">
        <v>351</v>
      </c>
      <c r="C1177" s="114" t="s">
        <v>1798</v>
      </c>
      <c r="D1177" s="114" t="s">
        <v>4174</v>
      </c>
      <c r="E1177" s="114" t="s">
        <v>4175</v>
      </c>
      <c r="F1177" s="115">
        <v>45854</v>
      </c>
      <c r="G1177" s="114" t="s">
        <v>4158</v>
      </c>
      <c r="H1177" s="116">
        <v>6656775</v>
      </c>
      <c r="I1177" s="116">
        <v>3794362</v>
      </c>
      <c r="J1177" s="116">
        <v>3794362</v>
      </c>
      <c r="K1177" s="116">
        <v>0</v>
      </c>
      <c r="L1177" s="116">
        <v>0</v>
      </c>
      <c r="M1177" s="116">
        <v>0</v>
      </c>
      <c r="N1177" s="116">
        <v>0</v>
      </c>
      <c r="O1177" s="116">
        <v>0</v>
      </c>
      <c r="P1177" s="116">
        <v>0</v>
      </c>
      <c r="Q1177" s="27" t="str">
        <f t="shared" si="268"/>
        <v>Registered</v>
      </c>
      <c r="R1177" s="94">
        <f t="shared" si="269"/>
        <v>0.57000003755572326</v>
      </c>
      <c r="S1177" s="95"/>
      <c r="T1177" s="117">
        <f t="shared" si="266"/>
        <v>0</v>
      </c>
      <c r="U1177" s="117">
        <f t="shared" si="267"/>
        <v>0</v>
      </c>
    </row>
    <row r="1178" spans="1:21" x14ac:dyDescent="0.3">
      <c r="A1178" s="114">
        <v>7838</v>
      </c>
      <c r="B1178" s="114" t="s">
        <v>351</v>
      </c>
      <c r="C1178" s="114" t="s">
        <v>1798</v>
      </c>
      <c r="D1178" s="114" t="s">
        <v>4168</v>
      </c>
      <c r="E1178" s="114" t="s">
        <v>4169</v>
      </c>
      <c r="F1178" s="115">
        <v>45656</v>
      </c>
      <c r="G1178" s="114" t="s">
        <v>4170</v>
      </c>
      <c r="H1178" s="116">
        <v>6686100</v>
      </c>
      <c r="I1178" s="116">
        <v>3811077</v>
      </c>
      <c r="J1178" s="116">
        <v>3811077</v>
      </c>
      <c r="K1178" s="116">
        <v>0</v>
      </c>
      <c r="L1178" s="116">
        <v>0</v>
      </c>
      <c r="M1178" s="116">
        <v>0</v>
      </c>
      <c r="N1178" s="116">
        <v>0</v>
      </c>
      <c r="O1178" s="116">
        <v>0</v>
      </c>
      <c r="P1178" s="116">
        <v>0</v>
      </c>
      <c r="Q1178" s="27" t="str">
        <f t="shared" si="268"/>
        <v>Registered</v>
      </c>
      <c r="R1178" s="94">
        <f t="shared" si="269"/>
        <v>0.56999999999999995</v>
      </c>
      <c r="S1178" s="95"/>
      <c r="T1178" s="117">
        <f t="shared" si="266"/>
        <v>0</v>
      </c>
      <c r="U1178" s="117">
        <f t="shared" si="267"/>
        <v>0</v>
      </c>
    </row>
    <row r="1179" spans="1:21" x14ac:dyDescent="0.3">
      <c r="A1179" s="114">
        <v>7839</v>
      </c>
      <c r="B1179" s="114" t="s">
        <v>351</v>
      </c>
      <c r="C1179" s="114" t="s">
        <v>1798</v>
      </c>
      <c r="D1179" s="114" t="s">
        <v>4166</v>
      </c>
      <c r="E1179" s="114" t="s">
        <v>4167</v>
      </c>
      <c r="F1179" s="115">
        <v>45881</v>
      </c>
      <c r="G1179" s="114" t="s">
        <v>2505</v>
      </c>
      <c r="H1179" s="116">
        <v>6699003</v>
      </c>
      <c r="I1179" s="116">
        <v>3818431</v>
      </c>
      <c r="J1179" s="116">
        <v>3818431</v>
      </c>
      <c r="K1179" s="116">
        <v>0</v>
      </c>
      <c r="L1179" s="116">
        <v>0</v>
      </c>
      <c r="M1179" s="116">
        <v>0</v>
      </c>
      <c r="N1179" s="116">
        <v>0</v>
      </c>
      <c r="O1179" s="116">
        <v>0</v>
      </c>
      <c r="P1179" s="116">
        <v>0</v>
      </c>
      <c r="Q1179" s="27" t="str">
        <f t="shared" si="268"/>
        <v>Registered</v>
      </c>
      <c r="R1179" s="94">
        <f t="shared" si="269"/>
        <v>0.56999989401407936</v>
      </c>
      <c r="S1179" s="95"/>
      <c r="T1179" s="117">
        <f t="shared" si="266"/>
        <v>0</v>
      </c>
      <c r="U1179" s="117">
        <f t="shared" si="267"/>
        <v>0</v>
      </c>
    </row>
    <row r="1180" spans="1:21" x14ac:dyDescent="0.3">
      <c r="A1180" s="114">
        <v>7840</v>
      </c>
      <c r="B1180" s="114" t="s">
        <v>351</v>
      </c>
      <c r="C1180" s="114" t="s">
        <v>1798</v>
      </c>
      <c r="D1180" s="114" t="s">
        <v>3852</v>
      </c>
      <c r="E1180" s="114" t="s">
        <v>3853</v>
      </c>
      <c r="F1180" s="115">
        <v>45619</v>
      </c>
      <c r="G1180" s="114" t="s">
        <v>2675</v>
      </c>
      <c r="H1180" s="116">
        <v>9520000</v>
      </c>
      <c r="I1180" s="116">
        <v>5426400</v>
      </c>
      <c r="J1180" s="116">
        <v>5426400</v>
      </c>
      <c r="K1180" s="116">
        <v>0</v>
      </c>
      <c r="L1180" s="116">
        <v>0</v>
      </c>
      <c r="M1180" s="116">
        <v>0</v>
      </c>
      <c r="N1180" s="116">
        <v>0</v>
      </c>
      <c r="O1180" s="116">
        <v>0</v>
      </c>
      <c r="P1180" s="116">
        <v>0</v>
      </c>
      <c r="Q1180" s="27" t="str">
        <f t="shared" si="268"/>
        <v>Registered</v>
      </c>
      <c r="R1180" s="94">
        <f t="shared" si="269"/>
        <v>0.56999999999999995</v>
      </c>
      <c r="S1180" s="95"/>
      <c r="T1180" s="117">
        <f t="shared" si="266"/>
        <v>0</v>
      </c>
      <c r="U1180" s="117">
        <f t="shared" si="267"/>
        <v>0</v>
      </c>
    </row>
    <row r="1181" spans="1:21" x14ac:dyDescent="0.3">
      <c r="A1181" s="114">
        <v>7841</v>
      </c>
      <c r="B1181" s="114" t="s">
        <v>351</v>
      </c>
      <c r="C1181" s="114" t="s">
        <v>1798</v>
      </c>
      <c r="D1181" s="114" t="s">
        <v>3771</v>
      </c>
      <c r="E1181" s="114" t="s">
        <v>3772</v>
      </c>
      <c r="F1181" s="115">
        <v>45677</v>
      </c>
      <c r="G1181" s="114" t="s">
        <v>3205</v>
      </c>
      <c r="H1181" s="116">
        <v>9684300</v>
      </c>
      <c r="I1181" s="116">
        <v>5520051</v>
      </c>
      <c r="J1181" s="116">
        <v>5520051</v>
      </c>
      <c r="K1181" s="116">
        <v>0</v>
      </c>
      <c r="L1181" s="116">
        <v>0</v>
      </c>
      <c r="M1181" s="116">
        <v>0</v>
      </c>
      <c r="N1181" s="116">
        <v>387372</v>
      </c>
      <c r="O1181" s="116">
        <v>0</v>
      </c>
      <c r="P1181" s="116">
        <v>0</v>
      </c>
      <c r="Q1181" s="27" t="str">
        <f t="shared" si="268"/>
        <v>Registered</v>
      </c>
      <c r="R1181" s="94">
        <f t="shared" si="269"/>
        <v>0.56999999999999995</v>
      </c>
      <c r="S1181" s="95"/>
      <c r="T1181" s="117">
        <f t="shared" si="266"/>
        <v>387372</v>
      </c>
      <c r="U1181" s="117">
        <f t="shared" si="267"/>
        <v>-387372</v>
      </c>
    </row>
    <row r="1182" spans="1:21" x14ac:dyDescent="0.3">
      <c r="A1182" s="114">
        <v>7842</v>
      </c>
      <c r="B1182" s="114" t="s">
        <v>351</v>
      </c>
      <c r="C1182" s="114" t="s">
        <v>1798</v>
      </c>
      <c r="D1182" s="114" t="s">
        <v>4223</v>
      </c>
      <c r="E1182" s="114" t="s">
        <v>4224</v>
      </c>
      <c r="F1182" s="115">
        <v>45747</v>
      </c>
      <c r="G1182" s="114" t="s">
        <v>3734</v>
      </c>
      <c r="H1182" s="116">
        <v>6216900</v>
      </c>
      <c r="I1182" s="116">
        <v>3543633</v>
      </c>
      <c r="J1182" s="116">
        <v>3543633</v>
      </c>
      <c r="K1182" s="116">
        <v>0</v>
      </c>
      <c r="L1182" s="116">
        <v>0</v>
      </c>
      <c r="M1182" s="116">
        <v>0</v>
      </c>
      <c r="N1182" s="116">
        <v>0</v>
      </c>
      <c r="O1182" s="116">
        <v>0</v>
      </c>
      <c r="P1182" s="116">
        <v>0</v>
      </c>
      <c r="Q1182" s="27" t="str">
        <f t="shared" si="268"/>
        <v>Registered</v>
      </c>
      <c r="R1182" s="94">
        <f t="shared" si="269"/>
        <v>0.56999999999999995</v>
      </c>
      <c r="S1182" s="95"/>
      <c r="T1182" s="117">
        <f t="shared" si="266"/>
        <v>0</v>
      </c>
      <c r="U1182" s="117">
        <f t="shared" si="267"/>
        <v>0</v>
      </c>
    </row>
    <row r="1183" spans="1:21" x14ac:dyDescent="0.3">
      <c r="A1183" s="114">
        <v>7843</v>
      </c>
      <c r="B1183" s="114" t="s">
        <v>351</v>
      </c>
      <c r="C1183" s="114" t="s">
        <v>1798</v>
      </c>
      <c r="D1183" s="114" t="s">
        <v>8353</v>
      </c>
      <c r="E1183" s="114" t="s">
        <v>8354</v>
      </c>
      <c r="F1183" s="115">
        <v>45838</v>
      </c>
      <c r="G1183" s="114" t="s">
        <v>1974</v>
      </c>
      <c r="H1183" s="116">
        <v>6628037</v>
      </c>
      <c r="I1183" s="116">
        <v>3777980</v>
      </c>
      <c r="J1183" s="116">
        <v>3777980</v>
      </c>
      <c r="K1183" s="116">
        <v>0</v>
      </c>
      <c r="L1183" s="116">
        <v>0</v>
      </c>
      <c r="M1183" s="116">
        <v>0</v>
      </c>
      <c r="N1183" s="116">
        <v>0</v>
      </c>
      <c r="O1183" s="116">
        <v>0</v>
      </c>
      <c r="P1183" s="116">
        <v>0</v>
      </c>
      <c r="Q1183" s="27" t="str">
        <f t="shared" si="268"/>
        <v>Registered</v>
      </c>
      <c r="R1183" s="94">
        <f t="shared" si="269"/>
        <v>0.56999983554708578</v>
      </c>
      <c r="S1183" s="95"/>
      <c r="T1183" s="117">
        <f t="shared" si="266"/>
        <v>0</v>
      </c>
      <c r="U1183" s="117">
        <f t="shared" si="267"/>
        <v>0</v>
      </c>
    </row>
    <row r="1184" spans="1:21" x14ac:dyDescent="0.3">
      <c r="A1184" s="114">
        <v>7844</v>
      </c>
      <c r="B1184" s="114" t="s">
        <v>351</v>
      </c>
      <c r="C1184" s="114" t="s">
        <v>1798</v>
      </c>
      <c r="D1184" s="114" t="s">
        <v>4182</v>
      </c>
      <c r="E1184" s="114" t="s">
        <v>4183</v>
      </c>
      <c r="F1184" s="115">
        <v>45737</v>
      </c>
      <c r="G1184" s="114" t="s">
        <v>1873</v>
      </c>
      <c r="H1184" s="116">
        <v>6613374</v>
      </c>
      <c r="I1184" s="116">
        <v>3769623</v>
      </c>
      <c r="J1184" s="116">
        <v>3769623</v>
      </c>
      <c r="K1184" s="116">
        <v>0</v>
      </c>
      <c r="L1184" s="116">
        <v>0</v>
      </c>
      <c r="M1184" s="116">
        <v>0</v>
      </c>
      <c r="N1184" s="116">
        <v>0</v>
      </c>
      <c r="O1184" s="116">
        <v>0</v>
      </c>
      <c r="P1184" s="116">
        <v>0</v>
      </c>
      <c r="Q1184" s="27" t="str">
        <f t="shared" si="268"/>
        <v>Registered</v>
      </c>
      <c r="R1184" s="94">
        <f t="shared" si="269"/>
        <v>0.56999997278242542</v>
      </c>
      <c r="S1184" s="95"/>
      <c r="T1184" s="117">
        <f t="shared" si="266"/>
        <v>0</v>
      </c>
      <c r="U1184" s="117">
        <f t="shared" si="267"/>
        <v>0</v>
      </c>
    </row>
    <row r="1185" spans="1:21" x14ac:dyDescent="0.3">
      <c r="A1185" s="114">
        <v>7845</v>
      </c>
      <c r="B1185" s="114" t="s">
        <v>351</v>
      </c>
      <c r="C1185" s="114" t="s">
        <v>1798</v>
      </c>
      <c r="D1185" s="114" t="s">
        <v>2800</v>
      </c>
      <c r="E1185" s="114" t="s">
        <v>2801</v>
      </c>
      <c r="F1185" s="115">
        <v>45729</v>
      </c>
      <c r="G1185" s="114" t="s">
        <v>2802</v>
      </c>
      <c r="H1185" s="116">
        <v>9393771</v>
      </c>
      <c r="I1185" s="116">
        <v>5354450</v>
      </c>
      <c r="J1185" s="116">
        <v>5354450</v>
      </c>
      <c r="K1185" s="116">
        <v>0</v>
      </c>
      <c r="L1185" s="116">
        <v>0</v>
      </c>
      <c r="M1185" s="116">
        <v>0</v>
      </c>
      <c r="N1185" s="116">
        <v>0</v>
      </c>
      <c r="O1185" s="116">
        <v>0</v>
      </c>
      <c r="P1185" s="116">
        <v>0</v>
      </c>
      <c r="Q1185" s="27" t="str">
        <f t="shared" si="268"/>
        <v>Registered</v>
      </c>
      <c r="R1185" s="94">
        <f t="shared" si="269"/>
        <v>0.57000005642036622</v>
      </c>
      <c r="S1185" s="95"/>
      <c r="T1185" s="117">
        <f t="shared" si="266"/>
        <v>0</v>
      </c>
      <c r="U1185" s="117">
        <f t="shared" si="267"/>
        <v>0</v>
      </c>
    </row>
    <row r="1186" spans="1:21" x14ac:dyDescent="0.3">
      <c r="A1186" s="114">
        <v>7846</v>
      </c>
      <c r="B1186" s="114" t="s">
        <v>351</v>
      </c>
      <c r="C1186" s="114" t="s">
        <v>1798</v>
      </c>
      <c r="D1186" s="114" t="s">
        <v>3854</v>
      </c>
      <c r="E1186" s="114" t="s">
        <v>3855</v>
      </c>
      <c r="F1186" s="115">
        <v>45619</v>
      </c>
      <c r="G1186" s="114" t="s">
        <v>2675</v>
      </c>
      <c r="H1186" s="116">
        <v>9520000</v>
      </c>
      <c r="I1186" s="116">
        <v>5426400</v>
      </c>
      <c r="J1186" s="116">
        <v>5426400</v>
      </c>
      <c r="K1186" s="116">
        <v>0</v>
      </c>
      <c r="L1186" s="116">
        <v>0</v>
      </c>
      <c r="M1186" s="116">
        <v>0</v>
      </c>
      <c r="N1186" s="116">
        <v>0</v>
      </c>
      <c r="O1186" s="116">
        <v>0</v>
      </c>
      <c r="P1186" s="116">
        <v>0</v>
      </c>
      <c r="Q1186" s="27" t="str">
        <f t="shared" si="268"/>
        <v>Registered</v>
      </c>
      <c r="R1186" s="94">
        <f t="shared" si="269"/>
        <v>0.56999999999999995</v>
      </c>
      <c r="S1186" s="95"/>
      <c r="T1186" s="117">
        <f t="shared" si="266"/>
        <v>0</v>
      </c>
      <c r="U1186" s="117">
        <f t="shared" si="267"/>
        <v>0</v>
      </c>
    </row>
    <row r="1187" spans="1:21" x14ac:dyDescent="0.3">
      <c r="A1187" s="114">
        <v>7847</v>
      </c>
      <c r="B1187" s="114" t="s">
        <v>351</v>
      </c>
      <c r="C1187" s="114" t="s">
        <v>1798</v>
      </c>
      <c r="D1187" s="114" t="s">
        <v>4151</v>
      </c>
      <c r="E1187" s="114" t="s">
        <v>4152</v>
      </c>
      <c r="F1187" s="115">
        <v>45971</v>
      </c>
      <c r="G1187" s="114" t="s">
        <v>1889</v>
      </c>
      <c r="H1187" s="116">
        <v>6803400</v>
      </c>
      <c r="I1187" s="116">
        <v>3877938</v>
      </c>
      <c r="J1187" s="116">
        <v>3877938</v>
      </c>
      <c r="K1187" s="116">
        <v>0</v>
      </c>
      <c r="L1187" s="116">
        <v>0</v>
      </c>
      <c r="M1187" s="116">
        <v>0</v>
      </c>
      <c r="N1187" s="116">
        <v>0</v>
      </c>
      <c r="O1187" s="116">
        <v>0</v>
      </c>
      <c r="P1187" s="116">
        <v>0</v>
      </c>
      <c r="Q1187" s="27" t="str">
        <f t="shared" si="268"/>
        <v>Registered</v>
      </c>
      <c r="R1187" s="94">
        <f t="shared" si="269"/>
        <v>0.56999999999999995</v>
      </c>
      <c r="S1187" s="95"/>
      <c r="T1187" s="117">
        <f t="shared" si="266"/>
        <v>0</v>
      </c>
      <c r="U1187" s="117">
        <f t="shared" si="267"/>
        <v>0</v>
      </c>
    </row>
    <row r="1188" spans="1:21" x14ac:dyDescent="0.3">
      <c r="A1188" s="114">
        <v>7848</v>
      </c>
      <c r="B1188" s="114" t="s">
        <v>351</v>
      </c>
      <c r="C1188" s="114" t="s">
        <v>1798</v>
      </c>
      <c r="D1188" s="114" t="s">
        <v>3865</v>
      </c>
      <c r="E1188" s="114" t="s">
        <v>3866</v>
      </c>
      <c r="F1188" s="115">
        <v>45565</v>
      </c>
      <c r="G1188" s="114" t="s">
        <v>2577</v>
      </c>
      <c r="H1188" s="116">
        <v>9434761</v>
      </c>
      <c r="I1188" s="116">
        <v>5377812</v>
      </c>
      <c r="J1188" s="116">
        <v>5377812</v>
      </c>
      <c r="K1188" s="116">
        <v>0</v>
      </c>
      <c r="L1188" s="116">
        <v>0</v>
      </c>
      <c r="M1188" s="116">
        <v>0</v>
      </c>
      <c r="N1188" s="116">
        <v>0</v>
      </c>
      <c r="O1188" s="116">
        <v>0</v>
      </c>
      <c r="P1188" s="116">
        <v>0</v>
      </c>
      <c r="Q1188" s="27" t="str">
        <f t="shared" si="268"/>
        <v>Registered</v>
      </c>
      <c r="R1188" s="94">
        <f t="shared" si="269"/>
        <v>0.56999981239588371</v>
      </c>
      <c r="S1188" s="95"/>
      <c r="T1188" s="117">
        <f t="shared" si="266"/>
        <v>0</v>
      </c>
      <c r="U1188" s="117">
        <f t="shared" si="267"/>
        <v>0</v>
      </c>
    </row>
    <row r="1189" spans="1:21" x14ac:dyDescent="0.3">
      <c r="A1189" s="114">
        <v>7849</v>
      </c>
      <c r="B1189" s="114" t="s">
        <v>351</v>
      </c>
      <c r="C1189" s="114" t="s">
        <v>1798</v>
      </c>
      <c r="D1189" s="114" t="s">
        <v>4181</v>
      </c>
      <c r="E1189" s="114" t="s">
        <v>3866</v>
      </c>
      <c r="F1189" s="115">
        <v>45608</v>
      </c>
      <c r="G1189" s="114" t="s">
        <v>3984</v>
      </c>
      <c r="H1189" s="116">
        <v>6621800</v>
      </c>
      <c r="I1189" s="116">
        <v>3774426</v>
      </c>
      <c r="J1189" s="116">
        <v>3774426</v>
      </c>
      <c r="K1189" s="116">
        <v>0</v>
      </c>
      <c r="L1189" s="116">
        <v>0</v>
      </c>
      <c r="M1189" s="116">
        <v>0</v>
      </c>
      <c r="N1189" s="116">
        <v>0</v>
      </c>
      <c r="O1189" s="116">
        <v>0</v>
      </c>
      <c r="P1189" s="116">
        <v>0</v>
      </c>
      <c r="Q1189" s="27" t="str">
        <f t="shared" si="268"/>
        <v>Registered</v>
      </c>
      <c r="R1189" s="94">
        <f t="shared" si="269"/>
        <v>0.56999999999999995</v>
      </c>
      <c r="S1189" s="95"/>
      <c r="T1189" s="117">
        <f t="shared" si="266"/>
        <v>0</v>
      </c>
      <c r="U1189" s="117">
        <f t="shared" si="267"/>
        <v>0</v>
      </c>
    </row>
    <row r="1190" spans="1:21" x14ac:dyDescent="0.3">
      <c r="A1190" s="114">
        <v>7850</v>
      </c>
      <c r="B1190" s="114" t="s">
        <v>351</v>
      </c>
      <c r="C1190" s="114" t="s">
        <v>1798</v>
      </c>
      <c r="D1190" s="114" t="s">
        <v>4164</v>
      </c>
      <c r="E1190" s="114" t="s">
        <v>4165</v>
      </c>
      <c r="F1190" s="115">
        <v>45838</v>
      </c>
      <c r="G1190" s="114" t="s">
        <v>3153</v>
      </c>
      <c r="H1190" s="116">
        <v>6700880</v>
      </c>
      <c r="I1190" s="116">
        <v>3819501</v>
      </c>
      <c r="J1190" s="116">
        <v>3819501</v>
      </c>
      <c r="K1190" s="116">
        <v>0</v>
      </c>
      <c r="L1190" s="116">
        <v>0</v>
      </c>
      <c r="M1190" s="116">
        <v>0</v>
      </c>
      <c r="N1190" s="116">
        <v>0</v>
      </c>
      <c r="O1190" s="116">
        <v>0</v>
      </c>
      <c r="P1190" s="116">
        <v>0</v>
      </c>
      <c r="Q1190" s="27" t="str">
        <f t="shared" si="268"/>
        <v>Registered</v>
      </c>
      <c r="R1190" s="94">
        <f t="shared" si="269"/>
        <v>0.5699999104595217</v>
      </c>
      <c r="S1190" s="95"/>
      <c r="T1190" s="117">
        <f t="shared" si="266"/>
        <v>0</v>
      </c>
      <c r="U1190" s="117">
        <f t="shared" si="267"/>
        <v>0</v>
      </c>
    </row>
    <row r="1191" spans="1:21" x14ac:dyDescent="0.3">
      <c r="A1191" s="114">
        <v>7851</v>
      </c>
      <c r="B1191" s="114" t="s">
        <v>351</v>
      </c>
      <c r="C1191" s="114" t="s">
        <v>1798</v>
      </c>
      <c r="D1191" s="114" t="s">
        <v>4075</v>
      </c>
      <c r="E1191" s="114" t="s">
        <v>4076</v>
      </c>
      <c r="F1191" s="115">
        <v>45817</v>
      </c>
      <c r="G1191" s="114" t="s">
        <v>4077</v>
      </c>
      <c r="H1191" s="116">
        <v>9779444</v>
      </c>
      <c r="I1191" s="116">
        <v>5574284</v>
      </c>
      <c r="J1191" s="116">
        <v>5574284</v>
      </c>
      <c r="K1191" s="116">
        <v>0</v>
      </c>
      <c r="L1191" s="116">
        <v>0</v>
      </c>
      <c r="M1191" s="116">
        <v>0</v>
      </c>
      <c r="N1191" s="116">
        <v>0</v>
      </c>
      <c r="O1191" s="116">
        <v>0</v>
      </c>
      <c r="P1191" s="116">
        <v>0</v>
      </c>
      <c r="Q1191" s="27" t="str">
        <f t="shared" si="268"/>
        <v>Registered</v>
      </c>
      <c r="R1191" s="94">
        <f t="shared" si="269"/>
        <v>0.57000009407487784</v>
      </c>
      <c r="S1191" s="95"/>
      <c r="T1191" s="117">
        <f t="shared" si="266"/>
        <v>0</v>
      </c>
      <c r="U1191" s="117">
        <f t="shared" si="267"/>
        <v>0</v>
      </c>
    </row>
    <row r="1192" spans="1:21" x14ac:dyDescent="0.3">
      <c r="A1192" s="114">
        <v>7852</v>
      </c>
      <c r="B1192" s="114" t="s">
        <v>351</v>
      </c>
      <c r="C1192" s="114" t="s">
        <v>1798</v>
      </c>
      <c r="D1192" s="114" t="s">
        <v>2779</v>
      </c>
      <c r="E1192" s="114" t="s">
        <v>2780</v>
      </c>
      <c r="F1192" s="115">
        <v>45854</v>
      </c>
      <c r="G1192" s="114" t="s">
        <v>2781</v>
      </c>
      <c r="H1192" s="116">
        <v>9514400</v>
      </c>
      <c r="I1192" s="116">
        <v>5423208</v>
      </c>
      <c r="J1192" s="116">
        <v>5423208</v>
      </c>
      <c r="K1192" s="116">
        <v>0</v>
      </c>
      <c r="L1192" s="116">
        <v>0</v>
      </c>
      <c r="M1192" s="116">
        <v>0</v>
      </c>
      <c r="N1192" s="116">
        <v>0</v>
      </c>
      <c r="O1192" s="116">
        <v>0</v>
      </c>
      <c r="P1192" s="116">
        <v>0</v>
      </c>
      <c r="Q1192" s="27" t="str">
        <f t="shared" si="268"/>
        <v>Registered</v>
      </c>
      <c r="R1192" s="94">
        <f t="shared" si="269"/>
        <v>0.56999999999999995</v>
      </c>
      <c r="S1192" s="95"/>
      <c r="T1192" s="117">
        <f t="shared" si="266"/>
        <v>0</v>
      </c>
      <c r="U1192" s="117">
        <f t="shared" si="267"/>
        <v>0</v>
      </c>
    </row>
    <row r="1193" spans="1:21" x14ac:dyDescent="0.3">
      <c r="A1193" s="114">
        <v>7853</v>
      </c>
      <c r="B1193" s="114" t="s">
        <v>351</v>
      </c>
      <c r="C1193" s="114" t="s">
        <v>1798</v>
      </c>
      <c r="D1193" s="114" t="s">
        <v>3830</v>
      </c>
      <c r="E1193" s="114" t="s">
        <v>3831</v>
      </c>
      <c r="F1193" s="115">
        <v>45726</v>
      </c>
      <c r="G1193" s="114" t="s">
        <v>3832</v>
      </c>
      <c r="H1193" s="116">
        <v>9616340</v>
      </c>
      <c r="I1193" s="116">
        <v>5481315</v>
      </c>
      <c r="J1193" s="116">
        <v>5481315</v>
      </c>
      <c r="K1193" s="116">
        <v>0</v>
      </c>
      <c r="L1193" s="116">
        <v>0</v>
      </c>
      <c r="M1193" s="116">
        <v>0</v>
      </c>
      <c r="N1193" s="116">
        <v>0</v>
      </c>
      <c r="O1193" s="116">
        <v>0</v>
      </c>
      <c r="P1193" s="116">
        <v>0</v>
      </c>
      <c r="Q1193" s="27" t="str">
        <f t="shared" si="268"/>
        <v>Registered</v>
      </c>
      <c r="R1193" s="94">
        <f t="shared" si="269"/>
        <v>0.57000012478760109</v>
      </c>
      <c r="S1193" s="95"/>
      <c r="T1193" s="117">
        <f t="shared" si="266"/>
        <v>0</v>
      </c>
      <c r="U1193" s="117">
        <f t="shared" si="267"/>
        <v>0</v>
      </c>
    </row>
    <row r="1194" spans="1:21" x14ac:dyDescent="0.3">
      <c r="A1194" s="114">
        <v>7854</v>
      </c>
      <c r="B1194" s="114" t="s">
        <v>351</v>
      </c>
      <c r="C1194" s="114" t="s">
        <v>1798</v>
      </c>
      <c r="D1194" s="114" t="s">
        <v>3856</v>
      </c>
      <c r="E1194" s="114" t="s">
        <v>3857</v>
      </c>
      <c r="F1194" s="115">
        <v>45740</v>
      </c>
      <c r="G1194" s="114" t="s">
        <v>2740</v>
      </c>
      <c r="H1194" s="116">
        <v>9514400</v>
      </c>
      <c r="I1194" s="116">
        <v>5423208</v>
      </c>
      <c r="J1194" s="116">
        <v>5423208</v>
      </c>
      <c r="K1194" s="116">
        <v>0</v>
      </c>
      <c r="L1194" s="116">
        <v>0</v>
      </c>
      <c r="M1194" s="116">
        <v>0</v>
      </c>
      <c r="N1194" s="116">
        <v>0</v>
      </c>
      <c r="O1194" s="116">
        <v>0</v>
      </c>
      <c r="P1194" s="116">
        <v>0</v>
      </c>
      <c r="Q1194" s="27" t="str">
        <f t="shared" si="268"/>
        <v>Registered</v>
      </c>
      <c r="R1194" s="94">
        <f t="shared" si="269"/>
        <v>0.56999999999999995</v>
      </c>
      <c r="S1194" s="95"/>
      <c r="T1194" s="117">
        <f t="shared" si="266"/>
        <v>0</v>
      </c>
      <c r="U1194" s="117">
        <f t="shared" si="267"/>
        <v>0</v>
      </c>
    </row>
    <row r="1195" spans="1:21" x14ac:dyDescent="0.3">
      <c r="A1195" s="114">
        <v>7855</v>
      </c>
      <c r="B1195" s="114" t="s">
        <v>351</v>
      </c>
      <c r="C1195" s="114" t="s">
        <v>1798</v>
      </c>
      <c r="D1195" s="114" t="s">
        <v>3666</v>
      </c>
      <c r="E1195" s="114" t="s">
        <v>3667</v>
      </c>
      <c r="F1195" s="115">
        <v>45777</v>
      </c>
      <c r="G1195" s="114" t="s">
        <v>3668</v>
      </c>
      <c r="H1195" s="116">
        <v>9939150</v>
      </c>
      <c r="I1195" s="116">
        <v>5665316</v>
      </c>
      <c r="J1195" s="116">
        <v>5665316</v>
      </c>
      <c r="K1195" s="116">
        <v>0</v>
      </c>
      <c r="L1195" s="116">
        <v>0</v>
      </c>
      <c r="M1195" s="116">
        <v>0</v>
      </c>
      <c r="N1195" s="116">
        <v>0</v>
      </c>
      <c r="O1195" s="116">
        <v>0</v>
      </c>
      <c r="P1195" s="116">
        <v>0</v>
      </c>
      <c r="Q1195" s="27" t="str">
        <f t="shared" si="268"/>
        <v>Registered</v>
      </c>
      <c r="R1195" s="94">
        <f t="shared" si="269"/>
        <v>0.57000005030611267</v>
      </c>
      <c r="S1195" s="95"/>
      <c r="T1195" s="117">
        <f t="shared" si="266"/>
        <v>0</v>
      </c>
      <c r="U1195" s="117">
        <f t="shared" si="267"/>
        <v>0</v>
      </c>
    </row>
    <row r="1196" spans="1:21" x14ac:dyDescent="0.3">
      <c r="A1196" s="114">
        <v>10183</v>
      </c>
      <c r="B1196" s="114" t="s">
        <v>351</v>
      </c>
      <c r="C1196" s="114" t="s">
        <v>1798</v>
      </c>
      <c r="D1196" s="114" t="s">
        <v>3827</v>
      </c>
      <c r="E1196" s="114" t="s">
        <v>3828</v>
      </c>
      <c r="F1196" s="115">
        <v>45707</v>
      </c>
      <c r="G1196" s="114" t="s">
        <v>3829</v>
      </c>
      <c r="H1196" s="116">
        <v>9626534</v>
      </c>
      <c r="I1196" s="116">
        <v>5487123</v>
      </c>
      <c r="J1196" s="116">
        <v>5487123.4000000004</v>
      </c>
      <c r="K1196" s="116">
        <v>-0.4</v>
      </c>
      <c r="L1196" s="116">
        <v>0</v>
      </c>
      <c r="M1196" s="116">
        <v>0</v>
      </c>
      <c r="N1196" s="116">
        <v>0</v>
      </c>
      <c r="O1196" s="116">
        <v>0</v>
      </c>
      <c r="P1196" s="116">
        <v>0</v>
      </c>
      <c r="Q1196" s="27" t="str">
        <f t="shared" si="268"/>
        <v>Registered</v>
      </c>
      <c r="R1196" s="94">
        <f t="shared" si="269"/>
        <v>0.56999985664622388</v>
      </c>
      <c r="S1196" s="95"/>
      <c r="T1196" s="117">
        <f t="shared" si="266"/>
        <v>0</v>
      </c>
      <c r="U1196" s="117">
        <f t="shared" si="267"/>
        <v>-0.4</v>
      </c>
    </row>
    <row r="1197" spans="1:21" x14ac:dyDescent="0.3">
      <c r="A1197" s="114">
        <v>10185</v>
      </c>
      <c r="B1197" s="114" t="s">
        <v>351</v>
      </c>
      <c r="C1197" s="114" t="s">
        <v>1798</v>
      </c>
      <c r="D1197" s="114" t="s">
        <v>3769</v>
      </c>
      <c r="E1197" s="114" t="s">
        <v>3770</v>
      </c>
      <c r="F1197" s="115">
        <v>45656</v>
      </c>
      <c r="G1197" s="114" t="s">
        <v>2002</v>
      </c>
      <c r="H1197" s="116">
        <v>9692795</v>
      </c>
      <c r="I1197" s="116">
        <v>5524894</v>
      </c>
      <c r="J1197" s="116">
        <v>5524894.5</v>
      </c>
      <c r="K1197" s="116">
        <v>-0.5</v>
      </c>
      <c r="L1197" s="116">
        <v>0</v>
      </c>
      <c r="M1197" s="116">
        <v>0</v>
      </c>
      <c r="N1197" s="116">
        <v>0</v>
      </c>
      <c r="O1197" s="116">
        <v>0</v>
      </c>
      <c r="P1197" s="116">
        <v>0</v>
      </c>
      <c r="Q1197" s="27" t="str">
        <f t="shared" si="268"/>
        <v>Registered</v>
      </c>
      <c r="R1197" s="94">
        <f t="shared" si="269"/>
        <v>0.57000008769400368</v>
      </c>
      <c r="S1197" s="95"/>
      <c r="T1197" s="117">
        <f t="shared" si="266"/>
        <v>0</v>
      </c>
      <c r="U1197" s="117">
        <f t="shared" si="267"/>
        <v>-0.5</v>
      </c>
    </row>
    <row r="1198" spans="1:21" x14ac:dyDescent="0.3">
      <c r="A1198" s="114">
        <v>10232</v>
      </c>
      <c r="B1198" s="114" t="s">
        <v>351</v>
      </c>
      <c r="C1198" s="114" t="s">
        <v>1798</v>
      </c>
      <c r="D1198" s="114" t="s">
        <v>3746</v>
      </c>
      <c r="E1198" s="114" t="s">
        <v>3747</v>
      </c>
      <c r="F1198" s="115">
        <v>45762</v>
      </c>
      <c r="G1198" s="114" t="s">
        <v>3447</v>
      </c>
      <c r="H1198" s="116">
        <v>9769250</v>
      </c>
      <c r="I1198" s="116">
        <v>5568473</v>
      </c>
      <c r="J1198" s="116">
        <v>5588011</v>
      </c>
      <c r="K1198" s="116">
        <v>-19538</v>
      </c>
      <c r="L1198" s="116">
        <v>0</v>
      </c>
      <c r="M1198" s="116">
        <v>0</v>
      </c>
      <c r="N1198" s="116">
        <v>0</v>
      </c>
      <c r="O1198" s="116">
        <v>0</v>
      </c>
      <c r="P1198" s="116">
        <v>0</v>
      </c>
      <c r="Q1198" s="27" t="str">
        <f t="shared" si="268"/>
        <v>Registered</v>
      </c>
      <c r="R1198" s="94">
        <f t="shared" si="269"/>
        <v>0.57000005118100161</v>
      </c>
      <c r="S1198" s="95"/>
      <c r="T1198" s="117">
        <f t="shared" si="266"/>
        <v>0</v>
      </c>
      <c r="U1198" s="117">
        <f t="shared" si="267"/>
        <v>-19538</v>
      </c>
    </row>
    <row r="1199" spans="1:21" x14ac:dyDescent="0.3">
      <c r="A1199" s="114">
        <v>10259</v>
      </c>
      <c r="B1199" s="114" t="s">
        <v>351</v>
      </c>
      <c r="C1199" s="114" t="s">
        <v>1798</v>
      </c>
      <c r="D1199" s="114" t="s">
        <v>4247</v>
      </c>
      <c r="E1199" s="114" t="s">
        <v>4248</v>
      </c>
      <c r="F1199" s="115">
        <v>45870</v>
      </c>
      <c r="G1199" s="114" t="s">
        <v>1947</v>
      </c>
      <c r="H1199" s="116">
        <v>6803400</v>
      </c>
      <c r="I1199" s="116">
        <v>3877938</v>
      </c>
      <c r="J1199" s="116">
        <v>3932729</v>
      </c>
      <c r="K1199" s="116">
        <v>-54791</v>
      </c>
      <c r="L1199" s="116">
        <v>0</v>
      </c>
      <c r="M1199" s="116">
        <v>0</v>
      </c>
      <c r="N1199" s="116">
        <v>0</v>
      </c>
      <c r="O1199" s="116">
        <v>0</v>
      </c>
      <c r="P1199" s="116">
        <v>0</v>
      </c>
      <c r="Q1199" s="27" t="str">
        <f t="shared" si="268"/>
        <v>Registered</v>
      </c>
      <c r="R1199" s="94">
        <f t="shared" si="269"/>
        <v>0.56999999999999995</v>
      </c>
      <c r="S1199" s="95"/>
      <c r="T1199" s="117">
        <f t="shared" si="266"/>
        <v>0</v>
      </c>
      <c r="U1199" s="117">
        <f t="shared" si="267"/>
        <v>-54791</v>
      </c>
    </row>
    <row r="1200" spans="1:21" x14ac:dyDescent="0.3">
      <c r="A1200" s="114">
        <v>10487</v>
      </c>
      <c r="B1200" s="114" t="s">
        <v>351</v>
      </c>
      <c r="C1200" s="114" t="s">
        <v>1798</v>
      </c>
      <c r="D1200" s="114" t="s">
        <v>3388</v>
      </c>
      <c r="E1200" s="114" t="s">
        <v>3389</v>
      </c>
      <c r="F1200" s="115">
        <v>45854</v>
      </c>
      <c r="G1200" s="114" t="s">
        <v>3390</v>
      </c>
      <c r="H1200" s="116">
        <v>10137933</v>
      </c>
      <c r="I1200" s="116">
        <v>3446897</v>
      </c>
      <c r="J1200" s="116">
        <v>3672185</v>
      </c>
      <c r="K1200" s="116">
        <v>-225288</v>
      </c>
      <c r="L1200" s="116">
        <v>0</v>
      </c>
      <c r="M1200" s="116">
        <v>0</v>
      </c>
      <c r="N1200" s="116">
        <v>0</v>
      </c>
      <c r="O1200" s="116">
        <v>0</v>
      </c>
      <c r="P1200" s="116">
        <v>0</v>
      </c>
      <c r="Q1200" s="27" t="str">
        <f t="shared" si="268"/>
        <v>Registered</v>
      </c>
      <c r="R1200" s="94">
        <f t="shared" si="269"/>
        <v>0.33999997829932394</v>
      </c>
      <c r="S1200" s="95"/>
      <c r="T1200" s="117">
        <f t="shared" si="266"/>
        <v>0</v>
      </c>
      <c r="U1200" s="117">
        <f t="shared" si="267"/>
        <v>-225288</v>
      </c>
    </row>
    <row r="1201" spans="1:21" x14ac:dyDescent="0.3">
      <c r="A1201" s="114">
        <v>10641</v>
      </c>
      <c r="B1201" s="114" t="s">
        <v>351</v>
      </c>
      <c r="C1201" s="114" t="s">
        <v>1798</v>
      </c>
      <c r="D1201" s="114" t="s">
        <v>9942</v>
      </c>
      <c r="E1201" s="114" t="s">
        <v>9943</v>
      </c>
      <c r="F1201" s="115">
        <v>45729</v>
      </c>
      <c r="G1201" s="114" t="s">
        <v>2299</v>
      </c>
      <c r="H1201" s="116">
        <v>6451500</v>
      </c>
      <c r="I1201" s="116">
        <v>1225785</v>
      </c>
      <c r="J1201" s="116">
        <v>2387055</v>
      </c>
      <c r="K1201" s="116">
        <v>-1161270</v>
      </c>
      <c r="L1201" s="116">
        <v>0</v>
      </c>
      <c r="M1201" s="116">
        <v>0</v>
      </c>
      <c r="N1201" s="116">
        <v>0</v>
      </c>
      <c r="O1201" s="116">
        <v>0</v>
      </c>
      <c r="P1201" s="116">
        <v>0</v>
      </c>
      <c r="Q1201" s="27" t="str">
        <f t="shared" si="268"/>
        <v>Registered</v>
      </c>
      <c r="R1201" s="94">
        <f t="shared" si="269"/>
        <v>0.19</v>
      </c>
      <c r="S1201" s="95"/>
      <c r="T1201" s="117">
        <f t="shared" si="266"/>
        <v>0</v>
      </c>
      <c r="U1201" s="117">
        <f t="shared" si="267"/>
        <v>-1161270</v>
      </c>
    </row>
    <row r="1202" spans="1:21" x14ac:dyDescent="0.3">
      <c r="A1202" s="114">
        <v>10672</v>
      </c>
      <c r="B1202" s="114" t="s">
        <v>351</v>
      </c>
      <c r="C1202" s="114" t="s">
        <v>1798</v>
      </c>
      <c r="D1202" s="114" t="s">
        <v>9986</v>
      </c>
      <c r="E1202" s="114" t="s">
        <v>9943</v>
      </c>
      <c r="F1202" s="115">
        <v>45729</v>
      </c>
      <c r="G1202" s="114" t="s">
        <v>2299</v>
      </c>
      <c r="H1202" s="116">
        <v>9514400</v>
      </c>
      <c r="I1202" s="116">
        <v>1807736</v>
      </c>
      <c r="J1202" s="116">
        <v>3520328</v>
      </c>
      <c r="K1202" s="116">
        <v>-1712592</v>
      </c>
      <c r="L1202" s="116">
        <v>0</v>
      </c>
      <c r="M1202" s="116">
        <v>0</v>
      </c>
      <c r="N1202" s="116">
        <v>0</v>
      </c>
      <c r="O1202" s="116">
        <v>0</v>
      </c>
      <c r="P1202" s="116">
        <v>0</v>
      </c>
      <c r="Q1202" s="27" t="str">
        <f t="shared" si="268"/>
        <v>Registered</v>
      </c>
      <c r="R1202" s="94">
        <f t="shared" si="269"/>
        <v>0.19</v>
      </c>
      <c r="S1202" s="95"/>
      <c r="T1202" s="117">
        <f t="shared" si="266"/>
        <v>0</v>
      </c>
      <c r="U1202" s="117">
        <f t="shared" si="267"/>
        <v>-1712592</v>
      </c>
    </row>
    <row r="1203" spans="1:21" x14ac:dyDescent="0.3">
      <c r="A1203" s="114">
        <v>10685</v>
      </c>
      <c r="B1203" s="114" t="s">
        <v>351</v>
      </c>
      <c r="C1203" s="114" t="s">
        <v>1798</v>
      </c>
      <c r="D1203" s="114" t="s">
        <v>10070</v>
      </c>
      <c r="E1203" s="114" t="s">
        <v>10071</v>
      </c>
      <c r="F1203" s="115">
        <v>45657</v>
      </c>
      <c r="G1203" s="114" t="s">
        <v>7710</v>
      </c>
      <c r="H1203" s="116">
        <v>9603598</v>
      </c>
      <c r="I1203" s="116">
        <v>3841438</v>
      </c>
      <c r="J1203" s="116">
        <v>5818630</v>
      </c>
      <c r="K1203" s="116">
        <v>-1977192</v>
      </c>
      <c r="L1203" s="116">
        <v>0</v>
      </c>
      <c r="M1203" s="116">
        <v>0</v>
      </c>
      <c r="N1203" s="116">
        <v>0</v>
      </c>
      <c r="O1203" s="116">
        <v>0</v>
      </c>
      <c r="P1203" s="116">
        <v>0</v>
      </c>
      <c r="Q1203" s="27" t="str">
        <f t="shared" si="268"/>
        <v>Registered</v>
      </c>
      <c r="R1203" s="94">
        <f t="shared" si="269"/>
        <v>0.39999987504683143</v>
      </c>
      <c r="S1203" s="95"/>
      <c r="T1203" s="117">
        <f t="shared" si="266"/>
        <v>0</v>
      </c>
      <c r="U1203" s="117">
        <f t="shared" si="267"/>
        <v>-1977192</v>
      </c>
    </row>
    <row r="1204" spans="1:21" x14ac:dyDescent="0.3">
      <c r="A1204" s="114">
        <v>10697</v>
      </c>
      <c r="B1204" s="114" t="s">
        <v>351</v>
      </c>
      <c r="C1204" s="114" t="s">
        <v>1798</v>
      </c>
      <c r="D1204" s="114" t="s">
        <v>10121</v>
      </c>
      <c r="E1204" s="114" t="s">
        <v>10122</v>
      </c>
      <c r="F1204" s="115">
        <v>45747</v>
      </c>
      <c r="G1204" s="114" t="s">
        <v>3885</v>
      </c>
      <c r="H1204" s="116">
        <v>6216900</v>
      </c>
      <c r="I1204" s="116">
        <v>3543633</v>
      </c>
      <c r="J1204" s="116">
        <v>5806055</v>
      </c>
      <c r="K1204" s="116">
        <v>-2262422</v>
      </c>
      <c r="L1204" s="116">
        <v>0</v>
      </c>
      <c r="M1204" s="116">
        <v>0</v>
      </c>
      <c r="N1204" s="116">
        <v>0</v>
      </c>
      <c r="O1204" s="116">
        <v>0</v>
      </c>
      <c r="P1204" s="116">
        <v>0</v>
      </c>
      <c r="Q1204" s="27" t="str">
        <f t="shared" si="268"/>
        <v>Registered</v>
      </c>
      <c r="R1204" s="94">
        <f t="shared" si="269"/>
        <v>0.56999999999999995</v>
      </c>
      <c r="S1204" s="95"/>
      <c r="T1204" s="117">
        <f t="shared" si="266"/>
        <v>0</v>
      </c>
      <c r="U1204" s="117">
        <f t="shared" si="267"/>
        <v>-2262422</v>
      </c>
    </row>
    <row r="1205" spans="1:21" x14ac:dyDescent="0.3">
      <c r="A1205" s="114">
        <v>10700</v>
      </c>
      <c r="B1205" s="114" t="s">
        <v>351</v>
      </c>
      <c r="C1205" s="114" t="s">
        <v>1798</v>
      </c>
      <c r="D1205" s="114" t="s">
        <v>10128</v>
      </c>
      <c r="E1205" s="114" t="s">
        <v>10129</v>
      </c>
      <c r="F1205" s="115">
        <v>45745</v>
      </c>
      <c r="G1205" s="114" t="s">
        <v>9419</v>
      </c>
      <c r="H1205" s="116">
        <v>6345930</v>
      </c>
      <c r="I1205" s="116">
        <v>3674220</v>
      </c>
      <c r="J1205" s="116">
        <v>6028687</v>
      </c>
      <c r="K1205" s="116">
        <v>-2354467</v>
      </c>
      <c r="L1205" s="116">
        <v>0</v>
      </c>
      <c r="M1205" s="116">
        <v>0</v>
      </c>
      <c r="N1205" s="116">
        <v>0</v>
      </c>
      <c r="O1205" s="116">
        <v>0</v>
      </c>
      <c r="P1205" s="116">
        <v>0</v>
      </c>
      <c r="Q1205" s="27" t="str">
        <f t="shared" si="268"/>
        <v>Registered</v>
      </c>
      <c r="R1205" s="94">
        <f t="shared" si="269"/>
        <v>0.57898842250072091</v>
      </c>
      <c r="S1205" s="95"/>
      <c r="T1205" s="117">
        <f t="shared" si="266"/>
        <v>0</v>
      </c>
      <c r="U1205" s="117">
        <f t="shared" si="267"/>
        <v>-2354467</v>
      </c>
    </row>
    <row r="1206" spans="1:21" s="101" customFormat="1" x14ac:dyDescent="0.3">
      <c r="A1206" s="99">
        <v>11057</v>
      </c>
      <c r="B1206" s="99" t="s">
        <v>351</v>
      </c>
      <c r="C1206" s="99" t="s">
        <v>1798</v>
      </c>
      <c r="D1206" s="99" t="s">
        <v>10419</v>
      </c>
      <c r="E1206" s="99" t="s">
        <v>10420</v>
      </c>
      <c r="F1206" s="100">
        <v>46197</v>
      </c>
      <c r="G1206" s="99" t="s">
        <v>1898</v>
      </c>
      <c r="H1206" s="96">
        <v>6804573</v>
      </c>
      <c r="I1206" s="96">
        <v>0</v>
      </c>
      <c r="J1206" s="96"/>
      <c r="K1206" s="96">
        <f t="shared" ref="K1206:K1208" si="270">I1206-J1206</f>
        <v>0</v>
      </c>
      <c r="L1206" s="97">
        <f t="shared" ref="L1206:L1208" si="271">IF(AND($S1206&gt;=0,$S1206&lt;=30),$K1206,0)</f>
        <v>0</v>
      </c>
      <c r="M1206" s="97">
        <f t="shared" ref="M1206:M1208" si="272">IF(AND($S1206&gt;=31,$S1206&lt;=60),$K1206,0)</f>
        <v>0</v>
      </c>
      <c r="N1206" s="97">
        <f t="shared" ref="N1206:N1208" si="273">IF(AND($S1206&gt;=61,$S1206&lt;=90),$K1206,0)</f>
        <v>0</v>
      </c>
      <c r="O1206" s="97">
        <f t="shared" ref="O1206:O1208" si="274">IF(AND($S1206&gt;=91,$S1206&lt;=120),$K1206,0)</f>
        <v>0</v>
      </c>
      <c r="P1206" s="98">
        <f t="shared" ref="P1206:P1208" si="275">IF($S1206&gt;120,$K1206,0)</f>
        <v>0</v>
      </c>
      <c r="Q1206" s="101" t="str">
        <f t="shared" si="268"/>
        <v>Unregistered</v>
      </c>
      <c r="R1206" s="102">
        <v>0.56999999999999995</v>
      </c>
      <c r="S1206" s="95">
        <f t="shared" ref="S1206:S1208" si="276">DATE(2026,6,30)-F1206</f>
        <v>6</v>
      </c>
    </row>
    <row r="1207" spans="1:21" s="101" customFormat="1" x14ac:dyDescent="0.3">
      <c r="A1207" s="99">
        <v>11058</v>
      </c>
      <c r="B1207" s="99" t="s">
        <v>351</v>
      </c>
      <c r="C1207" s="99" t="s">
        <v>1798</v>
      </c>
      <c r="D1207" s="99" t="s">
        <v>10688</v>
      </c>
      <c r="E1207" s="99" t="s">
        <v>10689</v>
      </c>
      <c r="F1207" s="100">
        <v>46203</v>
      </c>
      <c r="G1207" s="99" t="s">
        <v>1898</v>
      </c>
      <c r="H1207" s="96">
        <v>6797600</v>
      </c>
      <c r="I1207" s="96">
        <v>0</v>
      </c>
      <c r="J1207" s="96"/>
      <c r="K1207" s="96">
        <f t="shared" si="270"/>
        <v>0</v>
      </c>
      <c r="L1207" s="97">
        <f t="shared" si="271"/>
        <v>0</v>
      </c>
      <c r="M1207" s="97">
        <f t="shared" si="272"/>
        <v>0</v>
      </c>
      <c r="N1207" s="97">
        <f t="shared" si="273"/>
        <v>0</v>
      </c>
      <c r="O1207" s="97">
        <f t="shared" si="274"/>
        <v>0</v>
      </c>
      <c r="P1207" s="98">
        <f t="shared" si="275"/>
        <v>0</v>
      </c>
      <c r="Q1207" s="101" t="str">
        <f t="shared" si="268"/>
        <v>Unregistered</v>
      </c>
      <c r="R1207" s="102">
        <v>0.56999999999999995</v>
      </c>
      <c r="S1207" s="95">
        <f t="shared" si="276"/>
        <v>0</v>
      </c>
    </row>
    <row r="1208" spans="1:21" s="101" customFormat="1" x14ac:dyDescent="0.3">
      <c r="A1208" s="99">
        <v>11059</v>
      </c>
      <c r="B1208" s="99" t="s">
        <v>351</v>
      </c>
      <c r="C1208" s="99" t="s">
        <v>1798</v>
      </c>
      <c r="D1208" s="99" t="s">
        <v>10707</v>
      </c>
      <c r="E1208" s="99" t="s">
        <v>10708</v>
      </c>
      <c r="F1208" s="100">
        <v>46203</v>
      </c>
      <c r="G1208" s="99" t="s">
        <v>1898</v>
      </c>
      <c r="H1208" s="96">
        <v>9957839</v>
      </c>
      <c r="I1208" s="96">
        <v>0</v>
      </c>
      <c r="J1208" s="96"/>
      <c r="K1208" s="96">
        <f t="shared" si="270"/>
        <v>0</v>
      </c>
      <c r="L1208" s="97">
        <f t="shared" si="271"/>
        <v>0</v>
      </c>
      <c r="M1208" s="97">
        <f t="shared" si="272"/>
        <v>0</v>
      </c>
      <c r="N1208" s="97">
        <f t="shared" si="273"/>
        <v>0</v>
      </c>
      <c r="O1208" s="97">
        <f t="shared" si="274"/>
        <v>0</v>
      </c>
      <c r="P1208" s="98">
        <f t="shared" si="275"/>
        <v>0</v>
      </c>
      <c r="Q1208" s="101" t="str">
        <f t="shared" si="268"/>
        <v>Unregistered</v>
      </c>
      <c r="R1208" s="102">
        <v>0.56999999999999995</v>
      </c>
      <c r="S1208" s="95">
        <f t="shared" si="276"/>
        <v>0</v>
      </c>
    </row>
    <row r="1209" spans="1:21" x14ac:dyDescent="0.3">
      <c r="A1209" s="114">
        <v>195</v>
      </c>
      <c r="B1209" s="114" t="s">
        <v>1879</v>
      </c>
      <c r="C1209" s="114" t="s">
        <v>2005</v>
      </c>
      <c r="D1209" s="114" t="s">
        <v>2058</v>
      </c>
      <c r="E1209" s="114" t="s">
        <v>2059</v>
      </c>
      <c r="F1209" s="115">
        <v>44895</v>
      </c>
      <c r="G1209" s="114" t="s">
        <v>2060</v>
      </c>
      <c r="H1209" s="116">
        <v>5690750</v>
      </c>
      <c r="I1209" s="116">
        <v>5690750</v>
      </c>
      <c r="J1209" s="116">
        <v>3000000</v>
      </c>
      <c r="K1209" s="116">
        <v>2690750</v>
      </c>
      <c r="L1209" s="116">
        <v>569072</v>
      </c>
      <c r="M1209" s="116">
        <v>0</v>
      </c>
      <c r="N1209" s="116">
        <v>0</v>
      </c>
      <c r="O1209" s="116">
        <v>284538</v>
      </c>
      <c r="P1209" s="116">
        <v>1837140</v>
      </c>
      <c r="Q1209" s="27" t="str">
        <f t="shared" si="268"/>
        <v>Registered</v>
      </c>
      <c r="R1209" s="94">
        <f t="shared" si="269"/>
        <v>1</v>
      </c>
      <c r="S1209" s="95"/>
      <c r="T1209" s="117">
        <f t="shared" ref="T1209:T1272" si="277">L1209+M1209+N1209+O1209+P1209</f>
        <v>2690750</v>
      </c>
      <c r="U1209" s="117">
        <f t="shared" ref="U1209:U1272" si="278">K1209-T1209</f>
        <v>0</v>
      </c>
    </row>
    <row r="1210" spans="1:21" x14ac:dyDescent="0.3">
      <c r="A1210" s="114">
        <v>257</v>
      </c>
      <c r="B1210" s="114" t="s">
        <v>1879</v>
      </c>
      <c r="C1210" s="114" t="s">
        <v>2005</v>
      </c>
      <c r="D1210" s="114" t="s">
        <v>2006</v>
      </c>
      <c r="E1210" s="114" t="s">
        <v>2007</v>
      </c>
      <c r="F1210" s="115">
        <v>45114</v>
      </c>
      <c r="G1210" s="114" t="s">
        <v>2008</v>
      </c>
      <c r="H1210" s="116">
        <v>7996429</v>
      </c>
      <c r="I1210" s="116">
        <v>7996429</v>
      </c>
      <c r="J1210" s="116">
        <v>5996429</v>
      </c>
      <c r="K1210" s="116">
        <v>2000000</v>
      </c>
      <c r="L1210" s="116">
        <v>0</v>
      </c>
      <c r="M1210" s="116">
        <v>799646</v>
      </c>
      <c r="N1210" s="116">
        <v>0</v>
      </c>
      <c r="O1210" s="116">
        <v>399821</v>
      </c>
      <c r="P1210" s="116">
        <v>800533</v>
      </c>
      <c r="Q1210" s="27" t="str">
        <f t="shared" si="268"/>
        <v>Registered</v>
      </c>
      <c r="R1210" s="94">
        <f t="shared" si="269"/>
        <v>1</v>
      </c>
      <c r="S1210" s="95"/>
      <c r="T1210" s="117">
        <f t="shared" si="277"/>
        <v>2000000</v>
      </c>
      <c r="U1210" s="117">
        <f t="shared" si="278"/>
        <v>0</v>
      </c>
    </row>
    <row r="1211" spans="1:21" x14ac:dyDescent="0.3">
      <c r="A1211" s="114">
        <v>299</v>
      </c>
      <c r="B1211" s="114" t="s">
        <v>1879</v>
      </c>
      <c r="C1211" s="114" t="s">
        <v>2005</v>
      </c>
      <c r="D1211" s="114" t="s">
        <v>2670</v>
      </c>
      <c r="E1211" s="114" t="s">
        <v>2671</v>
      </c>
      <c r="F1211" s="115">
        <v>44895</v>
      </c>
      <c r="G1211" s="114" t="s">
        <v>2672</v>
      </c>
      <c r="H1211" s="116">
        <v>8191100</v>
      </c>
      <c r="I1211" s="116">
        <v>8191100</v>
      </c>
      <c r="J1211" s="116">
        <v>6552880</v>
      </c>
      <c r="K1211" s="116">
        <v>1638220</v>
      </c>
      <c r="L1211" s="116">
        <v>819110</v>
      </c>
      <c r="M1211" s="116">
        <v>0</v>
      </c>
      <c r="N1211" s="116">
        <v>0</v>
      </c>
      <c r="O1211" s="116">
        <v>819110</v>
      </c>
      <c r="P1211" s="116">
        <v>0</v>
      </c>
      <c r="Q1211" s="27" t="str">
        <f t="shared" si="268"/>
        <v>Registered</v>
      </c>
      <c r="R1211" s="94">
        <f t="shared" si="269"/>
        <v>1</v>
      </c>
      <c r="S1211" s="95"/>
      <c r="T1211" s="117">
        <f t="shared" si="277"/>
        <v>1638220</v>
      </c>
      <c r="U1211" s="117">
        <f t="shared" si="278"/>
        <v>0</v>
      </c>
    </row>
    <row r="1212" spans="1:21" x14ac:dyDescent="0.3">
      <c r="A1212" s="114">
        <v>317</v>
      </c>
      <c r="B1212" s="114" t="s">
        <v>1879</v>
      </c>
      <c r="C1212" s="114" t="s">
        <v>2005</v>
      </c>
      <c r="D1212" s="114" t="s">
        <v>2425</v>
      </c>
      <c r="E1212" s="114" t="s">
        <v>2426</v>
      </c>
      <c r="F1212" s="115">
        <v>44925</v>
      </c>
      <c r="G1212" s="114" t="s">
        <v>2427</v>
      </c>
      <c r="H1212" s="116">
        <v>5359250</v>
      </c>
      <c r="I1212" s="116">
        <v>5359250</v>
      </c>
      <c r="J1212" s="116">
        <v>3751476</v>
      </c>
      <c r="K1212" s="116">
        <v>1607774</v>
      </c>
      <c r="L1212" s="116">
        <v>535922</v>
      </c>
      <c r="M1212" s="116">
        <v>0</v>
      </c>
      <c r="N1212" s="116">
        <v>0</v>
      </c>
      <c r="O1212" s="116">
        <v>535926</v>
      </c>
      <c r="P1212" s="116">
        <v>535926</v>
      </c>
      <c r="Q1212" s="27" t="str">
        <f t="shared" si="268"/>
        <v>Registered</v>
      </c>
      <c r="R1212" s="94">
        <f t="shared" si="269"/>
        <v>1</v>
      </c>
      <c r="S1212" s="95"/>
      <c r="T1212" s="117">
        <f t="shared" si="277"/>
        <v>1607774</v>
      </c>
      <c r="U1212" s="117">
        <f t="shared" si="278"/>
        <v>0</v>
      </c>
    </row>
    <row r="1213" spans="1:21" x14ac:dyDescent="0.3">
      <c r="A1213" s="114">
        <v>326</v>
      </c>
      <c r="B1213" s="114" t="s">
        <v>1879</v>
      </c>
      <c r="C1213" s="114" t="s">
        <v>2005</v>
      </c>
      <c r="D1213" s="114" t="s">
        <v>2824</v>
      </c>
      <c r="E1213" s="114" t="s">
        <v>2825</v>
      </c>
      <c r="F1213" s="115">
        <v>44895</v>
      </c>
      <c r="G1213" s="114" t="s">
        <v>2672</v>
      </c>
      <c r="H1213" s="116">
        <v>8191100</v>
      </c>
      <c r="I1213" s="116">
        <v>8191100</v>
      </c>
      <c r="J1213" s="116">
        <v>6650995</v>
      </c>
      <c r="K1213" s="116">
        <v>1540105</v>
      </c>
      <c r="L1213" s="116">
        <v>819110</v>
      </c>
      <c r="M1213" s="116">
        <v>0</v>
      </c>
      <c r="N1213" s="116">
        <v>0</v>
      </c>
      <c r="O1213" s="116">
        <v>720995</v>
      </c>
      <c r="P1213" s="116">
        <v>0</v>
      </c>
      <c r="Q1213" s="27" t="str">
        <f t="shared" si="268"/>
        <v>Registered</v>
      </c>
      <c r="R1213" s="94">
        <f t="shared" si="269"/>
        <v>1</v>
      </c>
      <c r="S1213" s="95"/>
      <c r="T1213" s="117">
        <f t="shared" si="277"/>
        <v>1540105</v>
      </c>
      <c r="U1213" s="117">
        <f t="shared" si="278"/>
        <v>0</v>
      </c>
    </row>
    <row r="1214" spans="1:21" x14ac:dyDescent="0.3">
      <c r="A1214" s="114">
        <v>349</v>
      </c>
      <c r="B1214" s="114" t="s">
        <v>1879</v>
      </c>
      <c r="C1214" s="114" t="s">
        <v>2005</v>
      </c>
      <c r="D1214" s="114" t="s">
        <v>2409</v>
      </c>
      <c r="E1214" s="114" t="s">
        <v>2090</v>
      </c>
      <c r="F1214" s="115">
        <v>44956</v>
      </c>
      <c r="G1214" s="114" t="s">
        <v>2410</v>
      </c>
      <c r="H1214" s="116">
        <v>5635500</v>
      </c>
      <c r="I1214" s="116">
        <v>5635500</v>
      </c>
      <c r="J1214" s="116">
        <v>4309850</v>
      </c>
      <c r="K1214" s="116">
        <v>1325650</v>
      </c>
      <c r="L1214" s="116">
        <v>563550</v>
      </c>
      <c r="M1214" s="116">
        <v>0</v>
      </c>
      <c r="N1214" s="116">
        <v>0</v>
      </c>
      <c r="O1214" s="116">
        <v>281775</v>
      </c>
      <c r="P1214" s="116">
        <v>480325</v>
      </c>
      <c r="Q1214" s="27" t="str">
        <f t="shared" si="268"/>
        <v>Registered</v>
      </c>
      <c r="R1214" s="94">
        <f t="shared" si="269"/>
        <v>1</v>
      </c>
      <c r="S1214" s="95"/>
      <c r="T1214" s="117">
        <f t="shared" si="277"/>
        <v>1325650</v>
      </c>
      <c r="U1214" s="117">
        <f t="shared" si="278"/>
        <v>0</v>
      </c>
    </row>
    <row r="1215" spans="1:21" x14ac:dyDescent="0.3">
      <c r="A1215" s="114">
        <v>358</v>
      </c>
      <c r="B1215" s="114" t="s">
        <v>1879</v>
      </c>
      <c r="C1215" s="114" t="s">
        <v>2005</v>
      </c>
      <c r="D1215" s="114" t="s">
        <v>3465</v>
      </c>
      <c r="E1215" s="114" t="s">
        <v>3466</v>
      </c>
      <c r="F1215" s="115">
        <v>44995</v>
      </c>
      <c r="G1215" s="114" t="s">
        <v>1774</v>
      </c>
      <c r="H1215" s="116">
        <v>8621429</v>
      </c>
      <c r="I1215" s="116">
        <v>8621429</v>
      </c>
      <c r="J1215" s="116">
        <v>7328212</v>
      </c>
      <c r="K1215" s="116">
        <v>1293217</v>
      </c>
      <c r="L1215" s="116">
        <v>0</v>
      </c>
      <c r="M1215" s="116">
        <v>862146</v>
      </c>
      <c r="N1215" s="116">
        <v>0</v>
      </c>
      <c r="O1215" s="116">
        <v>431071</v>
      </c>
      <c r="P1215" s="116">
        <v>0</v>
      </c>
      <c r="Q1215" s="27" t="str">
        <f t="shared" si="268"/>
        <v>Registered</v>
      </c>
      <c r="R1215" s="94">
        <f t="shared" si="269"/>
        <v>1</v>
      </c>
      <c r="S1215" s="95"/>
      <c r="T1215" s="117">
        <f t="shared" si="277"/>
        <v>1293217</v>
      </c>
      <c r="U1215" s="117">
        <f t="shared" si="278"/>
        <v>0</v>
      </c>
    </row>
    <row r="1216" spans="1:21" x14ac:dyDescent="0.3">
      <c r="A1216" s="114">
        <v>365</v>
      </c>
      <c r="B1216" s="114" t="s">
        <v>1879</v>
      </c>
      <c r="C1216" s="114" t="s">
        <v>2005</v>
      </c>
      <c r="D1216" s="114" t="s">
        <v>3481</v>
      </c>
      <c r="E1216" s="114" t="s">
        <v>3482</v>
      </c>
      <c r="F1216" s="115">
        <v>44951</v>
      </c>
      <c r="G1216" s="114" t="s">
        <v>2325</v>
      </c>
      <c r="H1216" s="116">
        <v>8532143</v>
      </c>
      <c r="I1216" s="116">
        <v>8532143</v>
      </c>
      <c r="J1216" s="116">
        <v>7252322</v>
      </c>
      <c r="K1216" s="116">
        <v>1279821</v>
      </c>
      <c r="L1216" s="116">
        <v>853214</v>
      </c>
      <c r="M1216" s="116">
        <v>0</v>
      </c>
      <c r="N1216" s="116">
        <v>0</v>
      </c>
      <c r="O1216" s="116">
        <v>426607</v>
      </c>
      <c r="P1216" s="116">
        <v>0</v>
      </c>
      <c r="Q1216" s="27" t="str">
        <f t="shared" si="268"/>
        <v>Registered</v>
      </c>
      <c r="R1216" s="94">
        <f t="shared" si="269"/>
        <v>1</v>
      </c>
      <c r="S1216" s="95"/>
      <c r="T1216" s="117">
        <f t="shared" si="277"/>
        <v>1279821</v>
      </c>
      <c r="U1216" s="117">
        <f t="shared" si="278"/>
        <v>0</v>
      </c>
    </row>
    <row r="1217" spans="1:21" x14ac:dyDescent="0.3">
      <c r="A1217" s="114">
        <v>366</v>
      </c>
      <c r="B1217" s="114" t="s">
        <v>1879</v>
      </c>
      <c r="C1217" s="114" t="s">
        <v>2005</v>
      </c>
      <c r="D1217" s="114" t="s">
        <v>3483</v>
      </c>
      <c r="E1217" s="114" t="s">
        <v>3484</v>
      </c>
      <c r="F1217" s="115">
        <v>44916</v>
      </c>
      <c r="G1217" s="114" t="s">
        <v>2862</v>
      </c>
      <c r="H1217" s="116">
        <v>8532143</v>
      </c>
      <c r="I1217" s="116">
        <v>8532143</v>
      </c>
      <c r="J1217" s="116">
        <v>7252322</v>
      </c>
      <c r="K1217" s="116">
        <v>1279821</v>
      </c>
      <c r="L1217" s="116">
        <v>853214</v>
      </c>
      <c r="M1217" s="116">
        <v>0</v>
      </c>
      <c r="N1217" s="116">
        <v>0</v>
      </c>
      <c r="O1217" s="116">
        <v>426607</v>
      </c>
      <c r="P1217" s="116">
        <v>0</v>
      </c>
      <c r="Q1217" s="27" t="str">
        <f t="shared" si="268"/>
        <v>Registered</v>
      </c>
      <c r="R1217" s="94">
        <f t="shared" si="269"/>
        <v>1</v>
      </c>
      <c r="S1217" s="95"/>
      <c r="T1217" s="117">
        <f t="shared" si="277"/>
        <v>1279821</v>
      </c>
      <c r="U1217" s="117">
        <f t="shared" si="278"/>
        <v>0</v>
      </c>
    </row>
    <row r="1218" spans="1:21" x14ac:dyDescent="0.3">
      <c r="A1218" s="114">
        <v>370</v>
      </c>
      <c r="B1218" s="114" t="s">
        <v>1879</v>
      </c>
      <c r="C1218" s="114" t="s">
        <v>2005</v>
      </c>
      <c r="D1218" s="114" t="s">
        <v>3501</v>
      </c>
      <c r="E1218" s="114" t="s">
        <v>3502</v>
      </c>
      <c r="F1218" s="115">
        <v>44936</v>
      </c>
      <c r="G1218" s="114" t="s">
        <v>3503</v>
      </c>
      <c r="H1218" s="116">
        <v>8487500</v>
      </c>
      <c r="I1218" s="116">
        <v>8487500</v>
      </c>
      <c r="J1218" s="116">
        <v>7214375</v>
      </c>
      <c r="K1218" s="116">
        <v>1273125</v>
      </c>
      <c r="L1218" s="116">
        <v>0</v>
      </c>
      <c r="M1218" s="116">
        <v>848750</v>
      </c>
      <c r="N1218" s="116">
        <v>0</v>
      </c>
      <c r="O1218" s="116">
        <v>424375</v>
      </c>
      <c r="P1218" s="116">
        <v>0</v>
      </c>
      <c r="Q1218" s="27" t="str">
        <f t="shared" ref="Q1218:Q1281" si="279">IF(G1218="01 Jan 1900","Unregistered","Registered")</f>
        <v>Registered</v>
      </c>
      <c r="R1218" s="94">
        <f t="shared" si="269"/>
        <v>1</v>
      </c>
      <c r="S1218" s="95"/>
      <c r="T1218" s="117">
        <f t="shared" si="277"/>
        <v>1273125</v>
      </c>
      <c r="U1218" s="117">
        <f t="shared" si="278"/>
        <v>0</v>
      </c>
    </row>
    <row r="1219" spans="1:21" x14ac:dyDescent="0.3">
      <c r="A1219" s="114">
        <v>405</v>
      </c>
      <c r="B1219" s="114" t="s">
        <v>1879</v>
      </c>
      <c r="C1219" s="114" t="s">
        <v>2005</v>
      </c>
      <c r="D1219" s="114" t="s">
        <v>3318</v>
      </c>
      <c r="E1219" s="114" t="s">
        <v>3319</v>
      </c>
      <c r="F1219" s="115">
        <v>44971</v>
      </c>
      <c r="G1219" s="114" t="s">
        <v>2016</v>
      </c>
      <c r="H1219" s="116">
        <v>5580250</v>
      </c>
      <c r="I1219" s="116">
        <v>5580250</v>
      </c>
      <c r="J1219" s="116">
        <v>4514315</v>
      </c>
      <c r="K1219" s="116">
        <v>1065935</v>
      </c>
      <c r="L1219" s="116">
        <v>0</v>
      </c>
      <c r="M1219" s="116">
        <v>558022</v>
      </c>
      <c r="N1219" s="116">
        <v>0</v>
      </c>
      <c r="O1219" s="116">
        <v>507913</v>
      </c>
      <c r="P1219" s="116">
        <v>0</v>
      </c>
      <c r="Q1219" s="27" t="str">
        <f t="shared" si="279"/>
        <v>Registered</v>
      </c>
      <c r="R1219" s="94">
        <f t="shared" si="269"/>
        <v>1</v>
      </c>
      <c r="S1219" s="95"/>
      <c r="T1219" s="117">
        <f t="shared" si="277"/>
        <v>1065935</v>
      </c>
      <c r="U1219" s="117">
        <f t="shared" si="278"/>
        <v>0</v>
      </c>
    </row>
    <row r="1220" spans="1:21" x14ac:dyDescent="0.3">
      <c r="A1220" s="114">
        <v>420</v>
      </c>
      <c r="B1220" s="114" t="s">
        <v>1879</v>
      </c>
      <c r="C1220" s="114" t="s">
        <v>2005</v>
      </c>
      <c r="D1220" s="114" t="s">
        <v>2344</v>
      </c>
      <c r="E1220" s="114" t="s">
        <v>2345</v>
      </c>
      <c r="F1220" s="115">
        <v>44926</v>
      </c>
      <c r="G1220" s="114" t="s">
        <v>2346</v>
      </c>
      <c r="H1220" s="116">
        <v>8266625</v>
      </c>
      <c r="I1220" s="116">
        <v>8266625</v>
      </c>
      <c r="J1220" s="116">
        <v>7269661</v>
      </c>
      <c r="K1220" s="116">
        <v>996964</v>
      </c>
      <c r="L1220" s="116">
        <v>826663</v>
      </c>
      <c r="M1220" s="116">
        <v>0</v>
      </c>
      <c r="N1220" s="116">
        <v>0</v>
      </c>
      <c r="O1220" s="116">
        <v>170301</v>
      </c>
      <c r="P1220" s="116">
        <v>0</v>
      </c>
      <c r="Q1220" s="27" t="str">
        <f t="shared" si="279"/>
        <v>Registered</v>
      </c>
      <c r="R1220" s="94">
        <f t="shared" ref="R1220:R1283" si="280">(I1220/H1220)</f>
        <v>1</v>
      </c>
      <c r="S1220" s="95"/>
      <c r="T1220" s="117">
        <f t="shared" si="277"/>
        <v>996964</v>
      </c>
      <c r="U1220" s="117">
        <f t="shared" si="278"/>
        <v>0</v>
      </c>
    </row>
    <row r="1221" spans="1:21" x14ac:dyDescent="0.3">
      <c r="A1221" s="114">
        <v>465</v>
      </c>
      <c r="B1221" s="114" t="s">
        <v>1879</v>
      </c>
      <c r="C1221" s="114" t="s">
        <v>2005</v>
      </c>
      <c r="D1221" s="114" t="s">
        <v>3496</v>
      </c>
      <c r="E1221" s="114" t="s">
        <v>3497</v>
      </c>
      <c r="F1221" s="115">
        <v>44943</v>
      </c>
      <c r="G1221" s="114" t="s">
        <v>1359</v>
      </c>
      <c r="H1221" s="116">
        <v>8487500</v>
      </c>
      <c r="I1221" s="116">
        <v>8487500</v>
      </c>
      <c r="J1221" s="116">
        <v>7638750</v>
      </c>
      <c r="K1221" s="116">
        <v>848750</v>
      </c>
      <c r="L1221" s="116">
        <v>848750</v>
      </c>
      <c r="M1221" s="116">
        <v>0</v>
      </c>
      <c r="N1221" s="116">
        <v>0</v>
      </c>
      <c r="O1221" s="116">
        <v>0</v>
      </c>
      <c r="P1221" s="116">
        <v>0</v>
      </c>
      <c r="Q1221" s="27" t="str">
        <f t="shared" si="279"/>
        <v>Registered</v>
      </c>
      <c r="R1221" s="94">
        <f t="shared" si="280"/>
        <v>1</v>
      </c>
      <c r="S1221" s="95"/>
      <c r="T1221" s="117">
        <f t="shared" si="277"/>
        <v>848750</v>
      </c>
      <c r="U1221" s="117">
        <f t="shared" si="278"/>
        <v>0</v>
      </c>
    </row>
    <row r="1222" spans="1:21" x14ac:dyDescent="0.3">
      <c r="A1222" s="114">
        <v>467</v>
      </c>
      <c r="B1222" s="114" t="s">
        <v>1879</v>
      </c>
      <c r="C1222" s="114" t="s">
        <v>2005</v>
      </c>
      <c r="D1222" s="114" t="s">
        <v>2643</v>
      </c>
      <c r="E1222" s="114" t="s">
        <v>2644</v>
      </c>
      <c r="F1222" s="115">
        <v>44916</v>
      </c>
      <c r="G1222" s="114" t="s">
        <v>2325</v>
      </c>
      <c r="H1222" s="116">
        <v>8442857</v>
      </c>
      <c r="I1222" s="116">
        <v>8442857</v>
      </c>
      <c r="J1222" s="116">
        <v>7598571</v>
      </c>
      <c r="K1222" s="116">
        <v>844286</v>
      </c>
      <c r="L1222" s="116">
        <v>844286</v>
      </c>
      <c r="M1222" s="116">
        <v>0</v>
      </c>
      <c r="N1222" s="116">
        <v>0</v>
      </c>
      <c r="O1222" s="116">
        <v>0</v>
      </c>
      <c r="P1222" s="116">
        <v>0</v>
      </c>
      <c r="Q1222" s="27" t="str">
        <f t="shared" si="279"/>
        <v>Registered</v>
      </c>
      <c r="R1222" s="94">
        <f t="shared" si="280"/>
        <v>1</v>
      </c>
      <c r="S1222" s="95"/>
      <c r="T1222" s="117">
        <f t="shared" si="277"/>
        <v>844286</v>
      </c>
      <c r="U1222" s="117">
        <f t="shared" si="278"/>
        <v>0</v>
      </c>
    </row>
    <row r="1223" spans="1:21" x14ac:dyDescent="0.3">
      <c r="A1223" s="114">
        <v>472</v>
      </c>
      <c r="B1223" s="114" t="s">
        <v>1879</v>
      </c>
      <c r="C1223" s="114" t="s">
        <v>2005</v>
      </c>
      <c r="D1223" s="114" t="s">
        <v>3538</v>
      </c>
      <c r="E1223" s="114" t="s">
        <v>3539</v>
      </c>
      <c r="F1223" s="115">
        <v>44943</v>
      </c>
      <c r="G1223" s="114" t="s">
        <v>1359</v>
      </c>
      <c r="H1223" s="116">
        <v>8353300</v>
      </c>
      <c r="I1223" s="116">
        <v>8353300</v>
      </c>
      <c r="J1223" s="116">
        <v>7517970</v>
      </c>
      <c r="K1223" s="116">
        <v>835330</v>
      </c>
      <c r="L1223" s="116">
        <v>835330</v>
      </c>
      <c r="M1223" s="116">
        <v>0</v>
      </c>
      <c r="N1223" s="116">
        <v>0</v>
      </c>
      <c r="O1223" s="116">
        <v>0</v>
      </c>
      <c r="P1223" s="116">
        <v>0</v>
      </c>
      <c r="Q1223" s="27" t="str">
        <f t="shared" si="279"/>
        <v>Registered</v>
      </c>
      <c r="R1223" s="94">
        <f t="shared" si="280"/>
        <v>1</v>
      </c>
      <c r="S1223" s="95"/>
      <c r="T1223" s="117">
        <f t="shared" si="277"/>
        <v>835330</v>
      </c>
      <c r="U1223" s="117">
        <f t="shared" si="278"/>
        <v>0</v>
      </c>
    </row>
    <row r="1224" spans="1:21" x14ac:dyDescent="0.3">
      <c r="A1224" s="114">
        <v>588</v>
      </c>
      <c r="B1224" s="114" t="s">
        <v>1879</v>
      </c>
      <c r="C1224" s="114" t="s">
        <v>2005</v>
      </c>
      <c r="D1224" s="114" t="s">
        <v>8054</v>
      </c>
      <c r="E1224" s="114" t="s">
        <v>8055</v>
      </c>
      <c r="F1224" s="115">
        <v>45143</v>
      </c>
      <c r="G1224" s="114" t="s">
        <v>2960</v>
      </c>
      <c r="H1224" s="116">
        <v>5764286</v>
      </c>
      <c r="I1224" s="116">
        <v>5764286</v>
      </c>
      <c r="J1224" s="116">
        <v>5187854</v>
      </c>
      <c r="K1224" s="116">
        <v>576432</v>
      </c>
      <c r="L1224" s="116">
        <v>576432</v>
      </c>
      <c r="M1224" s="116">
        <v>0</v>
      </c>
      <c r="N1224" s="116">
        <v>0</v>
      </c>
      <c r="O1224" s="116">
        <v>0</v>
      </c>
      <c r="P1224" s="116">
        <v>0</v>
      </c>
      <c r="Q1224" s="27" t="str">
        <f t="shared" si="279"/>
        <v>Registered</v>
      </c>
      <c r="R1224" s="94">
        <f t="shared" si="280"/>
        <v>1</v>
      </c>
      <c r="S1224" s="95"/>
      <c r="T1224" s="117">
        <f t="shared" si="277"/>
        <v>576432</v>
      </c>
      <c r="U1224" s="117">
        <f t="shared" si="278"/>
        <v>0</v>
      </c>
    </row>
    <row r="1225" spans="1:21" x14ac:dyDescent="0.3">
      <c r="A1225" s="114">
        <v>593</v>
      </c>
      <c r="B1225" s="114" t="s">
        <v>1879</v>
      </c>
      <c r="C1225" s="114" t="s">
        <v>2005</v>
      </c>
      <c r="D1225" s="114" t="s">
        <v>8056</v>
      </c>
      <c r="E1225" s="114" t="s">
        <v>8057</v>
      </c>
      <c r="F1225" s="115">
        <v>45159</v>
      </c>
      <c r="G1225" s="114" t="s">
        <v>2924</v>
      </c>
      <c r="H1225" s="116">
        <v>5737500</v>
      </c>
      <c r="I1225" s="116">
        <v>5737500</v>
      </c>
      <c r="J1225" s="116">
        <v>5163750</v>
      </c>
      <c r="K1225" s="116">
        <v>573750</v>
      </c>
      <c r="L1225" s="116">
        <v>573750</v>
      </c>
      <c r="M1225" s="116">
        <v>0</v>
      </c>
      <c r="N1225" s="116">
        <v>0</v>
      </c>
      <c r="O1225" s="116">
        <v>0</v>
      </c>
      <c r="P1225" s="116">
        <v>0</v>
      </c>
      <c r="Q1225" s="27" t="str">
        <f t="shared" si="279"/>
        <v>Registered</v>
      </c>
      <c r="R1225" s="94">
        <f t="shared" si="280"/>
        <v>1</v>
      </c>
      <c r="S1225" s="95"/>
      <c r="T1225" s="117">
        <f t="shared" si="277"/>
        <v>573750</v>
      </c>
      <c r="U1225" s="117">
        <f t="shared" si="278"/>
        <v>0</v>
      </c>
    </row>
    <row r="1226" spans="1:21" x14ac:dyDescent="0.3">
      <c r="A1226" s="114">
        <v>596</v>
      </c>
      <c r="B1226" s="114" t="s">
        <v>1879</v>
      </c>
      <c r="C1226" s="114" t="s">
        <v>2005</v>
      </c>
      <c r="D1226" s="114" t="s">
        <v>4095</v>
      </c>
      <c r="E1226" s="114" t="s">
        <v>4096</v>
      </c>
      <c r="F1226" s="115">
        <v>45068</v>
      </c>
      <c r="G1226" s="114" t="s">
        <v>1629</v>
      </c>
      <c r="H1226" s="116">
        <v>5719643</v>
      </c>
      <c r="I1226" s="116">
        <v>5719643</v>
      </c>
      <c r="J1226" s="116">
        <v>5147679</v>
      </c>
      <c r="K1226" s="116">
        <v>571964</v>
      </c>
      <c r="L1226" s="116">
        <v>571964</v>
      </c>
      <c r="M1226" s="116">
        <v>0</v>
      </c>
      <c r="N1226" s="116">
        <v>0</v>
      </c>
      <c r="O1226" s="116">
        <v>0</v>
      </c>
      <c r="P1226" s="116">
        <v>0</v>
      </c>
      <c r="Q1226" s="27" t="str">
        <f t="shared" si="279"/>
        <v>Registered</v>
      </c>
      <c r="R1226" s="94">
        <f t="shared" si="280"/>
        <v>1</v>
      </c>
      <c r="S1226" s="95"/>
      <c r="T1226" s="117">
        <f t="shared" si="277"/>
        <v>571964</v>
      </c>
      <c r="U1226" s="117">
        <f t="shared" si="278"/>
        <v>0</v>
      </c>
    </row>
    <row r="1227" spans="1:21" x14ac:dyDescent="0.3">
      <c r="A1227" s="114">
        <v>598</v>
      </c>
      <c r="B1227" s="114" t="s">
        <v>1879</v>
      </c>
      <c r="C1227" s="114" t="s">
        <v>2005</v>
      </c>
      <c r="D1227" s="114" t="s">
        <v>4099</v>
      </c>
      <c r="E1227" s="114" t="s">
        <v>4100</v>
      </c>
      <c r="F1227" s="115">
        <v>44995</v>
      </c>
      <c r="G1227" s="114" t="s">
        <v>4101</v>
      </c>
      <c r="H1227" s="116">
        <v>5710714</v>
      </c>
      <c r="I1227" s="116">
        <v>5710714</v>
      </c>
      <c r="J1227" s="116">
        <v>5139646</v>
      </c>
      <c r="K1227" s="116">
        <v>571068</v>
      </c>
      <c r="L1227" s="116">
        <v>571068</v>
      </c>
      <c r="M1227" s="116">
        <v>0</v>
      </c>
      <c r="N1227" s="116">
        <v>0</v>
      </c>
      <c r="O1227" s="116">
        <v>0</v>
      </c>
      <c r="P1227" s="116">
        <v>0</v>
      </c>
      <c r="Q1227" s="27" t="str">
        <f t="shared" si="279"/>
        <v>Registered</v>
      </c>
      <c r="R1227" s="94">
        <f t="shared" si="280"/>
        <v>1</v>
      </c>
      <c r="S1227" s="95"/>
      <c r="T1227" s="117">
        <f t="shared" si="277"/>
        <v>571068</v>
      </c>
      <c r="U1227" s="117">
        <f t="shared" si="278"/>
        <v>0</v>
      </c>
    </row>
    <row r="1228" spans="1:21" x14ac:dyDescent="0.3">
      <c r="A1228" s="114">
        <v>599</v>
      </c>
      <c r="B1228" s="114" t="s">
        <v>1879</v>
      </c>
      <c r="C1228" s="114" t="s">
        <v>2005</v>
      </c>
      <c r="D1228" s="114" t="s">
        <v>4102</v>
      </c>
      <c r="E1228" s="114" t="s">
        <v>4103</v>
      </c>
      <c r="F1228" s="115">
        <v>45000</v>
      </c>
      <c r="G1228" s="114" t="s">
        <v>4104</v>
      </c>
      <c r="H1228" s="116">
        <v>5697321</v>
      </c>
      <c r="I1228" s="116">
        <v>5697321</v>
      </c>
      <c r="J1228" s="116">
        <v>5127589</v>
      </c>
      <c r="K1228" s="116">
        <v>569732</v>
      </c>
      <c r="L1228" s="116">
        <v>569732</v>
      </c>
      <c r="M1228" s="116">
        <v>0</v>
      </c>
      <c r="N1228" s="116">
        <v>0</v>
      </c>
      <c r="O1228" s="116">
        <v>0</v>
      </c>
      <c r="P1228" s="116">
        <v>0</v>
      </c>
      <c r="Q1228" s="27" t="str">
        <f t="shared" si="279"/>
        <v>Registered</v>
      </c>
      <c r="R1228" s="94">
        <f t="shared" si="280"/>
        <v>1</v>
      </c>
      <c r="S1228" s="95"/>
      <c r="T1228" s="117">
        <f t="shared" si="277"/>
        <v>569732</v>
      </c>
      <c r="U1228" s="117">
        <f t="shared" si="278"/>
        <v>0</v>
      </c>
    </row>
    <row r="1229" spans="1:21" x14ac:dyDescent="0.3">
      <c r="A1229" s="114">
        <v>604</v>
      </c>
      <c r="B1229" s="114" t="s">
        <v>1879</v>
      </c>
      <c r="C1229" s="114" t="s">
        <v>2005</v>
      </c>
      <c r="D1229" s="114" t="s">
        <v>4116</v>
      </c>
      <c r="E1229" s="114" t="s">
        <v>4117</v>
      </c>
      <c r="F1229" s="115">
        <v>44985</v>
      </c>
      <c r="G1229" s="114" t="s">
        <v>2325</v>
      </c>
      <c r="H1229" s="116">
        <v>5675000</v>
      </c>
      <c r="I1229" s="116">
        <v>5675000</v>
      </c>
      <c r="J1229" s="116">
        <v>5107500</v>
      </c>
      <c r="K1229" s="116">
        <v>567500</v>
      </c>
      <c r="L1229" s="116">
        <v>567500</v>
      </c>
      <c r="M1229" s="116">
        <v>0</v>
      </c>
      <c r="N1229" s="116">
        <v>0</v>
      </c>
      <c r="O1229" s="116">
        <v>0</v>
      </c>
      <c r="P1229" s="116">
        <v>0</v>
      </c>
      <c r="Q1229" s="27" t="str">
        <f t="shared" si="279"/>
        <v>Registered</v>
      </c>
      <c r="R1229" s="94">
        <f t="shared" si="280"/>
        <v>1</v>
      </c>
      <c r="S1229" s="95"/>
      <c r="T1229" s="117">
        <f t="shared" si="277"/>
        <v>567500</v>
      </c>
      <c r="U1229" s="117">
        <f t="shared" si="278"/>
        <v>0</v>
      </c>
    </row>
    <row r="1230" spans="1:21" x14ac:dyDescent="0.3">
      <c r="A1230" s="114">
        <v>634</v>
      </c>
      <c r="B1230" s="114" t="s">
        <v>1879</v>
      </c>
      <c r="C1230" s="114" t="s">
        <v>2005</v>
      </c>
      <c r="D1230" s="114" t="s">
        <v>9858</v>
      </c>
      <c r="E1230" s="114" t="s">
        <v>5188</v>
      </c>
      <c r="F1230" s="115">
        <v>45092</v>
      </c>
      <c r="G1230" s="114" t="s">
        <v>3007</v>
      </c>
      <c r="H1230" s="116">
        <v>8264286</v>
      </c>
      <c r="I1230" s="116">
        <v>8264286</v>
      </c>
      <c r="J1230" s="116">
        <v>7768068</v>
      </c>
      <c r="K1230" s="116">
        <v>496218</v>
      </c>
      <c r="L1230" s="116">
        <v>496218</v>
      </c>
      <c r="M1230" s="116">
        <v>0</v>
      </c>
      <c r="N1230" s="116">
        <v>0</v>
      </c>
      <c r="O1230" s="116">
        <v>0</v>
      </c>
      <c r="P1230" s="116">
        <v>0</v>
      </c>
      <c r="Q1230" s="27" t="str">
        <f t="shared" si="279"/>
        <v>Registered</v>
      </c>
      <c r="R1230" s="94">
        <f t="shared" si="280"/>
        <v>1</v>
      </c>
      <c r="S1230" s="95"/>
      <c r="T1230" s="117">
        <f t="shared" si="277"/>
        <v>496218</v>
      </c>
      <c r="U1230" s="117">
        <f t="shared" si="278"/>
        <v>0</v>
      </c>
    </row>
    <row r="1231" spans="1:21" x14ac:dyDescent="0.3">
      <c r="A1231" s="114">
        <v>781</v>
      </c>
      <c r="B1231" s="114" t="s">
        <v>1879</v>
      </c>
      <c r="C1231" s="114" t="s">
        <v>2005</v>
      </c>
      <c r="D1231" s="114" t="s">
        <v>3816</v>
      </c>
      <c r="E1231" s="114" t="s">
        <v>3817</v>
      </c>
      <c r="F1231" s="115">
        <v>45132</v>
      </c>
      <c r="G1231" s="114" t="s">
        <v>2619</v>
      </c>
      <c r="H1231" s="116">
        <v>7728571</v>
      </c>
      <c r="I1231" s="116">
        <v>7728571</v>
      </c>
      <c r="J1231" s="116">
        <v>7434313</v>
      </c>
      <c r="K1231" s="116">
        <v>294258</v>
      </c>
      <c r="L1231" s="116">
        <v>0</v>
      </c>
      <c r="M1231" s="116">
        <v>294258</v>
      </c>
      <c r="N1231" s="116">
        <v>0</v>
      </c>
      <c r="O1231" s="116">
        <v>0</v>
      </c>
      <c r="P1231" s="116">
        <v>0</v>
      </c>
      <c r="Q1231" s="27" t="str">
        <f t="shared" si="279"/>
        <v>Registered</v>
      </c>
      <c r="R1231" s="94">
        <f t="shared" si="280"/>
        <v>1</v>
      </c>
      <c r="S1231" s="95"/>
      <c r="T1231" s="117">
        <f t="shared" si="277"/>
        <v>294258</v>
      </c>
      <c r="U1231" s="117">
        <f t="shared" si="278"/>
        <v>0</v>
      </c>
    </row>
    <row r="1232" spans="1:21" x14ac:dyDescent="0.3">
      <c r="A1232" s="114">
        <v>792</v>
      </c>
      <c r="B1232" s="114" t="s">
        <v>1879</v>
      </c>
      <c r="C1232" s="114" t="s">
        <v>2005</v>
      </c>
      <c r="D1232" s="114" t="s">
        <v>4128</v>
      </c>
      <c r="E1232" s="114" t="s">
        <v>4129</v>
      </c>
      <c r="F1232" s="115">
        <v>44985</v>
      </c>
      <c r="G1232" s="114" t="s">
        <v>2159</v>
      </c>
      <c r="H1232" s="116">
        <v>5635500</v>
      </c>
      <c r="I1232" s="116">
        <v>5635500</v>
      </c>
      <c r="J1232" s="116">
        <v>5353725</v>
      </c>
      <c r="K1232" s="116">
        <v>281775</v>
      </c>
      <c r="L1232" s="116">
        <v>0</v>
      </c>
      <c r="M1232" s="116">
        <v>281775</v>
      </c>
      <c r="N1232" s="116">
        <v>0</v>
      </c>
      <c r="O1232" s="116">
        <v>0</v>
      </c>
      <c r="P1232" s="116">
        <v>0</v>
      </c>
      <c r="Q1232" s="27" t="str">
        <f t="shared" si="279"/>
        <v>Registered</v>
      </c>
      <c r="R1232" s="94">
        <f t="shared" si="280"/>
        <v>1</v>
      </c>
      <c r="S1232" s="95"/>
      <c r="T1232" s="117">
        <f t="shared" si="277"/>
        <v>281775</v>
      </c>
      <c r="U1232" s="117">
        <f t="shared" si="278"/>
        <v>0</v>
      </c>
    </row>
    <row r="1233" spans="1:21" x14ac:dyDescent="0.3">
      <c r="A1233" s="114">
        <v>1179</v>
      </c>
      <c r="B1233" s="114" t="s">
        <v>1879</v>
      </c>
      <c r="C1233" s="114" t="s">
        <v>2005</v>
      </c>
      <c r="D1233" s="114" t="s">
        <v>4904</v>
      </c>
      <c r="E1233" s="114" t="s">
        <v>4905</v>
      </c>
      <c r="F1233" s="115">
        <v>44922</v>
      </c>
      <c r="G1233" s="114" t="s">
        <v>3099</v>
      </c>
      <c r="H1233" s="116">
        <v>5580250</v>
      </c>
      <c r="I1233" s="116">
        <v>5580250</v>
      </c>
      <c r="J1233" s="116">
        <v>5580249.5</v>
      </c>
      <c r="K1233" s="116">
        <v>0.5</v>
      </c>
      <c r="L1233" s="116">
        <v>0</v>
      </c>
      <c r="M1233" s="116">
        <v>0.5</v>
      </c>
      <c r="N1233" s="116">
        <v>0</v>
      </c>
      <c r="O1233" s="116">
        <v>0</v>
      </c>
      <c r="P1233" s="116">
        <v>0</v>
      </c>
      <c r="Q1233" s="27" t="str">
        <f t="shared" si="279"/>
        <v>Registered</v>
      </c>
      <c r="R1233" s="94">
        <f t="shared" si="280"/>
        <v>1</v>
      </c>
      <c r="S1233" s="95"/>
      <c r="T1233" s="117">
        <f t="shared" si="277"/>
        <v>0.5</v>
      </c>
      <c r="U1233" s="117">
        <f t="shared" si="278"/>
        <v>0</v>
      </c>
    </row>
    <row r="1234" spans="1:21" x14ac:dyDescent="0.3">
      <c r="A1234" s="114">
        <v>7557</v>
      </c>
      <c r="B1234" s="114" t="s">
        <v>1879</v>
      </c>
      <c r="C1234" s="114" t="s">
        <v>2005</v>
      </c>
      <c r="D1234" s="114" t="s">
        <v>8052</v>
      </c>
      <c r="E1234" s="114" t="s">
        <v>8053</v>
      </c>
      <c r="F1234" s="115">
        <v>44916</v>
      </c>
      <c r="G1234" s="114" t="s">
        <v>2862</v>
      </c>
      <c r="H1234" s="116">
        <v>5631250</v>
      </c>
      <c r="I1234" s="116">
        <v>5631250</v>
      </c>
      <c r="J1234" s="116">
        <v>5631250</v>
      </c>
      <c r="K1234" s="116">
        <v>0</v>
      </c>
      <c r="L1234" s="116">
        <v>0</v>
      </c>
      <c r="M1234" s="116">
        <v>0</v>
      </c>
      <c r="N1234" s="116">
        <v>0</v>
      </c>
      <c r="O1234" s="116">
        <v>0</v>
      </c>
      <c r="P1234" s="116">
        <v>0</v>
      </c>
      <c r="Q1234" s="27" t="str">
        <f t="shared" si="279"/>
        <v>Registered</v>
      </c>
      <c r="R1234" s="94">
        <f t="shared" si="280"/>
        <v>1</v>
      </c>
      <c r="S1234" s="95"/>
      <c r="T1234" s="117">
        <f t="shared" si="277"/>
        <v>0</v>
      </c>
      <c r="U1234" s="117">
        <f t="shared" si="278"/>
        <v>0</v>
      </c>
    </row>
    <row r="1235" spans="1:21" x14ac:dyDescent="0.3">
      <c r="A1235" s="114">
        <v>7558</v>
      </c>
      <c r="B1235" s="114" t="s">
        <v>1879</v>
      </c>
      <c r="C1235" s="114" t="s">
        <v>2005</v>
      </c>
      <c r="D1235" s="114" t="s">
        <v>9461</v>
      </c>
      <c r="E1235" s="114" t="s">
        <v>9462</v>
      </c>
      <c r="F1235" s="115">
        <v>44970</v>
      </c>
      <c r="G1235" s="114" t="s">
        <v>4957</v>
      </c>
      <c r="H1235" s="116">
        <v>5719643</v>
      </c>
      <c r="I1235" s="116">
        <v>5719643</v>
      </c>
      <c r="J1235" s="116">
        <v>5719643</v>
      </c>
      <c r="K1235" s="116">
        <v>0</v>
      </c>
      <c r="L1235" s="116">
        <v>0</v>
      </c>
      <c r="M1235" s="116">
        <v>0</v>
      </c>
      <c r="N1235" s="116">
        <v>0</v>
      </c>
      <c r="O1235" s="116">
        <v>0</v>
      </c>
      <c r="P1235" s="116">
        <v>0</v>
      </c>
      <c r="Q1235" s="27" t="str">
        <f t="shared" si="279"/>
        <v>Registered</v>
      </c>
      <c r="R1235" s="94">
        <f t="shared" si="280"/>
        <v>1</v>
      </c>
      <c r="S1235" s="95"/>
      <c r="T1235" s="117">
        <f t="shared" si="277"/>
        <v>0</v>
      </c>
      <c r="U1235" s="117">
        <f t="shared" si="278"/>
        <v>0</v>
      </c>
    </row>
    <row r="1236" spans="1:21" x14ac:dyDescent="0.3">
      <c r="A1236" s="114">
        <v>7559</v>
      </c>
      <c r="B1236" s="114" t="s">
        <v>1879</v>
      </c>
      <c r="C1236" s="114" t="s">
        <v>2005</v>
      </c>
      <c r="D1236" s="114" t="s">
        <v>9993</v>
      </c>
      <c r="E1236" s="114" t="s">
        <v>9994</v>
      </c>
      <c r="F1236" s="115">
        <v>45287</v>
      </c>
      <c r="G1236" s="114" t="s">
        <v>2473</v>
      </c>
      <c r="H1236" s="116">
        <v>9059460</v>
      </c>
      <c r="I1236" s="116">
        <v>9059460</v>
      </c>
      <c r="J1236" s="116">
        <v>9059460</v>
      </c>
      <c r="K1236" s="116">
        <v>0</v>
      </c>
      <c r="L1236" s="116">
        <v>0</v>
      </c>
      <c r="M1236" s="116">
        <v>0</v>
      </c>
      <c r="N1236" s="116">
        <v>0</v>
      </c>
      <c r="O1236" s="116">
        <v>0</v>
      </c>
      <c r="P1236" s="116">
        <v>0</v>
      </c>
      <c r="Q1236" s="27" t="str">
        <f t="shared" si="279"/>
        <v>Registered</v>
      </c>
      <c r="R1236" s="94">
        <f t="shared" si="280"/>
        <v>1</v>
      </c>
      <c r="S1236" s="95"/>
      <c r="T1236" s="117">
        <f t="shared" si="277"/>
        <v>0</v>
      </c>
      <c r="U1236" s="117">
        <f t="shared" si="278"/>
        <v>0</v>
      </c>
    </row>
    <row r="1237" spans="1:21" x14ac:dyDescent="0.3">
      <c r="A1237" s="114">
        <v>7560</v>
      </c>
      <c r="B1237" s="114" t="s">
        <v>1879</v>
      </c>
      <c r="C1237" s="114" t="s">
        <v>2005</v>
      </c>
      <c r="D1237" s="114" t="s">
        <v>9984</v>
      </c>
      <c r="E1237" s="114" t="s">
        <v>9985</v>
      </c>
      <c r="F1237" s="115">
        <v>45159</v>
      </c>
      <c r="G1237" s="114" t="s">
        <v>5380</v>
      </c>
      <c r="H1237" s="116">
        <v>8532143</v>
      </c>
      <c r="I1237" s="116">
        <v>8532143</v>
      </c>
      <c r="J1237" s="116">
        <v>8532143</v>
      </c>
      <c r="K1237" s="116">
        <v>0</v>
      </c>
      <c r="L1237" s="116">
        <v>0</v>
      </c>
      <c r="M1237" s="116">
        <v>0</v>
      </c>
      <c r="N1237" s="116">
        <v>0</v>
      </c>
      <c r="O1237" s="116">
        <v>0</v>
      </c>
      <c r="P1237" s="116">
        <v>0</v>
      </c>
      <c r="Q1237" s="27" t="str">
        <f t="shared" si="279"/>
        <v>Registered</v>
      </c>
      <c r="R1237" s="94">
        <f t="shared" si="280"/>
        <v>1</v>
      </c>
      <c r="S1237" s="95"/>
      <c r="T1237" s="117">
        <f t="shared" si="277"/>
        <v>0</v>
      </c>
      <c r="U1237" s="117">
        <f t="shared" si="278"/>
        <v>0</v>
      </c>
    </row>
    <row r="1238" spans="1:21" x14ac:dyDescent="0.3">
      <c r="A1238" s="114">
        <v>7561</v>
      </c>
      <c r="B1238" s="114" t="s">
        <v>1879</v>
      </c>
      <c r="C1238" s="114" t="s">
        <v>2005</v>
      </c>
      <c r="D1238" s="114" t="s">
        <v>2633</v>
      </c>
      <c r="E1238" s="114" t="s">
        <v>2634</v>
      </c>
      <c r="F1238" s="115">
        <v>45016</v>
      </c>
      <c r="G1238" s="114" t="s">
        <v>2635</v>
      </c>
      <c r="H1238" s="116">
        <v>8509821</v>
      </c>
      <c r="I1238" s="116">
        <v>8509821</v>
      </c>
      <c r="J1238" s="116">
        <v>8509821</v>
      </c>
      <c r="K1238" s="116">
        <v>0</v>
      </c>
      <c r="L1238" s="116">
        <v>0</v>
      </c>
      <c r="M1238" s="116">
        <v>0</v>
      </c>
      <c r="N1238" s="116">
        <v>0</v>
      </c>
      <c r="O1238" s="116">
        <v>0</v>
      </c>
      <c r="P1238" s="116">
        <v>0</v>
      </c>
      <c r="Q1238" s="27" t="str">
        <f t="shared" si="279"/>
        <v>Registered</v>
      </c>
      <c r="R1238" s="94">
        <f t="shared" si="280"/>
        <v>1</v>
      </c>
      <c r="S1238" s="95"/>
      <c r="T1238" s="117">
        <f t="shared" si="277"/>
        <v>0</v>
      </c>
      <c r="U1238" s="117">
        <f t="shared" si="278"/>
        <v>0</v>
      </c>
    </row>
    <row r="1239" spans="1:21" x14ac:dyDescent="0.3">
      <c r="A1239" s="114">
        <v>7562</v>
      </c>
      <c r="B1239" s="114" t="s">
        <v>1879</v>
      </c>
      <c r="C1239" s="114" t="s">
        <v>2005</v>
      </c>
      <c r="D1239" s="114" t="s">
        <v>3525</v>
      </c>
      <c r="E1239" s="114" t="s">
        <v>3526</v>
      </c>
      <c r="F1239" s="115">
        <v>45090</v>
      </c>
      <c r="G1239" s="114" t="s">
        <v>3125</v>
      </c>
      <c r="H1239" s="116">
        <v>8442857</v>
      </c>
      <c r="I1239" s="116">
        <v>8442857</v>
      </c>
      <c r="J1239" s="116">
        <v>8442857</v>
      </c>
      <c r="K1239" s="116">
        <v>0</v>
      </c>
      <c r="L1239" s="116">
        <v>0</v>
      </c>
      <c r="M1239" s="116">
        <v>0</v>
      </c>
      <c r="N1239" s="116">
        <v>0</v>
      </c>
      <c r="O1239" s="116">
        <v>0</v>
      </c>
      <c r="P1239" s="116">
        <v>0</v>
      </c>
      <c r="Q1239" s="27" t="str">
        <f t="shared" si="279"/>
        <v>Registered</v>
      </c>
      <c r="R1239" s="94">
        <f t="shared" si="280"/>
        <v>1</v>
      </c>
      <c r="S1239" s="95"/>
      <c r="T1239" s="117">
        <f t="shared" si="277"/>
        <v>0</v>
      </c>
      <c r="U1239" s="117">
        <f t="shared" si="278"/>
        <v>0</v>
      </c>
    </row>
    <row r="1240" spans="1:21" x14ac:dyDescent="0.3">
      <c r="A1240" s="114">
        <v>7563</v>
      </c>
      <c r="B1240" s="114" t="s">
        <v>1879</v>
      </c>
      <c r="C1240" s="114" t="s">
        <v>2005</v>
      </c>
      <c r="D1240" s="114" t="s">
        <v>4105</v>
      </c>
      <c r="E1240" s="114" t="s">
        <v>4106</v>
      </c>
      <c r="F1240" s="115">
        <v>45045</v>
      </c>
      <c r="G1240" s="114" t="s">
        <v>2998</v>
      </c>
      <c r="H1240" s="116">
        <v>5693750</v>
      </c>
      <c r="I1240" s="116">
        <v>5693750</v>
      </c>
      <c r="J1240" s="116">
        <v>5693750</v>
      </c>
      <c r="K1240" s="116">
        <v>0</v>
      </c>
      <c r="L1240" s="116">
        <v>0</v>
      </c>
      <c r="M1240" s="116">
        <v>0</v>
      </c>
      <c r="N1240" s="116">
        <v>0</v>
      </c>
      <c r="O1240" s="116">
        <v>0</v>
      </c>
      <c r="P1240" s="116">
        <v>0</v>
      </c>
      <c r="Q1240" s="27" t="str">
        <f t="shared" si="279"/>
        <v>Registered</v>
      </c>
      <c r="R1240" s="94">
        <f t="shared" si="280"/>
        <v>1</v>
      </c>
      <c r="S1240" s="95"/>
      <c r="T1240" s="117">
        <f t="shared" si="277"/>
        <v>0</v>
      </c>
      <c r="U1240" s="117">
        <f t="shared" si="278"/>
        <v>0</v>
      </c>
    </row>
    <row r="1241" spans="1:21" x14ac:dyDescent="0.3">
      <c r="A1241" s="114">
        <v>7564</v>
      </c>
      <c r="B1241" s="114" t="s">
        <v>1879</v>
      </c>
      <c r="C1241" s="114" t="s">
        <v>2005</v>
      </c>
      <c r="D1241" s="114" t="s">
        <v>3156</v>
      </c>
      <c r="E1241" s="114" t="s">
        <v>3157</v>
      </c>
      <c r="F1241" s="115">
        <v>45092</v>
      </c>
      <c r="G1241" s="114" t="s">
        <v>3158</v>
      </c>
      <c r="H1241" s="116">
        <v>5585714</v>
      </c>
      <c r="I1241" s="116">
        <v>5585714</v>
      </c>
      <c r="J1241" s="116">
        <v>5585714</v>
      </c>
      <c r="K1241" s="116">
        <v>0</v>
      </c>
      <c r="L1241" s="116">
        <v>0</v>
      </c>
      <c r="M1241" s="116">
        <v>0</v>
      </c>
      <c r="N1241" s="116">
        <v>0</v>
      </c>
      <c r="O1241" s="116">
        <v>0</v>
      </c>
      <c r="P1241" s="116">
        <v>0</v>
      </c>
      <c r="Q1241" s="27" t="str">
        <f t="shared" si="279"/>
        <v>Registered</v>
      </c>
      <c r="R1241" s="94">
        <f t="shared" si="280"/>
        <v>1</v>
      </c>
      <c r="S1241" s="95"/>
      <c r="T1241" s="117">
        <f t="shared" si="277"/>
        <v>0</v>
      </c>
      <c r="U1241" s="117">
        <f t="shared" si="278"/>
        <v>0</v>
      </c>
    </row>
    <row r="1242" spans="1:21" x14ac:dyDescent="0.3">
      <c r="A1242" s="114">
        <v>7565</v>
      </c>
      <c r="B1242" s="114" t="s">
        <v>1879</v>
      </c>
      <c r="C1242" s="114" t="s">
        <v>2005</v>
      </c>
      <c r="D1242" s="114" t="s">
        <v>8058</v>
      </c>
      <c r="E1242" s="114" t="s">
        <v>8059</v>
      </c>
      <c r="F1242" s="115">
        <v>45016</v>
      </c>
      <c r="G1242" s="114" t="s">
        <v>3094</v>
      </c>
      <c r="H1242" s="116">
        <v>8541964</v>
      </c>
      <c r="I1242" s="116">
        <v>8541964</v>
      </c>
      <c r="J1242" s="116">
        <v>8541964</v>
      </c>
      <c r="K1242" s="116">
        <v>0</v>
      </c>
      <c r="L1242" s="116">
        <v>0</v>
      </c>
      <c r="M1242" s="116">
        <v>0</v>
      </c>
      <c r="N1242" s="116">
        <v>0</v>
      </c>
      <c r="O1242" s="116">
        <v>0</v>
      </c>
      <c r="P1242" s="116">
        <v>0</v>
      </c>
      <c r="Q1242" s="27" t="str">
        <f t="shared" si="279"/>
        <v>Registered</v>
      </c>
      <c r="R1242" s="94">
        <f t="shared" si="280"/>
        <v>1</v>
      </c>
      <c r="S1242" s="95"/>
      <c r="T1242" s="117">
        <f t="shared" si="277"/>
        <v>0</v>
      </c>
      <c r="U1242" s="117">
        <f t="shared" si="278"/>
        <v>0</v>
      </c>
    </row>
    <row r="1243" spans="1:21" x14ac:dyDescent="0.3">
      <c r="A1243" s="114">
        <v>7566</v>
      </c>
      <c r="B1243" s="114" t="s">
        <v>1879</v>
      </c>
      <c r="C1243" s="114" t="s">
        <v>2005</v>
      </c>
      <c r="D1243" s="114" t="s">
        <v>2323</v>
      </c>
      <c r="E1243" s="114" t="s">
        <v>2324</v>
      </c>
      <c r="F1243" s="115">
        <v>44964</v>
      </c>
      <c r="G1243" s="114" t="s">
        <v>2325</v>
      </c>
      <c r="H1243" s="116">
        <v>8353571</v>
      </c>
      <c r="I1243" s="116">
        <v>8353571</v>
      </c>
      <c r="J1243" s="116">
        <v>8353571</v>
      </c>
      <c r="K1243" s="116">
        <v>0</v>
      </c>
      <c r="L1243" s="116">
        <v>0</v>
      </c>
      <c r="M1243" s="116">
        <v>0</v>
      </c>
      <c r="N1243" s="116">
        <v>0</v>
      </c>
      <c r="O1243" s="116">
        <v>0</v>
      </c>
      <c r="P1243" s="116">
        <v>0</v>
      </c>
      <c r="Q1243" s="27" t="str">
        <f t="shared" si="279"/>
        <v>Registered</v>
      </c>
      <c r="R1243" s="94">
        <f t="shared" si="280"/>
        <v>1</v>
      </c>
      <c r="S1243" s="95"/>
      <c r="T1243" s="117">
        <f t="shared" si="277"/>
        <v>0</v>
      </c>
      <c r="U1243" s="117">
        <f t="shared" si="278"/>
        <v>0</v>
      </c>
    </row>
    <row r="1244" spans="1:21" x14ac:dyDescent="0.3">
      <c r="A1244" s="114">
        <v>7567</v>
      </c>
      <c r="B1244" s="114" t="s">
        <v>1879</v>
      </c>
      <c r="C1244" s="114" t="s">
        <v>2005</v>
      </c>
      <c r="D1244" s="114" t="s">
        <v>4221</v>
      </c>
      <c r="E1244" s="114" t="s">
        <v>4222</v>
      </c>
      <c r="F1244" s="115">
        <v>45045</v>
      </c>
      <c r="G1244" s="114" t="s">
        <v>1365</v>
      </c>
      <c r="H1244" s="116">
        <v>5719643</v>
      </c>
      <c r="I1244" s="116">
        <v>5719643</v>
      </c>
      <c r="J1244" s="116">
        <v>5719643</v>
      </c>
      <c r="K1244" s="116">
        <v>0</v>
      </c>
      <c r="L1244" s="116">
        <v>0</v>
      </c>
      <c r="M1244" s="116">
        <v>0</v>
      </c>
      <c r="N1244" s="116">
        <v>0</v>
      </c>
      <c r="O1244" s="116">
        <v>0</v>
      </c>
      <c r="P1244" s="116">
        <v>0</v>
      </c>
      <c r="Q1244" s="27" t="str">
        <f t="shared" si="279"/>
        <v>Registered</v>
      </c>
      <c r="R1244" s="94">
        <f t="shared" si="280"/>
        <v>1</v>
      </c>
      <c r="S1244" s="95"/>
      <c r="T1244" s="117">
        <f t="shared" si="277"/>
        <v>0</v>
      </c>
      <c r="U1244" s="117">
        <f t="shared" si="278"/>
        <v>0</v>
      </c>
    </row>
    <row r="1245" spans="1:21" x14ac:dyDescent="0.3">
      <c r="A1245" s="114">
        <v>7568</v>
      </c>
      <c r="B1245" s="114" t="s">
        <v>1879</v>
      </c>
      <c r="C1245" s="114" t="s">
        <v>2005</v>
      </c>
      <c r="D1245" s="114" t="s">
        <v>4087</v>
      </c>
      <c r="E1245" s="114" t="s">
        <v>4088</v>
      </c>
      <c r="F1245" s="115">
        <v>45033</v>
      </c>
      <c r="G1245" s="114" t="s">
        <v>3790</v>
      </c>
      <c r="H1245" s="116">
        <v>5746429</v>
      </c>
      <c r="I1245" s="116">
        <v>5746429</v>
      </c>
      <c r="J1245" s="116">
        <v>5746429</v>
      </c>
      <c r="K1245" s="116">
        <v>0</v>
      </c>
      <c r="L1245" s="116">
        <v>0</v>
      </c>
      <c r="M1245" s="116">
        <v>0</v>
      </c>
      <c r="N1245" s="116">
        <v>0</v>
      </c>
      <c r="O1245" s="116">
        <v>0</v>
      </c>
      <c r="P1245" s="116">
        <v>0</v>
      </c>
      <c r="Q1245" s="27" t="str">
        <f t="shared" si="279"/>
        <v>Registered</v>
      </c>
      <c r="R1245" s="94">
        <f t="shared" si="280"/>
        <v>1</v>
      </c>
      <c r="S1245" s="95"/>
      <c r="T1245" s="117">
        <f t="shared" si="277"/>
        <v>0</v>
      </c>
      <c r="U1245" s="117">
        <f t="shared" si="278"/>
        <v>0</v>
      </c>
    </row>
    <row r="1246" spans="1:21" x14ac:dyDescent="0.3">
      <c r="A1246" s="114">
        <v>7569</v>
      </c>
      <c r="B1246" s="114" t="s">
        <v>1879</v>
      </c>
      <c r="C1246" s="114" t="s">
        <v>2005</v>
      </c>
      <c r="D1246" s="114" t="s">
        <v>3532</v>
      </c>
      <c r="E1246" s="114" t="s">
        <v>3533</v>
      </c>
      <c r="F1246" s="115">
        <v>45133</v>
      </c>
      <c r="G1246" s="114" t="s">
        <v>3534</v>
      </c>
      <c r="H1246" s="116">
        <v>8353571</v>
      </c>
      <c r="I1246" s="116">
        <v>8353571</v>
      </c>
      <c r="J1246" s="116">
        <v>8353571</v>
      </c>
      <c r="K1246" s="116">
        <v>0</v>
      </c>
      <c r="L1246" s="116">
        <v>0</v>
      </c>
      <c r="M1246" s="116">
        <v>0</v>
      </c>
      <c r="N1246" s="116">
        <v>0</v>
      </c>
      <c r="O1246" s="116">
        <v>0</v>
      </c>
      <c r="P1246" s="116">
        <v>0</v>
      </c>
      <c r="Q1246" s="27" t="str">
        <f t="shared" si="279"/>
        <v>Registered</v>
      </c>
      <c r="R1246" s="94">
        <f t="shared" si="280"/>
        <v>1</v>
      </c>
      <c r="S1246" s="95"/>
      <c r="T1246" s="117">
        <f t="shared" si="277"/>
        <v>0</v>
      </c>
      <c r="U1246" s="117">
        <f t="shared" si="278"/>
        <v>0</v>
      </c>
    </row>
    <row r="1247" spans="1:21" x14ac:dyDescent="0.3">
      <c r="A1247" s="114">
        <v>7570</v>
      </c>
      <c r="B1247" s="114" t="s">
        <v>1879</v>
      </c>
      <c r="C1247" s="114" t="s">
        <v>2005</v>
      </c>
      <c r="D1247" s="114" t="s">
        <v>4139</v>
      </c>
      <c r="E1247" s="114" t="s">
        <v>4140</v>
      </c>
      <c r="F1247" s="115">
        <v>45012</v>
      </c>
      <c r="G1247" s="114" t="s">
        <v>2541</v>
      </c>
      <c r="H1247" s="116">
        <v>5585714</v>
      </c>
      <c r="I1247" s="116">
        <v>5585714</v>
      </c>
      <c r="J1247" s="116">
        <v>5585714</v>
      </c>
      <c r="K1247" s="116">
        <v>0</v>
      </c>
      <c r="L1247" s="116">
        <v>0</v>
      </c>
      <c r="M1247" s="116">
        <v>0</v>
      </c>
      <c r="N1247" s="116">
        <v>0</v>
      </c>
      <c r="O1247" s="116">
        <v>0</v>
      </c>
      <c r="P1247" s="116">
        <v>0</v>
      </c>
      <c r="Q1247" s="27" t="str">
        <f t="shared" si="279"/>
        <v>Registered</v>
      </c>
      <c r="R1247" s="94">
        <f t="shared" si="280"/>
        <v>1</v>
      </c>
      <c r="S1247" s="95"/>
      <c r="T1247" s="117">
        <f t="shared" si="277"/>
        <v>0</v>
      </c>
      <c r="U1247" s="117">
        <f t="shared" si="278"/>
        <v>0</v>
      </c>
    </row>
    <row r="1248" spans="1:21" x14ac:dyDescent="0.3">
      <c r="A1248" s="114">
        <v>7571</v>
      </c>
      <c r="B1248" s="114" t="s">
        <v>1879</v>
      </c>
      <c r="C1248" s="114" t="s">
        <v>2005</v>
      </c>
      <c r="D1248" s="114" t="s">
        <v>4121</v>
      </c>
      <c r="E1248" s="114" t="s">
        <v>4122</v>
      </c>
      <c r="F1248" s="115">
        <v>44943</v>
      </c>
      <c r="G1248" s="114" t="s">
        <v>4123</v>
      </c>
      <c r="H1248" s="116">
        <v>5652679</v>
      </c>
      <c r="I1248" s="116">
        <v>5652679</v>
      </c>
      <c r="J1248" s="116">
        <v>5652679</v>
      </c>
      <c r="K1248" s="116">
        <v>0</v>
      </c>
      <c r="L1248" s="116">
        <v>0</v>
      </c>
      <c r="M1248" s="116">
        <v>0</v>
      </c>
      <c r="N1248" s="116">
        <v>0</v>
      </c>
      <c r="O1248" s="116">
        <v>0</v>
      </c>
      <c r="P1248" s="116">
        <v>0</v>
      </c>
      <c r="Q1248" s="27" t="str">
        <f t="shared" si="279"/>
        <v>Registered</v>
      </c>
      <c r="R1248" s="94">
        <f t="shared" si="280"/>
        <v>1</v>
      </c>
      <c r="S1248" s="95"/>
      <c r="T1248" s="117">
        <f t="shared" si="277"/>
        <v>0</v>
      </c>
      <c r="U1248" s="117">
        <f t="shared" si="278"/>
        <v>0</v>
      </c>
    </row>
    <row r="1249" spans="1:21" x14ac:dyDescent="0.3">
      <c r="A1249" s="114">
        <v>7572</v>
      </c>
      <c r="B1249" s="114" t="s">
        <v>1879</v>
      </c>
      <c r="C1249" s="114" t="s">
        <v>2005</v>
      </c>
      <c r="D1249" s="114" t="s">
        <v>3498</v>
      </c>
      <c r="E1249" s="114" t="s">
        <v>3499</v>
      </c>
      <c r="F1249" s="115">
        <v>44916</v>
      </c>
      <c r="G1249" s="114" t="s">
        <v>3500</v>
      </c>
      <c r="H1249" s="116">
        <v>8487500</v>
      </c>
      <c r="I1249" s="116">
        <v>8487500</v>
      </c>
      <c r="J1249" s="116">
        <v>8487500</v>
      </c>
      <c r="K1249" s="116">
        <v>0</v>
      </c>
      <c r="L1249" s="116">
        <v>0</v>
      </c>
      <c r="M1249" s="116">
        <v>0</v>
      </c>
      <c r="N1249" s="116">
        <v>0</v>
      </c>
      <c r="O1249" s="116">
        <v>0</v>
      </c>
      <c r="P1249" s="116">
        <v>0</v>
      </c>
      <c r="Q1249" s="27" t="str">
        <f t="shared" si="279"/>
        <v>Registered</v>
      </c>
      <c r="R1249" s="94">
        <f t="shared" si="280"/>
        <v>1</v>
      </c>
      <c r="S1249" s="95"/>
      <c r="T1249" s="117">
        <f t="shared" si="277"/>
        <v>0</v>
      </c>
      <c r="U1249" s="117">
        <f t="shared" si="278"/>
        <v>0</v>
      </c>
    </row>
    <row r="1250" spans="1:21" x14ac:dyDescent="0.3">
      <c r="A1250" s="114">
        <v>7573</v>
      </c>
      <c r="B1250" s="114" t="s">
        <v>1879</v>
      </c>
      <c r="C1250" s="114" t="s">
        <v>2005</v>
      </c>
      <c r="D1250" s="114" t="s">
        <v>4110</v>
      </c>
      <c r="E1250" s="114" t="s">
        <v>4111</v>
      </c>
      <c r="F1250" s="115">
        <v>44985</v>
      </c>
      <c r="G1250" s="114" t="s">
        <v>4112</v>
      </c>
      <c r="H1250" s="116">
        <v>5675000</v>
      </c>
      <c r="I1250" s="116">
        <v>5675000</v>
      </c>
      <c r="J1250" s="116">
        <v>5675000</v>
      </c>
      <c r="K1250" s="116">
        <v>0</v>
      </c>
      <c r="L1250" s="116">
        <v>0</v>
      </c>
      <c r="M1250" s="116">
        <v>0</v>
      </c>
      <c r="N1250" s="116">
        <v>0</v>
      </c>
      <c r="O1250" s="116">
        <v>0</v>
      </c>
      <c r="P1250" s="116">
        <v>0</v>
      </c>
      <c r="Q1250" s="27" t="str">
        <f t="shared" si="279"/>
        <v>Registered</v>
      </c>
      <c r="R1250" s="94">
        <f t="shared" si="280"/>
        <v>1</v>
      </c>
      <c r="S1250" s="95"/>
      <c r="T1250" s="117">
        <f t="shared" si="277"/>
        <v>0</v>
      </c>
      <c r="U1250" s="117">
        <f t="shared" si="278"/>
        <v>0</v>
      </c>
    </row>
    <row r="1251" spans="1:21" x14ac:dyDescent="0.3">
      <c r="A1251" s="114">
        <v>7574</v>
      </c>
      <c r="B1251" s="114" t="s">
        <v>1879</v>
      </c>
      <c r="C1251" s="114" t="s">
        <v>2005</v>
      </c>
      <c r="D1251" s="114" t="s">
        <v>4124</v>
      </c>
      <c r="E1251" s="114" t="s">
        <v>4125</v>
      </c>
      <c r="F1251" s="115">
        <v>44943</v>
      </c>
      <c r="G1251" s="114" t="s">
        <v>4123</v>
      </c>
      <c r="H1251" s="116">
        <v>5652679</v>
      </c>
      <c r="I1251" s="116">
        <v>5652679</v>
      </c>
      <c r="J1251" s="116">
        <v>5652679</v>
      </c>
      <c r="K1251" s="116">
        <v>0</v>
      </c>
      <c r="L1251" s="116">
        <v>0</v>
      </c>
      <c r="M1251" s="116">
        <v>0</v>
      </c>
      <c r="N1251" s="116">
        <v>0</v>
      </c>
      <c r="O1251" s="116">
        <v>0</v>
      </c>
      <c r="P1251" s="116">
        <v>0</v>
      </c>
      <c r="Q1251" s="27" t="str">
        <f t="shared" si="279"/>
        <v>Registered</v>
      </c>
      <c r="R1251" s="94">
        <f t="shared" si="280"/>
        <v>1</v>
      </c>
      <c r="S1251" s="95"/>
      <c r="T1251" s="117">
        <f t="shared" si="277"/>
        <v>0</v>
      </c>
      <c r="U1251" s="117">
        <f t="shared" si="278"/>
        <v>0</v>
      </c>
    </row>
    <row r="1252" spans="1:21" x14ac:dyDescent="0.3">
      <c r="A1252" s="114">
        <v>7575</v>
      </c>
      <c r="B1252" s="114" t="s">
        <v>1879</v>
      </c>
      <c r="C1252" s="114" t="s">
        <v>2005</v>
      </c>
      <c r="D1252" s="114" t="s">
        <v>3418</v>
      </c>
      <c r="E1252" s="114" t="s">
        <v>3419</v>
      </c>
      <c r="F1252" s="115">
        <v>45075</v>
      </c>
      <c r="G1252" s="114" t="s">
        <v>3420</v>
      </c>
      <c r="H1252" s="116">
        <v>8596600</v>
      </c>
      <c r="I1252" s="116">
        <v>8596600</v>
      </c>
      <c r="J1252" s="116">
        <v>8596600</v>
      </c>
      <c r="K1252" s="116">
        <v>0</v>
      </c>
      <c r="L1252" s="116">
        <v>0</v>
      </c>
      <c r="M1252" s="116">
        <v>0</v>
      </c>
      <c r="N1252" s="116">
        <v>0</v>
      </c>
      <c r="O1252" s="116">
        <v>0</v>
      </c>
      <c r="P1252" s="116">
        <v>0</v>
      </c>
      <c r="Q1252" s="27" t="str">
        <f t="shared" si="279"/>
        <v>Registered</v>
      </c>
      <c r="R1252" s="94">
        <f t="shared" si="280"/>
        <v>1</v>
      </c>
      <c r="S1252" s="95"/>
      <c r="T1252" s="117">
        <f t="shared" si="277"/>
        <v>0</v>
      </c>
      <c r="U1252" s="117">
        <f t="shared" si="278"/>
        <v>0</v>
      </c>
    </row>
    <row r="1253" spans="1:21" x14ac:dyDescent="0.3">
      <c r="A1253" s="114">
        <v>7576</v>
      </c>
      <c r="B1253" s="114" t="s">
        <v>1879</v>
      </c>
      <c r="C1253" s="114" t="s">
        <v>2005</v>
      </c>
      <c r="D1253" s="114" t="s">
        <v>4107</v>
      </c>
      <c r="E1253" s="114" t="s">
        <v>4108</v>
      </c>
      <c r="F1253" s="115">
        <v>44895</v>
      </c>
      <c r="G1253" s="114" t="s">
        <v>4109</v>
      </c>
      <c r="H1253" s="116">
        <v>5688393</v>
      </c>
      <c r="I1253" s="116">
        <v>5688393</v>
      </c>
      <c r="J1253" s="116">
        <v>5688393</v>
      </c>
      <c r="K1253" s="116">
        <v>0</v>
      </c>
      <c r="L1253" s="116">
        <v>0</v>
      </c>
      <c r="M1253" s="116">
        <v>0</v>
      </c>
      <c r="N1253" s="116">
        <v>0</v>
      </c>
      <c r="O1253" s="116">
        <v>0</v>
      </c>
      <c r="P1253" s="116">
        <v>0</v>
      </c>
      <c r="Q1253" s="27" t="str">
        <f t="shared" si="279"/>
        <v>Registered</v>
      </c>
      <c r="R1253" s="94">
        <f t="shared" si="280"/>
        <v>1</v>
      </c>
      <c r="S1253" s="95"/>
      <c r="T1253" s="117">
        <f t="shared" si="277"/>
        <v>0</v>
      </c>
      <c r="U1253" s="117">
        <f t="shared" si="278"/>
        <v>0</v>
      </c>
    </row>
    <row r="1254" spans="1:21" x14ac:dyDescent="0.3">
      <c r="A1254" s="114">
        <v>7577</v>
      </c>
      <c r="B1254" s="114" t="s">
        <v>1879</v>
      </c>
      <c r="C1254" s="114" t="s">
        <v>2005</v>
      </c>
      <c r="D1254" s="114" t="s">
        <v>3479</v>
      </c>
      <c r="E1254" s="114" t="s">
        <v>3480</v>
      </c>
      <c r="F1254" s="115">
        <v>45012</v>
      </c>
      <c r="G1254" s="114" t="s">
        <v>2016</v>
      </c>
      <c r="H1254" s="116">
        <v>8541964</v>
      </c>
      <c r="I1254" s="116">
        <v>8541964</v>
      </c>
      <c r="J1254" s="116">
        <v>8541964</v>
      </c>
      <c r="K1254" s="116">
        <v>0</v>
      </c>
      <c r="L1254" s="116">
        <v>0</v>
      </c>
      <c r="M1254" s="116">
        <v>0</v>
      </c>
      <c r="N1254" s="116">
        <v>0</v>
      </c>
      <c r="O1254" s="116">
        <v>0</v>
      </c>
      <c r="P1254" s="116">
        <v>0</v>
      </c>
      <c r="Q1254" s="27" t="str">
        <f t="shared" si="279"/>
        <v>Registered</v>
      </c>
      <c r="R1254" s="94">
        <f t="shared" si="280"/>
        <v>1</v>
      </c>
      <c r="S1254" s="95"/>
      <c r="T1254" s="117">
        <f t="shared" si="277"/>
        <v>0</v>
      </c>
      <c r="U1254" s="117">
        <f t="shared" si="278"/>
        <v>0</v>
      </c>
    </row>
    <row r="1255" spans="1:21" x14ac:dyDescent="0.3">
      <c r="A1255" s="114">
        <v>7578</v>
      </c>
      <c r="B1255" s="114" t="s">
        <v>1879</v>
      </c>
      <c r="C1255" s="114" t="s">
        <v>2005</v>
      </c>
      <c r="D1255" s="114" t="s">
        <v>4126</v>
      </c>
      <c r="E1255" s="114" t="s">
        <v>4127</v>
      </c>
      <c r="F1255" s="115">
        <v>45000</v>
      </c>
      <c r="G1255" s="114" t="s">
        <v>4104</v>
      </c>
      <c r="H1255" s="116">
        <v>5652679</v>
      </c>
      <c r="I1255" s="116">
        <v>5652679</v>
      </c>
      <c r="J1255" s="116">
        <v>5652679</v>
      </c>
      <c r="K1255" s="116">
        <v>0</v>
      </c>
      <c r="L1255" s="116">
        <v>0</v>
      </c>
      <c r="M1255" s="116">
        <v>0</v>
      </c>
      <c r="N1255" s="116">
        <v>0</v>
      </c>
      <c r="O1255" s="116">
        <v>0</v>
      </c>
      <c r="P1255" s="116">
        <v>0</v>
      </c>
      <c r="Q1255" s="27" t="str">
        <f t="shared" si="279"/>
        <v>Registered</v>
      </c>
      <c r="R1255" s="94">
        <f t="shared" si="280"/>
        <v>1</v>
      </c>
      <c r="S1255" s="95"/>
      <c r="T1255" s="117">
        <f t="shared" si="277"/>
        <v>0</v>
      </c>
      <c r="U1255" s="117">
        <f t="shared" si="278"/>
        <v>0</v>
      </c>
    </row>
    <row r="1256" spans="1:21" x14ac:dyDescent="0.3">
      <c r="A1256" s="114">
        <v>7579</v>
      </c>
      <c r="B1256" s="114" t="s">
        <v>1879</v>
      </c>
      <c r="C1256" s="114" t="s">
        <v>2005</v>
      </c>
      <c r="D1256" s="114" t="s">
        <v>2663</v>
      </c>
      <c r="E1256" s="114" t="s">
        <v>2664</v>
      </c>
      <c r="F1256" s="115">
        <v>44895</v>
      </c>
      <c r="G1256" s="114" t="s">
        <v>2665</v>
      </c>
      <c r="H1256" s="116">
        <v>8264286</v>
      </c>
      <c r="I1256" s="116">
        <v>8264286</v>
      </c>
      <c r="J1256" s="116">
        <v>8264286</v>
      </c>
      <c r="K1256" s="116">
        <v>0</v>
      </c>
      <c r="L1256" s="116">
        <v>0</v>
      </c>
      <c r="M1256" s="116">
        <v>0</v>
      </c>
      <c r="N1256" s="116">
        <v>0</v>
      </c>
      <c r="O1256" s="116">
        <v>0</v>
      </c>
      <c r="P1256" s="116">
        <v>0</v>
      </c>
      <c r="Q1256" s="27" t="str">
        <f t="shared" si="279"/>
        <v>Registered</v>
      </c>
      <c r="R1256" s="94">
        <f t="shared" si="280"/>
        <v>1</v>
      </c>
      <c r="S1256" s="95"/>
      <c r="T1256" s="117">
        <f t="shared" si="277"/>
        <v>0</v>
      </c>
      <c r="U1256" s="117">
        <f t="shared" si="278"/>
        <v>0</v>
      </c>
    </row>
    <row r="1257" spans="1:21" x14ac:dyDescent="0.3">
      <c r="A1257" s="114">
        <v>7580</v>
      </c>
      <c r="B1257" s="114" t="s">
        <v>1879</v>
      </c>
      <c r="C1257" s="114" t="s">
        <v>2005</v>
      </c>
      <c r="D1257" s="114" t="s">
        <v>8060</v>
      </c>
      <c r="E1257" s="114" t="s">
        <v>8061</v>
      </c>
      <c r="F1257" s="115">
        <v>44895</v>
      </c>
      <c r="G1257" s="114" t="s">
        <v>2346</v>
      </c>
      <c r="H1257" s="116">
        <v>8175000</v>
      </c>
      <c r="I1257" s="116">
        <v>8175000</v>
      </c>
      <c r="J1257" s="116">
        <v>8175000</v>
      </c>
      <c r="K1257" s="116">
        <v>0</v>
      </c>
      <c r="L1257" s="116">
        <v>0</v>
      </c>
      <c r="M1257" s="116">
        <v>0</v>
      </c>
      <c r="N1257" s="116">
        <v>0</v>
      </c>
      <c r="O1257" s="116">
        <v>0</v>
      </c>
      <c r="P1257" s="116">
        <v>0</v>
      </c>
      <c r="Q1257" s="27" t="str">
        <f t="shared" si="279"/>
        <v>Registered</v>
      </c>
      <c r="R1257" s="94">
        <f t="shared" si="280"/>
        <v>1</v>
      </c>
      <c r="S1257" s="95"/>
      <c r="T1257" s="117">
        <f t="shared" si="277"/>
        <v>0</v>
      </c>
      <c r="U1257" s="117">
        <f t="shared" si="278"/>
        <v>0</v>
      </c>
    </row>
    <row r="1258" spans="1:21" x14ac:dyDescent="0.3">
      <c r="A1258" s="114">
        <v>7581</v>
      </c>
      <c r="B1258" s="114" t="s">
        <v>1879</v>
      </c>
      <c r="C1258" s="114" t="s">
        <v>2005</v>
      </c>
      <c r="D1258" s="114" t="s">
        <v>8062</v>
      </c>
      <c r="E1258" s="114" t="s">
        <v>8063</v>
      </c>
      <c r="F1258" s="115">
        <v>44943</v>
      </c>
      <c r="G1258" s="114" t="s">
        <v>4115</v>
      </c>
      <c r="H1258" s="116">
        <v>5675000</v>
      </c>
      <c r="I1258" s="116">
        <v>5675000</v>
      </c>
      <c r="J1258" s="116">
        <v>5675000</v>
      </c>
      <c r="K1258" s="116">
        <v>0</v>
      </c>
      <c r="L1258" s="116">
        <v>0</v>
      </c>
      <c r="M1258" s="116">
        <v>0</v>
      </c>
      <c r="N1258" s="116">
        <v>0</v>
      </c>
      <c r="O1258" s="116">
        <v>0</v>
      </c>
      <c r="P1258" s="116">
        <v>0</v>
      </c>
      <c r="Q1258" s="27" t="str">
        <f t="shared" si="279"/>
        <v>Registered</v>
      </c>
      <c r="R1258" s="94">
        <f t="shared" si="280"/>
        <v>1</v>
      </c>
      <c r="S1258" s="95"/>
      <c r="T1258" s="117">
        <f t="shared" si="277"/>
        <v>0</v>
      </c>
      <c r="U1258" s="117">
        <f t="shared" si="278"/>
        <v>0</v>
      </c>
    </row>
    <row r="1259" spans="1:21" x14ac:dyDescent="0.3">
      <c r="A1259" s="114">
        <v>7582</v>
      </c>
      <c r="B1259" s="114" t="s">
        <v>1879</v>
      </c>
      <c r="C1259" s="114" t="s">
        <v>2005</v>
      </c>
      <c r="D1259" s="114" t="s">
        <v>4113</v>
      </c>
      <c r="E1259" s="114" t="s">
        <v>4114</v>
      </c>
      <c r="F1259" s="115">
        <v>44953</v>
      </c>
      <c r="G1259" s="114" t="s">
        <v>4115</v>
      </c>
      <c r="H1259" s="116">
        <v>5675000</v>
      </c>
      <c r="I1259" s="116">
        <v>5675000</v>
      </c>
      <c r="J1259" s="116">
        <v>5675000</v>
      </c>
      <c r="K1259" s="116">
        <v>0</v>
      </c>
      <c r="L1259" s="116">
        <v>0</v>
      </c>
      <c r="M1259" s="116">
        <v>0</v>
      </c>
      <c r="N1259" s="116">
        <v>0</v>
      </c>
      <c r="O1259" s="116">
        <v>0</v>
      </c>
      <c r="P1259" s="116">
        <v>0</v>
      </c>
      <c r="Q1259" s="27" t="str">
        <f t="shared" si="279"/>
        <v>Registered</v>
      </c>
      <c r="R1259" s="94">
        <f t="shared" si="280"/>
        <v>1</v>
      </c>
      <c r="S1259" s="95"/>
      <c r="T1259" s="117">
        <f t="shared" si="277"/>
        <v>0</v>
      </c>
      <c r="U1259" s="117">
        <f t="shared" si="278"/>
        <v>0</v>
      </c>
    </row>
    <row r="1260" spans="1:21" x14ac:dyDescent="0.3">
      <c r="A1260" s="114">
        <v>7583</v>
      </c>
      <c r="B1260" s="114" t="s">
        <v>1879</v>
      </c>
      <c r="C1260" s="114" t="s">
        <v>2005</v>
      </c>
      <c r="D1260" s="114" t="s">
        <v>2496</v>
      </c>
      <c r="E1260" s="114" t="s">
        <v>2497</v>
      </c>
      <c r="F1260" s="115">
        <v>44964</v>
      </c>
      <c r="G1260" s="114" t="s">
        <v>2498</v>
      </c>
      <c r="H1260" s="116">
        <v>6657143</v>
      </c>
      <c r="I1260" s="116">
        <v>6657143</v>
      </c>
      <c r="J1260" s="116">
        <v>6657143</v>
      </c>
      <c r="K1260" s="116">
        <v>0</v>
      </c>
      <c r="L1260" s="116">
        <v>0</v>
      </c>
      <c r="M1260" s="116">
        <v>0</v>
      </c>
      <c r="N1260" s="116">
        <v>0</v>
      </c>
      <c r="O1260" s="116">
        <v>0</v>
      </c>
      <c r="P1260" s="116">
        <v>0</v>
      </c>
      <c r="Q1260" s="27" t="str">
        <f t="shared" si="279"/>
        <v>Registered</v>
      </c>
      <c r="R1260" s="94">
        <f t="shared" si="280"/>
        <v>1</v>
      </c>
      <c r="S1260" s="95"/>
      <c r="T1260" s="117">
        <f t="shared" si="277"/>
        <v>0</v>
      </c>
      <c r="U1260" s="117">
        <f t="shared" si="278"/>
        <v>0</v>
      </c>
    </row>
    <row r="1261" spans="1:21" x14ac:dyDescent="0.3">
      <c r="A1261" s="114">
        <v>142</v>
      </c>
      <c r="B1261" s="114" t="s">
        <v>1430</v>
      </c>
      <c r="C1261" s="114" t="s">
        <v>1786</v>
      </c>
      <c r="D1261" s="114" t="s">
        <v>1787</v>
      </c>
      <c r="E1261" s="114" t="s">
        <v>1788</v>
      </c>
      <c r="F1261" s="115">
        <v>45280</v>
      </c>
      <c r="G1261" s="114" t="s">
        <v>1789</v>
      </c>
      <c r="H1261" s="116">
        <v>5560000</v>
      </c>
      <c r="I1261" s="116">
        <v>3892000</v>
      </c>
      <c r="J1261" s="116">
        <v>400000</v>
      </c>
      <c r="K1261" s="116">
        <v>3492000</v>
      </c>
      <c r="L1261" s="116">
        <v>0</v>
      </c>
      <c r="M1261" s="116">
        <v>0</v>
      </c>
      <c r="N1261" s="116">
        <v>0</v>
      </c>
      <c r="O1261" s="116">
        <v>0</v>
      </c>
      <c r="P1261" s="116">
        <v>3492000</v>
      </c>
      <c r="Q1261" s="27" t="str">
        <f t="shared" si="279"/>
        <v>Registered</v>
      </c>
      <c r="R1261" s="94">
        <f t="shared" si="280"/>
        <v>0.7</v>
      </c>
      <c r="S1261" s="95"/>
      <c r="T1261" s="117">
        <f t="shared" si="277"/>
        <v>3492000</v>
      </c>
      <c r="U1261" s="117">
        <f t="shared" si="278"/>
        <v>0</v>
      </c>
    </row>
    <row r="1262" spans="1:21" x14ac:dyDescent="0.3">
      <c r="A1262" s="114">
        <v>186</v>
      </c>
      <c r="B1262" s="114" t="s">
        <v>1430</v>
      </c>
      <c r="C1262" s="114" t="s">
        <v>1786</v>
      </c>
      <c r="D1262" s="114" t="s">
        <v>1895</v>
      </c>
      <c r="E1262" s="114" t="s">
        <v>1896</v>
      </c>
      <c r="F1262" s="115">
        <v>45094</v>
      </c>
      <c r="G1262" s="114" t="s">
        <v>1897</v>
      </c>
      <c r="H1262" s="116">
        <v>9000000</v>
      </c>
      <c r="I1262" s="116">
        <v>6300000</v>
      </c>
      <c r="J1262" s="116">
        <v>3464524</v>
      </c>
      <c r="K1262" s="116">
        <v>2835476</v>
      </c>
      <c r="L1262" s="116">
        <v>0</v>
      </c>
      <c r="M1262" s="116">
        <v>0</v>
      </c>
      <c r="N1262" s="116">
        <v>0</v>
      </c>
      <c r="O1262" s="116">
        <v>0</v>
      </c>
      <c r="P1262" s="116">
        <v>2835476</v>
      </c>
      <c r="Q1262" s="27" t="str">
        <f t="shared" si="279"/>
        <v>Registered</v>
      </c>
      <c r="R1262" s="94">
        <f t="shared" si="280"/>
        <v>0.7</v>
      </c>
      <c r="S1262" s="95"/>
      <c r="T1262" s="117">
        <f t="shared" si="277"/>
        <v>2835476</v>
      </c>
      <c r="U1262" s="117">
        <f t="shared" si="278"/>
        <v>0</v>
      </c>
    </row>
    <row r="1263" spans="1:21" x14ac:dyDescent="0.3">
      <c r="A1263" s="114">
        <v>204</v>
      </c>
      <c r="B1263" s="114" t="s">
        <v>1430</v>
      </c>
      <c r="C1263" s="114" t="s">
        <v>1786</v>
      </c>
      <c r="D1263" s="114" t="s">
        <v>1961</v>
      </c>
      <c r="E1263" s="114" t="s">
        <v>1962</v>
      </c>
      <c r="F1263" s="115">
        <v>45218</v>
      </c>
      <c r="G1263" s="114" t="s">
        <v>1963</v>
      </c>
      <c r="H1263" s="116">
        <v>9636000</v>
      </c>
      <c r="I1263" s="116">
        <v>6745200</v>
      </c>
      <c r="J1263" s="116">
        <v>4154850</v>
      </c>
      <c r="K1263" s="116">
        <v>2590350</v>
      </c>
      <c r="L1263" s="116">
        <v>0</v>
      </c>
      <c r="M1263" s="116">
        <v>0</v>
      </c>
      <c r="N1263" s="116">
        <v>0</v>
      </c>
      <c r="O1263" s="116">
        <v>0</v>
      </c>
      <c r="P1263" s="116">
        <v>2590350</v>
      </c>
      <c r="Q1263" s="27" t="str">
        <f t="shared" si="279"/>
        <v>Registered</v>
      </c>
      <c r="R1263" s="94">
        <f t="shared" si="280"/>
        <v>0.7</v>
      </c>
      <c r="S1263" s="95"/>
      <c r="T1263" s="117">
        <f t="shared" si="277"/>
        <v>2590350</v>
      </c>
      <c r="U1263" s="117">
        <f t="shared" si="278"/>
        <v>0</v>
      </c>
    </row>
    <row r="1264" spans="1:21" x14ac:dyDescent="0.3">
      <c r="A1264" s="114">
        <v>280</v>
      </c>
      <c r="B1264" s="114" t="s">
        <v>1430</v>
      </c>
      <c r="C1264" s="114" t="s">
        <v>1786</v>
      </c>
      <c r="D1264" s="114" t="s">
        <v>2142</v>
      </c>
      <c r="E1264" s="114" t="s">
        <v>1794</v>
      </c>
      <c r="F1264" s="115">
        <v>45159</v>
      </c>
      <c r="G1264" s="114" t="s">
        <v>1514</v>
      </c>
      <c r="H1264" s="116">
        <v>9636000</v>
      </c>
      <c r="I1264" s="116">
        <v>6745200</v>
      </c>
      <c r="J1264" s="116">
        <v>5000000</v>
      </c>
      <c r="K1264" s="116">
        <v>1745200</v>
      </c>
      <c r="L1264" s="116">
        <v>0</v>
      </c>
      <c r="M1264" s="116">
        <v>0</v>
      </c>
      <c r="N1264" s="116">
        <v>0</v>
      </c>
      <c r="O1264" s="116">
        <v>0</v>
      </c>
      <c r="P1264" s="116">
        <v>1745200</v>
      </c>
      <c r="Q1264" s="27" t="str">
        <f t="shared" si="279"/>
        <v>Registered</v>
      </c>
      <c r="R1264" s="94">
        <f t="shared" si="280"/>
        <v>0.7</v>
      </c>
      <c r="S1264" s="95"/>
      <c r="T1264" s="117">
        <f t="shared" si="277"/>
        <v>1745200</v>
      </c>
      <c r="U1264" s="117">
        <f t="shared" si="278"/>
        <v>0</v>
      </c>
    </row>
    <row r="1265" spans="1:21" x14ac:dyDescent="0.3">
      <c r="A1265" s="114">
        <v>876</v>
      </c>
      <c r="B1265" s="114" t="s">
        <v>1430</v>
      </c>
      <c r="C1265" s="114" t="s">
        <v>1786</v>
      </c>
      <c r="D1265" s="114" t="s">
        <v>4364</v>
      </c>
      <c r="E1265" s="114" t="s">
        <v>4365</v>
      </c>
      <c r="F1265" s="115">
        <v>45412</v>
      </c>
      <c r="G1265" s="114" t="s">
        <v>2075</v>
      </c>
      <c r="H1265" s="116">
        <v>5560000</v>
      </c>
      <c r="I1265" s="116">
        <v>4670400</v>
      </c>
      <c r="J1265" s="116">
        <v>4500000</v>
      </c>
      <c r="K1265" s="116">
        <v>170400</v>
      </c>
      <c r="L1265" s="116">
        <v>0</v>
      </c>
      <c r="M1265" s="116">
        <v>0</v>
      </c>
      <c r="N1265" s="116">
        <v>0</v>
      </c>
      <c r="O1265" s="116">
        <v>0</v>
      </c>
      <c r="P1265" s="116">
        <v>170400</v>
      </c>
      <c r="Q1265" s="27" t="str">
        <f t="shared" si="279"/>
        <v>Registered</v>
      </c>
      <c r="R1265" s="94">
        <f t="shared" si="280"/>
        <v>0.84</v>
      </c>
      <c r="S1265" s="95"/>
      <c r="T1265" s="117">
        <f t="shared" si="277"/>
        <v>170400</v>
      </c>
      <c r="U1265" s="117">
        <f t="shared" si="278"/>
        <v>0</v>
      </c>
    </row>
    <row r="1266" spans="1:21" x14ac:dyDescent="0.3">
      <c r="A1266" s="114">
        <v>877</v>
      </c>
      <c r="B1266" s="114" t="s">
        <v>1430</v>
      </c>
      <c r="C1266" s="114" t="s">
        <v>1786</v>
      </c>
      <c r="D1266" s="114" t="s">
        <v>4366</v>
      </c>
      <c r="E1266" s="114" t="s">
        <v>4367</v>
      </c>
      <c r="F1266" s="115">
        <v>45094</v>
      </c>
      <c r="G1266" s="114" t="s">
        <v>4368</v>
      </c>
      <c r="H1266" s="116">
        <v>6672000</v>
      </c>
      <c r="I1266" s="116">
        <v>4670400</v>
      </c>
      <c r="J1266" s="116">
        <v>4500001</v>
      </c>
      <c r="K1266" s="116">
        <v>170399</v>
      </c>
      <c r="L1266" s="116">
        <v>0</v>
      </c>
      <c r="M1266" s="116">
        <v>0</v>
      </c>
      <c r="N1266" s="116">
        <v>0</v>
      </c>
      <c r="O1266" s="116">
        <v>0</v>
      </c>
      <c r="P1266" s="116">
        <v>170399</v>
      </c>
      <c r="Q1266" s="27" t="str">
        <f t="shared" si="279"/>
        <v>Registered</v>
      </c>
      <c r="R1266" s="94">
        <f t="shared" si="280"/>
        <v>0.7</v>
      </c>
      <c r="S1266" s="95"/>
      <c r="T1266" s="117">
        <f t="shared" si="277"/>
        <v>170399</v>
      </c>
      <c r="U1266" s="117">
        <f t="shared" si="278"/>
        <v>0</v>
      </c>
    </row>
    <row r="1267" spans="1:21" x14ac:dyDescent="0.3">
      <c r="A1267" s="114">
        <v>1111</v>
      </c>
      <c r="B1267" s="114" t="s">
        <v>1430</v>
      </c>
      <c r="C1267" s="114" t="s">
        <v>1786</v>
      </c>
      <c r="D1267" s="114" t="s">
        <v>4825</v>
      </c>
      <c r="E1267" s="114" t="s">
        <v>4826</v>
      </c>
      <c r="F1267" s="115">
        <v>45161</v>
      </c>
      <c r="G1267" s="114" t="s">
        <v>4827</v>
      </c>
      <c r="H1267" s="116">
        <v>5560000</v>
      </c>
      <c r="I1267" s="116">
        <v>3892000</v>
      </c>
      <c r="J1267" s="116">
        <v>3885000</v>
      </c>
      <c r="K1267" s="116">
        <v>7000</v>
      </c>
      <c r="L1267" s="116">
        <v>0</v>
      </c>
      <c r="M1267" s="116">
        <v>0</v>
      </c>
      <c r="N1267" s="116">
        <v>0</v>
      </c>
      <c r="O1267" s="116">
        <v>0</v>
      </c>
      <c r="P1267" s="116">
        <v>7000</v>
      </c>
      <c r="Q1267" s="27" t="str">
        <f t="shared" si="279"/>
        <v>Registered</v>
      </c>
      <c r="R1267" s="94">
        <f t="shared" si="280"/>
        <v>0.7</v>
      </c>
      <c r="S1267" s="95"/>
      <c r="T1267" s="117">
        <f t="shared" si="277"/>
        <v>7000</v>
      </c>
      <c r="U1267" s="117">
        <f t="shared" si="278"/>
        <v>0</v>
      </c>
    </row>
    <row r="1268" spans="1:21" x14ac:dyDescent="0.3">
      <c r="A1268" s="114">
        <v>4860</v>
      </c>
      <c r="B1268" s="114" t="s">
        <v>1430</v>
      </c>
      <c r="C1268" s="114" t="s">
        <v>1786</v>
      </c>
      <c r="D1268" s="114" t="s">
        <v>5828</v>
      </c>
      <c r="E1268" s="114" t="s">
        <v>5829</v>
      </c>
      <c r="F1268" s="115">
        <v>45121</v>
      </c>
      <c r="G1268" s="114" t="s">
        <v>3626</v>
      </c>
      <c r="H1268" s="116">
        <v>8760000</v>
      </c>
      <c r="I1268" s="116">
        <v>6132000</v>
      </c>
      <c r="J1268" s="116">
        <v>6132000</v>
      </c>
      <c r="K1268" s="116">
        <v>0</v>
      </c>
      <c r="L1268" s="116">
        <v>0</v>
      </c>
      <c r="M1268" s="116">
        <v>0</v>
      </c>
      <c r="N1268" s="116">
        <v>0</v>
      </c>
      <c r="O1268" s="116">
        <v>0</v>
      </c>
      <c r="P1268" s="116">
        <v>0</v>
      </c>
      <c r="Q1268" s="27" t="str">
        <f t="shared" si="279"/>
        <v>Registered</v>
      </c>
      <c r="R1268" s="94">
        <f t="shared" si="280"/>
        <v>0.7</v>
      </c>
      <c r="S1268" s="95"/>
      <c r="T1268" s="117">
        <f t="shared" si="277"/>
        <v>0</v>
      </c>
      <c r="U1268" s="117">
        <f t="shared" si="278"/>
        <v>0</v>
      </c>
    </row>
    <row r="1269" spans="1:21" x14ac:dyDescent="0.3">
      <c r="A1269" s="114">
        <v>4861</v>
      </c>
      <c r="B1269" s="114" t="s">
        <v>1430</v>
      </c>
      <c r="C1269" s="114" t="s">
        <v>1786</v>
      </c>
      <c r="D1269" s="114" t="s">
        <v>5830</v>
      </c>
      <c r="E1269" s="114" t="s">
        <v>5831</v>
      </c>
      <c r="F1269" s="115">
        <v>45094</v>
      </c>
      <c r="G1269" s="114" t="s">
        <v>3753</v>
      </c>
      <c r="H1269" s="116">
        <v>9636000</v>
      </c>
      <c r="I1269" s="116">
        <v>6745200</v>
      </c>
      <c r="J1269" s="116">
        <v>6745200</v>
      </c>
      <c r="K1269" s="116">
        <v>0</v>
      </c>
      <c r="L1269" s="116">
        <v>0</v>
      </c>
      <c r="M1269" s="116">
        <v>0</v>
      </c>
      <c r="N1269" s="116">
        <v>0</v>
      </c>
      <c r="O1269" s="116">
        <v>0</v>
      </c>
      <c r="P1269" s="116">
        <v>0</v>
      </c>
      <c r="Q1269" s="27" t="str">
        <f t="shared" si="279"/>
        <v>Registered</v>
      </c>
      <c r="R1269" s="94">
        <f t="shared" si="280"/>
        <v>0.7</v>
      </c>
      <c r="S1269" s="95"/>
      <c r="T1269" s="117">
        <f t="shared" si="277"/>
        <v>0</v>
      </c>
      <c r="U1269" s="117">
        <f t="shared" si="278"/>
        <v>0</v>
      </c>
    </row>
    <row r="1270" spans="1:21" x14ac:dyDescent="0.3">
      <c r="A1270" s="114">
        <v>10340</v>
      </c>
      <c r="B1270" s="114" t="s">
        <v>1430</v>
      </c>
      <c r="C1270" s="114" t="s">
        <v>1786</v>
      </c>
      <c r="D1270" s="114" t="s">
        <v>9578</v>
      </c>
      <c r="E1270" s="114" t="s">
        <v>6207</v>
      </c>
      <c r="F1270" s="115">
        <v>45094</v>
      </c>
      <c r="G1270" s="114" t="s">
        <v>3753</v>
      </c>
      <c r="H1270" s="116">
        <v>9636000</v>
      </c>
      <c r="I1270" s="116">
        <v>6745200</v>
      </c>
      <c r="J1270" s="116">
        <v>6841560</v>
      </c>
      <c r="K1270" s="116">
        <v>-96360</v>
      </c>
      <c r="L1270" s="116">
        <v>0</v>
      </c>
      <c r="M1270" s="116">
        <v>0</v>
      </c>
      <c r="N1270" s="116">
        <v>0</v>
      </c>
      <c r="O1270" s="116">
        <v>0</v>
      </c>
      <c r="P1270" s="116">
        <v>0</v>
      </c>
      <c r="Q1270" s="27" t="str">
        <f t="shared" si="279"/>
        <v>Registered</v>
      </c>
      <c r="R1270" s="94">
        <f t="shared" si="280"/>
        <v>0.7</v>
      </c>
      <c r="S1270" s="95"/>
      <c r="T1270" s="117">
        <f t="shared" si="277"/>
        <v>0</v>
      </c>
      <c r="U1270" s="117">
        <f t="shared" si="278"/>
        <v>-96360</v>
      </c>
    </row>
    <row r="1271" spans="1:21" x14ac:dyDescent="0.3">
      <c r="A1271" s="114">
        <v>10523</v>
      </c>
      <c r="B1271" s="114" t="s">
        <v>1430</v>
      </c>
      <c r="C1271" s="114" t="s">
        <v>1786</v>
      </c>
      <c r="D1271" s="114" t="s">
        <v>9864</v>
      </c>
      <c r="E1271" s="114" t="s">
        <v>9865</v>
      </c>
      <c r="F1271" s="115">
        <v>45090</v>
      </c>
      <c r="G1271" s="114" t="s">
        <v>4866</v>
      </c>
      <c r="H1271" s="116">
        <v>8760000</v>
      </c>
      <c r="I1271" s="116">
        <v>6132000</v>
      </c>
      <c r="J1271" s="116">
        <v>6479657</v>
      </c>
      <c r="K1271" s="116">
        <v>-347657</v>
      </c>
      <c r="L1271" s="116">
        <v>0</v>
      </c>
      <c r="M1271" s="116">
        <v>0</v>
      </c>
      <c r="N1271" s="116">
        <v>0</v>
      </c>
      <c r="O1271" s="116">
        <v>0</v>
      </c>
      <c r="P1271" s="116">
        <v>0</v>
      </c>
      <c r="Q1271" s="27" t="str">
        <f t="shared" si="279"/>
        <v>Registered</v>
      </c>
      <c r="R1271" s="94">
        <f t="shared" si="280"/>
        <v>0.7</v>
      </c>
      <c r="S1271" s="95"/>
      <c r="T1271" s="117">
        <f t="shared" si="277"/>
        <v>0</v>
      </c>
      <c r="U1271" s="117">
        <f t="shared" si="278"/>
        <v>-347657</v>
      </c>
    </row>
    <row r="1272" spans="1:21" x14ac:dyDescent="0.3">
      <c r="A1272" s="114">
        <v>10600</v>
      </c>
      <c r="B1272" s="114" t="s">
        <v>1430</v>
      </c>
      <c r="C1272" s="114" t="s">
        <v>1786</v>
      </c>
      <c r="D1272" s="114" t="s">
        <v>9980</v>
      </c>
      <c r="E1272" s="114" t="s">
        <v>9981</v>
      </c>
      <c r="F1272" s="115">
        <v>45089</v>
      </c>
      <c r="G1272" s="114" t="s">
        <v>3420</v>
      </c>
      <c r="H1272" s="116">
        <v>6000000</v>
      </c>
      <c r="I1272" s="116">
        <v>4200000</v>
      </c>
      <c r="J1272" s="116">
        <v>5000000</v>
      </c>
      <c r="K1272" s="116">
        <v>-800000</v>
      </c>
      <c r="L1272" s="116">
        <v>0</v>
      </c>
      <c r="M1272" s="116">
        <v>0</v>
      </c>
      <c r="N1272" s="116">
        <v>0</v>
      </c>
      <c r="O1272" s="116">
        <v>0</v>
      </c>
      <c r="P1272" s="116">
        <v>0</v>
      </c>
      <c r="Q1272" s="27" t="str">
        <f t="shared" si="279"/>
        <v>Registered</v>
      </c>
      <c r="R1272" s="94">
        <f t="shared" si="280"/>
        <v>0.7</v>
      </c>
      <c r="S1272" s="95"/>
      <c r="T1272" s="117">
        <f t="shared" si="277"/>
        <v>0</v>
      </c>
      <c r="U1272" s="117">
        <f t="shared" si="278"/>
        <v>-800000</v>
      </c>
    </row>
    <row r="1273" spans="1:21" x14ac:dyDescent="0.3">
      <c r="A1273" s="114">
        <v>10607</v>
      </c>
      <c r="B1273" s="114" t="s">
        <v>1430</v>
      </c>
      <c r="C1273" s="114" t="s">
        <v>1786</v>
      </c>
      <c r="D1273" s="114" t="s">
        <v>9987</v>
      </c>
      <c r="E1273" s="114" t="s">
        <v>9988</v>
      </c>
      <c r="F1273" s="115">
        <v>45107</v>
      </c>
      <c r="G1273" s="114" t="s">
        <v>4794</v>
      </c>
      <c r="H1273" s="116">
        <v>10854000</v>
      </c>
      <c r="I1273" s="116">
        <v>7597800</v>
      </c>
      <c r="J1273" s="116">
        <v>8475000</v>
      </c>
      <c r="K1273" s="116">
        <v>-877200</v>
      </c>
      <c r="L1273" s="116">
        <v>0</v>
      </c>
      <c r="M1273" s="116">
        <v>0</v>
      </c>
      <c r="N1273" s="116">
        <v>0</v>
      </c>
      <c r="O1273" s="116">
        <v>0</v>
      </c>
      <c r="P1273" s="116">
        <v>0</v>
      </c>
      <c r="Q1273" s="27" t="str">
        <f t="shared" si="279"/>
        <v>Registered</v>
      </c>
      <c r="R1273" s="94">
        <f t="shared" si="280"/>
        <v>0.7</v>
      </c>
      <c r="S1273" s="95"/>
      <c r="T1273" s="117">
        <f t="shared" ref="T1273:T1279" si="281">L1273+M1273+N1273+O1273+P1273</f>
        <v>0</v>
      </c>
      <c r="U1273" s="117">
        <f t="shared" ref="U1273:U1279" si="282">K1273-T1273</f>
        <v>-877200</v>
      </c>
    </row>
    <row r="1274" spans="1:21" x14ac:dyDescent="0.3">
      <c r="A1274" s="114">
        <v>10612</v>
      </c>
      <c r="B1274" s="114" t="s">
        <v>1430</v>
      </c>
      <c r="C1274" s="114" t="s">
        <v>1786</v>
      </c>
      <c r="D1274" s="114" t="s">
        <v>9995</v>
      </c>
      <c r="E1274" s="114" t="s">
        <v>9996</v>
      </c>
      <c r="F1274" s="115">
        <v>45090</v>
      </c>
      <c r="G1274" s="114" t="s">
        <v>4866</v>
      </c>
      <c r="H1274" s="116">
        <v>8030000</v>
      </c>
      <c r="I1274" s="116">
        <v>5621000</v>
      </c>
      <c r="J1274" s="116">
        <v>6530757</v>
      </c>
      <c r="K1274" s="116">
        <v>-909757</v>
      </c>
      <c r="L1274" s="116">
        <v>0</v>
      </c>
      <c r="M1274" s="116">
        <v>0</v>
      </c>
      <c r="N1274" s="116">
        <v>0</v>
      </c>
      <c r="O1274" s="116">
        <v>0</v>
      </c>
      <c r="P1274" s="116">
        <v>0</v>
      </c>
      <c r="Q1274" s="27" t="str">
        <f t="shared" si="279"/>
        <v>Registered</v>
      </c>
      <c r="R1274" s="94">
        <f t="shared" si="280"/>
        <v>0.7</v>
      </c>
      <c r="S1274" s="95"/>
      <c r="T1274" s="117">
        <f t="shared" si="281"/>
        <v>0</v>
      </c>
      <c r="U1274" s="117">
        <f t="shared" si="282"/>
        <v>-909757</v>
      </c>
    </row>
    <row r="1275" spans="1:21" x14ac:dyDescent="0.3">
      <c r="A1275" s="114">
        <v>10613</v>
      </c>
      <c r="B1275" s="114" t="s">
        <v>1430</v>
      </c>
      <c r="C1275" s="114" t="s">
        <v>1786</v>
      </c>
      <c r="D1275" s="114" t="s">
        <v>9997</v>
      </c>
      <c r="E1275" s="114" t="s">
        <v>4843</v>
      </c>
      <c r="F1275" s="115">
        <v>45104</v>
      </c>
      <c r="G1275" s="114" t="s">
        <v>4794</v>
      </c>
      <c r="H1275" s="116">
        <v>11299500</v>
      </c>
      <c r="I1275" s="116">
        <v>7909650</v>
      </c>
      <c r="J1275" s="116">
        <v>8821990</v>
      </c>
      <c r="K1275" s="116">
        <v>-912340</v>
      </c>
      <c r="L1275" s="116">
        <v>0</v>
      </c>
      <c r="M1275" s="116">
        <v>0</v>
      </c>
      <c r="N1275" s="116">
        <v>0</v>
      </c>
      <c r="O1275" s="116">
        <v>0</v>
      </c>
      <c r="P1275" s="116">
        <v>0</v>
      </c>
      <c r="Q1275" s="27" t="str">
        <f t="shared" si="279"/>
        <v>Registered</v>
      </c>
      <c r="R1275" s="94">
        <f t="shared" si="280"/>
        <v>0.7</v>
      </c>
      <c r="S1275" s="95"/>
      <c r="T1275" s="117">
        <f t="shared" si="281"/>
        <v>0</v>
      </c>
      <c r="U1275" s="117">
        <f t="shared" si="282"/>
        <v>-912340</v>
      </c>
    </row>
    <row r="1276" spans="1:21" x14ac:dyDescent="0.3">
      <c r="A1276" s="114">
        <v>10640</v>
      </c>
      <c r="B1276" s="114" t="s">
        <v>1430</v>
      </c>
      <c r="C1276" s="114" t="s">
        <v>1786</v>
      </c>
      <c r="D1276" s="114" t="s">
        <v>10020</v>
      </c>
      <c r="E1276" s="114" t="s">
        <v>10021</v>
      </c>
      <c r="F1276" s="115">
        <v>45107</v>
      </c>
      <c r="G1276" s="114" t="s">
        <v>2401</v>
      </c>
      <c r="H1276" s="116">
        <v>7628500</v>
      </c>
      <c r="I1276" s="116">
        <v>5339950</v>
      </c>
      <c r="J1276" s="116">
        <v>6500000</v>
      </c>
      <c r="K1276" s="116">
        <v>-1160050</v>
      </c>
      <c r="L1276" s="116">
        <v>0</v>
      </c>
      <c r="M1276" s="116">
        <v>0</v>
      </c>
      <c r="N1276" s="116">
        <v>0</v>
      </c>
      <c r="O1276" s="116">
        <v>0</v>
      </c>
      <c r="P1276" s="116">
        <v>0</v>
      </c>
      <c r="Q1276" s="27" t="str">
        <f t="shared" si="279"/>
        <v>Registered</v>
      </c>
      <c r="R1276" s="94">
        <f t="shared" si="280"/>
        <v>0.7</v>
      </c>
      <c r="S1276" s="95"/>
      <c r="T1276" s="117">
        <f t="shared" si="281"/>
        <v>0</v>
      </c>
      <c r="U1276" s="117">
        <f t="shared" si="282"/>
        <v>-1160050</v>
      </c>
    </row>
    <row r="1277" spans="1:21" x14ac:dyDescent="0.3">
      <c r="A1277" s="114">
        <v>10650</v>
      </c>
      <c r="B1277" s="114" t="s">
        <v>1430</v>
      </c>
      <c r="C1277" s="114" t="s">
        <v>1786</v>
      </c>
      <c r="D1277" s="114" t="s">
        <v>10063</v>
      </c>
      <c r="E1277" s="114" t="s">
        <v>6698</v>
      </c>
      <c r="F1277" s="115">
        <v>45092</v>
      </c>
      <c r="G1277" s="114" t="s">
        <v>2924</v>
      </c>
      <c r="H1277" s="116">
        <v>6672000</v>
      </c>
      <c r="I1277" s="116">
        <v>4670400</v>
      </c>
      <c r="J1277" s="116">
        <v>6000000</v>
      </c>
      <c r="K1277" s="116">
        <v>-1329600</v>
      </c>
      <c r="L1277" s="116">
        <v>0</v>
      </c>
      <c r="M1277" s="116">
        <v>0</v>
      </c>
      <c r="N1277" s="116">
        <v>0</v>
      </c>
      <c r="O1277" s="116">
        <v>0</v>
      </c>
      <c r="P1277" s="116">
        <v>0</v>
      </c>
      <c r="Q1277" s="27" t="str">
        <f t="shared" si="279"/>
        <v>Registered</v>
      </c>
      <c r="R1277" s="94">
        <f t="shared" si="280"/>
        <v>0.7</v>
      </c>
      <c r="S1277" s="95"/>
      <c r="T1277" s="117">
        <f t="shared" si="281"/>
        <v>0</v>
      </c>
      <c r="U1277" s="117">
        <f t="shared" si="282"/>
        <v>-1329600</v>
      </c>
    </row>
    <row r="1278" spans="1:21" x14ac:dyDescent="0.3">
      <c r="A1278" s="114">
        <v>10669</v>
      </c>
      <c r="B1278" s="114" t="s">
        <v>1430</v>
      </c>
      <c r="C1278" s="114" t="s">
        <v>1786</v>
      </c>
      <c r="D1278" s="114" t="s">
        <v>10083</v>
      </c>
      <c r="E1278" s="114" t="s">
        <v>10084</v>
      </c>
      <c r="F1278" s="115">
        <v>45090</v>
      </c>
      <c r="G1278" s="114" t="s">
        <v>5174</v>
      </c>
      <c r="H1278" s="116">
        <v>8370000</v>
      </c>
      <c r="I1278" s="116">
        <v>5859000</v>
      </c>
      <c r="J1278" s="116">
        <v>7506957</v>
      </c>
      <c r="K1278" s="116">
        <v>-1647957</v>
      </c>
      <c r="L1278" s="116">
        <v>0</v>
      </c>
      <c r="M1278" s="116">
        <v>0</v>
      </c>
      <c r="N1278" s="116">
        <v>0</v>
      </c>
      <c r="O1278" s="116">
        <v>0</v>
      </c>
      <c r="P1278" s="116">
        <v>0</v>
      </c>
      <c r="Q1278" s="27" t="str">
        <f t="shared" si="279"/>
        <v>Registered</v>
      </c>
      <c r="R1278" s="94">
        <f t="shared" si="280"/>
        <v>0.7</v>
      </c>
      <c r="S1278" s="95"/>
      <c r="T1278" s="117">
        <f t="shared" si="281"/>
        <v>0</v>
      </c>
      <c r="U1278" s="117">
        <f t="shared" si="282"/>
        <v>-1647957</v>
      </c>
    </row>
    <row r="1279" spans="1:21" x14ac:dyDescent="0.3">
      <c r="A1279" s="114">
        <v>10962</v>
      </c>
      <c r="B1279" s="114" t="s">
        <v>1430</v>
      </c>
      <c r="C1279" s="114" t="s">
        <v>1786</v>
      </c>
      <c r="D1279" s="114" t="s">
        <v>10311</v>
      </c>
      <c r="E1279" s="114" t="s">
        <v>10312</v>
      </c>
      <c r="F1279" s="115">
        <v>45260</v>
      </c>
      <c r="G1279" s="114" t="s">
        <v>10313</v>
      </c>
      <c r="H1279" s="116">
        <v>1</v>
      </c>
      <c r="I1279" s="116">
        <v>1</v>
      </c>
      <c r="J1279" s="116"/>
      <c r="K1279" s="116">
        <f>I1279-J1279</f>
        <v>1</v>
      </c>
      <c r="L1279" s="116">
        <v>0</v>
      </c>
      <c r="M1279" s="116">
        <v>0</v>
      </c>
      <c r="N1279" s="116">
        <v>0</v>
      </c>
      <c r="O1279" s="116">
        <v>0</v>
      </c>
      <c r="P1279" s="116">
        <v>1</v>
      </c>
      <c r="Q1279" s="27" t="str">
        <f t="shared" si="279"/>
        <v>Registered</v>
      </c>
      <c r="R1279" s="94">
        <f t="shared" si="280"/>
        <v>1</v>
      </c>
      <c r="S1279" s="95"/>
      <c r="T1279" s="117">
        <f t="shared" si="281"/>
        <v>1</v>
      </c>
      <c r="U1279" s="117">
        <f t="shared" si="282"/>
        <v>0</v>
      </c>
    </row>
    <row r="1280" spans="1:21" s="101" customFormat="1" x14ac:dyDescent="0.3">
      <c r="A1280" s="99">
        <v>10963</v>
      </c>
      <c r="B1280" s="99" t="s">
        <v>1430</v>
      </c>
      <c r="C1280" s="99" t="s">
        <v>1786</v>
      </c>
      <c r="D1280" s="99" t="s">
        <v>10314</v>
      </c>
      <c r="E1280" s="99" t="s">
        <v>98</v>
      </c>
      <c r="F1280" s="100">
        <v>46195</v>
      </c>
      <c r="G1280" s="99" t="s">
        <v>1898</v>
      </c>
      <c r="H1280" s="96">
        <v>45100000</v>
      </c>
      <c r="I1280" s="96">
        <v>0</v>
      </c>
      <c r="J1280" s="96"/>
      <c r="K1280" s="96">
        <f>I1280-J1280</f>
        <v>0</v>
      </c>
      <c r="L1280" s="97">
        <f>IF(AND($S1280&gt;=0,$S1280&lt;=30),$K1280,0)</f>
        <v>0</v>
      </c>
      <c r="M1280" s="97">
        <f>IF(AND($S1280&gt;=31,$S1280&lt;=60),$K1280,0)</f>
        <v>0</v>
      </c>
      <c r="N1280" s="97">
        <f>IF(AND($S1280&gt;=61,$S1280&lt;=90),$K1280,0)</f>
        <v>0</v>
      </c>
      <c r="O1280" s="97">
        <f>IF(AND($S1280&gt;=91,$S1280&lt;=120),$K1280,0)</f>
        <v>0</v>
      </c>
      <c r="P1280" s="98">
        <f>IF($S1280&gt;120,$K1280,0)</f>
        <v>0</v>
      </c>
      <c r="Q1280" s="101" t="str">
        <f t="shared" si="279"/>
        <v>Unregistered</v>
      </c>
      <c r="R1280" s="102">
        <v>0.7</v>
      </c>
      <c r="S1280" s="95">
        <f t="shared" ref="S1280" si="283">DATE(2026,6,30)-F1280</f>
        <v>8</v>
      </c>
    </row>
    <row r="1281" spans="1:21" x14ac:dyDescent="0.3">
      <c r="A1281" s="114">
        <v>205</v>
      </c>
      <c r="B1281" s="114" t="s">
        <v>130</v>
      </c>
      <c r="C1281" s="114" t="s">
        <v>134</v>
      </c>
      <c r="D1281" s="114" t="s">
        <v>136</v>
      </c>
      <c r="E1281" s="114" t="s">
        <v>137</v>
      </c>
      <c r="F1281" s="115">
        <v>46168</v>
      </c>
      <c r="G1281" s="114" t="s">
        <v>9790</v>
      </c>
      <c r="H1281" s="116">
        <v>9245952</v>
      </c>
      <c r="I1281" s="116">
        <v>2773785</v>
      </c>
      <c r="J1281" s="116">
        <v>200000</v>
      </c>
      <c r="K1281" s="116">
        <v>2573785</v>
      </c>
      <c r="L1281" s="116">
        <v>2573785</v>
      </c>
      <c r="M1281" s="116">
        <v>0</v>
      </c>
      <c r="N1281" s="116">
        <v>0</v>
      </c>
      <c r="O1281" s="116">
        <v>0</v>
      </c>
      <c r="P1281" s="116">
        <v>0</v>
      </c>
      <c r="Q1281" s="27" t="str">
        <f t="shared" si="279"/>
        <v>Registered</v>
      </c>
      <c r="R1281" s="94">
        <f t="shared" si="280"/>
        <v>0.29999993510673645</v>
      </c>
      <c r="S1281" s="95"/>
      <c r="T1281" s="117">
        <f t="shared" ref="T1281:T1306" si="284">L1281+M1281+N1281+O1281+P1281</f>
        <v>2573785</v>
      </c>
      <c r="U1281" s="117">
        <f t="shared" ref="U1281:U1306" si="285">K1281-T1281</f>
        <v>0</v>
      </c>
    </row>
    <row r="1282" spans="1:21" x14ac:dyDescent="0.3">
      <c r="A1282" s="114">
        <v>278</v>
      </c>
      <c r="B1282" s="114" t="s">
        <v>130</v>
      </c>
      <c r="C1282" s="114" t="s">
        <v>134</v>
      </c>
      <c r="D1282" s="114" t="s">
        <v>1964</v>
      </c>
      <c r="E1282" s="114" t="s">
        <v>1965</v>
      </c>
      <c r="F1282" s="115">
        <v>46109</v>
      </c>
      <c r="G1282" s="114" t="s">
        <v>1429</v>
      </c>
      <c r="H1282" s="116">
        <v>9273600</v>
      </c>
      <c r="I1282" s="116">
        <v>2782080</v>
      </c>
      <c r="J1282" s="116">
        <v>1020096</v>
      </c>
      <c r="K1282" s="116">
        <v>1761984</v>
      </c>
      <c r="L1282" s="116">
        <v>0</v>
      </c>
      <c r="M1282" s="116">
        <v>0</v>
      </c>
      <c r="N1282" s="116">
        <v>1761984</v>
      </c>
      <c r="O1282" s="116">
        <v>0</v>
      </c>
      <c r="P1282" s="116">
        <v>0</v>
      </c>
      <c r="Q1282" s="27" t="str">
        <f t="shared" ref="Q1282:Q1345" si="286">IF(G1282="01 Jan 1900","Unregistered","Registered")</f>
        <v>Registered</v>
      </c>
      <c r="R1282" s="94">
        <f t="shared" si="280"/>
        <v>0.3</v>
      </c>
      <c r="S1282" s="95"/>
      <c r="T1282" s="117">
        <f t="shared" si="284"/>
        <v>1761984</v>
      </c>
      <c r="U1282" s="117">
        <f t="shared" si="285"/>
        <v>0</v>
      </c>
    </row>
    <row r="1283" spans="1:21" x14ac:dyDescent="0.3">
      <c r="A1283" s="114">
        <v>283</v>
      </c>
      <c r="B1283" s="114" t="s">
        <v>130</v>
      </c>
      <c r="C1283" s="114" t="s">
        <v>134</v>
      </c>
      <c r="D1283" s="114" t="s">
        <v>2143</v>
      </c>
      <c r="E1283" s="114" t="s">
        <v>2144</v>
      </c>
      <c r="F1283" s="115">
        <v>45894</v>
      </c>
      <c r="G1283" s="114" t="s">
        <v>1535</v>
      </c>
      <c r="H1283" s="116">
        <v>8697600</v>
      </c>
      <c r="I1283" s="116">
        <v>2609280</v>
      </c>
      <c r="J1283" s="116">
        <v>869760</v>
      </c>
      <c r="K1283" s="116">
        <v>1739520</v>
      </c>
      <c r="L1283" s="116">
        <v>0</v>
      </c>
      <c r="M1283" s="116">
        <v>0</v>
      </c>
      <c r="N1283" s="116">
        <v>0</v>
      </c>
      <c r="O1283" s="116">
        <v>0</v>
      </c>
      <c r="P1283" s="116">
        <v>1739520</v>
      </c>
      <c r="Q1283" s="27" t="str">
        <f t="shared" si="286"/>
        <v>Registered</v>
      </c>
      <c r="R1283" s="94">
        <f t="shared" si="280"/>
        <v>0.3</v>
      </c>
      <c r="S1283" s="95"/>
      <c r="T1283" s="117">
        <f t="shared" si="284"/>
        <v>1739520</v>
      </c>
      <c r="U1283" s="117">
        <f t="shared" si="285"/>
        <v>0</v>
      </c>
    </row>
    <row r="1284" spans="1:21" x14ac:dyDescent="0.3">
      <c r="A1284" s="114">
        <v>1190</v>
      </c>
      <c r="B1284" s="114" t="s">
        <v>130</v>
      </c>
      <c r="C1284" s="114" t="s">
        <v>134</v>
      </c>
      <c r="D1284" s="114" t="s">
        <v>4919</v>
      </c>
      <c r="E1284" s="114" t="s">
        <v>4920</v>
      </c>
      <c r="F1284" s="115">
        <v>45808</v>
      </c>
      <c r="G1284" s="114" t="s">
        <v>4921</v>
      </c>
      <c r="H1284" s="116">
        <v>8891136</v>
      </c>
      <c r="I1284" s="116">
        <v>2667341</v>
      </c>
      <c r="J1284" s="116">
        <v>2667340.6</v>
      </c>
      <c r="K1284" s="116">
        <v>0.4</v>
      </c>
      <c r="L1284" s="116">
        <v>0</v>
      </c>
      <c r="M1284" s="116">
        <v>0</v>
      </c>
      <c r="N1284" s="116">
        <v>0</v>
      </c>
      <c r="O1284" s="116">
        <v>0</v>
      </c>
      <c r="P1284" s="116">
        <v>0.4</v>
      </c>
      <c r="Q1284" s="27" t="str">
        <f t="shared" si="286"/>
        <v>Registered</v>
      </c>
      <c r="R1284" s="94">
        <f t="shared" ref="R1284:R1347" si="287">(I1284/H1284)</f>
        <v>0.30000002249431346</v>
      </c>
      <c r="S1284" s="95"/>
      <c r="T1284" s="117">
        <f t="shared" si="284"/>
        <v>0.4</v>
      </c>
      <c r="U1284" s="117">
        <f t="shared" si="285"/>
        <v>0</v>
      </c>
    </row>
    <row r="1285" spans="1:21" x14ac:dyDescent="0.3">
      <c r="A1285" s="114">
        <v>6539</v>
      </c>
      <c r="B1285" s="114" t="s">
        <v>130</v>
      </c>
      <c r="C1285" s="114" t="s">
        <v>134</v>
      </c>
      <c r="D1285" s="114" t="s">
        <v>7089</v>
      </c>
      <c r="E1285" s="114" t="s">
        <v>7090</v>
      </c>
      <c r="F1285" s="115">
        <v>45842</v>
      </c>
      <c r="G1285" s="114" t="s">
        <v>3163</v>
      </c>
      <c r="H1285" s="116">
        <v>8888832</v>
      </c>
      <c r="I1285" s="116">
        <v>1777766</v>
      </c>
      <c r="J1285" s="116">
        <v>1777766</v>
      </c>
      <c r="K1285" s="116">
        <v>0</v>
      </c>
      <c r="L1285" s="116">
        <v>0</v>
      </c>
      <c r="M1285" s="116">
        <v>0</v>
      </c>
      <c r="N1285" s="116">
        <v>0</v>
      </c>
      <c r="O1285" s="116">
        <v>0</v>
      </c>
      <c r="P1285" s="116">
        <v>0</v>
      </c>
      <c r="Q1285" s="27" t="str">
        <f t="shared" si="286"/>
        <v>Registered</v>
      </c>
      <c r="R1285" s="94">
        <f t="shared" si="287"/>
        <v>0.19999995499971199</v>
      </c>
      <c r="S1285" s="95"/>
      <c r="T1285" s="117">
        <f t="shared" si="284"/>
        <v>0</v>
      </c>
      <c r="U1285" s="117">
        <f t="shared" si="285"/>
        <v>0</v>
      </c>
    </row>
    <row r="1286" spans="1:21" x14ac:dyDescent="0.3">
      <c r="A1286" s="114">
        <v>6540</v>
      </c>
      <c r="B1286" s="114" t="s">
        <v>130</v>
      </c>
      <c r="C1286" s="114" t="s">
        <v>134</v>
      </c>
      <c r="D1286" s="114" t="s">
        <v>7091</v>
      </c>
      <c r="E1286" s="114" t="s">
        <v>7092</v>
      </c>
      <c r="F1286" s="115">
        <v>45926</v>
      </c>
      <c r="G1286" s="114" t="s">
        <v>2081</v>
      </c>
      <c r="H1286" s="116">
        <v>8711424</v>
      </c>
      <c r="I1286" s="116">
        <v>1742287</v>
      </c>
      <c r="J1286" s="116">
        <v>1742287</v>
      </c>
      <c r="K1286" s="116">
        <v>0</v>
      </c>
      <c r="L1286" s="116">
        <v>0</v>
      </c>
      <c r="M1286" s="116">
        <v>0</v>
      </c>
      <c r="N1286" s="116">
        <v>0</v>
      </c>
      <c r="O1286" s="116">
        <v>0</v>
      </c>
      <c r="P1286" s="116">
        <v>0</v>
      </c>
      <c r="Q1286" s="27" t="str">
        <f t="shared" si="286"/>
        <v>Registered</v>
      </c>
      <c r="R1286" s="94">
        <f t="shared" si="287"/>
        <v>0.2000002525419495</v>
      </c>
      <c r="S1286" s="95"/>
      <c r="T1286" s="117">
        <f t="shared" si="284"/>
        <v>0</v>
      </c>
      <c r="U1286" s="117">
        <f t="shared" si="285"/>
        <v>0</v>
      </c>
    </row>
    <row r="1287" spans="1:21" x14ac:dyDescent="0.3">
      <c r="A1287" s="114">
        <v>6541</v>
      </c>
      <c r="B1287" s="114" t="s">
        <v>130</v>
      </c>
      <c r="C1287" s="114" t="s">
        <v>134</v>
      </c>
      <c r="D1287" s="114" t="s">
        <v>7093</v>
      </c>
      <c r="E1287" s="114" t="s">
        <v>7094</v>
      </c>
      <c r="F1287" s="115">
        <v>46051</v>
      </c>
      <c r="G1287" s="114" t="s">
        <v>2407</v>
      </c>
      <c r="H1287" s="116">
        <v>9067392</v>
      </c>
      <c r="I1287" s="116">
        <v>2720217</v>
      </c>
      <c r="J1287" s="116">
        <v>2720217</v>
      </c>
      <c r="K1287" s="116">
        <v>0</v>
      </c>
      <c r="L1287" s="116">
        <v>0</v>
      </c>
      <c r="M1287" s="116">
        <v>0</v>
      </c>
      <c r="N1287" s="116">
        <v>0</v>
      </c>
      <c r="O1287" s="116">
        <v>0</v>
      </c>
      <c r="P1287" s="116">
        <v>0</v>
      </c>
      <c r="Q1287" s="27" t="str">
        <f t="shared" si="286"/>
        <v>Registered</v>
      </c>
      <c r="R1287" s="94">
        <f t="shared" si="287"/>
        <v>0.29999993382882312</v>
      </c>
      <c r="S1287" s="95"/>
      <c r="T1287" s="117">
        <f t="shared" si="284"/>
        <v>0</v>
      </c>
      <c r="U1287" s="117">
        <f t="shared" si="285"/>
        <v>0</v>
      </c>
    </row>
    <row r="1288" spans="1:21" x14ac:dyDescent="0.3">
      <c r="A1288" s="114">
        <v>6542</v>
      </c>
      <c r="B1288" s="114" t="s">
        <v>130</v>
      </c>
      <c r="C1288" s="114" t="s">
        <v>134</v>
      </c>
      <c r="D1288" s="114" t="s">
        <v>7095</v>
      </c>
      <c r="E1288" s="114" t="s">
        <v>7096</v>
      </c>
      <c r="F1288" s="115">
        <v>45565</v>
      </c>
      <c r="G1288" s="114" t="s">
        <v>6107</v>
      </c>
      <c r="H1288" s="116">
        <v>9072000</v>
      </c>
      <c r="I1288" s="116">
        <v>2721600</v>
      </c>
      <c r="J1288" s="116">
        <v>2721600</v>
      </c>
      <c r="K1288" s="116">
        <v>0</v>
      </c>
      <c r="L1288" s="116">
        <v>0</v>
      </c>
      <c r="M1288" s="116">
        <v>0</v>
      </c>
      <c r="N1288" s="116">
        <v>0</v>
      </c>
      <c r="O1288" s="116">
        <v>0</v>
      </c>
      <c r="P1288" s="116">
        <v>0</v>
      </c>
      <c r="Q1288" s="27" t="str">
        <f t="shared" si="286"/>
        <v>Registered</v>
      </c>
      <c r="R1288" s="94">
        <f t="shared" si="287"/>
        <v>0.3</v>
      </c>
      <c r="S1288" s="95"/>
      <c r="T1288" s="117">
        <f t="shared" si="284"/>
        <v>0</v>
      </c>
      <c r="U1288" s="117">
        <f t="shared" si="285"/>
        <v>0</v>
      </c>
    </row>
    <row r="1289" spans="1:21" x14ac:dyDescent="0.3">
      <c r="A1289" s="114">
        <v>6543</v>
      </c>
      <c r="B1289" s="114" t="s">
        <v>130</v>
      </c>
      <c r="C1289" s="114" t="s">
        <v>134</v>
      </c>
      <c r="D1289" s="114" t="s">
        <v>7099</v>
      </c>
      <c r="E1289" s="114" t="s">
        <v>7100</v>
      </c>
      <c r="F1289" s="115">
        <v>45954</v>
      </c>
      <c r="G1289" s="114" t="s">
        <v>7101</v>
      </c>
      <c r="H1289" s="116">
        <v>8978688</v>
      </c>
      <c r="I1289" s="116">
        <v>2693607</v>
      </c>
      <c r="J1289" s="116">
        <v>2693607</v>
      </c>
      <c r="K1289" s="116">
        <v>0</v>
      </c>
      <c r="L1289" s="116">
        <v>0</v>
      </c>
      <c r="M1289" s="116">
        <v>0</v>
      </c>
      <c r="N1289" s="116">
        <v>0</v>
      </c>
      <c r="O1289" s="116">
        <v>0</v>
      </c>
      <c r="P1289" s="116">
        <v>0</v>
      </c>
      <c r="Q1289" s="27" t="str">
        <f t="shared" si="286"/>
        <v>Registered</v>
      </c>
      <c r="R1289" s="94">
        <f t="shared" si="287"/>
        <v>0.30000006682490804</v>
      </c>
      <c r="S1289" s="95"/>
      <c r="T1289" s="117">
        <f t="shared" si="284"/>
        <v>0</v>
      </c>
      <c r="U1289" s="117">
        <f t="shared" si="285"/>
        <v>0</v>
      </c>
    </row>
    <row r="1290" spans="1:21" x14ac:dyDescent="0.3">
      <c r="A1290" s="114">
        <v>6544</v>
      </c>
      <c r="B1290" s="114" t="s">
        <v>130</v>
      </c>
      <c r="C1290" s="114" t="s">
        <v>134</v>
      </c>
      <c r="D1290" s="114" t="s">
        <v>7102</v>
      </c>
      <c r="E1290" s="114" t="s">
        <v>7103</v>
      </c>
      <c r="F1290" s="115">
        <v>45747</v>
      </c>
      <c r="G1290" s="114" t="s">
        <v>3286</v>
      </c>
      <c r="H1290" s="116">
        <v>8355456</v>
      </c>
      <c r="I1290" s="116">
        <v>2506637</v>
      </c>
      <c r="J1290" s="116">
        <v>2506637</v>
      </c>
      <c r="K1290" s="116">
        <v>0</v>
      </c>
      <c r="L1290" s="116">
        <v>0</v>
      </c>
      <c r="M1290" s="116">
        <v>0</v>
      </c>
      <c r="N1290" s="116">
        <v>0</v>
      </c>
      <c r="O1290" s="116">
        <v>0</v>
      </c>
      <c r="P1290" s="116">
        <v>0</v>
      </c>
      <c r="Q1290" s="27" t="str">
        <f t="shared" si="286"/>
        <v>Registered</v>
      </c>
      <c r="R1290" s="94">
        <f t="shared" si="287"/>
        <v>0.30000002393645542</v>
      </c>
      <c r="S1290" s="95"/>
      <c r="T1290" s="117">
        <f t="shared" si="284"/>
        <v>0</v>
      </c>
      <c r="U1290" s="117">
        <f t="shared" si="285"/>
        <v>0</v>
      </c>
    </row>
    <row r="1291" spans="1:21" x14ac:dyDescent="0.3">
      <c r="A1291" s="114">
        <v>6545</v>
      </c>
      <c r="B1291" s="114" t="s">
        <v>130</v>
      </c>
      <c r="C1291" s="114" t="s">
        <v>134</v>
      </c>
      <c r="D1291" s="114" t="s">
        <v>9775</v>
      </c>
      <c r="E1291" s="114" t="s">
        <v>9776</v>
      </c>
      <c r="F1291" s="115">
        <v>46105</v>
      </c>
      <c r="G1291" s="114" t="s">
        <v>9590</v>
      </c>
      <c r="H1291" s="116">
        <v>8985600</v>
      </c>
      <c r="I1291" s="116">
        <v>2695680</v>
      </c>
      <c r="J1291" s="116">
        <v>2695680</v>
      </c>
      <c r="K1291" s="116">
        <v>0</v>
      </c>
      <c r="L1291" s="116">
        <v>0</v>
      </c>
      <c r="M1291" s="116">
        <v>0</v>
      </c>
      <c r="N1291" s="116">
        <v>0</v>
      </c>
      <c r="O1291" s="116">
        <v>0</v>
      </c>
      <c r="P1291" s="116">
        <v>0</v>
      </c>
      <c r="Q1291" s="27" t="str">
        <f t="shared" si="286"/>
        <v>Registered</v>
      </c>
      <c r="R1291" s="94">
        <f t="shared" si="287"/>
        <v>0.3</v>
      </c>
      <c r="S1291" s="95"/>
      <c r="T1291" s="117">
        <f t="shared" si="284"/>
        <v>0</v>
      </c>
      <c r="U1291" s="117">
        <f t="shared" si="285"/>
        <v>0</v>
      </c>
    </row>
    <row r="1292" spans="1:21" x14ac:dyDescent="0.3">
      <c r="A1292" s="114">
        <v>6546</v>
      </c>
      <c r="B1292" s="114" t="s">
        <v>130</v>
      </c>
      <c r="C1292" s="114" t="s">
        <v>134</v>
      </c>
      <c r="D1292" s="114" t="s">
        <v>9588</v>
      </c>
      <c r="E1292" s="114" t="s">
        <v>9589</v>
      </c>
      <c r="F1292" s="115">
        <v>46105</v>
      </c>
      <c r="G1292" s="114" t="s">
        <v>9590</v>
      </c>
      <c r="H1292" s="116">
        <v>13494150</v>
      </c>
      <c r="I1292" s="116">
        <v>4048245</v>
      </c>
      <c r="J1292" s="116">
        <v>4048245</v>
      </c>
      <c r="K1292" s="116">
        <v>0</v>
      </c>
      <c r="L1292" s="116">
        <v>0</v>
      </c>
      <c r="M1292" s="116">
        <v>0</v>
      </c>
      <c r="N1292" s="116">
        <v>0</v>
      </c>
      <c r="O1292" s="116">
        <v>0</v>
      </c>
      <c r="P1292" s="116">
        <v>0</v>
      </c>
      <c r="Q1292" s="27" t="str">
        <f t="shared" si="286"/>
        <v>Registered</v>
      </c>
      <c r="R1292" s="94">
        <f t="shared" si="287"/>
        <v>0.3</v>
      </c>
      <c r="S1292" s="95"/>
      <c r="T1292" s="117">
        <f t="shared" si="284"/>
        <v>0</v>
      </c>
      <c r="U1292" s="117">
        <f t="shared" si="285"/>
        <v>0</v>
      </c>
    </row>
    <row r="1293" spans="1:21" x14ac:dyDescent="0.3">
      <c r="A1293" s="114">
        <v>6547</v>
      </c>
      <c r="B1293" s="114" t="s">
        <v>130</v>
      </c>
      <c r="C1293" s="114" t="s">
        <v>134</v>
      </c>
      <c r="D1293" s="114" t="s">
        <v>2124</v>
      </c>
      <c r="E1293" s="114" t="s">
        <v>2125</v>
      </c>
      <c r="F1293" s="115">
        <v>46098</v>
      </c>
      <c r="G1293" s="114" t="s">
        <v>1847</v>
      </c>
      <c r="H1293" s="116">
        <v>9043200</v>
      </c>
      <c r="I1293" s="116">
        <v>2712960</v>
      </c>
      <c r="J1293" s="116">
        <v>2712960</v>
      </c>
      <c r="K1293" s="116">
        <v>0</v>
      </c>
      <c r="L1293" s="116">
        <v>0</v>
      </c>
      <c r="M1293" s="116">
        <v>0</v>
      </c>
      <c r="N1293" s="116">
        <v>0</v>
      </c>
      <c r="O1293" s="116">
        <v>0</v>
      </c>
      <c r="P1293" s="116">
        <v>0</v>
      </c>
      <c r="Q1293" s="27" t="str">
        <f t="shared" si="286"/>
        <v>Registered</v>
      </c>
      <c r="R1293" s="94">
        <f t="shared" si="287"/>
        <v>0.3</v>
      </c>
      <c r="S1293" s="95"/>
      <c r="T1293" s="117">
        <f t="shared" si="284"/>
        <v>0</v>
      </c>
      <c r="U1293" s="117">
        <f t="shared" si="285"/>
        <v>0</v>
      </c>
    </row>
    <row r="1294" spans="1:21" x14ac:dyDescent="0.3">
      <c r="A1294" s="114">
        <v>6548</v>
      </c>
      <c r="B1294" s="114" t="s">
        <v>130</v>
      </c>
      <c r="C1294" s="114" t="s">
        <v>134</v>
      </c>
      <c r="D1294" s="114" t="s">
        <v>7104</v>
      </c>
      <c r="E1294" s="114" t="s">
        <v>7105</v>
      </c>
      <c r="F1294" s="115">
        <v>45861</v>
      </c>
      <c r="G1294" s="114" t="s">
        <v>7106</v>
      </c>
      <c r="H1294" s="116">
        <v>8710272</v>
      </c>
      <c r="I1294" s="116">
        <v>2613081</v>
      </c>
      <c r="J1294" s="116">
        <v>2613081</v>
      </c>
      <c r="K1294" s="116">
        <v>0</v>
      </c>
      <c r="L1294" s="116">
        <v>0</v>
      </c>
      <c r="M1294" s="116">
        <v>0</v>
      </c>
      <c r="N1294" s="116">
        <v>0</v>
      </c>
      <c r="O1294" s="116">
        <v>0</v>
      </c>
      <c r="P1294" s="116">
        <v>0</v>
      </c>
      <c r="Q1294" s="27" t="str">
        <f t="shared" si="286"/>
        <v>Registered</v>
      </c>
      <c r="R1294" s="94">
        <f t="shared" si="287"/>
        <v>0.29999993111581358</v>
      </c>
      <c r="S1294" s="95"/>
      <c r="T1294" s="117">
        <f t="shared" si="284"/>
        <v>0</v>
      </c>
      <c r="U1294" s="117">
        <f t="shared" si="285"/>
        <v>0</v>
      </c>
    </row>
    <row r="1295" spans="1:21" x14ac:dyDescent="0.3">
      <c r="A1295" s="114">
        <v>6549</v>
      </c>
      <c r="B1295" s="114" t="s">
        <v>130</v>
      </c>
      <c r="C1295" s="114" t="s">
        <v>134</v>
      </c>
      <c r="D1295" s="114" t="s">
        <v>7107</v>
      </c>
      <c r="E1295" s="114" t="s">
        <v>7108</v>
      </c>
      <c r="F1295" s="115">
        <v>46022</v>
      </c>
      <c r="G1295" s="114" t="s">
        <v>1401</v>
      </c>
      <c r="H1295" s="116">
        <v>8939520</v>
      </c>
      <c r="I1295" s="116">
        <v>2681856</v>
      </c>
      <c r="J1295" s="116">
        <v>2681856</v>
      </c>
      <c r="K1295" s="116">
        <v>0</v>
      </c>
      <c r="L1295" s="116">
        <v>0</v>
      </c>
      <c r="M1295" s="116">
        <v>0</v>
      </c>
      <c r="N1295" s="116">
        <v>0</v>
      </c>
      <c r="O1295" s="116">
        <v>0</v>
      </c>
      <c r="P1295" s="116">
        <v>0</v>
      </c>
      <c r="Q1295" s="27" t="str">
        <f t="shared" si="286"/>
        <v>Registered</v>
      </c>
      <c r="R1295" s="94">
        <f t="shared" si="287"/>
        <v>0.3</v>
      </c>
      <c r="S1295" s="95"/>
      <c r="T1295" s="117">
        <f t="shared" si="284"/>
        <v>0</v>
      </c>
      <c r="U1295" s="117">
        <f t="shared" si="285"/>
        <v>0</v>
      </c>
    </row>
    <row r="1296" spans="1:21" x14ac:dyDescent="0.3">
      <c r="A1296" s="114">
        <v>6550</v>
      </c>
      <c r="B1296" s="114" t="s">
        <v>130</v>
      </c>
      <c r="C1296" s="114" t="s">
        <v>134</v>
      </c>
      <c r="D1296" s="114" t="s">
        <v>7109</v>
      </c>
      <c r="E1296" s="114" t="s">
        <v>7110</v>
      </c>
      <c r="F1296" s="115">
        <v>45857</v>
      </c>
      <c r="G1296" s="114" t="s">
        <v>4921</v>
      </c>
      <c r="H1296" s="116">
        <v>8755200</v>
      </c>
      <c r="I1296" s="116">
        <v>2626560</v>
      </c>
      <c r="J1296" s="116">
        <v>2626560</v>
      </c>
      <c r="K1296" s="116">
        <v>0</v>
      </c>
      <c r="L1296" s="116">
        <v>0</v>
      </c>
      <c r="M1296" s="116">
        <v>0</v>
      </c>
      <c r="N1296" s="116">
        <v>0</v>
      </c>
      <c r="O1296" s="116">
        <v>0</v>
      </c>
      <c r="P1296" s="116">
        <v>0</v>
      </c>
      <c r="Q1296" s="27" t="str">
        <f t="shared" si="286"/>
        <v>Registered</v>
      </c>
      <c r="R1296" s="94">
        <f t="shared" si="287"/>
        <v>0.3</v>
      </c>
      <c r="S1296" s="95"/>
      <c r="T1296" s="117">
        <f t="shared" si="284"/>
        <v>0</v>
      </c>
      <c r="U1296" s="117">
        <f t="shared" si="285"/>
        <v>0</v>
      </c>
    </row>
    <row r="1297" spans="1:21" x14ac:dyDescent="0.3">
      <c r="A1297" s="114">
        <v>10197</v>
      </c>
      <c r="B1297" s="114" t="s">
        <v>130</v>
      </c>
      <c r="C1297" s="114" t="s">
        <v>134</v>
      </c>
      <c r="D1297" s="114" t="s">
        <v>9395</v>
      </c>
      <c r="E1297" s="114" t="s">
        <v>9396</v>
      </c>
      <c r="F1297" s="115">
        <v>45643</v>
      </c>
      <c r="G1297" s="114" t="s">
        <v>2170</v>
      </c>
      <c r="H1297" s="116">
        <v>13236300</v>
      </c>
      <c r="I1297" s="116">
        <v>3970890</v>
      </c>
      <c r="J1297" s="116">
        <v>3970891</v>
      </c>
      <c r="K1297" s="116">
        <v>-1</v>
      </c>
      <c r="L1297" s="116">
        <v>0</v>
      </c>
      <c r="M1297" s="116">
        <v>0</v>
      </c>
      <c r="N1297" s="116">
        <v>0</v>
      </c>
      <c r="O1297" s="116">
        <v>0</v>
      </c>
      <c r="P1297" s="116">
        <v>0</v>
      </c>
      <c r="Q1297" s="27" t="str">
        <f t="shared" si="286"/>
        <v>Registered</v>
      </c>
      <c r="R1297" s="94">
        <f t="shared" si="287"/>
        <v>0.3</v>
      </c>
      <c r="S1297" s="95"/>
      <c r="T1297" s="117">
        <f t="shared" si="284"/>
        <v>0</v>
      </c>
      <c r="U1297" s="117">
        <f t="shared" si="285"/>
        <v>-1</v>
      </c>
    </row>
    <row r="1298" spans="1:21" x14ac:dyDescent="0.3">
      <c r="A1298" s="114">
        <v>10198</v>
      </c>
      <c r="B1298" s="114" t="s">
        <v>130</v>
      </c>
      <c r="C1298" s="114" t="s">
        <v>134</v>
      </c>
      <c r="D1298" s="114" t="s">
        <v>9397</v>
      </c>
      <c r="E1298" s="114" t="s">
        <v>9398</v>
      </c>
      <c r="F1298" s="115">
        <v>45777</v>
      </c>
      <c r="G1298" s="114" t="s">
        <v>1974</v>
      </c>
      <c r="H1298" s="116">
        <v>8891136</v>
      </c>
      <c r="I1298" s="116">
        <v>2667341</v>
      </c>
      <c r="J1298" s="116">
        <v>2667342</v>
      </c>
      <c r="K1298" s="116">
        <v>-1</v>
      </c>
      <c r="L1298" s="116">
        <v>0</v>
      </c>
      <c r="M1298" s="116">
        <v>0</v>
      </c>
      <c r="N1298" s="116">
        <v>0</v>
      </c>
      <c r="O1298" s="116">
        <v>0</v>
      </c>
      <c r="P1298" s="116">
        <v>0</v>
      </c>
      <c r="Q1298" s="27" t="str">
        <f t="shared" si="286"/>
        <v>Registered</v>
      </c>
      <c r="R1298" s="94">
        <f t="shared" si="287"/>
        <v>0.30000002249431346</v>
      </c>
      <c r="S1298" s="95"/>
      <c r="T1298" s="117">
        <f t="shared" si="284"/>
        <v>0</v>
      </c>
      <c r="U1298" s="117">
        <f t="shared" si="285"/>
        <v>-1</v>
      </c>
    </row>
    <row r="1299" spans="1:21" x14ac:dyDescent="0.3">
      <c r="A1299" s="114">
        <v>10225</v>
      </c>
      <c r="B1299" s="114" t="s">
        <v>130</v>
      </c>
      <c r="C1299" s="114" t="s">
        <v>134</v>
      </c>
      <c r="D1299" s="114" t="s">
        <v>9442</v>
      </c>
      <c r="E1299" s="114" t="s">
        <v>9443</v>
      </c>
      <c r="F1299" s="115">
        <v>45777</v>
      </c>
      <c r="G1299" s="114" t="s">
        <v>3281</v>
      </c>
      <c r="H1299" s="116">
        <v>8712576</v>
      </c>
      <c r="I1299" s="116">
        <v>2613773</v>
      </c>
      <c r="J1299" s="116">
        <v>2623773</v>
      </c>
      <c r="K1299" s="116">
        <v>-10000</v>
      </c>
      <c r="L1299" s="116">
        <v>0</v>
      </c>
      <c r="M1299" s="116">
        <v>0</v>
      </c>
      <c r="N1299" s="116">
        <v>0</v>
      </c>
      <c r="O1299" s="116">
        <v>0</v>
      </c>
      <c r="P1299" s="116">
        <v>0</v>
      </c>
      <c r="Q1299" s="27" t="str">
        <f t="shared" si="286"/>
        <v>Registered</v>
      </c>
      <c r="R1299" s="94">
        <f t="shared" si="287"/>
        <v>0.30000002295532341</v>
      </c>
      <c r="S1299" s="95"/>
      <c r="T1299" s="117">
        <f t="shared" si="284"/>
        <v>0</v>
      </c>
      <c r="U1299" s="117">
        <f t="shared" si="285"/>
        <v>-10000</v>
      </c>
    </row>
    <row r="1300" spans="1:21" x14ac:dyDescent="0.3">
      <c r="A1300" s="114">
        <v>10291</v>
      </c>
      <c r="B1300" s="114" t="s">
        <v>130</v>
      </c>
      <c r="C1300" s="114" t="s">
        <v>134</v>
      </c>
      <c r="D1300" s="114" t="s">
        <v>9511</v>
      </c>
      <c r="E1300" s="114" t="s">
        <v>9512</v>
      </c>
      <c r="F1300" s="115">
        <v>45911</v>
      </c>
      <c r="G1300" s="114" t="s">
        <v>8224</v>
      </c>
      <c r="H1300" s="116">
        <v>8709120</v>
      </c>
      <c r="I1300" s="116">
        <v>1741826</v>
      </c>
      <c r="J1300" s="116">
        <v>1828918</v>
      </c>
      <c r="K1300" s="116">
        <v>-87092</v>
      </c>
      <c r="L1300" s="116">
        <v>0</v>
      </c>
      <c r="M1300" s="116">
        <v>0</v>
      </c>
      <c r="N1300" s="116">
        <v>0</v>
      </c>
      <c r="O1300" s="116">
        <v>0</v>
      </c>
      <c r="P1300" s="116">
        <v>0</v>
      </c>
      <c r="Q1300" s="27" t="str">
        <f t="shared" si="286"/>
        <v>Registered</v>
      </c>
      <c r="R1300" s="94">
        <f t="shared" si="287"/>
        <v>0.20000022964432687</v>
      </c>
      <c r="S1300" s="95"/>
      <c r="T1300" s="117">
        <f t="shared" si="284"/>
        <v>0</v>
      </c>
      <c r="U1300" s="117">
        <f t="shared" si="285"/>
        <v>-87092</v>
      </c>
    </row>
    <row r="1301" spans="1:21" x14ac:dyDescent="0.3">
      <c r="A1301" s="114">
        <v>10293</v>
      </c>
      <c r="B1301" s="114" t="s">
        <v>130</v>
      </c>
      <c r="C1301" s="114" t="s">
        <v>134</v>
      </c>
      <c r="D1301" s="114" t="s">
        <v>9515</v>
      </c>
      <c r="E1301" s="114" t="s">
        <v>9516</v>
      </c>
      <c r="F1301" s="115">
        <v>45895</v>
      </c>
      <c r="G1301" s="114" t="s">
        <v>9517</v>
      </c>
      <c r="H1301" s="116">
        <v>8755200</v>
      </c>
      <c r="I1301" s="116">
        <v>2626560</v>
      </c>
      <c r="J1301" s="116">
        <v>2714112</v>
      </c>
      <c r="K1301" s="116">
        <v>-87552</v>
      </c>
      <c r="L1301" s="116">
        <v>0</v>
      </c>
      <c r="M1301" s="116">
        <v>0</v>
      </c>
      <c r="N1301" s="116">
        <v>0</v>
      </c>
      <c r="O1301" s="116">
        <v>0</v>
      </c>
      <c r="P1301" s="116">
        <v>0</v>
      </c>
      <c r="Q1301" s="27" t="str">
        <f t="shared" si="286"/>
        <v>Registered</v>
      </c>
      <c r="R1301" s="94">
        <f t="shared" si="287"/>
        <v>0.3</v>
      </c>
      <c r="S1301" s="95"/>
      <c r="T1301" s="117">
        <f t="shared" si="284"/>
        <v>0</v>
      </c>
      <c r="U1301" s="117">
        <f t="shared" si="285"/>
        <v>-87552</v>
      </c>
    </row>
    <row r="1302" spans="1:21" x14ac:dyDescent="0.3">
      <c r="A1302" s="114">
        <v>10296</v>
      </c>
      <c r="B1302" s="114" t="s">
        <v>130</v>
      </c>
      <c r="C1302" s="114" t="s">
        <v>134</v>
      </c>
      <c r="D1302" s="114" t="s">
        <v>9522</v>
      </c>
      <c r="E1302" s="114" t="s">
        <v>9523</v>
      </c>
      <c r="F1302" s="115">
        <v>45876</v>
      </c>
      <c r="G1302" s="114" t="s">
        <v>4397</v>
      </c>
      <c r="H1302" s="116">
        <v>8812800</v>
      </c>
      <c r="I1302" s="116">
        <v>2643840</v>
      </c>
      <c r="J1302" s="116">
        <v>2731968</v>
      </c>
      <c r="K1302" s="116">
        <v>-88128</v>
      </c>
      <c r="L1302" s="116">
        <v>0</v>
      </c>
      <c r="M1302" s="116">
        <v>0</v>
      </c>
      <c r="N1302" s="116">
        <v>0</v>
      </c>
      <c r="O1302" s="116">
        <v>0</v>
      </c>
      <c r="P1302" s="116">
        <v>0</v>
      </c>
      <c r="Q1302" s="27" t="str">
        <f t="shared" si="286"/>
        <v>Registered</v>
      </c>
      <c r="R1302" s="94">
        <f t="shared" si="287"/>
        <v>0.3</v>
      </c>
      <c r="S1302" s="95"/>
      <c r="T1302" s="117">
        <f t="shared" si="284"/>
        <v>0</v>
      </c>
      <c r="U1302" s="117">
        <f t="shared" si="285"/>
        <v>-88128</v>
      </c>
    </row>
    <row r="1303" spans="1:21" x14ac:dyDescent="0.3">
      <c r="A1303" s="114">
        <v>10299</v>
      </c>
      <c r="B1303" s="114" t="s">
        <v>130</v>
      </c>
      <c r="C1303" s="114" t="s">
        <v>134</v>
      </c>
      <c r="D1303" s="114" t="s">
        <v>9528</v>
      </c>
      <c r="E1303" s="114" t="s">
        <v>9529</v>
      </c>
      <c r="F1303" s="115">
        <v>45899</v>
      </c>
      <c r="G1303" s="114" t="s">
        <v>8224</v>
      </c>
      <c r="H1303" s="116">
        <v>8843904</v>
      </c>
      <c r="I1303" s="116">
        <v>2653171</v>
      </c>
      <c r="J1303" s="116">
        <v>2741610</v>
      </c>
      <c r="K1303" s="116">
        <v>-88439</v>
      </c>
      <c r="L1303" s="116">
        <v>0</v>
      </c>
      <c r="M1303" s="116">
        <v>0</v>
      </c>
      <c r="N1303" s="116">
        <v>0</v>
      </c>
      <c r="O1303" s="116">
        <v>0</v>
      </c>
      <c r="P1303" s="116">
        <v>0</v>
      </c>
      <c r="Q1303" s="27" t="str">
        <f t="shared" si="286"/>
        <v>Registered</v>
      </c>
      <c r="R1303" s="94">
        <f t="shared" si="287"/>
        <v>0.29999997738555279</v>
      </c>
      <c r="S1303" s="95"/>
      <c r="T1303" s="117">
        <f t="shared" si="284"/>
        <v>0</v>
      </c>
      <c r="U1303" s="117">
        <f t="shared" si="285"/>
        <v>-88439</v>
      </c>
    </row>
    <row r="1304" spans="1:21" x14ac:dyDescent="0.3">
      <c r="A1304" s="114">
        <v>10304</v>
      </c>
      <c r="B1304" s="114" t="s">
        <v>130</v>
      </c>
      <c r="C1304" s="114" t="s">
        <v>134</v>
      </c>
      <c r="D1304" s="114" t="s">
        <v>9538</v>
      </c>
      <c r="E1304" s="114" t="s">
        <v>9539</v>
      </c>
      <c r="F1304" s="115">
        <v>45623</v>
      </c>
      <c r="G1304" s="114" t="s">
        <v>2492</v>
      </c>
      <c r="H1304" s="116">
        <v>8891136</v>
      </c>
      <c r="I1304" s="116">
        <v>2667341</v>
      </c>
      <c r="J1304" s="116">
        <v>2756253</v>
      </c>
      <c r="K1304" s="116">
        <v>-88912</v>
      </c>
      <c r="L1304" s="116">
        <v>0</v>
      </c>
      <c r="M1304" s="116">
        <v>0</v>
      </c>
      <c r="N1304" s="116">
        <v>0</v>
      </c>
      <c r="O1304" s="116">
        <v>0</v>
      </c>
      <c r="P1304" s="116">
        <v>0</v>
      </c>
      <c r="Q1304" s="27" t="str">
        <f t="shared" si="286"/>
        <v>Registered</v>
      </c>
      <c r="R1304" s="94">
        <f t="shared" si="287"/>
        <v>0.30000002249431346</v>
      </c>
      <c r="S1304" s="95"/>
      <c r="T1304" s="117">
        <f t="shared" si="284"/>
        <v>0</v>
      </c>
      <c r="U1304" s="117">
        <f t="shared" si="285"/>
        <v>-88912</v>
      </c>
    </row>
    <row r="1305" spans="1:21" x14ac:dyDescent="0.3">
      <c r="A1305" s="114">
        <v>10307</v>
      </c>
      <c r="B1305" s="114" t="s">
        <v>130</v>
      </c>
      <c r="C1305" s="114" t="s">
        <v>134</v>
      </c>
      <c r="D1305" s="114" t="s">
        <v>9544</v>
      </c>
      <c r="E1305" s="114" t="s">
        <v>9545</v>
      </c>
      <c r="F1305" s="115">
        <v>45988</v>
      </c>
      <c r="G1305" s="114" t="s">
        <v>1728</v>
      </c>
      <c r="H1305" s="116">
        <v>8978688</v>
      </c>
      <c r="I1305" s="116">
        <v>2693607</v>
      </c>
      <c r="J1305" s="116">
        <v>2783393.8</v>
      </c>
      <c r="K1305" s="116">
        <v>-89786.8</v>
      </c>
      <c r="L1305" s="116">
        <v>0</v>
      </c>
      <c r="M1305" s="116">
        <v>0</v>
      </c>
      <c r="N1305" s="116">
        <v>0</v>
      </c>
      <c r="O1305" s="116">
        <v>0</v>
      </c>
      <c r="P1305" s="116">
        <v>0</v>
      </c>
      <c r="Q1305" s="27" t="str">
        <f t="shared" si="286"/>
        <v>Registered</v>
      </c>
      <c r="R1305" s="94">
        <f t="shared" si="287"/>
        <v>0.30000006682490804</v>
      </c>
      <c r="S1305" s="95"/>
      <c r="T1305" s="117">
        <f t="shared" si="284"/>
        <v>0</v>
      </c>
      <c r="U1305" s="117">
        <f t="shared" si="285"/>
        <v>-89786.8</v>
      </c>
    </row>
    <row r="1306" spans="1:21" x14ac:dyDescent="0.3">
      <c r="A1306" s="114">
        <v>10310</v>
      </c>
      <c r="B1306" s="114" t="s">
        <v>130</v>
      </c>
      <c r="C1306" s="114" t="s">
        <v>134</v>
      </c>
      <c r="D1306" s="114" t="s">
        <v>9585</v>
      </c>
      <c r="E1306" s="114" t="s">
        <v>9586</v>
      </c>
      <c r="F1306" s="115">
        <v>46108</v>
      </c>
      <c r="G1306" s="114" t="s">
        <v>9587</v>
      </c>
      <c r="H1306" s="116">
        <v>8985600</v>
      </c>
      <c r="I1306" s="116">
        <v>2695680</v>
      </c>
      <c r="J1306" s="116">
        <v>2785536</v>
      </c>
      <c r="K1306" s="116">
        <v>-89856</v>
      </c>
      <c r="L1306" s="116">
        <v>0</v>
      </c>
      <c r="M1306" s="116">
        <v>0</v>
      </c>
      <c r="N1306" s="116">
        <v>0</v>
      </c>
      <c r="O1306" s="116">
        <v>0</v>
      </c>
      <c r="P1306" s="116">
        <v>0</v>
      </c>
      <c r="Q1306" s="27" t="str">
        <f t="shared" si="286"/>
        <v>Registered</v>
      </c>
      <c r="R1306" s="94">
        <f t="shared" si="287"/>
        <v>0.3</v>
      </c>
      <c r="S1306" s="95"/>
      <c r="T1306" s="117">
        <f t="shared" si="284"/>
        <v>0</v>
      </c>
      <c r="U1306" s="117">
        <f t="shared" si="285"/>
        <v>-89856</v>
      </c>
    </row>
    <row r="1307" spans="1:21" s="101" customFormat="1" x14ac:dyDescent="0.3">
      <c r="A1307" s="99">
        <v>10355</v>
      </c>
      <c r="B1307" s="99" t="s">
        <v>130</v>
      </c>
      <c r="C1307" s="99" t="s">
        <v>134</v>
      </c>
      <c r="D1307" s="99" t="s">
        <v>10353</v>
      </c>
      <c r="E1307" s="99" t="s">
        <v>135</v>
      </c>
      <c r="F1307" s="100">
        <v>46112</v>
      </c>
      <c r="G1307" s="99" t="s">
        <v>1898</v>
      </c>
      <c r="H1307" s="96">
        <v>9331200</v>
      </c>
      <c r="I1307" s="96">
        <f>H1307*R1307</f>
        <v>2799360</v>
      </c>
      <c r="J1307" s="96">
        <v>100000</v>
      </c>
      <c r="K1307" s="96">
        <f>I1307-J1307</f>
        <v>2699360</v>
      </c>
      <c r="L1307" s="97">
        <f>IF(AND($S1307&gt;=0,$S1307&lt;=30),$K1307,0)</f>
        <v>0</v>
      </c>
      <c r="M1307" s="97">
        <f>IF(AND($S1307&gt;=31,$S1307&lt;=60),$K1307,0)</f>
        <v>0</v>
      </c>
      <c r="N1307" s="97">
        <f>IF(AND($S1307&gt;=61,$S1307&lt;=90),$K1307,0)</f>
        <v>0</v>
      </c>
      <c r="O1307" s="97">
        <f>IF(AND($S1307&gt;=91,$S1307&lt;=120),$K1307,0)</f>
        <v>2699360</v>
      </c>
      <c r="P1307" s="98">
        <f>IF($S1307&gt;120,$K1307,0)</f>
        <v>0</v>
      </c>
      <c r="Q1307" s="101" t="str">
        <f t="shared" si="286"/>
        <v>Unregistered</v>
      </c>
      <c r="R1307" s="102">
        <v>0.3</v>
      </c>
      <c r="S1307" s="95">
        <f>DATE(2026,6,30)-F1307</f>
        <v>91</v>
      </c>
    </row>
    <row r="1308" spans="1:21" x14ac:dyDescent="0.3">
      <c r="A1308" s="114">
        <v>10356</v>
      </c>
      <c r="B1308" s="114" t="s">
        <v>130</v>
      </c>
      <c r="C1308" s="114" t="s">
        <v>134</v>
      </c>
      <c r="D1308" s="114" t="s">
        <v>7097</v>
      </c>
      <c r="E1308" s="114" t="s">
        <v>7098</v>
      </c>
      <c r="F1308" s="115">
        <v>45675</v>
      </c>
      <c r="G1308" s="114" t="s">
        <v>5429</v>
      </c>
      <c r="H1308" s="116">
        <v>12806550</v>
      </c>
      <c r="I1308" s="116">
        <v>3841965</v>
      </c>
      <c r="J1308" s="116">
        <v>3941965</v>
      </c>
      <c r="K1308" s="116">
        <v>-100000</v>
      </c>
      <c r="L1308" s="116">
        <v>0</v>
      </c>
      <c r="M1308" s="116">
        <v>0</v>
      </c>
      <c r="N1308" s="116">
        <v>0</v>
      </c>
      <c r="O1308" s="116">
        <v>0</v>
      </c>
      <c r="P1308" s="116">
        <v>0</v>
      </c>
      <c r="Q1308" s="27" t="str">
        <f t="shared" si="286"/>
        <v>Registered</v>
      </c>
      <c r="R1308" s="94">
        <f t="shared" si="287"/>
        <v>0.3</v>
      </c>
      <c r="S1308" s="95"/>
      <c r="T1308" s="117">
        <f t="shared" ref="T1308:T1315" si="288">L1308+M1308+N1308+O1308+P1308</f>
        <v>0</v>
      </c>
      <c r="U1308" s="117">
        <f t="shared" ref="U1308:U1315" si="289">K1308-T1308</f>
        <v>-100000</v>
      </c>
    </row>
    <row r="1309" spans="1:21" x14ac:dyDescent="0.3">
      <c r="A1309" s="114">
        <v>10407</v>
      </c>
      <c r="B1309" s="114" t="s">
        <v>130</v>
      </c>
      <c r="C1309" s="114" t="s">
        <v>134</v>
      </c>
      <c r="D1309" s="114" t="s">
        <v>9694</v>
      </c>
      <c r="E1309" s="114" t="s">
        <v>9695</v>
      </c>
      <c r="F1309" s="115">
        <v>45746</v>
      </c>
      <c r="G1309" s="114" t="s">
        <v>3937</v>
      </c>
      <c r="H1309" s="116">
        <v>13176995</v>
      </c>
      <c r="I1309" s="116">
        <v>3953099</v>
      </c>
      <c r="J1309" s="116">
        <v>4084869</v>
      </c>
      <c r="K1309" s="116">
        <v>-131770</v>
      </c>
      <c r="L1309" s="116">
        <v>0</v>
      </c>
      <c r="M1309" s="116">
        <v>0</v>
      </c>
      <c r="N1309" s="116">
        <v>0</v>
      </c>
      <c r="O1309" s="116">
        <v>0</v>
      </c>
      <c r="P1309" s="116">
        <v>0</v>
      </c>
      <c r="Q1309" s="27" t="str">
        <f t="shared" si="286"/>
        <v>Registered</v>
      </c>
      <c r="R1309" s="94">
        <f t="shared" si="287"/>
        <v>0.30000003794491842</v>
      </c>
      <c r="S1309" s="95"/>
      <c r="T1309" s="117">
        <f t="shared" si="288"/>
        <v>0</v>
      </c>
      <c r="U1309" s="117">
        <f t="shared" si="289"/>
        <v>-131770</v>
      </c>
    </row>
    <row r="1310" spans="1:21" x14ac:dyDescent="0.3">
      <c r="A1310" s="114">
        <v>10413</v>
      </c>
      <c r="B1310" s="114" t="s">
        <v>130</v>
      </c>
      <c r="C1310" s="114" t="s">
        <v>134</v>
      </c>
      <c r="D1310" s="114" t="s">
        <v>9703</v>
      </c>
      <c r="E1310" s="114" t="s">
        <v>9704</v>
      </c>
      <c r="F1310" s="115">
        <v>46022</v>
      </c>
      <c r="G1310" s="114" t="s">
        <v>1575</v>
      </c>
      <c r="H1310" s="116">
        <v>13322250</v>
      </c>
      <c r="I1310" s="116">
        <v>3996675</v>
      </c>
      <c r="J1310" s="116">
        <v>4129897</v>
      </c>
      <c r="K1310" s="116">
        <v>-133222</v>
      </c>
      <c r="L1310" s="116">
        <v>0</v>
      </c>
      <c r="M1310" s="116">
        <v>0</v>
      </c>
      <c r="N1310" s="116">
        <v>0</v>
      </c>
      <c r="O1310" s="116">
        <v>0</v>
      </c>
      <c r="P1310" s="116">
        <v>0</v>
      </c>
      <c r="Q1310" s="27" t="str">
        <f t="shared" si="286"/>
        <v>Registered</v>
      </c>
      <c r="R1310" s="94">
        <f t="shared" si="287"/>
        <v>0.3</v>
      </c>
      <c r="S1310" s="95"/>
      <c r="T1310" s="117">
        <f t="shared" si="288"/>
        <v>0</v>
      </c>
      <c r="U1310" s="117">
        <f t="shared" si="289"/>
        <v>-133222</v>
      </c>
    </row>
    <row r="1311" spans="1:21" x14ac:dyDescent="0.3">
      <c r="A1311" s="114">
        <v>10418</v>
      </c>
      <c r="B1311" s="114" t="s">
        <v>130</v>
      </c>
      <c r="C1311" s="114" t="s">
        <v>134</v>
      </c>
      <c r="D1311" s="114" t="s">
        <v>9713</v>
      </c>
      <c r="E1311" s="114" t="s">
        <v>9714</v>
      </c>
      <c r="F1311" s="115">
        <v>45517</v>
      </c>
      <c r="G1311" s="114" t="s">
        <v>4437</v>
      </c>
      <c r="H1311" s="116">
        <v>13356630</v>
      </c>
      <c r="I1311" s="116">
        <v>4006989</v>
      </c>
      <c r="J1311" s="116">
        <v>4140555</v>
      </c>
      <c r="K1311" s="116">
        <v>-133566</v>
      </c>
      <c r="L1311" s="116">
        <v>0</v>
      </c>
      <c r="M1311" s="116">
        <v>0</v>
      </c>
      <c r="N1311" s="116">
        <v>0</v>
      </c>
      <c r="O1311" s="116">
        <v>0</v>
      </c>
      <c r="P1311" s="116">
        <v>0</v>
      </c>
      <c r="Q1311" s="27" t="str">
        <f t="shared" si="286"/>
        <v>Registered</v>
      </c>
      <c r="R1311" s="94">
        <f t="shared" si="287"/>
        <v>0.3</v>
      </c>
      <c r="S1311" s="95"/>
      <c r="T1311" s="117">
        <f t="shared" si="288"/>
        <v>0</v>
      </c>
      <c r="U1311" s="117">
        <f t="shared" si="289"/>
        <v>-133566</v>
      </c>
    </row>
    <row r="1312" spans="1:21" x14ac:dyDescent="0.3">
      <c r="A1312" s="114">
        <v>10420</v>
      </c>
      <c r="B1312" s="114" t="s">
        <v>130</v>
      </c>
      <c r="C1312" s="114" t="s">
        <v>134</v>
      </c>
      <c r="D1312" s="114" t="s">
        <v>9717</v>
      </c>
      <c r="E1312" s="114" t="s">
        <v>9718</v>
      </c>
      <c r="F1312" s="115">
        <v>45876</v>
      </c>
      <c r="G1312" s="114" t="s">
        <v>4397</v>
      </c>
      <c r="H1312" s="116">
        <v>13428828</v>
      </c>
      <c r="I1312" s="116">
        <v>4028649</v>
      </c>
      <c r="J1312" s="116">
        <v>4162937</v>
      </c>
      <c r="K1312" s="116">
        <v>-134288</v>
      </c>
      <c r="L1312" s="116">
        <v>0</v>
      </c>
      <c r="M1312" s="116">
        <v>0</v>
      </c>
      <c r="N1312" s="116">
        <v>0</v>
      </c>
      <c r="O1312" s="116">
        <v>0</v>
      </c>
      <c r="P1312" s="116">
        <v>0</v>
      </c>
      <c r="Q1312" s="27" t="str">
        <f t="shared" si="286"/>
        <v>Registered</v>
      </c>
      <c r="R1312" s="94">
        <f t="shared" si="287"/>
        <v>0.30000004467999741</v>
      </c>
      <c r="S1312" s="95"/>
      <c r="T1312" s="117">
        <f t="shared" si="288"/>
        <v>0</v>
      </c>
      <c r="U1312" s="117">
        <f t="shared" si="289"/>
        <v>-134288</v>
      </c>
    </row>
    <row r="1313" spans="1:21" x14ac:dyDescent="0.3">
      <c r="A1313" s="114">
        <v>10424</v>
      </c>
      <c r="B1313" s="114" t="s">
        <v>130</v>
      </c>
      <c r="C1313" s="114" t="s">
        <v>134</v>
      </c>
      <c r="D1313" s="114" t="s">
        <v>9725</v>
      </c>
      <c r="E1313" s="114" t="s">
        <v>9726</v>
      </c>
      <c r="F1313" s="115">
        <v>46022</v>
      </c>
      <c r="G1313" s="114" t="s">
        <v>1580</v>
      </c>
      <c r="H1313" s="116">
        <v>13488134</v>
      </c>
      <c r="I1313" s="116">
        <v>4046440</v>
      </c>
      <c r="J1313" s="116">
        <v>4181322</v>
      </c>
      <c r="K1313" s="116">
        <v>-134882</v>
      </c>
      <c r="L1313" s="116">
        <v>0</v>
      </c>
      <c r="M1313" s="116">
        <v>0</v>
      </c>
      <c r="N1313" s="116">
        <v>0</v>
      </c>
      <c r="O1313" s="116">
        <v>0</v>
      </c>
      <c r="P1313" s="116">
        <v>0</v>
      </c>
      <c r="Q1313" s="27" t="str">
        <f t="shared" si="286"/>
        <v>Registered</v>
      </c>
      <c r="R1313" s="94">
        <f t="shared" si="287"/>
        <v>0.29999998517215204</v>
      </c>
      <c r="S1313" s="95"/>
      <c r="T1313" s="117">
        <f t="shared" si="288"/>
        <v>0</v>
      </c>
      <c r="U1313" s="117">
        <f t="shared" si="289"/>
        <v>-134882</v>
      </c>
    </row>
    <row r="1314" spans="1:21" x14ac:dyDescent="0.3">
      <c r="A1314" s="114">
        <v>10429</v>
      </c>
      <c r="B1314" s="114" t="s">
        <v>130</v>
      </c>
      <c r="C1314" s="114" t="s">
        <v>134</v>
      </c>
      <c r="D1314" s="114" t="s">
        <v>9730</v>
      </c>
      <c r="E1314" s="114" t="s">
        <v>9731</v>
      </c>
      <c r="F1314" s="115">
        <v>46015</v>
      </c>
      <c r="G1314" s="114" t="s">
        <v>4944</v>
      </c>
      <c r="H1314" s="116">
        <v>13585257</v>
      </c>
      <c r="I1314" s="116">
        <v>4075577</v>
      </c>
      <c r="J1314" s="116">
        <v>4211429</v>
      </c>
      <c r="K1314" s="116">
        <v>-135852</v>
      </c>
      <c r="L1314" s="116">
        <v>0</v>
      </c>
      <c r="M1314" s="116">
        <v>0</v>
      </c>
      <c r="N1314" s="116">
        <v>0</v>
      </c>
      <c r="O1314" s="116">
        <v>0</v>
      </c>
      <c r="P1314" s="116">
        <v>0</v>
      </c>
      <c r="Q1314" s="27" t="str">
        <f t="shared" si="286"/>
        <v>Registered</v>
      </c>
      <c r="R1314" s="94">
        <f t="shared" si="287"/>
        <v>0.29999999263907928</v>
      </c>
      <c r="S1314" s="95"/>
      <c r="T1314" s="117">
        <f t="shared" si="288"/>
        <v>0</v>
      </c>
      <c r="U1314" s="117">
        <f t="shared" si="289"/>
        <v>-135852</v>
      </c>
    </row>
    <row r="1315" spans="1:21" x14ac:dyDescent="0.3">
      <c r="A1315" s="114">
        <v>10486</v>
      </c>
      <c r="B1315" s="114" t="s">
        <v>130</v>
      </c>
      <c r="C1315" s="114" t="s">
        <v>134</v>
      </c>
      <c r="D1315" s="114" t="s">
        <v>9809</v>
      </c>
      <c r="E1315" s="114" t="s">
        <v>9810</v>
      </c>
      <c r="F1315" s="115">
        <v>45504</v>
      </c>
      <c r="G1315" s="114" t="s">
        <v>4000</v>
      </c>
      <c r="H1315" s="116">
        <v>8467200</v>
      </c>
      <c r="I1315" s="116">
        <v>2540160</v>
      </c>
      <c r="J1315" s="116">
        <v>2763520</v>
      </c>
      <c r="K1315" s="116">
        <v>-223360</v>
      </c>
      <c r="L1315" s="116">
        <v>0</v>
      </c>
      <c r="M1315" s="116">
        <v>0</v>
      </c>
      <c r="N1315" s="116">
        <v>0</v>
      </c>
      <c r="O1315" s="116">
        <v>0</v>
      </c>
      <c r="P1315" s="116">
        <v>0</v>
      </c>
      <c r="Q1315" s="27" t="str">
        <f t="shared" si="286"/>
        <v>Registered</v>
      </c>
      <c r="R1315" s="94">
        <f t="shared" si="287"/>
        <v>0.3</v>
      </c>
      <c r="S1315" s="95"/>
      <c r="T1315" s="117">
        <f t="shared" si="288"/>
        <v>0</v>
      </c>
      <c r="U1315" s="117">
        <f t="shared" si="289"/>
        <v>-223360</v>
      </c>
    </row>
    <row r="1316" spans="1:21" s="101" customFormat="1" x14ac:dyDescent="0.3">
      <c r="A1316" s="99">
        <v>11010</v>
      </c>
      <c r="B1316" s="99" t="s">
        <v>130</v>
      </c>
      <c r="C1316" s="99" t="s">
        <v>134</v>
      </c>
      <c r="D1316" s="99" t="s">
        <v>10349</v>
      </c>
      <c r="E1316" s="99" t="s">
        <v>10350</v>
      </c>
      <c r="F1316" s="100">
        <v>46192</v>
      </c>
      <c r="G1316" s="99" t="s">
        <v>1898</v>
      </c>
      <c r="H1316" s="96">
        <v>9514368</v>
      </c>
      <c r="I1316" s="96">
        <v>0</v>
      </c>
      <c r="J1316" s="96"/>
      <c r="K1316" s="96">
        <f t="shared" ref="K1316:K1319" si="290">I1316-J1316</f>
        <v>0</v>
      </c>
      <c r="L1316" s="97">
        <f t="shared" ref="L1316:L1319" si="291">IF(AND($S1316&gt;=0,$S1316&lt;=30),$K1316,0)</f>
        <v>0</v>
      </c>
      <c r="M1316" s="97">
        <f t="shared" ref="M1316:M1319" si="292">IF(AND($S1316&gt;=31,$S1316&lt;=60),$K1316,0)</f>
        <v>0</v>
      </c>
      <c r="N1316" s="97">
        <f t="shared" ref="N1316:N1319" si="293">IF(AND($S1316&gt;=61,$S1316&lt;=90),$K1316,0)</f>
        <v>0</v>
      </c>
      <c r="O1316" s="97">
        <f t="shared" ref="O1316:O1319" si="294">IF(AND($S1316&gt;=91,$S1316&lt;=120),$K1316,0)</f>
        <v>0</v>
      </c>
      <c r="P1316" s="98">
        <f t="shared" ref="P1316:P1319" si="295">IF($S1316&gt;120,$K1316,0)</f>
        <v>0</v>
      </c>
      <c r="Q1316" s="101" t="str">
        <f t="shared" si="286"/>
        <v>Unregistered</v>
      </c>
      <c r="R1316" s="102">
        <v>0.3</v>
      </c>
      <c r="S1316" s="95">
        <f t="shared" ref="S1316:S1319" si="296">DATE(2026,6,30)-F1316</f>
        <v>11</v>
      </c>
    </row>
    <row r="1317" spans="1:21" s="101" customFormat="1" x14ac:dyDescent="0.3">
      <c r="A1317" s="99">
        <v>11011</v>
      </c>
      <c r="B1317" s="99" t="s">
        <v>130</v>
      </c>
      <c r="C1317" s="99" t="s">
        <v>134</v>
      </c>
      <c r="D1317" s="99" t="s">
        <v>10351</v>
      </c>
      <c r="E1317" s="99" t="s">
        <v>10857</v>
      </c>
      <c r="F1317" s="100">
        <v>46195</v>
      </c>
      <c r="G1317" s="99" t="s">
        <v>1898</v>
      </c>
      <c r="H1317" s="96">
        <v>9216000</v>
      </c>
      <c r="I1317" s="96">
        <v>0</v>
      </c>
      <c r="J1317" s="96"/>
      <c r="K1317" s="96">
        <f t="shared" si="290"/>
        <v>0</v>
      </c>
      <c r="L1317" s="97">
        <f t="shared" si="291"/>
        <v>0</v>
      </c>
      <c r="M1317" s="97">
        <f t="shared" si="292"/>
        <v>0</v>
      </c>
      <c r="N1317" s="97">
        <f t="shared" si="293"/>
        <v>0</v>
      </c>
      <c r="O1317" s="97">
        <f t="shared" si="294"/>
        <v>0</v>
      </c>
      <c r="P1317" s="98">
        <f t="shared" si="295"/>
        <v>0</v>
      </c>
      <c r="Q1317" s="101" t="str">
        <f t="shared" si="286"/>
        <v>Unregistered</v>
      </c>
      <c r="R1317" s="102">
        <v>0.3</v>
      </c>
      <c r="S1317" s="95">
        <f t="shared" si="296"/>
        <v>8</v>
      </c>
    </row>
    <row r="1318" spans="1:21" s="101" customFormat="1" x14ac:dyDescent="0.3">
      <c r="A1318" s="99">
        <v>11012</v>
      </c>
      <c r="B1318" s="99" t="s">
        <v>130</v>
      </c>
      <c r="C1318" s="99" t="s">
        <v>134</v>
      </c>
      <c r="D1318" s="99" t="s">
        <v>10497</v>
      </c>
      <c r="E1318" s="99" t="s">
        <v>10498</v>
      </c>
      <c r="F1318" s="100">
        <v>46203</v>
      </c>
      <c r="G1318" s="99" t="s">
        <v>1898</v>
      </c>
      <c r="H1318" s="96">
        <v>9273600</v>
      </c>
      <c r="I1318" s="96">
        <v>0</v>
      </c>
      <c r="J1318" s="96"/>
      <c r="K1318" s="96">
        <f t="shared" si="290"/>
        <v>0</v>
      </c>
      <c r="L1318" s="97">
        <f t="shared" si="291"/>
        <v>0</v>
      </c>
      <c r="M1318" s="97">
        <f t="shared" si="292"/>
        <v>0</v>
      </c>
      <c r="N1318" s="97">
        <f t="shared" si="293"/>
        <v>0</v>
      </c>
      <c r="O1318" s="97">
        <f t="shared" si="294"/>
        <v>0</v>
      </c>
      <c r="P1318" s="98">
        <f t="shared" si="295"/>
        <v>0</v>
      </c>
      <c r="Q1318" s="101" t="str">
        <f t="shared" si="286"/>
        <v>Unregistered</v>
      </c>
      <c r="R1318" s="102">
        <v>0.3</v>
      </c>
      <c r="S1318" s="95">
        <f t="shared" si="296"/>
        <v>0</v>
      </c>
    </row>
    <row r="1319" spans="1:21" s="101" customFormat="1" x14ac:dyDescent="0.3">
      <c r="A1319" s="99">
        <v>11013</v>
      </c>
      <c r="B1319" s="99" t="s">
        <v>130</v>
      </c>
      <c r="C1319" s="99" t="s">
        <v>134</v>
      </c>
      <c r="D1319" s="99" t="s">
        <v>138</v>
      </c>
      <c r="E1319" s="99" t="s">
        <v>10354</v>
      </c>
      <c r="F1319" s="100">
        <v>46183</v>
      </c>
      <c r="G1319" s="99" t="s">
        <v>1898</v>
      </c>
      <c r="H1319" s="96">
        <v>9219456</v>
      </c>
      <c r="I1319" s="96">
        <v>0</v>
      </c>
      <c r="J1319" s="96"/>
      <c r="K1319" s="96">
        <f t="shared" si="290"/>
        <v>0</v>
      </c>
      <c r="L1319" s="97">
        <f t="shared" si="291"/>
        <v>0</v>
      </c>
      <c r="M1319" s="97">
        <f t="shared" si="292"/>
        <v>0</v>
      </c>
      <c r="N1319" s="97">
        <f t="shared" si="293"/>
        <v>0</v>
      </c>
      <c r="O1319" s="97">
        <f t="shared" si="294"/>
        <v>0</v>
      </c>
      <c r="P1319" s="98">
        <f t="shared" si="295"/>
        <v>0</v>
      </c>
      <c r="Q1319" s="101" t="str">
        <f t="shared" si="286"/>
        <v>Unregistered</v>
      </c>
      <c r="R1319" s="102">
        <v>0.3</v>
      </c>
      <c r="S1319" s="95">
        <f t="shared" si="296"/>
        <v>20</v>
      </c>
    </row>
    <row r="1320" spans="1:21" x14ac:dyDescent="0.3">
      <c r="A1320" s="114">
        <v>374</v>
      </c>
      <c r="B1320" s="114" t="s">
        <v>1879</v>
      </c>
      <c r="C1320" s="114" t="s">
        <v>1978</v>
      </c>
      <c r="D1320" s="114" t="s">
        <v>2583</v>
      </c>
      <c r="E1320" s="114" t="s">
        <v>2584</v>
      </c>
      <c r="F1320" s="115">
        <v>45077</v>
      </c>
      <c r="G1320" s="114" t="s">
        <v>2091</v>
      </c>
      <c r="H1320" s="116">
        <v>8773214</v>
      </c>
      <c r="I1320" s="116">
        <v>8773214</v>
      </c>
      <c r="J1320" s="116">
        <v>7514898</v>
      </c>
      <c r="K1320" s="116">
        <v>1258316</v>
      </c>
      <c r="L1320" s="116">
        <v>877318</v>
      </c>
      <c r="M1320" s="116">
        <v>0</v>
      </c>
      <c r="N1320" s="116">
        <v>0</v>
      </c>
      <c r="O1320" s="116">
        <v>380998</v>
      </c>
      <c r="P1320" s="116">
        <v>0</v>
      </c>
      <c r="Q1320" s="27" t="str">
        <f t="shared" si="286"/>
        <v>Registered</v>
      </c>
      <c r="R1320" s="94">
        <f t="shared" si="287"/>
        <v>1</v>
      </c>
      <c r="S1320" s="95"/>
      <c r="T1320" s="117">
        <f t="shared" ref="T1320:T1383" si="297">L1320+M1320+N1320+O1320+P1320</f>
        <v>1258316</v>
      </c>
      <c r="U1320" s="117">
        <f t="shared" ref="U1320:U1383" si="298">K1320-T1320</f>
        <v>0</v>
      </c>
    </row>
    <row r="1321" spans="1:21" x14ac:dyDescent="0.3">
      <c r="A1321" s="114">
        <v>384</v>
      </c>
      <c r="B1321" s="114" t="s">
        <v>1879</v>
      </c>
      <c r="C1321" s="114" t="s">
        <v>1978</v>
      </c>
      <c r="D1321" s="114" t="s">
        <v>4052</v>
      </c>
      <c r="E1321" s="114" t="s">
        <v>4053</v>
      </c>
      <c r="F1321" s="115">
        <v>44989</v>
      </c>
      <c r="G1321" s="114" t="s">
        <v>4054</v>
      </c>
      <c r="H1321" s="116">
        <v>8930500</v>
      </c>
      <c r="I1321" s="116">
        <v>8930500</v>
      </c>
      <c r="J1321" s="116">
        <v>7728746</v>
      </c>
      <c r="K1321" s="116">
        <v>1201754</v>
      </c>
      <c r="L1321" s="116">
        <v>0</v>
      </c>
      <c r="M1321" s="116">
        <v>893050</v>
      </c>
      <c r="N1321" s="116">
        <v>0</v>
      </c>
      <c r="O1321" s="116">
        <v>308704</v>
      </c>
      <c r="P1321" s="116">
        <v>0</v>
      </c>
      <c r="Q1321" s="27" t="str">
        <f t="shared" si="286"/>
        <v>Registered</v>
      </c>
      <c r="R1321" s="94">
        <f t="shared" si="287"/>
        <v>1</v>
      </c>
      <c r="S1321" s="95"/>
      <c r="T1321" s="117">
        <f t="shared" si="297"/>
        <v>1201754</v>
      </c>
      <c r="U1321" s="117">
        <f t="shared" si="298"/>
        <v>0</v>
      </c>
    </row>
    <row r="1322" spans="1:21" x14ac:dyDescent="0.3">
      <c r="A1322" s="114">
        <v>402</v>
      </c>
      <c r="B1322" s="114" t="s">
        <v>1879</v>
      </c>
      <c r="C1322" s="114" t="s">
        <v>1978</v>
      </c>
      <c r="D1322" s="114" t="s">
        <v>4285</v>
      </c>
      <c r="E1322" s="114" t="s">
        <v>4286</v>
      </c>
      <c r="F1322" s="115">
        <v>45097</v>
      </c>
      <c r="G1322" s="114" t="s">
        <v>3420</v>
      </c>
      <c r="H1322" s="116">
        <v>8800000</v>
      </c>
      <c r="I1322" s="116">
        <v>8800000</v>
      </c>
      <c r="J1322" s="116">
        <v>7727964</v>
      </c>
      <c r="K1322" s="116">
        <v>1072036</v>
      </c>
      <c r="L1322" s="116">
        <v>880000</v>
      </c>
      <c r="M1322" s="116">
        <v>0</v>
      </c>
      <c r="N1322" s="116">
        <v>0</v>
      </c>
      <c r="O1322" s="116">
        <v>192036</v>
      </c>
      <c r="P1322" s="116">
        <v>0</v>
      </c>
      <c r="Q1322" s="27" t="str">
        <f t="shared" si="286"/>
        <v>Registered</v>
      </c>
      <c r="R1322" s="94">
        <f t="shared" si="287"/>
        <v>1</v>
      </c>
      <c r="S1322" s="95"/>
      <c r="T1322" s="117">
        <f t="shared" si="297"/>
        <v>1072036</v>
      </c>
      <c r="U1322" s="117">
        <f t="shared" si="298"/>
        <v>0</v>
      </c>
    </row>
    <row r="1323" spans="1:21" x14ac:dyDescent="0.3">
      <c r="A1323" s="114">
        <v>433</v>
      </c>
      <c r="B1323" s="114" t="s">
        <v>1879</v>
      </c>
      <c r="C1323" s="114" t="s">
        <v>1978</v>
      </c>
      <c r="D1323" s="114" t="s">
        <v>8074</v>
      </c>
      <c r="E1323" s="114" t="s">
        <v>8075</v>
      </c>
      <c r="F1323" s="115">
        <v>44895</v>
      </c>
      <c r="G1323" s="114" t="s">
        <v>2159</v>
      </c>
      <c r="H1323" s="116">
        <v>9267500</v>
      </c>
      <c r="I1323" s="116">
        <v>9267500</v>
      </c>
      <c r="J1323" s="116">
        <v>8340750</v>
      </c>
      <c r="K1323" s="116">
        <v>926750</v>
      </c>
      <c r="L1323" s="116">
        <v>926750</v>
      </c>
      <c r="M1323" s="116">
        <v>0</v>
      </c>
      <c r="N1323" s="116">
        <v>0</v>
      </c>
      <c r="O1323" s="116">
        <v>0</v>
      </c>
      <c r="P1323" s="116">
        <v>0</v>
      </c>
      <c r="Q1323" s="27" t="str">
        <f t="shared" si="286"/>
        <v>Registered</v>
      </c>
      <c r="R1323" s="94">
        <f t="shared" si="287"/>
        <v>1</v>
      </c>
      <c r="S1323" s="95"/>
      <c r="T1323" s="117">
        <f t="shared" si="297"/>
        <v>926750</v>
      </c>
      <c r="U1323" s="117">
        <f t="shared" si="298"/>
        <v>0</v>
      </c>
    </row>
    <row r="1324" spans="1:21" x14ac:dyDescent="0.3">
      <c r="A1324" s="114">
        <v>435</v>
      </c>
      <c r="B1324" s="114" t="s">
        <v>1879</v>
      </c>
      <c r="C1324" s="114" t="s">
        <v>1978</v>
      </c>
      <c r="D1324" s="114" t="s">
        <v>8064</v>
      </c>
      <c r="E1324" s="114" t="s">
        <v>8065</v>
      </c>
      <c r="F1324" s="115">
        <v>45077</v>
      </c>
      <c r="G1324" s="114" t="s">
        <v>2072</v>
      </c>
      <c r="H1324" s="116">
        <v>9201786</v>
      </c>
      <c r="I1324" s="116">
        <v>9201786</v>
      </c>
      <c r="J1324" s="116">
        <v>8281604</v>
      </c>
      <c r="K1324" s="116">
        <v>920182</v>
      </c>
      <c r="L1324" s="116">
        <v>920182</v>
      </c>
      <c r="M1324" s="116">
        <v>0</v>
      </c>
      <c r="N1324" s="116">
        <v>0</v>
      </c>
      <c r="O1324" s="116">
        <v>0</v>
      </c>
      <c r="P1324" s="116">
        <v>0</v>
      </c>
      <c r="Q1324" s="27" t="str">
        <f t="shared" si="286"/>
        <v>Registered</v>
      </c>
      <c r="R1324" s="94">
        <f t="shared" si="287"/>
        <v>1</v>
      </c>
      <c r="S1324" s="95"/>
      <c r="T1324" s="117">
        <f t="shared" si="297"/>
        <v>920182</v>
      </c>
      <c r="U1324" s="117">
        <f t="shared" si="298"/>
        <v>0</v>
      </c>
    </row>
    <row r="1325" spans="1:21" x14ac:dyDescent="0.3">
      <c r="A1325" s="114">
        <v>439</v>
      </c>
      <c r="B1325" s="114" t="s">
        <v>1879</v>
      </c>
      <c r="C1325" s="114" t="s">
        <v>1978</v>
      </c>
      <c r="D1325" s="114" t="s">
        <v>8104</v>
      </c>
      <c r="E1325" s="114" t="s">
        <v>8105</v>
      </c>
      <c r="F1325" s="115">
        <v>44915</v>
      </c>
      <c r="G1325" s="114" t="s">
        <v>3702</v>
      </c>
      <c r="H1325" s="116">
        <v>8933929</v>
      </c>
      <c r="I1325" s="116">
        <v>8933929</v>
      </c>
      <c r="J1325" s="116">
        <v>8040533</v>
      </c>
      <c r="K1325" s="116">
        <v>893396</v>
      </c>
      <c r="L1325" s="116">
        <v>0</v>
      </c>
      <c r="M1325" s="116">
        <v>893396</v>
      </c>
      <c r="N1325" s="116">
        <v>0</v>
      </c>
      <c r="O1325" s="116">
        <v>0</v>
      </c>
      <c r="P1325" s="116">
        <v>0</v>
      </c>
      <c r="Q1325" s="27" t="str">
        <f t="shared" si="286"/>
        <v>Registered</v>
      </c>
      <c r="R1325" s="94">
        <f t="shared" si="287"/>
        <v>1</v>
      </c>
      <c r="S1325" s="95"/>
      <c r="T1325" s="117">
        <f t="shared" si="297"/>
        <v>893396</v>
      </c>
      <c r="U1325" s="117">
        <f t="shared" si="298"/>
        <v>0</v>
      </c>
    </row>
    <row r="1326" spans="1:21" x14ac:dyDescent="0.3">
      <c r="A1326" s="114">
        <v>445</v>
      </c>
      <c r="B1326" s="114" t="s">
        <v>1879</v>
      </c>
      <c r="C1326" s="114" t="s">
        <v>1978</v>
      </c>
      <c r="D1326" s="114" t="s">
        <v>8068</v>
      </c>
      <c r="E1326" s="114" t="s">
        <v>8069</v>
      </c>
      <c r="F1326" s="115">
        <v>45071</v>
      </c>
      <c r="G1326" s="114" t="s">
        <v>2998</v>
      </c>
      <c r="H1326" s="116">
        <v>8800000</v>
      </c>
      <c r="I1326" s="116">
        <v>8800000</v>
      </c>
      <c r="J1326" s="116">
        <v>7920000</v>
      </c>
      <c r="K1326" s="116">
        <v>880000</v>
      </c>
      <c r="L1326" s="116">
        <v>880000</v>
      </c>
      <c r="M1326" s="116">
        <v>0</v>
      </c>
      <c r="N1326" s="116">
        <v>0</v>
      </c>
      <c r="O1326" s="116">
        <v>0</v>
      </c>
      <c r="P1326" s="116">
        <v>0</v>
      </c>
      <c r="Q1326" s="27" t="str">
        <f t="shared" si="286"/>
        <v>Registered</v>
      </c>
      <c r="R1326" s="94">
        <f t="shared" si="287"/>
        <v>1</v>
      </c>
      <c r="S1326" s="95"/>
      <c r="T1326" s="117">
        <f t="shared" si="297"/>
        <v>880000</v>
      </c>
      <c r="U1326" s="117">
        <f t="shared" si="298"/>
        <v>0</v>
      </c>
    </row>
    <row r="1327" spans="1:21" x14ac:dyDescent="0.3">
      <c r="A1327" s="114">
        <v>446</v>
      </c>
      <c r="B1327" s="114" t="s">
        <v>1879</v>
      </c>
      <c r="C1327" s="114" t="s">
        <v>1978</v>
      </c>
      <c r="D1327" s="114" t="s">
        <v>8081</v>
      </c>
      <c r="E1327" s="114" t="s">
        <v>8082</v>
      </c>
      <c r="F1327" s="115">
        <v>45097</v>
      </c>
      <c r="G1327" s="114" t="s">
        <v>3125</v>
      </c>
      <c r="H1327" s="116">
        <v>8785840</v>
      </c>
      <c r="I1327" s="116">
        <v>8785840</v>
      </c>
      <c r="J1327" s="116">
        <v>7907258</v>
      </c>
      <c r="K1327" s="116">
        <v>878582</v>
      </c>
      <c r="L1327" s="116">
        <v>878582</v>
      </c>
      <c r="M1327" s="116">
        <v>0</v>
      </c>
      <c r="N1327" s="116">
        <v>0</v>
      </c>
      <c r="O1327" s="116">
        <v>0</v>
      </c>
      <c r="P1327" s="116">
        <v>0</v>
      </c>
      <c r="Q1327" s="27" t="str">
        <f t="shared" si="286"/>
        <v>Registered</v>
      </c>
      <c r="R1327" s="94">
        <f t="shared" si="287"/>
        <v>1</v>
      </c>
      <c r="S1327" s="95"/>
      <c r="T1327" s="117">
        <f t="shared" si="297"/>
        <v>878582</v>
      </c>
      <c r="U1327" s="117">
        <f t="shared" si="298"/>
        <v>0</v>
      </c>
    </row>
    <row r="1328" spans="1:21" x14ac:dyDescent="0.3">
      <c r="A1328" s="114">
        <v>447</v>
      </c>
      <c r="B1328" s="114" t="s">
        <v>1879</v>
      </c>
      <c r="C1328" s="114" t="s">
        <v>1978</v>
      </c>
      <c r="D1328" s="114" t="s">
        <v>8066</v>
      </c>
      <c r="E1328" s="114" t="s">
        <v>8067</v>
      </c>
      <c r="F1328" s="115">
        <v>45016</v>
      </c>
      <c r="G1328" s="114" t="s">
        <v>2635</v>
      </c>
      <c r="H1328" s="116">
        <v>8771100</v>
      </c>
      <c r="I1328" s="116">
        <v>8771100</v>
      </c>
      <c r="J1328" s="116">
        <v>7893990</v>
      </c>
      <c r="K1328" s="116">
        <v>877110</v>
      </c>
      <c r="L1328" s="116">
        <v>877110</v>
      </c>
      <c r="M1328" s="116">
        <v>0</v>
      </c>
      <c r="N1328" s="116">
        <v>0</v>
      </c>
      <c r="O1328" s="116">
        <v>0</v>
      </c>
      <c r="P1328" s="116">
        <v>0</v>
      </c>
      <c r="Q1328" s="27" t="str">
        <f t="shared" si="286"/>
        <v>Registered</v>
      </c>
      <c r="R1328" s="94">
        <f t="shared" si="287"/>
        <v>1</v>
      </c>
      <c r="S1328" s="95"/>
      <c r="T1328" s="117">
        <f t="shared" si="297"/>
        <v>877110</v>
      </c>
      <c r="U1328" s="117">
        <f t="shared" si="298"/>
        <v>0</v>
      </c>
    </row>
    <row r="1329" spans="1:21" x14ac:dyDescent="0.3">
      <c r="A1329" s="114">
        <v>448</v>
      </c>
      <c r="B1329" s="114" t="s">
        <v>1879</v>
      </c>
      <c r="C1329" s="114" t="s">
        <v>1978</v>
      </c>
      <c r="D1329" s="114" t="s">
        <v>8077</v>
      </c>
      <c r="E1329" s="114" t="s">
        <v>8078</v>
      </c>
      <c r="F1329" s="115">
        <v>45016</v>
      </c>
      <c r="G1329" s="114" t="s">
        <v>2601</v>
      </c>
      <c r="H1329" s="116">
        <v>8769600</v>
      </c>
      <c r="I1329" s="116">
        <v>8769600</v>
      </c>
      <c r="J1329" s="116">
        <v>7892640</v>
      </c>
      <c r="K1329" s="116">
        <v>876960</v>
      </c>
      <c r="L1329" s="116">
        <v>876960</v>
      </c>
      <c r="M1329" s="116">
        <v>0</v>
      </c>
      <c r="N1329" s="116">
        <v>0</v>
      </c>
      <c r="O1329" s="116">
        <v>0</v>
      </c>
      <c r="P1329" s="116">
        <v>0</v>
      </c>
      <c r="Q1329" s="27" t="str">
        <f t="shared" si="286"/>
        <v>Registered</v>
      </c>
      <c r="R1329" s="94">
        <f t="shared" si="287"/>
        <v>1</v>
      </c>
      <c r="S1329" s="95"/>
      <c r="T1329" s="117">
        <f t="shared" si="297"/>
        <v>876960</v>
      </c>
      <c r="U1329" s="117">
        <f t="shared" si="298"/>
        <v>0</v>
      </c>
    </row>
    <row r="1330" spans="1:21" x14ac:dyDescent="0.3">
      <c r="A1330" s="114">
        <v>449</v>
      </c>
      <c r="B1330" s="114" t="s">
        <v>1879</v>
      </c>
      <c r="C1330" s="114" t="s">
        <v>1978</v>
      </c>
      <c r="D1330" s="114" t="s">
        <v>3448</v>
      </c>
      <c r="E1330" s="114" t="s">
        <v>3449</v>
      </c>
      <c r="F1330" s="115">
        <v>45175</v>
      </c>
      <c r="G1330" s="114" t="s">
        <v>3001</v>
      </c>
      <c r="H1330" s="116">
        <v>8744152</v>
      </c>
      <c r="I1330" s="116">
        <v>8744152</v>
      </c>
      <c r="J1330" s="116">
        <v>7869738</v>
      </c>
      <c r="K1330" s="116">
        <v>874414</v>
      </c>
      <c r="L1330" s="116">
        <v>874414</v>
      </c>
      <c r="M1330" s="116">
        <v>0</v>
      </c>
      <c r="N1330" s="116">
        <v>0</v>
      </c>
      <c r="O1330" s="116">
        <v>0</v>
      </c>
      <c r="P1330" s="116">
        <v>0</v>
      </c>
      <c r="Q1330" s="27" t="str">
        <f t="shared" si="286"/>
        <v>Registered</v>
      </c>
      <c r="R1330" s="94">
        <f t="shared" si="287"/>
        <v>1</v>
      </c>
      <c r="S1330" s="95"/>
      <c r="T1330" s="117">
        <f t="shared" si="297"/>
        <v>874414</v>
      </c>
      <c r="U1330" s="117">
        <f t="shared" si="298"/>
        <v>0</v>
      </c>
    </row>
    <row r="1331" spans="1:21" x14ac:dyDescent="0.3">
      <c r="A1331" s="114">
        <v>457</v>
      </c>
      <c r="B1331" s="114" t="s">
        <v>1879</v>
      </c>
      <c r="C1331" s="114" t="s">
        <v>1978</v>
      </c>
      <c r="D1331" s="114" t="s">
        <v>4934</v>
      </c>
      <c r="E1331" s="114" t="s">
        <v>4935</v>
      </c>
      <c r="F1331" s="115">
        <v>45037</v>
      </c>
      <c r="G1331" s="114" t="s">
        <v>1365</v>
      </c>
      <c r="H1331" s="116">
        <v>8576786</v>
      </c>
      <c r="I1331" s="116">
        <v>8576786</v>
      </c>
      <c r="J1331" s="116">
        <v>7719103.75</v>
      </c>
      <c r="K1331" s="116">
        <v>857682.25</v>
      </c>
      <c r="L1331" s="116">
        <v>0</v>
      </c>
      <c r="M1331" s="116">
        <v>857682</v>
      </c>
      <c r="N1331" s="116">
        <v>0</v>
      </c>
      <c r="O1331" s="116">
        <v>0.25</v>
      </c>
      <c r="P1331" s="116">
        <v>0</v>
      </c>
      <c r="Q1331" s="27" t="str">
        <f t="shared" si="286"/>
        <v>Registered</v>
      </c>
      <c r="R1331" s="94">
        <f t="shared" si="287"/>
        <v>1</v>
      </c>
      <c r="S1331" s="95"/>
      <c r="T1331" s="117">
        <f t="shared" si="297"/>
        <v>857682.25</v>
      </c>
      <c r="U1331" s="117">
        <f t="shared" si="298"/>
        <v>0</v>
      </c>
    </row>
    <row r="1332" spans="1:21" x14ac:dyDescent="0.3">
      <c r="A1332" s="114">
        <v>458</v>
      </c>
      <c r="B1332" s="114" t="s">
        <v>1879</v>
      </c>
      <c r="C1332" s="114" t="s">
        <v>1978</v>
      </c>
      <c r="D1332" s="114" t="s">
        <v>2617</v>
      </c>
      <c r="E1332" s="114" t="s">
        <v>2618</v>
      </c>
      <c r="F1332" s="115">
        <v>45092</v>
      </c>
      <c r="G1332" s="114" t="s">
        <v>2619</v>
      </c>
      <c r="H1332" s="116">
        <v>8576786</v>
      </c>
      <c r="I1332" s="116">
        <v>8576786</v>
      </c>
      <c r="J1332" s="116">
        <v>7719104</v>
      </c>
      <c r="K1332" s="116">
        <v>857682</v>
      </c>
      <c r="L1332" s="116">
        <v>857682</v>
      </c>
      <c r="M1332" s="116">
        <v>0</v>
      </c>
      <c r="N1332" s="116">
        <v>0</v>
      </c>
      <c r="O1332" s="116">
        <v>0</v>
      </c>
      <c r="P1332" s="116">
        <v>0</v>
      </c>
      <c r="Q1332" s="27" t="str">
        <f t="shared" si="286"/>
        <v>Registered</v>
      </c>
      <c r="R1332" s="94">
        <f t="shared" si="287"/>
        <v>1</v>
      </c>
      <c r="S1332" s="95"/>
      <c r="T1332" s="117">
        <f t="shared" si="297"/>
        <v>857682</v>
      </c>
      <c r="U1332" s="117">
        <f t="shared" si="298"/>
        <v>0</v>
      </c>
    </row>
    <row r="1333" spans="1:21" x14ac:dyDescent="0.3">
      <c r="A1333" s="114">
        <v>460</v>
      </c>
      <c r="B1333" s="114" t="s">
        <v>1879</v>
      </c>
      <c r="C1333" s="114" t="s">
        <v>1978</v>
      </c>
      <c r="D1333" s="114" t="s">
        <v>8079</v>
      </c>
      <c r="E1333" s="114" t="s">
        <v>8080</v>
      </c>
      <c r="F1333" s="115">
        <v>44985</v>
      </c>
      <c r="G1333" s="114" t="s">
        <v>2717</v>
      </c>
      <c r="H1333" s="116">
        <v>8535000</v>
      </c>
      <c r="I1333" s="116">
        <v>8535000</v>
      </c>
      <c r="J1333" s="116">
        <v>7681500</v>
      </c>
      <c r="K1333" s="116">
        <v>853500</v>
      </c>
      <c r="L1333" s="116">
        <v>0</v>
      </c>
      <c r="M1333" s="116">
        <v>853500</v>
      </c>
      <c r="N1333" s="116">
        <v>0</v>
      </c>
      <c r="O1333" s="116">
        <v>0</v>
      </c>
      <c r="P1333" s="116">
        <v>0</v>
      </c>
      <c r="Q1333" s="27" t="str">
        <f t="shared" si="286"/>
        <v>Registered</v>
      </c>
      <c r="R1333" s="94">
        <f t="shared" si="287"/>
        <v>1</v>
      </c>
      <c r="S1333" s="95"/>
      <c r="T1333" s="117">
        <f t="shared" si="297"/>
        <v>853500</v>
      </c>
      <c r="U1333" s="117">
        <f t="shared" si="298"/>
        <v>0</v>
      </c>
    </row>
    <row r="1334" spans="1:21" x14ac:dyDescent="0.3">
      <c r="A1334" s="114">
        <v>470</v>
      </c>
      <c r="B1334" s="114" t="s">
        <v>1879</v>
      </c>
      <c r="C1334" s="114" t="s">
        <v>1978</v>
      </c>
      <c r="D1334" s="114" t="s">
        <v>9486</v>
      </c>
      <c r="E1334" s="114" t="s">
        <v>9487</v>
      </c>
      <c r="F1334" s="115">
        <v>44951</v>
      </c>
      <c r="G1334" s="114" t="s">
        <v>2601</v>
      </c>
      <c r="H1334" s="116">
        <v>9067857</v>
      </c>
      <c r="I1334" s="116">
        <v>9067857</v>
      </c>
      <c r="J1334" s="116">
        <v>8229081</v>
      </c>
      <c r="K1334" s="116">
        <v>838776</v>
      </c>
      <c r="L1334" s="116">
        <v>838776</v>
      </c>
      <c r="M1334" s="116">
        <v>0</v>
      </c>
      <c r="N1334" s="116">
        <v>0</v>
      </c>
      <c r="O1334" s="116">
        <v>0</v>
      </c>
      <c r="P1334" s="116">
        <v>0</v>
      </c>
      <c r="Q1334" s="27" t="str">
        <f t="shared" si="286"/>
        <v>Registered</v>
      </c>
      <c r="R1334" s="94">
        <f t="shared" si="287"/>
        <v>1</v>
      </c>
      <c r="S1334" s="95"/>
      <c r="T1334" s="117">
        <f t="shared" si="297"/>
        <v>838776</v>
      </c>
      <c r="U1334" s="117">
        <f t="shared" si="298"/>
        <v>0</v>
      </c>
    </row>
    <row r="1335" spans="1:21" x14ac:dyDescent="0.3">
      <c r="A1335" s="114">
        <v>484</v>
      </c>
      <c r="B1335" s="114" t="s">
        <v>1879</v>
      </c>
      <c r="C1335" s="114" t="s">
        <v>1978</v>
      </c>
      <c r="D1335" s="114" t="s">
        <v>8072</v>
      </c>
      <c r="E1335" s="114" t="s">
        <v>8073</v>
      </c>
      <c r="F1335" s="115">
        <v>45182</v>
      </c>
      <c r="G1335" s="114" t="s">
        <v>5096</v>
      </c>
      <c r="H1335" s="116">
        <v>7788600</v>
      </c>
      <c r="I1335" s="116">
        <v>7788600</v>
      </c>
      <c r="J1335" s="116">
        <v>7009740</v>
      </c>
      <c r="K1335" s="116">
        <v>778860</v>
      </c>
      <c r="L1335" s="116">
        <v>778860</v>
      </c>
      <c r="M1335" s="116">
        <v>0</v>
      </c>
      <c r="N1335" s="116">
        <v>0</v>
      </c>
      <c r="O1335" s="116">
        <v>0</v>
      </c>
      <c r="P1335" s="116">
        <v>0</v>
      </c>
      <c r="Q1335" s="27" t="str">
        <f t="shared" si="286"/>
        <v>Registered</v>
      </c>
      <c r="R1335" s="94">
        <f t="shared" si="287"/>
        <v>1</v>
      </c>
      <c r="S1335" s="95"/>
      <c r="T1335" s="117">
        <f t="shared" si="297"/>
        <v>778860</v>
      </c>
      <c r="U1335" s="117">
        <f t="shared" si="298"/>
        <v>0</v>
      </c>
    </row>
    <row r="1336" spans="1:21" x14ac:dyDescent="0.3">
      <c r="A1336" s="114">
        <v>645</v>
      </c>
      <c r="B1336" s="114" t="s">
        <v>1879</v>
      </c>
      <c r="C1336" s="114" t="s">
        <v>1978</v>
      </c>
      <c r="D1336" s="114" t="s">
        <v>9909</v>
      </c>
      <c r="E1336" s="114" t="s">
        <v>9910</v>
      </c>
      <c r="F1336" s="115">
        <v>44895</v>
      </c>
      <c r="G1336" s="114" t="s">
        <v>1981</v>
      </c>
      <c r="H1336" s="116">
        <v>9157143</v>
      </c>
      <c r="I1336" s="116">
        <v>9157143</v>
      </c>
      <c r="J1336" s="116">
        <v>8699286</v>
      </c>
      <c r="K1336" s="116">
        <v>457857</v>
      </c>
      <c r="L1336" s="116">
        <v>457857</v>
      </c>
      <c r="M1336" s="116">
        <v>0</v>
      </c>
      <c r="N1336" s="116">
        <v>0</v>
      </c>
      <c r="O1336" s="116">
        <v>0</v>
      </c>
      <c r="P1336" s="116">
        <v>0</v>
      </c>
      <c r="Q1336" s="27" t="str">
        <f t="shared" si="286"/>
        <v>Registered</v>
      </c>
      <c r="R1336" s="94">
        <f t="shared" si="287"/>
        <v>1</v>
      </c>
      <c r="S1336" s="95"/>
      <c r="T1336" s="117">
        <f t="shared" si="297"/>
        <v>457857</v>
      </c>
      <c r="U1336" s="117">
        <f t="shared" si="298"/>
        <v>0</v>
      </c>
    </row>
    <row r="1337" spans="1:21" x14ac:dyDescent="0.3">
      <c r="A1337" s="114">
        <v>648</v>
      </c>
      <c r="B1337" s="114" t="s">
        <v>1879</v>
      </c>
      <c r="C1337" s="114" t="s">
        <v>1978</v>
      </c>
      <c r="D1337" s="114" t="s">
        <v>9906</v>
      </c>
      <c r="E1337" s="114" t="s">
        <v>9907</v>
      </c>
      <c r="F1337" s="115">
        <v>44895</v>
      </c>
      <c r="G1337" s="114" t="s">
        <v>2308</v>
      </c>
      <c r="H1337" s="116">
        <v>9014286</v>
      </c>
      <c r="I1337" s="116">
        <v>9014286</v>
      </c>
      <c r="J1337" s="116">
        <v>8563568</v>
      </c>
      <c r="K1337" s="116">
        <v>450718</v>
      </c>
      <c r="L1337" s="116">
        <v>450718</v>
      </c>
      <c r="M1337" s="116">
        <v>0</v>
      </c>
      <c r="N1337" s="116">
        <v>0</v>
      </c>
      <c r="O1337" s="116">
        <v>0</v>
      </c>
      <c r="P1337" s="116">
        <v>0</v>
      </c>
      <c r="Q1337" s="27" t="str">
        <f t="shared" si="286"/>
        <v>Registered</v>
      </c>
      <c r="R1337" s="94">
        <f t="shared" si="287"/>
        <v>1</v>
      </c>
      <c r="S1337" s="95"/>
      <c r="T1337" s="117">
        <f t="shared" si="297"/>
        <v>450718</v>
      </c>
      <c r="U1337" s="117">
        <f t="shared" si="298"/>
        <v>0</v>
      </c>
    </row>
    <row r="1338" spans="1:21" x14ac:dyDescent="0.3">
      <c r="A1338" s="114">
        <v>652</v>
      </c>
      <c r="B1338" s="114" t="s">
        <v>1879</v>
      </c>
      <c r="C1338" s="114" t="s">
        <v>1978</v>
      </c>
      <c r="D1338" s="114" t="s">
        <v>9902</v>
      </c>
      <c r="E1338" s="114" t="s">
        <v>9903</v>
      </c>
      <c r="F1338" s="115">
        <v>45086</v>
      </c>
      <c r="G1338" s="114" t="s">
        <v>3420</v>
      </c>
      <c r="H1338" s="116">
        <v>8800000</v>
      </c>
      <c r="I1338" s="116">
        <v>8800000</v>
      </c>
      <c r="J1338" s="116">
        <v>8360000</v>
      </c>
      <c r="K1338" s="116">
        <v>440000</v>
      </c>
      <c r="L1338" s="116">
        <v>440000</v>
      </c>
      <c r="M1338" s="116">
        <v>0</v>
      </c>
      <c r="N1338" s="116">
        <v>0</v>
      </c>
      <c r="O1338" s="116">
        <v>0</v>
      </c>
      <c r="P1338" s="116">
        <v>0</v>
      </c>
      <c r="Q1338" s="27" t="str">
        <f t="shared" si="286"/>
        <v>Registered</v>
      </c>
      <c r="R1338" s="94">
        <f t="shared" si="287"/>
        <v>1</v>
      </c>
      <c r="S1338" s="95"/>
      <c r="T1338" s="117">
        <f t="shared" si="297"/>
        <v>440000</v>
      </c>
      <c r="U1338" s="117">
        <f t="shared" si="298"/>
        <v>0</v>
      </c>
    </row>
    <row r="1339" spans="1:21" x14ac:dyDescent="0.3">
      <c r="A1339" s="114">
        <v>7584</v>
      </c>
      <c r="B1339" s="114" t="s">
        <v>1879</v>
      </c>
      <c r="C1339" s="114" t="s">
        <v>1978</v>
      </c>
      <c r="D1339" s="114" t="s">
        <v>8070</v>
      </c>
      <c r="E1339" s="114" t="s">
        <v>8071</v>
      </c>
      <c r="F1339" s="115">
        <v>45062</v>
      </c>
      <c r="G1339" s="114" t="s">
        <v>2305</v>
      </c>
      <c r="H1339" s="116">
        <v>9157143</v>
      </c>
      <c r="I1339" s="116">
        <v>9157143</v>
      </c>
      <c r="J1339" s="116">
        <v>9157143</v>
      </c>
      <c r="K1339" s="116">
        <v>0</v>
      </c>
      <c r="L1339" s="116">
        <v>0</v>
      </c>
      <c r="M1339" s="116">
        <v>0</v>
      </c>
      <c r="N1339" s="116">
        <v>0</v>
      </c>
      <c r="O1339" s="116">
        <v>0</v>
      </c>
      <c r="P1339" s="116">
        <v>0</v>
      </c>
      <c r="Q1339" s="27" t="str">
        <f t="shared" si="286"/>
        <v>Registered</v>
      </c>
      <c r="R1339" s="94">
        <f t="shared" si="287"/>
        <v>1</v>
      </c>
      <c r="S1339" s="95"/>
      <c r="T1339" s="117">
        <f t="shared" si="297"/>
        <v>0</v>
      </c>
      <c r="U1339" s="117">
        <f t="shared" si="298"/>
        <v>0</v>
      </c>
    </row>
    <row r="1340" spans="1:21" x14ac:dyDescent="0.3">
      <c r="A1340" s="114">
        <v>7585</v>
      </c>
      <c r="B1340" s="114" t="s">
        <v>1879</v>
      </c>
      <c r="C1340" s="114" t="s">
        <v>1978</v>
      </c>
      <c r="D1340" s="114" t="s">
        <v>2539</v>
      </c>
      <c r="E1340" s="114" t="s">
        <v>2540</v>
      </c>
      <c r="F1340" s="115">
        <v>44895</v>
      </c>
      <c r="G1340" s="114" t="s">
        <v>2541</v>
      </c>
      <c r="H1340" s="116">
        <v>9080357</v>
      </c>
      <c r="I1340" s="116">
        <v>9080357</v>
      </c>
      <c r="J1340" s="116">
        <v>9080357</v>
      </c>
      <c r="K1340" s="116">
        <v>0</v>
      </c>
      <c r="L1340" s="116">
        <v>0</v>
      </c>
      <c r="M1340" s="116">
        <v>0</v>
      </c>
      <c r="N1340" s="116">
        <v>0</v>
      </c>
      <c r="O1340" s="116">
        <v>0</v>
      </c>
      <c r="P1340" s="116">
        <v>0</v>
      </c>
      <c r="Q1340" s="27" t="str">
        <f t="shared" si="286"/>
        <v>Registered</v>
      </c>
      <c r="R1340" s="94">
        <f t="shared" si="287"/>
        <v>1</v>
      </c>
      <c r="S1340" s="95"/>
      <c r="T1340" s="117">
        <f t="shared" si="297"/>
        <v>0</v>
      </c>
      <c r="U1340" s="117">
        <f t="shared" si="298"/>
        <v>0</v>
      </c>
    </row>
    <row r="1341" spans="1:21" x14ac:dyDescent="0.3">
      <c r="A1341" s="114">
        <v>7586</v>
      </c>
      <c r="B1341" s="114" t="s">
        <v>1879</v>
      </c>
      <c r="C1341" s="114" t="s">
        <v>1978</v>
      </c>
      <c r="D1341" s="114" t="s">
        <v>2303</v>
      </c>
      <c r="E1341" s="114" t="s">
        <v>2304</v>
      </c>
      <c r="F1341" s="115">
        <v>45008</v>
      </c>
      <c r="G1341" s="114" t="s">
        <v>2305</v>
      </c>
      <c r="H1341" s="116">
        <v>8710714</v>
      </c>
      <c r="I1341" s="116">
        <v>8710714</v>
      </c>
      <c r="J1341" s="116">
        <v>8710714</v>
      </c>
      <c r="K1341" s="116">
        <v>0</v>
      </c>
      <c r="L1341" s="116">
        <v>0</v>
      </c>
      <c r="M1341" s="116">
        <v>0</v>
      </c>
      <c r="N1341" s="116">
        <v>0</v>
      </c>
      <c r="O1341" s="116">
        <v>0</v>
      </c>
      <c r="P1341" s="116">
        <v>0</v>
      </c>
      <c r="Q1341" s="27" t="str">
        <f t="shared" si="286"/>
        <v>Registered</v>
      </c>
      <c r="R1341" s="94">
        <f t="shared" si="287"/>
        <v>1</v>
      </c>
      <c r="S1341" s="95"/>
      <c r="T1341" s="117">
        <f t="shared" si="297"/>
        <v>0</v>
      </c>
      <c r="U1341" s="117">
        <f t="shared" si="298"/>
        <v>0</v>
      </c>
    </row>
    <row r="1342" spans="1:21" x14ac:dyDescent="0.3">
      <c r="A1342" s="114">
        <v>7587</v>
      </c>
      <c r="B1342" s="114" t="s">
        <v>1879</v>
      </c>
      <c r="C1342" s="114" t="s">
        <v>1978</v>
      </c>
      <c r="D1342" s="114" t="s">
        <v>2588</v>
      </c>
      <c r="E1342" s="114" t="s">
        <v>2589</v>
      </c>
      <c r="F1342" s="115">
        <v>44971</v>
      </c>
      <c r="G1342" s="114" t="s">
        <v>2590</v>
      </c>
      <c r="H1342" s="116">
        <v>8755357</v>
      </c>
      <c r="I1342" s="116">
        <v>8755357</v>
      </c>
      <c r="J1342" s="116">
        <v>8755357</v>
      </c>
      <c r="K1342" s="116">
        <v>0</v>
      </c>
      <c r="L1342" s="116">
        <v>0</v>
      </c>
      <c r="M1342" s="116">
        <v>0</v>
      </c>
      <c r="N1342" s="116">
        <v>0</v>
      </c>
      <c r="O1342" s="116">
        <v>0</v>
      </c>
      <c r="P1342" s="116">
        <v>0</v>
      </c>
      <c r="Q1342" s="27" t="str">
        <f t="shared" si="286"/>
        <v>Registered</v>
      </c>
      <c r="R1342" s="94">
        <f t="shared" si="287"/>
        <v>1</v>
      </c>
      <c r="S1342" s="95"/>
      <c r="T1342" s="117">
        <f t="shared" si="297"/>
        <v>0</v>
      </c>
      <c r="U1342" s="117">
        <f t="shared" si="298"/>
        <v>0</v>
      </c>
    </row>
    <row r="1343" spans="1:21" x14ac:dyDescent="0.3">
      <c r="A1343" s="114">
        <v>7588</v>
      </c>
      <c r="B1343" s="114" t="s">
        <v>1879</v>
      </c>
      <c r="C1343" s="114" t="s">
        <v>1978</v>
      </c>
      <c r="D1343" s="114" t="s">
        <v>8076</v>
      </c>
      <c r="E1343" s="114" t="s">
        <v>8044</v>
      </c>
      <c r="F1343" s="115">
        <v>45040</v>
      </c>
      <c r="G1343" s="114" t="s">
        <v>3045</v>
      </c>
      <c r="H1343" s="116">
        <v>9099000</v>
      </c>
      <c r="I1343" s="116">
        <v>9099000</v>
      </c>
      <c r="J1343" s="116">
        <v>9099000</v>
      </c>
      <c r="K1343" s="116">
        <v>0</v>
      </c>
      <c r="L1343" s="116">
        <v>0</v>
      </c>
      <c r="M1343" s="116">
        <v>0</v>
      </c>
      <c r="N1343" s="116">
        <v>0</v>
      </c>
      <c r="O1343" s="116">
        <v>0</v>
      </c>
      <c r="P1343" s="116">
        <v>0</v>
      </c>
      <c r="Q1343" s="27" t="str">
        <f t="shared" si="286"/>
        <v>Registered</v>
      </c>
      <c r="R1343" s="94">
        <f t="shared" si="287"/>
        <v>1</v>
      </c>
      <c r="S1343" s="95"/>
      <c r="T1343" s="117">
        <f t="shared" si="297"/>
        <v>0</v>
      </c>
      <c r="U1343" s="117">
        <f t="shared" si="298"/>
        <v>0</v>
      </c>
    </row>
    <row r="1344" spans="1:21" x14ac:dyDescent="0.3">
      <c r="A1344" s="114">
        <v>7589</v>
      </c>
      <c r="B1344" s="114" t="s">
        <v>1879</v>
      </c>
      <c r="C1344" s="114" t="s">
        <v>1978</v>
      </c>
      <c r="D1344" s="114" t="s">
        <v>2542</v>
      </c>
      <c r="E1344" s="114" t="s">
        <v>2543</v>
      </c>
      <c r="F1344" s="115">
        <v>44943</v>
      </c>
      <c r="G1344" s="114" t="s">
        <v>2541</v>
      </c>
      <c r="H1344" s="116">
        <v>9067857</v>
      </c>
      <c r="I1344" s="116">
        <v>9067857</v>
      </c>
      <c r="J1344" s="116">
        <v>9067857</v>
      </c>
      <c r="K1344" s="116">
        <v>0</v>
      </c>
      <c r="L1344" s="116">
        <v>0</v>
      </c>
      <c r="M1344" s="116">
        <v>0</v>
      </c>
      <c r="N1344" s="116">
        <v>0</v>
      </c>
      <c r="O1344" s="116">
        <v>0</v>
      </c>
      <c r="P1344" s="116">
        <v>0</v>
      </c>
      <c r="Q1344" s="27" t="str">
        <f t="shared" si="286"/>
        <v>Registered</v>
      </c>
      <c r="R1344" s="94">
        <f t="shared" si="287"/>
        <v>1</v>
      </c>
      <c r="S1344" s="95"/>
      <c r="T1344" s="117">
        <f t="shared" si="297"/>
        <v>0</v>
      </c>
      <c r="U1344" s="117">
        <f t="shared" si="298"/>
        <v>0</v>
      </c>
    </row>
    <row r="1345" spans="1:21" x14ac:dyDescent="0.3">
      <c r="A1345" s="114">
        <v>7590</v>
      </c>
      <c r="B1345" s="114" t="s">
        <v>1879</v>
      </c>
      <c r="C1345" s="114" t="s">
        <v>1978</v>
      </c>
      <c r="D1345" s="114" t="s">
        <v>2544</v>
      </c>
      <c r="E1345" s="114" t="s">
        <v>2545</v>
      </c>
      <c r="F1345" s="115">
        <v>44964</v>
      </c>
      <c r="G1345" s="114" t="s">
        <v>2159</v>
      </c>
      <c r="H1345" s="116">
        <v>9067857</v>
      </c>
      <c r="I1345" s="116">
        <v>9067857</v>
      </c>
      <c r="J1345" s="116">
        <v>9067857</v>
      </c>
      <c r="K1345" s="116">
        <v>0</v>
      </c>
      <c r="L1345" s="116">
        <v>0</v>
      </c>
      <c r="M1345" s="116">
        <v>0</v>
      </c>
      <c r="N1345" s="116">
        <v>0</v>
      </c>
      <c r="O1345" s="116">
        <v>0</v>
      </c>
      <c r="P1345" s="116">
        <v>0</v>
      </c>
      <c r="Q1345" s="27" t="str">
        <f t="shared" si="286"/>
        <v>Registered</v>
      </c>
      <c r="R1345" s="94">
        <f t="shared" si="287"/>
        <v>1</v>
      </c>
      <c r="S1345" s="95"/>
      <c r="T1345" s="117">
        <f t="shared" si="297"/>
        <v>0</v>
      </c>
      <c r="U1345" s="117">
        <f t="shared" si="298"/>
        <v>0</v>
      </c>
    </row>
    <row r="1346" spans="1:21" x14ac:dyDescent="0.3">
      <c r="A1346" s="114">
        <v>7591</v>
      </c>
      <c r="B1346" s="114" t="s">
        <v>1879</v>
      </c>
      <c r="C1346" s="114" t="s">
        <v>1978</v>
      </c>
      <c r="D1346" s="114" t="s">
        <v>8083</v>
      </c>
      <c r="E1346" s="114" t="s">
        <v>8084</v>
      </c>
      <c r="F1346" s="115">
        <v>45016</v>
      </c>
      <c r="G1346" s="114" t="s">
        <v>1807</v>
      </c>
      <c r="H1346" s="116">
        <v>8933929</v>
      </c>
      <c r="I1346" s="116">
        <v>8933929</v>
      </c>
      <c r="J1346" s="116">
        <v>8933929</v>
      </c>
      <c r="K1346" s="116">
        <v>0</v>
      </c>
      <c r="L1346" s="116">
        <v>0</v>
      </c>
      <c r="M1346" s="116">
        <v>0</v>
      </c>
      <c r="N1346" s="116">
        <v>0</v>
      </c>
      <c r="O1346" s="116">
        <v>0</v>
      </c>
      <c r="P1346" s="116">
        <v>0</v>
      </c>
      <c r="Q1346" s="27" t="str">
        <f t="shared" ref="Q1346:Q1409" si="299">IF(G1346="01 Jan 1900","Unregistered","Registered")</f>
        <v>Registered</v>
      </c>
      <c r="R1346" s="94">
        <f t="shared" si="287"/>
        <v>1</v>
      </c>
      <c r="S1346" s="95"/>
      <c r="T1346" s="117">
        <f t="shared" si="297"/>
        <v>0</v>
      </c>
      <c r="U1346" s="117">
        <f t="shared" si="298"/>
        <v>0</v>
      </c>
    </row>
    <row r="1347" spans="1:21" x14ac:dyDescent="0.3">
      <c r="A1347" s="114">
        <v>7592</v>
      </c>
      <c r="B1347" s="114" t="s">
        <v>1879</v>
      </c>
      <c r="C1347" s="114" t="s">
        <v>1978</v>
      </c>
      <c r="D1347" s="114" t="s">
        <v>8085</v>
      </c>
      <c r="E1347" s="114" t="s">
        <v>8086</v>
      </c>
      <c r="F1347" s="115">
        <v>45107</v>
      </c>
      <c r="G1347" s="114" t="s">
        <v>3420</v>
      </c>
      <c r="H1347" s="116">
        <v>8800000</v>
      </c>
      <c r="I1347" s="116">
        <v>8800000</v>
      </c>
      <c r="J1347" s="116">
        <v>8800000</v>
      </c>
      <c r="K1347" s="116">
        <v>0</v>
      </c>
      <c r="L1347" s="116">
        <v>0</v>
      </c>
      <c r="M1347" s="116">
        <v>0</v>
      </c>
      <c r="N1347" s="116">
        <v>0</v>
      </c>
      <c r="O1347" s="116">
        <v>0</v>
      </c>
      <c r="P1347" s="116">
        <v>0</v>
      </c>
      <c r="Q1347" s="27" t="str">
        <f t="shared" si="299"/>
        <v>Registered</v>
      </c>
      <c r="R1347" s="94">
        <f t="shared" si="287"/>
        <v>1</v>
      </c>
      <c r="S1347" s="95"/>
      <c r="T1347" s="117">
        <f t="shared" si="297"/>
        <v>0</v>
      </c>
      <c r="U1347" s="117">
        <f t="shared" si="298"/>
        <v>0</v>
      </c>
    </row>
    <row r="1348" spans="1:21" x14ac:dyDescent="0.3">
      <c r="A1348" s="114">
        <v>7593</v>
      </c>
      <c r="B1348" s="114" t="s">
        <v>1879</v>
      </c>
      <c r="C1348" s="114" t="s">
        <v>1978</v>
      </c>
      <c r="D1348" s="114" t="s">
        <v>8087</v>
      </c>
      <c r="E1348" s="114" t="s">
        <v>5088</v>
      </c>
      <c r="F1348" s="115">
        <v>45135</v>
      </c>
      <c r="G1348" s="114" t="s">
        <v>2805</v>
      </c>
      <c r="H1348" s="116">
        <v>8688400</v>
      </c>
      <c r="I1348" s="116">
        <v>8688400</v>
      </c>
      <c r="J1348" s="116">
        <v>8688400</v>
      </c>
      <c r="K1348" s="116">
        <v>0</v>
      </c>
      <c r="L1348" s="116">
        <v>0</v>
      </c>
      <c r="M1348" s="116">
        <v>0</v>
      </c>
      <c r="N1348" s="116">
        <v>0</v>
      </c>
      <c r="O1348" s="116">
        <v>0</v>
      </c>
      <c r="P1348" s="116">
        <v>0</v>
      </c>
      <c r="Q1348" s="27" t="str">
        <f t="shared" si="299"/>
        <v>Registered</v>
      </c>
      <c r="R1348" s="94">
        <f t="shared" ref="R1348:R1411" si="300">(I1348/H1348)</f>
        <v>1</v>
      </c>
      <c r="S1348" s="95"/>
      <c r="T1348" s="117">
        <f t="shared" si="297"/>
        <v>0</v>
      </c>
      <c r="U1348" s="117">
        <f t="shared" si="298"/>
        <v>0</v>
      </c>
    </row>
    <row r="1349" spans="1:21" x14ac:dyDescent="0.3">
      <c r="A1349" s="114">
        <v>7594</v>
      </c>
      <c r="B1349" s="114" t="s">
        <v>1879</v>
      </c>
      <c r="C1349" s="114" t="s">
        <v>1978</v>
      </c>
      <c r="D1349" s="114" t="s">
        <v>8088</v>
      </c>
      <c r="E1349" s="114" t="s">
        <v>8089</v>
      </c>
      <c r="F1349" s="115">
        <v>44970</v>
      </c>
      <c r="G1349" s="114" t="s">
        <v>2616</v>
      </c>
      <c r="H1349" s="116">
        <v>8935800</v>
      </c>
      <c r="I1349" s="116">
        <v>8935800</v>
      </c>
      <c r="J1349" s="116">
        <v>8935800</v>
      </c>
      <c r="K1349" s="116">
        <v>0</v>
      </c>
      <c r="L1349" s="116">
        <v>0</v>
      </c>
      <c r="M1349" s="116">
        <v>0</v>
      </c>
      <c r="N1349" s="116">
        <v>0</v>
      </c>
      <c r="O1349" s="116">
        <v>0</v>
      </c>
      <c r="P1349" s="116">
        <v>0</v>
      </c>
      <c r="Q1349" s="27" t="str">
        <f t="shared" si="299"/>
        <v>Registered</v>
      </c>
      <c r="R1349" s="94">
        <f t="shared" si="300"/>
        <v>1</v>
      </c>
      <c r="S1349" s="95"/>
      <c r="T1349" s="117">
        <f t="shared" si="297"/>
        <v>0</v>
      </c>
      <c r="U1349" s="117">
        <f t="shared" si="298"/>
        <v>0</v>
      </c>
    </row>
    <row r="1350" spans="1:21" x14ac:dyDescent="0.3">
      <c r="A1350" s="114">
        <v>7595</v>
      </c>
      <c r="B1350" s="114" t="s">
        <v>1879</v>
      </c>
      <c r="C1350" s="114" t="s">
        <v>1978</v>
      </c>
      <c r="D1350" s="114" t="s">
        <v>8090</v>
      </c>
      <c r="E1350" s="114" t="s">
        <v>8091</v>
      </c>
      <c r="F1350" s="115">
        <v>44936</v>
      </c>
      <c r="G1350" s="114" t="s">
        <v>2381</v>
      </c>
      <c r="H1350" s="116">
        <v>9067857</v>
      </c>
      <c r="I1350" s="116">
        <v>9067857</v>
      </c>
      <c r="J1350" s="116">
        <v>9067857</v>
      </c>
      <c r="K1350" s="116">
        <v>0</v>
      </c>
      <c r="L1350" s="116">
        <v>0</v>
      </c>
      <c r="M1350" s="116">
        <v>0</v>
      </c>
      <c r="N1350" s="116">
        <v>0</v>
      </c>
      <c r="O1350" s="116">
        <v>0</v>
      </c>
      <c r="P1350" s="116">
        <v>0</v>
      </c>
      <c r="Q1350" s="27" t="str">
        <f t="shared" si="299"/>
        <v>Registered</v>
      </c>
      <c r="R1350" s="94">
        <f t="shared" si="300"/>
        <v>1</v>
      </c>
      <c r="S1350" s="95"/>
      <c r="T1350" s="117">
        <f t="shared" si="297"/>
        <v>0</v>
      </c>
      <c r="U1350" s="117">
        <f t="shared" si="298"/>
        <v>0</v>
      </c>
    </row>
    <row r="1351" spans="1:21" x14ac:dyDescent="0.3">
      <c r="A1351" s="114">
        <v>7596</v>
      </c>
      <c r="B1351" s="114" t="s">
        <v>1879</v>
      </c>
      <c r="C1351" s="114" t="s">
        <v>1978</v>
      </c>
      <c r="D1351" s="114" t="s">
        <v>8092</v>
      </c>
      <c r="E1351" s="114" t="s">
        <v>8093</v>
      </c>
      <c r="F1351" s="115">
        <v>45103</v>
      </c>
      <c r="G1351" s="114" t="s">
        <v>3024</v>
      </c>
      <c r="H1351" s="116">
        <v>8576786</v>
      </c>
      <c r="I1351" s="116">
        <v>8576786</v>
      </c>
      <c r="J1351" s="116">
        <v>8576786</v>
      </c>
      <c r="K1351" s="116">
        <v>0</v>
      </c>
      <c r="L1351" s="116">
        <v>0</v>
      </c>
      <c r="M1351" s="116">
        <v>0</v>
      </c>
      <c r="N1351" s="116">
        <v>0</v>
      </c>
      <c r="O1351" s="116">
        <v>0</v>
      </c>
      <c r="P1351" s="116">
        <v>0</v>
      </c>
      <c r="Q1351" s="27" t="str">
        <f t="shared" si="299"/>
        <v>Registered</v>
      </c>
      <c r="R1351" s="94">
        <f t="shared" si="300"/>
        <v>1</v>
      </c>
      <c r="S1351" s="95"/>
      <c r="T1351" s="117">
        <f t="shared" si="297"/>
        <v>0</v>
      </c>
      <c r="U1351" s="117">
        <f t="shared" si="298"/>
        <v>0</v>
      </c>
    </row>
    <row r="1352" spans="1:21" x14ac:dyDescent="0.3">
      <c r="A1352" s="114">
        <v>7597</v>
      </c>
      <c r="B1352" s="114" t="s">
        <v>1879</v>
      </c>
      <c r="C1352" s="114" t="s">
        <v>1978</v>
      </c>
      <c r="D1352" s="114" t="s">
        <v>8094</v>
      </c>
      <c r="E1352" s="114" t="s">
        <v>8095</v>
      </c>
      <c r="F1352" s="115">
        <v>45008</v>
      </c>
      <c r="G1352" s="114" t="s">
        <v>3469</v>
      </c>
      <c r="H1352" s="116">
        <v>9099000</v>
      </c>
      <c r="I1352" s="116">
        <v>9099000</v>
      </c>
      <c r="J1352" s="116">
        <v>9099000</v>
      </c>
      <c r="K1352" s="116">
        <v>0</v>
      </c>
      <c r="L1352" s="116">
        <v>0</v>
      </c>
      <c r="M1352" s="116">
        <v>0</v>
      </c>
      <c r="N1352" s="116">
        <v>0</v>
      </c>
      <c r="O1352" s="116">
        <v>0</v>
      </c>
      <c r="P1352" s="116">
        <v>0</v>
      </c>
      <c r="Q1352" s="27" t="str">
        <f t="shared" si="299"/>
        <v>Registered</v>
      </c>
      <c r="R1352" s="94">
        <f t="shared" si="300"/>
        <v>1</v>
      </c>
      <c r="S1352" s="95"/>
      <c r="T1352" s="117">
        <f t="shared" si="297"/>
        <v>0</v>
      </c>
      <c r="U1352" s="117">
        <f t="shared" si="298"/>
        <v>0</v>
      </c>
    </row>
    <row r="1353" spans="1:21" x14ac:dyDescent="0.3">
      <c r="A1353" s="114">
        <v>7598</v>
      </c>
      <c r="B1353" s="114" t="s">
        <v>1879</v>
      </c>
      <c r="C1353" s="114" t="s">
        <v>1978</v>
      </c>
      <c r="D1353" s="114" t="s">
        <v>8096</v>
      </c>
      <c r="E1353" s="114" t="s">
        <v>8097</v>
      </c>
      <c r="F1353" s="115">
        <v>45016</v>
      </c>
      <c r="G1353" s="114" t="s">
        <v>1981</v>
      </c>
      <c r="H1353" s="116">
        <v>8988393</v>
      </c>
      <c r="I1353" s="116">
        <v>8988393</v>
      </c>
      <c r="J1353" s="116">
        <v>8988393</v>
      </c>
      <c r="K1353" s="116">
        <v>0</v>
      </c>
      <c r="L1353" s="116">
        <v>0</v>
      </c>
      <c r="M1353" s="116">
        <v>0</v>
      </c>
      <c r="N1353" s="116">
        <v>0</v>
      </c>
      <c r="O1353" s="116">
        <v>0</v>
      </c>
      <c r="P1353" s="116">
        <v>0</v>
      </c>
      <c r="Q1353" s="27" t="str">
        <f t="shared" si="299"/>
        <v>Registered</v>
      </c>
      <c r="R1353" s="94">
        <f t="shared" si="300"/>
        <v>1</v>
      </c>
      <c r="S1353" s="95"/>
      <c r="T1353" s="117">
        <f t="shared" si="297"/>
        <v>0</v>
      </c>
      <c r="U1353" s="117">
        <f t="shared" si="298"/>
        <v>0</v>
      </c>
    </row>
    <row r="1354" spans="1:21" x14ac:dyDescent="0.3">
      <c r="A1354" s="114">
        <v>7599</v>
      </c>
      <c r="B1354" s="114" t="s">
        <v>1879</v>
      </c>
      <c r="C1354" s="114" t="s">
        <v>1978</v>
      </c>
      <c r="D1354" s="114" t="s">
        <v>2585</v>
      </c>
      <c r="E1354" s="114" t="s">
        <v>2586</v>
      </c>
      <c r="F1354" s="115">
        <v>45063</v>
      </c>
      <c r="G1354" s="114" t="s">
        <v>2587</v>
      </c>
      <c r="H1354" s="116">
        <v>8769600</v>
      </c>
      <c r="I1354" s="116">
        <v>8769600</v>
      </c>
      <c r="J1354" s="116">
        <v>8769600</v>
      </c>
      <c r="K1354" s="116">
        <v>0</v>
      </c>
      <c r="L1354" s="116">
        <v>0</v>
      </c>
      <c r="M1354" s="116">
        <v>0</v>
      </c>
      <c r="N1354" s="116">
        <v>0</v>
      </c>
      <c r="O1354" s="116">
        <v>0</v>
      </c>
      <c r="P1354" s="116">
        <v>0</v>
      </c>
      <c r="Q1354" s="27" t="str">
        <f t="shared" si="299"/>
        <v>Registered</v>
      </c>
      <c r="R1354" s="94">
        <f t="shared" si="300"/>
        <v>1</v>
      </c>
      <c r="S1354" s="95"/>
      <c r="T1354" s="117">
        <f t="shared" si="297"/>
        <v>0</v>
      </c>
      <c r="U1354" s="117">
        <f t="shared" si="298"/>
        <v>0</v>
      </c>
    </row>
    <row r="1355" spans="1:21" x14ac:dyDescent="0.3">
      <c r="A1355" s="114">
        <v>7600</v>
      </c>
      <c r="B1355" s="114" t="s">
        <v>1879</v>
      </c>
      <c r="C1355" s="114" t="s">
        <v>1978</v>
      </c>
      <c r="D1355" s="114" t="s">
        <v>8098</v>
      </c>
      <c r="E1355" s="114" t="s">
        <v>8099</v>
      </c>
      <c r="F1355" s="115">
        <v>44895</v>
      </c>
      <c r="G1355" s="114" t="s">
        <v>3042</v>
      </c>
      <c r="H1355" s="116">
        <v>8978571</v>
      </c>
      <c r="I1355" s="116">
        <v>8978571</v>
      </c>
      <c r="J1355" s="116">
        <v>8978571</v>
      </c>
      <c r="K1355" s="116">
        <v>0</v>
      </c>
      <c r="L1355" s="116">
        <v>0</v>
      </c>
      <c r="M1355" s="116">
        <v>0</v>
      </c>
      <c r="N1355" s="116">
        <v>0</v>
      </c>
      <c r="O1355" s="116">
        <v>0</v>
      </c>
      <c r="P1355" s="116">
        <v>0</v>
      </c>
      <c r="Q1355" s="27" t="str">
        <f t="shared" si="299"/>
        <v>Registered</v>
      </c>
      <c r="R1355" s="94">
        <f t="shared" si="300"/>
        <v>1</v>
      </c>
      <c r="S1355" s="95"/>
      <c r="T1355" s="117">
        <f t="shared" si="297"/>
        <v>0</v>
      </c>
      <c r="U1355" s="117">
        <f t="shared" si="298"/>
        <v>0</v>
      </c>
    </row>
    <row r="1356" spans="1:21" x14ac:dyDescent="0.3">
      <c r="A1356" s="114">
        <v>7601</v>
      </c>
      <c r="B1356" s="114" t="s">
        <v>1879</v>
      </c>
      <c r="C1356" s="114" t="s">
        <v>1978</v>
      </c>
      <c r="D1356" s="114" t="s">
        <v>8100</v>
      </c>
      <c r="E1356" s="114" t="s">
        <v>8101</v>
      </c>
      <c r="F1356" s="115">
        <v>44895</v>
      </c>
      <c r="G1356" s="114" t="s">
        <v>3042</v>
      </c>
      <c r="H1356" s="116">
        <v>8978571</v>
      </c>
      <c r="I1356" s="116">
        <v>8978571</v>
      </c>
      <c r="J1356" s="116">
        <v>8978571</v>
      </c>
      <c r="K1356" s="116">
        <v>0</v>
      </c>
      <c r="L1356" s="116">
        <v>0</v>
      </c>
      <c r="M1356" s="116">
        <v>0</v>
      </c>
      <c r="N1356" s="116">
        <v>0</v>
      </c>
      <c r="O1356" s="116">
        <v>0</v>
      </c>
      <c r="P1356" s="116">
        <v>0</v>
      </c>
      <c r="Q1356" s="27" t="str">
        <f t="shared" si="299"/>
        <v>Registered</v>
      </c>
      <c r="R1356" s="94">
        <f t="shared" si="300"/>
        <v>1</v>
      </c>
      <c r="S1356" s="95"/>
      <c r="T1356" s="117">
        <f t="shared" si="297"/>
        <v>0</v>
      </c>
      <c r="U1356" s="117">
        <f t="shared" si="298"/>
        <v>0</v>
      </c>
    </row>
    <row r="1357" spans="1:21" x14ac:dyDescent="0.3">
      <c r="A1357" s="114">
        <v>7602</v>
      </c>
      <c r="B1357" s="114" t="s">
        <v>1879</v>
      </c>
      <c r="C1357" s="114" t="s">
        <v>1978</v>
      </c>
      <c r="D1357" s="114" t="s">
        <v>8102</v>
      </c>
      <c r="E1357" s="114" t="s">
        <v>8103</v>
      </c>
      <c r="F1357" s="115">
        <v>45062</v>
      </c>
      <c r="G1357" s="114" t="s">
        <v>4898</v>
      </c>
      <c r="H1357" s="116">
        <v>8555000</v>
      </c>
      <c r="I1357" s="116">
        <v>8555000</v>
      </c>
      <c r="J1357" s="116">
        <v>8555000</v>
      </c>
      <c r="K1357" s="116">
        <v>0</v>
      </c>
      <c r="L1357" s="116">
        <v>0</v>
      </c>
      <c r="M1357" s="116">
        <v>0</v>
      </c>
      <c r="N1357" s="116">
        <v>0</v>
      </c>
      <c r="O1357" s="116">
        <v>0</v>
      </c>
      <c r="P1357" s="116">
        <v>0</v>
      </c>
      <c r="Q1357" s="27" t="str">
        <f t="shared" si="299"/>
        <v>Registered</v>
      </c>
      <c r="R1357" s="94">
        <f t="shared" si="300"/>
        <v>1</v>
      </c>
      <c r="S1357" s="95"/>
      <c r="T1357" s="117">
        <f t="shared" si="297"/>
        <v>0</v>
      </c>
      <c r="U1357" s="117">
        <f t="shared" si="298"/>
        <v>0</v>
      </c>
    </row>
    <row r="1358" spans="1:21" x14ac:dyDescent="0.3">
      <c r="A1358" s="114">
        <v>7603</v>
      </c>
      <c r="B1358" s="114" t="s">
        <v>1879</v>
      </c>
      <c r="C1358" s="114" t="s">
        <v>1978</v>
      </c>
      <c r="D1358" s="114" t="s">
        <v>2636</v>
      </c>
      <c r="E1358" s="114" t="s">
        <v>2637</v>
      </c>
      <c r="F1358" s="115">
        <v>45033</v>
      </c>
      <c r="G1358" s="114" t="s">
        <v>2159</v>
      </c>
      <c r="H1358" s="116">
        <v>9014750</v>
      </c>
      <c r="I1358" s="116">
        <v>9014750</v>
      </c>
      <c r="J1358" s="116">
        <v>9014750</v>
      </c>
      <c r="K1358" s="116">
        <v>0</v>
      </c>
      <c r="L1358" s="116">
        <v>0</v>
      </c>
      <c r="M1358" s="116">
        <v>0</v>
      </c>
      <c r="N1358" s="116">
        <v>0</v>
      </c>
      <c r="O1358" s="116">
        <v>0</v>
      </c>
      <c r="P1358" s="116">
        <v>0</v>
      </c>
      <c r="Q1358" s="27" t="str">
        <f t="shared" si="299"/>
        <v>Registered</v>
      </c>
      <c r="R1358" s="94">
        <f t="shared" si="300"/>
        <v>1</v>
      </c>
      <c r="S1358" s="95"/>
      <c r="T1358" s="117">
        <f t="shared" si="297"/>
        <v>0</v>
      </c>
      <c r="U1358" s="117">
        <f t="shared" si="298"/>
        <v>0</v>
      </c>
    </row>
    <row r="1359" spans="1:21" x14ac:dyDescent="0.3">
      <c r="A1359" s="114">
        <v>7604</v>
      </c>
      <c r="B1359" s="114" t="s">
        <v>1879</v>
      </c>
      <c r="C1359" s="114" t="s">
        <v>1978</v>
      </c>
      <c r="D1359" s="114" t="s">
        <v>8106</v>
      </c>
      <c r="E1359" s="114" t="s">
        <v>8107</v>
      </c>
      <c r="F1359" s="115">
        <v>45008</v>
      </c>
      <c r="G1359" s="114" t="s">
        <v>4263</v>
      </c>
      <c r="H1359" s="116">
        <v>8621429</v>
      </c>
      <c r="I1359" s="116">
        <v>8621429</v>
      </c>
      <c r="J1359" s="116">
        <v>8621429</v>
      </c>
      <c r="K1359" s="116">
        <v>0</v>
      </c>
      <c r="L1359" s="116">
        <v>0</v>
      </c>
      <c r="M1359" s="116">
        <v>0</v>
      </c>
      <c r="N1359" s="116">
        <v>0</v>
      </c>
      <c r="O1359" s="116">
        <v>0</v>
      </c>
      <c r="P1359" s="116">
        <v>0</v>
      </c>
      <c r="Q1359" s="27" t="str">
        <f t="shared" si="299"/>
        <v>Registered</v>
      </c>
      <c r="R1359" s="94">
        <f t="shared" si="300"/>
        <v>1</v>
      </c>
      <c r="S1359" s="95"/>
      <c r="T1359" s="117">
        <f t="shared" si="297"/>
        <v>0</v>
      </c>
      <c r="U1359" s="117">
        <f t="shared" si="298"/>
        <v>0</v>
      </c>
    </row>
    <row r="1360" spans="1:21" x14ac:dyDescent="0.3">
      <c r="A1360" s="114">
        <v>7605</v>
      </c>
      <c r="B1360" s="114" t="s">
        <v>1879</v>
      </c>
      <c r="C1360" s="114" t="s">
        <v>1978</v>
      </c>
      <c r="D1360" s="114" t="s">
        <v>8108</v>
      </c>
      <c r="E1360" s="114" t="s">
        <v>8109</v>
      </c>
      <c r="F1360" s="115">
        <v>44904</v>
      </c>
      <c r="G1360" s="114" t="s">
        <v>2601</v>
      </c>
      <c r="H1360" s="116">
        <v>9246429</v>
      </c>
      <c r="I1360" s="116">
        <v>9246429</v>
      </c>
      <c r="J1360" s="116">
        <v>9246429</v>
      </c>
      <c r="K1360" s="116">
        <v>0</v>
      </c>
      <c r="L1360" s="116">
        <v>0</v>
      </c>
      <c r="M1360" s="116">
        <v>0</v>
      </c>
      <c r="N1360" s="116">
        <v>0</v>
      </c>
      <c r="O1360" s="116">
        <v>0</v>
      </c>
      <c r="P1360" s="116">
        <v>0</v>
      </c>
      <c r="Q1360" s="27" t="str">
        <f t="shared" si="299"/>
        <v>Registered</v>
      </c>
      <c r="R1360" s="94">
        <f t="shared" si="300"/>
        <v>1</v>
      </c>
      <c r="S1360" s="95"/>
      <c r="T1360" s="117">
        <f t="shared" si="297"/>
        <v>0</v>
      </c>
      <c r="U1360" s="117">
        <f t="shared" si="298"/>
        <v>0</v>
      </c>
    </row>
    <row r="1361" spans="1:21" x14ac:dyDescent="0.3">
      <c r="A1361" s="114">
        <v>7606</v>
      </c>
      <c r="B1361" s="114" t="s">
        <v>1879</v>
      </c>
      <c r="C1361" s="114" t="s">
        <v>1978</v>
      </c>
      <c r="D1361" s="114" t="s">
        <v>9931</v>
      </c>
      <c r="E1361" s="114" t="s">
        <v>9932</v>
      </c>
      <c r="F1361" s="115">
        <v>44915</v>
      </c>
      <c r="G1361" s="114" t="s">
        <v>2630</v>
      </c>
      <c r="H1361" s="116">
        <v>8532143</v>
      </c>
      <c r="I1361" s="116">
        <v>8532143</v>
      </c>
      <c r="J1361" s="116">
        <v>8532143</v>
      </c>
      <c r="K1361" s="116">
        <v>0</v>
      </c>
      <c r="L1361" s="116">
        <v>0</v>
      </c>
      <c r="M1361" s="116">
        <v>0</v>
      </c>
      <c r="N1361" s="116">
        <v>0</v>
      </c>
      <c r="O1361" s="116">
        <v>0</v>
      </c>
      <c r="P1361" s="116">
        <v>0</v>
      </c>
      <c r="Q1361" s="27" t="str">
        <f t="shared" si="299"/>
        <v>Registered</v>
      </c>
      <c r="R1361" s="94">
        <f t="shared" si="300"/>
        <v>1</v>
      </c>
      <c r="S1361" s="95"/>
      <c r="T1361" s="117">
        <f t="shared" si="297"/>
        <v>0</v>
      </c>
      <c r="U1361" s="117">
        <f t="shared" si="298"/>
        <v>0</v>
      </c>
    </row>
    <row r="1362" spans="1:21" x14ac:dyDescent="0.3">
      <c r="A1362" s="114">
        <v>7607</v>
      </c>
      <c r="B1362" s="114" t="s">
        <v>1879</v>
      </c>
      <c r="C1362" s="114" t="s">
        <v>1978</v>
      </c>
      <c r="D1362" s="114" t="s">
        <v>3443</v>
      </c>
      <c r="E1362" s="114" t="s">
        <v>3444</v>
      </c>
      <c r="F1362" s="115">
        <v>44985</v>
      </c>
      <c r="G1362" s="114" t="s">
        <v>2308</v>
      </c>
      <c r="H1362" s="116">
        <v>8756250</v>
      </c>
      <c r="I1362" s="116">
        <v>8756250</v>
      </c>
      <c r="J1362" s="116">
        <v>8756250</v>
      </c>
      <c r="K1362" s="116">
        <v>0</v>
      </c>
      <c r="L1362" s="116">
        <v>0</v>
      </c>
      <c r="M1362" s="116">
        <v>0</v>
      </c>
      <c r="N1362" s="116">
        <v>0</v>
      </c>
      <c r="O1362" s="116">
        <v>0</v>
      </c>
      <c r="P1362" s="116">
        <v>0</v>
      </c>
      <c r="Q1362" s="27" t="str">
        <f t="shared" si="299"/>
        <v>Registered</v>
      </c>
      <c r="R1362" s="94">
        <f t="shared" si="300"/>
        <v>1</v>
      </c>
      <c r="S1362" s="95"/>
      <c r="T1362" s="117">
        <f t="shared" si="297"/>
        <v>0</v>
      </c>
      <c r="U1362" s="117">
        <f t="shared" si="298"/>
        <v>0</v>
      </c>
    </row>
    <row r="1363" spans="1:21" x14ac:dyDescent="0.3">
      <c r="A1363" s="114">
        <v>7608</v>
      </c>
      <c r="B1363" s="114" t="s">
        <v>1879</v>
      </c>
      <c r="C1363" s="114" t="s">
        <v>1978</v>
      </c>
      <c r="D1363" s="114" t="s">
        <v>2306</v>
      </c>
      <c r="E1363" s="114" t="s">
        <v>2307</v>
      </c>
      <c r="F1363" s="115">
        <v>45008</v>
      </c>
      <c r="G1363" s="114" t="s">
        <v>2308</v>
      </c>
      <c r="H1363" s="116">
        <v>8688393</v>
      </c>
      <c r="I1363" s="116">
        <v>8688393</v>
      </c>
      <c r="J1363" s="116">
        <v>8688393</v>
      </c>
      <c r="K1363" s="116">
        <v>0</v>
      </c>
      <c r="L1363" s="116">
        <v>0</v>
      </c>
      <c r="M1363" s="116">
        <v>0</v>
      </c>
      <c r="N1363" s="116">
        <v>0</v>
      </c>
      <c r="O1363" s="116">
        <v>0</v>
      </c>
      <c r="P1363" s="116">
        <v>0</v>
      </c>
      <c r="Q1363" s="27" t="str">
        <f t="shared" si="299"/>
        <v>Registered</v>
      </c>
      <c r="R1363" s="94">
        <f t="shared" si="300"/>
        <v>1</v>
      </c>
      <c r="S1363" s="95"/>
      <c r="T1363" s="117">
        <f t="shared" si="297"/>
        <v>0</v>
      </c>
      <c r="U1363" s="117">
        <f t="shared" si="298"/>
        <v>0</v>
      </c>
    </row>
    <row r="1364" spans="1:21" x14ac:dyDescent="0.3">
      <c r="A1364" s="114">
        <v>7609</v>
      </c>
      <c r="B1364" s="114" t="s">
        <v>1879</v>
      </c>
      <c r="C1364" s="114" t="s">
        <v>1978</v>
      </c>
      <c r="D1364" s="114" t="s">
        <v>8110</v>
      </c>
      <c r="E1364" s="114" t="s">
        <v>8111</v>
      </c>
      <c r="F1364" s="115">
        <v>44895</v>
      </c>
      <c r="G1364" s="114" t="s">
        <v>2308</v>
      </c>
      <c r="H1364" s="116">
        <v>9014286</v>
      </c>
      <c r="I1364" s="116">
        <v>9014286</v>
      </c>
      <c r="J1364" s="116">
        <v>9014286</v>
      </c>
      <c r="K1364" s="116">
        <v>0</v>
      </c>
      <c r="L1364" s="116">
        <v>0</v>
      </c>
      <c r="M1364" s="116">
        <v>0</v>
      </c>
      <c r="N1364" s="116">
        <v>0</v>
      </c>
      <c r="O1364" s="116">
        <v>0</v>
      </c>
      <c r="P1364" s="116">
        <v>0</v>
      </c>
      <c r="Q1364" s="27" t="str">
        <f t="shared" si="299"/>
        <v>Registered</v>
      </c>
      <c r="R1364" s="94">
        <f t="shared" si="300"/>
        <v>1</v>
      </c>
      <c r="S1364" s="95"/>
      <c r="T1364" s="117">
        <f t="shared" si="297"/>
        <v>0</v>
      </c>
      <c r="U1364" s="117">
        <f t="shared" si="298"/>
        <v>0</v>
      </c>
    </row>
    <row r="1365" spans="1:21" x14ac:dyDescent="0.3">
      <c r="A1365" s="114">
        <v>7610</v>
      </c>
      <c r="B1365" s="114" t="s">
        <v>1879</v>
      </c>
      <c r="C1365" s="114" t="s">
        <v>1978</v>
      </c>
      <c r="D1365" s="114" t="s">
        <v>8112</v>
      </c>
      <c r="E1365" s="114" t="s">
        <v>8113</v>
      </c>
      <c r="F1365" s="115">
        <v>44895</v>
      </c>
      <c r="G1365" s="114" t="s">
        <v>2665</v>
      </c>
      <c r="H1365" s="116">
        <v>9246429</v>
      </c>
      <c r="I1365" s="116">
        <v>9246429</v>
      </c>
      <c r="J1365" s="116">
        <v>9246429</v>
      </c>
      <c r="K1365" s="116">
        <v>0</v>
      </c>
      <c r="L1365" s="116">
        <v>0</v>
      </c>
      <c r="M1365" s="116">
        <v>0</v>
      </c>
      <c r="N1365" s="116">
        <v>0</v>
      </c>
      <c r="O1365" s="116">
        <v>0</v>
      </c>
      <c r="P1365" s="116">
        <v>0</v>
      </c>
      <c r="Q1365" s="27" t="str">
        <f t="shared" si="299"/>
        <v>Registered</v>
      </c>
      <c r="R1365" s="94">
        <f t="shared" si="300"/>
        <v>1</v>
      </c>
      <c r="S1365" s="95"/>
      <c r="T1365" s="117">
        <f t="shared" si="297"/>
        <v>0</v>
      </c>
      <c r="U1365" s="117">
        <f t="shared" si="298"/>
        <v>0</v>
      </c>
    </row>
    <row r="1366" spans="1:21" x14ac:dyDescent="0.3">
      <c r="A1366" s="114">
        <v>7611</v>
      </c>
      <c r="B1366" s="114" t="s">
        <v>1879</v>
      </c>
      <c r="C1366" s="114" t="s">
        <v>1978</v>
      </c>
      <c r="D1366" s="114" t="s">
        <v>9900</v>
      </c>
      <c r="E1366" s="114" t="s">
        <v>9901</v>
      </c>
      <c r="F1366" s="115">
        <v>44985</v>
      </c>
      <c r="G1366" s="114" t="s">
        <v>5395</v>
      </c>
      <c r="H1366" s="116">
        <v>8756250</v>
      </c>
      <c r="I1366" s="116">
        <v>8756250</v>
      </c>
      <c r="J1366" s="116">
        <v>8756250</v>
      </c>
      <c r="K1366" s="116">
        <v>0</v>
      </c>
      <c r="L1366" s="116">
        <v>0</v>
      </c>
      <c r="M1366" s="116">
        <v>0</v>
      </c>
      <c r="N1366" s="116">
        <v>0</v>
      </c>
      <c r="O1366" s="116">
        <v>0</v>
      </c>
      <c r="P1366" s="116">
        <v>0</v>
      </c>
      <c r="Q1366" s="27" t="str">
        <f t="shared" si="299"/>
        <v>Registered</v>
      </c>
      <c r="R1366" s="94">
        <f t="shared" si="300"/>
        <v>1</v>
      </c>
      <c r="S1366" s="95"/>
      <c r="T1366" s="117">
        <f t="shared" si="297"/>
        <v>0</v>
      </c>
      <c r="U1366" s="117">
        <f t="shared" si="298"/>
        <v>0</v>
      </c>
    </row>
    <row r="1367" spans="1:21" x14ac:dyDescent="0.3">
      <c r="A1367" s="114">
        <v>7612</v>
      </c>
      <c r="B1367" s="114" t="s">
        <v>1879</v>
      </c>
      <c r="C1367" s="114" t="s">
        <v>1978</v>
      </c>
      <c r="D1367" s="114" t="s">
        <v>8114</v>
      </c>
      <c r="E1367" s="114" t="s">
        <v>8115</v>
      </c>
      <c r="F1367" s="115">
        <v>45062</v>
      </c>
      <c r="G1367" s="114" t="s">
        <v>4094</v>
      </c>
      <c r="H1367" s="116">
        <v>8866964</v>
      </c>
      <c r="I1367" s="116">
        <v>8866964</v>
      </c>
      <c r="J1367" s="116">
        <v>8866964</v>
      </c>
      <c r="K1367" s="116">
        <v>0</v>
      </c>
      <c r="L1367" s="116">
        <v>0</v>
      </c>
      <c r="M1367" s="116">
        <v>0</v>
      </c>
      <c r="N1367" s="116">
        <v>0</v>
      </c>
      <c r="O1367" s="116">
        <v>0</v>
      </c>
      <c r="P1367" s="116">
        <v>0</v>
      </c>
      <c r="Q1367" s="27" t="str">
        <f t="shared" si="299"/>
        <v>Registered</v>
      </c>
      <c r="R1367" s="94">
        <f t="shared" si="300"/>
        <v>1</v>
      </c>
      <c r="S1367" s="95"/>
      <c r="T1367" s="117">
        <f t="shared" si="297"/>
        <v>0</v>
      </c>
      <c r="U1367" s="117">
        <f t="shared" si="298"/>
        <v>0</v>
      </c>
    </row>
    <row r="1368" spans="1:21" x14ac:dyDescent="0.3">
      <c r="A1368" s="114">
        <v>7613</v>
      </c>
      <c r="B1368" s="114" t="s">
        <v>1879</v>
      </c>
      <c r="C1368" s="114" t="s">
        <v>1978</v>
      </c>
      <c r="D1368" s="114" t="s">
        <v>2531</v>
      </c>
      <c r="E1368" s="114" t="s">
        <v>2532</v>
      </c>
      <c r="F1368" s="115">
        <v>44926</v>
      </c>
      <c r="G1368" s="114" t="s">
        <v>2533</v>
      </c>
      <c r="H1368" s="116">
        <v>9246429</v>
      </c>
      <c r="I1368" s="116">
        <v>9246429</v>
      </c>
      <c r="J1368" s="116">
        <v>9246429</v>
      </c>
      <c r="K1368" s="116">
        <v>0</v>
      </c>
      <c r="L1368" s="116">
        <v>0</v>
      </c>
      <c r="M1368" s="116">
        <v>0</v>
      </c>
      <c r="N1368" s="116">
        <v>0</v>
      </c>
      <c r="O1368" s="116">
        <v>0</v>
      </c>
      <c r="P1368" s="116">
        <v>0</v>
      </c>
      <c r="Q1368" s="27" t="str">
        <f t="shared" si="299"/>
        <v>Registered</v>
      </c>
      <c r="R1368" s="94">
        <f t="shared" si="300"/>
        <v>1</v>
      </c>
      <c r="S1368" s="95"/>
      <c r="T1368" s="117">
        <f t="shared" si="297"/>
        <v>0</v>
      </c>
      <c r="U1368" s="117">
        <f t="shared" si="298"/>
        <v>0</v>
      </c>
    </row>
    <row r="1369" spans="1:21" x14ac:dyDescent="0.3">
      <c r="A1369" s="114">
        <v>7614</v>
      </c>
      <c r="B1369" s="114" t="s">
        <v>1879</v>
      </c>
      <c r="C1369" s="114" t="s">
        <v>1978</v>
      </c>
      <c r="D1369" s="114" t="s">
        <v>8116</v>
      </c>
      <c r="E1369" s="114" t="s">
        <v>8117</v>
      </c>
      <c r="F1369" s="115">
        <v>44895</v>
      </c>
      <c r="G1369" s="114" t="s">
        <v>2616</v>
      </c>
      <c r="H1369" s="116">
        <v>9090179</v>
      </c>
      <c r="I1369" s="116">
        <v>9090179</v>
      </c>
      <c r="J1369" s="116">
        <v>9090179</v>
      </c>
      <c r="K1369" s="116">
        <v>0</v>
      </c>
      <c r="L1369" s="116">
        <v>0</v>
      </c>
      <c r="M1369" s="116">
        <v>0</v>
      </c>
      <c r="N1369" s="116">
        <v>0</v>
      </c>
      <c r="O1369" s="116">
        <v>0</v>
      </c>
      <c r="P1369" s="116">
        <v>0</v>
      </c>
      <c r="Q1369" s="27" t="str">
        <f t="shared" si="299"/>
        <v>Registered</v>
      </c>
      <c r="R1369" s="94">
        <f t="shared" si="300"/>
        <v>1</v>
      </c>
      <c r="S1369" s="95"/>
      <c r="T1369" s="117">
        <f t="shared" si="297"/>
        <v>0</v>
      </c>
      <c r="U1369" s="117">
        <f t="shared" si="298"/>
        <v>0</v>
      </c>
    </row>
    <row r="1370" spans="1:21" x14ac:dyDescent="0.3">
      <c r="A1370" s="114">
        <v>7615</v>
      </c>
      <c r="B1370" s="114" t="s">
        <v>1879</v>
      </c>
      <c r="C1370" s="114" t="s">
        <v>1978</v>
      </c>
      <c r="D1370" s="114" t="s">
        <v>1979</v>
      </c>
      <c r="E1370" s="114" t="s">
        <v>1980</v>
      </c>
      <c r="F1370" s="115">
        <v>44895</v>
      </c>
      <c r="G1370" s="114" t="s">
        <v>1981</v>
      </c>
      <c r="H1370" s="116">
        <v>8359729</v>
      </c>
      <c r="I1370" s="116">
        <v>8359729</v>
      </c>
      <c r="J1370" s="116">
        <v>8359729</v>
      </c>
      <c r="K1370" s="116">
        <v>0</v>
      </c>
      <c r="L1370" s="116">
        <v>0</v>
      </c>
      <c r="M1370" s="116">
        <v>0</v>
      </c>
      <c r="N1370" s="116">
        <v>0</v>
      </c>
      <c r="O1370" s="116">
        <v>0</v>
      </c>
      <c r="P1370" s="116">
        <v>0</v>
      </c>
      <c r="Q1370" s="27" t="str">
        <f t="shared" si="299"/>
        <v>Registered</v>
      </c>
      <c r="R1370" s="94">
        <f t="shared" si="300"/>
        <v>1</v>
      </c>
      <c r="S1370" s="95"/>
      <c r="T1370" s="117">
        <f t="shared" si="297"/>
        <v>0</v>
      </c>
      <c r="U1370" s="117">
        <f t="shared" si="298"/>
        <v>0</v>
      </c>
    </row>
    <row r="1371" spans="1:21" x14ac:dyDescent="0.3">
      <c r="A1371" s="114">
        <v>7616</v>
      </c>
      <c r="B1371" s="114" t="s">
        <v>1879</v>
      </c>
      <c r="C1371" s="114" t="s">
        <v>1978</v>
      </c>
      <c r="D1371" s="114" t="s">
        <v>2599</v>
      </c>
      <c r="E1371" s="114" t="s">
        <v>2600</v>
      </c>
      <c r="F1371" s="115">
        <v>44943</v>
      </c>
      <c r="G1371" s="114" t="s">
        <v>2601</v>
      </c>
      <c r="H1371" s="116">
        <v>8710714</v>
      </c>
      <c r="I1371" s="116">
        <v>8710714</v>
      </c>
      <c r="J1371" s="116">
        <v>8710714</v>
      </c>
      <c r="K1371" s="116">
        <v>0</v>
      </c>
      <c r="L1371" s="116">
        <v>0</v>
      </c>
      <c r="M1371" s="116">
        <v>0</v>
      </c>
      <c r="N1371" s="116">
        <v>0</v>
      </c>
      <c r="O1371" s="116">
        <v>0</v>
      </c>
      <c r="P1371" s="116">
        <v>0</v>
      </c>
      <c r="Q1371" s="27" t="str">
        <f t="shared" si="299"/>
        <v>Registered</v>
      </c>
      <c r="R1371" s="94">
        <f t="shared" si="300"/>
        <v>1</v>
      </c>
      <c r="S1371" s="95"/>
      <c r="T1371" s="117">
        <f t="shared" si="297"/>
        <v>0</v>
      </c>
      <c r="U1371" s="117">
        <f t="shared" si="298"/>
        <v>0</v>
      </c>
    </row>
    <row r="1372" spans="1:21" x14ac:dyDescent="0.3">
      <c r="A1372" s="114">
        <v>252</v>
      </c>
      <c r="B1372" s="114" t="s">
        <v>1759</v>
      </c>
      <c r="C1372" s="114" t="s">
        <v>13</v>
      </c>
      <c r="D1372" s="114" t="s">
        <v>1760</v>
      </c>
      <c r="E1372" s="114" t="s">
        <v>1761</v>
      </c>
      <c r="F1372" s="115">
        <v>46053</v>
      </c>
      <c r="G1372" s="114" t="s">
        <v>1558</v>
      </c>
      <c r="H1372" s="116">
        <v>5800000</v>
      </c>
      <c r="I1372" s="116">
        <v>4060000</v>
      </c>
      <c r="J1372" s="116">
        <v>2000000</v>
      </c>
      <c r="K1372" s="116">
        <v>2060000</v>
      </c>
      <c r="L1372" s="116">
        <v>0</v>
      </c>
      <c r="M1372" s="116">
        <v>0</v>
      </c>
      <c r="N1372" s="116">
        <v>2060000</v>
      </c>
      <c r="O1372" s="116">
        <v>0</v>
      </c>
      <c r="P1372" s="116">
        <v>0</v>
      </c>
      <c r="Q1372" s="27" t="str">
        <f t="shared" si="299"/>
        <v>Registered</v>
      </c>
      <c r="R1372" s="94">
        <f t="shared" si="300"/>
        <v>0.7</v>
      </c>
      <c r="S1372" s="95"/>
      <c r="T1372" s="117">
        <f t="shared" si="297"/>
        <v>2060000</v>
      </c>
      <c r="U1372" s="117">
        <f t="shared" si="298"/>
        <v>0</v>
      </c>
    </row>
    <row r="1373" spans="1:21" x14ac:dyDescent="0.3">
      <c r="A1373" s="114">
        <v>284</v>
      </c>
      <c r="B1373" s="114" t="s">
        <v>1759</v>
      </c>
      <c r="C1373" s="114" t="s">
        <v>13</v>
      </c>
      <c r="D1373" s="114" t="s">
        <v>2152</v>
      </c>
      <c r="E1373" s="114" t="s">
        <v>2153</v>
      </c>
      <c r="F1373" s="115">
        <v>45345</v>
      </c>
      <c r="G1373" s="114" t="s">
        <v>2154</v>
      </c>
      <c r="H1373" s="116">
        <v>4030000</v>
      </c>
      <c r="I1373" s="116">
        <v>2821000</v>
      </c>
      <c r="J1373" s="116">
        <v>1100000</v>
      </c>
      <c r="K1373" s="116">
        <v>1721000</v>
      </c>
      <c r="L1373" s="116">
        <v>0</v>
      </c>
      <c r="M1373" s="116">
        <v>0</v>
      </c>
      <c r="N1373" s="116">
        <v>0</v>
      </c>
      <c r="O1373" s="116">
        <v>0</v>
      </c>
      <c r="P1373" s="116">
        <v>1721000</v>
      </c>
      <c r="Q1373" s="27" t="str">
        <f t="shared" si="299"/>
        <v>Registered</v>
      </c>
      <c r="R1373" s="94">
        <f t="shared" si="300"/>
        <v>0.7</v>
      </c>
      <c r="S1373" s="95"/>
      <c r="T1373" s="117">
        <f t="shared" si="297"/>
        <v>1721000</v>
      </c>
      <c r="U1373" s="117">
        <f t="shared" si="298"/>
        <v>0</v>
      </c>
    </row>
    <row r="1374" spans="1:21" x14ac:dyDescent="0.3">
      <c r="A1374" s="114">
        <v>291</v>
      </c>
      <c r="B1374" s="114" t="s">
        <v>1759</v>
      </c>
      <c r="C1374" s="114" t="s">
        <v>13</v>
      </c>
      <c r="D1374" s="114" t="s">
        <v>1938</v>
      </c>
      <c r="E1374" s="114" t="s">
        <v>1939</v>
      </c>
      <c r="F1374" s="115">
        <v>45350</v>
      </c>
      <c r="G1374" s="114" t="s">
        <v>1940</v>
      </c>
      <c r="H1374" s="116">
        <v>5800000</v>
      </c>
      <c r="I1374" s="116">
        <v>4060000</v>
      </c>
      <c r="J1374" s="116">
        <v>2400000</v>
      </c>
      <c r="K1374" s="116">
        <v>1660000</v>
      </c>
      <c r="L1374" s="116">
        <v>0</v>
      </c>
      <c r="M1374" s="116">
        <v>0</v>
      </c>
      <c r="N1374" s="116">
        <v>0</v>
      </c>
      <c r="O1374" s="116">
        <v>0</v>
      </c>
      <c r="P1374" s="116">
        <v>1660000</v>
      </c>
      <c r="Q1374" s="27" t="str">
        <f t="shared" si="299"/>
        <v>Registered</v>
      </c>
      <c r="R1374" s="94">
        <f t="shared" si="300"/>
        <v>0.7</v>
      </c>
      <c r="S1374" s="95"/>
      <c r="T1374" s="117">
        <f t="shared" si="297"/>
        <v>1660000</v>
      </c>
      <c r="U1374" s="117">
        <f t="shared" si="298"/>
        <v>0</v>
      </c>
    </row>
    <row r="1375" spans="1:21" x14ac:dyDescent="0.3">
      <c r="A1375" s="114">
        <v>297</v>
      </c>
      <c r="B1375" s="114" t="s">
        <v>1759</v>
      </c>
      <c r="C1375" s="114" t="s">
        <v>13</v>
      </c>
      <c r="D1375" s="114" t="s">
        <v>2171</v>
      </c>
      <c r="E1375" s="114" t="s">
        <v>2172</v>
      </c>
      <c r="F1375" s="115">
        <v>45345</v>
      </c>
      <c r="G1375" s="114" t="s">
        <v>2173</v>
      </c>
      <c r="H1375" s="116">
        <v>4110000</v>
      </c>
      <c r="I1375" s="116">
        <v>2877000</v>
      </c>
      <c r="J1375" s="116">
        <v>1233000</v>
      </c>
      <c r="K1375" s="116">
        <v>1644000</v>
      </c>
      <c r="L1375" s="116">
        <v>0</v>
      </c>
      <c r="M1375" s="116">
        <v>0</v>
      </c>
      <c r="N1375" s="116">
        <v>0</v>
      </c>
      <c r="O1375" s="116">
        <v>0</v>
      </c>
      <c r="P1375" s="116">
        <v>1644000</v>
      </c>
      <c r="Q1375" s="27" t="str">
        <f t="shared" si="299"/>
        <v>Registered</v>
      </c>
      <c r="R1375" s="94">
        <f t="shared" si="300"/>
        <v>0.7</v>
      </c>
      <c r="S1375" s="95"/>
      <c r="T1375" s="117">
        <f t="shared" si="297"/>
        <v>1644000</v>
      </c>
      <c r="U1375" s="117">
        <f t="shared" si="298"/>
        <v>0</v>
      </c>
    </row>
    <row r="1376" spans="1:21" x14ac:dyDescent="0.3">
      <c r="A1376" s="114">
        <v>440</v>
      </c>
      <c r="B1376" s="114" t="s">
        <v>1759</v>
      </c>
      <c r="C1376" s="114" t="s">
        <v>13</v>
      </c>
      <c r="D1376" s="114" t="s">
        <v>2561</v>
      </c>
      <c r="E1376" s="114" t="s">
        <v>2110</v>
      </c>
      <c r="F1376" s="115">
        <v>45345</v>
      </c>
      <c r="G1376" s="114" t="s">
        <v>2562</v>
      </c>
      <c r="H1376" s="116">
        <v>2730000</v>
      </c>
      <c r="I1376" s="116">
        <v>1911000</v>
      </c>
      <c r="J1376" s="116">
        <v>1019000</v>
      </c>
      <c r="K1376" s="116">
        <v>892000</v>
      </c>
      <c r="L1376" s="116">
        <v>0</v>
      </c>
      <c r="M1376" s="116">
        <v>0</v>
      </c>
      <c r="N1376" s="116">
        <v>0</v>
      </c>
      <c r="O1376" s="116">
        <v>0</v>
      </c>
      <c r="P1376" s="116">
        <v>892000</v>
      </c>
      <c r="Q1376" s="27" t="str">
        <f t="shared" si="299"/>
        <v>Registered</v>
      </c>
      <c r="R1376" s="94">
        <f t="shared" si="300"/>
        <v>0.7</v>
      </c>
      <c r="S1376" s="95"/>
      <c r="T1376" s="117">
        <f t="shared" si="297"/>
        <v>892000</v>
      </c>
      <c r="U1376" s="117">
        <f t="shared" si="298"/>
        <v>0</v>
      </c>
    </row>
    <row r="1377" spans="1:21" x14ac:dyDescent="0.3">
      <c r="A1377" s="114">
        <v>441</v>
      </c>
      <c r="B1377" s="114" t="s">
        <v>1759</v>
      </c>
      <c r="C1377" s="114" t="s">
        <v>13</v>
      </c>
      <c r="D1377" s="114" t="s">
        <v>2563</v>
      </c>
      <c r="E1377" s="114" t="s">
        <v>2110</v>
      </c>
      <c r="F1377" s="115">
        <v>45345</v>
      </c>
      <c r="G1377" s="114" t="s">
        <v>2562</v>
      </c>
      <c r="H1377" s="116">
        <v>2730000</v>
      </c>
      <c r="I1377" s="116">
        <v>1911000</v>
      </c>
      <c r="J1377" s="116">
        <v>1019000</v>
      </c>
      <c r="K1377" s="116">
        <v>892000</v>
      </c>
      <c r="L1377" s="116">
        <v>0</v>
      </c>
      <c r="M1377" s="116">
        <v>0</v>
      </c>
      <c r="N1377" s="116">
        <v>0</v>
      </c>
      <c r="O1377" s="116">
        <v>0</v>
      </c>
      <c r="P1377" s="116">
        <v>892000</v>
      </c>
      <c r="Q1377" s="27" t="str">
        <f t="shared" si="299"/>
        <v>Registered</v>
      </c>
      <c r="R1377" s="94">
        <f t="shared" si="300"/>
        <v>0.7</v>
      </c>
      <c r="S1377" s="95"/>
      <c r="T1377" s="117">
        <f t="shared" si="297"/>
        <v>892000</v>
      </c>
      <c r="U1377" s="117">
        <f t="shared" si="298"/>
        <v>0</v>
      </c>
    </row>
    <row r="1378" spans="1:21" x14ac:dyDescent="0.3">
      <c r="A1378" s="114">
        <v>477</v>
      </c>
      <c r="B1378" s="114" t="s">
        <v>1759</v>
      </c>
      <c r="C1378" s="114" t="s">
        <v>13</v>
      </c>
      <c r="D1378" s="114" t="s">
        <v>2676</v>
      </c>
      <c r="E1378" s="114" t="s">
        <v>2677</v>
      </c>
      <c r="F1378" s="115">
        <v>45366</v>
      </c>
      <c r="G1378" s="114" t="s">
        <v>2678</v>
      </c>
      <c r="H1378" s="116">
        <v>3880000</v>
      </c>
      <c r="I1378" s="116">
        <v>2716000</v>
      </c>
      <c r="J1378" s="116">
        <v>1900000</v>
      </c>
      <c r="K1378" s="116">
        <v>816000</v>
      </c>
      <c r="L1378" s="116">
        <v>0</v>
      </c>
      <c r="M1378" s="116">
        <v>0</v>
      </c>
      <c r="N1378" s="116">
        <v>0</v>
      </c>
      <c r="O1378" s="116">
        <v>0</v>
      </c>
      <c r="P1378" s="116">
        <v>816000</v>
      </c>
      <c r="Q1378" s="27" t="str">
        <f t="shared" si="299"/>
        <v>Registered</v>
      </c>
      <c r="R1378" s="94">
        <f t="shared" si="300"/>
        <v>0.7</v>
      </c>
      <c r="S1378" s="95"/>
      <c r="T1378" s="117">
        <f t="shared" si="297"/>
        <v>816000</v>
      </c>
      <c r="U1378" s="117">
        <f t="shared" si="298"/>
        <v>0</v>
      </c>
    </row>
    <row r="1379" spans="1:21" x14ac:dyDescent="0.3">
      <c r="A1379" s="114">
        <v>486</v>
      </c>
      <c r="B1379" s="114" t="s">
        <v>1759</v>
      </c>
      <c r="C1379" s="114" t="s">
        <v>13</v>
      </c>
      <c r="D1379" s="114" t="s">
        <v>2768</v>
      </c>
      <c r="E1379" s="114" t="s">
        <v>2769</v>
      </c>
      <c r="F1379" s="115">
        <v>45345</v>
      </c>
      <c r="G1379" s="114" t="s">
        <v>2684</v>
      </c>
      <c r="H1379" s="116">
        <v>5964000</v>
      </c>
      <c r="I1379" s="116">
        <v>4174800</v>
      </c>
      <c r="J1379" s="116">
        <v>3405740</v>
      </c>
      <c r="K1379" s="116">
        <v>769060</v>
      </c>
      <c r="L1379" s="116">
        <v>0</v>
      </c>
      <c r="M1379" s="116">
        <v>0</v>
      </c>
      <c r="N1379" s="116">
        <v>0</v>
      </c>
      <c r="O1379" s="116">
        <v>0</v>
      </c>
      <c r="P1379" s="116">
        <v>769060</v>
      </c>
      <c r="Q1379" s="27" t="str">
        <f t="shared" si="299"/>
        <v>Registered</v>
      </c>
      <c r="R1379" s="94">
        <f t="shared" si="300"/>
        <v>0.7</v>
      </c>
      <c r="S1379" s="95"/>
      <c r="T1379" s="117">
        <f t="shared" si="297"/>
        <v>769060</v>
      </c>
      <c r="U1379" s="117">
        <f t="shared" si="298"/>
        <v>0</v>
      </c>
    </row>
    <row r="1380" spans="1:21" x14ac:dyDescent="0.3">
      <c r="A1380" s="114">
        <v>10268</v>
      </c>
      <c r="B1380" s="114" t="s">
        <v>1759</v>
      </c>
      <c r="C1380" s="114" t="s">
        <v>13</v>
      </c>
      <c r="D1380" s="114" t="s">
        <v>9485</v>
      </c>
      <c r="E1380" s="114" t="s">
        <v>9292</v>
      </c>
      <c r="F1380" s="115">
        <v>45345</v>
      </c>
      <c r="G1380" s="114" t="s">
        <v>1416</v>
      </c>
      <c r="H1380" s="116">
        <v>3190000</v>
      </c>
      <c r="I1380" s="116">
        <v>2233000</v>
      </c>
      <c r="J1380" s="116">
        <v>2300000</v>
      </c>
      <c r="K1380" s="116">
        <v>-67000</v>
      </c>
      <c r="L1380" s="116">
        <v>0</v>
      </c>
      <c r="M1380" s="116">
        <v>0</v>
      </c>
      <c r="N1380" s="116">
        <v>0</v>
      </c>
      <c r="O1380" s="116">
        <v>0</v>
      </c>
      <c r="P1380" s="116">
        <v>0</v>
      </c>
      <c r="Q1380" s="27" t="str">
        <f t="shared" si="299"/>
        <v>Registered</v>
      </c>
      <c r="R1380" s="94">
        <f t="shared" si="300"/>
        <v>0.7</v>
      </c>
      <c r="S1380" s="95"/>
      <c r="T1380" s="117">
        <f t="shared" si="297"/>
        <v>0</v>
      </c>
      <c r="U1380" s="117">
        <f t="shared" si="298"/>
        <v>-67000</v>
      </c>
    </row>
    <row r="1381" spans="1:21" x14ac:dyDescent="0.3">
      <c r="A1381" s="114">
        <v>10521</v>
      </c>
      <c r="B1381" s="114" t="s">
        <v>1759</v>
      </c>
      <c r="C1381" s="114" t="s">
        <v>13</v>
      </c>
      <c r="D1381" s="114" t="s">
        <v>9860</v>
      </c>
      <c r="E1381" s="114" t="s">
        <v>9861</v>
      </c>
      <c r="F1381" s="115">
        <v>45349</v>
      </c>
      <c r="G1381" s="114" t="s">
        <v>3973</v>
      </c>
      <c r="H1381" s="116">
        <v>4520000</v>
      </c>
      <c r="I1381" s="116">
        <v>3164000</v>
      </c>
      <c r="J1381" s="116">
        <v>3500000</v>
      </c>
      <c r="K1381" s="116">
        <v>-336000</v>
      </c>
      <c r="L1381" s="116">
        <v>0</v>
      </c>
      <c r="M1381" s="116">
        <v>0</v>
      </c>
      <c r="N1381" s="116">
        <v>0</v>
      </c>
      <c r="O1381" s="116">
        <v>0</v>
      </c>
      <c r="P1381" s="116">
        <v>0</v>
      </c>
      <c r="Q1381" s="27" t="str">
        <f t="shared" si="299"/>
        <v>Registered</v>
      </c>
      <c r="R1381" s="94">
        <f t="shared" si="300"/>
        <v>0.7</v>
      </c>
      <c r="S1381" s="95"/>
      <c r="T1381" s="117">
        <f t="shared" si="297"/>
        <v>0</v>
      </c>
      <c r="U1381" s="117">
        <f t="shared" si="298"/>
        <v>-336000</v>
      </c>
    </row>
    <row r="1382" spans="1:21" x14ac:dyDescent="0.3">
      <c r="A1382" s="114">
        <v>10527</v>
      </c>
      <c r="B1382" s="114" t="s">
        <v>1759</v>
      </c>
      <c r="C1382" s="114" t="s">
        <v>13</v>
      </c>
      <c r="D1382" s="114" t="s">
        <v>9872</v>
      </c>
      <c r="E1382" s="114" t="s">
        <v>9873</v>
      </c>
      <c r="F1382" s="115">
        <v>45366</v>
      </c>
      <c r="G1382" s="114" t="s">
        <v>8545</v>
      </c>
      <c r="H1382" s="116">
        <v>3190000</v>
      </c>
      <c r="I1382" s="116">
        <v>2233000</v>
      </c>
      <c r="J1382" s="116">
        <v>2619000</v>
      </c>
      <c r="K1382" s="116">
        <v>-386000</v>
      </c>
      <c r="L1382" s="116">
        <v>0</v>
      </c>
      <c r="M1382" s="116">
        <v>0</v>
      </c>
      <c r="N1382" s="116">
        <v>0</v>
      </c>
      <c r="O1382" s="116">
        <v>0</v>
      </c>
      <c r="P1382" s="116">
        <v>0</v>
      </c>
      <c r="Q1382" s="27" t="str">
        <f t="shared" si="299"/>
        <v>Registered</v>
      </c>
      <c r="R1382" s="94">
        <f t="shared" si="300"/>
        <v>0.7</v>
      </c>
      <c r="S1382" s="95"/>
      <c r="T1382" s="117">
        <f t="shared" si="297"/>
        <v>0</v>
      </c>
      <c r="U1382" s="117">
        <f t="shared" si="298"/>
        <v>-386000</v>
      </c>
    </row>
    <row r="1383" spans="1:21" x14ac:dyDescent="0.3">
      <c r="A1383" s="114">
        <v>10549</v>
      </c>
      <c r="B1383" s="114" t="s">
        <v>1759</v>
      </c>
      <c r="C1383" s="114" t="s">
        <v>13</v>
      </c>
      <c r="D1383" s="114" t="s">
        <v>9837</v>
      </c>
      <c r="E1383" s="114" t="s">
        <v>9838</v>
      </c>
      <c r="F1383" s="115">
        <v>45349</v>
      </c>
      <c r="G1383" s="114" t="s">
        <v>2678</v>
      </c>
      <c r="H1383" s="116">
        <v>3880000</v>
      </c>
      <c r="I1383" s="116">
        <v>2716000</v>
      </c>
      <c r="J1383" s="116">
        <v>3200000</v>
      </c>
      <c r="K1383" s="116">
        <v>-484000</v>
      </c>
      <c r="L1383" s="116">
        <v>0</v>
      </c>
      <c r="M1383" s="116">
        <v>0</v>
      </c>
      <c r="N1383" s="116">
        <v>0</v>
      </c>
      <c r="O1383" s="116">
        <v>0</v>
      </c>
      <c r="P1383" s="116">
        <v>0</v>
      </c>
      <c r="Q1383" s="27" t="str">
        <f t="shared" si="299"/>
        <v>Registered</v>
      </c>
      <c r="R1383" s="94">
        <f t="shared" si="300"/>
        <v>0.7</v>
      </c>
      <c r="S1383" s="95"/>
      <c r="T1383" s="117">
        <f t="shared" si="297"/>
        <v>0</v>
      </c>
      <c r="U1383" s="117">
        <f t="shared" si="298"/>
        <v>-484000</v>
      </c>
    </row>
    <row r="1384" spans="1:21" x14ac:dyDescent="0.3">
      <c r="A1384" s="114">
        <v>10551</v>
      </c>
      <c r="B1384" s="114" t="s">
        <v>1759</v>
      </c>
      <c r="C1384" s="114" t="s">
        <v>13</v>
      </c>
      <c r="D1384" s="114" t="s">
        <v>9913</v>
      </c>
      <c r="E1384" s="114" t="s">
        <v>9914</v>
      </c>
      <c r="F1384" s="115">
        <v>45349</v>
      </c>
      <c r="G1384" s="114" t="s">
        <v>7725</v>
      </c>
      <c r="H1384" s="116">
        <v>4520000</v>
      </c>
      <c r="I1384" s="116">
        <v>3164000</v>
      </c>
      <c r="J1384" s="116">
        <v>3650000</v>
      </c>
      <c r="K1384" s="116">
        <v>-486000</v>
      </c>
      <c r="L1384" s="116">
        <v>0</v>
      </c>
      <c r="M1384" s="116">
        <v>0</v>
      </c>
      <c r="N1384" s="116">
        <v>0</v>
      </c>
      <c r="O1384" s="116">
        <v>0</v>
      </c>
      <c r="P1384" s="116">
        <v>0</v>
      </c>
      <c r="Q1384" s="27" t="str">
        <f t="shared" si="299"/>
        <v>Registered</v>
      </c>
      <c r="R1384" s="94">
        <f t="shared" si="300"/>
        <v>0.7</v>
      </c>
      <c r="S1384" s="95"/>
      <c r="T1384" s="117">
        <f t="shared" ref="T1384:T1386" si="301">L1384+M1384+N1384+O1384+P1384</f>
        <v>0</v>
      </c>
      <c r="U1384" s="117">
        <f t="shared" ref="U1384:U1386" si="302">K1384-T1384</f>
        <v>-486000</v>
      </c>
    </row>
    <row r="1385" spans="1:21" x14ac:dyDescent="0.3">
      <c r="A1385" s="114">
        <v>10568</v>
      </c>
      <c r="B1385" s="114" t="s">
        <v>1759</v>
      </c>
      <c r="C1385" s="114" t="s">
        <v>13</v>
      </c>
      <c r="D1385" s="114" t="s">
        <v>9933</v>
      </c>
      <c r="E1385" s="114" t="s">
        <v>9934</v>
      </c>
      <c r="F1385" s="115">
        <v>45345</v>
      </c>
      <c r="G1385" s="114" t="s">
        <v>2659</v>
      </c>
      <c r="H1385" s="116">
        <v>4520000</v>
      </c>
      <c r="I1385" s="116">
        <v>3164000</v>
      </c>
      <c r="J1385" s="116">
        <v>3700000</v>
      </c>
      <c r="K1385" s="116">
        <v>-536000</v>
      </c>
      <c r="L1385" s="116">
        <v>0</v>
      </c>
      <c r="M1385" s="116">
        <v>0</v>
      </c>
      <c r="N1385" s="116">
        <v>0</v>
      </c>
      <c r="O1385" s="116">
        <v>0</v>
      </c>
      <c r="P1385" s="116">
        <v>0</v>
      </c>
      <c r="Q1385" s="27" t="str">
        <f t="shared" si="299"/>
        <v>Registered</v>
      </c>
      <c r="R1385" s="94">
        <f t="shared" si="300"/>
        <v>0.7</v>
      </c>
      <c r="S1385" s="95"/>
      <c r="T1385" s="117">
        <f t="shared" si="301"/>
        <v>0</v>
      </c>
      <c r="U1385" s="117">
        <f t="shared" si="302"/>
        <v>-536000</v>
      </c>
    </row>
    <row r="1386" spans="1:21" x14ac:dyDescent="0.3">
      <c r="A1386" s="114">
        <v>10615</v>
      </c>
      <c r="B1386" s="114" t="s">
        <v>1759</v>
      </c>
      <c r="C1386" s="114" t="s">
        <v>13</v>
      </c>
      <c r="D1386" s="114" t="s">
        <v>10001</v>
      </c>
      <c r="E1386" s="114" t="s">
        <v>10002</v>
      </c>
      <c r="F1386" s="115">
        <v>45366</v>
      </c>
      <c r="G1386" s="114" t="s">
        <v>4392</v>
      </c>
      <c r="H1386" s="116">
        <v>5800000</v>
      </c>
      <c r="I1386" s="116">
        <v>4060000</v>
      </c>
      <c r="J1386" s="116">
        <v>5000000</v>
      </c>
      <c r="K1386" s="116">
        <v>-940000</v>
      </c>
      <c r="L1386" s="116">
        <v>0</v>
      </c>
      <c r="M1386" s="116">
        <v>0</v>
      </c>
      <c r="N1386" s="116">
        <v>0</v>
      </c>
      <c r="O1386" s="116">
        <v>0</v>
      </c>
      <c r="P1386" s="116">
        <v>0</v>
      </c>
      <c r="Q1386" s="27" t="str">
        <f t="shared" si="299"/>
        <v>Registered</v>
      </c>
      <c r="R1386" s="94">
        <f t="shared" si="300"/>
        <v>0.7</v>
      </c>
      <c r="S1386" s="95"/>
      <c r="T1386" s="117">
        <f t="shared" si="301"/>
        <v>0</v>
      </c>
      <c r="U1386" s="117">
        <f t="shared" si="302"/>
        <v>-940000</v>
      </c>
    </row>
    <row r="1387" spans="1:21" s="101" customFormat="1" x14ac:dyDescent="0.3">
      <c r="A1387" s="99">
        <v>10659</v>
      </c>
      <c r="B1387" s="99" t="s">
        <v>1759</v>
      </c>
      <c r="C1387" s="99" t="s">
        <v>13</v>
      </c>
      <c r="D1387" s="99" t="s">
        <v>10074</v>
      </c>
      <c r="E1387" s="99" t="s">
        <v>5549</v>
      </c>
      <c r="F1387" s="100">
        <v>45961</v>
      </c>
      <c r="G1387" s="99" t="s">
        <v>1898</v>
      </c>
      <c r="H1387" s="96">
        <v>4970000</v>
      </c>
      <c r="I1387" s="96">
        <f>H1387*R1387</f>
        <v>3479000</v>
      </c>
      <c r="J1387" s="96">
        <v>1500000</v>
      </c>
      <c r="K1387" s="96">
        <f>I1387-J1387</f>
        <v>1979000</v>
      </c>
      <c r="L1387" s="97">
        <f>IF(AND($S1387&gt;=0,$S1387&lt;=30),$K1387,0)</f>
        <v>0</v>
      </c>
      <c r="M1387" s="97">
        <f>IF(AND($S1387&gt;=31,$S1387&lt;=60),$K1387,0)</f>
        <v>0</v>
      </c>
      <c r="N1387" s="97">
        <f>IF(AND($S1387&gt;=61,$S1387&lt;=90),$K1387,0)</f>
        <v>0</v>
      </c>
      <c r="O1387" s="97">
        <f>IF(AND($S1387&gt;=91,$S1387&lt;=120),$K1387,0)</f>
        <v>0</v>
      </c>
      <c r="P1387" s="98">
        <f>IF($S1387&gt;120,$K1387,0)</f>
        <v>1979000</v>
      </c>
      <c r="Q1387" s="101" t="str">
        <f t="shared" si="299"/>
        <v>Unregistered</v>
      </c>
      <c r="R1387" s="102">
        <v>0.7</v>
      </c>
      <c r="S1387" s="95">
        <f>DATE(2026,6,30)-F1387</f>
        <v>242</v>
      </c>
    </row>
    <row r="1388" spans="1:21" x14ac:dyDescent="0.3">
      <c r="A1388" s="114">
        <v>72</v>
      </c>
      <c r="B1388" s="114" t="s">
        <v>1539</v>
      </c>
      <c r="C1388" s="114" t="s">
        <v>1540</v>
      </c>
      <c r="D1388" s="114" t="s">
        <v>1541</v>
      </c>
      <c r="E1388" s="114" t="s">
        <v>1542</v>
      </c>
      <c r="F1388" s="115">
        <v>46022</v>
      </c>
      <c r="G1388" s="114" t="s">
        <v>1543</v>
      </c>
      <c r="H1388" s="116">
        <v>36560000</v>
      </c>
      <c r="I1388" s="116">
        <v>10968000</v>
      </c>
      <c r="J1388" s="116">
        <v>4950000</v>
      </c>
      <c r="K1388" s="116">
        <v>6018000</v>
      </c>
      <c r="L1388" s="116">
        <v>0</v>
      </c>
      <c r="M1388" s="116">
        <v>0</v>
      </c>
      <c r="N1388" s="116">
        <v>0</v>
      </c>
      <c r="O1388" s="116">
        <v>0</v>
      </c>
      <c r="P1388" s="116">
        <v>6018000</v>
      </c>
      <c r="Q1388" s="27" t="str">
        <f t="shared" si="299"/>
        <v>Registered</v>
      </c>
      <c r="R1388" s="94">
        <f t="shared" si="300"/>
        <v>0.3</v>
      </c>
      <c r="S1388" s="95"/>
      <c r="T1388" s="117">
        <f t="shared" ref="T1388:T1394" si="303">L1388+M1388+N1388+O1388+P1388</f>
        <v>6018000</v>
      </c>
      <c r="U1388" s="117">
        <f t="shared" ref="U1388:U1394" si="304">K1388-T1388</f>
        <v>0</v>
      </c>
    </row>
    <row r="1389" spans="1:21" x14ac:dyDescent="0.3">
      <c r="A1389" s="114">
        <v>4700</v>
      </c>
      <c r="B1389" s="114" t="s">
        <v>1539</v>
      </c>
      <c r="C1389" s="114" t="s">
        <v>1540</v>
      </c>
      <c r="D1389" s="114" t="s">
        <v>5515</v>
      </c>
      <c r="E1389" s="114" t="s">
        <v>5516</v>
      </c>
      <c r="F1389" s="115">
        <v>45525</v>
      </c>
      <c r="G1389" s="114" t="s">
        <v>5517</v>
      </c>
      <c r="H1389" s="116">
        <v>33000000</v>
      </c>
      <c r="I1389" s="116">
        <v>9900000</v>
      </c>
      <c r="J1389" s="116">
        <v>9900000</v>
      </c>
      <c r="K1389" s="116">
        <v>0</v>
      </c>
      <c r="L1389" s="116">
        <v>0</v>
      </c>
      <c r="M1389" s="116">
        <v>0</v>
      </c>
      <c r="N1389" s="116">
        <v>0</v>
      </c>
      <c r="O1389" s="116">
        <v>0</v>
      </c>
      <c r="P1389" s="116">
        <v>0</v>
      </c>
      <c r="Q1389" s="27" t="str">
        <f t="shared" si="299"/>
        <v>Registered</v>
      </c>
      <c r="R1389" s="94">
        <f t="shared" si="300"/>
        <v>0.3</v>
      </c>
      <c r="S1389" s="95"/>
      <c r="T1389" s="117">
        <f t="shared" si="303"/>
        <v>0</v>
      </c>
      <c r="U1389" s="117">
        <f t="shared" si="304"/>
        <v>0</v>
      </c>
    </row>
    <row r="1390" spans="1:21" x14ac:dyDescent="0.3">
      <c r="A1390" s="114">
        <v>4701</v>
      </c>
      <c r="B1390" s="114" t="s">
        <v>1539</v>
      </c>
      <c r="C1390" s="114" t="s">
        <v>1540</v>
      </c>
      <c r="D1390" s="114" t="s">
        <v>5518</v>
      </c>
      <c r="E1390" s="114" t="s">
        <v>5519</v>
      </c>
      <c r="F1390" s="115">
        <v>45525</v>
      </c>
      <c r="G1390" s="114" t="s">
        <v>5517</v>
      </c>
      <c r="H1390" s="116">
        <v>33000000</v>
      </c>
      <c r="I1390" s="116">
        <v>9900000</v>
      </c>
      <c r="J1390" s="116">
        <v>9900000</v>
      </c>
      <c r="K1390" s="116">
        <v>0</v>
      </c>
      <c r="L1390" s="116">
        <v>0</v>
      </c>
      <c r="M1390" s="116">
        <v>0</v>
      </c>
      <c r="N1390" s="116">
        <v>0</v>
      </c>
      <c r="O1390" s="116">
        <v>0</v>
      </c>
      <c r="P1390" s="116">
        <v>0</v>
      </c>
      <c r="Q1390" s="27" t="str">
        <f t="shared" si="299"/>
        <v>Registered</v>
      </c>
      <c r="R1390" s="94">
        <f t="shared" si="300"/>
        <v>0.3</v>
      </c>
      <c r="S1390" s="95"/>
      <c r="T1390" s="117">
        <f t="shared" si="303"/>
        <v>0</v>
      </c>
      <c r="U1390" s="117">
        <f t="shared" si="304"/>
        <v>0</v>
      </c>
    </row>
    <row r="1391" spans="1:21" x14ac:dyDescent="0.3">
      <c r="A1391" s="114">
        <v>4702</v>
      </c>
      <c r="B1391" s="114" t="s">
        <v>1539</v>
      </c>
      <c r="C1391" s="114" t="s">
        <v>1540</v>
      </c>
      <c r="D1391" s="114" t="s">
        <v>5522</v>
      </c>
      <c r="E1391" s="114" t="s">
        <v>5523</v>
      </c>
      <c r="F1391" s="115">
        <v>45565</v>
      </c>
      <c r="G1391" s="114" t="s">
        <v>5431</v>
      </c>
      <c r="H1391" s="116">
        <v>38969400</v>
      </c>
      <c r="I1391" s="116">
        <v>11690820</v>
      </c>
      <c r="J1391" s="116">
        <v>11690820</v>
      </c>
      <c r="K1391" s="116">
        <v>0</v>
      </c>
      <c r="L1391" s="116">
        <v>0</v>
      </c>
      <c r="M1391" s="116">
        <v>0</v>
      </c>
      <c r="N1391" s="116">
        <v>0</v>
      </c>
      <c r="O1391" s="116">
        <v>0</v>
      </c>
      <c r="P1391" s="116">
        <v>0</v>
      </c>
      <c r="Q1391" s="27" t="str">
        <f t="shared" si="299"/>
        <v>Registered</v>
      </c>
      <c r="R1391" s="94">
        <f t="shared" si="300"/>
        <v>0.3</v>
      </c>
      <c r="S1391" s="95"/>
      <c r="T1391" s="117">
        <f t="shared" si="303"/>
        <v>0</v>
      </c>
      <c r="U1391" s="117">
        <f t="shared" si="304"/>
        <v>0</v>
      </c>
    </row>
    <row r="1392" spans="1:21" x14ac:dyDescent="0.3">
      <c r="A1392" s="114">
        <v>10403</v>
      </c>
      <c r="B1392" s="114" t="s">
        <v>1539</v>
      </c>
      <c r="C1392" s="114" t="s">
        <v>1540</v>
      </c>
      <c r="D1392" s="114" t="s">
        <v>9687</v>
      </c>
      <c r="E1392" s="114" t="s">
        <v>9688</v>
      </c>
      <c r="F1392" s="115">
        <v>45777</v>
      </c>
      <c r="G1392" s="114" t="s">
        <v>3377</v>
      </c>
      <c r="H1392" s="116">
        <v>39000000</v>
      </c>
      <c r="I1392" s="116">
        <v>11700000</v>
      </c>
      <c r="J1392" s="116">
        <v>11817000</v>
      </c>
      <c r="K1392" s="116">
        <v>-117000</v>
      </c>
      <c r="L1392" s="116">
        <v>0</v>
      </c>
      <c r="M1392" s="116">
        <v>0</v>
      </c>
      <c r="N1392" s="116">
        <v>0</v>
      </c>
      <c r="O1392" s="116">
        <v>0</v>
      </c>
      <c r="P1392" s="116">
        <v>0</v>
      </c>
      <c r="Q1392" s="27" t="str">
        <f t="shared" si="299"/>
        <v>Registered</v>
      </c>
      <c r="R1392" s="94">
        <f t="shared" si="300"/>
        <v>0.3</v>
      </c>
      <c r="S1392" s="95"/>
      <c r="T1392" s="117">
        <f t="shared" si="303"/>
        <v>0</v>
      </c>
      <c r="U1392" s="117">
        <f t="shared" si="304"/>
        <v>-117000</v>
      </c>
    </row>
    <row r="1393" spans="1:21" x14ac:dyDescent="0.3">
      <c r="A1393" s="114">
        <v>10525</v>
      </c>
      <c r="B1393" s="114" t="s">
        <v>1539</v>
      </c>
      <c r="C1393" s="114" t="s">
        <v>1540</v>
      </c>
      <c r="D1393" s="114" t="s">
        <v>9870</v>
      </c>
      <c r="E1393" s="114" t="s">
        <v>9871</v>
      </c>
      <c r="F1393" s="115">
        <v>45551</v>
      </c>
      <c r="G1393" s="114" t="s">
        <v>2577</v>
      </c>
      <c r="H1393" s="116">
        <v>36420000</v>
      </c>
      <c r="I1393" s="116">
        <v>10926000</v>
      </c>
      <c r="J1393" s="116">
        <v>11290200</v>
      </c>
      <c r="K1393" s="116">
        <v>-364200</v>
      </c>
      <c r="L1393" s="116">
        <v>0</v>
      </c>
      <c r="M1393" s="116">
        <v>0</v>
      </c>
      <c r="N1393" s="116">
        <v>0</v>
      </c>
      <c r="O1393" s="116">
        <v>0</v>
      </c>
      <c r="P1393" s="116">
        <v>0</v>
      </c>
      <c r="Q1393" s="27" t="str">
        <f t="shared" si="299"/>
        <v>Registered</v>
      </c>
      <c r="R1393" s="94">
        <f t="shared" si="300"/>
        <v>0.3</v>
      </c>
      <c r="S1393" s="95"/>
      <c r="T1393" s="117">
        <f t="shared" si="303"/>
        <v>0</v>
      </c>
      <c r="U1393" s="117">
        <f t="shared" si="304"/>
        <v>-364200</v>
      </c>
    </row>
    <row r="1394" spans="1:21" x14ac:dyDescent="0.3">
      <c r="A1394" s="114">
        <v>10586</v>
      </c>
      <c r="B1394" s="114" t="s">
        <v>1539</v>
      </c>
      <c r="C1394" s="114" t="s">
        <v>1540</v>
      </c>
      <c r="D1394" s="114" t="s">
        <v>9962</v>
      </c>
      <c r="E1394" s="114" t="s">
        <v>9963</v>
      </c>
      <c r="F1394" s="115">
        <v>45747</v>
      </c>
      <c r="G1394" s="114" t="s">
        <v>8646</v>
      </c>
      <c r="H1394" s="116">
        <v>37500000</v>
      </c>
      <c r="I1394" s="116">
        <v>11250000</v>
      </c>
      <c r="J1394" s="116">
        <v>11909561</v>
      </c>
      <c r="K1394" s="116">
        <v>-659561</v>
      </c>
      <c r="L1394" s="116">
        <v>0</v>
      </c>
      <c r="M1394" s="116">
        <v>0</v>
      </c>
      <c r="N1394" s="116">
        <v>0</v>
      </c>
      <c r="O1394" s="116">
        <v>0</v>
      </c>
      <c r="P1394" s="116">
        <v>0</v>
      </c>
      <c r="Q1394" s="27" t="str">
        <f t="shared" si="299"/>
        <v>Registered</v>
      </c>
      <c r="R1394" s="94">
        <f t="shared" si="300"/>
        <v>0.3</v>
      </c>
      <c r="S1394" s="95"/>
      <c r="T1394" s="117">
        <f t="shared" si="303"/>
        <v>0</v>
      </c>
      <c r="U1394" s="117">
        <f t="shared" si="304"/>
        <v>-659561</v>
      </c>
    </row>
    <row r="1395" spans="1:21" s="101" customFormat="1" x14ac:dyDescent="0.3">
      <c r="A1395" s="99">
        <v>10636</v>
      </c>
      <c r="B1395" s="99" t="s">
        <v>1539</v>
      </c>
      <c r="C1395" s="99" t="s">
        <v>1540</v>
      </c>
      <c r="D1395" s="99" t="s">
        <v>10044</v>
      </c>
      <c r="E1395" s="99" t="s">
        <v>10045</v>
      </c>
      <c r="F1395" s="100">
        <v>46111</v>
      </c>
      <c r="G1395" s="99" t="s">
        <v>1898</v>
      </c>
      <c r="H1395" s="96">
        <v>36410000</v>
      </c>
      <c r="I1395" s="96">
        <f>H1395*R1395</f>
        <v>10923000</v>
      </c>
      <c r="J1395" s="96">
        <v>1100000</v>
      </c>
      <c r="K1395" s="96">
        <f>I1395-J1395</f>
        <v>9823000</v>
      </c>
      <c r="L1395" s="97">
        <f>IF(AND($S1395&gt;=0,$S1395&lt;=30),$K1395,0)</f>
        <v>0</v>
      </c>
      <c r="M1395" s="97">
        <f>IF(AND($S1395&gt;=31,$S1395&lt;=60),$K1395,0)</f>
        <v>0</v>
      </c>
      <c r="N1395" s="97">
        <f>IF(AND($S1395&gt;=61,$S1395&lt;=90),$K1395,0)</f>
        <v>0</v>
      </c>
      <c r="O1395" s="97">
        <f>IF(AND($S1395&gt;=91,$S1395&lt;=120),$K1395,0)</f>
        <v>9823000</v>
      </c>
      <c r="P1395" s="98">
        <f>IF($S1395&gt;120,$K1395,0)</f>
        <v>0</v>
      </c>
      <c r="Q1395" s="101" t="str">
        <f t="shared" si="299"/>
        <v>Unregistered</v>
      </c>
      <c r="R1395" s="102">
        <v>0.3</v>
      </c>
      <c r="S1395" s="95">
        <f>DATE(2026,6,30)-F1395</f>
        <v>92</v>
      </c>
    </row>
    <row r="1396" spans="1:21" x14ac:dyDescent="0.3">
      <c r="A1396" s="114">
        <v>10642</v>
      </c>
      <c r="B1396" s="114" t="s">
        <v>1539</v>
      </c>
      <c r="C1396" s="114" t="s">
        <v>1540</v>
      </c>
      <c r="D1396" s="114" t="s">
        <v>10058</v>
      </c>
      <c r="E1396" s="114" t="s">
        <v>10059</v>
      </c>
      <c r="F1396" s="115">
        <v>45747</v>
      </c>
      <c r="G1396" s="114" t="s">
        <v>3286</v>
      </c>
      <c r="H1396" s="116">
        <v>38000000</v>
      </c>
      <c r="I1396" s="116">
        <v>11400000</v>
      </c>
      <c r="J1396" s="116">
        <v>12565000</v>
      </c>
      <c r="K1396" s="116">
        <v>-1165000</v>
      </c>
      <c r="L1396" s="116">
        <v>0</v>
      </c>
      <c r="M1396" s="116">
        <v>0</v>
      </c>
      <c r="N1396" s="116">
        <v>0</v>
      </c>
      <c r="O1396" s="116">
        <v>0</v>
      </c>
      <c r="P1396" s="116">
        <v>0</v>
      </c>
      <c r="Q1396" s="27" t="str">
        <f t="shared" si="299"/>
        <v>Registered</v>
      </c>
      <c r="R1396" s="94">
        <f t="shared" si="300"/>
        <v>0.3</v>
      </c>
      <c r="S1396" s="95"/>
      <c r="T1396" s="117">
        <f t="shared" ref="T1396:T1399" si="305">L1396+M1396+N1396+O1396+P1396</f>
        <v>0</v>
      </c>
      <c r="U1396" s="117">
        <f t="shared" ref="U1396:U1399" si="306">K1396-T1396</f>
        <v>-1165000</v>
      </c>
    </row>
    <row r="1397" spans="1:21" x14ac:dyDescent="0.3">
      <c r="A1397" s="114">
        <v>10656</v>
      </c>
      <c r="B1397" s="114" t="s">
        <v>1539</v>
      </c>
      <c r="C1397" s="114" t="s">
        <v>1540</v>
      </c>
      <c r="D1397" s="114" t="s">
        <v>10066</v>
      </c>
      <c r="E1397" s="114" t="s">
        <v>10067</v>
      </c>
      <c r="F1397" s="115">
        <v>45930</v>
      </c>
      <c r="G1397" s="114" t="s">
        <v>2101</v>
      </c>
      <c r="H1397" s="116">
        <v>36560000</v>
      </c>
      <c r="I1397" s="116">
        <v>7655216</v>
      </c>
      <c r="J1397" s="116">
        <v>9100000</v>
      </c>
      <c r="K1397" s="116">
        <v>-1444784</v>
      </c>
      <c r="L1397" s="116">
        <v>0</v>
      </c>
      <c r="M1397" s="116">
        <v>0</v>
      </c>
      <c r="N1397" s="116">
        <v>0</v>
      </c>
      <c r="O1397" s="116">
        <v>0</v>
      </c>
      <c r="P1397" s="116">
        <v>0</v>
      </c>
      <c r="Q1397" s="27" t="str">
        <f t="shared" si="299"/>
        <v>Registered</v>
      </c>
      <c r="R1397" s="94">
        <f t="shared" si="300"/>
        <v>0.20938774617067835</v>
      </c>
      <c r="S1397" s="95"/>
      <c r="T1397" s="117">
        <f t="shared" si="305"/>
        <v>0</v>
      </c>
      <c r="U1397" s="117">
        <f t="shared" si="306"/>
        <v>-1444784</v>
      </c>
    </row>
    <row r="1398" spans="1:21" x14ac:dyDescent="0.3">
      <c r="A1398" s="114">
        <v>10665</v>
      </c>
      <c r="B1398" s="114" t="s">
        <v>1539</v>
      </c>
      <c r="C1398" s="114" t="s">
        <v>1540</v>
      </c>
      <c r="D1398" s="114" t="s">
        <v>10077</v>
      </c>
      <c r="E1398" s="114" t="s">
        <v>10078</v>
      </c>
      <c r="F1398" s="115">
        <v>45930</v>
      </c>
      <c r="G1398" s="114" t="s">
        <v>2101</v>
      </c>
      <c r="H1398" s="116">
        <v>36560000</v>
      </c>
      <c r="I1398" s="116">
        <v>7502112</v>
      </c>
      <c r="J1398" s="116">
        <v>9100000</v>
      </c>
      <c r="K1398" s="116">
        <v>-1597888</v>
      </c>
      <c r="L1398" s="116">
        <v>0</v>
      </c>
      <c r="M1398" s="116">
        <v>0</v>
      </c>
      <c r="N1398" s="116">
        <v>0</v>
      </c>
      <c r="O1398" s="116">
        <v>0</v>
      </c>
      <c r="P1398" s="116">
        <v>0</v>
      </c>
      <c r="Q1398" s="27" t="str">
        <f t="shared" si="299"/>
        <v>Registered</v>
      </c>
      <c r="R1398" s="94">
        <f t="shared" si="300"/>
        <v>0.20519999999999999</v>
      </c>
      <c r="S1398" s="95"/>
      <c r="T1398" s="117">
        <f t="shared" si="305"/>
        <v>0</v>
      </c>
      <c r="U1398" s="117">
        <f t="shared" si="306"/>
        <v>-1597888</v>
      </c>
    </row>
    <row r="1399" spans="1:21" x14ac:dyDescent="0.3">
      <c r="A1399" s="114">
        <v>10682</v>
      </c>
      <c r="B1399" s="114" t="s">
        <v>1539</v>
      </c>
      <c r="C1399" s="114" t="s">
        <v>1540</v>
      </c>
      <c r="D1399" s="114" t="s">
        <v>10100</v>
      </c>
      <c r="E1399" s="114" t="s">
        <v>10101</v>
      </c>
      <c r="F1399" s="115">
        <v>45741</v>
      </c>
      <c r="G1399" s="114" t="s">
        <v>3286</v>
      </c>
      <c r="H1399" s="116">
        <v>35500000</v>
      </c>
      <c r="I1399" s="116">
        <v>10650000</v>
      </c>
      <c r="J1399" s="116">
        <v>12540000</v>
      </c>
      <c r="K1399" s="116">
        <v>-1890000</v>
      </c>
      <c r="L1399" s="116">
        <v>0</v>
      </c>
      <c r="M1399" s="116">
        <v>0</v>
      </c>
      <c r="N1399" s="116">
        <v>0</v>
      </c>
      <c r="O1399" s="116">
        <v>0</v>
      </c>
      <c r="P1399" s="116">
        <v>0</v>
      </c>
      <c r="Q1399" s="27" t="str">
        <f t="shared" si="299"/>
        <v>Registered</v>
      </c>
      <c r="R1399" s="94">
        <f t="shared" si="300"/>
        <v>0.3</v>
      </c>
      <c r="S1399" s="95"/>
      <c r="T1399" s="117">
        <f t="shared" si="305"/>
        <v>0</v>
      </c>
      <c r="U1399" s="117">
        <f t="shared" si="306"/>
        <v>-1890000</v>
      </c>
    </row>
    <row r="1400" spans="1:21" s="101" customFormat="1" x14ac:dyDescent="0.3">
      <c r="A1400" s="99">
        <v>10761</v>
      </c>
      <c r="B1400" s="99" t="s">
        <v>1539</v>
      </c>
      <c r="C1400" s="99" t="s">
        <v>1540</v>
      </c>
      <c r="D1400" s="99" t="s">
        <v>461</v>
      </c>
      <c r="E1400" s="99" t="s">
        <v>462</v>
      </c>
      <c r="F1400" s="100">
        <v>46173</v>
      </c>
      <c r="G1400" s="99" t="s">
        <v>1898</v>
      </c>
      <c r="H1400" s="96">
        <v>36500000</v>
      </c>
      <c r="I1400" s="96">
        <f>H1400*R1400</f>
        <v>10950000</v>
      </c>
      <c r="J1400" s="96">
        <v>4000000</v>
      </c>
      <c r="K1400" s="96">
        <f>I1400-J1400</f>
        <v>6950000</v>
      </c>
      <c r="L1400" s="97">
        <f>IF(AND($S1400&gt;=0,$S1400&lt;=30),$K1400,0)</f>
        <v>6950000</v>
      </c>
      <c r="M1400" s="97">
        <f>IF(AND($S1400&gt;=31,$S1400&lt;=60),$K1400,0)</f>
        <v>0</v>
      </c>
      <c r="N1400" s="97">
        <f>IF(AND($S1400&gt;=61,$S1400&lt;=90),$K1400,0)</f>
        <v>0</v>
      </c>
      <c r="O1400" s="97">
        <f>IF(AND($S1400&gt;=91,$S1400&lt;=120),$K1400,0)</f>
        <v>0</v>
      </c>
      <c r="P1400" s="98">
        <f>IF($S1400&gt;120,$K1400,0)</f>
        <v>0</v>
      </c>
      <c r="Q1400" s="101" t="str">
        <f t="shared" si="299"/>
        <v>Unregistered</v>
      </c>
      <c r="R1400" s="102">
        <v>0.3</v>
      </c>
      <c r="S1400" s="95"/>
    </row>
    <row r="1401" spans="1:21" x14ac:dyDescent="0.3">
      <c r="A1401" s="114">
        <v>10771</v>
      </c>
      <c r="B1401" s="114" t="s">
        <v>1539</v>
      </c>
      <c r="C1401" s="114" t="s">
        <v>1540</v>
      </c>
      <c r="D1401" s="114" t="s">
        <v>5520</v>
      </c>
      <c r="E1401" s="114" t="s">
        <v>5521</v>
      </c>
      <c r="F1401" s="115">
        <v>46092</v>
      </c>
      <c r="G1401" s="114" t="s">
        <v>1583</v>
      </c>
      <c r="H1401" s="116">
        <v>44459821</v>
      </c>
      <c r="I1401" s="116">
        <v>15389938</v>
      </c>
      <c r="J1401" s="116">
        <v>19689938</v>
      </c>
      <c r="K1401" s="116">
        <v>-4300000</v>
      </c>
      <c r="L1401" s="116">
        <v>0</v>
      </c>
      <c r="M1401" s="116">
        <v>0</v>
      </c>
      <c r="N1401" s="116">
        <v>0</v>
      </c>
      <c r="O1401" s="116">
        <v>0</v>
      </c>
      <c r="P1401" s="116">
        <v>0</v>
      </c>
      <c r="Q1401" s="27" t="str">
        <f t="shared" si="299"/>
        <v>Registered</v>
      </c>
      <c r="R1401" s="94">
        <f t="shared" si="300"/>
        <v>0.34615384528876081</v>
      </c>
      <c r="S1401" s="95"/>
      <c r="T1401" s="117">
        <f t="shared" ref="T1401:T1409" si="307">L1401+M1401+N1401+O1401+P1401</f>
        <v>0</v>
      </c>
      <c r="U1401" s="117">
        <f t="shared" ref="U1401:U1409" si="308">K1401-T1401</f>
        <v>-4300000</v>
      </c>
    </row>
    <row r="1402" spans="1:21" x14ac:dyDescent="0.3">
      <c r="A1402" s="114">
        <v>10864</v>
      </c>
      <c r="B1402" s="114" t="s">
        <v>1539</v>
      </c>
      <c r="C1402" s="114" t="s">
        <v>1540</v>
      </c>
      <c r="D1402" s="114" t="s">
        <v>10218</v>
      </c>
      <c r="E1402" s="114" t="s">
        <v>10219</v>
      </c>
      <c r="F1402" s="115">
        <v>45687</v>
      </c>
      <c r="G1402" s="114" t="s">
        <v>2796</v>
      </c>
      <c r="H1402" s="116">
        <v>38969400</v>
      </c>
      <c r="I1402" s="116">
        <v>11690820</v>
      </c>
      <c r="J1402" s="116">
        <v>17842350</v>
      </c>
      <c r="K1402" s="116">
        <v>-6151530</v>
      </c>
      <c r="L1402" s="116">
        <v>0</v>
      </c>
      <c r="M1402" s="116">
        <v>0</v>
      </c>
      <c r="N1402" s="116">
        <v>0</v>
      </c>
      <c r="O1402" s="116">
        <v>0</v>
      </c>
      <c r="P1402" s="116">
        <v>0</v>
      </c>
      <c r="Q1402" s="27" t="str">
        <f t="shared" si="299"/>
        <v>Registered</v>
      </c>
      <c r="R1402" s="94">
        <f t="shared" si="300"/>
        <v>0.3</v>
      </c>
      <c r="S1402" s="95"/>
      <c r="T1402" s="117">
        <f t="shared" si="307"/>
        <v>0</v>
      </c>
      <c r="U1402" s="117">
        <f t="shared" si="308"/>
        <v>-6151530</v>
      </c>
    </row>
    <row r="1403" spans="1:21" x14ac:dyDescent="0.3">
      <c r="A1403" s="114">
        <v>10884</v>
      </c>
      <c r="B1403" s="114" t="s">
        <v>1539</v>
      </c>
      <c r="C1403" s="114" t="s">
        <v>1540</v>
      </c>
      <c r="D1403" s="114" t="s">
        <v>10184</v>
      </c>
      <c r="E1403" s="114" t="s">
        <v>10185</v>
      </c>
      <c r="F1403" s="115">
        <v>45869</v>
      </c>
      <c r="G1403" s="114" t="s">
        <v>4158</v>
      </c>
      <c r="H1403" s="116">
        <v>36600000</v>
      </c>
      <c r="I1403" s="116">
        <v>1299300</v>
      </c>
      <c r="J1403" s="116">
        <v>7850000</v>
      </c>
      <c r="K1403" s="116">
        <v>-6550700</v>
      </c>
      <c r="L1403" s="116">
        <v>0</v>
      </c>
      <c r="M1403" s="116">
        <v>0</v>
      </c>
      <c r="N1403" s="116">
        <v>0</v>
      </c>
      <c r="O1403" s="116">
        <v>0</v>
      </c>
      <c r="P1403" s="116">
        <v>0</v>
      </c>
      <c r="Q1403" s="27" t="str">
        <f t="shared" si="299"/>
        <v>Registered</v>
      </c>
      <c r="R1403" s="94">
        <f t="shared" si="300"/>
        <v>3.5499999999999997E-2</v>
      </c>
      <c r="S1403" s="95"/>
      <c r="T1403" s="117">
        <f t="shared" si="307"/>
        <v>0</v>
      </c>
      <c r="U1403" s="117">
        <f t="shared" si="308"/>
        <v>-6550700</v>
      </c>
    </row>
    <row r="1404" spans="1:21" x14ac:dyDescent="0.3">
      <c r="A1404" s="114">
        <v>10896</v>
      </c>
      <c r="B1404" s="114" t="s">
        <v>1539</v>
      </c>
      <c r="C1404" s="114" t="s">
        <v>1540</v>
      </c>
      <c r="D1404" s="114" t="s">
        <v>10221</v>
      </c>
      <c r="E1404" s="114" t="s">
        <v>10222</v>
      </c>
      <c r="F1404" s="115">
        <v>45551</v>
      </c>
      <c r="G1404" s="114" t="s">
        <v>2438</v>
      </c>
      <c r="H1404" s="116">
        <v>36420000</v>
      </c>
      <c r="I1404" s="116">
        <v>2205000</v>
      </c>
      <c r="J1404" s="116">
        <v>10545740</v>
      </c>
      <c r="K1404" s="116">
        <v>-8340740</v>
      </c>
      <c r="L1404" s="116">
        <v>0</v>
      </c>
      <c r="M1404" s="116">
        <v>0</v>
      </c>
      <c r="N1404" s="116">
        <v>0</v>
      </c>
      <c r="O1404" s="116">
        <v>0</v>
      </c>
      <c r="P1404" s="116">
        <v>0</v>
      </c>
      <c r="Q1404" s="27" t="str">
        <f t="shared" si="299"/>
        <v>Registered</v>
      </c>
      <c r="R1404" s="94">
        <f t="shared" si="300"/>
        <v>6.0543657331136737E-2</v>
      </c>
      <c r="S1404" s="95"/>
      <c r="T1404" s="117">
        <f t="shared" si="307"/>
        <v>0</v>
      </c>
      <c r="U1404" s="117">
        <f t="shared" si="308"/>
        <v>-8340740</v>
      </c>
    </row>
    <row r="1405" spans="1:21" x14ac:dyDescent="0.3">
      <c r="A1405" s="114">
        <v>10900</v>
      </c>
      <c r="B1405" s="114" t="s">
        <v>1539</v>
      </c>
      <c r="C1405" s="114" t="s">
        <v>1540</v>
      </c>
      <c r="D1405" s="114" t="s">
        <v>10247</v>
      </c>
      <c r="E1405" s="114" t="s">
        <v>10248</v>
      </c>
      <c r="F1405" s="115">
        <v>45596</v>
      </c>
      <c r="G1405" s="114" t="s">
        <v>2737</v>
      </c>
      <c r="H1405" s="116">
        <v>38969400</v>
      </c>
      <c r="I1405" s="116">
        <v>11690820</v>
      </c>
      <c r="J1405" s="116">
        <v>20389694</v>
      </c>
      <c r="K1405" s="116">
        <v>-8698874</v>
      </c>
      <c r="L1405" s="116">
        <v>0</v>
      </c>
      <c r="M1405" s="116">
        <v>0</v>
      </c>
      <c r="N1405" s="116">
        <v>0</v>
      </c>
      <c r="O1405" s="116">
        <v>0</v>
      </c>
      <c r="P1405" s="116">
        <v>0</v>
      </c>
      <c r="Q1405" s="27" t="str">
        <f t="shared" si="299"/>
        <v>Registered</v>
      </c>
      <c r="R1405" s="94">
        <f t="shared" si="300"/>
        <v>0.3</v>
      </c>
      <c r="S1405" s="95"/>
      <c r="T1405" s="117">
        <f t="shared" si="307"/>
        <v>0</v>
      </c>
      <c r="U1405" s="117">
        <f t="shared" si="308"/>
        <v>-8698874</v>
      </c>
    </row>
    <row r="1406" spans="1:21" x14ac:dyDescent="0.3">
      <c r="A1406" s="114">
        <v>10916</v>
      </c>
      <c r="B1406" s="114" t="s">
        <v>1539</v>
      </c>
      <c r="C1406" s="114" t="s">
        <v>1540</v>
      </c>
      <c r="D1406" s="114" t="s">
        <v>5513</v>
      </c>
      <c r="E1406" s="114" t="s">
        <v>5514</v>
      </c>
      <c r="F1406" s="115">
        <v>46092</v>
      </c>
      <c r="G1406" s="114" t="s">
        <v>1666</v>
      </c>
      <c r="H1406" s="116">
        <v>44459821</v>
      </c>
      <c r="I1406" s="116">
        <v>13337946</v>
      </c>
      <c r="J1406" s="116">
        <v>25000000</v>
      </c>
      <c r="K1406" s="116">
        <v>-11662054</v>
      </c>
      <c r="L1406" s="116">
        <v>0</v>
      </c>
      <c r="M1406" s="116">
        <v>0</v>
      </c>
      <c r="N1406" s="116">
        <v>0</v>
      </c>
      <c r="O1406" s="116">
        <v>0</v>
      </c>
      <c r="P1406" s="116">
        <v>0</v>
      </c>
      <c r="Q1406" s="27" t="str">
        <f t="shared" si="299"/>
        <v>Registered</v>
      </c>
      <c r="R1406" s="94">
        <f t="shared" si="300"/>
        <v>0.29999999325233451</v>
      </c>
      <c r="S1406" s="95"/>
      <c r="T1406" s="117">
        <f t="shared" si="307"/>
        <v>0</v>
      </c>
      <c r="U1406" s="117">
        <f t="shared" si="308"/>
        <v>-11662054</v>
      </c>
    </row>
    <row r="1407" spans="1:21" x14ac:dyDescent="0.3">
      <c r="A1407" s="114">
        <v>10917</v>
      </c>
      <c r="B1407" s="114" t="s">
        <v>1539</v>
      </c>
      <c r="C1407" s="114" t="s">
        <v>1540</v>
      </c>
      <c r="D1407" s="114" t="s">
        <v>10254</v>
      </c>
      <c r="E1407" s="114" t="s">
        <v>10255</v>
      </c>
      <c r="F1407" s="115">
        <v>45596</v>
      </c>
      <c r="G1407" s="114" t="s">
        <v>2438</v>
      </c>
      <c r="H1407" s="116">
        <v>47710000</v>
      </c>
      <c r="I1407" s="116">
        <v>14313000</v>
      </c>
      <c r="J1407" s="116">
        <v>26505400</v>
      </c>
      <c r="K1407" s="116">
        <v>-12192400</v>
      </c>
      <c r="L1407" s="116">
        <v>0</v>
      </c>
      <c r="M1407" s="116">
        <v>0</v>
      </c>
      <c r="N1407" s="116">
        <v>0</v>
      </c>
      <c r="O1407" s="116">
        <v>0</v>
      </c>
      <c r="P1407" s="116">
        <v>0</v>
      </c>
      <c r="Q1407" s="27" t="str">
        <f t="shared" si="299"/>
        <v>Registered</v>
      </c>
      <c r="R1407" s="94">
        <f t="shared" si="300"/>
        <v>0.3</v>
      </c>
      <c r="S1407" s="95"/>
      <c r="T1407" s="117">
        <f t="shared" si="307"/>
        <v>0</v>
      </c>
      <c r="U1407" s="117">
        <f t="shared" si="308"/>
        <v>-12192400</v>
      </c>
    </row>
    <row r="1408" spans="1:21" x14ac:dyDescent="0.3">
      <c r="A1408" s="114">
        <v>10919</v>
      </c>
      <c r="B1408" s="114" t="s">
        <v>1539</v>
      </c>
      <c r="C1408" s="114" t="s">
        <v>1540</v>
      </c>
      <c r="D1408" s="114" t="s">
        <v>10272</v>
      </c>
      <c r="E1408" s="114" t="s">
        <v>10273</v>
      </c>
      <c r="F1408" s="115">
        <v>45838</v>
      </c>
      <c r="G1408" s="114" t="s">
        <v>1575</v>
      </c>
      <c r="H1408" s="116">
        <v>43974000</v>
      </c>
      <c r="I1408" s="116">
        <v>13192200</v>
      </c>
      <c r="J1408" s="116">
        <v>27700000</v>
      </c>
      <c r="K1408" s="116">
        <v>-14507800</v>
      </c>
      <c r="L1408" s="116">
        <v>0</v>
      </c>
      <c r="M1408" s="116">
        <v>0</v>
      </c>
      <c r="N1408" s="116">
        <v>0</v>
      </c>
      <c r="O1408" s="116">
        <v>0</v>
      </c>
      <c r="P1408" s="116">
        <v>0</v>
      </c>
      <c r="Q1408" s="27" t="str">
        <f t="shared" si="299"/>
        <v>Registered</v>
      </c>
      <c r="R1408" s="94">
        <f t="shared" si="300"/>
        <v>0.3</v>
      </c>
      <c r="S1408" s="95"/>
      <c r="T1408" s="117">
        <f t="shared" si="307"/>
        <v>0</v>
      </c>
      <c r="U1408" s="117">
        <f t="shared" si="308"/>
        <v>-14507800</v>
      </c>
    </row>
    <row r="1409" spans="1:21" x14ac:dyDescent="0.3">
      <c r="A1409" s="114">
        <v>10924</v>
      </c>
      <c r="B1409" s="114" t="s">
        <v>1539</v>
      </c>
      <c r="C1409" s="114" t="s">
        <v>1540</v>
      </c>
      <c r="D1409" s="114" t="s">
        <v>10281</v>
      </c>
      <c r="E1409" s="114" t="s">
        <v>10282</v>
      </c>
      <c r="F1409" s="115">
        <v>45991</v>
      </c>
      <c r="G1409" s="114" t="s">
        <v>2335</v>
      </c>
      <c r="H1409" s="116">
        <v>45100000</v>
      </c>
      <c r="I1409" s="116">
        <v>13530000</v>
      </c>
      <c r="J1409" s="116">
        <v>30200000</v>
      </c>
      <c r="K1409" s="116">
        <v>-16670000</v>
      </c>
      <c r="L1409" s="116">
        <v>0</v>
      </c>
      <c r="M1409" s="116">
        <v>0</v>
      </c>
      <c r="N1409" s="116">
        <v>0</v>
      </c>
      <c r="O1409" s="116">
        <v>0</v>
      </c>
      <c r="P1409" s="116">
        <v>0</v>
      </c>
      <c r="Q1409" s="27" t="str">
        <f t="shared" si="299"/>
        <v>Registered</v>
      </c>
      <c r="R1409" s="94">
        <f t="shared" si="300"/>
        <v>0.3</v>
      </c>
      <c r="S1409" s="95"/>
      <c r="T1409" s="117">
        <f t="shared" si="307"/>
        <v>0</v>
      </c>
      <c r="U1409" s="117">
        <f t="shared" si="308"/>
        <v>-16670000</v>
      </c>
    </row>
    <row r="1410" spans="1:21" s="101" customFormat="1" x14ac:dyDescent="0.3">
      <c r="A1410" s="99">
        <v>10959</v>
      </c>
      <c r="B1410" s="99" t="s">
        <v>1539</v>
      </c>
      <c r="C1410" s="99" t="s">
        <v>1540</v>
      </c>
      <c r="D1410" s="99" t="s">
        <v>10308</v>
      </c>
      <c r="E1410" s="99" t="s">
        <v>10309</v>
      </c>
      <c r="F1410" s="100">
        <v>46199</v>
      </c>
      <c r="G1410" s="99" t="s">
        <v>1898</v>
      </c>
      <c r="H1410" s="96">
        <v>39000000</v>
      </c>
      <c r="I1410" s="96">
        <v>0</v>
      </c>
      <c r="J1410" s="96"/>
      <c r="K1410" s="96">
        <f t="shared" ref="K1410:K1411" si="309">I1410-J1410</f>
        <v>0</v>
      </c>
      <c r="L1410" s="97">
        <f t="shared" ref="L1410:L1411" si="310">IF(AND($S1410&gt;=0,$S1410&lt;=30),$K1410,0)</f>
        <v>0</v>
      </c>
      <c r="M1410" s="97">
        <f t="shared" ref="M1410:M1411" si="311">IF(AND($S1410&gt;=31,$S1410&lt;=60),$K1410,0)</f>
        <v>0</v>
      </c>
      <c r="N1410" s="97">
        <f t="shared" ref="N1410:N1411" si="312">IF(AND($S1410&gt;=61,$S1410&lt;=90),$K1410,0)</f>
        <v>0</v>
      </c>
      <c r="O1410" s="97">
        <f t="shared" ref="O1410:O1411" si="313">IF(AND($S1410&gt;=91,$S1410&lt;=120),$K1410,0)</f>
        <v>0</v>
      </c>
      <c r="P1410" s="98">
        <f t="shared" ref="P1410:P1411" si="314">IF($S1410&gt;120,$K1410,0)</f>
        <v>0</v>
      </c>
      <c r="Q1410" s="101" t="str">
        <f t="shared" ref="Q1410:Q1473" si="315">IF(G1410="01 Jan 1900","Unregistered","Registered")</f>
        <v>Unregistered</v>
      </c>
      <c r="R1410" s="102">
        <v>0.3</v>
      </c>
      <c r="S1410" s="95">
        <f t="shared" ref="S1410" si="316">DATE(2026,6,30)-F1410</f>
        <v>4</v>
      </c>
    </row>
    <row r="1411" spans="1:21" s="101" customFormat="1" x14ac:dyDescent="0.3">
      <c r="A1411" s="99">
        <v>10960</v>
      </c>
      <c r="B1411" s="99" t="s">
        <v>1539</v>
      </c>
      <c r="C1411" s="99" t="s">
        <v>1540</v>
      </c>
      <c r="D1411" s="99" t="s">
        <v>459</v>
      </c>
      <c r="E1411" s="99" t="s">
        <v>460</v>
      </c>
      <c r="F1411" s="100">
        <v>46142</v>
      </c>
      <c r="G1411" s="99" t="s">
        <v>1898</v>
      </c>
      <c r="H1411" s="96">
        <v>45700000</v>
      </c>
      <c r="I1411" s="96">
        <f>H1411*R1411</f>
        <v>13710000</v>
      </c>
      <c r="J1411" s="96"/>
      <c r="K1411" s="96">
        <f t="shared" si="309"/>
        <v>13710000</v>
      </c>
      <c r="L1411" s="97">
        <f t="shared" si="310"/>
        <v>0</v>
      </c>
      <c r="M1411" s="97">
        <f t="shared" si="311"/>
        <v>0</v>
      </c>
      <c r="N1411" s="97">
        <f t="shared" si="312"/>
        <v>13710000</v>
      </c>
      <c r="O1411" s="97">
        <f t="shared" si="313"/>
        <v>0</v>
      </c>
      <c r="P1411" s="98">
        <f t="shared" si="314"/>
        <v>0</v>
      </c>
      <c r="Q1411" s="101" t="str">
        <f t="shared" si="315"/>
        <v>Unregistered</v>
      </c>
      <c r="R1411" s="102">
        <v>0.3</v>
      </c>
      <c r="S1411" s="95">
        <f t="shared" ref="S1411" si="317">DATE(2026,6,30)-F1411</f>
        <v>61</v>
      </c>
    </row>
    <row r="1412" spans="1:21" x14ac:dyDescent="0.3">
      <c r="A1412" s="114">
        <v>220</v>
      </c>
      <c r="B1412" s="114" t="s">
        <v>1879</v>
      </c>
      <c r="C1412" s="114" t="s">
        <v>1880</v>
      </c>
      <c r="D1412" s="114" t="s">
        <v>2222</v>
      </c>
      <c r="E1412" s="114" t="s">
        <v>2223</v>
      </c>
      <c r="F1412" s="115">
        <v>44895</v>
      </c>
      <c r="G1412" s="114" t="s">
        <v>2224</v>
      </c>
      <c r="H1412" s="116">
        <v>7947800</v>
      </c>
      <c r="I1412" s="116">
        <v>7947800</v>
      </c>
      <c r="J1412" s="116">
        <v>5563460</v>
      </c>
      <c r="K1412" s="116">
        <v>2384340</v>
      </c>
      <c r="L1412" s="116">
        <v>794780</v>
      </c>
      <c r="M1412" s="116">
        <v>0</v>
      </c>
      <c r="N1412" s="116">
        <v>0</v>
      </c>
      <c r="O1412" s="116">
        <v>794780</v>
      </c>
      <c r="P1412" s="116">
        <v>794780</v>
      </c>
      <c r="Q1412" s="27" t="str">
        <f t="shared" si="315"/>
        <v>Registered</v>
      </c>
      <c r="R1412" s="94">
        <f t="shared" ref="R1412:R1475" si="318">(I1412/H1412)</f>
        <v>1</v>
      </c>
      <c r="S1412" s="95"/>
      <c r="T1412" s="117">
        <f t="shared" ref="T1412:T1463" si="319">L1412+M1412+N1412+O1412+P1412</f>
        <v>2384340</v>
      </c>
      <c r="U1412" s="117">
        <f t="shared" ref="U1412:U1463" si="320">K1412-T1412</f>
        <v>0</v>
      </c>
    </row>
    <row r="1413" spans="1:21" x14ac:dyDescent="0.3">
      <c r="A1413" s="114">
        <v>270</v>
      </c>
      <c r="B1413" s="114" t="s">
        <v>1879</v>
      </c>
      <c r="C1413" s="114" t="s">
        <v>1880</v>
      </c>
      <c r="D1413" s="114" t="s">
        <v>2309</v>
      </c>
      <c r="E1413" s="114" t="s">
        <v>2310</v>
      </c>
      <c r="F1413" s="115">
        <v>45838</v>
      </c>
      <c r="G1413" s="114" t="s">
        <v>1801</v>
      </c>
      <c r="H1413" s="116">
        <v>8607207</v>
      </c>
      <c r="I1413" s="116">
        <v>8607207</v>
      </c>
      <c r="J1413" s="116">
        <v>6786833</v>
      </c>
      <c r="K1413" s="116">
        <v>1820374</v>
      </c>
      <c r="L1413" s="116">
        <v>1291084</v>
      </c>
      <c r="M1413" s="116">
        <v>0</v>
      </c>
      <c r="N1413" s="116">
        <v>0</v>
      </c>
      <c r="O1413" s="116">
        <v>529290</v>
      </c>
      <c r="P1413" s="116">
        <v>0</v>
      </c>
      <c r="Q1413" s="27" t="str">
        <f t="shared" si="315"/>
        <v>Registered</v>
      </c>
      <c r="R1413" s="94">
        <f t="shared" si="318"/>
        <v>1</v>
      </c>
      <c r="S1413" s="95"/>
      <c r="T1413" s="117">
        <f t="shared" si="319"/>
        <v>1820374</v>
      </c>
      <c r="U1413" s="117">
        <f t="shared" si="320"/>
        <v>0</v>
      </c>
    </row>
    <row r="1414" spans="1:21" x14ac:dyDescent="0.3">
      <c r="A1414" s="114">
        <v>286</v>
      </c>
      <c r="B1414" s="114" t="s">
        <v>1879</v>
      </c>
      <c r="C1414" s="114" t="s">
        <v>1880</v>
      </c>
      <c r="D1414" s="114" t="s">
        <v>2624</v>
      </c>
      <c r="E1414" s="114" t="s">
        <v>2625</v>
      </c>
      <c r="F1414" s="115">
        <v>45040</v>
      </c>
      <c r="G1414" s="114" t="s">
        <v>2590</v>
      </c>
      <c r="H1414" s="116">
        <v>8532143</v>
      </c>
      <c r="I1414" s="116">
        <v>8532143</v>
      </c>
      <c r="J1414" s="116">
        <v>6832095</v>
      </c>
      <c r="K1414" s="116">
        <v>1700048</v>
      </c>
      <c r="L1414" s="116">
        <v>853214</v>
      </c>
      <c r="M1414" s="116">
        <v>0</v>
      </c>
      <c r="N1414" s="116">
        <v>0</v>
      </c>
      <c r="O1414" s="116">
        <v>846834</v>
      </c>
      <c r="P1414" s="116">
        <v>0</v>
      </c>
      <c r="Q1414" s="27" t="str">
        <f t="shared" si="315"/>
        <v>Registered</v>
      </c>
      <c r="R1414" s="94">
        <f t="shared" si="318"/>
        <v>1</v>
      </c>
      <c r="S1414" s="95"/>
      <c r="T1414" s="117">
        <f t="shared" si="319"/>
        <v>1700048</v>
      </c>
      <c r="U1414" s="117">
        <f t="shared" si="320"/>
        <v>0</v>
      </c>
    </row>
    <row r="1415" spans="1:21" x14ac:dyDescent="0.3">
      <c r="A1415" s="114">
        <v>287</v>
      </c>
      <c r="B1415" s="114" t="s">
        <v>1879</v>
      </c>
      <c r="C1415" s="114" t="s">
        <v>1880</v>
      </c>
      <c r="D1415" s="114" t="s">
        <v>2645</v>
      </c>
      <c r="E1415" s="114" t="s">
        <v>2646</v>
      </c>
      <c r="F1415" s="115">
        <v>44895</v>
      </c>
      <c r="G1415" s="114" t="s">
        <v>2647</v>
      </c>
      <c r="H1415" s="116">
        <v>8442857</v>
      </c>
      <c r="I1415" s="116">
        <v>8442857</v>
      </c>
      <c r="J1415" s="116">
        <v>6754285</v>
      </c>
      <c r="K1415" s="116">
        <v>1688572</v>
      </c>
      <c r="L1415" s="116">
        <v>844286</v>
      </c>
      <c r="M1415" s="116">
        <v>0</v>
      </c>
      <c r="N1415" s="116">
        <v>0</v>
      </c>
      <c r="O1415" s="116">
        <v>844286</v>
      </c>
      <c r="P1415" s="116">
        <v>0</v>
      </c>
      <c r="Q1415" s="27" t="str">
        <f t="shared" si="315"/>
        <v>Registered</v>
      </c>
      <c r="R1415" s="94">
        <f t="shared" si="318"/>
        <v>1</v>
      </c>
      <c r="S1415" s="95"/>
      <c r="T1415" s="117">
        <f t="shared" si="319"/>
        <v>1688572</v>
      </c>
      <c r="U1415" s="117">
        <f t="shared" si="320"/>
        <v>0</v>
      </c>
    </row>
    <row r="1416" spans="1:21" x14ac:dyDescent="0.3">
      <c r="A1416" s="114">
        <v>359</v>
      </c>
      <c r="B1416" s="114" t="s">
        <v>1879</v>
      </c>
      <c r="C1416" s="114" t="s">
        <v>1880</v>
      </c>
      <c r="D1416" s="114" t="s">
        <v>3470</v>
      </c>
      <c r="E1416" s="114" t="s">
        <v>3471</v>
      </c>
      <c r="F1416" s="115">
        <v>45092</v>
      </c>
      <c r="G1416" s="114" t="s">
        <v>2091</v>
      </c>
      <c r="H1416" s="116">
        <v>8621429</v>
      </c>
      <c r="I1416" s="116">
        <v>8621429</v>
      </c>
      <c r="J1416" s="116">
        <v>7328212</v>
      </c>
      <c r="K1416" s="116">
        <v>1293217</v>
      </c>
      <c r="L1416" s="116">
        <v>1293217</v>
      </c>
      <c r="M1416" s="116">
        <v>0</v>
      </c>
      <c r="N1416" s="116">
        <v>0</v>
      </c>
      <c r="O1416" s="116">
        <v>0</v>
      </c>
      <c r="P1416" s="116">
        <v>0</v>
      </c>
      <c r="Q1416" s="27" t="str">
        <f t="shared" si="315"/>
        <v>Registered</v>
      </c>
      <c r="R1416" s="94">
        <f t="shared" si="318"/>
        <v>1</v>
      </c>
      <c r="S1416" s="95"/>
      <c r="T1416" s="117">
        <f t="shared" si="319"/>
        <v>1293217</v>
      </c>
      <c r="U1416" s="117">
        <f t="shared" si="320"/>
        <v>0</v>
      </c>
    </row>
    <row r="1417" spans="1:21" x14ac:dyDescent="0.3">
      <c r="A1417" s="114">
        <v>360</v>
      </c>
      <c r="B1417" s="114" t="s">
        <v>1879</v>
      </c>
      <c r="C1417" s="114" t="s">
        <v>1880</v>
      </c>
      <c r="D1417" s="114" t="s">
        <v>3472</v>
      </c>
      <c r="E1417" s="114" t="s">
        <v>3473</v>
      </c>
      <c r="F1417" s="115">
        <v>45063</v>
      </c>
      <c r="G1417" s="114" t="s">
        <v>2653</v>
      </c>
      <c r="H1417" s="116">
        <v>8621429</v>
      </c>
      <c r="I1417" s="116">
        <v>8621429</v>
      </c>
      <c r="J1417" s="116">
        <v>7328212</v>
      </c>
      <c r="K1417" s="116">
        <v>1293217</v>
      </c>
      <c r="L1417" s="116">
        <v>862146</v>
      </c>
      <c r="M1417" s="116">
        <v>0</v>
      </c>
      <c r="N1417" s="116">
        <v>0</v>
      </c>
      <c r="O1417" s="116">
        <v>431071</v>
      </c>
      <c r="P1417" s="116">
        <v>0</v>
      </c>
      <c r="Q1417" s="27" t="str">
        <f t="shared" si="315"/>
        <v>Registered</v>
      </c>
      <c r="R1417" s="94">
        <f t="shared" si="318"/>
        <v>1</v>
      </c>
      <c r="S1417" s="95"/>
      <c r="T1417" s="117">
        <f t="shared" si="319"/>
        <v>1293217</v>
      </c>
      <c r="U1417" s="117">
        <f t="shared" si="320"/>
        <v>0</v>
      </c>
    </row>
    <row r="1418" spans="1:21" x14ac:dyDescent="0.3">
      <c r="A1418" s="114">
        <v>364</v>
      </c>
      <c r="B1418" s="114" t="s">
        <v>1879</v>
      </c>
      <c r="C1418" s="114" t="s">
        <v>1880</v>
      </c>
      <c r="D1418" s="114" t="s">
        <v>2379</v>
      </c>
      <c r="E1418" s="114" t="s">
        <v>2380</v>
      </c>
      <c r="F1418" s="115">
        <v>44895</v>
      </c>
      <c r="G1418" s="114" t="s">
        <v>2381</v>
      </c>
      <c r="H1418" s="116">
        <v>8532143</v>
      </c>
      <c r="I1418" s="116">
        <v>8532143</v>
      </c>
      <c r="J1418" s="116">
        <v>7252321.0300000003</v>
      </c>
      <c r="K1418" s="116">
        <v>1279821.97</v>
      </c>
      <c r="L1418" s="116">
        <v>0</v>
      </c>
      <c r="M1418" s="116">
        <v>853214</v>
      </c>
      <c r="N1418" s="116">
        <v>0</v>
      </c>
      <c r="O1418" s="116">
        <v>426607.97</v>
      </c>
      <c r="P1418" s="116">
        <v>0</v>
      </c>
      <c r="Q1418" s="27" t="str">
        <f t="shared" si="315"/>
        <v>Registered</v>
      </c>
      <c r="R1418" s="94">
        <f t="shared" si="318"/>
        <v>1</v>
      </c>
      <c r="S1418" s="95"/>
      <c r="T1418" s="117">
        <f t="shared" si="319"/>
        <v>1279821.97</v>
      </c>
      <c r="U1418" s="117">
        <f t="shared" si="320"/>
        <v>0</v>
      </c>
    </row>
    <row r="1419" spans="1:21" x14ac:dyDescent="0.3">
      <c r="A1419" s="114">
        <v>367</v>
      </c>
      <c r="B1419" s="114" t="s">
        <v>1879</v>
      </c>
      <c r="C1419" s="114" t="s">
        <v>1880</v>
      </c>
      <c r="D1419" s="114" t="s">
        <v>8118</v>
      </c>
      <c r="E1419" s="114" t="s">
        <v>8119</v>
      </c>
      <c r="F1419" s="115">
        <v>44895</v>
      </c>
      <c r="G1419" s="114" t="s">
        <v>2159</v>
      </c>
      <c r="H1419" s="116">
        <v>8532143</v>
      </c>
      <c r="I1419" s="116">
        <v>8532143</v>
      </c>
      <c r="J1419" s="116">
        <v>7252322</v>
      </c>
      <c r="K1419" s="116">
        <v>1279821</v>
      </c>
      <c r="L1419" s="116">
        <v>1279821</v>
      </c>
      <c r="M1419" s="116">
        <v>0</v>
      </c>
      <c r="N1419" s="116">
        <v>0</v>
      </c>
      <c r="O1419" s="116">
        <v>0</v>
      </c>
      <c r="P1419" s="116">
        <v>0</v>
      </c>
      <c r="Q1419" s="27" t="str">
        <f t="shared" si="315"/>
        <v>Registered</v>
      </c>
      <c r="R1419" s="94">
        <f t="shared" si="318"/>
        <v>1</v>
      </c>
      <c r="S1419" s="95"/>
      <c r="T1419" s="117">
        <f t="shared" si="319"/>
        <v>1279821</v>
      </c>
      <c r="U1419" s="117">
        <f t="shared" si="320"/>
        <v>0</v>
      </c>
    </row>
    <row r="1420" spans="1:21" x14ac:dyDescent="0.3">
      <c r="A1420" s="114">
        <v>368</v>
      </c>
      <c r="B1420" s="114" t="s">
        <v>1879</v>
      </c>
      <c r="C1420" s="114" t="s">
        <v>1880</v>
      </c>
      <c r="D1420" s="114" t="s">
        <v>3487</v>
      </c>
      <c r="E1420" s="114" t="s">
        <v>3488</v>
      </c>
      <c r="F1420" s="115">
        <v>45062</v>
      </c>
      <c r="G1420" s="114" t="s">
        <v>2587</v>
      </c>
      <c r="H1420" s="116">
        <v>8532143</v>
      </c>
      <c r="I1420" s="116">
        <v>8532143</v>
      </c>
      <c r="J1420" s="116">
        <v>7252322</v>
      </c>
      <c r="K1420" s="116">
        <v>1279821</v>
      </c>
      <c r="L1420" s="116">
        <v>0</v>
      </c>
      <c r="M1420" s="116">
        <v>853214</v>
      </c>
      <c r="N1420" s="116">
        <v>0</v>
      </c>
      <c r="O1420" s="116">
        <v>426607</v>
      </c>
      <c r="P1420" s="116">
        <v>0</v>
      </c>
      <c r="Q1420" s="27" t="str">
        <f t="shared" si="315"/>
        <v>Registered</v>
      </c>
      <c r="R1420" s="94">
        <f t="shared" si="318"/>
        <v>1</v>
      </c>
      <c r="S1420" s="95"/>
      <c r="T1420" s="117">
        <f t="shared" si="319"/>
        <v>1279821</v>
      </c>
      <c r="U1420" s="117">
        <f t="shared" si="320"/>
        <v>0</v>
      </c>
    </row>
    <row r="1421" spans="1:21" x14ac:dyDescent="0.3">
      <c r="A1421" s="114">
        <v>373</v>
      </c>
      <c r="B1421" s="114" t="s">
        <v>1879</v>
      </c>
      <c r="C1421" s="114" t="s">
        <v>1880</v>
      </c>
      <c r="D1421" s="114" t="s">
        <v>3527</v>
      </c>
      <c r="E1421" s="114" t="s">
        <v>3528</v>
      </c>
      <c r="F1421" s="115">
        <v>44895</v>
      </c>
      <c r="G1421" s="114" t="s">
        <v>3529</v>
      </c>
      <c r="H1421" s="116">
        <v>8434400</v>
      </c>
      <c r="I1421" s="116">
        <v>8434400</v>
      </c>
      <c r="J1421" s="116">
        <v>7169240</v>
      </c>
      <c r="K1421" s="116">
        <v>1265160</v>
      </c>
      <c r="L1421" s="116">
        <v>421720</v>
      </c>
      <c r="M1421" s="116">
        <v>843440</v>
      </c>
      <c r="N1421" s="116">
        <v>0</v>
      </c>
      <c r="O1421" s="116">
        <v>0</v>
      </c>
      <c r="P1421" s="116">
        <v>0</v>
      </c>
      <c r="Q1421" s="27" t="str">
        <f t="shared" si="315"/>
        <v>Registered</v>
      </c>
      <c r="R1421" s="94">
        <f t="shared" si="318"/>
        <v>1</v>
      </c>
      <c r="S1421" s="95"/>
      <c r="T1421" s="117">
        <f t="shared" si="319"/>
        <v>1265160</v>
      </c>
      <c r="U1421" s="117">
        <f t="shared" si="320"/>
        <v>0</v>
      </c>
    </row>
    <row r="1422" spans="1:21" x14ac:dyDescent="0.3">
      <c r="A1422" s="114">
        <v>389</v>
      </c>
      <c r="B1422" s="114" t="s">
        <v>1879</v>
      </c>
      <c r="C1422" s="114" t="s">
        <v>1880</v>
      </c>
      <c r="D1422" s="114" t="s">
        <v>3084</v>
      </c>
      <c r="E1422" s="114" t="s">
        <v>3085</v>
      </c>
      <c r="F1422" s="115">
        <v>45175</v>
      </c>
      <c r="G1422" s="114" t="s">
        <v>3086</v>
      </c>
      <c r="H1422" s="116">
        <v>5746429</v>
      </c>
      <c r="I1422" s="116">
        <v>5746429</v>
      </c>
      <c r="J1422" s="116">
        <v>4597141</v>
      </c>
      <c r="K1422" s="116">
        <v>1149288</v>
      </c>
      <c r="L1422" s="116">
        <v>0</v>
      </c>
      <c r="M1422" s="116">
        <v>574646</v>
      </c>
      <c r="N1422" s="116">
        <v>0</v>
      </c>
      <c r="O1422" s="116">
        <v>574642</v>
      </c>
      <c r="P1422" s="116">
        <v>0</v>
      </c>
      <c r="Q1422" s="27" t="str">
        <f t="shared" si="315"/>
        <v>Registered</v>
      </c>
      <c r="R1422" s="94">
        <f t="shared" si="318"/>
        <v>1</v>
      </c>
      <c r="S1422" s="95"/>
      <c r="T1422" s="117">
        <f t="shared" si="319"/>
        <v>1149288</v>
      </c>
      <c r="U1422" s="117">
        <f t="shared" si="320"/>
        <v>0</v>
      </c>
    </row>
    <row r="1423" spans="1:21" x14ac:dyDescent="0.3">
      <c r="A1423" s="114">
        <v>392</v>
      </c>
      <c r="B1423" s="114" t="s">
        <v>1879</v>
      </c>
      <c r="C1423" s="114" t="s">
        <v>1880</v>
      </c>
      <c r="D1423" s="114" t="s">
        <v>3119</v>
      </c>
      <c r="E1423" s="114" t="s">
        <v>3120</v>
      </c>
      <c r="F1423" s="115">
        <v>44951</v>
      </c>
      <c r="G1423" s="114" t="s">
        <v>2635</v>
      </c>
      <c r="H1423" s="116">
        <v>5675000</v>
      </c>
      <c r="I1423" s="116">
        <v>5675000</v>
      </c>
      <c r="J1423" s="116">
        <v>4540000</v>
      </c>
      <c r="K1423" s="116">
        <v>1135000</v>
      </c>
      <c r="L1423" s="116">
        <v>567500</v>
      </c>
      <c r="M1423" s="116">
        <v>0</v>
      </c>
      <c r="N1423" s="116">
        <v>0</v>
      </c>
      <c r="O1423" s="116">
        <v>567500</v>
      </c>
      <c r="P1423" s="116">
        <v>0</v>
      </c>
      <c r="Q1423" s="27" t="str">
        <f t="shared" si="315"/>
        <v>Registered</v>
      </c>
      <c r="R1423" s="94">
        <f t="shared" si="318"/>
        <v>1</v>
      </c>
      <c r="S1423" s="95"/>
      <c r="T1423" s="117">
        <f t="shared" si="319"/>
        <v>1135000</v>
      </c>
      <c r="U1423" s="117">
        <f t="shared" si="320"/>
        <v>0</v>
      </c>
    </row>
    <row r="1424" spans="1:21" x14ac:dyDescent="0.3">
      <c r="A1424" s="114">
        <v>453</v>
      </c>
      <c r="B1424" s="114" t="s">
        <v>1879</v>
      </c>
      <c r="C1424" s="114" t="s">
        <v>1880</v>
      </c>
      <c r="D1424" s="114" t="s">
        <v>2622</v>
      </c>
      <c r="E1424" s="114" t="s">
        <v>2623</v>
      </c>
      <c r="F1424" s="115">
        <v>45131</v>
      </c>
      <c r="G1424" s="114" t="s">
        <v>2114</v>
      </c>
      <c r="H1424" s="116">
        <v>8532143</v>
      </c>
      <c r="I1424" s="116">
        <v>8532143</v>
      </c>
      <c r="J1424" s="116">
        <v>7664362</v>
      </c>
      <c r="K1424" s="116">
        <v>867781</v>
      </c>
      <c r="L1424" s="116">
        <v>853214</v>
      </c>
      <c r="M1424" s="116">
        <v>0</v>
      </c>
      <c r="N1424" s="116">
        <v>0</v>
      </c>
      <c r="O1424" s="116">
        <v>14567</v>
      </c>
      <c r="P1424" s="116">
        <v>0</v>
      </c>
      <c r="Q1424" s="27" t="str">
        <f t="shared" si="315"/>
        <v>Registered</v>
      </c>
      <c r="R1424" s="94">
        <f t="shared" si="318"/>
        <v>1</v>
      </c>
      <c r="S1424" s="95"/>
      <c r="T1424" s="117">
        <f t="shared" si="319"/>
        <v>867781</v>
      </c>
      <c r="U1424" s="117">
        <f t="shared" si="320"/>
        <v>0</v>
      </c>
    </row>
    <row r="1425" spans="1:21" x14ac:dyDescent="0.3">
      <c r="A1425" s="114">
        <v>454</v>
      </c>
      <c r="B1425" s="114" t="s">
        <v>1879</v>
      </c>
      <c r="C1425" s="114" t="s">
        <v>1880</v>
      </c>
      <c r="D1425" s="114" t="s">
        <v>2605</v>
      </c>
      <c r="E1425" s="114" t="s">
        <v>2606</v>
      </c>
      <c r="F1425" s="115">
        <v>45071</v>
      </c>
      <c r="G1425" s="114" t="s">
        <v>2607</v>
      </c>
      <c r="H1425" s="116">
        <v>8621429</v>
      </c>
      <c r="I1425" s="116">
        <v>8621429</v>
      </c>
      <c r="J1425" s="116">
        <v>7759283</v>
      </c>
      <c r="K1425" s="116">
        <v>862146</v>
      </c>
      <c r="L1425" s="116">
        <v>862146</v>
      </c>
      <c r="M1425" s="116">
        <v>0</v>
      </c>
      <c r="N1425" s="116">
        <v>0</v>
      </c>
      <c r="O1425" s="116">
        <v>0</v>
      </c>
      <c r="P1425" s="116">
        <v>0</v>
      </c>
      <c r="Q1425" s="27" t="str">
        <f t="shared" si="315"/>
        <v>Registered</v>
      </c>
      <c r="R1425" s="94">
        <f t="shared" si="318"/>
        <v>1</v>
      </c>
      <c r="S1425" s="95"/>
      <c r="T1425" s="117">
        <f t="shared" si="319"/>
        <v>862146</v>
      </c>
      <c r="U1425" s="117">
        <f t="shared" si="320"/>
        <v>0</v>
      </c>
    </row>
    <row r="1426" spans="1:21" x14ac:dyDescent="0.3">
      <c r="A1426" s="114">
        <v>455</v>
      </c>
      <c r="B1426" s="114" t="s">
        <v>1879</v>
      </c>
      <c r="C1426" s="114" t="s">
        <v>1880</v>
      </c>
      <c r="D1426" s="114" t="s">
        <v>4092</v>
      </c>
      <c r="E1426" s="114" t="s">
        <v>4093</v>
      </c>
      <c r="F1426" s="115">
        <v>45062</v>
      </c>
      <c r="G1426" s="114" t="s">
        <v>4094</v>
      </c>
      <c r="H1426" s="116">
        <v>5746000</v>
      </c>
      <c r="I1426" s="116">
        <v>5746000</v>
      </c>
      <c r="J1426" s="116">
        <v>4884100</v>
      </c>
      <c r="K1426" s="116">
        <v>861900</v>
      </c>
      <c r="L1426" s="116">
        <v>861900</v>
      </c>
      <c r="M1426" s="116">
        <v>0</v>
      </c>
      <c r="N1426" s="116">
        <v>0</v>
      </c>
      <c r="O1426" s="116">
        <v>0</v>
      </c>
      <c r="P1426" s="116">
        <v>0</v>
      </c>
      <c r="Q1426" s="27" t="str">
        <f t="shared" si="315"/>
        <v>Registered</v>
      </c>
      <c r="R1426" s="94">
        <f t="shared" si="318"/>
        <v>1</v>
      </c>
      <c r="S1426" s="95"/>
      <c r="T1426" s="117">
        <f t="shared" si="319"/>
        <v>861900</v>
      </c>
      <c r="U1426" s="117">
        <f t="shared" si="320"/>
        <v>0</v>
      </c>
    </row>
    <row r="1427" spans="1:21" x14ac:dyDescent="0.3">
      <c r="A1427" s="114">
        <v>459</v>
      </c>
      <c r="B1427" s="114" t="s">
        <v>1879</v>
      </c>
      <c r="C1427" s="114" t="s">
        <v>1880</v>
      </c>
      <c r="D1427" s="114" t="s">
        <v>3474</v>
      </c>
      <c r="E1427" s="114" t="s">
        <v>3475</v>
      </c>
      <c r="F1427" s="115">
        <v>45187</v>
      </c>
      <c r="G1427" s="114" t="s">
        <v>3476</v>
      </c>
      <c r="H1427" s="116">
        <v>8567857</v>
      </c>
      <c r="I1427" s="116">
        <v>8567857</v>
      </c>
      <c r="J1427" s="116">
        <v>7711071</v>
      </c>
      <c r="K1427" s="116">
        <v>856786</v>
      </c>
      <c r="L1427" s="116">
        <v>856786</v>
      </c>
      <c r="M1427" s="116">
        <v>0</v>
      </c>
      <c r="N1427" s="116">
        <v>0</v>
      </c>
      <c r="O1427" s="116">
        <v>0</v>
      </c>
      <c r="P1427" s="116">
        <v>0</v>
      </c>
      <c r="Q1427" s="27" t="str">
        <f t="shared" si="315"/>
        <v>Registered</v>
      </c>
      <c r="R1427" s="94">
        <f t="shared" si="318"/>
        <v>1</v>
      </c>
      <c r="S1427" s="95"/>
      <c r="T1427" s="117">
        <f t="shared" si="319"/>
        <v>856786</v>
      </c>
      <c r="U1427" s="117">
        <f t="shared" si="320"/>
        <v>0</v>
      </c>
    </row>
    <row r="1428" spans="1:21" x14ac:dyDescent="0.3">
      <c r="A1428" s="114">
        <v>461</v>
      </c>
      <c r="B1428" s="114" t="s">
        <v>1879</v>
      </c>
      <c r="C1428" s="114" t="s">
        <v>1880</v>
      </c>
      <c r="D1428" s="114" t="s">
        <v>2157</v>
      </c>
      <c r="E1428" s="114" t="s">
        <v>2158</v>
      </c>
      <c r="F1428" s="115">
        <v>44895</v>
      </c>
      <c r="G1428" s="114" t="s">
        <v>2159</v>
      </c>
      <c r="H1428" s="116">
        <v>8532143</v>
      </c>
      <c r="I1428" s="116">
        <v>8532143</v>
      </c>
      <c r="J1428" s="116">
        <v>7678929</v>
      </c>
      <c r="K1428" s="116">
        <v>853214</v>
      </c>
      <c r="L1428" s="116">
        <v>853214</v>
      </c>
      <c r="M1428" s="116">
        <v>0</v>
      </c>
      <c r="N1428" s="116">
        <v>0</v>
      </c>
      <c r="O1428" s="116">
        <v>0</v>
      </c>
      <c r="P1428" s="116">
        <v>0</v>
      </c>
      <c r="Q1428" s="27" t="str">
        <f t="shared" si="315"/>
        <v>Registered</v>
      </c>
      <c r="R1428" s="94">
        <f t="shared" si="318"/>
        <v>1</v>
      </c>
      <c r="S1428" s="95"/>
      <c r="T1428" s="117">
        <f t="shared" si="319"/>
        <v>853214</v>
      </c>
      <c r="U1428" s="117">
        <f t="shared" si="320"/>
        <v>0</v>
      </c>
    </row>
    <row r="1429" spans="1:21" x14ac:dyDescent="0.3">
      <c r="A1429" s="114">
        <v>462</v>
      </c>
      <c r="B1429" s="114" t="s">
        <v>1879</v>
      </c>
      <c r="C1429" s="114" t="s">
        <v>1880</v>
      </c>
      <c r="D1429" s="114" t="s">
        <v>3485</v>
      </c>
      <c r="E1429" s="114" t="s">
        <v>3486</v>
      </c>
      <c r="F1429" s="115">
        <v>44985</v>
      </c>
      <c r="G1429" s="114" t="s">
        <v>2541</v>
      </c>
      <c r="H1429" s="116">
        <v>8532143</v>
      </c>
      <c r="I1429" s="116">
        <v>8532143</v>
      </c>
      <c r="J1429" s="116">
        <v>7678929</v>
      </c>
      <c r="K1429" s="116">
        <v>853214</v>
      </c>
      <c r="L1429" s="116">
        <v>853214</v>
      </c>
      <c r="M1429" s="116">
        <v>0</v>
      </c>
      <c r="N1429" s="116">
        <v>0</v>
      </c>
      <c r="O1429" s="116">
        <v>0</v>
      </c>
      <c r="P1429" s="116">
        <v>0</v>
      </c>
      <c r="Q1429" s="27" t="str">
        <f t="shared" si="315"/>
        <v>Registered</v>
      </c>
      <c r="R1429" s="94">
        <f t="shared" si="318"/>
        <v>1</v>
      </c>
      <c r="S1429" s="95"/>
      <c r="T1429" s="117">
        <f t="shared" si="319"/>
        <v>853214</v>
      </c>
      <c r="U1429" s="117">
        <f t="shared" si="320"/>
        <v>0</v>
      </c>
    </row>
    <row r="1430" spans="1:21" x14ac:dyDescent="0.3">
      <c r="A1430" s="114">
        <v>463</v>
      </c>
      <c r="B1430" s="114" t="s">
        <v>1879</v>
      </c>
      <c r="C1430" s="114" t="s">
        <v>1880</v>
      </c>
      <c r="D1430" s="114" t="s">
        <v>2626</v>
      </c>
      <c r="E1430" s="114" t="s">
        <v>2627</v>
      </c>
      <c r="F1430" s="115">
        <v>44895</v>
      </c>
      <c r="G1430" s="114" t="s">
        <v>2164</v>
      </c>
      <c r="H1430" s="116">
        <v>8532143</v>
      </c>
      <c r="I1430" s="116">
        <v>8532143</v>
      </c>
      <c r="J1430" s="116">
        <v>7678929</v>
      </c>
      <c r="K1430" s="116">
        <v>853214</v>
      </c>
      <c r="L1430" s="116">
        <v>853214</v>
      </c>
      <c r="M1430" s="116">
        <v>0</v>
      </c>
      <c r="N1430" s="116">
        <v>0</v>
      </c>
      <c r="O1430" s="116">
        <v>0</v>
      </c>
      <c r="P1430" s="116">
        <v>0</v>
      </c>
      <c r="Q1430" s="27" t="str">
        <f t="shared" si="315"/>
        <v>Registered</v>
      </c>
      <c r="R1430" s="94">
        <f t="shared" si="318"/>
        <v>1</v>
      </c>
      <c r="S1430" s="95"/>
      <c r="T1430" s="117">
        <f t="shared" si="319"/>
        <v>853214</v>
      </c>
      <c r="U1430" s="117">
        <f t="shared" si="320"/>
        <v>0</v>
      </c>
    </row>
    <row r="1431" spans="1:21" x14ac:dyDescent="0.3">
      <c r="A1431" s="114">
        <v>464</v>
      </c>
      <c r="B1431" s="114" t="s">
        <v>1879</v>
      </c>
      <c r="C1431" s="114" t="s">
        <v>1880</v>
      </c>
      <c r="D1431" s="114" t="s">
        <v>4118</v>
      </c>
      <c r="E1431" s="114" t="s">
        <v>4119</v>
      </c>
      <c r="F1431" s="115">
        <v>44956</v>
      </c>
      <c r="G1431" s="114" t="s">
        <v>2308</v>
      </c>
      <c r="H1431" s="116">
        <v>5675000</v>
      </c>
      <c r="I1431" s="116">
        <v>5675000</v>
      </c>
      <c r="J1431" s="116">
        <v>4823750</v>
      </c>
      <c r="K1431" s="116">
        <v>851250</v>
      </c>
      <c r="L1431" s="116">
        <v>851250</v>
      </c>
      <c r="M1431" s="116">
        <v>0</v>
      </c>
      <c r="N1431" s="116">
        <v>0</v>
      </c>
      <c r="O1431" s="116">
        <v>0</v>
      </c>
      <c r="P1431" s="116">
        <v>0</v>
      </c>
      <c r="Q1431" s="27" t="str">
        <f t="shared" si="315"/>
        <v>Registered</v>
      </c>
      <c r="R1431" s="94">
        <f t="shared" si="318"/>
        <v>1</v>
      </c>
      <c r="S1431" s="95"/>
      <c r="T1431" s="117">
        <f t="shared" si="319"/>
        <v>851250</v>
      </c>
      <c r="U1431" s="117">
        <f t="shared" si="320"/>
        <v>0</v>
      </c>
    </row>
    <row r="1432" spans="1:21" x14ac:dyDescent="0.3">
      <c r="A1432" s="114">
        <v>471</v>
      </c>
      <c r="B1432" s="114" t="s">
        <v>1879</v>
      </c>
      <c r="C1432" s="114" t="s">
        <v>1880</v>
      </c>
      <c r="D1432" s="114" t="s">
        <v>3535</v>
      </c>
      <c r="E1432" s="114" t="s">
        <v>3536</v>
      </c>
      <c r="F1432" s="115">
        <v>44922</v>
      </c>
      <c r="G1432" s="114" t="s">
        <v>3537</v>
      </c>
      <c r="H1432" s="116">
        <v>8353571</v>
      </c>
      <c r="I1432" s="116">
        <v>8353571</v>
      </c>
      <c r="J1432" s="116">
        <v>7518217</v>
      </c>
      <c r="K1432" s="116">
        <v>835354</v>
      </c>
      <c r="L1432" s="116">
        <v>835354</v>
      </c>
      <c r="M1432" s="116">
        <v>0</v>
      </c>
      <c r="N1432" s="116">
        <v>0</v>
      </c>
      <c r="O1432" s="116">
        <v>0</v>
      </c>
      <c r="P1432" s="116">
        <v>0</v>
      </c>
      <c r="Q1432" s="27" t="str">
        <f t="shared" si="315"/>
        <v>Registered</v>
      </c>
      <c r="R1432" s="94">
        <f t="shared" si="318"/>
        <v>1</v>
      </c>
      <c r="S1432" s="95"/>
      <c r="T1432" s="117">
        <f t="shared" si="319"/>
        <v>835354</v>
      </c>
      <c r="U1432" s="117">
        <f t="shared" si="320"/>
        <v>0</v>
      </c>
    </row>
    <row r="1433" spans="1:21" x14ac:dyDescent="0.3">
      <c r="A1433" s="114">
        <v>475</v>
      </c>
      <c r="B1433" s="114" t="s">
        <v>1879</v>
      </c>
      <c r="C1433" s="114" t="s">
        <v>1880</v>
      </c>
      <c r="D1433" s="114" t="s">
        <v>9438</v>
      </c>
      <c r="E1433" s="114" t="s">
        <v>9439</v>
      </c>
      <c r="F1433" s="115">
        <v>44971</v>
      </c>
      <c r="G1433" s="114" t="s">
        <v>1981</v>
      </c>
      <c r="H1433" s="116">
        <v>8331250</v>
      </c>
      <c r="I1433" s="116">
        <v>8331250</v>
      </c>
      <c r="J1433" s="116">
        <v>7504508</v>
      </c>
      <c r="K1433" s="116">
        <v>826742</v>
      </c>
      <c r="L1433" s="116">
        <v>826742</v>
      </c>
      <c r="M1433" s="116">
        <v>0</v>
      </c>
      <c r="N1433" s="116">
        <v>0</v>
      </c>
      <c r="O1433" s="116">
        <v>0</v>
      </c>
      <c r="P1433" s="116">
        <v>0</v>
      </c>
      <c r="Q1433" s="27" t="str">
        <f t="shared" si="315"/>
        <v>Registered</v>
      </c>
      <c r="R1433" s="94">
        <f t="shared" si="318"/>
        <v>1</v>
      </c>
      <c r="S1433" s="95"/>
      <c r="T1433" s="117">
        <f t="shared" si="319"/>
        <v>826742</v>
      </c>
      <c r="U1433" s="117">
        <f t="shared" si="320"/>
        <v>0</v>
      </c>
    </row>
    <row r="1434" spans="1:21" x14ac:dyDescent="0.3">
      <c r="A1434" s="114">
        <v>587</v>
      </c>
      <c r="B1434" s="114" t="s">
        <v>1879</v>
      </c>
      <c r="C1434" s="114" t="s">
        <v>1880</v>
      </c>
      <c r="D1434" s="114" t="s">
        <v>2393</v>
      </c>
      <c r="E1434" s="114" t="s">
        <v>2394</v>
      </c>
      <c r="F1434" s="115">
        <v>45084</v>
      </c>
      <c r="G1434" s="114" t="s">
        <v>2395</v>
      </c>
      <c r="H1434" s="116">
        <v>5766250</v>
      </c>
      <c r="I1434" s="116">
        <v>5766250</v>
      </c>
      <c r="J1434" s="116">
        <v>5189628</v>
      </c>
      <c r="K1434" s="116">
        <v>576622</v>
      </c>
      <c r="L1434" s="116">
        <v>576622</v>
      </c>
      <c r="M1434" s="116">
        <v>0</v>
      </c>
      <c r="N1434" s="116">
        <v>0</v>
      </c>
      <c r="O1434" s="116">
        <v>0</v>
      </c>
      <c r="P1434" s="116">
        <v>0</v>
      </c>
      <c r="Q1434" s="27" t="str">
        <f t="shared" si="315"/>
        <v>Registered</v>
      </c>
      <c r="R1434" s="94">
        <f t="shared" si="318"/>
        <v>1</v>
      </c>
      <c r="S1434" s="95"/>
      <c r="T1434" s="117">
        <f t="shared" si="319"/>
        <v>576622</v>
      </c>
      <c r="U1434" s="117">
        <f t="shared" si="320"/>
        <v>0</v>
      </c>
    </row>
    <row r="1435" spans="1:21" x14ac:dyDescent="0.3">
      <c r="A1435" s="114">
        <v>589</v>
      </c>
      <c r="B1435" s="114" t="s">
        <v>1879</v>
      </c>
      <c r="C1435" s="114" t="s">
        <v>1880</v>
      </c>
      <c r="D1435" s="114" t="s">
        <v>3081</v>
      </c>
      <c r="E1435" s="114" t="s">
        <v>3082</v>
      </c>
      <c r="F1435" s="115">
        <v>45008</v>
      </c>
      <c r="G1435" s="114" t="s">
        <v>3083</v>
      </c>
      <c r="H1435" s="116">
        <v>5764286</v>
      </c>
      <c r="I1435" s="116">
        <v>5764286</v>
      </c>
      <c r="J1435" s="116">
        <v>5187854</v>
      </c>
      <c r="K1435" s="116">
        <v>576432</v>
      </c>
      <c r="L1435" s="116">
        <v>576432</v>
      </c>
      <c r="M1435" s="116">
        <v>0</v>
      </c>
      <c r="N1435" s="116">
        <v>0</v>
      </c>
      <c r="O1435" s="116">
        <v>0</v>
      </c>
      <c r="P1435" s="116">
        <v>0</v>
      </c>
      <c r="Q1435" s="27" t="str">
        <f t="shared" si="315"/>
        <v>Registered</v>
      </c>
      <c r="R1435" s="94">
        <f t="shared" si="318"/>
        <v>1</v>
      </c>
      <c r="S1435" s="95"/>
      <c r="T1435" s="117">
        <f t="shared" si="319"/>
        <v>576432</v>
      </c>
      <c r="U1435" s="117">
        <f t="shared" si="320"/>
        <v>0</v>
      </c>
    </row>
    <row r="1436" spans="1:21" x14ac:dyDescent="0.3">
      <c r="A1436" s="114">
        <v>602</v>
      </c>
      <c r="B1436" s="114" t="s">
        <v>1879</v>
      </c>
      <c r="C1436" s="114" t="s">
        <v>1880</v>
      </c>
      <c r="D1436" s="114" t="s">
        <v>2399</v>
      </c>
      <c r="E1436" s="114" t="s">
        <v>2400</v>
      </c>
      <c r="F1436" s="115">
        <v>45082</v>
      </c>
      <c r="G1436" s="114" t="s">
        <v>2401</v>
      </c>
      <c r="H1436" s="116">
        <v>5719643</v>
      </c>
      <c r="I1436" s="116">
        <v>5719643</v>
      </c>
      <c r="J1436" s="116">
        <v>5150460.22</v>
      </c>
      <c r="K1436" s="116">
        <v>569182.78</v>
      </c>
      <c r="L1436" s="116">
        <v>569182.78</v>
      </c>
      <c r="M1436" s="116">
        <v>0</v>
      </c>
      <c r="N1436" s="116">
        <v>0</v>
      </c>
      <c r="O1436" s="116">
        <v>0</v>
      </c>
      <c r="P1436" s="116">
        <v>0</v>
      </c>
      <c r="Q1436" s="27" t="str">
        <f t="shared" si="315"/>
        <v>Registered</v>
      </c>
      <c r="R1436" s="94">
        <f t="shared" si="318"/>
        <v>1</v>
      </c>
      <c r="S1436" s="95"/>
      <c r="T1436" s="117">
        <f t="shared" si="319"/>
        <v>569182.78</v>
      </c>
      <c r="U1436" s="117">
        <f t="shared" si="320"/>
        <v>0</v>
      </c>
    </row>
    <row r="1437" spans="1:21" x14ac:dyDescent="0.3">
      <c r="A1437" s="114">
        <v>605</v>
      </c>
      <c r="B1437" s="114" t="s">
        <v>1879</v>
      </c>
      <c r="C1437" s="114" t="s">
        <v>1880</v>
      </c>
      <c r="D1437" s="114" t="s">
        <v>3126</v>
      </c>
      <c r="E1437" s="114" t="s">
        <v>3127</v>
      </c>
      <c r="F1437" s="115">
        <v>44978</v>
      </c>
      <c r="G1437" s="114" t="s">
        <v>3125</v>
      </c>
      <c r="H1437" s="116">
        <v>5675000</v>
      </c>
      <c r="I1437" s="116">
        <v>5675000</v>
      </c>
      <c r="J1437" s="116">
        <v>5107500</v>
      </c>
      <c r="K1437" s="116">
        <v>567500</v>
      </c>
      <c r="L1437" s="116">
        <v>0</v>
      </c>
      <c r="M1437" s="116">
        <v>567500</v>
      </c>
      <c r="N1437" s="116">
        <v>0</v>
      </c>
      <c r="O1437" s="116">
        <v>0</v>
      </c>
      <c r="P1437" s="116">
        <v>0</v>
      </c>
      <c r="Q1437" s="27" t="str">
        <f t="shared" si="315"/>
        <v>Registered</v>
      </c>
      <c r="R1437" s="94">
        <f t="shared" si="318"/>
        <v>1</v>
      </c>
      <c r="S1437" s="95"/>
      <c r="T1437" s="117">
        <f t="shared" si="319"/>
        <v>567500</v>
      </c>
      <c r="U1437" s="117">
        <f t="shared" si="320"/>
        <v>0</v>
      </c>
    </row>
    <row r="1438" spans="1:21" x14ac:dyDescent="0.3">
      <c r="A1438" s="114">
        <v>656</v>
      </c>
      <c r="B1438" s="114" t="s">
        <v>1879</v>
      </c>
      <c r="C1438" s="114" t="s">
        <v>1880</v>
      </c>
      <c r="D1438" s="114" t="s">
        <v>3489</v>
      </c>
      <c r="E1438" s="114" t="s">
        <v>3490</v>
      </c>
      <c r="F1438" s="115">
        <v>44895</v>
      </c>
      <c r="G1438" s="114" t="s">
        <v>2632</v>
      </c>
      <c r="H1438" s="116">
        <v>8532143</v>
      </c>
      <c r="I1438" s="116">
        <v>8532143</v>
      </c>
      <c r="J1438" s="116">
        <v>8105536.0999999996</v>
      </c>
      <c r="K1438" s="116">
        <v>426606.9</v>
      </c>
      <c r="L1438" s="116">
        <v>0</v>
      </c>
      <c r="M1438" s="116">
        <v>426606.9</v>
      </c>
      <c r="N1438" s="116">
        <v>0</v>
      </c>
      <c r="O1438" s="116">
        <v>0</v>
      </c>
      <c r="P1438" s="116">
        <v>0</v>
      </c>
      <c r="Q1438" s="27" t="str">
        <f t="shared" si="315"/>
        <v>Registered</v>
      </c>
      <c r="R1438" s="94">
        <f t="shared" si="318"/>
        <v>1</v>
      </c>
      <c r="S1438" s="95"/>
      <c r="T1438" s="117">
        <f t="shared" si="319"/>
        <v>426606.9</v>
      </c>
      <c r="U1438" s="117">
        <f t="shared" si="320"/>
        <v>0</v>
      </c>
    </row>
    <row r="1439" spans="1:21" x14ac:dyDescent="0.3">
      <c r="A1439" s="114">
        <v>826</v>
      </c>
      <c r="B1439" s="114" t="s">
        <v>1879</v>
      </c>
      <c r="C1439" s="114" t="s">
        <v>1880</v>
      </c>
      <c r="D1439" s="114" t="s">
        <v>9961</v>
      </c>
      <c r="E1439" s="114" t="s">
        <v>5448</v>
      </c>
      <c r="F1439" s="115">
        <v>45037</v>
      </c>
      <c r="G1439" s="114" t="s">
        <v>2601</v>
      </c>
      <c r="H1439" s="116">
        <v>5675000</v>
      </c>
      <c r="I1439" s="116">
        <v>5675000</v>
      </c>
      <c r="J1439" s="116">
        <v>5472500</v>
      </c>
      <c r="K1439" s="116">
        <v>202500</v>
      </c>
      <c r="L1439" s="116">
        <v>0</v>
      </c>
      <c r="M1439" s="116">
        <v>202500</v>
      </c>
      <c r="N1439" s="116">
        <v>0</v>
      </c>
      <c r="O1439" s="116">
        <v>0</v>
      </c>
      <c r="P1439" s="116">
        <v>0</v>
      </c>
      <c r="Q1439" s="27" t="str">
        <f t="shared" si="315"/>
        <v>Registered</v>
      </c>
      <c r="R1439" s="94">
        <f t="shared" si="318"/>
        <v>1</v>
      </c>
      <c r="S1439" s="95"/>
      <c r="T1439" s="117">
        <f t="shared" si="319"/>
        <v>202500</v>
      </c>
      <c r="U1439" s="117">
        <f t="shared" si="320"/>
        <v>0</v>
      </c>
    </row>
    <row r="1440" spans="1:21" x14ac:dyDescent="0.3">
      <c r="A1440" s="114">
        <v>880</v>
      </c>
      <c r="B1440" s="114" t="s">
        <v>1879</v>
      </c>
      <c r="C1440" s="114" t="s">
        <v>1880</v>
      </c>
      <c r="D1440" s="114" t="s">
        <v>3100</v>
      </c>
      <c r="E1440" s="114" t="s">
        <v>3101</v>
      </c>
      <c r="F1440" s="115">
        <v>45000</v>
      </c>
      <c r="G1440" s="114" t="s">
        <v>2305</v>
      </c>
      <c r="H1440" s="116">
        <v>5719643</v>
      </c>
      <c r="I1440" s="116">
        <v>5719643</v>
      </c>
      <c r="J1440" s="116">
        <v>5568966</v>
      </c>
      <c r="K1440" s="116">
        <v>150677</v>
      </c>
      <c r="L1440" s="116">
        <v>0</v>
      </c>
      <c r="M1440" s="116">
        <v>150677</v>
      </c>
      <c r="N1440" s="116">
        <v>0</v>
      </c>
      <c r="O1440" s="116">
        <v>0</v>
      </c>
      <c r="P1440" s="116">
        <v>0</v>
      </c>
      <c r="Q1440" s="27" t="str">
        <f t="shared" si="315"/>
        <v>Registered</v>
      </c>
      <c r="R1440" s="94">
        <f t="shared" si="318"/>
        <v>1</v>
      </c>
      <c r="S1440" s="95"/>
      <c r="T1440" s="117">
        <f t="shared" si="319"/>
        <v>150677</v>
      </c>
      <c r="U1440" s="117">
        <f t="shared" si="320"/>
        <v>0</v>
      </c>
    </row>
    <row r="1441" spans="1:21" x14ac:dyDescent="0.3">
      <c r="A1441" s="114">
        <v>1102</v>
      </c>
      <c r="B1441" s="114" t="s">
        <v>1879</v>
      </c>
      <c r="C1441" s="114" t="s">
        <v>1880</v>
      </c>
      <c r="D1441" s="114" t="s">
        <v>4085</v>
      </c>
      <c r="E1441" s="114" t="s">
        <v>4086</v>
      </c>
      <c r="F1441" s="115">
        <v>45014</v>
      </c>
      <c r="G1441" s="114" t="s">
        <v>2998</v>
      </c>
      <c r="H1441" s="116">
        <v>5719643</v>
      </c>
      <c r="I1441" s="116">
        <v>5719643</v>
      </c>
      <c r="J1441" s="116">
        <v>5708255</v>
      </c>
      <c r="K1441" s="116">
        <v>11388</v>
      </c>
      <c r="L1441" s="116">
        <v>0</v>
      </c>
      <c r="M1441" s="116">
        <v>11388</v>
      </c>
      <c r="N1441" s="116">
        <v>0</v>
      </c>
      <c r="O1441" s="116">
        <v>0</v>
      </c>
      <c r="P1441" s="116">
        <v>0</v>
      </c>
      <c r="Q1441" s="27" t="str">
        <f t="shared" si="315"/>
        <v>Registered</v>
      </c>
      <c r="R1441" s="94">
        <f t="shared" si="318"/>
        <v>1</v>
      </c>
      <c r="S1441" s="95"/>
      <c r="T1441" s="117">
        <f t="shared" si="319"/>
        <v>11388</v>
      </c>
      <c r="U1441" s="117">
        <f t="shared" si="320"/>
        <v>0</v>
      </c>
    </row>
    <row r="1442" spans="1:21" x14ac:dyDescent="0.3">
      <c r="A1442" s="114">
        <v>1103</v>
      </c>
      <c r="B1442" s="114" t="s">
        <v>1879</v>
      </c>
      <c r="C1442" s="114" t="s">
        <v>1880</v>
      </c>
      <c r="D1442" s="114" t="s">
        <v>3123</v>
      </c>
      <c r="E1442" s="114" t="s">
        <v>3124</v>
      </c>
      <c r="F1442" s="115">
        <v>44978</v>
      </c>
      <c r="G1442" s="114" t="s">
        <v>3125</v>
      </c>
      <c r="H1442" s="116">
        <v>5675000</v>
      </c>
      <c r="I1442" s="116">
        <v>5675000</v>
      </c>
      <c r="J1442" s="116">
        <v>5664332</v>
      </c>
      <c r="K1442" s="116">
        <v>10668</v>
      </c>
      <c r="L1442" s="116">
        <v>0</v>
      </c>
      <c r="M1442" s="116">
        <v>10668</v>
      </c>
      <c r="N1442" s="116">
        <v>0</v>
      </c>
      <c r="O1442" s="116">
        <v>0</v>
      </c>
      <c r="P1442" s="116">
        <v>0</v>
      </c>
      <c r="Q1442" s="27" t="str">
        <f t="shared" si="315"/>
        <v>Registered</v>
      </c>
      <c r="R1442" s="94">
        <f t="shared" si="318"/>
        <v>1</v>
      </c>
      <c r="S1442" s="95"/>
      <c r="T1442" s="117">
        <f t="shared" si="319"/>
        <v>10668</v>
      </c>
      <c r="U1442" s="117">
        <f t="shared" si="320"/>
        <v>0</v>
      </c>
    </row>
    <row r="1443" spans="1:21" x14ac:dyDescent="0.3">
      <c r="A1443" s="114">
        <v>7617</v>
      </c>
      <c r="B1443" s="114" t="s">
        <v>1879</v>
      </c>
      <c r="C1443" s="114" t="s">
        <v>1880</v>
      </c>
      <c r="D1443" s="114" t="s">
        <v>1881</v>
      </c>
      <c r="E1443" s="114" t="s">
        <v>1882</v>
      </c>
      <c r="F1443" s="115">
        <v>45117</v>
      </c>
      <c r="G1443" s="114" t="s">
        <v>1883</v>
      </c>
      <c r="H1443" s="116">
        <v>5530000</v>
      </c>
      <c r="I1443" s="116">
        <v>5530000</v>
      </c>
      <c r="J1443" s="116">
        <v>5530000</v>
      </c>
      <c r="K1443" s="116">
        <v>0</v>
      </c>
      <c r="L1443" s="116">
        <v>0</v>
      </c>
      <c r="M1443" s="116">
        <v>0</v>
      </c>
      <c r="N1443" s="116">
        <v>0</v>
      </c>
      <c r="O1443" s="116">
        <v>0</v>
      </c>
      <c r="P1443" s="116">
        <v>0</v>
      </c>
      <c r="Q1443" s="27" t="str">
        <f t="shared" si="315"/>
        <v>Registered</v>
      </c>
      <c r="R1443" s="94">
        <f t="shared" si="318"/>
        <v>1</v>
      </c>
      <c r="S1443" s="95"/>
      <c r="T1443" s="117">
        <f t="shared" si="319"/>
        <v>0</v>
      </c>
      <c r="U1443" s="117">
        <f t="shared" si="320"/>
        <v>0</v>
      </c>
    </row>
    <row r="1444" spans="1:21" x14ac:dyDescent="0.3">
      <c r="A1444" s="114">
        <v>7618</v>
      </c>
      <c r="B1444" s="114" t="s">
        <v>1879</v>
      </c>
      <c r="C1444" s="114" t="s">
        <v>1880</v>
      </c>
      <c r="D1444" s="114" t="s">
        <v>4097</v>
      </c>
      <c r="E1444" s="114" t="s">
        <v>4098</v>
      </c>
      <c r="F1444" s="115">
        <v>45103</v>
      </c>
      <c r="G1444" s="114" t="s">
        <v>2091</v>
      </c>
      <c r="H1444" s="116">
        <v>5719643</v>
      </c>
      <c r="I1444" s="116">
        <v>5719643</v>
      </c>
      <c r="J1444" s="116">
        <v>5719643</v>
      </c>
      <c r="K1444" s="116">
        <v>0</v>
      </c>
      <c r="L1444" s="116">
        <v>0</v>
      </c>
      <c r="M1444" s="116">
        <v>0</v>
      </c>
      <c r="N1444" s="116">
        <v>0</v>
      </c>
      <c r="O1444" s="116">
        <v>0</v>
      </c>
      <c r="P1444" s="116">
        <v>0</v>
      </c>
      <c r="Q1444" s="27" t="str">
        <f t="shared" si="315"/>
        <v>Registered</v>
      </c>
      <c r="R1444" s="94">
        <f t="shared" si="318"/>
        <v>1</v>
      </c>
      <c r="S1444" s="95"/>
      <c r="T1444" s="117">
        <f t="shared" si="319"/>
        <v>0</v>
      </c>
      <c r="U1444" s="117">
        <f t="shared" si="320"/>
        <v>0</v>
      </c>
    </row>
    <row r="1445" spans="1:21" x14ac:dyDescent="0.3">
      <c r="A1445" s="114">
        <v>7619</v>
      </c>
      <c r="B1445" s="114" t="s">
        <v>1879</v>
      </c>
      <c r="C1445" s="114" t="s">
        <v>1880</v>
      </c>
      <c r="D1445" s="114" t="s">
        <v>10053</v>
      </c>
      <c r="E1445" s="114" t="s">
        <v>2220</v>
      </c>
      <c r="F1445" s="115">
        <v>44926</v>
      </c>
      <c r="G1445" s="114" t="s">
        <v>7492</v>
      </c>
      <c r="H1445" s="116">
        <v>7371429</v>
      </c>
      <c r="I1445" s="116">
        <v>7371429</v>
      </c>
      <c r="J1445" s="116">
        <v>7371429</v>
      </c>
      <c r="K1445" s="116">
        <v>0</v>
      </c>
      <c r="L1445" s="116">
        <v>0</v>
      </c>
      <c r="M1445" s="116">
        <v>0</v>
      </c>
      <c r="N1445" s="116">
        <v>0</v>
      </c>
      <c r="O1445" s="116">
        <v>0</v>
      </c>
      <c r="P1445" s="116">
        <v>0</v>
      </c>
      <c r="Q1445" s="27" t="str">
        <f t="shared" si="315"/>
        <v>Registered</v>
      </c>
      <c r="R1445" s="94">
        <f t="shared" si="318"/>
        <v>1</v>
      </c>
      <c r="S1445" s="95"/>
      <c r="T1445" s="117">
        <f t="shared" si="319"/>
        <v>0</v>
      </c>
      <c r="U1445" s="117">
        <f t="shared" si="320"/>
        <v>0</v>
      </c>
    </row>
    <row r="1446" spans="1:21" x14ac:dyDescent="0.3">
      <c r="A1446" s="114">
        <v>7620</v>
      </c>
      <c r="B1446" s="114" t="s">
        <v>1879</v>
      </c>
      <c r="C1446" s="114" t="s">
        <v>1880</v>
      </c>
      <c r="D1446" s="114" t="s">
        <v>2651</v>
      </c>
      <c r="E1446" s="114" t="s">
        <v>2652</v>
      </c>
      <c r="F1446" s="115">
        <v>45045</v>
      </c>
      <c r="G1446" s="114" t="s">
        <v>2653</v>
      </c>
      <c r="H1446" s="116">
        <v>5585714</v>
      </c>
      <c r="I1446" s="116">
        <v>5585714</v>
      </c>
      <c r="J1446" s="116">
        <v>5585714</v>
      </c>
      <c r="K1446" s="116">
        <v>0</v>
      </c>
      <c r="L1446" s="116">
        <v>0</v>
      </c>
      <c r="M1446" s="116">
        <v>0</v>
      </c>
      <c r="N1446" s="116">
        <v>0</v>
      </c>
      <c r="O1446" s="116">
        <v>0</v>
      </c>
      <c r="P1446" s="116">
        <v>0</v>
      </c>
      <c r="Q1446" s="27" t="str">
        <f t="shared" si="315"/>
        <v>Registered</v>
      </c>
      <c r="R1446" s="94">
        <f t="shared" si="318"/>
        <v>1</v>
      </c>
      <c r="S1446" s="95"/>
      <c r="T1446" s="117">
        <f t="shared" si="319"/>
        <v>0</v>
      </c>
      <c r="U1446" s="117">
        <f t="shared" si="320"/>
        <v>0</v>
      </c>
    </row>
    <row r="1447" spans="1:21" x14ac:dyDescent="0.3">
      <c r="A1447" s="114">
        <v>7621</v>
      </c>
      <c r="B1447" s="114" t="s">
        <v>1879</v>
      </c>
      <c r="C1447" s="114" t="s">
        <v>1880</v>
      </c>
      <c r="D1447" s="114" t="s">
        <v>2162</v>
      </c>
      <c r="E1447" s="114" t="s">
        <v>2163</v>
      </c>
      <c r="F1447" s="115">
        <v>45012</v>
      </c>
      <c r="G1447" s="114" t="s">
        <v>2164</v>
      </c>
      <c r="H1447" s="116">
        <v>8308929</v>
      </c>
      <c r="I1447" s="116">
        <v>8308929</v>
      </c>
      <c r="J1447" s="116">
        <v>8308929</v>
      </c>
      <c r="K1447" s="116">
        <v>0</v>
      </c>
      <c r="L1447" s="116">
        <v>0</v>
      </c>
      <c r="M1447" s="116">
        <v>0</v>
      </c>
      <c r="N1447" s="116">
        <v>0</v>
      </c>
      <c r="O1447" s="116">
        <v>0</v>
      </c>
      <c r="P1447" s="116">
        <v>0</v>
      </c>
      <c r="Q1447" s="27" t="str">
        <f t="shared" si="315"/>
        <v>Registered</v>
      </c>
      <c r="R1447" s="94">
        <f t="shared" si="318"/>
        <v>1</v>
      </c>
      <c r="S1447" s="95"/>
      <c r="T1447" s="117">
        <f t="shared" si="319"/>
        <v>0</v>
      </c>
      <c r="U1447" s="117">
        <f t="shared" si="320"/>
        <v>0</v>
      </c>
    </row>
    <row r="1448" spans="1:21" x14ac:dyDescent="0.3">
      <c r="A1448" s="114">
        <v>7622</v>
      </c>
      <c r="B1448" s="114" t="s">
        <v>1879</v>
      </c>
      <c r="C1448" s="114" t="s">
        <v>1880</v>
      </c>
      <c r="D1448" s="114" t="s">
        <v>3570</v>
      </c>
      <c r="E1448" s="114" t="s">
        <v>3571</v>
      </c>
      <c r="F1448" s="115">
        <v>45117</v>
      </c>
      <c r="G1448" s="114" t="s">
        <v>2921</v>
      </c>
      <c r="H1448" s="116">
        <v>8226576</v>
      </c>
      <c r="I1448" s="116">
        <v>8226576</v>
      </c>
      <c r="J1448" s="116">
        <v>8226576</v>
      </c>
      <c r="K1448" s="116">
        <v>0</v>
      </c>
      <c r="L1448" s="116">
        <v>0</v>
      </c>
      <c r="M1448" s="116">
        <v>0</v>
      </c>
      <c r="N1448" s="116">
        <v>0</v>
      </c>
      <c r="O1448" s="116">
        <v>0</v>
      </c>
      <c r="P1448" s="116">
        <v>0</v>
      </c>
      <c r="Q1448" s="27" t="str">
        <f t="shared" si="315"/>
        <v>Registered</v>
      </c>
      <c r="R1448" s="94">
        <f t="shared" si="318"/>
        <v>1</v>
      </c>
      <c r="S1448" s="95"/>
      <c r="T1448" s="117">
        <f t="shared" si="319"/>
        <v>0</v>
      </c>
      <c r="U1448" s="117">
        <f t="shared" si="320"/>
        <v>0</v>
      </c>
    </row>
    <row r="1449" spans="1:21" x14ac:dyDescent="0.3">
      <c r="A1449" s="114">
        <v>7623</v>
      </c>
      <c r="B1449" s="114" t="s">
        <v>1879</v>
      </c>
      <c r="C1449" s="114" t="s">
        <v>1880</v>
      </c>
      <c r="D1449" s="114" t="s">
        <v>3057</v>
      </c>
      <c r="E1449" s="114" t="s">
        <v>3058</v>
      </c>
      <c r="F1449" s="115">
        <v>45075</v>
      </c>
      <c r="G1449" s="114" t="s">
        <v>2091</v>
      </c>
      <c r="H1449" s="116">
        <v>5801250</v>
      </c>
      <c r="I1449" s="116">
        <v>5801250</v>
      </c>
      <c r="J1449" s="116">
        <v>5801250</v>
      </c>
      <c r="K1449" s="116">
        <v>0</v>
      </c>
      <c r="L1449" s="116">
        <v>0</v>
      </c>
      <c r="M1449" s="116">
        <v>0</v>
      </c>
      <c r="N1449" s="116">
        <v>0</v>
      </c>
      <c r="O1449" s="116">
        <v>0</v>
      </c>
      <c r="P1449" s="116">
        <v>0</v>
      </c>
      <c r="Q1449" s="27" t="str">
        <f t="shared" si="315"/>
        <v>Registered</v>
      </c>
      <c r="R1449" s="94">
        <f t="shared" si="318"/>
        <v>1</v>
      </c>
      <c r="S1449" s="95"/>
      <c r="T1449" s="117">
        <f t="shared" si="319"/>
        <v>0</v>
      </c>
      <c r="U1449" s="117">
        <f t="shared" si="320"/>
        <v>0</v>
      </c>
    </row>
    <row r="1450" spans="1:21" x14ac:dyDescent="0.3">
      <c r="A1450" s="114">
        <v>7624</v>
      </c>
      <c r="B1450" s="114" t="s">
        <v>1879</v>
      </c>
      <c r="C1450" s="114" t="s">
        <v>1880</v>
      </c>
      <c r="D1450" s="114" t="s">
        <v>4089</v>
      </c>
      <c r="E1450" s="114" t="s">
        <v>4090</v>
      </c>
      <c r="F1450" s="115">
        <v>45045</v>
      </c>
      <c r="G1450" s="114" t="s">
        <v>4091</v>
      </c>
      <c r="H1450" s="116">
        <v>5746429</v>
      </c>
      <c r="I1450" s="116">
        <v>5746429</v>
      </c>
      <c r="J1450" s="116">
        <v>5746429</v>
      </c>
      <c r="K1450" s="116">
        <v>0</v>
      </c>
      <c r="L1450" s="116">
        <v>0</v>
      </c>
      <c r="M1450" s="116">
        <v>0</v>
      </c>
      <c r="N1450" s="116">
        <v>0</v>
      </c>
      <c r="O1450" s="116">
        <v>0</v>
      </c>
      <c r="P1450" s="116">
        <v>0</v>
      </c>
      <c r="Q1450" s="27" t="str">
        <f t="shared" si="315"/>
        <v>Registered</v>
      </c>
      <c r="R1450" s="94">
        <f t="shared" si="318"/>
        <v>1</v>
      </c>
      <c r="S1450" s="95"/>
      <c r="T1450" s="117">
        <f t="shared" si="319"/>
        <v>0</v>
      </c>
      <c r="U1450" s="117">
        <f t="shared" si="320"/>
        <v>0</v>
      </c>
    </row>
    <row r="1451" spans="1:21" x14ac:dyDescent="0.3">
      <c r="A1451" s="114">
        <v>7625</v>
      </c>
      <c r="B1451" s="114" t="s">
        <v>1879</v>
      </c>
      <c r="C1451" s="114" t="s">
        <v>1880</v>
      </c>
      <c r="D1451" s="114" t="s">
        <v>2628</v>
      </c>
      <c r="E1451" s="114" t="s">
        <v>2629</v>
      </c>
      <c r="F1451" s="115">
        <v>45008</v>
      </c>
      <c r="G1451" s="114" t="s">
        <v>2630</v>
      </c>
      <c r="H1451" s="116">
        <v>5684821</v>
      </c>
      <c r="I1451" s="116">
        <v>5684821</v>
      </c>
      <c r="J1451" s="116">
        <v>5684821</v>
      </c>
      <c r="K1451" s="116">
        <v>0</v>
      </c>
      <c r="L1451" s="116">
        <v>0</v>
      </c>
      <c r="M1451" s="116">
        <v>0</v>
      </c>
      <c r="N1451" s="116">
        <v>0</v>
      </c>
      <c r="O1451" s="116">
        <v>0</v>
      </c>
      <c r="P1451" s="116">
        <v>0</v>
      </c>
      <c r="Q1451" s="27" t="str">
        <f t="shared" si="315"/>
        <v>Registered</v>
      </c>
      <c r="R1451" s="94">
        <f t="shared" si="318"/>
        <v>1</v>
      </c>
      <c r="S1451" s="95"/>
      <c r="T1451" s="117">
        <f t="shared" si="319"/>
        <v>0</v>
      </c>
      <c r="U1451" s="117">
        <f t="shared" si="320"/>
        <v>0</v>
      </c>
    </row>
    <row r="1452" spans="1:21" x14ac:dyDescent="0.3">
      <c r="A1452" s="114">
        <v>7626</v>
      </c>
      <c r="B1452" s="114" t="s">
        <v>1879</v>
      </c>
      <c r="C1452" s="114" t="s">
        <v>1880</v>
      </c>
      <c r="D1452" s="114" t="s">
        <v>3467</v>
      </c>
      <c r="E1452" s="114" t="s">
        <v>3468</v>
      </c>
      <c r="F1452" s="115">
        <v>45098</v>
      </c>
      <c r="G1452" s="114" t="s">
        <v>3469</v>
      </c>
      <c r="H1452" s="116">
        <v>8621429</v>
      </c>
      <c r="I1452" s="116">
        <v>8621429</v>
      </c>
      <c r="J1452" s="116">
        <v>8621429</v>
      </c>
      <c r="K1452" s="116">
        <v>0</v>
      </c>
      <c r="L1452" s="116">
        <v>0</v>
      </c>
      <c r="M1452" s="116">
        <v>0</v>
      </c>
      <c r="N1452" s="116">
        <v>0</v>
      </c>
      <c r="O1452" s="116">
        <v>0</v>
      </c>
      <c r="P1452" s="116">
        <v>0</v>
      </c>
      <c r="Q1452" s="27" t="str">
        <f t="shared" si="315"/>
        <v>Registered</v>
      </c>
      <c r="R1452" s="94">
        <f t="shared" si="318"/>
        <v>1</v>
      </c>
      <c r="S1452" s="95"/>
      <c r="T1452" s="117">
        <f t="shared" si="319"/>
        <v>0</v>
      </c>
      <c r="U1452" s="117">
        <f t="shared" si="320"/>
        <v>0</v>
      </c>
    </row>
    <row r="1453" spans="1:21" x14ac:dyDescent="0.3">
      <c r="A1453" s="114">
        <v>7627</v>
      </c>
      <c r="B1453" s="114" t="s">
        <v>1879</v>
      </c>
      <c r="C1453" s="114" t="s">
        <v>1880</v>
      </c>
      <c r="D1453" s="114" t="s">
        <v>4083</v>
      </c>
      <c r="E1453" s="114" t="s">
        <v>4084</v>
      </c>
      <c r="F1453" s="115">
        <v>45016</v>
      </c>
      <c r="G1453" s="114" t="s">
        <v>2590</v>
      </c>
      <c r="H1453" s="116">
        <v>5809821</v>
      </c>
      <c r="I1453" s="116">
        <v>5809821</v>
      </c>
      <c r="J1453" s="116">
        <v>5809821</v>
      </c>
      <c r="K1453" s="116">
        <v>0</v>
      </c>
      <c r="L1453" s="116">
        <v>0</v>
      </c>
      <c r="M1453" s="116">
        <v>0</v>
      </c>
      <c r="N1453" s="116">
        <v>0</v>
      </c>
      <c r="O1453" s="116">
        <v>0</v>
      </c>
      <c r="P1453" s="116">
        <v>0</v>
      </c>
      <c r="Q1453" s="27" t="str">
        <f t="shared" si="315"/>
        <v>Registered</v>
      </c>
      <c r="R1453" s="94">
        <f t="shared" si="318"/>
        <v>1</v>
      </c>
      <c r="S1453" s="95"/>
      <c r="T1453" s="117">
        <f t="shared" si="319"/>
        <v>0</v>
      </c>
      <c r="U1453" s="117">
        <f t="shared" si="320"/>
        <v>0</v>
      </c>
    </row>
    <row r="1454" spans="1:21" x14ac:dyDescent="0.3">
      <c r="A1454" s="114">
        <v>7628</v>
      </c>
      <c r="B1454" s="114" t="s">
        <v>1879</v>
      </c>
      <c r="C1454" s="114" t="s">
        <v>1880</v>
      </c>
      <c r="D1454" s="114" t="s">
        <v>4120</v>
      </c>
      <c r="E1454" s="114" t="s">
        <v>290</v>
      </c>
      <c r="F1454" s="115">
        <v>45008</v>
      </c>
      <c r="G1454" s="114" t="s">
        <v>2541</v>
      </c>
      <c r="H1454" s="116">
        <v>5675000</v>
      </c>
      <c r="I1454" s="116">
        <v>5675000</v>
      </c>
      <c r="J1454" s="116">
        <v>5675000</v>
      </c>
      <c r="K1454" s="116">
        <v>0</v>
      </c>
      <c r="L1454" s="116">
        <v>0</v>
      </c>
      <c r="M1454" s="116">
        <v>0</v>
      </c>
      <c r="N1454" s="116">
        <v>0</v>
      </c>
      <c r="O1454" s="116">
        <v>0</v>
      </c>
      <c r="P1454" s="116">
        <v>0</v>
      </c>
      <c r="Q1454" s="27" t="str">
        <f t="shared" si="315"/>
        <v>Registered</v>
      </c>
      <c r="R1454" s="94">
        <f t="shared" si="318"/>
        <v>1</v>
      </c>
      <c r="S1454" s="95"/>
      <c r="T1454" s="117">
        <f t="shared" si="319"/>
        <v>0</v>
      </c>
      <c r="U1454" s="117">
        <f t="shared" si="320"/>
        <v>0</v>
      </c>
    </row>
    <row r="1455" spans="1:21" x14ac:dyDescent="0.3">
      <c r="A1455" s="114">
        <v>7629</v>
      </c>
      <c r="B1455" s="114" t="s">
        <v>1879</v>
      </c>
      <c r="C1455" s="114" t="s">
        <v>1880</v>
      </c>
      <c r="D1455" s="114" t="s">
        <v>4924</v>
      </c>
      <c r="E1455" s="114" t="s">
        <v>4925</v>
      </c>
      <c r="F1455" s="115">
        <v>45008</v>
      </c>
      <c r="G1455" s="114" t="s">
        <v>2632</v>
      </c>
      <c r="H1455" s="116">
        <v>5764286</v>
      </c>
      <c r="I1455" s="116">
        <v>5764286</v>
      </c>
      <c r="J1455" s="116">
        <v>5764286</v>
      </c>
      <c r="K1455" s="116">
        <v>0</v>
      </c>
      <c r="L1455" s="116">
        <v>0</v>
      </c>
      <c r="M1455" s="116">
        <v>0</v>
      </c>
      <c r="N1455" s="116">
        <v>0</v>
      </c>
      <c r="O1455" s="116">
        <v>0</v>
      </c>
      <c r="P1455" s="116">
        <v>0</v>
      </c>
      <c r="Q1455" s="27" t="str">
        <f t="shared" si="315"/>
        <v>Registered</v>
      </c>
      <c r="R1455" s="94">
        <f t="shared" si="318"/>
        <v>1</v>
      </c>
      <c r="S1455" s="95"/>
      <c r="T1455" s="117">
        <f t="shared" si="319"/>
        <v>0</v>
      </c>
      <c r="U1455" s="117">
        <f t="shared" si="320"/>
        <v>0</v>
      </c>
    </row>
    <row r="1456" spans="1:21" x14ac:dyDescent="0.3">
      <c r="A1456" s="114">
        <v>7630</v>
      </c>
      <c r="B1456" s="114" t="s">
        <v>1879</v>
      </c>
      <c r="C1456" s="114" t="s">
        <v>1880</v>
      </c>
      <c r="D1456" s="114" t="s">
        <v>4142</v>
      </c>
      <c r="E1456" s="114" t="s">
        <v>4143</v>
      </c>
      <c r="F1456" s="115">
        <v>44985</v>
      </c>
      <c r="G1456" s="114" t="s">
        <v>2647</v>
      </c>
      <c r="H1456" s="116">
        <v>5580250</v>
      </c>
      <c r="I1456" s="116">
        <v>5580250</v>
      </c>
      <c r="J1456" s="116">
        <v>5580250</v>
      </c>
      <c r="K1456" s="116">
        <v>0</v>
      </c>
      <c r="L1456" s="116">
        <v>0</v>
      </c>
      <c r="M1456" s="116">
        <v>0</v>
      </c>
      <c r="N1456" s="116">
        <v>0</v>
      </c>
      <c r="O1456" s="116">
        <v>0</v>
      </c>
      <c r="P1456" s="116">
        <v>0</v>
      </c>
      <c r="Q1456" s="27" t="str">
        <f t="shared" si="315"/>
        <v>Registered</v>
      </c>
      <c r="R1456" s="94">
        <f t="shared" si="318"/>
        <v>1</v>
      </c>
      <c r="S1456" s="95"/>
      <c r="T1456" s="117">
        <f t="shared" si="319"/>
        <v>0</v>
      </c>
      <c r="U1456" s="117">
        <f t="shared" si="320"/>
        <v>0</v>
      </c>
    </row>
    <row r="1457" spans="1:21" x14ac:dyDescent="0.3">
      <c r="A1457" s="114">
        <v>7631</v>
      </c>
      <c r="B1457" s="114" t="s">
        <v>1879</v>
      </c>
      <c r="C1457" s="114" t="s">
        <v>1880</v>
      </c>
      <c r="D1457" s="114" t="s">
        <v>2631</v>
      </c>
      <c r="E1457" s="114" t="s">
        <v>289</v>
      </c>
      <c r="F1457" s="115">
        <v>45008</v>
      </c>
      <c r="G1457" s="114" t="s">
        <v>2632</v>
      </c>
      <c r="H1457" s="116">
        <v>5684821</v>
      </c>
      <c r="I1457" s="116">
        <v>5684821</v>
      </c>
      <c r="J1457" s="116">
        <v>5684821</v>
      </c>
      <c r="K1457" s="116">
        <v>0</v>
      </c>
      <c r="L1457" s="116">
        <v>0</v>
      </c>
      <c r="M1457" s="116">
        <v>0</v>
      </c>
      <c r="N1457" s="116">
        <v>0</v>
      </c>
      <c r="O1457" s="116">
        <v>0</v>
      </c>
      <c r="P1457" s="116">
        <v>0</v>
      </c>
      <c r="Q1457" s="27" t="str">
        <f t="shared" si="315"/>
        <v>Registered</v>
      </c>
      <c r="R1457" s="94">
        <f t="shared" si="318"/>
        <v>1</v>
      </c>
      <c r="S1457" s="95"/>
      <c r="T1457" s="117">
        <f t="shared" si="319"/>
        <v>0</v>
      </c>
      <c r="U1457" s="117">
        <f t="shared" si="320"/>
        <v>0</v>
      </c>
    </row>
    <row r="1458" spans="1:21" x14ac:dyDescent="0.3">
      <c r="A1458" s="114">
        <v>7632</v>
      </c>
      <c r="B1458" s="114" t="s">
        <v>1879</v>
      </c>
      <c r="C1458" s="114" t="s">
        <v>1880</v>
      </c>
      <c r="D1458" s="114" t="s">
        <v>3102</v>
      </c>
      <c r="E1458" s="114" t="s">
        <v>3103</v>
      </c>
      <c r="F1458" s="115">
        <v>45016</v>
      </c>
      <c r="G1458" s="114" t="s">
        <v>3104</v>
      </c>
      <c r="H1458" s="116">
        <v>5719643</v>
      </c>
      <c r="I1458" s="116">
        <v>5719643</v>
      </c>
      <c r="J1458" s="116">
        <v>5719643</v>
      </c>
      <c r="K1458" s="116">
        <v>0</v>
      </c>
      <c r="L1458" s="116">
        <v>0</v>
      </c>
      <c r="M1458" s="116">
        <v>0</v>
      </c>
      <c r="N1458" s="116">
        <v>0</v>
      </c>
      <c r="O1458" s="116">
        <v>0</v>
      </c>
      <c r="P1458" s="116">
        <v>0</v>
      </c>
      <c r="Q1458" s="27" t="str">
        <f t="shared" si="315"/>
        <v>Registered</v>
      </c>
      <c r="R1458" s="94">
        <f t="shared" si="318"/>
        <v>1</v>
      </c>
      <c r="S1458" s="95"/>
      <c r="T1458" s="117">
        <f t="shared" si="319"/>
        <v>0</v>
      </c>
      <c r="U1458" s="117">
        <f t="shared" si="320"/>
        <v>0</v>
      </c>
    </row>
    <row r="1459" spans="1:21" x14ac:dyDescent="0.3">
      <c r="A1459" s="114">
        <v>7633</v>
      </c>
      <c r="B1459" s="114" t="s">
        <v>1879</v>
      </c>
      <c r="C1459" s="114" t="s">
        <v>1880</v>
      </c>
      <c r="D1459" s="114" t="s">
        <v>2638</v>
      </c>
      <c r="E1459" s="114" t="s">
        <v>2639</v>
      </c>
      <c r="F1459" s="115">
        <v>44904</v>
      </c>
      <c r="G1459" s="114" t="s">
        <v>2308</v>
      </c>
      <c r="H1459" s="116">
        <v>8488393</v>
      </c>
      <c r="I1459" s="116">
        <v>8488393</v>
      </c>
      <c r="J1459" s="116">
        <v>8488393</v>
      </c>
      <c r="K1459" s="116">
        <v>0</v>
      </c>
      <c r="L1459" s="116">
        <v>0</v>
      </c>
      <c r="M1459" s="116">
        <v>0</v>
      </c>
      <c r="N1459" s="116">
        <v>0</v>
      </c>
      <c r="O1459" s="116">
        <v>0</v>
      </c>
      <c r="P1459" s="116">
        <v>0</v>
      </c>
      <c r="Q1459" s="27" t="str">
        <f t="shared" si="315"/>
        <v>Registered</v>
      </c>
      <c r="R1459" s="94">
        <f t="shared" si="318"/>
        <v>1</v>
      </c>
      <c r="S1459" s="95"/>
      <c r="T1459" s="117">
        <f t="shared" si="319"/>
        <v>0</v>
      </c>
      <c r="U1459" s="117">
        <f t="shared" si="320"/>
        <v>0</v>
      </c>
    </row>
    <row r="1460" spans="1:21" x14ac:dyDescent="0.3">
      <c r="A1460" s="114">
        <v>7634</v>
      </c>
      <c r="B1460" s="114" t="s">
        <v>1879</v>
      </c>
      <c r="C1460" s="114" t="s">
        <v>1880</v>
      </c>
      <c r="D1460" s="114" t="s">
        <v>3121</v>
      </c>
      <c r="E1460" s="114" t="s">
        <v>3122</v>
      </c>
      <c r="F1460" s="115">
        <v>44970</v>
      </c>
      <c r="G1460" s="114" t="s">
        <v>2533</v>
      </c>
      <c r="H1460" s="116">
        <v>5675000</v>
      </c>
      <c r="I1460" s="116">
        <v>5675000</v>
      </c>
      <c r="J1460" s="116">
        <v>5675000</v>
      </c>
      <c r="K1460" s="116">
        <v>0</v>
      </c>
      <c r="L1460" s="116">
        <v>0</v>
      </c>
      <c r="M1460" s="116">
        <v>0</v>
      </c>
      <c r="N1460" s="116">
        <v>0</v>
      </c>
      <c r="O1460" s="116">
        <v>0</v>
      </c>
      <c r="P1460" s="116">
        <v>0</v>
      </c>
      <c r="Q1460" s="27" t="str">
        <f t="shared" si="315"/>
        <v>Registered</v>
      </c>
      <c r="R1460" s="94">
        <f t="shared" si="318"/>
        <v>1</v>
      </c>
      <c r="S1460" s="95"/>
      <c r="T1460" s="117">
        <f t="shared" si="319"/>
        <v>0</v>
      </c>
      <c r="U1460" s="117">
        <f t="shared" si="320"/>
        <v>0</v>
      </c>
    </row>
    <row r="1461" spans="1:21" x14ac:dyDescent="0.3">
      <c r="A1461" s="114">
        <v>7635</v>
      </c>
      <c r="B1461" s="114" t="s">
        <v>1879</v>
      </c>
      <c r="C1461" s="114" t="s">
        <v>1880</v>
      </c>
      <c r="D1461" s="114" t="s">
        <v>2855</v>
      </c>
      <c r="E1461" s="114" t="s">
        <v>2856</v>
      </c>
      <c r="F1461" s="115">
        <v>44943</v>
      </c>
      <c r="G1461" s="114" t="s">
        <v>1365</v>
      </c>
      <c r="H1461" s="116">
        <v>6854464</v>
      </c>
      <c r="I1461" s="116">
        <v>6854464</v>
      </c>
      <c r="J1461" s="116">
        <v>6854464</v>
      </c>
      <c r="K1461" s="116">
        <v>0</v>
      </c>
      <c r="L1461" s="116">
        <v>0</v>
      </c>
      <c r="M1461" s="116">
        <v>0</v>
      </c>
      <c r="N1461" s="116">
        <v>0</v>
      </c>
      <c r="O1461" s="116">
        <v>0</v>
      </c>
      <c r="P1461" s="116">
        <v>0</v>
      </c>
      <c r="Q1461" s="27" t="str">
        <f t="shared" si="315"/>
        <v>Registered</v>
      </c>
      <c r="R1461" s="94">
        <f t="shared" si="318"/>
        <v>1</v>
      </c>
      <c r="S1461" s="95"/>
      <c r="T1461" s="117">
        <f t="shared" si="319"/>
        <v>0</v>
      </c>
      <c r="U1461" s="117">
        <f t="shared" si="320"/>
        <v>0</v>
      </c>
    </row>
    <row r="1462" spans="1:21" x14ac:dyDescent="0.3">
      <c r="A1462" s="114">
        <v>7636</v>
      </c>
      <c r="B1462" s="114" t="s">
        <v>1879</v>
      </c>
      <c r="C1462" s="114" t="s">
        <v>1880</v>
      </c>
      <c r="D1462" s="114" t="s">
        <v>3197</v>
      </c>
      <c r="E1462" s="114" t="s">
        <v>3198</v>
      </c>
      <c r="F1462" s="115">
        <v>44895</v>
      </c>
      <c r="G1462" s="114" t="s">
        <v>2541</v>
      </c>
      <c r="H1462" s="116">
        <v>5496429</v>
      </c>
      <c r="I1462" s="116">
        <v>5496429</v>
      </c>
      <c r="J1462" s="116">
        <v>5496429</v>
      </c>
      <c r="K1462" s="116">
        <v>0</v>
      </c>
      <c r="L1462" s="116">
        <v>0</v>
      </c>
      <c r="M1462" s="116">
        <v>0</v>
      </c>
      <c r="N1462" s="116">
        <v>0</v>
      </c>
      <c r="O1462" s="116">
        <v>0</v>
      </c>
      <c r="P1462" s="116">
        <v>0</v>
      </c>
      <c r="Q1462" s="27" t="str">
        <f t="shared" si="315"/>
        <v>Registered</v>
      </c>
      <c r="R1462" s="94">
        <f t="shared" si="318"/>
        <v>1</v>
      </c>
      <c r="S1462" s="95"/>
      <c r="T1462" s="117">
        <f t="shared" si="319"/>
        <v>0</v>
      </c>
      <c r="U1462" s="117">
        <f t="shared" si="320"/>
        <v>0</v>
      </c>
    </row>
    <row r="1463" spans="1:21" x14ac:dyDescent="0.3">
      <c r="A1463" s="114">
        <v>7637</v>
      </c>
      <c r="B1463" s="114" t="s">
        <v>1879</v>
      </c>
      <c r="C1463" s="114" t="s">
        <v>1880</v>
      </c>
      <c r="D1463" s="114" t="s">
        <v>2614</v>
      </c>
      <c r="E1463" s="114" t="s">
        <v>2615</v>
      </c>
      <c r="F1463" s="115">
        <v>44985</v>
      </c>
      <c r="G1463" s="114" t="s">
        <v>2616</v>
      </c>
      <c r="H1463" s="116">
        <v>8596600</v>
      </c>
      <c r="I1463" s="116">
        <v>8596600</v>
      </c>
      <c r="J1463" s="116">
        <v>8596600</v>
      </c>
      <c r="K1463" s="116">
        <v>0</v>
      </c>
      <c r="L1463" s="116">
        <v>0</v>
      </c>
      <c r="M1463" s="116">
        <v>0</v>
      </c>
      <c r="N1463" s="116">
        <v>0</v>
      </c>
      <c r="O1463" s="116">
        <v>0</v>
      </c>
      <c r="P1463" s="116">
        <v>0</v>
      </c>
      <c r="Q1463" s="27" t="str">
        <f t="shared" si="315"/>
        <v>Registered</v>
      </c>
      <c r="R1463" s="94">
        <f t="shared" si="318"/>
        <v>1</v>
      </c>
      <c r="S1463" s="95"/>
      <c r="T1463" s="117">
        <f t="shared" si="319"/>
        <v>0</v>
      </c>
      <c r="U1463" s="117">
        <f t="shared" si="320"/>
        <v>0</v>
      </c>
    </row>
    <row r="1464" spans="1:21" s="101" customFormat="1" x14ac:dyDescent="0.3">
      <c r="A1464" s="99">
        <v>1110</v>
      </c>
      <c r="B1464" s="99" t="s">
        <v>1719</v>
      </c>
      <c r="C1464" s="99" t="s">
        <v>85</v>
      </c>
      <c r="D1464" s="99" t="s">
        <v>4823</v>
      </c>
      <c r="E1464" s="99" t="s">
        <v>4824</v>
      </c>
      <c r="F1464" s="100">
        <v>43538</v>
      </c>
      <c r="G1464" s="99" t="s">
        <v>1898</v>
      </c>
      <c r="H1464" s="96">
        <v>3000000</v>
      </c>
      <c r="I1464" s="96">
        <f>H1464*R1464</f>
        <v>3000000</v>
      </c>
      <c r="J1464" s="96">
        <v>2992716</v>
      </c>
      <c r="K1464" s="96">
        <f>I1464-J1464</f>
        <v>7284</v>
      </c>
      <c r="L1464" s="97">
        <f>IF(AND($S1464&gt;=0,$S1464&lt;=30),$K1464,0)</f>
        <v>0</v>
      </c>
      <c r="M1464" s="97">
        <f>IF(AND($S1464&gt;=31,$S1464&lt;=60),$K1464,0)</f>
        <v>0</v>
      </c>
      <c r="N1464" s="97">
        <f>IF(AND($S1464&gt;=61,$S1464&lt;=90),$K1464,0)</f>
        <v>0</v>
      </c>
      <c r="O1464" s="97">
        <f>IF(AND($S1464&gt;=91,$S1464&lt;=120),$K1464,0)</f>
        <v>0</v>
      </c>
      <c r="P1464" s="98">
        <f>IF($S1464&gt;120,$K1464,0)</f>
        <v>7284</v>
      </c>
      <c r="Q1464" s="101" t="str">
        <f t="shared" si="315"/>
        <v>Unregistered</v>
      </c>
      <c r="R1464" s="102">
        <v>1</v>
      </c>
      <c r="S1464" s="95">
        <f>DATE(2026,6,30)-F1464</f>
        <v>2665</v>
      </c>
    </row>
    <row r="1465" spans="1:21" x14ac:dyDescent="0.3">
      <c r="A1465" s="114">
        <v>2716</v>
      </c>
      <c r="B1465" s="114" t="s">
        <v>1719</v>
      </c>
      <c r="C1465" s="114" t="s">
        <v>85</v>
      </c>
      <c r="D1465" s="114" t="s">
        <v>5189</v>
      </c>
      <c r="E1465" s="114" t="s">
        <v>5190</v>
      </c>
      <c r="F1465" s="115">
        <v>44739</v>
      </c>
      <c r="G1465" s="114" t="s">
        <v>2325</v>
      </c>
      <c r="H1465" s="116">
        <v>2057000</v>
      </c>
      <c r="I1465" s="116">
        <v>2057000</v>
      </c>
      <c r="J1465" s="116">
        <v>2057000</v>
      </c>
      <c r="K1465" s="116">
        <v>0</v>
      </c>
      <c r="L1465" s="116">
        <v>0</v>
      </c>
      <c r="M1465" s="116">
        <v>0</v>
      </c>
      <c r="N1465" s="116">
        <v>0</v>
      </c>
      <c r="O1465" s="116">
        <v>0</v>
      </c>
      <c r="P1465" s="116">
        <v>0</v>
      </c>
      <c r="Q1465" s="27" t="str">
        <f t="shared" si="315"/>
        <v>Registered</v>
      </c>
      <c r="R1465" s="94">
        <f t="shared" si="318"/>
        <v>1</v>
      </c>
      <c r="S1465" s="95"/>
      <c r="T1465" s="117">
        <f t="shared" ref="T1465:T1492" si="321">L1465+M1465+N1465+O1465+P1465</f>
        <v>0</v>
      </c>
      <c r="U1465" s="117">
        <f t="shared" ref="U1465:U1492" si="322">K1465-T1465</f>
        <v>0</v>
      </c>
    </row>
    <row r="1466" spans="1:21" x14ac:dyDescent="0.3">
      <c r="A1466" s="114">
        <v>2717</v>
      </c>
      <c r="B1466" s="114" t="s">
        <v>1719</v>
      </c>
      <c r="C1466" s="114" t="s">
        <v>85</v>
      </c>
      <c r="D1466" s="114" t="s">
        <v>5191</v>
      </c>
      <c r="E1466" s="114" t="s">
        <v>5192</v>
      </c>
      <c r="F1466" s="115">
        <v>44078</v>
      </c>
      <c r="G1466" s="114" t="s">
        <v>5193</v>
      </c>
      <c r="H1466" s="116">
        <v>2000000</v>
      </c>
      <c r="I1466" s="116">
        <v>2000000</v>
      </c>
      <c r="J1466" s="116">
        <v>2000000</v>
      </c>
      <c r="K1466" s="116">
        <v>0</v>
      </c>
      <c r="L1466" s="116">
        <v>0</v>
      </c>
      <c r="M1466" s="116">
        <v>0</v>
      </c>
      <c r="N1466" s="116">
        <v>0</v>
      </c>
      <c r="O1466" s="116">
        <v>0</v>
      </c>
      <c r="P1466" s="116">
        <v>0</v>
      </c>
      <c r="Q1466" s="27" t="str">
        <f t="shared" si="315"/>
        <v>Registered</v>
      </c>
      <c r="R1466" s="94">
        <f t="shared" si="318"/>
        <v>1</v>
      </c>
      <c r="S1466" s="95"/>
      <c r="T1466" s="117">
        <f t="shared" si="321"/>
        <v>0</v>
      </c>
      <c r="U1466" s="117">
        <f t="shared" si="322"/>
        <v>0</v>
      </c>
    </row>
    <row r="1467" spans="1:21" x14ac:dyDescent="0.3">
      <c r="A1467" s="114">
        <v>2718</v>
      </c>
      <c r="B1467" s="114" t="s">
        <v>1719</v>
      </c>
      <c r="C1467" s="114" t="s">
        <v>85</v>
      </c>
      <c r="D1467" s="114" t="s">
        <v>5194</v>
      </c>
      <c r="E1467" s="114" t="s">
        <v>5195</v>
      </c>
      <c r="F1467" s="115">
        <v>44408</v>
      </c>
      <c r="G1467" s="114" t="s">
        <v>5196</v>
      </c>
      <c r="H1467" s="116">
        <v>2121698</v>
      </c>
      <c r="I1467" s="116">
        <v>2121698</v>
      </c>
      <c r="J1467" s="116">
        <v>2121698</v>
      </c>
      <c r="K1467" s="116">
        <v>0</v>
      </c>
      <c r="L1467" s="116">
        <v>0</v>
      </c>
      <c r="M1467" s="116">
        <v>0</v>
      </c>
      <c r="N1467" s="116">
        <v>0</v>
      </c>
      <c r="O1467" s="116">
        <v>0</v>
      </c>
      <c r="P1467" s="116">
        <v>0</v>
      </c>
      <c r="Q1467" s="27" t="str">
        <f t="shared" si="315"/>
        <v>Registered</v>
      </c>
      <c r="R1467" s="94">
        <f t="shared" si="318"/>
        <v>1</v>
      </c>
      <c r="S1467" s="95"/>
      <c r="T1467" s="117">
        <f t="shared" si="321"/>
        <v>0</v>
      </c>
      <c r="U1467" s="117">
        <f t="shared" si="322"/>
        <v>0</v>
      </c>
    </row>
    <row r="1468" spans="1:21" x14ac:dyDescent="0.3">
      <c r="A1468" s="114">
        <v>2719</v>
      </c>
      <c r="B1468" s="114" t="s">
        <v>1719</v>
      </c>
      <c r="C1468" s="114" t="s">
        <v>85</v>
      </c>
      <c r="D1468" s="114" t="s">
        <v>5197</v>
      </c>
      <c r="E1468" s="114" t="s">
        <v>5198</v>
      </c>
      <c r="F1468" s="115">
        <v>44663</v>
      </c>
      <c r="G1468" s="114" t="s">
        <v>5089</v>
      </c>
      <c r="H1468" s="116">
        <v>2019600</v>
      </c>
      <c r="I1468" s="116">
        <v>2019600</v>
      </c>
      <c r="J1468" s="116">
        <v>2019600</v>
      </c>
      <c r="K1468" s="116">
        <v>0</v>
      </c>
      <c r="L1468" s="116">
        <v>0</v>
      </c>
      <c r="M1468" s="116">
        <v>0</v>
      </c>
      <c r="N1468" s="116">
        <v>0</v>
      </c>
      <c r="O1468" s="116">
        <v>0</v>
      </c>
      <c r="P1468" s="116">
        <v>0</v>
      </c>
      <c r="Q1468" s="27" t="str">
        <f t="shared" si="315"/>
        <v>Registered</v>
      </c>
      <c r="R1468" s="94">
        <f t="shared" si="318"/>
        <v>1</v>
      </c>
      <c r="S1468" s="95"/>
      <c r="T1468" s="117">
        <f t="shared" si="321"/>
        <v>0</v>
      </c>
      <c r="U1468" s="117">
        <f t="shared" si="322"/>
        <v>0</v>
      </c>
    </row>
    <row r="1469" spans="1:21" x14ac:dyDescent="0.3">
      <c r="A1469" s="114">
        <v>2720</v>
      </c>
      <c r="B1469" s="114" t="s">
        <v>1719</v>
      </c>
      <c r="C1469" s="114" t="s">
        <v>85</v>
      </c>
      <c r="D1469" s="114" t="s">
        <v>5199</v>
      </c>
      <c r="E1469" s="114" t="s">
        <v>5124</v>
      </c>
      <c r="F1469" s="115">
        <v>44522</v>
      </c>
      <c r="G1469" s="114" t="s">
        <v>5125</v>
      </c>
      <c r="H1469" s="116">
        <v>1870000</v>
      </c>
      <c r="I1469" s="116">
        <v>1870000</v>
      </c>
      <c r="J1469" s="116">
        <v>1870000</v>
      </c>
      <c r="K1469" s="116">
        <v>0</v>
      </c>
      <c r="L1469" s="116">
        <v>0</v>
      </c>
      <c r="M1469" s="116">
        <v>0</v>
      </c>
      <c r="N1469" s="116">
        <v>0</v>
      </c>
      <c r="O1469" s="116">
        <v>0</v>
      </c>
      <c r="P1469" s="116">
        <v>0</v>
      </c>
      <c r="Q1469" s="27" t="str">
        <f t="shared" si="315"/>
        <v>Registered</v>
      </c>
      <c r="R1469" s="94">
        <f t="shared" si="318"/>
        <v>1</v>
      </c>
      <c r="S1469" s="95"/>
      <c r="T1469" s="117">
        <f t="shared" si="321"/>
        <v>0</v>
      </c>
      <c r="U1469" s="117">
        <f t="shared" si="322"/>
        <v>0</v>
      </c>
    </row>
    <row r="1470" spans="1:21" x14ac:dyDescent="0.3">
      <c r="A1470" s="114">
        <v>2721</v>
      </c>
      <c r="B1470" s="114" t="s">
        <v>1719</v>
      </c>
      <c r="C1470" s="114" t="s">
        <v>85</v>
      </c>
      <c r="D1470" s="114" t="s">
        <v>5200</v>
      </c>
      <c r="E1470" s="114" t="s">
        <v>5201</v>
      </c>
      <c r="F1470" s="115">
        <v>42509</v>
      </c>
      <c r="G1470" s="114" t="s">
        <v>5079</v>
      </c>
      <c r="H1470" s="116">
        <v>2100000</v>
      </c>
      <c r="I1470" s="116">
        <v>2100000</v>
      </c>
      <c r="J1470" s="116">
        <v>2100000</v>
      </c>
      <c r="K1470" s="116">
        <v>0</v>
      </c>
      <c r="L1470" s="116">
        <v>0</v>
      </c>
      <c r="M1470" s="116">
        <v>0</v>
      </c>
      <c r="N1470" s="116">
        <v>0</v>
      </c>
      <c r="O1470" s="116">
        <v>0</v>
      </c>
      <c r="P1470" s="116">
        <v>0</v>
      </c>
      <c r="Q1470" s="27" t="str">
        <f t="shared" si="315"/>
        <v>Registered</v>
      </c>
      <c r="R1470" s="94">
        <f t="shared" si="318"/>
        <v>1</v>
      </c>
      <c r="S1470" s="95"/>
      <c r="T1470" s="117">
        <f t="shared" si="321"/>
        <v>0</v>
      </c>
      <c r="U1470" s="117">
        <f t="shared" si="322"/>
        <v>0</v>
      </c>
    </row>
    <row r="1471" spans="1:21" x14ac:dyDescent="0.3">
      <c r="A1471" s="114">
        <v>2722</v>
      </c>
      <c r="B1471" s="114" t="s">
        <v>1719</v>
      </c>
      <c r="C1471" s="114" t="s">
        <v>85</v>
      </c>
      <c r="D1471" s="114" t="s">
        <v>5202</v>
      </c>
      <c r="E1471" s="114" t="s">
        <v>5203</v>
      </c>
      <c r="F1471" s="115">
        <v>44500</v>
      </c>
      <c r="G1471" s="114" t="s">
        <v>5204</v>
      </c>
      <c r="H1471" s="116">
        <v>2030000</v>
      </c>
      <c r="I1471" s="116">
        <v>2030000</v>
      </c>
      <c r="J1471" s="116">
        <v>2030000</v>
      </c>
      <c r="K1471" s="116">
        <v>0</v>
      </c>
      <c r="L1471" s="116">
        <v>0</v>
      </c>
      <c r="M1471" s="116">
        <v>0</v>
      </c>
      <c r="N1471" s="116">
        <v>0</v>
      </c>
      <c r="O1471" s="116">
        <v>0</v>
      </c>
      <c r="P1471" s="116">
        <v>0</v>
      </c>
      <c r="Q1471" s="27" t="str">
        <f t="shared" si="315"/>
        <v>Registered</v>
      </c>
      <c r="R1471" s="94">
        <f t="shared" si="318"/>
        <v>1</v>
      </c>
      <c r="S1471" s="95"/>
      <c r="T1471" s="117">
        <f t="shared" si="321"/>
        <v>0</v>
      </c>
      <c r="U1471" s="117">
        <f t="shared" si="322"/>
        <v>0</v>
      </c>
    </row>
    <row r="1472" spans="1:21" x14ac:dyDescent="0.3">
      <c r="A1472" s="114">
        <v>2723</v>
      </c>
      <c r="B1472" s="114" t="s">
        <v>1719</v>
      </c>
      <c r="C1472" s="114" t="s">
        <v>85</v>
      </c>
      <c r="D1472" s="114" t="s">
        <v>5205</v>
      </c>
      <c r="E1472" s="114" t="s">
        <v>5206</v>
      </c>
      <c r="F1472" s="115">
        <v>44500</v>
      </c>
      <c r="G1472" s="114" t="s">
        <v>5204</v>
      </c>
      <c r="H1472" s="116">
        <v>2030000</v>
      </c>
      <c r="I1472" s="116">
        <v>2030000</v>
      </c>
      <c r="J1472" s="116">
        <v>2030000</v>
      </c>
      <c r="K1472" s="116">
        <v>0</v>
      </c>
      <c r="L1472" s="116">
        <v>0</v>
      </c>
      <c r="M1472" s="116">
        <v>0</v>
      </c>
      <c r="N1472" s="116">
        <v>0</v>
      </c>
      <c r="O1472" s="116">
        <v>0</v>
      </c>
      <c r="P1472" s="116">
        <v>0</v>
      </c>
      <c r="Q1472" s="27" t="str">
        <f t="shared" si="315"/>
        <v>Registered</v>
      </c>
      <c r="R1472" s="94">
        <f t="shared" si="318"/>
        <v>1</v>
      </c>
      <c r="S1472" s="95"/>
      <c r="T1472" s="117">
        <f t="shared" si="321"/>
        <v>0</v>
      </c>
      <c r="U1472" s="117">
        <f t="shared" si="322"/>
        <v>0</v>
      </c>
    </row>
    <row r="1473" spans="1:21" x14ac:dyDescent="0.3">
      <c r="A1473" s="114">
        <v>2724</v>
      </c>
      <c r="B1473" s="114" t="s">
        <v>1719</v>
      </c>
      <c r="C1473" s="114" t="s">
        <v>85</v>
      </c>
      <c r="D1473" s="114" t="s">
        <v>5207</v>
      </c>
      <c r="E1473" s="114" t="s">
        <v>5208</v>
      </c>
      <c r="F1473" s="115">
        <v>44404</v>
      </c>
      <c r="G1473" s="114" t="s">
        <v>5209</v>
      </c>
      <c r="H1473" s="116">
        <v>2451650</v>
      </c>
      <c r="I1473" s="116">
        <v>2451650</v>
      </c>
      <c r="J1473" s="116">
        <v>2451650</v>
      </c>
      <c r="K1473" s="116">
        <v>0</v>
      </c>
      <c r="L1473" s="116">
        <v>0</v>
      </c>
      <c r="M1473" s="116">
        <v>0</v>
      </c>
      <c r="N1473" s="116">
        <v>0</v>
      </c>
      <c r="O1473" s="116">
        <v>0</v>
      </c>
      <c r="P1473" s="116">
        <v>0</v>
      </c>
      <c r="Q1473" s="27" t="str">
        <f t="shared" si="315"/>
        <v>Registered</v>
      </c>
      <c r="R1473" s="94">
        <f t="shared" si="318"/>
        <v>1</v>
      </c>
      <c r="S1473" s="95"/>
      <c r="T1473" s="117">
        <f t="shared" si="321"/>
        <v>0</v>
      </c>
      <c r="U1473" s="117">
        <f t="shared" si="322"/>
        <v>0</v>
      </c>
    </row>
    <row r="1474" spans="1:21" x14ac:dyDescent="0.3">
      <c r="A1474" s="114">
        <v>2725</v>
      </c>
      <c r="B1474" s="114" t="s">
        <v>1719</v>
      </c>
      <c r="C1474" s="114" t="s">
        <v>85</v>
      </c>
      <c r="D1474" s="114" t="s">
        <v>5210</v>
      </c>
      <c r="E1474" s="114" t="s">
        <v>5082</v>
      </c>
      <c r="F1474" s="115">
        <v>43645</v>
      </c>
      <c r="G1474" s="114" t="s">
        <v>5144</v>
      </c>
      <c r="H1474" s="116">
        <v>2935900</v>
      </c>
      <c r="I1474" s="116">
        <v>2935900</v>
      </c>
      <c r="J1474" s="116">
        <v>2935900</v>
      </c>
      <c r="K1474" s="116">
        <v>0</v>
      </c>
      <c r="L1474" s="116">
        <v>0</v>
      </c>
      <c r="M1474" s="116">
        <v>0</v>
      </c>
      <c r="N1474" s="116">
        <v>0</v>
      </c>
      <c r="O1474" s="116">
        <v>0</v>
      </c>
      <c r="P1474" s="116">
        <v>0</v>
      </c>
      <c r="Q1474" s="27" t="str">
        <f t="shared" ref="Q1474:Q1537" si="323">IF(G1474="01 Jan 1900","Unregistered","Registered")</f>
        <v>Registered</v>
      </c>
      <c r="R1474" s="94">
        <f t="shared" si="318"/>
        <v>1</v>
      </c>
      <c r="S1474" s="95"/>
      <c r="T1474" s="117">
        <f t="shared" si="321"/>
        <v>0</v>
      </c>
      <c r="U1474" s="117">
        <f t="shared" si="322"/>
        <v>0</v>
      </c>
    </row>
    <row r="1475" spans="1:21" x14ac:dyDescent="0.3">
      <c r="A1475" s="114">
        <v>2726</v>
      </c>
      <c r="B1475" s="114" t="s">
        <v>1719</v>
      </c>
      <c r="C1475" s="114" t="s">
        <v>85</v>
      </c>
      <c r="D1475" s="114" t="s">
        <v>5211</v>
      </c>
      <c r="E1475" s="114" t="s">
        <v>5212</v>
      </c>
      <c r="F1475" s="115">
        <v>44628</v>
      </c>
      <c r="G1475" s="114" t="s">
        <v>2851</v>
      </c>
      <c r="H1475" s="116">
        <v>1932832</v>
      </c>
      <c r="I1475" s="116">
        <v>1932832</v>
      </c>
      <c r="J1475" s="116">
        <v>1932832</v>
      </c>
      <c r="K1475" s="116">
        <v>0</v>
      </c>
      <c r="L1475" s="116">
        <v>0</v>
      </c>
      <c r="M1475" s="116">
        <v>0</v>
      </c>
      <c r="N1475" s="116">
        <v>0</v>
      </c>
      <c r="O1475" s="116">
        <v>0</v>
      </c>
      <c r="P1475" s="116">
        <v>0</v>
      </c>
      <c r="Q1475" s="27" t="str">
        <f t="shared" si="323"/>
        <v>Registered</v>
      </c>
      <c r="R1475" s="94">
        <f t="shared" si="318"/>
        <v>1</v>
      </c>
      <c r="S1475" s="95"/>
      <c r="T1475" s="117">
        <f t="shared" si="321"/>
        <v>0</v>
      </c>
      <c r="U1475" s="117">
        <f t="shared" si="322"/>
        <v>0</v>
      </c>
    </row>
    <row r="1476" spans="1:21" x14ac:dyDescent="0.3">
      <c r="A1476" s="114">
        <v>2727</v>
      </c>
      <c r="B1476" s="114" t="s">
        <v>1719</v>
      </c>
      <c r="C1476" s="114" t="s">
        <v>85</v>
      </c>
      <c r="D1476" s="114" t="s">
        <v>3325</v>
      </c>
      <c r="E1476" s="114" t="s">
        <v>5213</v>
      </c>
      <c r="F1476" s="115">
        <v>44628</v>
      </c>
      <c r="G1476" s="114" t="s">
        <v>5214</v>
      </c>
      <c r="H1476" s="116">
        <v>1932832</v>
      </c>
      <c r="I1476" s="116">
        <v>1932832</v>
      </c>
      <c r="J1476" s="116">
        <v>1932832</v>
      </c>
      <c r="K1476" s="116">
        <v>0</v>
      </c>
      <c r="L1476" s="116">
        <v>0</v>
      </c>
      <c r="M1476" s="116">
        <v>0</v>
      </c>
      <c r="N1476" s="116">
        <v>0</v>
      </c>
      <c r="O1476" s="116">
        <v>0</v>
      </c>
      <c r="P1476" s="116">
        <v>0</v>
      </c>
      <c r="Q1476" s="27" t="str">
        <f t="shared" si="323"/>
        <v>Registered</v>
      </c>
      <c r="R1476" s="94">
        <f t="shared" ref="R1476:R1539" si="324">(I1476/H1476)</f>
        <v>1</v>
      </c>
      <c r="S1476" s="95"/>
      <c r="T1476" s="117">
        <f t="shared" si="321"/>
        <v>0</v>
      </c>
      <c r="U1476" s="117">
        <f t="shared" si="322"/>
        <v>0</v>
      </c>
    </row>
    <row r="1477" spans="1:21" x14ac:dyDescent="0.3">
      <c r="A1477" s="114">
        <v>2728</v>
      </c>
      <c r="B1477" s="114" t="s">
        <v>1719</v>
      </c>
      <c r="C1477" s="114" t="s">
        <v>85</v>
      </c>
      <c r="D1477" s="114" t="s">
        <v>5215</v>
      </c>
      <c r="E1477" s="114" t="s">
        <v>5190</v>
      </c>
      <c r="F1477" s="115">
        <v>44663</v>
      </c>
      <c r="G1477" s="114" t="s">
        <v>5180</v>
      </c>
      <c r="H1477" s="116">
        <v>2036243</v>
      </c>
      <c r="I1477" s="116">
        <v>2036243</v>
      </c>
      <c r="J1477" s="116">
        <v>2036243</v>
      </c>
      <c r="K1477" s="116">
        <v>0</v>
      </c>
      <c r="L1477" s="116">
        <v>0</v>
      </c>
      <c r="M1477" s="116">
        <v>0</v>
      </c>
      <c r="N1477" s="116">
        <v>0</v>
      </c>
      <c r="O1477" s="116">
        <v>0</v>
      </c>
      <c r="P1477" s="116">
        <v>0</v>
      </c>
      <c r="Q1477" s="27" t="str">
        <f t="shared" si="323"/>
        <v>Registered</v>
      </c>
      <c r="R1477" s="94">
        <f t="shared" si="324"/>
        <v>1</v>
      </c>
      <c r="S1477" s="95"/>
      <c r="T1477" s="117">
        <f t="shared" si="321"/>
        <v>0</v>
      </c>
      <c r="U1477" s="117">
        <f t="shared" si="322"/>
        <v>0</v>
      </c>
    </row>
    <row r="1478" spans="1:21" x14ac:dyDescent="0.3">
      <c r="A1478" s="114">
        <v>2729</v>
      </c>
      <c r="B1478" s="114" t="s">
        <v>1719</v>
      </c>
      <c r="C1478" s="114" t="s">
        <v>85</v>
      </c>
      <c r="D1478" s="114" t="s">
        <v>5216</v>
      </c>
      <c r="E1478" s="114" t="s">
        <v>5190</v>
      </c>
      <c r="F1478" s="115">
        <v>44663</v>
      </c>
      <c r="G1478" s="114" t="s">
        <v>5180</v>
      </c>
      <c r="H1478" s="116">
        <v>2036243</v>
      </c>
      <c r="I1478" s="116">
        <v>2036243</v>
      </c>
      <c r="J1478" s="116">
        <v>2036243</v>
      </c>
      <c r="K1478" s="116">
        <v>0</v>
      </c>
      <c r="L1478" s="116">
        <v>0</v>
      </c>
      <c r="M1478" s="116">
        <v>0</v>
      </c>
      <c r="N1478" s="116">
        <v>0</v>
      </c>
      <c r="O1478" s="116">
        <v>0</v>
      </c>
      <c r="P1478" s="116">
        <v>0</v>
      </c>
      <c r="Q1478" s="27" t="str">
        <f t="shared" si="323"/>
        <v>Registered</v>
      </c>
      <c r="R1478" s="94">
        <f t="shared" si="324"/>
        <v>1</v>
      </c>
      <c r="S1478" s="95"/>
      <c r="T1478" s="117">
        <f t="shared" si="321"/>
        <v>0</v>
      </c>
      <c r="U1478" s="117">
        <f t="shared" si="322"/>
        <v>0</v>
      </c>
    </row>
    <row r="1479" spans="1:21" x14ac:dyDescent="0.3">
      <c r="A1479" s="114">
        <v>2730</v>
      </c>
      <c r="B1479" s="114" t="s">
        <v>1719</v>
      </c>
      <c r="C1479" s="114" t="s">
        <v>85</v>
      </c>
      <c r="D1479" s="114" t="s">
        <v>5217</v>
      </c>
      <c r="E1479" s="114" t="s">
        <v>5218</v>
      </c>
      <c r="F1479" s="115">
        <v>44722</v>
      </c>
      <c r="G1479" s="114" t="s">
        <v>5178</v>
      </c>
      <c r="H1479" s="116">
        <v>2157000</v>
      </c>
      <c r="I1479" s="116">
        <v>2157000</v>
      </c>
      <c r="J1479" s="116">
        <v>2157000</v>
      </c>
      <c r="K1479" s="116">
        <v>0</v>
      </c>
      <c r="L1479" s="116">
        <v>0</v>
      </c>
      <c r="M1479" s="116">
        <v>0</v>
      </c>
      <c r="N1479" s="116">
        <v>0</v>
      </c>
      <c r="O1479" s="116">
        <v>0</v>
      </c>
      <c r="P1479" s="116">
        <v>0</v>
      </c>
      <c r="Q1479" s="27" t="str">
        <f t="shared" si="323"/>
        <v>Registered</v>
      </c>
      <c r="R1479" s="94">
        <f t="shared" si="324"/>
        <v>1</v>
      </c>
      <c r="S1479" s="95"/>
      <c r="T1479" s="117">
        <f t="shared" si="321"/>
        <v>0</v>
      </c>
      <c r="U1479" s="117">
        <f t="shared" si="322"/>
        <v>0</v>
      </c>
    </row>
    <row r="1480" spans="1:21" x14ac:dyDescent="0.3">
      <c r="A1480" s="114">
        <v>2731</v>
      </c>
      <c r="B1480" s="114" t="s">
        <v>1719</v>
      </c>
      <c r="C1480" s="114" t="s">
        <v>85</v>
      </c>
      <c r="D1480" s="114" t="s">
        <v>5219</v>
      </c>
      <c r="E1480" s="114" t="s">
        <v>5220</v>
      </c>
      <c r="F1480" s="115">
        <v>42424</v>
      </c>
      <c r="G1480" s="114" t="s">
        <v>5221</v>
      </c>
      <c r="H1480" s="116">
        <v>2200000</v>
      </c>
      <c r="I1480" s="116">
        <v>2200000</v>
      </c>
      <c r="J1480" s="116">
        <v>2200000</v>
      </c>
      <c r="K1480" s="116">
        <v>0</v>
      </c>
      <c r="L1480" s="116">
        <v>0</v>
      </c>
      <c r="M1480" s="116">
        <v>0</v>
      </c>
      <c r="N1480" s="116">
        <v>0</v>
      </c>
      <c r="O1480" s="116">
        <v>0</v>
      </c>
      <c r="P1480" s="116">
        <v>0</v>
      </c>
      <c r="Q1480" s="27" t="str">
        <f t="shared" si="323"/>
        <v>Registered</v>
      </c>
      <c r="R1480" s="94">
        <f t="shared" si="324"/>
        <v>1</v>
      </c>
      <c r="S1480" s="95"/>
      <c r="T1480" s="117">
        <f t="shared" si="321"/>
        <v>0</v>
      </c>
      <c r="U1480" s="117">
        <f t="shared" si="322"/>
        <v>0</v>
      </c>
    </row>
    <row r="1481" spans="1:21" x14ac:dyDescent="0.3">
      <c r="A1481" s="114">
        <v>2732</v>
      </c>
      <c r="B1481" s="114" t="s">
        <v>1719</v>
      </c>
      <c r="C1481" s="114" t="s">
        <v>85</v>
      </c>
      <c r="D1481" s="114" t="s">
        <v>5222</v>
      </c>
      <c r="E1481" s="114" t="s">
        <v>5223</v>
      </c>
      <c r="F1481" s="115">
        <v>44628</v>
      </c>
      <c r="G1481" s="114" t="s">
        <v>5094</v>
      </c>
      <c r="H1481" s="116">
        <v>2000000</v>
      </c>
      <c r="I1481" s="116">
        <v>2000000</v>
      </c>
      <c r="J1481" s="116">
        <v>2000000</v>
      </c>
      <c r="K1481" s="116">
        <v>0</v>
      </c>
      <c r="L1481" s="116">
        <v>0</v>
      </c>
      <c r="M1481" s="116">
        <v>0</v>
      </c>
      <c r="N1481" s="116">
        <v>0</v>
      </c>
      <c r="O1481" s="116">
        <v>0</v>
      </c>
      <c r="P1481" s="116">
        <v>0</v>
      </c>
      <c r="Q1481" s="27" t="str">
        <f t="shared" si="323"/>
        <v>Registered</v>
      </c>
      <c r="R1481" s="94">
        <f t="shared" si="324"/>
        <v>1</v>
      </c>
      <c r="S1481" s="95"/>
      <c r="T1481" s="117">
        <f t="shared" si="321"/>
        <v>0</v>
      </c>
      <c r="U1481" s="117">
        <f t="shared" si="322"/>
        <v>0</v>
      </c>
    </row>
    <row r="1482" spans="1:21" x14ac:dyDescent="0.3">
      <c r="A1482" s="114">
        <v>2733</v>
      </c>
      <c r="B1482" s="114" t="s">
        <v>1719</v>
      </c>
      <c r="C1482" s="114" t="s">
        <v>85</v>
      </c>
      <c r="D1482" s="114" t="s">
        <v>5224</v>
      </c>
      <c r="E1482" s="114" t="s">
        <v>5225</v>
      </c>
      <c r="F1482" s="115">
        <v>44561</v>
      </c>
      <c r="G1482" s="114" t="s">
        <v>5226</v>
      </c>
      <c r="H1482" s="116">
        <v>2000000</v>
      </c>
      <c r="I1482" s="116">
        <v>2000000</v>
      </c>
      <c r="J1482" s="116">
        <v>2000000</v>
      </c>
      <c r="K1482" s="116">
        <v>0</v>
      </c>
      <c r="L1482" s="116">
        <v>0</v>
      </c>
      <c r="M1482" s="116">
        <v>0</v>
      </c>
      <c r="N1482" s="116">
        <v>0</v>
      </c>
      <c r="O1482" s="116">
        <v>0</v>
      </c>
      <c r="P1482" s="116">
        <v>0</v>
      </c>
      <c r="Q1482" s="27" t="str">
        <f t="shared" si="323"/>
        <v>Registered</v>
      </c>
      <c r="R1482" s="94">
        <f t="shared" si="324"/>
        <v>1</v>
      </c>
      <c r="S1482" s="95"/>
      <c r="T1482" s="117">
        <f t="shared" si="321"/>
        <v>0</v>
      </c>
      <c r="U1482" s="117">
        <f t="shared" si="322"/>
        <v>0</v>
      </c>
    </row>
    <row r="1483" spans="1:21" x14ac:dyDescent="0.3">
      <c r="A1483" s="114">
        <v>2734</v>
      </c>
      <c r="B1483" s="114" t="s">
        <v>1719</v>
      </c>
      <c r="C1483" s="114" t="s">
        <v>85</v>
      </c>
      <c r="D1483" s="114" t="s">
        <v>5227</v>
      </c>
      <c r="E1483" s="114" t="s">
        <v>5228</v>
      </c>
      <c r="F1483" s="115">
        <v>44628</v>
      </c>
      <c r="G1483" s="114" t="s">
        <v>5214</v>
      </c>
      <c r="H1483" s="116">
        <v>2000000</v>
      </c>
      <c r="I1483" s="116">
        <v>2000000</v>
      </c>
      <c r="J1483" s="116">
        <v>2000000</v>
      </c>
      <c r="K1483" s="116">
        <v>0</v>
      </c>
      <c r="L1483" s="116">
        <v>0</v>
      </c>
      <c r="M1483" s="116">
        <v>0</v>
      </c>
      <c r="N1483" s="116">
        <v>0</v>
      </c>
      <c r="O1483" s="116">
        <v>0</v>
      </c>
      <c r="P1483" s="116">
        <v>0</v>
      </c>
      <c r="Q1483" s="27" t="str">
        <f t="shared" si="323"/>
        <v>Registered</v>
      </c>
      <c r="R1483" s="94">
        <f t="shared" si="324"/>
        <v>1</v>
      </c>
      <c r="S1483" s="95"/>
      <c r="T1483" s="117">
        <f t="shared" si="321"/>
        <v>0</v>
      </c>
      <c r="U1483" s="117">
        <f t="shared" si="322"/>
        <v>0</v>
      </c>
    </row>
    <row r="1484" spans="1:21" x14ac:dyDescent="0.3">
      <c r="A1484" s="114">
        <v>2735</v>
      </c>
      <c r="B1484" s="114" t="s">
        <v>1719</v>
      </c>
      <c r="C1484" s="114" t="s">
        <v>85</v>
      </c>
      <c r="D1484" s="114" t="s">
        <v>5229</v>
      </c>
      <c r="E1484" s="114" t="s">
        <v>5230</v>
      </c>
      <c r="F1484" s="115">
        <v>44628</v>
      </c>
      <c r="G1484" s="114" t="s">
        <v>5129</v>
      </c>
      <c r="H1484" s="116">
        <v>2000000</v>
      </c>
      <c r="I1484" s="116">
        <v>2000000</v>
      </c>
      <c r="J1484" s="116">
        <v>2000000</v>
      </c>
      <c r="K1484" s="116">
        <v>0</v>
      </c>
      <c r="L1484" s="116">
        <v>0</v>
      </c>
      <c r="M1484" s="116">
        <v>0</v>
      </c>
      <c r="N1484" s="116">
        <v>0</v>
      </c>
      <c r="O1484" s="116">
        <v>0</v>
      </c>
      <c r="P1484" s="116">
        <v>0</v>
      </c>
      <c r="Q1484" s="27" t="str">
        <f t="shared" si="323"/>
        <v>Registered</v>
      </c>
      <c r="R1484" s="94">
        <f t="shared" si="324"/>
        <v>1</v>
      </c>
      <c r="S1484" s="95"/>
      <c r="T1484" s="117">
        <f t="shared" si="321"/>
        <v>0</v>
      </c>
      <c r="U1484" s="117">
        <f t="shared" si="322"/>
        <v>0</v>
      </c>
    </row>
    <row r="1485" spans="1:21" x14ac:dyDescent="0.3">
      <c r="A1485" s="114">
        <v>2736</v>
      </c>
      <c r="B1485" s="114" t="s">
        <v>1719</v>
      </c>
      <c r="C1485" s="114" t="s">
        <v>85</v>
      </c>
      <c r="D1485" s="114" t="s">
        <v>5231</v>
      </c>
      <c r="E1485" s="114" t="s">
        <v>5232</v>
      </c>
      <c r="F1485" s="115">
        <v>44592</v>
      </c>
      <c r="G1485" s="114" t="s">
        <v>5094</v>
      </c>
      <c r="H1485" s="116">
        <v>2000000</v>
      </c>
      <c r="I1485" s="116">
        <v>2000000</v>
      </c>
      <c r="J1485" s="116">
        <v>2000000</v>
      </c>
      <c r="K1485" s="116">
        <v>0</v>
      </c>
      <c r="L1485" s="116">
        <v>0</v>
      </c>
      <c r="M1485" s="116">
        <v>0</v>
      </c>
      <c r="N1485" s="116">
        <v>0</v>
      </c>
      <c r="O1485" s="116">
        <v>0</v>
      </c>
      <c r="P1485" s="116">
        <v>0</v>
      </c>
      <c r="Q1485" s="27" t="str">
        <f t="shared" si="323"/>
        <v>Registered</v>
      </c>
      <c r="R1485" s="94">
        <f t="shared" si="324"/>
        <v>1</v>
      </c>
      <c r="S1485" s="95"/>
      <c r="T1485" s="117">
        <f t="shared" si="321"/>
        <v>0</v>
      </c>
      <c r="U1485" s="117">
        <f t="shared" si="322"/>
        <v>0</v>
      </c>
    </row>
    <row r="1486" spans="1:21" x14ac:dyDescent="0.3">
      <c r="A1486" s="114">
        <v>2737</v>
      </c>
      <c r="B1486" s="114" t="s">
        <v>1719</v>
      </c>
      <c r="C1486" s="114" t="s">
        <v>85</v>
      </c>
      <c r="D1486" s="114" t="s">
        <v>5233</v>
      </c>
      <c r="E1486" s="114" t="s">
        <v>5234</v>
      </c>
      <c r="F1486" s="115">
        <v>44847</v>
      </c>
      <c r="G1486" s="114" t="s">
        <v>5235</v>
      </c>
      <c r="H1486" s="116">
        <v>2019600</v>
      </c>
      <c r="I1486" s="116">
        <v>2019600</v>
      </c>
      <c r="J1486" s="116">
        <v>2019600</v>
      </c>
      <c r="K1486" s="116">
        <v>0</v>
      </c>
      <c r="L1486" s="116">
        <v>0</v>
      </c>
      <c r="M1486" s="116">
        <v>0</v>
      </c>
      <c r="N1486" s="116">
        <v>0</v>
      </c>
      <c r="O1486" s="116">
        <v>0</v>
      </c>
      <c r="P1486" s="116">
        <v>0</v>
      </c>
      <c r="Q1486" s="27" t="str">
        <f t="shared" si="323"/>
        <v>Registered</v>
      </c>
      <c r="R1486" s="94">
        <f t="shared" si="324"/>
        <v>1</v>
      </c>
      <c r="S1486" s="95"/>
      <c r="T1486" s="117">
        <f t="shared" si="321"/>
        <v>0</v>
      </c>
      <c r="U1486" s="117">
        <f t="shared" si="322"/>
        <v>0</v>
      </c>
    </row>
    <row r="1487" spans="1:21" x14ac:dyDescent="0.3">
      <c r="A1487" s="114">
        <v>2738</v>
      </c>
      <c r="B1487" s="114" t="s">
        <v>1719</v>
      </c>
      <c r="C1487" s="114" t="s">
        <v>85</v>
      </c>
      <c r="D1487" s="114" t="s">
        <v>2311</v>
      </c>
      <c r="E1487" s="114" t="s">
        <v>5236</v>
      </c>
      <c r="F1487" s="115">
        <v>44603</v>
      </c>
      <c r="G1487" s="114" t="s">
        <v>5142</v>
      </c>
      <c r="H1487" s="116">
        <v>2074219</v>
      </c>
      <c r="I1487" s="116">
        <v>2074219</v>
      </c>
      <c r="J1487" s="116">
        <v>2074219</v>
      </c>
      <c r="K1487" s="116">
        <v>0</v>
      </c>
      <c r="L1487" s="116">
        <v>0</v>
      </c>
      <c r="M1487" s="116">
        <v>0</v>
      </c>
      <c r="N1487" s="116">
        <v>0</v>
      </c>
      <c r="O1487" s="116">
        <v>0</v>
      </c>
      <c r="P1487" s="116">
        <v>0</v>
      </c>
      <c r="Q1487" s="27" t="str">
        <f t="shared" si="323"/>
        <v>Registered</v>
      </c>
      <c r="R1487" s="94">
        <f t="shared" si="324"/>
        <v>1</v>
      </c>
      <c r="S1487" s="95"/>
      <c r="T1487" s="117">
        <f t="shared" si="321"/>
        <v>0</v>
      </c>
      <c r="U1487" s="117">
        <f t="shared" si="322"/>
        <v>0</v>
      </c>
    </row>
    <row r="1488" spans="1:21" x14ac:dyDescent="0.3">
      <c r="A1488" s="114">
        <v>2739</v>
      </c>
      <c r="B1488" s="114" t="s">
        <v>1719</v>
      </c>
      <c r="C1488" s="114" t="s">
        <v>85</v>
      </c>
      <c r="D1488" s="114" t="s">
        <v>1552</v>
      </c>
      <c r="E1488" s="114" t="s">
        <v>5237</v>
      </c>
      <c r="F1488" s="115">
        <v>45136</v>
      </c>
      <c r="G1488" s="114" t="s">
        <v>2424</v>
      </c>
      <c r="H1488" s="116">
        <v>1970980</v>
      </c>
      <c r="I1488" s="116">
        <v>1970980</v>
      </c>
      <c r="J1488" s="116">
        <v>1970980</v>
      </c>
      <c r="K1488" s="116">
        <v>0</v>
      </c>
      <c r="L1488" s="116">
        <v>0</v>
      </c>
      <c r="M1488" s="116">
        <v>0</v>
      </c>
      <c r="N1488" s="116">
        <v>0</v>
      </c>
      <c r="O1488" s="116">
        <v>0</v>
      </c>
      <c r="P1488" s="116">
        <v>0</v>
      </c>
      <c r="Q1488" s="27" t="str">
        <f t="shared" si="323"/>
        <v>Registered</v>
      </c>
      <c r="R1488" s="94">
        <f t="shared" si="324"/>
        <v>1</v>
      </c>
      <c r="S1488" s="95"/>
      <c r="T1488" s="117">
        <f t="shared" si="321"/>
        <v>0</v>
      </c>
      <c r="U1488" s="117">
        <f t="shared" si="322"/>
        <v>0</v>
      </c>
    </row>
    <row r="1489" spans="1:21" x14ac:dyDescent="0.3">
      <c r="A1489" s="114">
        <v>2740</v>
      </c>
      <c r="B1489" s="114" t="s">
        <v>1719</v>
      </c>
      <c r="C1489" s="114" t="s">
        <v>85</v>
      </c>
      <c r="D1489" s="114" t="s">
        <v>5238</v>
      </c>
      <c r="E1489" s="114" t="s">
        <v>5239</v>
      </c>
      <c r="F1489" s="115">
        <v>44883</v>
      </c>
      <c r="G1489" s="114" t="s">
        <v>4109</v>
      </c>
      <c r="H1489" s="116">
        <v>2019600</v>
      </c>
      <c r="I1489" s="116">
        <v>2019600</v>
      </c>
      <c r="J1489" s="116">
        <v>2019600</v>
      </c>
      <c r="K1489" s="116">
        <v>0</v>
      </c>
      <c r="L1489" s="116">
        <v>0</v>
      </c>
      <c r="M1489" s="116">
        <v>0</v>
      </c>
      <c r="N1489" s="116">
        <v>0</v>
      </c>
      <c r="O1489" s="116">
        <v>0</v>
      </c>
      <c r="P1489" s="116">
        <v>0</v>
      </c>
      <c r="Q1489" s="27" t="str">
        <f t="shared" si="323"/>
        <v>Registered</v>
      </c>
      <c r="R1489" s="94">
        <f t="shared" si="324"/>
        <v>1</v>
      </c>
      <c r="S1489" s="95"/>
      <c r="T1489" s="117">
        <f t="shared" si="321"/>
        <v>0</v>
      </c>
      <c r="U1489" s="117">
        <f t="shared" si="322"/>
        <v>0</v>
      </c>
    </row>
    <row r="1490" spans="1:21" x14ac:dyDescent="0.3">
      <c r="A1490" s="114">
        <v>2741</v>
      </c>
      <c r="B1490" s="114" t="s">
        <v>1719</v>
      </c>
      <c r="C1490" s="114" t="s">
        <v>85</v>
      </c>
      <c r="D1490" s="114" t="s">
        <v>5240</v>
      </c>
      <c r="E1490" s="114" t="s">
        <v>5241</v>
      </c>
      <c r="F1490" s="115">
        <v>45135</v>
      </c>
      <c r="G1490" s="114" t="s">
        <v>1963</v>
      </c>
      <c r="H1490" s="116">
        <v>1970980</v>
      </c>
      <c r="I1490" s="116">
        <v>1970980</v>
      </c>
      <c r="J1490" s="116">
        <v>1970980</v>
      </c>
      <c r="K1490" s="116">
        <v>0</v>
      </c>
      <c r="L1490" s="116">
        <v>0</v>
      </c>
      <c r="M1490" s="116">
        <v>0</v>
      </c>
      <c r="N1490" s="116">
        <v>0</v>
      </c>
      <c r="O1490" s="116">
        <v>0</v>
      </c>
      <c r="P1490" s="116">
        <v>0</v>
      </c>
      <c r="Q1490" s="27" t="str">
        <f t="shared" si="323"/>
        <v>Registered</v>
      </c>
      <c r="R1490" s="94">
        <f t="shared" si="324"/>
        <v>1</v>
      </c>
      <c r="S1490" s="95"/>
      <c r="T1490" s="117">
        <f t="shared" si="321"/>
        <v>0</v>
      </c>
      <c r="U1490" s="117">
        <f t="shared" si="322"/>
        <v>0</v>
      </c>
    </row>
    <row r="1491" spans="1:21" x14ac:dyDescent="0.3">
      <c r="A1491" s="114">
        <v>2742</v>
      </c>
      <c r="B1491" s="114" t="s">
        <v>1719</v>
      </c>
      <c r="C1491" s="114" t="s">
        <v>85</v>
      </c>
      <c r="D1491" s="114" t="s">
        <v>5242</v>
      </c>
      <c r="E1491" s="114" t="s">
        <v>5243</v>
      </c>
      <c r="F1491" s="115">
        <v>45135</v>
      </c>
      <c r="G1491" s="114" t="s">
        <v>2598</v>
      </c>
      <c r="H1491" s="116">
        <v>1970980</v>
      </c>
      <c r="I1491" s="116">
        <v>1970980</v>
      </c>
      <c r="J1491" s="116">
        <v>1970980</v>
      </c>
      <c r="K1491" s="116">
        <v>0</v>
      </c>
      <c r="L1491" s="116">
        <v>0</v>
      </c>
      <c r="M1491" s="116">
        <v>0</v>
      </c>
      <c r="N1491" s="116">
        <v>0</v>
      </c>
      <c r="O1491" s="116">
        <v>0</v>
      </c>
      <c r="P1491" s="116">
        <v>0</v>
      </c>
      <c r="Q1491" s="27" t="str">
        <f t="shared" si="323"/>
        <v>Registered</v>
      </c>
      <c r="R1491" s="94">
        <f t="shared" si="324"/>
        <v>1</v>
      </c>
      <c r="S1491" s="95"/>
      <c r="T1491" s="117">
        <f t="shared" si="321"/>
        <v>0</v>
      </c>
      <c r="U1491" s="117">
        <f t="shared" si="322"/>
        <v>0</v>
      </c>
    </row>
    <row r="1492" spans="1:21" x14ac:dyDescent="0.3">
      <c r="A1492" s="114">
        <v>2743</v>
      </c>
      <c r="B1492" s="114" t="s">
        <v>1719</v>
      </c>
      <c r="C1492" s="114" t="s">
        <v>85</v>
      </c>
      <c r="D1492" s="114" t="s">
        <v>5244</v>
      </c>
      <c r="E1492" s="114" t="s">
        <v>5245</v>
      </c>
      <c r="F1492" s="115">
        <v>44739</v>
      </c>
      <c r="G1492" s="114" t="s">
        <v>2772</v>
      </c>
      <c r="H1492" s="116">
        <v>2020000</v>
      </c>
      <c r="I1492" s="116">
        <v>2020000</v>
      </c>
      <c r="J1492" s="116">
        <v>2020000</v>
      </c>
      <c r="K1492" s="116">
        <v>0</v>
      </c>
      <c r="L1492" s="116">
        <v>0</v>
      </c>
      <c r="M1492" s="116">
        <v>0</v>
      </c>
      <c r="N1492" s="116">
        <v>0</v>
      </c>
      <c r="O1492" s="116">
        <v>0</v>
      </c>
      <c r="P1492" s="116">
        <v>0</v>
      </c>
      <c r="Q1492" s="27" t="str">
        <f t="shared" si="323"/>
        <v>Registered</v>
      </c>
      <c r="R1492" s="94">
        <f t="shared" si="324"/>
        <v>1</v>
      </c>
      <c r="S1492" s="95"/>
      <c r="T1492" s="117">
        <f t="shared" si="321"/>
        <v>0</v>
      </c>
      <c r="U1492" s="117">
        <f t="shared" si="322"/>
        <v>0</v>
      </c>
    </row>
    <row r="1493" spans="1:21" s="101" customFormat="1" x14ac:dyDescent="0.3">
      <c r="A1493" s="99">
        <v>2744</v>
      </c>
      <c r="B1493" s="99" t="s">
        <v>1719</v>
      </c>
      <c r="C1493" s="99" t="s">
        <v>85</v>
      </c>
      <c r="D1493" s="99" t="s">
        <v>5246</v>
      </c>
      <c r="E1493" s="99" t="s">
        <v>5247</v>
      </c>
      <c r="F1493" s="100">
        <v>42608</v>
      </c>
      <c r="G1493" s="99" t="s">
        <v>1898</v>
      </c>
      <c r="H1493" s="96">
        <v>3277272</v>
      </c>
      <c r="I1493" s="96">
        <f>H1493*R1493</f>
        <v>3277272</v>
      </c>
      <c r="J1493" s="96">
        <v>3277272</v>
      </c>
      <c r="K1493" s="96">
        <f>I1493-J1493</f>
        <v>0</v>
      </c>
      <c r="L1493" s="97">
        <f>IF(AND($S1493&gt;=0,$S1493&lt;=30),$K1493,0)</f>
        <v>0</v>
      </c>
      <c r="M1493" s="97">
        <f>IF(AND($S1493&gt;=31,$S1493&lt;=60),$K1493,0)</f>
        <v>0</v>
      </c>
      <c r="N1493" s="97">
        <f>IF(AND($S1493&gt;=61,$S1493&lt;=90),$K1493,0)</f>
        <v>0</v>
      </c>
      <c r="O1493" s="97">
        <f>IF(AND($S1493&gt;=91,$S1493&lt;=120),$K1493,0)</f>
        <v>0</v>
      </c>
      <c r="P1493" s="98">
        <f>IF($S1493&gt;120,$K1493,0)</f>
        <v>0</v>
      </c>
      <c r="Q1493" s="101" t="str">
        <f t="shared" si="323"/>
        <v>Unregistered</v>
      </c>
      <c r="R1493" s="102">
        <v>1</v>
      </c>
      <c r="S1493" s="95">
        <f>DATE(2026,6,30)-F1493</f>
        <v>3595</v>
      </c>
    </row>
    <row r="1494" spans="1:21" x14ac:dyDescent="0.3">
      <c r="A1494" s="114">
        <v>2745</v>
      </c>
      <c r="B1494" s="114" t="s">
        <v>1719</v>
      </c>
      <c r="C1494" s="114" t="s">
        <v>85</v>
      </c>
      <c r="D1494" s="114" t="s">
        <v>5248</v>
      </c>
      <c r="E1494" s="114" t="s">
        <v>5249</v>
      </c>
      <c r="F1494" s="115">
        <v>45219</v>
      </c>
      <c r="G1494" s="114" t="s">
        <v>2598</v>
      </c>
      <c r="H1494" s="116">
        <v>1970980</v>
      </c>
      <c r="I1494" s="116">
        <v>1970980</v>
      </c>
      <c r="J1494" s="116">
        <v>1970980</v>
      </c>
      <c r="K1494" s="116">
        <v>0</v>
      </c>
      <c r="L1494" s="116">
        <v>0</v>
      </c>
      <c r="M1494" s="116">
        <v>0</v>
      </c>
      <c r="N1494" s="116">
        <v>0</v>
      </c>
      <c r="O1494" s="116">
        <v>0</v>
      </c>
      <c r="P1494" s="116">
        <v>0</v>
      </c>
      <c r="Q1494" s="27" t="str">
        <f t="shared" si="323"/>
        <v>Registered</v>
      </c>
      <c r="R1494" s="94">
        <f t="shared" si="324"/>
        <v>1</v>
      </c>
      <c r="S1494" s="95"/>
      <c r="T1494" s="117">
        <f t="shared" ref="T1494:T1510" si="325">L1494+M1494+N1494+O1494+P1494</f>
        <v>0</v>
      </c>
      <c r="U1494" s="117">
        <f t="shared" ref="U1494:U1510" si="326">K1494-T1494</f>
        <v>0</v>
      </c>
    </row>
    <row r="1495" spans="1:21" x14ac:dyDescent="0.3">
      <c r="A1495" s="114">
        <v>2746</v>
      </c>
      <c r="B1495" s="114" t="s">
        <v>1719</v>
      </c>
      <c r="C1495" s="114" t="s">
        <v>85</v>
      </c>
      <c r="D1495" s="114" t="s">
        <v>5250</v>
      </c>
      <c r="E1495" s="114" t="s">
        <v>5251</v>
      </c>
      <c r="F1495" s="115">
        <v>43626</v>
      </c>
      <c r="G1495" s="114" t="s">
        <v>5252</v>
      </c>
      <c r="H1495" s="116">
        <v>2800000</v>
      </c>
      <c r="I1495" s="116">
        <v>2800000</v>
      </c>
      <c r="J1495" s="116">
        <v>2800000</v>
      </c>
      <c r="K1495" s="116">
        <v>0</v>
      </c>
      <c r="L1495" s="116">
        <v>0</v>
      </c>
      <c r="M1495" s="116">
        <v>0</v>
      </c>
      <c r="N1495" s="116">
        <v>0</v>
      </c>
      <c r="O1495" s="116">
        <v>0</v>
      </c>
      <c r="P1495" s="116">
        <v>0</v>
      </c>
      <c r="Q1495" s="27" t="str">
        <f t="shared" si="323"/>
        <v>Registered</v>
      </c>
      <c r="R1495" s="94">
        <f t="shared" si="324"/>
        <v>1</v>
      </c>
      <c r="S1495" s="95"/>
      <c r="T1495" s="117">
        <f t="shared" si="325"/>
        <v>0</v>
      </c>
      <c r="U1495" s="117">
        <f t="shared" si="326"/>
        <v>0</v>
      </c>
    </row>
    <row r="1496" spans="1:21" x14ac:dyDescent="0.3">
      <c r="A1496" s="114">
        <v>2747</v>
      </c>
      <c r="B1496" s="114" t="s">
        <v>1719</v>
      </c>
      <c r="C1496" s="114" t="s">
        <v>85</v>
      </c>
      <c r="D1496" s="114" t="s">
        <v>5253</v>
      </c>
      <c r="E1496" s="114" t="s">
        <v>5254</v>
      </c>
      <c r="F1496" s="115">
        <v>42880</v>
      </c>
      <c r="G1496" s="114" t="s">
        <v>5080</v>
      </c>
      <c r="H1496" s="116">
        <v>3000000</v>
      </c>
      <c r="I1496" s="116">
        <v>3000000</v>
      </c>
      <c r="J1496" s="116">
        <v>3000000</v>
      </c>
      <c r="K1496" s="116">
        <v>0</v>
      </c>
      <c r="L1496" s="116">
        <v>0</v>
      </c>
      <c r="M1496" s="116">
        <v>0</v>
      </c>
      <c r="N1496" s="116">
        <v>0</v>
      </c>
      <c r="O1496" s="116">
        <v>0</v>
      </c>
      <c r="P1496" s="116">
        <v>0</v>
      </c>
      <c r="Q1496" s="27" t="str">
        <f t="shared" si="323"/>
        <v>Registered</v>
      </c>
      <c r="R1496" s="94">
        <f t="shared" si="324"/>
        <v>1</v>
      </c>
      <c r="S1496" s="95"/>
      <c r="T1496" s="117">
        <f t="shared" si="325"/>
        <v>0</v>
      </c>
      <c r="U1496" s="117">
        <f t="shared" si="326"/>
        <v>0</v>
      </c>
    </row>
    <row r="1497" spans="1:21" x14ac:dyDescent="0.3">
      <c r="A1497" s="114">
        <v>2748</v>
      </c>
      <c r="B1497" s="114" t="s">
        <v>1719</v>
      </c>
      <c r="C1497" s="114" t="s">
        <v>85</v>
      </c>
      <c r="D1497" s="114" t="s">
        <v>1986</v>
      </c>
      <c r="E1497" s="114" t="s">
        <v>5255</v>
      </c>
      <c r="F1497" s="115">
        <v>43593</v>
      </c>
      <c r="G1497" s="114" t="s">
        <v>1828</v>
      </c>
      <c r="H1497" s="116">
        <v>2775200</v>
      </c>
      <c r="I1497" s="116">
        <v>2775200</v>
      </c>
      <c r="J1497" s="116">
        <v>2775200</v>
      </c>
      <c r="K1497" s="116">
        <v>0</v>
      </c>
      <c r="L1497" s="116">
        <v>0</v>
      </c>
      <c r="M1497" s="116">
        <v>0</v>
      </c>
      <c r="N1497" s="116">
        <v>0</v>
      </c>
      <c r="O1497" s="116">
        <v>0</v>
      </c>
      <c r="P1497" s="116">
        <v>0</v>
      </c>
      <c r="Q1497" s="27" t="str">
        <f t="shared" si="323"/>
        <v>Registered</v>
      </c>
      <c r="R1497" s="94">
        <f t="shared" si="324"/>
        <v>1</v>
      </c>
      <c r="S1497" s="95"/>
      <c r="T1497" s="117">
        <f t="shared" si="325"/>
        <v>0</v>
      </c>
      <c r="U1497" s="117">
        <f t="shared" si="326"/>
        <v>0</v>
      </c>
    </row>
    <row r="1498" spans="1:21" x14ac:dyDescent="0.3">
      <c r="A1498" s="114">
        <v>2749</v>
      </c>
      <c r="B1498" s="114" t="s">
        <v>1719</v>
      </c>
      <c r="C1498" s="114" t="s">
        <v>85</v>
      </c>
      <c r="D1498" s="114" t="s">
        <v>5256</v>
      </c>
      <c r="E1498" s="114" t="s">
        <v>5257</v>
      </c>
      <c r="F1498" s="115">
        <v>43535</v>
      </c>
      <c r="G1498" s="114" t="s">
        <v>5258</v>
      </c>
      <c r="H1498" s="116">
        <v>2400000</v>
      </c>
      <c r="I1498" s="116">
        <v>2400000</v>
      </c>
      <c r="J1498" s="116">
        <v>2400000</v>
      </c>
      <c r="K1498" s="116">
        <v>0</v>
      </c>
      <c r="L1498" s="116">
        <v>0</v>
      </c>
      <c r="M1498" s="116">
        <v>0</v>
      </c>
      <c r="N1498" s="116">
        <v>0</v>
      </c>
      <c r="O1498" s="116">
        <v>0</v>
      </c>
      <c r="P1498" s="116">
        <v>0</v>
      </c>
      <c r="Q1498" s="27" t="str">
        <f t="shared" si="323"/>
        <v>Registered</v>
      </c>
      <c r="R1498" s="94">
        <f t="shared" si="324"/>
        <v>1</v>
      </c>
      <c r="S1498" s="95"/>
      <c r="T1498" s="117">
        <f t="shared" si="325"/>
        <v>0</v>
      </c>
      <c r="U1498" s="117">
        <f t="shared" si="326"/>
        <v>0</v>
      </c>
    </row>
    <row r="1499" spans="1:21" x14ac:dyDescent="0.3">
      <c r="A1499" s="114">
        <v>2750</v>
      </c>
      <c r="B1499" s="114" t="s">
        <v>1719</v>
      </c>
      <c r="C1499" s="114" t="s">
        <v>85</v>
      </c>
      <c r="D1499" s="114" t="s">
        <v>5259</v>
      </c>
      <c r="E1499" s="114" t="s">
        <v>5260</v>
      </c>
      <c r="F1499" s="115">
        <v>43838</v>
      </c>
      <c r="G1499" s="114" t="s">
        <v>5261</v>
      </c>
      <c r="H1499" s="116">
        <v>2691400</v>
      </c>
      <c r="I1499" s="116">
        <v>2691400</v>
      </c>
      <c r="J1499" s="116">
        <v>2691400</v>
      </c>
      <c r="K1499" s="116">
        <v>0</v>
      </c>
      <c r="L1499" s="116">
        <v>0</v>
      </c>
      <c r="M1499" s="116">
        <v>0</v>
      </c>
      <c r="N1499" s="116">
        <v>0</v>
      </c>
      <c r="O1499" s="116">
        <v>0</v>
      </c>
      <c r="P1499" s="116">
        <v>0</v>
      </c>
      <c r="Q1499" s="27" t="str">
        <f t="shared" si="323"/>
        <v>Registered</v>
      </c>
      <c r="R1499" s="94">
        <f t="shared" si="324"/>
        <v>1</v>
      </c>
      <c r="S1499" s="95"/>
      <c r="T1499" s="117">
        <f t="shared" si="325"/>
        <v>0</v>
      </c>
      <c r="U1499" s="117">
        <f t="shared" si="326"/>
        <v>0</v>
      </c>
    </row>
    <row r="1500" spans="1:21" x14ac:dyDescent="0.3">
      <c r="A1500" s="114">
        <v>2751</v>
      </c>
      <c r="B1500" s="114" t="s">
        <v>1719</v>
      </c>
      <c r="C1500" s="114" t="s">
        <v>85</v>
      </c>
      <c r="D1500" s="114" t="s">
        <v>3650</v>
      </c>
      <c r="E1500" s="114" t="s">
        <v>5262</v>
      </c>
      <c r="F1500" s="115">
        <v>42693</v>
      </c>
      <c r="G1500" s="114" t="s">
        <v>5263</v>
      </c>
      <c r="H1500" s="116">
        <v>2800000</v>
      </c>
      <c r="I1500" s="116">
        <v>2800000</v>
      </c>
      <c r="J1500" s="116">
        <v>2800000</v>
      </c>
      <c r="K1500" s="116">
        <v>0</v>
      </c>
      <c r="L1500" s="116">
        <v>0</v>
      </c>
      <c r="M1500" s="116">
        <v>0</v>
      </c>
      <c r="N1500" s="116">
        <v>0</v>
      </c>
      <c r="O1500" s="116">
        <v>0</v>
      </c>
      <c r="P1500" s="116">
        <v>0</v>
      </c>
      <c r="Q1500" s="27" t="str">
        <f t="shared" si="323"/>
        <v>Registered</v>
      </c>
      <c r="R1500" s="94">
        <f t="shared" si="324"/>
        <v>1</v>
      </c>
      <c r="S1500" s="95"/>
      <c r="T1500" s="117">
        <f t="shared" si="325"/>
        <v>0</v>
      </c>
      <c r="U1500" s="117">
        <f t="shared" si="326"/>
        <v>0</v>
      </c>
    </row>
    <row r="1501" spans="1:21" x14ac:dyDescent="0.3">
      <c r="A1501" s="114">
        <v>2752</v>
      </c>
      <c r="B1501" s="114" t="s">
        <v>1719</v>
      </c>
      <c r="C1501" s="114" t="s">
        <v>85</v>
      </c>
      <c r="D1501" s="114" t="s">
        <v>5264</v>
      </c>
      <c r="E1501" s="114" t="s">
        <v>5265</v>
      </c>
      <c r="F1501" s="115">
        <v>42692</v>
      </c>
      <c r="G1501" s="114" t="s">
        <v>5263</v>
      </c>
      <c r="H1501" s="116">
        <v>2800000</v>
      </c>
      <c r="I1501" s="116">
        <v>2800000</v>
      </c>
      <c r="J1501" s="116">
        <v>2800000</v>
      </c>
      <c r="K1501" s="116">
        <v>0</v>
      </c>
      <c r="L1501" s="116">
        <v>0</v>
      </c>
      <c r="M1501" s="116">
        <v>0</v>
      </c>
      <c r="N1501" s="116">
        <v>0</v>
      </c>
      <c r="O1501" s="116">
        <v>0</v>
      </c>
      <c r="P1501" s="116">
        <v>0</v>
      </c>
      <c r="Q1501" s="27" t="str">
        <f t="shared" si="323"/>
        <v>Registered</v>
      </c>
      <c r="R1501" s="94">
        <f t="shared" si="324"/>
        <v>1</v>
      </c>
      <c r="S1501" s="95"/>
      <c r="T1501" s="117">
        <f t="shared" si="325"/>
        <v>0</v>
      </c>
      <c r="U1501" s="117">
        <f t="shared" si="326"/>
        <v>0</v>
      </c>
    </row>
    <row r="1502" spans="1:21" x14ac:dyDescent="0.3">
      <c r="A1502" s="114">
        <v>2753</v>
      </c>
      <c r="B1502" s="114" t="s">
        <v>1719</v>
      </c>
      <c r="C1502" s="114" t="s">
        <v>85</v>
      </c>
      <c r="D1502" s="114" t="s">
        <v>5266</v>
      </c>
      <c r="E1502" s="114" t="s">
        <v>5267</v>
      </c>
      <c r="F1502" s="115">
        <v>42692</v>
      </c>
      <c r="G1502" s="114" t="s">
        <v>5263</v>
      </c>
      <c r="H1502" s="116">
        <v>2800000</v>
      </c>
      <c r="I1502" s="116">
        <v>2800000</v>
      </c>
      <c r="J1502" s="116">
        <v>2800000</v>
      </c>
      <c r="K1502" s="116">
        <v>0</v>
      </c>
      <c r="L1502" s="116">
        <v>0</v>
      </c>
      <c r="M1502" s="116">
        <v>0</v>
      </c>
      <c r="N1502" s="116">
        <v>0</v>
      </c>
      <c r="O1502" s="116">
        <v>0</v>
      </c>
      <c r="P1502" s="116">
        <v>0</v>
      </c>
      <c r="Q1502" s="27" t="str">
        <f t="shared" si="323"/>
        <v>Registered</v>
      </c>
      <c r="R1502" s="94">
        <f t="shared" si="324"/>
        <v>1</v>
      </c>
      <c r="S1502" s="95"/>
      <c r="T1502" s="117">
        <f t="shared" si="325"/>
        <v>0</v>
      </c>
      <c r="U1502" s="117">
        <f t="shared" si="326"/>
        <v>0</v>
      </c>
    </row>
    <row r="1503" spans="1:21" x14ac:dyDescent="0.3">
      <c r="A1503" s="114">
        <v>2754</v>
      </c>
      <c r="B1503" s="114" t="s">
        <v>1719</v>
      </c>
      <c r="C1503" s="114" t="s">
        <v>85</v>
      </c>
      <c r="D1503" s="114" t="s">
        <v>5268</v>
      </c>
      <c r="E1503" s="114" t="s">
        <v>5269</v>
      </c>
      <c r="F1503" s="115">
        <v>42693</v>
      </c>
      <c r="G1503" s="114" t="s">
        <v>5263</v>
      </c>
      <c r="H1503" s="116">
        <v>2800000</v>
      </c>
      <c r="I1503" s="116">
        <v>2800000</v>
      </c>
      <c r="J1503" s="116">
        <v>2800000</v>
      </c>
      <c r="K1503" s="116">
        <v>0</v>
      </c>
      <c r="L1503" s="116">
        <v>0</v>
      </c>
      <c r="M1503" s="116">
        <v>0</v>
      </c>
      <c r="N1503" s="116">
        <v>0</v>
      </c>
      <c r="O1503" s="116">
        <v>0</v>
      </c>
      <c r="P1503" s="116">
        <v>0</v>
      </c>
      <c r="Q1503" s="27" t="str">
        <f t="shared" si="323"/>
        <v>Registered</v>
      </c>
      <c r="R1503" s="94">
        <f t="shared" si="324"/>
        <v>1</v>
      </c>
      <c r="S1503" s="95"/>
      <c r="T1503" s="117">
        <f t="shared" si="325"/>
        <v>0</v>
      </c>
      <c r="U1503" s="117">
        <f t="shared" si="326"/>
        <v>0</v>
      </c>
    </row>
    <row r="1504" spans="1:21" x14ac:dyDescent="0.3">
      <c r="A1504" s="114">
        <v>2755</v>
      </c>
      <c r="B1504" s="114" t="s">
        <v>1719</v>
      </c>
      <c r="C1504" s="114" t="s">
        <v>85</v>
      </c>
      <c r="D1504" s="114" t="s">
        <v>5270</v>
      </c>
      <c r="E1504" s="114" t="s">
        <v>5269</v>
      </c>
      <c r="F1504" s="115">
        <v>42693</v>
      </c>
      <c r="G1504" s="114" t="s">
        <v>5263</v>
      </c>
      <c r="H1504" s="116">
        <v>2800000</v>
      </c>
      <c r="I1504" s="116">
        <v>2800000</v>
      </c>
      <c r="J1504" s="116">
        <v>2800000</v>
      </c>
      <c r="K1504" s="116">
        <v>0</v>
      </c>
      <c r="L1504" s="116">
        <v>0</v>
      </c>
      <c r="M1504" s="116">
        <v>0</v>
      </c>
      <c r="N1504" s="116">
        <v>0</v>
      </c>
      <c r="O1504" s="116">
        <v>0</v>
      </c>
      <c r="P1504" s="116">
        <v>0</v>
      </c>
      <c r="Q1504" s="27" t="str">
        <f t="shared" si="323"/>
        <v>Registered</v>
      </c>
      <c r="R1504" s="94">
        <f t="shared" si="324"/>
        <v>1</v>
      </c>
      <c r="S1504" s="95"/>
      <c r="T1504" s="117">
        <f t="shared" si="325"/>
        <v>0</v>
      </c>
      <c r="U1504" s="117">
        <f t="shared" si="326"/>
        <v>0</v>
      </c>
    </row>
    <row r="1505" spans="1:21" x14ac:dyDescent="0.3">
      <c r="A1505" s="114">
        <v>2756</v>
      </c>
      <c r="B1505" s="114" t="s">
        <v>1719</v>
      </c>
      <c r="C1505" s="114" t="s">
        <v>85</v>
      </c>
      <c r="D1505" s="114" t="s">
        <v>5271</v>
      </c>
      <c r="E1505" s="114" t="s">
        <v>5272</v>
      </c>
      <c r="F1505" s="115">
        <v>42693</v>
      </c>
      <c r="G1505" s="114" t="s">
        <v>5263</v>
      </c>
      <c r="H1505" s="116">
        <v>2800000</v>
      </c>
      <c r="I1505" s="116">
        <v>2800000</v>
      </c>
      <c r="J1505" s="116">
        <v>2800000</v>
      </c>
      <c r="K1505" s="116">
        <v>0</v>
      </c>
      <c r="L1505" s="116">
        <v>0</v>
      </c>
      <c r="M1505" s="116">
        <v>0</v>
      </c>
      <c r="N1505" s="116">
        <v>0</v>
      </c>
      <c r="O1505" s="116">
        <v>0</v>
      </c>
      <c r="P1505" s="116">
        <v>0</v>
      </c>
      <c r="Q1505" s="27" t="str">
        <f t="shared" si="323"/>
        <v>Registered</v>
      </c>
      <c r="R1505" s="94">
        <f t="shared" si="324"/>
        <v>1</v>
      </c>
      <c r="S1505" s="95"/>
      <c r="T1505" s="117">
        <f t="shared" si="325"/>
        <v>0</v>
      </c>
      <c r="U1505" s="117">
        <f t="shared" si="326"/>
        <v>0</v>
      </c>
    </row>
    <row r="1506" spans="1:21" x14ac:dyDescent="0.3">
      <c r="A1506" s="114">
        <v>10152</v>
      </c>
      <c r="B1506" s="114" t="s">
        <v>62</v>
      </c>
      <c r="C1506" s="114" t="s">
        <v>390</v>
      </c>
      <c r="D1506" s="114" t="s">
        <v>9354</v>
      </c>
      <c r="E1506" s="114" t="s">
        <v>9355</v>
      </c>
      <c r="F1506" s="115">
        <v>45338</v>
      </c>
      <c r="G1506" s="114" t="s">
        <v>4956</v>
      </c>
      <c r="H1506" s="116">
        <v>9300000</v>
      </c>
      <c r="I1506" s="116">
        <v>9300000</v>
      </c>
      <c r="J1506" s="116">
        <v>9300000</v>
      </c>
      <c r="K1506" s="116">
        <v>0</v>
      </c>
      <c r="L1506" s="116">
        <v>0</v>
      </c>
      <c r="M1506" s="116">
        <v>0</v>
      </c>
      <c r="N1506" s="116">
        <v>0</v>
      </c>
      <c r="O1506" s="116">
        <v>0</v>
      </c>
      <c r="P1506" s="116">
        <v>0</v>
      </c>
      <c r="Q1506" s="27" t="str">
        <f t="shared" si="323"/>
        <v>Registered</v>
      </c>
      <c r="R1506" s="94">
        <f t="shared" si="324"/>
        <v>1</v>
      </c>
      <c r="S1506" s="95"/>
      <c r="T1506" s="117">
        <f t="shared" si="325"/>
        <v>0</v>
      </c>
      <c r="U1506" s="117">
        <f t="shared" si="326"/>
        <v>0</v>
      </c>
    </row>
    <row r="1507" spans="1:21" x14ac:dyDescent="0.3">
      <c r="A1507" s="114">
        <v>10153</v>
      </c>
      <c r="B1507" s="114" t="s">
        <v>62</v>
      </c>
      <c r="C1507" s="114" t="s">
        <v>390</v>
      </c>
      <c r="D1507" s="114" t="s">
        <v>9356</v>
      </c>
      <c r="E1507" s="114" t="s">
        <v>9357</v>
      </c>
      <c r="F1507" s="115">
        <v>45338</v>
      </c>
      <c r="G1507" s="114" t="s">
        <v>9358</v>
      </c>
      <c r="H1507" s="116">
        <v>6967000</v>
      </c>
      <c r="I1507" s="116">
        <v>6967000</v>
      </c>
      <c r="J1507" s="116">
        <v>6967000</v>
      </c>
      <c r="K1507" s="116">
        <v>0</v>
      </c>
      <c r="L1507" s="116">
        <v>0</v>
      </c>
      <c r="M1507" s="116">
        <v>0</v>
      </c>
      <c r="N1507" s="116">
        <v>0</v>
      </c>
      <c r="O1507" s="116">
        <v>0</v>
      </c>
      <c r="P1507" s="116">
        <v>0</v>
      </c>
      <c r="Q1507" s="27" t="str">
        <f t="shared" si="323"/>
        <v>Registered</v>
      </c>
      <c r="R1507" s="94">
        <f t="shared" si="324"/>
        <v>1</v>
      </c>
      <c r="S1507" s="95"/>
      <c r="T1507" s="117">
        <f t="shared" si="325"/>
        <v>0</v>
      </c>
      <c r="U1507" s="117">
        <f t="shared" si="326"/>
        <v>0</v>
      </c>
    </row>
    <row r="1508" spans="1:21" x14ac:dyDescent="0.3">
      <c r="A1508" s="114">
        <v>10154</v>
      </c>
      <c r="B1508" s="114" t="s">
        <v>62</v>
      </c>
      <c r="C1508" s="114" t="s">
        <v>390</v>
      </c>
      <c r="D1508" s="114" t="s">
        <v>9359</v>
      </c>
      <c r="E1508" s="114" t="s">
        <v>9360</v>
      </c>
      <c r="F1508" s="115">
        <v>45338</v>
      </c>
      <c r="G1508" s="114" t="s">
        <v>6804</v>
      </c>
      <c r="H1508" s="116">
        <v>6590000</v>
      </c>
      <c r="I1508" s="116">
        <v>6590000</v>
      </c>
      <c r="J1508" s="116">
        <v>6590000</v>
      </c>
      <c r="K1508" s="116">
        <v>0</v>
      </c>
      <c r="L1508" s="116">
        <v>0</v>
      </c>
      <c r="M1508" s="116">
        <v>0</v>
      </c>
      <c r="N1508" s="116">
        <v>0</v>
      </c>
      <c r="O1508" s="116">
        <v>0</v>
      </c>
      <c r="P1508" s="116">
        <v>0</v>
      </c>
      <c r="Q1508" s="27" t="str">
        <f t="shared" si="323"/>
        <v>Registered</v>
      </c>
      <c r="R1508" s="94">
        <f t="shared" si="324"/>
        <v>1</v>
      </c>
      <c r="S1508" s="95"/>
      <c r="T1508" s="117">
        <f t="shared" si="325"/>
        <v>0</v>
      </c>
      <c r="U1508" s="117">
        <f t="shared" si="326"/>
        <v>0</v>
      </c>
    </row>
    <row r="1509" spans="1:21" x14ac:dyDescent="0.3">
      <c r="A1509" s="114">
        <v>10155</v>
      </c>
      <c r="B1509" s="114" t="s">
        <v>62</v>
      </c>
      <c r="C1509" s="114" t="s">
        <v>390</v>
      </c>
      <c r="D1509" s="114" t="s">
        <v>9361</v>
      </c>
      <c r="E1509" s="114" t="s">
        <v>5459</v>
      </c>
      <c r="F1509" s="115">
        <v>45341</v>
      </c>
      <c r="G1509" s="114" t="s">
        <v>5386</v>
      </c>
      <c r="H1509" s="116">
        <v>6500000</v>
      </c>
      <c r="I1509" s="116">
        <v>6500000</v>
      </c>
      <c r="J1509" s="116">
        <v>6500000</v>
      </c>
      <c r="K1509" s="116">
        <v>0</v>
      </c>
      <c r="L1509" s="116">
        <v>0</v>
      </c>
      <c r="M1509" s="116">
        <v>0</v>
      </c>
      <c r="N1509" s="116">
        <v>0</v>
      </c>
      <c r="O1509" s="116">
        <v>0</v>
      </c>
      <c r="P1509" s="116">
        <v>0</v>
      </c>
      <c r="Q1509" s="27" t="str">
        <f t="shared" si="323"/>
        <v>Registered</v>
      </c>
      <c r="R1509" s="94">
        <f t="shared" si="324"/>
        <v>1</v>
      </c>
      <c r="S1509" s="95"/>
      <c r="T1509" s="117">
        <f t="shared" si="325"/>
        <v>0</v>
      </c>
      <c r="U1509" s="117">
        <f t="shared" si="326"/>
        <v>0</v>
      </c>
    </row>
    <row r="1510" spans="1:21" x14ac:dyDescent="0.3">
      <c r="A1510" s="114">
        <v>10156</v>
      </c>
      <c r="B1510" s="114" t="s">
        <v>62</v>
      </c>
      <c r="C1510" s="114" t="s">
        <v>390</v>
      </c>
      <c r="D1510" s="114" t="s">
        <v>9362</v>
      </c>
      <c r="E1510" s="114" t="s">
        <v>9363</v>
      </c>
      <c r="F1510" s="115">
        <v>45359</v>
      </c>
      <c r="G1510" s="114" t="s">
        <v>2881</v>
      </c>
      <c r="H1510" s="116">
        <v>7550000</v>
      </c>
      <c r="I1510" s="116">
        <v>7550000</v>
      </c>
      <c r="J1510" s="116">
        <v>7550000</v>
      </c>
      <c r="K1510" s="116">
        <v>0</v>
      </c>
      <c r="L1510" s="116">
        <v>0</v>
      </c>
      <c r="M1510" s="116">
        <v>0</v>
      </c>
      <c r="N1510" s="116">
        <v>0</v>
      </c>
      <c r="O1510" s="116">
        <v>0</v>
      </c>
      <c r="P1510" s="116">
        <v>0</v>
      </c>
      <c r="Q1510" s="27" t="str">
        <f t="shared" si="323"/>
        <v>Registered</v>
      </c>
      <c r="R1510" s="94">
        <f t="shared" si="324"/>
        <v>1</v>
      </c>
      <c r="S1510" s="95"/>
      <c r="T1510" s="117">
        <f t="shared" si="325"/>
        <v>0</v>
      </c>
      <c r="U1510" s="117">
        <f t="shared" si="326"/>
        <v>0</v>
      </c>
    </row>
    <row r="1511" spans="1:21" s="101" customFormat="1" x14ac:dyDescent="0.3">
      <c r="A1511" s="99">
        <v>10622</v>
      </c>
      <c r="B1511" s="99" t="s">
        <v>62</v>
      </c>
      <c r="C1511" s="99" t="s">
        <v>390</v>
      </c>
      <c r="D1511" s="99" t="s">
        <v>10016</v>
      </c>
      <c r="E1511" s="99" t="s">
        <v>5769</v>
      </c>
      <c r="F1511" s="100">
        <v>45351</v>
      </c>
      <c r="G1511" s="99" t="s">
        <v>1898</v>
      </c>
      <c r="H1511" s="96">
        <v>6670000</v>
      </c>
      <c r="I1511" s="96">
        <f>H1511*R1511</f>
        <v>6670000</v>
      </c>
      <c r="J1511" s="96">
        <v>1000000</v>
      </c>
      <c r="K1511" s="96">
        <f t="shared" ref="K1511:K1513" si="327">I1511-J1511</f>
        <v>5670000</v>
      </c>
      <c r="L1511" s="97">
        <f t="shared" ref="L1511:L1513" si="328">IF(AND($S1511&gt;=0,$S1511&lt;=30),$K1511,0)</f>
        <v>0</v>
      </c>
      <c r="M1511" s="97">
        <f t="shared" ref="M1511:M1513" si="329">IF(AND($S1511&gt;=31,$S1511&lt;=60),$K1511,0)</f>
        <v>0</v>
      </c>
      <c r="N1511" s="97">
        <f t="shared" ref="N1511:N1513" si="330">IF(AND($S1511&gt;=61,$S1511&lt;=90),$K1511,0)</f>
        <v>0</v>
      </c>
      <c r="O1511" s="97">
        <f t="shared" ref="O1511:O1513" si="331">IF(AND($S1511&gt;=91,$S1511&lt;=120),$K1511,0)</f>
        <v>0</v>
      </c>
      <c r="P1511" s="98">
        <f t="shared" ref="P1511:P1512" si="332">IF($S1511&gt;120,$K1511,0)</f>
        <v>5670000</v>
      </c>
      <c r="Q1511" s="101" t="str">
        <f t="shared" si="323"/>
        <v>Unregistered</v>
      </c>
      <c r="R1511" s="102">
        <v>1</v>
      </c>
      <c r="S1511" s="95">
        <f t="shared" ref="S1511:S1513" si="333">DATE(2026,6,30)-F1511</f>
        <v>852</v>
      </c>
    </row>
    <row r="1512" spans="1:21" s="101" customFormat="1" x14ac:dyDescent="0.3">
      <c r="A1512" s="99">
        <v>10623</v>
      </c>
      <c r="B1512" s="99" t="s">
        <v>62</v>
      </c>
      <c r="C1512" s="99" t="s">
        <v>390</v>
      </c>
      <c r="D1512" s="99" t="s">
        <v>10017</v>
      </c>
      <c r="E1512" s="99" t="s">
        <v>10018</v>
      </c>
      <c r="F1512" s="100">
        <v>45338</v>
      </c>
      <c r="G1512" s="99" t="s">
        <v>1898</v>
      </c>
      <c r="H1512" s="96">
        <v>9023000</v>
      </c>
      <c r="I1512" s="96">
        <f>H1512*R1512</f>
        <v>9023000</v>
      </c>
      <c r="J1512" s="96">
        <v>1000000</v>
      </c>
      <c r="K1512" s="96">
        <f t="shared" si="327"/>
        <v>8023000</v>
      </c>
      <c r="L1512" s="97">
        <f t="shared" si="328"/>
        <v>0</v>
      </c>
      <c r="M1512" s="97">
        <f t="shared" si="329"/>
        <v>0</v>
      </c>
      <c r="N1512" s="97">
        <f t="shared" si="330"/>
        <v>0</v>
      </c>
      <c r="O1512" s="97">
        <f t="shared" si="331"/>
        <v>0</v>
      </c>
      <c r="P1512" s="98">
        <f t="shared" si="332"/>
        <v>8023000</v>
      </c>
      <c r="Q1512" s="101" t="str">
        <f t="shared" si="323"/>
        <v>Unregistered</v>
      </c>
      <c r="R1512" s="102">
        <v>1</v>
      </c>
      <c r="S1512" s="95">
        <f t="shared" si="333"/>
        <v>865</v>
      </c>
    </row>
    <row r="1513" spans="1:21" s="101" customFormat="1" x14ac:dyDescent="0.3">
      <c r="A1513" s="99">
        <v>10933</v>
      </c>
      <c r="B1513" s="99" t="s">
        <v>1539</v>
      </c>
      <c r="C1513" s="99" t="s">
        <v>10296</v>
      </c>
      <c r="D1513" s="99" t="s">
        <v>10297</v>
      </c>
      <c r="E1513" s="99" t="s">
        <v>10298</v>
      </c>
      <c r="F1513" s="100">
        <v>45961</v>
      </c>
      <c r="G1513" s="99" t="s">
        <v>1898</v>
      </c>
      <c r="H1513" s="96">
        <v>35400000</v>
      </c>
      <c r="I1513" s="96">
        <f>H1513*R1513</f>
        <v>7080000</v>
      </c>
      <c r="J1513" s="96">
        <v>31600000</v>
      </c>
      <c r="K1513" s="96">
        <f t="shared" si="327"/>
        <v>-24520000</v>
      </c>
      <c r="L1513" s="97">
        <f t="shared" si="328"/>
        <v>0</v>
      </c>
      <c r="M1513" s="97">
        <f t="shared" si="329"/>
        <v>0</v>
      </c>
      <c r="N1513" s="97">
        <f t="shared" si="330"/>
        <v>0</v>
      </c>
      <c r="O1513" s="97">
        <f t="shared" si="331"/>
        <v>0</v>
      </c>
      <c r="P1513" s="98">
        <v>0</v>
      </c>
      <c r="Q1513" s="101" t="str">
        <f t="shared" si="323"/>
        <v>Unregistered</v>
      </c>
      <c r="R1513" s="102">
        <v>0.2</v>
      </c>
      <c r="S1513" s="95">
        <f t="shared" si="333"/>
        <v>242</v>
      </c>
    </row>
    <row r="1514" spans="1:21" x14ac:dyDescent="0.3">
      <c r="A1514" s="114">
        <v>482</v>
      </c>
      <c r="B1514" s="114" t="s">
        <v>107</v>
      </c>
      <c r="C1514" s="114" t="s">
        <v>2721</v>
      </c>
      <c r="D1514" s="114" t="s">
        <v>2722</v>
      </c>
      <c r="E1514" s="114" t="s">
        <v>2723</v>
      </c>
      <c r="F1514" s="115">
        <v>45527</v>
      </c>
      <c r="G1514" s="114" t="s">
        <v>2724</v>
      </c>
      <c r="H1514" s="116">
        <v>6180000</v>
      </c>
      <c r="I1514" s="116">
        <v>1854000</v>
      </c>
      <c r="J1514" s="116">
        <v>1061800</v>
      </c>
      <c r="K1514" s="116">
        <v>792200</v>
      </c>
      <c r="L1514" s="116">
        <v>0</v>
      </c>
      <c r="M1514" s="116">
        <v>0</v>
      </c>
      <c r="N1514" s="116">
        <v>0</v>
      </c>
      <c r="O1514" s="116">
        <v>0</v>
      </c>
      <c r="P1514" s="116">
        <v>792200</v>
      </c>
      <c r="Q1514" s="27" t="str">
        <f t="shared" si="323"/>
        <v>Registered</v>
      </c>
      <c r="R1514" s="94">
        <f t="shared" si="324"/>
        <v>0.3</v>
      </c>
      <c r="S1514" s="95"/>
      <c r="T1514" s="117">
        <f t="shared" ref="T1514:T1515" si="334">L1514+M1514+N1514+O1514+P1514</f>
        <v>792200</v>
      </c>
      <c r="U1514" s="117">
        <f t="shared" ref="U1514:U1515" si="335">K1514-T1514</f>
        <v>0</v>
      </c>
    </row>
    <row r="1515" spans="1:21" x14ac:dyDescent="0.3">
      <c r="A1515" s="114">
        <v>10258</v>
      </c>
      <c r="B1515" s="114" t="s">
        <v>107</v>
      </c>
      <c r="C1515" s="114" t="s">
        <v>2721</v>
      </c>
      <c r="D1515" s="114" t="s">
        <v>9481</v>
      </c>
      <c r="E1515" s="114" t="s">
        <v>9243</v>
      </c>
      <c r="F1515" s="115">
        <v>45535</v>
      </c>
      <c r="G1515" s="114" t="s">
        <v>2227</v>
      </c>
      <c r="H1515" s="116">
        <v>5412000</v>
      </c>
      <c r="I1515" s="116">
        <v>1623600</v>
      </c>
      <c r="J1515" s="116">
        <v>1677720</v>
      </c>
      <c r="K1515" s="116">
        <v>-54120</v>
      </c>
      <c r="L1515" s="116">
        <v>0</v>
      </c>
      <c r="M1515" s="116">
        <v>0</v>
      </c>
      <c r="N1515" s="116">
        <v>0</v>
      </c>
      <c r="O1515" s="116">
        <v>0</v>
      </c>
      <c r="P1515" s="116">
        <v>0</v>
      </c>
      <c r="Q1515" s="27" t="str">
        <f t="shared" si="323"/>
        <v>Registered</v>
      </c>
      <c r="R1515" s="94">
        <f t="shared" si="324"/>
        <v>0.3</v>
      </c>
      <c r="S1515" s="95"/>
      <c r="T1515" s="117">
        <f t="shared" si="334"/>
        <v>0</v>
      </c>
      <c r="U1515" s="117">
        <f t="shared" si="335"/>
        <v>-54120</v>
      </c>
    </row>
    <row r="1516" spans="1:21" s="101" customFormat="1" x14ac:dyDescent="0.3">
      <c r="A1516" s="99">
        <v>10470</v>
      </c>
      <c r="B1516" s="99" t="s">
        <v>107</v>
      </c>
      <c r="C1516" s="99" t="s">
        <v>2721</v>
      </c>
      <c r="D1516" s="99" t="s">
        <v>10322</v>
      </c>
      <c r="E1516" s="99" t="s">
        <v>10323</v>
      </c>
      <c r="F1516" s="100">
        <v>45961</v>
      </c>
      <c r="G1516" s="99" t="s">
        <v>1898</v>
      </c>
      <c r="H1516" s="96">
        <v>9050000</v>
      </c>
      <c r="I1516" s="96">
        <f>H1516*R1516</f>
        <v>2715000</v>
      </c>
      <c r="J1516" s="96">
        <v>200000</v>
      </c>
      <c r="K1516" s="96">
        <f t="shared" ref="K1516:K1518" si="336">I1516-J1516</f>
        <v>2515000</v>
      </c>
      <c r="L1516" s="97">
        <f t="shared" ref="L1516:L1518" si="337">IF(AND($S1516&gt;=0,$S1516&lt;=30),$K1516,0)</f>
        <v>0</v>
      </c>
      <c r="M1516" s="97">
        <f t="shared" ref="M1516:M1518" si="338">IF(AND($S1516&gt;=31,$S1516&lt;=60),$K1516,0)</f>
        <v>0</v>
      </c>
      <c r="N1516" s="97">
        <f t="shared" ref="N1516:N1518" si="339">IF(AND($S1516&gt;=61,$S1516&lt;=90),$K1516,0)</f>
        <v>0</v>
      </c>
      <c r="O1516" s="97">
        <f t="shared" ref="O1516:O1518" si="340">IF(AND($S1516&gt;=91,$S1516&lt;=120),$K1516,0)</f>
        <v>0</v>
      </c>
      <c r="P1516" s="98">
        <f t="shared" ref="P1516:P1518" si="341">IF($S1516&gt;120,$K1516,0)</f>
        <v>2515000</v>
      </c>
      <c r="Q1516" s="101" t="str">
        <f t="shared" si="323"/>
        <v>Unregistered</v>
      </c>
      <c r="R1516" s="102">
        <v>0.3</v>
      </c>
      <c r="S1516" s="95">
        <f t="shared" ref="S1516:S1518" si="342">DATE(2026,6,30)-F1516</f>
        <v>242</v>
      </c>
    </row>
    <row r="1517" spans="1:21" s="101" customFormat="1" x14ac:dyDescent="0.3">
      <c r="A1517" s="99">
        <v>10471</v>
      </c>
      <c r="B1517" s="99" t="s">
        <v>107</v>
      </c>
      <c r="C1517" s="99" t="s">
        <v>2721</v>
      </c>
      <c r="D1517" s="99" t="s">
        <v>10324</v>
      </c>
      <c r="E1517" s="99" t="s">
        <v>10325</v>
      </c>
      <c r="F1517" s="100">
        <v>46112</v>
      </c>
      <c r="G1517" s="99" t="s">
        <v>1898</v>
      </c>
      <c r="H1517" s="96">
        <v>14883000</v>
      </c>
      <c r="I1517" s="96">
        <f>H1517*R1517</f>
        <v>4464900</v>
      </c>
      <c r="J1517" s="96">
        <v>200000</v>
      </c>
      <c r="K1517" s="96">
        <f t="shared" si="336"/>
        <v>4264900</v>
      </c>
      <c r="L1517" s="97">
        <f t="shared" si="337"/>
        <v>0</v>
      </c>
      <c r="M1517" s="97">
        <f t="shared" si="338"/>
        <v>0</v>
      </c>
      <c r="N1517" s="97">
        <f t="shared" si="339"/>
        <v>0</v>
      </c>
      <c r="O1517" s="97">
        <f t="shared" si="340"/>
        <v>4264900</v>
      </c>
      <c r="P1517" s="98">
        <f t="shared" si="341"/>
        <v>0</v>
      </c>
      <c r="Q1517" s="101" t="str">
        <f t="shared" si="323"/>
        <v>Unregistered</v>
      </c>
      <c r="R1517" s="102">
        <v>0.3</v>
      </c>
      <c r="S1517" s="95">
        <f t="shared" si="342"/>
        <v>91</v>
      </c>
    </row>
    <row r="1518" spans="1:21" s="101" customFormat="1" x14ac:dyDescent="0.3">
      <c r="A1518" s="99">
        <v>10472</v>
      </c>
      <c r="B1518" s="99" t="s">
        <v>107</v>
      </c>
      <c r="C1518" s="99" t="s">
        <v>2721</v>
      </c>
      <c r="D1518" s="99" t="s">
        <v>10326</v>
      </c>
      <c r="E1518" s="99" t="s">
        <v>9780</v>
      </c>
      <c r="F1518" s="100">
        <v>46112</v>
      </c>
      <c r="G1518" s="99" t="s">
        <v>1898</v>
      </c>
      <c r="H1518" s="96">
        <v>14883000</v>
      </c>
      <c r="I1518" s="96">
        <f>H1518*R1518</f>
        <v>4464900</v>
      </c>
      <c r="J1518" s="96">
        <v>200000</v>
      </c>
      <c r="K1518" s="96">
        <f t="shared" si="336"/>
        <v>4264900</v>
      </c>
      <c r="L1518" s="97">
        <f t="shared" si="337"/>
        <v>0</v>
      </c>
      <c r="M1518" s="97">
        <f t="shared" si="338"/>
        <v>0</v>
      </c>
      <c r="N1518" s="97">
        <f t="shared" si="339"/>
        <v>0</v>
      </c>
      <c r="O1518" s="97">
        <f t="shared" si="340"/>
        <v>4264900</v>
      </c>
      <c r="P1518" s="98">
        <f t="shared" si="341"/>
        <v>0</v>
      </c>
      <c r="Q1518" s="101" t="str">
        <f t="shared" si="323"/>
        <v>Unregistered</v>
      </c>
      <c r="R1518" s="102">
        <v>0.3</v>
      </c>
      <c r="S1518" s="95">
        <f t="shared" si="342"/>
        <v>91</v>
      </c>
    </row>
    <row r="1519" spans="1:21" x14ac:dyDescent="0.3">
      <c r="A1519" s="114">
        <v>10696</v>
      </c>
      <c r="B1519" s="114" t="s">
        <v>107</v>
      </c>
      <c r="C1519" s="114" t="s">
        <v>2721</v>
      </c>
      <c r="D1519" s="114" t="s">
        <v>10119</v>
      </c>
      <c r="E1519" s="114" t="s">
        <v>10120</v>
      </c>
      <c r="F1519" s="115">
        <v>45649</v>
      </c>
      <c r="G1519" s="114" t="s">
        <v>2170</v>
      </c>
      <c r="H1519" s="116">
        <v>7391000</v>
      </c>
      <c r="I1519" s="116">
        <v>517370</v>
      </c>
      <c r="J1519" s="116">
        <v>2750000</v>
      </c>
      <c r="K1519" s="116">
        <v>-2232630</v>
      </c>
      <c r="L1519" s="116">
        <v>0</v>
      </c>
      <c r="M1519" s="116">
        <v>0</v>
      </c>
      <c r="N1519" s="116">
        <v>0</v>
      </c>
      <c r="O1519" s="116">
        <v>0</v>
      </c>
      <c r="P1519" s="116">
        <v>0</v>
      </c>
      <c r="Q1519" s="27" t="str">
        <f t="shared" si="323"/>
        <v>Registered</v>
      </c>
      <c r="R1519" s="94">
        <f t="shared" si="324"/>
        <v>7.0000000000000007E-2</v>
      </c>
      <c r="S1519" s="95"/>
      <c r="T1519" s="117">
        <f>L1519+M1519+N1519+O1519+P1519</f>
        <v>0</v>
      </c>
      <c r="U1519" s="117">
        <f>K1519-T1519</f>
        <v>-2232630</v>
      </c>
    </row>
    <row r="1520" spans="1:21" s="101" customFormat="1" x14ac:dyDescent="0.3">
      <c r="A1520" s="99">
        <v>10968</v>
      </c>
      <c r="B1520" s="99" t="s">
        <v>107</v>
      </c>
      <c r="C1520" s="99" t="s">
        <v>2721</v>
      </c>
      <c r="D1520" s="99" t="s">
        <v>10327</v>
      </c>
      <c r="E1520" s="99" t="s">
        <v>10328</v>
      </c>
      <c r="F1520" s="100">
        <v>45980</v>
      </c>
      <c r="G1520" s="99" t="s">
        <v>1898</v>
      </c>
      <c r="H1520" s="96">
        <v>12710000</v>
      </c>
      <c r="I1520" s="96">
        <f>H1520*R1520</f>
        <v>3813000</v>
      </c>
      <c r="J1520" s="96"/>
      <c r="K1520" s="96">
        <f t="shared" ref="K1520:K1521" si="343">I1520-J1520</f>
        <v>3813000</v>
      </c>
      <c r="L1520" s="97">
        <f t="shared" ref="L1520:L1521" si="344">IF(AND($S1520&gt;=0,$S1520&lt;=30),$K1520,0)</f>
        <v>0</v>
      </c>
      <c r="M1520" s="97">
        <f t="shared" ref="M1520:M1521" si="345">IF(AND($S1520&gt;=31,$S1520&lt;=60),$K1520,0)</f>
        <v>0</v>
      </c>
      <c r="N1520" s="97">
        <f t="shared" ref="N1520:N1521" si="346">IF(AND($S1520&gt;=61,$S1520&lt;=90),$K1520,0)</f>
        <v>0</v>
      </c>
      <c r="O1520" s="97">
        <f t="shared" ref="O1520:O1521" si="347">IF(AND($S1520&gt;=91,$S1520&lt;=120),$K1520,0)</f>
        <v>0</v>
      </c>
      <c r="P1520" s="98">
        <f t="shared" ref="P1520:P1521" si="348">IF($S1520&gt;120,$K1520,0)</f>
        <v>3813000</v>
      </c>
      <c r="Q1520" s="101" t="str">
        <f t="shared" si="323"/>
        <v>Unregistered</v>
      </c>
      <c r="R1520" s="102">
        <v>0.3</v>
      </c>
      <c r="S1520" s="95">
        <f t="shared" ref="S1520:S1521" si="349">DATE(2026,6,30)-F1520</f>
        <v>223</v>
      </c>
    </row>
    <row r="1521" spans="1:21" s="101" customFormat="1" x14ac:dyDescent="0.3">
      <c r="A1521" s="99">
        <v>10969</v>
      </c>
      <c r="B1521" s="99" t="s">
        <v>107</v>
      </c>
      <c r="C1521" s="99" t="s">
        <v>2721</v>
      </c>
      <c r="D1521" s="99" t="s">
        <v>10329</v>
      </c>
      <c r="E1521" s="99" t="s">
        <v>10328</v>
      </c>
      <c r="F1521" s="100">
        <v>45971</v>
      </c>
      <c r="G1521" s="99" t="s">
        <v>1898</v>
      </c>
      <c r="H1521" s="96">
        <v>9940000</v>
      </c>
      <c r="I1521" s="96">
        <f>H1521*R1521</f>
        <v>2982000</v>
      </c>
      <c r="J1521" s="96"/>
      <c r="K1521" s="96">
        <f t="shared" si="343"/>
        <v>2982000</v>
      </c>
      <c r="L1521" s="97">
        <f t="shared" si="344"/>
        <v>0</v>
      </c>
      <c r="M1521" s="97">
        <f t="shared" si="345"/>
        <v>0</v>
      </c>
      <c r="N1521" s="97">
        <f t="shared" si="346"/>
        <v>0</v>
      </c>
      <c r="O1521" s="97">
        <f t="shared" si="347"/>
        <v>0</v>
      </c>
      <c r="P1521" s="98">
        <f t="shared" si="348"/>
        <v>2982000</v>
      </c>
      <c r="Q1521" s="101" t="str">
        <f t="shared" si="323"/>
        <v>Unregistered</v>
      </c>
      <c r="R1521" s="102">
        <v>0.3</v>
      </c>
      <c r="S1521" s="95">
        <f t="shared" si="349"/>
        <v>232</v>
      </c>
    </row>
    <row r="1522" spans="1:21" x14ac:dyDescent="0.3">
      <c r="A1522" s="114">
        <v>436</v>
      </c>
      <c r="B1522" s="114" t="s">
        <v>130</v>
      </c>
      <c r="C1522" s="114" t="s">
        <v>133</v>
      </c>
      <c r="D1522" s="114" t="s">
        <v>145</v>
      </c>
      <c r="E1522" s="114" t="s">
        <v>146</v>
      </c>
      <c r="F1522" s="115">
        <v>46133</v>
      </c>
      <c r="G1522" s="114" t="s">
        <v>9899</v>
      </c>
      <c r="H1522" s="116">
        <v>9112320</v>
      </c>
      <c r="I1522" s="116">
        <v>1822464</v>
      </c>
      <c r="J1522" s="116">
        <v>911232</v>
      </c>
      <c r="K1522" s="116">
        <v>911232</v>
      </c>
      <c r="L1522" s="116">
        <v>0</v>
      </c>
      <c r="M1522" s="116">
        <v>911232</v>
      </c>
      <c r="N1522" s="116">
        <v>0</v>
      </c>
      <c r="O1522" s="116">
        <v>0</v>
      </c>
      <c r="P1522" s="116">
        <v>0</v>
      </c>
      <c r="Q1522" s="27" t="str">
        <f t="shared" si="323"/>
        <v>Registered</v>
      </c>
      <c r="R1522" s="94">
        <f t="shared" si="324"/>
        <v>0.2</v>
      </c>
      <c r="S1522" s="95"/>
      <c r="T1522" s="117">
        <f t="shared" ref="T1522:T1535" si="350">L1522+M1522+N1522+O1522+P1522</f>
        <v>911232</v>
      </c>
      <c r="U1522" s="117">
        <f t="shared" ref="U1522:U1535" si="351">K1522-T1522</f>
        <v>0</v>
      </c>
    </row>
    <row r="1523" spans="1:21" x14ac:dyDescent="0.3">
      <c r="A1523" s="114">
        <v>6551</v>
      </c>
      <c r="B1523" s="114" t="s">
        <v>130</v>
      </c>
      <c r="C1523" s="114" t="s">
        <v>133</v>
      </c>
      <c r="D1523" s="114" t="s">
        <v>2038</v>
      </c>
      <c r="E1523" s="114" t="s">
        <v>2039</v>
      </c>
      <c r="F1523" s="115">
        <v>46081</v>
      </c>
      <c r="G1523" s="114" t="s">
        <v>1492</v>
      </c>
      <c r="H1523" s="116">
        <v>9067392</v>
      </c>
      <c r="I1523" s="116">
        <v>2720217</v>
      </c>
      <c r="J1523" s="116">
        <v>2720217</v>
      </c>
      <c r="K1523" s="116">
        <v>0</v>
      </c>
      <c r="L1523" s="116">
        <v>0</v>
      </c>
      <c r="M1523" s="116">
        <v>0</v>
      </c>
      <c r="N1523" s="116">
        <v>0</v>
      </c>
      <c r="O1523" s="116">
        <v>0</v>
      </c>
      <c r="P1523" s="116">
        <v>0</v>
      </c>
      <c r="Q1523" s="27" t="str">
        <f t="shared" si="323"/>
        <v>Registered</v>
      </c>
      <c r="R1523" s="94">
        <f t="shared" si="324"/>
        <v>0.29999993382882312</v>
      </c>
      <c r="S1523" s="95"/>
      <c r="T1523" s="117">
        <f t="shared" si="350"/>
        <v>0</v>
      </c>
      <c r="U1523" s="117">
        <f t="shared" si="351"/>
        <v>0</v>
      </c>
    </row>
    <row r="1524" spans="1:21" x14ac:dyDescent="0.3">
      <c r="A1524" s="114">
        <v>6552</v>
      </c>
      <c r="B1524" s="114" t="s">
        <v>130</v>
      </c>
      <c r="C1524" s="114" t="s">
        <v>133</v>
      </c>
      <c r="D1524" s="114" t="s">
        <v>7111</v>
      </c>
      <c r="E1524" s="114" t="s">
        <v>7112</v>
      </c>
      <c r="F1524" s="115">
        <v>46022</v>
      </c>
      <c r="G1524" s="114" t="s">
        <v>1875</v>
      </c>
      <c r="H1524" s="116">
        <v>13710744</v>
      </c>
      <c r="I1524" s="116">
        <v>4113223</v>
      </c>
      <c r="J1524" s="116">
        <v>4113223</v>
      </c>
      <c r="K1524" s="116">
        <v>0</v>
      </c>
      <c r="L1524" s="116">
        <v>0</v>
      </c>
      <c r="M1524" s="116">
        <v>0</v>
      </c>
      <c r="N1524" s="116">
        <v>0</v>
      </c>
      <c r="O1524" s="116">
        <v>0</v>
      </c>
      <c r="P1524" s="116">
        <v>0</v>
      </c>
      <c r="Q1524" s="27" t="str">
        <f t="shared" si="323"/>
        <v>Registered</v>
      </c>
      <c r="R1524" s="94">
        <f t="shared" si="324"/>
        <v>0.29999998541289957</v>
      </c>
      <c r="S1524" s="95"/>
      <c r="T1524" s="117">
        <f t="shared" si="350"/>
        <v>0</v>
      </c>
      <c r="U1524" s="117">
        <f t="shared" si="351"/>
        <v>0</v>
      </c>
    </row>
    <row r="1525" spans="1:21" x14ac:dyDescent="0.3">
      <c r="A1525" s="114">
        <v>6553</v>
      </c>
      <c r="B1525" s="114" t="s">
        <v>130</v>
      </c>
      <c r="C1525" s="114" t="s">
        <v>133</v>
      </c>
      <c r="D1525" s="114" t="s">
        <v>7113</v>
      </c>
      <c r="E1525" s="114" t="s">
        <v>7114</v>
      </c>
      <c r="F1525" s="115">
        <v>46022</v>
      </c>
      <c r="G1525" s="114" t="s">
        <v>1875</v>
      </c>
      <c r="H1525" s="116">
        <v>13710744</v>
      </c>
      <c r="I1525" s="116">
        <v>4113223</v>
      </c>
      <c r="J1525" s="116">
        <v>4113223</v>
      </c>
      <c r="K1525" s="116">
        <v>0</v>
      </c>
      <c r="L1525" s="116">
        <v>0</v>
      </c>
      <c r="M1525" s="116">
        <v>0</v>
      </c>
      <c r="N1525" s="116">
        <v>0</v>
      </c>
      <c r="O1525" s="116">
        <v>0</v>
      </c>
      <c r="P1525" s="116">
        <v>0</v>
      </c>
      <c r="Q1525" s="27" t="str">
        <f t="shared" si="323"/>
        <v>Registered</v>
      </c>
      <c r="R1525" s="94">
        <f t="shared" si="324"/>
        <v>0.29999998541289957</v>
      </c>
      <c r="S1525" s="95"/>
      <c r="T1525" s="117">
        <f t="shared" si="350"/>
        <v>0</v>
      </c>
      <c r="U1525" s="117">
        <f t="shared" si="351"/>
        <v>0</v>
      </c>
    </row>
    <row r="1526" spans="1:21" x14ac:dyDescent="0.3">
      <c r="A1526" s="114">
        <v>6554</v>
      </c>
      <c r="B1526" s="114" t="s">
        <v>130</v>
      </c>
      <c r="C1526" s="114" t="s">
        <v>133</v>
      </c>
      <c r="D1526" s="114" t="s">
        <v>2137</v>
      </c>
      <c r="E1526" s="114" t="s">
        <v>2138</v>
      </c>
      <c r="F1526" s="115">
        <v>46078</v>
      </c>
      <c r="G1526" s="114" t="s">
        <v>1583</v>
      </c>
      <c r="H1526" s="116">
        <v>9067392</v>
      </c>
      <c r="I1526" s="116">
        <v>2720217</v>
      </c>
      <c r="J1526" s="116">
        <v>2720217</v>
      </c>
      <c r="K1526" s="116">
        <v>0</v>
      </c>
      <c r="L1526" s="116">
        <v>0</v>
      </c>
      <c r="M1526" s="116">
        <v>0</v>
      </c>
      <c r="N1526" s="116">
        <v>0</v>
      </c>
      <c r="O1526" s="116">
        <v>0</v>
      </c>
      <c r="P1526" s="116">
        <v>0</v>
      </c>
      <c r="Q1526" s="27" t="str">
        <f t="shared" si="323"/>
        <v>Registered</v>
      </c>
      <c r="R1526" s="94">
        <f t="shared" si="324"/>
        <v>0.29999993382882312</v>
      </c>
      <c r="S1526" s="95"/>
      <c r="T1526" s="117">
        <f t="shared" si="350"/>
        <v>0</v>
      </c>
      <c r="U1526" s="117">
        <f t="shared" si="351"/>
        <v>0</v>
      </c>
    </row>
    <row r="1527" spans="1:21" x14ac:dyDescent="0.3">
      <c r="A1527" s="114">
        <v>6555</v>
      </c>
      <c r="B1527" s="114" t="s">
        <v>130</v>
      </c>
      <c r="C1527" s="114" t="s">
        <v>133</v>
      </c>
      <c r="D1527" s="114" t="s">
        <v>7115</v>
      </c>
      <c r="E1527" s="114" t="s">
        <v>7116</v>
      </c>
      <c r="F1527" s="115">
        <v>45955</v>
      </c>
      <c r="G1527" s="114" t="s">
        <v>7101</v>
      </c>
      <c r="H1527" s="116">
        <v>13666050</v>
      </c>
      <c r="I1527" s="116">
        <v>4099815</v>
      </c>
      <c r="J1527" s="116">
        <v>4099815</v>
      </c>
      <c r="K1527" s="116">
        <v>0</v>
      </c>
      <c r="L1527" s="116">
        <v>0</v>
      </c>
      <c r="M1527" s="116">
        <v>0</v>
      </c>
      <c r="N1527" s="116">
        <v>0</v>
      </c>
      <c r="O1527" s="116">
        <v>0</v>
      </c>
      <c r="P1527" s="116">
        <v>0</v>
      </c>
      <c r="Q1527" s="27" t="str">
        <f t="shared" si="323"/>
        <v>Registered</v>
      </c>
      <c r="R1527" s="94">
        <f t="shared" si="324"/>
        <v>0.3</v>
      </c>
      <c r="S1527" s="95"/>
      <c r="T1527" s="117">
        <f t="shared" si="350"/>
        <v>0</v>
      </c>
      <c r="U1527" s="117">
        <f t="shared" si="351"/>
        <v>0</v>
      </c>
    </row>
    <row r="1528" spans="1:21" x14ac:dyDescent="0.3">
      <c r="A1528" s="114">
        <v>6556</v>
      </c>
      <c r="B1528" s="114" t="s">
        <v>130</v>
      </c>
      <c r="C1528" s="114" t="s">
        <v>133</v>
      </c>
      <c r="D1528" s="114" t="s">
        <v>7117</v>
      </c>
      <c r="E1528" s="114" t="s">
        <v>7118</v>
      </c>
      <c r="F1528" s="115">
        <v>45657</v>
      </c>
      <c r="G1528" s="114" t="s">
        <v>5433</v>
      </c>
      <c r="H1528" s="116">
        <v>8534016</v>
      </c>
      <c r="I1528" s="116">
        <v>2560205</v>
      </c>
      <c r="J1528" s="116">
        <v>2560205</v>
      </c>
      <c r="K1528" s="116">
        <v>0</v>
      </c>
      <c r="L1528" s="116">
        <v>0</v>
      </c>
      <c r="M1528" s="116">
        <v>0</v>
      </c>
      <c r="N1528" s="116">
        <v>0</v>
      </c>
      <c r="O1528" s="116">
        <v>0</v>
      </c>
      <c r="P1528" s="116">
        <v>0</v>
      </c>
      <c r="Q1528" s="27" t="str">
        <f t="shared" si="323"/>
        <v>Registered</v>
      </c>
      <c r="R1528" s="94">
        <f t="shared" si="324"/>
        <v>0.30000002343562515</v>
      </c>
      <c r="S1528" s="95"/>
      <c r="T1528" s="117">
        <f t="shared" si="350"/>
        <v>0</v>
      </c>
      <c r="U1528" s="117">
        <f t="shared" si="351"/>
        <v>0</v>
      </c>
    </row>
    <row r="1529" spans="1:21" x14ac:dyDescent="0.3">
      <c r="A1529" s="114">
        <v>6557</v>
      </c>
      <c r="B1529" s="114" t="s">
        <v>130</v>
      </c>
      <c r="C1529" s="114" t="s">
        <v>133</v>
      </c>
      <c r="D1529" s="114" t="s">
        <v>7119</v>
      </c>
      <c r="E1529" s="114" t="s">
        <v>7120</v>
      </c>
      <c r="F1529" s="115">
        <v>46051</v>
      </c>
      <c r="G1529" s="114" t="s">
        <v>2847</v>
      </c>
      <c r="H1529" s="116">
        <v>9245536</v>
      </c>
      <c r="I1529" s="116">
        <v>2773661</v>
      </c>
      <c r="J1529" s="116">
        <v>2773661</v>
      </c>
      <c r="K1529" s="116">
        <v>0</v>
      </c>
      <c r="L1529" s="116">
        <v>0</v>
      </c>
      <c r="M1529" s="116">
        <v>0</v>
      </c>
      <c r="N1529" s="116">
        <v>0</v>
      </c>
      <c r="O1529" s="116">
        <v>0</v>
      </c>
      <c r="P1529" s="116">
        <v>0</v>
      </c>
      <c r="Q1529" s="27" t="str">
        <f t="shared" si="323"/>
        <v>Registered</v>
      </c>
      <c r="R1529" s="94">
        <f t="shared" si="324"/>
        <v>0.30000002163206113</v>
      </c>
      <c r="S1529" s="95"/>
      <c r="T1529" s="117">
        <f t="shared" si="350"/>
        <v>0</v>
      </c>
      <c r="U1529" s="117">
        <f t="shared" si="351"/>
        <v>0</v>
      </c>
    </row>
    <row r="1530" spans="1:21" x14ac:dyDescent="0.3">
      <c r="A1530" s="114">
        <v>6558</v>
      </c>
      <c r="B1530" s="114" t="s">
        <v>130</v>
      </c>
      <c r="C1530" s="114" t="s">
        <v>133</v>
      </c>
      <c r="D1530" s="114" t="s">
        <v>141</v>
      </c>
      <c r="E1530" s="114" t="s">
        <v>142</v>
      </c>
      <c r="F1530" s="115">
        <v>46130</v>
      </c>
      <c r="G1530" s="114" t="s">
        <v>9645</v>
      </c>
      <c r="H1530" s="116">
        <v>9216000</v>
      </c>
      <c r="I1530" s="116">
        <v>2764800</v>
      </c>
      <c r="J1530" s="116">
        <v>2764800</v>
      </c>
      <c r="K1530" s="116">
        <v>0</v>
      </c>
      <c r="L1530" s="116">
        <v>0</v>
      </c>
      <c r="M1530" s="116">
        <v>0</v>
      </c>
      <c r="N1530" s="116">
        <v>0</v>
      </c>
      <c r="O1530" s="116">
        <v>0</v>
      </c>
      <c r="P1530" s="116">
        <v>0</v>
      </c>
      <c r="Q1530" s="27" t="str">
        <f t="shared" si="323"/>
        <v>Registered</v>
      </c>
      <c r="R1530" s="94">
        <f t="shared" si="324"/>
        <v>0.3</v>
      </c>
      <c r="S1530" s="95"/>
      <c r="T1530" s="117">
        <f t="shared" si="350"/>
        <v>0</v>
      </c>
      <c r="U1530" s="117">
        <f t="shared" si="351"/>
        <v>0</v>
      </c>
    </row>
    <row r="1531" spans="1:21" x14ac:dyDescent="0.3">
      <c r="A1531" s="114">
        <v>6559</v>
      </c>
      <c r="B1531" s="114" t="s">
        <v>130</v>
      </c>
      <c r="C1531" s="114" t="s">
        <v>133</v>
      </c>
      <c r="D1531" s="114" t="s">
        <v>143</v>
      </c>
      <c r="E1531" s="114" t="s">
        <v>144</v>
      </c>
      <c r="F1531" s="115">
        <v>46130</v>
      </c>
      <c r="G1531" s="114" t="s">
        <v>9645</v>
      </c>
      <c r="H1531" s="116">
        <v>9216000</v>
      </c>
      <c r="I1531" s="116">
        <v>2764800</v>
      </c>
      <c r="J1531" s="116">
        <v>2764800</v>
      </c>
      <c r="K1531" s="116">
        <v>0</v>
      </c>
      <c r="L1531" s="116">
        <v>0</v>
      </c>
      <c r="M1531" s="116">
        <v>0</v>
      </c>
      <c r="N1531" s="116">
        <v>0</v>
      </c>
      <c r="O1531" s="116">
        <v>0</v>
      </c>
      <c r="P1531" s="116">
        <v>0</v>
      </c>
      <c r="Q1531" s="27" t="str">
        <f t="shared" si="323"/>
        <v>Registered</v>
      </c>
      <c r="R1531" s="94">
        <f t="shared" si="324"/>
        <v>0.3</v>
      </c>
      <c r="S1531" s="95"/>
      <c r="T1531" s="117">
        <f t="shared" si="350"/>
        <v>0</v>
      </c>
      <c r="U1531" s="117">
        <f t="shared" si="351"/>
        <v>0</v>
      </c>
    </row>
    <row r="1532" spans="1:21" x14ac:dyDescent="0.3">
      <c r="A1532" s="114">
        <v>6560</v>
      </c>
      <c r="B1532" s="114" t="s">
        <v>130</v>
      </c>
      <c r="C1532" s="114" t="s">
        <v>133</v>
      </c>
      <c r="D1532" s="114" t="s">
        <v>2133</v>
      </c>
      <c r="E1532" s="114" t="s">
        <v>2134</v>
      </c>
      <c r="F1532" s="115">
        <v>46079</v>
      </c>
      <c r="G1532" s="114" t="s">
        <v>1492</v>
      </c>
      <c r="H1532" s="116">
        <v>8977678</v>
      </c>
      <c r="I1532" s="116">
        <v>2693304</v>
      </c>
      <c r="J1532" s="116">
        <v>2693304</v>
      </c>
      <c r="K1532" s="116">
        <v>0</v>
      </c>
      <c r="L1532" s="116">
        <v>0</v>
      </c>
      <c r="M1532" s="116">
        <v>0</v>
      </c>
      <c r="N1532" s="116">
        <v>0</v>
      </c>
      <c r="O1532" s="116">
        <v>0</v>
      </c>
      <c r="P1532" s="116">
        <v>0</v>
      </c>
      <c r="Q1532" s="27" t="str">
        <f t="shared" si="323"/>
        <v>Registered</v>
      </c>
      <c r="R1532" s="94">
        <f t="shared" si="324"/>
        <v>0.30000006683242592</v>
      </c>
      <c r="S1532" s="95"/>
      <c r="T1532" s="117">
        <f t="shared" si="350"/>
        <v>0</v>
      </c>
      <c r="U1532" s="117">
        <f t="shared" si="351"/>
        <v>0</v>
      </c>
    </row>
    <row r="1533" spans="1:21" x14ac:dyDescent="0.3">
      <c r="A1533" s="114">
        <v>10298</v>
      </c>
      <c r="B1533" s="114" t="s">
        <v>130</v>
      </c>
      <c r="C1533" s="114" t="s">
        <v>133</v>
      </c>
      <c r="D1533" s="114" t="s">
        <v>9526</v>
      </c>
      <c r="E1533" s="114" t="s">
        <v>9527</v>
      </c>
      <c r="F1533" s="115">
        <v>46022</v>
      </c>
      <c r="G1533" s="114" t="s">
        <v>7575</v>
      </c>
      <c r="H1533" s="116">
        <v>8835840</v>
      </c>
      <c r="I1533" s="116">
        <v>2650752</v>
      </c>
      <c r="J1533" s="116">
        <v>2739111</v>
      </c>
      <c r="K1533" s="116">
        <v>-88359</v>
      </c>
      <c r="L1533" s="116">
        <v>0</v>
      </c>
      <c r="M1533" s="116">
        <v>0</v>
      </c>
      <c r="N1533" s="116">
        <v>0</v>
      </c>
      <c r="O1533" s="116">
        <v>0</v>
      </c>
      <c r="P1533" s="116">
        <v>0</v>
      </c>
      <c r="Q1533" s="27" t="str">
        <f t="shared" si="323"/>
        <v>Registered</v>
      </c>
      <c r="R1533" s="94">
        <f t="shared" si="324"/>
        <v>0.3</v>
      </c>
      <c r="S1533" s="95"/>
      <c r="T1533" s="117">
        <f t="shared" si="350"/>
        <v>0</v>
      </c>
      <c r="U1533" s="117">
        <f t="shared" si="351"/>
        <v>-88359</v>
      </c>
    </row>
    <row r="1534" spans="1:21" x14ac:dyDescent="0.3">
      <c r="A1534" s="114">
        <v>10311</v>
      </c>
      <c r="B1534" s="114" t="s">
        <v>130</v>
      </c>
      <c r="C1534" s="114" t="s">
        <v>133</v>
      </c>
      <c r="D1534" s="114" t="s">
        <v>1959</v>
      </c>
      <c r="E1534" s="114" t="s">
        <v>1960</v>
      </c>
      <c r="F1534" s="115">
        <v>46108</v>
      </c>
      <c r="G1534" s="114" t="s">
        <v>1558</v>
      </c>
      <c r="H1534" s="116">
        <v>8985600</v>
      </c>
      <c r="I1534" s="116">
        <v>2695680</v>
      </c>
      <c r="J1534" s="116">
        <v>2785536</v>
      </c>
      <c r="K1534" s="116">
        <v>-89856</v>
      </c>
      <c r="L1534" s="116">
        <v>0</v>
      </c>
      <c r="M1534" s="116">
        <v>0</v>
      </c>
      <c r="N1534" s="116">
        <v>0</v>
      </c>
      <c r="O1534" s="116">
        <v>0</v>
      </c>
      <c r="P1534" s="116">
        <v>0</v>
      </c>
      <c r="Q1534" s="27" t="str">
        <f t="shared" si="323"/>
        <v>Registered</v>
      </c>
      <c r="R1534" s="94">
        <f t="shared" si="324"/>
        <v>0.3</v>
      </c>
      <c r="S1534" s="95"/>
      <c r="T1534" s="117">
        <f t="shared" si="350"/>
        <v>0</v>
      </c>
      <c r="U1534" s="117">
        <f t="shared" si="351"/>
        <v>-89856</v>
      </c>
    </row>
    <row r="1535" spans="1:21" x14ac:dyDescent="0.3">
      <c r="A1535" s="114">
        <v>10314</v>
      </c>
      <c r="B1535" s="114" t="s">
        <v>130</v>
      </c>
      <c r="C1535" s="114" t="s">
        <v>133</v>
      </c>
      <c r="D1535" s="114" t="s">
        <v>9558</v>
      </c>
      <c r="E1535" s="114" t="s">
        <v>9559</v>
      </c>
      <c r="F1535" s="115">
        <v>46053</v>
      </c>
      <c r="G1535" s="114" t="s">
        <v>2335</v>
      </c>
      <c r="H1535" s="116">
        <v>9023616</v>
      </c>
      <c r="I1535" s="116">
        <v>2707085</v>
      </c>
      <c r="J1535" s="116">
        <v>2797321</v>
      </c>
      <c r="K1535" s="116">
        <v>-90236</v>
      </c>
      <c r="L1535" s="116">
        <v>0</v>
      </c>
      <c r="M1535" s="116">
        <v>0</v>
      </c>
      <c r="N1535" s="116">
        <v>0</v>
      </c>
      <c r="O1535" s="116">
        <v>0</v>
      </c>
      <c r="P1535" s="116">
        <v>0</v>
      </c>
      <c r="Q1535" s="27" t="str">
        <f t="shared" si="323"/>
        <v>Registered</v>
      </c>
      <c r="R1535" s="94">
        <f t="shared" si="324"/>
        <v>0.30000002216406374</v>
      </c>
      <c r="S1535" s="95"/>
      <c r="T1535" s="117">
        <f t="shared" si="350"/>
        <v>0</v>
      </c>
      <c r="U1535" s="117">
        <f t="shared" si="351"/>
        <v>-90236</v>
      </c>
    </row>
    <row r="1536" spans="1:21" s="101" customFormat="1" x14ac:dyDescent="0.3">
      <c r="A1536" s="99">
        <v>10357</v>
      </c>
      <c r="B1536" s="99" t="s">
        <v>130</v>
      </c>
      <c r="C1536" s="99" t="s">
        <v>133</v>
      </c>
      <c r="D1536" s="99" t="s">
        <v>139</v>
      </c>
      <c r="E1536" s="99" t="s">
        <v>140</v>
      </c>
      <c r="F1536" s="100">
        <v>46162</v>
      </c>
      <c r="G1536" s="99" t="s">
        <v>1898</v>
      </c>
      <c r="H1536" s="96">
        <v>9158400</v>
      </c>
      <c r="I1536" s="96">
        <f>H1536*R1536</f>
        <v>2747520</v>
      </c>
      <c r="J1536" s="96">
        <v>100000</v>
      </c>
      <c r="K1536" s="96">
        <f>I1536-J1536</f>
        <v>2647520</v>
      </c>
      <c r="L1536" s="97">
        <f>IF(AND($S1536&gt;=0,$S1536&lt;=30),$K1536,0)</f>
        <v>0</v>
      </c>
      <c r="M1536" s="97">
        <f>IF(AND($S1536&gt;=31,$S1536&lt;=60),$K1536,0)</f>
        <v>2647520</v>
      </c>
      <c r="N1536" s="97">
        <f>IF(AND($S1536&gt;=61,$S1536&lt;=90),$K1536,0)</f>
        <v>0</v>
      </c>
      <c r="O1536" s="97">
        <f>IF(AND($S1536&gt;=91,$S1536&lt;=120),$K1536,0)</f>
        <v>0</v>
      </c>
      <c r="P1536" s="98">
        <f>IF($S1536&gt;120,$K1536,0)</f>
        <v>0</v>
      </c>
      <c r="Q1536" s="101" t="str">
        <f t="shared" si="323"/>
        <v>Unregistered</v>
      </c>
      <c r="R1536" s="102">
        <v>0.3</v>
      </c>
      <c r="S1536" s="95">
        <f>DATE(2026,6,30)-F1536</f>
        <v>41</v>
      </c>
    </row>
    <row r="1537" spans="1:21" x14ac:dyDescent="0.3">
      <c r="A1537" s="114">
        <v>10456</v>
      </c>
      <c r="B1537" s="114" t="s">
        <v>130</v>
      </c>
      <c r="C1537" s="114" t="s">
        <v>133</v>
      </c>
      <c r="D1537" s="114" t="s">
        <v>9759</v>
      </c>
      <c r="E1537" s="114" t="s">
        <v>9760</v>
      </c>
      <c r="F1537" s="115">
        <v>46016</v>
      </c>
      <c r="G1537" s="114" t="s">
        <v>3166</v>
      </c>
      <c r="H1537" s="116">
        <v>8843904</v>
      </c>
      <c r="I1537" s="116">
        <v>2653171</v>
      </c>
      <c r="J1537" s="116">
        <v>2841610.4</v>
      </c>
      <c r="K1537" s="116">
        <v>-188439.4</v>
      </c>
      <c r="L1537" s="116">
        <v>0</v>
      </c>
      <c r="M1537" s="116">
        <v>0</v>
      </c>
      <c r="N1537" s="116">
        <v>0</v>
      </c>
      <c r="O1537" s="116">
        <v>0</v>
      </c>
      <c r="P1537" s="116">
        <v>0</v>
      </c>
      <c r="Q1537" s="27" t="str">
        <f t="shared" si="323"/>
        <v>Registered</v>
      </c>
      <c r="R1537" s="94">
        <f t="shared" si="324"/>
        <v>0.29999997738555279</v>
      </c>
      <c r="S1537" s="95"/>
      <c r="T1537" s="117">
        <f>L1537+M1537+N1537+O1537+P1537</f>
        <v>0</v>
      </c>
      <c r="U1537" s="117">
        <f>K1537-T1537</f>
        <v>-188439.4</v>
      </c>
    </row>
    <row r="1538" spans="1:21" s="101" customFormat="1" x14ac:dyDescent="0.3">
      <c r="A1538" s="99">
        <v>10473</v>
      </c>
      <c r="B1538" s="99" t="s">
        <v>130</v>
      </c>
      <c r="C1538" s="99" t="s">
        <v>133</v>
      </c>
      <c r="D1538" s="99" t="s">
        <v>147</v>
      </c>
      <c r="E1538" s="99" t="s">
        <v>148</v>
      </c>
      <c r="F1538" s="100">
        <v>46170</v>
      </c>
      <c r="G1538" s="99" t="s">
        <v>1898</v>
      </c>
      <c r="H1538" s="96">
        <v>9194000</v>
      </c>
      <c r="I1538" s="96">
        <f>H1538*R1538</f>
        <v>2758200</v>
      </c>
      <c r="J1538" s="96">
        <v>200000</v>
      </c>
      <c r="K1538" s="96">
        <f t="shared" ref="K1538:K1539" si="352">I1538-J1538</f>
        <v>2558200</v>
      </c>
      <c r="L1538" s="97">
        <f t="shared" ref="L1538:L1539" si="353">IF(AND($S1538&gt;=0,$S1538&lt;=30),$K1538,0)</f>
        <v>0</v>
      </c>
      <c r="M1538" s="97">
        <f t="shared" ref="M1538:M1539" si="354">IF(AND($S1538&gt;=31,$S1538&lt;=60),$K1538,0)</f>
        <v>2558200</v>
      </c>
      <c r="N1538" s="97">
        <f t="shared" ref="N1538:N1539" si="355">IF(AND($S1538&gt;=61,$S1538&lt;=90),$K1538,0)</f>
        <v>0</v>
      </c>
      <c r="O1538" s="97">
        <f t="shared" ref="O1538:O1539" si="356">IF(AND($S1538&gt;=91,$S1538&lt;=120),$K1538,0)</f>
        <v>0</v>
      </c>
      <c r="P1538" s="98">
        <f t="shared" ref="P1538:P1539" si="357">IF($S1538&gt;120,$K1538,0)</f>
        <v>0</v>
      </c>
      <c r="Q1538" s="101" t="str">
        <f t="shared" ref="Q1538:Q1601" si="358">IF(G1538="01 Jan 1900","Unregistered","Registered")</f>
        <v>Unregistered</v>
      </c>
      <c r="R1538" s="102">
        <v>0.3</v>
      </c>
      <c r="S1538" s="95">
        <f t="shared" ref="S1538:S1539" si="359">DATE(2026,6,30)-F1538</f>
        <v>33</v>
      </c>
    </row>
    <row r="1539" spans="1:21" s="101" customFormat="1" x14ac:dyDescent="0.3">
      <c r="A1539" s="99">
        <v>10540</v>
      </c>
      <c r="B1539" s="99" t="s">
        <v>130</v>
      </c>
      <c r="C1539" s="99" t="s">
        <v>133</v>
      </c>
      <c r="D1539" s="99" t="s">
        <v>9866</v>
      </c>
      <c r="E1539" s="99" t="s">
        <v>9867</v>
      </c>
      <c r="F1539" s="100">
        <v>46009</v>
      </c>
      <c r="G1539" s="99" t="s">
        <v>1898</v>
      </c>
      <c r="H1539" s="96">
        <v>8977678</v>
      </c>
      <c r="I1539" s="96">
        <f>H1539*R1539</f>
        <v>2693303.4</v>
      </c>
      <c r="J1539" s="96">
        <v>448884</v>
      </c>
      <c r="K1539" s="96">
        <f t="shared" si="352"/>
        <v>2244419.4</v>
      </c>
      <c r="L1539" s="97">
        <f t="shared" si="353"/>
        <v>0</v>
      </c>
      <c r="M1539" s="97">
        <f t="shared" si="354"/>
        <v>0</v>
      </c>
      <c r="N1539" s="97">
        <f t="shared" si="355"/>
        <v>0</v>
      </c>
      <c r="O1539" s="97">
        <f t="shared" si="356"/>
        <v>0</v>
      </c>
      <c r="P1539" s="98">
        <f t="shared" si="357"/>
        <v>2244419.4</v>
      </c>
      <c r="Q1539" s="101" t="str">
        <f t="shared" si="358"/>
        <v>Unregistered</v>
      </c>
      <c r="R1539" s="102">
        <v>0.3</v>
      </c>
      <c r="S1539" s="95">
        <f t="shared" si="359"/>
        <v>194</v>
      </c>
    </row>
    <row r="1540" spans="1:21" x14ac:dyDescent="0.3">
      <c r="A1540" s="114">
        <v>10593</v>
      </c>
      <c r="B1540" s="114" t="s">
        <v>130</v>
      </c>
      <c r="C1540" s="114" t="s">
        <v>133</v>
      </c>
      <c r="D1540" s="114" t="s">
        <v>9973</v>
      </c>
      <c r="E1540" s="114" t="s">
        <v>8635</v>
      </c>
      <c r="F1540" s="115">
        <v>45797</v>
      </c>
      <c r="G1540" s="114" t="s">
        <v>4212</v>
      </c>
      <c r="H1540" s="116">
        <v>8710272</v>
      </c>
      <c r="I1540" s="116">
        <v>1829157</v>
      </c>
      <c r="J1540" s="116">
        <v>2571027</v>
      </c>
      <c r="K1540" s="116">
        <v>-741870</v>
      </c>
      <c r="L1540" s="116">
        <v>0</v>
      </c>
      <c r="M1540" s="116">
        <v>0</v>
      </c>
      <c r="N1540" s="116">
        <v>0</v>
      </c>
      <c r="O1540" s="116">
        <v>0</v>
      </c>
      <c r="P1540" s="116">
        <v>0</v>
      </c>
      <c r="Q1540" s="27" t="str">
        <f t="shared" si="358"/>
        <v>Registered</v>
      </c>
      <c r="R1540" s="94">
        <f t="shared" ref="R1540:R1603" si="360">(I1540/H1540)</f>
        <v>0.20999998622316271</v>
      </c>
      <c r="S1540" s="95"/>
      <c r="T1540" s="117">
        <f t="shared" ref="T1540:T1543" si="361">L1540+M1540+N1540+O1540+P1540</f>
        <v>0</v>
      </c>
      <c r="U1540" s="117">
        <f t="shared" ref="U1540:U1543" si="362">K1540-T1540</f>
        <v>-741870</v>
      </c>
    </row>
    <row r="1541" spans="1:21" x14ac:dyDescent="0.3">
      <c r="A1541" s="114">
        <v>10652</v>
      </c>
      <c r="B1541" s="114" t="s">
        <v>130</v>
      </c>
      <c r="C1541" s="114" t="s">
        <v>133</v>
      </c>
      <c r="D1541" s="114" t="s">
        <v>9591</v>
      </c>
      <c r="E1541" s="114" t="s">
        <v>9592</v>
      </c>
      <c r="F1541" s="115">
        <v>46105</v>
      </c>
      <c r="G1541" s="114" t="s">
        <v>10816</v>
      </c>
      <c r="H1541" s="116">
        <v>13621715</v>
      </c>
      <c r="I1541" s="116">
        <v>0</v>
      </c>
      <c r="J1541" s="116">
        <v>1362171.5</v>
      </c>
      <c r="K1541" s="116">
        <v>-1362171.5</v>
      </c>
      <c r="L1541" s="116">
        <v>0</v>
      </c>
      <c r="M1541" s="116">
        <v>0</v>
      </c>
      <c r="N1541" s="116">
        <v>0</v>
      </c>
      <c r="O1541" s="116">
        <v>0</v>
      </c>
      <c r="P1541" s="116">
        <v>0</v>
      </c>
      <c r="Q1541" s="27" t="str">
        <f t="shared" si="358"/>
        <v>Registered</v>
      </c>
      <c r="R1541" s="94">
        <f t="shared" si="360"/>
        <v>0</v>
      </c>
      <c r="S1541" s="95"/>
      <c r="T1541" s="117">
        <f t="shared" si="361"/>
        <v>0</v>
      </c>
      <c r="U1541" s="117">
        <f t="shared" si="362"/>
        <v>-1362171.5</v>
      </c>
    </row>
    <row r="1542" spans="1:21" x14ac:dyDescent="0.3">
      <c r="A1542" s="114">
        <v>10777</v>
      </c>
      <c r="B1542" s="114" t="s">
        <v>130</v>
      </c>
      <c r="C1542" s="114" t="s">
        <v>133</v>
      </c>
      <c r="D1542" s="114" t="s">
        <v>10180</v>
      </c>
      <c r="E1542" s="114" t="s">
        <v>10181</v>
      </c>
      <c r="F1542" s="115">
        <v>45991</v>
      </c>
      <c r="G1542" s="114" t="s">
        <v>9451</v>
      </c>
      <c r="H1542" s="116">
        <v>8888331</v>
      </c>
      <c r="I1542" s="116">
        <v>2666499</v>
      </c>
      <c r="J1542" s="116">
        <v>7182631</v>
      </c>
      <c r="K1542" s="116">
        <v>-4516132</v>
      </c>
      <c r="L1542" s="116">
        <v>0</v>
      </c>
      <c r="M1542" s="116">
        <v>0</v>
      </c>
      <c r="N1542" s="116">
        <v>0</v>
      </c>
      <c r="O1542" s="116">
        <v>0</v>
      </c>
      <c r="P1542" s="116">
        <v>0</v>
      </c>
      <c r="Q1542" s="27" t="str">
        <f t="shared" si="358"/>
        <v>Registered</v>
      </c>
      <c r="R1542" s="94">
        <f t="shared" si="360"/>
        <v>0.29999996624788161</v>
      </c>
      <c r="S1542" s="95"/>
      <c r="T1542" s="117">
        <f t="shared" si="361"/>
        <v>0</v>
      </c>
      <c r="U1542" s="117">
        <f t="shared" si="362"/>
        <v>-4516132</v>
      </c>
    </row>
    <row r="1543" spans="1:21" x14ac:dyDescent="0.3">
      <c r="A1543" s="114">
        <v>10902</v>
      </c>
      <c r="B1543" s="114" t="s">
        <v>130</v>
      </c>
      <c r="C1543" s="114" t="s">
        <v>133</v>
      </c>
      <c r="D1543" s="114" t="s">
        <v>10253</v>
      </c>
      <c r="E1543" s="114" t="s">
        <v>10181</v>
      </c>
      <c r="F1543" s="115">
        <v>45991</v>
      </c>
      <c r="G1543" s="114" t="s">
        <v>9451</v>
      </c>
      <c r="H1543" s="116">
        <v>12906252</v>
      </c>
      <c r="I1543" s="116">
        <v>3871875</v>
      </c>
      <c r="J1543" s="116">
        <v>12906252</v>
      </c>
      <c r="K1543" s="116">
        <v>-9034377</v>
      </c>
      <c r="L1543" s="116">
        <v>0</v>
      </c>
      <c r="M1543" s="116">
        <v>0</v>
      </c>
      <c r="N1543" s="116">
        <v>0</v>
      </c>
      <c r="O1543" s="116">
        <v>0</v>
      </c>
      <c r="P1543" s="116">
        <v>0</v>
      </c>
      <c r="Q1543" s="27" t="str">
        <f t="shared" si="358"/>
        <v>Registered</v>
      </c>
      <c r="R1543" s="94">
        <f t="shared" si="360"/>
        <v>0.29999995351090308</v>
      </c>
      <c r="S1543" s="95"/>
      <c r="T1543" s="117">
        <f t="shared" si="361"/>
        <v>0</v>
      </c>
      <c r="U1543" s="117">
        <f t="shared" si="362"/>
        <v>-9034377</v>
      </c>
    </row>
    <row r="1544" spans="1:21" s="101" customFormat="1" x14ac:dyDescent="0.3">
      <c r="A1544" s="99">
        <v>11014</v>
      </c>
      <c r="B1544" s="99" t="s">
        <v>130</v>
      </c>
      <c r="C1544" s="99" t="s">
        <v>133</v>
      </c>
      <c r="D1544" s="99" t="s">
        <v>10355</v>
      </c>
      <c r="E1544" s="99" t="s">
        <v>10356</v>
      </c>
      <c r="F1544" s="100">
        <v>46183</v>
      </c>
      <c r="G1544" s="99" t="s">
        <v>1898</v>
      </c>
      <c r="H1544" s="96">
        <v>9316000</v>
      </c>
      <c r="I1544" s="96">
        <v>0</v>
      </c>
      <c r="J1544" s="96"/>
      <c r="K1544" s="96">
        <f t="shared" ref="K1544:K1546" si="363">I1544-J1544</f>
        <v>0</v>
      </c>
      <c r="L1544" s="97">
        <f t="shared" ref="L1544:L1546" si="364">IF(AND($S1544&gt;=0,$S1544&lt;=30),$K1544,0)</f>
        <v>0</v>
      </c>
      <c r="M1544" s="97">
        <f t="shared" ref="M1544:M1546" si="365">IF(AND($S1544&gt;=31,$S1544&lt;=60),$K1544,0)</f>
        <v>0</v>
      </c>
      <c r="N1544" s="97">
        <f t="shared" ref="N1544:N1546" si="366">IF(AND($S1544&gt;=61,$S1544&lt;=90),$K1544,0)</f>
        <v>0</v>
      </c>
      <c r="O1544" s="97">
        <f t="shared" ref="O1544:O1546" si="367">IF(AND($S1544&gt;=91,$S1544&lt;=120),$K1544,0)</f>
        <v>0</v>
      </c>
      <c r="P1544" s="98">
        <f t="shared" ref="P1544:P1546" si="368">IF($S1544&gt;120,$K1544,0)</f>
        <v>0</v>
      </c>
      <c r="Q1544" s="101" t="str">
        <f t="shared" si="358"/>
        <v>Unregistered</v>
      </c>
      <c r="R1544" s="102">
        <v>0.3</v>
      </c>
      <c r="S1544" s="95">
        <f t="shared" ref="S1544:S1546" si="369">DATE(2026,6,30)-F1544</f>
        <v>20</v>
      </c>
    </row>
    <row r="1545" spans="1:21" s="101" customFormat="1" x14ac:dyDescent="0.3">
      <c r="A1545" s="99">
        <v>11015</v>
      </c>
      <c r="B1545" s="99" t="s">
        <v>130</v>
      </c>
      <c r="C1545" s="99" t="s">
        <v>133</v>
      </c>
      <c r="D1545" s="99" t="s">
        <v>10502</v>
      </c>
      <c r="E1545" s="99" t="s">
        <v>10503</v>
      </c>
      <c r="F1545" s="100">
        <v>46203</v>
      </c>
      <c r="G1545" s="99" t="s">
        <v>1898</v>
      </c>
      <c r="H1545" s="96">
        <v>9216000</v>
      </c>
      <c r="I1545" s="96">
        <v>0</v>
      </c>
      <c r="J1545" s="96"/>
      <c r="K1545" s="96">
        <f t="shared" si="363"/>
        <v>0</v>
      </c>
      <c r="L1545" s="97">
        <f t="shared" si="364"/>
        <v>0</v>
      </c>
      <c r="M1545" s="97">
        <f t="shared" si="365"/>
        <v>0</v>
      </c>
      <c r="N1545" s="97">
        <f t="shared" si="366"/>
        <v>0</v>
      </c>
      <c r="O1545" s="97">
        <f t="shared" si="367"/>
        <v>0</v>
      </c>
      <c r="P1545" s="98">
        <f t="shared" si="368"/>
        <v>0</v>
      </c>
      <c r="Q1545" s="101" t="str">
        <f t="shared" si="358"/>
        <v>Unregistered</v>
      </c>
      <c r="R1545" s="102">
        <v>0.3</v>
      </c>
      <c r="S1545" s="95">
        <f t="shared" si="369"/>
        <v>0</v>
      </c>
    </row>
    <row r="1546" spans="1:21" s="101" customFormat="1" x14ac:dyDescent="0.3">
      <c r="A1546" s="99">
        <v>11016</v>
      </c>
      <c r="B1546" s="99" t="s">
        <v>130</v>
      </c>
      <c r="C1546" s="99" t="s">
        <v>133</v>
      </c>
      <c r="D1546" s="99" t="s">
        <v>10357</v>
      </c>
      <c r="E1546" s="99" t="s">
        <v>10358</v>
      </c>
      <c r="F1546" s="100">
        <v>46183</v>
      </c>
      <c r="G1546" s="99" t="s">
        <v>1898</v>
      </c>
      <c r="H1546" s="96">
        <v>9216000</v>
      </c>
      <c r="I1546" s="96">
        <v>0</v>
      </c>
      <c r="J1546" s="96"/>
      <c r="K1546" s="96">
        <f t="shared" si="363"/>
        <v>0</v>
      </c>
      <c r="L1546" s="97">
        <f t="shared" si="364"/>
        <v>0</v>
      </c>
      <c r="M1546" s="97">
        <f t="shared" si="365"/>
        <v>0</v>
      </c>
      <c r="N1546" s="97">
        <f t="shared" si="366"/>
        <v>0</v>
      </c>
      <c r="O1546" s="97">
        <f t="shared" si="367"/>
        <v>0</v>
      </c>
      <c r="P1546" s="98">
        <f t="shared" si="368"/>
        <v>0</v>
      </c>
      <c r="Q1546" s="101" t="str">
        <f t="shared" si="358"/>
        <v>Unregistered</v>
      </c>
      <c r="R1546" s="102">
        <v>0.3</v>
      </c>
      <c r="S1546" s="95">
        <f t="shared" si="369"/>
        <v>20</v>
      </c>
    </row>
    <row r="1547" spans="1:21" x14ac:dyDescent="0.3">
      <c r="A1547" s="114">
        <v>237</v>
      </c>
      <c r="B1547" s="114" t="s">
        <v>351</v>
      </c>
      <c r="C1547" s="114" t="s">
        <v>353</v>
      </c>
      <c r="D1547" s="114" t="s">
        <v>2000</v>
      </c>
      <c r="E1547" s="114" t="s">
        <v>2001</v>
      </c>
      <c r="F1547" s="115">
        <v>45527</v>
      </c>
      <c r="G1547" s="114" t="s">
        <v>2002</v>
      </c>
      <c r="H1547" s="116">
        <v>9605000</v>
      </c>
      <c r="I1547" s="116">
        <v>6147200</v>
      </c>
      <c r="J1547" s="116">
        <v>3952499.9</v>
      </c>
      <c r="K1547" s="116">
        <v>2194700.1</v>
      </c>
      <c r="L1547" s="116">
        <v>192100</v>
      </c>
      <c r="M1547" s="116">
        <v>0</v>
      </c>
      <c r="N1547" s="116">
        <v>0</v>
      </c>
      <c r="O1547" s="116">
        <v>192100</v>
      </c>
      <c r="P1547" s="116">
        <v>1810500.1</v>
      </c>
      <c r="Q1547" s="27" t="str">
        <f t="shared" si="358"/>
        <v>Registered</v>
      </c>
      <c r="R1547" s="94">
        <f t="shared" si="360"/>
        <v>0.64</v>
      </c>
      <c r="S1547" s="95"/>
      <c r="T1547" s="117">
        <f t="shared" ref="T1547:T1610" si="370">L1547+M1547+N1547+O1547+P1547</f>
        <v>2194700.1</v>
      </c>
      <c r="U1547" s="117">
        <f t="shared" ref="U1547:U1610" si="371">K1547-T1547</f>
        <v>0</v>
      </c>
    </row>
    <row r="1548" spans="1:21" x14ac:dyDescent="0.3">
      <c r="A1548" s="114">
        <v>293</v>
      </c>
      <c r="B1548" s="114" t="s">
        <v>351</v>
      </c>
      <c r="C1548" s="114" t="s">
        <v>353</v>
      </c>
      <c r="D1548" s="114" t="s">
        <v>2168</v>
      </c>
      <c r="E1548" s="114" t="s">
        <v>2169</v>
      </c>
      <c r="F1548" s="115">
        <v>45434</v>
      </c>
      <c r="G1548" s="114" t="s">
        <v>2170</v>
      </c>
      <c r="H1548" s="116">
        <v>9228968</v>
      </c>
      <c r="I1548" s="116">
        <v>4614485</v>
      </c>
      <c r="J1548" s="116">
        <v>2962290</v>
      </c>
      <c r="K1548" s="116">
        <v>1652195</v>
      </c>
      <c r="L1548" s="116">
        <v>0</v>
      </c>
      <c r="M1548" s="116">
        <v>0</v>
      </c>
      <c r="N1548" s="116">
        <v>0</v>
      </c>
      <c r="O1548" s="116">
        <v>1652195</v>
      </c>
      <c r="P1548" s="116">
        <v>0</v>
      </c>
      <c r="Q1548" s="27" t="str">
        <f t="shared" si="358"/>
        <v>Registered</v>
      </c>
      <c r="R1548" s="94">
        <f t="shared" si="360"/>
        <v>0.50000010835447695</v>
      </c>
      <c r="S1548" s="95"/>
      <c r="T1548" s="117">
        <f t="shared" si="370"/>
        <v>1652195</v>
      </c>
      <c r="U1548" s="117">
        <f t="shared" si="371"/>
        <v>0</v>
      </c>
    </row>
    <row r="1549" spans="1:21" x14ac:dyDescent="0.3">
      <c r="A1549" s="114">
        <v>371</v>
      </c>
      <c r="B1549" s="114" t="s">
        <v>351</v>
      </c>
      <c r="C1549" s="114" t="s">
        <v>353</v>
      </c>
      <c r="D1549" s="114" t="s">
        <v>2225</v>
      </c>
      <c r="E1549" s="114" t="s">
        <v>2226</v>
      </c>
      <c r="F1549" s="115">
        <v>45532</v>
      </c>
      <c r="G1549" s="114" t="s">
        <v>2227</v>
      </c>
      <c r="H1549" s="116">
        <v>9381280</v>
      </c>
      <c r="I1549" s="116">
        <v>6473083</v>
      </c>
      <c r="J1549" s="116">
        <v>5199999</v>
      </c>
      <c r="K1549" s="116">
        <v>1273084</v>
      </c>
      <c r="L1549" s="116">
        <v>187626</v>
      </c>
      <c r="M1549" s="116">
        <v>0</v>
      </c>
      <c r="N1549" s="116">
        <v>0</v>
      </c>
      <c r="O1549" s="116">
        <v>187626</v>
      </c>
      <c r="P1549" s="116">
        <v>897832</v>
      </c>
      <c r="Q1549" s="27" t="str">
        <f t="shared" si="358"/>
        <v>Registered</v>
      </c>
      <c r="R1549" s="94">
        <f t="shared" si="360"/>
        <v>0.68999997868094753</v>
      </c>
      <c r="S1549" s="95"/>
      <c r="T1549" s="117">
        <f t="shared" si="370"/>
        <v>1273084</v>
      </c>
      <c r="U1549" s="117">
        <f t="shared" si="371"/>
        <v>0</v>
      </c>
    </row>
    <row r="1550" spans="1:21" x14ac:dyDescent="0.3">
      <c r="A1550" s="114">
        <v>516</v>
      </c>
      <c r="B1550" s="114" t="s">
        <v>351</v>
      </c>
      <c r="C1550" s="114" t="s">
        <v>353</v>
      </c>
      <c r="D1550" s="114" t="s">
        <v>2648</v>
      </c>
      <c r="E1550" s="114" t="s">
        <v>2649</v>
      </c>
      <c r="F1550" s="115">
        <v>45813</v>
      </c>
      <c r="G1550" s="114" t="s">
        <v>2505</v>
      </c>
      <c r="H1550" s="116">
        <v>9854200</v>
      </c>
      <c r="I1550" s="116">
        <v>6799398</v>
      </c>
      <c r="J1550" s="116">
        <v>6141123</v>
      </c>
      <c r="K1550" s="116">
        <v>658275</v>
      </c>
      <c r="L1550" s="116">
        <v>197084</v>
      </c>
      <c r="M1550" s="116">
        <v>0</v>
      </c>
      <c r="N1550" s="116">
        <v>0</v>
      </c>
      <c r="O1550" s="116">
        <v>0</v>
      </c>
      <c r="P1550" s="116">
        <v>461191</v>
      </c>
      <c r="Q1550" s="27" t="str">
        <f t="shared" si="358"/>
        <v>Registered</v>
      </c>
      <c r="R1550" s="94">
        <f t="shared" si="360"/>
        <v>0.69</v>
      </c>
      <c r="S1550" s="95"/>
      <c r="T1550" s="117">
        <f t="shared" si="370"/>
        <v>658275</v>
      </c>
      <c r="U1550" s="117">
        <f t="shared" si="371"/>
        <v>0</v>
      </c>
    </row>
    <row r="1551" spans="1:21" x14ac:dyDescent="0.3">
      <c r="A1551" s="114">
        <v>517</v>
      </c>
      <c r="B1551" s="114" t="s">
        <v>351</v>
      </c>
      <c r="C1551" s="114" t="s">
        <v>353</v>
      </c>
      <c r="D1551" s="114" t="s">
        <v>3267</v>
      </c>
      <c r="E1551" s="114" t="s">
        <v>3268</v>
      </c>
      <c r="F1551" s="115">
        <v>45716</v>
      </c>
      <c r="G1551" s="114" t="s">
        <v>1858</v>
      </c>
      <c r="H1551" s="116">
        <v>6452087</v>
      </c>
      <c r="I1551" s="116">
        <v>4129335</v>
      </c>
      <c r="J1551" s="116">
        <v>3471251</v>
      </c>
      <c r="K1551" s="116">
        <v>658084</v>
      </c>
      <c r="L1551" s="116">
        <v>129042</v>
      </c>
      <c r="M1551" s="116">
        <v>0</v>
      </c>
      <c r="N1551" s="116">
        <v>0</v>
      </c>
      <c r="O1551" s="116">
        <v>129042</v>
      </c>
      <c r="P1551" s="116">
        <v>400000</v>
      </c>
      <c r="Q1551" s="27" t="str">
        <f t="shared" si="358"/>
        <v>Registered</v>
      </c>
      <c r="R1551" s="94">
        <f t="shared" si="360"/>
        <v>0.63999989460774476</v>
      </c>
      <c r="S1551" s="95"/>
      <c r="T1551" s="117">
        <f t="shared" si="370"/>
        <v>658084</v>
      </c>
      <c r="U1551" s="117">
        <f t="shared" si="371"/>
        <v>0</v>
      </c>
    </row>
    <row r="1552" spans="1:21" x14ac:dyDescent="0.3">
      <c r="A1552" s="114">
        <v>522</v>
      </c>
      <c r="B1552" s="114" t="s">
        <v>351</v>
      </c>
      <c r="C1552" s="114" t="s">
        <v>353</v>
      </c>
      <c r="D1552" s="114" t="s">
        <v>2507</v>
      </c>
      <c r="E1552" s="114" t="s">
        <v>2508</v>
      </c>
      <c r="F1552" s="115">
        <v>45765</v>
      </c>
      <c r="G1552" s="114" t="s">
        <v>2509</v>
      </c>
      <c r="H1552" s="116">
        <v>6739000</v>
      </c>
      <c r="I1552" s="116">
        <v>4649910</v>
      </c>
      <c r="J1552" s="116">
        <v>4000000</v>
      </c>
      <c r="K1552" s="116">
        <v>649910</v>
      </c>
      <c r="L1552" s="116">
        <v>134780</v>
      </c>
      <c r="M1552" s="116">
        <v>0</v>
      </c>
      <c r="N1552" s="116">
        <v>0</v>
      </c>
      <c r="O1552" s="116">
        <v>134780</v>
      </c>
      <c r="P1552" s="116">
        <v>380350</v>
      </c>
      <c r="Q1552" s="27" t="str">
        <f t="shared" si="358"/>
        <v>Registered</v>
      </c>
      <c r="R1552" s="94">
        <f t="shared" si="360"/>
        <v>0.69</v>
      </c>
      <c r="S1552" s="95"/>
      <c r="T1552" s="117">
        <f t="shared" si="370"/>
        <v>649910</v>
      </c>
      <c r="U1552" s="117">
        <f t="shared" si="371"/>
        <v>0</v>
      </c>
    </row>
    <row r="1553" spans="1:21" x14ac:dyDescent="0.3">
      <c r="A1553" s="114">
        <v>525</v>
      </c>
      <c r="B1553" s="114" t="s">
        <v>351</v>
      </c>
      <c r="C1553" s="114" t="s">
        <v>353</v>
      </c>
      <c r="D1553" s="114" t="s">
        <v>2581</v>
      </c>
      <c r="E1553" s="114" t="s">
        <v>2582</v>
      </c>
      <c r="F1553" s="115">
        <v>45707</v>
      </c>
      <c r="G1553" s="114" t="s">
        <v>2438</v>
      </c>
      <c r="H1553" s="116">
        <v>6451500</v>
      </c>
      <c r="I1553" s="116">
        <v>4128960</v>
      </c>
      <c r="J1553" s="116">
        <v>3492412</v>
      </c>
      <c r="K1553" s="116">
        <v>636548</v>
      </c>
      <c r="L1553" s="116">
        <v>129030</v>
      </c>
      <c r="M1553" s="116">
        <v>0</v>
      </c>
      <c r="N1553" s="116">
        <v>0</v>
      </c>
      <c r="O1553" s="116">
        <v>129030</v>
      </c>
      <c r="P1553" s="116">
        <v>378488</v>
      </c>
      <c r="Q1553" s="27" t="str">
        <f t="shared" si="358"/>
        <v>Registered</v>
      </c>
      <c r="R1553" s="94">
        <f t="shared" si="360"/>
        <v>0.64</v>
      </c>
      <c r="S1553" s="95"/>
      <c r="T1553" s="117">
        <f t="shared" si="370"/>
        <v>636548</v>
      </c>
      <c r="U1553" s="117">
        <f t="shared" si="371"/>
        <v>0</v>
      </c>
    </row>
    <row r="1554" spans="1:21" x14ac:dyDescent="0.3">
      <c r="A1554" s="114">
        <v>590</v>
      </c>
      <c r="B1554" s="114" t="s">
        <v>351</v>
      </c>
      <c r="C1554" s="114" t="s">
        <v>353</v>
      </c>
      <c r="D1554" s="114" t="s">
        <v>3393</v>
      </c>
      <c r="E1554" s="114" t="s">
        <v>3394</v>
      </c>
      <c r="F1554" s="115">
        <v>45657</v>
      </c>
      <c r="G1554" s="114" t="s">
        <v>2438</v>
      </c>
      <c r="H1554" s="116">
        <v>5659588</v>
      </c>
      <c r="I1554" s="116">
        <v>3905118</v>
      </c>
      <c r="J1554" s="116">
        <v>3329583</v>
      </c>
      <c r="K1554" s="116">
        <v>575535</v>
      </c>
      <c r="L1554" s="116">
        <v>113192</v>
      </c>
      <c r="M1554" s="116">
        <v>0</v>
      </c>
      <c r="N1554" s="116">
        <v>0</v>
      </c>
      <c r="O1554" s="116">
        <v>113192</v>
      </c>
      <c r="P1554" s="116">
        <v>349151</v>
      </c>
      <c r="Q1554" s="27" t="str">
        <f t="shared" si="358"/>
        <v>Registered</v>
      </c>
      <c r="R1554" s="94">
        <f t="shared" si="360"/>
        <v>0.69000040285617958</v>
      </c>
      <c r="S1554" s="95"/>
      <c r="T1554" s="117">
        <f t="shared" si="370"/>
        <v>575535</v>
      </c>
      <c r="U1554" s="117">
        <f t="shared" si="371"/>
        <v>0</v>
      </c>
    </row>
    <row r="1555" spans="1:21" x14ac:dyDescent="0.3">
      <c r="A1555" s="114">
        <v>745</v>
      </c>
      <c r="B1555" s="114" t="s">
        <v>351</v>
      </c>
      <c r="C1555" s="114" t="s">
        <v>353</v>
      </c>
      <c r="D1555" s="114" t="s">
        <v>4257</v>
      </c>
      <c r="E1555" s="114" t="s">
        <v>354</v>
      </c>
      <c r="F1555" s="115">
        <v>45715</v>
      </c>
      <c r="G1555" s="114" t="s">
        <v>3829</v>
      </c>
      <c r="H1555" s="116">
        <v>6747096</v>
      </c>
      <c r="I1555" s="116">
        <v>4655497</v>
      </c>
      <c r="J1555" s="116">
        <v>4313696</v>
      </c>
      <c r="K1555" s="116">
        <v>341801</v>
      </c>
      <c r="L1555" s="116">
        <v>134942</v>
      </c>
      <c r="M1555" s="116">
        <v>0</v>
      </c>
      <c r="N1555" s="116">
        <v>0</v>
      </c>
      <c r="O1555" s="116">
        <v>0</v>
      </c>
      <c r="P1555" s="116">
        <v>206859</v>
      </c>
      <c r="Q1555" s="27" t="str">
        <f t="shared" si="358"/>
        <v>Registered</v>
      </c>
      <c r="R1555" s="94">
        <f t="shared" si="360"/>
        <v>0.69000011264105332</v>
      </c>
      <c r="S1555" s="95"/>
      <c r="T1555" s="117">
        <f t="shared" si="370"/>
        <v>341801</v>
      </c>
      <c r="U1555" s="117">
        <f t="shared" si="371"/>
        <v>0</v>
      </c>
    </row>
    <row r="1556" spans="1:21" x14ac:dyDescent="0.3">
      <c r="A1556" s="114">
        <v>835</v>
      </c>
      <c r="B1556" s="114" t="s">
        <v>351</v>
      </c>
      <c r="C1556" s="114" t="s">
        <v>353</v>
      </c>
      <c r="D1556" s="114" t="s">
        <v>8446</v>
      </c>
      <c r="E1556" s="114" t="s">
        <v>8447</v>
      </c>
      <c r="F1556" s="115">
        <v>45930</v>
      </c>
      <c r="G1556" s="114" t="s">
        <v>7509</v>
      </c>
      <c r="H1556" s="116">
        <v>9827866</v>
      </c>
      <c r="I1556" s="116">
        <v>6781228</v>
      </c>
      <c r="J1556" s="116">
        <v>6584671</v>
      </c>
      <c r="K1556" s="116">
        <v>196557</v>
      </c>
      <c r="L1556" s="116">
        <v>196557</v>
      </c>
      <c r="M1556" s="116">
        <v>0</v>
      </c>
      <c r="N1556" s="116">
        <v>0</v>
      </c>
      <c r="O1556" s="116">
        <v>0</v>
      </c>
      <c r="P1556" s="116">
        <v>0</v>
      </c>
      <c r="Q1556" s="27" t="str">
        <f t="shared" si="358"/>
        <v>Registered</v>
      </c>
      <c r="R1556" s="94">
        <f t="shared" si="360"/>
        <v>0.69000004680568494</v>
      </c>
      <c r="S1556" s="95"/>
      <c r="T1556" s="117">
        <f t="shared" si="370"/>
        <v>196557</v>
      </c>
      <c r="U1556" s="117">
        <f t="shared" si="371"/>
        <v>0</v>
      </c>
    </row>
    <row r="1557" spans="1:21" x14ac:dyDescent="0.3">
      <c r="A1557" s="114">
        <v>837</v>
      </c>
      <c r="B1557" s="114" t="s">
        <v>351</v>
      </c>
      <c r="C1557" s="114" t="s">
        <v>353</v>
      </c>
      <c r="D1557" s="114" t="s">
        <v>8440</v>
      </c>
      <c r="E1557" s="114" t="s">
        <v>8441</v>
      </c>
      <c r="F1557" s="115">
        <v>45619</v>
      </c>
      <c r="G1557" s="114" t="s">
        <v>2850</v>
      </c>
      <c r="H1557" s="116">
        <v>9678600</v>
      </c>
      <c r="I1557" s="116">
        <v>6678234</v>
      </c>
      <c r="J1557" s="116">
        <v>6484662</v>
      </c>
      <c r="K1557" s="116">
        <v>193572</v>
      </c>
      <c r="L1557" s="116">
        <v>193572</v>
      </c>
      <c r="M1557" s="116">
        <v>0</v>
      </c>
      <c r="N1557" s="116">
        <v>0</v>
      </c>
      <c r="O1557" s="116">
        <v>0</v>
      </c>
      <c r="P1557" s="116">
        <v>0</v>
      </c>
      <c r="Q1557" s="27" t="str">
        <f t="shared" si="358"/>
        <v>Registered</v>
      </c>
      <c r="R1557" s="94">
        <f t="shared" si="360"/>
        <v>0.69</v>
      </c>
      <c r="S1557" s="95"/>
      <c r="T1557" s="117">
        <f t="shared" si="370"/>
        <v>193572</v>
      </c>
      <c r="U1557" s="117">
        <f t="shared" si="371"/>
        <v>0</v>
      </c>
    </row>
    <row r="1558" spans="1:21" x14ac:dyDescent="0.3">
      <c r="A1558" s="114">
        <v>838</v>
      </c>
      <c r="B1558" s="114" t="s">
        <v>351</v>
      </c>
      <c r="C1558" s="114" t="s">
        <v>353</v>
      </c>
      <c r="D1558" s="114" t="s">
        <v>8420</v>
      </c>
      <c r="E1558" s="114" t="s">
        <v>8421</v>
      </c>
      <c r="F1558" s="115">
        <v>45608</v>
      </c>
      <c r="G1558" s="114" t="s">
        <v>2737</v>
      </c>
      <c r="H1558" s="116">
        <v>9648885</v>
      </c>
      <c r="I1558" s="116">
        <v>6175287</v>
      </c>
      <c r="J1558" s="116">
        <v>5982309</v>
      </c>
      <c r="K1558" s="116">
        <v>192978</v>
      </c>
      <c r="L1558" s="116">
        <v>192978</v>
      </c>
      <c r="M1558" s="116">
        <v>0</v>
      </c>
      <c r="N1558" s="116">
        <v>0</v>
      </c>
      <c r="O1558" s="116">
        <v>0</v>
      </c>
      <c r="P1558" s="116">
        <v>0</v>
      </c>
      <c r="Q1558" s="27" t="str">
        <f t="shared" si="358"/>
        <v>Registered</v>
      </c>
      <c r="R1558" s="94">
        <f t="shared" si="360"/>
        <v>0.6400000621833507</v>
      </c>
      <c r="S1558" s="95"/>
      <c r="T1558" s="117">
        <f t="shared" si="370"/>
        <v>192978</v>
      </c>
      <c r="U1558" s="117">
        <f t="shared" si="371"/>
        <v>0</v>
      </c>
    </row>
    <row r="1559" spans="1:21" x14ac:dyDescent="0.3">
      <c r="A1559" s="114">
        <v>839</v>
      </c>
      <c r="B1559" s="114" t="s">
        <v>351</v>
      </c>
      <c r="C1559" s="114" t="s">
        <v>353</v>
      </c>
      <c r="D1559" s="114" t="s">
        <v>4283</v>
      </c>
      <c r="E1559" s="114" t="s">
        <v>4284</v>
      </c>
      <c r="F1559" s="115">
        <v>45608</v>
      </c>
      <c r="G1559" s="114" t="s">
        <v>2435</v>
      </c>
      <c r="H1559" s="116">
        <v>9605000</v>
      </c>
      <c r="I1559" s="116">
        <v>6627450</v>
      </c>
      <c r="J1559" s="116">
        <v>6435350</v>
      </c>
      <c r="K1559" s="116">
        <v>192100</v>
      </c>
      <c r="L1559" s="116">
        <v>192100</v>
      </c>
      <c r="M1559" s="116">
        <v>0</v>
      </c>
      <c r="N1559" s="116">
        <v>0</v>
      </c>
      <c r="O1559" s="116">
        <v>0</v>
      </c>
      <c r="P1559" s="116">
        <v>0</v>
      </c>
      <c r="Q1559" s="27" t="str">
        <f t="shared" si="358"/>
        <v>Registered</v>
      </c>
      <c r="R1559" s="94">
        <f t="shared" si="360"/>
        <v>0.69</v>
      </c>
      <c r="S1559" s="95"/>
      <c r="T1559" s="117">
        <f t="shared" si="370"/>
        <v>192100</v>
      </c>
      <c r="U1559" s="117">
        <f t="shared" si="371"/>
        <v>0</v>
      </c>
    </row>
    <row r="1560" spans="1:21" x14ac:dyDescent="0.3">
      <c r="A1560" s="114">
        <v>840</v>
      </c>
      <c r="B1560" s="114" t="s">
        <v>351</v>
      </c>
      <c r="C1560" s="114" t="s">
        <v>353</v>
      </c>
      <c r="D1560" s="114" t="s">
        <v>3363</v>
      </c>
      <c r="E1560" s="114" t="s">
        <v>3364</v>
      </c>
      <c r="F1560" s="115">
        <v>45656</v>
      </c>
      <c r="G1560" s="114" t="s">
        <v>3365</v>
      </c>
      <c r="H1560" s="116">
        <v>9605000</v>
      </c>
      <c r="I1560" s="116">
        <v>6627450</v>
      </c>
      <c r="J1560" s="116">
        <v>6435350</v>
      </c>
      <c r="K1560" s="116">
        <v>192100</v>
      </c>
      <c r="L1560" s="116">
        <v>192100</v>
      </c>
      <c r="M1560" s="116">
        <v>0</v>
      </c>
      <c r="N1560" s="116">
        <v>0</v>
      </c>
      <c r="O1560" s="116">
        <v>0</v>
      </c>
      <c r="P1560" s="116">
        <v>0</v>
      </c>
      <c r="Q1560" s="27" t="str">
        <f t="shared" si="358"/>
        <v>Registered</v>
      </c>
      <c r="R1560" s="94">
        <f t="shared" si="360"/>
        <v>0.69</v>
      </c>
      <c r="S1560" s="95"/>
      <c r="T1560" s="117">
        <f t="shared" si="370"/>
        <v>192100</v>
      </c>
      <c r="U1560" s="117">
        <f t="shared" si="371"/>
        <v>0</v>
      </c>
    </row>
    <row r="1561" spans="1:21" x14ac:dyDescent="0.3">
      <c r="A1561" s="114">
        <v>841</v>
      </c>
      <c r="B1561" s="114" t="s">
        <v>351</v>
      </c>
      <c r="C1561" s="114" t="s">
        <v>353</v>
      </c>
      <c r="D1561" s="114" t="s">
        <v>8369</v>
      </c>
      <c r="E1561" s="114" t="s">
        <v>8370</v>
      </c>
      <c r="F1561" s="115">
        <v>45645</v>
      </c>
      <c r="G1561" s="114" t="s">
        <v>8371</v>
      </c>
      <c r="H1561" s="116">
        <v>9599350</v>
      </c>
      <c r="I1561" s="116">
        <v>6143585</v>
      </c>
      <c r="J1561" s="116">
        <v>5951598</v>
      </c>
      <c r="K1561" s="116">
        <v>191987</v>
      </c>
      <c r="L1561" s="116">
        <v>191987</v>
      </c>
      <c r="M1561" s="116">
        <v>0</v>
      </c>
      <c r="N1561" s="116">
        <v>0</v>
      </c>
      <c r="O1561" s="116">
        <v>0</v>
      </c>
      <c r="P1561" s="116">
        <v>0</v>
      </c>
      <c r="Q1561" s="27" t="str">
        <f t="shared" si="358"/>
        <v>Registered</v>
      </c>
      <c r="R1561" s="94">
        <f t="shared" si="360"/>
        <v>0.64000010417372011</v>
      </c>
      <c r="S1561" s="95"/>
      <c r="T1561" s="117">
        <f t="shared" si="370"/>
        <v>191987</v>
      </c>
      <c r="U1561" s="117">
        <f t="shared" si="371"/>
        <v>0</v>
      </c>
    </row>
    <row r="1562" spans="1:21" x14ac:dyDescent="0.3">
      <c r="A1562" s="114">
        <v>842</v>
      </c>
      <c r="B1562" s="114" t="s">
        <v>351</v>
      </c>
      <c r="C1562" s="114" t="s">
        <v>353</v>
      </c>
      <c r="D1562" s="114" t="s">
        <v>8434</v>
      </c>
      <c r="E1562" s="114" t="s">
        <v>8435</v>
      </c>
      <c r="F1562" s="115">
        <v>45593</v>
      </c>
      <c r="G1562" s="114" t="s">
        <v>2435</v>
      </c>
      <c r="H1562" s="116">
        <v>9599350</v>
      </c>
      <c r="I1562" s="116">
        <v>6623553</v>
      </c>
      <c r="J1562" s="116">
        <v>6431566</v>
      </c>
      <c r="K1562" s="116">
        <v>191987</v>
      </c>
      <c r="L1562" s="116">
        <v>191987</v>
      </c>
      <c r="M1562" s="116">
        <v>0</v>
      </c>
      <c r="N1562" s="116">
        <v>0</v>
      </c>
      <c r="O1562" s="116">
        <v>0</v>
      </c>
      <c r="P1562" s="116">
        <v>0</v>
      </c>
      <c r="Q1562" s="27" t="str">
        <f t="shared" si="358"/>
        <v>Registered</v>
      </c>
      <c r="R1562" s="94">
        <f t="shared" si="360"/>
        <v>0.69000015626058009</v>
      </c>
      <c r="S1562" s="95"/>
      <c r="T1562" s="117">
        <f t="shared" si="370"/>
        <v>191987</v>
      </c>
      <c r="U1562" s="117">
        <f t="shared" si="371"/>
        <v>0</v>
      </c>
    </row>
    <row r="1563" spans="1:21" x14ac:dyDescent="0.3">
      <c r="A1563" s="114">
        <v>843</v>
      </c>
      <c r="B1563" s="114" t="s">
        <v>351</v>
      </c>
      <c r="C1563" s="114" t="s">
        <v>353</v>
      </c>
      <c r="D1563" s="114" t="s">
        <v>8453</v>
      </c>
      <c r="E1563" s="114" t="s">
        <v>8454</v>
      </c>
      <c r="F1563" s="115">
        <v>45727</v>
      </c>
      <c r="G1563" s="114" t="s">
        <v>4456</v>
      </c>
      <c r="H1563" s="116">
        <v>9599350</v>
      </c>
      <c r="I1563" s="116">
        <v>6623553</v>
      </c>
      <c r="J1563" s="116">
        <v>6431566</v>
      </c>
      <c r="K1563" s="116">
        <v>191987</v>
      </c>
      <c r="L1563" s="116">
        <v>191987</v>
      </c>
      <c r="M1563" s="116">
        <v>0</v>
      </c>
      <c r="N1563" s="116">
        <v>0</v>
      </c>
      <c r="O1563" s="116">
        <v>0</v>
      </c>
      <c r="P1563" s="116">
        <v>0</v>
      </c>
      <c r="Q1563" s="27" t="str">
        <f t="shared" si="358"/>
        <v>Registered</v>
      </c>
      <c r="R1563" s="94">
        <f t="shared" si="360"/>
        <v>0.69000015626058009</v>
      </c>
      <c r="S1563" s="95"/>
      <c r="T1563" s="117">
        <f t="shared" si="370"/>
        <v>191987</v>
      </c>
      <c r="U1563" s="117">
        <f t="shared" si="371"/>
        <v>0</v>
      </c>
    </row>
    <row r="1564" spans="1:21" x14ac:dyDescent="0.3">
      <c r="A1564" s="114">
        <v>844</v>
      </c>
      <c r="B1564" s="114" t="s">
        <v>351</v>
      </c>
      <c r="C1564" s="114" t="s">
        <v>353</v>
      </c>
      <c r="D1564" s="114" t="s">
        <v>9430</v>
      </c>
      <c r="E1564" s="114" t="s">
        <v>9431</v>
      </c>
      <c r="F1564" s="115">
        <v>45656</v>
      </c>
      <c r="G1564" s="114" t="s">
        <v>2870</v>
      </c>
      <c r="H1564" s="116">
        <v>9675550</v>
      </c>
      <c r="I1564" s="116">
        <v>6676131</v>
      </c>
      <c r="J1564" s="116">
        <v>6484507</v>
      </c>
      <c r="K1564" s="116">
        <v>191624</v>
      </c>
      <c r="L1564" s="116">
        <v>191624</v>
      </c>
      <c r="M1564" s="116">
        <v>0</v>
      </c>
      <c r="N1564" s="116">
        <v>0</v>
      </c>
      <c r="O1564" s="116">
        <v>0</v>
      </c>
      <c r="P1564" s="116">
        <v>0</v>
      </c>
      <c r="Q1564" s="27" t="str">
        <f t="shared" si="358"/>
        <v>Registered</v>
      </c>
      <c r="R1564" s="94">
        <f t="shared" si="360"/>
        <v>0.6900001550299466</v>
      </c>
      <c r="S1564" s="95"/>
      <c r="T1564" s="117">
        <f t="shared" si="370"/>
        <v>191624</v>
      </c>
      <c r="U1564" s="117">
        <f t="shared" si="371"/>
        <v>0</v>
      </c>
    </row>
    <row r="1565" spans="1:21" x14ac:dyDescent="0.3">
      <c r="A1565" s="114">
        <v>846</v>
      </c>
      <c r="B1565" s="114" t="s">
        <v>351</v>
      </c>
      <c r="C1565" s="114" t="s">
        <v>353</v>
      </c>
      <c r="D1565" s="114" t="s">
        <v>8392</v>
      </c>
      <c r="E1565" s="114" t="s">
        <v>8393</v>
      </c>
      <c r="F1565" s="115">
        <v>45511</v>
      </c>
      <c r="G1565" s="114" t="s">
        <v>2047</v>
      </c>
      <c r="H1565" s="116">
        <v>9520000</v>
      </c>
      <c r="I1565" s="116">
        <v>6092800</v>
      </c>
      <c r="J1565" s="116">
        <v>5902400</v>
      </c>
      <c r="K1565" s="116">
        <v>190400</v>
      </c>
      <c r="L1565" s="116">
        <v>190400</v>
      </c>
      <c r="M1565" s="116">
        <v>0</v>
      </c>
      <c r="N1565" s="116">
        <v>0</v>
      </c>
      <c r="O1565" s="116">
        <v>0</v>
      </c>
      <c r="P1565" s="116">
        <v>0</v>
      </c>
      <c r="Q1565" s="27" t="str">
        <f t="shared" si="358"/>
        <v>Registered</v>
      </c>
      <c r="R1565" s="94">
        <f t="shared" si="360"/>
        <v>0.64</v>
      </c>
      <c r="S1565" s="95"/>
      <c r="T1565" s="117">
        <f t="shared" si="370"/>
        <v>190400</v>
      </c>
      <c r="U1565" s="117">
        <f t="shared" si="371"/>
        <v>0</v>
      </c>
    </row>
    <row r="1566" spans="1:21" x14ac:dyDescent="0.3">
      <c r="A1566" s="114">
        <v>847</v>
      </c>
      <c r="B1566" s="114" t="s">
        <v>351</v>
      </c>
      <c r="C1566" s="114" t="s">
        <v>353</v>
      </c>
      <c r="D1566" s="114" t="s">
        <v>8424</v>
      </c>
      <c r="E1566" s="114" t="s">
        <v>8425</v>
      </c>
      <c r="F1566" s="115">
        <v>45456</v>
      </c>
      <c r="G1566" s="114" t="s">
        <v>5437</v>
      </c>
      <c r="H1566" s="116">
        <v>9520000</v>
      </c>
      <c r="I1566" s="116">
        <v>6092800</v>
      </c>
      <c r="J1566" s="116">
        <v>5902400</v>
      </c>
      <c r="K1566" s="116">
        <v>190400</v>
      </c>
      <c r="L1566" s="116">
        <v>190400</v>
      </c>
      <c r="M1566" s="116">
        <v>0</v>
      </c>
      <c r="N1566" s="116">
        <v>0</v>
      </c>
      <c r="O1566" s="116">
        <v>0</v>
      </c>
      <c r="P1566" s="116">
        <v>0</v>
      </c>
      <c r="Q1566" s="27" t="str">
        <f t="shared" si="358"/>
        <v>Registered</v>
      </c>
      <c r="R1566" s="94">
        <f t="shared" si="360"/>
        <v>0.64</v>
      </c>
      <c r="S1566" s="95"/>
      <c r="T1566" s="117">
        <f t="shared" si="370"/>
        <v>190400</v>
      </c>
      <c r="U1566" s="117">
        <f t="shared" si="371"/>
        <v>0</v>
      </c>
    </row>
    <row r="1567" spans="1:21" x14ac:dyDescent="0.3">
      <c r="A1567" s="114">
        <v>848</v>
      </c>
      <c r="B1567" s="114" t="s">
        <v>351</v>
      </c>
      <c r="C1567" s="114" t="s">
        <v>353</v>
      </c>
      <c r="D1567" s="114" t="s">
        <v>8361</v>
      </c>
      <c r="E1567" s="114" t="s">
        <v>8362</v>
      </c>
      <c r="F1567" s="115">
        <v>45468</v>
      </c>
      <c r="G1567" s="114" t="s">
        <v>2894</v>
      </c>
      <c r="H1567" s="116">
        <v>9514400</v>
      </c>
      <c r="I1567" s="116">
        <v>6564936</v>
      </c>
      <c r="J1567" s="116">
        <v>6374648</v>
      </c>
      <c r="K1567" s="116">
        <v>190288</v>
      </c>
      <c r="L1567" s="116">
        <v>190288</v>
      </c>
      <c r="M1567" s="116">
        <v>0</v>
      </c>
      <c r="N1567" s="116">
        <v>0</v>
      </c>
      <c r="O1567" s="116">
        <v>0</v>
      </c>
      <c r="P1567" s="116">
        <v>0</v>
      </c>
      <c r="Q1567" s="27" t="str">
        <f t="shared" si="358"/>
        <v>Registered</v>
      </c>
      <c r="R1567" s="94">
        <f t="shared" si="360"/>
        <v>0.69</v>
      </c>
      <c r="S1567" s="95"/>
      <c r="T1567" s="117">
        <f t="shared" si="370"/>
        <v>190288</v>
      </c>
      <c r="U1567" s="117">
        <f t="shared" si="371"/>
        <v>0</v>
      </c>
    </row>
    <row r="1568" spans="1:21" x14ac:dyDescent="0.3">
      <c r="A1568" s="114">
        <v>849</v>
      </c>
      <c r="B1568" s="114" t="s">
        <v>351</v>
      </c>
      <c r="C1568" s="114" t="s">
        <v>353</v>
      </c>
      <c r="D1568" s="114" t="s">
        <v>4305</v>
      </c>
      <c r="E1568" s="114" t="s">
        <v>4306</v>
      </c>
      <c r="F1568" s="115">
        <v>45632</v>
      </c>
      <c r="G1568" s="114" t="s">
        <v>4307</v>
      </c>
      <c r="H1568" s="116">
        <v>9514400</v>
      </c>
      <c r="I1568" s="116">
        <v>6089216</v>
      </c>
      <c r="J1568" s="116">
        <v>5898928</v>
      </c>
      <c r="K1568" s="116">
        <v>190288</v>
      </c>
      <c r="L1568" s="116">
        <v>190288</v>
      </c>
      <c r="M1568" s="116">
        <v>0</v>
      </c>
      <c r="N1568" s="116">
        <v>0</v>
      </c>
      <c r="O1568" s="116">
        <v>0</v>
      </c>
      <c r="P1568" s="116">
        <v>0</v>
      </c>
      <c r="Q1568" s="27" t="str">
        <f t="shared" si="358"/>
        <v>Registered</v>
      </c>
      <c r="R1568" s="94">
        <f t="shared" si="360"/>
        <v>0.64</v>
      </c>
      <c r="S1568" s="95"/>
      <c r="T1568" s="117">
        <f t="shared" si="370"/>
        <v>190288</v>
      </c>
      <c r="U1568" s="117">
        <f t="shared" si="371"/>
        <v>0</v>
      </c>
    </row>
    <row r="1569" spans="1:21" x14ac:dyDescent="0.3">
      <c r="A1569" s="114">
        <v>850</v>
      </c>
      <c r="B1569" s="114" t="s">
        <v>351</v>
      </c>
      <c r="C1569" s="114" t="s">
        <v>353</v>
      </c>
      <c r="D1569" s="114" t="s">
        <v>8438</v>
      </c>
      <c r="E1569" s="114" t="s">
        <v>8439</v>
      </c>
      <c r="F1569" s="115">
        <v>45632</v>
      </c>
      <c r="G1569" s="114" t="s">
        <v>2711</v>
      </c>
      <c r="H1569" s="116">
        <v>9514400</v>
      </c>
      <c r="I1569" s="116">
        <v>6564936</v>
      </c>
      <c r="J1569" s="116">
        <v>6374648</v>
      </c>
      <c r="K1569" s="116">
        <v>190288</v>
      </c>
      <c r="L1569" s="116">
        <v>190288</v>
      </c>
      <c r="M1569" s="116">
        <v>0</v>
      </c>
      <c r="N1569" s="116">
        <v>0</v>
      </c>
      <c r="O1569" s="116">
        <v>0</v>
      </c>
      <c r="P1569" s="116">
        <v>0</v>
      </c>
      <c r="Q1569" s="27" t="str">
        <f t="shared" si="358"/>
        <v>Registered</v>
      </c>
      <c r="R1569" s="94">
        <f t="shared" si="360"/>
        <v>0.69</v>
      </c>
      <c r="S1569" s="95"/>
      <c r="T1569" s="117">
        <f t="shared" si="370"/>
        <v>190288</v>
      </c>
      <c r="U1569" s="117">
        <f t="shared" si="371"/>
        <v>0</v>
      </c>
    </row>
    <row r="1570" spans="1:21" x14ac:dyDescent="0.3">
      <c r="A1570" s="114">
        <v>851</v>
      </c>
      <c r="B1570" s="114" t="s">
        <v>351</v>
      </c>
      <c r="C1570" s="114" t="s">
        <v>353</v>
      </c>
      <c r="D1570" s="114" t="s">
        <v>8380</v>
      </c>
      <c r="E1570" s="114" t="s">
        <v>8381</v>
      </c>
      <c r="F1570" s="115">
        <v>45420</v>
      </c>
      <c r="G1570" s="114" t="s">
        <v>4881</v>
      </c>
      <c r="H1570" s="116">
        <v>9514286</v>
      </c>
      <c r="I1570" s="116">
        <v>6089143</v>
      </c>
      <c r="J1570" s="116">
        <v>5898857</v>
      </c>
      <c r="K1570" s="116">
        <v>190286</v>
      </c>
      <c r="L1570" s="116">
        <v>190286</v>
      </c>
      <c r="M1570" s="116">
        <v>0</v>
      </c>
      <c r="N1570" s="116">
        <v>0</v>
      </c>
      <c r="O1570" s="116">
        <v>0</v>
      </c>
      <c r="P1570" s="116">
        <v>0</v>
      </c>
      <c r="Q1570" s="27" t="str">
        <f t="shared" si="358"/>
        <v>Registered</v>
      </c>
      <c r="R1570" s="94">
        <f t="shared" si="360"/>
        <v>0.63999999579579592</v>
      </c>
      <c r="S1570" s="95"/>
      <c r="T1570" s="117">
        <f t="shared" si="370"/>
        <v>190286</v>
      </c>
      <c r="U1570" s="117">
        <f t="shared" si="371"/>
        <v>0</v>
      </c>
    </row>
    <row r="1571" spans="1:21" x14ac:dyDescent="0.3">
      <c r="A1571" s="114">
        <v>852</v>
      </c>
      <c r="B1571" s="114" t="s">
        <v>351</v>
      </c>
      <c r="C1571" s="114" t="s">
        <v>353</v>
      </c>
      <c r="D1571" s="114" t="s">
        <v>8412</v>
      </c>
      <c r="E1571" s="114" t="s">
        <v>8413</v>
      </c>
      <c r="F1571" s="115">
        <v>45432</v>
      </c>
      <c r="G1571" s="114" t="s">
        <v>2684</v>
      </c>
      <c r="H1571" s="116">
        <v>9514286</v>
      </c>
      <c r="I1571" s="116">
        <v>6089143</v>
      </c>
      <c r="J1571" s="116">
        <v>5898857</v>
      </c>
      <c r="K1571" s="116">
        <v>190286</v>
      </c>
      <c r="L1571" s="116">
        <v>190286</v>
      </c>
      <c r="M1571" s="116">
        <v>0</v>
      </c>
      <c r="N1571" s="116">
        <v>0</v>
      </c>
      <c r="O1571" s="116">
        <v>0</v>
      </c>
      <c r="P1571" s="116">
        <v>0</v>
      </c>
      <c r="Q1571" s="27" t="str">
        <f t="shared" si="358"/>
        <v>Registered</v>
      </c>
      <c r="R1571" s="94">
        <f t="shared" si="360"/>
        <v>0.63999999579579592</v>
      </c>
      <c r="S1571" s="95"/>
      <c r="T1571" s="117">
        <f t="shared" si="370"/>
        <v>190286</v>
      </c>
      <c r="U1571" s="117">
        <f t="shared" si="371"/>
        <v>0</v>
      </c>
    </row>
    <row r="1572" spans="1:21" x14ac:dyDescent="0.3">
      <c r="A1572" s="114">
        <v>853</v>
      </c>
      <c r="B1572" s="114" t="s">
        <v>351</v>
      </c>
      <c r="C1572" s="114" t="s">
        <v>353</v>
      </c>
      <c r="D1572" s="114" t="s">
        <v>8418</v>
      </c>
      <c r="E1572" s="114" t="s">
        <v>8419</v>
      </c>
      <c r="F1572" s="115">
        <v>45434</v>
      </c>
      <c r="G1572" s="114" t="s">
        <v>3437</v>
      </c>
      <c r="H1572" s="116">
        <v>9514286</v>
      </c>
      <c r="I1572" s="116">
        <v>6089143</v>
      </c>
      <c r="J1572" s="116">
        <v>5898857</v>
      </c>
      <c r="K1572" s="116">
        <v>190286</v>
      </c>
      <c r="L1572" s="116">
        <v>190286</v>
      </c>
      <c r="M1572" s="116">
        <v>0</v>
      </c>
      <c r="N1572" s="116">
        <v>0</v>
      </c>
      <c r="O1572" s="116">
        <v>0</v>
      </c>
      <c r="P1572" s="116">
        <v>0</v>
      </c>
      <c r="Q1572" s="27" t="str">
        <f t="shared" si="358"/>
        <v>Registered</v>
      </c>
      <c r="R1572" s="94">
        <f t="shared" si="360"/>
        <v>0.63999999579579592</v>
      </c>
      <c r="S1572" s="95"/>
      <c r="T1572" s="117">
        <f t="shared" si="370"/>
        <v>190286</v>
      </c>
      <c r="U1572" s="117">
        <f t="shared" si="371"/>
        <v>0</v>
      </c>
    </row>
    <row r="1573" spans="1:21" x14ac:dyDescent="0.3">
      <c r="A1573" s="114">
        <v>854</v>
      </c>
      <c r="B1573" s="114" t="s">
        <v>351</v>
      </c>
      <c r="C1573" s="114" t="s">
        <v>353</v>
      </c>
      <c r="D1573" s="114" t="s">
        <v>4308</v>
      </c>
      <c r="E1573" s="114" t="s">
        <v>4309</v>
      </c>
      <c r="F1573" s="115">
        <v>45420</v>
      </c>
      <c r="G1573" s="114" t="s">
        <v>3317</v>
      </c>
      <c r="H1573" s="116">
        <v>9514286</v>
      </c>
      <c r="I1573" s="116">
        <v>7040571</v>
      </c>
      <c r="J1573" s="116">
        <v>6850285</v>
      </c>
      <c r="K1573" s="116">
        <v>190286</v>
      </c>
      <c r="L1573" s="116">
        <v>190286</v>
      </c>
      <c r="M1573" s="116">
        <v>0</v>
      </c>
      <c r="N1573" s="116">
        <v>0</v>
      </c>
      <c r="O1573" s="116">
        <v>0</v>
      </c>
      <c r="P1573" s="116">
        <v>0</v>
      </c>
      <c r="Q1573" s="27" t="str">
        <f t="shared" si="358"/>
        <v>Registered</v>
      </c>
      <c r="R1573" s="94">
        <f t="shared" si="360"/>
        <v>0.73999993273273479</v>
      </c>
      <c r="S1573" s="95"/>
      <c r="T1573" s="117">
        <f t="shared" si="370"/>
        <v>190286</v>
      </c>
      <c r="U1573" s="117">
        <f t="shared" si="371"/>
        <v>0</v>
      </c>
    </row>
    <row r="1574" spans="1:21" x14ac:dyDescent="0.3">
      <c r="A1574" s="114">
        <v>856</v>
      </c>
      <c r="B1574" s="114" t="s">
        <v>351</v>
      </c>
      <c r="C1574" s="114" t="s">
        <v>353</v>
      </c>
      <c r="D1574" s="114" t="s">
        <v>8386</v>
      </c>
      <c r="E1574" s="114" t="s">
        <v>8387</v>
      </c>
      <c r="F1574" s="115">
        <v>45443</v>
      </c>
      <c r="G1574" s="114" t="s">
        <v>5437</v>
      </c>
      <c r="H1574" s="116">
        <v>9449838</v>
      </c>
      <c r="I1574" s="116">
        <v>6047899</v>
      </c>
      <c r="J1574" s="116">
        <v>5858902</v>
      </c>
      <c r="K1574" s="116">
        <v>188997</v>
      </c>
      <c r="L1574" s="116">
        <v>188997</v>
      </c>
      <c r="M1574" s="116">
        <v>0</v>
      </c>
      <c r="N1574" s="116">
        <v>0</v>
      </c>
      <c r="O1574" s="116">
        <v>0</v>
      </c>
      <c r="P1574" s="116">
        <v>0</v>
      </c>
      <c r="Q1574" s="27" t="str">
        <f t="shared" si="358"/>
        <v>Registered</v>
      </c>
      <c r="R1574" s="94">
        <f t="shared" si="360"/>
        <v>0.64000028360274541</v>
      </c>
      <c r="S1574" s="95"/>
      <c r="T1574" s="117">
        <f t="shared" si="370"/>
        <v>188997</v>
      </c>
      <c r="U1574" s="117">
        <f t="shared" si="371"/>
        <v>0</v>
      </c>
    </row>
    <row r="1575" spans="1:21" x14ac:dyDescent="0.3">
      <c r="A1575" s="114">
        <v>857</v>
      </c>
      <c r="B1575" s="114" t="s">
        <v>351</v>
      </c>
      <c r="C1575" s="114" t="s">
        <v>353</v>
      </c>
      <c r="D1575" s="114" t="s">
        <v>3368</v>
      </c>
      <c r="E1575" s="114" t="s">
        <v>3369</v>
      </c>
      <c r="F1575" s="115">
        <v>45527</v>
      </c>
      <c r="G1575" s="114" t="s">
        <v>3370</v>
      </c>
      <c r="H1575" s="116">
        <v>9435000</v>
      </c>
      <c r="I1575" s="116">
        <v>6510150</v>
      </c>
      <c r="J1575" s="116">
        <v>6321450</v>
      </c>
      <c r="K1575" s="116">
        <v>188700</v>
      </c>
      <c r="L1575" s="116">
        <v>188700</v>
      </c>
      <c r="M1575" s="116">
        <v>0</v>
      </c>
      <c r="N1575" s="116">
        <v>0</v>
      </c>
      <c r="O1575" s="116">
        <v>0</v>
      </c>
      <c r="P1575" s="116">
        <v>0</v>
      </c>
      <c r="Q1575" s="27" t="str">
        <f t="shared" si="358"/>
        <v>Registered</v>
      </c>
      <c r="R1575" s="94">
        <f t="shared" si="360"/>
        <v>0.69</v>
      </c>
      <c r="S1575" s="95"/>
      <c r="T1575" s="117">
        <f t="shared" si="370"/>
        <v>188700</v>
      </c>
      <c r="U1575" s="117">
        <f t="shared" si="371"/>
        <v>0</v>
      </c>
    </row>
    <row r="1576" spans="1:21" x14ac:dyDescent="0.3">
      <c r="A1576" s="114">
        <v>858</v>
      </c>
      <c r="B1576" s="114" t="s">
        <v>351</v>
      </c>
      <c r="C1576" s="114" t="s">
        <v>353</v>
      </c>
      <c r="D1576" s="114" t="s">
        <v>3371</v>
      </c>
      <c r="E1576" s="114" t="s">
        <v>3372</v>
      </c>
      <c r="F1576" s="115">
        <v>45473</v>
      </c>
      <c r="G1576" s="114" t="s">
        <v>2908</v>
      </c>
      <c r="H1576" s="116">
        <v>9434547</v>
      </c>
      <c r="I1576" s="116">
        <v>6509837</v>
      </c>
      <c r="J1576" s="116">
        <v>6321146</v>
      </c>
      <c r="K1576" s="116">
        <v>188691</v>
      </c>
      <c r="L1576" s="116">
        <v>188691</v>
      </c>
      <c r="M1576" s="116">
        <v>0</v>
      </c>
      <c r="N1576" s="116">
        <v>0</v>
      </c>
      <c r="O1576" s="116">
        <v>0</v>
      </c>
      <c r="P1576" s="116">
        <v>0</v>
      </c>
      <c r="Q1576" s="27" t="str">
        <f t="shared" si="358"/>
        <v>Registered</v>
      </c>
      <c r="R1576" s="94">
        <f t="shared" si="360"/>
        <v>0.68999995442282491</v>
      </c>
      <c r="S1576" s="95"/>
      <c r="T1576" s="117">
        <f t="shared" si="370"/>
        <v>188691</v>
      </c>
      <c r="U1576" s="117">
        <f t="shared" si="371"/>
        <v>0</v>
      </c>
    </row>
    <row r="1577" spans="1:21" x14ac:dyDescent="0.3">
      <c r="A1577" s="114">
        <v>859</v>
      </c>
      <c r="B1577" s="114" t="s">
        <v>351</v>
      </c>
      <c r="C1577" s="114" t="s">
        <v>353</v>
      </c>
      <c r="D1577" s="114" t="s">
        <v>8357</v>
      </c>
      <c r="E1577" s="114" t="s">
        <v>8358</v>
      </c>
      <c r="F1577" s="115">
        <v>45532</v>
      </c>
      <c r="G1577" s="114" t="s">
        <v>2737</v>
      </c>
      <c r="H1577" s="116">
        <v>9426500</v>
      </c>
      <c r="I1577" s="116">
        <v>6975610</v>
      </c>
      <c r="J1577" s="116">
        <v>6787080</v>
      </c>
      <c r="K1577" s="116">
        <v>188530</v>
      </c>
      <c r="L1577" s="116">
        <v>188530</v>
      </c>
      <c r="M1577" s="116">
        <v>0</v>
      </c>
      <c r="N1577" s="116">
        <v>0</v>
      </c>
      <c r="O1577" s="116">
        <v>0</v>
      </c>
      <c r="P1577" s="116">
        <v>0</v>
      </c>
      <c r="Q1577" s="27" t="str">
        <f t="shared" si="358"/>
        <v>Registered</v>
      </c>
      <c r="R1577" s="94">
        <f t="shared" si="360"/>
        <v>0.74</v>
      </c>
      <c r="S1577" s="95"/>
      <c r="T1577" s="117">
        <f t="shared" si="370"/>
        <v>188530</v>
      </c>
      <c r="U1577" s="117">
        <f t="shared" si="371"/>
        <v>0</v>
      </c>
    </row>
    <row r="1578" spans="1:21" x14ac:dyDescent="0.3">
      <c r="A1578" s="114">
        <v>860</v>
      </c>
      <c r="B1578" s="114" t="s">
        <v>351</v>
      </c>
      <c r="C1578" s="114" t="s">
        <v>353</v>
      </c>
      <c r="D1578" s="114" t="s">
        <v>8394</v>
      </c>
      <c r="E1578" s="114" t="s">
        <v>8395</v>
      </c>
      <c r="F1578" s="115">
        <v>45554</v>
      </c>
      <c r="G1578" s="114" t="s">
        <v>5439</v>
      </c>
      <c r="H1578" s="116">
        <v>9426500</v>
      </c>
      <c r="I1578" s="116">
        <v>6032960</v>
      </c>
      <c r="J1578" s="116">
        <v>5844430</v>
      </c>
      <c r="K1578" s="116">
        <v>188530</v>
      </c>
      <c r="L1578" s="116">
        <v>188530</v>
      </c>
      <c r="M1578" s="116">
        <v>0</v>
      </c>
      <c r="N1578" s="116">
        <v>0</v>
      </c>
      <c r="O1578" s="116">
        <v>0</v>
      </c>
      <c r="P1578" s="116">
        <v>0</v>
      </c>
      <c r="Q1578" s="27" t="str">
        <f t="shared" si="358"/>
        <v>Registered</v>
      </c>
      <c r="R1578" s="94">
        <f t="shared" si="360"/>
        <v>0.64</v>
      </c>
      <c r="S1578" s="95"/>
      <c r="T1578" s="117">
        <f t="shared" si="370"/>
        <v>188530</v>
      </c>
      <c r="U1578" s="117">
        <f t="shared" si="371"/>
        <v>0</v>
      </c>
    </row>
    <row r="1579" spans="1:21" x14ac:dyDescent="0.3">
      <c r="A1579" s="114">
        <v>862</v>
      </c>
      <c r="B1579" s="114" t="s">
        <v>351</v>
      </c>
      <c r="C1579" s="114" t="s">
        <v>353</v>
      </c>
      <c r="D1579" s="114" t="s">
        <v>8400</v>
      </c>
      <c r="E1579" s="114" t="s">
        <v>8401</v>
      </c>
      <c r="F1579" s="115">
        <v>45590</v>
      </c>
      <c r="G1579" s="114" t="s">
        <v>3951</v>
      </c>
      <c r="H1579" s="116">
        <v>9392500</v>
      </c>
      <c r="I1579" s="116">
        <v>6011200</v>
      </c>
      <c r="J1579" s="116">
        <v>5823350</v>
      </c>
      <c r="K1579" s="116">
        <v>187850</v>
      </c>
      <c r="L1579" s="116">
        <v>187850</v>
      </c>
      <c r="M1579" s="116">
        <v>0</v>
      </c>
      <c r="N1579" s="116">
        <v>0</v>
      </c>
      <c r="O1579" s="116">
        <v>0</v>
      </c>
      <c r="P1579" s="116">
        <v>0</v>
      </c>
      <c r="Q1579" s="27" t="str">
        <f t="shared" si="358"/>
        <v>Registered</v>
      </c>
      <c r="R1579" s="94">
        <f t="shared" si="360"/>
        <v>0.64</v>
      </c>
      <c r="S1579" s="95"/>
      <c r="T1579" s="117">
        <f t="shared" si="370"/>
        <v>187850</v>
      </c>
      <c r="U1579" s="117">
        <f t="shared" si="371"/>
        <v>0</v>
      </c>
    </row>
    <row r="1580" spans="1:21" x14ac:dyDescent="0.3">
      <c r="A1580" s="114">
        <v>864</v>
      </c>
      <c r="B1580" s="114" t="s">
        <v>351</v>
      </c>
      <c r="C1580" s="114" t="s">
        <v>353</v>
      </c>
      <c r="D1580" s="114" t="s">
        <v>8359</v>
      </c>
      <c r="E1580" s="114" t="s">
        <v>8360</v>
      </c>
      <c r="F1580" s="115">
        <v>45742</v>
      </c>
      <c r="G1580" s="114" t="s">
        <v>1873</v>
      </c>
      <c r="H1580" s="116">
        <v>9358500</v>
      </c>
      <c r="I1580" s="116">
        <v>6457365</v>
      </c>
      <c r="J1580" s="116">
        <v>6270195</v>
      </c>
      <c r="K1580" s="116">
        <v>187170</v>
      </c>
      <c r="L1580" s="116">
        <v>187170</v>
      </c>
      <c r="M1580" s="116">
        <v>0</v>
      </c>
      <c r="N1580" s="116">
        <v>0</v>
      </c>
      <c r="O1580" s="116">
        <v>0</v>
      </c>
      <c r="P1580" s="116">
        <v>0</v>
      </c>
      <c r="Q1580" s="27" t="str">
        <f t="shared" si="358"/>
        <v>Registered</v>
      </c>
      <c r="R1580" s="94">
        <f t="shared" si="360"/>
        <v>0.69</v>
      </c>
      <c r="S1580" s="95"/>
      <c r="T1580" s="117">
        <f t="shared" si="370"/>
        <v>187170</v>
      </c>
      <c r="U1580" s="117">
        <f t="shared" si="371"/>
        <v>0</v>
      </c>
    </row>
    <row r="1581" spans="1:21" x14ac:dyDescent="0.3">
      <c r="A1581" s="114">
        <v>865</v>
      </c>
      <c r="B1581" s="114" t="s">
        <v>351</v>
      </c>
      <c r="C1581" s="114" t="s">
        <v>353</v>
      </c>
      <c r="D1581" s="114" t="s">
        <v>8406</v>
      </c>
      <c r="E1581" s="114" t="s">
        <v>8407</v>
      </c>
      <c r="F1581" s="115">
        <v>45527</v>
      </c>
      <c r="G1581" s="114" t="s">
        <v>4956</v>
      </c>
      <c r="H1581" s="116">
        <v>9350000</v>
      </c>
      <c r="I1581" s="116">
        <v>5984000</v>
      </c>
      <c r="J1581" s="116">
        <v>5797000</v>
      </c>
      <c r="K1581" s="116">
        <v>187000</v>
      </c>
      <c r="L1581" s="116">
        <v>187000</v>
      </c>
      <c r="M1581" s="116">
        <v>0</v>
      </c>
      <c r="N1581" s="116">
        <v>0</v>
      </c>
      <c r="O1581" s="116">
        <v>0</v>
      </c>
      <c r="P1581" s="116">
        <v>0</v>
      </c>
      <c r="Q1581" s="27" t="str">
        <f t="shared" si="358"/>
        <v>Registered</v>
      </c>
      <c r="R1581" s="94">
        <f t="shared" si="360"/>
        <v>0.64</v>
      </c>
      <c r="S1581" s="95"/>
      <c r="T1581" s="117">
        <f t="shared" si="370"/>
        <v>187000</v>
      </c>
      <c r="U1581" s="117">
        <f t="shared" si="371"/>
        <v>0</v>
      </c>
    </row>
    <row r="1582" spans="1:21" x14ac:dyDescent="0.3">
      <c r="A1582" s="114">
        <v>866</v>
      </c>
      <c r="B1582" s="114" t="s">
        <v>351</v>
      </c>
      <c r="C1582" s="114" t="s">
        <v>353</v>
      </c>
      <c r="D1582" s="114" t="s">
        <v>8382</v>
      </c>
      <c r="E1582" s="114" t="s">
        <v>8383</v>
      </c>
      <c r="F1582" s="115">
        <v>45416</v>
      </c>
      <c r="G1582" s="114" t="s">
        <v>1517</v>
      </c>
      <c r="H1582" s="116">
        <v>9344500</v>
      </c>
      <c r="I1582" s="116">
        <v>5980480</v>
      </c>
      <c r="J1582" s="116">
        <v>5793590</v>
      </c>
      <c r="K1582" s="116">
        <v>186890</v>
      </c>
      <c r="L1582" s="116">
        <v>186890</v>
      </c>
      <c r="M1582" s="116">
        <v>0</v>
      </c>
      <c r="N1582" s="116">
        <v>0</v>
      </c>
      <c r="O1582" s="116">
        <v>0</v>
      </c>
      <c r="P1582" s="116">
        <v>0</v>
      </c>
      <c r="Q1582" s="27" t="str">
        <f t="shared" si="358"/>
        <v>Registered</v>
      </c>
      <c r="R1582" s="94">
        <f t="shared" si="360"/>
        <v>0.64</v>
      </c>
      <c r="S1582" s="95"/>
      <c r="T1582" s="117">
        <f t="shared" si="370"/>
        <v>186890</v>
      </c>
      <c r="U1582" s="117">
        <f t="shared" si="371"/>
        <v>0</v>
      </c>
    </row>
    <row r="1583" spans="1:21" x14ac:dyDescent="0.3">
      <c r="A1583" s="114">
        <v>867</v>
      </c>
      <c r="B1583" s="114" t="s">
        <v>351</v>
      </c>
      <c r="C1583" s="114" t="s">
        <v>353</v>
      </c>
      <c r="D1583" s="114" t="s">
        <v>4345</v>
      </c>
      <c r="E1583" s="114" t="s">
        <v>4346</v>
      </c>
      <c r="F1583" s="115">
        <v>45656</v>
      </c>
      <c r="G1583" s="114" t="s">
        <v>4347</v>
      </c>
      <c r="H1583" s="116">
        <v>9344500</v>
      </c>
      <c r="I1583" s="116">
        <v>5980480</v>
      </c>
      <c r="J1583" s="116">
        <v>5793590</v>
      </c>
      <c r="K1583" s="116">
        <v>186890</v>
      </c>
      <c r="L1583" s="116">
        <v>186890</v>
      </c>
      <c r="M1583" s="116">
        <v>0</v>
      </c>
      <c r="N1583" s="116">
        <v>0</v>
      </c>
      <c r="O1583" s="116">
        <v>0</v>
      </c>
      <c r="P1583" s="116">
        <v>0</v>
      </c>
      <c r="Q1583" s="27" t="str">
        <f t="shared" si="358"/>
        <v>Registered</v>
      </c>
      <c r="R1583" s="94">
        <f t="shared" si="360"/>
        <v>0.64</v>
      </c>
      <c r="S1583" s="95"/>
      <c r="T1583" s="117">
        <f t="shared" si="370"/>
        <v>186890</v>
      </c>
      <c r="U1583" s="117">
        <f t="shared" si="371"/>
        <v>0</v>
      </c>
    </row>
    <row r="1584" spans="1:21" x14ac:dyDescent="0.3">
      <c r="A1584" s="114">
        <v>868</v>
      </c>
      <c r="B1584" s="114" t="s">
        <v>351</v>
      </c>
      <c r="C1584" s="114" t="s">
        <v>353</v>
      </c>
      <c r="D1584" s="114" t="s">
        <v>8365</v>
      </c>
      <c r="E1584" s="114" t="s">
        <v>8366</v>
      </c>
      <c r="F1584" s="115">
        <v>45523</v>
      </c>
      <c r="G1584" s="114" t="s">
        <v>1768</v>
      </c>
      <c r="H1584" s="116">
        <v>9336400</v>
      </c>
      <c r="I1584" s="116">
        <v>6442116</v>
      </c>
      <c r="J1584" s="116">
        <v>6255388</v>
      </c>
      <c r="K1584" s="116">
        <v>186728</v>
      </c>
      <c r="L1584" s="116">
        <v>186728</v>
      </c>
      <c r="M1584" s="116">
        <v>0</v>
      </c>
      <c r="N1584" s="116">
        <v>0</v>
      </c>
      <c r="O1584" s="116">
        <v>0</v>
      </c>
      <c r="P1584" s="116">
        <v>0</v>
      </c>
      <c r="Q1584" s="27" t="str">
        <f t="shared" si="358"/>
        <v>Registered</v>
      </c>
      <c r="R1584" s="94">
        <f t="shared" si="360"/>
        <v>0.69</v>
      </c>
      <c r="S1584" s="95"/>
      <c r="T1584" s="117">
        <f t="shared" si="370"/>
        <v>186728</v>
      </c>
      <c r="U1584" s="117">
        <f t="shared" si="371"/>
        <v>0</v>
      </c>
    </row>
    <row r="1585" spans="1:21" x14ac:dyDescent="0.3">
      <c r="A1585" s="114">
        <v>870</v>
      </c>
      <c r="B1585" s="114" t="s">
        <v>351</v>
      </c>
      <c r="C1585" s="114" t="s">
        <v>353</v>
      </c>
      <c r="D1585" s="114" t="s">
        <v>9408</v>
      </c>
      <c r="E1585" s="114" t="s">
        <v>9409</v>
      </c>
      <c r="F1585" s="115">
        <v>45596</v>
      </c>
      <c r="G1585" s="114" t="s">
        <v>2808</v>
      </c>
      <c r="H1585" s="116">
        <v>9319015</v>
      </c>
      <c r="I1585" s="116">
        <v>6430121</v>
      </c>
      <c r="J1585" s="116">
        <v>6243742.5</v>
      </c>
      <c r="K1585" s="116">
        <v>186378.5</v>
      </c>
      <c r="L1585" s="116">
        <v>186378.5</v>
      </c>
      <c r="M1585" s="116">
        <v>0</v>
      </c>
      <c r="N1585" s="116">
        <v>0</v>
      </c>
      <c r="O1585" s="116">
        <v>0</v>
      </c>
      <c r="P1585" s="116">
        <v>0</v>
      </c>
      <c r="Q1585" s="27" t="str">
        <f t="shared" si="358"/>
        <v>Registered</v>
      </c>
      <c r="R1585" s="94">
        <f t="shared" si="360"/>
        <v>0.69000006974986094</v>
      </c>
      <c r="S1585" s="95"/>
      <c r="T1585" s="117">
        <f t="shared" si="370"/>
        <v>186378.5</v>
      </c>
      <c r="U1585" s="117">
        <f t="shared" si="371"/>
        <v>0</v>
      </c>
    </row>
    <row r="1586" spans="1:21" x14ac:dyDescent="0.3">
      <c r="A1586" s="114">
        <v>871</v>
      </c>
      <c r="B1586" s="114" t="s">
        <v>351</v>
      </c>
      <c r="C1586" s="114" t="s">
        <v>353</v>
      </c>
      <c r="D1586" s="114" t="s">
        <v>8374</v>
      </c>
      <c r="E1586" s="114" t="s">
        <v>8375</v>
      </c>
      <c r="F1586" s="115">
        <v>45504</v>
      </c>
      <c r="G1586" s="114" t="s">
        <v>2029</v>
      </c>
      <c r="H1586" s="116">
        <v>9265000</v>
      </c>
      <c r="I1586" s="116">
        <v>5929600</v>
      </c>
      <c r="J1586" s="116">
        <v>5744300</v>
      </c>
      <c r="K1586" s="116">
        <v>185300</v>
      </c>
      <c r="L1586" s="116">
        <v>185300</v>
      </c>
      <c r="M1586" s="116">
        <v>0</v>
      </c>
      <c r="N1586" s="116">
        <v>0</v>
      </c>
      <c r="O1586" s="116">
        <v>0</v>
      </c>
      <c r="P1586" s="116">
        <v>0</v>
      </c>
      <c r="Q1586" s="27" t="str">
        <f t="shared" si="358"/>
        <v>Registered</v>
      </c>
      <c r="R1586" s="94">
        <f t="shared" si="360"/>
        <v>0.64</v>
      </c>
      <c r="S1586" s="95"/>
      <c r="T1586" s="117">
        <f t="shared" si="370"/>
        <v>185300</v>
      </c>
      <c r="U1586" s="117">
        <f t="shared" si="371"/>
        <v>0</v>
      </c>
    </row>
    <row r="1587" spans="1:21" x14ac:dyDescent="0.3">
      <c r="A1587" s="114">
        <v>872</v>
      </c>
      <c r="B1587" s="114" t="s">
        <v>351</v>
      </c>
      <c r="C1587" s="114" t="s">
        <v>353</v>
      </c>
      <c r="D1587" s="114" t="s">
        <v>8426</v>
      </c>
      <c r="E1587" s="114" t="s">
        <v>8427</v>
      </c>
      <c r="F1587" s="115">
        <v>45554</v>
      </c>
      <c r="G1587" s="114" t="s">
        <v>2577</v>
      </c>
      <c r="H1587" s="116">
        <v>9265000</v>
      </c>
      <c r="I1587" s="116">
        <v>5929600</v>
      </c>
      <c r="J1587" s="116">
        <v>5744300</v>
      </c>
      <c r="K1587" s="116">
        <v>185300</v>
      </c>
      <c r="L1587" s="116">
        <v>185300</v>
      </c>
      <c r="M1587" s="116">
        <v>0</v>
      </c>
      <c r="N1587" s="116">
        <v>0</v>
      </c>
      <c r="O1587" s="116">
        <v>0</v>
      </c>
      <c r="P1587" s="116">
        <v>0</v>
      </c>
      <c r="Q1587" s="27" t="str">
        <f t="shared" si="358"/>
        <v>Registered</v>
      </c>
      <c r="R1587" s="94">
        <f t="shared" si="360"/>
        <v>0.64</v>
      </c>
      <c r="S1587" s="95"/>
      <c r="T1587" s="117">
        <f t="shared" si="370"/>
        <v>185300</v>
      </c>
      <c r="U1587" s="117">
        <f t="shared" si="371"/>
        <v>0</v>
      </c>
    </row>
    <row r="1588" spans="1:21" x14ac:dyDescent="0.3">
      <c r="A1588" s="114">
        <v>873</v>
      </c>
      <c r="B1588" s="114" t="s">
        <v>351</v>
      </c>
      <c r="C1588" s="114" t="s">
        <v>353</v>
      </c>
      <c r="D1588" s="114" t="s">
        <v>8388</v>
      </c>
      <c r="E1588" s="114" t="s">
        <v>8389</v>
      </c>
      <c r="F1588" s="115">
        <v>45412</v>
      </c>
      <c r="G1588" s="114" t="s">
        <v>4016</v>
      </c>
      <c r="H1588" s="116">
        <v>9147416</v>
      </c>
      <c r="I1588" s="116">
        <v>5854346</v>
      </c>
      <c r="J1588" s="116">
        <v>5671398</v>
      </c>
      <c r="K1588" s="116">
        <v>182948</v>
      </c>
      <c r="L1588" s="116">
        <v>182948</v>
      </c>
      <c r="M1588" s="116">
        <v>0</v>
      </c>
      <c r="N1588" s="116">
        <v>0</v>
      </c>
      <c r="O1588" s="116">
        <v>0</v>
      </c>
      <c r="P1588" s="116">
        <v>0</v>
      </c>
      <c r="Q1588" s="27" t="str">
        <f t="shared" si="358"/>
        <v>Registered</v>
      </c>
      <c r="R1588" s="94">
        <f t="shared" si="360"/>
        <v>0.63999997376308237</v>
      </c>
      <c r="S1588" s="95"/>
      <c r="T1588" s="117">
        <f t="shared" si="370"/>
        <v>182948</v>
      </c>
      <c r="U1588" s="117">
        <f t="shared" si="371"/>
        <v>0</v>
      </c>
    </row>
    <row r="1589" spans="1:21" x14ac:dyDescent="0.3">
      <c r="A1589" s="114">
        <v>887</v>
      </c>
      <c r="B1589" s="114" t="s">
        <v>351</v>
      </c>
      <c r="C1589" s="114" t="s">
        <v>353</v>
      </c>
      <c r="D1589" s="114" t="s">
        <v>376</v>
      </c>
      <c r="E1589" s="114" t="s">
        <v>377</v>
      </c>
      <c r="F1589" s="115">
        <v>46130</v>
      </c>
      <c r="G1589" s="114" t="s">
        <v>10377</v>
      </c>
      <c r="H1589" s="116">
        <v>6921873</v>
      </c>
      <c r="I1589" s="116">
        <v>4776092</v>
      </c>
      <c r="J1589" s="116">
        <v>4637654.3</v>
      </c>
      <c r="K1589" s="116">
        <v>138437.70000000001</v>
      </c>
      <c r="L1589" s="116">
        <v>138437</v>
      </c>
      <c r="M1589" s="116">
        <v>0.7</v>
      </c>
      <c r="N1589" s="116">
        <v>0</v>
      </c>
      <c r="O1589" s="116">
        <v>0</v>
      </c>
      <c r="P1589" s="116">
        <v>0</v>
      </c>
      <c r="Q1589" s="27" t="str">
        <f t="shared" si="358"/>
        <v>Registered</v>
      </c>
      <c r="R1589" s="94">
        <f t="shared" si="360"/>
        <v>0.68999994654625996</v>
      </c>
      <c r="S1589" s="95"/>
      <c r="T1589" s="117">
        <f t="shared" si="370"/>
        <v>138437.70000000001</v>
      </c>
      <c r="U1589" s="117">
        <f t="shared" si="371"/>
        <v>0</v>
      </c>
    </row>
    <row r="1590" spans="1:21" x14ac:dyDescent="0.3">
      <c r="A1590" s="114">
        <v>891</v>
      </c>
      <c r="B1590" s="114" t="s">
        <v>351</v>
      </c>
      <c r="C1590" s="114" t="s">
        <v>353</v>
      </c>
      <c r="D1590" s="114" t="s">
        <v>8378</v>
      </c>
      <c r="E1590" s="114" t="s">
        <v>8379</v>
      </c>
      <c r="F1590" s="115">
        <v>45881</v>
      </c>
      <c r="G1590" s="114" t="s">
        <v>2075</v>
      </c>
      <c r="H1590" s="116">
        <v>6744750</v>
      </c>
      <c r="I1590" s="116">
        <v>4316641</v>
      </c>
      <c r="J1590" s="116">
        <v>4181746</v>
      </c>
      <c r="K1590" s="116">
        <v>134895</v>
      </c>
      <c r="L1590" s="116">
        <v>134895</v>
      </c>
      <c r="M1590" s="116">
        <v>0</v>
      </c>
      <c r="N1590" s="116">
        <v>0</v>
      </c>
      <c r="O1590" s="116">
        <v>0</v>
      </c>
      <c r="P1590" s="116">
        <v>0</v>
      </c>
      <c r="Q1590" s="27" t="str">
        <f t="shared" si="358"/>
        <v>Registered</v>
      </c>
      <c r="R1590" s="94">
        <f t="shared" si="360"/>
        <v>0.64000014826346419</v>
      </c>
      <c r="S1590" s="95"/>
      <c r="T1590" s="117">
        <f t="shared" si="370"/>
        <v>134895</v>
      </c>
      <c r="U1590" s="117">
        <f t="shared" si="371"/>
        <v>0</v>
      </c>
    </row>
    <row r="1591" spans="1:21" x14ac:dyDescent="0.3">
      <c r="A1591" s="114">
        <v>892</v>
      </c>
      <c r="B1591" s="114" t="s">
        <v>351</v>
      </c>
      <c r="C1591" s="114" t="s">
        <v>353</v>
      </c>
      <c r="D1591" s="114" t="s">
        <v>8432</v>
      </c>
      <c r="E1591" s="114" t="s">
        <v>8433</v>
      </c>
      <c r="F1591" s="115">
        <v>45909</v>
      </c>
      <c r="G1591" s="114" t="s">
        <v>2421</v>
      </c>
      <c r="H1591" s="116">
        <v>6699003</v>
      </c>
      <c r="I1591" s="116">
        <v>4957261</v>
      </c>
      <c r="J1591" s="116">
        <v>4823281</v>
      </c>
      <c r="K1591" s="116">
        <v>133980</v>
      </c>
      <c r="L1591" s="116">
        <v>133980</v>
      </c>
      <c r="M1591" s="116">
        <v>0</v>
      </c>
      <c r="N1591" s="116">
        <v>0</v>
      </c>
      <c r="O1591" s="116">
        <v>0</v>
      </c>
      <c r="P1591" s="116">
        <v>0</v>
      </c>
      <c r="Q1591" s="27" t="str">
        <f t="shared" si="358"/>
        <v>Registered</v>
      </c>
      <c r="R1591" s="94">
        <f t="shared" si="360"/>
        <v>0.73999981788334768</v>
      </c>
      <c r="S1591" s="95"/>
      <c r="T1591" s="117">
        <f t="shared" si="370"/>
        <v>133980</v>
      </c>
      <c r="U1591" s="117">
        <f t="shared" si="371"/>
        <v>0</v>
      </c>
    </row>
    <row r="1592" spans="1:21" x14ac:dyDescent="0.3">
      <c r="A1592" s="114">
        <v>893</v>
      </c>
      <c r="B1592" s="114" t="s">
        <v>351</v>
      </c>
      <c r="C1592" s="114" t="s">
        <v>353</v>
      </c>
      <c r="D1592" s="114" t="s">
        <v>8402</v>
      </c>
      <c r="E1592" s="114" t="s">
        <v>8403</v>
      </c>
      <c r="F1592" s="115">
        <v>45677</v>
      </c>
      <c r="G1592" s="114" t="s">
        <v>4302</v>
      </c>
      <c r="H1592" s="116">
        <v>6679463</v>
      </c>
      <c r="I1592" s="116">
        <v>4274857</v>
      </c>
      <c r="J1592" s="116">
        <v>4141268</v>
      </c>
      <c r="K1592" s="116">
        <v>133589</v>
      </c>
      <c r="L1592" s="116">
        <v>133589</v>
      </c>
      <c r="M1592" s="116">
        <v>0</v>
      </c>
      <c r="N1592" s="116">
        <v>0</v>
      </c>
      <c r="O1592" s="116">
        <v>0</v>
      </c>
      <c r="P1592" s="116">
        <v>0</v>
      </c>
      <c r="Q1592" s="27" t="str">
        <f t="shared" si="358"/>
        <v>Registered</v>
      </c>
      <c r="R1592" s="94">
        <f t="shared" si="360"/>
        <v>0.64000010180459121</v>
      </c>
      <c r="S1592" s="95"/>
      <c r="T1592" s="117">
        <f t="shared" si="370"/>
        <v>133589</v>
      </c>
      <c r="U1592" s="117">
        <f t="shared" si="371"/>
        <v>0</v>
      </c>
    </row>
    <row r="1593" spans="1:21" x14ac:dyDescent="0.3">
      <c r="A1593" s="114">
        <v>894</v>
      </c>
      <c r="B1593" s="114" t="s">
        <v>351</v>
      </c>
      <c r="C1593" s="114" t="s">
        <v>353</v>
      </c>
      <c r="D1593" s="114" t="s">
        <v>8436</v>
      </c>
      <c r="E1593" s="114" t="s">
        <v>8437</v>
      </c>
      <c r="F1593" s="115">
        <v>45688</v>
      </c>
      <c r="G1593" s="114" t="s">
        <v>2740</v>
      </c>
      <c r="H1593" s="116">
        <v>6674370</v>
      </c>
      <c r="I1593" s="116">
        <v>4605316</v>
      </c>
      <c r="J1593" s="116">
        <v>4471829</v>
      </c>
      <c r="K1593" s="116">
        <v>133487</v>
      </c>
      <c r="L1593" s="116">
        <v>133487</v>
      </c>
      <c r="M1593" s="116">
        <v>0</v>
      </c>
      <c r="N1593" s="116">
        <v>0</v>
      </c>
      <c r="O1593" s="116">
        <v>0</v>
      </c>
      <c r="P1593" s="116">
        <v>0</v>
      </c>
      <c r="Q1593" s="27" t="str">
        <f t="shared" si="358"/>
        <v>Registered</v>
      </c>
      <c r="R1593" s="94">
        <f t="shared" si="360"/>
        <v>0.69000010487881258</v>
      </c>
      <c r="S1593" s="95"/>
      <c r="T1593" s="117">
        <f t="shared" si="370"/>
        <v>133487</v>
      </c>
      <c r="U1593" s="117">
        <f t="shared" si="371"/>
        <v>0</v>
      </c>
    </row>
    <row r="1594" spans="1:21" x14ac:dyDescent="0.3">
      <c r="A1594" s="114">
        <v>895</v>
      </c>
      <c r="B1594" s="114" t="s">
        <v>351</v>
      </c>
      <c r="C1594" s="114" t="s">
        <v>353</v>
      </c>
      <c r="D1594" s="114" t="s">
        <v>8448</v>
      </c>
      <c r="E1594" s="114" t="s">
        <v>8449</v>
      </c>
      <c r="F1594" s="115">
        <v>45837</v>
      </c>
      <c r="G1594" s="114" t="s">
        <v>8450</v>
      </c>
      <c r="H1594" s="116">
        <v>6654429</v>
      </c>
      <c r="I1594" s="116">
        <v>4591556</v>
      </c>
      <c r="J1594" s="116">
        <v>4458467</v>
      </c>
      <c r="K1594" s="116">
        <v>133089</v>
      </c>
      <c r="L1594" s="116">
        <v>133089</v>
      </c>
      <c r="M1594" s="116">
        <v>0</v>
      </c>
      <c r="N1594" s="116">
        <v>0</v>
      </c>
      <c r="O1594" s="116">
        <v>0</v>
      </c>
      <c r="P1594" s="116">
        <v>0</v>
      </c>
      <c r="Q1594" s="27" t="str">
        <f t="shared" si="358"/>
        <v>Registered</v>
      </c>
      <c r="R1594" s="94">
        <f t="shared" si="360"/>
        <v>0.68999999849724147</v>
      </c>
      <c r="S1594" s="95"/>
      <c r="T1594" s="117">
        <f t="shared" si="370"/>
        <v>133089</v>
      </c>
      <c r="U1594" s="117">
        <f t="shared" si="371"/>
        <v>0</v>
      </c>
    </row>
    <row r="1595" spans="1:21" x14ac:dyDescent="0.3">
      <c r="A1595" s="114">
        <v>896</v>
      </c>
      <c r="B1595" s="114" t="s">
        <v>351</v>
      </c>
      <c r="C1595" s="114" t="s">
        <v>353</v>
      </c>
      <c r="D1595" s="114" t="s">
        <v>8408</v>
      </c>
      <c r="E1595" s="114" t="s">
        <v>8409</v>
      </c>
      <c r="F1595" s="115">
        <v>45632</v>
      </c>
      <c r="G1595" s="114" t="s">
        <v>2398</v>
      </c>
      <c r="H1595" s="116">
        <v>6615142</v>
      </c>
      <c r="I1595" s="116">
        <v>4233691</v>
      </c>
      <c r="J1595" s="116">
        <v>4101388</v>
      </c>
      <c r="K1595" s="116">
        <v>132303</v>
      </c>
      <c r="L1595" s="116">
        <v>132303</v>
      </c>
      <c r="M1595" s="116">
        <v>0</v>
      </c>
      <c r="N1595" s="116">
        <v>0</v>
      </c>
      <c r="O1595" s="116">
        <v>0</v>
      </c>
      <c r="P1595" s="116">
        <v>0</v>
      </c>
      <c r="Q1595" s="27" t="str">
        <f t="shared" si="358"/>
        <v>Registered</v>
      </c>
      <c r="R1595" s="94">
        <f t="shared" si="360"/>
        <v>0.64000001814020013</v>
      </c>
      <c r="S1595" s="95"/>
      <c r="T1595" s="117">
        <f t="shared" si="370"/>
        <v>132303</v>
      </c>
      <c r="U1595" s="117">
        <f t="shared" si="371"/>
        <v>0</v>
      </c>
    </row>
    <row r="1596" spans="1:21" x14ac:dyDescent="0.3">
      <c r="A1596" s="114">
        <v>897</v>
      </c>
      <c r="B1596" s="114" t="s">
        <v>351</v>
      </c>
      <c r="C1596" s="114" t="s">
        <v>353</v>
      </c>
      <c r="D1596" s="114" t="s">
        <v>8410</v>
      </c>
      <c r="E1596" s="114" t="s">
        <v>8411</v>
      </c>
      <c r="F1596" s="115">
        <v>45626</v>
      </c>
      <c r="G1596" s="114" t="s">
        <v>2398</v>
      </c>
      <c r="H1596" s="116">
        <v>6615142</v>
      </c>
      <c r="I1596" s="116">
        <v>4233691</v>
      </c>
      <c r="J1596" s="116">
        <v>4101388</v>
      </c>
      <c r="K1596" s="116">
        <v>132303</v>
      </c>
      <c r="L1596" s="116">
        <v>132303</v>
      </c>
      <c r="M1596" s="116">
        <v>0</v>
      </c>
      <c r="N1596" s="116">
        <v>0</v>
      </c>
      <c r="O1596" s="116">
        <v>0</v>
      </c>
      <c r="P1596" s="116">
        <v>0</v>
      </c>
      <c r="Q1596" s="27" t="str">
        <f t="shared" si="358"/>
        <v>Registered</v>
      </c>
      <c r="R1596" s="94">
        <f t="shared" si="360"/>
        <v>0.64000001814020013</v>
      </c>
      <c r="S1596" s="95"/>
      <c r="T1596" s="117">
        <f t="shared" si="370"/>
        <v>132303</v>
      </c>
      <c r="U1596" s="117">
        <f t="shared" si="371"/>
        <v>0</v>
      </c>
    </row>
    <row r="1597" spans="1:21" x14ac:dyDescent="0.3">
      <c r="A1597" s="114">
        <v>898</v>
      </c>
      <c r="B1597" s="114" t="s">
        <v>351</v>
      </c>
      <c r="C1597" s="114" t="s">
        <v>353</v>
      </c>
      <c r="D1597" s="114" t="s">
        <v>8372</v>
      </c>
      <c r="E1597" s="114" t="s">
        <v>8373</v>
      </c>
      <c r="F1597" s="115">
        <v>45674</v>
      </c>
      <c r="G1597" s="114" t="s">
        <v>1785</v>
      </c>
      <c r="H1597" s="116">
        <v>6614547</v>
      </c>
      <c r="I1597" s="116">
        <v>4233310</v>
      </c>
      <c r="J1597" s="116">
        <v>4101019</v>
      </c>
      <c r="K1597" s="116">
        <v>132291</v>
      </c>
      <c r="L1597" s="116">
        <v>132291</v>
      </c>
      <c r="M1597" s="116">
        <v>0</v>
      </c>
      <c r="N1597" s="116">
        <v>0</v>
      </c>
      <c r="O1597" s="116">
        <v>0</v>
      </c>
      <c r="P1597" s="116">
        <v>0</v>
      </c>
      <c r="Q1597" s="27" t="str">
        <f t="shared" si="358"/>
        <v>Registered</v>
      </c>
      <c r="R1597" s="94">
        <f t="shared" si="360"/>
        <v>0.63999998790544532</v>
      </c>
      <c r="S1597" s="95"/>
      <c r="T1597" s="117">
        <f t="shared" si="370"/>
        <v>132291</v>
      </c>
      <c r="U1597" s="117">
        <f t="shared" si="371"/>
        <v>0</v>
      </c>
    </row>
    <row r="1598" spans="1:21" x14ac:dyDescent="0.3">
      <c r="A1598" s="114">
        <v>899</v>
      </c>
      <c r="B1598" s="114" t="s">
        <v>351</v>
      </c>
      <c r="C1598" s="114" t="s">
        <v>353</v>
      </c>
      <c r="D1598" s="114" t="s">
        <v>8367</v>
      </c>
      <c r="E1598" s="114" t="s">
        <v>8368</v>
      </c>
      <c r="F1598" s="115">
        <v>45664</v>
      </c>
      <c r="G1598" s="114" t="s">
        <v>3832</v>
      </c>
      <c r="H1598" s="116">
        <v>6580530</v>
      </c>
      <c r="I1598" s="116">
        <v>4540567</v>
      </c>
      <c r="J1598" s="116">
        <v>4408956</v>
      </c>
      <c r="K1598" s="116">
        <v>131611</v>
      </c>
      <c r="L1598" s="116">
        <v>131611</v>
      </c>
      <c r="M1598" s="116">
        <v>0</v>
      </c>
      <c r="N1598" s="116">
        <v>0</v>
      </c>
      <c r="O1598" s="116">
        <v>0</v>
      </c>
      <c r="P1598" s="116">
        <v>0</v>
      </c>
      <c r="Q1598" s="27" t="str">
        <f t="shared" si="358"/>
        <v>Registered</v>
      </c>
      <c r="R1598" s="94">
        <f t="shared" si="360"/>
        <v>0.69000019755247677</v>
      </c>
      <c r="S1598" s="95"/>
      <c r="T1598" s="117">
        <f t="shared" si="370"/>
        <v>131611</v>
      </c>
      <c r="U1598" s="117">
        <f t="shared" si="371"/>
        <v>0</v>
      </c>
    </row>
    <row r="1599" spans="1:21" x14ac:dyDescent="0.3">
      <c r="A1599" s="114">
        <v>900</v>
      </c>
      <c r="B1599" s="114" t="s">
        <v>351</v>
      </c>
      <c r="C1599" s="114" t="s">
        <v>353</v>
      </c>
      <c r="D1599" s="114" t="s">
        <v>4014</v>
      </c>
      <c r="E1599" s="114" t="s">
        <v>4015</v>
      </c>
      <c r="F1599" s="115">
        <v>45408</v>
      </c>
      <c r="G1599" s="114" t="s">
        <v>4016</v>
      </c>
      <c r="H1599" s="116">
        <v>6574920</v>
      </c>
      <c r="I1599" s="116">
        <v>4536695</v>
      </c>
      <c r="J1599" s="116">
        <v>4405197</v>
      </c>
      <c r="K1599" s="116">
        <v>131498</v>
      </c>
      <c r="L1599" s="116">
        <v>131498</v>
      </c>
      <c r="M1599" s="116">
        <v>0</v>
      </c>
      <c r="N1599" s="116">
        <v>0</v>
      </c>
      <c r="O1599" s="116">
        <v>0</v>
      </c>
      <c r="P1599" s="116">
        <v>0</v>
      </c>
      <c r="Q1599" s="27" t="str">
        <f t="shared" si="358"/>
        <v>Registered</v>
      </c>
      <c r="R1599" s="94">
        <f t="shared" si="360"/>
        <v>0.69000003041862101</v>
      </c>
      <c r="S1599" s="95"/>
      <c r="T1599" s="117">
        <f t="shared" si="370"/>
        <v>131498</v>
      </c>
      <c r="U1599" s="117">
        <f t="shared" si="371"/>
        <v>0</v>
      </c>
    </row>
    <row r="1600" spans="1:21" x14ac:dyDescent="0.3">
      <c r="A1600" s="114">
        <v>901</v>
      </c>
      <c r="B1600" s="114" t="s">
        <v>351</v>
      </c>
      <c r="C1600" s="114" t="s">
        <v>353</v>
      </c>
      <c r="D1600" s="114" t="s">
        <v>8355</v>
      </c>
      <c r="E1600" s="114" t="s">
        <v>8356</v>
      </c>
      <c r="F1600" s="115">
        <v>45554</v>
      </c>
      <c r="G1600" s="114" t="s">
        <v>2413</v>
      </c>
      <c r="H1600" s="116">
        <v>6568800</v>
      </c>
      <c r="I1600" s="116">
        <v>4532472</v>
      </c>
      <c r="J1600" s="116">
        <v>4401096</v>
      </c>
      <c r="K1600" s="116">
        <v>131376</v>
      </c>
      <c r="L1600" s="116">
        <v>131376</v>
      </c>
      <c r="M1600" s="116">
        <v>0</v>
      </c>
      <c r="N1600" s="116">
        <v>0</v>
      </c>
      <c r="O1600" s="116">
        <v>0</v>
      </c>
      <c r="P1600" s="116">
        <v>0</v>
      </c>
      <c r="Q1600" s="27" t="str">
        <f t="shared" si="358"/>
        <v>Registered</v>
      </c>
      <c r="R1600" s="94">
        <f t="shared" si="360"/>
        <v>0.69</v>
      </c>
      <c r="S1600" s="95"/>
      <c r="T1600" s="117">
        <f t="shared" si="370"/>
        <v>131376</v>
      </c>
      <c r="U1600" s="117">
        <f t="shared" si="371"/>
        <v>0</v>
      </c>
    </row>
    <row r="1601" spans="1:21" x14ac:dyDescent="0.3">
      <c r="A1601" s="114">
        <v>902</v>
      </c>
      <c r="B1601" s="114" t="s">
        <v>351</v>
      </c>
      <c r="C1601" s="114" t="s">
        <v>353</v>
      </c>
      <c r="D1601" s="114" t="s">
        <v>8414</v>
      </c>
      <c r="E1601" s="114" t="s">
        <v>8415</v>
      </c>
      <c r="F1601" s="115">
        <v>45580</v>
      </c>
      <c r="G1601" s="114" t="s">
        <v>8163</v>
      </c>
      <c r="H1601" s="116">
        <v>6568800</v>
      </c>
      <c r="I1601" s="116">
        <v>4204032</v>
      </c>
      <c r="J1601" s="116">
        <v>4072656</v>
      </c>
      <c r="K1601" s="116">
        <v>131376</v>
      </c>
      <c r="L1601" s="116">
        <v>131376</v>
      </c>
      <c r="M1601" s="116">
        <v>0</v>
      </c>
      <c r="N1601" s="116">
        <v>0</v>
      </c>
      <c r="O1601" s="116">
        <v>0</v>
      </c>
      <c r="P1601" s="116">
        <v>0</v>
      </c>
      <c r="Q1601" s="27" t="str">
        <f t="shared" si="358"/>
        <v>Registered</v>
      </c>
      <c r="R1601" s="94">
        <f t="shared" si="360"/>
        <v>0.64</v>
      </c>
      <c r="S1601" s="95"/>
      <c r="T1601" s="117">
        <f t="shared" si="370"/>
        <v>131376</v>
      </c>
      <c r="U1601" s="117">
        <f t="shared" si="371"/>
        <v>0</v>
      </c>
    </row>
    <row r="1602" spans="1:21" x14ac:dyDescent="0.3">
      <c r="A1602" s="114">
        <v>903</v>
      </c>
      <c r="B1602" s="114" t="s">
        <v>351</v>
      </c>
      <c r="C1602" s="114" t="s">
        <v>353</v>
      </c>
      <c r="D1602" s="114" t="s">
        <v>8396</v>
      </c>
      <c r="E1602" s="114" t="s">
        <v>8397</v>
      </c>
      <c r="F1602" s="115">
        <v>45656</v>
      </c>
      <c r="G1602" s="114" t="s">
        <v>6249</v>
      </c>
      <c r="H1602" s="116">
        <v>6567888</v>
      </c>
      <c r="I1602" s="116">
        <v>4203451</v>
      </c>
      <c r="J1602" s="116">
        <v>4072093</v>
      </c>
      <c r="K1602" s="116">
        <v>131358</v>
      </c>
      <c r="L1602" s="116">
        <v>131358</v>
      </c>
      <c r="M1602" s="116">
        <v>0</v>
      </c>
      <c r="N1602" s="116">
        <v>0</v>
      </c>
      <c r="O1602" s="116">
        <v>0</v>
      </c>
      <c r="P1602" s="116">
        <v>0</v>
      </c>
      <c r="Q1602" s="27" t="str">
        <f t="shared" ref="Q1602:Q1665" si="372">IF(G1602="01 Jan 1900","Unregistered","Registered")</f>
        <v>Registered</v>
      </c>
      <c r="R1602" s="94">
        <f t="shared" si="360"/>
        <v>0.64000040804593505</v>
      </c>
      <c r="S1602" s="95"/>
      <c r="T1602" s="117">
        <f t="shared" si="370"/>
        <v>131358</v>
      </c>
      <c r="U1602" s="117">
        <f t="shared" si="371"/>
        <v>0</v>
      </c>
    </row>
    <row r="1603" spans="1:21" x14ac:dyDescent="0.3">
      <c r="A1603" s="114">
        <v>904</v>
      </c>
      <c r="B1603" s="114" t="s">
        <v>351</v>
      </c>
      <c r="C1603" s="114" t="s">
        <v>353</v>
      </c>
      <c r="D1603" s="114" t="s">
        <v>8422</v>
      </c>
      <c r="E1603" s="114" t="s">
        <v>8423</v>
      </c>
      <c r="F1603" s="115">
        <v>45504</v>
      </c>
      <c r="G1603" s="114" t="s">
        <v>5540</v>
      </c>
      <c r="H1603" s="116">
        <v>6551205</v>
      </c>
      <c r="I1603" s="116">
        <v>4192771</v>
      </c>
      <c r="J1603" s="116">
        <v>4061747</v>
      </c>
      <c r="K1603" s="116">
        <v>131024</v>
      </c>
      <c r="L1603" s="116">
        <v>131024</v>
      </c>
      <c r="M1603" s="116">
        <v>0</v>
      </c>
      <c r="N1603" s="116">
        <v>0</v>
      </c>
      <c r="O1603" s="116">
        <v>0</v>
      </c>
      <c r="P1603" s="116">
        <v>0</v>
      </c>
      <c r="Q1603" s="27" t="str">
        <f t="shared" si="372"/>
        <v>Registered</v>
      </c>
      <c r="R1603" s="94">
        <f t="shared" si="360"/>
        <v>0.63999996947126525</v>
      </c>
      <c r="S1603" s="95"/>
      <c r="T1603" s="117">
        <f t="shared" si="370"/>
        <v>131024</v>
      </c>
      <c r="U1603" s="117">
        <f t="shared" si="371"/>
        <v>0</v>
      </c>
    </row>
    <row r="1604" spans="1:21" x14ac:dyDescent="0.3">
      <c r="A1604" s="114">
        <v>905</v>
      </c>
      <c r="B1604" s="114" t="s">
        <v>351</v>
      </c>
      <c r="C1604" s="114" t="s">
        <v>353</v>
      </c>
      <c r="D1604" s="114" t="s">
        <v>8376</v>
      </c>
      <c r="E1604" s="114" t="s">
        <v>8377</v>
      </c>
      <c r="F1604" s="115">
        <v>45467</v>
      </c>
      <c r="G1604" s="114" t="s">
        <v>7276</v>
      </c>
      <c r="H1604" s="116">
        <v>6526571</v>
      </c>
      <c r="I1604" s="116">
        <v>4177005</v>
      </c>
      <c r="J1604" s="116">
        <v>4046474</v>
      </c>
      <c r="K1604" s="116">
        <v>130531</v>
      </c>
      <c r="L1604" s="116">
        <v>130531</v>
      </c>
      <c r="M1604" s="116">
        <v>0</v>
      </c>
      <c r="N1604" s="116">
        <v>0</v>
      </c>
      <c r="O1604" s="116">
        <v>0</v>
      </c>
      <c r="P1604" s="116">
        <v>0</v>
      </c>
      <c r="Q1604" s="27" t="str">
        <f t="shared" si="372"/>
        <v>Registered</v>
      </c>
      <c r="R1604" s="94">
        <f t="shared" ref="R1604:R1667" si="373">(I1604/H1604)</f>
        <v>0.63999993258328147</v>
      </c>
      <c r="S1604" s="95"/>
      <c r="T1604" s="117">
        <f t="shared" si="370"/>
        <v>130531</v>
      </c>
      <c r="U1604" s="117">
        <f t="shared" si="371"/>
        <v>0</v>
      </c>
    </row>
    <row r="1605" spans="1:21" x14ac:dyDescent="0.3">
      <c r="A1605" s="114">
        <v>906</v>
      </c>
      <c r="B1605" s="114" t="s">
        <v>351</v>
      </c>
      <c r="C1605" s="114" t="s">
        <v>353</v>
      </c>
      <c r="D1605" s="114" t="s">
        <v>8384</v>
      </c>
      <c r="E1605" s="114" t="s">
        <v>8385</v>
      </c>
      <c r="F1605" s="115">
        <v>45456</v>
      </c>
      <c r="G1605" s="114" t="s">
        <v>2558</v>
      </c>
      <c r="H1605" s="116">
        <v>6526571</v>
      </c>
      <c r="I1605" s="116">
        <v>4177005</v>
      </c>
      <c r="J1605" s="116">
        <v>4046474</v>
      </c>
      <c r="K1605" s="116">
        <v>130531</v>
      </c>
      <c r="L1605" s="116">
        <v>0</v>
      </c>
      <c r="M1605" s="116">
        <v>0</v>
      </c>
      <c r="N1605" s="116">
        <v>0</v>
      </c>
      <c r="O1605" s="116">
        <v>130531</v>
      </c>
      <c r="P1605" s="116">
        <v>0</v>
      </c>
      <c r="Q1605" s="27" t="str">
        <f t="shared" si="372"/>
        <v>Registered</v>
      </c>
      <c r="R1605" s="94">
        <f t="shared" si="373"/>
        <v>0.63999993258328147</v>
      </c>
      <c r="S1605" s="95"/>
      <c r="T1605" s="117">
        <f t="shared" si="370"/>
        <v>130531</v>
      </c>
      <c r="U1605" s="117">
        <f t="shared" si="371"/>
        <v>0</v>
      </c>
    </row>
    <row r="1606" spans="1:21" x14ac:dyDescent="0.3">
      <c r="A1606" s="114">
        <v>907</v>
      </c>
      <c r="B1606" s="114" t="s">
        <v>351</v>
      </c>
      <c r="C1606" s="114" t="s">
        <v>353</v>
      </c>
      <c r="D1606" s="114" t="s">
        <v>8428</v>
      </c>
      <c r="E1606" s="114" t="s">
        <v>8429</v>
      </c>
      <c r="F1606" s="115">
        <v>45565</v>
      </c>
      <c r="G1606" s="114" t="s">
        <v>2413</v>
      </c>
      <c r="H1606" s="116">
        <v>6510150</v>
      </c>
      <c r="I1606" s="116">
        <v>4166497</v>
      </c>
      <c r="J1606" s="116">
        <v>4036294</v>
      </c>
      <c r="K1606" s="116">
        <v>130203</v>
      </c>
      <c r="L1606" s="116">
        <v>130203</v>
      </c>
      <c r="M1606" s="116">
        <v>0</v>
      </c>
      <c r="N1606" s="116">
        <v>0</v>
      </c>
      <c r="O1606" s="116">
        <v>0</v>
      </c>
      <c r="P1606" s="116">
        <v>0</v>
      </c>
      <c r="Q1606" s="27" t="str">
        <f t="shared" si="372"/>
        <v>Registered</v>
      </c>
      <c r="R1606" s="94">
        <f t="shared" si="373"/>
        <v>0.6400001536062917</v>
      </c>
      <c r="S1606" s="95"/>
      <c r="T1606" s="117">
        <f t="shared" si="370"/>
        <v>130203</v>
      </c>
      <c r="U1606" s="117">
        <f t="shared" si="371"/>
        <v>0</v>
      </c>
    </row>
    <row r="1607" spans="1:21" x14ac:dyDescent="0.3">
      <c r="A1607" s="114">
        <v>908</v>
      </c>
      <c r="B1607" s="114" t="s">
        <v>351</v>
      </c>
      <c r="C1607" s="114" t="s">
        <v>353</v>
      </c>
      <c r="D1607" s="114" t="s">
        <v>4409</v>
      </c>
      <c r="E1607" s="114" t="s">
        <v>4410</v>
      </c>
      <c r="F1607" s="115">
        <v>45473</v>
      </c>
      <c r="G1607" s="114" t="s">
        <v>2894</v>
      </c>
      <c r="H1607" s="116">
        <v>6507928</v>
      </c>
      <c r="I1607" s="116">
        <v>4165075</v>
      </c>
      <c r="J1607" s="116">
        <v>4034916</v>
      </c>
      <c r="K1607" s="116">
        <v>130159</v>
      </c>
      <c r="L1607" s="116">
        <v>130159</v>
      </c>
      <c r="M1607" s="116">
        <v>0</v>
      </c>
      <c r="N1607" s="116">
        <v>0</v>
      </c>
      <c r="O1607" s="116">
        <v>0</v>
      </c>
      <c r="P1607" s="116">
        <v>0</v>
      </c>
      <c r="Q1607" s="27" t="str">
        <f t="shared" si="372"/>
        <v>Registered</v>
      </c>
      <c r="R1607" s="94">
        <f t="shared" si="373"/>
        <v>0.64000016595143649</v>
      </c>
      <c r="S1607" s="95"/>
      <c r="T1607" s="117">
        <f t="shared" si="370"/>
        <v>130159</v>
      </c>
      <c r="U1607" s="117">
        <f t="shared" si="371"/>
        <v>0</v>
      </c>
    </row>
    <row r="1608" spans="1:21" x14ac:dyDescent="0.3">
      <c r="A1608" s="114">
        <v>909</v>
      </c>
      <c r="B1608" s="114" t="s">
        <v>351</v>
      </c>
      <c r="C1608" s="114" t="s">
        <v>353</v>
      </c>
      <c r="D1608" s="114" t="s">
        <v>8390</v>
      </c>
      <c r="E1608" s="114" t="s">
        <v>8391</v>
      </c>
      <c r="F1608" s="115">
        <v>45463</v>
      </c>
      <c r="G1608" s="114" t="s">
        <v>7276</v>
      </c>
      <c r="H1608" s="116">
        <v>6492880</v>
      </c>
      <c r="I1608" s="116">
        <v>4155443</v>
      </c>
      <c r="J1608" s="116">
        <v>4025585</v>
      </c>
      <c r="K1608" s="116">
        <v>129858</v>
      </c>
      <c r="L1608" s="116">
        <v>129858</v>
      </c>
      <c r="M1608" s="116">
        <v>0</v>
      </c>
      <c r="N1608" s="116">
        <v>0</v>
      </c>
      <c r="O1608" s="116">
        <v>0</v>
      </c>
      <c r="P1608" s="116">
        <v>0</v>
      </c>
      <c r="Q1608" s="27" t="str">
        <f t="shared" si="372"/>
        <v>Registered</v>
      </c>
      <c r="R1608" s="94">
        <f t="shared" si="373"/>
        <v>0.63999996919702817</v>
      </c>
      <c r="S1608" s="95"/>
      <c r="T1608" s="117">
        <f t="shared" si="370"/>
        <v>129858</v>
      </c>
      <c r="U1608" s="117">
        <f t="shared" si="371"/>
        <v>0</v>
      </c>
    </row>
    <row r="1609" spans="1:21" x14ac:dyDescent="0.3">
      <c r="A1609" s="114">
        <v>910</v>
      </c>
      <c r="B1609" s="114" t="s">
        <v>351</v>
      </c>
      <c r="C1609" s="114" t="s">
        <v>353</v>
      </c>
      <c r="D1609" s="114" t="s">
        <v>8416</v>
      </c>
      <c r="E1609" s="114" t="s">
        <v>8417</v>
      </c>
      <c r="F1609" s="115">
        <v>45456</v>
      </c>
      <c r="G1609" s="114" t="s">
        <v>7276</v>
      </c>
      <c r="H1609" s="116">
        <v>6478816</v>
      </c>
      <c r="I1609" s="116">
        <v>4146442</v>
      </c>
      <c r="J1609" s="116">
        <v>4016866</v>
      </c>
      <c r="K1609" s="116">
        <v>129576</v>
      </c>
      <c r="L1609" s="116">
        <v>129576</v>
      </c>
      <c r="M1609" s="116">
        <v>0</v>
      </c>
      <c r="N1609" s="116">
        <v>0</v>
      </c>
      <c r="O1609" s="116">
        <v>0</v>
      </c>
      <c r="P1609" s="116">
        <v>0</v>
      </c>
      <c r="Q1609" s="27" t="str">
        <f t="shared" si="372"/>
        <v>Registered</v>
      </c>
      <c r="R1609" s="94">
        <f t="shared" si="373"/>
        <v>0.63999996295619443</v>
      </c>
      <c r="S1609" s="95"/>
      <c r="T1609" s="117">
        <f t="shared" si="370"/>
        <v>129576</v>
      </c>
      <c r="U1609" s="117">
        <f t="shared" si="371"/>
        <v>0</v>
      </c>
    </row>
    <row r="1610" spans="1:21" x14ac:dyDescent="0.3">
      <c r="A1610" s="114">
        <v>911</v>
      </c>
      <c r="B1610" s="114" t="s">
        <v>351</v>
      </c>
      <c r="C1610" s="114" t="s">
        <v>353</v>
      </c>
      <c r="D1610" s="114" t="s">
        <v>8430</v>
      </c>
      <c r="E1610" s="114" t="s">
        <v>8431</v>
      </c>
      <c r="F1610" s="115">
        <v>45527</v>
      </c>
      <c r="G1610" s="114" t="s">
        <v>2227</v>
      </c>
      <c r="H1610" s="116">
        <v>6457365</v>
      </c>
      <c r="I1610" s="116">
        <v>4132715</v>
      </c>
      <c r="J1610" s="116">
        <v>4003568</v>
      </c>
      <c r="K1610" s="116">
        <v>129147</v>
      </c>
      <c r="L1610" s="116">
        <v>129147</v>
      </c>
      <c r="M1610" s="116">
        <v>0</v>
      </c>
      <c r="N1610" s="116">
        <v>0</v>
      </c>
      <c r="O1610" s="116">
        <v>0</v>
      </c>
      <c r="P1610" s="116">
        <v>0</v>
      </c>
      <c r="Q1610" s="27" t="str">
        <f t="shared" si="372"/>
        <v>Registered</v>
      </c>
      <c r="R1610" s="94">
        <f t="shared" si="373"/>
        <v>0.64000021680670061</v>
      </c>
      <c r="S1610" s="95"/>
      <c r="T1610" s="117">
        <f t="shared" si="370"/>
        <v>129147</v>
      </c>
      <c r="U1610" s="117">
        <f t="shared" si="371"/>
        <v>0</v>
      </c>
    </row>
    <row r="1611" spans="1:21" x14ac:dyDescent="0.3">
      <c r="A1611" s="114">
        <v>912</v>
      </c>
      <c r="B1611" s="114" t="s">
        <v>351</v>
      </c>
      <c r="C1611" s="114" t="s">
        <v>353</v>
      </c>
      <c r="D1611" s="114" t="s">
        <v>8363</v>
      </c>
      <c r="E1611" s="114" t="s">
        <v>8364</v>
      </c>
      <c r="F1611" s="115">
        <v>45583</v>
      </c>
      <c r="G1611" s="114" t="s">
        <v>2610</v>
      </c>
      <c r="H1611" s="116">
        <v>6635278</v>
      </c>
      <c r="I1611" s="116">
        <v>4578343</v>
      </c>
      <c r="J1611" s="116">
        <v>4450264</v>
      </c>
      <c r="K1611" s="116">
        <v>128079</v>
      </c>
      <c r="L1611" s="116">
        <v>128079</v>
      </c>
      <c r="M1611" s="116">
        <v>0</v>
      </c>
      <c r="N1611" s="116">
        <v>0</v>
      </c>
      <c r="O1611" s="116">
        <v>0</v>
      </c>
      <c r="P1611" s="116">
        <v>0</v>
      </c>
      <c r="Q1611" s="27" t="str">
        <f t="shared" si="372"/>
        <v>Registered</v>
      </c>
      <c r="R1611" s="94">
        <f t="shared" si="373"/>
        <v>0.69000017783731138</v>
      </c>
      <c r="S1611" s="95"/>
      <c r="T1611" s="117">
        <f t="shared" ref="T1611:T1631" si="374">L1611+M1611+N1611+O1611+P1611</f>
        <v>128079</v>
      </c>
      <c r="U1611" s="117">
        <f t="shared" ref="U1611:U1631" si="375">K1611-T1611</f>
        <v>0</v>
      </c>
    </row>
    <row r="1612" spans="1:21" x14ac:dyDescent="0.3">
      <c r="A1612" s="114">
        <v>913</v>
      </c>
      <c r="B1612" s="114" t="s">
        <v>351</v>
      </c>
      <c r="C1612" s="114" t="s">
        <v>353</v>
      </c>
      <c r="D1612" s="114" t="s">
        <v>4415</v>
      </c>
      <c r="E1612" s="114" t="s">
        <v>4416</v>
      </c>
      <c r="F1612" s="115">
        <v>45527</v>
      </c>
      <c r="G1612" s="114" t="s">
        <v>2227</v>
      </c>
      <c r="H1612" s="116">
        <v>6392850</v>
      </c>
      <c r="I1612" s="116">
        <v>4411068</v>
      </c>
      <c r="J1612" s="116">
        <v>4283211</v>
      </c>
      <c r="K1612" s="116">
        <v>127857</v>
      </c>
      <c r="L1612" s="116">
        <v>127857</v>
      </c>
      <c r="M1612" s="116">
        <v>0</v>
      </c>
      <c r="N1612" s="116">
        <v>0</v>
      </c>
      <c r="O1612" s="116">
        <v>0</v>
      </c>
      <c r="P1612" s="116">
        <v>0</v>
      </c>
      <c r="Q1612" s="27" t="str">
        <f t="shared" si="372"/>
        <v>Registered</v>
      </c>
      <c r="R1612" s="94">
        <f t="shared" si="373"/>
        <v>0.69000023463713367</v>
      </c>
      <c r="S1612" s="95"/>
      <c r="T1612" s="117">
        <f t="shared" si="374"/>
        <v>127857</v>
      </c>
      <c r="U1612" s="117">
        <f t="shared" si="375"/>
        <v>0</v>
      </c>
    </row>
    <row r="1613" spans="1:21" x14ac:dyDescent="0.3">
      <c r="A1613" s="114">
        <v>914</v>
      </c>
      <c r="B1613" s="114" t="s">
        <v>351</v>
      </c>
      <c r="C1613" s="114" t="s">
        <v>353</v>
      </c>
      <c r="D1613" s="114" t="s">
        <v>3435</v>
      </c>
      <c r="E1613" s="114" t="s">
        <v>3436</v>
      </c>
      <c r="F1613" s="115">
        <v>45436</v>
      </c>
      <c r="G1613" s="114" t="s">
        <v>3437</v>
      </c>
      <c r="H1613" s="116">
        <v>6345208</v>
      </c>
      <c r="I1613" s="116">
        <v>4378192</v>
      </c>
      <c r="J1613" s="116">
        <v>4251288</v>
      </c>
      <c r="K1613" s="116">
        <v>126904</v>
      </c>
      <c r="L1613" s="116">
        <v>126904</v>
      </c>
      <c r="M1613" s="116">
        <v>0</v>
      </c>
      <c r="N1613" s="116">
        <v>0</v>
      </c>
      <c r="O1613" s="116">
        <v>0</v>
      </c>
      <c r="P1613" s="116">
        <v>0</v>
      </c>
      <c r="Q1613" s="27" t="str">
        <f t="shared" si="372"/>
        <v>Registered</v>
      </c>
      <c r="R1613" s="94">
        <f t="shared" si="373"/>
        <v>0.68999976044914524</v>
      </c>
      <c r="S1613" s="95"/>
      <c r="T1613" s="117">
        <f t="shared" si="374"/>
        <v>126904</v>
      </c>
      <c r="U1613" s="117">
        <f t="shared" si="375"/>
        <v>0</v>
      </c>
    </row>
    <row r="1614" spans="1:21" x14ac:dyDescent="0.3">
      <c r="A1614" s="114">
        <v>915</v>
      </c>
      <c r="B1614" s="114" t="s">
        <v>351</v>
      </c>
      <c r="C1614" s="114" t="s">
        <v>353</v>
      </c>
      <c r="D1614" s="114" t="s">
        <v>9440</v>
      </c>
      <c r="E1614" s="114" t="s">
        <v>9441</v>
      </c>
      <c r="F1614" s="115">
        <v>45379</v>
      </c>
      <c r="G1614" s="114" t="s">
        <v>2384</v>
      </c>
      <c r="H1614" s="116">
        <v>6621800</v>
      </c>
      <c r="I1614" s="116">
        <v>4237952</v>
      </c>
      <c r="J1614" s="116">
        <v>4112138</v>
      </c>
      <c r="K1614" s="116">
        <v>125814</v>
      </c>
      <c r="L1614" s="116">
        <v>125814</v>
      </c>
      <c r="M1614" s="116">
        <v>0</v>
      </c>
      <c r="N1614" s="116">
        <v>0</v>
      </c>
      <c r="O1614" s="116">
        <v>0</v>
      </c>
      <c r="P1614" s="116">
        <v>0</v>
      </c>
      <c r="Q1614" s="27" t="str">
        <f t="shared" si="372"/>
        <v>Registered</v>
      </c>
      <c r="R1614" s="94">
        <f t="shared" si="373"/>
        <v>0.64</v>
      </c>
      <c r="S1614" s="95"/>
      <c r="T1614" s="117">
        <f t="shared" si="374"/>
        <v>125814</v>
      </c>
      <c r="U1614" s="117">
        <f t="shared" si="375"/>
        <v>0</v>
      </c>
    </row>
    <row r="1615" spans="1:21" x14ac:dyDescent="0.3">
      <c r="A1615" s="114">
        <v>916</v>
      </c>
      <c r="B1615" s="114" t="s">
        <v>351</v>
      </c>
      <c r="C1615" s="114" t="s">
        <v>353</v>
      </c>
      <c r="D1615" s="114" t="s">
        <v>8404</v>
      </c>
      <c r="E1615" s="114" t="s">
        <v>8405</v>
      </c>
      <c r="F1615" s="115">
        <v>45420</v>
      </c>
      <c r="G1615" s="114" t="s">
        <v>5435</v>
      </c>
      <c r="H1615" s="116">
        <v>6252620</v>
      </c>
      <c r="I1615" s="116">
        <v>4001677</v>
      </c>
      <c r="J1615" s="116">
        <v>3876625</v>
      </c>
      <c r="K1615" s="116">
        <v>125052</v>
      </c>
      <c r="L1615" s="116">
        <v>125052</v>
      </c>
      <c r="M1615" s="116">
        <v>0</v>
      </c>
      <c r="N1615" s="116">
        <v>0</v>
      </c>
      <c r="O1615" s="116">
        <v>0</v>
      </c>
      <c r="P1615" s="116">
        <v>0</v>
      </c>
      <c r="Q1615" s="27" t="str">
        <f t="shared" si="372"/>
        <v>Registered</v>
      </c>
      <c r="R1615" s="94">
        <f t="shared" si="373"/>
        <v>0.64000003198659117</v>
      </c>
      <c r="S1615" s="95"/>
      <c r="T1615" s="117">
        <f t="shared" si="374"/>
        <v>125052</v>
      </c>
      <c r="U1615" s="117">
        <f t="shared" si="375"/>
        <v>0</v>
      </c>
    </row>
    <row r="1616" spans="1:21" x14ac:dyDescent="0.3">
      <c r="A1616" s="114">
        <v>918</v>
      </c>
      <c r="B1616" s="114" t="s">
        <v>351</v>
      </c>
      <c r="C1616" s="114" t="s">
        <v>353</v>
      </c>
      <c r="D1616" s="114" t="s">
        <v>4036</v>
      </c>
      <c r="E1616" s="114" t="s">
        <v>4037</v>
      </c>
      <c r="F1616" s="115">
        <v>45473</v>
      </c>
      <c r="G1616" s="114" t="s">
        <v>1396</v>
      </c>
      <c r="H1616" s="116">
        <v>6300000</v>
      </c>
      <c r="I1616" s="116">
        <v>4347000</v>
      </c>
      <c r="J1616" s="116">
        <v>4225410</v>
      </c>
      <c r="K1616" s="116">
        <v>121590</v>
      </c>
      <c r="L1616" s="116">
        <v>121590</v>
      </c>
      <c r="M1616" s="116">
        <v>0</v>
      </c>
      <c r="N1616" s="116">
        <v>0</v>
      </c>
      <c r="O1616" s="116">
        <v>0</v>
      </c>
      <c r="P1616" s="116">
        <v>0</v>
      </c>
      <c r="Q1616" s="27" t="str">
        <f t="shared" si="372"/>
        <v>Registered</v>
      </c>
      <c r="R1616" s="94">
        <f t="shared" si="373"/>
        <v>0.69</v>
      </c>
      <c r="S1616" s="95"/>
      <c r="T1616" s="117">
        <f t="shared" si="374"/>
        <v>121590</v>
      </c>
      <c r="U1616" s="117">
        <f t="shared" si="375"/>
        <v>0</v>
      </c>
    </row>
    <row r="1617" spans="1:21" x14ac:dyDescent="0.3">
      <c r="A1617" s="114">
        <v>1054</v>
      </c>
      <c r="B1617" s="114" t="s">
        <v>351</v>
      </c>
      <c r="C1617" s="114" t="s">
        <v>353</v>
      </c>
      <c r="D1617" s="114" t="s">
        <v>8444</v>
      </c>
      <c r="E1617" s="114" t="s">
        <v>8445</v>
      </c>
      <c r="F1617" s="115">
        <v>45650</v>
      </c>
      <c r="G1617" s="114" t="s">
        <v>2580</v>
      </c>
      <c r="H1617" s="116">
        <v>9514400</v>
      </c>
      <c r="I1617" s="116">
        <v>6564936</v>
      </c>
      <c r="J1617" s="116">
        <v>6469792</v>
      </c>
      <c r="K1617" s="116">
        <v>95144</v>
      </c>
      <c r="L1617" s="116">
        <v>95144</v>
      </c>
      <c r="M1617" s="116">
        <v>0</v>
      </c>
      <c r="N1617" s="116">
        <v>0</v>
      </c>
      <c r="O1617" s="116">
        <v>0</v>
      </c>
      <c r="P1617" s="116">
        <v>0</v>
      </c>
      <c r="Q1617" s="27" t="str">
        <f t="shared" si="372"/>
        <v>Registered</v>
      </c>
      <c r="R1617" s="94">
        <f t="shared" si="373"/>
        <v>0.69</v>
      </c>
      <c r="S1617" s="95"/>
      <c r="T1617" s="117">
        <f t="shared" si="374"/>
        <v>95144</v>
      </c>
      <c r="U1617" s="117">
        <f t="shared" si="375"/>
        <v>0</v>
      </c>
    </row>
    <row r="1618" spans="1:21" x14ac:dyDescent="0.3">
      <c r="A1618" s="114">
        <v>1055</v>
      </c>
      <c r="B1618" s="114" t="s">
        <v>351</v>
      </c>
      <c r="C1618" s="114" t="s">
        <v>353</v>
      </c>
      <c r="D1618" s="114" t="s">
        <v>9575</v>
      </c>
      <c r="E1618" s="114" t="s">
        <v>9576</v>
      </c>
      <c r="F1618" s="115">
        <v>45473</v>
      </c>
      <c r="G1618" s="114" t="s">
        <v>3408</v>
      </c>
      <c r="H1618" s="116">
        <v>9446440</v>
      </c>
      <c r="I1618" s="116">
        <v>6518045</v>
      </c>
      <c r="J1618" s="116">
        <v>6423580</v>
      </c>
      <c r="K1618" s="116">
        <v>94465</v>
      </c>
      <c r="L1618" s="116">
        <v>94465</v>
      </c>
      <c r="M1618" s="116">
        <v>0</v>
      </c>
      <c r="N1618" s="116">
        <v>0</v>
      </c>
      <c r="O1618" s="116">
        <v>0</v>
      </c>
      <c r="P1618" s="116">
        <v>0</v>
      </c>
      <c r="Q1618" s="27" t="str">
        <f t="shared" si="372"/>
        <v>Registered</v>
      </c>
      <c r="R1618" s="94">
        <f t="shared" si="373"/>
        <v>0.69000014820397948</v>
      </c>
      <c r="S1618" s="95"/>
      <c r="T1618" s="117">
        <f t="shared" si="374"/>
        <v>94465</v>
      </c>
      <c r="U1618" s="117">
        <f t="shared" si="375"/>
        <v>0</v>
      </c>
    </row>
    <row r="1619" spans="1:21" x14ac:dyDescent="0.3">
      <c r="A1619" s="114">
        <v>1057</v>
      </c>
      <c r="B1619" s="114" t="s">
        <v>351</v>
      </c>
      <c r="C1619" s="114" t="s">
        <v>353</v>
      </c>
      <c r="D1619" s="114" t="s">
        <v>8451</v>
      </c>
      <c r="E1619" s="114" t="s">
        <v>8452</v>
      </c>
      <c r="F1619" s="115">
        <v>45544</v>
      </c>
      <c r="G1619" s="114" t="s">
        <v>1453</v>
      </c>
      <c r="H1619" s="116">
        <v>9265000</v>
      </c>
      <c r="I1619" s="116">
        <v>6392850</v>
      </c>
      <c r="J1619" s="116">
        <v>6300200</v>
      </c>
      <c r="K1619" s="116">
        <v>92650</v>
      </c>
      <c r="L1619" s="116">
        <v>92650</v>
      </c>
      <c r="M1619" s="116">
        <v>0</v>
      </c>
      <c r="N1619" s="116">
        <v>0</v>
      </c>
      <c r="O1619" s="116">
        <v>0</v>
      </c>
      <c r="P1619" s="116">
        <v>0</v>
      </c>
      <c r="Q1619" s="27" t="str">
        <f t="shared" si="372"/>
        <v>Registered</v>
      </c>
      <c r="R1619" s="94">
        <f t="shared" si="373"/>
        <v>0.69</v>
      </c>
      <c r="S1619" s="95"/>
      <c r="T1619" s="117">
        <f t="shared" si="374"/>
        <v>92650</v>
      </c>
      <c r="U1619" s="117">
        <f t="shared" si="375"/>
        <v>0</v>
      </c>
    </row>
    <row r="1620" spans="1:21" x14ac:dyDescent="0.3">
      <c r="A1620" s="114">
        <v>1067</v>
      </c>
      <c r="B1620" s="114" t="s">
        <v>351</v>
      </c>
      <c r="C1620" s="114" t="s">
        <v>353</v>
      </c>
      <c r="D1620" s="114" t="s">
        <v>8398</v>
      </c>
      <c r="E1620" s="114" t="s">
        <v>8399</v>
      </c>
      <c r="F1620" s="115">
        <v>45608</v>
      </c>
      <c r="G1620" s="114" t="s">
        <v>7736</v>
      </c>
      <c r="H1620" s="116">
        <v>6686100</v>
      </c>
      <c r="I1620" s="116">
        <v>4279104</v>
      </c>
      <c r="J1620" s="116">
        <v>4212243</v>
      </c>
      <c r="K1620" s="116">
        <v>66861</v>
      </c>
      <c r="L1620" s="116">
        <v>66861</v>
      </c>
      <c r="M1620" s="116">
        <v>0</v>
      </c>
      <c r="N1620" s="116">
        <v>0</v>
      </c>
      <c r="O1620" s="116">
        <v>0</v>
      </c>
      <c r="P1620" s="116">
        <v>0</v>
      </c>
      <c r="Q1620" s="27" t="str">
        <f t="shared" si="372"/>
        <v>Registered</v>
      </c>
      <c r="R1620" s="94">
        <f t="shared" si="373"/>
        <v>0.64</v>
      </c>
      <c r="S1620" s="95"/>
      <c r="T1620" s="117">
        <f t="shared" si="374"/>
        <v>66861</v>
      </c>
      <c r="U1620" s="117">
        <f t="shared" si="375"/>
        <v>0</v>
      </c>
    </row>
    <row r="1621" spans="1:21" x14ac:dyDescent="0.3">
      <c r="A1621" s="114">
        <v>1070</v>
      </c>
      <c r="B1621" s="114" t="s">
        <v>351</v>
      </c>
      <c r="C1621" s="114" t="s">
        <v>353</v>
      </c>
      <c r="D1621" s="114" t="s">
        <v>3276</v>
      </c>
      <c r="E1621" s="114" t="s">
        <v>3277</v>
      </c>
      <c r="F1621" s="115">
        <v>45473</v>
      </c>
      <c r="G1621" s="114" t="s">
        <v>3278</v>
      </c>
      <c r="H1621" s="116">
        <v>6252620</v>
      </c>
      <c r="I1621" s="116">
        <v>4314308</v>
      </c>
      <c r="J1621" s="116">
        <v>4251782</v>
      </c>
      <c r="K1621" s="116">
        <v>62526</v>
      </c>
      <c r="L1621" s="116">
        <v>62526</v>
      </c>
      <c r="M1621" s="116">
        <v>0</v>
      </c>
      <c r="N1621" s="116">
        <v>0</v>
      </c>
      <c r="O1621" s="116">
        <v>0</v>
      </c>
      <c r="P1621" s="116">
        <v>0</v>
      </c>
      <c r="Q1621" s="27" t="str">
        <f t="shared" si="372"/>
        <v>Registered</v>
      </c>
      <c r="R1621" s="94">
        <f t="shared" si="373"/>
        <v>0.69000003198659121</v>
      </c>
      <c r="S1621" s="95"/>
      <c r="T1621" s="117">
        <f t="shared" si="374"/>
        <v>62526</v>
      </c>
      <c r="U1621" s="117">
        <f t="shared" si="375"/>
        <v>0</v>
      </c>
    </row>
    <row r="1622" spans="1:21" x14ac:dyDescent="0.3">
      <c r="A1622" s="114">
        <v>1071</v>
      </c>
      <c r="B1622" s="114" t="s">
        <v>351</v>
      </c>
      <c r="C1622" s="114" t="s">
        <v>353</v>
      </c>
      <c r="D1622" s="114" t="s">
        <v>8442</v>
      </c>
      <c r="E1622" s="114" t="s">
        <v>8443</v>
      </c>
      <c r="F1622" s="115">
        <v>45632</v>
      </c>
      <c r="G1622" s="114" t="s">
        <v>2870</v>
      </c>
      <c r="H1622" s="116">
        <v>6123060</v>
      </c>
      <c r="I1622" s="116">
        <v>4224910</v>
      </c>
      <c r="J1622" s="116">
        <v>4163680</v>
      </c>
      <c r="K1622" s="116">
        <v>61230</v>
      </c>
      <c r="L1622" s="116">
        <v>61230</v>
      </c>
      <c r="M1622" s="116">
        <v>0</v>
      </c>
      <c r="N1622" s="116">
        <v>0</v>
      </c>
      <c r="O1622" s="116">
        <v>0</v>
      </c>
      <c r="P1622" s="116">
        <v>0</v>
      </c>
      <c r="Q1622" s="27" t="str">
        <f t="shared" si="372"/>
        <v>Registered</v>
      </c>
      <c r="R1622" s="94">
        <f t="shared" si="373"/>
        <v>0.68999977135615198</v>
      </c>
      <c r="S1622" s="95"/>
      <c r="T1622" s="117">
        <f t="shared" si="374"/>
        <v>61230</v>
      </c>
      <c r="U1622" s="117">
        <f t="shared" si="375"/>
        <v>0</v>
      </c>
    </row>
    <row r="1623" spans="1:21" x14ac:dyDescent="0.3">
      <c r="A1623" s="114">
        <v>7856</v>
      </c>
      <c r="B1623" s="114" t="s">
        <v>351</v>
      </c>
      <c r="C1623" s="114" t="s">
        <v>353</v>
      </c>
      <c r="D1623" s="114" t="s">
        <v>3403</v>
      </c>
      <c r="E1623" s="114" t="s">
        <v>3404</v>
      </c>
      <c r="F1623" s="115">
        <v>45499</v>
      </c>
      <c r="G1623" s="114" t="s">
        <v>3405</v>
      </c>
      <c r="H1623" s="116">
        <v>6510150</v>
      </c>
      <c r="I1623" s="116">
        <v>4492005</v>
      </c>
      <c r="J1623" s="116">
        <v>4492005</v>
      </c>
      <c r="K1623" s="116">
        <v>0</v>
      </c>
      <c r="L1623" s="116">
        <v>0</v>
      </c>
      <c r="M1623" s="116">
        <v>0</v>
      </c>
      <c r="N1623" s="116">
        <v>0</v>
      </c>
      <c r="O1623" s="116">
        <v>0</v>
      </c>
      <c r="P1623" s="116">
        <v>0</v>
      </c>
      <c r="Q1623" s="27" t="str">
        <f t="shared" si="372"/>
        <v>Registered</v>
      </c>
      <c r="R1623" s="94">
        <f t="shared" si="373"/>
        <v>0.69000023040943759</v>
      </c>
      <c r="S1623" s="95"/>
      <c r="T1623" s="117">
        <f t="shared" si="374"/>
        <v>0</v>
      </c>
      <c r="U1623" s="117">
        <f t="shared" si="375"/>
        <v>0</v>
      </c>
    </row>
    <row r="1624" spans="1:21" x14ac:dyDescent="0.3">
      <c r="A1624" s="114">
        <v>10260</v>
      </c>
      <c r="B1624" s="114" t="s">
        <v>351</v>
      </c>
      <c r="C1624" s="114" t="s">
        <v>353</v>
      </c>
      <c r="D1624" s="114" t="s">
        <v>3355</v>
      </c>
      <c r="E1624" s="114" t="s">
        <v>3356</v>
      </c>
      <c r="F1624" s="115">
        <v>45565</v>
      </c>
      <c r="G1624" s="114" t="s">
        <v>3357</v>
      </c>
      <c r="H1624" s="116">
        <v>6481998</v>
      </c>
      <c r="I1624" s="116">
        <v>4472580</v>
      </c>
      <c r="J1624" s="116">
        <v>4527680</v>
      </c>
      <c r="K1624" s="116">
        <v>-55100</v>
      </c>
      <c r="L1624" s="116">
        <v>0</v>
      </c>
      <c r="M1624" s="116">
        <v>0</v>
      </c>
      <c r="N1624" s="116">
        <v>0</v>
      </c>
      <c r="O1624" s="116">
        <v>0</v>
      </c>
      <c r="P1624" s="116">
        <v>0</v>
      </c>
      <c r="Q1624" s="27" t="str">
        <f t="shared" si="372"/>
        <v>Registered</v>
      </c>
      <c r="R1624" s="94">
        <f t="shared" si="373"/>
        <v>0.69000021289731961</v>
      </c>
      <c r="S1624" s="95"/>
      <c r="T1624" s="117">
        <f t="shared" si="374"/>
        <v>0</v>
      </c>
      <c r="U1624" s="117">
        <f t="shared" si="375"/>
        <v>-55100</v>
      </c>
    </row>
    <row r="1625" spans="1:21" x14ac:dyDescent="0.3">
      <c r="A1625" s="114">
        <v>10263</v>
      </c>
      <c r="B1625" s="114" t="s">
        <v>351</v>
      </c>
      <c r="C1625" s="114" t="s">
        <v>353</v>
      </c>
      <c r="D1625" s="114" t="s">
        <v>4241</v>
      </c>
      <c r="E1625" s="114" t="s">
        <v>4242</v>
      </c>
      <c r="F1625" s="115">
        <v>45483</v>
      </c>
      <c r="G1625" s="114" t="s">
        <v>2021</v>
      </c>
      <c r="H1625" s="116">
        <v>9435000</v>
      </c>
      <c r="I1625" s="116">
        <v>6510150</v>
      </c>
      <c r="J1625" s="116">
        <v>6569900</v>
      </c>
      <c r="K1625" s="116">
        <v>-59750</v>
      </c>
      <c r="L1625" s="116">
        <v>0</v>
      </c>
      <c r="M1625" s="116">
        <v>0</v>
      </c>
      <c r="N1625" s="116">
        <v>0</v>
      </c>
      <c r="O1625" s="116">
        <v>0</v>
      </c>
      <c r="P1625" s="116">
        <v>0</v>
      </c>
      <c r="Q1625" s="27" t="str">
        <f t="shared" si="372"/>
        <v>Registered</v>
      </c>
      <c r="R1625" s="94">
        <f t="shared" si="373"/>
        <v>0.69</v>
      </c>
      <c r="S1625" s="95"/>
      <c r="T1625" s="117">
        <f t="shared" si="374"/>
        <v>0</v>
      </c>
      <c r="U1625" s="117">
        <f t="shared" si="375"/>
        <v>-59750</v>
      </c>
    </row>
    <row r="1626" spans="1:21" x14ac:dyDescent="0.3">
      <c r="A1626" s="114">
        <v>10368</v>
      </c>
      <c r="B1626" s="114" t="s">
        <v>351</v>
      </c>
      <c r="C1626" s="114" t="s">
        <v>353</v>
      </c>
      <c r="D1626" s="114" t="s">
        <v>375</v>
      </c>
      <c r="E1626" s="114" t="s">
        <v>354</v>
      </c>
      <c r="F1626" s="115">
        <v>46142</v>
      </c>
      <c r="G1626" s="114" t="s">
        <v>10050</v>
      </c>
      <c r="H1626" s="116">
        <v>10092060</v>
      </c>
      <c r="I1626" s="116">
        <v>0</v>
      </c>
      <c r="J1626" s="116">
        <v>100000</v>
      </c>
      <c r="K1626" s="116">
        <v>-100000</v>
      </c>
      <c r="L1626" s="116">
        <v>0</v>
      </c>
      <c r="M1626" s="116">
        <v>0</v>
      </c>
      <c r="N1626" s="116">
        <v>0</v>
      </c>
      <c r="O1626" s="116">
        <v>0</v>
      </c>
      <c r="P1626" s="116">
        <v>0</v>
      </c>
      <c r="Q1626" s="27" t="str">
        <f t="shared" si="372"/>
        <v>Registered</v>
      </c>
      <c r="R1626" s="94">
        <f t="shared" si="373"/>
        <v>0</v>
      </c>
      <c r="S1626" s="95"/>
      <c r="T1626" s="117">
        <f t="shared" si="374"/>
        <v>0</v>
      </c>
      <c r="U1626" s="117">
        <f t="shared" si="375"/>
        <v>-100000</v>
      </c>
    </row>
    <row r="1627" spans="1:21" x14ac:dyDescent="0.3">
      <c r="A1627" s="114">
        <v>10458</v>
      </c>
      <c r="B1627" s="114" t="s">
        <v>351</v>
      </c>
      <c r="C1627" s="114" t="s">
        <v>353</v>
      </c>
      <c r="D1627" s="114" t="s">
        <v>9854</v>
      </c>
      <c r="E1627" s="114" t="s">
        <v>9855</v>
      </c>
      <c r="F1627" s="115">
        <v>45626</v>
      </c>
      <c r="G1627" s="114" t="s">
        <v>2867</v>
      </c>
      <c r="H1627" s="116">
        <v>6387400</v>
      </c>
      <c r="I1627" s="116">
        <v>4407306</v>
      </c>
      <c r="J1627" s="116">
        <v>4598928</v>
      </c>
      <c r="K1627" s="116">
        <v>-191622</v>
      </c>
      <c r="L1627" s="116">
        <v>0</v>
      </c>
      <c r="M1627" s="116">
        <v>0</v>
      </c>
      <c r="N1627" s="116">
        <v>0</v>
      </c>
      <c r="O1627" s="116">
        <v>0</v>
      </c>
      <c r="P1627" s="116">
        <v>0</v>
      </c>
      <c r="Q1627" s="27" t="str">
        <f t="shared" si="372"/>
        <v>Registered</v>
      </c>
      <c r="R1627" s="94">
        <f t="shared" si="373"/>
        <v>0.69</v>
      </c>
      <c r="S1627" s="95"/>
      <c r="T1627" s="117">
        <f t="shared" si="374"/>
        <v>0</v>
      </c>
      <c r="U1627" s="117">
        <f t="shared" si="375"/>
        <v>-191622</v>
      </c>
    </row>
    <row r="1628" spans="1:21" x14ac:dyDescent="0.3">
      <c r="A1628" s="114">
        <v>10583</v>
      </c>
      <c r="B1628" s="114" t="s">
        <v>351</v>
      </c>
      <c r="C1628" s="114" t="s">
        <v>353</v>
      </c>
      <c r="D1628" s="114" t="s">
        <v>9978</v>
      </c>
      <c r="E1628" s="114" t="s">
        <v>9979</v>
      </c>
      <c r="F1628" s="115">
        <v>45443</v>
      </c>
      <c r="G1628" s="114" t="s">
        <v>2072</v>
      </c>
      <c r="H1628" s="116">
        <v>8628446</v>
      </c>
      <c r="I1628" s="116">
        <v>5522206</v>
      </c>
      <c r="J1628" s="116">
        <v>6146800</v>
      </c>
      <c r="K1628" s="116">
        <v>-624594</v>
      </c>
      <c r="L1628" s="116">
        <v>0</v>
      </c>
      <c r="M1628" s="116">
        <v>0</v>
      </c>
      <c r="N1628" s="116">
        <v>0</v>
      </c>
      <c r="O1628" s="116">
        <v>0</v>
      </c>
      <c r="P1628" s="116">
        <v>0</v>
      </c>
      <c r="Q1628" s="27" t="str">
        <f t="shared" si="372"/>
        <v>Registered</v>
      </c>
      <c r="R1628" s="94">
        <f t="shared" si="373"/>
        <v>0.64000006490160566</v>
      </c>
      <c r="S1628" s="95"/>
      <c r="T1628" s="117">
        <f t="shared" si="374"/>
        <v>0</v>
      </c>
      <c r="U1628" s="117">
        <f t="shared" si="375"/>
        <v>-624594</v>
      </c>
    </row>
    <row r="1629" spans="1:21" x14ac:dyDescent="0.3">
      <c r="A1629" s="114">
        <v>10601</v>
      </c>
      <c r="B1629" s="114" t="s">
        <v>351</v>
      </c>
      <c r="C1629" s="114" t="s">
        <v>353</v>
      </c>
      <c r="D1629" s="114" t="s">
        <v>10003</v>
      </c>
      <c r="E1629" s="114" t="s">
        <v>10004</v>
      </c>
      <c r="F1629" s="115">
        <v>45484</v>
      </c>
      <c r="G1629" s="114" t="s">
        <v>8554</v>
      </c>
      <c r="H1629" s="116">
        <v>6470268</v>
      </c>
      <c r="I1629" s="116">
        <v>4464485</v>
      </c>
      <c r="J1629" s="116">
        <v>5285243</v>
      </c>
      <c r="K1629" s="116">
        <v>-820758</v>
      </c>
      <c r="L1629" s="116">
        <v>0</v>
      </c>
      <c r="M1629" s="116">
        <v>0</v>
      </c>
      <c r="N1629" s="116">
        <v>0</v>
      </c>
      <c r="O1629" s="116">
        <v>0</v>
      </c>
      <c r="P1629" s="116">
        <v>0</v>
      </c>
      <c r="Q1629" s="27" t="str">
        <f t="shared" si="372"/>
        <v>Registered</v>
      </c>
      <c r="R1629" s="94">
        <f t="shared" si="373"/>
        <v>0.69000001236424824</v>
      </c>
      <c r="S1629" s="95"/>
      <c r="T1629" s="117">
        <f t="shared" si="374"/>
        <v>0</v>
      </c>
      <c r="U1629" s="117">
        <f t="shared" si="375"/>
        <v>-820758</v>
      </c>
    </row>
    <row r="1630" spans="1:21" x14ac:dyDescent="0.3">
      <c r="A1630" s="114">
        <v>10606</v>
      </c>
      <c r="B1630" s="114" t="s">
        <v>351</v>
      </c>
      <c r="C1630" s="114" t="s">
        <v>353</v>
      </c>
      <c r="D1630" s="114" t="s">
        <v>9974</v>
      </c>
      <c r="E1630" s="114" t="s">
        <v>9975</v>
      </c>
      <c r="F1630" s="115">
        <v>45707</v>
      </c>
      <c r="G1630" s="114" t="s">
        <v>1555</v>
      </c>
      <c r="H1630" s="116">
        <v>6686100</v>
      </c>
      <c r="I1630" s="116">
        <v>4345965</v>
      </c>
      <c r="J1630" s="116">
        <v>5222761</v>
      </c>
      <c r="K1630" s="116">
        <v>-876796</v>
      </c>
      <c r="L1630" s="116">
        <v>0</v>
      </c>
      <c r="M1630" s="116">
        <v>0</v>
      </c>
      <c r="N1630" s="116">
        <v>0</v>
      </c>
      <c r="O1630" s="116">
        <v>0</v>
      </c>
      <c r="P1630" s="116">
        <v>0</v>
      </c>
      <c r="Q1630" s="27" t="str">
        <f t="shared" si="372"/>
        <v>Registered</v>
      </c>
      <c r="R1630" s="94">
        <f t="shared" si="373"/>
        <v>0.65</v>
      </c>
      <c r="S1630" s="95"/>
      <c r="T1630" s="117">
        <f t="shared" si="374"/>
        <v>0</v>
      </c>
      <c r="U1630" s="117">
        <f t="shared" si="375"/>
        <v>-876796</v>
      </c>
    </row>
    <row r="1631" spans="1:21" x14ac:dyDescent="0.3">
      <c r="A1631" s="114">
        <v>10627</v>
      </c>
      <c r="B1631" s="114" t="s">
        <v>351</v>
      </c>
      <c r="C1631" s="114" t="s">
        <v>353</v>
      </c>
      <c r="D1631" s="114" t="s">
        <v>10024</v>
      </c>
      <c r="E1631" s="114" t="s">
        <v>10025</v>
      </c>
      <c r="F1631" s="115">
        <v>45561</v>
      </c>
      <c r="G1631" s="114" t="s">
        <v>2050</v>
      </c>
      <c r="H1631" s="116">
        <v>6451500</v>
      </c>
      <c r="I1631" s="116">
        <v>2838660</v>
      </c>
      <c r="J1631" s="116">
        <v>3870900</v>
      </c>
      <c r="K1631" s="116">
        <v>-1032240</v>
      </c>
      <c r="L1631" s="116">
        <v>0</v>
      </c>
      <c r="M1631" s="116">
        <v>0</v>
      </c>
      <c r="N1631" s="116">
        <v>0</v>
      </c>
      <c r="O1631" s="116">
        <v>0</v>
      </c>
      <c r="P1631" s="116">
        <v>0</v>
      </c>
      <c r="Q1631" s="27" t="str">
        <f t="shared" si="372"/>
        <v>Registered</v>
      </c>
      <c r="R1631" s="94">
        <f t="shared" si="373"/>
        <v>0.44</v>
      </c>
      <c r="S1631" s="95"/>
      <c r="T1631" s="117">
        <f t="shared" si="374"/>
        <v>0</v>
      </c>
      <c r="U1631" s="117">
        <f t="shared" si="375"/>
        <v>-1032240</v>
      </c>
    </row>
    <row r="1632" spans="1:21" s="101" customFormat="1" x14ac:dyDescent="0.3">
      <c r="A1632" s="99">
        <v>11060</v>
      </c>
      <c r="B1632" s="99" t="s">
        <v>351</v>
      </c>
      <c r="C1632" s="99" t="s">
        <v>353</v>
      </c>
      <c r="D1632" s="99" t="s">
        <v>1009</v>
      </c>
      <c r="E1632" s="99" t="s">
        <v>10712</v>
      </c>
      <c r="F1632" s="100">
        <v>46203</v>
      </c>
      <c r="G1632" s="99" t="s">
        <v>1898</v>
      </c>
      <c r="H1632" s="96">
        <v>10056312</v>
      </c>
      <c r="I1632" s="96">
        <v>0</v>
      </c>
      <c r="J1632" s="96"/>
      <c r="K1632" s="96">
        <f t="shared" ref="K1632:K1633" si="376">I1632-J1632</f>
        <v>0</v>
      </c>
      <c r="L1632" s="97">
        <f t="shared" ref="L1632:L1633" si="377">IF(AND($S1632&gt;=0,$S1632&lt;=30),$K1632,0)</f>
        <v>0</v>
      </c>
      <c r="M1632" s="97">
        <f t="shared" ref="M1632:M1633" si="378">IF(AND($S1632&gt;=31,$S1632&lt;=60),$K1632,0)</f>
        <v>0</v>
      </c>
      <c r="N1632" s="97">
        <f t="shared" ref="N1632:N1633" si="379">IF(AND($S1632&gt;=61,$S1632&lt;=90),$K1632,0)</f>
        <v>0</v>
      </c>
      <c r="O1632" s="97">
        <f t="shared" ref="O1632:O1633" si="380">IF(AND($S1632&gt;=91,$S1632&lt;=120),$K1632,0)</f>
        <v>0</v>
      </c>
      <c r="P1632" s="98">
        <f t="shared" ref="P1632:P1633" si="381">IF($S1632&gt;120,$K1632,0)</f>
        <v>0</v>
      </c>
      <c r="Q1632" s="101" t="str">
        <f t="shared" si="372"/>
        <v>Unregistered</v>
      </c>
      <c r="R1632" s="102">
        <v>0.69</v>
      </c>
      <c r="S1632" s="95">
        <f t="shared" ref="S1632:S1633" si="382">DATE(2026,6,30)-F1632</f>
        <v>0</v>
      </c>
    </row>
    <row r="1633" spans="1:21" s="101" customFormat="1" x14ac:dyDescent="0.3">
      <c r="A1633" s="99">
        <v>11061</v>
      </c>
      <c r="B1633" s="99" t="s">
        <v>351</v>
      </c>
      <c r="C1633" s="99" t="s">
        <v>353</v>
      </c>
      <c r="D1633" s="99" t="s">
        <v>10421</v>
      </c>
      <c r="E1633" s="99" t="s">
        <v>10422</v>
      </c>
      <c r="F1633" s="100">
        <v>46197</v>
      </c>
      <c r="G1633" s="99" t="s">
        <v>1898</v>
      </c>
      <c r="H1633" s="96">
        <v>6715425</v>
      </c>
      <c r="I1633" s="96">
        <v>0</v>
      </c>
      <c r="J1633" s="96"/>
      <c r="K1633" s="96">
        <f t="shared" si="376"/>
        <v>0</v>
      </c>
      <c r="L1633" s="97">
        <f t="shared" si="377"/>
        <v>0</v>
      </c>
      <c r="M1633" s="97">
        <f t="shared" si="378"/>
        <v>0</v>
      </c>
      <c r="N1633" s="97">
        <f t="shared" si="379"/>
        <v>0</v>
      </c>
      <c r="O1633" s="97">
        <f t="shared" si="380"/>
        <v>0</v>
      </c>
      <c r="P1633" s="98">
        <f t="shared" si="381"/>
        <v>0</v>
      </c>
      <c r="Q1633" s="101" t="str">
        <f t="shared" si="372"/>
        <v>Unregistered</v>
      </c>
      <c r="R1633" s="102">
        <v>0.69</v>
      </c>
      <c r="S1633" s="95">
        <f t="shared" si="382"/>
        <v>6</v>
      </c>
    </row>
    <row r="1634" spans="1:21" x14ac:dyDescent="0.3">
      <c r="A1634" s="114">
        <v>128</v>
      </c>
      <c r="B1634" s="114" t="s">
        <v>1719</v>
      </c>
      <c r="C1634" s="114" t="s">
        <v>84</v>
      </c>
      <c r="D1634" s="114" t="s">
        <v>9579</v>
      </c>
      <c r="E1634" s="114" t="s">
        <v>9580</v>
      </c>
      <c r="F1634" s="115">
        <v>46066</v>
      </c>
      <c r="G1634" s="114" t="s">
        <v>9581</v>
      </c>
      <c r="H1634" s="116">
        <v>4000000</v>
      </c>
      <c r="I1634" s="116">
        <v>4000000</v>
      </c>
      <c r="J1634" s="116">
        <v>100000</v>
      </c>
      <c r="K1634" s="116">
        <v>3900000</v>
      </c>
      <c r="L1634" s="116">
        <v>3900000</v>
      </c>
      <c r="M1634" s="116">
        <v>0</v>
      </c>
      <c r="N1634" s="116">
        <v>0</v>
      </c>
      <c r="O1634" s="116">
        <v>0</v>
      </c>
      <c r="P1634" s="116">
        <v>0</v>
      </c>
      <c r="Q1634" s="27" t="str">
        <f t="shared" si="372"/>
        <v>Registered</v>
      </c>
      <c r="R1634" s="94">
        <f t="shared" si="373"/>
        <v>1</v>
      </c>
      <c r="S1634" s="95"/>
      <c r="T1634" s="117">
        <f t="shared" ref="T1634:T1697" si="383">L1634+M1634+N1634+O1634+P1634</f>
        <v>3900000</v>
      </c>
      <c r="U1634" s="117">
        <f t="shared" ref="U1634:U1697" si="384">K1634-T1634</f>
        <v>0</v>
      </c>
    </row>
    <row r="1635" spans="1:21" x14ac:dyDescent="0.3">
      <c r="A1635" s="114">
        <v>159</v>
      </c>
      <c r="B1635" s="114" t="s">
        <v>1719</v>
      </c>
      <c r="C1635" s="114" t="s">
        <v>84</v>
      </c>
      <c r="D1635" s="114" t="s">
        <v>1826</v>
      </c>
      <c r="E1635" s="114" t="s">
        <v>1827</v>
      </c>
      <c r="F1635" s="115">
        <v>43592</v>
      </c>
      <c r="G1635" s="114" t="s">
        <v>1828</v>
      </c>
      <c r="H1635" s="116">
        <v>5628630</v>
      </c>
      <c r="I1635" s="116">
        <v>5628630</v>
      </c>
      <c r="J1635" s="116">
        <v>2341724</v>
      </c>
      <c r="K1635" s="116">
        <v>3286906</v>
      </c>
      <c r="L1635" s="116">
        <v>0</v>
      </c>
      <c r="M1635" s="116">
        <v>0</v>
      </c>
      <c r="N1635" s="116">
        <v>0</v>
      </c>
      <c r="O1635" s="116">
        <v>0</v>
      </c>
      <c r="P1635" s="116">
        <v>3286906</v>
      </c>
      <c r="Q1635" s="27" t="str">
        <f t="shared" si="372"/>
        <v>Registered</v>
      </c>
      <c r="R1635" s="94">
        <f t="shared" si="373"/>
        <v>1</v>
      </c>
      <c r="S1635" s="95"/>
      <c r="T1635" s="117">
        <f t="shared" si="383"/>
        <v>3286906</v>
      </c>
      <c r="U1635" s="117">
        <f t="shared" si="384"/>
        <v>0</v>
      </c>
    </row>
    <row r="1636" spans="1:21" x14ac:dyDescent="0.3">
      <c r="A1636" s="114">
        <v>160</v>
      </c>
      <c r="B1636" s="114" t="s">
        <v>1719</v>
      </c>
      <c r="C1636" s="114" t="s">
        <v>84</v>
      </c>
      <c r="D1636" s="114" t="s">
        <v>1829</v>
      </c>
      <c r="E1636" s="114" t="s">
        <v>1827</v>
      </c>
      <c r="F1636" s="115">
        <v>43592</v>
      </c>
      <c r="G1636" s="114" t="s">
        <v>1828</v>
      </c>
      <c r="H1636" s="116">
        <v>5628630</v>
      </c>
      <c r="I1636" s="116">
        <v>5628630</v>
      </c>
      <c r="J1636" s="116">
        <v>2341724</v>
      </c>
      <c r="K1636" s="116">
        <v>3286906</v>
      </c>
      <c r="L1636" s="116">
        <v>0</v>
      </c>
      <c r="M1636" s="116">
        <v>0</v>
      </c>
      <c r="N1636" s="116">
        <v>0</v>
      </c>
      <c r="O1636" s="116">
        <v>0</v>
      </c>
      <c r="P1636" s="116">
        <v>3286906</v>
      </c>
      <c r="Q1636" s="27" t="str">
        <f t="shared" si="372"/>
        <v>Registered</v>
      </c>
      <c r="R1636" s="94">
        <f t="shared" si="373"/>
        <v>1</v>
      </c>
      <c r="S1636" s="95"/>
      <c r="T1636" s="117">
        <f t="shared" si="383"/>
        <v>3286906</v>
      </c>
      <c r="U1636" s="117">
        <f t="shared" si="384"/>
        <v>0</v>
      </c>
    </row>
    <row r="1637" spans="1:21" x14ac:dyDescent="0.3">
      <c r="A1637" s="114">
        <v>261</v>
      </c>
      <c r="B1637" s="114" t="s">
        <v>1719</v>
      </c>
      <c r="C1637" s="114" t="s">
        <v>84</v>
      </c>
      <c r="D1637" s="114" t="s">
        <v>2084</v>
      </c>
      <c r="E1637" s="114" t="s">
        <v>2085</v>
      </c>
      <c r="F1637" s="115">
        <v>44408</v>
      </c>
      <c r="G1637" s="114" t="s">
        <v>2086</v>
      </c>
      <c r="H1637" s="116">
        <v>4000000</v>
      </c>
      <c r="I1637" s="116">
        <v>4000000</v>
      </c>
      <c r="J1637" s="116">
        <v>2074218</v>
      </c>
      <c r="K1637" s="116">
        <v>1925782</v>
      </c>
      <c r="L1637" s="116">
        <v>0</v>
      </c>
      <c r="M1637" s="116">
        <v>0</v>
      </c>
      <c r="N1637" s="116">
        <v>0</v>
      </c>
      <c r="O1637" s="116">
        <v>0</v>
      </c>
      <c r="P1637" s="116">
        <v>1925782</v>
      </c>
      <c r="Q1637" s="27" t="str">
        <f t="shared" si="372"/>
        <v>Registered</v>
      </c>
      <c r="R1637" s="94">
        <f t="shared" si="373"/>
        <v>1</v>
      </c>
      <c r="S1637" s="95"/>
      <c r="T1637" s="117">
        <f t="shared" si="383"/>
        <v>1925782</v>
      </c>
      <c r="U1637" s="117">
        <f t="shared" si="384"/>
        <v>0</v>
      </c>
    </row>
    <row r="1638" spans="1:21" x14ac:dyDescent="0.3">
      <c r="A1638" s="114">
        <v>369</v>
      </c>
      <c r="B1638" s="114" t="s">
        <v>1719</v>
      </c>
      <c r="C1638" s="114" t="s">
        <v>84</v>
      </c>
      <c r="D1638" s="114" t="s">
        <v>2319</v>
      </c>
      <c r="E1638" s="114" t="s">
        <v>2320</v>
      </c>
      <c r="F1638" s="115">
        <v>43593</v>
      </c>
      <c r="G1638" s="114" t="s">
        <v>1828</v>
      </c>
      <c r="H1638" s="116">
        <v>5840800</v>
      </c>
      <c r="I1638" s="116">
        <v>5840800</v>
      </c>
      <c r="J1638" s="116">
        <v>4561896</v>
      </c>
      <c r="K1638" s="116">
        <v>1278904</v>
      </c>
      <c r="L1638" s="116">
        <v>0</v>
      </c>
      <c r="M1638" s="116">
        <v>0</v>
      </c>
      <c r="N1638" s="116">
        <v>0</v>
      </c>
      <c r="O1638" s="116">
        <v>0</v>
      </c>
      <c r="P1638" s="116">
        <v>1278904</v>
      </c>
      <c r="Q1638" s="27" t="str">
        <f t="shared" si="372"/>
        <v>Registered</v>
      </c>
      <c r="R1638" s="94">
        <f t="shared" si="373"/>
        <v>1</v>
      </c>
      <c r="S1638" s="95"/>
      <c r="T1638" s="117">
        <f t="shared" si="383"/>
        <v>1278904</v>
      </c>
      <c r="U1638" s="117">
        <f t="shared" si="384"/>
        <v>0</v>
      </c>
    </row>
    <row r="1639" spans="1:21" x14ac:dyDescent="0.3">
      <c r="A1639" s="114">
        <v>473</v>
      </c>
      <c r="B1639" s="114" t="s">
        <v>1719</v>
      </c>
      <c r="C1639" s="114" t="s">
        <v>84</v>
      </c>
      <c r="D1639" s="114" t="s">
        <v>2660</v>
      </c>
      <c r="E1639" s="114" t="s">
        <v>2661</v>
      </c>
      <c r="F1639" s="115">
        <v>43306</v>
      </c>
      <c r="G1639" s="114" t="s">
        <v>2662</v>
      </c>
      <c r="H1639" s="116">
        <v>4833000</v>
      </c>
      <c r="I1639" s="116">
        <v>4349700</v>
      </c>
      <c r="J1639" s="116">
        <v>3520699</v>
      </c>
      <c r="K1639" s="116">
        <v>829001</v>
      </c>
      <c r="L1639" s="116">
        <v>0</v>
      </c>
      <c r="M1639" s="116">
        <v>0</v>
      </c>
      <c r="N1639" s="116">
        <v>0</v>
      </c>
      <c r="O1639" s="116">
        <v>0</v>
      </c>
      <c r="P1639" s="116">
        <v>829001</v>
      </c>
      <c r="Q1639" s="27" t="str">
        <f t="shared" si="372"/>
        <v>Registered</v>
      </c>
      <c r="R1639" s="94">
        <f t="shared" si="373"/>
        <v>0.9</v>
      </c>
      <c r="S1639" s="95"/>
      <c r="T1639" s="117">
        <f t="shared" si="383"/>
        <v>829001</v>
      </c>
      <c r="U1639" s="117">
        <f t="shared" si="384"/>
        <v>0</v>
      </c>
    </row>
    <row r="1640" spans="1:21" x14ac:dyDescent="0.3">
      <c r="A1640" s="114">
        <v>2757</v>
      </c>
      <c r="B1640" s="114" t="s">
        <v>1719</v>
      </c>
      <c r="C1640" s="114" t="s">
        <v>84</v>
      </c>
      <c r="D1640" s="114" t="s">
        <v>5273</v>
      </c>
      <c r="E1640" s="114" t="s">
        <v>5274</v>
      </c>
      <c r="F1640" s="115">
        <v>44056</v>
      </c>
      <c r="G1640" s="114" t="s">
        <v>5275</v>
      </c>
      <c r="H1640" s="116">
        <v>4534500</v>
      </c>
      <c r="I1640" s="116">
        <v>4534500</v>
      </c>
      <c r="J1640" s="116">
        <v>4534500</v>
      </c>
      <c r="K1640" s="116">
        <v>0</v>
      </c>
      <c r="L1640" s="116">
        <v>0</v>
      </c>
      <c r="M1640" s="116">
        <v>0</v>
      </c>
      <c r="N1640" s="116">
        <v>0</v>
      </c>
      <c r="O1640" s="116">
        <v>0</v>
      </c>
      <c r="P1640" s="116">
        <v>0</v>
      </c>
      <c r="Q1640" s="27" t="str">
        <f t="shared" si="372"/>
        <v>Registered</v>
      </c>
      <c r="R1640" s="94">
        <f t="shared" si="373"/>
        <v>1</v>
      </c>
      <c r="S1640" s="95"/>
      <c r="T1640" s="117">
        <f t="shared" si="383"/>
        <v>0</v>
      </c>
      <c r="U1640" s="117">
        <f t="shared" si="384"/>
        <v>0</v>
      </c>
    </row>
    <row r="1641" spans="1:21" x14ac:dyDescent="0.3">
      <c r="A1641" s="114">
        <v>2758</v>
      </c>
      <c r="B1641" s="114" t="s">
        <v>1719</v>
      </c>
      <c r="C1641" s="114" t="s">
        <v>84</v>
      </c>
      <c r="D1641" s="114" t="s">
        <v>5276</v>
      </c>
      <c r="E1641" s="114" t="s">
        <v>5277</v>
      </c>
      <c r="F1641" s="115">
        <v>44078</v>
      </c>
      <c r="G1641" s="114" t="s">
        <v>5193</v>
      </c>
      <c r="H1641" s="116">
        <v>4000000</v>
      </c>
      <c r="I1641" s="116">
        <v>4000000</v>
      </c>
      <c r="J1641" s="116">
        <v>4000000</v>
      </c>
      <c r="K1641" s="116">
        <v>0</v>
      </c>
      <c r="L1641" s="116">
        <v>0</v>
      </c>
      <c r="M1641" s="116">
        <v>0</v>
      </c>
      <c r="N1641" s="116">
        <v>0</v>
      </c>
      <c r="O1641" s="116">
        <v>0</v>
      </c>
      <c r="P1641" s="116">
        <v>0</v>
      </c>
      <c r="Q1641" s="27" t="str">
        <f t="shared" si="372"/>
        <v>Registered</v>
      </c>
      <c r="R1641" s="94">
        <f t="shared" si="373"/>
        <v>1</v>
      </c>
      <c r="S1641" s="95"/>
      <c r="T1641" s="117">
        <f t="shared" si="383"/>
        <v>0</v>
      </c>
      <c r="U1641" s="117">
        <f t="shared" si="384"/>
        <v>0</v>
      </c>
    </row>
    <row r="1642" spans="1:21" x14ac:dyDescent="0.3">
      <c r="A1642" s="114">
        <v>2759</v>
      </c>
      <c r="B1642" s="114" t="s">
        <v>1719</v>
      </c>
      <c r="C1642" s="114" t="s">
        <v>84</v>
      </c>
      <c r="D1642" s="114" t="s">
        <v>5278</v>
      </c>
      <c r="E1642" s="114" t="s">
        <v>5279</v>
      </c>
      <c r="F1642" s="115">
        <v>43838</v>
      </c>
      <c r="G1642" s="114" t="s">
        <v>5280</v>
      </c>
      <c r="H1642" s="116">
        <v>5000000</v>
      </c>
      <c r="I1642" s="116">
        <v>5000000</v>
      </c>
      <c r="J1642" s="116">
        <v>5000000</v>
      </c>
      <c r="K1642" s="116">
        <v>0</v>
      </c>
      <c r="L1642" s="116">
        <v>0</v>
      </c>
      <c r="M1642" s="116">
        <v>0</v>
      </c>
      <c r="N1642" s="116">
        <v>0</v>
      </c>
      <c r="O1642" s="116">
        <v>0</v>
      </c>
      <c r="P1642" s="116">
        <v>0</v>
      </c>
      <c r="Q1642" s="27" t="str">
        <f t="shared" si="372"/>
        <v>Registered</v>
      </c>
      <c r="R1642" s="94">
        <f t="shared" si="373"/>
        <v>1</v>
      </c>
      <c r="S1642" s="95"/>
      <c r="T1642" s="117">
        <f t="shared" si="383"/>
        <v>0</v>
      </c>
      <c r="U1642" s="117">
        <f t="shared" si="384"/>
        <v>0</v>
      </c>
    </row>
    <row r="1643" spans="1:21" x14ac:dyDescent="0.3">
      <c r="A1643" s="114">
        <v>2760</v>
      </c>
      <c r="B1643" s="114" t="s">
        <v>1719</v>
      </c>
      <c r="C1643" s="114" t="s">
        <v>84</v>
      </c>
      <c r="D1643" s="114" t="s">
        <v>5281</v>
      </c>
      <c r="E1643" s="114" t="s">
        <v>5282</v>
      </c>
      <c r="F1643" s="115">
        <v>44103</v>
      </c>
      <c r="G1643" s="114" t="s">
        <v>5193</v>
      </c>
      <c r="H1643" s="116">
        <v>4366800</v>
      </c>
      <c r="I1643" s="116">
        <v>4366800</v>
      </c>
      <c r="J1643" s="116">
        <v>4366800</v>
      </c>
      <c r="K1643" s="116">
        <v>0</v>
      </c>
      <c r="L1643" s="116">
        <v>0</v>
      </c>
      <c r="M1643" s="116">
        <v>0</v>
      </c>
      <c r="N1643" s="116">
        <v>0</v>
      </c>
      <c r="O1643" s="116">
        <v>0</v>
      </c>
      <c r="P1643" s="116">
        <v>0</v>
      </c>
      <c r="Q1643" s="27" t="str">
        <f t="shared" si="372"/>
        <v>Registered</v>
      </c>
      <c r="R1643" s="94">
        <f t="shared" si="373"/>
        <v>1</v>
      </c>
      <c r="S1643" s="95"/>
      <c r="T1643" s="117">
        <f t="shared" si="383"/>
        <v>0</v>
      </c>
      <c r="U1643" s="117">
        <f t="shared" si="384"/>
        <v>0</v>
      </c>
    </row>
    <row r="1644" spans="1:21" x14ac:dyDescent="0.3">
      <c r="A1644" s="114">
        <v>2761</v>
      </c>
      <c r="B1644" s="114" t="s">
        <v>1719</v>
      </c>
      <c r="C1644" s="114" t="s">
        <v>84</v>
      </c>
      <c r="D1644" s="114" t="s">
        <v>5283</v>
      </c>
      <c r="E1644" s="114" t="s">
        <v>5284</v>
      </c>
      <c r="F1644" s="115">
        <v>44847</v>
      </c>
      <c r="G1644" s="114" t="s">
        <v>5285</v>
      </c>
      <c r="H1644" s="116">
        <v>4040000</v>
      </c>
      <c r="I1644" s="116">
        <v>4040000</v>
      </c>
      <c r="J1644" s="116">
        <v>4040000</v>
      </c>
      <c r="K1644" s="116">
        <v>0</v>
      </c>
      <c r="L1644" s="116">
        <v>0</v>
      </c>
      <c r="M1644" s="116">
        <v>0</v>
      </c>
      <c r="N1644" s="116">
        <v>0</v>
      </c>
      <c r="O1644" s="116">
        <v>0</v>
      </c>
      <c r="P1644" s="116">
        <v>0</v>
      </c>
      <c r="Q1644" s="27" t="str">
        <f t="shared" si="372"/>
        <v>Registered</v>
      </c>
      <c r="R1644" s="94">
        <f t="shared" si="373"/>
        <v>1</v>
      </c>
      <c r="S1644" s="95"/>
      <c r="T1644" s="117">
        <f t="shared" si="383"/>
        <v>0</v>
      </c>
      <c r="U1644" s="117">
        <f t="shared" si="384"/>
        <v>0</v>
      </c>
    </row>
    <row r="1645" spans="1:21" x14ac:dyDescent="0.3">
      <c r="A1645" s="114">
        <v>2762</v>
      </c>
      <c r="B1645" s="114" t="s">
        <v>1719</v>
      </c>
      <c r="C1645" s="114" t="s">
        <v>84</v>
      </c>
      <c r="D1645" s="114" t="s">
        <v>5286</v>
      </c>
      <c r="E1645" s="114" t="s">
        <v>5284</v>
      </c>
      <c r="F1645" s="115">
        <v>44761</v>
      </c>
      <c r="G1645" s="114" t="s">
        <v>5159</v>
      </c>
      <c r="H1645" s="116">
        <v>4040400</v>
      </c>
      <c r="I1645" s="116">
        <v>4040400</v>
      </c>
      <c r="J1645" s="116">
        <v>4040400</v>
      </c>
      <c r="K1645" s="116">
        <v>0</v>
      </c>
      <c r="L1645" s="116">
        <v>0</v>
      </c>
      <c r="M1645" s="116">
        <v>0</v>
      </c>
      <c r="N1645" s="116">
        <v>0</v>
      </c>
      <c r="O1645" s="116">
        <v>0</v>
      </c>
      <c r="P1645" s="116">
        <v>0</v>
      </c>
      <c r="Q1645" s="27" t="str">
        <f t="shared" si="372"/>
        <v>Registered</v>
      </c>
      <c r="R1645" s="94">
        <f t="shared" si="373"/>
        <v>1</v>
      </c>
      <c r="S1645" s="95"/>
      <c r="T1645" s="117">
        <f t="shared" si="383"/>
        <v>0</v>
      </c>
      <c r="U1645" s="117">
        <f t="shared" si="384"/>
        <v>0</v>
      </c>
    </row>
    <row r="1646" spans="1:21" x14ac:dyDescent="0.3">
      <c r="A1646" s="114">
        <v>2763</v>
      </c>
      <c r="B1646" s="114" t="s">
        <v>1719</v>
      </c>
      <c r="C1646" s="114" t="s">
        <v>84</v>
      </c>
      <c r="D1646" s="114" t="s">
        <v>5287</v>
      </c>
      <c r="E1646" s="114" t="s">
        <v>5288</v>
      </c>
      <c r="F1646" s="115">
        <v>45695</v>
      </c>
      <c r="G1646" s="114" t="s">
        <v>5289</v>
      </c>
      <c r="H1646" s="116">
        <v>4000000</v>
      </c>
      <c r="I1646" s="116">
        <v>4000000</v>
      </c>
      <c r="J1646" s="116">
        <v>4000000</v>
      </c>
      <c r="K1646" s="116">
        <v>0</v>
      </c>
      <c r="L1646" s="116">
        <v>0</v>
      </c>
      <c r="M1646" s="116">
        <v>0</v>
      </c>
      <c r="N1646" s="116">
        <v>0</v>
      </c>
      <c r="O1646" s="116">
        <v>0</v>
      </c>
      <c r="P1646" s="116">
        <v>0</v>
      </c>
      <c r="Q1646" s="27" t="str">
        <f t="shared" si="372"/>
        <v>Registered</v>
      </c>
      <c r="R1646" s="94">
        <f t="shared" si="373"/>
        <v>1</v>
      </c>
      <c r="S1646" s="95"/>
      <c r="T1646" s="117">
        <f t="shared" si="383"/>
        <v>0</v>
      </c>
      <c r="U1646" s="117">
        <f t="shared" si="384"/>
        <v>0</v>
      </c>
    </row>
    <row r="1647" spans="1:21" x14ac:dyDescent="0.3">
      <c r="A1647" s="114">
        <v>2764</v>
      </c>
      <c r="B1647" s="114" t="s">
        <v>1719</v>
      </c>
      <c r="C1647" s="114" t="s">
        <v>84</v>
      </c>
      <c r="D1647" s="114" t="s">
        <v>5290</v>
      </c>
      <c r="E1647" s="114" t="s">
        <v>5078</v>
      </c>
      <c r="F1647" s="115">
        <v>44377</v>
      </c>
      <c r="G1647" s="114" t="s">
        <v>5291</v>
      </c>
      <c r="H1647" s="116">
        <v>6552000</v>
      </c>
      <c r="I1647" s="116">
        <v>6552000</v>
      </c>
      <c r="J1647" s="116">
        <v>6552000</v>
      </c>
      <c r="K1647" s="116">
        <v>0</v>
      </c>
      <c r="L1647" s="116">
        <v>0</v>
      </c>
      <c r="M1647" s="116">
        <v>0</v>
      </c>
      <c r="N1647" s="116">
        <v>0</v>
      </c>
      <c r="O1647" s="116">
        <v>0</v>
      </c>
      <c r="P1647" s="116">
        <v>0</v>
      </c>
      <c r="Q1647" s="27" t="str">
        <f t="shared" si="372"/>
        <v>Registered</v>
      </c>
      <c r="R1647" s="94">
        <f t="shared" si="373"/>
        <v>1</v>
      </c>
      <c r="S1647" s="95"/>
      <c r="T1647" s="117">
        <f t="shared" si="383"/>
        <v>0</v>
      </c>
      <c r="U1647" s="117">
        <f t="shared" si="384"/>
        <v>0</v>
      </c>
    </row>
    <row r="1648" spans="1:21" x14ac:dyDescent="0.3">
      <c r="A1648" s="114">
        <v>2765</v>
      </c>
      <c r="B1648" s="114" t="s">
        <v>1719</v>
      </c>
      <c r="C1648" s="114" t="s">
        <v>84</v>
      </c>
      <c r="D1648" s="114" t="s">
        <v>5292</v>
      </c>
      <c r="E1648" s="114" t="s">
        <v>5078</v>
      </c>
      <c r="F1648" s="115">
        <v>44377</v>
      </c>
      <c r="G1648" s="114" t="s">
        <v>5291</v>
      </c>
      <c r="H1648" s="116">
        <v>6552000</v>
      </c>
      <c r="I1648" s="116">
        <v>6552000</v>
      </c>
      <c r="J1648" s="116">
        <v>6552000</v>
      </c>
      <c r="K1648" s="116">
        <v>0</v>
      </c>
      <c r="L1648" s="116">
        <v>0</v>
      </c>
      <c r="M1648" s="116">
        <v>0</v>
      </c>
      <c r="N1648" s="116">
        <v>0</v>
      </c>
      <c r="O1648" s="116">
        <v>0</v>
      </c>
      <c r="P1648" s="116">
        <v>0</v>
      </c>
      <c r="Q1648" s="27" t="str">
        <f t="shared" si="372"/>
        <v>Registered</v>
      </c>
      <c r="R1648" s="94">
        <f t="shared" si="373"/>
        <v>1</v>
      </c>
      <c r="S1648" s="95"/>
      <c r="T1648" s="117">
        <f t="shared" si="383"/>
        <v>0</v>
      </c>
      <c r="U1648" s="117">
        <f t="shared" si="384"/>
        <v>0</v>
      </c>
    </row>
    <row r="1649" spans="1:21" x14ac:dyDescent="0.3">
      <c r="A1649" s="114">
        <v>2766</v>
      </c>
      <c r="B1649" s="114" t="s">
        <v>1719</v>
      </c>
      <c r="C1649" s="114" t="s">
        <v>84</v>
      </c>
      <c r="D1649" s="114" t="s">
        <v>5293</v>
      </c>
      <c r="E1649" s="114" t="s">
        <v>5078</v>
      </c>
      <c r="F1649" s="115">
        <v>44377</v>
      </c>
      <c r="G1649" s="114" t="s">
        <v>5291</v>
      </c>
      <c r="H1649" s="116">
        <v>6552000</v>
      </c>
      <c r="I1649" s="116">
        <v>6552000</v>
      </c>
      <c r="J1649" s="116">
        <v>6552000</v>
      </c>
      <c r="K1649" s="116">
        <v>0</v>
      </c>
      <c r="L1649" s="116">
        <v>0</v>
      </c>
      <c r="M1649" s="116">
        <v>0</v>
      </c>
      <c r="N1649" s="116">
        <v>0</v>
      </c>
      <c r="O1649" s="116">
        <v>0</v>
      </c>
      <c r="P1649" s="116">
        <v>0</v>
      </c>
      <c r="Q1649" s="27" t="str">
        <f t="shared" si="372"/>
        <v>Registered</v>
      </c>
      <c r="R1649" s="94">
        <f t="shared" si="373"/>
        <v>1</v>
      </c>
      <c r="S1649" s="95"/>
      <c r="T1649" s="117">
        <f t="shared" si="383"/>
        <v>0</v>
      </c>
      <c r="U1649" s="117">
        <f t="shared" si="384"/>
        <v>0</v>
      </c>
    </row>
    <row r="1650" spans="1:21" x14ac:dyDescent="0.3">
      <c r="A1650" s="114">
        <v>2767</v>
      </c>
      <c r="B1650" s="114" t="s">
        <v>1719</v>
      </c>
      <c r="C1650" s="114" t="s">
        <v>84</v>
      </c>
      <c r="D1650" s="114" t="s">
        <v>5294</v>
      </c>
      <c r="E1650" s="114" t="s">
        <v>5295</v>
      </c>
      <c r="F1650" s="115">
        <v>45726</v>
      </c>
      <c r="G1650" s="114" t="s">
        <v>2784</v>
      </c>
      <c r="H1650" s="116">
        <v>4000000</v>
      </c>
      <c r="I1650" s="116">
        <v>4000000</v>
      </c>
      <c r="J1650" s="116">
        <v>4000000</v>
      </c>
      <c r="K1650" s="116">
        <v>0</v>
      </c>
      <c r="L1650" s="116">
        <v>0</v>
      </c>
      <c r="M1650" s="116">
        <v>0</v>
      </c>
      <c r="N1650" s="116">
        <v>0</v>
      </c>
      <c r="O1650" s="116">
        <v>0</v>
      </c>
      <c r="P1650" s="116">
        <v>0</v>
      </c>
      <c r="Q1650" s="27" t="str">
        <f t="shared" si="372"/>
        <v>Registered</v>
      </c>
      <c r="R1650" s="94">
        <f t="shared" si="373"/>
        <v>1</v>
      </c>
      <c r="S1650" s="95"/>
      <c r="T1650" s="117">
        <f t="shared" si="383"/>
        <v>0</v>
      </c>
      <c r="U1650" s="117">
        <f t="shared" si="384"/>
        <v>0</v>
      </c>
    </row>
    <row r="1651" spans="1:21" x14ac:dyDescent="0.3">
      <c r="A1651" s="114">
        <v>2768</v>
      </c>
      <c r="B1651" s="114" t="s">
        <v>1719</v>
      </c>
      <c r="C1651" s="114" t="s">
        <v>84</v>
      </c>
      <c r="D1651" s="114" t="s">
        <v>5296</v>
      </c>
      <c r="E1651" s="114" t="s">
        <v>5297</v>
      </c>
      <c r="F1651" s="115">
        <v>45226</v>
      </c>
      <c r="G1651" s="114" t="s">
        <v>3086</v>
      </c>
      <c r="H1651" s="116">
        <v>2500000</v>
      </c>
      <c r="I1651" s="116">
        <v>2500000</v>
      </c>
      <c r="J1651" s="116">
        <v>2500000</v>
      </c>
      <c r="K1651" s="116">
        <v>0</v>
      </c>
      <c r="L1651" s="116">
        <v>0</v>
      </c>
      <c r="M1651" s="116">
        <v>0</v>
      </c>
      <c r="N1651" s="116">
        <v>0</v>
      </c>
      <c r="O1651" s="116">
        <v>0</v>
      </c>
      <c r="P1651" s="116">
        <v>0</v>
      </c>
      <c r="Q1651" s="27" t="str">
        <f t="shared" si="372"/>
        <v>Registered</v>
      </c>
      <c r="R1651" s="94">
        <f t="shared" si="373"/>
        <v>1</v>
      </c>
      <c r="S1651" s="95"/>
      <c r="T1651" s="117">
        <f t="shared" si="383"/>
        <v>0</v>
      </c>
      <c r="U1651" s="117">
        <f t="shared" si="384"/>
        <v>0</v>
      </c>
    </row>
    <row r="1652" spans="1:21" x14ac:dyDescent="0.3">
      <c r="A1652" s="114">
        <v>2769</v>
      </c>
      <c r="B1652" s="114" t="s">
        <v>1719</v>
      </c>
      <c r="C1652" s="114" t="s">
        <v>84</v>
      </c>
      <c r="D1652" s="114" t="s">
        <v>5298</v>
      </c>
      <c r="E1652" s="114" t="s">
        <v>5299</v>
      </c>
      <c r="F1652" s="115">
        <v>45930</v>
      </c>
      <c r="G1652" s="114" t="s">
        <v>3685</v>
      </c>
      <c r="H1652" s="116">
        <v>4000000</v>
      </c>
      <c r="I1652" s="116">
        <v>4000000</v>
      </c>
      <c r="J1652" s="116">
        <v>4000000</v>
      </c>
      <c r="K1652" s="116">
        <v>0</v>
      </c>
      <c r="L1652" s="116">
        <v>0</v>
      </c>
      <c r="M1652" s="116">
        <v>0</v>
      </c>
      <c r="N1652" s="116">
        <v>0</v>
      </c>
      <c r="O1652" s="116">
        <v>0</v>
      </c>
      <c r="P1652" s="116">
        <v>0</v>
      </c>
      <c r="Q1652" s="27" t="str">
        <f t="shared" si="372"/>
        <v>Registered</v>
      </c>
      <c r="R1652" s="94">
        <f t="shared" si="373"/>
        <v>1</v>
      </c>
      <c r="S1652" s="95"/>
      <c r="T1652" s="117">
        <f t="shared" si="383"/>
        <v>0</v>
      </c>
      <c r="U1652" s="117">
        <f t="shared" si="384"/>
        <v>0</v>
      </c>
    </row>
    <row r="1653" spans="1:21" x14ac:dyDescent="0.3">
      <c r="A1653" s="114">
        <v>2770</v>
      </c>
      <c r="B1653" s="114" t="s">
        <v>1719</v>
      </c>
      <c r="C1653" s="114" t="s">
        <v>84</v>
      </c>
      <c r="D1653" s="114" t="s">
        <v>1750</v>
      </c>
      <c r="E1653" s="114" t="s">
        <v>1751</v>
      </c>
      <c r="F1653" s="115">
        <v>45930</v>
      </c>
      <c r="G1653" s="114" t="s">
        <v>1464</v>
      </c>
      <c r="H1653" s="116">
        <v>4000000</v>
      </c>
      <c r="I1653" s="116">
        <v>4000000</v>
      </c>
      <c r="J1653" s="116">
        <v>4000000</v>
      </c>
      <c r="K1653" s="116">
        <v>0</v>
      </c>
      <c r="L1653" s="116">
        <v>0</v>
      </c>
      <c r="M1653" s="116">
        <v>0</v>
      </c>
      <c r="N1653" s="116">
        <v>0</v>
      </c>
      <c r="O1653" s="116">
        <v>0</v>
      </c>
      <c r="P1653" s="116">
        <v>0</v>
      </c>
      <c r="Q1653" s="27" t="str">
        <f t="shared" si="372"/>
        <v>Registered</v>
      </c>
      <c r="R1653" s="94">
        <f t="shared" si="373"/>
        <v>1</v>
      </c>
      <c r="S1653" s="95"/>
      <c r="T1653" s="117">
        <f t="shared" si="383"/>
        <v>0</v>
      </c>
      <c r="U1653" s="117">
        <f t="shared" si="384"/>
        <v>0</v>
      </c>
    </row>
    <row r="1654" spans="1:21" x14ac:dyDescent="0.3">
      <c r="A1654" s="114">
        <v>2771</v>
      </c>
      <c r="B1654" s="114" t="s">
        <v>1719</v>
      </c>
      <c r="C1654" s="114" t="s">
        <v>84</v>
      </c>
      <c r="D1654" s="114" t="s">
        <v>5300</v>
      </c>
      <c r="E1654" s="114" t="s">
        <v>5301</v>
      </c>
      <c r="F1654" s="115">
        <v>45226</v>
      </c>
      <c r="G1654" s="114" t="s">
        <v>5105</v>
      </c>
      <c r="H1654" s="116">
        <v>2500000</v>
      </c>
      <c r="I1654" s="116">
        <v>2500000</v>
      </c>
      <c r="J1654" s="116">
        <v>2500000</v>
      </c>
      <c r="K1654" s="116">
        <v>0</v>
      </c>
      <c r="L1654" s="116">
        <v>0</v>
      </c>
      <c r="M1654" s="116">
        <v>0</v>
      </c>
      <c r="N1654" s="116">
        <v>0</v>
      </c>
      <c r="O1654" s="116">
        <v>0</v>
      </c>
      <c r="P1654" s="116">
        <v>0</v>
      </c>
      <c r="Q1654" s="27" t="str">
        <f t="shared" si="372"/>
        <v>Registered</v>
      </c>
      <c r="R1654" s="94">
        <f t="shared" si="373"/>
        <v>1</v>
      </c>
      <c r="S1654" s="95"/>
      <c r="T1654" s="117">
        <f t="shared" si="383"/>
        <v>0</v>
      </c>
      <c r="U1654" s="117">
        <f t="shared" si="384"/>
        <v>0</v>
      </c>
    </row>
    <row r="1655" spans="1:21" x14ac:dyDescent="0.3">
      <c r="A1655" s="114">
        <v>2772</v>
      </c>
      <c r="B1655" s="114" t="s">
        <v>1719</v>
      </c>
      <c r="C1655" s="114" t="s">
        <v>84</v>
      </c>
      <c r="D1655" s="114" t="s">
        <v>5302</v>
      </c>
      <c r="E1655" s="114" t="s">
        <v>5303</v>
      </c>
      <c r="F1655" s="115">
        <v>42424</v>
      </c>
      <c r="G1655" s="114" t="s">
        <v>5304</v>
      </c>
      <c r="H1655" s="116">
        <v>4650000</v>
      </c>
      <c r="I1655" s="116">
        <v>4650000</v>
      </c>
      <c r="J1655" s="116">
        <v>4650000</v>
      </c>
      <c r="K1655" s="116">
        <v>0</v>
      </c>
      <c r="L1655" s="116">
        <v>0</v>
      </c>
      <c r="M1655" s="116">
        <v>0</v>
      </c>
      <c r="N1655" s="116">
        <v>0</v>
      </c>
      <c r="O1655" s="116">
        <v>0</v>
      </c>
      <c r="P1655" s="116">
        <v>0</v>
      </c>
      <c r="Q1655" s="27" t="str">
        <f t="shared" si="372"/>
        <v>Registered</v>
      </c>
      <c r="R1655" s="94">
        <f t="shared" si="373"/>
        <v>1</v>
      </c>
      <c r="S1655" s="95"/>
      <c r="T1655" s="117">
        <f t="shared" si="383"/>
        <v>0</v>
      </c>
      <c r="U1655" s="117">
        <f t="shared" si="384"/>
        <v>0</v>
      </c>
    </row>
    <row r="1656" spans="1:21" x14ac:dyDescent="0.3">
      <c r="A1656" s="114">
        <v>2773</v>
      </c>
      <c r="B1656" s="114" t="s">
        <v>1719</v>
      </c>
      <c r="C1656" s="114" t="s">
        <v>84</v>
      </c>
      <c r="D1656" s="114" t="s">
        <v>5305</v>
      </c>
      <c r="E1656" s="114" t="s">
        <v>5306</v>
      </c>
      <c r="F1656" s="115">
        <v>45764</v>
      </c>
      <c r="G1656" s="114" t="s">
        <v>5307</v>
      </c>
      <c r="H1656" s="116">
        <v>4000000</v>
      </c>
      <c r="I1656" s="116">
        <v>4000000</v>
      </c>
      <c r="J1656" s="116">
        <v>4000000</v>
      </c>
      <c r="K1656" s="116">
        <v>0</v>
      </c>
      <c r="L1656" s="116">
        <v>0</v>
      </c>
      <c r="M1656" s="116">
        <v>0</v>
      </c>
      <c r="N1656" s="116">
        <v>0</v>
      </c>
      <c r="O1656" s="116">
        <v>0</v>
      </c>
      <c r="P1656" s="116">
        <v>0</v>
      </c>
      <c r="Q1656" s="27" t="str">
        <f t="shared" si="372"/>
        <v>Registered</v>
      </c>
      <c r="R1656" s="94">
        <f t="shared" si="373"/>
        <v>1</v>
      </c>
      <c r="S1656" s="95"/>
      <c r="T1656" s="117">
        <f t="shared" si="383"/>
        <v>0</v>
      </c>
      <c r="U1656" s="117">
        <f t="shared" si="384"/>
        <v>0</v>
      </c>
    </row>
    <row r="1657" spans="1:21" x14ac:dyDescent="0.3">
      <c r="A1657" s="114">
        <v>2774</v>
      </c>
      <c r="B1657" s="114" t="s">
        <v>1719</v>
      </c>
      <c r="C1657" s="114" t="s">
        <v>84</v>
      </c>
      <c r="D1657" s="114" t="s">
        <v>1720</v>
      </c>
      <c r="E1657" s="114" t="s">
        <v>1721</v>
      </c>
      <c r="F1657" s="115">
        <v>46031</v>
      </c>
      <c r="G1657" s="114" t="s">
        <v>1694</v>
      </c>
      <c r="H1657" s="116">
        <v>4000000</v>
      </c>
      <c r="I1657" s="116">
        <v>4000000</v>
      </c>
      <c r="J1657" s="116">
        <v>4000000</v>
      </c>
      <c r="K1657" s="116">
        <v>0</v>
      </c>
      <c r="L1657" s="116">
        <v>0</v>
      </c>
      <c r="M1657" s="116">
        <v>0</v>
      </c>
      <c r="N1657" s="116">
        <v>0</v>
      </c>
      <c r="O1657" s="116">
        <v>0</v>
      </c>
      <c r="P1657" s="116">
        <v>0</v>
      </c>
      <c r="Q1657" s="27" t="str">
        <f t="shared" si="372"/>
        <v>Registered</v>
      </c>
      <c r="R1657" s="94">
        <f t="shared" si="373"/>
        <v>1</v>
      </c>
      <c r="S1657" s="95"/>
      <c r="T1657" s="117">
        <f t="shared" si="383"/>
        <v>0</v>
      </c>
      <c r="U1657" s="117">
        <f t="shared" si="384"/>
        <v>0</v>
      </c>
    </row>
    <row r="1658" spans="1:21" x14ac:dyDescent="0.3">
      <c r="A1658" s="114">
        <v>2775</v>
      </c>
      <c r="B1658" s="114" t="s">
        <v>1719</v>
      </c>
      <c r="C1658" s="114" t="s">
        <v>84</v>
      </c>
      <c r="D1658" s="114" t="s">
        <v>5308</v>
      </c>
      <c r="E1658" s="114" t="s">
        <v>5301</v>
      </c>
      <c r="F1658" s="115">
        <v>45226</v>
      </c>
      <c r="G1658" s="114" t="s">
        <v>5105</v>
      </c>
      <c r="H1658" s="116">
        <v>2500000</v>
      </c>
      <c r="I1658" s="116">
        <v>2500000</v>
      </c>
      <c r="J1658" s="116">
        <v>2500000</v>
      </c>
      <c r="K1658" s="116">
        <v>0</v>
      </c>
      <c r="L1658" s="116">
        <v>0</v>
      </c>
      <c r="M1658" s="116">
        <v>0</v>
      </c>
      <c r="N1658" s="116">
        <v>0</v>
      </c>
      <c r="O1658" s="116">
        <v>0</v>
      </c>
      <c r="P1658" s="116">
        <v>0</v>
      </c>
      <c r="Q1658" s="27" t="str">
        <f t="shared" si="372"/>
        <v>Registered</v>
      </c>
      <c r="R1658" s="94">
        <f t="shared" si="373"/>
        <v>1</v>
      </c>
      <c r="S1658" s="95"/>
      <c r="T1658" s="117">
        <f t="shared" si="383"/>
        <v>0</v>
      </c>
      <c r="U1658" s="117">
        <f t="shared" si="384"/>
        <v>0</v>
      </c>
    </row>
    <row r="1659" spans="1:21" x14ac:dyDescent="0.3">
      <c r="A1659" s="114">
        <v>2776</v>
      </c>
      <c r="B1659" s="114" t="s">
        <v>1719</v>
      </c>
      <c r="C1659" s="114" t="s">
        <v>84</v>
      </c>
      <c r="D1659" s="114" t="s">
        <v>5309</v>
      </c>
      <c r="E1659" s="114" t="s">
        <v>5310</v>
      </c>
      <c r="F1659" s="115">
        <v>45226</v>
      </c>
      <c r="G1659" s="114" t="s">
        <v>3086</v>
      </c>
      <c r="H1659" s="116">
        <v>2500000</v>
      </c>
      <c r="I1659" s="116">
        <v>2500000</v>
      </c>
      <c r="J1659" s="116">
        <v>2500000</v>
      </c>
      <c r="K1659" s="116">
        <v>0</v>
      </c>
      <c r="L1659" s="116">
        <v>0</v>
      </c>
      <c r="M1659" s="116">
        <v>0</v>
      </c>
      <c r="N1659" s="116">
        <v>0</v>
      </c>
      <c r="O1659" s="116">
        <v>0</v>
      </c>
      <c r="P1659" s="116">
        <v>0</v>
      </c>
      <c r="Q1659" s="27" t="str">
        <f t="shared" si="372"/>
        <v>Registered</v>
      </c>
      <c r="R1659" s="94">
        <f t="shared" si="373"/>
        <v>1</v>
      </c>
      <c r="S1659" s="95"/>
      <c r="T1659" s="117">
        <f t="shared" si="383"/>
        <v>0</v>
      </c>
      <c r="U1659" s="117">
        <f t="shared" si="384"/>
        <v>0</v>
      </c>
    </row>
    <row r="1660" spans="1:21" x14ac:dyDescent="0.3">
      <c r="A1660" s="114">
        <v>2777</v>
      </c>
      <c r="B1660" s="114" t="s">
        <v>1719</v>
      </c>
      <c r="C1660" s="114" t="s">
        <v>84</v>
      </c>
      <c r="D1660" s="114" t="s">
        <v>5311</v>
      </c>
      <c r="E1660" s="114" t="s">
        <v>5074</v>
      </c>
      <c r="F1660" s="115">
        <v>45891</v>
      </c>
      <c r="G1660" s="114" t="s">
        <v>5312</v>
      </c>
      <c r="H1660" s="116">
        <v>4043000</v>
      </c>
      <c r="I1660" s="116">
        <v>4043000</v>
      </c>
      <c r="J1660" s="116">
        <v>4043000</v>
      </c>
      <c r="K1660" s="116">
        <v>0</v>
      </c>
      <c r="L1660" s="116">
        <v>0</v>
      </c>
      <c r="M1660" s="116">
        <v>0</v>
      </c>
      <c r="N1660" s="116">
        <v>0</v>
      </c>
      <c r="O1660" s="116">
        <v>0</v>
      </c>
      <c r="P1660" s="116">
        <v>0</v>
      </c>
      <c r="Q1660" s="27" t="str">
        <f t="shared" si="372"/>
        <v>Registered</v>
      </c>
      <c r="R1660" s="94">
        <f t="shared" si="373"/>
        <v>1</v>
      </c>
      <c r="S1660" s="95"/>
      <c r="T1660" s="117">
        <f t="shared" si="383"/>
        <v>0</v>
      </c>
      <c r="U1660" s="117">
        <f t="shared" si="384"/>
        <v>0</v>
      </c>
    </row>
    <row r="1661" spans="1:21" x14ac:dyDescent="0.3">
      <c r="A1661" s="114">
        <v>2778</v>
      </c>
      <c r="B1661" s="114" t="s">
        <v>1719</v>
      </c>
      <c r="C1661" s="114" t="s">
        <v>84</v>
      </c>
      <c r="D1661" s="114" t="s">
        <v>5313</v>
      </c>
      <c r="E1661" s="114" t="s">
        <v>5297</v>
      </c>
      <c r="F1661" s="115">
        <v>45226</v>
      </c>
      <c r="G1661" s="114" t="s">
        <v>3086</v>
      </c>
      <c r="H1661" s="116">
        <v>2500000</v>
      </c>
      <c r="I1661" s="116">
        <v>2500000</v>
      </c>
      <c r="J1661" s="116">
        <v>2500000</v>
      </c>
      <c r="K1661" s="116">
        <v>0</v>
      </c>
      <c r="L1661" s="116">
        <v>0</v>
      </c>
      <c r="M1661" s="116">
        <v>0</v>
      </c>
      <c r="N1661" s="116">
        <v>0</v>
      </c>
      <c r="O1661" s="116">
        <v>0</v>
      </c>
      <c r="P1661" s="116">
        <v>0</v>
      </c>
      <c r="Q1661" s="27" t="str">
        <f t="shared" si="372"/>
        <v>Registered</v>
      </c>
      <c r="R1661" s="94">
        <f t="shared" si="373"/>
        <v>1</v>
      </c>
      <c r="S1661" s="95"/>
      <c r="T1661" s="117">
        <f t="shared" si="383"/>
        <v>0</v>
      </c>
      <c r="U1661" s="117">
        <f t="shared" si="384"/>
        <v>0</v>
      </c>
    </row>
    <row r="1662" spans="1:21" x14ac:dyDescent="0.3">
      <c r="A1662" s="114">
        <v>2779</v>
      </c>
      <c r="B1662" s="114" t="s">
        <v>1719</v>
      </c>
      <c r="C1662" s="114" t="s">
        <v>84</v>
      </c>
      <c r="D1662" s="114" t="s">
        <v>5314</v>
      </c>
      <c r="E1662" s="114" t="s">
        <v>5315</v>
      </c>
      <c r="F1662" s="115">
        <v>45948</v>
      </c>
      <c r="G1662" s="114" t="s">
        <v>3249</v>
      </c>
      <c r="H1662" s="116">
        <v>4000000</v>
      </c>
      <c r="I1662" s="116">
        <v>4000000</v>
      </c>
      <c r="J1662" s="116">
        <v>4000000</v>
      </c>
      <c r="K1662" s="116">
        <v>0</v>
      </c>
      <c r="L1662" s="116">
        <v>0</v>
      </c>
      <c r="M1662" s="116">
        <v>0</v>
      </c>
      <c r="N1662" s="116">
        <v>0</v>
      </c>
      <c r="O1662" s="116">
        <v>0</v>
      </c>
      <c r="P1662" s="116">
        <v>0</v>
      </c>
      <c r="Q1662" s="27" t="str">
        <f t="shared" si="372"/>
        <v>Registered</v>
      </c>
      <c r="R1662" s="94">
        <f t="shared" si="373"/>
        <v>1</v>
      </c>
      <c r="S1662" s="95"/>
      <c r="T1662" s="117">
        <f t="shared" si="383"/>
        <v>0</v>
      </c>
      <c r="U1662" s="117">
        <f t="shared" si="384"/>
        <v>0</v>
      </c>
    </row>
    <row r="1663" spans="1:21" x14ac:dyDescent="0.3">
      <c r="A1663" s="114">
        <v>2780</v>
      </c>
      <c r="B1663" s="114" t="s">
        <v>1719</v>
      </c>
      <c r="C1663" s="114" t="s">
        <v>84</v>
      </c>
      <c r="D1663" s="114" t="s">
        <v>5316</v>
      </c>
      <c r="E1663" s="114" t="s">
        <v>5317</v>
      </c>
      <c r="F1663" s="115">
        <v>44169</v>
      </c>
      <c r="G1663" s="114" t="s">
        <v>3146</v>
      </c>
      <c r="H1663" s="116">
        <v>4288150</v>
      </c>
      <c r="I1663" s="116">
        <v>4288150</v>
      </c>
      <c r="J1663" s="116">
        <v>4288150</v>
      </c>
      <c r="K1663" s="116">
        <v>0</v>
      </c>
      <c r="L1663" s="116">
        <v>0</v>
      </c>
      <c r="M1663" s="116">
        <v>0</v>
      </c>
      <c r="N1663" s="116">
        <v>0</v>
      </c>
      <c r="O1663" s="116">
        <v>0</v>
      </c>
      <c r="P1663" s="116">
        <v>0</v>
      </c>
      <c r="Q1663" s="27" t="str">
        <f t="shared" si="372"/>
        <v>Registered</v>
      </c>
      <c r="R1663" s="94">
        <f t="shared" si="373"/>
        <v>1</v>
      </c>
      <c r="S1663" s="95"/>
      <c r="T1663" s="117">
        <f t="shared" si="383"/>
        <v>0</v>
      </c>
      <c r="U1663" s="117">
        <f t="shared" si="384"/>
        <v>0</v>
      </c>
    </row>
    <row r="1664" spans="1:21" x14ac:dyDescent="0.3">
      <c r="A1664" s="114">
        <v>2781</v>
      </c>
      <c r="B1664" s="114" t="s">
        <v>1719</v>
      </c>
      <c r="C1664" s="114" t="s">
        <v>84</v>
      </c>
      <c r="D1664" s="114" t="s">
        <v>5318</v>
      </c>
      <c r="E1664" s="114" t="s">
        <v>5319</v>
      </c>
      <c r="F1664" s="115">
        <v>44357</v>
      </c>
      <c r="G1664" s="114" t="s">
        <v>5097</v>
      </c>
      <c r="H1664" s="116">
        <v>3772478</v>
      </c>
      <c r="I1664" s="116">
        <v>3772478</v>
      </c>
      <c r="J1664" s="116">
        <v>3772478</v>
      </c>
      <c r="K1664" s="116">
        <v>0</v>
      </c>
      <c r="L1664" s="116">
        <v>0</v>
      </c>
      <c r="M1664" s="116">
        <v>0</v>
      </c>
      <c r="N1664" s="116">
        <v>0</v>
      </c>
      <c r="O1664" s="116">
        <v>0</v>
      </c>
      <c r="P1664" s="116">
        <v>0</v>
      </c>
      <c r="Q1664" s="27" t="str">
        <f t="shared" si="372"/>
        <v>Registered</v>
      </c>
      <c r="R1664" s="94">
        <f t="shared" si="373"/>
        <v>1</v>
      </c>
      <c r="S1664" s="95"/>
      <c r="T1664" s="117">
        <f t="shared" si="383"/>
        <v>0</v>
      </c>
      <c r="U1664" s="117">
        <f t="shared" si="384"/>
        <v>0</v>
      </c>
    </row>
    <row r="1665" spans="1:21" x14ac:dyDescent="0.3">
      <c r="A1665" s="114">
        <v>2782</v>
      </c>
      <c r="B1665" s="114" t="s">
        <v>1719</v>
      </c>
      <c r="C1665" s="114" t="s">
        <v>84</v>
      </c>
      <c r="D1665" s="114" t="s">
        <v>5320</v>
      </c>
      <c r="E1665" s="114" t="s">
        <v>5321</v>
      </c>
      <c r="F1665" s="115">
        <v>44561</v>
      </c>
      <c r="G1665" s="114" t="s">
        <v>5322</v>
      </c>
      <c r="H1665" s="116">
        <v>3900000</v>
      </c>
      <c r="I1665" s="116">
        <v>3900000</v>
      </c>
      <c r="J1665" s="116">
        <v>3900000</v>
      </c>
      <c r="K1665" s="116">
        <v>0</v>
      </c>
      <c r="L1665" s="116">
        <v>0</v>
      </c>
      <c r="M1665" s="116">
        <v>0</v>
      </c>
      <c r="N1665" s="116">
        <v>0</v>
      </c>
      <c r="O1665" s="116">
        <v>0</v>
      </c>
      <c r="P1665" s="116">
        <v>0</v>
      </c>
      <c r="Q1665" s="27" t="str">
        <f t="shared" si="372"/>
        <v>Registered</v>
      </c>
      <c r="R1665" s="94">
        <f t="shared" si="373"/>
        <v>1</v>
      </c>
      <c r="S1665" s="95"/>
      <c r="T1665" s="117">
        <f t="shared" si="383"/>
        <v>0</v>
      </c>
      <c r="U1665" s="117">
        <f t="shared" si="384"/>
        <v>0</v>
      </c>
    </row>
    <row r="1666" spans="1:21" x14ac:dyDescent="0.3">
      <c r="A1666" s="114">
        <v>2783</v>
      </c>
      <c r="B1666" s="114" t="s">
        <v>1719</v>
      </c>
      <c r="C1666" s="114" t="s">
        <v>84</v>
      </c>
      <c r="D1666" s="114" t="s">
        <v>5323</v>
      </c>
      <c r="E1666" s="114" t="s">
        <v>5324</v>
      </c>
      <c r="F1666" s="115">
        <v>43794</v>
      </c>
      <c r="G1666" s="114" t="s">
        <v>5325</v>
      </c>
      <c r="H1666" s="116">
        <v>4859546</v>
      </c>
      <c r="I1666" s="116">
        <v>4859546</v>
      </c>
      <c r="J1666" s="116">
        <v>4859546</v>
      </c>
      <c r="K1666" s="116">
        <v>0</v>
      </c>
      <c r="L1666" s="116">
        <v>0</v>
      </c>
      <c r="M1666" s="116">
        <v>0</v>
      </c>
      <c r="N1666" s="116">
        <v>0</v>
      </c>
      <c r="O1666" s="116">
        <v>0</v>
      </c>
      <c r="P1666" s="116">
        <v>0</v>
      </c>
      <c r="Q1666" s="27" t="str">
        <f t="shared" ref="Q1666:Q1729" si="385">IF(G1666="01 Jan 1900","Unregistered","Registered")</f>
        <v>Registered</v>
      </c>
      <c r="R1666" s="94">
        <f t="shared" si="373"/>
        <v>1</v>
      </c>
      <c r="S1666" s="95"/>
      <c r="T1666" s="117">
        <f t="shared" si="383"/>
        <v>0</v>
      </c>
      <c r="U1666" s="117">
        <f t="shared" si="384"/>
        <v>0</v>
      </c>
    </row>
    <row r="1667" spans="1:21" x14ac:dyDescent="0.3">
      <c r="A1667" s="114">
        <v>2784</v>
      </c>
      <c r="B1667" s="114" t="s">
        <v>1719</v>
      </c>
      <c r="C1667" s="114" t="s">
        <v>84</v>
      </c>
      <c r="D1667" s="114" t="s">
        <v>5326</v>
      </c>
      <c r="E1667" s="114" t="s">
        <v>5284</v>
      </c>
      <c r="F1667" s="115">
        <v>45135</v>
      </c>
      <c r="G1667" s="114" t="s">
        <v>2732</v>
      </c>
      <c r="H1667" s="116">
        <v>4040000</v>
      </c>
      <c r="I1667" s="116">
        <v>4040000</v>
      </c>
      <c r="J1667" s="116">
        <v>4040000</v>
      </c>
      <c r="K1667" s="116">
        <v>0</v>
      </c>
      <c r="L1667" s="116">
        <v>0</v>
      </c>
      <c r="M1667" s="116">
        <v>0</v>
      </c>
      <c r="N1667" s="116">
        <v>0</v>
      </c>
      <c r="O1667" s="116">
        <v>0</v>
      </c>
      <c r="P1667" s="116">
        <v>0</v>
      </c>
      <c r="Q1667" s="27" t="str">
        <f t="shared" si="385"/>
        <v>Registered</v>
      </c>
      <c r="R1667" s="94">
        <f t="shared" si="373"/>
        <v>1</v>
      </c>
      <c r="S1667" s="95"/>
      <c r="T1667" s="117">
        <f t="shared" si="383"/>
        <v>0</v>
      </c>
      <c r="U1667" s="117">
        <f t="shared" si="384"/>
        <v>0</v>
      </c>
    </row>
    <row r="1668" spans="1:21" x14ac:dyDescent="0.3">
      <c r="A1668" s="114">
        <v>2785</v>
      </c>
      <c r="B1668" s="114" t="s">
        <v>1719</v>
      </c>
      <c r="C1668" s="114" t="s">
        <v>84</v>
      </c>
      <c r="D1668" s="114" t="s">
        <v>5327</v>
      </c>
      <c r="E1668" s="114" t="s">
        <v>5328</v>
      </c>
      <c r="F1668" s="115">
        <v>45729</v>
      </c>
      <c r="G1668" s="114" t="s">
        <v>2784</v>
      </c>
      <c r="H1668" s="116">
        <v>4000000</v>
      </c>
      <c r="I1668" s="116">
        <v>4000000</v>
      </c>
      <c r="J1668" s="116">
        <v>4000000</v>
      </c>
      <c r="K1668" s="116">
        <v>0</v>
      </c>
      <c r="L1668" s="116">
        <v>0</v>
      </c>
      <c r="M1668" s="116">
        <v>0</v>
      </c>
      <c r="N1668" s="116">
        <v>0</v>
      </c>
      <c r="O1668" s="116">
        <v>0</v>
      </c>
      <c r="P1668" s="116">
        <v>0</v>
      </c>
      <c r="Q1668" s="27" t="str">
        <f t="shared" si="385"/>
        <v>Registered</v>
      </c>
      <c r="R1668" s="94">
        <f t="shared" ref="R1668:R1731" si="386">(I1668/H1668)</f>
        <v>1</v>
      </c>
      <c r="S1668" s="95"/>
      <c r="T1668" s="117">
        <f t="shared" si="383"/>
        <v>0</v>
      </c>
      <c r="U1668" s="117">
        <f t="shared" si="384"/>
        <v>0</v>
      </c>
    </row>
    <row r="1669" spans="1:21" x14ac:dyDescent="0.3">
      <c r="A1669" s="114">
        <v>2786</v>
      </c>
      <c r="B1669" s="114" t="s">
        <v>1719</v>
      </c>
      <c r="C1669" s="114" t="s">
        <v>84</v>
      </c>
      <c r="D1669" s="114" t="s">
        <v>5329</v>
      </c>
      <c r="E1669" s="114" t="s">
        <v>5330</v>
      </c>
      <c r="F1669" s="115">
        <v>45226</v>
      </c>
      <c r="G1669" s="114" t="s">
        <v>3086</v>
      </c>
      <c r="H1669" s="116">
        <v>2500000</v>
      </c>
      <c r="I1669" s="116">
        <v>2500000</v>
      </c>
      <c r="J1669" s="116">
        <v>2500000</v>
      </c>
      <c r="K1669" s="116">
        <v>0</v>
      </c>
      <c r="L1669" s="116">
        <v>0</v>
      </c>
      <c r="M1669" s="116">
        <v>0</v>
      </c>
      <c r="N1669" s="116">
        <v>0</v>
      </c>
      <c r="O1669" s="116">
        <v>0</v>
      </c>
      <c r="P1669" s="116">
        <v>0</v>
      </c>
      <c r="Q1669" s="27" t="str">
        <f t="shared" si="385"/>
        <v>Registered</v>
      </c>
      <c r="R1669" s="94">
        <f t="shared" si="386"/>
        <v>1</v>
      </c>
      <c r="S1669" s="95"/>
      <c r="T1669" s="117">
        <f t="shared" si="383"/>
        <v>0</v>
      </c>
      <c r="U1669" s="117">
        <f t="shared" si="384"/>
        <v>0</v>
      </c>
    </row>
    <row r="1670" spans="1:21" x14ac:dyDescent="0.3">
      <c r="A1670" s="114">
        <v>2787</v>
      </c>
      <c r="B1670" s="114" t="s">
        <v>1719</v>
      </c>
      <c r="C1670" s="114" t="s">
        <v>84</v>
      </c>
      <c r="D1670" s="114" t="s">
        <v>5331</v>
      </c>
      <c r="E1670" s="114" t="s">
        <v>5083</v>
      </c>
      <c r="F1670" s="115">
        <v>42457</v>
      </c>
      <c r="G1670" s="114" t="s">
        <v>5332</v>
      </c>
      <c r="H1670" s="116">
        <v>4000000</v>
      </c>
      <c r="I1670" s="116">
        <v>4000000</v>
      </c>
      <c r="J1670" s="116">
        <v>4000000</v>
      </c>
      <c r="K1670" s="116">
        <v>0</v>
      </c>
      <c r="L1670" s="116">
        <v>0</v>
      </c>
      <c r="M1670" s="116">
        <v>0</v>
      </c>
      <c r="N1670" s="116">
        <v>0</v>
      </c>
      <c r="O1670" s="116">
        <v>0</v>
      </c>
      <c r="P1670" s="116">
        <v>0</v>
      </c>
      <c r="Q1670" s="27" t="str">
        <f t="shared" si="385"/>
        <v>Registered</v>
      </c>
      <c r="R1670" s="94">
        <f t="shared" si="386"/>
        <v>1</v>
      </c>
      <c r="S1670" s="95"/>
      <c r="T1670" s="117">
        <f t="shared" si="383"/>
        <v>0</v>
      </c>
      <c r="U1670" s="117">
        <f t="shared" si="384"/>
        <v>0</v>
      </c>
    </row>
    <row r="1671" spans="1:21" x14ac:dyDescent="0.3">
      <c r="A1671" s="114">
        <v>2788</v>
      </c>
      <c r="B1671" s="114" t="s">
        <v>1719</v>
      </c>
      <c r="C1671" s="114" t="s">
        <v>84</v>
      </c>
      <c r="D1671" s="114" t="s">
        <v>5333</v>
      </c>
      <c r="E1671" s="114" t="s">
        <v>5334</v>
      </c>
      <c r="F1671" s="115">
        <v>45136</v>
      </c>
      <c r="G1671" s="114" t="s">
        <v>3056</v>
      </c>
      <c r="H1671" s="116">
        <v>4904445</v>
      </c>
      <c r="I1671" s="116">
        <v>4904445</v>
      </c>
      <c r="J1671" s="116">
        <v>4904445</v>
      </c>
      <c r="K1671" s="116">
        <v>0</v>
      </c>
      <c r="L1671" s="116">
        <v>0</v>
      </c>
      <c r="M1671" s="116">
        <v>0</v>
      </c>
      <c r="N1671" s="116">
        <v>0</v>
      </c>
      <c r="O1671" s="116">
        <v>0</v>
      </c>
      <c r="P1671" s="116">
        <v>0</v>
      </c>
      <c r="Q1671" s="27" t="str">
        <f t="shared" si="385"/>
        <v>Registered</v>
      </c>
      <c r="R1671" s="94">
        <f t="shared" si="386"/>
        <v>1</v>
      </c>
      <c r="S1671" s="95"/>
      <c r="T1671" s="117">
        <f t="shared" si="383"/>
        <v>0</v>
      </c>
      <c r="U1671" s="117">
        <f t="shared" si="384"/>
        <v>0</v>
      </c>
    </row>
    <row r="1672" spans="1:21" x14ac:dyDescent="0.3">
      <c r="A1672" s="114">
        <v>2789</v>
      </c>
      <c r="B1672" s="114" t="s">
        <v>1719</v>
      </c>
      <c r="C1672" s="114" t="s">
        <v>84</v>
      </c>
      <c r="D1672" s="114" t="s">
        <v>5335</v>
      </c>
      <c r="E1672" s="114" t="s">
        <v>5076</v>
      </c>
      <c r="F1672" s="115">
        <v>43838</v>
      </c>
      <c r="G1672" s="114" t="s">
        <v>5336</v>
      </c>
      <c r="H1672" s="116">
        <v>4000000</v>
      </c>
      <c r="I1672" s="116">
        <v>4000000</v>
      </c>
      <c r="J1672" s="116">
        <v>4000000</v>
      </c>
      <c r="K1672" s="116">
        <v>0</v>
      </c>
      <c r="L1672" s="116">
        <v>0</v>
      </c>
      <c r="M1672" s="116">
        <v>0</v>
      </c>
      <c r="N1672" s="116">
        <v>0</v>
      </c>
      <c r="O1672" s="116">
        <v>0</v>
      </c>
      <c r="P1672" s="116">
        <v>0</v>
      </c>
      <c r="Q1672" s="27" t="str">
        <f t="shared" si="385"/>
        <v>Registered</v>
      </c>
      <c r="R1672" s="94">
        <f t="shared" si="386"/>
        <v>1</v>
      </c>
      <c r="S1672" s="95"/>
      <c r="T1672" s="117">
        <f t="shared" si="383"/>
        <v>0</v>
      </c>
      <c r="U1672" s="117">
        <f t="shared" si="384"/>
        <v>0</v>
      </c>
    </row>
    <row r="1673" spans="1:21" x14ac:dyDescent="0.3">
      <c r="A1673" s="114">
        <v>2790</v>
      </c>
      <c r="B1673" s="114" t="s">
        <v>1719</v>
      </c>
      <c r="C1673" s="114" t="s">
        <v>84</v>
      </c>
      <c r="D1673" s="114" t="s">
        <v>5337</v>
      </c>
      <c r="E1673" s="114" t="s">
        <v>5338</v>
      </c>
      <c r="F1673" s="115">
        <v>44043</v>
      </c>
      <c r="G1673" s="114" t="s">
        <v>5339</v>
      </c>
      <c r="H1673" s="116">
        <v>3960100</v>
      </c>
      <c r="I1673" s="116">
        <v>3960100</v>
      </c>
      <c r="J1673" s="116">
        <v>3960100</v>
      </c>
      <c r="K1673" s="116">
        <v>0</v>
      </c>
      <c r="L1673" s="116">
        <v>0</v>
      </c>
      <c r="M1673" s="116">
        <v>0</v>
      </c>
      <c r="N1673" s="116">
        <v>0</v>
      </c>
      <c r="O1673" s="116">
        <v>0</v>
      </c>
      <c r="P1673" s="116">
        <v>0</v>
      </c>
      <c r="Q1673" s="27" t="str">
        <f t="shared" si="385"/>
        <v>Registered</v>
      </c>
      <c r="R1673" s="94">
        <f t="shared" si="386"/>
        <v>1</v>
      </c>
      <c r="S1673" s="95"/>
      <c r="T1673" s="117">
        <f t="shared" si="383"/>
        <v>0</v>
      </c>
      <c r="U1673" s="117">
        <f t="shared" si="384"/>
        <v>0</v>
      </c>
    </row>
    <row r="1674" spans="1:21" x14ac:dyDescent="0.3">
      <c r="A1674" s="114">
        <v>10584</v>
      </c>
      <c r="B1674" s="114" t="s">
        <v>1719</v>
      </c>
      <c r="C1674" s="114" t="s">
        <v>84</v>
      </c>
      <c r="D1674" s="114" t="s">
        <v>9954</v>
      </c>
      <c r="E1674" s="114" t="s">
        <v>9955</v>
      </c>
      <c r="F1674" s="115">
        <v>42396</v>
      </c>
      <c r="G1674" s="114" t="s">
        <v>9956</v>
      </c>
      <c r="H1674" s="116">
        <v>4900000</v>
      </c>
      <c r="I1674" s="116">
        <v>4165000</v>
      </c>
      <c r="J1674" s="116">
        <v>4794025</v>
      </c>
      <c r="K1674" s="116">
        <v>-629025</v>
      </c>
      <c r="L1674" s="116">
        <v>0</v>
      </c>
      <c r="M1674" s="116">
        <v>0</v>
      </c>
      <c r="N1674" s="116">
        <v>0</v>
      </c>
      <c r="O1674" s="116">
        <v>0</v>
      </c>
      <c r="P1674" s="116">
        <v>0</v>
      </c>
      <c r="Q1674" s="27" t="str">
        <f t="shared" si="385"/>
        <v>Registered</v>
      </c>
      <c r="R1674" s="94">
        <f t="shared" si="386"/>
        <v>0.85</v>
      </c>
      <c r="S1674" s="95"/>
      <c r="T1674" s="117">
        <f t="shared" si="383"/>
        <v>0</v>
      </c>
      <c r="U1674" s="117">
        <f t="shared" si="384"/>
        <v>-629025</v>
      </c>
    </row>
    <row r="1675" spans="1:21" x14ac:dyDescent="0.3">
      <c r="A1675" s="114">
        <v>112</v>
      </c>
      <c r="B1675" s="114" t="s">
        <v>1657</v>
      </c>
      <c r="C1675" s="114" t="s">
        <v>1254</v>
      </c>
      <c r="D1675" s="114" t="s">
        <v>1658</v>
      </c>
      <c r="E1675" s="114" t="s">
        <v>1659</v>
      </c>
      <c r="F1675" s="115">
        <v>44517</v>
      </c>
      <c r="G1675" s="114" t="s">
        <v>1660</v>
      </c>
      <c r="H1675" s="116">
        <v>4495000</v>
      </c>
      <c r="I1675" s="116">
        <v>4495000</v>
      </c>
      <c r="J1675" s="116">
        <v>100000</v>
      </c>
      <c r="K1675" s="116">
        <v>4395000</v>
      </c>
      <c r="L1675" s="116">
        <v>0</v>
      </c>
      <c r="M1675" s="116">
        <v>0</v>
      </c>
      <c r="N1675" s="116">
        <v>0</v>
      </c>
      <c r="O1675" s="116">
        <v>0</v>
      </c>
      <c r="P1675" s="116">
        <v>4395000</v>
      </c>
      <c r="Q1675" s="27" t="str">
        <f t="shared" si="385"/>
        <v>Registered</v>
      </c>
      <c r="R1675" s="94">
        <f t="shared" si="386"/>
        <v>1</v>
      </c>
      <c r="S1675" s="95"/>
      <c r="T1675" s="117">
        <f t="shared" si="383"/>
        <v>4395000</v>
      </c>
      <c r="U1675" s="117">
        <f t="shared" si="384"/>
        <v>0</v>
      </c>
    </row>
    <row r="1676" spans="1:21" x14ac:dyDescent="0.3">
      <c r="A1676" s="114">
        <v>9573</v>
      </c>
      <c r="B1676" s="114" t="s">
        <v>1657</v>
      </c>
      <c r="C1676" s="114" t="s">
        <v>1254</v>
      </c>
      <c r="D1676" s="114" t="s">
        <v>8813</v>
      </c>
      <c r="E1676" s="114" t="s">
        <v>8814</v>
      </c>
      <c r="F1676" s="115">
        <v>44768</v>
      </c>
      <c r="G1676" s="114" t="s">
        <v>3567</v>
      </c>
      <c r="H1676" s="116">
        <v>4495000</v>
      </c>
      <c r="I1676" s="116">
        <v>4495000</v>
      </c>
      <c r="J1676" s="116">
        <v>4495000</v>
      </c>
      <c r="K1676" s="116">
        <v>0</v>
      </c>
      <c r="L1676" s="116">
        <v>0</v>
      </c>
      <c r="M1676" s="116">
        <v>0</v>
      </c>
      <c r="N1676" s="116">
        <v>0</v>
      </c>
      <c r="O1676" s="116">
        <v>0</v>
      </c>
      <c r="P1676" s="116">
        <v>0</v>
      </c>
      <c r="Q1676" s="27" t="str">
        <f t="shared" si="385"/>
        <v>Registered</v>
      </c>
      <c r="R1676" s="94">
        <f t="shared" si="386"/>
        <v>1</v>
      </c>
      <c r="S1676" s="95"/>
      <c r="T1676" s="117">
        <f t="shared" si="383"/>
        <v>0</v>
      </c>
      <c r="U1676" s="117">
        <f t="shared" si="384"/>
        <v>0</v>
      </c>
    </row>
    <row r="1677" spans="1:21" x14ac:dyDescent="0.3">
      <c r="A1677" s="114">
        <v>9574</v>
      </c>
      <c r="B1677" s="114" t="s">
        <v>1657</v>
      </c>
      <c r="C1677" s="114" t="s">
        <v>1254</v>
      </c>
      <c r="D1677" s="114" t="s">
        <v>8815</v>
      </c>
      <c r="E1677" s="114" t="s">
        <v>8816</v>
      </c>
      <c r="F1677" s="115">
        <v>44371</v>
      </c>
      <c r="G1677" s="114" t="s">
        <v>5089</v>
      </c>
      <c r="H1677" s="116">
        <v>4495000</v>
      </c>
      <c r="I1677" s="116">
        <v>4495000</v>
      </c>
      <c r="J1677" s="116">
        <v>4495000</v>
      </c>
      <c r="K1677" s="116">
        <v>0</v>
      </c>
      <c r="L1677" s="116">
        <v>0</v>
      </c>
      <c r="M1677" s="116">
        <v>0</v>
      </c>
      <c r="N1677" s="116">
        <v>0</v>
      </c>
      <c r="O1677" s="116">
        <v>0</v>
      </c>
      <c r="P1677" s="116">
        <v>0</v>
      </c>
      <c r="Q1677" s="27" t="str">
        <f t="shared" si="385"/>
        <v>Registered</v>
      </c>
      <c r="R1677" s="94">
        <f t="shared" si="386"/>
        <v>1</v>
      </c>
      <c r="S1677" s="95"/>
      <c r="T1677" s="117">
        <f t="shared" si="383"/>
        <v>0</v>
      </c>
      <c r="U1677" s="117">
        <f t="shared" si="384"/>
        <v>0</v>
      </c>
    </row>
    <row r="1678" spans="1:21" x14ac:dyDescent="0.3">
      <c r="A1678" s="114">
        <v>9575</v>
      </c>
      <c r="B1678" s="114" t="s">
        <v>1657</v>
      </c>
      <c r="C1678" s="114" t="s">
        <v>1254</v>
      </c>
      <c r="D1678" s="114" t="s">
        <v>8817</v>
      </c>
      <c r="E1678" s="114" t="s">
        <v>8615</v>
      </c>
      <c r="F1678" s="115">
        <v>45090</v>
      </c>
      <c r="G1678" s="114" t="s">
        <v>5358</v>
      </c>
      <c r="H1678" s="116">
        <v>4495000</v>
      </c>
      <c r="I1678" s="116">
        <v>4495000</v>
      </c>
      <c r="J1678" s="116">
        <v>4495000</v>
      </c>
      <c r="K1678" s="116">
        <v>0</v>
      </c>
      <c r="L1678" s="116">
        <v>0</v>
      </c>
      <c r="M1678" s="116">
        <v>0</v>
      </c>
      <c r="N1678" s="116">
        <v>0</v>
      </c>
      <c r="O1678" s="116">
        <v>0</v>
      </c>
      <c r="P1678" s="116">
        <v>0</v>
      </c>
      <c r="Q1678" s="27" t="str">
        <f t="shared" si="385"/>
        <v>Registered</v>
      </c>
      <c r="R1678" s="94">
        <f t="shared" si="386"/>
        <v>1</v>
      </c>
      <c r="S1678" s="95"/>
      <c r="T1678" s="117">
        <f t="shared" si="383"/>
        <v>0</v>
      </c>
      <c r="U1678" s="117">
        <f t="shared" si="384"/>
        <v>0</v>
      </c>
    </row>
    <row r="1679" spans="1:21" x14ac:dyDescent="0.3">
      <c r="A1679" s="114">
        <v>9576</v>
      </c>
      <c r="B1679" s="114" t="s">
        <v>1657</v>
      </c>
      <c r="C1679" s="114" t="s">
        <v>1254</v>
      </c>
      <c r="D1679" s="114" t="s">
        <v>8818</v>
      </c>
      <c r="E1679" s="114" t="s">
        <v>8819</v>
      </c>
      <c r="F1679" s="115">
        <v>45092</v>
      </c>
      <c r="G1679" s="114" t="s">
        <v>5358</v>
      </c>
      <c r="H1679" s="116">
        <v>4495000</v>
      </c>
      <c r="I1679" s="116">
        <v>4495000</v>
      </c>
      <c r="J1679" s="116">
        <v>4495000</v>
      </c>
      <c r="K1679" s="116">
        <v>0</v>
      </c>
      <c r="L1679" s="116">
        <v>0</v>
      </c>
      <c r="M1679" s="116">
        <v>0</v>
      </c>
      <c r="N1679" s="116">
        <v>0</v>
      </c>
      <c r="O1679" s="116">
        <v>0</v>
      </c>
      <c r="P1679" s="116">
        <v>0</v>
      </c>
      <c r="Q1679" s="27" t="str">
        <f t="shared" si="385"/>
        <v>Registered</v>
      </c>
      <c r="R1679" s="94">
        <f t="shared" si="386"/>
        <v>1</v>
      </c>
      <c r="S1679" s="95"/>
      <c r="T1679" s="117">
        <f t="shared" si="383"/>
        <v>0</v>
      </c>
      <c r="U1679" s="117">
        <f t="shared" si="384"/>
        <v>0</v>
      </c>
    </row>
    <row r="1680" spans="1:21" x14ac:dyDescent="0.3">
      <c r="A1680" s="114">
        <v>9577</v>
      </c>
      <c r="B1680" s="114" t="s">
        <v>1657</v>
      </c>
      <c r="C1680" s="114" t="s">
        <v>1254</v>
      </c>
      <c r="D1680" s="114" t="s">
        <v>8820</v>
      </c>
      <c r="E1680" s="114" t="s">
        <v>8821</v>
      </c>
      <c r="F1680" s="115">
        <v>45412</v>
      </c>
      <c r="G1680" s="114" t="s">
        <v>5547</v>
      </c>
      <c r="H1680" s="116">
        <v>5003640</v>
      </c>
      <c r="I1680" s="116">
        <v>5003640</v>
      </c>
      <c r="J1680" s="116">
        <v>5003640</v>
      </c>
      <c r="K1680" s="116">
        <v>0</v>
      </c>
      <c r="L1680" s="116">
        <v>0</v>
      </c>
      <c r="M1680" s="116">
        <v>0</v>
      </c>
      <c r="N1680" s="116">
        <v>0</v>
      </c>
      <c r="O1680" s="116">
        <v>0</v>
      </c>
      <c r="P1680" s="116">
        <v>0</v>
      </c>
      <c r="Q1680" s="27" t="str">
        <f t="shared" si="385"/>
        <v>Registered</v>
      </c>
      <c r="R1680" s="94">
        <f t="shared" si="386"/>
        <v>1</v>
      </c>
      <c r="S1680" s="95"/>
      <c r="T1680" s="117">
        <f t="shared" si="383"/>
        <v>0</v>
      </c>
      <c r="U1680" s="117">
        <f t="shared" si="384"/>
        <v>0</v>
      </c>
    </row>
    <row r="1681" spans="1:21" x14ac:dyDescent="0.3">
      <c r="A1681" s="114">
        <v>9578</v>
      </c>
      <c r="B1681" s="114" t="s">
        <v>1657</v>
      </c>
      <c r="C1681" s="114" t="s">
        <v>1254</v>
      </c>
      <c r="D1681" s="114" t="s">
        <v>8822</v>
      </c>
      <c r="E1681" s="114" t="s">
        <v>8823</v>
      </c>
      <c r="F1681" s="115">
        <v>45322</v>
      </c>
      <c r="G1681" s="114" t="s">
        <v>3765</v>
      </c>
      <c r="H1681" s="116">
        <v>4487040</v>
      </c>
      <c r="I1681" s="116">
        <v>4487040</v>
      </c>
      <c r="J1681" s="116">
        <v>4487040</v>
      </c>
      <c r="K1681" s="116">
        <v>0</v>
      </c>
      <c r="L1681" s="116">
        <v>0</v>
      </c>
      <c r="M1681" s="116">
        <v>0</v>
      </c>
      <c r="N1681" s="116">
        <v>0</v>
      </c>
      <c r="O1681" s="116">
        <v>0</v>
      </c>
      <c r="P1681" s="116">
        <v>0</v>
      </c>
      <c r="Q1681" s="27" t="str">
        <f t="shared" si="385"/>
        <v>Registered</v>
      </c>
      <c r="R1681" s="94">
        <f t="shared" si="386"/>
        <v>1</v>
      </c>
      <c r="S1681" s="95"/>
      <c r="T1681" s="117">
        <f t="shared" si="383"/>
        <v>0</v>
      </c>
      <c r="U1681" s="117">
        <f t="shared" si="384"/>
        <v>0</v>
      </c>
    </row>
    <row r="1682" spans="1:21" x14ac:dyDescent="0.3">
      <c r="A1682" s="114">
        <v>9579</v>
      </c>
      <c r="B1682" s="114" t="s">
        <v>1657</v>
      </c>
      <c r="C1682" s="114" t="s">
        <v>1254</v>
      </c>
      <c r="D1682" s="114" t="s">
        <v>8824</v>
      </c>
      <c r="E1682" s="114" t="s">
        <v>8640</v>
      </c>
      <c r="F1682" s="115">
        <v>45432</v>
      </c>
      <c r="G1682" s="114" t="s">
        <v>5437</v>
      </c>
      <c r="H1682" s="116">
        <v>4478265</v>
      </c>
      <c r="I1682" s="116">
        <v>4478265</v>
      </c>
      <c r="J1682" s="116">
        <v>4478265</v>
      </c>
      <c r="K1682" s="116">
        <v>0</v>
      </c>
      <c r="L1682" s="116">
        <v>0</v>
      </c>
      <c r="M1682" s="116">
        <v>0</v>
      </c>
      <c r="N1682" s="116">
        <v>0</v>
      </c>
      <c r="O1682" s="116">
        <v>0</v>
      </c>
      <c r="P1682" s="116">
        <v>0</v>
      </c>
      <c r="Q1682" s="27" t="str">
        <f t="shared" si="385"/>
        <v>Registered</v>
      </c>
      <c r="R1682" s="94">
        <f t="shared" si="386"/>
        <v>1</v>
      </c>
      <c r="S1682" s="95"/>
      <c r="T1682" s="117">
        <f t="shared" si="383"/>
        <v>0</v>
      </c>
      <c r="U1682" s="117">
        <f t="shared" si="384"/>
        <v>0</v>
      </c>
    </row>
    <row r="1683" spans="1:21" x14ac:dyDescent="0.3">
      <c r="A1683" s="114">
        <v>9580</v>
      </c>
      <c r="B1683" s="114" t="s">
        <v>1657</v>
      </c>
      <c r="C1683" s="114" t="s">
        <v>1254</v>
      </c>
      <c r="D1683" s="114" t="s">
        <v>8825</v>
      </c>
      <c r="E1683" s="114" t="s">
        <v>8826</v>
      </c>
      <c r="F1683" s="115">
        <v>45443</v>
      </c>
      <c r="G1683" s="114" t="s">
        <v>4827</v>
      </c>
      <c r="H1683" s="116">
        <v>5003100</v>
      </c>
      <c r="I1683" s="116">
        <v>5003100</v>
      </c>
      <c r="J1683" s="116">
        <v>5003100</v>
      </c>
      <c r="K1683" s="116">
        <v>0</v>
      </c>
      <c r="L1683" s="116">
        <v>0</v>
      </c>
      <c r="M1683" s="116">
        <v>0</v>
      </c>
      <c r="N1683" s="116">
        <v>0</v>
      </c>
      <c r="O1683" s="116">
        <v>0</v>
      </c>
      <c r="P1683" s="116">
        <v>0</v>
      </c>
      <c r="Q1683" s="27" t="str">
        <f t="shared" si="385"/>
        <v>Registered</v>
      </c>
      <c r="R1683" s="94">
        <f t="shared" si="386"/>
        <v>1</v>
      </c>
      <c r="S1683" s="95"/>
      <c r="T1683" s="117">
        <f t="shared" si="383"/>
        <v>0</v>
      </c>
      <c r="U1683" s="117">
        <f t="shared" si="384"/>
        <v>0</v>
      </c>
    </row>
    <row r="1684" spans="1:21" x14ac:dyDescent="0.3">
      <c r="A1684" s="114">
        <v>9581</v>
      </c>
      <c r="B1684" s="114" t="s">
        <v>1657</v>
      </c>
      <c r="C1684" s="114" t="s">
        <v>1254</v>
      </c>
      <c r="D1684" s="114" t="s">
        <v>8827</v>
      </c>
      <c r="E1684" s="114" t="s">
        <v>8828</v>
      </c>
      <c r="F1684" s="115">
        <v>45107</v>
      </c>
      <c r="G1684" s="114" t="s">
        <v>2842</v>
      </c>
      <c r="H1684" s="116">
        <v>4495000</v>
      </c>
      <c r="I1684" s="116">
        <v>4495000</v>
      </c>
      <c r="J1684" s="116">
        <v>4495000</v>
      </c>
      <c r="K1684" s="116">
        <v>0</v>
      </c>
      <c r="L1684" s="116">
        <v>0</v>
      </c>
      <c r="M1684" s="116">
        <v>0</v>
      </c>
      <c r="N1684" s="116">
        <v>0</v>
      </c>
      <c r="O1684" s="116">
        <v>0</v>
      </c>
      <c r="P1684" s="116">
        <v>0</v>
      </c>
      <c r="Q1684" s="27" t="str">
        <f t="shared" si="385"/>
        <v>Registered</v>
      </c>
      <c r="R1684" s="94">
        <f t="shared" si="386"/>
        <v>1</v>
      </c>
      <c r="S1684" s="95"/>
      <c r="T1684" s="117">
        <f t="shared" si="383"/>
        <v>0</v>
      </c>
      <c r="U1684" s="117">
        <f t="shared" si="384"/>
        <v>0</v>
      </c>
    </row>
    <row r="1685" spans="1:21" x14ac:dyDescent="0.3">
      <c r="A1685" s="114">
        <v>9582</v>
      </c>
      <c r="B1685" s="114" t="s">
        <v>1657</v>
      </c>
      <c r="C1685" s="114" t="s">
        <v>1254</v>
      </c>
      <c r="D1685" s="114" t="s">
        <v>8829</v>
      </c>
      <c r="E1685" s="114" t="s">
        <v>8830</v>
      </c>
      <c r="F1685" s="115">
        <v>44894</v>
      </c>
      <c r="G1685" s="114" t="s">
        <v>2427</v>
      </c>
      <c r="H1685" s="116">
        <v>4737850</v>
      </c>
      <c r="I1685" s="116">
        <v>4737850</v>
      </c>
      <c r="J1685" s="116">
        <v>4737850</v>
      </c>
      <c r="K1685" s="116">
        <v>0</v>
      </c>
      <c r="L1685" s="116">
        <v>0</v>
      </c>
      <c r="M1685" s="116">
        <v>0</v>
      </c>
      <c r="N1685" s="116">
        <v>0</v>
      </c>
      <c r="O1685" s="116">
        <v>0</v>
      </c>
      <c r="P1685" s="116">
        <v>0</v>
      </c>
      <c r="Q1685" s="27" t="str">
        <f t="shared" si="385"/>
        <v>Registered</v>
      </c>
      <c r="R1685" s="94">
        <f t="shared" si="386"/>
        <v>1</v>
      </c>
      <c r="S1685" s="95"/>
      <c r="T1685" s="117">
        <f t="shared" si="383"/>
        <v>0</v>
      </c>
      <c r="U1685" s="117">
        <f t="shared" si="384"/>
        <v>0</v>
      </c>
    </row>
    <row r="1686" spans="1:21" x14ac:dyDescent="0.3">
      <c r="A1686" s="114">
        <v>9583</v>
      </c>
      <c r="B1686" s="114" t="s">
        <v>1657</v>
      </c>
      <c r="C1686" s="114" t="s">
        <v>1254</v>
      </c>
      <c r="D1686" s="114" t="s">
        <v>8831</v>
      </c>
      <c r="E1686" s="114" t="s">
        <v>8832</v>
      </c>
      <c r="F1686" s="115">
        <v>44845</v>
      </c>
      <c r="G1686" s="114" t="s">
        <v>3758</v>
      </c>
      <c r="H1686" s="116">
        <v>4495000</v>
      </c>
      <c r="I1686" s="116">
        <v>4495000</v>
      </c>
      <c r="J1686" s="116">
        <v>4495000</v>
      </c>
      <c r="K1686" s="116">
        <v>0</v>
      </c>
      <c r="L1686" s="116">
        <v>0</v>
      </c>
      <c r="M1686" s="116">
        <v>0</v>
      </c>
      <c r="N1686" s="116">
        <v>0</v>
      </c>
      <c r="O1686" s="116">
        <v>0</v>
      </c>
      <c r="P1686" s="116">
        <v>0</v>
      </c>
      <c r="Q1686" s="27" t="str">
        <f t="shared" si="385"/>
        <v>Registered</v>
      </c>
      <c r="R1686" s="94">
        <f t="shared" si="386"/>
        <v>1</v>
      </c>
      <c r="S1686" s="95"/>
      <c r="T1686" s="117">
        <f t="shared" si="383"/>
        <v>0</v>
      </c>
      <c r="U1686" s="117">
        <f t="shared" si="384"/>
        <v>0</v>
      </c>
    </row>
    <row r="1687" spans="1:21" x14ac:dyDescent="0.3">
      <c r="A1687" s="114">
        <v>9584</v>
      </c>
      <c r="B1687" s="114" t="s">
        <v>1657</v>
      </c>
      <c r="C1687" s="114" t="s">
        <v>1254</v>
      </c>
      <c r="D1687" s="114" t="s">
        <v>8833</v>
      </c>
      <c r="E1687" s="114" t="s">
        <v>8834</v>
      </c>
      <c r="F1687" s="115">
        <v>45169</v>
      </c>
      <c r="G1687" s="114" t="s">
        <v>3001</v>
      </c>
      <c r="H1687" s="116">
        <v>4782375</v>
      </c>
      <c r="I1687" s="116">
        <v>4782375</v>
      </c>
      <c r="J1687" s="116">
        <v>4782375</v>
      </c>
      <c r="K1687" s="116">
        <v>0</v>
      </c>
      <c r="L1687" s="116">
        <v>0</v>
      </c>
      <c r="M1687" s="116">
        <v>0</v>
      </c>
      <c r="N1687" s="116">
        <v>0</v>
      </c>
      <c r="O1687" s="116">
        <v>0</v>
      </c>
      <c r="P1687" s="116">
        <v>0</v>
      </c>
      <c r="Q1687" s="27" t="str">
        <f t="shared" si="385"/>
        <v>Registered</v>
      </c>
      <c r="R1687" s="94">
        <f t="shared" si="386"/>
        <v>1</v>
      </c>
      <c r="S1687" s="95"/>
      <c r="T1687" s="117">
        <f t="shared" si="383"/>
        <v>0</v>
      </c>
      <c r="U1687" s="117">
        <f t="shared" si="384"/>
        <v>0</v>
      </c>
    </row>
    <row r="1688" spans="1:21" x14ac:dyDescent="0.3">
      <c r="A1688" s="114">
        <v>9585</v>
      </c>
      <c r="B1688" s="114" t="s">
        <v>1657</v>
      </c>
      <c r="C1688" s="114" t="s">
        <v>1254</v>
      </c>
      <c r="D1688" s="114" t="s">
        <v>8835</v>
      </c>
      <c r="E1688" s="114" t="s">
        <v>4050</v>
      </c>
      <c r="F1688" s="115">
        <v>45194</v>
      </c>
      <c r="G1688" s="114" t="s">
        <v>2265</v>
      </c>
      <c r="H1688" s="116">
        <v>4870800</v>
      </c>
      <c r="I1688" s="116">
        <v>4870800</v>
      </c>
      <c r="J1688" s="116">
        <v>4870800</v>
      </c>
      <c r="K1688" s="116">
        <v>0</v>
      </c>
      <c r="L1688" s="116">
        <v>0</v>
      </c>
      <c r="M1688" s="116">
        <v>0</v>
      </c>
      <c r="N1688" s="116">
        <v>0</v>
      </c>
      <c r="O1688" s="116">
        <v>0</v>
      </c>
      <c r="P1688" s="116">
        <v>0</v>
      </c>
      <c r="Q1688" s="27" t="str">
        <f t="shared" si="385"/>
        <v>Registered</v>
      </c>
      <c r="R1688" s="94">
        <f t="shared" si="386"/>
        <v>1</v>
      </c>
      <c r="S1688" s="95"/>
      <c r="T1688" s="117">
        <f t="shared" si="383"/>
        <v>0</v>
      </c>
      <c r="U1688" s="117">
        <f t="shared" si="384"/>
        <v>0</v>
      </c>
    </row>
    <row r="1689" spans="1:21" x14ac:dyDescent="0.3">
      <c r="A1689" s="114">
        <v>9586</v>
      </c>
      <c r="B1689" s="114" t="s">
        <v>1657</v>
      </c>
      <c r="C1689" s="114" t="s">
        <v>1254</v>
      </c>
      <c r="D1689" s="114" t="s">
        <v>8836</v>
      </c>
      <c r="E1689" s="114" t="s">
        <v>8837</v>
      </c>
      <c r="F1689" s="115">
        <v>45016</v>
      </c>
      <c r="G1689" s="114" t="s">
        <v>1804</v>
      </c>
      <c r="H1689" s="116">
        <v>4587948</v>
      </c>
      <c r="I1689" s="116">
        <v>4587948</v>
      </c>
      <c r="J1689" s="116">
        <v>4587948</v>
      </c>
      <c r="K1689" s="116">
        <v>0</v>
      </c>
      <c r="L1689" s="116">
        <v>0</v>
      </c>
      <c r="M1689" s="116">
        <v>0</v>
      </c>
      <c r="N1689" s="116">
        <v>0</v>
      </c>
      <c r="O1689" s="116">
        <v>0</v>
      </c>
      <c r="P1689" s="116">
        <v>0</v>
      </c>
      <c r="Q1689" s="27" t="str">
        <f t="shared" si="385"/>
        <v>Registered</v>
      </c>
      <c r="R1689" s="94">
        <f t="shared" si="386"/>
        <v>1</v>
      </c>
      <c r="S1689" s="95"/>
      <c r="T1689" s="117">
        <f t="shared" si="383"/>
        <v>0</v>
      </c>
      <c r="U1689" s="117">
        <f t="shared" si="384"/>
        <v>0</v>
      </c>
    </row>
    <row r="1690" spans="1:21" x14ac:dyDescent="0.3">
      <c r="A1690" s="114">
        <v>9587</v>
      </c>
      <c r="B1690" s="114" t="s">
        <v>1657</v>
      </c>
      <c r="C1690" s="114" t="s">
        <v>1254</v>
      </c>
      <c r="D1690" s="114" t="s">
        <v>8838</v>
      </c>
      <c r="E1690" s="114" t="s">
        <v>8839</v>
      </c>
      <c r="F1690" s="115">
        <v>45251</v>
      </c>
      <c r="G1690" s="114" t="s">
        <v>3562</v>
      </c>
      <c r="H1690" s="116">
        <v>4414500</v>
      </c>
      <c r="I1690" s="116">
        <v>4414500</v>
      </c>
      <c r="J1690" s="116">
        <v>4414500</v>
      </c>
      <c r="K1690" s="116">
        <v>0</v>
      </c>
      <c r="L1690" s="116">
        <v>0</v>
      </c>
      <c r="M1690" s="116">
        <v>0</v>
      </c>
      <c r="N1690" s="116">
        <v>0</v>
      </c>
      <c r="O1690" s="116">
        <v>0</v>
      </c>
      <c r="P1690" s="116">
        <v>0</v>
      </c>
      <c r="Q1690" s="27" t="str">
        <f t="shared" si="385"/>
        <v>Registered</v>
      </c>
      <c r="R1690" s="94">
        <f t="shared" si="386"/>
        <v>1</v>
      </c>
      <c r="S1690" s="95"/>
      <c r="T1690" s="117">
        <f t="shared" si="383"/>
        <v>0</v>
      </c>
      <c r="U1690" s="117">
        <f t="shared" si="384"/>
        <v>0</v>
      </c>
    </row>
    <row r="1691" spans="1:21" x14ac:dyDescent="0.3">
      <c r="A1691" s="114">
        <v>9588</v>
      </c>
      <c r="B1691" s="114" t="s">
        <v>1657</v>
      </c>
      <c r="C1691" s="114" t="s">
        <v>1254</v>
      </c>
      <c r="D1691" s="114" t="s">
        <v>8840</v>
      </c>
      <c r="E1691" s="114" t="s">
        <v>8841</v>
      </c>
      <c r="F1691" s="115">
        <v>44895</v>
      </c>
      <c r="G1691" s="114" t="s">
        <v>2911</v>
      </c>
      <c r="H1691" s="116">
        <v>4400000</v>
      </c>
      <c r="I1691" s="116">
        <v>4400000</v>
      </c>
      <c r="J1691" s="116">
        <v>4400000</v>
      </c>
      <c r="K1691" s="116">
        <v>0</v>
      </c>
      <c r="L1691" s="116">
        <v>0</v>
      </c>
      <c r="M1691" s="116">
        <v>0</v>
      </c>
      <c r="N1691" s="116">
        <v>0</v>
      </c>
      <c r="O1691" s="116">
        <v>0</v>
      </c>
      <c r="P1691" s="116">
        <v>0</v>
      </c>
      <c r="Q1691" s="27" t="str">
        <f t="shared" si="385"/>
        <v>Registered</v>
      </c>
      <c r="R1691" s="94">
        <f t="shared" si="386"/>
        <v>1</v>
      </c>
      <c r="S1691" s="95"/>
      <c r="T1691" s="117">
        <f t="shared" si="383"/>
        <v>0</v>
      </c>
      <c r="U1691" s="117">
        <f t="shared" si="384"/>
        <v>0</v>
      </c>
    </row>
    <row r="1692" spans="1:21" x14ac:dyDescent="0.3">
      <c r="A1692" s="114">
        <v>9589</v>
      </c>
      <c r="B1692" s="114" t="s">
        <v>1657</v>
      </c>
      <c r="C1692" s="114" t="s">
        <v>1254</v>
      </c>
      <c r="D1692" s="114" t="s">
        <v>8842</v>
      </c>
      <c r="E1692" s="114" t="s">
        <v>8843</v>
      </c>
      <c r="F1692" s="115">
        <v>44802</v>
      </c>
      <c r="G1692" s="114" t="s">
        <v>5169</v>
      </c>
      <c r="H1692" s="116">
        <v>4495000</v>
      </c>
      <c r="I1692" s="116">
        <v>4495000</v>
      </c>
      <c r="J1692" s="116">
        <v>4495000</v>
      </c>
      <c r="K1692" s="116">
        <v>0</v>
      </c>
      <c r="L1692" s="116">
        <v>0</v>
      </c>
      <c r="M1692" s="116">
        <v>0</v>
      </c>
      <c r="N1692" s="116">
        <v>0</v>
      </c>
      <c r="O1692" s="116">
        <v>0</v>
      </c>
      <c r="P1692" s="116">
        <v>0</v>
      </c>
      <c r="Q1692" s="27" t="str">
        <f t="shared" si="385"/>
        <v>Registered</v>
      </c>
      <c r="R1692" s="94">
        <f t="shared" si="386"/>
        <v>1</v>
      </c>
      <c r="S1692" s="95"/>
      <c r="T1692" s="117">
        <f t="shared" si="383"/>
        <v>0</v>
      </c>
      <c r="U1692" s="117">
        <f t="shared" si="384"/>
        <v>0</v>
      </c>
    </row>
    <row r="1693" spans="1:21" x14ac:dyDescent="0.3">
      <c r="A1693" s="114">
        <v>9590</v>
      </c>
      <c r="B1693" s="114" t="s">
        <v>1657</v>
      </c>
      <c r="C1693" s="114" t="s">
        <v>1254</v>
      </c>
      <c r="D1693" s="114" t="s">
        <v>8844</v>
      </c>
      <c r="E1693" s="114" t="s">
        <v>8845</v>
      </c>
      <c r="F1693" s="115">
        <v>45014</v>
      </c>
      <c r="G1693" s="114" t="s">
        <v>5183</v>
      </c>
      <c r="H1693" s="116">
        <v>4338812</v>
      </c>
      <c r="I1693" s="116">
        <v>4338812</v>
      </c>
      <c r="J1693" s="116">
        <v>4338812</v>
      </c>
      <c r="K1693" s="116">
        <v>0</v>
      </c>
      <c r="L1693" s="116">
        <v>0</v>
      </c>
      <c r="M1693" s="116">
        <v>0</v>
      </c>
      <c r="N1693" s="116">
        <v>0</v>
      </c>
      <c r="O1693" s="116">
        <v>0</v>
      </c>
      <c r="P1693" s="116">
        <v>0</v>
      </c>
      <c r="Q1693" s="27" t="str">
        <f t="shared" si="385"/>
        <v>Registered</v>
      </c>
      <c r="R1693" s="94">
        <f t="shared" si="386"/>
        <v>1</v>
      </c>
      <c r="S1693" s="95"/>
      <c r="T1693" s="117">
        <f t="shared" si="383"/>
        <v>0</v>
      </c>
      <c r="U1693" s="117">
        <f t="shared" si="384"/>
        <v>0</v>
      </c>
    </row>
    <row r="1694" spans="1:21" x14ac:dyDescent="0.3">
      <c r="A1694" s="114">
        <v>9591</v>
      </c>
      <c r="B1694" s="114" t="s">
        <v>1657</v>
      </c>
      <c r="C1694" s="114" t="s">
        <v>1254</v>
      </c>
      <c r="D1694" s="114" t="s">
        <v>8846</v>
      </c>
      <c r="E1694" s="114" t="s">
        <v>8847</v>
      </c>
      <c r="F1694" s="115">
        <v>45259</v>
      </c>
      <c r="G1694" s="114" t="s">
        <v>8848</v>
      </c>
      <c r="H1694" s="116">
        <v>4411557</v>
      </c>
      <c r="I1694" s="116">
        <v>4411557</v>
      </c>
      <c r="J1694" s="116">
        <v>4411557</v>
      </c>
      <c r="K1694" s="116">
        <v>0</v>
      </c>
      <c r="L1694" s="116">
        <v>0</v>
      </c>
      <c r="M1694" s="116">
        <v>0</v>
      </c>
      <c r="N1694" s="116">
        <v>0</v>
      </c>
      <c r="O1694" s="116">
        <v>0</v>
      </c>
      <c r="P1694" s="116">
        <v>0</v>
      </c>
      <c r="Q1694" s="27" t="str">
        <f t="shared" si="385"/>
        <v>Registered</v>
      </c>
      <c r="R1694" s="94">
        <f t="shared" si="386"/>
        <v>1</v>
      </c>
      <c r="S1694" s="95"/>
      <c r="T1694" s="117">
        <f t="shared" si="383"/>
        <v>0</v>
      </c>
      <c r="U1694" s="117">
        <f t="shared" si="384"/>
        <v>0</v>
      </c>
    </row>
    <row r="1695" spans="1:21" x14ac:dyDescent="0.3">
      <c r="A1695" s="114">
        <v>9592</v>
      </c>
      <c r="B1695" s="114" t="s">
        <v>1657</v>
      </c>
      <c r="C1695" s="114" t="s">
        <v>1254</v>
      </c>
      <c r="D1695" s="114" t="s">
        <v>8849</v>
      </c>
      <c r="E1695" s="114" t="s">
        <v>8850</v>
      </c>
      <c r="F1695" s="115">
        <v>44847</v>
      </c>
      <c r="G1695" s="114" t="s">
        <v>5115</v>
      </c>
      <c r="H1695" s="116">
        <v>4000000</v>
      </c>
      <c r="I1695" s="116">
        <v>4000000</v>
      </c>
      <c r="J1695" s="116">
        <v>4000000</v>
      </c>
      <c r="K1695" s="116">
        <v>0</v>
      </c>
      <c r="L1695" s="116">
        <v>0</v>
      </c>
      <c r="M1695" s="116">
        <v>0</v>
      </c>
      <c r="N1695" s="116">
        <v>0</v>
      </c>
      <c r="O1695" s="116">
        <v>0</v>
      </c>
      <c r="P1695" s="116">
        <v>0</v>
      </c>
      <c r="Q1695" s="27" t="str">
        <f t="shared" si="385"/>
        <v>Registered</v>
      </c>
      <c r="R1695" s="94">
        <f t="shared" si="386"/>
        <v>1</v>
      </c>
      <c r="S1695" s="95"/>
      <c r="T1695" s="117">
        <f t="shared" si="383"/>
        <v>0</v>
      </c>
      <c r="U1695" s="117">
        <f t="shared" si="384"/>
        <v>0</v>
      </c>
    </row>
    <row r="1696" spans="1:21" x14ac:dyDescent="0.3">
      <c r="A1696" s="114">
        <v>9593</v>
      </c>
      <c r="B1696" s="114" t="s">
        <v>1657</v>
      </c>
      <c r="C1696" s="114" t="s">
        <v>1254</v>
      </c>
      <c r="D1696" s="114" t="s">
        <v>8851</v>
      </c>
      <c r="E1696" s="114" t="s">
        <v>8852</v>
      </c>
      <c r="F1696" s="115">
        <v>44487</v>
      </c>
      <c r="G1696" s="114" t="s">
        <v>5490</v>
      </c>
      <c r="H1696" s="116">
        <v>4495000</v>
      </c>
      <c r="I1696" s="116">
        <v>4495000</v>
      </c>
      <c r="J1696" s="116">
        <v>4495000</v>
      </c>
      <c r="K1696" s="116">
        <v>0</v>
      </c>
      <c r="L1696" s="116">
        <v>0</v>
      </c>
      <c r="M1696" s="116">
        <v>0</v>
      </c>
      <c r="N1696" s="116">
        <v>0</v>
      </c>
      <c r="O1696" s="116">
        <v>0</v>
      </c>
      <c r="P1696" s="116">
        <v>0</v>
      </c>
      <c r="Q1696" s="27" t="str">
        <f t="shared" si="385"/>
        <v>Registered</v>
      </c>
      <c r="R1696" s="94">
        <f t="shared" si="386"/>
        <v>1</v>
      </c>
      <c r="S1696" s="95"/>
      <c r="T1696" s="117">
        <f t="shared" si="383"/>
        <v>0</v>
      </c>
      <c r="U1696" s="117">
        <f t="shared" si="384"/>
        <v>0</v>
      </c>
    </row>
    <row r="1697" spans="1:21" x14ac:dyDescent="0.3">
      <c r="A1697" s="114">
        <v>9594</v>
      </c>
      <c r="B1697" s="114" t="s">
        <v>1657</v>
      </c>
      <c r="C1697" s="114" t="s">
        <v>1254</v>
      </c>
      <c r="D1697" s="114" t="s">
        <v>8853</v>
      </c>
      <c r="E1697" s="114" t="s">
        <v>8854</v>
      </c>
      <c r="F1697" s="115">
        <v>44651</v>
      </c>
      <c r="G1697" s="114" t="s">
        <v>8032</v>
      </c>
      <c r="H1697" s="116">
        <v>4345000</v>
      </c>
      <c r="I1697" s="116">
        <v>4345000</v>
      </c>
      <c r="J1697" s="116">
        <v>4345000</v>
      </c>
      <c r="K1697" s="116">
        <v>0</v>
      </c>
      <c r="L1697" s="116">
        <v>0</v>
      </c>
      <c r="M1697" s="116">
        <v>0</v>
      </c>
      <c r="N1697" s="116">
        <v>0</v>
      </c>
      <c r="O1697" s="116">
        <v>0</v>
      </c>
      <c r="P1697" s="116">
        <v>0</v>
      </c>
      <c r="Q1697" s="27" t="str">
        <f t="shared" si="385"/>
        <v>Registered</v>
      </c>
      <c r="R1697" s="94">
        <f t="shared" si="386"/>
        <v>1</v>
      </c>
      <c r="S1697" s="95"/>
      <c r="T1697" s="117">
        <f t="shared" si="383"/>
        <v>0</v>
      </c>
      <c r="U1697" s="117">
        <f t="shared" si="384"/>
        <v>0</v>
      </c>
    </row>
    <row r="1698" spans="1:21" x14ac:dyDescent="0.3">
      <c r="A1698" s="114">
        <v>9595</v>
      </c>
      <c r="B1698" s="114" t="s">
        <v>1657</v>
      </c>
      <c r="C1698" s="114" t="s">
        <v>1254</v>
      </c>
      <c r="D1698" s="114" t="s">
        <v>8855</v>
      </c>
      <c r="E1698" s="114" t="s">
        <v>8856</v>
      </c>
      <c r="F1698" s="115">
        <v>44970</v>
      </c>
      <c r="G1698" s="114" t="s">
        <v>4115</v>
      </c>
      <c r="H1698" s="116">
        <v>4495000</v>
      </c>
      <c r="I1698" s="116">
        <v>4495000</v>
      </c>
      <c r="J1698" s="116">
        <v>4495000</v>
      </c>
      <c r="K1698" s="116">
        <v>0</v>
      </c>
      <c r="L1698" s="116">
        <v>0</v>
      </c>
      <c r="M1698" s="116">
        <v>0</v>
      </c>
      <c r="N1698" s="116">
        <v>0</v>
      </c>
      <c r="O1698" s="116">
        <v>0</v>
      </c>
      <c r="P1698" s="116">
        <v>0</v>
      </c>
      <c r="Q1698" s="27" t="str">
        <f t="shared" si="385"/>
        <v>Registered</v>
      </c>
      <c r="R1698" s="94">
        <f t="shared" si="386"/>
        <v>1</v>
      </c>
      <c r="S1698" s="95"/>
      <c r="T1698" s="117">
        <f t="shared" ref="T1698:T1761" si="387">L1698+M1698+N1698+O1698+P1698</f>
        <v>0</v>
      </c>
      <c r="U1698" s="117">
        <f t="shared" ref="U1698:U1761" si="388">K1698-T1698</f>
        <v>0</v>
      </c>
    </row>
    <row r="1699" spans="1:21" x14ac:dyDescent="0.3">
      <c r="A1699" s="114">
        <v>9596</v>
      </c>
      <c r="B1699" s="114" t="s">
        <v>1657</v>
      </c>
      <c r="C1699" s="114" t="s">
        <v>1254</v>
      </c>
      <c r="D1699" s="114" t="s">
        <v>8857</v>
      </c>
      <c r="E1699" s="114" t="s">
        <v>8858</v>
      </c>
      <c r="F1699" s="115">
        <v>44852</v>
      </c>
      <c r="G1699" s="114" t="s">
        <v>5115</v>
      </c>
      <c r="H1699" s="116">
        <v>4000000</v>
      </c>
      <c r="I1699" s="116">
        <v>4000000</v>
      </c>
      <c r="J1699" s="116">
        <v>4000000</v>
      </c>
      <c r="K1699" s="116">
        <v>0</v>
      </c>
      <c r="L1699" s="116">
        <v>0</v>
      </c>
      <c r="M1699" s="116">
        <v>0</v>
      </c>
      <c r="N1699" s="116">
        <v>0</v>
      </c>
      <c r="O1699" s="116">
        <v>0</v>
      </c>
      <c r="P1699" s="116">
        <v>0</v>
      </c>
      <c r="Q1699" s="27" t="str">
        <f t="shared" si="385"/>
        <v>Registered</v>
      </c>
      <c r="R1699" s="94">
        <f t="shared" si="386"/>
        <v>1</v>
      </c>
      <c r="S1699" s="95"/>
      <c r="T1699" s="117">
        <f t="shared" si="387"/>
        <v>0</v>
      </c>
      <c r="U1699" s="117">
        <f t="shared" si="388"/>
        <v>0</v>
      </c>
    </row>
    <row r="1700" spans="1:21" x14ac:dyDescent="0.3">
      <c r="A1700" s="114">
        <v>9597</v>
      </c>
      <c r="B1700" s="114" t="s">
        <v>1657</v>
      </c>
      <c r="C1700" s="114" t="s">
        <v>1254</v>
      </c>
      <c r="D1700" s="114" t="s">
        <v>8859</v>
      </c>
      <c r="E1700" s="114" t="s">
        <v>8860</v>
      </c>
      <c r="F1700" s="115">
        <v>44275</v>
      </c>
      <c r="G1700" s="114" t="s">
        <v>3020</v>
      </c>
      <c r="H1700" s="116">
        <v>4169992</v>
      </c>
      <c r="I1700" s="116">
        <v>4169992</v>
      </c>
      <c r="J1700" s="116">
        <v>4169992</v>
      </c>
      <c r="K1700" s="116">
        <v>0</v>
      </c>
      <c r="L1700" s="116">
        <v>0</v>
      </c>
      <c r="M1700" s="116">
        <v>0</v>
      </c>
      <c r="N1700" s="116">
        <v>0</v>
      </c>
      <c r="O1700" s="116">
        <v>0</v>
      </c>
      <c r="P1700" s="116">
        <v>0</v>
      </c>
      <c r="Q1700" s="27" t="str">
        <f t="shared" si="385"/>
        <v>Registered</v>
      </c>
      <c r="R1700" s="94">
        <f t="shared" si="386"/>
        <v>1</v>
      </c>
      <c r="S1700" s="95"/>
      <c r="T1700" s="117">
        <f t="shared" si="387"/>
        <v>0</v>
      </c>
      <c r="U1700" s="117">
        <f t="shared" si="388"/>
        <v>0</v>
      </c>
    </row>
    <row r="1701" spans="1:21" x14ac:dyDescent="0.3">
      <c r="A1701" s="114">
        <v>9598</v>
      </c>
      <c r="B1701" s="114" t="s">
        <v>1657</v>
      </c>
      <c r="C1701" s="114" t="s">
        <v>1254</v>
      </c>
      <c r="D1701" s="114" t="s">
        <v>8861</v>
      </c>
      <c r="E1701" s="114" t="s">
        <v>8862</v>
      </c>
      <c r="F1701" s="115">
        <v>44761</v>
      </c>
      <c r="G1701" s="114" t="s">
        <v>5176</v>
      </c>
      <c r="H1701" s="116">
        <v>4495000</v>
      </c>
      <c r="I1701" s="116">
        <v>4495000</v>
      </c>
      <c r="J1701" s="116">
        <v>4495000</v>
      </c>
      <c r="K1701" s="116">
        <v>0</v>
      </c>
      <c r="L1701" s="116">
        <v>0</v>
      </c>
      <c r="M1701" s="116">
        <v>0</v>
      </c>
      <c r="N1701" s="116">
        <v>0</v>
      </c>
      <c r="O1701" s="116">
        <v>0</v>
      </c>
      <c r="P1701" s="116">
        <v>0</v>
      </c>
      <c r="Q1701" s="27" t="str">
        <f t="shared" si="385"/>
        <v>Registered</v>
      </c>
      <c r="R1701" s="94">
        <f t="shared" si="386"/>
        <v>1</v>
      </c>
      <c r="S1701" s="95"/>
      <c r="T1701" s="117">
        <f t="shared" si="387"/>
        <v>0</v>
      </c>
      <c r="U1701" s="117">
        <f t="shared" si="388"/>
        <v>0</v>
      </c>
    </row>
    <row r="1702" spans="1:21" x14ac:dyDescent="0.3">
      <c r="A1702" s="114">
        <v>9599</v>
      </c>
      <c r="B1702" s="114" t="s">
        <v>1657</v>
      </c>
      <c r="C1702" s="114" t="s">
        <v>1254</v>
      </c>
      <c r="D1702" s="114" t="s">
        <v>8863</v>
      </c>
      <c r="E1702" s="114" t="s">
        <v>5440</v>
      </c>
      <c r="F1702" s="115">
        <v>44742</v>
      </c>
      <c r="G1702" s="114" t="s">
        <v>2630</v>
      </c>
      <c r="H1702" s="116">
        <v>4495000</v>
      </c>
      <c r="I1702" s="116">
        <v>4495000</v>
      </c>
      <c r="J1702" s="116">
        <v>4495000</v>
      </c>
      <c r="K1702" s="116">
        <v>0</v>
      </c>
      <c r="L1702" s="116">
        <v>0</v>
      </c>
      <c r="M1702" s="116">
        <v>0</v>
      </c>
      <c r="N1702" s="116">
        <v>0</v>
      </c>
      <c r="O1702" s="116">
        <v>0</v>
      </c>
      <c r="P1702" s="116">
        <v>0</v>
      </c>
      <c r="Q1702" s="27" t="str">
        <f t="shared" si="385"/>
        <v>Registered</v>
      </c>
      <c r="R1702" s="94">
        <f t="shared" si="386"/>
        <v>1</v>
      </c>
      <c r="S1702" s="95"/>
      <c r="T1702" s="117">
        <f t="shared" si="387"/>
        <v>0</v>
      </c>
      <c r="U1702" s="117">
        <f t="shared" si="388"/>
        <v>0</v>
      </c>
    </row>
    <row r="1703" spans="1:21" x14ac:dyDescent="0.3">
      <c r="A1703" s="114">
        <v>9600</v>
      </c>
      <c r="B1703" s="114" t="s">
        <v>1657</v>
      </c>
      <c r="C1703" s="114" t="s">
        <v>1254</v>
      </c>
      <c r="D1703" s="114" t="s">
        <v>8864</v>
      </c>
      <c r="E1703" s="114" t="s">
        <v>8865</v>
      </c>
      <c r="F1703" s="115">
        <v>44865</v>
      </c>
      <c r="G1703" s="114" t="s">
        <v>5166</v>
      </c>
      <c r="H1703" s="116">
        <v>4782143</v>
      </c>
      <c r="I1703" s="116">
        <v>4782143</v>
      </c>
      <c r="J1703" s="116">
        <v>4782143</v>
      </c>
      <c r="K1703" s="116">
        <v>0</v>
      </c>
      <c r="L1703" s="116">
        <v>0</v>
      </c>
      <c r="M1703" s="116">
        <v>0</v>
      </c>
      <c r="N1703" s="116">
        <v>0</v>
      </c>
      <c r="O1703" s="116">
        <v>0</v>
      </c>
      <c r="P1703" s="116">
        <v>0</v>
      </c>
      <c r="Q1703" s="27" t="str">
        <f t="shared" si="385"/>
        <v>Registered</v>
      </c>
      <c r="R1703" s="94">
        <f t="shared" si="386"/>
        <v>1</v>
      </c>
      <c r="S1703" s="95"/>
      <c r="T1703" s="117">
        <f t="shared" si="387"/>
        <v>0</v>
      </c>
      <c r="U1703" s="117">
        <f t="shared" si="388"/>
        <v>0</v>
      </c>
    </row>
    <row r="1704" spans="1:21" x14ac:dyDescent="0.3">
      <c r="A1704" s="114">
        <v>9601</v>
      </c>
      <c r="B1704" s="114" t="s">
        <v>1657</v>
      </c>
      <c r="C1704" s="114" t="s">
        <v>1254</v>
      </c>
      <c r="D1704" s="114" t="s">
        <v>8866</v>
      </c>
      <c r="E1704" s="114" t="s">
        <v>8867</v>
      </c>
      <c r="F1704" s="115">
        <v>44425</v>
      </c>
      <c r="G1704" s="114" t="s">
        <v>5112</v>
      </c>
      <c r="H1704" s="116">
        <v>4495000</v>
      </c>
      <c r="I1704" s="116">
        <v>4495000</v>
      </c>
      <c r="J1704" s="116">
        <v>4495000</v>
      </c>
      <c r="K1704" s="116">
        <v>0</v>
      </c>
      <c r="L1704" s="116">
        <v>0</v>
      </c>
      <c r="M1704" s="116">
        <v>0</v>
      </c>
      <c r="N1704" s="116">
        <v>0</v>
      </c>
      <c r="O1704" s="116">
        <v>0</v>
      </c>
      <c r="P1704" s="116">
        <v>0</v>
      </c>
      <c r="Q1704" s="27" t="str">
        <f t="shared" si="385"/>
        <v>Registered</v>
      </c>
      <c r="R1704" s="94">
        <f t="shared" si="386"/>
        <v>1</v>
      </c>
      <c r="S1704" s="95"/>
      <c r="T1704" s="117">
        <f t="shared" si="387"/>
        <v>0</v>
      </c>
      <c r="U1704" s="117">
        <f t="shared" si="388"/>
        <v>0</v>
      </c>
    </row>
    <row r="1705" spans="1:21" x14ac:dyDescent="0.3">
      <c r="A1705" s="114">
        <v>9602</v>
      </c>
      <c r="B1705" s="114" t="s">
        <v>1657</v>
      </c>
      <c r="C1705" s="114" t="s">
        <v>1254</v>
      </c>
      <c r="D1705" s="114" t="s">
        <v>8868</v>
      </c>
      <c r="E1705" s="114" t="s">
        <v>8869</v>
      </c>
      <c r="F1705" s="115">
        <v>44237</v>
      </c>
      <c r="G1705" s="114" t="s">
        <v>5487</v>
      </c>
      <c r="H1705" s="116">
        <v>4495000</v>
      </c>
      <c r="I1705" s="116">
        <v>4495000</v>
      </c>
      <c r="J1705" s="116">
        <v>4495000</v>
      </c>
      <c r="K1705" s="116">
        <v>0</v>
      </c>
      <c r="L1705" s="116">
        <v>0</v>
      </c>
      <c r="M1705" s="116">
        <v>0</v>
      </c>
      <c r="N1705" s="116">
        <v>0</v>
      </c>
      <c r="O1705" s="116">
        <v>0</v>
      </c>
      <c r="P1705" s="116">
        <v>0</v>
      </c>
      <c r="Q1705" s="27" t="str">
        <f t="shared" si="385"/>
        <v>Registered</v>
      </c>
      <c r="R1705" s="94">
        <f t="shared" si="386"/>
        <v>1</v>
      </c>
      <c r="S1705" s="95"/>
      <c r="T1705" s="117">
        <f t="shared" si="387"/>
        <v>0</v>
      </c>
      <c r="U1705" s="117">
        <f t="shared" si="388"/>
        <v>0</v>
      </c>
    </row>
    <row r="1706" spans="1:21" x14ac:dyDescent="0.3">
      <c r="A1706" s="114">
        <v>9603</v>
      </c>
      <c r="B1706" s="114" t="s">
        <v>1657</v>
      </c>
      <c r="C1706" s="114" t="s">
        <v>1254</v>
      </c>
      <c r="D1706" s="114" t="s">
        <v>8870</v>
      </c>
      <c r="E1706" s="114" t="s">
        <v>8871</v>
      </c>
      <c r="F1706" s="115">
        <v>45248</v>
      </c>
      <c r="G1706" s="114" t="s">
        <v>8872</v>
      </c>
      <c r="H1706" s="116">
        <v>4954050</v>
      </c>
      <c r="I1706" s="116">
        <v>4954050</v>
      </c>
      <c r="J1706" s="116">
        <v>4954050</v>
      </c>
      <c r="K1706" s="116">
        <v>0</v>
      </c>
      <c r="L1706" s="116">
        <v>0</v>
      </c>
      <c r="M1706" s="116">
        <v>0</v>
      </c>
      <c r="N1706" s="116">
        <v>0</v>
      </c>
      <c r="O1706" s="116">
        <v>0</v>
      </c>
      <c r="P1706" s="116">
        <v>0</v>
      </c>
      <c r="Q1706" s="27" t="str">
        <f t="shared" si="385"/>
        <v>Registered</v>
      </c>
      <c r="R1706" s="94">
        <f t="shared" si="386"/>
        <v>1</v>
      </c>
      <c r="S1706" s="95"/>
      <c r="T1706" s="117">
        <f t="shared" si="387"/>
        <v>0</v>
      </c>
      <c r="U1706" s="117">
        <f t="shared" si="388"/>
        <v>0</v>
      </c>
    </row>
    <row r="1707" spans="1:21" x14ac:dyDescent="0.3">
      <c r="A1707" s="114">
        <v>9604</v>
      </c>
      <c r="B1707" s="114" t="s">
        <v>1657</v>
      </c>
      <c r="C1707" s="114" t="s">
        <v>1254</v>
      </c>
      <c r="D1707" s="114" t="s">
        <v>8873</v>
      </c>
      <c r="E1707" s="114" t="s">
        <v>8874</v>
      </c>
      <c r="F1707" s="115">
        <v>44277</v>
      </c>
      <c r="G1707" s="114" t="s">
        <v>8609</v>
      </c>
      <c r="H1707" s="116">
        <v>4300000</v>
      </c>
      <c r="I1707" s="116">
        <v>4300000</v>
      </c>
      <c r="J1707" s="116">
        <v>4300000</v>
      </c>
      <c r="K1707" s="116">
        <v>0</v>
      </c>
      <c r="L1707" s="116">
        <v>0</v>
      </c>
      <c r="M1707" s="116">
        <v>0</v>
      </c>
      <c r="N1707" s="116">
        <v>0</v>
      </c>
      <c r="O1707" s="116">
        <v>0</v>
      </c>
      <c r="P1707" s="116">
        <v>0</v>
      </c>
      <c r="Q1707" s="27" t="str">
        <f t="shared" si="385"/>
        <v>Registered</v>
      </c>
      <c r="R1707" s="94">
        <f t="shared" si="386"/>
        <v>1</v>
      </c>
      <c r="S1707" s="95"/>
      <c r="T1707" s="117">
        <f t="shared" si="387"/>
        <v>0</v>
      </c>
      <c r="U1707" s="117">
        <f t="shared" si="388"/>
        <v>0</v>
      </c>
    </row>
    <row r="1708" spans="1:21" x14ac:dyDescent="0.3">
      <c r="A1708" s="114">
        <v>9605</v>
      </c>
      <c r="B1708" s="114" t="s">
        <v>1657</v>
      </c>
      <c r="C1708" s="114" t="s">
        <v>1254</v>
      </c>
      <c r="D1708" s="114" t="s">
        <v>8875</v>
      </c>
      <c r="E1708" s="114" t="s">
        <v>8876</v>
      </c>
      <c r="F1708" s="115">
        <v>44277</v>
      </c>
      <c r="G1708" s="114" t="s">
        <v>8609</v>
      </c>
      <c r="H1708" s="116">
        <v>4495000</v>
      </c>
      <c r="I1708" s="116">
        <v>4495000</v>
      </c>
      <c r="J1708" s="116">
        <v>4495000</v>
      </c>
      <c r="K1708" s="116">
        <v>0</v>
      </c>
      <c r="L1708" s="116">
        <v>0</v>
      </c>
      <c r="M1708" s="116">
        <v>0</v>
      </c>
      <c r="N1708" s="116">
        <v>0</v>
      </c>
      <c r="O1708" s="116">
        <v>0</v>
      </c>
      <c r="P1708" s="116">
        <v>0</v>
      </c>
      <c r="Q1708" s="27" t="str">
        <f t="shared" si="385"/>
        <v>Registered</v>
      </c>
      <c r="R1708" s="94">
        <f t="shared" si="386"/>
        <v>1</v>
      </c>
      <c r="S1708" s="95"/>
      <c r="T1708" s="117">
        <f t="shared" si="387"/>
        <v>0</v>
      </c>
      <c r="U1708" s="117">
        <f t="shared" si="388"/>
        <v>0</v>
      </c>
    </row>
    <row r="1709" spans="1:21" x14ac:dyDescent="0.3">
      <c r="A1709" s="114">
        <v>9606</v>
      </c>
      <c r="B1709" s="114" t="s">
        <v>1657</v>
      </c>
      <c r="C1709" s="114" t="s">
        <v>1254</v>
      </c>
      <c r="D1709" s="114" t="s">
        <v>8877</v>
      </c>
      <c r="E1709" s="114" t="s">
        <v>8878</v>
      </c>
      <c r="F1709" s="115">
        <v>44833</v>
      </c>
      <c r="G1709" s="114" t="s">
        <v>5115</v>
      </c>
      <c r="H1709" s="116">
        <v>4495000</v>
      </c>
      <c r="I1709" s="116">
        <v>4495000</v>
      </c>
      <c r="J1709" s="116">
        <v>4495000</v>
      </c>
      <c r="K1709" s="116">
        <v>0</v>
      </c>
      <c r="L1709" s="116">
        <v>0</v>
      </c>
      <c r="M1709" s="116">
        <v>0</v>
      </c>
      <c r="N1709" s="116">
        <v>0</v>
      </c>
      <c r="O1709" s="116">
        <v>0</v>
      </c>
      <c r="P1709" s="116">
        <v>0</v>
      </c>
      <c r="Q1709" s="27" t="str">
        <f t="shared" si="385"/>
        <v>Registered</v>
      </c>
      <c r="R1709" s="94">
        <f t="shared" si="386"/>
        <v>1</v>
      </c>
      <c r="S1709" s="95"/>
      <c r="T1709" s="117">
        <f t="shared" si="387"/>
        <v>0</v>
      </c>
      <c r="U1709" s="117">
        <f t="shared" si="388"/>
        <v>0</v>
      </c>
    </row>
    <row r="1710" spans="1:21" x14ac:dyDescent="0.3">
      <c r="A1710" s="114">
        <v>9607</v>
      </c>
      <c r="B1710" s="114" t="s">
        <v>1657</v>
      </c>
      <c r="C1710" s="114" t="s">
        <v>1254</v>
      </c>
      <c r="D1710" s="114" t="s">
        <v>8879</v>
      </c>
      <c r="E1710" s="114" t="s">
        <v>8880</v>
      </c>
      <c r="F1710" s="115">
        <v>44886</v>
      </c>
      <c r="G1710" s="114" t="s">
        <v>5122</v>
      </c>
      <c r="H1710" s="116">
        <v>4495000</v>
      </c>
      <c r="I1710" s="116">
        <v>4495000</v>
      </c>
      <c r="J1710" s="116">
        <v>4495000</v>
      </c>
      <c r="K1710" s="116">
        <v>0</v>
      </c>
      <c r="L1710" s="116">
        <v>0</v>
      </c>
      <c r="M1710" s="116">
        <v>0</v>
      </c>
      <c r="N1710" s="116">
        <v>0</v>
      </c>
      <c r="O1710" s="116">
        <v>0</v>
      </c>
      <c r="P1710" s="116">
        <v>0</v>
      </c>
      <c r="Q1710" s="27" t="str">
        <f t="shared" si="385"/>
        <v>Registered</v>
      </c>
      <c r="R1710" s="94">
        <f t="shared" si="386"/>
        <v>1</v>
      </c>
      <c r="S1710" s="95"/>
      <c r="T1710" s="117">
        <f t="shared" si="387"/>
        <v>0</v>
      </c>
      <c r="U1710" s="117">
        <f t="shared" si="388"/>
        <v>0</v>
      </c>
    </row>
    <row r="1711" spans="1:21" x14ac:dyDescent="0.3">
      <c r="A1711" s="114">
        <v>9608</v>
      </c>
      <c r="B1711" s="114" t="s">
        <v>1657</v>
      </c>
      <c r="C1711" s="114" t="s">
        <v>1254</v>
      </c>
      <c r="D1711" s="114" t="s">
        <v>8881</v>
      </c>
      <c r="E1711" s="114" t="s">
        <v>8882</v>
      </c>
      <c r="F1711" s="115">
        <v>44847</v>
      </c>
      <c r="G1711" s="114" t="s">
        <v>3809</v>
      </c>
      <c r="H1711" s="116">
        <v>4000000</v>
      </c>
      <c r="I1711" s="116">
        <v>4000000</v>
      </c>
      <c r="J1711" s="116">
        <v>4000000</v>
      </c>
      <c r="K1711" s="116">
        <v>0</v>
      </c>
      <c r="L1711" s="116">
        <v>0</v>
      </c>
      <c r="M1711" s="116">
        <v>0</v>
      </c>
      <c r="N1711" s="116">
        <v>0</v>
      </c>
      <c r="O1711" s="116">
        <v>0</v>
      </c>
      <c r="P1711" s="116">
        <v>0</v>
      </c>
      <c r="Q1711" s="27" t="str">
        <f t="shared" si="385"/>
        <v>Registered</v>
      </c>
      <c r="R1711" s="94">
        <f t="shared" si="386"/>
        <v>1</v>
      </c>
      <c r="S1711" s="95"/>
      <c r="T1711" s="117">
        <f t="shared" si="387"/>
        <v>0</v>
      </c>
      <c r="U1711" s="117">
        <f t="shared" si="388"/>
        <v>0</v>
      </c>
    </row>
    <row r="1712" spans="1:21" x14ac:dyDescent="0.3">
      <c r="A1712" s="114">
        <v>9609</v>
      </c>
      <c r="B1712" s="114" t="s">
        <v>1657</v>
      </c>
      <c r="C1712" s="114" t="s">
        <v>1254</v>
      </c>
      <c r="D1712" s="114" t="s">
        <v>8883</v>
      </c>
      <c r="E1712" s="114" t="s">
        <v>8884</v>
      </c>
      <c r="F1712" s="115">
        <v>45064</v>
      </c>
      <c r="G1712" s="114" t="s">
        <v>3007</v>
      </c>
      <c r="H1712" s="116">
        <v>4782095</v>
      </c>
      <c r="I1712" s="116">
        <v>4782095</v>
      </c>
      <c r="J1712" s="116">
        <v>4782095</v>
      </c>
      <c r="K1712" s="116">
        <v>0</v>
      </c>
      <c r="L1712" s="116">
        <v>0</v>
      </c>
      <c r="M1712" s="116">
        <v>0</v>
      </c>
      <c r="N1712" s="116">
        <v>0</v>
      </c>
      <c r="O1712" s="116">
        <v>0</v>
      </c>
      <c r="P1712" s="116">
        <v>0</v>
      </c>
      <c r="Q1712" s="27" t="str">
        <f t="shared" si="385"/>
        <v>Registered</v>
      </c>
      <c r="R1712" s="94">
        <f t="shared" si="386"/>
        <v>1</v>
      </c>
      <c r="S1712" s="95"/>
      <c r="T1712" s="117">
        <f t="shared" si="387"/>
        <v>0</v>
      </c>
      <c r="U1712" s="117">
        <f t="shared" si="388"/>
        <v>0</v>
      </c>
    </row>
    <row r="1713" spans="1:21" x14ac:dyDescent="0.3">
      <c r="A1713" s="114">
        <v>9610</v>
      </c>
      <c r="B1713" s="114" t="s">
        <v>1657</v>
      </c>
      <c r="C1713" s="114" t="s">
        <v>1254</v>
      </c>
      <c r="D1713" s="114" t="s">
        <v>8885</v>
      </c>
      <c r="E1713" s="114" t="s">
        <v>8886</v>
      </c>
      <c r="F1713" s="115">
        <v>44773</v>
      </c>
      <c r="G1713" s="114" t="s">
        <v>3316</v>
      </c>
      <c r="H1713" s="116">
        <v>4495000</v>
      </c>
      <c r="I1713" s="116">
        <v>4495000</v>
      </c>
      <c r="J1713" s="116">
        <v>4495000</v>
      </c>
      <c r="K1713" s="116">
        <v>0</v>
      </c>
      <c r="L1713" s="116">
        <v>0</v>
      </c>
      <c r="M1713" s="116">
        <v>0</v>
      </c>
      <c r="N1713" s="116">
        <v>0</v>
      </c>
      <c r="O1713" s="116">
        <v>0</v>
      </c>
      <c r="P1713" s="116">
        <v>0</v>
      </c>
      <c r="Q1713" s="27" t="str">
        <f t="shared" si="385"/>
        <v>Registered</v>
      </c>
      <c r="R1713" s="94">
        <f t="shared" si="386"/>
        <v>1</v>
      </c>
      <c r="S1713" s="95"/>
      <c r="T1713" s="117">
        <f t="shared" si="387"/>
        <v>0</v>
      </c>
      <c r="U1713" s="117">
        <f t="shared" si="388"/>
        <v>0</v>
      </c>
    </row>
    <row r="1714" spans="1:21" x14ac:dyDescent="0.3">
      <c r="A1714" s="114">
        <v>9611</v>
      </c>
      <c r="B1714" s="114" t="s">
        <v>1657</v>
      </c>
      <c r="C1714" s="114" t="s">
        <v>1254</v>
      </c>
      <c r="D1714" s="114" t="s">
        <v>8887</v>
      </c>
      <c r="E1714" s="114" t="s">
        <v>8888</v>
      </c>
      <c r="F1714" s="115">
        <v>44874</v>
      </c>
      <c r="G1714" s="114" t="s">
        <v>4910</v>
      </c>
      <c r="H1714" s="116">
        <v>4495000</v>
      </c>
      <c r="I1714" s="116">
        <v>4495000</v>
      </c>
      <c r="J1714" s="116">
        <v>4495000</v>
      </c>
      <c r="K1714" s="116">
        <v>0</v>
      </c>
      <c r="L1714" s="116">
        <v>0</v>
      </c>
      <c r="M1714" s="116">
        <v>0</v>
      </c>
      <c r="N1714" s="116">
        <v>0</v>
      </c>
      <c r="O1714" s="116">
        <v>0</v>
      </c>
      <c r="P1714" s="116">
        <v>0</v>
      </c>
      <c r="Q1714" s="27" t="str">
        <f t="shared" si="385"/>
        <v>Registered</v>
      </c>
      <c r="R1714" s="94">
        <f t="shared" si="386"/>
        <v>1</v>
      </c>
      <c r="S1714" s="95"/>
      <c r="T1714" s="117">
        <f t="shared" si="387"/>
        <v>0</v>
      </c>
      <c r="U1714" s="117">
        <f t="shared" si="388"/>
        <v>0</v>
      </c>
    </row>
    <row r="1715" spans="1:21" x14ac:dyDescent="0.3">
      <c r="A1715" s="114">
        <v>9612</v>
      </c>
      <c r="B1715" s="114" t="s">
        <v>1657</v>
      </c>
      <c r="C1715" s="114" t="s">
        <v>1254</v>
      </c>
      <c r="D1715" s="114" t="s">
        <v>8889</v>
      </c>
      <c r="E1715" s="114" t="s">
        <v>8890</v>
      </c>
      <c r="F1715" s="115">
        <v>44425</v>
      </c>
      <c r="G1715" s="114" t="s">
        <v>8606</v>
      </c>
      <c r="H1715" s="116">
        <v>4495000</v>
      </c>
      <c r="I1715" s="116">
        <v>4495000</v>
      </c>
      <c r="J1715" s="116">
        <v>4495000</v>
      </c>
      <c r="K1715" s="116">
        <v>0</v>
      </c>
      <c r="L1715" s="116">
        <v>0</v>
      </c>
      <c r="M1715" s="116">
        <v>0</v>
      </c>
      <c r="N1715" s="116">
        <v>0</v>
      </c>
      <c r="O1715" s="116">
        <v>0</v>
      </c>
      <c r="P1715" s="116">
        <v>0</v>
      </c>
      <c r="Q1715" s="27" t="str">
        <f t="shared" si="385"/>
        <v>Registered</v>
      </c>
      <c r="R1715" s="94">
        <f t="shared" si="386"/>
        <v>1</v>
      </c>
      <c r="S1715" s="95"/>
      <c r="T1715" s="117">
        <f t="shared" si="387"/>
        <v>0</v>
      </c>
      <c r="U1715" s="117">
        <f t="shared" si="388"/>
        <v>0</v>
      </c>
    </row>
    <row r="1716" spans="1:21" x14ac:dyDescent="0.3">
      <c r="A1716" s="114">
        <v>9613</v>
      </c>
      <c r="B1716" s="114" t="s">
        <v>1657</v>
      </c>
      <c r="C1716" s="114" t="s">
        <v>1254</v>
      </c>
      <c r="D1716" s="114" t="s">
        <v>8891</v>
      </c>
      <c r="E1716" s="114" t="s">
        <v>8892</v>
      </c>
      <c r="F1716" s="115">
        <v>44267</v>
      </c>
      <c r="G1716" s="114" t="s">
        <v>8893</v>
      </c>
      <c r="H1716" s="116">
        <v>4495000</v>
      </c>
      <c r="I1716" s="116">
        <v>4495000</v>
      </c>
      <c r="J1716" s="116">
        <v>4495000</v>
      </c>
      <c r="K1716" s="116">
        <v>0</v>
      </c>
      <c r="L1716" s="116">
        <v>0</v>
      </c>
      <c r="M1716" s="116">
        <v>0</v>
      </c>
      <c r="N1716" s="116">
        <v>0</v>
      </c>
      <c r="O1716" s="116">
        <v>0</v>
      </c>
      <c r="P1716" s="116">
        <v>0</v>
      </c>
      <c r="Q1716" s="27" t="str">
        <f t="shared" si="385"/>
        <v>Registered</v>
      </c>
      <c r="R1716" s="94">
        <f t="shared" si="386"/>
        <v>1</v>
      </c>
      <c r="S1716" s="95"/>
      <c r="T1716" s="117">
        <f t="shared" si="387"/>
        <v>0</v>
      </c>
      <c r="U1716" s="117">
        <f t="shared" si="388"/>
        <v>0</v>
      </c>
    </row>
    <row r="1717" spans="1:21" x14ac:dyDescent="0.3">
      <c r="A1717" s="114">
        <v>9614</v>
      </c>
      <c r="B1717" s="114" t="s">
        <v>1657</v>
      </c>
      <c r="C1717" s="114" t="s">
        <v>1254</v>
      </c>
      <c r="D1717" s="114" t="s">
        <v>8894</v>
      </c>
      <c r="E1717" s="114" t="s">
        <v>8895</v>
      </c>
      <c r="F1717" s="115">
        <v>44469</v>
      </c>
      <c r="G1717" s="114" t="s">
        <v>3839</v>
      </c>
      <c r="H1717" s="116">
        <v>4495000</v>
      </c>
      <c r="I1717" s="116">
        <v>4495000</v>
      </c>
      <c r="J1717" s="116">
        <v>4495000</v>
      </c>
      <c r="K1717" s="116">
        <v>0</v>
      </c>
      <c r="L1717" s="116">
        <v>0</v>
      </c>
      <c r="M1717" s="116">
        <v>0</v>
      </c>
      <c r="N1717" s="116">
        <v>0</v>
      </c>
      <c r="O1717" s="116">
        <v>0</v>
      </c>
      <c r="P1717" s="116">
        <v>0</v>
      </c>
      <c r="Q1717" s="27" t="str">
        <f t="shared" si="385"/>
        <v>Registered</v>
      </c>
      <c r="R1717" s="94">
        <f t="shared" si="386"/>
        <v>1</v>
      </c>
      <c r="S1717" s="95"/>
      <c r="T1717" s="117">
        <f t="shared" si="387"/>
        <v>0</v>
      </c>
      <c r="U1717" s="117">
        <f t="shared" si="388"/>
        <v>0</v>
      </c>
    </row>
    <row r="1718" spans="1:21" x14ac:dyDescent="0.3">
      <c r="A1718" s="114">
        <v>9615</v>
      </c>
      <c r="B1718" s="114" t="s">
        <v>1657</v>
      </c>
      <c r="C1718" s="114" t="s">
        <v>1254</v>
      </c>
      <c r="D1718" s="114" t="s">
        <v>8896</v>
      </c>
      <c r="E1718" s="114" t="s">
        <v>8897</v>
      </c>
      <c r="F1718" s="115">
        <v>44773</v>
      </c>
      <c r="G1718" s="114" t="s">
        <v>3072</v>
      </c>
      <c r="H1718" s="116">
        <v>4495000</v>
      </c>
      <c r="I1718" s="116">
        <v>4495000</v>
      </c>
      <c r="J1718" s="116">
        <v>4495000</v>
      </c>
      <c r="K1718" s="116">
        <v>0</v>
      </c>
      <c r="L1718" s="116">
        <v>0</v>
      </c>
      <c r="M1718" s="116">
        <v>0</v>
      </c>
      <c r="N1718" s="116">
        <v>0</v>
      </c>
      <c r="O1718" s="116">
        <v>0</v>
      </c>
      <c r="P1718" s="116">
        <v>0</v>
      </c>
      <c r="Q1718" s="27" t="str">
        <f t="shared" si="385"/>
        <v>Registered</v>
      </c>
      <c r="R1718" s="94">
        <f t="shared" si="386"/>
        <v>1</v>
      </c>
      <c r="S1718" s="95"/>
      <c r="T1718" s="117">
        <f t="shared" si="387"/>
        <v>0</v>
      </c>
      <c r="U1718" s="117">
        <f t="shared" si="388"/>
        <v>0</v>
      </c>
    </row>
    <row r="1719" spans="1:21" x14ac:dyDescent="0.3">
      <c r="A1719" s="114">
        <v>9616</v>
      </c>
      <c r="B1719" s="114" t="s">
        <v>1657</v>
      </c>
      <c r="C1719" s="114" t="s">
        <v>1254</v>
      </c>
      <c r="D1719" s="114" t="s">
        <v>8898</v>
      </c>
      <c r="E1719" s="114" t="s">
        <v>8899</v>
      </c>
      <c r="F1719" s="115">
        <v>45105</v>
      </c>
      <c r="G1719" s="114" t="s">
        <v>3125</v>
      </c>
      <c r="H1719" s="116">
        <v>4826766</v>
      </c>
      <c r="I1719" s="116">
        <v>4826766</v>
      </c>
      <c r="J1719" s="116">
        <v>4826766</v>
      </c>
      <c r="K1719" s="116">
        <v>0</v>
      </c>
      <c r="L1719" s="116">
        <v>0</v>
      </c>
      <c r="M1719" s="116">
        <v>0</v>
      </c>
      <c r="N1719" s="116">
        <v>0</v>
      </c>
      <c r="O1719" s="116">
        <v>0</v>
      </c>
      <c r="P1719" s="116">
        <v>0</v>
      </c>
      <c r="Q1719" s="27" t="str">
        <f t="shared" si="385"/>
        <v>Registered</v>
      </c>
      <c r="R1719" s="94">
        <f t="shared" si="386"/>
        <v>1</v>
      </c>
      <c r="S1719" s="95"/>
      <c r="T1719" s="117">
        <f t="shared" si="387"/>
        <v>0</v>
      </c>
      <c r="U1719" s="117">
        <f t="shared" si="388"/>
        <v>0</v>
      </c>
    </row>
    <row r="1720" spans="1:21" x14ac:dyDescent="0.3">
      <c r="A1720" s="114">
        <v>9617</v>
      </c>
      <c r="B1720" s="114" t="s">
        <v>1657</v>
      </c>
      <c r="C1720" s="114" t="s">
        <v>1254</v>
      </c>
      <c r="D1720" s="114" t="s">
        <v>8900</v>
      </c>
      <c r="E1720" s="114" t="s">
        <v>8901</v>
      </c>
      <c r="F1720" s="115">
        <v>44277</v>
      </c>
      <c r="G1720" s="114" t="s">
        <v>8610</v>
      </c>
      <c r="H1720" s="116">
        <v>4495000</v>
      </c>
      <c r="I1720" s="116">
        <v>4495000</v>
      </c>
      <c r="J1720" s="116">
        <v>4495000</v>
      </c>
      <c r="K1720" s="116">
        <v>0</v>
      </c>
      <c r="L1720" s="116">
        <v>0</v>
      </c>
      <c r="M1720" s="116">
        <v>0</v>
      </c>
      <c r="N1720" s="116">
        <v>0</v>
      </c>
      <c r="O1720" s="116">
        <v>0</v>
      </c>
      <c r="P1720" s="116">
        <v>0</v>
      </c>
      <c r="Q1720" s="27" t="str">
        <f t="shared" si="385"/>
        <v>Registered</v>
      </c>
      <c r="R1720" s="94">
        <f t="shared" si="386"/>
        <v>1</v>
      </c>
      <c r="S1720" s="95"/>
      <c r="T1720" s="117">
        <f t="shared" si="387"/>
        <v>0</v>
      </c>
      <c r="U1720" s="117">
        <f t="shared" si="388"/>
        <v>0</v>
      </c>
    </row>
    <row r="1721" spans="1:21" x14ac:dyDescent="0.3">
      <c r="A1721" s="114">
        <v>9618</v>
      </c>
      <c r="B1721" s="114" t="s">
        <v>1657</v>
      </c>
      <c r="C1721" s="114" t="s">
        <v>1254</v>
      </c>
      <c r="D1721" s="114" t="s">
        <v>8902</v>
      </c>
      <c r="E1721" s="114" t="s">
        <v>8901</v>
      </c>
      <c r="F1721" s="115">
        <v>44408</v>
      </c>
      <c r="G1721" s="114" t="s">
        <v>5087</v>
      </c>
      <c r="H1721" s="116">
        <v>4495000</v>
      </c>
      <c r="I1721" s="116">
        <v>4495000</v>
      </c>
      <c r="J1721" s="116">
        <v>4495000</v>
      </c>
      <c r="K1721" s="116">
        <v>0</v>
      </c>
      <c r="L1721" s="116">
        <v>0</v>
      </c>
      <c r="M1721" s="116">
        <v>0</v>
      </c>
      <c r="N1721" s="116">
        <v>0</v>
      </c>
      <c r="O1721" s="116">
        <v>0</v>
      </c>
      <c r="P1721" s="116">
        <v>0</v>
      </c>
      <c r="Q1721" s="27" t="str">
        <f t="shared" si="385"/>
        <v>Registered</v>
      </c>
      <c r="R1721" s="94">
        <f t="shared" si="386"/>
        <v>1</v>
      </c>
      <c r="S1721" s="95"/>
      <c r="T1721" s="117">
        <f t="shared" si="387"/>
        <v>0</v>
      </c>
      <c r="U1721" s="117">
        <f t="shared" si="388"/>
        <v>0</v>
      </c>
    </row>
    <row r="1722" spans="1:21" x14ac:dyDescent="0.3">
      <c r="A1722" s="114">
        <v>9619</v>
      </c>
      <c r="B1722" s="114" t="s">
        <v>1657</v>
      </c>
      <c r="C1722" s="114" t="s">
        <v>1254</v>
      </c>
      <c r="D1722" s="114" t="s">
        <v>8903</v>
      </c>
      <c r="E1722" s="114" t="s">
        <v>8904</v>
      </c>
      <c r="F1722" s="115">
        <v>44834</v>
      </c>
      <c r="G1722" s="114" t="s">
        <v>5166</v>
      </c>
      <c r="H1722" s="116">
        <v>4300000</v>
      </c>
      <c r="I1722" s="116">
        <v>4300000</v>
      </c>
      <c r="J1722" s="116">
        <v>4300000</v>
      </c>
      <c r="K1722" s="116">
        <v>0</v>
      </c>
      <c r="L1722" s="116">
        <v>0</v>
      </c>
      <c r="M1722" s="116">
        <v>0</v>
      </c>
      <c r="N1722" s="116">
        <v>0</v>
      </c>
      <c r="O1722" s="116">
        <v>0</v>
      </c>
      <c r="P1722" s="116">
        <v>0</v>
      </c>
      <c r="Q1722" s="27" t="str">
        <f t="shared" si="385"/>
        <v>Registered</v>
      </c>
      <c r="R1722" s="94">
        <f t="shared" si="386"/>
        <v>1</v>
      </c>
      <c r="S1722" s="95"/>
      <c r="T1722" s="117">
        <f t="shared" si="387"/>
        <v>0</v>
      </c>
      <c r="U1722" s="117">
        <f t="shared" si="388"/>
        <v>0</v>
      </c>
    </row>
    <row r="1723" spans="1:21" x14ac:dyDescent="0.3">
      <c r="A1723" s="114">
        <v>9620</v>
      </c>
      <c r="B1723" s="114" t="s">
        <v>1657</v>
      </c>
      <c r="C1723" s="114" t="s">
        <v>1254</v>
      </c>
      <c r="D1723" s="114" t="s">
        <v>8905</v>
      </c>
      <c r="E1723" s="114" t="s">
        <v>8906</v>
      </c>
      <c r="F1723" s="115">
        <v>45335</v>
      </c>
      <c r="G1723" s="114" t="s">
        <v>4901</v>
      </c>
      <c r="H1723" s="116">
        <v>4469328</v>
      </c>
      <c r="I1723" s="116">
        <v>4469328</v>
      </c>
      <c r="J1723" s="116">
        <v>4469328</v>
      </c>
      <c r="K1723" s="116">
        <v>0</v>
      </c>
      <c r="L1723" s="116">
        <v>0</v>
      </c>
      <c r="M1723" s="116">
        <v>0</v>
      </c>
      <c r="N1723" s="116">
        <v>0</v>
      </c>
      <c r="O1723" s="116">
        <v>0</v>
      </c>
      <c r="P1723" s="116">
        <v>0</v>
      </c>
      <c r="Q1723" s="27" t="str">
        <f t="shared" si="385"/>
        <v>Registered</v>
      </c>
      <c r="R1723" s="94">
        <f t="shared" si="386"/>
        <v>1</v>
      </c>
      <c r="S1723" s="95"/>
      <c r="T1723" s="117">
        <f t="shared" si="387"/>
        <v>0</v>
      </c>
      <c r="U1723" s="117">
        <f t="shared" si="388"/>
        <v>0</v>
      </c>
    </row>
    <row r="1724" spans="1:21" x14ac:dyDescent="0.3">
      <c r="A1724" s="114">
        <v>9621</v>
      </c>
      <c r="B1724" s="114" t="s">
        <v>1657</v>
      </c>
      <c r="C1724" s="114" t="s">
        <v>1254</v>
      </c>
      <c r="D1724" s="114" t="s">
        <v>8907</v>
      </c>
      <c r="E1724" s="114" t="s">
        <v>8908</v>
      </c>
      <c r="F1724" s="115">
        <v>45359</v>
      </c>
      <c r="G1724" s="114" t="s">
        <v>3554</v>
      </c>
      <c r="H1724" s="116">
        <v>5052840</v>
      </c>
      <c r="I1724" s="116">
        <v>5052840</v>
      </c>
      <c r="J1724" s="116">
        <v>5052840</v>
      </c>
      <c r="K1724" s="116">
        <v>0</v>
      </c>
      <c r="L1724" s="116">
        <v>0</v>
      </c>
      <c r="M1724" s="116">
        <v>0</v>
      </c>
      <c r="N1724" s="116">
        <v>0</v>
      </c>
      <c r="O1724" s="116">
        <v>0</v>
      </c>
      <c r="P1724" s="116">
        <v>0</v>
      </c>
      <c r="Q1724" s="27" t="str">
        <f t="shared" si="385"/>
        <v>Registered</v>
      </c>
      <c r="R1724" s="94">
        <f t="shared" si="386"/>
        <v>1</v>
      </c>
      <c r="S1724" s="95"/>
      <c r="T1724" s="117">
        <f t="shared" si="387"/>
        <v>0</v>
      </c>
      <c r="U1724" s="117">
        <f t="shared" si="388"/>
        <v>0</v>
      </c>
    </row>
    <row r="1725" spans="1:21" x14ac:dyDescent="0.3">
      <c r="A1725" s="114">
        <v>9622</v>
      </c>
      <c r="B1725" s="114" t="s">
        <v>1657</v>
      </c>
      <c r="C1725" s="114" t="s">
        <v>1254</v>
      </c>
      <c r="D1725" s="114" t="s">
        <v>8909</v>
      </c>
      <c r="E1725" s="114" t="s">
        <v>8910</v>
      </c>
      <c r="F1725" s="115">
        <v>45381</v>
      </c>
      <c r="G1725" s="114" t="s">
        <v>5737</v>
      </c>
      <c r="H1725" s="116">
        <v>4454721</v>
      </c>
      <c r="I1725" s="116">
        <v>4454721</v>
      </c>
      <c r="J1725" s="116">
        <v>4454721</v>
      </c>
      <c r="K1725" s="116">
        <v>0</v>
      </c>
      <c r="L1725" s="116">
        <v>0</v>
      </c>
      <c r="M1725" s="116">
        <v>0</v>
      </c>
      <c r="N1725" s="116">
        <v>0</v>
      </c>
      <c r="O1725" s="116">
        <v>0</v>
      </c>
      <c r="P1725" s="116">
        <v>0</v>
      </c>
      <c r="Q1725" s="27" t="str">
        <f t="shared" si="385"/>
        <v>Registered</v>
      </c>
      <c r="R1725" s="94">
        <f t="shared" si="386"/>
        <v>1</v>
      </c>
      <c r="S1725" s="95"/>
      <c r="T1725" s="117">
        <f t="shared" si="387"/>
        <v>0</v>
      </c>
      <c r="U1725" s="117">
        <f t="shared" si="388"/>
        <v>0</v>
      </c>
    </row>
    <row r="1726" spans="1:21" x14ac:dyDescent="0.3">
      <c r="A1726" s="114">
        <v>9623</v>
      </c>
      <c r="B1726" s="114" t="s">
        <v>1657</v>
      </c>
      <c r="C1726" s="114" t="s">
        <v>1254</v>
      </c>
      <c r="D1726" s="114" t="s">
        <v>8911</v>
      </c>
      <c r="E1726" s="114" t="s">
        <v>8906</v>
      </c>
      <c r="F1726" s="115">
        <v>45334</v>
      </c>
      <c r="G1726" s="114" t="s">
        <v>4901</v>
      </c>
      <c r="H1726" s="116">
        <v>4453740</v>
      </c>
      <c r="I1726" s="116">
        <v>4453740</v>
      </c>
      <c r="J1726" s="116">
        <v>4453740</v>
      </c>
      <c r="K1726" s="116">
        <v>0</v>
      </c>
      <c r="L1726" s="116">
        <v>0</v>
      </c>
      <c r="M1726" s="116">
        <v>0</v>
      </c>
      <c r="N1726" s="116">
        <v>0</v>
      </c>
      <c r="O1726" s="116">
        <v>0</v>
      </c>
      <c r="P1726" s="116">
        <v>0</v>
      </c>
      <c r="Q1726" s="27" t="str">
        <f t="shared" si="385"/>
        <v>Registered</v>
      </c>
      <c r="R1726" s="94">
        <f t="shared" si="386"/>
        <v>1</v>
      </c>
      <c r="S1726" s="95"/>
      <c r="T1726" s="117">
        <f t="shared" si="387"/>
        <v>0</v>
      </c>
      <c r="U1726" s="117">
        <f t="shared" si="388"/>
        <v>0</v>
      </c>
    </row>
    <row r="1727" spans="1:21" x14ac:dyDescent="0.3">
      <c r="A1727" s="114">
        <v>9624</v>
      </c>
      <c r="B1727" s="114" t="s">
        <v>1657</v>
      </c>
      <c r="C1727" s="114" t="s">
        <v>1254</v>
      </c>
      <c r="D1727" s="114" t="s">
        <v>8912</v>
      </c>
      <c r="E1727" s="114" t="s">
        <v>2245</v>
      </c>
      <c r="F1727" s="115">
        <v>44833</v>
      </c>
      <c r="G1727" s="114" t="s">
        <v>5167</v>
      </c>
      <c r="H1727" s="116">
        <v>4000000</v>
      </c>
      <c r="I1727" s="116">
        <v>4000000</v>
      </c>
      <c r="J1727" s="116">
        <v>4000000</v>
      </c>
      <c r="K1727" s="116">
        <v>0</v>
      </c>
      <c r="L1727" s="116">
        <v>0</v>
      </c>
      <c r="M1727" s="116">
        <v>0</v>
      </c>
      <c r="N1727" s="116">
        <v>0</v>
      </c>
      <c r="O1727" s="116">
        <v>0</v>
      </c>
      <c r="P1727" s="116">
        <v>0</v>
      </c>
      <c r="Q1727" s="27" t="str">
        <f t="shared" si="385"/>
        <v>Registered</v>
      </c>
      <c r="R1727" s="94">
        <f t="shared" si="386"/>
        <v>1</v>
      </c>
      <c r="S1727" s="95"/>
      <c r="T1727" s="117">
        <f t="shared" si="387"/>
        <v>0</v>
      </c>
      <c r="U1727" s="117">
        <f t="shared" si="388"/>
        <v>0</v>
      </c>
    </row>
    <row r="1728" spans="1:21" x14ac:dyDescent="0.3">
      <c r="A1728" s="114">
        <v>9625</v>
      </c>
      <c r="B1728" s="114" t="s">
        <v>1657</v>
      </c>
      <c r="C1728" s="114" t="s">
        <v>1254</v>
      </c>
      <c r="D1728" s="114" t="s">
        <v>8913</v>
      </c>
      <c r="E1728" s="114" t="s">
        <v>8914</v>
      </c>
      <c r="F1728" s="115">
        <v>44389</v>
      </c>
      <c r="G1728" s="114" t="s">
        <v>5505</v>
      </c>
      <c r="H1728" s="116">
        <v>4495000</v>
      </c>
      <c r="I1728" s="116">
        <v>4495000</v>
      </c>
      <c r="J1728" s="116">
        <v>4495000</v>
      </c>
      <c r="K1728" s="116">
        <v>0</v>
      </c>
      <c r="L1728" s="116">
        <v>0</v>
      </c>
      <c r="M1728" s="116">
        <v>0</v>
      </c>
      <c r="N1728" s="116">
        <v>0</v>
      </c>
      <c r="O1728" s="116">
        <v>0</v>
      </c>
      <c r="P1728" s="116">
        <v>0</v>
      </c>
      <c r="Q1728" s="27" t="str">
        <f t="shared" si="385"/>
        <v>Registered</v>
      </c>
      <c r="R1728" s="94">
        <f t="shared" si="386"/>
        <v>1</v>
      </c>
      <c r="S1728" s="95"/>
      <c r="T1728" s="117">
        <f t="shared" si="387"/>
        <v>0</v>
      </c>
      <c r="U1728" s="117">
        <f t="shared" si="388"/>
        <v>0</v>
      </c>
    </row>
    <row r="1729" spans="1:21" x14ac:dyDescent="0.3">
      <c r="A1729" s="114">
        <v>9626</v>
      </c>
      <c r="B1729" s="114" t="s">
        <v>1657</v>
      </c>
      <c r="C1729" s="114" t="s">
        <v>1254</v>
      </c>
      <c r="D1729" s="114" t="s">
        <v>8915</v>
      </c>
      <c r="E1729" s="114" t="s">
        <v>8914</v>
      </c>
      <c r="F1729" s="115">
        <v>44386</v>
      </c>
      <c r="G1729" s="114" t="s">
        <v>5505</v>
      </c>
      <c r="H1729" s="116">
        <v>4495000</v>
      </c>
      <c r="I1729" s="116">
        <v>4495000</v>
      </c>
      <c r="J1729" s="116">
        <v>4495000</v>
      </c>
      <c r="K1729" s="116">
        <v>0</v>
      </c>
      <c r="L1729" s="116">
        <v>0</v>
      </c>
      <c r="M1729" s="116">
        <v>0</v>
      </c>
      <c r="N1729" s="116">
        <v>0</v>
      </c>
      <c r="O1729" s="116">
        <v>0</v>
      </c>
      <c r="P1729" s="116">
        <v>0</v>
      </c>
      <c r="Q1729" s="27" t="str">
        <f t="shared" si="385"/>
        <v>Registered</v>
      </c>
      <c r="R1729" s="94">
        <f t="shared" si="386"/>
        <v>1</v>
      </c>
      <c r="S1729" s="95"/>
      <c r="T1729" s="117">
        <f t="shared" si="387"/>
        <v>0</v>
      </c>
      <c r="U1729" s="117">
        <f t="shared" si="388"/>
        <v>0</v>
      </c>
    </row>
    <row r="1730" spans="1:21" x14ac:dyDescent="0.3">
      <c r="A1730" s="114">
        <v>9627</v>
      </c>
      <c r="B1730" s="114" t="s">
        <v>1657</v>
      </c>
      <c r="C1730" s="114" t="s">
        <v>1254</v>
      </c>
      <c r="D1730" s="114" t="s">
        <v>8916</v>
      </c>
      <c r="E1730" s="114" t="s">
        <v>8917</v>
      </c>
      <c r="F1730" s="115">
        <v>44926</v>
      </c>
      <c r="G1730" s="114" t="s">
        <v>5127</v>
      </c>
      <c r="H1730" s="116">
        <v>4211000</v>
      </c>
      <c r="I1730" s="116">
        <v>4211000</v>
      </c>
      <c r="J1730" s="116">
        <v>4211000</v>
      </c>
      <c r="K1730" s="116">
        <v>0</v>
      </c>
      <c r="L1730" s="116">
        <v>0</v>
      </c>
      <c r="M1730" s="116">
        <v>0</v>
      </c>
      <c r="N1730" s="116">
        <v>0</v>
      </c>
      <c r="O1730" s="116">
        <v>0</v>
      </c>
      <c r="P1730" s="116">
        <v>0</v>
      </c>
      <c r="Q1730" s="27" t="str">
        <f t="shared" ref="Q1730:Q1793" si="389">IF(G1730="01 Jan 1900","Unregistered","Registered")</f>
        <v>Registered</v>
      </c>
      <c r="R1730" s="94">
        <f t="shared" si="386"/>
        <v>1</v>
      </c>
      <c r="S1730" s="95"/>
      <c r="T1730" s="117">
        <f t="shared" si="387"/>
        <v>0</v>
      </c>
      <c r="U1730" s="117">
        <f t="shared" si="388"/>
        <v>0</v>
      </c>
    </row>
    <row r="1731" spans="1:21" x14ac:dyDescent="0.3">
      <c r="A1731" s="114">
        <v>9628</v>
      </c>
      <c r="B1731" s="114" t="s">
        <v>1657</v>
      </c>
      <c r="C1731" s="114" t="s">
        <v>1254</v>
      </c>
      <c r="D1731" s="114" t="s">
        <v>8918</v>
      </c>
      <c r="E1731" s="114" t="s">
        <v>8919</v>
      </c>
      <c r="F1731" s="115">
        <v>45291</v>
      </c>
      <c r="G1731" s="114" t="s">
        <v>1504</v>
      </c>
      <c r="H1731" s="116">
        <v>4469328</v>
      </c>
      <c r="I1731" s="116">
        <v>4469328</v>
      </c>
      <c r="J1731" s="116">
        <v>4469328</v>
      </c>
      <c r="K1731" s="116">
        <v>0</v>
      </c>
      <c r="L1731" s="116">
        <v>0</v>
      </c>
      <c r="M1731" s="116">
        <v>0</v>
      </c>
      <c r="N1731" s="116">
        <v>0</v>
      </c>
      <c r="O1731" s="116">
        <v>0</v>
      </c>
      <c r="P1731" s="116">
        <v>0</v>
      </c>
      <c r="Q1731" s="27" t="str">
        <f t="shared" si="389"/>
        <v>Registered</v>
      </c>
      <c r="R1731" s="94">
        <f t="shared" si="386"/>
        <v>1</v>
      </c>
      <c r="S1731" s="95"/>
      <c r="T1731" s="117">
        <f t="shared" si="387"/>
        <v>0</v>
      </c>
      <c r="U1731" s="117">
        <f t="shared" si="388"/>
        <v>0</v>
      </c>
    </row>
    <row r="1732" spans="1:21" x14ac:dyDescent="0.3">
      <c r="A1732" s="114">
        <v>9629</v>
      </c>
      <c r="B1732" s="114" t="s">
        <v>1657</v>
      </c>
      <c r="C1732" s="114" t="s">
        <v>1254</v>
      </c>
      <c r="D1732" s="114" t="s">
        <v>8920</v>
      </c>
      <c r="E1732" s="114" t="s">
        <v>8921</v>
      </c>
      <c r="F1732" s="115">
        <v>45278</v>
      </c>
      <c r="G1732" s="114" t="s">
        <v>8922</v>
      </c>
      <c r="H1732" s="116">
        <v>4920000</v>
      </c>
      <c r="I1732" s="116">
        <v>4920000</v>
      </c>
      <c r="J1732" s="116">
        <v>4920000</v>
      </c>
      <c r="K1732" s="116">
        <v>0</v>
      </c>
      <c r="L1732" s="116">
        <v>0</v>
      </c>
      <c r="M1732" s="116">
        <v>0</v>
      </c>
      <c r="N1732" s="116">
        <v>0</v>
      </c>
      <c r="O1732" s="116">
        <v>0</v>
      </c>
      <c r="P1732" s="116">
        <v>0</v>
      </c>
      <c r="Q1732" s="27" t="str">
        <f t="shared" si="389"/>
        <v>Registered</v>
      </c>
      <c r="R1732" s="94">
        <f t="shared" ref="R1732:R1795" si="390">(I1732/H1732)</f>
        <v>1</v>
      </c>
      <c r="S1732" s="95"/>
      <c r="T1732" s="117">
        <f t="shared" si="387"/>
        <v>0</v>
      </c>
      <c r="U1732" s="117">
        <f t="shared" si="388"/>
        <v>0</v>
      </c>
    </row>
    <row r="1733" spans="1:21" x14ac:dyDescent="0.3">
      <c r="A1733" s="114">
        <v>9630</v>
      </c>
      <c r="B1733" s="114" t="s">
        <v>1657</v>
      </c>
      <c r="C1733" s="114" t="s">
        <v>1254</v>
      </c>
      <c r="D1733" s="114" t="s">
        <v>8923</v>
      </c>
      <c r="E1733" s="114" t="s">
        <v>8924</v>
      </c>
      <c r="F1733" s="115">
        <v>45382</v>
      </c>
      <c r="G1733" s="114" t="s">
        <v>5049</v>
      </c>
      <c r="H1733" s="116">
        <v>4968765</v>
      </c>
      <c r="I1733" s="116">
        <v>4968765</v>
      </c>
      <c r="J1733" s="116">
        <v>4968765</v>
      </c>
      <c r="K1733" s="116">
        <v>0</v>
      </c>
      <c r="L1733" s="116">
        <v>0</v>
      </c>
      <c r="M1733" s="116">
        <v>0</v>
      </c>
      <c r="N1733" s="116">
        <v>0</v>
      </c>
      <c r="O1733" s="116">
        <v>0</v>
      </c>
      <c r="P1733" s="116">
        <v>0</v>
      </c>
      <c r="Q1733" s="27" t="str">
        <f t="shared" si="389"/>
        <v>Registered</v>
      </c>
      <c r="R1733" s="94">
        <f t="shared" si="390"/>
        <v>1</v>
      </c>
      <c r="S1733" s="95"/>
      <c r="T1733" s="117">
        <f t="shared" si="387"/>
        <v>0</v>
      </c>
      <c r="U1733" s="117">
        <f t="shared" si="388"/>
        <v>0</v>
      </c>
    </row>
    <row r="1734" spans="1:21" x14ac:dyDescent="0.3">
      <c r="A1734" s="114">
        <v>9631</v>
      </c>
      <c r="B1734" s="114" t="s">
        <v>1657</v>
      </c>
      <c r="C1734" s="114" t="s">
        <v>1254</v>
      </c>
      <c r="D1734" s="114" t="s">
        <v>8925</v>
      </c>
      <c r="E1734" s="114" t="s">
        <v>8926</v>
      </c>
      <c r="F1734" s="115">
        <v>45344</v>
      </c>
      <c r="G1734" s="114" t="s">
        <v>5360</v>
      </c>
      <c r="H1734" s="116">
        <v>4454721</v>
      </c>
      <c r="I1734" s="116">
        <v>4454721</v>
      </c>
      <c r="J1734" s="116">
        <v>4454721</v>
      </c>
      <c r="K1734" s="116">
        <v>0</v>
      </c>
      <c r="L1734" s="116">
        <v>0</v>
      </c>
      <c r="M1734" s="116">
        <v>0</v>
      </c>
      <c r="N1734" s="116">
        <v>0</v>
      </c>
      <c r="O1734" s="116">
        <v>0</v>
      </c>
      <c r="P1734" s="116">
        <v>0</v>
      </c>
      <c r="Q1734" s="27" t="str">
        <f t="shared" si="389"/>
        <v>Registered</v>
      </c>
      <c r="R1734" s="94">
        <f t="shared" si="390"/>
        <v>1</v>
      </c>
      <c r="S1734" s="95"/>
      <c r="T1734" s="117">
        <f t="shared" si="387"/>
        <v>0</v>
      </c>
      <c r="U1734" s="117">
        <f t="shared" si="388"/>
        <v>0</v>
      </c>
    </row>
    <row r="1735" spans="1:21" x14ac:dyDescent="0.3">
      <c r="A1735" s="114">
        <v>9632</v>
      </c>
      <c r="B1735" s="114" t="s">
        <v>1657</v>
      </c>
      <c r="C1735" s="114" t="s">
        <v>1254</v>
      </c>
      <c r="D1735" s="114" t="s">
        <v>8927</v>
      </c>
      <c r="E1735" s="114" t="s">
        <v>8928</v>
      </c>
      <c r="F1735" s="115">
        <v>45290</v>
      </c>
      <c r="G1735" s="114" t="s">
        <v>5375</v>
      </c>
      <c r="H1735" s="116">
        <v>4489008</v>
      </c>
      <c r="I1735" s="116">
        <v>4489008</v>
      </c>
      <c r="J1735" s="116">
        <v>4489008</v>
      </c>
      <c r="K1735" s="116">
        <v>0</v>
      </c>
      <c r="L1735" s="116">
        <v>0</v>
      </c>
      <c r="M1735" s="116">
        <v>0</v>
      </c>
      <c r="N1735" s="116">
        <v>0</v>
      </c>
      <c r="O1735" s="116">
        <v>0</v>
      </c>
      <c r="P1735" s="116">
        <v>0</v>
      </c>
      <c r="Q1735" s="27" t="str">
        <f t="shared" si="389"/>
        <v>Registered</v>
      </c>
      <c r="R1735" s="94">
        <f t="shared" si="390"/>
        <v>1</v>
      </c>
      <c r="S1735" s="95"/>
      <c r="T1735" s="117">
        <f t="shared" si="387"/>
        <v>0</v>
      </c>
      <c r="U1735" s="117">
        <f t="shared" si="388"/>
        <v>0</v>
      </c>
    </row>
    <row r="1736" spans="1:21" x14ac:dyDescent="0.3">
      <c r="A1736" s="114">
        <v>9633</v>
      </c>
      <c r="B1736" s="114" t="s">
        <v>1657</v>
      </c>
      <c r="C1736" s="114" t="s">
        <v>1254</v>
      </c>
      <c r="D1736" s="114" t="s">
        <v>8929</v>
      </c>
      <c r="E1736" s="114" t="s">
        <v>8930</v>
      </c>
      <c r="F1736" s="115">
        <v>45199</v>
      </c>
      <c r="G1736" s="114" t="s">
        <v>5613</v>
      </c>
      <c r="H1736" s="116">
        <v>4826500</v>
      </c>
      <c r="I1736" s="116">
        <v>4826500</v>
      </c>
      <c r="J1736" s="116">
        <v>4826500</v>
      </c>
      <c r="K1736" s="116">
        <v>0</v>
      </c>
      <c r="L1736" s="116">
        <v>0</v>
      </c>
      <c r="M1736" s="116">
        <v>0</v>
      </c>
      <c r="N1736" s="116">
        <v>0</v>
      </c>
      <c r="O1736" s="116">
        <v>0</v>
      </c>
      <c r="P1736" s="116">
        <v>0</v>
      </c>
      <c r="Q1736" s="27" t="str">
        <f t="shared" si="389"/>
        <v>Registered</v>
      </c>
      <c r="R1736" s="94">
        <f t="shared" si="390"/>
        <v>1</v>
      </c>
      <c r="S1736" s="95"/>
      <c r="T1736" s="117">
        <f t="shared" si="387"/>
        <v>0</v>
      </c>
      <c r="U1736" s="117">
        <f t="shared" si="388"/>
        <v>0</v>
      </c>
    </row>
    <row r="1737" spans="1:21" x14ac:dyDescent="0.3">
      <c r="A1737" s="114">
        <v>9634</v>
      </c>
      <c r="B1737" s="114" t="s">
        <v>1657</v>
      </c>
      <c r="C1737" s="114" t="s">
        <v>1254</v>
      </c>
      <c r="D1737" s="114" t="s">
        <v>8931</v>
      </c>
      <c r="E1737" s="114" t="s">
        <v>8932</v>
      </c>
      <c r="F1737" s="115">
        <v>45290</v>
      </c>
      <c r="G1737" s="114" t="s">
        <v>4376</v>
      </c>
      <c r="H1737" s="116">
        <v>4905000</v>
      </c>
      <c r="I1737" s="116">
        <v>4905000</v>
      </c>
      <c r="J1737" s="116">
        <v>4905000</v>
      </c>
      <c r="K1737" s="116">
        <v>0</v>
      </c>
      <c r="L1737" s="116">
        <v>0</v>
      </c>
      <c r="M1737" s="116">
        <v>0</v>
      </c>
      <c r="N1737" s="116">
        <v>0</v>
      </c>
      <c r="O1737" s="116">
        <v>0</v>
      </c>
      <c r="P1737" s="116">
        <v>0</v>
      </c>
      <c r="Q1737" s="27" t="str">
        <f t="shared" si="389"/>
        <v>Registered</v>
      </c>
      <c r="R1737" s="94">
        <f t="shared" si="390"/>
        <v>1</v>
      </c>
      <c r="S1737" s="95"/>
      <c r="T1737" s="117">
        <f t="shared" si="387"/>
        <v>0</v>
      </c>
      <c r="U1737" s="117">
        <f t="shared" si="388"/>
        <v>0</v>
      </c>
    </row>
    <row r="1738" spans="1:21" x14ac:dyDescent="0.3">
      <c r="A1738" s="114">
        <v>9635</v>
      </c>
      <c r="B1738" s="114" t="s">
        <v>1657</v>
      </c>
      <c r="C1738" s="114" t="s">
        <v>1254</v>
      </c>
      <c r="D1738" s="114" t="s">
        <v>8933</v>
      </c>
      <c r="E1738" s="114" t="s">
        <v>8934</v>
      </c>
      <c r="F1738" s="115">
        <v>45316</v>
      </c>
      <c r="G1738" s="114" t="s">
        <v>2950</v>
      </c>
      <c r="H1738" s="116">
        <v>4495923</v>
      </c>
      <c r="I1738" s="116">
        <v>4495923</v>
      </c>
      <c r="J1738" s="116">
        <v>4495923</v>
      </c>
      <c r="K1738" s="116">
        <v>0</v>
      </c>
      <c r="L1738" s="116">
        <v>0</v>
      </c>
      <c r="M1738" s="116">
        <v>0</v>
      </c>
      <c r="N1738" s="116">
        <v>0</v>
      </c>
      <c r="O1738" s="116">
        <v>0</v>
      </c>
      <c r="P1738" s="116">
        <v>0</v>
      </c>
      <c r="Q1738" s="27" t="str">
        <f t="shared" si="389"/>
        <v>Registered</v>
      </c>
      <c r="R1738" s="94">
        <f t="shared" si="390"/>
        <v>1</v>
      </c>
      <c r="S1738" s="95"/>
      <c r="T1738" s="117">
        <f t="shared" si="387"/>
        <v>0</v>
      </c>
      <c r="U1738" s="117">
        <f t="shared" si="388"/>
        <v>0</v>
      </c>
    </row>
    <row r="1739" spans="1:21" x14ac:dyDescent="0.3">
      <c r="A1739" s="114">
        <v>9636</v>
      </c>
      <c r="B1739" s="114" t="s">
        <v>1657</v>
      </c>
      <c r="C1739" s="114" t="s">
        <v>1254</v>
      </c>
      <c r="D1739" s="114" t="s">
        <v>8935</v>
      </c>
      <c r="E1739" s="114" t="s">
        <v>8936</v>
      </c>
      <c r="F1739" s="115">
        <v>45198</v>
      </c>
      <c r="G1739" s="114" t="s">
        <v>2595</v>
      </c>
      <c r="H1739" s="116">
        <v>4403666</v>
      </c>
      <c r="I1739" s="116">
        <v>4403666</v>
      </c>
      <c r="J1739" s="116">
        <v>4403666</v>
      </c>
      <c r="K1739" s="116">
        <v>0</v>
      </c>
      <c r="L1739" s="116">
        <v>0</v>
      </c>
      <c r="M1739" s="116">
        <v>0</v>
      </c>
      <c r="N1739" s="116">
        <v>0</v>
      </c>
      <c r="O1739" s="116">
        <v>0</v>
      </c>
      <c r="P1739" s="116">
        <v>0</v>
      </c>
      <c r="Q1739" s="27" t="str">
        <f t="shared" si="389"/>
        <v>Registered</v>
      </c>
      <c r="R1739" s="94">
        <f t="shared" si="390"/>
        <v>1</v>
      </c>
      <c r="S1739" s="95"/>
      <c r="T1739" s="117">
        <f t="shared" si="387"/>
        <v>0</v>
      </c>
      <c r="U1739" s="117">
        <f t="shared" si="388"/>
        <v>0</v>
      </c>
    </row>
    <row r="1740" spans="1:21" x14ac:dyDescent="0.3">
      <c r="A1740" s="114">
        <v>9637</v>
      </c>
      <c r="B1740" s="114" t="s">
        <v>1657</v>
      </c>
      <c r="C1740" s="114" t="s">
        <v>1254</v>
      </c>
      <c r="D1740" s="114" t="s">
        <v>8937</v>
      </c>
      <c r="E1740" s="114" t="s">
        <v>8938</v>
      </c>
      <c r="F1740" s="115">
        <v>45185</v>
      </c>
      <c r="G1740" s="114" t="s">
        <v>5185</v>
      </c>
      <c r="H1740" s="116">
        <v>4826500</v>
      </c>
      <c r="I1740" s="116">
        <v>4826500</v>
      </c>
      <c r="J1740" s="116">
        <v>4826500</v>
      </c>
      <c r="K1740" s="116">
        <v>0</v>
      </c>
      <c r="L1740" s="116">
        <v>0</v>
      </c>
      <c r="M1740" s="116">
        <v>0</v>
      </c>
      <c r="N1740" s="116">
        <v>0</v>
      </c>
      <c r="O1740" s="116">
        <v>0</v>
      </c>
      <c r="P1740" s="116">
        <v>0</v>
      </c>
      <c r="Q1740" s="27" t="str">
        <f t="shared" si="389"/>
        <v>Registered</v>
      </c>
      <c r="R1740" s="94">
        <f t="shared" si="390"/>
        <v>1</v>
      </c>
      <c r="S1740" s="95"/>
      <c r="T1740" s="117">
        <f t="shared" si="387"/>
        <v>0</v>
      </c>
      <c r="U1740" s="117">
        <f t="shared" si="388"/>
        <v>0</v>
      </c>
    </row>
    <row r="1741" spans="1:21" x14ac:dyDescent="0.3">
      <c r="A1741" s="114">
        <v>9638</v>
      </c>
      <c r="B1741" s="114" t="s">
        <v>1657</v>
      </c>
      <c r="C1741" s="114" t="s">
        <v>1254</v>
      </c>
      <c r="D1741" s="114" t="s">
        <v>8939</v>
      </c>
      <c r="E1741" s="114" t="s">
        <v>8940</v>
      </c>
      <c r="F1741" s="115">
        <v>45194</v>
      </c>
      <c r="G1741" s="114" t="s">
        <v>5384</v>
      </c>
      <c r="H1741" s="116">
        <v>4713705</v>
      </c>
      <c r="I1741" s="116">
        <v>4713705</v>
      </c>
      <c r="J1741" s="116">
        <v>4713705</v>
      </c>
      <c r="K1741" s="116">
        <v>0</v>
      </c>
      <c r="L1741" s="116">
        <v>0</v>
      </c>
      <c r="M1741" s="116">
        <v>0</v>
      </c>
      <c r="N1741" s="116">
        <v>0</v>
      </c>
      <c r="O1741" s="116">
        <v>0</v>
      </c>
      <c r="P1741" s="116">
        <v>0</v>
      </c>
      <c r="Q1741" s="27" t="str">
        <f t="shared" si="389"/>
        <v>Registered</v>
      </c>
      <c r="R1741" s="94">
        <f t="shared" si="390"/>
        <v>1</v>
      </c>
      <c r="S1741" s="95"/>
      <c r="T1741" s="117">
        <f t="shared" si="387"/>
        <v>0</v>
      </c>
      <c r="U1741" s="117">
        <f t="shared" si="388"/>
        <v>0</v>
      </c>
    </row>
    <row r="1742" spans="1:21" x14ac:dyDescent="0.3">
      <c r="A1742" s="114">
        <v>9639</v>
      </c>
      <c r="B1742" s="114" t="s">
        <v>1657</v>
      </c>
      <c r="C1742" s="114" t="s">
        <v>1254</v>
      </c>
      <c r="D1742" s="114" t="s">
        <v>8941</v>
      </c>
      <c r="E1742" s="114" t="s">
        <v>8942</v>
      </c>
      <c r="F1742" s="115">
        <v>45322</v>
      </c>
      <c r="G1742" s="114" t="s">
        <v>5392</v>
      </c>
      <c r="H1742" s="116">
        <v>5003100</v>
      </c>
      <c r="I1742" s="116">
        <v>5003100</v>
      </c>
      <c r="J1742" s="116">
        <v>5003100</v>
      </c>
      <c r="K1742" s="116">
        <v>0</v>
      </c>
      <c r="L1742" s="116">
        <v>0</v>
      </c>
      <c r="M1742" s="116">
        <v>0</v>
      </c>
      <c r="N1742" s="116">
        <v>0</v>
      </c>
      <c r="O1742" s="116">
        <v>0</v>
      </c>
      <c r="P1742" s="116">
        <v>0</v>
      </c>
      <c r="Q1742" s="27" t="str">
        <f t="shared" si="389"/>
        <v>Registered</v>
      </c>
      <c r="R1742" s="94">
        <f t="shared" si="390"/>
        <v>1</v>
      </c>
      <c r="S1742" s="95"/>
      <c r="T1742" s="117">
        <f t="shared" si="387"/>
        <v>0</v>
      </c>
      <c r="U1742" s="117">
        <f t="shared" si="388"/>
        <v>0</v>
      </c>
    </row>
    <row r="1743" spans="1:21" x14ac:dyDescent="0.3">
      <c r="A1743" s="114">
        <v>9640</v>
      </c>
      <c r="B1743" s="114" t="s">
        <v>1657</v>
      </c>
      <c r="C1743" s="114" t="s">
        <v>1254</v>
      </c>
      <c r="D1743" s="114" t="s">
        <v>8943</v>
      </c>
      <c r="E1743" s="114" t="s">
        <v>8944</v>
      </c>
      <c r="F1743" s="115">
        <v>44650</v>
      </c>
      <c r="G1743" s="114" t="s">
        <v>5363</v>
      </c>
      <c r="H1743" s="116">
        <v>4000000</v>
      </c>
      <c r="I1743" s="116">
        <v>4000000</v>
      </c>
      <c r="J1743" s="116">
        <v>4000000</v>
      </c>
      <c r="K1743" s="116">
        <v>0</v>
      </c>
      <c r="L1743" s="116">
        <v>0</v>
      </c>
      <c r="M1743" s="116">
        <v>0</v>
      </c>
      <c r="N1743" s="116">
        <v>0</v>
      </c>
      <c r="O1743" s="116">
        <v>0</v>
      </c>
      <c r="P1743" s="116">
        <v>0</v>
      </c>
      <c r="Q1743" s="27" t="str">
        <f t="shared" si="389"/>
        <v>Registered</v>
      </c>
      <c r="R1743" s="94">
        <f t="shared" si="390"/>
        <v>1</v>
      </c>
      <c r="S1743" s="95"/>
      <c r="T1743" s="117">
        <f t="shared" si="387"/>
        <v>0</v>
      </c>
      <c r="U1743" s="117">
        <f t="shared" si="388"/>
        <v>0</v>
      </c>
    </row>
    <row r="1744" spans="1:21" x14ac:dyDescent="0.3">
      <c r="A1744" s="114">
        <v>9641</v>
      </c>
      <c r="B1744" s="114" t="s">
        <v>1657</v>
      </c>
      <c r="C1744" s="114" t="s">
        <v>1254</v>
      </c>
      <c r="D1744" s="114" t="s">
        <v>8945</v>
      </c>
      <c r="E1744" s="114" t="s">
        <v>8946</v>
      </c>
      <c r="F1744" s="115">
        <v>45169</v>
      </c>
      <c r="G1744" s="114" t="s">
        <v>3476</v>
      </c>
      <c r="H1744" s="116">
        <v>4330584</v>
      </c>
      <c r="I1744" s="116">
        <v>4330584</v>
      </c>
      <c r="J1744" s="116">
        <v>4330584</v>
      </c>
      <c r="K1744" s="116">
        <v>0</v>
      </c>
      <c r="L1744" s="116">
        <v>0</v>
      </c>
      <c r="M1744" s="116">
        <v>0</v>
      </c>
      <c r="N1744" s="116">
        <v>0</v>
      </c>
      <c r="O1744" s="116">
        <v>0</v>
      </c>
      <c r="P1744" s="116">
        <v>0</v>
      </c>
      <c r="Q1744" s="27" t="str">
        <f t="shared" si="389"/>
        <v>Registered</v>
      </c>
      <c r="R1744" s="94">
        <f t="shared" si="390"/>
        <v>1</v>
      </c>
      <c r="S1744" s="95"/>
      <c r="T1744" s="117">
        <f t="shared" si="387"/>
        <v>0</v>
      </c>
      <c r="U1744" s="117">
        <f t="shared" si="388"/>
        <v>0</v>
      </c>
    </row>
    <row r="1745" spans="1:21" x14ac:dyDescent="0.3">
      <c r="A1745" s="114">
        <v>9642</v>
      </c>
      <c r="B1745" s="114" t="s">
        <v>1657</v>
      </c>
      <c r="C1745" s="114" t="s">
        <v>1254</v>
      </c>
      <c r="D1745" s="114" t="s">
        <v>8947</v>
      </c>
      <c r="E1745" s="114" t="s">
        <v>8948</v>
      </c>
      <c r="F1745" s="115">
        <v>44863</v>
      </c>
      <c r="G1745" s="114" t="s">
        <v>5121</v>
      </c>
      <c r="H1745" s="116">
        <v>4610700</v>
      </c>
      <c r="I1745" s="116">
        <v>4610700</v>
      </c>
      <c r="J1745" s="116">
        <v>4610700</v>
      </c>
      <c r="K1745" s="116">
        <v>0</v>
      </c>
      <c r="L1745" s="116">
        <v>0</v>
      </c>
      <c r="M1745" s="116">
        <v>0</v>
      </c>
      <c r="N1745" s="116">
        <v>0</v>
      </c>
      <c r="O1745" s="116">
        <v>0</v>
      </c>
      <c r="P1745" s="116">
        <v>0</v>
      </c>
      <c r="Q1745" s="27" t="str">
        <f t="shared" si="389"/>
        <v>Registered</v>
      </c>
      <c r="R1745" s="94">
        <f t="shared" si="390"/>
        <v>1</v>
      </c>
      <c r="S1745" s="95"/>
      <c r="T1745" s="117">
        <f t="shared" si="387"/>
        <v>0</v>
      </c>
      <c r="U1745" s="117">
        <f t="shared" si="388"/>
        <v>0</v>
      </c>
    </row>
    <row r="1746" spans="1:21" x14ac:dyDescent="0.3">
      <c r="A1746" s="114">
        <v>9643</v>
      </c>
      <c r="B1746" s="114" t="s">
        <v>1657</v>
      </c>
      <c r="C1746" s="114" t="s">
        <v>1254</v>
      </c>
      <c r="D1746" s="114" t="s">
        <v>8949</v>
      </c>
      <c r="E1746" s="114" t="s">
        <v>8950</v>
      </c>
      <c r="F1746" s="115">
        <v>45278</v>
      </c>
      <c r="G1746" s="114" t="s">
        <v>3584</v>
      </c>
      <c r="H1746" s="116">
        <v>4404690</v>
      </c>
      <c r="I1746" s="116">
        <v>4404690</v>
      </c>
      <c r="J1746" s="116">
        <v>4404690</v>
      </c>
      <c r="K1746" s="116">
        <v>0</v>
      </c>
      <c r="L1746" s="116">
        <v>0</v>
      </c>
      <c r="M1746" s="116">
        <v>0</v>
      </c>
      <c r="N1746" s="116">
        <v>0</v>
      </c>
      <c r="O1746" s="116">
        <v>0</v>
      </c>
      <c r="P1746" s="116">
        <v>0</v>
      </c>
      <c r="Q1746" s="27" t="str">
        <f t="shared" si="389"/>
        <v>Registered</v>
      </c>
      <c r="R1746" s="94">
        <f t="shared" si="390"/>
        <v>1</v>
      </c>
      <c r="S1746" s="95"/>
      <c r="T1746" s="117">
        <f t="shared" si="387"/>
        <v>0</v>
      </c>
      <c r="U1746" s="117">
        <f t="shared" si="388"/>
        <v>0</v>
      </c>
    </row>
    <row r="1747" spans="1:21" x14ac:dyDescent="0.3">
      <c r="A1747" s="114">
        <v>9644</v>
      </c>
      <c r="B1747" s="114" t="s">
        <v>1657</v>
      </c>
      <c r="C1747" s="114" t="s">
        <v>1254</v>
      </c>
      <c r="D1747" s="114" t="s">
        <v>8951</v>
      </c>
      <c r="E1747" s="114" t="s">
        <v>8952</v>
      </c>
      <c r="F1747" s="115">
        <v>45076</v>
      </c>
      <c r="G1747" s="114" t="s">
        <v>2515</v>
      </c>
      <c r="H1747" s="116">
        <v>4737429</v>
      </c>
      <c r="I1747" s="116">
        <v>4737429</v>
      </c>
      <c r="J1747" s="116">
        <v>4737429</v>
      </c>
      <c r="K1747" s="116">
        <v>0</v>
      </c>
      <c r="L1747" s="116">
        <v>0</v>
      </c>
      <c r="M1747" s="116">
        <v>0</v>
      </c>
      <c r="N1747" s="116">
        <v>0</v>
      </c>
      <c r="O1747" s="116">
        <v>0</v>
      </c>
      <c r="P1747" s="116">
        <v>0</v>
      </c>
      <c r="Q1747" s="27" t="str">
        <f t="shared" si="389"/>
        <v>Registered</v>
      </c>
      <c r="R1747" s="94">
        <f t="shared" si="390"/>
        <v>1</v>
      </c>
      <c r="S1747" s="95"/>
      <c r="T1747" s="117">
        <f t="shared" si="387"/>
        <v>0</v>
      </c>
      <c r="U1747" s="117">
        <f t="shared" si="388"/>
        <v>0</v>
      </c>
    </row>
    <row r="1748" spans="1:21" x14ac:dyDescent="0.3">
      <c r="A1748" s="114">
        <v>9645</v>
      </c>
      <c r="B1748" s="114" t="s">
        <v>1657</v>
      </c>
      <c r="C1748" s="114" t="s">
        <v>1254</v>
      </c>
      <c r="D1748" s="114" t="s">
        <v>8953</v>
      </c>
      <c r="E1748" s="114" t="s">
        <v>8954</v>
      </c>
      <c r="F1748" s="115">
        <v>44561</v>
      </c>
      <c r="G1748" s="114" t="s">
        <v>5365</v>
      </c>
      <c r="H1748" s="116">
        <v>4495000</v>
      </c>
      <c r="I1748" s="116">
        <v>4495000</v>
      </c>
      <c r="J1748" s="116">
        <v>4495000</v>
      </c>
      <c r="K1748" s="116">
        <v>0</v>
      </c>
      <c r="L1748" s="116">
        <v>0</v>
      </c>
      <c r="M1748" s="116">
        <v>0</v>
      </c>
      <c r="N1748" s="116">
        <v>0</v>
      </c>
      <c r="O1748" s="116">
        <v>0</v>
      </c>
      <c r="P1748" s="116">
        <v>0</v>
      </c>
      <c r="Q1748" s="27" t="str">
        <f t="shared" si="389"/>
        <v>Registered</v>
      </c>
      <c r="R1748" s="94">
        <f t="shared" si="390"/>
        <v>1</v>
      </c>
      <c r="S1748" s="95"/>
      <c r="T1748" s="117">
        <f t="shared" si="387"/>
        <v>0</v>
      </c>
      <c r="U1748" s="117">
        <f t="shared" si="388"/>
        <v>0</v>
      </c>
    </row>
    <row r="1749" spans="1:21" x14ac:dyDescent="0.3">
      <c r="A1749" s="114">
        <v>9646</v>
      </c>
      <c r="B1749" s="114" t="s">
        <v>1657</v>
      </c>
      <c r="C1749" s="114" t="s">
        <v>1254</v>
      </c>
      <c r="D1749" s="114" t="s">
        <v>8955</v>
      </c>
      <c r="E1749" s="114" t="s">
        <v>8956</v>
      </c>
      <c r="F1749" s="115">
        <v>45290</v>
      </c>
      <c r="G1749" s="114" t="s">
        <v>3765</v>
      </c>
      <c r="H1749" s="116">
        <v>4855950</v>
      </c>
      <c r="I1749" s="116">
        <v>4855950</v>
      </c>
      <c r="J1749" s="116">
        <v>4855950</v>
      </c>
      <c r="K1749" s="116">
        <v>0</v>
      </c>
      <c r="L1749" s="116">
        <v>0</v>
      </c>
      <c r="M1749" s="116">
        <v>0</v>
      </c>
      <c r="N1749" s="116">
        <v>0</v>
      </c>
      <c r="O1749" s="116">
        <v>0</v>
      </c>
      <c r="P1749" s="116">
        <v>0</v>
      </c>
      <c r="Q1749" s="27" t="str">
        <f t="shared" si="389"/>
        <v>Registered</v>
      </c>
      <c r="R1749" s="94">
        <f t="shared" si="390"/>
        <v>1</v>
      </c>
      <c r="S1749" s="95"/>
      <c r="T1749" s="117">
        <f t="shared" si="387"/>
        <v>0</v>
      </c>
      <c r="U1749" s="117">
        <f t="shared" si="388"/>
        <v>0</v>
      </c>
    </row>
    <row r="1750" spans="1:21" x14ac:dyDescent="0.3">
      <c r="A1750" s="114">
        <v>9647</v>
      </c>
      <c r="B1750" s="114" t="s">
        <v>1657</v>
      </c>
      <c r="C1750" s="114" t="s">
        <v>1254</v>
      </c>
      <c r="D1750" s="114" t="s">
        <v>8957</v>
      </c>
      <c r="E1750" s="114" t="s">
        <v>8958</v>
      </c>
      <c r="F1750" s="115">
        <v>45287</v>
      </c>
      <c r="G1750" s="114" t="s">
        <v>6026</v>
      </c>
      <c r="H1750" s="116">
        <v>4905000</v>
      </c>
      <c r="I1750" s="116">
        <v>4905000</v>
      </c>
      <c r="J1750" s="116">
        <v>4905000</v>
      </c>
      <c r="K1750" s="116">
        <v>0</v>
      </c>
      <c r="L1750" s="116">
        <v>0</v>
      </c>
      <c r="M1750" s="116">
        <v>0</v>
      </c>
      <c r="N1750" s="116">
        <v>0</v>
      </c>
      <c r="O1750" s="116">
        <v>0</v>
      </c>
      <c r="P1750" s="116">
        <v>0</v>
      </c>
      <c r="Q1750" s="27" t="str">
        <f t="shared" si="389"/>
        <v>Registered</v>
      </c>
      <c r="R1750" s="94">
        <f t="shared" si="390"/>
        <v>1</v>
      </c>
      <c r="S1750" s="95"/>
      <c r="T1750" s="117">
        <f t="shared" si="387"/>
        <v>0</v>
      </c>
      <c r="U1750" s="117">
        <f t="shared" si="388"/>
        <v>0</v>
      </c>
    </row>
    <row r="1751" spans="1:21" x14ac:dyDescent="0.3">
      <c r="A1751" s="114">
        <v>9648</v>
      </c>
      <c r="B1751" s="114" t="s">
        <v>1657</v>
      </c>
      <c r="C1751" s="114" t="s">
        <v>1254</v>
      </c>
      <c r="D1751" s="114" t="s">
        <v>8959</v>
      </c>
      <c r="E1751" s="114" t="s">
        <v>4050</v>
      </c>
      <c r="F1751" s="115">
        <v>44956</v>
      </c>
      <c r="G1751" s="114" t="s">
        <v>4963</v>
      </c>
      <c r="H1751" s="116">
        <v>4495000</v>
      </c>
      <c r="I1751" s="116">
        <v>4495000</v>
      </c>
      <c r="J1751" s="116">
        <v>4495000</v>
      </c>
      <c r="K1751" s="116">
        <v>0</v>
      </c>
      <c r="L1751" s="116">
        <v>0</v>
      </c>
      <c r="M1751" s="116">
        <v>0</v>
      </c>
      <c r="N1751" s="116">
        <v>0</v>
      </c>
      <c r="O1751" s="116">
        <v>0</v>
      </c>
      <c r="P1751" s="116">
        <v>0</v>
      </c>
      <c r="Q1751" s="27" t="str">
        <f t="shared" si="389"/>
        <v>Registered</v>
      </c>
      <c r="R1751" s="94">
        <f t="shared" si="390"/>
        <v>1</v>
      </c>
      <c r="S1751" s="95"/>
      <c r="T1751" s="117">
        <f t="shared" si="387"/>
        <v>0</v>
      </c>
      <c r="U1751" s="117">
        <f t="shared" si="388"/>
        <v>0</v>
      </c>
    </row>
    <row r="1752" spans="1:21" x14ac:dyDescent="0.3">
      <c r="A1752" s="114">
        <v>9649</v>
      </c>
      <c r="B1752" s="114" t="s">
        <v>1657</v>
      </c>
      <c r="C1752" s="114" t="s">
        <v>1254</v>
      </c>
      <c r="D1752" s="114" t="s">
        <v>8960</v>
      </c>
      <c r="E1752" s="114" t="s">
        <v>4050</v>
      </c>
      <c r="F1752" s="115">
        <v>44956</v>
      </c>
      <c r="G1752" s="114" t="s">
        <v>4963</v>
      </c>
      <c r="H1752" s="116">
        <v>4495000</v>
      </c>
      <c r="I1752" s="116">
        <v>4495000</v>
      </c>
      <c r="J1752" s="116">
        <v>4495000</v>
      </c>
      <c r="K1752" s="116">
        <v>0</v>
      </c>
      <c r="L1752" s="116">
        <v>0</v>
      </c>
      <c r="M1752" s="116">
        <v>0</v>
      </c>
      <c r="N1752" s="116">
        <v>0</v>
      </c>
      <c r="O1752" s="116">
        <v>0</v>
      </c>
      <c r="P1752" s="116">
        <v>0</v>
      </c>
      <c r="Q1752" s="27" t="str">
        <f t="shared" si="389"/>
        <v>Registered</v>
      </c>
      <c r="R1752" s="94">
        <f t="shared" si="390"/>
        <v>1</v>
      </c>
      <c r="S1752" s="95"/>
      <c r="T1752" s="117">
        <f t="shared" si="387"/>
        <v>0</v>
      </c>
      <c r="U1752" s="117">
        <f t="shared" si="388"/>
        <v>0</v>
      </c>
    </row>
    <row r="1753" spans="1:21" x14ac:dyDescent="0.3">
      <c r="A1753" s="114">
        <v>9650</v>
      </c>
      <c r="B1753" s="114" t="s">
        <v>1657</v>
      </c>
      <c r="C1753" s="114" t="s">
        <v>1254</v>
      </c>
      <c r="D1753" s="114" t="s">
        <v>8961</v>
      </c>
      <c r="E1753" s="114" t="s">
        <v>8962</v>
      </c>
      <c r="F1753" s="115">
        <v>45105</v>
      </c>
      <c r="G1753" s="114" t="s">
        <v>2998</v>
      </c>
      <c r="H1753" s="116">
        <v>4669560</v>
      </c>
      <c r="I1753" s="116">
        <v>4669560</v>
      </c>
      <c r="J1753" s="116">
        <v>4669560</v>
      </c>
      <c r="K1753" s="116">
        <v>0</v>
      </c>
      <c r="L1753" s="116">
        <v>0</v>
      </c>
      <c r="M1753" s="116">
        <v>0</v>
      </c>
      <c r="N1753" s="116">
        <v>0</v>
      </c>
      <c r="O1753" s="116">
        <v>0</v>
      </c>
      <c r="P1753" s="116">
        <v>0</v>
      </c>
      <c r="Q1753" s="27" t="str">
        <f t="shared" si="389"/>
        <v>Registered</v>
      </c>
      <c r="R1753" s="94">
        <f t="shared" si="390"/>
        <v>1</v>
      </c>
      <c r="S1753" s="95"/>
      <c r="T1753" s="117">
        <f t="shared" si="387"/>
        <v>0</v>
      </c>
      <c r="U1753" s="117">
        <f t="shared" si="388"/>
        <v>0</v>
      </c>
    </row>
    <row r="1754" spans="1:21" x14ac:dyDescent="0.3">
      <c r="A1754" s="114">
        <v>9651</v>
      </c>
      <c r="B1754" s="114" t="s">
        <v>1657</v>
      </c>
      <c r="C1754" s="114" t="s">
        <v>1254</v>
      </c>
      <c r="D1754" s="114" t="s">
        <v>8963</v>
      </c>
      <c r="E1754" s="114" t="s">
        <v>8964</v>
      </c>
      <c r="F1754" s="115">
        <v>45356</v>
      </c>
      <c r="G1754" s="114" t="s">
        <v>3184</v>
      </c>
      <c r="H1754" s="116">
        <v>5003100</v>
      </c>
      <c r="I1754" s="116">
        <v>5003100</v>
      </c>
      <c r="J1754" s="116">
        <v>5003100</v>
      </c>
      <c r="K1754" s="116">
        <v>0</v>
      </c>
      <c r="L1754" s="116">
        <v>0</v>
      </c>
      <c r="M1754" s="116">
        <v>0</v>
      </c>
      <c r="N1754" s="116">
        <v>0</v>
      </c>
      <c r="O1754" s="116">
        <v>0</v>
      </c>
      <c r="P1754" s="116">
        <v>0</v>
      </c>
      <c r="Q1754" s="27" t="str">
        <f t="shared" si="389"/>
        <v>Registered</v>
      </c>
      <c r="R1754" s="94">
        <f t="shared" si="390"/>
        <v>1</v>
      </c>
      <c r="S1754" s="95"/>
      <c r="T1754" s="117">
        <f t="shared" si="387"/>
        <v>0</v>
      </c>
      <c r="U1754" s="117">
        <f t="shared" si="388"/>
        <v>0</v>
      </c>
    </row>
    <row r="1755" spans="1:21" x14ac:dyDescent="0.3">
      <c r="A1755" s="114">
        <v>9652</v>
      </c>
      <c r="B1755" s="114" t="s">
        <v>1657</v>
      </c>
      <c r="C1755" s="114" t="s">
        <v>1254</v>
      </c>
      <c r="D1755" s="114" t="s">
        <v>8965</v>
      </c>
      <c r="E1755" s="114" t="s">
        <v>8966</v>
      </c>
      <c r="F1755" s="115">
        <v>45012</v>
      </c>
      <c r="G1755" s="114" t="s">
        <v>2632</v>
      </c>
      <c r="H1755" s="116">
        <v>4688600</v>
      </c>
      <c r="I1755" s="116">
        <v>4688600</v>
      </c>
      <c r="J1755" s="116">
        <v>4688600</v>
      </c>
      <c r="K1755" s="116">
        <v>0</v>
      </c>
      <c r="L1755" s="116">
        <v>0</v>
      </c>
      <c r="M1755" s="116">
        <v>0</v>
      </c>
      <c r="N1755" s="116">
        <v>0</v>
      </c>
      <c r="O1755" s="116">
        <v>0</v>
      </c>
      <c r="P1755" s="116">
        <v>0</v>
      </c>
      <c r="Q1755" s="27" t="str">
        <f t="shared" si="389"/>
        <v>Registered</v>
      </c>
      <c r="R1755" s="94">
        <f t="shared" si="390"/>
        <v>1</v>
      </c>
      <c r="S1755" s="95"/>
      <c r="T1755" s="117">
        <f t="shared" si="387"/>
        <v>0</v>
      </c>
      <c r="U1755" s="117">
        <f t="shared" si="388"/>
        <v>0</v>
      </c>
    </row>
    <row r="1756" spans="1:21" x14ac:dyDescent="0.3">
      <c r="A1756" s="114">
        <v>9653</v>
      </c>
      <c r="B1756" s="114" t="s">
        <v>1657</v>
      </c>
      <c r="C1756" s="114" t="s">
        <v>1254</v>
      </c>
      <c r="D1756" s="114" t="s">
        <v>8967</v>
      </c>
      <c r="E1756" s="114" t="s">
        <v>8968</v>
      </c>
      <c r="F1756" s="115">
        <v>44608</v>
      </c>
      <c r="G1756" s="114" t="s">
        <v>5226</v>
      </c>
      <c r="H1756" s="116">
        <v>4495000</v>
      </c>
      <c r="I1756" s="116">
        <v>4495000</v>
      </c>
      <c r="J1756" s="116">
        <v>4495000</v>
      </c>
      <c r="K1756" s="116">
        <v>0</v>
      </c>
      <c r="L1756" s="116">
        <v>0</v>
      </c>
      <c r="M1756" s="116">
        <v>0</v>
      </c>
      <c r="N1756" s="116">
        <v>0</v>
      </c>
      <c r="O1756" s="116">
        <v>0</v>
      </c>
      <c r="P1756" s="116">
        <v>0</v>
      </c>
      <c r="Q1756" s="27" t="str">
        <f t="shared" si="389"/>
        <v>Registered</v>
      </c>
      <c r="R1756" s="94">
        <f t="shared" si="390"/>
        <v>1</v>
      </c>
      <c r="S1756" s="95"/>
      <c r="T1756" s="117">
        <f t="shared" si="387"/>
        <v>0</v>
      </c>
      <c r="U1756" s="117">
        <f t="shared" si="388"/>
        <v>0</v>
      </c>
    </row>
    <row r="1757" spans="1:21" x14ac:dyDescent="0.3">
      <c r="A1757" s="114">
        <v>9654</v>
      </c>
      <c r="B1757" s="114" t="s">
        <v>1657</v>
      </c>
      <c r="C1757" s="114" t="s">
        <v>1254</v>
      </c>
      <c r="D1757" s="114" t="s">
        <v>8969</v>
      </c>
      <c r="E1757" s="114" t="s">
        <v>8970</v>
      </c>
      <c r="F1757" s="115">
        <v>45105</v>
      </c>
      <c r="G1757" s="114" t="s">
        <v>3476</v>
      </c>
      <c r="H1757" s="116">
        <v>4495000</v>
      </c>
      <c r="I1757" s="116">
        <v>4495000</v>
      </c>
      <c r="J1757" s="116">
        <v>4495000</v>
      </c>
      <c r="K1757" s="116">
        <v>0</v>
      </c>
      <c r="L1757" s="116">
        <v>0</v>
      </c>
      <c r="M1757" s="116">
        <v>0</v>
      </c>
      <c r="N1757" s="116">
        <v>0</v>
      </c>
      <c r="O1757" s="116">
        <v>0</v>
      </c>
      <c r="P1757" s="116">
        <v>0</v>
      </c>
      <c r="Q1757" s="27" t="str">
        <f t="shared" si="389"/>
        <v>Registered</v>
      </c>
      <c r="R1757" s="94">
        <f t="shared" si="390"/>
        <v>1</v>
      </c>
      <c r="S1757" s="95"/>
      <c r="T1757" s="117">
        <f t="shared" si="387"/>
        <v>0</v>
      </c>
      <c r="U1757" s="117">
        <f t="shared" si="388"/>
        <v>0</v>
      </c>
    </row>
    <row r="1758" spans="1:21" x14ac:dyDescent="0.3">
      <c r="A1758" s="114">
        <v>9655</v>
      </c>
      <c r="B1758" s="114" t="s">
        <v>1657</v>
      </c>
      <c r="C1758" s="114" t="s">
        <v>1254</v>
      </c>
      <c r="D1758" s="114" t="s">
        <v>8971</v>
      </c>
      <c r="E1758" s="114" t="s">
        <v>8972</v>
      </c>
      <c r="F1758" s="115">
        <v>45105</v>
      </c>
      <c r="G1758" s="114" t="s">
        <v>3476</v>
      </c>
      <c r="H1758" s="116">
        <v>4495000</v>
      </c>
      <c r="I1758" s="116">
        <v>4495000</v>
      </c>
      <c r="J1758" s="116">
        <v>4495000</v>
      </c>
      <c r="K1758" s="116">
        <v>0</v>
      </c>
      <c r="L1758" s="116">
        <v>0</v>
      </c>
      <c r="M1758" s="116">
        <v>0</v>
      </c>
      <c r="N1758" s="116">
        <v>0</v>
      </c>
      <c r="O1758" s="116">
        <v>0</v>
      </c>
      <c r="P1758" s="116">
        <v>0</v>
      </c>
      <c r="Q1758" s="27" t="str">
        <f t="shared" si="389"/>
        <v>Registered</v>
      </c>
      <c r="R1758" s="94">
        <f t="shared" si="390"/>
        <v>1</v>
      </c>
      <c r="S1758" s="95"/>
      <c r="T1758" s="117">
        <f t="shared" si="387"/>
        <v>0</v>
      </c>
      <c r="U1758" s="117">
        <f t="shared" si="388"/>
        <v>0</v>
      </c>
    </row>
    <row r="1759" spans="1:21" x14ac:dyDescent="0.3">
      <c r="A1759" s="114">
        <v>49</v>
      </c>
      <c r="B1759" s="114" t="s">
        <v>130</v>
      </c>
      <c r="C1759" s="114" t="s">
        <v>24</v>
      </c>
      <c r="D1759" s="114" t="s">
        <v>1448</v>
      </c>
      <c r="E1759" s="114" t="s">
        <v>1449</v>
      </c>
      <c r="F1759" s="115">
        <v>44978</v>
      </c>
      <c r="G1759" s="114" t="s">
        <v>1450</v>
      </c>
      <c r="H1759" s="116">
        <v>11391882</v>
      </c>
      <c r="I1759" s="116">
        <v>10252690</v>
      </c>
      <c r="J1759" s="116">
        <v>1139200</v>
      </c>
      <c r="K1759" s="116">
        <v>9113490</v>
      </c>
      <c r="L1759" s="116">
        <v>0</v>
      </c>
      <c r="M1759" s="116">
        <v>0</v>
      </c>
      <c r="N1759" s="116">
        <v>0</v>
      </c>
      <c r="O1759" s="116">
        <v>0</v>
      </c>
      <c r="P1759" s="116">
        <v>9113490</v>
      </c>
      <c r="Q1759" s="27" t="str">
        <f t="shared" si="389"/>
        <v>Registered</v>
      </c>
      <c r="R1759" s="94">
        <f t="shared" si="390"/>
        <v>0.8999996664291291</v>
      </c>
      <c r="S1759" s="95"/>
      <c r="T1759" s="117">
        <f t="shared" si="387"/>
        <v>9113490</v>
      </c>
      <c r="U1759" s="117">
        <f t="shared" si="388"/>
        <v>0</v>
      </c>
    </row>
    <row r="1760" spans="1:21" x14ac:dyDescent="0.3">
      <c r="A1760" s="114">
        <v>89</v>
      </c>
      <c r="B1760" s="114" t="s">
        <v>130</v>
      </c>
      <c r="C1760" s="114" t="s">
        <v>24</v>
      </c>
      <c r="D1760" s="114" t="s">
        <v>1512</v>
      </c>
      <c r="E1760" s="114" t="s">
        <v>1513</v>
      </c>
      <c r="F1760" s="115">
        <v>44942</v>
      </c>
      <c r="G1760" s="114" t="s">
        <v>1514</v>
      </c>
      <c r="H1760" s="116">
        <v>11121900</v>
      </c>
      <c r="I1760" s="116">
        <v>9453615</v>
      </c>
      <c r="J1760" s="116">
        <v>4312472</v>
      </c>
      <c r="K1760" s="116">
        <v>5141143</v>
      </c>
      <c r="L1760" s="116">
        <v>0</v>
      </c>
      <c r="M1760" s="116">
        <v>0</v>
      </c>
      <c r="N1760" s="116">
        <v>0</v>
      </c>
      <c r="O1760" s="116">
        <v>0</v>
      </c>
      <c r="P1760" s="116">
        <v>5141143</v>
      </c>
      <c r="Q1760" s="27" t="str">
        <f t="shared" si="389"/>
        <v>Registered</v>
      </c>
      <c r="R1760" s="94">
        <f t="shared" si="390"/>
        <v>0.85</v>
      </c>
      <c r="S1760" s="95"/>
      <c r="T1760" s="117">
        <f t="shared" si="387"/>
        <v>5141143</v>
      </c>
      <c r="U1760" s="117">
        <f t="shared" si="388"/>
        <v>0</v>
      </c>
    </row>
    <row r="1761" spans="1:21" x14ac:dyDescent="0.3">
      <c r="A1761" s="114">
        <v>171</v>
      </c>
      <c r="B1761" s="114" t="s">
        <v>130</v>
      </c>
      <c r="C1761" s="114" t="s">
        <v>24</v>
      </c>
      <c r="D1761" s="114" t="s">
        <v>1682</v>
      </c>
      <c r="E1761" s="114" t="s">
        <v>1683</v>
      </c>
      <c r="F1761" s="115">
        <v>44942</v>
      </c>
      <c r="G1761" s="114" t="s">
        <v>1514</v>
      </c>
      <c r="H1761" s="116">
        <v>7683150</v>
      </c>
      <c r="I1761" s="116">
        <v>6530683</v>
      </c>
      <c r="J1761" s="116">
        <v>3477832</v>
      </c>
      <c r="K1761" s="116">
        <v>3052851</v>
      </c>
      <c r="L1761" s="116">
        <v>0</v>
      </c>
      <c r="M1761" s="116">
        <v>0</v>
      </c>
      <c r="N1761" s="116">
        <v>0</v>
      </c>
      <c r="O1761" s="116">
        <v>0</v>
      </c>
      <c r="P1761" s="116">
        <v>3052851</v>
      </c>
      <c r="Q1761" s="27" t="str">
        <f t="shared" si="389"/>
        <v>Registered</v>
      </c>
      <c r="R1761" s="94">
        <f t="shared" si="390"/>
        <v>0.85000071585222203</v>
      </c>
      <c r="S1761" s="95"/>
      <c r="T1761" s="117">
        <f t="shared" si="387"/>
        <v>3052851</v>
      </c>
      <c r="U1761" s="117">
        <f t="shared" si="388"/>
        <v>0</v>
      </c>
    </row>
    <row r="1762" spans="1:21" x14ac:dyDescent="0.3">
      <c r="A1762" s="114">
        <v>385</v>
      </c>
      <c r="B1762" s="114" t="s">
        <v>130</v>
      </c>
      <c r="C1762" s="114" t="s">
        <v>24</v>
      </c>
      <c r="D1762" s="114" t="s">
        <v>2373</v>
      </c>
      <c r="E1762" s="114" t="s">
        <v>2374</v>
      </c>
      <c r="F1762" s="115">
        <v>44918</v>
      </c>
      <c r="G1762" s="114" t="s">
        <v>2375</v>
      </c>
      <c r="H1762" s="116">
        <v>11308680</v>
      </c>
      <c r="I1762" s="116">
        <v>10177810</v>
      </c>
      <c r="J1762" s="116">
        <v>8981508</v>
      </c>
      <c r="K1762" s="116">
        <v>1196302</v>
      </c>
      <c r="L1762" s="116">
        <v>0</v>
      </c>
      <c r="M1762" s="116">
        <v>0</v>
      </c>
      <c r="N1762" s="116">
        <v>0</v>
      </c>
      <c r="O1762" s="116">
        <v>1130868</v>
      </c>
      <c r="P1762" s="116">
        <v>65434</v>
      </c>
      <c r="Q1762" s="27" t="str">
        <f t="shared" si="389"/>
        <v>Registered</v>
      </c>
      <c r="R1762" s="94">
        <f t="shared" si="390"/>
        <v>0.89999982314469951</v>
      </c>
      <c r="S1762" s="95"/>
      <c r="T1762" s="117">
        <f t="shared" ref="T1762:T1825" si="391">L1762+M1762+N1762+O1762+P1762</f>
        <v>1196302</v>
      </c>
      <c r="U1762" s="117">
        <f t="shared" ref="U1762:U1825" si="392">K1762-T1762</f>
        <v>0</v>
      </c>
    </row>
    <row r="1763" spans="1:21" x14ac:dyDescent="0.3">
      <c r="A1763" s="114">
        <v>425</v>
      </c>
      <c r="B1763" s="114" t="s">
        <v>130</v>
      </c>
      <c r="C1763" s="114" t="s">
        <v>24</v>
      </c>
      <c r="D1763" s="114" t="s">
        <v>3540</v>
      </c>
      <c r="E1763" s="114" t="s">
        <v>3541</v>
      </c>
      <c r="F1763" s="115">
        <v>44942</v>
      </c>
      <c r="G1763" s="114" t="s">
        <v>2911</v>
      </c>
      <c r="H1763" s="116">
        <v>10426000</v>
      </c>
      <c r="I1763" s="116">
        <v>9313810</v>
      </c>
      <c r="J1763" s="116">
        <v>8340800</v>
      </c>
      <c r="K1763" s="116">
        <v>973010</v>
      </c>
      <c r="L1763" s="116">
        <v>556095</v>
      </c>
      <c r="M1763" s="116">
        <v>0</v>
      </c>
      <c r="N1763" s="116">
        <v>0</v>
      </c>
      <c r="O1763" s="116">
        <v>0</v>
      </c>
      <c r="P1763" s="116">
        <v>416915</v>
      </c>
      <c r="Q1763" s="27" t="str">
        <f t="shared" si="389"/>
        <v>Registered</v>
      </c>
      <c r="R1763" s="94">
        <f t="shared" si="390"/>
        <v>0.89332534049491652</v>
      </c>
      <c r="S1763" s="95"/>
      <c r="T1763" s="117">
        <f t="shared" si="391"/>
        <v>973010</v>
      </c>
      <c r="U1763" s="117">
        <f t="shared" si="392"/>
        <v>0</v>
      </c>
    </row>
    <row r="1764" spans="1:21" x14ac:dyDescent="0.3">
      <c r="A1764" s="114">
        <v>530</v>
      </c>
      <c r="B1764" s="114" t="s">
        <v>130</v>
      </c>
      <c r="C1764" s="114" t="s">
        <v>24</v>
      </c>
      <c r="D1764" s="114" t="s">
        <v>7209</v>
      </c>
      <c r="E1764" s="114" t="s">
        <v>7210</v>
      </c>
      <c r="F1764" s="115">
        <v>45551</v>
      </c>
      <c r="G1764" s="114" t="s">
        <v>7211</v>
      </c>
      <c r="H1764" s="116">
        <v>12395400</v>
      </c>
      <c r="I1764" s="116">
        <v>10536090</v>
      </c>
      <c r="J1764" s="116">
        <v>9916320</v>
      </c>
      <c r="K1764" s="116">
        <v>619770</v>
      </c>
      <c r="L1764" s="116">
        <v>0</v>
      </c>
      <c r="M1764" s="116">
        <v>619770</v>
      </c>
      <c r="N1764" s="116">
        <v>0</v>
      </c>
      <c r="O1764" s="116">
        <v>0</v>
      </c>
      <c r="P1764" s="116">
        <v>0</v>
      </c>
      <c r="Q1764" s="27" t="str">
        <f t="shared" si="389"/>
        <v>Registered</v>
      </c>
      <c r="R1764" s="94">
        <f t="shared" si="390"/>
        <v>0.85</v>
      </c>
      <c r="S1764" s="95"/>
      <c r="T1764" s="117">
        <f t="shared" si="391"/>
        <v>619770</v>
      </c>
      <c r="U1764" s="117">
        <f t="shared" si="392"/>
        <v>0</v>
      </c>
    </row>
    <row r="1765" spans="1:21" x14ac:dyDescent="0.3">
      <c r="A1765" s="114">
        <v>534</v>
      </c>
      <c r="B1765" s="114" t="s">
        <v>130</v>
      </c>
      <c r="C1765" s="114" t="s">
        <v>24</v>
      </c>
      <c r="D1765" s="114" t="s">
        <v>7198</v>
      </c>
      <c r="E1765" s="114" t="s">
        <v>7199</v>
      </c>
      <c r="F1765" s="115">
        <v>45443</v>
      </c>
      <c r="G1765" s="114" t="s">
        <v>3727</v>
      </c>
      <c r="H1765" s="116">
        <v>12312198</v>
      </c>
      <c r="I1765" s="116">
        <v>11080980</v>
      </c>
      <c r="J1765" s="116">
        <v>10465370</v>
      </c>
      <c r="K1765" s="116">
        <v>615610</v>
      </c>
      <c r="L1765" s="116">
        <v>0</v>
      </c>
      <c r="M1765" s="116">
        <v>615610</v>
      </c>
      <c r="N1765" s="116">
        <v>0</v>
      </c>
      <c r="O1765" s="116">
        <v>0</v>
      </c>
      <c r="P1765" s="116">
        <v>0</v>
      </c>
      <c r="Q1765" s="27" t="str">
        <f t="shared" si="389"/>
        <v>Registered</v>
      </c>
      <c r="R1765" s="94">
        <f t="shared" si="390"/>
        <v>0.90000014619647928</v>
      </c>
      <c r="S1765" s="95"/>
      <c r="T1765" s="117">
        <f t="shared" si="391"/>
        <v>615610</v>
      </c>
      <c r="U1765" s="117">
        <f t="shared" si="392"/>
        <v>0</v>
      </c>
    </row>
    <row r="1766" spans="1:21" x14ac:dyDescent="0.3">
      <c r="A1766" s="114">
        <v>539</v>
      </c>
      <c r="B1766" s="114" t="s">
        <v>130</v>
      </c>
      <c r="C1766" s="114" t="s">
        <v>24</v>
      </c>
      <c r="D1766" s="114" t="s">
        <v>7218</v>
      </c>
      <c r="E1766" s="114" t="s">
        <v>7219</v>
      </c>
      <c r="F1766" s="115">
        <v>45383</v>
      </c>
      <c r="G1766" s="114" t="s">
        <v>2108</v>
      </c>
      <c r="H1766" s="116">
        <v>12195036</v>
      </c>
      <c r="I1766" s="116">
        <v>10975533</v>
      </c>
      <c r="J1766" s="116">
        <v>10365781</v>
      </c>
      <c r="K1766" s="116">
        <v>609752</v>
      </c>
      <c r="L1766" s="116">
        <v>0</v>
      </c>
      <c r="M1766" s="116">
        <v>609752</v>
      </c>
      <c r="N1766" s="116">
        <v>0</v>
      </c>
      <c r="O1766" s="116">
        <v>0</v>
      </c>
      <c r="P1766" s="116">
        <v>0</v>
      </c>
      <c r="Q1766" s="27" t="str">
        <f t="shared" si="389"/>
        <v>Registered</v>
      </c>
      <c r="R1766" s="94">
        <f t="shared" si="390"/>
        <v>0.90000004920034682</v>
      </c>
      <c r="S1766" s="95"/>
      <c r="T1766" s="117">
        <f t="shared" si="391"/>
        <v>609752</v>
      </c>
      <c r="U1766" s="117">
        <f t="shared" si="392"/>
        <v>0</v>
      </c>
    </row>
    <row r="1767" spans="1:21" x14ac:dyDescent="0.3">
      <c r="A1767" s="114">
        <v>541</v>
      </c>
      <c r="B1767" s="114" t="s">
        <v>130</v>
      </c>
      <c r="C1767" s="114" t="s">
        <v>24</v>
      </c>
      <c r="D1767" s="114" t="s">
        <v>7192</v>
      </c>
      <c r="E1767" s="114" t="s">
        <v>7193</v>
      </c>
      <c r="F1767" s="115">
        <v>45558</v>
      </c>
      <c r="G1767" s="114" t="s">
        <v>1396</v>
      </c>
      <c r="H1767" s="116">
        <v>12140700</v>
      </c>
      <c r="I1767" s="116">
        <v>10926630</v>
      </c>
      <c r="J1767" s="116">
        <v>10319595</v>
      </c>
      <c r="K1767" s="116">
        <v>607035</v>
      </c>
      <c r="L1767" s="116">
        <v>0</v>
      </c>
      <c r="M1767" s="116">
        <v>607035</v>
      </c>
      <c r="N1767" s="116">
        <v>0</v>
      </c>
      <c r="O1767" s="116">
        <v>0</v>
      </c>
      <c r="P1767" s="116">
        <v>0</v>
      </c>
      <c r="Q1767" s="27" t="str">
        <f t="shared" si="389"/>
        <v>Registered</v>
      </c>
      <c r="R1767" s="94">
        <f t="shared" si="390"/>
        <v>0.9</v>
      </c>
      <c r="S1767" s="95"/>
      <c r="T1767" s="117">
        <f t="shared" si="391"/>
        <v>607035</v>
      </c>
      <c r="U1767" s="117">
        <f t="shared" si="392"/>
        <v>0</v>
      </c>
    </row>
    <row r="1768" spans="1:21" x14ac:dyDescent="0.3">
      <c r="A1768" s="114">
        <v>546</v>
      </c>
      <c r="B1768" s="114" t="s">
        <v>130</v>
      </c>
      <c r="C1768" s="114" t="s">
        <v>24</v>
      </c>
      <c r="D1768" s="114" t="s">
        <v>7125</v>
      </c>
      <c r="E1768" s="114" t="s">
        <v>7126</v>
      </c>
      <c r="F1768" s="115">
        <v>45225</v>
      </c>
      <c r="G1768" s="114" t="s">
        <v>5478</v>
      </c>
      <c r="H1768" s="116">
        <v>12105042</v>
      </c>
      <c r="I1768" s="116">
        <v>10894536</v>
      </c>
      <c r="J1768" s="116">
        <v>10289284</v>
      </c>
      <c r="K1768" s="116">
        <v>605252</v>
      </c>
      <c r="L1768" s="116">
        <v>0</v>
      </c>
      <c r="M1768" s="116">
        <v>605252</v>
      </c>
      <c r="N1768" s="116">
        <v>0</v>
      </c>
      <c r="O1768" s="116">
        <v>0</v>
      </c>
      <c r="P1768" s="116">
        <v>0</v>
      </c>
      <c r="Q1768" s="27" t="str">
        <f t="shared" si="389"/>
        <v>Registered</v>
      </c>
      <c r="R1768" s="94">
        <f t="shared" si="390"/>
        <v>0.89999985130163118</v>
      </c>
      <c r="S1768" s="95"/>
      <c r="T1768" s="117">
        <f t="shared" si="391"/>
        <v>605252</v>
      </c>
      <c r="U1768" s="117">
        <f t="shared" si="392"/>
        <v>0</v>
      </c>
    </row>
    <row r="1769" spans="1:21" x14ac:dyDescent="0.3">
      <c r="A1769" s="114">
        <v>548</v>
      </c>
      <c r="B1769" s="114" t="s">
        <v>130</v>
      </c>
      <c r="C1769" s="114" t="s">
        <v>24</v>
      </c>
      <c r="D1769" s="114" t="s">
        <v>7137</v>
      </c>
      <c r="E1769" s="114" t="s">
        <v>7138</v>
      </c>
      <c r="F1769" s="115">
        <v>45306</v>
      </c>
      <c r="G1769" s="114" t="s">
        <v>5163</v>
      </c>
      <c r="H1769" s="116">
        <v>12016746</v>
      </c>
      <c r="I1769" s="116">
        <v>10815068</v>
      </c>
      <c r="J1769" s="116">
        <v>10214231</v>
      </c>
      <c r="K1769" s="116">
        <v>600837</v>
      </c>
      <c r="L1769" s="116">
        <v>600837</v>
      </c>
      <c r="M1769" s="116">
        <v>0</v>
      </c>
      <c r="N1769" s="116">
        <v>0</v>
      </c>
      <c r="O1769" s="116">
        <v>0</v>
      </c>
      <c r="P1769" s="116">
        <v>0</v>
      </c>
      <c r="Q1769" s="27" t="str">
        <f t="shared" si="389"/>
        <v>Registered</v>
      </c>
      <c r="R1769" s="94">
        <f t="shared" si="390"/>
        <v>0.89999971706150739</v>
      </c>
      <c r="S1769" s="95"/>
      <c r="T1769" s="117">
        <f t="shared" si="391"/>
        <v>600837</v>
      </c>
      <c r="U1769" s="117">
        <f t="shared" si="392"/>
        <v>0</v>
      </c>
    </row>
    <row r="1770" spans="1:21" x14ac:dyDescent="0.3">
      <c r="A1770" s="114">
        <v>583</v>
      </c>
      <c r="B1770" s="114" t="s">
        <v>130</v>
      </c>
      <c r="C1770" s="114" t="s">
        <v>24</v>
      </c>
      <c r="D1770" s="114" t="s">
        <v>4871</v>
      </c>
      <c r="E1770" s="114" t="s">
        <v>4872</v>
      </c>
      <c r="F1770" s="115">
        <v>45121</v>
      </c>
      <c r="G1770" s="114" t="s">
        <v>4873</v>
      </c>
      <c r="H1770" s="116">
        <v>11570172</v>
      </c>
      <c r="I1770" s="116">
        <v>10413156</v>
      </c>
      <c r="J1770" s="116">
        <v>9834646.1999999993</v>
      </c>
      <c r="K1770" s="116">
        <v>578509.80000000005</v>
      </c>
      <c r="L1770" s="116">
        <v>578509</v>
      </c>
      <c r="M1770" s="116">
        <v>0</v>
      </c>
      <c r="N1770" s="116">
        <v>0</v>
      </c>
      <c r="O1770" s="116">
        <v>0</v>
      </c>
      <c r="P1770" s="116">
        <v>0.8</v>
      </c>
      <c r="Q1770" s="27" t="str">
        <f t="shared" si="389"/>
        <v>Registered</v>
      </c>
      <c r="R1770" s="94">
        <f t="shared" si="390"/>
        <v>0.90000010371496642</v>
      </c>
      <c r="S1770" s="95"/>
      <c r="T1770" s="117">
        <f t="shared" si="391"/>
        <v>578509.80000000005</v>
      </c>
      <c r="U1770" s="117">
        <f t="shared" si="392"/>
        <v>0</v>
      </c>
    </row>
    <row r="1771" spans="1:21" x14ac:dyDescent="0.3">
      <c r="A1771" s="114">
        <v>584</v>
      </c>
      <c r="B1771" s="114" t="s">
        <v>130</v>
      </c>
      <c r="C1771" s="114" t="s">
        <v>24</v>
      </c>
      <c r="D1771" s="114" t="s">
        <v>7141</v>
      </c>
      <c r="E1771" s="114" t="s">
        <v>7142</v>
      </c>
      <c r="F1771" s="115">
        <v>45138</v>
      </c>
      <c r="G1771" s="114" t="s">
        <v>3548</v>
      </c>
      <c r="H1771" s="116">
        <v>11570172</v>
      </c>
      <c r="I1771" s="116">
        <v>10413156</v>
      </c>
      <c r="J1771" s="116">
        <v>9834647</v>
      </c>
      <c r="K1771" s="116">
        <v>578509</v>
      </c>
      <c r="L1771" s="116">
        <v>578509</v>
      </c>
      <c r="M1771" s="116">
        <v>0</v>
      </c>
      <c r="N1771" s="116">
        <v>0</v>
      </c>
      <c r="O1771" s="116">
        <v>0</v>
      </c>
      <c r="P1771" s="116">
        <v>0</v>
      </c>
      <c r="Q1771" s="27" t="str">
        <f t="shared" si="389"/>
        <v>Registered</v>
      </c>
      <c r="R1771" s="94">
        <f t="shared" si="390"/>
        <v>0.90000010371496642</v>
      </c>
      <c r="S1771" s="95"/>
      <c r="T1771" s="117">
        <f t="shared" si="391"/>
        <v>578509</v>
      </c>
      <c r="U1771" s="117">
        <f t="shared" si="392"/>
        <v>0</v>
      </c>
    </row>
    <row r="1772" spans="1:21" x14ac:dyDescent="0.3">
      <c r="A1772" s="114">
        <v>591</v>
      </c>
      <c r="B1772" s="114" t="s">
        <v>130</v>
      </c>
      <c r="C1772" s="114" t="s">
        <v>24</v>
      </c>
      <c r="D1772" s="114" t="s">
        <v>7149</v>
      </c>
      <c r="E1772" s="114" t="s">
        <v>7150</v>
      </c>
      <c r="F1772" s="115">
        <v>44926</v>
      </c>
      <c r="G1772" s="114" t="s">
        <v>2966</v>
      </c>
      <c r="H1772" s="116">
        <v>11481876</v>
      </c>
      <c r="I1772" s="116">
        <v>10333689</v>
      </c>
      <c r="J1772" s="116">
        <v>9759595</v>
      </c>
      <c r="K1772" s="116">
        <v>574094</v>
      </c>
      <c r="L1772" s="116">
        <v>574094</v>
      </c>
      <c r="M1772" s="116">
        <v>0</v>
      </c>
      <c r="N1772" s="116">
        <v>0</v>
      </c>
      <c r="O1772" s="116">
        <v>0</v>
      </c>
      <c r="P1772" s="116">
        <v>0</v>
      </c>
      <c r="Q1772" s="27" t="str">
        <f t="shared" si="389"/>
        <v>Registered</v>
      </c>
      <c r="R1772" s="94">
        <f t="shared" si="390"/>
        <v>0.90000005225626889</v>
      </c>
      <c r="S1772" s="95"/>
      <c r="T1772" s="117">
        <f t="shared" si="391"/>
        <v>574094</v>
      </c>
      <c r="U1772" s="117">
        <f t="shared" si="392"/>
        <v>0</v>
      </c>
    </row>
    <row r="1773" spans="1:21" x14ac:dyDescent="0.3">
      <c r="A1773" s="114">
        <v>600</v>
      </c>
      <c r="B1773" s="114" t="s">
        <v>130</v>
      </c>
      <c r="C1773" s="114" t="s">
        <v>24</v>
      </c>
      <c r="D1773" s="114" t="s">
        <v>7133</v>
      </c>
      <c r="E1773" s="114" t="s">
        <v>7134</v>
      </c>
      <c r="F1773" s="115">
        <v>45161</v>
      </c>
      <c r="G1773" s="114" t="s">
        <v>2523</v>
      </c>
      <c r="H1773" s="116">
        <v>11393580</v>
      </c>
      <c r="I1773" s="116">
        <v>10254220</v>
      </c>
      <c r="J1773" s="116">
        <v>9684541</v>
      </c>
      <c r="K1773" s="116">
        <v>569679</v>
      </c>
      <c r="L1773" s="116">
        <v>569679</v>
      </c>
      <c r="M1773" s="116">
        <v>0</v>
      </c>
      <c r="N1773" s="116">
        <v>0</v>
      </c>
      <c r="O1773" s="116">
        <v>0</v>
      </c>
      <c r="P1773" s="116">
        <v>0</v>
      </c>
      <c r="Q1773" s="27" t="str">
        <f t="shared" si="389"/>
        <v>Registered</v>
      </c>
      <c r="R1773" s="94">
        <f t="shared" si="390"/>
        <v>0.89999982446254823</v>
      </c>
      <c r="S1773" s="95"/>
      <c r="T1773" s="117">
        <f t="shared" si="391"/>
        <v>569679</v>
      </c>
      <c r="U1773" s="117">
        <f t="shared" si="392"/>
        <v>0</v>
      </c>
    </row>
    <row r="1774" spans="1:21" x14ac:dyDescent="0.3">
      <c r="A1774" s="114">
        <v>603</v>
      </c>
      <c r="B1774" s="114" t="s">
        <v>130</v>
      </c>
      <c r="C1774" s="114" t="s">
        <v>24</v>
      </c>
      <c r="D1774" s="114" t="s">
        <v>7155</v>
      </c>
      <c r="E1774" s="114" t="s">
        <v>7156</v>
      </c>
      <c r="F1774" s="115">
        <v>45071</v>
      </c>
      <c r="G1774" s="114" t="s">
        <v>2401</v>
      </c>
      <c r="H1774" s="116">
        <v>11376600</v>
      </c>
      <c r="I1774" s="116">
        <v>10238940</v>
      </c>
      <c r="J1774" s="116">
        <v>9670110</v>
      </c>
      <c r="K1774" s="116">
        <v>568830</v>
      </c>
      <c r="L1774" s="116">
        <v>568830</v>
      </c>
      <c r="M1774" s="116">
        <v>0</v>
      </c>
      <c r="N1774" s="116">
        <v>0</v>
      </c>
      <c r="O1774" s="116">
        <v>0</v>
      </c>
      <c r="P1774" s="116">
        <v>0</v>
      </c>
      <c r="Q1774" s="27" t="str">
        <f t="shared" si="389"/>
        <v>Registered</v>
      </c>
      <c r="R1774" s="94">
        <f t="shared" si="390"/>
        <v>0.9</v>
      </c>
      <c r="S1774" s="95"/>
      <c r="T1774" s="117">
        <f t="shared" si="391"/>
        <v>568830</v>
      </c>
      <c r="U1774" s="117">
        <f t="shared" si="392"/>
        <v>0</v>
      </c>
    </row>
    <row r="1775" spans="1:21" x14ac:dyDescent="0.3">
      <c r="A1775" s="114">
        <v>636</v>
      </c>
      <c r="B1775" s="114" t="s">
        <v>130</v>
      </c>
      <c r="C1775" s="114" t="s">
        <v>24</v>
      </c>
      <c r="D1775" s="114" t="s">
        <v>3351</v>
      </c>
      <c r="E1775" s="114" t="s">
        <v>2397</v>
      </c>
      <c r="F1775" s="115">
        <v>45392</v>
      </c>
      <c r="G1775" s="114" t="s">
        <v>2398</v>
      </c>
      <c r="H1775" s="116">
        <v>8328300</v>
      </c>
      <c r="I1775" s="116">
        <v>7495470</v>
      </c>
      <c r="J1775" s="116">
        <v>7000000</v>
      </c>
      <c r="K1775" s="116">
        <v>495470</v>
      </c>
      <c r="L1775" s="116">
        <v>0</v>
      </c>
      <c r="M1775" s="116">
        <v>0</v>
      </c>
      <c r="N1775" s="116">
        <v>416415</v>
      </c>
      <c r="O1775" s="116">
        <v>0</v>
      </c>
      <c r="P1775" s="116">
        <v>79055</v>
      </c>
      <c r="Q1775" s="27" t="str">
        <f t="shared" si="389"/>
        <v>Registered</v>
      </c>
      <c r="R1775" s="94">
        <f t="shared" si="390"/>
        <v>0.9</v>
      </c>
      <c r="S1775" s="95"/>
      <c r="T1775" s="117">
        <f t="shared" si="391"/>
        <v>495470</v>
      </c>
      <c r="U1775" s="117">
        <f t="shared" si="392"/>
        <v>0</v>
      </c>
    </row>
    <row r="1776" spans="1:21" x14ac:dyDescent="0.3">
      <c r="A1776" s="114">
        <v>666</v>
      </c>
      <c r="B1776" s="114" t="s">
        <v>130</v>
      </c>
      <c r="C1776" s="114" t="s">
        <v>24</v>
      </c>
      <c r="D1776" s="114" t="s">
        <v>3555</v>
      </c>
      <c r="E1776" s="114" t="s">
        <v>3556</v>
      </c>
      <c r="F1776" s="115">
        <v>44918</v>
      </c>
      <c r="G1776" s="114" t="s">
        <v>2541</v>
      </c>
      <c r="H1776" s="116">
        <v>7683150</v>
      </c>
      <c r="I1776" s="116">
        <v>6914841</v>
      </c>
      <c r="J1776" s="116">
        <v>6501421</v>
      </c>
      <c r="K1776" s="116">
        <v>413420</v>
      </c>
      <c r="L1776" s="116">
        <v>0</v>
      </c>
      <c r="M1776" s="116">
        <v>0</v>
      </c>
      <c r="N1776" s="116">
        <v>0</v>
      </c>
      <c r="O1776" s="116">
        <v>384158</v>
      </c>
      <c r="P1776" s="116">
        <v>29262</v>
      </c>
      <c r="Q1776" s="27" t="str">
        <f t="shared" si="389"/>
        <v>Registered</v>
      </c>
      <c r="R1776" s="94">
        <f t="shared" si="390"/>
        <v>0.90000078092969682</v>
      </c>
      <c r="S1776" s="95"/>
      <c r="T1776" s="117">
        <f t="shared" si="391"/>
        <v>413420</v>
      </c>
      <c r="U1776" s="117">
        <f t="shared" si="392"/>
        <v>0</v>
      </c>
    </row>
    <row r="1777" spans="1:21" x14ac:dyDescent="0.3">
      <c r="A1777" s="114">
        <v>724</v>
      </c>
      <c r="B1777" s="114" t="s">
        <v>130</v>
      </c>
      <c r="C1777" s="114" t="s">
        <v>24</v>
      </c>
      <c r="D1777" s="114" t="s">
        <v>3820</v>
      </c>
      <c r="E1777" s="114" t="s">
        <v>3821</v>
      </c>
      <c r="F1777" s="115">
        <v>44942</v>
      </c>
      <c r="G1777" s="114" t="s">
        <v>3822</v>
      </c>
      <c r="H1777" s="116">
        <v>7719513</v>
      </c>
      <c r="I1777" s="116">
        <v>6947563</v>
      </c>
      <c r="J1777" s="116">
        <v>6561587</v>
      </c>
      <c r="K1777" s="116">
        <v>385976</v>
      </c>
      <c r="L1777" s="116">
        <v>0</v>
      </c>
      <c r="M1777" s="116">
        <v>0</v>
      </c>
      <c r="N1777" s="116">
        <v>385976</v>
      </c>
      <c r="O1777" s="116">
        <v>0</v>
      </c>
      <c r="P1777" s="116">
        <v>0</v>
      </c>
      <c r="Q1777" s="27" t="str">
        <f t="shared" si="389"/>
        <v>Registered</v>
      </c>
      <c r="R1777" s="94">
        <f t="shared" si="390"/>
        <v>0.90000016840440578</v>
      </c>
      <c r="S1777" s="95"/>
      <c r="T1777" s="117">
        <f t="shared" si="391"/>
        <v>385976</v>
      </c>
      <c r="U1777" s="117">
        <f t="shared" si="392"/>
        <v>0</v>
      </c>
    </row>
    <row r="1778" spans="1:21" x14ac:dyDescent="0.3">
      <c r="A1778" s="114">
        <v>1063</v>
      </c>
      <c r="B1778" s="114" t="s">
        <v>130</v>
      </c>
      <c r="C1778" s="114" t="s">
        <v>24</v>
      </c>
      <c r="D1778" s="114" t="s">
        <v>4677</v>
      </c>
      <c r="E1778" s="114" t="s">
        <v>4678</v>
      </c>
      <c r="F1778" s="115">
        <v>44918</v>
      </c>
      <c r="G1778" s="114" t="s">
        <v>2751</v>
      </c>
      <c r="H1778" s="116">
        <v>7859100</v>
      </c>
      <c r="I1778" s="116">
        <v>7073190</v>
      </c>
      <c r="J1778" s="116">
        <v>6997280</v>
      </c>
      <c r="K1778" s="116">
        <v>75910</v>
      </c>
      <c r="L1778" s="116">
        <v>0</v>
      </c>
      <c r="M1778" s="116">
        <v>0</v>
      </c>
      <c r="N1778" s="116">
        <v>0</v>
      </c>
      <c r="O1778" s="116">
        <v>0</v>
      </c>
      <c r="P1778" s="116">
        <v>75910</v>
      </c>
      <c r="Q1778" s="27" t="str">
        <f t="shared" si="389"/>
        <v>Registered</v>
      </c>
      <c r="R1778" s="94">
        <f t="shared" si="390"/>
        <v>0.9</v>
      </c>
      <c r="S1778" s="95"/>
      <c r="T1778" s="117">
        <f t="shared" si="391"/>
        <v>75910</v>
      </c>
      <c r="U1778" s="117">
        <f t="shared" si="392"/>
        <v>0</v>
      </c>
    </row>
    <row r="1779" spans="1:21" x14ac:dyDescent="0.3">
      <c r="A1779" s="114">
        <v>1068</v>
      </c>
      <c r="B1779" s="114" t="s">
        <v>130</v>
      </c>
      <c r="C1779" s="114" t="s">
        <v>24</v>
      </c>
      <c r="D1779" s="114" t="s">
        <v>7202</v>
      </c>
      <c r="E1779" s="114" t="s">
        <v>7203</v>
      </c>
      <c r="F1779" s="115">
        <v>45556</v>
      </c>
      <c r="G1779" s="114" t="s">
        <v>7204</v>
      </c>
      <c r="H1779" s="116">
        <v>12735000</v>
      </c>
      <c r="I1779" s="116">
        <v>11461500</v>
      </c>
      <c r="J1779" s="116">
        <v>11394750</v>
      </c>
      <c r="K1779" s="116">
        <v>66750</v>
      </c>
      <c r="L1779" s="116">
        <v>0</v>
      </c>
      <c r="M1779" s="116">
        <v>66750</v>
      </c>
      <c r="N1779" s="116">
        <v>0</v>
      </c>
      <c r="O1779" s="116">
        <v>0</v>
      </c>
      <c r="P1779" s="116">
        <v>0</v>
      </c>
      <c r="Q1779" s="27" t="str">
        <f t="shared" si="389"/>
        <v>Registered</v>
      </c>
      <c r="R1779" s="94">
        <f t="shared" si="390"/>
        <v>0.9</v>
      </c>
      <c r="S1779" s="95"/>
      <c r="T1779" s="117">
        <f t="shared" si="391"/>
        <v>66750</v>
      </c>
      <c r="U1779" s="117">
        <f t="shared" si="392"/>
        <v>0</v>
      </c>
    </row>
    <row r="1780" spans="1:21" x14ac:dyDescent="0.3">
      <c r="A1780" s="114">
        <v>1141</v>
      </c>
      <c r="B1780" s="114" t="s">
        <v>130</v>
      </c>
      <c r="C1780" s="114" t="s">
        <v>24</v>
      </c>
      <c r="D1780" s="114" t="s">
        <v>4853</v>
      </c>
      <c r="E1780" s="114" t="s">
        <v>4854</v>
      </c>
      <c r="F1780" s="115">
        <v>45382</v>
      </c>
      <c r="G1780" s="114" t="s">
        <v>3493</v>
      </c>
      <c r="H1780" s="116">
        <v>12108438</v>
      </c>
      <c r="I1780" s="116">
        <v>10897596</v>
      </c>
      <c r="J1780" s="116">
        <v>10897594.800000001</v>
      </c>
      <c r="K1780" s="116">
        <v>1.2</v>
      </c>
      <c r="L1780" s="116">
        <v>0</v>
      </c>
      <c r="M1780" s="116">
        <v>0</v>
      </c>
      <c r="N1780" s="116">
        <v>0</v>
      </c>
      <c r="O1780" s="116">
        <v>1.2</v>
      </c>
      <c r="P1780" s="116">
        <v>0</v>
      </c>
      <c r="Q1780" s="27" t="str">
        <f t="shared" si="389"/>
        <v>Registered</v>
      </c>
      <c r="R1780" s="94">
        <f t="shared" si="390"/>
        <v>0.900000148656664</v>
      </c>
      <c r="S1780" s="95"/>
      <c r="T1780" s="117">
        <f t="shared" si="391"/>
        <v>1.2</v>
      </c>
      <c r="U1780" s="117">
        <f t="shared" si="392"/>
        <v>0</v>
      </c>
    </row>
    <row r="1781" spans="1:21" x14ac:dyDescent="0.3">
      <c r="A1781" s="114">
        <v>1150</v>
      </c>
      <c r="B1781" s="114" t="s">
        <v>130</v>
      </c>
      <c r="C1781" s="114" t="s">
        <v>24</v>
      </c>
      <c r="D1781" s="114" t="s">
        <v>3743</v>
      </c>
      <c r="E1781" s="114" t="s">
        <v>3744</v>
      </c>
      <c r="F1781" s="115">
        <v>45064</v>
      </c>
      <c r="G1781" s="114" t="s">
        <v>3745</v>
      </c>
      <c r="H1781" s="116">
        <v>7820391</v>
      </c>
      <c r="I1781" s="116">
        <v>6490926</v>
      </c>
      <c r="J1781" s="116">
        <v>6490925.0999999996</v>
      </c>
      <c r="K1781" s="116">
        <v>0.9</v>
      </c>
      <c r="L1781" s="116">
        <v>0</v>
      </c>
      <c r="M1781" s="116">
        <v>0</v>
      </c>
      <c r="N1781" s="116">
        <v>1</v>
      </c>
      <c r="O1781" s="116">
        <v>0</v>
      </c>
      <c r="P1781" s="116">
        <v>0</v>
      </c>
      <c r="Q1781" s="27" t="str">
        <f t="shared" si="389"/>
        <v>Registered</v>
      </c>
      <c r="R1781" s="94">
        <f t="shared" si="390"/>
        <v>0.83000018797014119</v>
      </c>
      <c r="S1781" s="95"/>
      <c r="T1781" s="117">
        <f t="shared" si="391"/>
        <v>1</v>
      </c>
      <c r="U1781" s="117">
        <f t="shared" si="392"/>
        <v>-9.9999999999999978E-2</v>
      </c>
    </row>
    <row r="1782" spans="1:21" x14ac:dyDescent="0.3">
      <c r="A1782" s="114">
        <v>1177</v>
      </c>
      <c r="B1782" s="114" t="s">
        <v>130</v>
      </c>
      <c r="C1782" s="114" t="s">
        <v>24</v>
      </c>
      <c r="D1782" s="114" t="s">
        <v>3692</v>
      </c>
      <c r="E1782" s="114" t="s">
        <v>3693</v>
      </c>
      <c r="F1782" s="115">
        <v>44918</v>
      </c>
      <c r="G1782" s="114" t="s">
        <v>2995</v>
      </c>
      <c r="H1782" s="116">
        <v>7864965</v>
      </c>
      <c r="I1782" s="116">
        <v>7078468</v>
      </c>
      <c r="J1782" s="116">
        <v>7078467.5</v>
      </c>
      <c r="K1782" s="116">
        <v>0.5</v>
      </c>
      <c r="L1782" s="116">
        <v>0</v>
      </c>
      <c r="M1782" s="116">
        <v>0</v>
      </c>
      <c r="N1782" s="116">
        <v>0.5</v>
      </c>
      <c r="O1782" s="116">
        <v>0</v>
      </c>
      <c r="P1782" s="116">
        <v>0</v>
      </c>
      <c r="Q1782" s="27" t="str">
        <f t="shared" si="389"/>
        <v>Registered</v>
      </c>
      <c r="R1782" s="94">
        <f t="shared" si="390"/>
        <v>0.89999993642692622</v>
      </c>
      <c r="S1782" s="95"/>
      <c r="T1782" s="117">
        <f t="shared" si="391"/>
        <v>0.5</v>
      </c>
      <c r="U1782" s="117">
        <f t="shared" si="392"/>
        <v>0</v>
      </c>
    </row>
    <row r="1783" spans="1:21" x14ac:dyDescent="0.3">
      <c r="A1783" s="114">
        <v>1191</v>
      </c>
      <c r="B1783" s="114" t="s">
        <v>130</v>
      </c>
      <c r="C1783" s="114" t="s">
        <v>24</v>
      </c>
      <c r="D1783" s="114" t="s">
        <v>4922</v>
      </c>
      <c r="E1783" s="114" t="s">
        <v>4923</v>
      </c>
      <c r="F1783" s="115">
        <v>45129</v>
      </c>
      <c r="G1783" s="114" t="s">
        <v>3056</v>
      </c>
      <c r="H1783" s="116">
        <v>11882604</v>
      </c>
      <c r="I1783" s="116">
        <v>10694343.800000001</v>
      </c>
      <c r="J1783" s="116">
        <v>10694343.4</v>
      </c>
      <c r="K1783" s="116">
        <v>0.4</v>
      </c>
      <c r="L1783" s="116">
        <v>0</v>
      </c>
      <c r="M1783" s="116">
        <v>0</v>
      </c>
      <c r="N1783" s="116">
        <v>0</v>
      </c>
      <c r="O1783" s="116">
        <v>0</v>
      </c>
      <c r="P1783" s="116">
        <v>0.4</v>
      </c>
      <c r="Q1783" s="27" t="str">
        <f t="shared" si="389"/>
        <v>Registered</v>
      </c>
      <c r="R1783" s="94">
        <f t="shared" si="390"/>
        <v>0.90000001683132758</v>
      </c>
      <c r="S1783" s="95"/>
      <c r="T1783" s="117">
        <f t="shared" si="391"/>
        <v>0.4</v>
      </c>
      <c r="U1783" s="117">
        <f t="shared" si="392"/>
        <v>0</v>
      </c>
    </row>
    <row r="1784" spans="1:21" x14ac:dyDescent="0.3">
      <c r="A1784" s="114">
        <v>1192</v>
      </c>
      <c r="B1784" s="114" t="s">
        <v>130</v>
      </c>
      <c r="C1784" s="114" t="s">
        <v>24</v>
      </c>
      <c r="D1784" s="114" t="s">
        <v>3092</v>
      </c>
      <c r="E1784" s="114" t="s">
        <v>3093</v>
      </c>
      <c r="F1784" s="115">
        <v>45007</v>
      </c>
      <c r="G1784" s="114" t="s">
        <v>3094</v>
      </c>
      <c r="H1784" s="116">
        <v>11481876</v>
      </c>
      <c r="I1784" s="116">
        <v>10333689</v>
      </c>
      <c r="J1784" s="116">
        <v>10333688.6</v>
      </c>
      <c r="K1784" s="116">
        <v>0.4</v>
      </c>
      <c r="L1784" s="116">
        <v>0</v>
      </c>
      <c r="M1784" s="116">
        <v>0</v>
      </c>
      <c r="N1784" s="116">
        <v>0</v>
      </c>
      <c r="O1784" s="116">
        <v>0.4</v>
      </c>
      <c r="P1784" s="116">
        <v>0</v>
      </c>
      <c r="Q1784" s="27" t="str">
        <f t="shared" si="389"/>
        <v>Registered</v>
      </c>
      <c r="R1784" s="94">
        <f t="shared" si="390"/>
        <v>0.90000005225626889</v>
      </c>
      <c r="S1784" s="95"/>
      <c r="T1784" s="117">
        <f t="shared" si="391"/>
        <v>0.4</v>
      </c>
      <c r="U1784" s="117">
        <f t="shared" si="392"/>
        <v>0</v>
      </c>
    </row>
    <row r="1785" spans="1:21" x14ac:dyDescent="0.3">
      <c r="A1785" s="114">
        <v>6561</v>
      </c>
      <c r="B1785" s="114" t="s">
        <v>130</v>
      </c>
      <c r="C1785" s="114" t="s">
        <v>24</v>
      </c>
      <c r="D1785" s="114" t="s">
        <v>3881</v>
      </c>
      <c r="E1785" s="114" t="s">
        <v>3882</v>
      </c>
      <c r="F1785" s="115">
        <v>44942</v>
      </c>
      <c r="G1785" s="114" t="s">
        <v>3822</v>
      </c>
      <c r="H1785" s="116">
        <v>7719513</v>
      </c>
      <c r="I1785" s="116">
        <v>6969183</v>
      </c>
      <c r="J1785" s="116">
        <v>6969183</v>
      </c>
      <c r="K1785" s="116">
        <v>0</v>
      </c>
      <c r="L1785" s="116">
        <v>0</v>
      </c>
      <c r="M1785" s="116">
        <v>0</v>
      </c>
      <c r="N1785" s="116">
        <v>0</v>
      </c>
      <c r="O1785" s="116">
        <v>0</v>
      </c>
      <c r="P1785" s="116">
        <v>0</v>
      </c>
      <c r="Q1785" s="27" t="str">
        <f t="shared" si="389"/>
        <v>Registered</v>
      </c>
      <c r="R1785" s="94">
        <f t="shared" si="390"/>
        <v>0.90280086321507591</v>
      </c>
      <c r="S1785" s="95"/>
      <c r="T1785" s="117">
        <f t="shared" si="391"/>
        <v>0</v>
      </c>
      <c r="U1785" s="117">
        <f t="shared" si="392"/>
        <v>0</v>
      </c>
    </row>
    <row r="1786" spans="1:21" x14ac:dyDescent="0.3">
      <c r="A1786" s="114">
        <v>6562</v>
      </c>
      <c r="B1786" s="114" t="s">
        <v>130</v>
      </c>
      <c r="C1786" s="114" t="s">
        <v>24</v>
      </c>
      <c r="D1786" s="114" t="s">
        <v>7121</v>
      </c>
      <c r="E1786" s="114" t="s">
        <v>7122</v>
      </c>
      <c r="F1786" s="115">
        <v>44942</v>
      </c>
      <c r="G1786" s="114" t="s">
        <v>2751</v>
      </c>
      <c r="H1786" s="116">
        <v>7719513</v>
      </c>
      <c r="I1786" s="116">
        <v>6947563</v>
      </c>
      <c r="J1786" s="116">
        <v>6947563</v>
      </c>
      <c r="K1786" s="116">
        <v>0</v>
      </c>
      <c r="L1786" s="116">
        <v>0</v>
      </c>
      <c r="M1786" s="116">
        <v>0</v>
      </c>
      <c r="N1786" s="116">
        <v>0</v>
      </c>
      <c r="O1786" s="116">
        <v>0</v>
      </c>
      <c r="P1786" s="116">
        <v>0</v>
      </c>
      <c r="Q1786" s="27" t="str">
        <f t="shared" si="389"/>
        <v>Registered</v>
      </c>
      <c r="R1786" s="94">
        <f t="shared" si="390"/>
        <v>0.90000016840440578</v>
      </c>
      <c r="S1786" s="95"/>
      <c r="T1786" s="117">
        <f t="shared" si="391"/>
        <v>0</v>
      </c>
      <c r="U1786" s="117">
        <f t="shared" si="392"/>
        <v>0</v>
      </c>
    </row>
    <row r="1787" spans="1:21" x14ac:dyDescent="0.3">
      <c r="A1787" s="114">
        <v>6563</v>
      </c>
      <c r="B1787" s="114" t="s">
        <v>130</v>
      </c>
      <c r="C1787" s="114" t="s">
        <v>24</v>
      </c>
      <c r="D1787" s="114" t="s">
        <v>7123</v>
      </c>
      <c r="E1787" s="114" t="s">
        <v>7124</v>
      </c>
      <c r="F1787" s="115">
        <v>45016</v>
      </c>
      <c r="G1787" s="114" t="s">
        <v>5388</v>
      </c>
      <c r="H1787" s="116">
        <v>11436030</v>
      </c>
      <c r="I1787" s="116">
        <v>10292431</v>
      </c>
      <c r="J1787" s="116">
        <v>10292431</v>
      </c>
      <c r="K1787" s="116">
        <v>0</v>
      </c>
      <c r="L1787" s="116">
        <v>0</v>
      </c>
      <c r="M1787" s="116">
        <v>0</v>
      </c>
      <c r="N1787" s="116">
        <v>0</v>
      </c>
      <c r="O1787" s="116">
        <v>0</v>
      </c>
      <c r="P1787" s="116">
        <v>0</v>
      </c>
      <c r="Q1787" s="27" t="str">
        <f t="shared" si="389"/>
        <v>Registered</v>
      </c>
      <c r="R1787" s="94">
        <f t="shared" si="390"/>
        <v>0.90000034977173027</v>
      </c>
      <c r="S1787" s="95"/>
      <c r="T1787" s="117">
        <f t="shared" si="391"/>
        <v>0</v>
      </c>
      <c r="U1787" s="117">
        <f t="shared" si="392"/>
        <v>0</v>
      </c>
    </row>
    <row r="1788" spans="1:21" x14ac:dyDescent="0.3">
      <c r="A1788" s="114">
        <v>6564</v>
      </c>
      <c r="B1788" s="114" t="s">
        <v>130</v>
      </c>
      <c r="C1788" s="114" t="s">
        <v>24</v>
      </c>
      <c r="D1788" s="114" t="s">
        <v>7127</v>
      </c>
      <c r="E1788" s="114" t="s">
        <v>7128</v>
      </c>
      <c r="F1788" s="115">
        <v>45157</v>
      </c>
      <c r="G1788" s="114" t="s">
        <v>3567</v>
      </c>
      <c r="H1788" s="116">
        <v>7741800</v>
      </c>
      <c r="I1788" s="116">
        <v>6580530</v>
      </c>
      <c r="J1788" s="116">
        <v>6580530</v>
      </c>
      <c r="K1788" s="116">
        <v>0</v>
      </c>
      <c r="L1788" s="116">
        <v>0</v>
      </c>
      <c r="M1788" s="116">
        <v>0</v>
      </c>
      <c r="N1788" s="116">
        <v>0</v>
      </c>
      <c r="O1788" s="116">
        <v>0</v>
      </c>
      <c r="P1788" s="116">
        <v>0</v>
      </c>
      <c r="Q1788" s="27" t="str">
        <f t="shared" si="389"/>
        <v>Registered</v>
      </c>
      <c r="R1788" s="94">
        <f t="shared" si="390"/>
        <v>0.85</v>
      </c>
      <c r="S1788" s="95"/>
      <c r="T1788" s="117">
        <f t="shared" si="391"/>
        <v>0</v>
      </c>
      <c r="U1788" s="117">
        <f t="shared" si="392"/>
        <v>0</v>
      </c>
    </row>
    <row r="1789" spans="1:21" x14ac:dyDescent="0.3">
      <c r="A1789" s="114">
        <v>6565</v>
      </c>
      <c r="B1789" s="114" t="s">
        <v>130</v>
      </c>
      <c r="C1789" s="114" t="s">
        <v>24</v>
      </c>
      <c r="D1789" s="114" t="s">
        <v>3796</v>
      </c>
      <c r="E1789" s="114" t="s">
        <v>3797</v>
      </c>
      <c r="F1789" s="115">
        <v>45009</v>
      </c>
      <c r="G1789" s="114" t="s">
        <v>2601</v>
      </c>
      <c r="H1789" s="116">
        <v>7731243</v>
      </c>
      <c r="I1789" s="116">
        <v>6958117</v>
      </c>
      <c r="J1789" s="116">
        <v>6958117</v>
      </c>
      <c r="K1789" s="116">
        <v>0</v>
      </c>
      <c r="L1789" s="116">
        <v>0</v>
      </c>
      <c r="M1789" s="116">
        <v>0</v>
      </c>
      <c r="N1789" s="116">
        <v>0</v>
      </c>
      <c r="O1789" s="116">
        <v>0</v>
      </c>
      <c r="P1789" s="116">
        <v>0</v>
      </c>
      <c r="Q1789" s="27" t="str">
        <f t="shared" si="389"/>
        <v>Registered</v>
      </c>
      <c r="R1789" s="94">
        <f t="shared" si="390"/>
        <v>0.89999978011297799</v>
      </c>
      <c r="S1789" s="95"/>
      <c r="T1789" s="117">
        <f t="shared" si="391"/>
        <v>0</v>
      </c>
      <c r="U1789" s="117">
        <f t="shared" si="392"/>
        <v>0</v>
      </c>
    </row>
    <row r="1790" spans="1:21" x14ac:dyDescent="0.3">
      <c r="A1790" s="114">
        <v>6566</v>
      </c>
      <c r="B1790" s="114" t="s">
        <v>130</v>
      </c>
      <c r="C1790" s="114" t="s">
        <v>24</v>
      </c>
      <c r="D1790" s="114" t="s">
        <v>7129</v>
      </c>
      <c r="E1790" s="114" t="s">
        <v>7130</v>
      </c>
      <c r="F1790" s="115">
        <v>44918</v>
      </c>
      <c r="G1790" s="114" t="s">
        <v>5153</v>
      </c>
      <c r="H1790" s="116">
        <v>7859100</v>
      </c>
      <c r="I1790" s="116">
        <v>7073190</v>
      </c>
      <c r="J1790" s="116">
        <v>7073190</v>
      </c>
      <c r="K1790" s="116">
        <v>0</v>
      </c>
      <c r="L1790" s="116">
        <v>0</v>
      </c>
      <c r="M1790" s="116">
        <v>0</v>
      </c>
      <c r="N1790" s="116">
        <v>0</v>
      </c>
      <c r="O1790" s="116">
        <v>0</v>
      </c>
      <c r="P1790" s="116">
        <v>0</v>
      </c>
      <c r="Q1790" s="27" t="str">
        <f t="shared" si="389"/>
        <v>Registered</v>
      </c>
      <c r="R1790" s="94">
        <f t="shared" si="390"/>
        <v>0.9</v>
      </c>
      <c r="S1790" s="95"/>
      <c r="T1790" s="117">
        <f t="shared" si="391"/>
        <v>0</v>
      </c>
      <c r="U1790" s="117">
        <f t="shared" si="392"/>
        <v>0</v>
      </c>
    </row>
    <row r="1791" spans="1:21" x14ac:dyDescent="0.3">
      <c r="A1791" s="114">
        <v>6567</v>
      </c>
      <c r="B1791" s="114" t="s">
        <v>130</v>
      </c>
      <c r="C1791" s="114" t="s">
        <v>24</v>
      </c>
      <c r="D1791" s="114" t="s">
        <v>7131</v>
      </c>
      <c r="E1791" s="114" t="s">
        <v>7132</v>
      </c>
      <c r="F1791" s="115">
        <v>45422</v>
      </c>
      <c r="G1791" s="114" t="s">
        <v>2944</v>
      </c>
      <c r="H1791" s="116">
        <v>12334272</v>
      </c>
      <c r="I1791" s="116">
        <v>11100846</v>
      </c>
      <c r="J1791" s="116">
        <v>11100846</v>
      </c>
      <c r="K1791" s="116">
        <v>0</v>
      </c>
      <c r="L1791" s="116">
        <v>0</v>
      </c>
      <c r="M1791" s="116">
        <v>0</v>
      </c>
      <c r="N1791" s="116">
        <v>0</v>
      </c>
      <c r="O1791" s="116">
        <v>0</v>
      </c>
      <c r="P1791" s="116">
        <v>0</v>
      </c>
      <c r="Q1791" s="27" t="str">
        <f t="shared" si="389"/>
        <v>Registered</v>
      </c>
      <c r="R1791" s="94">
        <f t="shared" si="390"/>
        <v>0.90000009728989272</v>
      </c>
      <c r="S1791" s="95"/>
      <c r="T1791" s="117">
        <f t="shared" si="391"/>
        <v>0</v>
      </c>
      <c r="U1791" s="117">
        <f t="shared" si="392"/>
        <v>0</v>
      </c>
    </row>
    <row r="1792" spans="1:21" x14ac:dyDescent="0.3">
      <c r="A1792" s="114">
        <v>6568</v>
      </c>
      <c r="B1792" s="114" t="s">
        <v>130</v>
      </c>
      <c r="C1792" s="114" t="s">
        <v>24</v>
      </c>
      <c r="D1792" s="114" t="s">
        <v>3713</v>
      </c>
      <c r="E1792" s="114" t="s">
        <v>3714</v>
      </c>
      <c r="F1792" s="115">
        <v>44918</v>
      </c>
      <c r="G1792" s="114" t="s">
        <v>2751</v>
      </c>
      <c r="H1792" s="116">
        <v>7859100</v>
      </c>
      <c r="I1792" s="116">
        <v>7073190</v>
      </c>
      <c r="J1792" s="116">
        <v>7073190</v>
      </c>
      <c r="K1792" s="116">
        <v>0</v>
      </c>
      <c r="L1792" s="116">
        <v>0</v>
      </c>
      <c r="M1792" s="116">
        <v>0</v>
      </c>
      <c r="N1792" s="116">
        <v>0</v>
      </c>
      <c r="O1792" s="116">
        <v>0</v>
      </c>
      <c r="P1792" s="116">
        <v>0</v>
      </c>
      <c r="Q1792" s="27" t="str">
        <f t="shared" si="389"/>
        <v>Registered</v>
      </c>
      <c r="R1792" s="94">
        <f t="shared" si="390"/>
        <v>0.9</v>
      </c>
      <c r="S1792" s="95"/>
      <c r="T1792" s="117">
        <f t="shared" si="391"/>
        <v>0</v>
      </c>
      <c r="U1792" s="117">
        <f t="shared" si="392"/>
        <v>0</v>
      </c>
    </row>
    <row r="1793" spans="1:21" x14ac:dyDescent="0.3">
      <c r="A1793" s="114">
        <v>6569</v>
      </c>
      <c r="B1793" s="114" t="s">
        <v>130</v>
      </c>
      <c r="C1793" s="114" t="s">
        <v>24</v>
      </c>
      <c r="D1793" s="114" t="s">
        <v>3051</v>
      </c>
      <c r="E1793" s="114" t="s">
        <v>3052</v>
      </c>
      <c r="F1793" s="115">
        <v>44926</v>
      </c>
      <c r="G1793" s="114" t="s">
        <v>3053</v>
      </c>
      <c r="H1793" s="116">
        <v>11614320</v>
      </c>
      <c r="I1793" s="116">
        <v>10452890</v>
      </c>
      <c r="J1793" s="116">
        <v>10452890</v>
      </c>
      <c r="K1793" s="116">
        <v>0</v>
      </c>
      <c r="L1793" s="116">
        <v>0</v>
      </c>
      <c r="M1793" s="116">
        <v>0</v>
      </c>
      <c r="N1793" s="116">
        <v>0</v>
      </c>
      <c r="O1793" s="116">
        <v>0</v>
      </c>
      <c r="P1793" s="116">
        <v>0</v>
      </c>
      <c r="Q1793" s="27" t="str">
        <f t="shared" si="389"/>
        <v>Registered</v>
      </c>
      <c r="R1793" s="94">
        <f t="shared" si="390"/>
        <v>0.90000017220121364</v>
      </c>
      <c r="S1793" s="95"/>
      <c r="T1793" s="117">
        <f t="shared" si="391"/>
        <v>0</v>
      </c>
      <c r="U1793" s="117">
        <f t="shared" si="392"/>
        <v>0</v>
      </c>
    </row>
    <row r="1794" spans="1:21" x14ac:dyDescent="0.3">
      <c r="A1794" s="114">
        <v>6570</v>
      </c>
      <c r="B1794" s="114" t="s">
        <v>130</v>
      </c>
      <c r="C1794" s="114" t="s">
        <v>24</v>
      </c>
      <c r="D1794" s="114" t="s">
        <v>3798</v>
      </c>
      <c r="E1794" s="114" t="s">
        <v>3799</v>
      </c>
      <c r="F1794" s="115">
        <v>44925</v>
      </c>
      <c r="G1794" s="114" t="s">
        <v>3780</v>
      </c>
      <c r="H1794" s="116">
        <v>7731243</v>
      </c>
      <c r="I1794" s="116">
        <v>6958117</v>
      </c>
      <c r="J1794" s="116">
        <v>6958117</v>
      </c>
      <c r="K1794" s="116">
        <v>0</v>
      </c>
      <c r="L1794" s="116">
        <v>0</v>
      </c>
      <c r="M1794" s="116">
        <v>0</v>
      </c>
      <c r="N1794" s="116">
        <v>0</v>
      </c>
      <c r="O1794" s="116">
        <v>0</v>
      </c>
      <c r="P1794" s="116">
        <v>0</v>
      </c>
      <c r="Q1794" s="27" t="str">
        <f t="shared" ref="Q1794:Q1857" si="393">IF(G1794="01 Jan 1900","Unregistered","Registered")</f>
        <v>Registered</v>
      </c>
      <c r="R1794" s="94">
        <f t="shared" si="390"/>
        <v>0.89999978011297799</v>
      </c>
      <c r="S1794" s="95"/>
      <c r="T1794" s="117">
        <f t="shared" si="391"/>
        <v>0</v>
      </c>
      <c r="U1794" s="117">
        <f t="shared" si="392"/>
        <v>0</v>
      </c>
    </row>
    <row r="1795" spans="1:21" x14ac:dyDescent="0.3">
      <c r="A1795" s="114">
        <v>6571</v>
      </c>
      <c r="B1795" s="114" t="s">
        <v>130</v>
      </c>
      <c r="C1795" s="114" t="s">
        <v>24</v>
      </c>
      <c r="D1795" s="114" t="s">
        <v>7135</v>
      </c>
      <c r="E1795" s="114" t="s">
        <v>7136</v>
      </c>
      <c r="F1795" s="115">
        <v>44926</v>
      </c>
      <c r="G1795" s="114" t="s">
        <v>3822</v>
      </c>
      <c r="H1795" s="116">
        <v>7859100</v>
      </c>
      <c r="I1795" s="116">
        <v>7073190</v>
      </c>
      <c r="J1795" s="116">
        <v>7073190</v>
      </c>
      <c r="K1795" s="116">
        <v>0</v>
      </c>
      <c r="L1795" s="116">
        <v>0</v>
      </c>
      <c r="M1795" s="116">
        <v>0</v>
      </c>
      <c r="N1795" s="116">
        <v>0</v>
      </c>
      <c r="O1795" s="116">
        <v>0</v>
      </c>
      <c r="P1795" s="116">
        <v>0</v>
      </c>
      <c r="Q1795" s="27" t="str">
        <f t="shared" si="393"/>
        <v>Registered</v>
      </c>
      <c r="R1795" s="94">
        <f t="shared" si="390"/>
        <v>0.9</v>
      </c>
      <c r="S1795" s="95"/>
      <c r="T1795" s="117">
        <f t="shared" si="391"/>
        <v>0</v>
      </c>
      <c r="U1795" s="117">
        <f t="shared" si="392"/>
        <v>0</v>
      </c>
    </row>
    <row r="1796" spans="1:21" x14ac:dyDescent="0.3">
      <c r="A1796" s="114">
        <v>6572</v>
      </c>
      <c r="B1796" s="114" t="s">
        <v>130</v>
      </c>
      <c r="C1796" s="114" t="s">
        <v>24</v>
      </c>
      <c r="D1796" s="114" t="s">
        <v>3128</v>
      </c>
      <c r="E1796" s="114" t="s">
        <v>3129</v>
      </c>
      <c r="F1796" s="115">
        <v>45012</v>
      </c>
      <c r="G1796" s="114" t="s">
        <v>3130</v>
      </c>
      <c r="H1796" s="116">
        <v>11334150</v>
      </c>
      <c r="I1796" s="116">
        <v>10200741</v>
      </c>
      <c r="J1796" s="116">
        <v>10200741</v>
      </c>
      <c r="K1796" s="116">
        <v>0</v>
      </c>
      <c r="L1796" s="116">
        <v>0</v>
      </c>
      <c r="M1796" s="116">
        <v>0</v>
      </c>
      <c r="N1796" s="116">
        <v>0</v>
      </c>
      <c r="O1796" s="116">
        <v>0</v>
      </c>
      <c r="P1796" s="116">
        <v>0</v>
      </c>
      <c r="Q1796" s="27" t="str">
        <f t="shared" si="393"/>
        <v>Registered</v>
      </c>
      <c r="R1796" s="94">
        <f t="shared" ref="R1796:R1859" si="394">(I1796/H1796)</f>
        <v>0.90000052937361863</v>
      </c>
      <c r="S1796" s="95"/>
      <c r="T1796" s="117">
        <f t="shared" si="391"/>
        <v>0</v>
      </c>
      <c r="U1796" s="117">
        <f t="shared" si="392"/>
        <v>0</v>
      </c>
    </row>
    <row r="1797" spans="1:21" x14ac:dyDescent="0.3">
      <c r="A1797" s="114">
        <v>6573</v>
      </c>
      <c r="B1797" s="114" t="s">
        <v>130</v>
      </c>
      <c r="C1797" s="114" t="s">
        <v>24</v>
      </c>
      <c r="D1797" s="114" t="s">
        <v>3756</v>
      </c>
      <c r="E1797" s="114" t="s">
        <v>3757</v>
      </c>
      <c r="F1797" s="115">
        <v>44918</v>
      </c>
      <c r="G1797" s="114" t="s">
        <v>3758</v>
      </c>
      <c r="H1797" s="116">
        <v>7775817</v>
      </c>
      <c r="I1797" s="116">
        <v>6998239</v>
      </c>
      <c r="J1797" s="116">
        <v>6998239</v>
      </c>
      <c r="K1797" s="116">
        <v>0</v>
      </c>
      <c r="L1797" s="116">
        <v>0</v>
      </c>
      <c r="M1797" s="116">
        <v>0</v>
      </c>
      <c r="N1797" s="116">
        <v>0</v>
      </c>
      <c r="O1797" s="116">
        <v>0</v>
      </c>
      <c r="P1797" s="116">
        <v>0</v>
      </c>
      <c r="Q1797" s="27" t="str">
        <f t="shared" si="393"/>
        <v>Registered</v>
      </c>
      <c r="R1797" s="94">
        <f t="shared" si="394"/>
        <v>0.90000047583424347</v>
      </c>
      <c r="S1797" s="95"/>
      <c r="T1797" s="117">
        <f t="shared" si="391"/>
        <v>0</v>
      </c>
      <c r="U1797" s="117">
        <f t="shared" si="392"/>
        <v>0</v>
      </c>
    </row>
    <row r="1798" spans="1:21" x14ac:dyDescent="0.3">
      <c r="A1798" s="114">
        <v>6574</v>
      </c>
      <c r="B1798" s="114" t="s">
        <v>130</v>
      </c>
      <c r="C1798" s="114" t="s">
        <v>24</v>
      </c>
      <c r="D1798" s="114" t="s">
        <v>3800</v>
      </c>
      <c r="E1798" s="114" t="s">
        <v>3801</v>
      </c>
      <c r="F1798" s="115">
        <v>44925</v>
      </c>
      <c r="G1798" s="114" t="s">
        <v>2911</v>
      </c>
      <c r="H1798" s="116">
        <v>7731243</v>
      </c>
      <c r="I1798" s="116">
        <v>6958119</v>
      </c>
      <c r="J1798" s="116">
        <v>6958119</v>
      </c>
      <c r="K1798" s="116">
        <v>0</v>
      </c>
      <c r="L1798" s="116">
        <v>0</v>
      </c>
      <c r="M1798" s="116">
        <v>0</v>
      </c>
      <c r="N1798" s="116">
        <v>0</v>
      </c>
      <c r="O1798" s="116">
        <v>0</v>
      </c>
      <c r="P1798" s="116">
        <v>0</v>
      </c>
      <c r="Q1798" s="27" t="str">
        <f t="shared" si="393"/>
        <v>Registered</v>
      </c>
      <c r="R1798" s="94">
        <f t="shared" si="394"/>
        <v>0.90000003880359214</v>
      </c>
      <c r="S1798" s="95"/>
      <c r="T1798" s="117">
        <f t="shared" si="391"/>
        <v>0</v>
      </c>
      <c r="U1798" s="117">
        <f t="shared" si="392"/>
        <v>0</v>
      </c>
    </row>
    <row r="1799" spans="1:21" x14ac:dyDescent="0.3">
      <c r="A1799" s="114">
        <v>6575</v>
      </c>
      <c r="B1799" s="114" t="s">
        <v>130</v>
      </c>
      <c r="C1799" s="114" t="s">
        <v>24</v>
      </c>
      <c r="D1799" s="114" t="s">
        <v>7139</v>
      </c>
      <c r="E1799" s="114" t="s">
        <v>7140</v>
      </c>
      <c r="F1799" s="115">
        <v>45279</v>
      </c>
      <c r="G1799" s="114" t="s">
        <v>1527</v>
      </c>
      <c r="H1799" s="116">
        <v>12016746</v>
      </c>
      <c r="I1799" s="116">
        <v>10815068</v>
      </c>
      <c r="J1799" s="116">
        <v>10815068</v>
      </c>
      <c r="K1799" s="116">
        <v>0</v>
      </c>
      <c r="L1799" s="116">
        <v>0</v>
      </c>
      <c r="M1799" s="116">
        <v>0</v>
      </c>
      <c r="N1799" s="116">
        <v>0</v>
      </c>
      <c r="O1799" s="116">
        <v>0</v>
      </c>
      <c r="P1799" s="116">
        <v>0</v>
      </c>
      <c r="Q1799" s="27" t="str">
        <f t="shared" si="393"/>
        <v>Registered</v>
      </c>
      <c r="R1799" s="94">
        <f t="shared" si="394"/>
        <v>0.89999971706150739</v>
      </c>
      <c r="S1799" s="95"/>
      <c r="T1799" s="117">
        <f t="shared" si="391"/>
        <v>0</v>
      </c>
      <c r="U1799" s="117">
        <f t="shared" si="392"/>
        <v>0</v>
      </c>
    </row>
    <row r="1800" spans="1:21" x14ac:dyDescent="0.3">
      <c r="A1800" s="114">
        <v>6576</v>
      </c>
      <c r="B1800" s="114" t="s">
        <v>130</v>
      </c>
      <c r="C1800" s="114" t="s">
        <v>24</v>
      </c>
      <c r="D1800" s="114" t="s">
        <v>3778</v>
      </c>
      <c r="E1800" s="114" t="s">
        <v>3779</v>
      </c>
      <c r="F1800" s="115">
        <v>44918</v>
      </c>
      <c r="G1800" s="114" t="s">
        <v>3780</v>
      </c>
      <c r="H1800" s="116">
        <v>7741800</v>
      </c>
      <c r="I1800" s="116">
        <v>6967620</v>
      </c>
      <c r="J1800" s="116">
        <v>6967620</v>
      </c>
      <c r="K1800" s="116">
        <v>0</v>
      </c>
      <c r="L1800" s="116">
        <v>0</v>
      </c>
      <c r="M1800" s="116">
        <v>0</v>
      </c>
      <c r="N1800" s="116">
        <v>0</v>
      </c>
      <c r="O1800" s="116">
        <v>0</v>
      </c>
      <c r="P1800" s="116">
        <v>0</v>
      </c>
      <c r="Q1800" s="27" t="str">
        <f t="shared" si="393"/>
        <v>Registered</v>
      </c>
      <c r="R1800" s="94">
        <f t="shared" si="394"/>
        <v>0.9</v>
      </c>
      <c r="S1800" s="95"/>
      <c r="T1800" s="117">
        <f t="shared" si="391"/>
        <v>0</v>
      </c>
      <c r="U1800" s="117">
        <f t="shared" si="392"/>
        <v>0</v>
      </c>
    </row>
    <row r="1801" spans="1:21" x14ac:dyDescent="0.3">
      <c r="A1801" s="114">
        <v>6577</v>
      </c>
      <c r="B1801" s="114" t="s">
        <v>130</v>
      </c>
      <c r="C1801" s="114" t="s">
        <v>24</v>
      </c>
      <c r="D1801" s="114" t="s">
        <v>7143</v>
      </c>
      <c r="E1801" s="114" t="s">
        <v>7144</v>
      </c>
      <c r="F1801" s="115">
        <v>44971</v>
      </c>
      <c r="G1801" s="114" t="s">
        <v>4115</v>
      </c>
      <c r="H1801" s="116">
        <v>11570172</v>
      </c>
      <c r="I1801" s="116">
        <v>10413154</v>
      </c>
      <c r="J1801" s="116">
        <v>10413154</v>
      </c>
      <c r="K1801" s="116">
        <v>0</v>
      </c>
      <c r="L1801" s="116">
        <v>0</v>
      </c>
      <c r="M1801" s="116">
        <v>0</v>
      </c>
      <c r="N1801" s="116">
        <v>0</v>
      </c>
      <c r="O1801" s="116">
        <v>0</v>
      </c>
      <c r="P1801" s="116">
        <v>0</v>
      </c>
      <c r="Q1801" s="27" t="str">
        <f t="shared" si="393"/>
        <v>Registered</v>
      </c>
      <c r="R1801" s="94">
        <f t="shared" si="394"/>
        <v>0.89999993085668906</v>
      </c>
      <c r="S1801" s="95"/>
      <c r="T1801" s="117">
        <f t="shared" si="391"/>
        <v>0</v>
      </c>
      <c r="U1801" s="117">
        <f t="shared" si="392"/>
        <v>0</v>
      </c>
    </row>
    <row r="1802" spans="1:21" x14ac:dyDescent="0.3">
      <c r="A1802" s="114">
        <v>6578</v>
      </c>
      <c r="B1802" s="114" t="s">
        <v>130</v>
      </c>
      <c r="C1802" s="114" t="s">
        <v>24</v>
      </c>
      <c r="D1802" s="114" t="s">
        <v>3802</v>
      </c>
      <c r="E1802" s="114" t="s">
        <v>3803</v>
      </c>
      <c r="F1802" s="115">
        <v>45016</v>
      </c>
      <c r="G1802" s="114" t="s">
        <v>3537</v>
      </c>
      <c r="H1802" s="116">
        <v>7731243</v>
      </c>
      <c r="I1802" s="116">
        <v>6958117</v>
      </c>
      <c r="J1802" s="116">
        <v>6958117</v>
      </c>
      <c r="K1802" s="116">
        <v>0</v>
      </c>
      <c r="L1802" s="116">
        <v>0</v>
      </c>
      <c r="M1802" s="116">
        <v>0</v>
      </c>
      <c r="N1802" s="116">
        <v>0</v>
      </c>
      <c r="O1802" s="116">
        <v>0</v>
      </c>
      <c r="P1802" s="116">
        <v>0</v>
      </c>
      <c r="Q1802" s="27" t="str">
        <f t="shared" si="393"/>
        <v>Registered</v>
      </c>
      <c r="R1802" s="94">
        <f t="shared" si="394"/>
        <v>0.89999978011297799</v>
      </c>
      <c r="S1802" s="95"/>
      <c r="T1802" s="117">
        <f t="shared" si="391"/>
        <v>0</v>
      </c>
      <c r="U1802" s="117">
        <f t="shared" si="392"/>
        <v>0</v>
      </c>
    </row>
    <row r="1803" spans="1:21" x14ac:dyDescent="0.3">
      <c r="A1803" s="114">
        <v>6579</v>
      </c>
      <c r="B1803" s="114" t="s">
        <v>130</v>
      </c>
      <c r="C1803" s="114" t="s">
        <v>24</v>
      </c>
      <c r="D1803" s="114" t="s">
        <v>3606</v>
      </c>
      <c r="E1803" s="114" t="s">
        <v>3607</v>
      </c>
      <c r="F1803" s="115">
        <v>44970</v>
      </c>
      <c r="G1803" s="114" t="s">
        <v>2672</v>
      </c>
      <c r="H1803" s="116">
        <v>8087835</v>
      </c>
      <c r="I1803" s="116">
        <v>7279053</v>
      </c>
      <c r="J1803" s="116">
        <v>7279053</v>
      </c>
      <c r="K1803" s="116">
        <v>0</v>
      </c>
      <c r="L1803" s="116">
        <v>0</v>
      </c>
      <c r="M1803" s="116">
        <v>0</v>
      </c>
      <c r="N1803" s="116">
        <v>0</v>
      </c>
      <c r="O1803" s="116">
        <v>0</v>
      </c>
      <c r="P1803" s="116">
        <v>0</v>
      </c>
      <c r="Q1803" s="27" t="str">
        <f t="shared" si="393"/>
        <v>Registered</v>
      </c>
      <c r="R1803" s="94">
        <f t="shared" si="394"/>
        <v>0.90000018546372418</v>
      </c>
      <c r="S1803" s="95"/>
      <c r="T1803" s="117">
        <f t="shared" si="391"/>
        <v>0</v>
      </c>
      <c r="U1803" s="117">
        <f t="shared" si="392"/>
        <v>0</v>
      </c>
    </row>
    <row r="1804" spans="1:21" x14ac:dyDescent="0.3">
      <c r="A1804" s="114">
        <v>6580</v>
      </c>
      <c r="B1804" s="114" t="s">
        <v>130</v>
      </c>
      <c r="C1804" s="114" t="s">
        <v>24</v>
      </c>
      <c r="D1804" s="114" t="s">
        <v>7145</v>
      </c>
      <c r="E1804" s="114" t="s">
        <v>7146</v>
      </c>
      <c r="F1804" s="115">
        <v>44918</v>
      </c>
      <c r="G1804" s="114" t="s">
        <v>3067</v>
      </c>
      <c r="H1804" s="116">
        <v>7653825</v>
      </c>
      <c r="I1804" s="116">
        <v>6888443</v>
      </c>
      <c r="J1804" s="116">
        <v>6888443</v>
      </c>
      <c r="K1804" s="116">
        <v>0</v>
      </c>
      <c r="L1804" s="116">
        <v>0</v>
      </c>
      <c r="M1804" s="116">
        <v>0</v>
      </c>
      <c r="N1804" s="116">
        <v>0</v>
      </c>
      <c r="O1804" s="116">
        <v>0</v>
      </c>
      <c r="P1804" s="116">
        <v>0</v>
      </c>
      <c r="Q1804" s="27" t="str">
        <f t="shared" si="393"/>
        <v>Registered</v>
      </c>
      <c r="R1804" s="94">
        <f t="shared" si="394"/>
        <v>0.90000006532681376</v>
      </c>
      <c r="S1804" s="95"/>
      <c r="T1804" s="117">
        <f t="shared" si="391"/>
        <v>0</v>
      </c>
      <c r="U1804" s="117">
        <f t="shared" si="392"/>
        <v>0</v>
      </c>
    </row>
    <row r="1805" spans="1:21" x14ac:dyDescent="0.3">
      <c r="A1805" s="114">
        <v>6581</v>
      </c>
      <c r="B1805" s="114" t="s">
        <v>130</v>
      </c>
      <c r="C1805" s="114" t="s">
        <v>24</v>
      </c>
      <c r="D1805" s="114" t="s">
        <v>7147</v>
      </c>
      <c r="E1805" s="114" t="s">
        <v>7148</v>
      </c>
      <c r="F1805" s="115">
        <v>44918</v>
      </c>
      <c r="G1805" s="114" t="s">
        <v>3780</v>
      </c>
      <c r="H1805" s="116">
        <v>11660166</v>
      </c>
      <c r="I1805" s="116">
        <v>10494148</v>
      </c>
      <c r="J1805" s="116">
        <v>10494148</v>
      </c>
      <c r="K1805" s="116">
        <v>0</v>
      </c>
      <c r="L1805" s="116">
        <v>0</v>
      </c>
      <c r="M1805" s="116">
        <v>0</v>
      </c>
      <c r="N1805" s="116">
        <v>0</v>
      </c>
      <c r="O1805" s="116">
        <v>0</v>
      </c>
      <c r="P1805" s="116">
        <v>0</v>
      </c>
      <c r="Q1805" s="27" t="str">
        <f t="shared" si="393"/>
        <v>Registered</v>
      </c>
      <c r="R1805" s="94">
        <f t="shared" si="394"/>
        <v>0.89999987993309871</v>
      </c>
      <c r="S1805" s="95"/>
      <c r="T1805" s="117">
        <f t="shared" si="391"/>
        <v>0</v>
      </c>
      <c r="U1805" s="117">
        <f t="shared" si="392"/>
        <v>0</v>
      </c>
    </row>
    <row r="1806" spans="1:21" x14ac:dyDescent="0.3">
      <c r="A1806" s="114">
        <v>6582</v>
      </c>
      <c r="B1806" s="114" t="s">
        <v>130</v>
      </c>
      <c r="C1806" s="114" t="s">
        <v>24</v>
      </c>
      <c r="D1806" s="114" t="s">
        <v>7151</v>
      </c>
      <c r="E1806" s="114" t="s">
        <v>7152</v>
      </c>
      <c r="F1806" s="115">
        <v>44918</v>
      </c>
      <c r="G1806" s="114" t="s">
        <v>3067</v>
      </c>
      <c r="H1806" s="116">
        <v>7653825</v>
      </c>
      <c r="I1806" s="116">
        <v>6888443</v>
      </c>
      <c r="J1806" s="116">
        <v>6888443</v>
      </c>
      <c r="K1806" s="116">
        <v>0</v>
      </c>
      <c r="L1806" s="116">
        <v>0</v>
      </c>
      <c r="M1806" s="116">
        <v>0</v>
      </c>
      <c r="N1806" s="116">
        <v>0</v>
      </c>
      <c r="O1806" s="116">
        <v>0</v>
      </c>
      <c r="P1806" s="116">
        <v>0</v>
      </c>
      <c r="Q1806" s="27" t="str">
        <f t="shared" si="393"/>
        <v>Registered</v>
      </c>
      <c r="R1806" s="94">
        <f t="shared" si="394"/>
        <v>0.90000006532681376</v>
      </c>
      <c r="S1806" s="95"/>
      <c r="T1806" s="117">
        <f t="shared" si="391"/>
        <v>0</v>
      </c>
      <c r="U1806" s="117">
        <f t="shared" si="392"/>
        <v>0</v>
      </c>
    </row>
    <row r="1807" spans="1:21" x14ac:dyDescent="0.3">
      <c r="A1807" s="114">
        <v>6583</v>
      </c>
      <c r="B1807" s="114" t="s">
        <v>130</v>
      </c>
      <c r="C1807" s="114" t="s">
        <v>24</v>
      </c>
      <c r="D1807" s="114" t="s">
        <v>7153</v>
      </c>
      <c r="E1807" s="114" t="s">
        <v>7154</v>
      </c>
      <c r="F1807" s="115">
        <v>45000</v>
      </c>
      <c r="G1807" s="114" t="s">
        <v>2590</v>
      </c>
      <c r="H1807" s="116">
        <v>10400000</v>
      </c>
      <c r="I1807" s="116">
        <v>9360000</v>
      </c>
      <c r="J1807" s="116">
        <v>9360000</v>
      </c>
      <c r="K1807" s="116">
        <v>0</v>
      </c>
      <c r="L1807" s="116">
        <v>0</v>
      </c>
      <c r="M1807" s="116">
        <v>0</v>
      </c>
      <c r="N1807" s="116">
        <v>0</v>
      </c>
      <c r="O1807" s="116">
        <v>0</v>
      </c>
      <c r="P1807" s="116">
        <v>0</v>
      </c>
      <c r="Q1807" s="27" t="str">
        <f t="shared" si="393"/>
        <v>Registered</v>
      </c>
      <c r="R1807" s="94">
        <f t="shared" si="394"/>
        <v>0.9</v>
      </c>
      <c r="S1807" s="95"/>
      <c r="T1807" s="117">
        <f t="shared" si="391"/>
        <v>0</v>
      </c>
      <c r="U1807" s="117">
        <f t="shared" si="392"/>
        <v>0</v>
      </c>
    </row>
    <row r="1808" spans="1:21" x14ac:dyDescent="0.3">
      <c r="A1808" s="114">
        <v>6584</v>
      </c>
      <c r="B1808" s="114" t="s">
        <v>130</v>
      </c>
      <c r="C1808" s="114" t="s">
        <v>24</v>
      </c>
      <c r="D1808" s="114" t="s">
        <v>7157</v>
      </c>
      <c r="E1808" s="114" t="s">
        <v>7158</v>
      </c>
      <c r="F1808" s="115">
        <v>44957</v>
      </c>
      <c r="G1808" s="114" t="s">
        <v>3780</v>
      </c>
      <c r="H1808" s="116">
        <v>7998687</v>
      </c>
      <c r="I1808" s="116">
        <v>7198817</v>
      </c>
      <c r="J1808" s="116">
        <v>7198817</v>
      </c>
      <c r="K1808" s="116">
        <v>0</v>
      </c>
      <c r="L1808" s="116">
        <v>0</v>
      </c>
      <c r="M1808" s="116">
        <v>0</v>
      </c>
      <c r="N1808" s="116">
        <v>0</v>
      </c>
      <c r="O1808" s="116">
        <v>0</v>
      </c>
      <c r="P1808" s="116">
        <v>0</v>
      </c>
      <c r="Q1808" s="27" t="str">
        <f t="shared" si="393"/>
        <v>Registered</v>
      </c>
      <c r="R1808" s="94">
        <f t="shared" si="394"/>
        <v>0.89999983747332535</v>
      </c>
      <c r="S1808" s="95"/>
      <c r="T1808" s="117">
        <f t="shared" si="391"/>
        <v>0</v>
      </c>
      <c r="U1808" s="117">
        <f t="shared" si="392"/>
        <v>0</v>
      </c>
    </row>
    <row r="1809" spans="1:21" x14ac:dyDescent="0.3">
      <c r="A1809" s="114">
        <v>6585</v>
      </c>
      <c r="B1809" s="114" t="s">
        <v>130</v>
      </c>
      <c r="C1809" s="114" t="s">
        <v>24</v>
      </c>
      <c r="D1809" s="114" t="s">
        <v>7159</v>
      </c>
      <c r="E1809" s="114" t="s">
        <v>7160</v>
      </c>
      <c r="F1809" s="115">
        <v>45007</v>
      </c>
      <c r="G1809" s="114" t="s">
        <v>2635</v>
      </c>
      <c r="H1809" s="116">
        <v>11570172</v>
      </c>
      <c r="I1809" s="116">
        <v>10413156</v>
      </c>
      <c r="J1809" s="116">
        <v>10413156</v>
      </c>
      <c r="K1809" s="116">
        <v>0</v>
      </c>
      <c r="L1809" s="116">
        <v>0</v>
      </c>
      <c r="M1809" s="116">
        <v>0</v>
      </c>
      <c r="N1809" s="116">
        <v>0</v>
      </c>
      <c r="O1809" s="116">
        <v>0</v>
      </c>
      <c r="P1809" s="116">
        <v>0</v>
      </c>
      <c r="Q1809" s="27" t="str">
        <f t="shared" si="393"/>
        <v>Registered</v>
      </c>
      <c r="R1809" s="94">
        <f t="shared" si="394"/>
        <v>0.90000010371496642</v>
      </c>
      <c r="S1809" s="95"/>
      <c r="T1809" s="117">
        <f t="shared" si="391"/>
        <v>0</v>
      </c>
      <c r="U1809" s="117">
        <f t="shared" si="392"/>
        <v>0</v>
      </c>
    </row>
    <row r="1810" spans="1:21" x14ac:dyDescent="0.3">
      <c r="A1810" s="114">
        <v>6586</v>
      </c>
      <c r="B1810" s="114" t="s">
        <v>130</v>
      </c>
      <c r="C1810" s="114" t="s">
        <v>24</v>
      </c>
      <c r="D1810" s="114" t="s">
        <v>7161</v>
      </c>
      <c r="E1810" s="114" t="s">
        <v>7162</v>
      </c>
      <c r="F1810" s="115">
        <v>45168</v>
      </c>
      <c r="G1810" s="114" t="s">
        <v>4898</v>
      </c>
      <c r="H1810" s="116">
        <v>11436030</v>
      </c>
      <c r="I1810" s="116">
        <v>9720629</v>
      </c>
      <c r="J1810" s="116">
        <v>9720629</v>
      </c>
      <c r="K1810" s="116">
        <v>0</v>
      </c>
      <c r="L1810" s="116">
        <v>0</v>
      </c>
      <c r="M1810" s="116">
        <v>0</v>
      </c>
      <c r="N1810" s="116">
        <v>0</v>
      </c>
      <c r="O1810" s="116">
        <v>0</v>
      </c>
      <c r="P1810" s="116">
        <v>0</v>
      </c>
      <c r="Q1810" s="27" t="str">
        <f t="shared" si="393"/>
        <v>Registered</v>
      </c>
      <c r="R1810" s="94">
        <f t="shared" si="394"/>
        <v>0.850000306050264</v>
      </c>
      <c r="S1810" s="95"/>
      <c r="T1810" s="117">
        <f t="shared" si="391"/>
        <v>0</v>
      </c>
      <c r="U1810" s="117">
        <f t="shared" si="392"/>
        <v>0</v>
      </c>
    </row>
    <row r="1811" spans="1:21" x14ac:dyDescent="0.3">
      <c r="A1811" s="114">
        <v>6587</v>
      </c>
      <c r="B1811" s="114" t="s">
        <v>130</v>
      </c>
      <c r="C1811" s="114" t="s">
        <v>24</v>
      </c>
      <c r="D1811" s="114" t="s">
        <v>3823</v>
      </c>
      <c r="E1811" s="114" t="s">
        <v>3824</v>
      </c>
      <c r="F1811" s="115">
        <v>44942</v>
      </c>
      <c r="G1811" s="114" t="s">
        <v>2751</v>
      </c>
      <c r="H1811" s="116">
        <v>7719513</v>
      </c>
      <c r="I1811" s="116">
        <v>6947563</v>
      </c>
      <c r="J1811" s="116">
        <v>6947563</v>
      </c>
      <c r="K1811" s="116">
        <v>0</v>
      </c>
      <c r="L1811" s="116">
        <v>0</v>
      </c>
      <c r="M1811" s="116">
        <v>0</v>
      </c>
      <c r="N1811" s="116">
        <v>0</v>
      </c>
      <c r="O1811" s="116">
        <v>0</v>
      </c>
      <c r="P1811" s="116">
        <v>0</v>
      </c>
      <c r="Q1811" s="27" t="str">
        <f t="shared" si="393"/>
        <v>Registered</v>
      </c>
      <c r="R1811" s="94">
        <f t="shared" si="394"/>
        <v>0.90000016840440578</v>
      </c>
      <c r="S1811" s="95"/>
      <c r="T1811" s="117">
        <f t="shared" si="391"/>
        <v>0</v>
      </c>
      <c r="U1811" s="117">
        <f t="shared" si="392"/>
        <v>0</v>
      </c>
    </row>
    <row r="1812" spans="1:21" x14ac:dyDescent="0.3">
      <c r="A1812" s="114">
        <v>6588</v>
      </c>
      <c r="B1812" s="114" t="s">
        <v>130</v>
      </c>
      <c r="C1812" s="114" t="s">
        <v>24</v>
      </c>
      <c r="D1812" s="114" t="s">
        <v>7163</v>
      </c>
      <c r="E1812" s="114" t="s">
        <v>7164</v>
      </c>
      <c r="F1812" s="115">
        <v>45260</v>
      </c>
      <c r="G1812" s="114" t="s">
        <v>2060</v>
      </c>
      <c r="H1812" s="116">
        <v>11838456</v>
      </c>
      <c r="I1812" s="116">
        <v>10654613</v>
      </c>
      <c r="J1812" s="116">
        <v>10654613</v>
      </c>
      <c r="K1812" s="116">
        <v>0</v>
      </c>
      <c r="L1812" s="116">
        <v>0</v>
      </c>
      <c r="M1812" s="116">
        <v>0</v>
      </c>
      <c r="N1812" s="116">
        <v>0</v>
      </c>
      <c r="O1812" s="116">
        <v>0</v>
      </c>
      <c r="P1812" s="116">
        <v>0</v>
      </c>
      <c r="Q1812" s="27" t="str">
        <f t="shared" si="393"/>
        <v>Registered</v>
      </c>
      <c r="R1812" s="94">
        <f t="shared" si="394"/>
        <v>0.90000021962323462</v>
      </c>
      <c r="S1812" s="95"/>
      <c r="T1812" s="117">
        <f t="shared" si="391"/>
        <v>0</v>
      </c>
      <c r="U1812" s="117">
        <f t="shared" si="392"/>
        <v>0</v>
      </c>
    </row>
    <row r="1813" spans="1:21" x14ac:dyDescent="0.3">
      <c r="A1813" s="114">
        <v>6589</v>
      </c>
      <c r="B1813" s="114" t="s">
        <v>130</v>
      </c>
      <c r="C1813" s="114" t="s">
        <v>24</v>
      </c>
      <c r="D1813" s="114" t="s">
        <v>7165</v>
      </c>
      <c r="E1813" s="114" t="s">
        <v>7166</v>
      </c>
      <c r="F1813" s="115">
        <v>45119</v>
      </c>
      <c r="G1813" s="114" t="s">
        <v>2924</v>
      </c>
      <c r="H1813" s="116">
        <v>11614320</v>
      </c>
      <c r="I1813" s="116">
        <v>9872174</v>
      </c>
      <c r="J1813" s="116">
        <v>9872174</v>
      </c>
      <c r="K1813" s="116">
        <v>0</v>
      </c>
      <c r="L1813" s="116">
        <v>0</v>
      </c>
      <c r="M1813" s="116">
        <v>0</v>
      </c>
      <c r="N1813" s="116">
        <v>0</v>
      </c>
      <c r="O1813" s="116">
        <v>0</v>
      </c>
      <c r="P1813" s="116">
        <v>0</v>
      </c>
      <c r="Q1813" s="27" t="str">
        <f t="shared" si="393"/>
        <v>Registered</v>
      </c>
      <c r="R1813" s="94">
        <f t="shared" si="394"/>
        <v>0.85000017220121371</v>
      </c>
      <c r="S1813" s="95"/>
      <c r="T1813" s="117">
        <f t="shared" si="391"/>
        <v>0</v>
      </c>
      <c r="U1813" s="117">
        <f t="shared" si="392"/>
        <v>0</v>
      </c>
    </row>
    <row r="1814" spans="1:21" x14ac:dyDescent="0.3">
      <c r="A1814" s="114">
        <v>6590</v>
      </c>
      <c r="B1814" s="114" t="s">
        <v>130</v>
      </c>
      <c r="C1814" s="114" t="s">
        <v>24</v>
      </c>
      <c r="D1814" s="114" t="s">
        <v>3737</v>
      </c>
      <c r="E1814" s="114" t="s">
        <v>3738</v>
      </c>
      <c r="F1814" s="115">
        <v>45007</v>
      </c>
      <c r="G1814" s="114" t="s">
        <v>2541</v>
      </c>
      <c r="H1814" s="116">
        <v>7820391</v>
      </c>
      <c r="I1814" s="116">
        <v>7038357</v>
      </c>
      <c r="J1814" s="116">
        <v>7038357</v>
      </c>
      <c r="K1814" s="116">
        <v>0</v>
      </c>
      <c r="L1814" s="116">
        <v>0</v>
      </c>
      <c r="M1814" s="116">
        <v>0</v>
      </c>
      <c r="N1814" s="116">
        <v>0</v>
      </c>
      <c r="O1814" s="116">
        <v>0</v>
      </c>
      <c r="P1814" s="116">
        <v>0</v>
      </c>
      <c r="Q1814" s="27" t="str">
        <f t="shared" si="393"/>
        <v>Registered</v>
      </c>
      <c r="R1814" s="94">
        <f t="shared" si="394"/>
        <v>0.90000065214130598</v>
      </c>
      <c r="S1814" s="95"/>
      <c r="T1814" s="117">
        <f t="shared" si="391"/>
        <v>0</v>
      </c>
      <c r="U1814" s="117">
        <f t="shared" si="392"/>
        <v>0</v>
      </c>
    </row>
    <row r="1815" spans="1:21" x14ac:dyDescent="0.3">
      <c r="A1815" s="114">
        <v>6591</v>
      </c>
      <c r="B1815" s="114" t="s">
        <v>130</v>
      </c>
      <c r="C1815" s="114" t="s">
        <v>24</v>
      </c>
      <c r="D1815" s="114" t="s">
        <v>7167</v>
      </c>
      <c r="E1815" s="114" t="s">
        <v>7168</v>
      </c>
      <c r="F1815" s="115">
        <v>45777</v>
      </c>
      <c r="G1815" s="114" t="s">
        <v>6790</v>
      </c>
      <c r="H1815" s="116">
        <v>12827541</v>
      </c>
      <c r="I1815" s="116">
        <v>11544786</v>
      </c>
      <c r="J1815" s="116">
        <v>11544786</v>
      </c>
      <c r="K1815" s="116">
        <v>0</v>
      </c>
      <c r="L1815" s="116">
        <v>0</v>
      </c>
      <c r="M1815" s="116">
        <v>0</v>
      </c>
      <c r="N1815" s="116">
        <v>0</v>
      </c>
      <c r="O1815" s="116">
        <v>0</v>
      </c>
      <c r="P1815" s="116">
        <v>0</v>
      </c>
      <c r="Q1815" s="27" t="str">
        <f t="shared" si="393"/>
        <v>Registered</v>
      </c>
      <c r="R1815" s="94">
        <f t="shared" si="394"/>
        <v>0.89999992983846244</v>
      </c>
      <c r="S1815" s="95"/>
      <c r="T1815" s="117">
        <f t="shared" si="391"/>
        <v>0</v>
      </c>
      <c r="U1815" s="117">
        <f t="shared" si="392"/>
        <v>0</v>
      </c>
    </row>
    <row r="1816" spans="1:21" x14ac:dyDescent="0.3">
      <c r="A1816" s="114">
        <v>6592</v>
      </c>
      <c r="B1816" s="114" t="s">
        <v>130</v>
      </c>
      <c r="C1816" s="114" t="s">
        <v>24</v>
      </c>
      <c r="D1816" s="114" t="s">
        <v>3833</v>
      </c>
      <c r="E1816" s="114" t="s">
        <v>3834</v>
      </c>
      <c r="F1816" s="115">
        <v>44957</v>
      </c>
      <c r="G1816" s="114" t="s">
        <v>2375</v>
      </c>
      <c r="H1816" s="116">
        <v>7686669</v>
      </c>
      <c r="I1816" s="116">
        <v>6917999</v>
      </c>
      <c r="J1816" s="116">
        <v>6917999</v>
      </c>
      <c r="K1816" s="116">
        <v>0</v>
      </c>
      <c r="L1816" s="116">
        <v>0</v>
      </c>
      <c r="M1816" s="116">
        <v>0</v>
      </c>
      <c r="N1816" s="116">
        <v>0</v>
      </c>
      <c r="O1816" s="116">
        <v>0</v>
      </c>
      <c r="P1816" s="116">
        <v>0</v>
      </c>
      <c r="Q1816" s="27" t="str">
        <f t="shared" si="393"/>
        <v>Registered</v>
      </c>
      <c r="R1816" s="94">
        <f t="shared" si="394"/>
        <v>0.89999959670437224</v>
      </c>
      <c r="S1816" s="95"/>
      <c r="T1816" s="117">
        <f t="shared" si="391"/>
        <v>0</v>
      </c>
      <c r="U1816" s="117">
        <f t="shared" si="392"/>
        <v>0</v>
      </c>
    </row>
    <row r="1817" spans="1:21" x14ac:dyDescent="0.3">
      <c r="A1817" s="114">
        <v>6593</v>
      </c>
      <c r="B1817" s="114" t="s">
        <v>130</v>
      </c>
      <c r="C1817" s="114" t="s">
        <v>24</v>
      </c>
      <c r="D1817" s="114" t="s">
        <v>3845</v>
      </c>
      <c r="E1817" s="114" t="s">
        <v>3846</v>
      </c>
      <c r="F1817" s="115">
        <v>44925</v>
      </c>
      <c r="G1817" s="114" t="s">
        <v>3707</v>
      </c>
      <c r="H1817" s="116">
        <v>7642095</v>
      </c>
      <c r="I1817" s="116">
        <v>6877889</v>
      </c>
      <c r="J1817" s="116">
        <v>6877889</v>
      </c>
      <c r="K1817" s="116">
        <v>0</v>
      </c>
      <c r="L1817" s="116">
        <v>0</v>
      </c>
      <c r="M1817" s="116">
        <v>0</v>
      </c>
      <c r="N1817" s="116">
        <v>0</v>
      </c>
      <c r="O1817" s="116">
        <v>0</v>
      </c>
      <c r="P1817" s="116">
        <v>0</v>
      </c>
      <c r="Q1817" s="27" t="str">
        <f t="shared" si="393"/>
        <v>Registered</v>
      </c>
      <c r="R1817" s="94">
        <f t="shared" si="394"/>
        <v>0.90000045798959583</v>
      </c>
      <c r="S1817" s="95"/>
      <c r="T1817" s="117">
        <f t="shared" si="391"/>
        <v>0</v>
      </c>
      <c r="U1817" s="117">
        <f t="shared" si="392"/>
        <v>0</v>
      </c>
    </row>
    <row r="1818" spans="1:21" x14ac:dyDescent="0.3">
      <c r="A1818" s="114">
        <v>6594</v>
      </c>
      <c r="B1818" s="114" t="s">
        <v>130</v>
      </c>
      <c r="C1818" s="114" t="s">
        <v>24</v>
      </c>
      <c r="D1818" s="114" t="s">
        <v>7169</v>
      </c>
      <c r="E1818" s="114" t="s">
        <v>7170</v>
      </c>
      <c r="F1818" s="115">
        <v>45009</v>
      </c>
      <c r="G1818" s="114" t="s">
        <v>2533</v>
      </c>
      <c r="H1818" s="116">
        <v>11570172</v>
      </c>
      <c r="I1818" s="116">
        <v>9834647</v>
      </c>
      <c r="J1818" s="116">
        <v>9834647</v>
      </c>
      <c r="K1818" s="116">
        <v>0</v>
      </c>
      <c r="L1818" s="116">
        <v>0</v>
      </c>
      <c r="M1818" s="116">
        <v>0</v>
      </c>
      <c r="N1818" s="116">
        <v>0</v>
      </c>
      <c r="O1818" s="116">
        <v>0</v>
      </c>
      <c r="P1818" s="116">
        <v>0</v>
      </c>
      <c r="Q1818" s="27" t="str">
        <f t="shared" si="393"/>
        <v>Registered</v>
      </c>
      <c r="R1818" s="94">
        <f t="shared" si="394"/>
        <v>0.85000006914331094</v>
      </c>
      <c r="S1818" s="95"/>
      <c r="T1818" s="117">
        <f t="shared" si="391"/>
        <v>0</v>
      </c>
      <c r="U1818" s="117">
        <f t="shared" si="392"/>
        <v>0</v>
      </c>
    </row>
    <row r="1819" spans="1:21" x14ac:dyDescent="0.3">
      <c r="A1819" s="114">
        <v>6595</v>
      </c>
      <c r="B1819" s="114" t="s">
        <v>130</v>
      </c>
      <c r="C1819" s="114" t="s">
        <v>24</v>
      </c>
      <c r="D1819" s="114" t="s">
        <v>2749</v>
      </c>
      <c r="E1819" s="114" t="s">
        <v>2750</v>
      </c>
      <c r="F1819" s="115">
        <v>45002</v>
      </c>
      <c r="G1819" s="114" t="s">
        <v>2751</v>
      </c>
      <c r="H1819" s="116">
        <v>7820391</v>
      </c>
      <c r="I1819" s="116">
        <v>7038357</v>
      </c>
      <c r="J1819" s="116">
        <v>7038357</v>
      </c>
      <c r="K1819" s="116">
        <v>0</v>
      </c>
      <c r="L1819" s="116">
        <v>0</v>
      </c>
      <c r="M1819" s="116">
        <v>0</v>
      </c>
      <c r="N1819" s="116">
        <v>0</v>
      </c>
      <c r="O1819" s="116">
        <v>0</v>
      </c>
      <c r="P1819" s="116">
        <v>0</v>
      </c>
      <c r="Q1819" s="27" t="str">
        <f t="shared" si="393"/>
        <v>Registered</v>
      </c>
      <c r="R1819" s="94">
        <f t="shared" si="394"/>
        <v>0.90000065214130598</v>
      </c>
      <c r="S1819" s="95"/>
      <c r="T1819" s="117">
        <f t="shared" si="391"/>
        <v>0</v>
      </c>
      <c r="U1819" s="117">
        <f t="shared" si="392"/>
        <v>0</v>
      </c>
    </row>
    <row r="1820" spans="1:21" x14ac:dyDescent="0.3">
      <c r="A1820" s="114">
        <v>6596</v>
      </c>
      <c r="B1820" s="114" t="s">
        <v>130</v>
      </c>
      <c r="C1820" s="114" t="s">
        <v>24</v>
      </c>
      <c r="D1820" s="114" t="s">
        <v>3847</v>
      </c>
      <c r="E1820" s="114" t="s">
        <v>3848</v>
      </c>
      <c r="F1820" s="115">
        <v>44925</v>
      </c>
      <c r="G1820" s="114" t="s">
        <v>3849</v>
      </c>
      <c r="H1820" s="116">
        <v>7642095</v>
      </c>
      <c r="I1820" s="116">
        <v>6877889</v>
      </c>
      <c r="J1820" s="116">
        <v>6877889</v>
      </c>
      <c r="K1820" s="116">
        <v>0</v>
      </c>
      <c r="L1820" s="116">
        <v>0</v>
      </c>
      <c r="M1820" s="116">
        <v>0</v>
      </c>
      <c r="N1820" s="116">
        <v>0</v>
      </c>
      <c r="O1820" s="116">
        <v>0</v>
      </c>
      <c r="P1820" s="116">
        <v>0</v>
      </c>
      <c r="Q1820" s="27" t="str">
        <f t="shared" si="393"/>
        <v>Registered</v>
      </c>
      <c r="R1820" s="94">
        <f t="shared" si="394"/>
        <v>0.90000045798959583</v>
      </c>
      <c r="S1820" s="95"/>
      <c r="T1820" s="117">
        <f t="shared" si="391"/>
        <v>0</v>
      </c>
      <c r="U1820" s="117">
        <f t="shared" si="392"/>
        <v>0</v>
      </c>
    </row>
    <row r="1821" spans="1:21" x14ac:dyDescent="0.3">
      <c r="A1821" s="114">
        <v>6597</v>
      </c>
      <c r="B1821" s="114" t="s">
        <v>130</v>
      </c>
      <c r="C1821" s="114" t="s">
        <v>24</v>
      </c>
      <c r="D1821" s="114" t="s">
        <v>7171</v>
      </c>
      <c r="E1821" s="114" t="s">
        <v>7172</v>
      </c>
      <c r="F1821" s="115">
        <v>45374</v>
      </c>
      <c r="G1821" s="114" t="s">
        <v>5737</v>
      </c>
      <c r="H1821" s="116">
        <v>11970900</v>
      </c>
      <c r="I1821" s="116">
        <v>9576720</v>
      </c>
      <c r="J1821" s="116">
        <v>9576720</v>
      </c>
      <c r="K1821" s="116">
        <v>0</v>
      </c>
      <c r="L1821" s="116">
        <v>0</v>
      </c>
      <c r="M1821" s="116">
        <v>0</v>
      </c>
      <c r="N1821" s="116">
        <v>0</v>
      </c>
      <c r="O1821" s="116">
        <v>0</v>
      </c>
      <c r="P1821" s="116">
        <v>0</v>
      </c>
      <c r="Q1821" s="27" t="str">
        <f t="shared" si="393"/>
        <v>Registered</v>
      </c>
      <c r="R1821" s="94">
        <f t="shared" si="394"/>
        <v>0.8</v>
      </c>
      <c r="S1821" s="95"/>
      <c r="T1821" s="117">
        <f t="shared" si="391"/>
        <v>0</v>
      </c>
      <c r="U1821" s="117">
        <f t="shared" si="392"/>
        <v>0</v>
      </c>
    </row>
    <row r="1822" spans="1:21" x14ac:dyDescent="0.3">
      <c r="A1822" s="114">
        <v>6598</v>
      </c>
      <c r="B1822" s="114" t="s">
        <v>130</v>
      </c>
      <c r="C1822" s="114" t="s">
        <v>24</v>
      </c>
      <c r="D1822" s="114" t="s">
        <v>3739</v>
      </c>
      <c r="E1822" s="114" t="s">
        <v>3740</v>
      </c>
      <c r="F1822" s="115">
        <v>45000</v>
      </c>
      <c r="G1822" s="114" t="s">
        <v>2395</v>
      </c>
      <c r="H1822" s="116">
        <v>7820391</v>
      </c>
      <c r="I1822" s="116">
        <v>7038357</v>
      </c>
      <c r="J1822" s="116">
        <v>7038357</v>
      </c>
      <c r="K1822" s="116">
        <v>0</v>
      </c>
      <c r="L1822" s="116">
        <v>0</v>
      </c>
      <c r="M1822" s="116">
        <v>0</v>
      </c>
      <c r="N1822" s="116">
        <v>0</v>
      </c>
      <c r="O1822" s="116">
        <v>0</v>
      </c>
      <c r="P1822" s="116">
        <v>0</v>
      </c>
      <c r="Q1822" s="27" t="str">
        <f t="shared" si="393"/>
        <v>Registered</v>
      </c>
      <c r="R1822" s="94">
        <f t="shared" si="394"/>
        <v>0.90000065214130598</v>
      </c>
      <c r="S1822" s="95"/>
      <c r="T1822" s="117">
        <f t="shared" si="391"/>
        <v>0</v>
      </c>
      <c r="U1822" s="117">
        <f t="shared" si="392"/>
        <v>0</v>
      </c>
    </row>
    <row r="1823" spans="1:21" x14ac:dyDescent="0.3">
      <c r="A1823" s="114">
        <v>6599</v>
      </c>
      <c r="B1823" s="114" t="s">
        <v>130</v>
      </c>
      <c r="C1823" s="114" t="s">
        <v>24</v>
      </c>
      <c r="D1823" s="114" t="s">
        <v>3794</v>
      </c>
      <c r="E1823" s="114" t="s">
        <v>3795</v>
      </c>
      <c r="F1823" s="115">
        <v>44925</v>
      </c>
      <c r="G1823" s="114" t="s">
        <v>2325</v>
      </c>
      <c r="H1823" s="116">
        <v>7731243</v>
      </c>
      <c r="I1823" s="116">
        <v>6958117</v>
      </c>
      <c r="J1823" s="116">
        <v>6958117</v>
      </c>
      <c r="K1823" s="116">
        <v>0</v>
      </c>
      <c r="L1823" s="116">
        <v>0</v>
      </c>
      <c r="M1823" s="116">
        <v>0</v>
      </c>
      <c r="N1823" s="116">
        <v>0</v>
      </c>
      <c r="O1823" s="116">
        <v>0</v>
      </c>
      <c r="P1823" s="116">
        <v>0</v>
      </c>
      <c r="Q1823" s="27" t="str">
        <f t="shared" si="393"/>
        <v>Registered</v>
      </c>
      <c r="R1823" s="94">
        <f t="shared" si="394"/>
        <v>0.89999978011297799</v>
      </c>
      <c r="S1823" s="95"/>
      <c r="T1823" s="117">
        <f t="shared" si="391"/>
        <v>0</v>
      </c>
      <c r="U1823" s="117">
        <f t="shared" si="392"/>
        <v>0</v>
      </c>
    </row>
    <row r="1824" spans="1:21" x14ac:dyDescent="0.3">
      <c r="A1824" s="114">
        <v>6600</v>
      </c>
      <c r="B1824" s="114" t="s">
        <v>130</v>
      </c>
      <c r="C1824" s="114" t="s">
        <v>24</v>
      </c>
      <c r="D1824" s="114" t="s">
        <v>2977</v>
      </c>
      <c r="E1824" s="114" t="s">
        <v>2978</v>
      </c>
      <c r="F1824" s="115">
        <v>45260</v>
      </c>
      <c r="G1824" s="114" t="s">
        <v>2979</v>
      </c>
      <c r="H1824" s="116">
        <v>11928450</v>
      </c>
      <c r="I1824" s="116">
        <v>10735611</v>
      </c>
      <c r="J1824" s="116">
        <v>10735611</v>
      </c>
      <c r="K1824" s="116">
        <v>0</v>
      </c>
      <c r="L1824" s="116">
        <v>0</v>
      </c>
      <c r="M1824" s="116">
        <v>0</v>
      </c>
      <c r="N1824" s="116">
        <v>0</v>
      </c>
      <c r="O1824" s="116">
        <v>0</v>
      </c>
      <c r="P1824" s="116">
        <v>0</v>
      </c>
      <c r="Q1824" s="27" t="str">
        <f t="shared" si="393"/>
        <v>Registered</v>
      </c>
      <c r="R1824" s="94">
        <f t="shared" si="394"/>
        <v>0.90000050299913237</v>
      </c>
      <c r="S1824" s="95"/>
      <c r="T1824" s="117">
        <f t="shared" si="391"/>
        <v>0</v>
      </c>
      <c r="U1824" s="117">
        <f t="shared" si="392"/>
        <v>0</v>
      </c>
    </row>
    <row r="1825" spans="1:21" x14ac:dyDescent="0.3">
      <c r="A1825" s="114">
        <v>6601</v>
      </c>
      <c r="B1825" s="114" t="s">
        <v>130</v>
      </c>
      <c r="C1825" s="114" t="s">
        <v>24</v>
      </c>
      <c r="D1825" s="114" t="s">
        <v>7173</v>
      </c>
      <c r="E1825" s="114" t="s">
        <v>7174</v>
      </c>
      <c r="F1825" s="115">
        <v>45287</v>
      </c>
      <c r="G1825" s="114" t="s">
        <v>3626</v>
      </c>
      <c r="H1825" s="116">
        <v>11926752</v>
      </c>
      <c r="I1825" s="116">
        <v>10137743</v>
      </c>
      <c r="J1825" s="116">
        <v>10137743</v>
      </c>
      <c r="K1825" s="116">
        <v>0</v>
      </c>
      <c r="L1825" s="116">
        <v>0</v>
      </c>
      <c r="M1825" s="116">
        <v>0</v>
      </c>
      <c r="N1825" s="116">
        <v>0</v>
      </c>
      <c r="O1825" s="116">
        <v>0</v>
      </c>
      <c r="P1825" s="116">
        <v>0</v>
      </c>
      <c r="Q1825" s="27" t="str">
        <f t="shared" si="393"/>
        <v>Registered</v>
      </c>
      <c r="R1825" s="94">
        <f t="shared" si="394"/>
        <v>0.85000031861147107</v>
      </c>
      <c r="S1825" s="95"/>
      <c r="T1825" s="117">
        <f t="shared" si="391"/>
        <v>0</v>
      </c>
      <c r="U1825" s="117">
        <f t="shared" si="392"/>
        <v>0</v>
      </c>
    </row>
    <row r="1826" spans="1:21" x14ac:dyDescent="0.3">
      <c r="A1826" s="114">
        <v>6602</v>
      </c>
      <c r="B1826" s="114" t="s">
        <v>130</v>
      </c>
      <c r="C1826" s="114" t="s">
        <v>24</v>
      </c>
      <c r="D1826" s="114" t="s">
        <v>3741</v>
      </c>
      <c r="E1826" s="114" t="s">
        <v>3742</v>
      </c>
      <c r="F1826" s="115">
        <v>45107</v>
      </c>
      <c r="G1826" s="114" t="s">
        <v>2401</v>
      </c>
      <c r="H1826" s="116">
        <v>7820391</v>
      </c>
      <c r="I1826" s="116">
        <v>7038357</v>
      </c>
      <c r="J1826" s="116">
        <v>7038357</v>
      </c>
      <c r="K1826" s="116">
        <v>0</v>
      </c>
      <c r="L1826" s="116">
        <v>0</v>
      </c>
      <c r="M1826" s="116">
        <v>0</v>
      </c>
      <c r="N1826" s="116">
        <v>0</v>
      </c>
      <c r="O1826" s="116">
        <v>0</v>
      </c>
      <c r="P1826" s="116">
        <v>0</v>
      </c>
      <c r="Q1826" s="27" t="str">
        <f t="shared" si="393"/>
        <v>Registered</v>
      </c>
      <c r="R1826" s="94">
        <f t="shared" si="394"/>
        <v>0.90000065214130598</v>
      </c>
      <c r="S1826" s="95"/>
      <c r="T1826" s="117">
        <f t="shared" ref="T1826:T1862" si="395">L1826+M1826+N1826+O1826+P1826</f>
        <v>0</v>
      </c>
      <c r="U1826" s="117">
        <f t="shared" ref="U1826:U1862" si="396">K1826-T1826</f>
        <v>0</v>
      </c>
    </row>
    <row r="1827" spans="1:21" x14ac:dyDescent="0.3">
      <c r="A1827" s="114">
        <v>6603</v>
      </c>
      <c r="B1827" s="114" t="s">
        <v>130</v>
      </c>
      <c r="C1827" s="114" t="s">
        <v>24</v>
      </c>
      <c r="D1827" s="114" t="s">
        <v>7175</v>
      </c>
      <c r="E1827" s="114" t="s">
        <v>7176</v>
      </c>
      <c r="F1827" s="115">
        <v>45332</v>
      </c>
      <c r="G1827" s="114" t="s">
        <v>3554</v>
      </c>
      <c r="H1827" s="116">
        <v>11972598</v>
      </c>
      <c r="I1827" s="116">
        <v>10176710</v>
      </c>
      <c r="J1827" s="116">
        <v>10176710</v>
      </c>
      <c r="K1827" s="116">
        <v>0</v>
      </c>
      <c r="L1827" s="116">
        <v>0</v>
      </c>
      <c r="M1827" s="116">
        <v>0</v>
      </c>
      <c r="N1827" s="116">
        <v>0</v>
      </c>
      <c r="O1827" s="116">
        <v>0</v>
      </c>
      <c r="P1827" s="116">
        <v>0</v>
      </c>
      <c r="Q1827" s="27" t="str">
        <f t="shared" si="393"/>
        <v>Registered</v>
      </c>
      <c r="R1827" s="94">
        <f t="shared" si="394"/>
        <v>0.8500001419909029</v>
      </c>
      <c r="S1827" s="95"/>
      <c r="T1827" s="117">
        <f t="shared" si="395"/>
        <v>0</v>
      </c>
      <c r="U1827" s="117">
        <f t="shared" si="396"/>
        <v>0</v>
      </c>
    </row>
    <row r="1828" spans="1:21" x14ac:dyDescent="0.3">
      <c r="A1828" s="114">
        <v>6604</v>
      </c>
      <c r="B1828" s="114" t="s">
        <v>130</v>
      </c>
      <c r="C1828" s="114" t="s">
        <v>24</v>
      </c>
      <c r="D1828" s="114" t="s">
        <v>3542</v>
      </c>
      <c r="E1828" s="114" t="s">
        <v>3543</v>
      </c>
      <c r="F1828" s="115">
        <v>45416</v>
      </c>
      <c r="G1828" s="114" t="s">
        <v>2787</v>
      </c>
      <c r="H1828" s="116">
        <v>8311878</v>
      </c>
      <c r="I1828" s="116">
        <v>7480690</v>
      </c>
      <c r="J1828" s="116">
        <v>7480690</v>
      </c>
      <c r="K1828" s="116">
        <v>0</v>
      </c>
      <c r="L1828" s="116">
        <v>0</v>
      </c>
      <c r="M1828" s="116">
        <v>0</v>
      </c>
      <c r="N1828" s="116">
        <v>0</v>
      </c>
      <c r="O1828" s="116">
        <v>0</v>
      </c>
      <c r="P1828" s="116">
        <v>0</v>
      </c>
      <c r="Q1828" s="27" t="str">
        <f t="shared" si="393"/>
        <v>Registered</v>
      </c>
      <c r="R1828" s="94">
        <f t="shared" si="394"/>
        <v>0.89999997593804915</v>
      </c>
      <c r="S1828" s="95"/>
      <c r="T1828" s="117">
        <f t="shared" si="395"/>
        <v>0</v>
      </c>
      <c r="U1828" s="117">
        <f t="shared" si="396"/>
        <v>0</v>
      </c>
    </row>
    <row r="1829" spans="1:21" x14ac:dyDescent="0.3">
      <c r="A1829" s="114">
        <v>6605</v>
      </c>
      <c r="B1829" s="114" t="s">
        <v>130</v>
      </c>
      <c r="C1829" s="114" t="s">
        <v>24</v>
      </c>
      <c r="D1829" s="114" t="s">
        <v>3696</v>
      </c>
      <c r="E1829" s="114" t="s">
        <v>3697</v>
      </c>
      <c r="F1829" s="115">
        <v>45152</v>
      </c>
      <c r="G1829" s="114" t="s">
        <v>2787</v>
      </c>
      <c r="H1829" s="116">
        <v>7864965</v>
      </c>
      <c r="I1829" s="116">
        <v>7078468</v>
      </c>
      <c r="J1829" s="116">
        <v>7078468</v>
      </c>
      <c r="K1829" s="116">
        <v>0</v>
      </c>
      <c r="L1829" s="116">
        <v>0</v>
      </c>
      <c r="M1829" s="116">
        <v>0</v>
      </c>
      <c r="N1829" s="116">
        <v>0</v>
      </c>
      <c r="O1829" s="116">
        <v>0</v>
      </c>
      <c r="P1829" s="116">
        <v>0</v>
      </c>
      <c r="Q1829" s="27" t="str">
        <f t="shared" si="393"/>
        <v>Registered</v>
      </c>
      <c r="R1829" s="94">
        <f t="shared" si="394"/>
        <v>0.89999993642692622</v>
      </c>
      <c r="S1829" s="95"/>
      <c r="T1829" s="117">
        <f t="shared" si="395"/>
        <v>0</v>
      </c>
      <c r="U1829" s="117">
        <f t="shared" si="396"/>
        <v>0</v>
      </c>
    </row>
    <row r="1830" spans="1:21" x14ac:dyDescent="0.3">
      <c r="A1830" s="114">
        <v>6606</v>
      </c>
      <c r="B1830" s="114" t="s">
        <v>130</v>
      </c>
      <c r="C1830" s="114" t="s">
        <v>24</v>
      </c>
      <c r="D1830" s="114" t="s">
        <v>2932</v>
      </c>
      <c r="E1830" s="114" t="s">
        <v>2933</v>
      </c>
      <c r="F1830" s="115">
        <v>45472</v>
      </c>
      <c r="G1830" s="114" t="s">
        <v>2908</v>
      </c>
      <c r="H1830" s="116">
        <v>12329178</v>
      </c>
      <c r="I1830" s="116">
        <v>11096260</v>
      </c>
      <c r="J1830" s="116">
        <v>11096260</v>
      </c>
      <c r="K1830" s="116">
        <v>0</v>
      </c>
      <c r="L1830" s="116">
        <v>0</v>
      </c>
      <c r="M1830" s="116">
        <v>0</v>
      </c>
      <c r="N1830" s="116">
        <v>0</v>
      </c>
      <c r="O1830" s="116">
        <v>0</v>
      </c>
      <c r="P1830" s="116">
        <v>0</v>
      </c>
      <c r="Q1830" s="27" t="str">
        <f t="shared" si="393"/>
        <v>Registered</v>
      </c>
      <c r="R1830" s="94">
        <f t="shared" si="394"/>
        <v>0.89999998377831836</v>
      </c>
      <c r="S1830" s="95"/>
      <c r="T1830" s="117">
        <f t="shared" si="395"/>
        <v>0</v>
      </c>
      <c r="U1830" s="117">
        <f t="shared" si="396"/>
        <v>0</v>
      </c>
    </row>
    <row r="1831" spans="1:21" x14ac:dyDescent="0.3">
      <c r="A1831" s="114">
        <v>6607</v>
      </c>
      <c r="B1831" s="114" t="s">
        <v>130</v>
      </c>
      <c r="C1831" s="114" t="s">
        <v>24</v>
      </c>
      <c r="D1831" s="114" t="s">
        <v>7177</v>
      </c>
      <c r="E1831" s="114" t="s">
        <v>7178</v>
      </c>
      <c r="F1831" s="115">
        <v>45532</v>
      </c>
      <c r="G1831" s="114" t="s">
        <v>7179</v>
      </c>
      <c r="H1831" s="116">
        <v>12480300</v>
      </c>
      <c r="I1831" s="116">
        <v>10608255</v>
      </c>
      <c r="J1831" s="116">
        <v>10608255</v>
      </c>
      <c r="K1831" s="116">
        <v>0</v>
      </c>
      <c r="L1831" s="116">
        <v>0</v>
      </c>
      <c r="M1831" s="116">
        <v>0</v>
      </c>
      <c r="N1831" s="116">
        <v>0</v>
      </c>
      <c r="O1831" s="116">
        <v>0</v>
      </c>
      <c r="P1831" s="116">
        <v>0</v>
      </c>
      <c r="Q1831" s="27" t="str">
        <f t="shared" si="393"/>
        <v>Registered</v>
      </c>
      <c r="R1831" s="94">
        <f t="shared" si="394"/>
        <v>0.85</v>
      </c>
      <c r="S1831" s="95"/>
      <c r="T1831" s="117">
        <f t="shared" si="395"/>
        <v>0</v>
      </c>
      <c r="U1831" s="117">
        <f t="shared" si="396"/>
        <v>0</v>
      </c>
    </row>
    <row r="1832" spans="1:21" x14ac:dyDescent="0.3">
      <c r="A1832" s="114">
        <v>6608</v>
      </c>
      <c r="B1832" s="114" t="s">
        <v>130</v>
      </c>
      <c r="C1832" s="114" t="s">
        <v>24</v>
      </c>
      <c r="D1832" s="114" t="s">
        <v>3585</v>
      </c>
      <c r="E1832" s="114" t="s">
        <v>3586</v>
      </c>
      <c r="F1832" s="115">
        <v>45226</v>
      </c>
      <c r="G1832" s="114" t="s">
        <v>1940</v>
      </c>
      <c r="H1832" s="116">
        <v>8176786</v>
      </c>
      <c r="I1832" s="116">
        <v>7359107</v>
      </c>
      <c r="J1832" s="116">
        <v>7359107</v>
      </c>
      <c r="K1832" s="116">
        <v>0</v>
      </c>
      <c r="L1832" s="116">
        <v>0</v>
      </c>
      <c r="M1832" s="116">
        <v>0</v>
      </c>
      <c r="N1832" s="116">
        <v>0</v>
      </c>
      <c r="O1832" s="116">
        <v>0</v>
      </c>
      <c r="P1832" s="116">
        <v>0</v>
      </c>
      <c r="Q1832" s="27" t="str">
        <f t="shared" si="393"/>
        <v>Registered</v>
      </c>
      <c r="R1832" s="94">
        <f t="shared" si="394"/>
        <v>0.89999995108102382</v>
      </c>
      <c r="S1832" s="95"/>
      <c r="T1832" s="117">
        <f t="shared" si="395"/>
        <v>0</v>
      </c>
      <c r="U1832" s="117">
        <f t="shared" si="396"/>
        <v>0</v>
      </c>
    </row>
    <row r="1833" spans="1:21" x14ac:dyDescent="0.3">
      <c r="A1833" s="114">
        <v>6609</v>
      </c>
      <c r="B1833" s="114" t="s">
        <v>130</v>
      </c>
      <c r="C1833" s="114" t="s">
        <v>24</v>
      </c>
      <c r="D1833" s="114" t="s">
        <v>2975</v>
      </c>
      <c r="E1833" s="114" t="s">
        <v>2976</v>
      </c>
      <c r="F1833" s="115">
        <v>45382</v>
      </c>
      <c r="G1833" s="114" t="s">
        <v>1940</v>
      </c>
      <c r="H1833" s="116">
        <v>11970900</v>
      </c>
      <c r="I1833" s="116">
        <v>10773810</v>
      </c>
      <c r="J1833" s="116">
        <v>10773810</v>
      </c>
      <c r="K1833" s="116">
        <v>0</v>
      </c>
      <c r="L1833" s="116">
        <v>0</v>
      </c>
      <c r="M1833" s="116">
        <v>0</v>
      </c>
      <c r="N1833" s="116">
        <v>0</v>
      </c>
      <c r="O1833" s="116">
        <v>0</v>
      </c>
      <c r="P1833" s="116">
        <v>0</v>
      </c>
      <c r="Q1833" s="27" t="str">
        <f t="shared" si="393"/>
        <v>Registered</v>
      </c>
      <c r="R1833" s="94">
        <f t="shared" si="394"/>
        <v>0.9</v>
      </c>
      <c r="S1833" s="95"/>
      <c r="T1833" s="117">
        <f t="shared" si="395"/>
        <v>0</v>
      </c>
      <c r="U1833" s="117">
        <f t="shared" si="396"/>
        <v>0</v>
      </c>
    </row>
    <row r="1834" spans="1:21" x14ac:dyDescent="0.3">
      <c r="A1834" s="114">
        <v>6610</v>
      </c>
      <c r="B1834" s="114" t="s">
        <v>130</v>
      </c>
      <c r="C1834" s="114" t="s">
        <v>24</v>
      </c>
      <c r="D1834" s="114" t="s">
        <v>7180</v>
      </c>
      <c r="E1834" s="114" t="s">
        <v>7181</v>
      </c>
      <c r="F1834" s="115">
        <v>45461</v>
      </c>
      <c r="G1834" s="114" t="s">
        <v>2558</v>
      </c>
      <c r="H1834" s="116">
        <v>8490174</v>
      </c>
      <c r="I1834" s="116">
        <v>7216648</v>
      </c>
      <c r="J1834" s="116">
        <v>7216648</v>
      </c>
      <c r="K1834" s="116">
        <v>0</v>
      </c>
      <c r="L1834" s="116">
        <v>0</v>
      </c>
      <c r="M1834" s="116">
        <v>0</v>
      </c>
      <c r="N1834" s="116">
        <v>0</v>
      </c>
      <c r="O1834" s="116">
        <v>0</v>
      </c>
      <c r="P1834" s="116">
        <v>0</v>
      </c>
      <c r="Q1834" s="27" t="str">
        <f t="shared" si="393"/>
        <v>Registered</v>
      </c>
      <c r="R1834" s="94">
        <f t="shared" si="394"/>
        <v>0.85000001177832163</v>
      </c>
      <c r="S1834" s="95"/>
      <c r="T1834" s="117">
        <f t="shared" si="395"/>
        <v>0</v>
      </c>
      <c r="U1834" s="117">
        <f t="shared" si="396"/>
        <v>0</v>
      </c>
    </row>
    <row r="1835" spans="1:21" x14ac:dyDescent="0.3">
      <c r="A1835" s="114">
        <v>6611</v>
      </c>
      <c r="B1835" s="114" t="s">
        <v>130</v>
      </c>
      <c r="C1835" s="114" t="s">
        <v>24</v>
      </c>
      <c r="D1835" s="114" t="s">
        <v>3506</v>
      </c>
      <c r="E1835" s="114" t="s">
        <v>3507</v>
      </c>
      <c r="F1835" s="115">
        <v>45433</v>
      </c>
      <c r="G1835" s="114" t="s">
        <v>3508</v>
      </c>
      <c r="H1835" s="116">
        <v>8445600</v>
      </c>
      <c r="I1835" s="116">
        <v>7601040</v>
      </c>
      <c r="J1835" s="116">
        <v>7601040</v>
      </c>
      <c r="K1835" s="116">
        <v>0</v>
      </c>
      <c r="L1835" s="116">
        <v>0</v>
      </c>
      <c r="M1835" s="116">
        <v>0</v>
      </c>
      <c r="N1835" s="116">
        <v>0</v>
      </c>
      <c r="O1835" s="116">
        <v>0</v>
      </c>
      <c r="P1835" s="116">
        <v>0</v>
      </c>
      <c r="Q1835" s="27" t="str">
        <f t="shared" si="393"/>
        <v>Registered</v>
      </c>
      <c r="R1835" s="94">
        <f t="shared" si="394"/>
        <v>0.9</v>
      </c>
      <c r="S1835" s="95"/>
      <c r="T1835" s="117">
        <f t="shared" si="395"/>
        <v>0</v>
      </c>
      <c r="U1835" s="117">
        <f t="shared" si="396"/>
        <v>0</v>
      </c>
    </row>
    <row r="1836" spans="1:21" x14ac:dyDescent="0.3">
      <c r="A1836" s="114">
        <v>6612</v>
      </c>
      <c r="B1836" s="114" t="s">
        <v>130</v>
      </c>
      <c r="C1836" s="114" t="s">
        <v>24</v>
      </c>
      <c r="D1836" s="114" t="s">
        <v>7182</v>
      </c>
      <c r="E1836" s="114" t="s">
        <v>7183</v>
      </c>
      <c r="F1836" s="115">
        <v>45532</v>
      </c>
      <c r="G1836" s="114" t="s">
        <v>5436</v>
      </c>
      <c r="H1836" s="116">
        <v>12556710</v>
      </c>
      <c r="I1836" s="116">
        <v>11301040</v>
      </c>
      <c r="J1836" s="116">
        <v>11301040</v>
      </c>
      <c r="K1836" s="116">
        <v>0</v>
      </c>
      <c r="L1836" s="116">
        <v>0</v>
      </c>
      <c r="M1836" s="116">
        <v>0</v>
      </c>
      <c r="N1836" s="116">
        <v>0</v>
      </c>
      <c r="O1836" s="116">
        <v>0</v>
      </c>
      <c r="P1836" s="116">
        <v>0</v>
      </c>
      <c r="Q1836" s="27" t="str">
        <f t="shared" si="393"/>
        <v>Registered</v>
      </c>
      <c r="R1836" s="94">
        <f t="shared" si="394"/>
        <v>0.90000007963869522</v>
      </c>
      <c r="S1836" s="95"/>
      <c r="T1836" s="117">
        <f t="shared" si="395"/>
        <v>0</v>
      </c>
      <c r="U1836" s="117">
        <f t="shared" si="396"/>
        <v>0</v>
      </c>
    </row>
    <row r="1837" spans="1:21" x14ac:dyDescent="0.3">
      <c r="A1837" s="114">
        <v>6613</v>
      </c>
      <c r="B1837" s="114" t="s">
        <v>130</v>
      </c>
      <c r="C1837" s="114" t="s">
        <v>24</v>
      </c>
      <c r="D1837" s="114" t="s">
        <v>3705</v>
      </c>
      <c r="E1837" s="114" t="s">
        <v>3706</v>
      </c>
      <c r="F1837" s="115">
        <v>44957</v>
      </c>
      <c r="G1837" s="114" t="s">
        <v>3707</v>
      </c>
      <c r="H1837" s="116">
        <v>7863792</v>
      </c>
      <c r="I1837" s="116">
        <v>7077417</v>
      </c>
      <c r="J1837" s="116">
        <v>7077417</v>
      </c>
      <c r="K1837" s="116">
        <v>0</v>
      </c>
      <c r="L1837" s="116">
        <v>0</v>
      </c>
      <c r="M1837" s="116">
        <v>0</v>
      </c>
      <c r="N1837" s="116">
        <v>0</v>
      </c>
      <c r="O1837" s="116">
        <v>0</v>
      </c>
      <c r="P1837" s="116">
        <v>0</v>
      </c>
      <c r="Q1837" s="27" t="str">
        <f t="shared" si="393"/>
        <v>Registered</v>
      </c>
      <c r="R1837" s="94">
        <f t="shared" si="394"/>
        <v>0.90000053409347547</v>
      </c>
      <c r="S1837" s="95"/>
      <c r="T1837" s="117">
        <f t="shared" si="395"/>
        <v>0</v>
      </c>
      <c r="U1837" s="117">
        <f t="shared" si="396"/>
        <v>0</v>
      </c>
    </row>
    <row r="1838" spans="1:21" x14ac:dyDescent="0.3">
      <c r="A1838" s="114">
        <v>6614</v>
      </c>
      <c r="B1838" s="114" t="s">
        <v>130</v>
      </c>
      <c r="C1838" s="114" t="s">
        <v>24</v>
      </c>
      <c r="D1838" s="114" t="s">
        <v>7184</v>
      </c>
      <c r="E1838" s="114" t="s">
        <v>7185</v>
      </c>
      <c r="F1838" s="115">
        <v>44957</v>
      </c>
      <c r="G1838" s="114" t="s">
        <v>4112</v>
      </c>
      <c r="H1838" s="116">
        <v>7820391</v>
      </c>
      <c r="I1838" s="116">
        <v>7038357</v>
      </c>
      <c r="J1838" s="116">
        <v>7038357</v>
      </c>
      <c r="K1838" s="116">
        <v>0</v>
      </c>
      <c r="L1838" s="116">
        <v>0</v>
      </c>
      <c r="M1838" s="116">
        <v>0</v>
      </c>
      <c r="N1838" s="116">
        <v>0</v>
      </c>
      <c r="O1838" s="116">
        <v>0</v>
      </c>
      <c r="P1838" s="116">
        <v>0</v>
      </c>
      <c r="Q1838" s="27" t="str">
        <f t="shared" si="393"/>
        <v>Registered</v>
      </c>
      <c r="R1838" s="94">
        <f t="shared" si="394"/>
        <v>0.90000065214130598</v>
      </c>
      <c r="S1838" s="95"/>
      <c r="T1838" s="117">
        <f t="shared" si="395"/>
        <v>0</v>
      </c>
      <c r="U1838" s="117">
        <f t="shared" si="396"/>
        <v>0</v>
      </c>
    </row>
    <row r="1839" spans="1:21" x14ac:dyDescent="0.3">
      <c r="A1839" s="114">
        <v>6615</v>
      </c>
      <c r="B1839" s="114" t="s">
        <v>130</v>
      </c>
      <c r="C1839" s="114" t="s">
        <v>24</v>
      </c>
      <c r="D1839" s="114" t="s">
        <v>7186</v>
      </c>
      <c r="E1839" s="114" t="s">
        <v>7187</v>
      </c>
      <c r="F1839" s="115">
        <v>45681</v>
      </c>
      <c r="G1839" s="114" t="s">
        <v>2002</v>
      </c>
      <c r="H1839" s="116">
        <v>12819900</v>
      </c>
      <c r="I1839" s="116">
        <v>11537910</v>
      </c>
      <c r="J1839" s="116">
        <v>11537910</v>
      </c>
      <c r="K1839" s="116">
        <v>0</v>
      </c>
      <c r="L1839" s="116">
        <v>0</v>
      </c>
      <c r="M1839" s="116">
        <v>0</v>
      </c>
      <c r="N1839" s="116">
        <v>0</v>
      </c>
      <c r="O1839" s="116">
        <v>0</v>
      </c>
      <c r="P1839" s="116">
        <v>0</v>
      </c>
      <c r="Q1839" s="27" t="str">
        <f t="shared" si="393"/>
        <v>Registered</v>
      </c>
      <c r="R1839" s="94">
        <f t="shared" si="394"/>
        <v>0.9</v>
      </c>
      <c r="S1839" s="95"/>
      <c r="T1839" s="117">
        <f t="shared" si="395"/>
        <v>0</v>
      </c>
      <c r="U1839" s="117">
        <f t="shared" si="396"/>
        <v>0</v>
      </c>
    </row>
    <row r="1840" spans="1:21" x14ac:dyDescent="0.3">
      <c r="A1840" s="114">
        <v>6616</v>
      </c>
      <c r="B1840" s="114" t="s">
        <v>130</v>
      </c>
      <c r="C1840" s="114" t="s">
        <v>24</v>
      </c>
      <c r="D1840" s="114" t="s">
        <v>1525</v>
      </c>
      <c r="E1840" s="114" t="s">
        <v>1526</v>
      </c>
      <c r="F1840" s="115">
        <v>44942</v>
      </c>
      <c r="G1840" s="114" t="s">
        <v>1527</v>
      </c>
      <c r="H1840" s="116">
        <v>7649133</v>
      </c>
      <c r="I1840" s="116">
        <v>6884222</v>
      </c>
      <c r="J1840" s="116">
        <v>6884222</v>
      </c>
      <c r="K1840" s="116">
        <v>0</v>
      </c>
      <c r="L1840" s="116">
        <v>0</v>
      </c>
      <c r="M1840" s="116">
        <v>0</v>
      </c>
      <c r="N1840" s="116">
        <v>0</v>
      </c>
      <c r="O1840" s="116">
        <v>0</v>
      </c>
      <c r="P1840" s="116">
        <v>0</v>
      </c>
      <c r="Q1840" s="27" t="str">
        <f t="shared" si="393"/>
        <v>Registered</v>
      </c>
      <c r="R1840" s="94">
        <f t="shared" si="394"/>
        <v>0.90000030068767267</v>
      </c>
      <c r="S1840" s="95"/>
      <c r="T1840" s="117">
        <f t="shared" si="395"/>
        <v>0</v>
      </c>
      <c r="U1840" s="117">
        <f t="shared" si="396"/>
        <v>0</v>
      </c>
    </row>
    <row r="1841" spans="1:21" x14ac:dyDescent="0.3">
      <c r="A1841" s="114">
        <v>6617</v>
      </c>
      <c r="B1841" s="114" t="s">
        <v>130</v>
      </c>
      <c r="C1841" s="114" t="s">
        <v>24</v>
      </c>
      <c r="D1841" s="114" t="s">
        <v>7188</v>
      </c>
      <c r="E1841" s="114" t="s">
        <v>7189</v>
      </c>
      <c r="F1841" s="115">
        <v>44918</v>
      </c>
      <c r="G1841" s="114" t="s">
        <v>5133</v>
      </c>
      <c r="H1841" s="116">
        <v>7813353</v>
      </c>
      <c r="I1841" s="116">
        <v>7032022</v>
      </c>
      <c r="J1841" s="116">
        <v>7032022</v>
      </c>
      <c r="K1841" s="116">
        <v>0</v>
      </c>
      <c r="L1841" s="116">
        <v>0</v>
      </c>
      <c r="M1841" s="116">
        <v>0</v>
      </c>
      <c r="N1841" s="116">
        <v>0</v>
      </c>
      <c r="O1841" s="116">
        <v>0</v>
      </c>
      <c r="P1841" s="116">
        <v>0</v>
      </c>
      <c r="Q1841" s="27" t="str">
        <f t="shared" si="393"/>
        <v>Registered</v>
      </c>
      <c r="R1841" s="94">
        <f t="shared" si="394"/>
        <v>0.90000055033991166</v>
      </c>
      <c r="S1841" s="95"/>
      <c r="T1841" s="117">
        <f t="shared" si="395"/>
        <v>0</v>
      </c>
      <c r="U1841" s="117">
        <f t="shared" si="396"/>
        <v>0</v>
      </c>
    </row>
    <row r="1842" spans="1:21" x14ac:dyDescent="0.3">
      <c r="A1842" s="114">
        <v>6618</v>
      </c>
      <c r="B1842" s="114" t="s">
        <v>130</v>
      </c>
      <c r="C1842" s="114" t="s">
        <v>24</v>
      </c>
      <c r="D1842" s="114" t="s">
        <v>7190</v>
      </c>
      <c r="E1842" s="114" t="s">
        <v>7191</v>
      </c>
      <c r="F1842" s="115">
        <v>45287</v>
      </c>
      <c r="G1842" s="114" t="s">
        <v>5385</v>
      </c>
      <c r="H1842" s="116">
        <v>12060894</v>
      </c>
      <c r="I1842" s="116">
        <v>10854808</v>
      </c>
      <c r="J1842" s="116">
        <v>10854808</v>
      </c>
      <c r="K1842" s="116">
        <v>0</v>
      </c>
      <c r="L1842" s="116">
        <v>0</v>
      </c>
      <c r="M1842" s="116">
        <v>0</v>
      </c>
      <c r="N1842" s="116">
        <v>0</v>
      </c>
      <c r="O1842" s="116">
        <v>0</v>
      </c>
      <c r="P1842" s="116">
        <v>1</v>
      </c>
      <c r="Q1842" s="27" t="str">
        <f t="shared" si="393"/>
        <v>Registered</v>
      </c>
      <c r="R1842" s="94">
        <f t="shared" si="394"/>
        <v>0.90000028190281745</v>
      </c>
      <c r="S1842" s="95"/>
      <c r="T1842" s="117">
        <f t="shared" si="395"/>
        <v>1</v>
      </c>
      <c r="U1842" s="117">
        <f t="shared" si="396"/>
        <v>-1</v>
      </c>
    </row>
    <row r="1843" spans="1:21" x14ac:dyDescent="0.3">
      <c r="A1843" s="114">
        <v>6619</v>
      </c>
      <c r="B1843" s="114" t="s">
        <v>130</v>
      </c>
      <c r="C1843" s="114" t="s">
        <v>24</v>
      </c>
      <c r="D1843" s="114" t="s">
        <v>3840</v>
      </c>
      <c r="E1843" s="114" t="s">
        <v>3841</v>
      </c>
      <c r="F1843" s="115">
        <v>44918</v>
      </c>
      <c r="G1843" s="114" t="s">
        <v>3110</v>
      </c>
      <c r="H1843" s="116">
        <v>7649133</v>
      </c>
      <c r="I1843" s="116">
        <v>6884222</v>
      </c>
      <c r="J1843" s="116">
        <v>6884222</v>
      </c>
      <c r="K1843" s="116">
        <v>0</v>
      </c>
      <c r="L1843" s="116">
        <v>0</v>
      </c>
      <c r="M1843" s="116">
        <v>0</v>
      </c>
      <c r="N1843" s="116">
        <v>0</v>
      </c>
      <c r="O1843" s="116">
        <v>0</v>
      </c>
      <c r="P1843" s="116">
        <v>0</v>
      </c>
      <c r="Q1843" s="27" t="str">
        <f t="shared" si="393"/>
        <v>Registered</v>
      </c>
      <c r="R1843" s="94">
        <f t="shared" si="394"/>
        <v>0.90000030068767267</v>
      </c>
      <c r="S1843" s="95"/>
      <c r="T1843" s="117">
        <f t="shared" si="395"/>
        <v>0</v>
      </c>
      <c r="U1843" s="117">
        <f t="shared" si="396"/>
        <v>0</v>
      </c>
    </row>
    <row r="1844" spans="1:21" x14ac:dyDescent="0.3">
      <c r="A1844" s="114">
        <v>6620</v>
      </c>
      <c r="B1844" s="114" t="s">
        <v>130</v>
      </c>
      <c r="C1844" s="114" t="s">
        <v>24</v>
      </c>
      <c r="D1844" s="114" t="s">
        <v>7194</v>
      </c>
      <c r="E1844" s="114" t="s">
        <v>7195</v>
      </c>
      <c r="F1844" s="115">
        <v>44918</v>
      </c>
      <c r="G1844" s="114" t="s">
        <v>2751</v>
      </c>
      <c r="H1844" s="116">
        <v>7859100</v>
      </c>
      <c r="I1844" s="116">
        <v>7073190</v>
      </c>
      <c r="J1844" s="116">
        <v>7073190</v>
      </c>
      <c r="K1844" s="116">
        <v>0</v>
      </c>
      <c r="L1844" s="116">
        <v>0</v>
      </c>
      <c r="M1844" s="116">
        <v>0</v>
      </c>
      <c r="N1844" s="116">
        <v>0</v>
      </c>
      <c r="O1844" s="116">
        <v>0</v>
      </c>
      <c r="P1844" s="116">
        <v>0</v>
      </c>
      <c r="Q1844" s="27" t="str">
        <f t="shared" si="393"/>
        <v>Registered</v>
      </c>
      <c r="R1844" s="94">
        <f t="shared" si="394"/>
        <v>0.9</v>
      </c>
      <c r="S1844" s="95"/>
      <c r="T1844" s="117">
        <f t="shared" si="395"/>
        <v>0</v>
      </c>
      <c r="U1844" s="117">
        <f t="shared" si="396"/>
        <v>0</v>
      </c>
    </row>
    <row r="1845" spans="1:21" x14ac:dyDescent="0.3">
      <c r="A1845" s="114">
        <v>6621</v>
      </c>
      <c r="B1845" s="114" t="s">
        <v>130</v>
      </c>
      <c r="C1845" s="114" t="s">
        <v>24</v>
      </c>
      <c r="D1845" s="114" t="s">
        <v>7196</v>
      </c>
      <c r="E1845" s="114" t="s">
        <v>7197</v>
      </c>
      <c r="F1845" s="115">
        <v>45014</v>
      </c>
      <c r="G1845" s="114" t="s">
        <v>2732</v>
      </c>
      <c r="H1845" s="116">
        <v>11436030</v>
      </c>
      <c r="I1845" s="116">
        <v>10292431</v>
      </c>
      <c r="J1845" s="116">
        <v>10292431</v>
      </c>
      <c r="K1845" s="116">
        <v>0</v>
      </c>
      <c r="L1845" s="116">
        <v>0</v>
      </c>
      <c r="M1845" s="116">
        <v>0</v>
      </c>
      <c r="N1845" s="116">
        <v>0</v>
      </c>
      <c r="O1845" s="116">
        <v>0</v>
      </c>
      <c r="P1845" s="116">
        <v>0</v>
      </c>
      <c r="Q1845" s="27" t="str">
        <f t="shared" si="393"/>
        <v>Registered</v>
      </c>
      <c r="R1845" s="94">
        <f t="shared" si="394"/>
        <v>0.90000034977173027</v>
      </c>
      <c r="S1845" s="95"/>
      <c r="T1845" s="117">
        <f t="shared" si="395"/>
        <v>0</v>
      </c>
      <c r="U1845" s="117">
        <f t="shared" si="396"/>
        <v>0</v>
      </c>
    </row>
    <row r="1846" spans="1:21" x14ac:dyDescent="0.3">
      <c r="A1846" s="114">
        <v>6622</v>
      </c>
      <c r="B1846" s="114" t="s">
        <v>130</v>
      </c>
      <c r="C1846" s="114" t="s">
        <v>24</v>
      </c>
      <c r="D1846" s="114" t="s">
        <v>2076</v>
      </c>
      <c r="E1846" s="114" t="s">
        <v>2077</v>
      </c>
      <c r="F1846" s="115">
        <v>44942</v>
      </c>
      <c r="G1846" s="114" t="s">
        <v>2078</v>
      </c>
      <c r="H1846" s="116">
        <v>7649133</v>
      </c>
      <c r="I1846" s="116">
        <v>6884222</v>
      </c>
      <c r="J1846" s="116">
        <v>6884222</v>
      </c>
      <c r="K1846" s="116">
        <v>0</v>
      </c>
      <c r="L1846" s="116">
        <v>0</v>
      </c>
      <c r="M1846" s="116">
        <v>0</v>
      </c>
      <c r="N1846" s="116">
        <v>0</v>
      </c>
      <c r="O1846" s="116">
        <v>0</v>
      </c>
      <c r="P1846" s="116">
        <v>0</v>
      </c>
      <c r="Q1846" s="27" t="str">
        <f t="shared" si="393"/>
        <v>Registered</v>
      </c>
      <c r="R1846" s="94">
        <f t="shared" si="394"/>
        <v>0.90000030068767267</v>
      </c>
      <c r="S1846" s="95"/>
      <c r="T1846" s="117">
        <f t="shared" si="395"/>
        <v>0</v>
      </c>
      <c r="U1846" s="117">
        <f t="shared" si="396"/>
        <v>0</v>
      </c>
    </row>
    <row r="1847" spans="1:21" x14ac:dyDescent="0.3">
      <c r="A1847" s="114">
        <v>6623</v>
      </c>
      <c r="B1847" s="114" t="s">
        <v>130</v>
      </c>
      <c r="C1847" s="114" t="s">
        <v>24</v>
      </c>
      <c r="D1847" s="114" t="s">
        <v>7200</v>
      </c>
      <c r="E1847" s="114" t="s">
        <v>7201</v>
      </c>
      <c r="F1847" s="115">
        <v>44951</v>
      </c>
      <c r="G1847" s="114" t="s">
        <v>2346</v>
      </c>
      <c r="H1847" s="116">
        <v>7864965</v>
      </c>
      <c r="I1847" s="116">
        <v>7078468</v>
      </c>
      <c r="J1847" s="116">
        <v>7078468</v>
      </c>
      <c r="K1847" s="116">
        <v>0</v>
      </c>
      <c r="L1847" s="116">
        <v>0</v>
      </c>
      <c r="M1847" s="116">
        <v>0</v>
      </c>
      <c r="N1847" s="116">
        <v>0</v>
      </c>
      <c r="O1847" s="116">
        <v>0</v>
      </c>
      <c r="P1847" s="116">
        <v>0</v>
      </c>
      <c r="Q1847" s="27" t="str">
        <f t="shared" si="393"/>
        <v>Registered</v>
      </c>
      <c r="R1847" s="94">
        <f t="shared" si="394"/>
        <v>0.89999993642692622</v>
      </c>
      <c r="S1847" s="95"/>
      <c r="T1847" s="117">
        <f t="shared" si="395"/>
        <v>0</v>
      </c>
      <c r="U1847" s="117">
        <f t="shared" si="396"/>
        <v>0</v>
      </c>
    </row>
    <row r="1848" spans="1:21" x14ac:dyDescent="0.3">
      <c r="A1848" s="114">
        <v>6624</v>
      </c>
      <c r="B1848" s="114" t="s">
        <v>130</v>
      </c>
      <c r="C1848" s="114" t="s">
        <v>24</v>
      </c>
      <c r="D1848" s="114" t="s">
        <v>4235</v>
      </c>
      <c r="E1848" s="114" t="s">
        <v>4236</v>
      </c>
      <c r="F1848" s="115">
        <v>44918</v>
      </c>
      <c r="G1848" s="114" t="s">
        <v>1981</v>
      </c>
      <c r="H1848" s="116">
        <v>7917750</v>
      </c>
      <c r="I1848" s="116">
        <v>7125981</v>
      </c>
      <c r="J1848" s="116">
        <v>7125981</v>
      </c>
      <c r="K1848" s="116">
        <v>0</v>
      </c>
      <c r="L1848" s="116">
        <v>0</v>
      </c>
      <c r="M1848" s="116">
        <v>0</v>
      </c>
      <c r="N1848" s="116">
        <v>0</v>
      </c>
      <c r="O1848" s="116">
        <v>0</v>
      </c>
      <c r="P1848" s="116">
        <v>0</v>
      </c>
      <c r="Q1848" s="27" t="str">
        <f t="shared" si="393"/>
        <v>Registered</v>
      </c>
      <c r="R1848" s="94">
        <f t="shared" si="394"/>
        <v>0.90000075779103916</v>
      </c>
      <c r="S1848" s="95"/>
      <c r="T1848" s="117">
        <f t="shared" si="395"/>
        <v>0</v>
      </c>
      <c r="U1848" s="117">
        <f t="shared" si="396"/>
        <v>0</v>
      </c>
    </row>
    <row r="1849" spans="1:21" x14ac:dyDescent="0.3">
      <c r="A1849" s="114">
        <v>6625</v>
      </c>
      <c r="B1849" s="114" t="s">
        <v>130</v>
      </c>
      <c r="C1849" s="114" t="s">
        <v>24</v>
      </c>
      <c r="D1849" s="114" t="s">
        <v>7205</v>
      </c>
      <c r="E1849" s="114" t="s">
        <v>7206</v>
      </c>
      <c r="F1849" s="115">
        <v>44946</v>
      </c>
      <c r="G1849" s="114" t="s">
        <v>3104</v>
      </c>
      <c r="H1849" s="116">
        <v>7500000</v>
      </c>
      <c r="I1849" s="116">
        <v>6750000</v>
      </c>
      <c r="J1849" s="116">
        <v>6750000</v>
      </c>
      <c r="K1849" s="116">
        <v>0</v>
      </c>
      <c r="L1849" s="116">
        <v>0</v>
      </c>
      <c r="M1849" s="116">
        <v>0</v>
      </c>
      <c r="N1849" s="116">
        <v>0</v>
      </c>
      <c r="O1849" s="116">
        <v>0</v>
      </c>
      <c r="P1849" s="116">
        <v>0</v>
      </c>
      <c r="Q1849" s="27" t="str">
        <f t="shared" si="393"/>
        <v>Registered</v>
      </c>
      <c r="R1849" s="94">
        <f t="shared" si="394"/>
        <v>0.9</v>
      </c>
      <c r="S1849" s="95"/>
      <c r="T1849" s="117">
        <f t="shared" si="395"/>
        <v>0</v>
      </c>
      <c r="U1849" s="117">
        <f t="shared" si="396"/>
        <v>0</v>
      </c>
    </row>
    <row r="1850" spans="1:21" x14ac:dyDescent="0.3">
      <c r="A1850" s="114">
        <v>6626</v>
      </c>
      <c r="B1850" s="114" t="s">
        <v>130</v>
      </c>
      <c r="C1850" s="114" t="s">
        <v>24</v>
      </c>
      <c r="D1850" s="114" t="s">
        <v>7207</v>
      </c>
      <c r="E1850" s="114" t="s">
        <v>7208</v>
      </c>
      <c r="F1850" s="115">
        <v>45040</v>
      </c>
      <c r="G1850" s="114" t="s">
        <v>5158</v>
      </c>
      <c r="H1850" s="116">
        <v>11570172</v>
      </c>
      <c r="I1850" s="116">
        <v>10413156</v>
      </c>
      <c r="J1850" s="116">
        <v>10413156</v>
      </c>
      <c r="K1850" s="116">
        <v>0</v>
      </c>
      <c r="L1850" s="116">
        <v>0</v>
      </c>
      <c r="M1850" s="116">
        <v>0</v>
      </c>
      <c r="N1850" s="116">
        <v>0</v>
      </c>
      <c r="O1850" s="116">
        <v>0</v>
      </c>
      <c r="P1850" s="116">
        <v>0</v>
      </c>
      <c r="Q1850" s="27" t="str">
        <f t="shared" si="393"/>
        <v>Registered</v>
      </c>
      <c r="R1850" s="94">
        <f t="shared" si="394"/>
        <v>0.90000010371496642</v>
      </c>
      <c r="S1850" s="95"/>
      <c r="T1850" s="117">
        <f t="shared" si="395"/>
        <v>0</v>
      </c>
      <c r="U1850" s="117">
        <f t="shared" si="396"/>
        <v>0</v>
      </c>
    </row>
    <row r="1851" spans="1:21" x14ac:dyDescent="0.3">
      <c r="A1851" s="114">
        <v>6627</v>
      </c>
      <c r="B1851" s="114" t="s">
        <v>130</v>
      </c>
      <c r="C1851" s="114" t="s">
        <v>24</v>
      </c>
      <c r="D1851" s="114" t="s">
        <v>3781</v>
      </c>
      <c r="E1851" s="114" t="s">
        <v>3782</v>
      </c>
      <c r="F1851" s="115">
        <v>44918</v>
      </c>
      <c r="G1851" s="114" t="s">
        <v>3758</v>
      </c>
      <c r="H1851" s="116">
        <v>7741800</v>
      </c>
      <c r="I1851" s="116">
        <v>6967620</v>
      </c>
      <c r="J1851" s="116">
        <v>6967620</v>
      </c>
      <c r="K1851" s="116">
        <v>0</v>
      </c>
      <c r="L1851" s="116">
        <v>0</v>
      </c>
      <c r="M1851" s="116">
        <v>0</v>
      </c>
      <c r="N1851" s="116">
        <v>0</v>
      </c>
      <c r="O1851" s="116">
        <v>0</v>
      </c>
      <c r="P1851" s="116">
        <v>0</v>
      </c>
      <c r="Q1851" s="27" t="str">
        <f t="shared" si="393"/>
        <v>Registered</v>
      </c>
      <c r="R1851" s="94">
        <f t="shared" si="394"/>
        <v>0.9</v>
      </c>
      <c r="S1851" s="95"/>
      <c r="T1851" s="117">
        <f t="shared" si="395"/>
        <v>0</v>
      </c>
      <c r="U1851" s="117">
        <f t="shared" si="396"/>
        <v>0</v>
      </c>
    </row>
    <row r="1852" spans="1:21" x14ac:dyDescent="0.3">
      <c r="A1852" s="114">
        <v>6628</v>
      </c>
      <c r="B1852" s="114" t="s">
        <v>130</v>
      </c>
      <c r="C1852" s="114" t="s">
        <v>24</v>
      </c>
      <c r="D1852" s="114" t="s">
        <v>7214</v>
      </c>
      <c r="E1852" s="114" t="s">
        <v>7215</v>
      </c>
      <c r="F1852" s="115">
        <v>45090</v>
      </c>
      <c r="G1852" s="114" t="s">
        <v>4960</v>
      </c>
      <c r="H1852" s="116">
        <v>7998687</v>
      </c>
      <c r="I1852" s="116">
        <v>7198817</v>
      </c>
      <c r="J1852" s="116">
        <v>7198817</v>
      </c>
      <c r="K1852" s="116">
        <v>0</v>
      </c>
      <c r="L1852" s="116">
        <v>0</v>
      </c>
      <c r="M1852" s="116">
        <v>0</v>
      </c>
      <c r="N1852" s="116">
        <v>0</v>
      </c>
      <c r="O1852" s="116">
        <v>0</v>
      </c>
      <c r="P1852" s="116">
        <v>0</v>
      </c>
      <c r="Q1852" s="27" t="str">
        <f t="shared" si="393"/>
        <v>Registered</v>
      </c>
      <c r="R1852" s="94">
        <f t="shared" si="394"/>
        <v>0.89999983747332535</v>
      </c>
      <c r="S1852" s="95"/>
      <c r="T1852" s="117">
        <f t="shared" si="395"/>
        <v>0</v>
      </c>
      <c r="U1852" s="117">
        <f t="shared" si="396"/>
        <v>0</v>
      </c>
    </row>
    <row r="1853" spans="1:21" x14ac:dyDescent="0.3">
      <c r="A1853" s="114">
        <v>6629</v>
      </c>
      <c r="B1853" s="114" t="s">
        <v>130</v>
      </c>
      <c r="C1853" s="114" t="s">
        <v>24</v>
      </c>
      <c r="D1853" s="114" t="s">
        <v>7216</v>
      </c>
      <c r="E1853" s="114" t="s">
        <v>7217</v>
      </c>
      <c r="F1853" s="115">
        <v>45005</v>
      </c>
      <c r="G1853" s="114" t="s">
        <v>2751</v>
      </c>
      <c r="H1853" s="116">
        <v>10428000</v>
      </c>
      <c r="I1853" s="116">
        <v>9385200</v>
      </c>
      <c r="J1853" s="116">
        <v>9385200</v>
      </c>
      <c r="K1853" s="116">
        <v>0</v>
      </c>
      <c r="L1853" s="116">
        <v>0</v>
      </c>
      <c r="M1853" s="116">
        <v>0</v>
      </c>
      <c r="N1853" s="116">
        <v>0</v>
      </c>
      <c r="O1853" s="116">
        <v>0</v>
      </c>
      <c r="P1853" s="116">
        <v>0</v>
      </c>
      <c r="Q1853" s="27" t="str">
        <f t="shared" si="393"/>
        <v>Registered</v>
      </c>
      <c r="R1853" s="94">
        <f t="shared" si="394"/>
        <v>0.9</v>
      </c>
      <c r="S1853" s="95"/>
      <c r="T1853" s="117">
        <f t="shared" si="395"/>
        <v>0</v>
      </c>
      <c r="U1853" s="117">
        <f t="shared" si="396"/>
        <v>0</v>
      </c>
    </row>
    <row r="1854" spans="1:21" x14ac:dyDescent="0.3">
      <c r="A1854" s="114">
        <v>10208</v>
      </c>
      <c r="B1854" s="114" t="s">
        <v>130</v>
      </c>
      <c r="C1854" s="114" t="s">
        <v>24</v>
      </c>
      <c r="D1854" s="114" t="s">
        <v>3814</v>
      </c>
      <c r="E1854" s="114" t="s">
        <v>3815</v>
      </c>
      <c r="F1854" s="115">
        <v>44918</v>
      </c>
      <c r="G1854" s="114" t="s">
        <v>2541</v>
      </c>
      <c r="H1854" s="116">
        <v>7730500</v>
      </c>
      <c r="I1854" s="116">
        <v>6957450</v>
      </c>
      <c r="J1854" s="116">
        <v>6957453</v>
      </c>
      <c r="K1854" s="116">
        <v>-3</v>
      </c>
      <c r="L1854" s="116">
        <v>0</v>
      </c>
      <c r="M1854" s="116">
        <v>0</v>
      </c>
      <c r="N1854" s="116">
        <v>0</v>
      </c>
      <c r="O1854" s="116">
        <v>0</v>
      </c>
      <c r="P1854" s="116">
        <v>0</v>
      </c>
      <c r="Q1854" s="27" t="str">
        <f t="shared" si="393"/>
        <v>Registered</v>
      </c>
      <c r="R1854" s="94">
        <f t="shared" si="394"/>
        <v>0.9</v>
      </c>
      <c r="S1854" s="95"/>
      <c r="T1854" s="117">
        <f t="shared" si="395"/>
        <v>0</v>
      </c>
      <c r="U1854" s="117">
        <f t="shared" si="396"/>
        <v>-3</v>
      </c>
    </row>
    <row r="1855" spans="1:21" x14ac:dyDescent="0.3">
      <c r="A1855" s="114">
        <v>10283</v>
      </c>
      <c r="B1855" s="114" t="s">
        <v>130</v>
      </c>
      <c r="C1855" s="114" t="s">
        <v>24</v>
      </c>
      <c r="D1855" s="114" t="s">
        <v>9499</v>
      </c>
      <c r="E1855" s="114" t="s">
        <v>9500</v>
      </c>
      <c r="F1855" s="115">
        <v>44918</v>
      </c>
      <c r="G1855" s="114" t="s">
        <v>2590</v>
      </c>
      <c r="H1855" s="116">
        <v>7741800</v>
      </c>
      <c r="I1855" s="116">
        <v>6967620</v>
      </c>
      <c r="J1855" s="116">
        <v>7045038</v>
      </c>
      <c r="K1855" s="116">
        <v>-77418</v>
      </c>
      <c r="L1855" s="116">
        <v>0</v>
      </c>
      <c r="M1855" s="116">
        <v>0</v>
      </c>
      <c r="N1855" s="116">
        <v>0</v>
      </c>
      <c r="O1855" s="116">
        <v>0</v>
      </c>
      <c r="P1855" s="116">
        <v>0</v>
      </c>
      <c r="Q1855" s="27" t="str">
        <f t="shared" si="393"/>
        <v>Registered</v>
      </c>
      <c r="R1855" s="94">
        <f t="shared" si="394"/>
        <v>0.9</v>
      </c>
      <c r="S1855" s="95"/>
      <c r="T1855" s="117">
        <f t="shared" si="395"/>
        <v>0</v>
      </c>
      <c r="U1855" s="117">
        <f t="shared" si="396"/>
        <v>-77418</v>
      </c>
    </row>
    <row r="1856" spans="1:21" x14ac:dyDescent="0.3">
      <c r="A1856" s="114">
        <v>10396</v>
      </c>
      <c r="B1856" s="114" t="s">
        <v>130</v>
      </c>
      <c r="C1856" s="114" t="s">
        <v>24</v>
      </c>
      <c r="D1856" s="114" t="s">
        <v>1469</v>
      </c>
      <c r="E1856" s="114" t="s">
        <v>1470</v>
      </c>
      <c r="F1856" s="115">
        <v>46094</v>
      </c>
      <c r="G1856" s="114" t="s">
        <v>1471</v>
      </c>
      <c r="H1856" s="116">
        <v>11032609</v>
      </c>
      <c r="I1856" s="116">
        <v>9377713</v>
      </c>
      <c r="J1856" s="116">
        <v>9488039</v>
      </c>
      <c r="K1856" s="116">
        <v>-110326</v>
      </c>
      <c r="L1856" s="116">
        <v>0</v>
      </c>
      <c r="M1856" s="116">
        <v>0</v>
      </c>
      <c r="N1856" s="116">
        <v>0</v>
      </c>
      <c r="O1856" s="116">
        <v>0</v>
      </c>
      <c r="P1856" s="116">
        <v>0</v>
      </c>
      <c r="Q1856" s="27" t="str">
        <f t="shared" si="393"/>
        <v>Registered</v>
      </c>
      <c r="R1856" s="94">
        <f t="shared" si="394"/>
        <v>0.84999957852217911</v>
      </c>
      <c r="S1856" s="95"/>
      <c r="T1856" s="117">
        <f t="shared" si="395"/>
        <v>0</v>
      </c>
      <c r="U1856" s="117">
        <f t="shared" si="396"/>
        <v>-110326</v>
      </c>
    </row>
    <row r="1857" spans="1:21" x14ac:dyDescent="0.3">
      <c r="A1857" s="114">
        <v>10443</v>
      </c>
      <c r="B1857" s="114" t="s">
        <v>130</v>
      </c>
      <c r="C1857" s="114" t="s">
        <v>24</v>
      </c>
      <c r="D1857" s="114" t="s">
        <v>9742</v>
      </c>
      <c r="E1857" s="114" t="s">
        <v>9743</v>
      </c>
      <c r="F1857" s="115">
        <v>45260</v>
      </c>
      <c r="G1857" s="114" t="s">
        <v>5049</v>
      </c>
      <c r="H1857" s="116">
        <v>11882604</v>
      </c>
      <c r="I1857" s="116">
        <v>10100211</v>
      </c>
      <c r="J1857" s="116">
        <v>10248811</v>
      </c>
      <c r="K1857" s="116">
        <v>-148600</v>
      </c>
      <c r="L1857" s="116">
        <v>0</v>
      </c>
      <c r="M1857" s="116">
        <v>0</v>
      </c>
      <c r="N1857" s="116">
        <v>0</v>
      </c>
      <c r="O1857" s="116">
        <v>0</v>
      </c>
      <c r="P1857" s="116">
        <v>0</v>
      </c>
      <c r="Q1857" s="27" t="str">
        <f t="shared" si="393"/>
        <v>Registered</v>
      </c>
      <c r="R1857" s="94">
        <f t="shared" si="394"/>
        <v>0.84999979802406944</v>
      </c>
      <c r="S1857" s="95"/>
      <c r="T1857" s="117">
        <f t="shared" si="395"/>
        <v>0</v>
      </c>
      <c r="U1857" s="117">
        <f t="shared" si="396"/>
        <v>-148600</v>
      </c>
    </row>
    <row r="1858" spans="1:21" x14ac:dyDescent="0.3">
      <c r="A1858" s="114">
        <v>10534</v>
      </c>
      <c r="B1858" s="114" t="s">
        <v>130</v>
      </c>
      <c r="C1858" s="114" t="s">
        <v>24</v>
      </c>
      <c r="D1858" s="114" t="s">
        <v>9883</v>
      </c>
      <c r="E1858" s="114" t="s">
        <v>9884</v>
      </c>
      <c r="F1858" s="115">
        <v>44971</v>
      </c>
      <c r="G1858" s="114" t="s">
        <v>4104</v>
      </c>
      <c r="H1858" s="116">
        <v>7976400</v>
      </c>
      <c r="I1858" s="116">
        <v>7178760</v>
      </c>
      <c r="J1858" s="116">
        <v>7581120</v>
      </c>
      <c r="K1858" s="116">
        <v>-402360</v>
      </c>
      <c r="L1858" s="116">
        <v>0</v>
      </c>
      <c r="M1858" s="116">
        <v>0</v>
      </c>
      <c r="N1858" s="116">
        <v>0</v>
      </c>
      <c r="O1858" s="116">
        <v>0</v>
      </c>
      <c r="P1858" s="116">
        <v>0</v>
      </c>
      <c r="Q1858" s="27" t="str">
        <f t="shared" ref="Q1858:Q1921" si="397">IF(G1858="01 Jan 1900","Unregistered","Registered")</f>
        <v>Registered</v>
      </c>
      <c r="R1858" s="94">
        <f t="shared" si="394"/>
        <v>0.9</v>
      </c>
      <c r="S1858" s="95"/>
      <c r="T1858" s="117">
        <f t="shared" si="395"/>
        <v>0</v>
      </c>
      <c r="U1858" s="117">
        <f t="shared" si="396"/>
        <v>-402360</v>
      </c>
    </row>
    <row r="1859" spans="1:21" x14ac:dyDescent="0.3">
      <c r="A1859" s="114">
        <v>10581</v>
      </c>
      <c r="B1859" s="114" t="s">
        <v>130</v>
      </c>
      <c r="C1859" s="114" t="s">
        <v>24</v>
      </c>
      <c r="D1859" s="114" t="s">
        <v>7212</v>
      </c>
      <c r="E1859" s="114" t="s">
        <v>7213</v>
      </c>
      <c r="F1859" s="115">
        <v>45399</v>
      </c>
      <c r="G1859" s="114" t="s">
        <v>1940</v>
      </c>
      <c r="H1859" s="116">
        <v>12329178</v>
      </c>
      <c r="I1859" s="116">
        <v>11096260</v>
      </c>
      <c r="J1859" s="116">
        <v>11712719</v>
      </c>
      <c r="K1859" s="116">
        <v>-616459</v>
      </c>
      <c r="L1859" s="116">
        <v>0</v>
      </c>
      <c r="M1859" s="116">
        <v>0</v>
      </c>
      <c r="N1859" s="116">
        <v>0</v>
      </c>
      <c r="O1859" s="116">
        <v>0</v>
      </c>
      <c r="P1859" s="116">
        <v>0</v>
      </c>
      <c r="Q1859" s="27" t="str">
        <f t="shared" si="397"/>
        <v>Registered</v>
      </c>
      <c r="R1859" s="94">
        <f t="shared" si="394"/>
        <v>0.89999998377831836</v>
      </c>
      <c r="S1859" s="95"/>
      <c r="T1859" s="117">
        <f t="shared" si="395"/>
        <v>0</v>
      </c>
      <c r="U1859" s="117">
        <f t="shared" si="396"/>
        <v>-616459</v>
      </c>
    </row>
    <row r="1860" spans="1:21" x14ac:dyDescent="0.3">
      <c r="A1860" s="114">
        <v>10596</v>
      </c>
      <c r="B1860" s="114" t="s">
        <v>130</v>
      </c>
      <c r="C1860" s="114" t="s">
        <v>24</v>
      </c>
      <c r="D1860" s="114" t="s">
        <v>9874</v>
      </c>
      <c r="E1860" s="114" t="s">
        <v>9875</v>
      </c>
      <c r="F1860" s="115">
        <v>45012</v>
      </c>
      <c r="G1860" s="114" t="s">
        <v>2164</v>
      </c>
      <c r="H1860" s="116">
        <v>7731243</v>
      </c>
      <c r="I1860" s="116">
        <v>6571555</v>
      </c>
      <c r="J1860" s="116">
        <v>7344679</v>
      </c>
      <c r="K1860" s="116">
        <v>-773124</v>
      </c>
      <c r="L1860" s="116">
        <v>0</v>
      </c>
      <c r="M1860" s="116">
        <v>0</v>
      </c>
      <c r="N1860" s="116">
        <v>0</v>
      </c>
      <c r="O1860" s="116">
        <v>0</v>
      </c>
      <c r="P1860" s="116">
        <v>0</v>
      </c>
      <c r="Q1860" s="27" t="str">
        <f t="shared" si="397"/>
        <v>Registered</v>
      </c>
      <c r="R1860" s="94">
        <f t="shared" ref="R1860:R1923" si="398">(I1860/H1860)</f>
        <v>0.849999799514774</v>
      </c>
      <c r="S1860" s="95"/>
      <c r="T1860" s="117">
        <f t="shared" si="395"/>
        <v>0</v>
      </c>
      <c r="U1860" s="117">
        <f t="shared" si="396"/>
        <v>-773124</v>
      </c>
    </row>
    <row r="1861" spans="1:21" x14ac:dyDescent="0.3">
      <c r="A1861" s="114">
        <v>10637</v>
      </c>
      <c r="B1861" s="114" t="s">
        <v>130</v>
      </c>
      <c r="C1861" s="114" t="s">
        <v>24</v>
      </c>
      <c r="D1861" s="114" t="s">
        <v>10051</v>
      </c>
      <c r="E1861" s="114" t="s">
        <v>10052</v>
      </c>
      <c r="F1861" s="115">
        <v>45686</v>
      </c>
      <c r="G1861" s="114" t="s">
        <v>3885</v>
      </c>
      <c r="H1861" s="116">
        <v>10138700</v>
      </c>
      <c r="I1861" s="116">
        <v>8110960</v>
      </c>
      <c r="J1861" s="116">
        <v>9212347</v>
      </c>
      <c r="K1861" s="116">
        <v>-1101387</v>
      </c>
      <c r="L1861" s="116">
        <v>0</v>
      </c>
      <c r="M1861" s="116">
        <v>0</v>
      </c>
      <c r="N1861" s="116">
        <v>0</v>
      </c>
      <c r="O1861" s="116">
        <v>0</v>
      </c>
      <c r="P1861" s="116">
        <v>0</v>
      </c>
      <c r="Q1861" s="27" t="str">
        <f t="shared" si="397"/>
        <v>Registered</v>
      </c>
      <c r="R1861" s="94">
        <f t="shared" si="398"/>
        <v>0.8</v>
      </c>
      <c r="S1861" s="95"/>
      <c r="T1861" s="117">
        <f t="shared" si="395"/>
        <v>0</v>
      </c>
      <c r="U1861" s="117">
        <f t="shared" si="396"/>
        <v>-1101387</v>
      </c>
    </row>
    <row r="1862" spans="1:21" x14ac:dyDescent="0.3">
      <c r="A1862" s="114">
        <v>10684</v>
      </c>
      <c r="B1862" s="114" t="s">
        <v>130</v>
      </c>
      <c r="C1862" s="114" t="s">
        <v>24</v>
      </c>
      <c r="D1862" s="114" t="s">
        <v>10104</v>
      </c>
      <c r="E1862" s="114" t="s">
        <v>10105</v>
      </c>
      <c r="F1862" s="115">
        <v>45686</v>
      </c>
      <c r="G1862" s="114" t="s">
        <v>4299</v>
      </c>
      <c r="H1862" s="116">
        <v>12819900</v>
      </c>
      <c r="I1862" s="116">
        <v>10896915</v>
      </c>
      <c r="J1862" s="116">
        <v>12819900</v>
      </c>
      <c r="K1862" s="116">
        <v>-1922985</v>
      </c>
      <c r="L1862" s="116">
        <v>0</v>
      </c>
      <c r="M1862" s="116">
        <v>0</v>
      </c>
      <c r="N1862" s="116">
        <v>0</v>
      </c>
      <c r="O1862" s="116">
        <v>0</v>
      </c>
      <c r="P1862" s="116">
        <v>0</v>
      </c>
      <c r="Q1862" s="27" t="str">
        <f t="shared" si="397"/>
        <v>Registered</v>
      </c>
      <c r="R1862" s="94">
        <f t="shared" si="398"/>
        <v>0.85</v>
      </c>
      <c r="S1862" s="95"/>
      <c r="T1862" s="117">
        <f t="shared" si="395"/>
        <v>0</v>
      </c>
      <c r="U1862" s="117">
        <f t="shared" si="396"/>
        <v>-1922985</v>
      </c>
    </row>
    <row r="1863" spans="1:21" s="101" customFormat="1" x14ac:dyDescent="0.3">
      <c r="A1863" s="99">
        <v>11017</v>
      </c>
      <c r="B1863" s="99" t="s">
        <v>130</v>
      </c>
      <c r="C1863" s="99" t="s">
        <v>24</v>
      </c>
      <c r="D1863" s="99" t="s">
        <v>1323</v>
      </c>
      <c r="E1863" s="99" t="s">
        <v>1324</v>
      </c>
      <c r="F1863" s="100">
        <v>46203</v>
      </c>
      <c r="G1863" s="99" t="s">
        <v>1898</v>
      </c>
      <c r="H1863" s="96">
        <v>13795401</v>
      </c>
      <c r="I1863" s="96">
        <v>0</v>
      </c>
      <c r="J1863" s="96"/>
      <c r="K1863" s="96">
        <f>I1863-J1863</f>
        <v>0</v>
      </c>
      <c r="L1863" s="97">
        <f>IF(AND($S1863&gt;=0,$S1863&lt;=30),$K1863,0)</f>
        <v>0</v>
      </c>
      <c r="M1863" s="97">
        <f>IF(AND($S1863&gt;=31,$S1863&lt;=60),$K1863,0)</f>
        <v>0</v>
      </c>
      <c r="N1863" s="97">
        <f>IF(AND($S1863&gt;=61,$S1863&lt;=90),$K1863,0)</f>
        <v>0</v>
      </c>
      <c r="O1863" s="97">
        <f>IF(AND($S1863&gt;=91,$S1863&lt;=120),$K1863,0)</f>
        <v>0</v>
      </c>
      <c r="P1863" s="98">
        <f>IF($S1863&gt;120,$K1863,0)</f>
        <v>0</v>
      </c>
      <c r="Q1863" s="101" t="str">
        <f t="shared" si="397"/>
        <v>Unregistered</v>
      </c>
      <c r="R1863" s="102">
        <v>0.85</v>
      </c>
      <c r="S1863" s="95">
        <f t="shared" ref="S1863" si="399">DATE(2026,6,30)-F1863</f>
        <v>0</v>
      </c>
    </row>
    <row r="1864" spans="1:21" x14ac:dyDescent="0.3">
      <c r="A1864" s="114">
        <v>221</v>
      </c>
      <c r="B1864" s="114" t="s">
        <v>1430</v>
      </c>
      <c r="C1864" s="114" t="s">
        <v>1904</v>
      </c>
      <c r="D1864" s="114" t="s">
        <v>2012</v>
      </c>
      <c r="E1864" s="114" t="s">
        <v>2013</v>
      </c>
      <c r="F1864" s="115">
        <v>45194</v>
      </c>
      <c r="G1864" s="114" t="s">
        <v>1932</v>
      </c>
      <c r="H1864" s="116">
        <v>8258929</v>
      </c>
      <c r="I1864" s="116">
        <v>6607143</v>
      </c>
      <c r="J1864" s="116">
        <v>4225200</v>
      </c>
      <c r="K1864" s="116">
        <v>2381943</v>
      </c>
      <c r="L1864" s="116">
        <v>0</v>
      </c>
      <c r="M1864" s="116">
        <v>0</v>
      </c>
      <c r="N1864" s="116">
        <v>0</v>
      </c>
      <c r="O1864" s="116">
        <v>0</v>
      </c>
      <c r="P1864" s="116">
        <v>2381943</v>
      </c>
      <c r="Q1864" s="27" t="str">
        <f t="shared" si="397"/>
        <v>Registered</v>
      </c>
      <c r="R1864" s="94">
        <f t="shared" si="398"/>
        <v>0.79999997578378501</v>
      </c>
      <c r="S1864" s="95"/>
      <c r="T1864" s="117">
        <f t="shared" ref="T1864:T1927" si="400">L1864+M1864+N1864+O1864+P1864</f>
        <v>2381943</v>
      </c>
      <c r="U1864" s="117">
        <f t="shared" ref="U1864:U1927" si="401">K1864-T1864</f>
        <v>0</v>
      </c>
    </row>
    <row r="1865" spans="1:21" x14ac:dyDescent="0.3">
      <c r="A1865" s="114">
        <v>383</v>
      </c>
      <c r="B1865" s="114" t="s">
        <v>1430</v>
      </c>
      <c r="C1865" s="114" t="s">
        <v>1904</v>
      </c>
      <c r="D1865" s="114" t="s">
        <v>2353</v>
      </c>
      <c r="E1865" s="114" t="s">
        <v>2354</v>
      </c>
      <c r="F1865" s="115">
        <v>45104</v>
      </c>
      <c r="G1865" s="114" t="s">
        <v>2355</v>
      </c>
      <c r="H1865" s="116">
        <v>12055800</v>
      </c>
      <c r="I1865" s="116">
        <v>9644640</v>
      </c>
      <c r="J1865" s="116">
        <v>8439060</v>
      </c>
      <c r="K1865" s="116">
        <v>1205580</v>
      </c>
      <c r="L1865" s="116">
        <v>0</v>
      </c>
      <c r="M1865" s="116">
        <v>0</v>
      </c>
      <c r="N1865" s="116">
        <v>0</v>
      </c>
      <c r="O1865" s="116">
        <v>0</v>
      </c>
      <c r="P1865" s="116">
        <v>1205580</v>
      </c>
      <c r="Q1865" s="27" t="str">
        <f t="shared" si="397"/>
        <v>Registered</v>
      </c>
      <c r="R1865" s="94">
        <f t="shared" si="398"/>
        <v>0.8</v>
      </c>
      <c r="S1865" s="95"/>
      <c r="T1865" s="117">
        <f t="shared" si="400"/>
        <v>1205580</v>
      </c>
      <c r="U1865" s="117">
        <f t="shared" si="401"/>
        <v>0</v>
      </c>
    </row>
    <row r="1866" spans="1:21" x14ac:dyDescent="0.3">
      <c r="A1866" s="114">
        <v>825</v>
      </c>
      <c r="B1866" s="114" t="s">
        <v>1430</v>
      </c>
      <c r="C1866" s="114" t="s">
        <v>1904</v>
      </c>
      <c r="D1866" s="114" t="s">
        <v>3614</v>
      </c>
      <c r="E1866" s="114" t="s">
        <v>3615</v>
      </c>
      <c r="F1866" s="115">
        <v>45472</v>
      </c>
      <c r="G1866" s="114" t="s">
        <v>3616</v>
      </c>
      <c r="H1866" s="116">
        <v>12106740</v>
      </c>
      <c r="I1866" s="116">
        <v>8474720</v>
      </c>
      <c r="J1866" s="116">
        <v>8270696</v>
      </c>
      <c r="K1866" s="116">
        <v>204024</v>
      </c>
      <c r="L1866" s="116">
        <v>0</v>
      </c>
      <c r="M1866" s="116">
        <v>0</v>
      </c>
      <c r="N1866" s="116">
        <v>0</v>
      </c>
      <c r="O1866" s="116">
        <v>0</v>
      </c>
      <c r="P1866" s="116">
        <v>204024</v>
      </c>
      <c r="Q1866" s="27" t="str">
        <f t="shared" si="397"/>
        <v>Registered</v>
      </c>
      <c r="R1866" s="94">
        <f t="shared" si="398"/>
        <v>0.70000016519723729</v>
      </c>
      <c r="S1866" s="95"/>
      <c r="T1866" s="117">
        <f t="shared" si="400"/>
        <v>204024</v>
      </c>
      <c r="U1866" s="117">
        <f t="shared" si="401"/>
        <v>0</v>
      </c>
    </row>
    <row r="1867" spans="1:21" x14ac:dyDescent="0.3">
      <c r="A1867" s="114">
        <v>1078</v>
      </c>
      <c r="B1867" s="114" t="s">
        <v>1430</v>
      </c>
      <c r="C1867" s="114" t="s">
        <v>1904</v>
      </c>
      <c r="D1867" s="114" t="s">
        <v>4785</v>
      </c>
      <c r="E1867" s="114" t="s">
        <v>4786</v>
      </c>
      <c r="F1867" s="115">
        <v>45107</v>
      </c>
      <c r="G1867" s="114" t="s">
        <v>2523</v>
      </c>
      <c r="H1867" s="116">
        <v>11596304</v>
      </c>
      <c r="I1867" s="116">
        <v>9277042</v>
      </c>
      <c r="J1867" s="116">
        <v>9235078</v>
      </c>
      <c r="K1867" s="116">
        <v>41964</v>
      </c>
      <c r="L1867" s="116">
        <v>0</v>
      </c>
      <c r="M1867" s="116">
        <v>0</v>
      </c>
      <c r="N1867" s="116">
        <v>0</v>
      </c>
      <c r="O1867" s="116">
        <v>0</v>
      </c>
      <c r="P1867" s="116">
        <v>41964</v>
      </c>
      <c r="Q1867" s="27" t="str">
        <f t="shared" si="397"/>
        <v>Registered</v>
      </c>
      <c r="R1867" s="94">
        <f t="shared" si="398"/>
        <v>0.79999989651875292</v>
      </c>
      <c r="S1867" s="95"/>
      <c r="T1867" s="117">
        <f t="shared" si="400"/>
        <v>41964</v>
      </c>
      <c r="U1867" s="117">
        <f t="shared" si="401"/>
        <v>0</v>
      </c>
    </row>
    <row r="1868" spans="1:21" x14ac:dyDescent="0.3">
      <c r="A1868" s="114">
        <v>1144</v>
      </c>
      <c r="B1868" s="114" t="s">
        <v>1430</v>
      </c>
      <c r="C1868" s="114" t="s">
        <v>1904</v>
      </c>
      <c r="D1868" s="114" t="s">
        <v>4855</v>
      </c>
      <c r="E1868" s="114" t="s">
        <v>4856</v>
      </c>
      <c r="F1868" s="115">
        <v>45131</v>
      </c>
      <c r="G1868" s="114" t="s">
        <v>4857</v>
      </c>
      <c r="H1868" s="116">
        <v>12053571</v>
      </c>
      <c r="I1868" s="116">
        <v>9642857</v>
      </c>
      <c r="J1868" s="116">
        <v>9642856</v>
      </c>
      <c r="K1868" s="116">
        <v>1</v>
      </c>
      <c r="L1868" s="116">
        <v>0</v>
      </c>
      <c r="M1868" s="116">
        <v>0</v>
      </c>
      <c r="N1868" s="116">
        <v>0</v>
      </c>
      <c r="O1868" s="116">
        <v>0</v>
      </c>
      <c r="P1868" s="116">
        <v>1</v>
      </c>
      <c r="Q1868" s="27" t="str">
        <f t="shared" si="397"/>
        <v>Registered</v>
      </c>
      <c r="R1868" s="94">
        <f t="shared" si="398"/>
        <v>0.80000001659259323</v>
      </c>
      <c r="S1868" s="95"/>
      <c r="T1868" s="117">
        <f t="shared" si="400"/>
        <v>1</v>
      </c>
      <c r="U1868" s="117">
        <f t="shared" si="401"/>
        <v>0</v>
      </c>
    </row>
    <row r="1869" spans="1:21" x14ac:dyDescent="0.3">
      <c r="A1869" s="114">
        <v>1149</v>
      </c>
      <c r="B1869" s="114" t="s">
        <v>1430</v>
      </c>
      <c r="C1869" s="114" t="s">
        <v>1904</v>
      </c>
      <c r="D1869" s="114" t="s">
        <v>4862</v>
      </c>
      <c r="E1869" s="114" t="s">
        <v>4863</v>
      </c>
      <c r="F1869" s="115">
        <v>45236</v>
      </c>
      <c r="G1869" s="114" t="s">
        <v>2979</v>
      </c>
      <c r="H1869" s="116">
        <v>8078451</v>
      </c>
      <c r="I1869" s="116">
        <v>6462762</v>
      </c>
      <c r="J1869" s="116">
        <v>6462761.0999999996</v>
      </c>
      <c r="K1869" s="116">
        <v>0.9</v>
      </c>
      <c r="L1869" s="116">
        <v>0</v>
      </c>
      <c r="M1869" s="116">
        <v>0</v>
      </c>
      <c r="N1869" s="116">
        <v>0</v>
      </c>
      <c r="O1869" s="116">
        <v>0</v>
      </c>
      <c r="P1869" s="116">
        <v>0.9</v>
      </c>
      <c r="Q1869" s="27" t="str">
        <f t="shared" si="397"/>
        <v>Registered</v>
      </c>
      <c r="R1869" s="94">
        <f t="shared" si="398"/>
        <v>0.80000014854332846</v>
      </c>
      <c r="S1869" s="95"/>
      <c r="T1869" s="117">
        <f t="shared" si="400"/>
        <v>0.9</v>
      </c>
      <c r="U1869" s="117">
        <f t="shared" si="401"/>
        <v>0</v>
      </c>
    </row>
    <row r="1870" spans="1:21" x14ac:dyDescent="0.3">
      <c r="A1870" s="114">
        <v>1185</v>
      </c>
      <c r="B1870" s="114" t="s">
        <v>1430</v>
      </c>
      <c r="C1870" s="114" t="s">
        <v>1904</v>
      </c>
      <c r="D1870" s="114" t="s">
        <v>4913</v>
      </c>
      <c r="E1870" s="114" t="s">
        <v>4914</v>
      </c>
      <c r="F1870" s="115">
        <v>45105</v>
      </c>
      <c r="G1870" s="114" t="s">
        <v>4901</v>
      </c>
      <c r="H1870" s="116">
        <v>8214286</v>
      </c>
      <c r="I1870" s="116">
        <v>6571428</v>
      </c>
      <c r="J1870" s="116">
        <v>6571427.5999999996</v>
      </c>
      <c r="K1870" s="116">
        <v>0.4</v>
      </c>
      <c r="L1870" s="116">
        <v>0</v>
      </c>
      <c r="M1870" s="116">
        <v>0</v>
      </c>
      <c r="N1870" s="116">
        <v>0</v>
      </c>
      <c r="O1870" s="116">
        <v>0</v>
      </c>
      <c r="P1870" s="116">
        <v>0.4</v>
      </c>
      <c r="Q1870" s="27" t="str">
        <f t="shared" si="397"/>
        <v>Registered</v>
      </c>
      <c r="R1870" s="94">
        <f t="shared" si="398"/>
        <v>0.79999990260869902</v>
      </c>
      <c r="S1870" s="95"/>
      <c r="T1870" s="117">
        <f t="shared" si="400"/>
        <v>0.4</v>
      </c>
      <c r="U1870" s="117">
        <f t="shared" si="401"/>
        <v>0</v>
      </c>
    </row>
    <row r="1871" spans="1:21" x14ac:dyDescent="0.3">
      <c r="A1871" s="114">
        <v>4862</v>
      </c>
      <c r="B1871" s="114" t="s">
        <v>1430</v>
      </c>
      <c r="C1871" s="114" t="s">
        <v>1904</v>
      </c>
      <c r="D1871" s="114" t="s">
        <v>5832</v>
      </c>
      <c r="E1871" s="114" t="s">
        <v>5833</v>
      </c>
      <c r="F1871" s="115">
        <v>45100</v>
      </c>
      <c r="G1871" s="114" t="s">
        <v>3753</v>
      </c>
      <c r="H1871" s="116">
        <v>8169643</v>
      </c>
      <c r="I1871" s="116">
        <v>6535715</v>
      </c>
      <c r="J1871" s="116">
        <v>6535715</v>
      </c>
      <c r="K1871" s="116">
        <v>0</v>
      </c>
      <c r="L1871" s="116">
        <v>0</v>
      </c>
      <c r="M1871" s="116">
        <v>0</v>
      </c>
      <c r="N1871" s="116">
        <v>0</v>
      </c>
      <c r="O1871" s="116">
        <v>0</v>
      </c>
      <c r="P1871" s="116">
        <v>0</v>
      </c>
      <c r="Q1871" s="27" t="str">
        <f t="shared" si="397"/>
        <v>Registered</v>
      </c>
      <c r="R1871" s="94">
        <f t="shared" si="398"/>
        <v>0.8000000734426217</v>
      </c>
      <c r="S1871" s="95"/>
      <c r="T1871" s="117">
        <f t="shared" si="400"/>
        <v>0</v>
      </c>
      <c r="U1871" s="117">
        <f t="shared" si="401"/>
        <v>0</v>
      </c>
    </row>
    <row r="1872" spans="1:21" x14ac:dyDescent="0.3">
      <c r="A1872" s="114">
        <v>4863</v>
      </c>
      <c r="B1872" s="114" t="s">
        <v>1430</v>
      </c>
      <c r="C1872" s="114" t="s">
        <v>1904</v>
      </c>
      <c r="D1872" s="114" t="s">
        <v>5834</v>
      </c>
      <c r="E1872" s="114" t="s">
        <v>5835</v>
      </c>
      <c r="F1872" s="115">
        <v>45146</v>
      </c>
      <c r="G1872" s="114" t="s">
        <v>5032</v>
      </c>
      <c r="H1872" s="116">
        <v>11970900</v>
      </c>
      <c r="I1872" s="116">
        <v>9576720</v>
      </c>
      <c r="J1872" s="116">
        <v>9576720</v>
      </c>
      <c r="K1872" s="116">
        <v>0</v>
      </c>
      <c r="L1872" s="116">
        <v>0</v>
      </c>
      <c r="M1872" s="116">
        <v>0</v>
      </c>
      <c r="N1872" s="116">
        <v>0</v>
      </c>
      <c r="O1872" s="116">
        <v>0</v>
      </c>
      <c r="P1872" s="116">
        <v>0</v>
      </c>
      <c r="Q1872" s="27" t="str">
        <f t="shared" si="397"/>
        <v>Registered</v>
      </c>
      <c r="R1872" s="94">
        <f t="shared" si="398"/>
        <v>0.8</v>
      </c>
      <c r="S1872" s="95"/>
      <c r="T1872" s="117">
        <f t="shared" si="400"/>
        <v>0</v>
      </c>
      <c r="U1872" s="117">
        <f t="shared" si="401"/>
        <v>0</v>
      </c>
    </row>
    <row r="1873" spans="1:21" x14ac:dyDescent="0.3">
      <c r="A1873" s="114">
        <v>4864</v>
      </c>
      <c r="B1873" s="114" t="s">
        <v>1430</v>
      </c>
      <c r="C1873" s="114" t="s">
        <v>1904</v>
      </c>
      <c r="D1873" s="114" t="s">
        <v>5836</v>
      </c>
      <c r="E1873" s="114" t="s">
        <v>5837</v>
      </c>
      <c r="F1873" s="115">
        <v>45090</v>
      </c>
      <c r="G1873" s="114" t="s">
        <v>5364</v>
      </c>
      <c r="H1873" s="116">
        <v>11611607</v>
      </c>
      <c r="I1873" s="116">
        <v>9289283</v>
      </c>
      <c r="J1873" s="116">
        <v>9289283</v>
      </c>
      <c r="K1873" s="116">
        <v>0</v>
      </c>
      <c r="L1873" s="116">
        <v>0</v>
      </c>
      <c r="M1873" s="116">
        <v>0</v>
      </c>
      <c r="N1873" s="116">
        <v>0</v>
      </c>
      <c r="O1873" s="116">
        <v>0</v>
      </c>
      <c r="P1873" s="116">
        <v>0</v>
      </c>
      <c r="Q1873" s="27" t="str">
        <f t="shared" si="397"/>
        <v>Registered</v>
      </c>
      <c r="R1873" s="94">
        <f t="shared" si="398"/>
        <v>0.79999977608611794</v>
      </c>
      <c r="S1873" s="95"/>
      <c r="T1873" s="117">
        <f t="shared" si="400"/>
        <v>0</v>
      </c>
      <c r="U1873" s="117">
        <f t="shared" si="401"/>
        <v>0</v>
      </c>
    </row>
    <row r="1874" spans="1:21" x14ac:dyDescent="0.3">
      <c r="A1874" s="114">
        <v>4865</v>
      </c>
      <c r="B1874" s="114" t="s">
        <v>1430</v>
      </c>
      <c r="C1874" s="114" t="s">
        <v>1904</v>
      </c>
      <c r="D1874" s="114" t="s">
        <v>5838</v>
      </c>
      <c r="E1874" s="114" t="s">
        <v>5839</v>
      </c>
      <c r="F1874" s="115">
        <v>45155</v>
      </c>
      <c r="G1874" s="114" t="s">
        <v>4873</v>
      </c>
      <c r="H1874" s="116">
        <v>12455357</v>
      </c>
      <c r="I1874" s="116">
        <v>9964285</v>
      </c>
      <c r="J1874" s="116">
        <v>9964285</v>
      </c>
      <c r="K1874" s="116">
        <v>0</v>
      </c>
      <c r="L1874" s="116">
        <v>0</v>
      </c>
      <c r="M1874" s="116">
        <v>0</v>
      </c>
      <c r="N1874" s="116">
        <v>0</v>
      </c>
      <c r="O1874" s="116">
        <v>0</v>
      </c>
      <c r="P1874" s="116">
        <v>0</v>
      </c>
      <c r="Q1874" s="27" t="str">
        <f t="shared" si="397"/>
        <v>Registered</v>
      </c>
      <c r="R1874" s="94">
        <f t="shared" si="398"/>
        <v>0.79999995182795647</v>
      </c>
      <c r="S1874" s="95"/>
      <c r="T1874" s="117">
        <f t="shared" si="400"/>
        <v>0</v>
      </c>
      <c r="U1874" s="117">
        <f t="shared" si="401"/>
        <v>0</v>
      </c>
    </row>
    <row r="1875" spans="1:21" x14ac:dyDescent="0.3">
      <c r="A1875" s="114">
        <v>4866</v>
      </c>
      <c r="B1875" s="114" t="s">
        <v>1430</v>
      </c>
      <c r="C1875" s="114" t="s">
        <v>1904</v>
      </c>
      <c r="D1875" s="114" t="s">
        <v>5840</v>
      </c>
      <c r="E1875" s="114" t="s">
        <v>5841</v>
      </c>
      <c r="F1875" s="115">
        <v>45124</v>
      </c>
      <c r="G1875" s="114" t="s">
        <v>2619</v>
      </c>
      <c r="H1875" s="116">
        <v>8022147</v>
      </c>
      <c r="I1875" s="116">
        <v>6417718</v>
      </c>
      <c r="J1875" s="116">
        <v>6417718</v>
      </c>
      <c r="K1875" s="116">
        <v>0</v>
      </c>
      <c r="L1875" s="116">
        <v>0</v>
      </c>
      <c r="M1875" s="116">
        <v>0</v>
      </c>
      <c r="N1875" s="116">
        <v>0</v>
      </c>
      <c r="O1875" s="116">
        <v>0</v>
      </c>
      <c r="P1875" s="116">
        <v>0</v>
      </c>
      <c r="Q1875" s="27" t="str">
        <f t="shared" si="397"/>
        <v>Registered</v>
      </c>
      <c r="R1875" s="94">
        <f t="shared" si="398"/>
        <v>0.80000004986196338</v>
      </c>
      <c r="S1875" s="95"/>
      <c r="T1875" s="117">
        <f t="shared" si="400"/>
        <v>0</v>
      </c>
      <c r="U1875" s="117">
        <f t="shared" si="401"/>
        <v>0</v>
      </c>
    </row>
    <row r="1876" spans="1:21" x14ac:dyDescent="0.3">
      <c r="A1876" s="114">
        <v>4867</v>
      </c>
      <c r="B1876" s="114" t="s">
        <v>1430</v>
      </c>
      <c r="C1876" s="114" t="s">
        <v>1904</v>
      </c>
      <c r="D1876" s="114" t="s">
        <v>5842</v>
      </c>
      <c r="E1876" s="114" t="s">
        <v>5843</v>
      </c>
      <c r="F1876" s="115">
        <v>45096</v>
      </c>
      <c r="G1876" s="114" t="s">
        <v>5179</v>
      </c>
      <c r="H1876" s="116">
        <v>8169643</v>
      </c>
      <c r="I1876" s="116">
        <v>6535715</v>
      </c>
      <c r="J1876" s="116">
        <v>6535715</v>
      </c>
      <c r="K1876" s="116">
        <v>0</v>
      </c>
      <c r="L1876" s="116">
        <v>0</v>
      </c>
      <c r="M1876" s="116">
        <v>0</v>
      </c>
      <c r="N1876" s="116">
        <v>0</v>
      </c>
      <c r="O1876" s="116">
        <v>0</v>
      </c>
      <c r="P1876" s="116">
        <v>0</v>
      </c>
      <c r="Q1876" s="27" t="str">
        <f t="shared" si="397"/>
        <v>Registered</v>
      </c>
      <c r="R1876" s="94">
        <f t="shared" si="398"/>
        <v>0.8000000734426217</v>
      </c>
      <c r="S1876" s="95"/>
      <c r="T1876" s="117">
        <f t="shared" si="400"/>
        <v>0</v>
      </c>
      <c r="U1876" s="117">
        <f t="shared" si="401"/>
        <v>0</v>
      </c>
    </row>
    <row r="1877" spans="1:21" x14ac:dyDescent="0.3">
      <c r="A1877" s="114">
        <v>4868</v>
      </c>
      <c r="B1877" s="114" t="s">
        <v>1430</v>
      </c>
      <c r="C1877" s="114" t="s">
        <v>1904</v>
      </c>
      <c r="D1877" s="114" t="s">
        <v>5844</v>
      </c>
      <c r="E1877" s="114" t="s">
        <v>5393</v>
      </c>
      <c r="F1877" s="115">
        <v>45096</v>
      </c>
      <c r="G1877" s="114" t="s">
        <v>2619</v>
      </c>
      <c r="H1877" s="116">
        <v>11546400</v>
      </c>
      <c r="I1877" s="116">
        <v>9237120</v>
      </c>
      <c r="J1877" s="116">
        <v>9237120</v>
      </c>
      <c r="K1877" s="116">
        <v>0</v>
      </c>
      <c r="L1877" s="116">
        <v>0</v>
      </c>
      <c r="M1877" s="116">
        <v>0</v>
      </c>
      <c r="N1877" s="116">
        <v>0</v>
      </c>
      <c r="O1877" s="116">
        <v>0</v>
      </c>
      <c r="P1877" s="116">
        <v>0</v>
      </c>
      <c r="Q1877" s="27" t="str">
        <f t="shared" si="397"/>
        <v>Registered</v>
      </c>
      <c r="R1877" s="94">
        <f t="shared" si="398"/>
        <v>0.8</v>
      </c>
      <c r="S1877" s="95"/>
      <c r="T1877" s="117">
        <f t="shared" si="400"/>
        <v>0</v>
      </c>
      <c r="U1877" s="117">
        <f t="shared" si="401"/>
        <v>0</v>
      </c>
    </row>
    <row r="1878" spans="1:21" x14ac:dyDescent="0.3">
      <c r="A1878" s="114">
        <v>4869</v>
      </c>
      <c r="B1878" s="114" t="s">
        <v>1430</v>
      </c>
      <c r="C1878" s="114" t="s">
        <v>1904</v>
      </c>
      <c r="D1878" s="114" t="s">
        <v>5845</v>
      </c>
      <c r="E1878" s="114" t="s">
        <v>5846</v>
      </c>
      <c r="F1878" s="115">
        <v>45131</v>
      </c>
      <c r="G1878" s="114" t="s">
        <v>2960</v>
      </c>
      <c r="H1878" s="116">
        <v>11974107</v>
      </c>
      <c r="I1878" s="116">
        <v>9579282</v>
      </c>
      <c r="J1878" s="116">
        <v>9579282</v>
      </c>
      <c r="K1878" s="116">
        <v>0</v>
      </c>
      <c r="L1878" s="116">
        <v>0</v>
      </c>
      <c r="M1878" s="116">
        <v>0</v>
      </c>
      <c r="N1878" s="116">
        <v>0</v>
      </c>
      <c r="O1878" s="116">
        <v>0</v>
      </c>
      <c r="P1878" s="116">
        <v>0</v>
      </c>
      <c r="Q1878" s="27" t="str">
        <f t="shared" si="397"/>
        <v>Registered</v>
      </c>
      <c r="R1878" s="94">
        <f t="shared" si="398"/>
        <v>0.79999969935127524</v>
      </c>
      <c r="S1878" s="95"/>
      <c r="T1878" s="117">
        <f t="shared" si="400"/>
        <v>0</v>
      </c>
      <c r="U1878" s="117">
        <f t="shared" si="401"/>
        <v>0</v>
      </c>
    </row>
    <row r="1879" spans="1:21" x14ac:dyDescent="0.3">
      <c r="A1879" s="114">
        <v>4870</v>
      </c>
      <c r="B1879" s="114" t="s">
        <v>1430</v>
      </c>
      <c r="C1879" s="114" t="s">
        <v>1904</v>
      </c>
      <c r="D1879" s="114" t="s">
        <v>5847</v>
      </c>
      <c r="E1879" s="114" t="s">
        <v>5848</v>
      </c>
      <c r="F1879" s="115">
        <v>45155</v>
      </c>
      <c r="G1879" s="114" t="s">
        <v>3024</v>
      </c>
      <c r="H1879" s="116">
        <v>8258929</v>
      </c>
      <c r="I1879" s="116">
        <v>6194197</v>
      </c>
      <c r="J1879" s="116">
        <v>6194197</v>
      </c>
      <c r="K1879" s="116">
        <v>0</v>
      </c>
      <c r="L1879" s="116">
        <v>0</v>
      </c>
      <c r="M1879" s="116">
        <v>0</v>
      </c>
      <c r="N1879" s="116">
        <v>0</v>
      </c>
      <c r="O1879" s="116">
        <v>0</v>
      </c>
      <c r="P1879" s="116">
        <v>0</v>
      </c>
      <c r="Q1879" s="27" t="str">
        <f t="shared" si="397"/>
        <v>Registered</v>
      </c>
      <c r="R1879" s="94">
        <f t="shared" si="398"/>
        <v>0.75000003027026874</v>
      </c>
      <c r="S1879" s="95"/>
      <c r="T1879" s="117">
        <f t="shared" si="400"/>
        <v>0</v>
      </c>
      <c r="U1879" s="117">
        <f t="shared" si="401"/>
        <v>0</v>
      </c>
    </row>
    <row r="1880" spans="1:21" x14ac:dyDescent="0.3">
      <c r="A1880" s="114">
        <v>4871</v>
      </c>
      <c r="B1880" s="114" t="s">
        <v>1430</v>
      </c>
      <c r="C1880" s="114" t="s">
        <v>1904</v>
      </c>
      <c r="D1880" s="114" t="s">
        <v>5849</v>
      </c>
      <c r="E1880" s="114" t="s">
        <v>5850</v>
      </c>
      <c r="F1880" s="115">
        <v>45176</v>
      </c>
      <c r="G1880" s="114" t="s">
        <v>4898</v>
      </c>
      <c r="H1880" s="116">
        <v>8169640</v>
      </c>
      <c r="I1880" s="116">
        <v>6535711</v>
      </c>
      <c r="J1880" s="116">
        <v>6535711</v>
      </c>
      <c r="K1880" s="116">
        <v>0</v>
      </c>
      <c r="L1880" s="116">
        <v>0</v>
      </c>
      <c r="M1880" s="116">
        <v>0</v>
      </c>
      <c r="N1880" s="116">
        <v>0</v>
      </c>
      <c r="O1880" s="116">
        <v>0</v>
      </c>
      <c r="P1880" s="116">
        <v>0</v>
      </c>
      <c r="Q1880" s="27" t="str">
        <f t="shared" si="397"/>
        <v>Registered</v>
      </c>
      <c r="R1880" s="94">
        <f t="shared" si="398"/>
        <v>0.79999987759558566</v>
      </c>
      <c r="S1880" s="95"/>
      <c r="T1880" s="117">
        <f t="shared" si="400"/>
        <v>0</v>
      </c>
      <c r="U1880" s="117">
        <f t="shared" si="401"/>
        <v>0</v>
      </c>
    </row>
    <row r="1881" spans="1:21" x14ac:dyDescent="0.3">
      <c r="A1881" s="114">
        <v>4872</v>
      </c>
      <c r="B1881" s="114" t="s">
        <v>1430</v>
      </c>
      <c r="C1881" s="114" t="s">
        <v>1904</v>
      </c>
      <c r="D1881" s="114" t="s">
        <v>5851</v>
      </c>
      <c r="E1881" s="114" t="s">
        <v>5852</v>
      </c>
      <c r="F1881" s="115">
        <v>45097</v>
      </c>
      <c r="G1881" s="114" t="s">
        <v>2619</v>
      </c>
      <c r="H1881" s="116">
        <v>11546400</v>
      </c>
      <c r="I1881" s="116">
        <v>9237120</v>
      </c>
      <c r="J1881" s="116">
        <v>9237120</v>
      </c>
      <c r="K1881" s="116">
        <v>0</v>
      </c>
      <c r="L1881" s="116">
        <v>0</v>
      </c>
      <c r="M1881" s="116">
        <v>0</v>
      </c>
      <c r="N1881" s="116">
        <v>0</v>
      </c>
      <c r="O1881" s="116">
        <v>0</v>
      </c>
      <c r="P1881" s="116">
        <v>0</v>
      </c>
      <c r="Q1881" s="27" t="str">
        <f t="shared" si="397"/>
        <v>Registered</v>
      </c>
      <c r="R1881" s="94">
        <f t="shared" si="398"/>
        <v>0.8</v>
      </c>
      <c r="S1881" s="95"/>
      <c r="T1881" s="117">
        <f t="shared" si="400"/>
        <v>0</v>
      </c>
      <c r="U1881" s="117">
        <f t="shared" si="401"/>
        <v>0</v>
      </c>
    </row>
    <row r="1882" spans="1:21" x14ac:dyDescent="0.3">
      <c r="A1882" s="114">
        <v>4873</v>
      </c>
      <c r="B1882" s="114" t="s">
        <v>1430</v>
      </c>
      <c r="C1882" s="114" t="s">
        <v>1904</v>
      </c>
      <c r="D1882" s="114" t="s">
        <v>5853</v>
      </c>
      <c r="E1882" s="114" t="s">
        <v>5854</v>
      </c>
      <c r="F1882" s="115">
        <v>45142</v>
      </c>
      <c r="G1882" s="114" t="s">
        <v>2008</v>
      </c>
      <c r="H1882" s="116">
        <v>12465180</v>
      </c>
      <c r="I1882" s="116">
        <v>9348885</v>
      </c>
      <c r="J1882" s="116">
        <v>9348885</v>
      </c>
      <c r="K1882" s="116">
        <v>0</v>
      </c>
      <c r="L1882" s="116">
        <v>0</v>
      </c>
      <c r="M1882" s="116">
        <v>0</v>
      </c>
      <c r="N1882" s="116">
        <v>0</v>
      </c>
      <c r="O1882" s="116">
        <v>0</v>
      </c>
      <c r="P1882" s="116">
        <v>0</v>
      </c>
      <c r="Q1882" s="27" t="str">
        <f t="shared" si="397"/>
        <v>Registered</v>
      </c>
      <c r="R1882" s="94">
        <f t="shared" si="398"/>
        <v>0.75</v>
      </c>
      <c r="S1882" s="95"/>
      <c r="T1882" s="117">
        <f t="shared" si="400"/>
        <v>0</v>
      </c>
      <c r="U1882" s="117">
        <f t="shared" si="401"/>
        <v>0</v>
      </c>
    </row>
    <row r="1883" spans="1:21" x14ac:dyDescent="0.3">
      <c r="A1883" s="114">
        <v>4874</v>
      </c>
      <c r="B1883" s="114" t="s">
        <v>1430</v>
      </c>
      <c r="C1883" s="114" t="s">
        <v>1904</v>
      </c>
      <c r="D1883" s="114" t="s">
        <v>5855</v>
      </c>
      <c r="E1883" s="114" t="s">
        <v>5856</v>
      </c>
      <c r="F1883" s="115">
        <v>45097</v>
      </c>
      <c r="G1883" s="114" t="s">
        <v>2921</v>
      </c>
      <c r="H1883" s="116">
        <v>8393435</v>
      </c>
      <c r="I1883" s="116">
        <v>6714748</v>
      </c>
      <c r="J1883" s="116">
        <v>6714748</v>
      </c>
      <c r="K1883" s="116">
        <v>0</v>
      </c>
      <c r="L1883" s="116">
        <v>0</v>
      </c>
      <c r="M1883" s="116">
        <v>0</v>
      </c>
      <c r="N1883" s="116">
        <v>0</v>
      </c>
      <c r="O1883" s="116">
        <v>0</v>
      </c>
      <c r="P1883" s="116">
        <v>0</v>
      </c>
      <c r="Q1883" s="27" t="str">
        <f t="shared" si="397"/>
        <v>Registered</v>
      </c>
      <c r="R1883" s="94">
        <f t="shared" si="398"/>
        <v>0.8</v>
      </c>
      <c r="S1883" s="95"/>
      <c r="T1883" s="117">
        <f t="shared" si="400"/>
        <v>0</v>
      </c>
      <c r="U1883" s="117">
        <f t="shared" si="401"/>
        <v>0</v>
      </c>
    </row>
    <row r="1884" spans="1:21" x14ac:dyDescent="0.3">
      <c r="A1884" s="114">
        <v>4875</v>
      </c>
      <c r="B1884" s="114" t="s">
        <v>1430</v>
      </c>
      <c r="C1884" s="114" t="s">
        <v>1904</v>
      </c>
      <c r="D1884" s="114" t="s">
        <v>5857</v>
      </c>
      <c r="E1884" s="114" t="s">
        <v>5858</v>
      </c>
      <c r="F1884" s="115">
        <v>45100</v>
      </c>
      <c r="G1884" s="114" t="s">
        <v>3039</v>
      </c>
      <c r="H1884" s="116">
        <v>11546400</v>
      </c>
      <c r="I1884" s="116">
        <v>9237120</v>
      </c>
      <c r="J1884" s="116">
        <v>9237120</v>
      </c>
      <c r="K1884" s="116">
        <v>0</v>
      </c>
      <c r="L1884" s="116">
        <v>0</v>
      </c>
      <c r="M1884" s="116">
        <v>0</v>
      </c>
      <c r="N1884" s="116">
        <v>0</v>
      </c>
      <c r="O1884" s="116">
        <v>0</v>
      </c>
      <c r="P1884" s="116">
        <v>0</v>
      </c>
      <c r="Q1884" s="27" t="str">
        <f t="shared" si="397"/>
        <v>Registered</v>
      </c>
      <c r="R1884" s="94">
        <f t="shared" si="398"/>
        <v>0.8</v>
      </c>
      <c r="S1884" s="95"/>
      <c r="T1884" s="117">
        <f t="shared" si="400"/>
        <v>0</v>
      </c>
      <c r="U1884" s="117">
        <f t="shared" si="401"/>
        <v>0</v>
      </c>
    </row>
    <row r="1885" spans="1:21" x14ac:dyDescent="0.3">
      <c r="A1885" s="114">
        <v>4876</v>
      </c>
      <c r="B1885" s="114" t="s">
        <v>1430</v>
      </c>
      <c r="C1885" s="114" t="s">
        <v>1904</v>
      </c>
      <c r="D1885" s="114" t="s">
        <v>5859</v>
      </c>
      <c r="E1885" s="114" t="s">
        <v>5860</v>
      </c>
      <c r="F1885" s="115">
        <v>45107</v>
      </c>
      <c r="G1885" s="114" t="s">
        <v>3591</v>
      </c>
      <c r="H1885" s="116">
        <v>12633929</v>
      </c>
      <c r="I1885" s="116">
        <v>9475447</v>
      </c>
      <c r="J1885" s="116">
        <v>9475447</v>
      </c>
      <c r="K1885" s="116">
        <v>0</v>
      </c>
      <c r="L1885" s="116">
        <v>0</v>
      </c>
      <c r="M1885" s="116">
        <v>0</v>
      </c>
      <c r="N1885" s="116">
        <v>0</v>
      </c>
      <c r="O1885" s="116">
        <v>0</v>
      </c>
      <c r="P1885" s="116">
        <v>0</v>
      </c>
      <c r="Q1885" s="27" t="str">
        <f t="shared" si="397"/>
        <v>Registered</v>
      </c>
      <c r="R1885" s="94">
        <f t="shared" si="398"/>
        <v>0.75000001978798514</v>
      </c>
      <c r="S1885" s="95"/>
      <c r="T1885" s="117">
        <f t="shared" si="400"/>
        <v>0</v>
      </c>
      <c r="U1885" s="117">
        <f t="shared" si="401"/>
        <v>0</v>
      </c>
    </row>
    <row r="1886" spans="1:21" x14ac:dyDescent="0.3">
      <c r="A1886" s="114">
        <v>4877</v>
      </c>
      <c r="B1886" s="114" t="s">
        <v>1430</v>
      </c>
      <c r="C1886" s="114" t="s">
        <v>1904</v>
      </c>
      <c r="D1886" s="114" t="s">
        <v>5861</v>
      </c>
      <c r="E1886" s="114" t="s">
        <v>5862</v>
      </c>
      <c r="F1886" s="115">
        <v>45138</v>
      </c>
      <c r="G1886" s="114" t="s">
        <v>4959</v>
      </c>
      <c r="H1886" s="116">
        <v>8269650</v>
      </c>
      <c r="I1886" s="116">
        <v>6202239</v>
      </c>
      <c r="J1886" s="116">
        <v>6202239</v>
      </c>
      <c r="K1886" s="116">
        <v>0</v>
      </c>
      <c r="L1886" s="116">
        <v>0</v>
      </c>
      <c r="M1886" s="116">
        <v>0</v>
      </c>
      <c r="N1886" s="116">
        <v>0</v>
      </c>
      <c r="O1886" s="116">
        <v>0</v>
      </c>
      <c r="P1886" s="116">
        <v>0</v>
      </c>
      <c r="Q1886" s="27" t="str">
        <f t="shared" si="397"/>
        <v>Registered</v>
      </c>
      <c r="R1886" s="94">
        <f t="shared" si="398"/>
        <v>0.75000018138615299</v>
      </c>
      <c r="S1886" s="95"/>
      <c r="T1886" s="117">
        <f t="shared" si="400"/>
        <v>0</v>
      </c>
      <c r="U1886" s="117">
        <f t="shared" si="401"/>
        <v>0</v>
      </c>
    </row>
    <row r="1887" spans="1:21" x14ac:dyDescent="0.3">
      <c r="A1887" s="114">
        <v>4878</v>
      </c>
      <c r="B1887" s="114" t="s">
        <v>1430</v>
      </c>
      <c r="C1887" s="114" t="s">
        <v>1904</v>
      </c>
      <c r="D1887" s="114" t="s">
        <v>5863</v>
      </c>
      <c r="E1887" s="114" t="s">
        <v>5864</v>
      </c>
      <c r="F1887" s="115">
        <v>45096</v>
      </c>
      <c r="G1887" s="114" t="s">
        <v>5032</v>
      </c>
      <c r="H1887" s="116">
        <v>8080357</v>
      </c>
      <c r="I1887" s="116">
        <v>6464285</v>
      </c>
      <c r="J1887" s="116">
        <v>6464285</v>
      </c>
      <c r="K1887" s="116">
        <v>0</v>
      </c>
      <c r="L1887" s="116">
        <v>0</v>
      </c>
      <c r="M1887" s="116">
        <v>0</v>
      </c>
      <c r="N1887" s="116">
        <v>0</v>
      </c>
      <c r="O1887" s="116">
        <v>0</v>
      </c>
      <c r="P1887" s="116">
        <v>0</v>
      </c>
      <c r="Q1887" s="27" t="str">
        <f t="shared" si="397"/>
        <v>Registered</v>
      </c>
      <c r="R1887" s="94">
        <f t="shared" si="398"/>
        <v>0.79999992574585499</v>
      </c>
      <c r="S1887" s="95"/>
      <c r="T1887" s="117">
        <f t="shared" si="400"/>
        <v>0</v>
      </c>
      <c r="U1887" s="117">
        <f t="shared" si="401"/>
        <v>0</v>
      </c>
    </row>
    <row r="1888" spans="1:21" x14ac:dyDescent="0.3">
      <c r="A1888" s="114">
        <v>4879</v>
      </c>
      <c r="B1888" s="114" t="s">
        <v>1430</v>
      </c>
      <c r="C1888" s="114" t="s">
        <v>1904</v>
      </c>
      <c r="D1888" s="114" t="s">
        <v>5865</v>
      </c>
      <c r="E1888" s="114" t="s">
        <v>5866</v>
      </c>
      <c r="F1888" s="115">
        <v>45155</v>
      </c>
      <c r="G1888" s="114" t="s">
        <v>3567</v>
      </c>
      <c r="H1888" s="116">
        <v>12008929</v>
      </c>
      <c r="I1888" s="116">
        <v>9006697</v>
      </c>
      <c r="J1888" s="116">
        <v>9006697</v>
      </c>
      <c r="K1888" s="116">
        <v>0</v>
      </c>
      <c r="L1888" s="116">
        <v>0</v>
      </c>
      <c r="M1888" s="116">
        <v>0</v>
      </c>
      <c r="N1888" s="116">
        <v>0</v>
      </c>
      <c r="O1888" s="116">
        <v>0</v>
      </c>
      <c r="P1888" s="116">
        <v>0</v>
      </c>
      <c r="Q1888" s="27" t="str">
        <f t="shared" si="397"/>
        <v>Registered</v>
      </c>
      <c r="R1888" s="94">
        <f t="shared" si="398"/>
        <v>0.75000002081784312</v>
      </c>
      <c r="S1888" s="95"/>
      <c r="T1888" s="117">
        <f t="shared" si="400"/>
        <v>0</v>
      </c>
      <c r="U1888" s="117">
        <f t="shared" si="401"/>
        <v>0</v>
      </c>
    </row>
    <row r="1889" spans="1:21" x14ac:dyDescent="0.3">
      <c r="A1889" s="114">
        <v>4880</v>
      </c>
      <c r="B1889" s="114" t="s">
        <v>1430</v>
      </c>
      <c r="C1889" s="114" t="s">
        <v>1904</v>
      </c>
      <c r="D1889" s="114" t="s">
        <v>5867</v>
      </c>
      <c r="E1889" s="114" t="s">
        <v>5868</v>
      </c>
      <c r="F1889" s="115">
        <v>45127</v>
      </c>
      <c r="G1889" s="114" t="s">
        <v>3442</v>
      </c>
      <c r="H1889" s="116">
        <v>8281380</v>
      </c>
      <c r="I1889" s="116">
        <v>6211035</v>
      </c>
      <c r="J1889" s="116">
        <v>6211035</v>
      </c>
      <c r="K1889" s="116">
        <v>0</v>
      </c>
      <c r="L1889" s="116">
        <v>0</v>
      </c>
      <c r="M1889" s="116">
        <v>0</v>
      </c>
      <c r="N1889" s="116">
        <v>0</v>
      </c>
      <c r="O1889" s="116">
        <v>0</v>
      </c>
      <c r="P1889" s="116">
        <v>0</v>
      </c>
      <c r="Q1889" s="27" t="str">
        <f t="shared" si="397"/>
        <v>Registered</v>
      </c>
      <c r="R1889" s="94">
        <f t="shared" si="398"/>
        <v>0.75</v>
      </c>
      <c r="S1889" s="95"/>
      <c r="T1889" s="117">
        <f t="shared" si="400"/>
        <v>0</v>
      </c>
      <c r="U1889" s="117">
        <f t="shared" si="401"/>
        <v>0</v>
      </c>
    </row>
    <row r="1890" spans="1:21" x14ac:dyDescent="0.3">
      <c r="A1890" s="114">
        <v>4881</v>
      </c>
      <c r="B1890" s="114" t="s">
        <v>1430</v>
      </c>
      <c r="C1890" s="114" t="s">
        <v>1904</v>
      </c>
      <c r="D1890" s="114" t="s">
        <v>5869</v>
      </c>
      <c r="E1890" s="114" t="s">
        <v>5870</v>
      </c>
      <c r="F1890" s="115">
        <v>45240</v>
      </c>
      <c r="G1890" s="114" t="s">
        <v>5379</v>
      </c>
      <c r="H1890" s="116">
        <v>8562900</v>
      </c>
      <c r="I1890" s="116">
        <v>6850320</v>
      </c>
      <c r="J1890" s="116">
        <v>6850320</v>
      </c>
      <c r="K1890" s="116">
        <v>0</v>
      </c>
      <c r="L1890" s="116">
        <v>0</v>
      </c>
      <c r="M1890" s="116">
        <v>0</v>
      </c>
      <c r="N1890" s="116">
        <v>0</v>
      </c>
      <c r="O1890" s="116">
        <v>0</v>
      </c>
      <c r="P1890" s="116">
        <v>0</v>
      </c>
      <c r="Q1890" s="27" t="str">
        <f t="shared" si="397"/>
        <v>Registered</v>
      </c>
      <c r="R1890" s="94">
        <f t="shared" si="398"/>
        <v>0.8</v>
      </c>
      <c r="S1890" s="95"/>
      <c r="T1890" s="117">
        <f t="shared" si="400"/>
        <v>0</v>
      </c>
      <c r="U1890" s="117">
        <f t="shared" si="401"/>
        <v>0</v>
      </c>
    </row>
    <row r="1891" spans="1:21" x14ac:dyDescent="0.3">
      <c r="A1891" s="114">
        <v>4882</v>
      </c>
      <c r="B1891" s="114" t="s">
        <v>1430</v>
      </c>
      <c r="C1891" s="114" t="s">
        <v>1904</v>
      </c>
      <c r="D1891" s="114" t="s">
        <v>5871</v>
      </c>
      <c r="E1891" s="114" t="s">
        <v>5872</v>
      </c>
      <c r="F1891" s="115">
        <v>45107</v>
      </c>
      <c r="G1891" s="114" t="s">
        <v>3039</v>
      </c>
      <c r="H1891" s="116">
        <v>12366071</v>
      </c>
      <c r="I1891" s="116">
        <v>9892857</v>
      </c>
      <c r="J1891" s="116">
        <v>9892857</v>
      </c>
      <c r="K1891" s="116">
        <v>0</v>
      </c>
      <c r="L1891" s="116">
        <v>0</v>
      </c>
      <c r="M1891" s="116">
        <v>0</v>
      </c>
      <c r="N1891" s="116">
        <v>0</v>
      </c>
      <c r="O1891" s="116">
        <v>0</v>
      </c>
      <c r="P1891" s="116">
        <v>0</v>
      </c>
      <c r="Q1891" s="27" t="str">
        <f t="shared" si="397"/>
        <v>Registered</v>
      </c>
      <c r="R1891" s="94">
        <f t="shared" si="398"/>
        <v>0.80000001617328576</v>
      </c>
      <c r="S1891" s="95"/>
      <c r="T1891" s="117">
        <f t="shared" si="400"/>
        <v>0</v>
      </c>
      <c r="U1891" s="117">
        <f t="shared" si="401"/>
        <v>0</v>
      </c>
    </row>
    <row r="1892" spans="1:21" x14ac:dyDescent="0.3">
      <c r="A1892" s="114">
        <v>4883</v>
      </c>
      <c r="B1892" s="114" t="s">
        <v>1430</v>
      </c>
      <c r="C1892" s="114" t="s">
        <v>1904</v>
      </c>
      <c r="D1892" s="114" t="s">
        <v>5873</v>
      </c>
      <c r="E1892" s="114" t="s">
        <v>5874</v>
      </c>
      <c r="F1892" s="115">
        <v>45159</v>
      </c>
      <c r="G1892" s="114" t="s">
        <v>5185</v>
      </c>
      <c r="H1892" s="116">
        <v>8169643</v>
      </c>
      <c r="I1892" s="116">
        <v>6127233</v>
      </c>
      <c r="J1892" s="116">
        <v>6127233</v>
      </c>
      <c r="K1892" s="116">
        <v>0</v>
      </c>
      <c r="L1892" s="116">
        <v>0</v>
      </c>
      <c r="M1892" s="116">
        <v>0</v>
      </c>
      <c r="N1892" s="116">
        <v>0</v>
      </c>
      <c r="O1892" s="116">
        <v>0</v>
      </c>
      <c r="P1892" s="116">
        <v>0</v>
      </c>
      <c r="Q1892" s="27" t="str">
        <f t="shared" si="397"/>
        <v>Registered</v>
      </c>
      <c r="R1892" s="94">
        <f t="shared" si="398"/>
        <v>0.75000009180327709</v>
      </c>
      <c r="S1892" s="95"/>
      <c r="T1892" s="117">
        <f t="shared" si="400"/>
        <v>0</v>
      </c>
      <c r="U1892" s="117">
        <f t="shared" si="401"/>
        <v>0</v>
      </c>
    </row>
    <row r="1893" spans="1:21" x14ac:dyDescent="0.3">
      <c r="A1893" s="114">
        <v>4884</v>
      </c>
      <c r="B1893" s="114" t="s">
        <v>1430</v>
      </c>
      <c r="C1893" s="114" t="s">
        <v>1904</v>
      </c>
      <c r="D1893" s="114" t="s">
        <v>5875</v>
      </c>
      <c r="E1893" s="114" t="s">
        <v>5876</v>
      </c>
      <c r="F1893" s="115">
        <v>45105</v>
      </c>
      <c r="G1893" s="114" t="s">
        <v>5877</v>
      </c>
      <c r="H1893" s="116">
        <v>7991071</v>
      </c>
      <c r="I1893" s="116">
        <v>6392857</v>
      </c>
      <c r="J1893" s="116">
        <v>6392857</v>
      </c>
      <c r="K1893" s="116">
        <v>0</v>
      </c>
      <c r="L1893" s="116">
        <v>0</v>
      </c>
      <c r="M1893" s="116">
        <v>0</v>
      </c>
      <c r="N1893" s="116">
        <v>0</v>
      </c>
      <c r="O1893" s="116">
        <v>0</v>
      </c>
      <c r="P1893" s="116">
        <v>0</v>
      </c>
      <c r="Q1893" s="27" t="str">
        <f t="shared" si="397"/>
        <v>Registered</v>
      </c>
      <c r="R1893" s="94">
        <f t="shared" si="398"/>
        <v>0.80000002502793433</v>
      </c>
      <c r="S1893" s="95"/>
      <c r="T1893" s="117">
        <f t="shared" si="400"/>
        <v>0</v>
      </c>
      <c r="U1893" s="117">
        <f t="shared" si="401"/>
        <v>0</v>
      </c>
    </row>
    <row r="1894" spans="1:21" x14ac:dyDescent="0.3">
      <c r="A1894" s="114">
        <v>4885</v>
      </c>
      <c r="B1894" s="114" t="s">
        <v>1430</v>
      </c>
      <c r="C1894" s="114" t="s">
        <v>1904</v>
      </c>
      <c r="D1894" s="114" t="s">
        <v>5878</v>
      </c>
      <c r="E1894" s="114" t="s">
        <v>5879</v>
      </c>
      <c r="F1894" s="115">
        <v>45104</v>
      </c>
      <c r="G1894" s="114" t="s">
        <v>3007</v>
      </c>
      <c r="H1894" s="116">
        <v>11970900</v>
      </c>
      <c r="I1894" s="116">
        <v>9576720</v>
      </c>
      <c r="J1894" s="116">
        <v>9576720</v>
      </c>
      <c r="K1894" s="116">
        <v>0</v>
      </c>
      <c r="L1894" s="116">
        <v>0</v>
      </c>
      <c r="M1894" s="116">
        <v>0</v>
      </c>
      <c r="N1894" s="116">
        <v>0</v>
      </c>
      <c r="O1894" s="116">
        <v>0</v>
      </c>
      <c r="P1894" s="116">
        <v>0</v>
      </c>
      <c r="Q1894" s="27" t="str">
        <f t="shared" si="397"/>
        <v>Registered</v>
      </c>
      <c r="R1894" s="94">
        <f t="shared" si="398"/>
        <v>0.8</v>
      </c>
      <c r="S1894" s="95"/>
      <c r="T1894" s="117">
        <f t="shared" si="400"/>
        <v>0</v>
      </c>
      <c r="U1894" s="117">
        <f t="shared" si="401"/>
        <v>0</v>
      </c>
    </row>
    <row r="1895" spans="1:21" x14ac:dyDescent="0.3">
      <c r="A1895" s="114">
        <v>4886</v>
      </c>
      <c r="B1895" s="114" t="s">
        <v>1430</v>
      </c>
      <c r="C1895" s="114" t="s">
        <v>1904</v>
      </c>
      <c r="D1895" s="114" t="s">
        <v>5880</v>
      </c>
      <c r="E1895" s="114" t="s">
        <v>5881</v>
      </c>
      <c r="F1895" s="115">
        <v>45136</v>
      </c>
      <c r="G1895" s="114" t="s">
        <v>2265</v>
      </c>
      <c r="H1895" s="116">
        <v>8169643</v>
      </c>
      <c r="I1895" s="116">
        <v>5718751</v>
      </c>
      <c r="J1895" s="116">
        <v>5718751</v>
      </c>
      <c r="K1895" s="116">
        <v>0</v>
      </c>
      <c r="L1895" s="116">
        <v>0</v>
      </c>
      <c r="M1895" s="116">
        <v>0</v>
      </c>
      <c r="N1895" s="116">
        <v>0</v>
      </c>
      <c r="O1895" s="116">
        <v>0</v>
      </c>
      <c r="P1895" s="116">
        <v>0</v>
      </c>
      <c r="Q1895" s="27" t="str">
        <f t="shared" si="397"/>
        <v>Registered</v>
      </c>
      <c r="R1895" s="94">
        <f t="shared" si="398"/>
        <v>0.70000011016393249</v>
      </c>
      <c r="S1895" s="95"/>
      <c r="T1895" s="117">
        <f t="shared" si="400"/>
        <v>0</v>
      </c>
      <c r="U1895" s="117">
        <f t="shared" si="401"/>
        <v>0</v>
      </c>
    </row>
    <row r="1896" spans="1:21" x14ac:dyDescent="0.3">
      <c r="A1896" s="114">
        <v>4887</v>
      </c>
      <c r="B1896" s="114" t="s">
        <v>1430</v>
      </c>
      <c r="C1896" s="114" t="s">
        <v>1904</v>
      </c>
      <c r="D1896" s="114" t="s">
        <v>5882</v>
      </c>
      <c r="E1896" s="114" t="s">
        <v>5883</v>
      </c>
      <c r="F1896" s="115">
        <v>45107</v>
      </c>
      <c r="G1896" s="114" t="s">
        <v>2714</v>
      </c>
      <c r="H1896" s="116">
        <v>7859100</v>
      </c>
      <c r="I1896" s="116">
        <v>6287280</v>
      </c>
      <c r="J1896" s="116">
        <v>6287280</v>
      </c>
      <c r="K1896" s="116">
        <v>0</v>
      </c>
      <c r="L1896" s="116">
        <v>0</v>
      </c>
      <c r="M1896" s="116">
        <v>0</v>
      </c>
      <c r="N1896" s="116">
        <v>0</v>
      </c>
      <c r="O1896" s="116">
        <v>0</v>
      </c>
      <c r="P1896" s="116">
        <v>0</v>
      </c>
      <c r="Q1896" s="27" t="str">
        <f t="shared" si="397"/>
        <v>Registered</v>
      </c>
      <c r="R1896" s="94">
        <f t="shared" si="398"/>
        <v>0.8</v>
      </c>
      <c r="S1896" s="95"/>
      <c r="T1896" s="117">
        <f t="shared" si="400"/>
        <v>0</v>
      </c>
      <c r="U1896" s="117">
        <f t="shared" si="401"/>
        <v>0</v>
      </c>
    </row>
    <row r="1897" spans="1:21" x14ac:dyDescent="0.3">
      <c r="A1897" s="114">
        <v>4888</v>
      </c>
      <c r="B1897" s="114" t="s">
        <v>1430</v>
      </c>
      <c r="C1897" s="114" t="s">
        <v>1904</v>
      </c>
      <c r="D1897" s="114" t="s">
        <v>5884</v>
      </c>
      <c r="E1897" s="114" t="s">
        <v>5885</v>
      </c>
      <c r="F1897" s="115">
        <v>45100</v>
      </c>
      <c r="G1897" s="114" t="s">
        <v>4959</v>
      </c>
      <c r="H1897" s="116">
        <v>11607528</v>
      </c>
      <c r="I1897" s="116">
        <v>9286021</v>
      </c>
      <c r="J1897" s="116">
        <v>9286021</v>
      </c>
      <c r="K1897" s="116">
        <v>0</v>
      </c>
      <c r="L1897" s="116">
        <v>0</v>
      </c>
      <c r="M1897" s="116">
        <v>0</v>
      </c>
      <c r="N1897" s="116">
        <v>0</v>
      </c>
      <c r="O1897" s="116">
        <v>0</v>
      </c>
      <c r="P1897" s="116">
        <v>0</v>
      </c>
      <c r="Q1897" s="27" t="str">
        <f t="shared" si="397"/>
        <v>Registered</v>
      </c>
      <c r="R1897" s="94">
        <f t="shared" si="398"/>
        <v>0.7999998793886175</v>
      </c>
      <c r="S1897" s="95"/>
      <c r="T1897" s="117">
        <f t="shared" si="400"/>
        <v>0</v>
      </c>
      <c r="U1897" s="117">
        <f t="shared" si="401"/>
        <v>0</v>
      </c>
    </row>
    <row r="1898" spans="1:21" x14ac:dyDescent="0.3">
      <c r="A1898" s="114">
        <v>4889</v>
      </c>
      <c r="B1898" s="114" t="s">
        <v>1430</v>
      </c>
      <c r="C1898" s="114" t="s">
        <v>1904</v>
      </c>
      <c r="D1898" s="114" t="s">
        <v>5886</v>
      </c>
      <c r="E1898" s="114" t="s">
        <v>5887</v>
      </c>
      <c r="F1898" s="115">
        <v>45104</v>
      </c>
      <c r="G1898" s="114" t="s">
        <v>4150</v>
      </c>
      <c r="H1898" s="116">
        <v>11741071</v>
      </c>
      <c r="I1898" s="116">
        <v>8805803</v>
      </c>
      <c r="J1898" s="116">
        <v>8805803</v>
      </c>
      <c r="K1898" s="116">
        <v>0</v>
      </c>
      <c r="L1898" s="116">
        <v>0</v>
      </c>
      <c r="M1898" s="116">
        <v>0</v>
      </c>
      <c r="N1898" s="116">
        <v>0</v>
      </c>
      <c r="O1898" s="116">
        <v>0</v>
      </c>
      <c r="P1898" s="116">
        <v>0</v>
      </c>
      <c r="Q1898" s="27" t="str">
        <f t="shared" si="397"/>
        <v>Registered</v>
      </c>
      <c r="R1898" s="94">
        <f t="shared" si="398"/>
        <v>0.74999997870722357</v>
      </c>
      <c r="S1898" s="95"/>
      <c r="T1898" s="117">
        <f t="shared" si="400"/>
        <v>0</v>
      </c>
      <c r="U1898" s="117">
        <f t="shared" si="401"/>
        <v>0</v>
      </c>
    </row>
    <row r="1899" spans="1:21" x14ac:dyDescent="0.3">
      <c r="A1899" s="114">
        <v>4890</v>
      </c>
      <c r="B1899" s="114" t="s">
        <v>1430</v>
      </c>
      <c r="C1899" s="114" t="s">
        <v>1904</v>
      </c>
      <c r="D1899" s="114" t="s">
        <v>5888</v>
      </c>
      <c r="E1899" s="114" t="s">
        <v>5889</v>
      </c>
      <c r="F1899" s="115">
        <v>45176</v>
      </c>
      <c r="G1899" s="114" t="s">
        <v>4898</v>
      </c>
      <c r="H1899" s="116">
        <v>8175810</v>
      </c>
      <c r="I1899" s="116">
        <v>6131856</v>
      </c>
      <c r="J1899" s="116">
        <v>6131856</v>
      </c>
      <c r="K1899" s="116">
        <v>0</v>
      </c>
      <c r="L1899" s="116">
        <v>0</v>
      </c>
      <c r="M1899" s="116">
        <v>0</v>
      </c>
      <c r="N1899" s="116">
        <v>0</v>
      </c>
      <c r="O1899" s="116">
        <v>0</v>
      </c>
      <c r="P1899" s="116">
        <v>0</v>
      </c>
      <c r="Q1899" s="27" t="str">
        <f t="shared" si="397"/>
        <v>Registered</v>
      </c>
      <c r="R1899" s="94">
        <f t="shared" si="398"/>
        <v>0.74999981653193992</v>
      </c>
      <c r="S1899" s="95"/>
      <c r="T1899" s="117">
        <f t="shared" si="400"/>
        <v>0</v>
      </c>
      <c r="U1899" s="117">
        <f t="shared" si="401"/>
        <v>0</v>
      </c>
    </row>
    <row r="1900" spans="1:21" x14ac:dyDescent="0.3">
      <c r="A1900" s="114">
        <v>4891</v>
      </c>
      <c r="B1900" s="114" t="s">
        <v>1430</v>
      </c>
      <c r="C1900" s="114" t="s">
        <v>1904</v>
      </c>
      <c r="D1900" s="114" t="s">
        <v>5890</v>
      </c>
      <c r="E1900" s="114" t="s">
        <v>5891</v>
      </c>
      <c r="F1900" s="115">
        <v>45090</v>
      </c>
      <c r="G1900" s="114" t="s">
        <v>4274</v>
      </c>
      <c r="H1900" s="116">
        <v>8035714</v>
      </c>
      <c r="I1900" s="116">
        <v>6428570</v>
      </c>
      <c r="J1900" s="116">
        <v>6428570</v>
      </c>
      <c r="K1900" s="116">
        <v>0</v>
      </c>
      <c r="L1900" s="116">
        <v>0</v>
      </c>
      <c r="M1900" s="116">
        <v>0</v>
      </c>
      <c r="N1900" s="116">
        <v>0</v>
      </c>
      <c r="O1900" s="116">
        <v>0</v>
      </c>
      <c r="P1900" s="116">
        <v>0</v>
      </c>
      <c r="Q1900" s="27" t="str">
        <f t="shared" si="397"/>
        <v>Registered</v>
      </c>
      <c r="R1900" s="94">
        <f t="shared" si="398"/>
        <v>0.79999985066666135</v>
      </c>
      <c r="S1900" s="95"/>
      <c r="T1900" s="117">
        <f t="shared" si="400"/>
        <v>0</v>
      </c>
      <c r="U1900" s="117">
        <f t="shared" si="401"/>
        <v>0</v>
      </c>
    </row>
    <row r="1901" spans="1:21" x14ac:dyDescent="0.3">
      <c r="A1901" s="114">
        <v>4892</v>
      </c>
      <c r="B1901" s="114" t="s">
        <v>1430</v>
      </c>
      <c r="C1901" s="114" t="s">
        <v>1904</v>
      </c>
      <c r="D1901" s="114" t="s">
        <v>2922</v>
      </c>
      <c r="E1901" s="114" t="s">
        <v>2923</v>
      </c>
      <c r="F1901" s="115">
        <v>45107</v>
      </c>
      <c r="G1901" s="114" t="s">
        <v>2924</v>
      </c>
      <c r="H1901" s="116">
        <v>12455357</v>
      </c>
      <c r="I1901" s="116">
        <v>9964285</v>
      </c>
      <c r="J1901" s="116">
        <v>9964285</v>
      </c>
      <c r="K1901" s="116">
        <v>0</v>
      </c>
      <c r="L1901" s="116">
        <v>0</v>
      </c>
      <c r="M1901" s="116">
        <v>0</v>
      </c>
      <c r="N1901" s="116">
        <v>0</v>
      </c>
      <c r="O1901" s="116">
        <v>0</v>
      </c>
      <c r="P1901" s="116">
        <v>0</v>
      </c>
      <c r="Q1901" s="27" t="str">
        <f t="shared" si="397"/>
        <v>Registered</v>
      </c>
      <c r="R1901" s="94">
        <f t="shared" si="398"/>
        <v>0.79999995182795647</v>
      </c>
      <c r="S1901" s="95"/>
      <c r="T1901" s="117">
        <f t="shared" si="400"/>
        <v>0</v>
      </c>
      <c r="U1901" s="117">
        <f t="shared" si="401"/>
        <v>0</v>
      </c>
    </row>
    <row r="1902" spans="1:21" x14ac:dyDescent="0.3">
      <c r="A1902" s="114">
        <v>4893</v>
      </c>
      <c r="B1902" s="114" t="s">
        <v>1430</v>
      </c>
      <c r="C1902" s="114" t="s">
        <v>1904</v>
      </c>
      <c r="D1902" s="114" t="s">
        <v>5892</v>
      </c>
      <c r="E1902" s="114" t="s">
        <v>5893</v>
      </c>
      <c r="F1902" s="115">
        <v>45103</v>
      </c>
      <c r="G1902" s="114" t="s">
        <v>2619</v>
      </c>
      <c r="H1902" s="116">
        <v>8125000</v>
      </c>
      <c r="I1902" s="116">
        <v>6093750</v>
      </c>
      <c r="J1902" s="116">
        <v>6093750</v>
      </c>
      <c r="K1902" s="116">
        <v>0</v>
      </c>
      <c r="L1902" s="116">
        <v>0</v>
      </c>
      <c r="M1902" s="116">
        <v>0</v>
      </c>
      <c r="N1902" s="116">
        <v>0</v>
      </c>
      <c r="O1902" s="116">
        <v>0</v>
      </c>
      <c r="P1902" s="116">
        <v>0</v>
      </c>
      <c r="Q1902" s="27" t="str">
        <f t="shared" si="397"/>
        <v>Registered</v>
      </c>
      <c r="R1902" s="94">
        <f t="shared" si="398"/>
        <v>0.75</v>
      </c>
      <c r="S1902" s="95"/>
      <c r="T1902" s="117">
        <f t="shared" si="400"/>
        <v>0</v>
      </c>
      <c r="U1902" s="117">
        <f t="shared" si="401"/>
        <v>0</v>
      </c>
    </row>
    <row r="1903" spans="1:21" x14ac:dyDescent="0.3">
      <c r="A1903" s="114">
        <v>4894</v>
      </c>
      <c r="B1903" s="114" t="s">
        <v>1430</v>
      </c>
      <c r="C1903" s="114" t="s">
        <v>1904</v>
      </c>
      <c r="D1903" s="114" t="s">
        <v>5894</v>
      </c>
      <c r="E1903" s="114" t="s">
        <v>5895</v>
      </c>
      <c r="F1903" s="115">
        <v>45107</v>
      </c>
      <c r="G1903" s="114" t="s">
        <v>2410</v>
      </c>
      <c r="H1903" s="116">
        <v>8169643</v>
      </c>
      <c r="I1903" s="116">
        <v>6535715</v>
      </c>
      <c r="J1903" s="116">
        <v>6535715</v>
      </c>
      <c r="K1903" s="116">
        <v>0</v>
      </c>
      <c r="L1903" s="116">
        <v>0</v>
      </c>
      <c r="M1903" s="116">
        <v>0</v>
      </c>
      <c r="N1903" s="116">
        <v>0</v>
      </c>
      <c r="O1903" s="116">
        <v>0</v>
      </c>
      <c r="P1903" s="116">
        <v>0</v>
      </c>
      <c r="Q1903" s="27" t="str">
        <f t="shared" si="397"/>
        <v>Registered</v>
      </c>
      <c r="R1903" s="94">
        <f t="shared" si="398"/>
        <v>0.8000000734426217</v>
      </c>
      <c r="S1903" s="95"/>
      <c r="T1903" s="117">
        <f t="shared" si="400"/>
        <v>0</v>
      </c>
      <c r="U1903" s="117">
        <f t="shared" si="401"/>
        <v>0</v>
      </c>
    </row>
    <row r="1904" spans="1:21" x14ac:dyDescent="0.3">
      <c r="A1904" s="114">
        <v>4895</v>
      </c>
      <c r="B1904" s="114" t="s">
        <v>1430</v>
      </c>
      <c r="C1904" s="114" t="s">
        <v>1904</v>
      </c>
      <c r="D1904" s="114" t="s">
        <v>5896</v>
      </c>
      <c r="E1904" s="114" t="s">
        <v>5897</v>
      </c>
      <c r="F1904" s="115">
        <v>45117</v>
      </c>
      <c r="G1904" s="114" t="s">
        <v>3534</v>
      </c>
      <c r="H1904" s="116">
        <v>12943854</v>
      </c>
      <c r="I1904" s="116">
        <v>10355083</v>
      </c>
      <c r="J1904" s="116">
        <v>10355083</v>
      </c>
      <c r="K1904" s="116">
        <v>0</v>
      </c>
      <c r="L1904" s="116">
        <v>0</v>
      </c>
      <c r="M1904" s="116">
        <v>0</v>
      </c>
      <c r="N1904" s="116">
        <v>0</v>
      </c>
      <c r="O1904" s="116">
        <v>0</v>
      </c>
      <c r="P1904" s="116">
        <v>0</v>
      </c>
      <c r="Q1904" s="27" t="str">
        <f t="shared" si="397"/>
        <v>Registered</v>
      </c>
      <c r="R1904" s="94">
        <f t="shared" si="398"/>
        <v>0.7999999845486514</v>
      </c>
      <c r="S1904" s="95"/>
      <c r="T1904" s="117">
        <f t="shared" si="400"/>
        <v>0</v>
      </c>
      <c r="U1904" s="117">
        <f t="shared" si="401"/>
        <v>0</v>
      </c>
    </row>
    <row r="1905" spans="1:21" x14ac:dyDescent="0.3">
      <c r="A1905" s="114">
        <v>4896</v>
      </c>
      <c r="B1905" s="114" t="s">
        <v>1430</v>
      </c>
      <c r="C1905" s="114" t="s">
        <v>1904</v>
      </c>
      <c r="D1905" s="114" t="s">
        <v>3409</v>
      </c>
      <c r="E1905" s="114" t="s">
        <v>3410</v>
      </c>
      <c r="F1905" s="115">
        <v>45796</v>
      </c>
      <c r="G1905" s="114" t="s">
        <v>1850</v>
      </c>
      <c r="H1905" s="116">
        <v>9059821</v>
      </c>
      <c r="I1905" s="116">
        <v>7247856</v>
      </c>
      <c r="J1905" s="116">
        <v>7247856</v>
      </c>
      <c r="K1905" s="116">
        <v>0</v>
      </c>
      <c r="L1905" s="116">
        <v>0</v>
      </c>
      <c r="M1905" s="116">
        <v>0</v>
      </c>
      <c r="N1905" s="116">
        <v>0</v>
      </c>
      <c r="O1905" s="116">
        <v>0</v>
      </c>
      <c r="P1905" s="116">
        <v>0</v>
      </c>
      <c r="Q1905" s="27" t="str">
        <f t="shared" si="397"/>
        <v>Registered</v>
      </c>
      <c r="R1905" s="94">
        <f t="shared" si="398"/>
        <v>0.79999991169803464</v>
      </c>
      <c r="S1905" s="95"/>
      <c r="T1905" s="117">
        <f t="shared" si="400"/>
        <v>0</v>
      </c>
      <c r="U1905" s="117">
        <f t="shared" si="401"/>
        <v>0</v>
      </c>
    </row>
    <row r="1906" spans="1:21" x14ac:dyDescent="0.3">
      <c r="A1906" s="114">
        <v>4897</v>
      </c>
      <c r="B1906" s="114" t="s">
        <v>1430</v>
      </c>
      <c r="C1906" s="114" t="s">
        <v>1904</v>
      </c>
      <c r="D1906" s="114" t="s">
        <v>5898</v>
      </c>
      <c r="E1906" s="114" t="s">
        <v>5899</v>
      </c>
      <c r="F1906" s="115">
        <v>45701</v>
      </c>
      <c r="G1906" s="114" t="s">
        <v>4291</v>
      </c>
      <c r="H1906" s="116">
        <v>8883929</v>
      </c>
      <c r="I1906" s="116">
        <v>6218750</v>
      </c>
      <c r="J1906" s="116">
        <v>6218750</v>
      </c>
      <c r="K1906" s="116">
        <v>0</v>
      </c>
      <c r="L1906" s="116">
        <v>0</v>
      </c>
      <c r="M1906" s="116">
        <v>0</v>
      </c>
      <c r="N1906" s="116">
        <v>0</v>
      </c>
      <c r="O1906" s="116">
        <v>0</v>
      </c>
      <c r="P1906" s="116">
        <v>0</v>
      </c>
      <c r="Q1906" s="27" t="str">
        <f t="shared" si="397"/>
        <v>Registered</v>
      </c>
      <c r="R1906" s="94">
        <f t="shared" si="398"/>
        <v>0.69999996623115746</v>
      </c>
      <c r="S1906" s="95"/>
      <c r="T1906" s="117">
        <f t="shared" si="400"/>
        <v>0</v>
      </c>
      <c r="U1906" s="117">
        <f t="shared" si="401"/>
        <v>0</v>
      </c>
    </row>
    <row r="1907" spans="1:21" x14ac:dyDescent="0.3">
      <c r="A1907" s="114">
        <v>4898</v>
      </c>
      <c r="B1907" s="114" t="s">
        <v>1430</v>
      </c>
      <c r="C1907" s="114" t="s">
        <v>1904</v>
      </c>
      <c r="D1907" s="114" t="s">
        <v>5900</v>
      </c>
      <c r="E1907" s="114" t="s">
        <v>5901</v>
      </c>
      <c r="F1907" s="115">
        <v>45100</v>
      </c>
      <c r="G1907" s="114" t="s">
        <v>3007</v>
      </c>
      <c r="H1907" s="116">
        <v>8258929</v>
      </c>
      <c r="I1907" s="116">
        <v>6194197</v>
      </c>
      <c r="J1907" s="116">
        <v>6194197</v>
      </c>
      <c r="K1907" s="116">
        <v>0</v>
      </c>
      <c r="L1907" s="116">
        <v>0</v>
      </c>
      <c r="M1907" s="116">
        <v>0</v>
      </c>
      <c r="N1907" s="116">
        <v>0</v>
      </c>
      <c r="O1907" s="116">
        <v>0</v>
      </c>
      <c r="P1907" s="116">
        <v>0</v>
      </c>
      <c r="Q1907" s="27" t="str">
        <f t="shared" si="397"/>
        <v>Registered</v>
      </c>
      <c r="R1907" s="94">
        <f t="shared" si="398"/>
        <v>0.75000003027026874</v>
      </c>
      <c r="S1907" s="95"/>
      <c r="T1907" s="117">
        <f t="shared" si="400"/>
        <v>0</v>
      </c>
      <c r="U1907" s="117">
        <f t="shared" si="401"/>
        <v>0</v>
      </c>
    </row>
    <row r="1908" spans="1:21" x14ac:dyDescent="0.3">
      <c r="A1908" s="114">
        <v>4899</v>
      </c>
      <c r="B1908" s="114" t="s">
        <v>1430</v>
      </c>
      <c r="C1908" s="114" t="s">
        <v>1904</v>
      </c>
      <c r="D1908" s="114" t="s">
        <v>5902</v>
      </c>
      <c r="E1908" s="114" t="s">
        <v>5903</v>
      </c>
      <c r="F1908" s="115">
        <v>45097</v>
      </c>
      <c r="G1908" s="114" t="s">
        <v>5877</v>
      </c>
      <c r="H1908" s="116">
        <v>7985370</v>
      </c>
      <c r="I1908" s="116">
        <v>6388297</v>
      </c>
      <c r="J1908" s="116">
        <v>6388297</v>
      </c>
      <c r="K1908" s="116">
        <v>0</v>
      </c>
      <c r="L1908" s="116">
        <v>0</v>
      </c>
      <c r="M1908" s="116">
        <v>0</v>
      </c>
      <c r="N1908" s="116">
        <v>0</v>
      </c>
      <c r="O1908" s="116">
        <v>0</v>
      </c>
      <c r="P1908" s="116">
        <v>0</v>
      </c>
      <c r="Q1908" s="27" t="str">
        <f t="shared" si="397"/>
        <v>Registered</v>
      </c>
      <c r="R1908" s="94">
        <f t="shared" si="398"/>
        <v>0.80000012522901254</v>
      </c>
      <c r="S1908" s="95"/>
      <c r="T1908" s="117">
        <f t="shared" si="400"/>
        <v>0</v>
      </c>
      <c r="U1908" s="117">
        <f t="shared" si="401"/>
        <v>0</v>
      </c>
    </row>
    <row r="1909" spans="1:21" x14ac:dyDescent="0.3">
      <c r="A1909" s="114">
        <v>4900</v>
      </c>
      <c r="B1909" s="114" t="s">
        <v>1430</v>
      </c>
      <c r="C1909" s="114" t="s">
        <v>1904</v>
      </c>
      <c r="D1909" s="114" t="s">
        <v>5904</v>
      </c>
      <c r="E1909" s="114" t="s">
        <v>5905</v>
      </c>
      <c r="F1909" s="115">
        <v>45142</v>
      </c>
      <c r="G1909" s="114" t="s">
        <v>5185</v>
      </c>
      <c r="H1909" s="116">
        <v>12633929</v>
      </c>
      <c r="I1909" s="116">
        <v>9475447</v>
      </c>
      <c r="J1909" s="116">
        <v>9475447</v>
      </c>
      <c r="K1909" s="116">
        <v>0</v>
      </c>
      <c r="L1909" s="116">
        <v>0</v>
      </c>
      <c r="M1909" s="116">
        <v>0</v>
      </c>
      <c r="N1909" s="116">
        <v>0</v>
      </c>
      <c r="O1909" s="116">
        <v>0</v>
      </c>
      <c r="P1909" s="116">
        <v>0</v>
      </c>
      <c r="Q1909" s="27" t="str">
        <f t="shared" si="397"/>
        <v>Registered</v>
      </c>
      <c r="R1909" s="94">
        <f t="shared" si="398"/>
        <v>0.75000001978798514</v>
      </c>
      <c r="S1909" s="95"/>
      <c r="T1909" s="117">
        <f t="shared" si="400"/>
        <v>0</v>
      </c>
      <c r="U1909" s="117">
        <f t="shared" si="401"/>
        <v>0</v>
      </c>
    </row>
    <row r="1910" spans="1:21" x14ac:dyDescent="0.3">
      <c r="A1910" s="114">
        <v>4901</v>
      </c>
      <c r="B1910" s="114" t="s">
        <v>1430</v>
      </c>
      <c r="C1910" s="114" t="s">
        <v>1904</v>
      </c>
      <c r="D1910" s="114" t="s">
        <v>3587</v>
      </c>
      <c r="E1910" s="114" t="s">
        <v>3588</v>
      </c>
      <c r="F1910" s="115">
        <v>45104</v>
      </c>
      <c r="G1910" s="114" t="s">
        <v>2401</v>
      </c>
      <c r="H1910" s="116">
        <v>8169643</v>
      </c>
      <c r="I1910" s="116">
        <v>6127233</v>
      </c>
      <c r="J1910" s="116">
        <v>6127233</v>
      </c>
      <c r="K1910" s="116">
        <v>0</v>
      </c>
      <c r="L1910" s="116">
        <v>0</v>
      </c>
      <c r="M1910" s="116">
        <v>0</v>
      </c>
      <c r="N1910" s="116">
        <v>0</v>
      </c>
      <c r="O1910" s="116">
        <v>0</v>
      </c>
      <c r="P1910" s="116">
        <v>0</v>
      </c>
      <c r="Q1910" s="27" t="str">
        <f t="shared" si="397"/>
        <v>Registered</v>
      </c>
      <c r="R1910" s="94">
        <f t="shared" si="398"/>
        <v>0.75000009180327709</v>
      </c>
      <c r="S1910" s="95"/>
      <c r="T1910" s="117">
        <f t="shared" si="400"/>
        <v>0</v>
      </c>
      <c r="U1910" s="117">
        <f t="shared" si="401"/>
        <v>0</v>
      </c>
    </row>
    <row r="1911" spans="1:21" x14ac:dyDescent="0.3">
      <c r="A1911" s="114">
        <v>4902</v>
      </c>
      <c r="B1911" s="114" t="s">
        <v>1430</v>
      </c>
      <c r="C1911" s="114" t="s">
        <v>1904</v>
      </c>
      <c r="D1911" s="114" t="s">
        <v>3655</v>
      </c>
      <c r="E1911" s="114" t="s">
        <v>3656</v>
      </c>
      <c r="F1911" s="115">
        <v>45107</v>
      </c>
      <c r="G1911" s="114" t="s">
        <v>2355</v>
      </c>
      <c r="H1911" s="116">
        <v>7983438</v>
      </c>
      <c r="I1911" s="116">
        <v>6386754</v>
      </c>
      <c r="J1911" s="116">
        <v>6386754</v>
      </c>
      <c r="K1911" s="116">
        <v>0</v>
      </c>
      <c r="L1911" s="116">
        <v>0</v>
      </c>
      <c r="M1911" s="116">
        <v>0</v>
      </c>
      <c r="N1911" s="116">
        <v>0</v>
      </c>
      <c r="O1911" s="116">
        <v>0</v>
      </c>
      <c r="P1911" s="116">
        <v>0</v>
      </c>
      <c r="Q1911" s="27" t="str">
        <f t="shared" si="397"/>
        <v>Registered</v>
      </c>
      <c r="R1911" s="94">
        <f t="shared" si="398"/>
        <v>0.80000045093354522</v>
      </c>
      <c r="S1911" s="95"/>
      <c r="T1911" s="117">
        <f t="shared" si="400"/>
        <v>0</v>
      </c>
      <c r="U1911" s="117">
        <f t="shared" si="401"/>
        <v>0</v>
      </c>
    </row>
    <row r="1912" spans="1:21" x14ac:dyDescent="0.3">
      <c r="A1912" s="114">
        <v>4903</v>
      </c>
      <c r="B1912" s="114" t="s">
        <v>1430</v>
      </c>
      <c r="C1912" s="114" t="s">
        <v>1904</v>
      </c>
      <c r="D1912" s="114" t="s">
        <v>5906</v>
      </c>
      <c r="E1912" s="114" t="s">
        <v>5907</v>
      </c>
      <c r="F1912" s="115">
        <v>45291</v>
      </c>
      <c r="G1912" s="114" t="s">
        <v>1825</v>
      </c>
      <c r="H1912" s="116">
        <v>8211000</v>
      </c>
      <c r="I1912" s="116">
        <v>4926600</v>
      </c>
      <c r="J1912" s="116">
        <v>4926600</v>
      </c>
      <c r="K1912" s="116">
        <v>0</v>
      </c>
      <c r="L1912" s="116">
        <v>0</v>
      </c>
      <c r="M1912" s="116">
        <v>0</v>
      </c>
      <c r="N1912" s="116">
        <v>0</v>
      </c>
      <c r="O1912" s="116">
        <v>0</v>
      </c>
      <c r="P1912" s="116">
        <v>0</v>
      </c>
      <c r="Q1912" s="27" t="str">
        <f t="shared" si="397"/>
        <v>Registered</v>
      </c>
      <c r="R1912" s="94">
        <f t="shared" si="398"/>
        <v>0.6</v>
      </c>
      <c r="S1912" s="95"/>
      <c r="T1912" s="117">
        <f t="shared" si="400"/>
        <v>0</v>
      </c>
      <c r="U1912" s="117">
        <f t="shared" si="401"/>
        <v>0</v>
      </c>
    </row>
    <row r="1913" spans="1:21" x14ac:dyDescent="0.3">
      <c r="A1913" s="114">
        <v>4904</v>
      </c>
      <c r="B1913" s="114" t="s">
        <v>1430</v>
      </c>
      <c r="C1913" s="114" t="s">
        <v>1904</v>
      </c>
      <c r="D1913" s="114" t="s">
        <v>5908</v>
      </c>
      <c r="E1913" s="114" t="s">
        <v>5909</v>
      </c>
      <c r="F1913" s="115">
        <v>45100</v>
      </c>
      <c r="G1913" s="114" t="s">
        <v>5364</v>
      </c>
      <c r="H1913" s="116">
        <v>11831664</v>
      </c>
      <c r="I1913" s="116">
        <v>9228699</v>
      </c>
      <c r="J1913" s="116">
        <v>9228699</v>
      </c>
      <c r="K1913" s="116">
        <v>0</v>
      </c>
      <c r="L1913" s="116">
        <v>0</v>
      </c>
      <c r="M1913" s="116">
        <v>0</v>
      </c>
      <c r="N1913" s="116">
        <v>0</v>
      </c>
      <c r="O1913" s="116">
        <v>0</v>
      </c>
      <c r="P1913" s="116">
        <v>0</v>
      </c>
      <c r="Q1913" s="27" t="str">
        <f t="shared" si="397"/>
        <v>Registered</v>
      </c>
      <c r="R1913" s="94">
        <f t="shared" si="398"/>
        <v>0.78000009128048264</v>
      </c>
      <c r="S1913" s="95"/>
      <c r="T1913" s="117">
        <f t="shared" si="400"/>
        <v>0</v>
      </c>
      <c r="U1913" s="117">
        <f t="shared" si="401"/>
        <v>0</v>
      </c>
    </row>
    <row r="1914" spans="1:21" x14ac:dyDescent="0.3">
      <c r="A1914" s="114">
        <v>4905</v>
      </c>
      <c r="B1914" s="114" t="s">
        <v>1430</v>
      </c>
      <c r="C1914" s="114" t="s">
        <v>1904</v>
      </c>
      <c r="D1914" s="114" t="s">
        <v>5910</v>
      </c>
      <c r="E1914" s="114" t="s">
        <v>5911</v>
      </c>
      <c r="F1914" s="115">
        <v>45107</v>
      </c>
      <c r="G1914" s="114" t="s">
        <v>2842</v>
      </c>
      <c r="H1914" s="116">
        <v>7911607</v>
      </c>
      <c r="I1914" s="116">
        <v>6329284</v>
      </c>
      <c r="J1914" s="116">
        <v>6329284</v>
      </c>
      <c r="K1914" s="116">
        <v>0</v>
      </c>
      <c r="L1914" s="116">
        <v>0</v>
      </c>
      <c r="M1914" s="116">
        <v>0</v>
      </c>
      <c r="N1914" s="116">
        <v>0</v>
      </c>
      <c r="O1914" s="116">
        <v>0</v>
      </c>
      <c r="P1914" s="116">
        <v>0</v>
      </c>
      <c r="Q1914" s="27" t="str">
        <f t="shared" si="397"/>
        <v>Registered</v>
      </c>
      <c r="R1914" s="94">
        <f t="shared" si="398"/>
        <v>0.79999979776548558</v>
      </c>
      <c r="S1914" s="95"/>
      <c r="T1914" s="117">
        <f t="shared" si="400"/>
        <v>0</v>
      </c>
      <c r="U1914" s="117">
        <f t="shared" si="401"/>
        <v>0</v>
      </c>
    </row>
    <row r="1915" spans="1:21" x14ac:dyDescent="0.3">
      <c r="A1915" s="114">
        <v>4906</v>
      </c>
      <c r="B1915" s="114" t="s">
        <v>1430</v>
      </c>
      <c r="C1915" s="114" t="s">
        <v>1904</v>
      </c>
      <c r="D1915" s="114" t="s">
        <v>5912</v>
      </c>
      <c r="E1915" s="114" t="s">
        <v>5913</v>
      </c>
      <c r="F1915" s="115">
        <v>45106</v>
      </c>
      <c r="G1915" s="114" t="s">
        <v>4873</v>
      </c>
      <c r="H1915" s="116">
        <v>7737108</v>
      </c>
      <c r="I1915" s="116">
        <v>5802828</v>
      </c>
      <c r="J1915" s="116">
        <v>5802828</v>
      </c>
      <c r="K1915" s="116">
        <v>0</v>
      </c>
      <c r="L1915" s="116">
        <v>0</v>
      </c>
      <c r="M1915" s="116">
        <v>0</v>
      </c>
      <c r="N1915" s="116">
        <v>0</v>
      </c>
      <c r="O1915" s="116">
        <v>0</v>
      </c>
      <c r="P1915" s="116">
        <v>0</v>
      </c>
      <c r="Q1915" s="27" t="str">
        <f t="shared" si="397"/>
        <v>Registered</v>
      </c>
      <c r="R1915" s="94">
        <f t="shared" si="398"/>
        <v>0.74999961225822365</v>
      </c>
      <c r="S1915" s="95"/>
      <c r="T1915" s="117">
        <f t="shared" si="400"/>
        <v>0</v>
      </c>
      <c r="U1915" s="117">
        <f t="shared" si="401"/>
        <v>0</v>
      </c>
    </row>
    <row r="1916" spans="1:21" x14ac:dyDescent="0.3">
      <c r="A1916" s="114">
        <v>4907</v>
      </c>
      <c r="B1916" s="114" t="s">
        <v>1430</v>
      </c>
      <c r="C1916" s="114" t="s">
        <v>1904</v>
      </c>
      <c r="D1916" s="114" t="s">
        <v>5914</v>
      </c>
      <c r="E1916" s="114" t="s">
        <v>5915</v>
      </c>
      <c r="F1916" s="115">
        <v>45257</v>
      </c>
      <c r="G1916" s="114" t="s">
        <v>4964</v>
      </c>
      <c r="H1916" s="116">
        <v>8211000</v>
      </c>
      <c r="I1916" s="116">
        <v>5911920</v>
      </c>
      <c r="J1916" s="116">
        <v>5911920</v>
      </c>
      <c r="K1916" s="116">
        <v>0</v>
      </c>
      <c r="L1916" s="116">
        <v>0</v>
      </c>
      <c r="M1916" s="116">
        <v>0</v>
      </c>
      <c r="N1916" s="116">
        <v>0</v>
      </c>
      <c r="O1916" s="116">
        <v>0</v>
      </c>
      <c r="P1916" s="116">
        <v>0</v>
      </c>
      <c r="Q1916" s="27" t="str">
        <f t="shared" si="397"/>
        <v>Registered</v>
      </c>
      <c r="R1916" s="94">
        <f t="shared" si="398"/>
        <v>0.72</v>
      </c>
      <c r="S1916" s="95"/>
      <c r="T1916" s="117">
        <f t="shared" si="400"/>
        <v>0</v>
      </c>
      <c r="U1916" s="117">
        <f t="shared" si="401"/>
        <v>0</v>
      </c>
    </row>
    <row r="1917" spans="1:21" x14ac:dyDescent="0.3">
      <c r="A1917" s="114">
        <v>4908</v>
      </c>
      <c r="B1917" s="114" t="s">
        <v>1430</v>
      </c>
      <c r="C1917" s="114" t="s">
        <v>1904</v>
      </c>
      <c r="D1917" s="114" t="s">
        <v>5916</v>
      </c>
      <c r="E1917" s="114" t="s">
        <v>5917</v>
      </c>
      <c r="F1917" s="115">
        <v>45097</v>
      </c>
      <c r="G1917" s="114" t="s">
        <v>5359</v>
      </c>
      <c r="H1917" s="116">
        <v>11607528</v>
      </c>
      <c r="I1917" s="116">
        <v>9286023</v>
      </c>
      <c r="J1917" s="116">
        <v>9286023</v>
      </c>
      <c r="K1917" s="116">
        <v>0</v>
      </c>
      <c r="L1917" s="116">
        <v>0</v>
      </c>
      <c r="M1917" s="116">
        <v>0</v>
      </c>
      <c r="N1917" s="116">
        <v>0</v>
      </c>
      <c r="O1917" s="116">
        <v>0</v>
      </c>
      <c r="P1917" s="116">
        <v>0</v>
      </c>
      <c r="Q1917" s="27" t="str">
        <f t="shared" si="397"/>
        <v>Registered</v>
      </c>
      <c r="R1917" s="94">
        <f t="shared" si="398"/>
        <v>0.80000005169059252</v>
      </c>
      <c r="S1917" s="95"/>
      <c r="T1917" s="117">
        <f t="shared" si="400"/>
        <v>0</v>
      </c>
      <c r="U1917" s="117">
        <f t="shared" si="401"/>
        <v>0</v>
      </c>
    </row>
    <row r="1918" spans="1:21" x14ac:dyDescent="0.3">
      <c r="A1918" s="114">
        <v>4909</v>
      </c>
      <c r="B1918" s="114" t="s">
        <v>1430</v>
      </c>
      <c r="C1918" s="114" t="s">
        <v>1904</v>
      </c>
      <c r="D1918" s="114" t="s">
        <v>5918</v>
      </c>
      <c r="E1918" s="114" t="s">
        <v>5919</v>
      </c>
      <c r="F1918" s="115">
        <v>45105</v>
      </c>
      <c r="G1918" s="114" t="s">
        <v>2008</v>
      </c>
      <c r="H1918" s="116">
        <v>12008926</v>
      </c>
      <c r="I1918" s="116">
        <v>9006696</v>
      </c>
      <c r="J1918" s="116">
        <v>9006696</v>
      </c>
      <c r="K1918" s="116">
        <v>0</v>
      </c>
      <c r="L1918" s="116">
        <v>0</v>
      </c>
      <c r="M1918" s="116">
        <v>0</v>
      </c>
      <c r="N1918" s="116">
        <v>0</v>
      </c>
      <c r="O1918" s="116">
        <v>0</v>
      </c>
      <c r="P1918" s="116">
        <v>0</v>
      </c>
      <c r="Q1918" s="27" t="str">
        <f t="shared" si="397"/>
        <v>Registered</v>
      </c>
      <c r="R1918" s="94">
        <f t="shared" si="398"/>
        <v>0.75000012490708989</v>
      </c>
      <c r="S1918" s="95"/>
      <c r="T1918" s="117">
        <f t="shared" si="400"/>
        <v>0</v>
      </c>
      <c r="U1918" s="117">
        <f t="shared" si="401"/>
        <v>0</v>
      </c>
    </row>
    <row r="1919" spans="1:21" x14ac:dyDescent="0.3">
      <c r="A1919" s="114">
        <v>4910</v>
      </c>
      <c r="B1919" s="114" t="s">
        <v>1430</v>
      </c>
      <c r="C1919" s="114" t="s">
        <v>1904</v>
      </c>
      <c r="D1919" s="114" t="s">
        <v>5920</v>
      </c>
      <c r="E1919" s="114" t="s">
        <v>5921</v>
      </c>
      <c r="F1919" s="115">
        <v>45107</v>
      </c>
      <c r="G1919" s="114" t="s">
        <v>2842</v>
      </c>
      <c r="H1919" s="116">
        <v>8093700</v>
      </c>
      <c r="I1919" s="116">
        <v>6070275</v>
      </c>
      <c r="J1919" s="116">
        <v>6070275</v>
      </c>
      <c r="K1919" s="116">
        <v>0</v>
      </c>
      <c r="L1919" s="116">
        <v>0</v>
      </c>
      <c r="M1919" s="116">
        <v>0</v>
      </c>
      <c r="N1919" s="116">
        <v>0</v>
      </c>
      <c r="O1919" s="116">
        <v>0</v>
      </c>
      <c r="P1919" s="116">
        <v>0</v>
      </c>
      <c r="Q1919" s="27" t="str">
        <f t="shared" si="397"/>
        <v>Registered</v>
      </c>
      <c r="R1919" s="94">
        <f t="shared" si="398"/>
        <v>0.75</v>
      </c>
      <c r="S1919" s="95"/>
      <c r="T1919" s="117">
        <f t="shared" si="400"/>
        <v>0</v>
      </c>
      <c r="U1919" s="117">
        <f t="shared" si="401"/>
        <v>0</v>
      </c>
    </row>
    <row r="1920" spans="1:21" x14ac:dyDescent="0.3">
      <c r="A1920" s="114">
        <v>4911</v>
      </c>
      <c r="B1920" s="114" t="s">
        <v>1430</v>
      </c>
      <c r="C1920" s="114" t="s">
        <v>1904</v>
      </c>
      <c r="D1920" s="114" t="s">
        <v>3589</v>
      </c>
      <c r="E1920" s="114" t="s">
        <v>3590</v>
      </c>
      <c r="F1920" s="115">
        <v>45107</v>
      </c>
      <c r="G1920" s="114" t="s">
        <v>3591</v>
      </c>
      <c r="H1920" s="116">
        <v>8169643</v>
      </c>
      <c r="I1920" s="116">
        <v>6127233</v>
      </c>
      <c r="J1920" s="116">
        <v>6127233</v>
      </c>
      <c r="K1920" s="116">
        <v>0</v>
      </c>
      <c r="L1920" s="116">
        <v>0</v>
      </c>
      <c r="M1920" s="116">
        <v>0</v>
      </c>
      <c r="N1920" s="116">
        <v>0</v>
      </c>
      <c r="O1920" s="116">
        <v>0</v>
      </c>
      <c r="P1920" s="116">
        <v>0</v>
      </c>
      <c r="Q1920" s="27" t="str">
        <f t="shared" si="397"/>
        <v>Registered</v>
      </c>
      <c r="R1920" s="94">
        <f t="shared" si="398"/>
        <v>0.75000009180327709</v>
      </c>
      <c r="S1920" s="95"/>
      <c r="T1920" s="117">
        <f t="shared" si="400"/>
        <v>0</v>
      </c>
      <c r="U1920" s="117">
        <f t="shared" si="401"/>
        <v>0</v>
      </c>
    </row>
    <row r="1921" spans="1:21" x14ac:dyDescent="0.3">
      <c r="A1921" s="114">
        <v>4912</v>
      </c>
      <c r="B1921" s="114" t="s">
        <v>1430</v>
      </c>
      <c r="C1921" s="114" t="s">
        <v>1904</v>
      </c>
      <c r="D1921" s="114" t="s">
        <v>5922</v>
      </c>
      <c r="E1921" s="114" t="s">
        <v>5923</v>
      </c>
      <c r="F1921" s="115">
        <v>45738</v>
      </c>
      <c r="G1921" s="114" t="s">
        <v>2696</v>
      </c>
      <c r="H1921" s="116">
        <v>9107143</v>
      </c>
      <c r="I1921" s="116">
        <v>6375001</v>
      </c>
      <c r="J1921" s="116">
        <v>6375001</v>
      </c>
      <c r="K1921" s="116">
        <v>0</v>
      </c>
      <c r="L1921" s="116">
        <v>0</v>
      </c>
      <c r="M1921" s="116">
        <v>0</v>
      </c>
      <c r="N1921" s="116">
        <v>0</v>
      </c>
      <c r="O1921" s="116">
        <v>0</v>
      </c>
      <c r="P1921" s="116">
        <v>0</v>
      </c>
      <c r="Q1921" s="27" t="str">
        <f t="shared" si="397"/>
        <v>Registered</v>
      </c>
      <c r="R1921" s="94">
        <f t="shared" si="398"/>
        <v>0.70000009882352787</v>
      </c>
      <c r="S1921" s="95"/>
      <c r="T1921" s="117">
        <f t="shared" si="400"/>
        <v>0</v>
      </c>
      <c r="U1921" s="117">
        <f t="shared" si="401"/>
        <v>0</v>
      </c>
    </row>
    <row r="1922" spans="1:21" x14ac:dyDescent="0.3">
      <c r="A1922" s="114">
        <v>4913</v>
      </c>
      <c r="B1922" s="114" t="s">
        <v>1430</v>
      </c>
      <c r="C1922" s="114" t="s">
        <v>1904</v>
      </c>
      <c r="D1922" s="114" t="s">
        <v>5924</v>
      </c>
      <c r="E1922" s="114" t="s">
        <v>5925</v>
      </c>
      <c r="F1922" s="115">
        <v>45159</v>
      </c>
      <c r="G1922" s="114" t="s">
        <v>3753</v>
      </c>
      <c r="H1922" s="116">
        <v>11208120</v>
      </c>
      <c r="I1922" s="116">
        <v>7845684</v>
      </c>
      <c r="J1922" s="116">
        <v>7845684</v>
      </c>
      <c r="K1922" s="116">
        <v>0</v>
      </c>
      <c r="L1922" s="116">
        <v>0</v>
      </c>
      <c r="M1922" s="116">
        <v>0</v>
      </c>
      <c r="N1922" s="116">
        <v>0</v>
      </c>
      <c r="O1922" s="116">
        <v>0</v>
      </c>
      <c r="P1922" s="116">
        <v>0</v>
      </c>
      <c r="Q1922" s="27" t="str">
        <f t="shared" ref="Q1922:Q1985" si="402">IF(G1922="01 Jan 1900","Unregistered","Registered")</f>
        <v>Registered</v>
      </c>
      <c r="R1922" s="94">
        <f t="shared" si="398"/>
        <v>0.7</v>
      </c>
      <c r="S1922" s="95"/>
      <c r="T1922" s="117">
        <f t="shared" si="400"/>
        <v>0</v>
      </c>
      <c r="U1922" s="117">
        <f t="shared" si="401"/>
        <v>0</v>
      </c>
    </row>
    <row r="1923" spans="1:21" x14ac:dyDescent="0.3">
      <c r="A1923" s="114">
        <v>4914</v>
      </c>
      <c r="B1923" s="114" t="s">
        <v>1430</v>
      </c>
      <c r="C1923" s="114" t="s">
        <v>1904</v>
      </c>
      <c r="D1923" s="114" t="s">
        <v>5926</v>
      </c>
      <c r="E1923" s="114" t="s">
        <v>5927</v>
      </c>
      <c r="F1923" s="115">
        <v>45306</v>
      </c>
      <c r="G1923" s="114" t="s">
        <v>4376</v>
      </c>
      <c r="H1923" s="116">
        <v>12300000</v>
      </c>
      <c r="I1923" s="116">
        <v>8610000</v>
      </c>
      <c r="J1923" s="116">
        <v>8610000</v>
      </c>
      <c r="K1923" s="116">
        <v>0</v>
      </c>
      <c r="L1923" s="116">
        <v>0</v>
      </c>
      <c r="M1923" s="116">
        <v>0</v>
      </c>
      <c r="N1923" s="116">
        <v>0</v>
      </c>
      <c r="O1923" s="116">
        <v>0</v>
      </c>
      <c r="P1923" s="116">
        <v>0</v>
      </c>
      <c r="Q1923" s="27" t="str">
        <f t="shared" si="402"/>
        <v>Registered</v>
      </c>
      <c r="R1923" s="94">
        <f t="shared" si="398"/>
        <v>0.7</v>
      </c>
      <c r="S1923" s="95"/>
      <c r="T1923" s="117">
        <f t="shared" si="400"/>
        <v>0</v>
      </c>
      <c r="U1923" s="117">
        <f t="shared" si="401"/>
        <v>0</v>
      </c>
    </row>
    <row r="1924" spans="1:21" x14ac:dyDescent="0.3">
      <c r="A1924" s="114">
        <v>4915</v>
      </c>
      <c r="B1924" s="114" t="s">
        <v>1430</v>
      </c>
      <c r="C1924" s="114" t="s">
        <v>1904</v>
      </c>
      <c r="D1924" s="114" t="s">
        <v>5928</v>
      </c>
      <c r="E1924" s="114" t="s">
        <v>5929</v>
      </c>
      <c r="F1924" s="115">
        <v>45357</v>
      </c>
      <c r="G1924" s="114" t="s">
        <v>5706</v>
      </c>
      <c r="H1924" s="116">
        <v>8131236</v>
      </c>
      <c r="I1924" s="116">
        <v>5691864</v>
      </c>
      <c r="J1924" s="116">
        <v>5691864</v>
      </c>
      <c r="K1924" s="116">
        <v>0</v>
      </c>
      <c r="L1924" s="116">
        <v>0</v>
      </c>
      <c r="M1924" s="116">
        <v>0</v>
      </c>
      <c r="N1924" s="116">
        <v>0</v>
      </c>
      <c r="O1924" s="116">
        <v>0</v>
      </c>
      <c r="P1924" s="116">
        <v>0</v>
      </c>
      <c r="Q1924" s="27" t="str">
        <f t="shared" si="402"/>
        <v>Registered</v>
      </c>
      <c r="R1924" s="94">
        <f t="shared" ref="R1924:R1987" si="403">(I1924/H1924)</f>
        <v>0.69999985242096041</v>
      </c>
      <c r="S1924" s="95"/>
      <c r="T1924" s="117">
        <f t="shared" si="400"/>
        <v>0</v>
      </c>
      <c r="U1924" s="117">
        <f t="shared" si="401"/>
        <v>0</v>
      </c>
    </row>
    <row r="1925" spans="1:21" x14ac:dyDescent="0.3">
      <c r="A1925" s="114">
        <v>4916</v>
      </c>
      <c r="B1925" s="114" t="s">
        <v>1430</v>
      </c>
      <c r="C1925" s="114" t="s">
        <v>1904</v>
      </c>
      <c r="D1925" s="114" t="s">
        <v>3546</v>
      </c>
      <c r="E1925" s="114" t="s">
        <v>3547</v>
      </c>
      <c r="F1925" s="115">
        <v>45176</v>
      </c>
      <c r="G1925" s="114" t="s">
        <v>3548</v>
      </c>
      <c r="H1925" s="116">
        <v>8304465</v>
      </c>
      <c r="I1925" s="116">
        <v>6228350</v>
      </c>
      <c r="J1925" s="116">
        <v>6228350</v>
      </c>
      <c r="K1925" s="116">
        <v>0</v>
      </c>
      <c r="L1925" s="116">
        <v>0</v>
      </c>
      <c r="M1925" s="116">
        <v>0</v>
      </c>
      <c r="N1925" s="116">
        <v>0</v>
      </c>
      <c r="O1925" s="116">
        <v>0</v>
      </c>
      <c r="P1925" s="116">
        <v>0</v>
      </c>
      <c r="Q1925" s="27" t="str">
        <f t="shared" si="402"/>
        <v>Registered</v>
      </c>
      <c r="R1925" s="94">
        <f t="shared" si="403"/>
        <v>0.75000015052143632</v>
      </c>
      <c r="S1925" s="95"/>
      <c r="T1925" s="117">
        <f t="shared" si="400"/>
        <v>0</v>
      </c>
      <c r="U1925" s="117">
        <f t="shared" si="401"/>
        <v>0</v>
      </c>
    </row>
    <row r="1926" spans="1:21" x14ac:dyDescent="0.3">
      <c r="A1926" s="114">
        <v>4917</v>
      </c>
      <c r="B1926" s="114" t="s">
        <v>1430</v>
      </c>
      <c r="C1926" s="114" t="s">
        <v>1904</v>
      </c>
      <c r="D1926" s="114" t="s">
        <v>2954</v>
      </c>
      <c r="E1926" s="114" t="s">
        <v>2955</v>
      </c>
      <c r="F1926" s="115">
        <v>45206</v>
      </c>
      <c r="G1926" s="114" t="s">
        <v>2501</v>
      </c>
      <c r="H1926" s="116">
        <v>12055800</v>
      </c>
      <c r="I1926" s="116">
        <v>9041850</v>
      </c>
      <c r="J1926" s="116">
        <v>9041850</v>
      </c>
      <c r="K1926" s="116">
        <v>0</v>
      </c>
      <c r="L1926" s="116">
        <v>0</v>
      </c>
      <c r="M1926" s="116">
        <v>0</v>
      </c>
      <c r="N1926" s="116">
        <v>0</v>
      </c>
      <c r="O1926" s="116">
        <v>0</v>
      </c>
      <c r="P1926" s="116">
        <v>0</v>
      </c>
      <c r="Q1926" s="27" t="str">
        <f t="shared" si="402"/>
        <v>Registered</v>
      </c>
      <c r="R1926" s="94">
        <f t="shared" si="403"/>
        <v>0.75</v>
      </c>
      <c r="S1926" s="95"/>
      <c r="T1926" s="117">
        <f t="shared" si="400"/>
        <v>0</v>
      </c>
      <c r="U1926" s="117">
        <f t="shared" si="401"/>
        <v>0</v>
      </c>
    </row>
    <row r="1927" spans="1:21" x14ac:dyDescent="0.3">
      <c r="A1927" s="114">
        <v>4918</v>
      </c>
      <c r="B1927" s="114" t="s">
        <v>1430</v>
      </c>
      <c r="C1927" s="114" t="s">
        <v>1904</v>
      </c>
      <c r="D1927" s="114" t="s">
        <v>5930</v>
      </c>
      <c r="E1927" s="114" t="s">
        <v>5931</v>
      </c>
      <c r="F1927" s="115">
        <v>45224</v>
      </c>
      <c r="G1927" s="114" t="s">
        <v>3086</v>
      </c>
      <c r="H1927" s="116">
        <v>12055800</v>
      </c>
      <c r="I1927" s="116">
        <v>8439060</v>
      </c>
      <c r="J1927" s="116">
        <v>8439060</v>
      </c>
      <c r="K1927" s="116">
        <v>0</v>
      </c>
      <c r="L1927" s="116">
        <v>0</v>
      </c>
      <c r="M1927" s="116">
        <v>0</v>
      </c>
      <c r="N1927" s="116">
        <v>0</v>
      </c>
      <c r="O1927" s="116">
        <v>0</v>
      </c>
      <c r="P1927" s="116">
        <v>0</v>
      </c>
      <c r="Q1927" s="27" t="str">
        <f t="shared" si="402"/>
        <v>Registered</v>
      </c>
      <c r="R1927" s="94">
        <f t="shared" si="403"/>
        <v>0.7</v>
      </c>
      <c r="S1927" s="95"/>
      <c r="T1927" s="117">
        <f t="shared" si="400"/>
        <v>0</v>
      </c>
      <c r="U1927" s="117">
        <f t="shared" si="401"/>
        <v>0</v>
      </c>
    </row>
    <row r="1928" spans="1:21" x14ac:dyDescent="0.3">
      <c r="A1928" s="114">
        <v>4919</v>
      </c>
      <c r="B1928" s="114" t="s">
        <v>1430</v>
      </c>
      <c r="C1928" s="114" t="s">
        <v>1904</v>
      </c>
      <c r="D1928" s="114" t="s">
        <v>5932</v>
      </c>
      <c r="E1928" s="114" t="s">
        <v>5933</v>
      </c>
      <c r="F1928" s="115">
        <v>45239</v>
      </c>
      <c r="G1928" s="114" t="s">
        <v>3562</v>
      </c>
      <c r="H1928" s="116">
        <v>8527000</v>
      </c>
      <c r="I1928" s="116">
        <v>5968900</v>
      </c>
      <c r="J1928" s="116">
        <v>5968900</v>
      </c>
      <c r="K1928" s="116">
        <v>0</v>
      </c>
      <c r="L1928" s="116">
        <v>0</v>
      </c>
      <c r="M1928" s="116">
        <v>0</v>
      </c>
      <c r="N1928" s="116">
        <v>0</v>
      </c>
      <c r="O1928" s="116">
        <v>0</v>
      </c>
      <c r="P1928" s="116">
        <v>0</v>
      </c>
      <c r="Q1928" s="27" t="str">
        <f t="shared" si="402"/>
        <v>Registered</v>
      </c>
      <c r="R1928" s="94">
        <f t="shared" si="403"/>
        <v>0.7</v>
      </c>
      <c r="S1928" s="95"/>
      <c r="T1928" s="117">
        <f t="shared" ref="T1928:T1959" si="404">L1928+M1928+N1928+O1928+P1928</f>
        <v>0</v>
      </c>
      <c r="U1928" s="117">
        <f t="shared" ref="U1928:U1959" si="405">K1928-T1928</f>
        <v>0</v>
      </c>
    </row>
    <row r="1929" spans="1:21" x14ac:dyDescent="0.3">
      <c r="A1929" s="114">
        <v>4920</v>
      </c>
      <c r="B1929" s="114" t="s">
        <v>1430</v>
      </c>
      <c r="C1929" s="114" t="s">
        <v>1904</v>
      </c>
      <c r="D1929" s="114" t="s">
        <v>5934</v>
      </c>
      <c r="E1929" s="114" t="s">
        <v>5935</v>
      </c>
      <c r="F1929" s="115">
        <v>45176</v>
      </c>
      <c r="G1929" s="114" t="s">
        <v>2501</v>
      </c>
      <c r="H1929" s="116">
        <v>12920540</v>
      </c>
      <c r="I1929" s="116">
        <v>9044380</v>
      </c>
      <c r="J1929" s="116">
        <v>9044380</v>
      </c>
      <c r="K1929" s="116">
        <v>0</v>
      </c>
      <c r="L1929" s="116">
        <v>0</v>
      </c>
      <c r="M1929" s="116">
        <v>0</v>
      </c>
      <c r="N1929" s="116">
        <v>0</v>
      </c>
      <c r="O1929" s="116">
        <v>0</v>
      </c>
      <c r="P1929" s="116">
        <v>0</v>
      </c>
      <c r="Q1929" s="27" t="str">
        <f t="shared" si="402"/>
        <v>Registered</v>
      </c>
      <c r="R1929" s="94">
        <f t="shared" si="403"/>
        <v>0.70000015479229194</v>
      </c>
      <c r="S1929" s="95"/>
      <c r="T1929" s="117">
        <f t="shared" si="404"/>
        <v>0</v>
      </c>
      <c r="U1929" s="117">
        <f t="shared" si="405"/>
        <v>0</v>
      </c>
    </row>
    <row r="1930" spans="1:21" x14ac:dyDescent="0.3">
      <c r="A1930" s="114">
        <v>4921</v>
      </c>
      <c r="B1930" s="114" t="s">
        <v>1430</v>
      </c>
      <c r="C1930" s="114" t="s">
        <v>1904</v>
      </c>
      <c r="D1930" s="114" t="s">
        <v>5936</v>
      </c>
      <c r="E1930" s="114" t="s">
        <v>5937</v>
      </c>
      <c r="F1930" s="115">
        <v>45726</v>
      </c>
      <c r="G1930" s="114" t="s">
        <v>1858</v>
      </c>
      <c r="H1930" s="116">
        <v>8804464</v>
      </c>
      <c r="I1930" s="116">
        <v>7043572</v>
      </c>
      <c r="J1930" s="116">
        <v>7043572</v>
      </c>
      <c r="K1930" s="116">
        <v>0</v>
      </c>
      <c r="L1930" s="116">
        <v>0</v>
      </c>
      <c r="M1930" s="116">
        <v>0</v>
      </c>
      <c r="N1930" s="116">
        <v>0</v>
      </c>
      <c r="O1930" s="116">
        <v>0</v>
      </c>
      <c r="P1930" s="116">
        <v>0</v>
      </c>
      <c r="Q1930" s="27" t="str">
        <f t="shared" si="402"/>
        <v>Registered</v>
      </c>
      <c r="R1930" s="94">
        <f t="shared" si="403"/>
        <v>0.80000009086299861</v>
      </c>
      <c r="S1930" s="95"/>
      <c r="T1930" s="117">
        <f t="shared" si="404"/>
        <v>0</v>
      </c>
      <c r="U1930" s="117">
        <f t="shared" si="405"/>
        <v>0</v>
      </c>
    </row>
    <row r="1931" spans="1:21" x14ac:dyDescent="0.3">
      <c r="A1931" s="114">
        <v>4922</v>
      </c>
      <c r="B1931" s="114" t="s">
        <v>1430</v>
      </c>
      <c r="C1931" s="114" t="s">
        <v>1904</v>
      </c>
      <c r="D1931" s="114" t="s">
        <v>5938</v>
      </c>
      <c r="E1931" s="114" t="s">
        <v>5939</v>
      </c>
      <c r="F1931" s="115">
        <v>45127</v>
      </c>
      <c r="G1931" s="114" t="s">
        <v>3039</v>
      </c>
      <c r="H1931" s="116">
        <v>8169643</v>
      </c>
      <c r="I1931" s="116">
        <v>6535715</v>
      </c>
      <c r="J1931" s="116">
        <v>6535715</v>
      </c>
      <c r="K1931" s="116">
        <v>0</v>
      </c>
      <c r="L1931" s="116">
        <v>0</v>
      </c>
      <c r="M1931" s="116">
        <v>0</v>
      </c>
      <c r="N1931" s="116">
        <v>0</v>
      </c>
      <c r="O1931" s="116">
        <v>0</v>
      </c>
      <c r="P1931" s="116">
        <v>0</v>
      </c>
      <c r="Q1931" s="27" t="str">
        <f t="shared" si="402"/>
        <v>Registered</v>
      </c>
      <c r="R1931" s="94">
        <f t="shared" si="403"/>
        <v>0.8000000734426217</v>
      </c>
      <c r="S1931" s="95"/>
      <c r="T1931" s="117">
        <f t="shared" si="404"/>
        <v>0</v>
      </c>
      <c r="U1931" s="117">
        <f t="shared" si="405"/>
        <v>0</v>
      </c>
    </row>
    <row r="1932" spans="1:21" x14ac:dyDescent="0.3">
      <c r="A1932" s="114">
        <v>4923</v>
      </c>
      <c r="B1932" s="114" t="s">
        <v>1430</v>
      </c>
      <c r="C1932" s="114" t="s">
        <v>1904</v>
      </c>
      <c r="D1932" s="114" t="s">
        <v>5940</v>
      </c>
      <c r="E1932" s="114" t="s">
        <v>5941</v>
      </c>
      <c r="F1932" s="115">
        <v>45512</v>
      </c>
      <c r="G1932" s="114" t="s">
        <v>3508</v>
      </c>
      <c r="H1932" s="116">
        <v>8883929</v>
      </c>
      <c r="I1932" s="116">
        <v>7107143</v>
      </c>
      <c r="J1932" s="116">
        <v>7107143</v>
      </c>
      <c r="K1932" s="116">
        <v>0</v>
      </c>
      <c r="L1932" s="116">
        <v>0</v>
      </c>
      <c r="M1932" s="116">
        <v>0</v>
      </c>
      <c r="N1932" s="116">
        <v>0</v>
      </c>
      <c r="O1932" s="116">
        <v>0</v>
      </c>
      <c r="P1932" s="116">
        <v>0</v>
      </c>
      <c r="Q1932" s="27" t="str">
        <f t="shared" si="402"/>
        <v>Registered</v>
      </c>
      <c r="R1932" s="94">
        <f t="shared" si="403"/>
        <v>0.79999997748743823</v>
      </c>
      <c r="S1932" s="95"/>
      <c r="T1932" s="117">
        <f t="shared" si="404"/>
        <v>0</v>
      </c>
      <c r="U1932" s="117">
        <f t="shared" si="405"/>
        <v>0</v>
      </c>
    </row>
    <row r="1933" spans="1:21" x14ac:dyDescent="0.3">
      <c r="A1933" s="114">
        <v>4924</v>
      </c>
      <c r="B1933" s="114" t="s">
        <v>1430</v>
      </c>
      <c r="C1933" s="114" t="s">
        <v>1904</v>
      </c>
      <c r="D1933" s="114" t="s">
        <v>5942</v>
      </c>
      <c r="E1933" s="114" t="s">
        <v>5943</v>
      </c>
      <c r="F1933" s="115">
        <v>45565</v>
      </c>
      <c r="G1933" s="114" t="s">
        <v>2610</v>
      </c>
      <c r="H1933" s="116">
        <v>8973214</v>
      </c>
      <c r="I1933" s="116">
        <v>7178572</v>
      </c>
      <c r="J1933" s="116">
        <v>7178572</v>
      </c>
      <c r="K1933" s="116">
        <v>0</v>
      </c>
      <c r="L1933" s="116">
        <v>0</v>
      </c>
      <c r="M1933" s="116">
        <v>0</v>
      </c>
      <c r="N1933" s="116">
        <v>0</v>
      </c>
      <c r="O1933" s="116">
        <v>0</v>
      </c>
      <c r="P1933" s="116">
        <v>0</v>
      </c>
      <c r="Q1933" s="27" t="str">
        <f t="shared" si="402"/>
        <v>Registered</v>
      </c>
      <c r="R1933" s="94">
        <f t="shared" si="403"/>
        <v>0.80000008915423171</v>
      </c>
      <c r="S1933" s="95"/>
      <c r="T1933" s="117">
        <f t="shared" si="404"/>
        <v>0</v>
      </c>
      <c r="U1933" s="117">
        <f t="shared" si="405"/>
        <v>0</v>
      </c>
    </row>
    <row r="1934" spans="1:21" x14ac:dyDescent="0.3">
      <c r="A1934" s="114">
        <v>4925</v>
      </c>
      <c r="B1934" s="114" t="s">
        <v>1430</v>
      </c>
      <c r="C1934" s="114" t="s">
        <v>1904</v>
      </c>
      <c r="D1934" s="114" t="s">
        <v>5944</v>
      </c>
      <c r="E1934" s="114" t="s">
        <v>5945</v>
      </c>
      <c r="F1934" s="115">
        <v>45104</v>
      </c>
      <c r="G1934" s="114" t="s">
        <v>2924</v>
      </c>
      <c r="H1934" s="116">
        <v>12456528</v>
      </c>
      <c r="I1934" s="116">
        <v>9342396</v>
      </c>
      <c r="J1934" s="116">
        <v>9342396</v>
      </c>
      <c r="K1934" s="116">
        <v>0</v>
      </c>
      <c r="L1934" s="116">
        <v>0</v>
      </c>
      <c r="M1934" s="116">
        <v>0</v>
      </c>
      <c r="N1934" s="116">
        <v>0</v>
      </c>
      <c r="O1934" s="116">
        <v>0</v>
      </c>
      <c r="P1934" s="116">
        <v>0</v>
      </c>
      <c r="Q1934" s="27" t="str">
        <f t="shared" si="402"/>
        <v>Registered</v>
      </c>
      <c r="R1934" s="94">
        <f t="shared" si="403"/>
        <v>0.75</v>
      </c>
      <c r="S1934" s="95"/>
      <c r="T1934" s="117">
        <f t="shared" si="404"/>
        <v>0</v>
      </c>
      <c r="U1934" s="117">
        <f t="shared" si="405"/>
        <v>0</v>
      </c>
    </row>
    <row r="1935" spans="1:21" x14ac:dyDescent="0.3">
      <c r="A1935" s="114">
        <v>4926</v>
      </c>
      <c r="B1935" s="114" t="s">
        <v>1430</v>
      </c>
      <c r="C1935" s="114" t="s">
        <v>1904</v>
      </c>
      <c r="D1935" s="114" t="s">
        <v>5946</v>
      </c>
      <c r="E1935" s="114" t="s">
        <v>5947</v>
      </c>
      <c r="F1935" s="115">
        <v>45176</v>
      </c>
      <c r="G1935" s="114" t="s">
        <v>4958</v>
      </c>
      <c r="H1935" s="116">
        <v>12009464</v>
      </c>
      <c r="I1935" s="116">
        <v>9607572</v>
      </c>
      <c r="J1935" s="116">
        <v>9607572</v>
      </c>
      <c r="K1935" s="116">
        <v>0</v>
      </c>
      <c r="L1935" s="116">
        <v>0</v>
      </c>
      <c r="M1935" s="116">
        <v>0</v>
      </c>
      <c r="N1935" s="116">
        <v>0</v>
      </c>
      <c r="O1935" s="116">
        <v>0</v>
      </c>
      <c r="P1935" s="116">
        <v>0</v>
      </c>
      <c r="Q1935" s="27" t="str">
        <f t="shared" si="402"/>
        <v>Registered</v>
      </c>
      <c r="R1935" s="94">
        <f t="shared" si="403"/>
        <v>0.80000006661413037</v>
      </c>
      <c r="S1935" s="95"/>
      <c r="T1935" s="117">
        <f t="shared" si="404"/>
        <v>0</v>
      </c>
      <c r="U1935" s="117">
        <f t="shared" si="405"/>
        <v>0</v>
      </c>
    </row>
    <row r="1936" spans="1:21" x14ac:dyDescent="0.3">
      <c r="A1936" s="114">
        <v>4927</v>
      </c>
      <c r="B1936" s="114" t="s">
        <v>1430</v>
      </c>
      <c r="C1936" s="114" t="s">
        <v>1904</v>
      </c>
      <c r="D1936" s="114" t="s">
        <v>5948</v>
      </c>
      <c r="E1936" s="114" t="s">
        <v>5949</v>
      </c>
      <c r="F1936" s="115">
        <v>45281</v>
      </c>
      <c r="G1936" s="114" t="s">
        <v>4901</v>
      </c>
      <c r="H1936" s="116">
        <v>8334165</v>
      </c>
      <c r="I1936" s="116">
        <v>6667333</v>
      </c>
      <c r="J1936" s="116">
        <v>6667333</v>
      </c>
      <c r="K1936" s="116">
        <v>0</v>
      </c>
      <c r="L1936" s="116">
        <v>0</v>
      </c>
      <c r="M1936" s="116">
        <v>0</v>
      </c>
      <c r="N1936" s="116">
        <v>0</v>
      </c>
      <c r="O1936" s="116">
        <v>0</v>
      </c>
      <c r="P1936" s="116">
        <v>0</v>
      </c>
      <c r="Q1936" s="27" t="str">
        <f t="shared" si="402"/>
        <v>Registered</v>
      </c>
      <c r="R1936" s="94">
        <f t="shared" si="403"/>
        <v>0.80000011998802523</v>
      </c>
      <c r="S1936" s="95"/>
      <c r="T1936" s="117">
        <f t="shared" si="404"/>
        <v>0</v>
      </c>
      <c r="U1936" s="117">
        <f t="shared" si="405"/>
        <v>0</v>
      </c>
    </row>
    <row r="1937" spans="1:21" x14ac:dyDescent="0.3">
      <c r="A1937" s="114">
        <v>4928</v>
      </c>
      <c r="B1937" s="114" t="s">
        <v>1430</v>
      </c>
      <c r="C1937" s="114" t="s">
        <v>1904</v>
      </c>
      <c r="D1937" s="114" t="s">
        <v>5950</v>
      </c>
      <c r="E1937" s="114" t="s">
        <v>5951</v>
      </c>
      <c r="F1937" s="115">
        <v>45688</v>
      </c>
      <c r="G1937" s="114" t="s">
        <v>4299</v>
      </c>
      <c r="H1937" s="116">
        <v>9250893</v>
      </c>
      <c r="I1937" s="116">
        <v>6475627</v>
      </c>
      <c r="J1937" s="116">
        <v>6475627</v>
      </c>
      <c r="K1937" s="116">
        <v>0</v>
      </c>
      <c r="L1937" s="116">
        <v>0</v>
      </c>
      <c r="M1937" s="116">
        <v>0</v>
      </c>
      <c r="N1937" s="116">
        <v>0</v>
      </c>
      <c r="O1937" s="116">
        <v>0</v>
      </c>
      <c r="P1937" s="116">
        <v>0</v>
      </c>
      <c r="Q1937" s="27" t="str">
        <f t="shared" si="402"/>
        <v>Registered</v>
      </c>
      <c r="R1937" s="94">
        <f t="shared" si="403"/>
        <v>0.70000020538557739</v>
      </c>
      <c r="S1937" s="95"/>
      <c r="T1937" s="117">
        <f t="shared" si="404"/>
        <v>0</v>
      </c>
      <c r="U1937" s="117">
        <f t="shared" si="405"/>
        <v>0</v>
      </c>
    </row>
    <row r="1938" spans="1:21" x14ac:dyDescent="0.3">
      <c r="A1938" s="114">
        <v>4929</v>
      </c>
      <c r="B1938" s="114" t="s">
        <v>1430</v>
      </c>
      <c r="C1938" s="114" t="s">
        <v>1904</v>
      </c>
      <c r="D1938" s="114" t="s">
        <v>5952</v>
      </c>
      <c r="E1938" s="114" t="s">
        <v>5953</v>
      </c>
      <c r="F1938" s="115">
        <v>45875</v>
      </c>
      <c r="G1938" s="114" t="s">
        <v>3888</v>
      </c>
      <c r="H1938" s="116">
        <v>13159500</v>
      </c>
      <c r="I1938" s="116">
        <v>10527600</v>
      </c>
      <c r="J1938" s="116">
        <v>10527600</v>
      </c>
      <c r="K1938" s="116">
        <v>0</v>
      </c>
      <c r="L1938" s="116">
        <v>0</v>
      </c>
      <c r="M1938" s="116">
        <v>0</v>
      </c>
      <c r="N1938" s="116">
        <v>0</v>
      </c>
      <c r="O1938" s="116">
        <v>0</v>
      </c>
      <c r="P1938" s="116">
        <v>0</v>
      </c>
      <c r="Q1938" s="27" t="str">
        <f t="shared" si="402"/>
        <v>Registered</v>
      </c>
      <c r="R1938" s="94">
        <f t="shared" si="403"/>
        <v>0.8</v>
      </c>
      <c r="S1938" s="95"/>
      <c r="T1938" s="117">
        <f t="shared" si="404"/>
        <v>0</v>
      </c>
      <c r="U1938" s="117">
        <f t="shared" si="405"/>
        <v>0</v>
      </c>
    </row>
    <row r="1939" spans="1:21" x14ac:dyDescent="0.3">
      <c r="A1939" s="114">
        <v>4930</v>
      </c>
      <c r="B1939" s="114" t="s">
        <v>1430</v>
      </c>
      <c r="C1939" s="114" t="s">
        <v>1904</v>
      </c>
      <c r="D1939" s="114" t="s">
        <v>5954</v>
      </c>
      <c r="E1939" s="114" t="s">
        <v>5955</v>
      </c>
      <c r="F1939" s="115">
        <v>45187</v>
      </c>
      <c r="G1939" s="114" t="s">
        <v>3613</v>
      </c>
      <c r="H1939" s="116">
        <v>8022147</v>
      </c>
      <c r="I1939" s="116">
        <v>6417718</v>
      </c>
      <c r="J1939" s="116">
        <v>6417718</v>
      </c>
      <c r="K1939" s="116">
        <v>0</v>
      </c>
      <c r="L1939" s="116">
        <v>0</v>
      </c>
      <c r="M1939" s="116">
        <v>0</v>
      </c>
      <c r="N1939" s="116">
        <v>0</v>
      </c>
      <c r="O1939" s="116">
        <v>0</v>
      </c>
      <c r="P1939" s="116">
        <v>0</v>
      </c>
      <c r="Q1939" s="27" t="str">
        <f t="shared" si="402"/>
        <v>Registered</v>
      </c>
      <c r="R1939" s="94">
        <f t="shared" si="403"/>
        <v>0.80000004986196338</v>
      </c>
      <c r="S1939" s="95"/>
      <c r="T1939" s="117">
        <f t="shared" si="404"/>
        <v>0</v>
      </c>
      <c r="U1939" s="117">
        <f t="shared" si="405"/>
        <v>0</v>
      </c>
    </row>
    <row r="1940" spans="1:21" x14ac:dyDescent="0.3">
      <c r="A1940" s="114">
        <v>4931</v>
      </c>
      <c r="B1940" s="114" t="s">
        <v>1430</v>
      </c>
      <c r="C1940" s="114" t="s">
        <v>1904</v>
      </c>
      <c r="D1940" s="114" t="s">
        <v>5956</v>
      </c>
      <c r="E1940" s="114" t="s">
        <v>5957</v>
      </c>
      <c r="F1940" s="115">
        <v>45092</v>
      </c>
      <c r="G1940" s="114" t="s">
        <v>3007</v>
      </c>
      <c r="H1940" s="116">
        <v>11741071</v>
      </c>
      <c r="I1940" s="116">
        <v>9392855</v>
      </c>
      <c r="J1940" s="116">
        <v>9392855</v>
      </c>
      <c r="K1940" s="116">
        <v>0</v>
      </c>
      <c r="L1940" s="116">
        <v>0</v>
      </c>
      <c r="M1940" s="116">
        <v>0</v>
      </c>
      <c r="N1940" s="116">
        <v>0</v>
      </c>
      <c r="O1940" s="116">
        <v>0</v>
      </c>
      <c r="P1940" s="116">
        <v>0</v>
      </c>
      <c r="Q1940" s="27" t="str">
        <f t="shared" si="402"/>
        <v>Registered</v>
      </c>
      <c r="R1940" s="94">
        <f t="shared" si="403"/>
        <v>0.79999984669200963</v>
      </c>
      <c r="S1940" s="95"/>
      <c r="T1940" s="117">
        <f t="shared" si="404"/>
        <v>0</v>
      </c>
      <c r="U1940" s="117">
        <f t="shared" si="405"/>
        <v>0</v>
      </c>
    </row>
    <row r="1941" spans="1:21" x14ac:dyDescent="0.3">
      <c r="A1941" s="114">
        <v>4932</v>
      </c>
      <c r="B1941" s="114" t="s">
        <v>1430</v>
      </c>
      <c r="C1941" s="114" t="s">
        <v>1904</v>
      </c>
      <c r="D1941" s="114" t="s">
        <v>5958</v>
      </c>
      <c r="E1941" s="114" t="s">
        <v>5959</v>
      </c>
      <c r="F1941" s="115">
        <v>45341</v>
      </c>
      <c r="G1941" s="114" t="s">
        <v>5427</v>
      </c>
      <c r="H1941" s="116">
        <v>8348214</v>
      </c>
      <c r="I1941" s="116">
        <v>6678572</v>
      </c>
      <c r="J1941" s="116">
        <v>6678572</v>
      </c>
      <c r="K1941" s="116">
        <v>0</v>
      </c>
      <c r="L1941" s="116">
        <v>0</v>
      </c>
      <c r="M1941" s="116">
        <v>0</v>
      </c>
      <c r="N1941" s="116">
        <v>0</v>
      </c>
      <c r="O1941" s="116">
        <v>0</v>
      </c>
      <c r="P1941" s="116">
        <v>0</v>
      </c>
      <c r="Q1941" s="27" t="str">
        <f t="shared" si="402"/>
        <v>Registered</v>
      </c>
      <c r="R1941" s="94">
        <f t="shared" si="403"/>
        <v>0.80000009582888032</v>
      </c>
      <c r="S1941" s="95"/>
      <c r="T1941" s="117">
        <f t="shared" si="404"/>
        <v>0</v>
      </c>
      <c r="U1941" s="117">
        <f t="shared" si="405"/>
        <v>0</v>
      </c>
    </row>
    <row r="1942" spans="1:21" x14ac:dyDescent="0.3">
      <c r="A1942" s="114">
        <v>4933</v>
      </c>
      <c r="B1942" s="114" t="s">
        <v>1430</v>
      </c>
      <c r="C1942" s="114" t="s">
        <v>1904</v>
      </c>
      <c r="D1942" s="114" t="s">
        <v>5960</v>
      </c>
      <c r="E1942" s="114" t="s">
        <v>5961</v>
      </c>
      <c r="F1942" s="115">
        <v>45104</v>
      </c>
      <c r="G1942" s="114" t="s">
        <v>2008</v>
      </c>
      <c r="H1942" s="116">
        <v>8036223</v>
      </c>
      <c r="I1942" s="116">
        <v>6428976</v>
      </c>
      <c r="J1942" s="116">
        <v>6428976</v>
      </c>
      <c r="K1942" s="116">
        <v>0</v>
      </c>
      <c r="L1942" s="116">
        <v>0</v>
      </c>
      <c r="M1942" s="116">
        <v>0</v>
      </c>
      <c r="N1942" s="116">
        <v>0</v>
      </c>
      <c r="O1942" s="116">
        <v>0</v>
      </c>
      <c r="P1942" s="116">
        <v>0</v>
      </c>
      <c r="Q1942" s="27" t="str">
        <f t="shared" si="402"/>
        <v>Registered</v>
      </c>
      <c r="R1942" s="94">
        <f t="shared" si="403"/>
        <v>0.79999970135223974</v>
      </c>
      <c r="S1942" s="95"/>
      <c r="T1942" s="117">
        <f t="shared" si="404"/>
        <v>0</v>
      </c>
      <c r="U1942" s="117">
        <f t="shared" si="405"/>
        <v>0</v>
      </c>
    </row>
    <row r="1943" spans="1:21" x14ac:dyDescent="0.3">
      <c r="A1943" s="114">
        <v>4934</v>
      </c>
      <c r="B1943" s="114" t="s">
        <v>1430</v>
      </c>
      <c r="C1943" s="114" t="s">
        <v>1904</v>
      </c>
      <c r="D1943" s="114" t="s">
        <v>5962</v>
      </c>
      <c r="E1943" s="114" t="s">
        <v>5451</v>
      </c>
      <c r="F1943" s="115">
        <v>45304</v>
      </c>
      <c r="G1943" s="114" t="s">
        <v>3330</v>
      </c>
      <c r="H1943" s="116">
        <v>12142857</v>
      </c>
      <c r="I1943" s="116">
        <v>9714285</v>
      </c>
      <c r="J1943" s="116">
        <v>9714285</v>
      </c>
      <c r="K1943" s="116">
        <v>0</v>
      </c>
      <c r="L1943" s="116">
        <v>0</v>
      </c>
      <c r="M1943" s="116">
        <v>0</v>
      </c>
      <c r="N1943" s="116">
        <v>0</v>
      </c>
      <c r="O1943" s="116">
        <v>0</v>
      </c>
      <c r="P1943" s="116">
        <v>0</v>
      </c>
      <c r="Q1943" s="27" t="str">
        <f t="shared" si="402"/>
        <v>Registered</v>
      </c>
      <c r="R1943" s="94">
        <f t="shared" si="403"/>
        <v>0.7999999505882347</v>
      </c>
      <c r="S1943" s="95"/>
      <c r="T1943" s="117">
        <f t="shared" si="404"/>
        <v>0</v>
      </c>
      <c r="U1943" s="117">
        <f t="shared" si="405"/>
        <v>0</v>
      </c>
    </row>
    <row r="1944" spans="1:21" x14ac:dyDescent="0.3">
      <c r="A1944" s="114">
        <v>4935</v>
      </c>
      <c r="B1944" s="114" t="s">
        <v>1430</v>
      </c>
      <c r="C1944" s="114" t="s">
        <v>1904</v>
      </c>
      <c r="D1944" s="114" t="s">
        <v>5963</v>
      </c>
      <c r="E1944" s="114" t="s">
        <v>5964</v>
      </c>
      <c r="F1944" s="115">
        <v>45093</v>
      </c>
      <c r="G1944" s="114" t="s">
        <v>3469</v>
      </c>
      <c r="H1944" s="116">
        <v>11741071</v>
      </c>
      <c r="I1944" s="116">
        <v>9392857</v>
      </c>
      <c r="J1944" s="116">
        <v>9392857</v>
      </c>
      <c r="K1944" s="116">
        <v>0</v>
      </c>
      <c r="L1944" s="116">
        <v>0</v>
      </c>
      <c r="M1944" s="116">
        <v>0</v>
      </c>
      <c r="N1944" s="116">
        <v>0</v>
      </c>
      <c r="O1944" s="116">
        <v>0</v>
      </c>
      <c r="P1944" s="116">
        <v>0</v>
      </c>
      <c r="Q1944" s="27" t="str">
        <f t="shared" si="402"/>
        <v>Registered</v>
      </c>
      <c r="R1944" s="94">
        <f t="shared" si="403"/>
        <v>0.80000001703422119</v>
      </c>
      <c r="S1944" s="95"/>
      <c r="T1944" s="117">
        <f t="shared" si="404"/>
        <v>0</v>
      </c>
      <c r="U1944" s="117">
        <f t="shared" si="405"/>
        <v>0</v>
      </c>
    </row>
    <row r="1945" spans="1:21" x14ac:dyDescent="0.3">
      <c r="A1945" s="114">
        <v>4936</v>
      </c>
      <c r="B1945" s="114" t="s">
        <v>1430</v>
      </c>
      <c r="C1945" s="114" t="s">
        <v>1904</v>
      </c>
      <c r="D1945" s="114" t="s">
        <v>5965</v>
      </c>
      <c r="E1945" s="114" t="s">
        <v>5966</v>
      </c>
      <c r="F1945" s="115">
        <v>45349</v>
      </c>
      <c r="G1945" s="114" t="s">
        <v>5967</v>
      </c>
      <c r="H1945" s="116">
        <v>12055800</v>
      </c>
      <c r="I1945" s="116">
        <v>9644640</v>
      </c>
      <c r="J1945" s="116">
        <v>9644640</v>
      </c>
      <c r="K1945" s="116">
        <v>0</v>
      </c>
      <c r="L1945" s="116">
        <v>0</v>
      </c>
      <c r="M1945" s="116">
        <v>0</v>
      </c>
      <c r="N1945" s="116">
        <v>0</v>
      </c>
      <c r="O1945" s="116">
        <v>0</v>
      </c>
      <c r="P1945" s="116">
        <v>0</v>
      </c>
      <c r="Q1945" s="27" t="str">
        <f t="shared" si="402"/>
        <v>Registered</v>
      </c>
      <c r="R1945" s="94">
        <f t="shared" si="403"/>
        <v>0.8</v>
      </c>
      <c r="S1945" s="95"/>
      <c r="T1945" s="117">
        <f t="shared" si="404"/>
        <v>0</v>
      </c>
      <c r="U1945" s="117">
        <f t="shared" si="405"/>
        <v>0</v>
      </c>
    </row>
    <row r="1946" spans="1:21" x14ac:dyDescent="0.3">
      <c r="A1946" s="114">
        <v>10173</v>
      </c>
      <c r="B1946" s="114" t="s">
        <v>1430</v>
      </c>
      <c r="C1946" s="114" t="s">
        <v>1904</v>
      </c>
      <c r="D1946" s="114" t="s">
        <v>9368</v>
      </c>
      <c r="E1946" s="114" t="s">
        <v>9369</v>
      </c>
      <c r="F1946" s="115">
        <v>45096</v>
      </c>
      <c r="G1946" s="114" t="s">
        <v>2842</v>
      </c>
      <c r="H1946" s="116">
        <v>11875812</v>
      </c>
      <c r="I1946" s="116">
        <v>9500647</v>
      </c>
      <c r="J1946" s="116">
        <v>9500647.1300000008</v>
      </c>
      <c r="K1946" s="116">
        <v>-0.13</v>
      </c>
      <c r="L1946" s="116">
        <v>0</v>
      </c>
      <c r="M1946" s="116">
        <v>0</v>
      </c>
      <c r="N1946" s="116">
        <v>0</v>
      </c>
      <c r="O1946" s="116">
        <v>0</v>
      </c>
      <c r="P1946" s="116">
        <v>0</v>
      </c>
      <c r="Q1946" s="27" t="str">
        <f t="shared" si="402"/>
        <v>Registered</v>
      </c>
      <c r="R1946" s="94">
        <f t="shared" si="403"/>
        <v>0.79999978106760194</v>
      </c>
      <c r="S1946" s="95"/>
      <c r="T1946" s="117">
        <f t="shared" si="404"/>
        <v>0</v>
      </c>
      <c r="U1946" s="117">
        <f t="shared" si="405"/>
        <v>-0.13</v>
      </c>
    </row>
    <row r="1947" spans="1:21" x14ac:dyDescent="0.3">
      <c r="A1947" s="114">
        <v>10179</v>
      </c>
      <c r="B1947" s="114" t="s">
        <v>1430</v>
      </c>
      <c r="C1947" s="114" t="s">
        <v>1904</v>
      </c>
      <c r="D1947" s="114" t="s">
        <v>9376</v>
      </c>
      <c r="E1947" s="114" t="s">
        <v>9377</v>
      </c>
      <c r="F1947" s="115">
        <v>45762</v>
      </c>
      <c r="G1947" s="114" t="s">
        <v>4212</v>
      </c>
      <c r="H1947" s="116">
        <v>13794643</v>
      </c>
      <c r="I1947" s="116">
        <v>8276786</v>
      </c>
      <c r="J1947" s="116">
        <v>8276786.2999999998</v>
      </c>
      <c r="K1947" s="116">
        <v>-0.3</v>
      </c>
      <c r="L1947" s="116">
        <v>0</v>
      </c>
      <c r="M1947" s="116">
        <v>0</v>
      </c>
      <c r="N1947" s="116">
        <v>0</v>
      </c>
      <c r="O1947" s="116">
        <v>0</v>
      </c>
      <c r="P1947" s="116">
        <v>0</v>
      </c>
      <c r="Q1947" s="27" t="str">
        <f t="shared" si="402"/>
        <v>Registered</v>
      </c>
      <c r="R1947" s="94">
        <f t="shared" si="403"/>
        <v>0.6000000144983817</v>
      </c>
      <c r="S1947" s="95"/>
      <c r="T1947" s="117">
        <f t="shared" si="404"/>
        <v>0</v>
      </c>
      <c r="U1947" s="117">
        <f t="shared" si="405"/>
        <v>-0.3</v>
      </c>
    </row>
    <row r="1948" spans="1:21" x14ac:dyDescent="0.3">
      <c r="A1948" s="114">
        <v>10187</v>
      </c>
      <c r="B1948" s="114" t="s">
        <v>1430</v>
      </c>
      <c r="C1948" s="114" t="s">
        <v>1904</v>
      </c>
      <c r="D1948" s="114" t="s">
        <v>9384</v>
      </c>
      <c r="E1948" s="114" t="s">
        <v>9385</v>
      </c>
      <c r="F1948" s="115">
        <v>45107</v>
      </c>
      <c r="G1948" s="114" t="s">
        <v>3039</v>
      </c>
      <c r="H1948" s="116">
        <v>12589286</v>
      </c>
      <c r="I1948" s="116">
        <v>10071428</v>
      </c>
      <c r="J1948" s="116">
        <v>10071428.57</v>
      </c>
      <c r="K1948" s="116">
        <v>-0.56999999999999995</v>
      </c>
      <c r="L1948" s="116">
        <v>0</v>
      </c>
      <c r="M1948" s="116">
        <v>0</v>
      </c>
      <c r="N1948" s="116">
        <v>0</v>
      </c>
      <c r="O1948" s="116">
        <v>0</v>
      </c>
      <c r="P1948" s="116">
        <v>0</v>
      </c>
      <c r="Q1948" s="27" t="str">
        <f t="shared" si="402"/>
        <v>Registered</v>
      </c>
      <c r="R1948" s="94">
        <f t="shared" si="403"/>
        <v>0.79999993645390211</v>
      </c>
      <c r="S1948" s="95"/>
      <c r="T1948" s="117">
        <f t="shared" si="404"/>
        <v>0</v>
      </c>
      <c r="U1948" s="117">
        <f t="shared" si="405"/>
        <v>-0.56999999999999995</v>
      </c>
    </row>
    <row r="1949" spans="1:21" x14ac:dyDescent="0.3">
      <c r="A1949" s="114">
        <v>10188</v>
      </c>
      <c r="B1949" s="114" t="s">
        <v>1430</v>
      </c>
      <c r="C1949" s="114" t="s">
        <v>1904</v>
      </c>
      <c r="D1949" s="114" t="s">
        <v>9386</v>
      </c>
      <c r="E1949" s="114" t="s">
        <v>9387</v>
      </c>
      <c r="F1949" s="115">
        <v>45117</v>
      </c>
      <c r="G1949" s="114" t="s">
        <v>3039</v>
      </c>
      <c r="H1949" s="116">
        <v>12466716</v>
      </c>
      <c r="I1949" s="116">
        <v>9973373</v>
      </c>
      <c r="J1949" s="116">
        <v>9973373.5999999996</v>
      </c>
      <c r="K1949" s="116">
        <v>-0.6</v>
      </c>
      <c r="L1949" s="116">
        <v>0</v>
      </c>
      <c r="M1949" s="116">
        <v>0</v>
      </c>
      <c r="N1949" s="116">
        <v>0</v>
      </c>
      <c r="O1949" s="116">
        <v>0</v>
      </c>
      <c r="P1949" s="116">
        <v>0</v>
      </c>
      <c r="Q1949" s="27" t="str">
        <f t="shared" si="402"/>
        <v>Registered</v>
      </c>
      <c r="R1949" s="94">
        <f t="shared" si="403"/>
        <v>0.80000001604271731</v>
      </c>
      <c r="S1949" s="95"/>
      <c r="T1949" s="117">
        <f t="shared" si="404"/>
        <v>0</v>
      </c>
      <c r="U1949" s="117">
        <f t="shared" si="405"/>
        <v>-0.6</v>
      </c>
    </row>
    <row r="1950" spans="1:21" x14ac:dyDescent="0.3">
      <c r="A1950" s="114">
        <v>10218</v>
      </c>
      <c r="B1950" s="114" t="s">
        <v>1430</v>
      </c>
      <c r="C1950" s="114" t="s">
        <v>1904</v>
      </c>
      <c r="D1950" s="114" t="s">
        <v>1905</v>
      </c>
      <c r="E1950" s="114" t="s">
        <v>1906</v>
      </c>
      <c r="F1950" s="115">
        <v>46078</v>
      </c>
      <c r="G1950" s="114" t="s">
        <v>1907</v>
      </c>
      <c r="H1950" s="116">
        <v>9650000</v>
      </c>
      <c r="I1950" s="116">
        <v>6755000</v>
      </c>
      <c r="J1950" s="116">
        <v>6756000</v>
      </c>
      <c r="K1950" s="116">
        <v>-1000</v>
      </c>
      <c r="L1950" s="116">
        <v>0</v>
      </c>
      <c r="M1950" s="116">
        <v>0</v>
      </c>
      <c r="N1950" s="116">
        <v>0</v>
      </c>
      <c r="O1950" s="116">
        <v>0</v>
      </c>
      <c r="P1950" s="116">
        <v>0</v>
      </c>
      <c r="Q1950" s="27" t="str">
        <f t="shared" si="402"/>
        <v>Registered</v>
      </c>
      <c r="R1950" s="94">
        <f t="shared" si="403"/>
        <v>0.7</v>
      </c>
      <c r="S1950" s="95"/>
      <c r="T1950" s="117">
        <f t="shared" si="404"/>
        <v>0</v>
      </c>
      <c r="U1950" s="117">
        <f t="shared" si="405"/>
        <v>-1000</v>
      </c>
    </row>
    <row r="1951" spans="1:21" x14ac:dyDescent="0.3">
      <c r="A1951" s="114">
        <v>10238</v>
      </c>
      <c r="B1951" s="114" t="s">
        <v>1430</v>
      </c>
      <c r="C1951" s="114" t="s">
        <v>1904</v>
      </c>
      <c r="D1951" s="114" t="s">
        <v>4024</v>
      </c>
      <c r="E1951" s="114" t="s">
        <v>4025</v>
      </c>
      <c r="F1951" s="115">
        <v>45104</v>
      </c>
      <c r="G1951" s="114" t="s">
        <v>2982</v>
      </c>
      <c r="H1951" s="116">
        <v>11713116</v>
      </c>
      <c r="I1951" s="116">
        <v>9370493</v>
      </c>
      <c r="J1951" s="116">
        <v>9399774.9900000002</v>
      </c>
      <c r="K1951" s="116">
        <v>-29281.99</v>
      </c>
      <c r="L1951" s="116">
        <v>0</v>
      </c>
      <c r="M1951" s="116">
        <v>0</v>
      </c>
      <c r="N1951" s="116">
        <v>0</v>
      </c>
      <c r="O1951" s="116">
        <v>0</v>
      </c>
      <c r="P1951" s="116">
        <v>0</v>
      </c>
      <c r="Q1951" s="27" t="str">
        <f t="shared" si="402"/>
        <v>Registered</v>
      </c>
      <c r="R1951" s="94">
        <f t="shared" si="403"/>
        <v>0.80000001707487567</v>
      </c>
      <c r="S1951" s="95"/>
      <c r="T1951" s="117">
        <f t="shared" si="404"/>
        <v>0</v>
      </c>
      <c r="U1951" s="117">
        <f t="shared" si="405"/>
        <v>-29281.99</v>
      </c>
    </row>
    <row r="1952" spans="1:21" x14ac:dyDescent="0.3">
      <c r="A1952" s="114">
        <v>10242</v>
      </c>
      <c r="B1952" s="114" t="s">
        <v>1430</v>
      </c>
      <c r="C1952" s="114" t="s">
        <v>1904</v>
      </c>
      <c r="D1952" s="114" t="s">
        <v>9472</v>
      </c>
      <c r="E1952" s="114" t="s">
        <v>9473</v>
      </c>
      <c r="F1952" s="115">
        <v>45096</v>
      </c>
      <c r="G1952" s="114" t="s">
        <v>4878</v>
      </c>
      <c r="H1952" s="116">
        <v>7901786</v>
      </c>
      <c r="I1952" s="116">
        <v>6321428</v>
      </c>
      <c r="J1952" s="116">
        <v>6368036</v>
      </c>
      <c r="K1952" s="116">
        <v>-46608</v>
      </c>
      <c r="L1952" s="116">
        <v>0</v>
      </c>
      <c r="M1952" s="116">
        <v>0</v>
      </c>
      <c r="N1952" s="116">
        <v>0</v>
      </c>
      <c r="O1952" s="116">
        <v>0</v>
      </c>
      <c r="P1952" s="116">
        <v>0</v>
      </c>
      <c r="Q1952" s="27" t="str">
        <f t="shared" si="402"/>
        <v>Registered</v>
      </c>
      <c r="R1952" s="94">
        <f t="shared" si="403"/>
        <v>0.79999989875706579</v>
      </c>
      <c r="S1952" s="95"/>
      <c r="T1952" s="117">
        <f t="shared" si="404"/>
        <v>0</v>
      </c>
      <c r="U1952" s="117">
        <f t="shared" si="405"/>
        <v>-46608</v>
      </c>
    </row>
    <row r="1953" spans="1:21" x14ac:dyDescent="0.3">
      <c r="A1953" s="114">
        <v>10324</v>
      </c>
      <c r="B1953" s="114" t="s">
        <v>1430</v>
      </c>
      <c r="C1953" s="114" t="s">
        <v>1904</v>
      </c>
      <c r="D1953" s="114" t="s">
        <v>9571</v>
      </c>
      <c r="E1953" s="114" t="s">
        <v>9572</v>
      </c>
      <c r="F1953" s="115">
        <v>45090</v>
      </c>
      <c r="G1953" s="114" t="s">
        <v>5364</v>
      </c>
      <c r="H1953" s="116">
        <v>11611607</v>
      </c>
      <c r="I1953" s="116">
        <v>9289287</v>
      </c>
      <c r="J1953" s="116">
        <v>9383482</v>
      </c>
      <c r="K1953" s="116">
        <v>-94195</v>
      </c>
      <c r="L1953" s="116">
        <v>0</v>
      </c>
      <c r="M1953" s="116">
        <v>0</v>
      </c>
      <c r="N1953" s="116">
        <v>0</v>
      </c>
      <c r="O1953" s="116">
        <v>0</v>
      </c>
      <c r="P1953" s="116">
        <v>0</v>
      </c>
      <c r="Q1953" s="27" t="str">
        <f t="shared" si="402"/>
        <v>Registered</v>
      </c>
      <c r="R1953" s="94">
        <f t="shared" si="403"/>
        <v>0.80000012056901337</v>
      </c>
      <c r="S1953" s="95"/>
      <c r="T1953" s="117">
        <f t="shared" si="404"/>
        <v>0</v>
      </c>
      <c r="U1953" s="117">
        <f t="shared" si="405"/>
        <v>-94195</v>
      </c>
    </row>
    <row r="1954" spans="1:21" x14ac:dyDescent="0.3">
      <c r="A1954" s="114">
        <v>10327</v>
      </c>
      <c r="B1954" s="114" t="s">
        <v>1430</v>
      </c>
      <c r="C1954" s="114" t="s">
        <v>1904</v>
      </c>
      <c r="D1954" s="114" t="s">
        <v>9577</v>
      </c>
      <c r="E1954" s="114" t="s">
        <v>7088</v>
      </c>
      <c r="F1954" s="115">
        <v>45127</v>
      </c>
      <c r="G1954" s="114" t="s">
        <v>3442</v>
      </c>
      <c r="H1954" s="116">
        <v>12735000</v>
      </c>
      <c r="I1954" s="116">
        <v>9551250</v>
      </c>
      <c r="J1954" s="116">
        <v>9646762</v>
      </c>
      <c r="K1954" s="116">
        <v>-95512</v>
      </c>
      <c r="L1954" s="116">
        <v>0</v>
      </c>
      <c r="M1954" s="116">
        <v>0</v>
      </c>
      <c r="N1954" s="116">
        <v>0</v>
      </c>
      <c r="O1954" s="116">
        <v>0</v>
      </c>
      <c r="P1954" s="116">
        <v>0</v>
      </c>
      <c r="Q1954" s="27" t="str">
        <f t="shared" si="402"/>
        <v>Registered</v>
      </c>
      <c r="R1954" s="94">
        <f t="shared" si="403"/>
        <v>0.75</v>
      </c>
      <c r="S1954" s="95"/>
      <c r="T1954" s="117">
        <f t="shared" si="404"/>
        <v>0</v>
      </c>
      <c r="U1954" s="117">
        <f t="shared" si="405"/>
        <v>-95512</v>
      </c>
    </row>
    <row r="1955" spans="1:21" x14ac:dyDescent="0.3">
      <c r="A1955" s="114">
        <v>10579</v>
      </c>
      <c r="B1955" s="114" t="s">
        <v>1430</v>
      </c>
      <c r="C1955" s="114" t="s">
        <v>1904</v>
      </c>
      <c r="D1955" s="114" t="s">
        <v>9807</v>
      </c>
      <c r="E1955" s="114" t="s">
        <v>9808</v>
      </c>
      <c r="F1955" s="115">
        <v>45279</v>
      </c>
      <c r="G1955" s="114" t="s">
        <v>5385</v>
      </c>
      <c r="H1955" s="116">
        <v>8211000</v>
      </c>
      <c r="I1955" s="116">
        <v>6568800</v>
      </c>
      <c r="J1955" s="116">
        <v>7183110</v>
      </c>
      <c r="K1955" s="116">
        <v>-614310</v>
      </c>
      <c r="L1955" s="116">
        <v>0</v>
      </c>
      <c r="M1955" s="116">
        <v>0</v>
      </c>
      <c r="N1955" s="116">
        <v>0</v>
      </c>
      <c r="O1955" s="116">
        <v>0</v>
      </c>
      <c r="P1955" s="116">
        <v>0</v>
      </c>
      <c r="Q1955" s="27" t="str">
        <f t="shared" si="402"/>
        <v>Registered</v>
      </c>
      <c r="R1955" s="94">
        <f t="shared" si="403"/>
        <v>0.8</v>
      </c>
      <c r="S1955" s="95"/>
      <c r="T1955" s="117">
        <f t="shared" si="404"/>
        <v>0</v>
      </c>
      <c r="U1955" s="117">
        <f t="shared" si="405"/>
        <v>-614310</v>
      </c>
    </row>
    <row r="1956" spans="1:21" x14ac:dyDescent="0.3">
      <c r="A1956" s="114">
        <v>10617</v>
      </c>
      <c r="B1956" s="114" t="s">
        <v>1430</v>
      </c>
      <c r="C1956" s="114" t="s">
        <v>1904</v>
      </c>
      <c r="D1956" s="114" t="s">
        <v>10009</v>
      </c>
      <c r="E1956" s="114" t="s">
        <v>10010</v>
      </c>
      <c r="F1956" s="115">
        <v>45378</v>
      </c>
      <c r="G1956" s="114" t="s">
        <v>3493</v>
      </c>
      <c r="H1956" s="116">
        <v>11886000</v>
      </c>
      <c r="I1956" s="116">
        <v>9508800</v>
      </c>
      <c r="J1956" s="116">
        <v>10500000</v>
      </c>
      <c r="K1956" s="116">
        <v>-991200</v>
      </c>
      <c r="L1956" s="116">
        <v>0</v>
      </c>
      <c r="M1956" s="116">
        <v>0</v>
      </c>
      <c r="N1956" s="116">
        <v>0</v>
      </c>
      <c r="O1956" s="116">
        <v>0</v>
      </c>
      <c r="P1956" s="116">
        <v>0</v>
      </c>
      <c r="Q1956" s="27" t="str">
        <f t="shared" si="402"/>
        <v>Registered</v>
      </c>
      <c r="R1956" s="94">
        <f t="shared" si="403"/>
        <v>0.8</v>
      </c>
      <c r="S1956" s="95"/>
      <c r="T1956" s="117">
        <f t="shared" si="404"/>
        <v>0</v>
      </c>
      <c r="U1956" s="117">
        <f t="shared" si="405"/>
        <v>-991200</v>
      </c>
    </row>
    <row r="1957" spans="1:21" x14ac:dyDescent="0.3">
      <c r="A1957" s="114">
        <v>10629</v>
      </c>
      <c r="B1957" s="114" t="s">
        <v>1430</v>
      </c>
      <c r="C1957" s="114" t="s">
        <v>1904</v>
      </c>
      <c r="D1957" s="114" t="s">
        <v>10026</v>
      </c>
      <c r="E1957" s="114" t="s">
        <v>10027</v>
      </c>
      <c r="F1957" s="115">
        <v>45159</v>
      </c>
      <c r="G1957" s="114" t="s">
        <v>3753</v>
      </c>
      <c r="H1957" s="116">
        <v>7743120</v>
      </c>
      <c r="I1957" s="116">
        <v>5420184</v>
      </c>
      <c r="J1957" s="116">
        <v>6490000</v>
      </c>
      <c r="K1957" s="116">
        <v>-1069816</v>
      </c>
      <c r="L1957" s="116">
        <v>0</v>
      </c>
      <c r="M1957" s="116">
        <v>0</v>
      </c>
      <c r="N1957" s="116">
        <v>0</v>
      </c>
      <c r="O1957" s="116">
        <v>0</v>
      </c>
      <c r="P1957" s="116">
        <v>0</v>
      </c>
      <c r="Q1957" s="27" t="str">
        <f t="shared" si="402"/>
        <v>Registered</v>
      </c>
      <c r="R1957" s="94">
        <f t="shared" si="403"/>
        <v>0.7</v>
      </c>
      <c r="S1957" s="95"/>
      <c r="T1957" s="117">
        <f t="shared" si="404"/>
        <v>0</v>
      </c>
      <c r="U1957" s="117">
        <f t="shared" si="405"/>
        <v>-1069816</v>
      </c>
    </row>
    <row r="1958" spans="1:21" x14ac:dyDescent="0.3">
      <c r="A1958" s="114">
        <v>10630</v>
      </c>
      <c r="B1958" s="114" t="s">
        <v>1430</v>
      </c>
      <c r="C1958" s="114" t="s">
        <v>1904</v>
      </c>
      <c r="D1958" s="114" t="s">
        <v>10028</v>
      </c>
      <c r="E1958" s="114" t="s">
        <v>10029</v>
      </c>
      <c r="F1958" s="115">
        <v>45182</v>
      </c>
      <c r="G1958" s="114" t="s">
        <v>5149</v>
      </c>
      <c r="H1958" s="116">
        <v>8152350</v>
      </c>
      <c r="I1958" s="116">
        <v>3804430</v>
      </c>
      <c r="J1958" s="116">
        <v>4891410</v>
      </c>
      <c r="K1958" s="116">
        <v>-1086980</v>
      </c>
      <c r="L1958" s="116">
        <v>0</v>
      </c>
      <c r="M1958" s="116">
        <v>0</v>
      </c>
      <c r="N1958" s="116">
        <v>0</v>
      </c>
      <c r="O1958" s="116">
        <v>0</v>
      </c>
      <c r="P1958" s="116">
        <v>0</v>
      </c>
      <c r="Q1958" s="27" t="str">
        <f t="shared" si="402"/>
        <v>Registered</v>
      </c>
      <c r="R1958" s="94">
        <f t="shared" si="403"/>
        <v>0.46666666666666667</v>
      </c>
      <c r="S1958" s="95"/>
      <c r="T1958" s="117">
        <f t="shared" si="404"/>
        <v>0</v>
      </c>
      <c r="U1958" s="117">
        <f t="shared" si="405"/>
        <v>-1086980</v>
      </c>
    </row>
    <row r="1959" spans="1:21" x14ac:dyDescent="0.3">
      <c r="A1959" s="114">
        <v>10677</v>
      </c>
      <c r="B1959" s="114" t="s">
        <v>1430</v>
      </c>
      <c r="C1959" s="114" t="s">
        <v>1904</v>
      </c>
      <c r="D1959" s="114" t="s">
        <v>10090</v>
      </c>
      <c r="E1959" s="114" t="s">
        <v>10091</v>
      </c>
      <c r="F1959" s="115">
        <v>45090</v>
      </c>
      <c r="G1959" s="114" t="s">
        <v>3158</v>
      </c>
      <c r="H1959" s="116">
        <v>11875000</v>
      </c>
      <c r="I1959" s="116">
        <v>8312500</v>
      </c>
      <c r="J1959" s="116">
        <v>10093750</v>
      </c>
      <c r="K1959" s="116">
        <v>-1781250</v>
      </c>
      <c r="L1959" s="116">
        <v>0</v>
      </c>
      <c r="M1959" s="116">
        <v>0</v>
      </c>
      <c r="N1959" s="116">
        <v>0</v>
      </c>
      <c r="O1959" s="116">
        <v>0</v>
      </c>
      <c r="P1959" s="116">
        <v>0</v>
      </c>
      <c r="Q1959" s="27" t="str">
        <f t="shared" si="402"/>
        <v>Registered</v>
      </c>
      <c r="R1959" s="94">
        <f t="shared" si="403"/>
        <v>0.7</v>
      </c>
      <c r="S1959" s="95"/>
      <c r="T1959" s="117">
        <f t="shared" si="404"/>
        <v>0</v>
      </c>
      <c r="U1959" s="117">
        <f t="shared" si="405"/>
        <v>-1781250</v>
      </c>
    </row>
    <row r="1960" spans="1:21" s="101" customFormat="1" x14ac:dyDescent="0.3">
      <c r="A1960" s="99">
        <v>10806</v>
      </c>
      <c r="B1960" s="99" t="s">
        <v>1430</v>
      </c>
      <c r="C1960" s="99" t="s">
        <v>1904</v>
      </c>
      <c r="D1960" s="99" t="s">
        <v>10197</v>
      </c>
      <c r="E1960" s="99" t="s">
        <v>5081</v>
      </c>
      <c r="F1960" s="100">
        <v>45135</v>
      </c>
      <c r="G1960" s="99" t="s">
        <v>1898</v>
      </c>
      <c r="H1960" s="96">
        <v>7348845</v>
      </c>
      <c r="I1960" s="96">
        <f>H1960*R1960</f>
        <v>5879076</v>
      </c>
      <c r="J1960" s="96">
        <v>4950000</v>
      </c>
      <c r="K1960" s="96">
        <f>I1960-J1960</f>
        <v>929076</v>
      </c>
      <c r="L1960" s="97">
        <f>IF(AND($S1960&gt;=0,$S1960&lt;=30),$K1960,0)</f>
        <v>0</v>
      </c>
      <c r="M1960" s="97">
        <f>IF(AND($S1960&gt;=31,$S1960&lt;=60),$K1960,0)</f>
        <v>0</v>
      </c>
      <c r="N1960" s="97">
        <f>IF(AND($S1960&gt;=61,$S1960&lt;=90),$K1960,0)</f>
        <v>0</v>
      </c>
      <c r="O1960" s="97">
        <f>IF(AND($S1960&gt;=91,$S1960&lt;=120),$K1960,0)</f>
        <v>0</v>
      </c>
      <c r="P1960" s="98">
        <f>IF($S1960&gt;120,$K1960,0)</f>
        <v>929076</v>
      </c>
      <c r="Q1960" s="101" t="str">
        <f t="shared" si="402"/>
        <v>Unregistered</v>
      </c>
      <c r="R1960" s="102">
        <v>0.8</v>
      </c>
      <c r="S1960" s="95">
        <f>DATE(2026,6,30)-F1960</f>
        <v>1068</v>
      </c>
    </row>
    <row r="1961" spans="1:21" x14ac:dyDescent="0.3">
      <c r="A1961" s="114">
        <v>172</v>
      </c>
      <c r="B1961" s="114" t="s">
        <v>291</v>
      </c>
      <c r="C1961" s="114" t="s">
        <v>2148</v>
      </c>
      <c r="D1961" s="114" t="s">
        <v>297</v>
      </c>
      <c r="E1961" s="114" t="s">
        <v>298</v>
      </c>
      <c r="F1961" s="115">
        <v>46169</v>
      </c>
      <c r="G1961" s="114" t="s">
        <v>9642</v>
      </c>
      <c r="H1961" s="116">
        <v>10812900</v>
      </c>
      <c r="I1961" s="116">
        <v>3243870</v>
      </c>
      <c r="J1961" s="116">
        <v>200000</v>
      </c>
      <c r="K1961" s="116">
        <v>3043870</v>
      </c>
      <c r="L1961" s="116">
        <v>3043870</v>
      </c>
      <c r="M1961" s="116">
        <v>0</v>
      </c>
      <c r="N1961" s="116">
        <v>0</v>
      </c>
      <c r="O1961" s="116">
        <v>0</v>
      </c>
      <c r="P1961" s="116">
        <v>0</v>
      </c>
      <c r="Q1961" s="27" t="str">
        <f t="shared" si="402"/>
        <v>Registered</v>
      </c>
      <c r="R1961" s="94">
        <f t="shared" si="403"/>
        <v>0.3</v>
      </c>
      <c r="S1961" s="95"/>
      <c r="T1961" s="117">
        <f t="shared" ref="T1961:T1980" si="406">L1961+M1961+N1961+O1961+P1961</f>
        <v>3043870</v>
      </c>
      <c r="U1961" s="117">
        <f t="shared" ref="U1961:U1980" si="407">K1961-T1961</f>
        <v>0</v>
      </c>
    </row>
    <row r="1962" spans="1:21" x14ac:dyDescent="0.3">
      <c r="A1962" s="114">
        <v>250</v>
      </c>
      <c r="B1962" s="114" t="s">
        <v>291</v>
      </c>
      <c r="C1962" s="114" t="s">
        <v>2148</v>
      </c>
      <c r="D1962" s="114" t="s">
        <v>10400</v>
      </c>
      <c r="E1962" s="114" t="s">
        <v>10401</v>
      </c>
      <c r="F1962" s="115">
        <v>46112</v>
      </c>
      <c r="G1962" s="114" t="s">
        <v>9774</v>
      </c>
      <c r="H1962" s="116">
        <v>10369000</v>
      </c>
      <c r="I1962" s="116">
        <v>3110700</v>
      </c>
      <c r="J1962" s="116">
        <v>1036900</v>
      </c>
      <c r="K1962" s="116">
        <v>2073800</v>
      </c>
      <c r="L1962" s="116">
        <v>2073800</v>
      </c>
      <c r="M1962" s="116">
        <v>0</v>
      </c>
      <c r="N1962" s="116">
        <v>0</v>
      </c>
      <c r="O1962" s="116">
        <v>0</v>
      </c>
      <c r="P1962" s="116">
        <v>0</v>
      </c>
      <c r="Q1962" s="27" t="str">
        <f t="shared" si="402"/>
        <v>Registered</v>
      </c>
      <c r="R1962" s="94">
        <f t="shared" si="403"/>
        <v>0.3</v>
      </c>
      <c r="S1962" s="95"/>
      <c r="T1962" s="117">
        <f t="shared" si="406"/>
        <v>2073800</v>
      </c>
      <c r="U1962" s="117">
        <f t="shared" si="407"/>
        <v>0</v>
      </c>
    </row>
    <row r="1963" spans="1:21" x14ac:dyDescent="0.3">
      <c r="A1963" s="114">
        <v>888</v>
      </c>
      <c r="B1963" s="114" t="s">
        <v>291</v>
      </c>
      <c r="C1963" s="114" t="s">
        <v>2148</v>
      </c>
      <c r="D1963" s="114" t="s">
        <v>295</v>
      </c>
      <c r="E1963" s="114" t="s">
        <v>296</v>
      </c>
      <c r="F1963" s="115">
        <v>46173</v>
      </c>
      <c r="G1963" s="114" t="s">
        <v>10805</v>
      </c>
      <c r="H1963" s="116">
        <v>11382000</v>
      </c>
      <c r="I1963" s="116">
        <v>1138200</v>
      </c>
      <c r="J1963" s="116">
        <v>1000000</v>
      </c>
      <c r="K1963" s="116">
        <v>138200</v>
      </c>
      <c r="L1963" s="116">
        <v>138200</v>
      </c>
      <c r="M1963" s="116">
        <v>0</v>
      </c>
      <c r="N1963" s="116">
        <v>0</v>
      </c>
      <c r="O1963" s="116">
        <v>0</v>
      </c>
      <c r="P1963" s="116">
        <v>0</v>
      </c>
      <c r="Q1963" s="27" t="str">
        <f t="shared" si="402"/>
        <v>Registered</v>
      </c>
      <c r="R1963" s="94">
        <f t="shared" si="403"/>
        <v>0.1</v>
      </c>
      <c r="S1963" s="95"/>
      <c r="T1963" s="117">
        <f t="shared" si="406"/>
        <v>138200</v>
      </c>
      <c r="U1963" s="117">
        <f t="shared" si="407"/>
        <v>0</v>
      </c>
    </row>
    <row r="1964" spans="1:21" x14ac:dyDescent="0.3">
      <c r="A1964" s="114">
        <v>1086</v>
      </c>
      <c r="B1964" s="114" t="s">
        <v>291</v>
      </c>
      <c r="C1964" s="114" t="s">
        <v>2148</v>
      </c>
      <c r="D1964" s="114" t="s">
        <v>4802</v>
      </c>
      <c r="E1964" s="114" t="s">
        <v>4803</v>
      </c>
      <c r="F1964" s="115">
        <v>45869</v>
      </c>
      <c r="G1964" s="114" t="s">
        <v>1524</v>
      </c>
      <c r="H1964" s="116">
        <v>10050000</v>
      </c>
      <c r="I1964" s="116">
        <v>3015000</v>
      </c>
      <c r="J1964" s="116">
        <v>3000000</v>
      </c>
      <c r="K1964" s="116">
        <v>15000</v>
      </c>
      <c r="L1964" s="116">
        <v>0</v>
      </c>
      <c r="M1964" s="116">
        <v>0</v>
      </c>
      <c r="N1964" s="116">
        <v>0</v>
      </c>
      <c r="O1964" s="116">
        <v>0</v>
      </c>
      <c r="P1964" s="116">
        <v>15000</v>
      </c>
      <c r="Q1964" s="27" t="str">
        <f t="shared" si="402"/>
        <v>Registered</v>
      </c>
      <c r="R1964" s="94">
        <f t="shared" si="403"/>
        <v>0.3</v>
      </c>
      <c r="S1964" s="95"/>
      <c r="T1964" s="117">
        <f t="shared" si="406"/>
        <v>15000</v>
      </c>
      <c r="U1964" s="117">
        <f t="shared" si="407"/>
        <v>0</v>
      </c>
    </row>
    <row r="1965" spans="1:21" x14ac:dyDescent="0.3">
      <c r="A1965" s="114">
        <v>1148</v>
      </c>
      <c r="B1965" s="114" t="s">
        <v>291</v>
      </c>
      <c r="C1965" s="114" t="s">
        <v>2148</v>
      </c>
      <c r="D1965" s="114" t="s">
        <v>4860</v>
      </c>
      <c r="E1965" s="114" t="s">
        <v>4861</v>
      </c>
      <c r="F1965" s="115">
        <v>45853</v>
      </c>
      <c r="G1965" s="114" t="s">
        <v>3380</v>
      </c>
      <c r="H1965" s="116">
        <v>10496429</v>
      </c>
      <c r="I1965" s="116">
        <v>3148929</v>
      </c>
      <c r="J1965" s="116">
        <v>3148928.09</v>
      </c>
      <c r="K1965" s="116">
        <v>0.91</v>
      </c>
      <c r="L1965" s="116">
        <v>0</v>
      </c>
      <c r="M1965" s="116">
        <v>0</v>
      </c>
      <c r="N1965" s="116">
        <v>0</v>
      </c>
      <c r="O1965" s="116">
        <v>0</v>
      </c>
      <c r="P1965" s="116">
        <v>0.91</v>
      </c>
      <c r="Q1965" s="27" t="str">
        <f t="shared" si="402"/>
        <v>Registered</v>
      </c>
      <c r="R1965" s="94">
        <f t="shared" si="403"/>
        <v>0.30000002858114888</v>
      </c>
      <c r="S1965" s="95"/>
      <c r="T1965" s="117">
        <f t="shared" si="406"/>
        <v>0.91</v>
      </c>
      <c r="U1965" s="117">
        <f t="shared" si="407"/>
        <v>0</v>
      </c>
    </row>
    <row r="1966" spans="1:21" x14ac:dyDescent="0.3">
      <c r="A1966" s="114">
        <v>7717</v>
      </c>
      <c r="B1966" s="114" t="s">
        <v>291</v>
      </c>
      <c r="C1966" s="114" t="s">
        <v>2148</v>
      </c>
      <c r="D1966" s="114" t="s">
        <v>8279</v>
      </c>
      <c r="E1966" s="114" t="s">
        <v>8280</v>
      </c>
      <c r="F1966" s="115">
        <v>45853</v>
      </c>
      <c r="G1966" s="114" t="s">
        <v>8281</v>
      </c>
      <c r="H1966" s="116">
        <v>10380800</v>
      </c>
      <c r="I1966" s="116">
        <v>3114240</v>
      </c>
      <c r="J1966" s="116">
        <v>3114240</v>
      </c>
      <c r="K1966" s="116">
        <v>0</v>
      </c>
      <c r="L1966" s="116">
        <v>0</v>
      </c>
      <c r="M1966" s="116">
        <v>0</v>
      </c>
      <c r="N1966" s="116">
        <v>0</v>
      </c>
      <c r="O1966" s="116">
        <v>0</v>
      </c>
      <c r="P1966" s="116">
        <v>0</v>
      </c>
      <c r="Q1966" s="27" t="str">
        <f t="shared" si="402"/>
        <v>Registered</v>
      </c>
      <c r="R1966" s="94">
        <f t="shared" si="403"/>
        <v>0.3</v>
      </c>
      <c r="S1966" s="95"/>
      <c r="T1966" s="117">
        <f t="shared" si="406"/>
        <v>0</v>
      </c>
      <c r="U1966" s="117">
        <f t="shared" si="407"/>
        <v>0</v>
      </c>
    </row>
    <row r="1967" spans="1:21" x14ac:dyDescent="0.3">
      <c r="A1967" s="114">
        <v>7718</v>
      </c>
      <c r="B1967" s="114" t="s">
        <v>291</v>
      </c>
      <c r="C1967" s="114" t="s">
        <v>2148</v>
      </c>
      <c r="D1967" s="114" t="s">
        <v>8282</v>
      </c>
      <c r="E1967" s="114" t="s">
        <v>8283</v>
      </c>
      <c r="F1967" s="115">
        <v>46051</v>
      </c>
      <c r="G1967" s="114" t="s">
        <v>1907</v>
      </c>
      <c r="H1967" s="116">
        <v>11387500</v>
      </c>
      <c r="I1967" s="116">
        <v>3416250</v>
      </c>
      <c r="J1967" s="116">
        <v>3416250</v>
      </c>
      <c r="K1967" s="116">
        <v>0</v>
      </c>
      <c r="L1967" s="116">
        <v>0</v>
      </c>
      <c r="M1967" s="116">
        <v>0</v>
      </c>
      <c r="N1967" s="116">
        <v>0</v>
      </c>
      <c r="O1967" s="116">
        <v>0</v>
      </c>
      <c r="P1967" s="116">
        <v>0</v>
      </c>
      <c r="Q1967" s="27" t="str">
        <f t="shared" si="402"/>
        <v>Registered</v>
      </c>
      <c r="R1967" s="94">
        <f t="shared" si="403"/>
        <v>0.3</v>
      </c>
      <c r="S1967" s="95"/>
      <c r="T1967" s="117">
        <f t="shared" si="406"/>
        <v>0</v>
      </c>
      <c r="U1967" s="117">
        <f t="shared" si="407"/>
        <v>0</v>
      </c>
    </row>
    <row r="1968" spans="1:21" x14ac:dyDescent="0.3">
      <c r="A1968" s="114">
        <v>7719</v>
      </c>
      <c r="B1968" s="114" t="s">
        <v>291</v>
      </c>
      <c r="C1968" s="114" t="s">
        <v>2148</v>
      </c>
      <c r="D1968" s="114" t="s">
        <v>8284</v>
      </c>
      <c r="E1968" s="114" t="s">
        <v>8285</v>
      </c>
      <c r="F1968" s="115">
        <v>45853</v>
      </c>
      <c r="G1968" s="114" t="s">
        <v>1656</v>
      </c>
      <c r="H1968" s="116">
        <v>10462500</v>
      </c>
      <c r="I1968" s="116">
        <v>3138750</v>
      </c>
      <c r="J1968" s="116">
        <v>3138750</v>
      </c>
      <c r="K1968" s="116">
        <v>0</v>
      </c>
      <c r="L1968" s="116">
        <v>0</v>
      </c>
      <c r="M1968" s="116">
        <v>0</v>
      </c>
      <c r="N1968" s="116">
        <v>0</v>
      </c>
      <c r="O1968" s="116">
        <v>0</v>
      </c>
      <c r="P1968" s="116">
        <v>0</v>
      </c>
      <c r="Q1968" s="27" t="str">
        <f t="shared" si="402"/>
        <v>Registered</v>
      </c>
      <c r="R1968" s="94">
        <f t="shared" si="403"/>
        <v>0.3</v>
      </c>
      <c r="S1968" s="95"/>
      <c r="T1968" s="117">
        <f t="shared" si="406"/>
        <v>0</v>
      </c>
      <c r="U1968" s="117">
        <f t="shared" si="407"/>
        <v>0</v>
      </c>
    </row>
    <row r="1969" spans="1:21" x14ac:dyDescent="0.3">
      <c r="A1969" s="114">
        <v>7720</v>
      </c>
      <c r="B1969" s="114" t="s">
        <v>291</v>
      </c>
      <c r="C1969" s="114" t="s">
        <v>2148</v>
      </c>
      <c r="D1969" s="114" t="s">
        <v>8286</v>
      </c>
      <c r="E1969" s="114" t="s">
        <v>8287</v>
      </c>
      <c r="F1969" s="115">
        <v>45869</v>
      </c>
      <c r="G1969" s="114" t="s">
        <v>1889</v>
      </c>
      <c r="H1969" s="116">
        <v>10786300</v>
      </c>
      <c r="I1969" s="116">
        <v>3235890</v>
      </c>
      <c r="J1969" s="116">
        <v>3235890</v>
      </c>
      <c r="K1969" s="116">
        <v>0</v>
      </c>
      <c r="L1969" s="116">
        <v>0</v>
      </c>
      <c r="M1969" s="116">
        <v>0</v>
      </c>
      <c r="N1969" s="116">
        <v>0</v>
      </c>
      <c r="O1969" s="116">
        <v>0</v>
      </c>
      <c r="P1969" s="116">
        <v>0</v>
      </c>
      <c r="Q1969" s="27" t="str">
        <f t="shared" si="402"/>
        <v>Registered</v>
      </c>
      <c r="R1969" s="94">
        <f t="shared" si="403"/>
        <v>0.3</v>
      </c>
      <c r="S1969" s="95"/>
      <c r="T1969" s="117">
        <f t="shared" si="406"/>
        <v>0</v>
      </c>
      <c r="U1969" s="117">
        <f t="shared" si="407"/>
        <v>0</v>
      </c>
    </row>
    <row r="1970" spans="1:21" x14ac:dyDescent="0.3">
      <c r="A1970" s="114">
        <v>7721</v>
      </c>
      <c r="B1970" s="114" t="s">
        <v>291</v>
      </c>
      <c r="C1970" s="114" t="s">
        <v>2148</v>
      </c>
      <c r="D1970" s="114" t="s">
        <v>8288</v>
      </c>
      <c r="E1970" s="114" t="s">
        <v>8289</v>
      </c>
      <c r="F1970" s="115">
        <v>45889</v>
      </c>
      <c r="G1970" s="114" t="s">
        <v>3768</v>
      </c>
      <c r="H1970" s="116">
        <v>10941071</v>
      </c>
      <c r="I1970" s="116">
        <v>3282321</v>
      </c>
      <c r="J1970" s="116">
        <v>3282321</v>
      </c>
      <c r="K1970" s="116">
        <v>0</v>
      </c>
      <c r="L1970" s="116">
        <v>0</v>
      </c>
      <c r="M1970" s="116">
        <v>0</v>
      </c>
      <c r="N1970" s="116">
        <v>0</v>
      </c>
      <c r="O1970" s="116">
        <v>0</v>
      </c>
      <c r="P1970" s="116">
        <v>0</v>
      </c>
      <c r="Q1970" s="27" t="str">
        <f t="shared" si="402"/>
        <v>Registered</v>
      </c>
      <c r="R1970" s="94">
        <f t="shared" si="403"/>
        <v>0.29999997258038086</v>
      </c>
      <c r="S1970" s="95"/>
      <c r="T1970" s="117">
        <f t="shared" si="406"/>
        <v>0</v>
      </c>
      <c r="U1970" s="117">
        <f t="shared" si="407"/>
        <v>0</v>
      </c>
    </row>
    <row r="1971" spans="1:21" x14ac:dyDescent="0.3">
      <c r="A1971" s="114">
        <v>7722</v>
      </c>
      <c r="B1971" s="114" t="s">
        <v>291</v>
      </c>
      <c r="C1971" s="114" t="s">
        <v>2148</v>
      </c>
      <c r="D1971" s="114" t="s">
        <v>8290</v>
      </c>
      <c r="E1971" s="114" t="s">
        <v>8291</v>
      </c>
      <c r="F1971" s="115">
        <v>45979</v>
      </c>
      <c r="G1971" s="114" t="s">
        <v>8038</v>
      </c>
      <c r="H1971" s="116">
        <v>11387500</v>
      </c>
      <c r="I1971" s="116">
        <v>3416250</v>
      </c>
      <c r="J1971" s="116">
        <v>3416250</v>
      </c>
      <c r="K1971" s="116">
        <v>0</v>
      </c>
      <c r="L1971" s="116">
        <v>0</v>
      </c>
      <c r="M1971" s="116">
        <v>0</v>
      </c>
      <c r="N1971" s="116">
        <v>0</v>
      </c>
      <c r="O1971" s="116">
        <v>0</v>
      </c>
      <c r="P1971" s="116">
        <v>0</v>
      </c>
      <c r="Q1971" s="27" t="str">
        <f t="shared" si="402"/>
        <v>Registered</v>
      </c>
      <c r="R1971" s="94">
        <f t="shared" si="403"/>
        <v>0.3</v>
      </c>
      <c r="S1971" s="95"/>
      <c r="T1971" s="117">
        <f t="shared" si="406"/>
        <v>0</v>
      </c>
      <c r="U1971" s="117">
        <f t="shared" si="407"/>
        <v>0</v>
      </c>
    </row>
    <row r="1972" spans="1:21" x14ac:dyDescent="0.3">
      <c r="A1972" s="114">
        <v>7723</v>
      </c>
      <c r="B1972" s="114" t="s">
        <v>291</v>
      </c>
      <c r="C1972" s="114" t="s">
        <v>2148</v>
      </c>
      <c r="D1972" s="114" t="s">
        <v>8292</v>
      </c>
      <c r="E1972" s="114" t="s">
        <v>8293</v>
      </c>
      <c r="F1972" s="115">
        <v>45856</v>
      </c>
      <c r="G1972" s="114" t="s">
        <v>7838</v>
      </c>
      <c r="H1972" s="116">
        <v>11165179</v>
      </c>
      <c r="I1972" s="116">
        <v>3349554</v>
      </c>
      <c r="J1972" s="116">
        <v>3349554</v>
      </c>
      <c r="K1972" s="116">
        <v>0</v>
      </c>
      <c r="L1972" s="116">
        <v>0</v>
      </c>
      <c r="M1972" s="116">
        <v>0</v>
      </c>
      <c r="N1972" s="116">
        <v>0</v>
      </c>
      <c r="O1972" s="116">
        <v>0</v>
      </c>
      <c r="P1972" s="116">
        <v>0</v>
      </c>
      <c r="Q1972" s="27" t="str">
        <f t="shared" si="402"/>
        <v>Registered</v>
      </c>
      <c r="R1972" s="94">
        <f t="shared" si="403"/>
        <v>0.30000002686925126</v>
      </c>
      <c r="S1972" s="95"/>
      <c r="T1972" s="117">
        <f t="shared" si="406"/>
        <v>0</v>
      </c>
      <c r="U1972" s="117">
        <f t="shared" si="407"/>
        <v>0</v>
      </c>
    </row>
    <row r="1973" spans="1:21" x14ac:dyDescent="0.3">
      <c r="A1973" s="114">
        <v>7724</v>
      </c>
      <c r="B1973" s="114" t="s">
        <v>291</v>
      </c>
      <c r="C1973" s="114" t="s">
        <v>2148</v>
      </c>
      <c r="D1973" s="114" t="s">
        <v>8294</v>
      </c>
      <c r="E1973" s="114" t="s">
        <v>8295</v>
      </c>
      <c r="F1973" s="115">
        <v>45986</v>
      </c>
      <c r="G1973" s="114" t="s">
        <v>3750</v>
      </c>
      <c r="H1973" s="116">
        <v>11382000</v>
      </c>
      <c r="I1973" s="116">
        <v>3414600</v>
      </c>
      <c r="J1973" s="116">
        <v>3414600</v>
      </c>
      <c r="K1973" s="116">
        <v>0</v>
      </c>
      <c r="L1973" s="116">
        <v>0</v>
      </c>
      <c r="M1973" s="116">
        <v>0</v>
      </c>
      <c r="N1973" s="116">
        <v>0</v>
      </c>
      <c r="O1973" s="116">
        <v>0</v>
      </c>
      <c r="P1973" s="116">
        <v>0</v>
      </c>
      <c r="Q1973" s="27" t="str">
        <f t="shared" si="402"/>
        <v>Registered</v>
      </c>
      <c r="R1973" s="94">
        <f t="shared" si="403"/>
        <v>0.3</v>
      </c>
      <c r="S1973" s="95"/>
      <c r="T1973" s="117">
        <f t="shared" si="406"/>
        <v>0</v>
      </c>
      <c r="U1973" s="117">
        <f t="shared" si="407"/>
        <v>0</v>
      </c>
    </row>
    <row r="1974" spans="1:21" x14ac:dyDescent="0.3">
      <c r="A1974" s="114">
        <v>7725</v>
      </c>
      <c r="B1974" s="114" t="s">
        <v>291</v>
      </c>
      <c r="C1974" s="114" t="s">
        <v>2148</v>
      </c>
      <c r="D1974" s="114" t="s">
        <v>8296</v>
      </c>
      <c r="E1974" s="114" t="s">
        <v>8297</v>
      </c>
      <c r="F1974" s="115">
        <v>45930</v>
      </c>
      <c r="G1974" s="114" t="s">
        <v>4158</v>
      </c>
      <c r="H1974" s="116">
        <v>11111657</v>
      </c>
      <c r="I1974" s="116">
        <v>3333497</v>
      </c>
      <c r="J1974" s="116">
        <v>3333497</v>
      </c>
      <c r="K1974" s="116">
        <v>0</v>
      </c>
      <c r="L1974" s="116">
        <v>0</v>
      </c>
      <c r="M1974" s="116">
        <v>0</v>
      </c>
      <c r="N1974" s="116">
        <v>0</v>
      </c>
      <c r="O1974" s="116">
        <v>0</v>
      </c>
      <c r="P1974" s="116">
        <v>0</v>
      </c>
      <c r="Q1974" s="27" t="str">
        <f t="shared" si="402"/>
        <v>Registered</v>
      </c>
      <c r="R1974" s="94">
        <f t="shared" si="403"/>
        <v>0.29999999100044217</v>
      </c>
      <c r="S1974" s="95"/>
      <c r="T1974" s="117">
        <f t="shared" si="406"/>
        <v>0</v>
      </c>
      <c r="U1974" s="117">
        <f t="shared" si="407"/>
        <v>0</v>
      </c>
    </row>
    <row r="1975" spans="1:21" x14ac:dyDescent="0.3">
      <c r="A1975" s="114">
        <v>7726</v>
      </c>
      <c r="B1975" s="114" t="s">
        <v>291</v>
      </c>
      <c r="C1975" s="114" t="s">
        <v>2148</v>
      </c>
      <c r="D1975" s="114" t="s">
        <v>8298</v>
      </c>
      <c r="E1975" s="114" t="s">
        <v>8299</v>
      </c>
      <c r="F1975" s="115">
        <v>45869</v>
      </c>
      <c r="G1975" s="114" t="s">
        <v>8038</v>
      </c>
      <c r="H1975" s="116">
        <v>10710714</v>
      </c>
      <c r="I1975" s="116">
        <v>3213214</v>
      </c>
      <c r="J1975" s="116">
        <v>3213214</v>
      </c>
      <c r="K1975" s="116">
        <v>0</v>
      </c>
      <c r="L1975" s="116">
        <v>0</v>
      </c>
      <c r="M1975" s="116">
        <v>0</v>
      </c>
      <c r="N1975" s="116">
        <v>0</v>
      </c>
      <c r="O1975" s="116">
        <v>0</v>
      </c>
      <c r="P1975" s="116">
        <v>0</v>
      </c>
      <c r="Q1975" s="27" t="str">
        <f t="shared" si="402"/>
        <v>Registered</v>
      </c>
      <c r="R1975" s="94">
        <f t="shared" si="403"/>
        <v>0.29999998132710853</v>
      </c>
      <c r="S1975" s="95"/>
      <c r="T1975" s="117">
        <f t="shared" si="406"/>
        <v>0</v>
      </c>
      <c r="U1975" s="117">
        <f t="shared" si="407"/>
        <v>0</v>
      </c>
    </row>
    <row r="1976" spans="1:21" x14ac:dyDescent="0.3">
      <c r="A1976" s="114">
        <v>7727</v>
      </c>
      <c r="B1976" s="114" t="s">
        <v>291</v>
      </c>
      <c r="C1976" s="114" t="s">
        <v>2148</v>
      </c>
      <c r="D1976" s="114" t="s">
        <v>9683</v>
      </c>
      <c r="E1976" s="114" t="s">
        <v>9684</v>
      </c>
      <c r="F1976" s="115">
        <v>46071</v>
      </c>
      <c r="G1976" s="114" t="s">
        <v>1535</v>
      </c>
      <c r="H1976" s="116">
        <v>11490090</v>
      </c>
      <c r="I1976" s="116">
        <v>3447027</v>
      </c>
      <c r="J1976" s="116">
        <v>3447027</v>
      </c>
      <c r="K1976" s="116">
        <v>0</v>
      </c>
      <c r="L1976" s="116">
        <v>0</v>
      </c>
      <c r="M1976" s="116">
        <v>0</v>
      </c>
      <c r="N1976" s="116">
        <v>0</v>
      </c>
      <c r="O1976" s="116">
        <v>0</v>
      </c>
      <c r="P1976" s="116">
        <v>0</v>
      </c>
      <c r="Q1976" s="27" t="str">
        <f t="shared" si="402"/>
        <v>Registered</v>
      </c>
      <c r="R1976" s="94">
        <f t="shared" si="403"/>
        <v>0.3</v>
      </c>
      <c r="S1976" s="95"/>
      <c r="T1976" s="117">
        <f t="shared" si="406"/>
        <v>0</v>
      </c>
      <c r="U1976" s="117">
        <f t="shared" si="407"/>
        <v>0</v>
      </c>
    </row>
    <row r="1977" spans="1:21" x14ac:dyDescent="0.3">
      <c r="A1977" s="114">
        <v>7728</v>
      </c>
      <c r="B1977" s="114" t="s">
        <v>291</v>
      </c>
      <c r="C1977" s="114" t="s">
        <v>2148</v>
      </c>
      <c r="D1977" s="114" t="s">
        <v>8300</v>
      </c>
      <c r="E1977" s="114" t="s">
        <v>8301</v>
      </c>
      <c r="F1977" s="115">
        <v>45868</v>
      </c>
      <c r="G1977" s="114" t="s">
        <v>2123</v>
      </c>
      <c r="H1977" s="116">
        <v>11029730</v>
      </c>
      <c r="I1977" s="116">
        <v>3308919</v>
      </c>
      <c r="J1977" s="116">
        <v>3308919</v>
      </c>
      <c r="K1977" s="116">
        <v>0</v>
      </c>
      <c r="L1977" s="116">
        <v>0</v>
      </c>
      <c r="M1977" s="116">
        <v>0</v>
      </c>
      <c r="N1977" s="116">
        <v>0</v>
      </c>
      <c r="O1977" s="116">
        <v>0</v>
      </c>
      <c r="P1977" s="116">
        <v>0</v>
      </c>
      <c r="Q1977" s="27" t="str">
        <f t="shared" si="402"/>
        <v>Registered</v>
      </c>
      <c r="R1977" s="94">
        <f t="shared" si="403"/>
        <v>0.3</v>
      </c>
      <c r="S1977" s="95"/>
      <c r="T1977" s="117">
        <f t="shared" si="406"/>
        <v>0</v>
      </c>
      <c r="U1977" s="117">
        <f t="shared" si="407"/>
        <v>0</v>
      </c>
    </row>
    <row r="1978" spans="1:21" x14ac:dyDescent="0.3">
      <c r="A1978" s="114">
        <v>10194</v>
      </c>
      <c r="B1978" s="114" t="s">
        <v>291</v>
      </c>
      <c r="C1978" s="114" t="s">
        <v>2148</v>
      </c>
      <c r="D1978" s="114" t="s">
        <v>9391</v>
      </c>
      <c r="E1978" s="114" t="s">
        <v>9392</v>
      </c>
      <c r="F1978" s="115">
        <v>45853</v>
      </c>
      <c r="G1978" s="114" t="s">
        <v>3734</v>
      </c>
      <c r="H1978" s="116">
        <v>10407143</v>
      </c>
      <c r="I1978" s="116">
        <v>3122143</v>
      </c>
      <c r="J1978" s="116">
        <v>3122143.65</v>
      </c>
      <c r="K1978" s="116">
        <v>-0.65</v>
      </c>
      <c r="L1978" s="116">
        <v>0</v>
      </c>
      <c r="M1978" s="116">
        <v>0</v>
      </c>
      <c r="N1978" s="116">
        <v>0</v>
      </c>
      <c r="O1978" s="116">
        <v>0</v>
      </c>
      <c r="P1978" s="116">
        <v>0</v>
      </c>
      <c r="Q1978" s="27" t="str">
        <f t="shared" si="402"/>
        <v>Registered</v>
      </c>
      <c r="R1978" s="94">
        <f t="shared" si="403"/>
        <v>0.30000000960878503</v>
      </c>
      <c r="S1978" s="95"/>
      <c r="T1978" s="117">
        <f t="shared" si="406"/>
        <v>0</v>
      </c>
      <c r="U1978" s="117">
        <f t="shared" si="407"/>
        <v>-0.65</v>
      </c>
    </row>
    <row r="1979" spans="1:21" x14ac:dyDescent="0.3">
      <c r="A1979" s="114">
        <v>10255</v>
      </c>
      <c r="B1979" s="114" t="s">
        <v>291</v>
      </c>
      <c r="C1979" s="114" t="s">
        <v>2148</v>
      </c>
      <c r="D1979" s="114" t="s">
        <v>9476</v>
      </c>
      <c r="E1979" s="114" t="s">
        <v>5477</v>
      </c>
      <c r="F1979" s="115">
        <v>45990</v>
      </c>
      <c r="G1979" s="114" t="s">
        <v>3254</v>
      </c>
      <c r="H1979" s="116">
        <v>10859460</v>
      </c>
      <c r="I1979" s="116">
        <v>3257838</v>
      </c>
      <c r="J1979" s="116">
        <v>3308609</v>
      </c>
      <c r="K1979" s="116">
        <v>-50771</v>
      </c>
      <c r="L1979" s="116">
        <v>0</v>
      </c>
      <c r="M1979" s="116">
        <v>0</v>
      </c>
      <c r="N1979" s="116">
        <v>0</v>
      </c>
      <c r="O1979" s="116">
        <v>0</v>
      </c>
      <c r="P1979" s="116">
        <v>0</v>
      </c>
      <c r="Q1979" s="27" t="str">
        <f t="shared" si="402"/>
        <v>Registered</v>
      </c>
      <c r="R1979" s="94">
        <f t="shared" si="403"/>
        <v>0.3</v>
      </c>
      <c r="S1979" s="95"/>
      <c r="T1979" s="117">
        <f t="shared" si="406"/>
        <v>0</v>
      </c>
      <c r="U1979" s="117">
        <f t="shared" si="407"/>
        <v>-50771</v>
      </c>
    </row>
    <row r="1980" spans="1:21" x14ac:dyDescent="0.3">
      <c r="A1980" s="114">
        <v>10317</v>
      </c>
      <c r="B1980" s="114" t="s">
        <v>291</v>
      </c>
      <c r="C1980" s="114" t="s">
        <v>2148</v>
      </c>
      <c r="D1980" s="114" t="s">
        <v>2149</v>
      </c>
      <c r="E1980" s="114" t="s">
        <v>2150</v>
      </c>
      <c r="F1980" s="115">
        <v>46041</v>
      </c>
      <c r="G1980" s="114" t="s">
        <v>2151</v>
      </c>
      <c r="H1980" s="116">
        <v>9147748</v>
      </c>
      <c r="I1980" s="116">
        <v>2744325</v>
      </c>
      <c r="J1980" s="116">
        <v>2835805</v>
      </c>
      <c r="K1980" s="116">
        <v>-91480</v>
      </c>
      <c r="L1980" s="116">
        <v>0</v>
      </c>
      <c r="M1980" s="116">
        <v>0</v>
      </c>
      <c r="N1980" s="116">
        <v>0</v>
      </c>
      <c r="O1980" s="116">
        <v>0</v>
      </c>
      <c r="P1980" s="116">
        <v>0</v>
      </c>
      <c r="Q1980" s="27" t="str">
        <f t="shared" si="402"/>
        <v>Registered</v>
      </c>
      <c r="R1980" s="94">
        <f t="shared" si="403"/>
        <v>0.30000006558991349</v>
      </c>
      <c r="S1980" s="95"/>
      <c r="T1980" s="117">
        <f t="shared" si="406"/>
        <v>0</v>
      </c>
      <c r="U1980" s="117">
        <f t="shared" si="407"/>
        <v>-91480</v>
      </c>
    </row>
    <row r="1981" spans="1:21" s="101" customFormat="1" x14ac:dyDescent="0.3">
      <c r="A1981" s="99">
        <v>10361</v>
      </c>
      <c r="B1981" s="99" t="s">
        <v>291</v>
      </c>
      <c r="C1981" s="99" t="s">
        <v>2148</v>
      </c>
      <c r="D1981" s="99" t="s">
        <v>9595</v>
      </c>
      <c r="E1981" s="99" t="s">
        <v>9596</v>
      </c>
      <c r="F1981" s="100">
        <v>46021</v>
      </c>
      <c r="G1981" s="99" t="s">
        <v>1898</v>
      </c>
      <c r="H1981" s="96">
        <v>11300700</v>
      </c>
      <c r="I1981" s="96">
        <f>H1981*R1981</f>
        <v>3390210</v>
      </c>
      <c r="J1981" s="96">
        <v>100000</v>
      </c>
      <c r="K1981" s="96">
        <f>I1981-J1981</f>
        <v>3290210</v>
      </c>
      <c r="L1981" s="97">
        <f>IF(AND($S1981&gt;=0,$S1981&lt;=30),$K1981,0)</f>
        <v>0</v>
      </c>
      <c r="M1981" s="97">
        <f>IF(AND($S1981&gt;=31,$S1981&lt;=60),$K1981,0)</f>
        <v>0</v>
      </c>
      <c r="N1981" s="97">
        <f>IF(AND($S1981&gt;=61,$S1981&lt;=90),$K1981,0)</f>
        <v>0</v>
      </c>
      <c r="O1981" s="97">
        <f>IF(AND($S1981&gt;=91,$S1981&lt;=120),$K1981,0)</f>
        <v>0</v>
      </c>
      <c r="P1981" s="98">
        <f>IF($S1981&gt;120,$K1981,0)</f>
        <v>3290210</v>
      </c>
      <c r="Q1981" s="101" t="str">
        <f t="shared" si="402"/>
        <v>Unregistered</v>
      </c>
      <c r="R1981" s="102">
        <v>0.3</v>
      </c>
      <c r="S1981" s="95">
        <f>DATE(2026,6,30)-F1981</f>
        <v>182</v>
      </c>
    </row>
    <row r="1982" spans="1:21" x14ac:dyDescent="0.3">
      <c r="A1982" s="114">
        <v>10362</v>
      </c>
      <c r="B1982" s="114" t="s">
        <v>291</v>
      </c>
      <c r="C1982" s="114" t="s">
        <v>2148</v>
      </c>
      <c r="D1982" s="114" t="s">
        <v>293</v>
      </c>
      <c r="E1982" s="114" t="s">
        <v>294</v>
      </c>
      <c r="F1982" s="115">
        <v>46135</v>
      </c>
      <c r="G1982" s="114" t="s">
        <v>10815</v>
      </c>
      <c r="H1982" s="116">
        <v>11382000</v>
      </c>
      <c r="I1982" s="116">
        <v>0</v>
      </c>
      <c r="J1982" s="116">
        <v>100000</v>
      </c>
      <c r="K1982" s="116">
        <v>-100000</v>
      </c>
      <c r="L1982" s="116">
        <v>0</v>
      </c>
      <c r="M1982" s="116">
        <v>0</v>
      </c>
      <c r="N1982" s="116">
        <v>0</v>
      </c>
      <c r="O1982" s="116">
        <v>0</v>
      </c>
      <c r="P1982" s="116">
        <v>0</v>
      </c>
      <c r="Q1982" s="27" t="str">
        <f t="shared" si="402"/>
        <v>Registered</v>
      </c>
      <c r="R1982" s="94">
        <f t="shared" si="403"/>
        <v>0</v>
      </c>
      <c r="S1982" s="95"/>
      <c r="T1982" s="117">
        <f t="shared" ref="T1982:T1994" si="408">L1982+M1982+N1982+O1982+P1982</f>
        <v>0</v>
      </c>
      <c r="U1982" s="117">
        <f t="shared" ref="U1982:U1994" si="409">K1982-T1982</f>
        <v>-100000</v>
      </c>
    </row>
    <row r="1983" spans="1:21" x14ac:dyDescent="0.3">
      <c r="A1983" s="114">
        <v>10387</v>
      </c>
      <c r="B1983" s="114" t="s">
        <v>291</v>
      </c>
      <c r="C1983" s="114" t="s">
        <v>2148</v>
      </c>
      <c r="D1983" s="114" t="s">
        <v>9657</v>
      </c>
      <c r="E1983" s="114" t="s">
        <v>8031</v>
      </c>
      <c r="F1983" s="115">
        <v>45853</v>
      </c>
      <c r="G1983" s="114" t="s">
        <v>1456</v>
      </c>
      <c r="H1983" s="116">
        <v>10380782</v>
      </c>
      <c r="I1983" s="116">
        <v>3114234</v>
      </c>
      <c r="J1983" s="116">
        <v>3218042.2</v>
      </c>
      <c r="K1983" s="116">
        <v>-103808.2</v>
      </c>
      <c r="L1983" s="116">
        <v>0</v>
      </c>
      <c r="M1983" s="116">
        <v>0</v>
      </c>
      <c r="N1983" s="116">
        <v>0</v>
      </c>
      <c r="O1983" s="116">
        <v>0</v>
      </c>
      <c r="P1983" s="116">
        <v>0</v>
      </c>
      <c r="Q1983" s="27" t="str">
        <f t="shared" si="402"/>
        <v>Registered</v>
      </c>
      <c r="R1983" s="94">
        <f t="shared" si="403"/>
        <v>0.29999994220088622</v>
      </c>
      <c r="S1983" s="95"/>
      <c r="T1983" s="117">
        <f t="shared" si="408"/>
        <v>0</v>
      </c>
      <c r="U1983" s="117">
        <f t="shared" si="409"/>
        <v>-103808.2</v>
      </c>
    </row>
    <row r="1984" spans="1:21" x14ac:dyDescent="0.3">
      <c r="A1984" s="114">
        <v>10388</v>
      </c>
      <c r="B1984" s="114" t="s">
        <v>291</v>
      </c>
      <c r="C1984" s="114" t="s">
        <v>2148</v>
      </c>
      <c r="D1984" s="114" t="s">
        <v>9658</v>
      </c>
      <c r="E1984" s="114" t="s">
        <v>9659</v>
      </c>
      <c r="F1984" s="115">
        <v>45853</v>
      </c>
      <c r="G1984" s="114" t="s">
        <v>2281</v>
      </c>
      <c r="H1984" s="116">
        <v>10407143</v>
      </c>
      <c r="I1984" s="116">
        <v>3122143</v>
      </c>
      <c r="J1984" s="116">
        <v>3226215</v>
      </c>
      <c r="K1984" s="116">
        <v>-104072</v>
      </c>
      <c r="L1984" s="116">
        <v>0</v>
      </c>
      <c r="M1984" s="116">
        <v>0</v>
      </c>
      <c r="N1984" s="116">
        <v>0</v>
      </c>
      <c r="O1984" s="116">
        <v>0</v>
      </c>
      <c r="P1984" s="116">
        <v>0</v>
      </c>
      <c r="Q1984" s="27" t="str">
        <f t="shared" si="402"/>
        <v>Registered</v>
      </c>
      <c r="R1984" s="94">
        <f t="shared" si="403"/>
        <v>0.30000000960878503</v>
      </c>
      <c r="S1984" s="95"/>
      <c r="T1984" s="117">
        <f t="shared" si="408"/>
        <v>0</v>
      </c>
      <c r="U1984" s="117">
        <f t="shared" si="409"/>
        <v>-104072</v>
      </c>
    </row>
    <row r="1985" spans="1:21" x14ac:dyDescent="0.3">
      <c r="A1985" s="114">
        <v>10389</v>
      </c>
      <c r="B1985" s="114" t="s">
        <v>291</v>
      </c>
      <c r="C1985" s="114" t="s">
        <v>2148</v>
      </c>
      <c r="D1985" s="114" t="s">
        <v>9660</v>
      </c>
      <c r="E1985" s="114" t="s">
        <v>9661</v>
      </c>
      <c r="F1985" s="115">
        <v>45853</v>
      </c>
      <c r="G1985" s="114" t="s">
        <v>2281</v>
      </c>
      <c r="H1985" s="116">
        <v>10050000</v>
      </c>
      <c r="I1985" s="116">
        <v>3015000</v>
      </c>
      <c r="J1985" s="116">
        <v>3120000</v>
      </c>
      <c r="K1985" s="116">
        <v>-105000</v>
      </c>
      <c r="L1985" s="116">
        <v>0</v>
      </c>
      <c r="M1985" s="116">
        <v>0</v>
      </c>
      <c r="N1985" s="116">
        <v>0</v>
      </c>
      <c r="O1985" s="116">
        <v>0</v>
      </c>
      <c r="P1985" s="116">
        <v>0</v>
      </c>
      <c r="Q1985" s="27" t="str">
        <f t="shared" si="402"/>
        <v>Registered</v>
      </c>
      <c r="R1985" s="94">
        <f t="shared" si="403"/>
        <v>0.3</v>
      </c>
      <c r="S1985" s="95"/>
      <c r="T1985" s="117">
        <f t="shared" si="408"/>
        <v>0</v>
      </c>
      <c r="U1985" s="117">
        <f t="shared" si="409"/>
        <v>-105000</v>
      </c>
    </row>
    <row r="1986" spans="1:21" x14ac:dyDescent="0.3">
      <c r="A1986" s="114">
        <v>10390</v>
      </c>
      <c r="B1986" s="114" t="s">
        <v>291</v>
      </c>
      <c r="C1986" s="114" t="s">
        <v>2148</v>
      </c>
      <c r="D1986" s="114" t="s">
        <v>9662</v>
      </c>
      <c r="E1986" s="114" t="s">
        <v>9663</v>
      </c>
      <c r="F1986" s="115">
        <v>45853</v>
      </c>
      <c r="G1986" s="114" t="s">
        <v>2421</v>
      </c>
      <c r="H1986" s="116">
        <v>10507315</v>
      </c>
      <c r="I1986" s="116">
        <v>3152195</v>
      </c>
      <c r="J1986" s="116">
        <v>3257269</v>
      </c>
      <c r="K1986" s="116">
        <v>-105074</v>
      </c>
      <c r="L1986" s="116">
        <v>0</v>
      </c>
      <c r="M1986" s="116">
        <v>0</v>
      </c>
      <c r="N1986" s="116">
        <v>0</v>
      </c>
      <c r="O1986" s="116">
        <v>0</v>
      </c>
      <c r="P1986" s="116">
        <v>0</v>
      </c>
      <c r="Q1986" s="27" t="str">
        <f t="shared" ref="Q1986:Q2049" si="410">IF(G1986="01 Jan 1900","Unregistered","Registered")</f>
        <v>Registered</v>
      </c>
      <c r="R1986" s="94">
        <f t="shared" si="403"/>
        <v>0.3000000475858961</v>
      </c>
      <c r="S1986" s="95"/>
      <c r="T1986" s="117">
        <f t="shared" si="408"/>
        <v>0</v>
      </c>
      <c r="U1986" s="117">
        <f t="shared" si="409"/>
        <v>-105074</v>
      </c>
    </row>
    <row r="1987" spans="1:21" x14ac:dyDescent="0.3">
      <c r="A1987" s="114">
        <v>10392</v>
      </c>
      <c r="B1987" s="114" t="s">
        <v>291</v>
      </c>
      <c r="C1987" s="114" t="s">
        <v>2148</v>
      </c>
      <c r="D1987" s="114" t="s">
        <v>9668</v>
      </c>
      <c r="E1987" s="114" t="s">
        <v>4931</v>
      </c>
      <c r="F1987" s="115">
        <v>45990</v>
      </c>
      <c r="G1987" s="114" t="s">
        <v>7575</v>
      </c>
      <c r="H1987" s="116">
        <v>10851794</v>
      </c>
      <c r="I1987" s="116">
        <v>3255538</v>
      </c>
      <c r="J1987" s="116">
        <v>3364058</v>
      </c>
      <c r="K1987" s="116">
        <v>-108520</v>
      </c>
      <c r="L1987" s="116">
        <v>0</v>
      </c>
      <c r="M1987" s="116">
        <v>0</v>
      </c>
      <c r="N1987" s="116">
        <v>0</v>
      </c>
      <c r="O1987" s="116">
        <v>0</v>
      </c>
      <c r="P1987" s="116">
        <v>0</v>
      </c>
      <c r="Q1987" s="27" t="str">
        <f t="shared" si="410"/>
        <v>Registered</v>
      </c>
      <c r="R1987" s="94">
        <f t="shared" si="403"/>
        <v>0.29999998156986762</v>
      </c>
      <c r="S1987" s="95"/>
      <c r="T1987" s="117">
        <f t="shared" si="408"/>
        <v>0</v>
      </c>
      <c r="U1987" s="117">
        <f t="shared" si="409"/>
        <v>-108520</v>
      </c>
    </row>
    <row r="1988" spans="1:21" x14ac:dyDescent="0.3">
      <c r="A1988" s="114">
        <v>10393</v>
      </c>
      <c r="B1988" s="114" t="s">
        <v>291</v>
      </c>
      <c r="C1988" s="114" t="s">
        <v>2148</v>
      </c>
      <c r="D1988" s="114" t="s">
        <v>9669</v>
      </c>
      <c r="E1988" s="114" t="s">
        <v>9670</v>
      </c>
      <c r="F1988" s="115">
        <v>45869</v>
      </c>
      <c r="G1988" s="114" t="s">
        <v>8224</v>
      </c>
      <c r="H1988" s="116">
        <v>10867857</v>
      </c>
      <c r="I1988" s="116">
        <v>3260357</v>
      </c>
      <c r="J1988" s="116">
        <v>3369036</v>
      </c>
      <c r="K1988" s="116">
        <v>-108679</v>
      </c>
      <c r="L1988" s="116">
        <v>0</v>
      </c>
      <c r="M1988" s="116">
        <v>0</v>
      </c>
      <c r="N1988" s="116">
        <v>0</v>
      </c>
      <c r="O1988" s="116">
        <v>0</v>
      </c>
      <c r="P1988" s="116">
        <v>0</v>
      </c>
      <c r="Q1988" s="27" t="str">
        <f t="shared" si="410"/>
        <v>Registered</v>
      </c>
      <c r="R1988" s="94">
        <f t="shared" ref="R1988:R2051" si="411">(I1988/H1988)</f>
        <v>0.29999999079855394</v>
      </c>
      <c r="S1988" s="95"/>
      <c r="T1988" s="117">
        <f t="shared" si="408"/>
        <v>0</v>
      </c>
      <c r="U1988" s="117">
        <f t="shared" si="409"/>
        <v>-108679</v>
      </c>
    </row>
    <row r="1989" spans="1:21" x14ac:dyDescent="0.3">
      <c r="A1989" s="114">
        <v>10394</v>
      </c>
      <c r="B1989" s="114" t="s">
        <v>291</v>
      </c>
      <c r="C1989" s="114" t="s">
        <v>2148</v>
      </c>
      <c r="D1989" s="114" t="s">
        <v>9426</v>
      </c>
      <c r="E1989" s="114" t="s">
        <v>9427</v>
      </c>
      <c r="F1989" s="115">
        <v>45924</v>
      </c>
      <c r="G1989" s="114" t="s">
        <v>1847</v>
      </c>
      <c r="H1989" s="116">
        <v>10941071</v>
      </c>
      <c r="I1989" s="116">
        <v>3282321</v>
      </c>
      <c r="J1989" s="116">
        <v>3392625</v>
      </c>
      <c r="K1989" s="116">
        <v>-110304</v>
      </c>
      <c r="L1989" s="116">
        <v>0</v>
      </c>
      <c r="M1989" s="116">
        <v>0</v>
      </c>
      <c r="N1989" s="116">
        <v>0</v>
      </c>
      <c r="O1989" s="116">
        <v>0</v>
      </c>
      <c r="P1989" s="116">
        <v>0</v>
      </c>
      <c r="Q1989" s="27" t="str">
        <f t="shared" si="410"/>
        <v>Registered</v>
      </c>
      <c r="R1989" s="94">
        <f t="shared" si="411"/>
        <v>0.29999997258038086</v>
      </c>
      <c r="S1989" s="95"/>
      <c r="T1989" s="117">
        <f t="shared" si="408"/>
        <v>0</v>
      </c>
      <c r="U1989" s="117">
        <f t="shared" si="409"/>
        <v>-110304</v>
      </c>
    </row>
    <row r="1990" spans="1:21" x14ac:dyDescent="0.3">
      <c r="A1990" s="114">
        <v>10395</v>
      </c>
      <c r="B1990" s="114" t="s">
        <v>291</v>
      </c>
      <c r="C1990" s="114" t="s">
        <v>2148</v>
      </c>
      <c r="D1990" s="114" t="s">
        <v>9671</v>
      </c>
      <c r="E1990" s="114" t="s">
        <v>9672</v>
      </c>
      <c r="F1990" s="115">
        <v>45853</v>
      </c>
      <c r="G1990" s="114" t="s">
        <v>2421</v>
      </c>
      <c r="H1990" s="116">
        <v>11032143</v>
      </c>
      <c r="I1990" s="116">
        <v>3309643</v>
      </c>
      <c r="J1990" s="116">
        <v>3419965.3</v>
      </c>
      <c r="K1990" s="116">
        <v>-110322.3</v>
      </c>
      <c r="L1990" s="116">
        <v>0</v>
      </c>
      <c r="M1990" s="116">
        <v>0</v>
      </c>
      <c r="N1990" s="116">
        <v>0</v>
      </c>
      <c r="O1990" s="116">
        <v>0</v>
      </c>
      <c r="P1990" s="116">
        <v>0</v>
      </c>
      <c r="Q1990" s="27" t="str">
        <f t="shared" si="410"/>
        <v>Registered</v>
      </c>
      <c r="R1990" s="94">
        <f t="shared" si="411"/>
        <v>0.30000000906442204</v>
      </c>
      <c r="S1990" s="95"/>
      <c r="T1990" s="117">
        <f t="shared" si="408"/>
        <v>0</v>
      </c>
      <c r="U1990" s="117">
        <f t="shared" si="409"/>
        <v>-110322.3</v>
      </c>
    </row>
    <row r="1991" spans="1:21" x14ac:dyDescent="0.3">
      <c r="A1991" s="114">
        <v>10398</v>
      </c>
      <c r="B1991" s="114" t="s">
        <v>291</v>
      </c>
      <c r="C1991" s="114" t="s">
        <v>2148</v>
      </c>
      <c r="D1991" s="114" t="s">
        <v>9673</v>
      </c>
      <c r="E1991" s="114" t="s">
        <v>9674</v>
      </c>
      <c r="F1991" s="115">
        <v>46002</v>
      </c>
      <c r="G1991" s="114" t="s">
        <v>3777</v>
      </c>
      <c r="H1991" s="116">
        <v>11120214</v>
      </c>
      <c r="I1991" s="116">
        <v>3336064</v>
      </c>
      <c r="J1991" s="116">
        <v>3447266</v>
      </c>
      <c r="K1991" s="116">
        <v>-111202</v>
      </c>
      <c r="L1991" s="116">
        <v>0</v>
      </c>
      <c r="M1991" s="116">
        <v>0</v>
      </c>
      <c r="N1991" s="116">
        <v>0</v>
      </c>
      <c r="O1991" s="116">
        <v>0</v>
      </c>
      <c r="P1991" s="116">
        <v>0</v>
      </c>
      <c r="Q1991" s="27" t="str">
        <f t="shared" si="410"/>
        <v>Registered</v>
      </c>
      <c r="R1991" s="94">
        <f t="shared" si="411"/>
        <v>0.2999999820147346</v>
      </c>
      <c r="S1991" s="95"/>
      <c r="T1991" s="117">
        <f t="shared" si="408"/>
        <v>0</v>
      </c>
      <c r="U1991" s="117">
        <f t="shared" si="409"/>
        <v>-111202</v>
      </c>
    </row>
    <row r="1992" spans="1:21" x14ac:dyDescent="0.3">
      <c r="A1992" s="114">
        <v>10399</v>
      </c>
      <c r="B1992" s="114" t="s">
        <v>291</v>
      </c>
      <c r="C1992" s="114" t="s">
        <v>2148</v>
      </c>
      <c r="D1992" s="114" t="s">
        <v>9675</v>
      </c>
      <c r="E1992" s="114" t="s">
        <v>9676</v>
      </c>
      <c r="F1992" s="115">
        <v>45855</v>
      </c>
      <c r="G1992" s="114" t="s">
        <v>2421</v>
      </c>
      <c r="H1992" s="116">
        <v>11151250</v>
      </c>
      <c r="I1992" s="116">
        <v>3345375</v>
      </c>
      <c r="J1992" s="116">
        <v>3456887</v>
      </c>
      <c r="K1992" s="116">
        <v>-111512</v>
      </c>
      <c r="L1992" s="116">
        <v>0</v>
      </c>
      <c r="M1992" s="116">
        <v>0</v>
      </c>
      <c r="N1992" s="116">
        <v>0</v>
      </c>
      <c r="O1992" s="116">
        <v>0</v>
      </c>
      <c r="P1992" s="116">
        <v>0</v>
      </c>
      <c r="Q1992" s="27" t="str">
        <f t="shared" si="410"/>
        <v>Registered</v>
      </c>
      <c r="R1992" s="94">
        <f t="shared" si="411"/>
        <v>0.3</v>
      </c>
      <c r="S1992" s="95"/>
      <c r="T1992" s="117">
        <f t="shared" si="408"/>
        <v>0</v>
      </c>
      <c r="U1992" s="117">
        <f t="shared" si="409"/>
        <v>-111512</v>
      </c>
    </row>
    <row r="1993" spans="1:21" x14ac:dyDescent="0.3">
      <c r="A1993" s="114">
        <v>10400</v>
      </c>
      <c r="B1993" s="114" t="s">
        <v>291</v>
      </c>
      <c r="C1993" s="114" t="s">
        <v>2148</v>
      </c>
      <c r="D1993" s="114" t="s">
        <v>9677</v>
      </c>
      <c r="E1993" s="114" t="s">
        <v>9678</v>
      </c>
      <c r="F1993" s="115">
        <v>45853</v>
      </c>
      <c r="G1993" s="114" t="s">
        <v>3061</v>
      </c>
      <c r="H1993" s="116">
        <v>11307143</v>
      </c>
      <c r="I1993" s="116">
        <v>3392143</v>
      </c>
      <c r="J1993" s="116">
        <v>3505215</v>
      </c>
      <c r="K1993" s="116">
        <v>-113072</v>
      </c>
      <c r="L1993" s="116">
        <v>0</v>
      </c>
      <c r="M1993" s="116">
        <v>0</v>
      </c>
      <c r="N1993" s="116">
        <v>0</v>
      </c>
      <c r="O1993" s="116">
        <v>0</v>
      </c>
      <c r="P1993" s="116">
        <v>0</v>
      </c>
      <c r="Q1993" s="27" t="str">
        <f t="shared" si="410"/>
        <v>Registered</v>
      </c>
      <c r="R1993" s="94">
        <f t="shared" si="411"/>
        <v>0.30000000884396705</v>
      </c>
      <c r="S1993" s="95"/>
      <c r="T1993" s="117">
        <f t="shared" si="408"/>
        <v>0</v>
      </c>
      <c r="U1993" s="117">
        <f t="shared" si="409"/>
        <v>-113072</v>
      </c>
    </row>
    <row r="1994" spans="1:21" x14ac:dyDescent="0.3">
      <c r="A1994" s="114">
        <v>10402</v>
      </c>
      <c r="B1994" s="114" t="s">
        <v>291</v>
      </c>
      <c r="C1994" s="114" t="s">
        <v>2148</v>
      </c>
      <c r="D1994" s="114" t="s">
        <v>9681</v>
      </c>
      <c r="E1994" s="114" t="s">
        <v>9682</v>
      </c>
      <c r="F1994" s="115">
        <v>46022</v>
      </c>
      <c r="G1994" s="114" t="s">
        <v>1728</v>
      </c>
      <c r="H1994" s="116">
        <v>11441071</v>
      </c>
      <c r="I1994" s="116">
        <v>3432321</v>
      </c>
      <c r="J1994" s="116">
        <v>3546732</v>
      </c>
      <c r="K1994" s="116">
        <v>-114411</v>
      </c>
      <c r="L1994" s="116">
        <v>0</v>
      </c>
      <c r="M1994" s="116">
        <v>0</v>
      </c>
      <c r="N1994" s="116">
        <v>0</v>
      </c>
      <c r="O1994" s="116">
        <v>0</v>
      </c>
      <c r="P1994" s="116">
        <v>0</v>
      </c>
      <c r="Q1994" s="27" t="str">
        <f t="shared" si="410"/>
        <v>Registered</v>
      </c>
      <c r="R1994" s="94">
        <f t="shared" si="411"/>
        <v>0.2999999737786786</v>
      </c>
      <c r="S1994" s="95"/>
      <c r="T1994" s="117">
        <f t="shared" si="408"/>
        <v>0</v>
      </c>
      <c r="U1994" s="117">
        <f t="shared" si="409"/>
        <v>-114411</v>
      </c>
    </row>
    <row r="1995" spans="1:21" s="101" customFormat="1" x14ac:dyDescent="0.3">
      <c r="A1995" s="99">
        <v>10618</v>
      </c>
      <c r="B1995" s="99" t="s">
        <v>291</v>
      </c>
      <c r="C1995" s="99" t="s">
        <v>2148</v>
      </c>
      <c r="D1995" s="99" t="s">
        <v>9786</v>
      </c>
      <c r="E1995" s="99" t="s">
        <v>9787</v>
      </c>
      <c r="F1995" s="100">
        <v>46044</v>
      </c>
      <c r="G1995" s="99" t="s">
        <v>1898</v>
      </c>
      <c r="H1995" s="96">
        <v>11300700</v>
      </c>
      <c r="I1995" s="96">
        <f>H1995*R1995</f>
        <v>3390210</v>
      </c>
      <c r="J1995" s="96">
        <v>994780</v>
      </c>
      <c r="K1995" s="96">
        <f>I1995-J1995</f>
        <v>2395430</v>
      </c>
      <c r="L1995" s="97">
        <f>IF(AND($S1995&gt;=0,$S1995&lt;=30),$K1995,0)</f>
        <v>0</v>
      </c>
      <c r="M1995" s="97">
        <f>IF(AND($S1995&gt;=31,$S1995&lt;=60),$K1995,0)</f>
        <v>0</v>
      </c>
      <c r="N1995" s="97">
        <f>IF(AND($S1995&gt;=61,$S1995&lt;=90),$K1995,0)</f>
        <v>0</v>
      </c>
      <c r="O1995" s="97">
        <f>IF(AND($S1995&gt;=91,$S1995&lt;=120),$K1995,0)</f>
        <v>0</v>
      </c>
      <c r="P1995" s="98">
        <f>IF($S1995&gt;120,$K1995,0)</f>
        <v>2395430</v>
      </c>
      <c r="Q1995" s="101" t="str">
        <f t="shared" si="410"/>
        <v>Unregistered</v>
      </c>
      <c r="R1995" s="102">
        <v>0.3</v>
      </c>
      <c r="S1995" s="95">
        <f>DATE(2026,6,30)-F1995</f>
        <v>159</v>
      </c>
    </row>
    <row r="1996" spans="1:21" x14ac:dyDescent="0.3">
      <c r="A1996" s="114">
        <v>11040</v>
      </c>
      <c r="B1996" s="114" t="s">
        <v>291</v>
      </c>
      <c r="C1996" s="114" t="s">
        <v>2148</v>
      </c>
      <c r="D1996" s="114" t="s">
        <v>10398</v>
      </c>
      <c r="E1996" s="114" t="s">
        <v>10399</v>
      </c>
      <c r="F1996" s="115">
        <v>46181</v>
      </c>
      <c r="G1996" s="114" t="s">
        <v>10379</v>
      </c>
      <c r="H1996" s="116">
        <v>11189286</v>
      </c>
      <c r="I1996" s="116">
        <v>3356786</v>
      </c>
      <c r="J1996" s="116"/>
      <c r="K1996" s="116">
        <f>I1996-J1996</f>
        <v>3356786</v>
      </c>
      <c r="L1996" s="116">
        <v>3356786</v>
      </c>
      <c r="M1996" s="116">
        <v>0</v>
      </c>
      <c r="N1996" s="116">
        <v>0</v>
      </c>
      <c r="O1996" s="116">
        <v>0</v>
      </c>
      <c r="P1996" s="116">
        <v>0</v>
      </c>
      <c r="Q1996" s="27" t="str">
        <f t="shared" si="410"/>
        <v>Registered</v>
      </c>
      <c r="R1996" s="94">
        <f t="shared" si="411"/>
        <v>0.30000001787424146</v>
      </c>
      <c r="S1996" s="95">
        <f t="shared" ref="S1996" si="412">DATE(2026,6,30)-F1996</f>
        <v>22</v>
      </c>
      <c r="T1996" s="117">
        <f t="shared" ref="T1996:T2019" si="413">L1996+M1996+N1996+O1996+P1996</f>
        <v>3356786</v>
      </c>
      <c r="U1996" s="117">
        <f t="shared" ref="U1996:U2019" si="414">K1996-T1996</f>
        <v>0</v>
      </c>
    </row>
    <row r="1997" spans="1:21" x14ac:dyDescent="0.3">
      <c r="A1997" s="114">
        <v>24</v>
      </c>
      <c r="B1997" s="114" t="s">
        <v>405</v>
      </c>
      <c r="C1997" s="114" t="s">
        <v>1398</v>
      </c>
      <c r="D1997" s="114" t="s">
        <v>10048</v>
      </c>
      <c r="E1997" s="114" t="s">
        <v>10049</v>
      </c>
      <c r="F1997" s="115">
        <v>46111</v>
      </c>
      <c r="G1997" s="114" t="s">
        <v>10050</v>
      </c>
      <c r="H1997" s="116">
        <v>29772000</v>
      </c>
      <c r="I1997" s="116">
        <v>15779160</v>
      </c>
      <c r="J1997" s="116">
        <v>2977200</v>
      </c>
      <c r="K1997" s="116">
        <v>12801960</v>
      </c>
      <c r="L1997" s="116">
        <v>12801960</v>
      </c>
      <c r="M1997" s="116">
        <v>0</v>
      </c>
      <c r="N1997" s="116">
        <v>0</v>
      </c>
      <c r="O1997" s="116">
        <v>0</v>
      </c>
      <c r="P1997" s="116">
        <v>0</v>
      </c>
      <c r="Q1997" s="27" t="str">
        <f t="shared" si="410"/>
        <v>Registered</v>
      </c>
      <c r="R1997" s="94">
        <f t="shared" si="411"/>
        <v>0.53</v>
      </c>
      <c r="S1997" s="95"/>
      <c r="T1997" s="117">
        <f t="shared" si="413"/>
        <v>12801960</v>
      </c>
      <c r="U1997" s="117">
        <f t="shared" si="414"/>
        <v>0</v>
      </c>
    </row>
    <row r="1998" spans="1:21" x14ac:dyDescent="0.3">
      <c r="A1998" s="114">
        <v>29</v>
      </c>
      <c r="B1998" s="114" t="s">
        <v>405</v>
      </c>
      <c r="C1998" s="114" t="s">
        <v>1398</v>
      </c>
      <c r="D1998" s="114" t="s">
        <v>1402</v>
      </c>
      <c r="E1998" s="114" t="s">
        <v>1403</v>
      </c>
      <c r="F1998" s="115">
        <v>45926</v>
      </c>
      <c r="G1998" s="114" t="s">
        <v>1401</v>
      </c>
      <c r="H1998" s="116">
        <v>32986607</v>
      </c>
      <c r="I1998" s="116">
        <v>20781561</v>
      </c>
      <c r="J1998" s="116">
        <v>8298660</v>
      </c>
      <c r="K1998" s="116">
        <v>12482901</v>
      </c>
      <c r="L1998" s="116">
        <v>0</v>
      </c>
      <c r="M1998" s="116">
        <v>2968794</v>
      </c>
      <c r="N1998" s="116">
        <v>0</v>
      </c>
      <c r="O1998" s="116">
        <v>1649330</v>
      </c>
      <c r="P1998" s="116">
        <v>7864777</v>
      </c>
      <c r="Q1998" s="27" t="str">
        <f t="shared" si="410"/>
        <v>Registered</v>
      </c>
      <c r="R1998" s="94">
        <f t="shared" si="411"/>
        <v>0.62999995725537938</v>
      </c>
      <c r="S1998" s="95"/>
      <c r="T1998" s="117">
        <f t="shared" si="413"/>
        <v>12482901</v>
      </c>
      <c r="U1998" s="117">
        <f t="shared" si="414"/>
        <v>0</v>
      </c>
    </row>
    <row r="1999" spans="1:21" x14ac:dyDescent="0.3">
      <c r="A1999" s="114">
        <v>31</v>
      </c>
      <c r="B1999" s="114" t="s">
        <v>405</v>
      </c>
      <c r="C1999" s="114" t="s">
        <v>1398</v>
      </c>
      <c r="D1999" s="114" t="s">
        <v>1399</v>
      </c>
      <c r="E1999" s="114" t="s">
        <v>1400</v>
      </c>
      <c r="F1999" s="115">
        <v>45926</v>
      </c>
      <c r="G1999" s="114" t="s">
        <v>1401</v>
      </c>
      <c r="H1999" s="116">
        <v>35665179</v>
      </c>
      <c r="I1999" s="116">
        <v>20685804</v>
      </c>
      <c r="J1999" s="116">
        <v>8923169</v>
      </c>
      <c r="K1999" s="116">
        <v>11762635</v>
      </c>
      <c r="L1999" s="116">
        <v>0</v>
      </c>
      <c r="M1999" s="116">
        <v>1426607</v>
      </c>
      <c r="N1999" s="116">
        <v>0</v>
      </c>
      <c r="O1999" s="116">
        <v>1783259</v>
      </c>
      <c r="P1999" s="116">
        <v>8552769</v>
      </c>
      <c r="Q1999" s="27" t="str">
        <f t="shared" si="410"/>
        <v>Registered</v>
      </c>
      <c r="R1999" s="94">
        <f t="shared" si="411"/>
        <v>0.58000000504693949</v>
      </c>
      <c r="S1999" s="95"/>
      <c r="T1999" s="117">
        <f t="shared" si="413"/>
        <v>11762635</v>
      </c>
      <c r="U1999" s="117">
        <f t="shared" si="414"/>
        <v>0</v>
      </c>
    </row>
    <row r="2000" spans="1:21" x14ac:dyDescent="0.3">
      <c r="A2000" s="114">
        <v>39</v>
      </c>
      <c r="B2000" s="114" t="s">
        <v>405</v>
      </c>
      <c r="C2000" s="114" t="s">
        <v>1398</v>
      </c>
      <c r="D2000" s="114" t="s">
        <v>1420</v>
      </c>
      <c r="E2000" s="114" t="s">
        <v>1421</v>
      </c>
      <c r="F2000" s="115">
        <v>46045</v>
      </c>
      <c r="G2000" s="114" t="s">
        <v>1422</v>
      </c>
      <c r="H2000" s="116">
        <v>26600000</v>
      </c>
      <c r="I2000" s="116">
        <v>14098000</v>
      </c>
      <c r="J2000" s="116">
        <v>3926000</v>
      </c>
      <c r="K2000" s="116">
        <v>10172000</v>
      </c>
      <c r="L2000" s="116">
        <v>0</v>
      </c>
      <c r="M2000" s="116">
        <v>1064000</v>
      </c>
      <c r="N2000" s="116">
        <v>0</v>
      </c>
      <c r="O2000" s="116">
        <v>0</v>
      </c>
      <c r="P2000" s="116">
        <v>9108000</v>
      </c>
      <c r="Q2000" s="27" t="str">
        <f t="shared" si="410"/>
        <v>Registered</v>
      </c>
      <c r="R2000" s="94">
        <f t="shared" si="411"/>
        <v>0.53</v>
      </c>
      <c r="S2000" s="95"/>
      <c r="T2000" s="117">
        <f t="shared" si="413"/>
        <v>10172000</v>
      </c>
      <c r="U2000" s="117">
        <f t="shared" si="414"/>
        <v>0</v>
      </c>
    </row>
    <row r="2001" spans="1:21" x14ac:dyDescent="0.3">
      <c r="A2001" s="114">
        <v>41</v>
      </c>
      <c r="B2001" s="114" t="s">
        <v>405</v>
      </c>
      <c r="C2001" s="114" t="s">
        <v>1398</v>
      </c>
      <c r="D2001" s="114" t="s">
        <v>1407</v>
      </c>
      <c r="E2001" s="114" t="s">
        <v>1400</v>
      </c>
      <c r="F2001" s="115">
        <v>45954</v>
      </c>
      <c r="G2001" s="114" t="s">
        <v>1401</v>
      </c>
      <c r="H2001" s="116">
        <v>31941180</v>
      </c>
      <c r="I2001" s="116">
        <v>18525884</v>
      </c>
      <c r="J2001" s="116">
        <v>8513530</v>
      </c>
      <c r="K2001" s="116">
        <v>10012354</v>
      </c>
      <c r="L2001" s="116">
        <v>0</v>
      </c>
      <c r="M2001" s="116">
        <v>1277647</v>
      </c>
      <c r="N2001" s="116">
        <v>0</v>
      </c>
      <c r="O2001" s="116">
        <v>1597059</v>
      </c>
      <c r="P2001" s="116">
        <v>7137648</v>
      </c>
      <c r="Q2001" s="27" t="str">
        <f t="shared" si="410"/>
        <v>Registered</v>
      </c>
      <c r="R2001" s="94">
        <f t="shared" si="411"/>
        <v>0.57999998747698112</v>
      </c>
      <c r="S2001" s="95"/>
      <c r="T2001" s="117">
        <f t="shared" si="413"/>
        <v>10012354</v>
      </c>
      <c r="U2001" s="117">
        <f t="shared" si="414"/>
        <v>0</v>
      </c>
    </row>
    <row r="2002" spans="1:21" x14ac:dyDescent="0.3">
      <c r="A2002" s="114">
        <v>48</v>
      </c>
      <c r="B2002" s="114" t="s">
        <v>405</v>
      </c>
      <c r="C2002" s="114" t="s">
        <v>1398</v>
      </c>
      <c r="D2002" s="114" t="s">
        <v>1465</v>
      </c>
      <c r="E2002" s="114" t="s">
        <v>1466</v>
      </c>
      <c r="F2002" s="115">
        <v>45443</v>
      </c>
      <c r="G2002" s="114" t="s">
        <v>1467</v>
      </c>
      <c r="H2002" s="116">
        <v>21270000</v>
      </c>
      <c r="I2002" s="116">
        <v>11273100</v>
      </c>
      <c r="J2002" s="116">
        <v>2000000</v>
      </c>
      <c r="K2002" s="116">
        <v>9273100</v>
      </c>
      <c r="L2002" s="116">
        <v>0</v>
      </c>
      <c r="M2002" s="116">
        <v>850800</v>
      </c>
      <c r="N2002" s="116">
        <v>0</v>
      </c>
      <c r="O2002" s="116">
        <v>0</v>
      </c>
      <c r="P2002" s="116">
        <v>8422300</v>
      </c>
      <c r="Q2002" s="27" t="str">
        <f t="shared" si="410"/>
        <v>Registered</v>
      </c>
      <c r="R2002" s="94">
        <f t="shared" si="411"/>
        <v>0.53</v>
      </c>
      <c r="S2002" s="95"/>
      <c r="T2002" s="117">
        <f t="shared" si="413"/>
        <v>9273100</v>
      </c>
      <c r="U2002" s="117">
        <f t="shared" si="414"/>
        <v>0</v>
      </c>
    </row>
    <row r="2003" spans="1:21" x14ac:dyDescent="0.3">
      <c r="A2003" s="114">
        <v>54</v>
      </c>
      <c r="B2003" s="114" t="s">
        <v>405</v>
      </c>
      <c r="C2003" s="114" t="s">
        <v>1398</v>
      </c>
      <c r="D2003" s="114" t="s">
        <v>1481</v>
      </c>
      <c r="E2003" s="114" t="s">
        <v>1482</v>
      </c>
      <c r="F2003" s="115">
        <v>45551</v>
      </c>
      <c r="G2003" s="114" t="s">
        <v>1483</v>
      </c>
      <c r="H2003" s="116">
        <v>23270000</v>
      </c>
      <c r="I2003" s="116">
        <v>13496600</v>
      </c>
      <c r="J2003" s="116">
        <v>4852000</v>
      </c>
      <c r="K2003" s="116">
        <v>8644600</v>
      </c>
      <c r="L2003" s="116">
        <v>0</v>
      </c>
      <c r="M2003" s="116">
        <v>930800</v>
      </c>
      <c r="N2003" s="116">
        <v>0</v>
      </c>
      <c r="O2003" s="116">
        <v>1163500</v>
      </c>
      <c r="P2003" s="116">
        <v>6550300</v>
      </c>
      <c r="Q2003" s="27" t="str">
        <f t="shared" si="410"/>
        <v>Registered</v>
      </c>
      <c r="R2003" s="94">
        <f t="shared" si="411"/>
        <v>0.57999999999999996</v>
      </c>
      <c r="S2003" s="95"/>
      <c r="T2003" s="117">
        <f t="shared" si="413"/>
        <v>8644600</v>
      </c>
      <c r="U2003" s="117">
        <f t="shared" si="414"/>
        <v>0</v>
      </c>
    </row>
    <row r="2004" spans="1:21" x14ac:dyDescent="0.3">
      <c r="A2004" s="114">
        <v>69</v>
      </c>
      <c r="B2004" s="114" t="s">
        <v>405</v>
      </c>
      <c r="C2004" s="114" t="s">
        <v>1398</v>
      </c>
      <c r="D2004" s="114" t="s">
        <v>1515</v>
      </c>
      <c r="E2004" s="114" t="s">
        <v>1516</v>
      </c>
      <c r="F2004" s="115">
        <v>45443</v>
      </c>
      <c r="G2004" s="114" t="s">
        <v>1517</v>
      </c>
      <c r="H2004" s="116">
        <v>21270000</v>
      </c>
      <c r="I2004" s="116">
        <v>11273100</v>
      </c>
      <c r="J2004" s="116">
        <v>4712700</v>
      </c>
      <c r="K2004" s="116">
        <v>6560400</v>
      </c>
      <c r="L2004" s="116">
        <v>0</v>
      </c>
      <c r="M2004" s="116">
        <v>850800</v>
      </c>
      <c r="N2004" s="116">
        <v>0</v>
      </c>
      <c r="O2004" s="116">
        <v>0</v>
      </c>
      <c r="P2004" s="116">
        <v>5709600</v>
      </c>
      <c r="Q2004" s="27" t="str">
        <f t="shared" si="410"/>
        <v>Registered</v>
      </c>
      <c r="R2004" s="94">
        <f t="shared" si="411"/>
        <v>0.53</v>
      </c>
      <c r="S2004" s="95"/>
      <c r="T2004" s="117">
        <f t="shared" si="413"/>
        <v>6560400</v>
      </c>
      <c r="U2004" s="117">
        <f t="shared" si="414"/>
        <v>0</v>
      </c>
    </row>
    <row r="2005" spans="1:21" x14ac:dyDescent="0.3">
      <c r="A2005" s="114">
        <v>82</v>
      </c>
      <c r="B2005" s="114" t="s">
        <v>405</v>
      </c>
      <c r="C2005" s="114" t="s">
        <v>1398</v>
      </c>
      <c r="D2005" s="114" t="s">
        <v>1518</v>
      </c>
      <c r="E2005" s="114" t="s">
        <v>1519</v>
      </c>
      <c r="F2005" s="115">
        <v>45443</v>
      </c>
      <c r="G2005" s="114" t="s">
        <v>1517</v>
      </c>
      <c r="H2005" s="116">
        <v>21270000</v>
      </c>
      <c r="I2005" s="116">
        <v>11273100</v>
      </c>
      <c r="J2005" s="116">
        <v>5712700</v>
      </c>
      <c r="K2005" s="116">
        <v>5560400</v>
      </c>
      <c r="L2005" s="116">
        <v>0</v>
      </c>
      <c r="M2005" s="116">
        <v>850800</v>
      </c>
      <c r="N2005" s="116">
        <v>0</v>
      </c>
      <c r="O2005" s="116">
        <v>0</v>
      </c>
      <c r="P2005" s="116">
        <v>4709600</v>
      </c>
      <c r="Q2005" s="27" t="str">
        <f t="shared" si="410"/>
        <v>Registered</v>
      </c>
      <c r="R2005" s="94">
        <f t="shared" si="411"/>
        <v>0.53</v>
      </c>
      <c r="S2005" s="95"/>
      <c r="T2005" s="117">
        <f t="shared" si="413"/>
        <v>5560400</v>
      </c>
      <c r="U2005" s="117">
        <f t="shared" si="414"/>
        <v>0</v>
      </c>
    </row>
    <row r="2006" spans="1:21" x14ac:dyDescent="0.3">
      <c r="A2006" s="114">
        <v>110</v>
      </c>
      <c r="B2006" s="114" t="s">
        <v>405</v>
      </c>
      <c r="C2006" s="114" t="s">
        <v>1398</v>
      </c>
      <c r="D2006" s="114" t="s">
        <v>1569</v>
      </c>
      <c r="E2006" s="114" t="s">
        <v>1570</v>
      </c>
      <c r="F2006" s="115">
        <v>45473</v>
      </c>
      <c r="G2006" s="114" t="s">
        <v>1571</v>
      </c>
      <c r="H2006" s="116">
        <v>21270000</v>
      </c>
      <c r="I2006" s="116">
        <v>12336600</v>
      </c>
      <c r="J2006" s="116">
        <v>7812700</v>
      </c>
      <c r="K2006" s="116">
        <v>4523900</v>
      </c>
      <c r="L2006" s="116">
        <v>0</v>
      </c>
      <c r="M2006" s="116">
        <v>850800</v>
      </c>
      <c r="N2006" s="116">
        <v>0</v>
      </c>
      <c r="O2006" s="116">
        <v>1063500</v>
      </c>
      <c r="P2006" s="116">
        <v>2609600</v>
      </c>
      <c r="Q2006" s="27" t="str">
        <f t="shared" si="410"/>
        <v>Registered</v>
      </c>
      <c r="R2006" s="94">
        <f t="shared" si="411"/>
        <v>0.57999999999999996</v>
      </c>
      <c r="S2006" s="95"/>
      <c r="T2006" s="117">
        <f t="shared" si="413"/>
        <v>4523900</v>
      </c>
      <c r="U2006" s="117">
        <f t="shared" si="414"/>
        <v>0</v>
      </c>
    </row>
    <row r="2007" spans="1:21" x14ac:dyDescent="0.3">
      <c r="A2007" s="114">
        <v>114</v>
      </c>
      <c r="B2007" s="114" t="s">
        <v>405</v>
      </c>
      <c r="C2007" s="114" t="s">
        <v>1398</v>
      </c>
      <c r="D2007" s="114" t="s">
        <v>1549</v>
      </c>
      <c r="E2007" s="114" t="s">
        <v>1550</v>
      </c>
      <c r="F2007" s="115">
        <v>45525</v>
      </c>
      <c r="G2007" s="114" t="s">
        <v>1551</v>
      </c>
      <c r="H2007" s="116">
        <v>21270000</v>
      </c>
      <c r="I2007" s="116">
        <v>11273100</v>
      </c>
      <c r="J2007" s="116">
        <v>7000000</v>
      </c>
      <c r="K2007" s="116">
        <v>4273100</v>
      </c>
      <c r="L2007" s="116">
        <v>0</v>
      </c>
      <c r="M2007" s="116">
        <v>850800</v>
      </c>
      <c r="N2007" s="116">
        <v>0</v>
      </c>
      <c r="O2007" s="116">
        <v>0</v>
      </c>
      <c r="P2007" s="116">
        <v>3422300</v>
      </c>
      <c r="Q2007" s="27" t="str">
        <f t="shared" si="410"/>
        <v>Registered</v>
      </c>
      <c r="R2007" s="94">
        <f t="shared" si="411"/>
        <v>0.53</v>
      </c>
      <c r="S2007" s="95"/>
      <c r="T2007" s="117">
        <f t="shared" si="413"/>
        <v>4273100</v>
      </c>
      <c r="U2007" s="117">
        <f t="shared" si="414"/>
        <v>0</v>
      </c>
    </row>
    <row r="2008" spans="1:21" x14ac:dyDescent="0.3">
      <c r="A2008" s="114">
        <v>118</v>
      </c>
      <c r="B2008" s="114" t="s">
        <v>405</v>
      </c>
      <c r="C2008" s="114" t="s">
        <v>1398</v>
      </c>
      <c r="D2008" s="114" t="s">
        <v>1848</v>
      </c>
      <c r="E2008" s="114" t="s">
        <v>1849</v>
      </c>
      <c r="F2008" s="115">
        <v>45675</v>
      </c>
      <c r="G2008" s="114" t="s">
        <v>1850</v>
      </c>
      <c r="H2008" s="116">
        <v>24920000</v>
      </c>
      <c r="I2008" s="116">
        <v>13207600</v>
      </c>
      <c r="J2008" s="116">
        <v>9100000</v>
      </c>
      <c r="K2008" s="116">
        <v>4107600</v>
      </c>
      <c r="L2008" s="116">
        <v>0</v>
      </c>
      <c r="M2008" s="116">
        <v>996800</v>
      </c>
      <c r="N2008" s="116">
        <v>0</v>
      </c>
      <c r="O2008" s="116">
        <v>0</v>
      </c>
      <c r="P2008" s="116">
        <v>3110800</v>
      </c>
      <c r="Q2008" s="27" t="str">
        <f t="shared" si="410"/>
        <v>Registered</v>
      </c>
      <c r="R2008" s="94">
        <f t="shared" si="411"/>
        <v>0.53</v>
      </c>
      <c r="S2008" s="95"/>
      <c r="T2008" s="117">
        <f t="shared" si="413"/>
        <v>4107600</v>
      </c>
      <c r="U2008" s="117">
        <f t="shared" si="414"/>
        <v>0</v>
      </c>
    </row>
    <row r="2009" spans="1:21" x14ac:dyDescent="0.3">
      <c r="A2009" s="114">
        <v>120</v>
      </c>
      <c r="B2009" s="114" t="s">
        <v>405</v>
      </c>
      <c r="C2009" s="114" t="s">
        <v>1398</v>
      </c>
      <c r="D2009" s="114" t="s">
        <v>1737</v>
      </c>
      <c r="E2009" s="114" t="s">
        <v>1738</v>
      </c>
      <c r="F2009" s="115">
        <v>45518</v>
      </c>
      <c r="G2009" s="114" t="s">
        <v>1739</v>
      </c>
      <c r="H2009" s="116">
        <v>20000000</v>
      </c>
      <c r="I2009" s="116">
        <v>10600000</v>
      </c>
      <c r="J2009" s="116">
        <v>6500000</v>
      </c>
      <c r="K2009" s="116">
        <v>4100000</v>
      </c>
      <c r="L2009" s="116">
        <v>0</v>
      </c>
      <c r="M2009" s="116">
        <v>800000</v>
      </c>
      <c r="N2009" s="116">
        <v>0</v>
      </c>
      <c r="O2009" s="116">
        <v>0</v>
      </c>
      <c r="P2009" s="116">
        <v>3300000</v>
      </c>
      <c r="Q2009" s="27" t="str">
        <f t="shared" si="410"/>
        <v>Registered</v>
      </c>
      <c r="R2009" s="94">
        <f t="shared" si="411"/>
        <v>0.53</v>
      </c>
      <c r="S2009" s="95"/>
      <c r="T2009" s="117">
        <f t="shared" si="413"/>
        <v>4100000</v>
      </c>
      <c r="U2009" s="117">
        <f t="shared" si="414"/>
        <v>0</v>
      </c>
    </row>
    <row r="2010" spans="1:21" x14ac:dyDescent="0.3">
      <c r="A2010" s="114">
        <v>144</v>
      </c>
      <c r="B2010" s="114" t="s">
        <v>405</v>
      </c>
      <c r="C2010" s="114" t="s">
        <v>1398</v>
      </c>
      <c r="D2010" s="114" t="s">
        <v>2053</v>
      </c>
      <c r="E2010" s="114" t="s">
        <v>2054</v>
      </c>
      <c r="F2010" s="115">
        <v>45443</v>
      </c>
      <c r="G2010" s="114" t="s">
        <v>1467</v>
      </c>
      <c r="H2010" s="116">
        <v>21270000</v>
      </c>
      <c r="I2010" s="116">
        <v>8933400</v>
      </c>
      <c r="J2010" s="116">
        <v>5462700</v>
      </c>
      <c r="K2010" s="116">
        <v>3470700</v>
      </c>
      <c r="L2010" s="116">
        <v>0</v>
      </c>
      <c r="M2010" s="116">
        <v>2339700</v>
      </c>
      <c r="N2010" s="116">
        <v>0</v>
      </c>
      <c r="O2010" s="116">
        <v>0</v>
      </c>
      <c r="P2010" s="116">
        <v>1131000</v>
      </c>
      <c r="Q2010" s="27" t="str">
        <f t="shared" si="410"/>
        <v>Registered</v>
      </c>
      <c r="R2010" s="94">
        <f t="shared" si="411"/>
        <v>0.42</v>
      </c>
      <c r="S2010" s="95"/>
      <c r="T2010" s="117">
        <f t="shared" si="413"/>
        <v>3470700</v>
      </c>
      <c r="U2010" s="117">
        <f t="shared" si="414"/>
        <v>0</v>
      </c>
    </row>
    <row r="2011" spans="1:21" x14ac:dyDescent="0.3">
      <c r="A2011" s="114">
        <v>399</v>
      </c>
      <c r="B2011" s="114" t="s">
        <v>405</v>
      </c>
      <c r="C2011" s="114" t="s">
        <v>1398</v>
      </c>
      <c r="D2011" s="114" t="s">
        <v>10428</v>
      </c>
      <c r="E2011" s="114" t="s">
        <v>10429</v>
      </c>
      <c r="F2011" s="115">
        <v>46112</v>
      </c>
      <c r="G2011" s="114" t="s">
        <v>9623</v>
      </c>
      <c r="H2011" s="116">
        <v>27317857</v>
      </c>
      <c r="I2011" s="116">
        <v>14478464</v>
      </c>
      <c r="J2011" s="116">
        <v>13385750</v>
      </c>
      <c r="K2011" s="116">
        <v>1092714</v>
      </c>
      <c r="L2011" s="116">
        <v>0</v>
      </c>
      <c r="M2011" s="116">
        <v>1092714</v>
      </c>
      <c r="N2011" s="116">
        <v>0</v>
      </c>
      <c r="O2011" s="116">
        <v>0</v>
      </c>
      <c r="P2011" s="116">
        <v>0</v>
      </c>
      <c r="Q2011" s="27" t="str">
        <f t="shared" si="410"/>
        <v>Registered</v>
      </c>
      <c r="R2011" s="94">
        <f t="shared" si="411"/>
        <v>0.52999999231272055</v>
      </c>
      <c r="S2011" s="95"/>
      <c r="T2011" s="117">
        <f t="shared" si="413"/>
        <v>1092714</v>
      </c>
      <c r="U2011" s="117">
        <f t="shared" si="414"/>
        <v>0</v>
      </c>
    </row>
    <row r="2012" spans="1:21" x14ac:dyDescent="0.3">
      <c r="A2012" s="114">
        <v>1079</v>
      </c>
      <c r="B2012" s="114" t="s">
        <v>405</v>
      </c>
      <c r="C2012" s="114" t="s">
        <v>1398</v>
      </c>
      <c r="D2012" s="114" t="s">
        <v>10022</v>
      </c>
      <c r="E2012" s="114" t="s">
        <v>10023</v>
      </c>
      <c r="F2012" s="115">
        <v>45596</v>
      </c>
      <c r="G2012" s="114" t="s">
        <v>1825</v>
      </c>
      <c r="H2012" s="116">
        <v>21270000</v>
      </c>
      <c r="I2012" s="116">
        <v>6168300</v>
      </c>
      <c r="J2012" s="116">
        <v>6127000</v>
      </c>
      <c r="K2012" s="116">
        <v>41300</v>
      </c>
      <c r="L2012" s="116">
        <v>0</v>
      </c>
      <c r="M2012" s="116">
        <v>41300</v>
      </c>
      <c r="N2012" s="116">
        <v>0</v>
      </c>
      <c r="O2012" s="116">
        <v>0</v>
      </c>
      <c r="P2012" s="116">
        <v>0</v>
      </c>
      <c r="Q2012" s="27" t="str">
        <f t="shared" si="410"/>
        <v>Registered</v>
      </c>
      <c r="R2012" s="94">
        <f t="shared" si="411"/>
        <v>0.28999999999999998</v>
      </c>
      <c r="S2012" s="95"/>
      <c r="T2012" s="117">
        <f t="shared" si="413"/>
        <v>41300</v>
      </c>
      <c r="U2012" s="117">
        <f t="shared" si="414"/>
        <v>0</v>
      </c>
    </row>
    <row r="2013" spans="1:21" x14ac:dyDescent="0.3">
      <c r="A2013" s="114">
        <v>9485</v>
      </c>
      <c r="B2013" s="114" t="s">
        <v>405</v>
      </c>
      <c r="C2013" s="114" t="s">
        <v>1398</v>
      </c>
      <c r="D2013" s="114" t="s">
        <v>407</v>
      </c>
      <c r="E2013" s="114" t="s">
        <v>408</v>
      </c>
      <c r="F2013" s="115">
        <v>46168</v>
      </c>
      <c r="G2013" s="114" t="s">
        <v>10427</v>
      </c>
      <c r="H2013" s="116">
        <v>25000000</v>
      </c>
      <c r="I2013" s="116">
        <v>2550000</v>
      </c>
      <c r="J2013" s="116">
        <v>2550000</v>
      </c>
      <c r="K2013" s="116">
        <v>0</v>
      </c>
      <c r="L2013" s="116">
        <v>0</v>
      </c>
      <c r="M2013" s="116">
        <v>0</v>
      </c>
      <c r="N2013" s="116">
        <v>0</v>
      </c>
      <c r="O2013" s="116">
        <v>0</v>
      </c>
      <c r="P2013" s="116">
        <v>0</v>
      </c>
      <c r="Q2013" s="27" t="str">
        <f t="shared" si="410"/>
        <v>Registered</v>
      </c>
      <c r="R2013" s="94">
        <f t="shared" si="411"/>
        <v>0.10199999999999999</v>
      </c>
      <c r="S2013" s="95"/>
      <c r="T2013" s="117">
        <f t="shared" si="413"/>
        <v>0</v>
      </c>
      <c r="U2013" s="117">
        <f t="shared" si="414"/>
        <v>0</v>
      </c>
    </row>
    <row r="2014" spans="1:21" x14ac:dyDescent="0.3">
      <c r="A2014" s="114">
        <v>9486</v>
      </c>
      <c r="B2014" s="114" t="s">
        <v>405</v>
      </c>
      <c r="C2014" s="114" t="s">
        <v>1398</v>
      </c>
      <c r="D2014" s="114" t="s">
        <v>2079</v>
      </c>
      <c r="E2014" s="114" t="s">
        <v>2080</v>
      </c>
      <c r="F2014" s="115">
        <v>45909</v>
      </c>
      <c r="G2014" s="114" t="s">
        <v>2081</v>
      </c>
      <c r="H2014" s="116">
        <v>26162000</v>
      </c>
      <c r="I2014" s="116">
        <v>13865860</v>
      </c>
      <c r="J2014" s="116">
        <v>13865860</v>
      </c>
      <c r="K2014" s="116">
        <v>0</v>
      </c>
      <c r="L2014" s="116">
        <v>0</v>
      </c>
      <c r="M2014" s="116">
        <v>0</v>
      </c>
      <c r="N2014" s="116">
        <v>0</v>
      </c>
      <c r="O2014" s="116">
        <v>0</v>
      </c>
      <c r="P2014" s="116">
        <v>0</v>
      </c>
      <c r="Q2014" s="27" t="str">
        <f t="shared" si="410"/>
        <v>Registered</v>
      </c>
      <c r="R2014" s="94">
        <f t="shared" si="411"/>
        <v>0.53</v>
      </c>
      <c r="S2014" s="95"/>
      <c r="T2014" s="117">
        <f t="shared" si="413"/>
        <v>0</v>
      </c>
      <c r="U2014" s="117">
        <f t="shared" si="414"/>
        <v>0</v>
      </c>
    </row>
    <row r="2015" spans="1:21" x14ac:dyDescent="0.3">
      <c r="A2015" s="114">
        <v>9487</v>
      </c>
      <c r="B2015" s="114" t="s">
        <v>405</v>
      </c>
      <c r="C2015" s="114" t="s">
        <v>1398</v>
      </c>
      <c r="D2015" s="114" t="s">
        <v>8647</v>
      </c>
      <c r="E2015" s="114" t="s">
        <v>8648</v>
      </c>
      <c r="F2015" s="115">
        <v>45652</v>
      </c>
      <c r="G2015" s="114" t="s">
        <v>2796</v>
      </c>
      <c r="H2015" s="116">
        <v>21260000</v>
      </c>
      <c r="I2015" s="116">
        <v>11267800</v>
      </c>
      <c r="J2015" s="116">
        <v>11267800</v>
      </c>
      <c r="K2015" s="116">
        <v>0</v>
      </c>
      <c r="L2015" s="116">
        <v>0</v>
      </c>
      <c r="M2015" s="116">
        <v>0</v>
      </c>
      <c r="N2015" s="116">
        <v>0</v>
      </c>
      <c r="O2015" s="116">
        <v>0</v>
      </c>
      <c r="P2015" s="116">
        <v>0</v>
      </c>
      <c r="Q2015" s="27" t="str">
        <f t="shared" si="410"/>
        <v>Registered</v>
      </c>
      <c r="R2015" s="94">
        <f t="shared" si="411"/>
        <v>0.53</v>
      </c>
      <c r="S2015" s="95"/>
      <c r="T2015" s="117">
        <f t="shared" si="413"/>
        <v>0</v>
      </c>
      <c r="U2015" s="117">
        <f t="shared" si="414"/>
        <v>0</v>
      </c>
    </row>
    <row r="2016" spans="1:21" x14ac:dyDescent="0.3">
      <c r="A2016" s="114">
        <v>9488</v>
      </c>
      <c r="B2016" s="114" t="s">
        <v>405</v>
      </c>
      <c r="C2016" s="114" t="s">
        <v>1398</v>
      </c>
      <c r="D2016" s="114" t="s">
        <v>9820</v>
      </c>
      <c r="E2016" s="114" t="s">
        <v>9821</v>
      </c>
      <c r="F2016" s="115">
        <v>45747</v>
      </c>
      <c r="G2016" s="114" t="s">
        <v>2802</v>
      </c>
      <c r="H2016" s="116">
        <v>24920000</v>
      </c>
      <c r="I2016" s="116">
        <v>13207600</v>
      </c>
      <c r="J2016" s="116">
        <v>13207600</v>
      </c>
      <c r="K2016" s="116">
        <v>0</v>
      </c>
      <c r="L2016" s="116">
        <v>0</v>
      </c>
      <c r="M2016" s="116">
        <v>0</v>
      </c>
      <c r="N2016" s="116">
        <v>0</v>
      </c>
      <c r="O2016" s="116">
        <v>0</v>
      </c>
      <c r="P2016" s="116">
        <v>0</v>
      </c>
      <c r="Q2016" s="27" t="str">
        <f t="shared" si="410"/>
        <v>Registered</v>
      </c>
      <c r="R2016" s="94">
        <f t="shared" si="411"/>
        <v>0.53</v>
      </c>
      <c r="S2016" s="95"/>
      <c r="T2016" s="117">
        <f t="shared" si="413"/>
        <v>0</v>
      </c>
      <c r="U2016" s="117">
        <f t="shared" si="414"/>
        <v>0</v>
      </c>
    </row>
    <row r="2017" spans="1:21" x14ac:dyDescent="0.3">
      <c r="A2017" s="114">
        <v>10240</v>
      </c>
      <c r="B2017" s="114" t="s">
        <v>405</v>
      </c>
      <c r="C2017" s="114" t="s">
        <v>1398</v>
      </c>
      <c r="D2017" s="114" t="s">
        <v>8644</v>
      </c>
      <c r="E2017" s="114" t="s">
        <v>8645</v>
      </c>
      <c r="F2017" s="115">
        <v>45986</v>
      </c>
      <c r="G2017" s="114" t="s">
        <v>8646</v>
      </c>
      <c r="H2017" s="116">
        <v>26647321</v>
      </c>
      <c r="I2017" s="116">
        <v>11458348</v>
      </c>
      <c r="J2017" s="116">
        <v>11492455</v>
      </c>
      <c r="K2017" s="116">
        <v>-34107</v>
      </c>
      <c r="L2017" s="116">
        <v>0</v>
      </c>
      <c r="M2017" s="116">
        <v>0</v>
      </c>
      <c r="N2017" s="116">
        <v>0</v>
      </c>
      <c r="O2017" s="116">
        <v>0</v>
      </c>
      <c r="P2017" s="116">
        <v>0</v>
      </c>
      <c r="Q2017" s="27" t="str">
        <f t="shared" si="410"/>
        <v>Registered</v>
      </c>
      <c r="R2017" s="94">
        <f t="shared" si="411"/>
        <v>0.42999999887418328</v>
      </c>
      <c r="S2017" s="95"/>
      <c r="T2017" s="117">
        <f t="shared" si="413"/>
        <v>0</v>
      </c>
      <c r="U2017" s="117">
        <f t="shared" si="414"/>
        <v>-34107</v>
      </c>
    </row>
    <row r="2018" spans="1:21" x14ac:dyDescent="0.3">
      <c r="A2018" s="114">
        <v>10510</v>
      </c>
      <c r="B2018" s="114" t="s">
        <v>405</v>
      </c>
      <c r="C2018" s="114" t="s">
        <v>1398</v>
      </c>
      <c r="D2018" s="114" t="s">
        <v>9833</v>
      </c>
      <c r="E2018" s="114" t="s">
        <v>9834</v>
      </c>
      <c r="F2018" s="115">
        <v>45944</v>
      </c>
      <c r="G2018" s="114" t="s">
        <v>2221</v>
      </c>
      <c r="H2018" s="116">
        <v>28343750</v>
      </c>
      <c r="I2018" s="116">
        <v>13888438</v>
      </c>
      <c r="J2018" s="116">
        <v>14171876</v>
      </c>
      <c r="K2018" s="116">
        <v>-283438</v>
      </c>
      <c r="L2018" s="116">
        <v>0</v>
      </c>
      <c r="M2018" s="116">
        <v>0</v>
      </c>
      <c r="N2018" s="116">
        <v>0</v>
      </c>
      <c r="O2018" s="116">
        <v>0</v>
      </c>
      <c r="P2018" s="116">
        <v>0</v>
      </c>
      <c r="Q2018" s="27" t="str">
        <f t="shared" si="410"/>
        <v>Registered</v>
      </c>
      <c r="R2018" s="94">
        <f t="shared" si="411"/>
        <v>0.49000001764057333</v>
      </c>
      <c r="S2018" s="95"/>
      <c r="T2018" s="117">
        <f t="shared" si="413"/>
        <v>0</v>
      </c>
      <c r="U2018" s="117">
        <f t="shared" si="414"/>
        <v>-283438</v>
      </c>
    </row>
    <row r="2019" spans="1:21" x14ac:dyDescent="0.3">
      <c r="A2019" s="114">
        <v>10511</v>
      </c>
      <c r="B2019" s="114" t="s">
        <v>405</v>
      </c>
      <c r="C2019" s="114" t="s">
        <v>1398</v>
      </c>
      <c r="D2019" s="114" t="s">
        <v>9835</v>
      </c>
      <c r="E2019" s="114" t="s">
        <v>9836</v>
      </c>
      <c r="F2019" s="115">
        <v>45944</v>
      </c>
      <c r="G2019" s="114" t="s">
        <v>2221</v>
      </c>
      <c r="H2019" s="116">
        <v>28343750</v>
      </c>
      <c r="I2019" s="116">
        <v>13888438</v>
      </c>
      <c r="J2019" s="116">
        <v>14171876</v>
      </c>
      <c r="K2019" s="116">
        <v>-283438</v>
      </c>
      <c r="L2019" s="116">
        <v>0</v>
      </c>
      <c r="M2019" s="116">
        <v>0</v>
      </c>
      <c r="N2019" s="116">
        <v>0</v>
      </c>
      <c r="O2019" s="116">
        <v>0</v>
      </c>
      <c r="P2019" s="116">
        <v>0</v>
      </c>
      <c r="Q2019" s="27" t="str">
        <f t="shared" si="410"/>
        <v>Registered</v>
      </c>
      <c r="R2019" s="94">
        <f t="shared" si="411"/>
        <v>0.49000001764057333</v>
      </c>
      <c r="S2019" s="95"/>
      <c r="T2019" s="117">
        <f t="shared" si="413"/>
        <v>0</v>
      </c>
      <c r="U2019" s="117">
        <f t="shared" si="414"/>
        <v>-283438</v>
      </c>
    </row>
    <row r="2020" spans="1:21" s="101" customFormat="1" x14ac:dyDescent="0.3">
      <c r="A2020" s="99">
        <v>10561</v>
      </c>
      <c r="B2020" s="99" t="s">
        <v>405</v>
      </c>
      <c r="C2020" s="99" t="s">
        <v>1398</v>
      </c>
      <c r="D2020" s="99" t="s">
        <v>9923</v>
      </c>
      <c r="E2020" s="99" t="s">
        <v>9924</v>
      </c>
      <c r="F2020" s="100">
        <v>45502</v>
      </c>
      <c r="G2020" s="99" t="s">
        <v>1898</v>
      </c>
      <c r="H2020" s="96">
        <v>24000000</v>
      </c>
      <c r="I2020" s="96">
        <f>H2020*R2020</f>
        <v>11760000</v>
      </c>
      <c r="J2020" s="96">
        <v>500000</v>
      </c>
      <c r="K2020" s="96">
        <f t="shared" ref="K2020:K2022" si="415">I2020-J2020</f>
        <v>11260000</v>
      </c>
      <c r="L2020" s="97">
        <f t="shared" ref="L2020:L2022" si="416">IF(AND($S2020&gt;=0,$S2020&lt;=30),$K2020,0)</f>
        <v>0</v>
      </c>
      <c r="M2020" s="97">
        <f t="shared" ref="M2020:M2022" si="417">IF(AND($S2020&gt;=31,$S2020&lt;=60),$K2020,0)</f>
        <v>0</v>
      </c>
      <c r="N2020" s="97">
        <f t="shared" ref="N2020:N2022" si="418">IF(AND($S2020&gt;=61,$S2020&lt;=90),$K2020,0)</f>
        <v>0</v>
      </c>
      <c r="O2020" s="97">
        <f t="shared" ref="O2020:O2022" si="419">IF(AND($S2020&gt;=91,$S2020&lt;=120),$K2020,0)</f>
        <v>0</v>
      </c>
      <c r="P2020" s="98">
        <f t="shared" ref="P2020:P2022" si="420">IF($S2020&gt;120,$K2020,0)</f>
        <v>11260000</v>
      </c>
      <c r="Q2020" s="101" t="str">
        <f t="shared" si="410"/>
        <v>Unregistered</v>
      </c>
      <c r="R2020" s="102">
        <v>0.49</v>
      </c>
      <c r="S2020" s="95">
        <f t="shared" ref="S2020:S2022" si="421">DATE(2026,6,30)-F2020</f>
        <v>701</v>
      </c>
    </row>
    <row r="2021" spans="1:21" s="101" customFormat="1" x14ac:dyDescent="0.3">
      <c r="A2021" s="99">
        <v>10562</v>
      </c>
      <c r="B2021" s="99" t="s">
        <v>405</v>
      </c>
      <c r="C2021" s="99" t="s">
        <v>1398</v>
      </c>
      <c r="D2021" s="99" t="s">
        <v>411</v>
      </c>
      <c r="E2021" s="99" t="s">
        <v>412</v>
      </c>
      <c r="F2021" s="100">
        <v>46130</v>
      </c>
      <c r="G2021" s="99" t="s">
        <v>1898</v>
      </c>
      <c r="H2021" s="96">
        <v>28314150</v>
      </c>
      <c r="I2021" s="96">
        <f>H2021*R2021</f>
        <v>13873933.5</v>
      </c>
      <c r="J2021" s="96">
        <v>500000</v>
      </c>
      <c r="K2021" s="96">
        <f t="shared" si="415"/>
        <v>13373933.5</v>
      </c>
      <c r="L2021" s="97">
        <f t="shared" si="416"/>
        <v>0</v>
      </c>
      <c r="M2021" s="97">
        <f t="shared" si="417"/>
        <v>0</v>
      </c>
      <c r="N2021" s="97">
        <f t="shared" si="418"/>
        <v>13373933.5</v>
      </c>
      <c r="O2021" s="97">
        <f t="shared" si="419"/>
        <v>0</v>
      </c>
      <c r="P2021" s="98">
        <f t="shared" si="420"/>
        <v>0</v>
      </c>
      <c r="Q2021" s="101" t="str">
        <f t="shared" si="410"/>
        <v>Unregistered</v>
      </c>
      <c r="R2021" s="102">
        <v>0.49</v>
      </c>
      <c r="S2021" s="95">
        <f t="shared" si="421"/>
        <v>73</v>
      </c>
    </row>
    <row r="2022" spans="1:21" s="101" customFormat="1" x14ac:dyDescent="0.3">
      <c r="A2022" s="99">
        <v>10563</v>
      </c>
      <c r="B2022" s="99" t="s">
        <v>405</v>
      </c>
      <c r="C2022" s="99" t="s">
        <v>1398</v>
      </c>
      <c r="D2022" s="99" t="s">
        <v>9925</v>
      </c>
      <c r="E2022" s="99" t="s">
        <v>9926</v>
      </c>
      <c r="F2022" s="100">
        <v>45561</v>
      </c>
      <c r="G2022" s="99" t="s">
        <v>1898</v>
      </c>
      <c r="H2022" s="96">
        <v>24920000</v>
      </c>
      <c r="I2022" s="96">
        <f>H2022*R2022</f>
        <v>12210800</v>
      </c>
      <c r="J2022" s="96">
        <v>500000</v>
      </c>
      <c r="K2022" s="96">
        <f t="shared" si="415"/>
        <v>11710800</v>
      </c>
      <c r="L2022" s="97">
        <f t="shared" si="416"/>
        <v>0</v>
      </c>
      <c r="M2022" s="97">
        <f t="shared" si="417"/>
        <v>0</v>
      </c>
      <c r="N2022" s="97">
        <f t="shared" si="418"/>
        <v>0</v>
      </c>
      <c r="O2022" s="97">
        <f t="shared" si="419"/>
        <v>0</v>
      </c>
      <c r="P2022" s="98">
        <f t="shared" si="420"/>
        <v>11710800</v>
      </c>
      <c r="Q2022" s="101" t="str">
        <f t="shared" si="410"/>
        <v>Unregistered</v>
      </c>
      <c r="R2022" s="102">
        <v>0.49</v>
      </c>
      <c r="S2022" s="95">
        <f t="shared" si="421"/>
        <v>642</v>
      </c>
    </row>
    <row r="2023" spans="1:21" x14ac:dyDescent="0.3">
      <c r="A2023" s="114">
        <v>10576</v>
      </c>
      <c r="B2023" s="114" t="s">
        <v>405</v>
      </c>
      <c r="C2023" s="114" t="s">
        <v>1398</v>
      </c>
      <c r="D2023" s="114" t="s">
        <v>10164</v>
      </c>
      <c r="E2023" s="114" t="s">
        <v>10165</v>
      </c>
      <c r="F2023" s="115">
        <v>45726</v>
      </c>
      <c r="G2023" s="114" t="s">
        <v>2495</v>
      </c>
      <c r="H2023" s="116">
        <v>26741100</v>
      </c>
      <c r="I2023" s="116">
        <v>11884933</v>
      </c>
      <c r="J2023" s="116">
        <v>12455000</v>
      </c>
      <c r="K2023" s="116">
        <v>-570067</v>
      </c>
      <c r="L2023" s="116">
        <v>0</v>
      </c>
      <c r="M2023" s="116">
        <v>0</v>
      </c>
      <c r="N2023" s="116">
        <v>0</v>
      </c>
      <c r="O2023" s="116">
        <v>0</v>
      </c>
      <c r="P2023" s="116">
        <v>0</v>
      </c>
      <c r="Q2023" s="27" t="str">
        <f t="shared" si="410"/>
        <v>Registered</v>
      </c>
      <c r="R2023" s="94">
        <f t="shared" si="411"/>
        <v>0.44444443197923794</v>
      </c>
      <c r="S2023" s="95"/>
      <c r="T2023" s="117">
        <f t="shared" ref="T2023:T2024" si="422">L2023+M2023+N2023+O2023+P2023</f>
        <v>0</v>
      </c>
      <c r="U2023" s="117">
        <f t="shared" ref="U2023:U2024" si="423">K2023-T2023</f>
        <v>-570067</v>
      </c>
    </row>
    <row r="2024" spans="1:21" x14ac:dyDescent="0.3">
      <c r="A2024" s="114">
        <v>10647</v>
      </c>
      <c r="B2024" s="114" t="s">
        <v>405</v>
      </c>
      <c r="C2024" s="114" t="s">
        <v>1398</v>
      </c>
      <c r="D2024" s="114" t="s">
        <v>10061</v>
      </c>
      <c r="E2024" s="114" t="s">
        <v>10062</v>
      </c>
      <c r="F2024" s="115">
        <v>45589</v>
      </c>
      <c r="G2024" s="114" t="s">
        <v>5815</v>
      </c>
      <c r="H2024" s="116">
        <v>25000000</v>
      </c>
      <c r="I2024" s="116">
        <v>10250000</v>
      </c>
      <c r="J2024" s="116">
        <v>11500000</v>
      </c>
      <c r="K2024" s="116">
        <v>-1250000</v>
      </c>
      <c r="L2024" s="116">
        <v>0</v>
      </c>
      <c r="M2024" s="116">
        <v>0</v>
      </c>
      <c r="N2024" s="116">
        <v>0</v>
      </c>
      <c r="O2024" s="116">
        <v>0</v>
      </c>
      <c r="P2024" s="116">
        <v>0</v>
      </c>
      <c r="Q2024" s="27" t="str">
        <f t="shared" si="410"/>
        <v>Registered</v>
      </c>
      <c r="R2024" s="94">
        <f t="shared" si="411"/>
        <v>0.41</v>
      </c>
      <c r="S2024" s="95"/>
      <c r="T2024" s="117">
        <f t="shared" si="422"/>
        <v>0</v>
      </c>
      <c r="U2024" s="117">
        <f t="shared" si="423"/>
        <v>-1250000</v>
      </c>
    </row>
    <row r="2025" spans="1:21" s="101" customFormat="1" x14ac:dyDescent="0.3">
      <c r="A2025" s="99">
        <v>10666</v>
      </c>
      <c r="B2025" s="99" t="s">
        <v>405</v>
      </c>
      <c r="C2025" s="99" t="s">
        <v>1398</v>
      </c>
      <c r="D2025" s="99" t="s">
        <v>409</v>
      </c>
      <c r="E2025" s="99" t="s">
        <v>410</v>
      </c>
      <c r="F2025" s="100">
        <v>46168</v>
      </c>
      <c r="G2025" s="99" t="s">
        <v>1898</v>
      </c>
      <c r="H2025" s="96">
        <v>28300000</v>
      </c>
      <c r="I2025" s="96">
        <f>H2025*R2025</f>
        <v>13867000</v>
      </c>
      <c r="J2025" s="96">
        <v>1613000</v>
      </c>
      <c r="K2025" s="96">
        <f t="shared" ref="K2025:K2029" si="424">I2025-J2025</f>
        <v>12254000</v>
      </c>
      <c r="L2025" s="97">
        <f t="shared" ref="L2025:L2029" si="425">IF(AND($S2025&gt;=0,$S2025&lt;=30),$K2025,0)</f>
        <v>0</v>
      </c>
      <c r="M2025" s="97">
        <f t="shared" ref="M2025:M2029" si="426">IF(AND($S2025&gt;=31,$S2025&lt;=60),$K2025,0)</f>
        <v>12254000</v>
      </c>
      <c r="N2025" s="97">
        <f t="shared" ref="N2025:N2029" si="427">IF(AND($S2025&gt;=61,$S2025&lt;=90),$K2025,0)</f>
        <v>0</v>
      </c>
      <c r="O2025" s="97">
        <f t="shared" ref="O2025:O2029" si="428">IF(AND($S2025&gt;=91,$S2025&lt;=120),$K2025,0)</f>
        <v>0</v>
      </c>
      <c r="P2025" s="98">
        <f t="shared" ref="P2025:P2029" si="429">IF($S2025&gt;120,$K2025,0)</f>
        <v>0</v>
      </c>
      <c r="Q2025" s="101" t="str">
        <f t="shared" si="410"/>
        <v>Unregistered</v>
      </c>
      <c r="R2025" s="102">
        <v>0.49</v>
      </c>
      <c r="S2025" s="95">
        <f t="shared" ref="S2025:S2029" si="430">DATE(2026,6,30)-F2025</f>
        <v>35</v>
      </c>
    </row>
    <row r="2026" spans="1:21" s="101" customFormat="1" x14ac:dyDescent="0.3">
      <c r="A2026" s="99">
        <v>10686</v>
      </c>
      <c r="B2026" s="99" t="s">
        <v>405</v>
      </c>
      <c r="C2026" s="99" t="s">
        <v>1398</v>
      </c>
      <c r="D2026" s="99" t="s">
        <v>10108</v>
      </c>
      <c r="E2026" s="99" t="s">
        <v>10109</v>
      </c>
      <c r="F2026" s="100">
        <v>45443</v>
      </c>
      <c r="G2026" s="99" t="s">
        <v>1898</v>
      </c>
      <c r="H2026" s="96">
        <v>24920000</v>
      </c>
      <c r="I2026" s="96">
        <f>H2026*R2026</f>
        <v>12210800</v>
      </c>
      <c r="J2026" s="96">
        <v>2000000</v>
      </c>
      <c r="K2026" s="96">
        <f t="shared" si="424"/>
        <v>10210800</v>
      </c>
      <c r="L2026" s="97">
        <f t="shared" si="425"/>
        <v>0</v>
      </c>
      <c r="M2026" s="97">
        <f t="shared" si="426"/>
        <v>0</v>
      </c>
      <c r="N2026" s="97">
        <f t="shared" si="427"/>
        <v>0</v>
      </c>
      <c r="O2026" s="97">
        <f t="shared" si="428"/>
        <v>0</v>
      </c>
      <c r="P2026" s="98">
        <f t="shared" si="429"/>
        <v>10210800</v>
      </c>
      <c r="Q2026" s="101" t="str">
        <f t="shared" si="410"/>
        <v>Unregistered</v>
      </c>
      <c r="R2026" s="102">
        <v>0.49</v>
      </c>
      <c r="S2026" s="95">
        <f t="shared" si="430"/>
        <v>760</v>
      </c>
    </row>
    <row r="2027" spans="1:21" s="101" customFormat="1" x14ac:dyDescent="0.3">
      <c r="A2027" s="99">
        <v>10708</v>
      </c>
      <c r="B2027" s="99" t="s">
        <v>405</v>
      </c>
      <c r="C2027" s="99" t="s">
        <v>1398</v>
      </c>
      <c r="D2027" s="99" t="s">
        <v>10134</v>
      </c>
      <c r="E2027" s="99" t="s">
        <v>10109</v>
      </c>
      <c r="F2027" s="100">
        <v>45561</v>
      </c>
      <c r="G2027" s="99" t="s">
        <v>1898</v>
      </c>
      <c r="H2027" s="96">
        <v>24920000</v>
      </c>
      <c r="I2027" s="96">
        <f>H2027*R2027</f>
        <v>12210800</v>
      </c>
      <c r="J2027" s="96">
        <v>2500000</v>
      </c>
      <c r="K2027" s="96">
        <f t="shared" si="424"/>
        <v>9710800</v>
      </c>
      <c r="L2027" s="97">
        <f t="shared" si="425"/>
        <v>0</v>
      </c>
      <c r="M2027" s="97">
        <f t="shared" si="426"/>
        <v>0</v>
      </c>
      <c r="N2027" s="97">
        <f t="shared" si="427"/>
        <v>0</v>
      </c>
      <c r="O2027" s="97">
        <f t="shared" si="428"/>
        <v>0</v>
      </c>
      <c r="P2027" s="98">
        <f t="shared" si="429"/>
        <v>9710800</v>
      </c>
      <c r="Q2027" s="101" t="str">
        <f t="shared" si="410"/>
        <v>Unregistered</v>
      </c>
      <c r="R2027" s="102">
        <v>0.49</v>
      </c>
      <c r="S2027" s="95">
        <f t="shared" si="430"/>
        <v>642</v>
      </c>
    </row>
    <row r="2028" spans="1:21" s="101" customFormat="1" x14ac:dyDescent="0.3">
      <c r="A2028" s="99">
        <v>10835</v>
      </c>
      <c r="B2028" s="99" t="s">
        <v>405</v>
      </c>
      <c r="C2028" s="99" t="s">
        <v>1398</v>
      </c>
      <c r="D2028" s="99" t="s">
        <v>10209</v>
      </c>
      <c r="E2028" s="99" t="s">
        <v>10210</v>
      </c>
      <c r="F2028" s="100">
        <v>45741</v>
      </c>
      <c r="G2028" s="99" t="s">
        <v>1898</v>
      </c>
      <c r="H2028" s="96">
        <v>21260000</v>
      </c>
      <c r="I2028" s="96">
        <f>H2028*R2028</f>
        <v>10417400</v>
      </c>
      <c r="J2028" s="96">
        <v>5500000</v>
      </c>
      <c r="K2028" s="96">
        <f t="shared" si="424"/>
        <v>4917400</v>
      </c>
      <c r="L2028" s="97">
        <f t="shared" si="425"/>
        <v>0</v>
      </c>
      <c r="M2028" s="97">
        <f t="shared" si="426"/>
        <v>0</v>
      </c>
      <c r="N2028" s="97">
        <f t="shared" si="427"/>
        <v>0</v>
      </c>
      <c r="O2028" s="97">
        <f t="shared" si="428"/>
        <v>0</v>
      </c>
      <c r="P2028" s="98">
        <f t="shared" si="429"/>
        <v>4917400</v>
      </c>
      <c r="Q2028" s="101" t="str">
        <f t="shared" si="410"/>
        <v>Unregistered</v>
      </c>
      <c r="R2028" s="102">
        <v>0.49</v>
      </c>
      <c r="S2028" s="95">
        <f t="shared" si="430"/>
        <v>462</v>
      </c>
    </row>
    <row r="2029" spans="1:21" s="101" customFormat="1" x14ac:dyDescent="0.3">
      <c r="A2029" s="99">
        <v>10889</v>
      </c>
      <c r="B2029" s="99" t="s">
        <v>405</v>
      </c>
      <c r="C2029" s="99" t="s">
        <v>1398</v>
      </c>
      <c r="D2029" s="99" t="s">
        <v>10202</v>
      </c>
      <c r="E2029" s="99" t="s">
        <v>10203</v>
      </c>
      <c r="F2029" s="100">
        <v>45502</v>
      </c>
      <c r="G2029" s="99" t="s">
        <v>1898</v>
      </c>
      <c r="H2029" s="96">
        <v>21270000</v>
      </c>
      <c r="I2029" s="96">
        <f>H2029*R2029</f>
        <v>10422300</v>
      </c>
      <c r="J2029" s="96">
        <v>7200000</v>
      </c>
      <c r="K2029" s="96">
        <f t="shared" si="424"/>
        <v>3222300</v>
      </c>
      <c r="L2029" s="97">
        <f t="shared" si="425"/>
        <v>0</v>
      </c>
      <c r="M2029" s="97">
        <f t="shared" si="426"/>
        <v>0</v>
      </c>
      <c r="N2029" s="97">
        <f t="shared" si="427"/>
        <v>0</v>
      </c>
      <c r="O2029" s="97">
        <f t="shared" si="428"/>
        <v>0</v>
      </c>
      <c r="P2029" s="98">
        <f t="shared" si="429"/>
        <v>3222300</v>
      </c>
      <c r="Q2029" s="101" t="str">
        <f t="shared" si="410"/>
        <v>Unregistered</v>
      </c>
      <c r="R2029" s="102">
        <v>0.49</v>
      </c>
      <c r="S2029" s="95">
        <f t="shared" si="430"/>
        <v>701</v>
      </c>
    </row>
    <row r="2030" spans="1:21" x14ac:dyDescent="0.3">
      <c r="A2030" s="114">
        <v>10892</v>
      </c>
      <c r="B2030" s="114" t="s">
        <v>405</v>
      </c>
      <c r="C2030" s="114" t="s">
        <v>1398</v>
      </c>
      <c r="D2030" s="114" t="s">
        <v>10223</v>
      </c>
      <c r="E2030" s="114" t="s">
        <v>10224</v>
      </c>
      <c r="F2030" s="115">
        <v>45747</v>
      </c>
      <c r="G2030" s="114" t="s">
        <v>2876</v>
      </c>
      <c r="H2030" s="116">
        <v>31741071</v>
      </c>
      <c r="I2030" s="116">
        <v>7617857</v>
      </c>
      <c r="J2030" s="116">
        <v>15341512</v>
      </c>
      <c r="K2030" s="116">
        <v>-7723655</v>
      </c>
      <c r="L2030" s="116">
        <v>0</v>
      </c>
      <c r="M2030" s="116">
        <v>0</v>
      </c>
      <c r="N2030" s="116">
        <v>0</v>
      </c>
      <c r="O2030" s="116">
        <v>0</v>
      </c>
      <c r="P2030" s="116">
        <v>0</v>
      </c>
      <c r="Q2030" s="27" t="str">
        <f t="shared" si="410"/>
        <v>Registered</v>
      </c>
      <c r="R2030" s="94">
        <f t="shared" si="411"/>
        <v>0.23999999873980307</v>
      </c>
      <c r="S2030" s="95"/>
      <c r="T2030" s="117">
        <f>L2030+M2030+N2030+O2030+P2030</f>
        <v>0</v>
      </c>
      <c r="U2030" s="117">
        <f>K2030-T2030</f>
        <v>-7723655</v>
      </c>
    </row>
    <row r="2031" spans="1:21" s="101" customFormat="1" x14ac:dyDescent="0.3">
      <c r="A2031" s="99">
        <v>10901</v>
      </c>
      <c r="B2031" s="99" t="s">
        <v>405</v>
      </c>
      <c r="C2031" s="99" t="s">
        <v>1398</v>
      </c>
      <c r="D2031" s="99" t="s">
        <v>10251</v>
      </c>
      <c r="E2031" s="99" t="s">
        <v>10252</v>
      </c>
      <c r="F2031" s="100">
        <v>45747</v>
      </c>
      <c r="G2031" s="99" t="s">
        <v>1898</v>
      </c>
      <c r="H2031" s="96">
        <v>31294643</v>
      </c>
      <c r="I2031" s="96">
        <f>H2031*R2031</f>
        <v>15334375.07</v>
      </c>
      <c r="J2031" s="96">
        <v>9000000</v>
      </c>
      <c r="K2031" s="96">
        <f>I2031-J2031</f>
        <v>6334375.0700000003</v>
      </c>
      <c r="L2031" s="97">
        <f>IF(AND($S2031&gt;=0,$S2031&lt;=30),$K2031,0)</f>
        <v>0</v>
      </c>
      <c r="M2031" s="97">
        <f>IF(AND($S2031&gt;=31,$S2031&lt;=60),$K2031,0)</f>
        <v>0</v>
      </c>
      <c r="N2031" s="97">
        <f>IF(AND($S2031&gt;=61,$S2031&lt;=90),$K2031,0)</f>
        <v>0</v>
      </c>
      <c r="O2031" s="97">
        <f>IF(AND($S2031&gt;=91,$S2031&lt;=120),$K2031,0)</f>
        <v>0</v>
      </c>
      <c r="P2031" s="98">
        <f>IF($S2031&gt;120,$K2031,0)</f>
        <v>6334375.0700000003</v>
      </c>
      <c r="Q2031" s="101" t="str">
        <f t="shared" si="410"/>
        <v>Unregistered</v>
      </c>
      <c r="R2031" s="102">
        <v>0.49</v>
      </c>
      <c r="S2031" s="95">
        <f>DATE(2026,6,30)-F2031</f>
        <v>456</v>
      </c>
    </row>
    <row r="2032" spans="1:21" x14ac:dyDescent="0.3">
      <c r="A2032" s="114">
        <v>10903</v>
      </c>
      <c r="B2032" s="114" t="s">
        <v>405</v>
      </c>
      <c r="C2032" s="114" t="s">
        <v>1398</v>
      </c>
      <c r="D2032" s="114" t="s">
        <v>10269</v>
      </c>
      <c r="E2032" s="114" t="s">
        <v>10270</v>
      </c>
      <c r="F2032" s="115">
        <v>45741</v>
      </c>
      <c r="G2032" s="114" t="s">
        <v>7463</v>
      </c>
      <c r="H2032" s="116">
        <v>22723214</v>
      </c>
      <c r="I2032" s="116">
        <v>12043304</v>
      </c>
      <c r="J2032" s="116">
        <v>21212121</v>
      </c>
      <c r="K2032" s="116">
        <v>-9168817</v>
      </c>
      <c r="L2032" s="116">
        <v>0</v>
      </c>
      <c r="M2032" s="116">
        <v>0</v>
      </c>
      <c r="N2032" s="116">
        <v>0</v>
      </c>
      <c r="O2032" s="116">
        <v>0</v>
      </c>
      <c r="P2032" s="116">
        <v>0</v>
      </c>
      <c r="Q2032" s="27" t="str">
        <f t="shared" si="410"/>
        <v>Registered</v>
      </c>
      <c r="R2032" s="94">
        <f t="shared" si="411"/>
        <v>0.53000002552455827</v>
      </c>
      <c r="S2032" s="95"/>
      <c r="T2032" s="117">
        <f t="shared" ref="T2032:T2095" si="431">L2032+M2032+N2032+O2032+P2032</f>
        <v>0</v>
      </c>
      <c r="U2032" s="117">
        <f t="shared" ref="U2032:U2095" si="432">K2032-T2032</f>
        <v>-9168817</v>
      </c>
    </row>
    <row r="2033" spans="1:21" x14ac:dyDescent="0.3">
      <c r="A2033" s="114">
        <v>10913</v>
      </c>
      <c r="B2033" s="114" t="s">
        <v>405</v>
      </c>
      <c r="C2033" s="114" t="s">
        <v>1398</v>
      </c>
      <c r="D2033" s="114" t="s">
        <v>10258</v>
      </c>
      <c r="E2033" s="114" t="s">
        <v>10259</v>
      </c>
      <c r="F2033" s="115">
        <v>45675</v>
      </c>
      <c r="G2033" s="114" t="s">
        <v>2569</v>
      </c>
      <c r="H2033" s="116">
        <v>28259000</v>
      </c>
      <c r="I2033" s="116">
        <v>5651800</v>
      </c>
      <c r="J2033" s="116">
        <v>15785000</v>
      </c>
      <c r="K2033" s="116">
        <v>-10133200</v>
      </c>
      <c r="L2033" s="116">
        <v>0</v>
      </c>
      <c r="M2033" s="116">
        <v>0</v>
      </c>
      <c r="N2033" s="116">
        <v>0</v>
      </c>
      <c r="O2033" s="116">
        <v>0</v>
      </c>
      <c r="P2033" s="116">
        <v>0</v>
      </c>
      <c r="Q2033" s="27" t="str">
        <f t="shared" si="410"/>
        <v>Registered</v>
      </c>
      <c r="R2033" s="94">
        <f t="shared" si="411"/>
        <v>0.2</v>
      </c>
      <c r="S2033" s="95"/>
      <c r="T2033" s="117">
        <f t="shared" si="431"/>
        <v>0</v>
      </c>
      <c r="U2033" s="117">
        <f t="shared" si="432"/>
        <v>-10133200</v>
      </c>
    </row>
    <row r="2034" spans="1:21" x14ac:dyDescent="0.3">
      <c r="A2034" s="114">
        <v>10918</v>
      </c>
      <c r="B2034" s="114" t="s">
        <v>405</v>
      </c>
      <c r="C2034" s="114" t="s">
        <v>1398</v>
      </c>
      <c r="D2034" s="114" t="s">
        <v>10277</v>
      </c>
      <c r="E2034" s="114" t="s">
        <v>10278</v>
      </c>
      <c r="F2034" s="115">
        <v>45625</v>
      </c>
      <c r="G2034" s="114" t="s">
        <v>2569</v>
      </c>
      <c r="H2034" s="116">
        <v>33598214</v>
      </c>
      <c r="I2034" s="116">
        <v>17807054</v>
      </c>
      <c r="J2034" s="116">
        <v>31279465</v>
      </c>
      <c r="K2034" s="116">
        <v>-13472411</v>
      </c>
      <c r="L2034" s="116">
        <v>0</v>
      </c>
      <c r="M2034" s="116">
        <v>0</v>
      </c>
      <c r="N2034" s="116">
        <v>0</v>
      </c>
      <c r="O2034" s="116">
        <v>0</v>
      </c>
      <c r="P2034" s="116">
        <v>0</v>
      </c>
      <c r="Q2034" s="27" t="str">
        <f t="shared" si="410"/>
        <v>Registered</v>
      </c>
      <c r="R2034" s="94">
        <f t="shared" si="411"/>
        <v>0.53000001726282231</v>
      </c>
      <c r="S2034" s="95"/>
      <c r="T2034" s="117">
        <f t="shared" si="431"/>
        <v>0</v>
      </c>
      <c r="U2034" s="117">
        <f t="shared" si="432"/>
        <v>-13472411</v>
      </c>
    </row>
    <row r="2035" spans="1:21" x14ac:dyDescent="0.3">
      <c r="A2035" s="114">
        <v>347</v>
      </c>
      <c r="B2035" s="114" t="s">
        <v>1759</v>
      </c>
      <c r="C2035" s="114" t="s">
        <v>2294</v>
      </c>
      <c r="D2035" s="114" t="s">
        <v>2340</v>
      </c>
      <c r="E2035" s="114" t="s">
        <v>2341</v>
      </c>
      <c r="F2035" s="115">
        <v>46110</v>
      </c>
      <c r="G2035" s="114" t="s">
        <v>1477</v>
      </c>
      <c r="H2035" s="116">
        <v>2265800</v>
      </c>
      <c r="I2035" s="116">
        <v>1586060</v>
      </c>
      <c r="J2035" s="116">
        <v>244780</v>
      </c>
      <c r="K2035" s="116">
        <v>1341280</v>
      </c>
      <c r="L2035" s="116">
        <v>113290</v>
      </c>
      <c r="M2035" s="116">
        <v>0</v>
      </c>
      <c r="N2035" s="116">
        <v>1227990</v>
      </c>
      <c r="O2035" s="116">
        <v>0</v>
      </c>
      <c r="P2035" s="116">
        <v>0</v>
      </c>
      <c r="Q2035" s="27" t="str">
        <f t="shared" si="410"/>
        <v>Registered</v>
      </c>
      <c r="R2035" s="94">
        <f t="shared" si="411"/>
        <v>0.7</v>
      </c>
      <c r="S2035" s="95"/>
      <c r="T2035" s="117">
        <f t="shared" si="431"/>
        <v>1341280</v>
      </c>
      <c r="U2035" s="117">
        <f t="shared" si="432"/>
        <v>0</v>
      </c>
    </row>
    <row r="2036" spans="1:21" x14ac:dyDescent="0.3">
      <c r="A2036" s="114">
        <v>354</v>
      </c>
      <c r="B2036" s="114" t="s">
        <v>1759</v>
      </c>
      <c r="C2036" s="114" t="s">
        <v>2294</v>
      </c>
      <c r="D2036" s="114" t="s">
        <v>105</v>
      </c>
      <c r="E2036" s="114" t="s">
        <v>106</v>
      </c>
      <c r="F2036" s="115">
        <v>46164</v>
      </c>
      <c r="G2036" s="114" t="s">
        <v>10317</v>
      </c>
      <c r="H2036" s="116">
        <v>2217900</v>
      </c>
      <c r="I2036" s="116">
        <v>1552530</v>
      </c>
      <c r="J2036" s="116">
        <v>239590</v>
      </c>
      <c r="K2036" s="116">
        <v>1312940</v>
      </c>
      <c r="L2036" s="116">
        <v>110895</v>
      </c>
      <c r="M2036" s="116">
        <v>1202045</v>
      </c>
      <c r="N2036" s="116">
        <v>0</v>
      </c>
      <c r="O2036" s="116">
        <v>0</v>
      </c>
      <c r="P2036" s="116">
        <v>0</v>
      </c>
      <c r="Q2036" s="27" t="str">
        <f t="shared" si="410"/>
        <v>Registered</v>
      </c>
      <c r="R2036" s="94">
        <f t="shared" si="411"/>
        <v>0.7</v>
      </c>
      <c r="S2036" s="95"/>
      <c r="T2036" s="117">
        <f t="shared" si="431"/>
        <v>1312940</v>
      </c>
      <c r="U2036" s="117">
        <f t="shared" si="432"/>
        <v>0</v>
      </c>
    </row>
    <row r="2037" spans="1:21" x14ac:dyDescent="0.3">
      <c r="A2037" s="114">
        <v>620</v>
      </c>
      <c r="B2037" s="114" t="s">
        <v>1759</v>
      </c>
      <c r="C2037" s="114" t="s">
        <v>2294</v>
      </c>
      <c r="D2037" s="114" t="s">
        <v>2358</v>
      </c>
      <c r="E2037" s="114" t="s">
        <v>2359</v>
      </c>
      <c r="F2037" s="115">
        <v>46102</v>
      </c>
      <c r="G2037" s="114" t="s">
        <v>1847</v>
      </c>
      <c r="H2037" s="116">
        <v>2217900</v>
      </c>
      <c r="I2037" s="116">
        <v>1552530</v>
      </c>
      <c r="J2037" s="116">
        <v>1039590</v>
      </c>
      <c r="K2037" s="116">
        <v>512940</v>
      </c>
      <c r="L2037" s="116">
        <v>110895</v>
      </c>
      <c r="M2037" s="116">
        <v>0</v>
      </c>
      <c r="N2037" s="116">
        <v>402045</v>
      </c>
      <c r="O2037" s="116">
        <v>0</v>
      </c>
      <c r="P2037" s="116">
        <v>0</v>
      </c>
      <c r="Q2037" s="27" t="str">
        <f t="shared" si="410"/>
        <v>Registered</v>
      </c>
      <c r="R2037" s="94">
        <f t="shared" si="411"/>
        <v>0.7</v>
      </c>
      <c r="S2037" s="95"/>
      <c r="T2037" s="117">
        <f t="shared" si="431"/>
        <v>512940</v>
      </c>
      <c r="U2037" s="117">
        <f t="shared" si="432"/>
        <v>0</v>
      </c>
    </row>
    <row r="2038" spans="1:21" x14ac:dyDescent="0.3">
      <c r="A2038" s="114">
        <v>635</v>
      </c>
      <c r="B2038" s="114" t="s">
        <v>1759</v>
      </c>
      <c r="C2038" s="114" t="s">
        <v>2294</v>
      </c>
      <c r="D2038" s="114" t="s">
        <v>3450</v>
      </c>
      <c r="E2038" s="114" t="s">
        <v>3451</v>
      </c>
      <c r="F2038" s="115">
        <v>45716</v>
      </c>
      <c r="G2038" s="114" t="s">
        <v>3452</v>
      </c>
      <c r="H2038" s="116">
        <v>2189000</v>
      </c>
      <c r="I2038" s="116">
        <v>1532300</v>
      </c>
      <c r="J2038" s="116">
        <v>1036501</v>
      </c>
      <c r="K2038" s="116">
        <v>495799</v>
      </c>
      <c r="L2038" s="116">
        <v>109450</v>
      </c>
      <c r="M2038" s="116">
        <v>0</v>
      </c>
      <c r="N2038" s="116">
        <v>87560</v>
      </c>
      <c r="O2038" s="116">
        <v>0</v>
      </c>
      <c r="P2038" s="116">
        <v>298789</v>
      </c>
      <c r="Q2038" s="27" t="str">
        <f t="shared" si="410"/>
        <v>Registered</v>
      </c>
      <c r="R2038" s="94">
        <f t="shared" si="411"/>
        <v>0.7</v>
      </c>
      <c r="S2038" s="95"/>
      <c r="T2038" s="117">
        <f t="shared" si="431"/>
        <v>495799</v>
      </c>
      <c r="U2038" s="117">
        <f t="shared" si="432"/>
        <v>0</v>
      </c>
    </row>
    <row r="2039" spans="1:21" x14ac:dyDescent="0.3">
      <c r="A2039" s="114">
        <v>831</v>
      </c>
      <c r="B2039" s="114" t="s">
        <v>1759</v>
      </c>
      <c r="C2039" s="114" t="s">
        <v>2294</v>
      </c>
      <c r="D2039" s="114" t="s">
        <v>2364</v>
      </c>
      <c r="E2039" s="114" t="s">
        <v>2365</v>
      </c>
      <c r="F2039" s="115">
        <v>46102</v>
      </c>
      <c r="G2039" s="114" t="s">
        <v>1744</v>
      </c>
      <c r="H2039" s="116">
        <v>2217900</v>
      </c>
      <c r="I2039" s="116">
        <v>1552530</v>
      </c>
      <c r="J2039" s="116">
        <v>1352919</v>
      </c>
      <c r="K2039" s="116">
        <v>199611</v>
      </c>
      <c r="L2039" s="116">
        <v>110895</v>
      </c>
      <c r="M2039" s="116">
        <v>0</v>
      </c>
      <c r="N2039" s="116">
        <v>88716</v>
      </c>
      <c r="O2039" s="116">
        <v>0</v>
      </c>
      <c r="P2039" s="116">
        <v>0</v>
      </c>
      <c r="Q2039" s="27" t="str">
        <f t="shared" si="410"/>
        <v>Registered</v>
      </c>
      <c r="R2039" s="94">
        <f t="shared" si="411"/>
        <v>0.7</v>
      </c>
      <c r="S2039" s="95"/>
      <c r="T2039" s="117">
        <f t="shared" si="431"/>
        <v>199611</v>
      </c>
      <c r="U2039" s="117">
        <f t="shared" si="432"/>
        <v>0</v>
      </c>
    </row>
    <row r="2040" spans="1:21" x14ac:dyDescent="0.3">
      <c r="A2040" s="114">
        <v>927</v>
      </c>
      <c r="B2040" s="114" t="s">
        <v>1759</v>
      </c>
      <c r="C2040" s="114" t="s">
        <v>2294</v>
      </c>
      <c r="D2040" s="114" t="s">
        <v>4438</v>
      </c>
      <c r="E2040" s="114" t="s">
        <v>4439</v>
      </c>
      <c r="F2040" s="115">
        <v>45716</v>
      </c>
      <c r="G2040" s="114" t="s">
        <v>4302</v>
      </c>
      <c r="H2040" s="116">
        <v>2265800</v>
      </c>
      <c r="I2040" s="116">
        <v>1586060</v>
      </c>
      <c r="J2040" s="116">
        <v>1472770</v>
      </c>
      <c r="K2040" s="116">
        <v>113290</v>
      </c>
      <c r="L2040" s="116">
        <v>113290</v>
      </c>
      <c r="M2040" s="116">
        <v>0</v>
      </c>
      <c r="N2040" s="116">
        <v>0</v>
      </c>
      <c r="O2040" s="116">
        <v>0</v>
      </c>
      <c r="P2040" s="116">
        <v>0</v>
      </c>
      <c r="Q2040" s="27" t="str">
        <f t="shared" si="410"/>
        <v>Registered</v>
      </c>
      <c r="R2040" s="94">
        <f t="shared" si="411"/>
        <v>0.7</v>
      </c>
      <c r="S2040" s="95"/>
      <c r="T2040" s="117">
        <f t="shared" si="431"/>
        <v>113290</v>
      </c>
      <c r="U2040" s="117">
        <f t="shared" si="432"/>
        <v>0</v>
      </c>
    </row>
    <row r="2041" spans="1:21" x14ac:dyDescent="0.3">
      <c r="A2041" s="114">
        <v>928</v>
      </c>
      <c r="B2041" s="114" t="s">
        <v>1759</v>
      </c>
      <c r="C2041" s="114" t="s">
        <v>2294</v>
      </c>
      <c r="D2041" s="114" t="s">
        <v>4442</v>
      </c>
      <c r="E2041" s="114" t="s">
        <v>4443</v>
      </c>
      <c r="F2041" s="115">
        <v>45803</v>
      </c>
      <c r="G2041" s="114" t="s">
        <v>3990</v>
      </c>
      <c r="H2041" s="116">
        <v>2265800</v>
      </c>
      <c r="I2041" s="116">
        <v>1586060</v>
      </c>
      <c r="J2041" s="116">
        <v>1472770</v>
      </c>
      <c r="K2041" s="116">
        <v>113290</v>
      </c>
      <c r="L2041" s="116">
        <v>113290</v>
      </c>
      <c r="M2041" s="116">
        <v>0</v>
      </c>
      <c r="N2041" s="116">
        <v>0</v>
      </c>
      <c r="O2041" s="116">
        <v>0</v>
      </c>
      <c r="P2041" s="116">
        <v>0</v>
      </c>
      <c r="Q2041" s="27" t="str">
        <f t="shared" si="410"/>
        <v>Registered</v>
      </c>
      <c r="R2041" s="94">
        <f t="shared" si="411"/>
        <v>0.7</v>
      </c>
      <c r="S2041" s="95"/>
      <c r="T2041" s="117">
        <f t="shared" si="431"/>
        <v>113290</v>
      </c>
      <c r="U2041" s="117">
        <f t="shared" si="432"/>
        <v>0</v>
      </c>
    </row>
    <row r="2042" spans="1:21" x14ac:dyDescent="0.3">
      <c r="A2042" s="114">
        <v>929</v>
      </c>
      <c r="B2042" s="114" t="s">
        <v>1759</v>
      </c>
      <c r="C2042" s="114" t="s">
        <v>2294</v>
      </c>
      <c r="D2042" s="114" t="s">
        <v>4444</v>
      </c>
      <c r="E2042" s="114" t="s">
        <v>4445</v>
      </c>
      <c r="F2042" s="115">
        <v>45716</v>
      </c>
      <c r="G2042" s="114" t="s">
        <v>4446</v>
      </c>
      <c r="H2042" s="116">
        <v>2265800</v>
      </c>
      <c r="I2042" s="116">
        <v>1586060</v>
      </c>
      <c r="J2042" s="116">
        <v>1472770</v>
      </c>
      <c r="K2042" s="116">
        <v>113290</v>
      </c>
      <c r="L2042" s="116">
        <v>113290</v>
      </c>
      <c r="M2042" s="116">
        <v>0</v>
      </c>
      <c r="N2042" s="116">
        <v>0</v>
      </c>
      <c r="O2042" s="116">
        <v>0</v>
      </c>
      <c r="P2042" s="116">
        <v>0</v>
      </c>
      <c r="Q2042" s="27" t="str">
        <f t="shared" si="410"/>
        <v>Registered</v>
      </c>
      <c r="R2042" s="94">
        <f t="shared" si="411"/>
        <v>0.7</v>
      </c>
      <c r="S2042" s="95"/>
      <c r="T2042" s="117">
        <f t="shared" si="431"/>
        <v>113290</v>
      </c>
      <c r="U2042" s="117">
        <f t="shared" si="432"/>
        <v>0</v>
      </c>
    </row>
    <row r="2043" spans="1:21" x14ac:dyDescent="0.3">
      <c r="A2043" s="114">
        <v>930</v>
      </c>
      <c r="B2043" s="114" t="s">
        <v>1759</v>
      </c>
      <c r="C2043" s="114" t="s">
        <v>2294</v>
      </c>
      <c r="D2043" s="114" t="s">
        <v>4440</v>
      </c>
      <c r="E2043" s="114" t="s">
        <v>4441</v>
      </c>
      <c r="F2043" s="115">
        <v>45715</v>
      </c>
      <c r="G2043" s="114" t="s">
        <v>3829</v>
      </c>
      <c r="H2043" s="116">
        <v>2265800</v>
      </c>
      <c r="I2043" s="116">
        <v>1586060</v>
      </c>
      <c r="J2043" s="116">
        <v>1473676</v>
      </c>
      <c r="K2043" s="116">
        <v>112384</v>
      </c>
      <c r="L2043" s="116">
        <v>112384</v>
      </c>
      <c r="M2043" s="116">
        <v>0</v>
      </c>
      <c r="N2043" s="116">
        <v>0</v>
      </c>
      <c r="O2043" s="116">
        <v>0</v>
      </c>
      <c r="P2043" s="116">
        <v>0</v>
      </c>
      <c r="Q2043" s="27" t="str">
        <f t="shared" si="410"/>
        <v>Registered</v>
      </c>
      <c r="R2043" s="94">
        <f t="shared" si="411"/>
        <v>0.7</v>
      </c>
      <c r="S2043" s="95"/>
      <c r="T2043" s="117">
        <f t="shared" si="431"/>
        <v>112384</v>
      </c>
      <c r="U2043" s="117">
        <f t="shared" si="432"/>
        <v>0</v>
      </c>
    </row>
    <row r="2044" spans="1:21" x14ac:dyDescent="0.3">
      <c r="A2044" s="114">
        <v>931</v>
      </c>
      <c r="B2044" s="114" t="s">
        <v>1759</v>
      </c>
      <c r="C2044" s="114" t="s">
        <v>2294</v>
      </c>
      <c r="D2044" s="114" t="s">
        <v>4454</v>
      </c>
      <c r="E2044" s="114" t="s">
        <v>4455</v>
      </c>
      <c r="F2044" s="115">
        <v>45715</v>
      </c>
      <c r="G2044" s="114" t="s">
        <v>4456</v>
      </c>
      <c r="H2044" s="116">
        <v>2217900</v>
      </c>
      <c r="I2044" s="116">
        <v>1552530</v>
      </c>
      <c r="J2044" s="116">
        <v>1441635</v>
      </c>
      <c r="K2044" s="116">
        <v>110895</v>
      </c>
      <c r="L2044" s="116">
        <v>110895</v>
      </c>
      <c r="M2044" s="116">
        <v>0</v>
      </c>
      <c r="N2044" s="116">
        <v>0</v>
      </c>
      <c r="O2044" s="116">
        <v>0</v>
      </c>
      <c r="P2044" s="116">
        <v>0</v>
      </c>
      <c r="Q2044" s="27" t="str">
        <f t="shared" si="410"/>
        <v>Registered</v>
      </c>
      <c r="R2044" s="94">
        <f t="shared" si="411"/>
        <v>0.7</v>
      </c>
      <c r="S2044" s="95"/>
      <c r="T2044" s="117">
        <f t="shared" si="431"/>
        <v>110895</v>
      </c>
      <c r="U2044" s="117">
        <f t="shared" si="432"/>
        <v>0</v>
      </c>
    </row>
    <row r="2045" spans="1:21" x14ac:dyDescent="0.3">
      <c r="A2045" s="114">
        <v>932</v>
      </c>
      <c r="B2045" s="114" t="s">
        <v>1759</v>
      </c>
      <c r="C2045" s="114" t="s">
        <v>2294</v>
      </c>
      <c r="D2045" s="114" t="s">
        <v>4457</v>
      </c>
      <c r="E2045" s="114" t="s">
        <v>4458</v>
      </c>
      <c r="F2045" s="115">
        <v>45716</v>
      </c>
      <c r="G2045" s="114" t="s">
        <v>2727</v>
      </c>
      <c r="H2045" s="116">
        <v>2217900</v>
      </c>
      <c r="I2045" s="116">
        <v>1552530</v>
      </c>
      <c r="J2045" s="116">
        <v>1441635</v>
      </c>
      <c r="K2045" s="116">
        <v>110895</v>
      </c>
      <c r="L2045" s="116">
        <v>110895</v>
      </c>
      <c r="M2045" s="116">
        <v>0</v>
      </c>
      <c r="N2045" s="116">
        <v>0</v>
      </c>
      <c r="O2045" s="116">
        <v>0</v>
      </c>
      <c r="P2045" s="116">
        <v>0</v>
      </c>
      <c r="Q2045" s="27" t="str">
        <f t="shared" si="410"/>
        <v>Registered</v>
      </c>
      <c r="R2045" s="94">
        <f t="shared" si="411"/>
        <v>0.7</v>
      </c>
      <c r="S2045" s="95"/>
      <c r="T2045" s="117">
        <f t="shared" si="431"/>
        <v>110895</v>
      </c>
      <c r="U2045" s="117">
        <f t="shared" si="432"/>
        <v>0</v>
      </c>
    </row>
    <row r="2046" spans="1:21" x14ac:dyDescent="0.3">
      <c r="A2046" s="114">
        <v>933</v>
      </c>
      <c r="B2046" s="114" t="s">
        <v>1759</v>
      </c>
      <c r="C2046" s="114" t="s">
        <v>2294</v>
      </c>
      <c r="D2046" s="114" t="s">
        <v>4459</v>
      </c>
      <c r="E2046" s="114" t="s">
        <v>4460</v>
      </c>
      <c r="F2046" s="115">
        <v>45716</v>
      </c>
      <c r="G2046" s="114" t="s">
        <v>4048</v>
      </c>
      <c r="H2046" s="116">
        <v>2217900</v>
      </c>
      <c r="I2046" s="116">
        <v>1552530</v>
      </c>
      <c r="J2046" s="116">
        <v>1441635</v>
      </c>
      <c r="K2046" s="116">
        <v>110895</v>
      </c>
      <c r="L2046" s="116">
        <v>110895</v>
      </c>
      <c r="M2046" s="116">
        <v>0</v>
      </c>
      <c r="N2046" s="116">
        <v>0</v>
      </c>
      <c r="O2046" s="116">
        <v>0</v>
      </c>
      <c r="P2046" s="116">
        <v>0</v>
      </c>
      <c r="Q2046" s="27" t="str">
        <f t="shared" si="410"/>
        <v>Registered</v>
      </c>
      <c r="R2046" s="94">
        <f t="shared" si="411"/>
        <v>0.7</v>
      </c>
      <c r="S2046" s="95"/>
      <c r="T2046" s="117">
        <f t="shared" si="431"/>
        <v>110895</v>
      </c>
      <c r="U2046" s="117">
        <f t="shared" si="432"/>
        <v>0</v>
      </c>
    </row>
    <row r="2047" spans="1:21" x14ac:dyDescent="0.3">
      <c r="A2047" s="114">
        <v>934</v>
      </c>
      <c r="B2047" s="114" t="s">
        <v>1759</v>
      </c>
      <c r="C2047" s="114" t="s">
        <v>2294</v>
      </c>
      <c r="D2047" s="114" t="s">
        <v>4461</v>
      </c>
      <c r="E2047" s="114" t="s">
        <v>4462</v>
      </c>
      <c r="F2047" s="115">
        <v>45715</v>
      </c>
      <c r="G2047" s="114" t="s">
        <v>4302</v>
      </c>
      <c r="H2047" s="116">
        <v>2217900</v>
      </c>
      <c r="I2047" s="116">
        <v>1552530</v>
      </c>
      <c r="J2047" s="116">
        <v>1441635</v>
      </c>
      <c r="K2047" s="116">
        <v>110895</v>
      </c>
      <c r="L2047" s="116">
        <v>110895</v>
      </c>
      <c r="M2047" s="116">
        <v>0</v>
      </c>
      <c r="N2047" s="116">
        <v>0</v>
      </c>
      <c r="O2047" s="116">
        <v>0</v>
      </c>
      <c r="P2047" s="116">
        <v>0</v>
      </c>
      <c r="Q2047" s="27" t="str">
        <f t="shared" si="410"/>
        <v>Registered</v>
      </c>
      <c r="R2047" s="94">
        <f t="shared" si="411"/>
        <v>0.7</v>
      </c>
      <c r="S2047" s="95"/>
      <c r="T2047" s="117">
        <f t="shared" si="431"/>
        <v>110895</v>
      </c>
      <c r="U2047" s="117">
        <f t="shared" si="432"/>
        <v>0</v>
      </c>
    </row>
    <row r="2048" spans="1:21" x14ac:dyDescent="0.3">
      <c r="A2048" s="114">
        <v>935</v>
      </c>
      <c r="B2048" s="114" t="s">
        <v>1759</v>
      </c>
      <c r="C2048" s="114" t="s">
        <v>2294</v>
      </c>
      <c r="D2048" s="114" t="s">
        <v>4463</v>
      </c>
      <c r="E2048" s="114" t="s">
        <v>4464</v>
      </c>
      <c r="F2048" s="115">
        <v>45794</v>
      </c>
      <c r="G2048" s="114" t="s">
        <v>2743</v>
      </c>
      <c r="H2048" s="116">
        <v>2217900</v>
      </c>
      <c r="I2048" s="116">
        <v>1552530</v>
      </c>
      <c r="J2048" s="116">
        <v>1441635</v>
      </c>
      <c r="K2048" s="116">
        <v>110895</v>
      </c>
      <c r="L2048" s="116">
        <v>110895</v>
      </c>
      <c r="M2048" s="116">
        <v>0</v>
      </c>
      <c r="N2048" s="116">
        <v>0</v>
      </c>
      <c r="O2048" s="116">
        <v>0</v>
      </c>
      <c r="P2048" s="116">
        <v>0</v>
      </c>
      <c r="Q2048" s="27" t="str">
        <f t="shared" si="410"/>
        <v>Registered</v>
      </c>
      <c r="R2048" s="94">
        <f t="shared" si="411"/>
        <v>0.7</v>
      </c>
      <c r="S2048" s="95"/>
      <c r="T2048" s="117">
        <f t="shared" si="431"/>
        <v>110895</v>
      </c>
      <c r="U2048" s="117">
        <f t="shared" si="432"/>
        <v>0</v>
      </c>
    </row>
    <row r="2049" spans="1:21" x14ac:dyDescent="0.3">
      <c r="A2049" s="114">
        <v>936</v>
      </c>
      <c r="B2049" s="114" t="s">
        <v>1759</v>
      </c>
      <c r="C2049" s="114" t="s">
        <v>2294</v>
      </c>
      <c r="D2049" s="114" t="s">
        <v>4465</v>
      </c>
      <c r="E2049" s="114" t="s">
        <v>4466</v>
      </c>
      <c r="F2049" s="115">
        <v>45715</v>
      </c>
      <c r="G2049" s="114" t="s">
        <v>4291</v>
      </c>
      <c r="H2049" s="116">
        <v>2217900</v>
      </c>
      <c r="I2049" s="116">
        <v>1552530</v>
      </c>
      <c r="J2049" s="116">
        <v>1441635</v>
      </c>
      <c r="K2049" s="116">
        <v>110895</v>
      </c>
      <c r="L2049" s="116">
        <v>110895</v>
      </c>
      <c r="M2049" s="116">
        <v>0</v>
      </c>
      <c r="N2049" s="116">
        <v>0</v>
      </c>
      <c r="O2049" s="116">
        <v>0</v>
      </c>
      <c r="P2049" s="116">
        <v>0</v>
      </c>
      <c r="Q2049" s="27" t="str">
        <f t="shared" si="410"/>
        <v>Registered</v>
      </c>
      <c r="R2049" s="94">
        <f t="shared" si="411"/>
        <v>0.7</v>
      </c>
      <c r="S2049" s="95"/>
      <c r="T2049" s="117">
        <f t="shared" si="431"/>
        <v>110895</v>
      </c>
      <c r="U2049" s="117">
        <f t="shared" si="432"/>
        <v>0</v>
      </c>
    </row>
    <row r="2050" spans="1:21" x14ac:dyDescent="0.3">
      <c r="A2050" s="114">
        <v>937</v>
      </c>
      <c r="B2050" s="114" t="s">
        <v>1759</v>
      </c>
      <c r="C2050" s="114" t="s">
        <v>2294</v>
      </c>
      <c r="D2050" s="114" t="s">
        <v>4467</v>
      </c>
      <c r="E2050" s="114" t="s">
        <v>4468</v>
      </c>
      <c r="F2050" s="115">
        <v>45716</v>
      </c>
      <c r="G2050" s="114" t="s">
        <v>3829</v>
      </c>
      <c r="H2050" s="116">
        <v>2217900</v>
      </c>
      <c r="I2050" s="116">
        <v>1552530</v>
      </c>
      <c r="J2050" s="116">
        <v>1441635</v>
      </c>
      <c r="K2050" s="116">
        <v>110895</v>
      </c>
      <c r="L2050" s="116">
        <v>110895</v>
      </c>
      <c r="M2050" s="116">
        <v>0</v>
      </c>
      <c r="N2050" s="116">
        <v>0</v>
      </c>
      <c r="O2050" s="116">
        <v>0</v>
      </c>
      <c r="P2050" s="116">
        <v>0</v>
      </c>
      <c r="Q2050" s="27" t="str">
        <f t="shared" ref="Q2050:Q2113" si="433">IF(G2050="01 Jan 1900","Unregistered","Registered")</f>
        <v>Registered</v>
      </c>
      <c r="R2050" s="94">
        <f t="shared" si="411"/>
        <v>0.7</v>
      </c>
      <c r="S2050" s="95"/>
      <c r="T2050" s="117">
        <f t="shared" si="431"/>
        <v>110895</v>
      </c>
      <c r="U2050" s="117">
        <f t="shared" si="432"/>
        <v>0</v>
      </c>
    </row>
    <row r="2051" spans="1:21" x14ac:dyDescent="0.3">
      <c r="A2051" s="114">
        <v>938</v>
      </c>
      <c r="B2051" s="114" t="s">
        <v>1759</v>
      </c>
      <c r="C2051" s="114" t="s">
        <v>2294</v>
      </c>
      <c r="D2051" s="114" t="s">
        <v>4469</v>
      </c>
      <c r="E2051" s="114" t="s">
        <v>4470</v>
      </c>
      <c r="F2051" s="115">
        <v>45715</v>
      </c>
      <c r="G2051" s="114" t="s">
        <v>3452</v>
      </c>
      <c r="H2051" s="116">
        <v>2217900</v>
      </c>
      <c r="I2051" s="116">
        <v>1552530</v>
      </c>
      <c r="J2051" s="116">
        <v>1441635</v>
      </c>
      <c r="K2051" s="116">
        <v>110895</v>
      </c>
      <c r="L2051" s="116">
        <v>110895</v>
      </c>
      <c r="M2051" s="116">
        <v>0</v>
      </c>
      <c r="N2051" s="116">
        <v>0</v>
      </c>
      <c r="O2051" s="116">
        <v>0</v>
      </c>
      <c r="P2051" s="116">
        <v>0</v>
      </c>
      <c r="Q2051" s="27" t="str">
        <f t="shared" si="433"/>
        <v>Registered</v>
      </c>
      <c r="R2051" s="94">
        <f t="shared" si="411"/>
        <v>0.7</v>
      </c>
      <c r="S2051" s="95"/>
      <c r="T2051" s="117">
        <f t="shared" si="431"/>
        <v>110895</v>
      </c>
      <c r="U2051" s="117">
        <f t="shared" si="432"/>
        <v>0</v>
      </c>
    </row>
    <row r="2052" spans="1:21" x14ac:dyDescent="0.3">
      <c r="A2052" s="114">
        <v>939</v>
      </c>
      <c r="B2052" s="114" t="s">
        <v>1759</v>
      </c>
      <c r="C2052" s="114" t="s">
        <v>2294</v>
      </c>
      <c r="D2052" s="114" t="s">
        <v>4471</v>
      </c>
      <c r="E2052" s="114" t="s">
        <v>4472</v>
      </c>
      <c r="F2052" s="115">
        <v>45715</v>
      </c>
      <c r="G2052" s="114" t="s">
        <v>3829</v>
      </c>
      <c r="H2052" s="116">
        <v>2217900</v>
      </c>
      <c r="I2052" s="116">
        <v>1552530</v>
      </c>
      <c r="J2052" s="116">
        <v>1441635</v>
      </c>
      <c r="K2052" s="116">
        <v>110895</v>
      </c>
      <c r="L2052" s="116">
        <v>110895</v>
      </c>
      <c r="M2052" s="116">
        <v>0</v>
      </c>
      <c r="N2052" s="116">
        <v>0</v>
      </c>
      <c r="O2052" s="116">
        <v>0</v>
      </c>
      <c r="P2052" s="116">
        <v>0</v>
      </c>
      <c r="Q2052" s="27" t="str">
        <f t="shared" si="433"/>
        <v>Registered</v>
      </c>
      <c r="R2052" s="94">
        <f t="shared" ref="R2052:R2115" si="434">(I2052/H2052)</f>
        <v>0.7</v>
      </c>
      <c r="S2052" s="95"/>
      <c r="T2052" s="117">
        <f t="shared" si="431"/>
        <v>110895</v>
      </c>
      <c r="U2052" s="117">
        <f t="shared" si="432"/>
        <v>0</v>
      </c>
    </row>
    <row r="2053" spans="1:21" x14ac:dyDescent="0.3">
      <c r="A2053" s="114">
        <v>940</v>
      </c>
      <c r="B2053" s="114" t="s">
        <v>1759</v>
      </c>
      <c r="C2053" s="114" t="s">
        <v>2294</v>
      </c>
      <c r="D2053" s="114" t="s">
        <v>4473</v>
      </c>
      <c r="E2053" s="114" t="s">
        <v>4474</v>
      </c>
      <c r="F2053" s="115">
        <v>45716</v>
      </c>
      <c r="G2053" s="114" t="s">
        <v>4451</v>
      </c>
      <c r="H2053" s="116">
        <v>2217900</v>
      </c>
      <c r="I2053" s="116">
        <v>1552530</v>
      </c>
      <c r="J2053" s="116">
        <v>1441635</v>
      </c>
      <c r="K2053" s="116">
        <v>110895</v>
      </c>
      <c r="L2053" s="116">
        <v>110895</v>
      </c>
      <c r="M2053" s="116">
        <v>0</v>
      </c>
      <c r="N2053" s="116">
        <v>0</v>
      </c>
      <c r="O2053" s="116">
        <v>0</v>
      </c>
      <c r="P2053" s="116">
        <v>0</v>
      </c>
      <c r="Q2053" s="27" t="str">
        <f t="shared" si="433"/>
        <v>Registered</v>
      </c>
      <c r="R2053" s="94">
        <f t="shared" si="434"/>
        <v>0.7</v>
      </c>
      <c r="S2053" s="95"/>
      <c r="T2053" s="117">
        <f t="shared" si="431"/>
        <v>110895</v>
      </c>
      <c r="U2053" s="117">
        <f t="shared" si="432"/>
        <v>0</v>
      </c>
    </row>
    <row r="2054" spans="1:21" x14ac:dyDescent="0.3">
      <c r="A2054" s="114">
        <v>941</v>
      </c>
      <c r="B2054" s="114" t="s">
        <v>1759</v>
      </c>
      <c r="C2054" s="114" t="s">
        <v>2294</v>
      </c>
      <c r="D2054" s="114" t="s">
        <v>4475</v>
      </c>
      <c r="E2054" s="114" t="s">
        <v>4476</v>
      </c>
      <c r="F2054" s="115">
        <v>45715</v>
      </c>
      <c r="G2054" s="114" t="s">
        <v>4451</v>
      </c>
      <c r="H2054" s="116">
        <v>2217900</v>
      </c>
      <c r="I2054" s="116">
        <v>1552530</v>
      </c>
      <c r="J2054" s="116">
        <v>1441635</v>
      </c>
      <c r="K2054" s="116">
        <v>110895</v>
      </c>
      <c r="L2054" s="116">
        <v>110895</v>
      </c>
      <c r="M2054" s="116">
        <v>0</v>
      </c>
      <c r="N2054" s="116">
        <v>0</v>
      </c>
      <c r="O2054" s="116">
        <v>0</v>
      </c>
      <c r="P2054" s="116">
        <v>0</v>
      </c>
      <c r="Q2054" s="27" t="str">
        <f t="shared" si="433"/>
        <v>Registered</v>
      </c>
      <c r="R2054" s="94">
        <f t="shared" si="434"/>
        <v>0.7</v>
      </c>
      <c r="S2054" s="95"/>
      <c r="T2054" s="117">
        <f t="shared" si="431"/>
        <v>110895</v>
      </c>
      <c r="U2054" s="117">
        <f t="shared" si="432"/>
        <v>0</v>
      </c>
    </row>
    <row r="2055" spans="1:21" x14ac:dyDescent="0.3">
      <c r="A2055" s="114">
        <v>942</v>
      </c>
      <c r="B2055" s="114" t="s">
        <v>1759</v>
      </c>
      <c r="C2055" s="114" t="s">
        <v>2294</v>
      </c>
      <c r="D2055" s="114" t="s">
        <v>4477</v>
      </c>
      <c r="E2055" s="114" t="s">
        <v>4478</v>
      </c>
      <c r="F2055" s="115">
        <v>45715</v>
      </c>
      <c r="G2055" s="114" t="s">
        <v>4302</v>
      </c>
      <c r="H2055" s="116">
        <v>2217900</v>
      </c>
      <c r="I2055" s="116">
        <v>1552530</v>
      </c>
      <c r="J2055" s="116">
        <v>1441635</v>
      </c>
      <c r="K2055" s="116">
        <v>110895</v>
      </c>
      <c r="L2055" s="116">
        <v>110895</v>
      </c>
      <c r="M2055" s="116">
        <v>0</v>
      </c>
      <c r="N2055" s="116">
        <v>0</v>
      </c>
      <c r="O2055" s="116">
        <v>0</v>
      </c>
      <c r="P2055" s="116">
        <v>0</v>
      </c>
      <c r="Q2055" s="27" t="str">
        <f t="shared" si="433"/>
        <v>Registered</v>
      </c>
      <c r="R2055" s="94">
        <f t="shared" si="434"/>
        <v>0.7</v>
      </c>
      <c r="S2055" s="95"/>
      <c r="T2055" s="117">
        <f t="shared" si="431"/>
        <v>110895</v>
      </c>
      <c r="U2055" s="117">
        <f t="shared" si="432"/>
        <v>0</v>
      </c>
    </row>
    <row r="2056" spans="1:21" x14ac:dyDescent="0.3">
      <c r="A2056" s="114">
        <v>943</v>
      </c>
      <c r="B2056" s="114" t="s">
        <v>1759</v>
      </c>
      <c r="C2056" s="114" t="s">
        <v>2294</v>
      </c>
      <c r="D2056" s="114" t="s">
        <v>4479</v>
      </c>
      <c r="E2056" s="114" t="s">
        <v>4480</v>
      </c>
      <c r="F2056" s="115">
        <v>45716</v>
      </c>
      <c r="G2056" s="114" t="s">
        <v>4048</v>
      </c>
      <c r="H2056" s="116">
        <v>2217900</v>
      </c>
      <c r="I2056" s="116">
        <v>1552530</v>
      </c>
      <c r="J2056" s="116">
        <v>1441635</v>
      </c>
      <c r="K2056" s="116">
        <v>110895</v>
      </c>
      <c r="L2056" s="116">
        <v>110895</v>
      </c>
      <c r="M2056" s="116">
        <v>0</v>
      </c>
      <c r="N2056" s="116">
        <v>0</v>
      </c>
      <c r="O2056" s="116">
        <v>0</v>
      </c>
      <c r="P2056" s="116">
        <v>0</v>
      </c>
      <c r="Q2056" s="27" t="str">
        <f t="shared" si="433"/>
        <v>Registered</v>
      </c>
      <c r="R2056" s="94">
        <f t="shared" si="434"/>
        <v>0.7</v>
      </c>
      <c r="S2056" s="95"/>
      <c r="T2056" s="117">
        <f t="shared" si="431"/>
        <v>110895</v>
      </c>
      <c r="U2056" s="117">
        <f t="shared" si="432"/>
        <v>0</v>
      </c>
    </row>
    <row r="2057" spans="1:21" x14ac:dyDescent="0.3">
      <c r="A2057" s="114">
        <v>944</v>
      </c>
      <c r="B2057" s="114" t="s">
        <v>1759</v>
      </c>
      <c r="C2057" s="114" t="s">
        <v>2294</v>
      </c>
      <c r="D2057" s="114" t="s">
        <v>4481</v>
      </c>
      <c r="E2057" s="114" t="s">
        <v>4482</v>
      </c>
      <c r="F2057" s="115">
        <v>45784</v>
      </c>
      <c r="G2057" s="114" t="s">
        <v>3844</v>
      </c>
      <c r="H2057" s="116">
        <v>2217900</v>
      </c>
      <c r="I2057" s="116">
        <v>1552530</v>
      </c>
      <c r="J2057" s="116">
        <v>1441635</v>
      </c>
      <c r="K2057" s="116">
        <v>110895</v>
      </c>
      <c r="L2057" s="116">
        <v>110895</v>
      </c>
      <c r="M2057" s="116">
        <v>0</v>
      </c>
      <c r="N2057" s="116">
        <v>0</v>
      </c>
      <c r="O2057" s="116">
        <v>0</v>
      </c>
      <c r="P2057" s="116">
        <v>0</v>
      </c>
      <c r="Q2057" s="27" t="str">
        <f t="shared" si="433"/>
        <v>Registered</v>
      </c>
      <c r="R2057" s="94">
        <f t="shared" si="434"/>
        <v>0.7</v>
      </c>
      <c r="S2057" s="95"/>
      <c r="T2057" s="117">
        <f t="shared" si="431"/>
        <v>110895</v>
      </c>
      <c r="U2057" s="117">
        <f t="shared" si="432"/>
        <v>0</v>
      </c>
    </row>
    <row r="2058" spans="1:21" x14ac:dyDescent="0.3">
      <c r="A2058" s="114">
        <v>945</v>
      </c>
      <c r="B2058" s="114" t="s">
        <v>1759</v>
      </c>
      <c r="C2058" s="114" t="s">
        <v>2294</v>
      </c>
      <c r="D2058" s="114" t="s">
        <v>4264</v>
      </c>
      <c r="E2058" s="114" t="s">
        <v>4265</v>
      </c>
      <c r="F2058" s="115">
        <v>46098</v>
      </c>
      <c r="G2058" s="114" t="s">
        <v>1744</v>
      </c>
      <c r="H2058" s="116">
        <v>2217900</v>
      </c>
      <c r="I2058" s="116">
        <v>1552530</v>
      </c>
      <c r="J2058" s="116">
        <v>1441635</v>
      </c>
      <c r="K2058" s="116">
        <v>110895</v>
      </c>
      <c r="L2058" s="116">
        <v>110895</v>
      </c>
      <c r="M2058" s="116">
        <v>0</v>
      </c>
      <c r="N2058" s="116">
        <v>0</v>
      </c>
      <c r="O2058" s="116">
        <v>0</v>
      </c>
      <c r="P2058" s="116">
        <v>0</v>
      </c>
      <c r="Q2058" s="27" t="str">
        <f t="shared" si="433"/>
        <v>Registered</v>
      </c>
      <c r="R2058" s="94">
        <f t="shared" si="434"/>
        <v>0.7</v>
      </c>
      <c r="S2058" s="95"/>
      <c r="T2058" s="117">
        <f t="shared" si="431"/>
        <v>110895</v>
      </c>
      <c r="U2058" s="117">
        <f t="shared" si="432"/>
        <v>0</v>
      </c>
    </row>
    <row r="2059" spans="1:21" x14ac:dyDescent="0.3">
      <c r="A2059" s="114">
        <v>946</v>
      </c>
      <c r="B2059" s="114" t="s">
        <v>1759</v>
      </c>
      <c r="C2059" s="114" t="s">
        <v>2294</v>
      </c>
      <c r="D2059" s="114" t="s">
        <v>4483</v>
      </c>
      <c r="E2059" s="114" t="s">
        <v>4484</v>
      </c>
      <c r="F2059" s="115">
        <v>45715</v>
      </c>
      <c r="G2059" s="114" t="s">
        <v>3452</v>
      </c>
      <c r="H2059" s="116">
        <v>2217900</v>
      </c>
      <c r="I2059" s="116">
        <v>1552530</v>
      </c>
      <c r="J2059" s="116">
        <v>1441635</v>
      </c>
      <c r="K2059" s="116">
        <v>110895</v>
      </c>
      <c r="L2059" s="116">
        <v>110895</v>
      </c>
      <c r="M2059" s="116">
        <v>0</v>
      </c>
      <c r="N2059" s="116">
        <v>0</v>
      </c>
      <c r="O2059" s="116">
        <v>0</v>
      </c>
      <c r="P2059" s="116">
        <v>0</v>
      </c>
      <c r="Q2059" s="27" t="str">
        <f t="shared" si="433"/>
        <v>Registered</v>
      </c>
      <c r="R2059" s="94">
        <f t="shared" si="434"/>
        <v>0.7</v>
      </c>
      <c r="S2059" s="95"/>
      <c r="T2059" s="117">
        <f t="shared" si="431"/>
        <v>110895</v>
      </c>
      <c r="U2059" s="117">
        <f t="shared" si="432"/>
        <v>0</v>
      </c>
    </row>
    <row r="2060" spans="1:21" x14ac:dyDescent="0.3">
      <c r="A2060" s="114">
        <v>947</v>
      </c>
      <c r="B2060" s="114" t="s">
        <v>1759</v>
      </c>
      <c r="C2060" s="114" t="s">
        <v>2294</v>
      </c>
      <c r="D2060" s="114" t="s">
        <v>4485</v>
      </c>
      <c r="E2060" s="114" t="s">
        <v>4486</v>
      </c>
      <c r="F2060" s="115">
        <v>45716</v>
      </c>
      <c r="G2060" s="114" t="s">
        <v>4456</v>
      </c>
      <c r="H2060" s="116">
        <v>2217900</v>
      </c>
      <c r="I2060" s="116">
        <v>1552530</v>
      </c>
      <c r="J2060" s="116">
        <v>1441635</v>
      </c>
      <c r="K2060" s="116">
        <v>110895</v>
      </c>
      <c r="L2060" s="116">
        <v>110895</v>
      </c>
      <c r="M2060" s="116">
        <v>0</v>
      </c>
      <c r="N2060" s="116">
        <v>0</v>
      </c>
      <c r="O2060" s="116">
        <v>0</v>
      </c>
      <c r="P2060" s="116">
        <v>0</v>
      </c>
      <c r="Q2060" s="27" t="str">
        <f t="shared" si="433"/>
        <v>Registered</v>
      </c>
      <c r="R2060" s="94">
        <f t="shared" si="434"/>
        <v>0.7</v>
      </c>
      <c r="S2060" s="95"/>
      <c r="T2060" s="117">
        <f t="shared" si="431"/>
        <v>110895</v>
      </c>
      <c r="U2060" s="117">
        <f t="shared" si="432"/>
        <v>0</v>
      </c>
    </row>
    <row r="2061" spans="1:21" x14ac:dyDescent="0.3">
      <c r="A2061" s="114">
        <v>948</v>
      </c>
      <c r="B2061" s="114" t="s">
        <v>1759</v>
      </c>
      <c r="C2061" s="114" t="s">
        <v>2294</v>
      </c>
      <c r="D2061" s="114" t="s">
        <v>4487</v>
      </c>
      <c r="E2061" s="114" t="s">
        <v>4488</v>
      </c>
      <c r="F2061" s="115">
        <v>45715</v>
      </c>
      <c r="G2061" s="114" t="s">
        <v>3829</v>
      </c>
      <c r="H2061" s="116">
        <v>2217900</v>
      </c>
      <c r="I2061" s="116">
        <v>1552530</v>
      </c>
      <c r="J2061" s="116">
        <v>1441635</v>
      </c>
      <c r="K2061" s="116">
        <v>110895</v>
      </c>
      <c r="L2061" s="116">
        <v>110895</v>
      </c>
      <c r="M2061" s="116">
        <v>0</v>
      </c>
      <c r="N2061" s="116">
        <v>0</v>
      </c>
      <c r="O2061" s="116">
        <v>0</v>
      </c>
      <c r="P2061" s="116">
        <v>0</v>
      </c>
      <c r="Q2061" s="27" t="str">
        <f t="shared" si="433"/>
        <v>Registered</v>
      </c>
      <c r="R2061" s="94">
        <f t="shared" si="434"/>
        <v>0.7</v>
      </c>
      <c r="S2061" s="95"/>
      <c r="T2061" s="117">
        <f t="shared" si="431"/>
        <v>110895</v>
      </c>
      <c r="U2061" s="117">
        <f t="shared" si="432"/>
        <v>0</v>
      </c>
    </row>
    <row r="2062" spans="1:21" x14ac:dyDescent="0.3">
      <c r="A2062" s="114">
        <v>949</v>
      </c>
      <c r="B2062" s="114" t="s">
        <v>1759</v>
      </c>
      <c r="C2062" s="114" t="s">
        <v>2294</v>
      </c>
      <c r="D2062" s="114" t="s">
        <v>4489</v>
      </c>
      <c r="E2062" s="114" t="s">
        <v>4490</v>
      </c>
      <c r="F2062" s="115">
        <v>45715</v>
      </c>
      <c r="G2062" s="114" t="s">
        <v>3829</v>
      </c>
      <c r="H2062" s="116">
        <v>2217900</v>
      </c>
      <c r="I2062" s="116">
        <v>1552530</v>
      </c>
      <c r="J2062" s="116">
        <v>1441635</v>
      </c>
      <c r="K2062" s="116">
        <v>110895</v>
      </c>
      <c r="L2062" s="116">
        <v>110895</v>
      </c>
      <c r="M2062" s="116">
        <v>0</v>
      </c>
      <c r="N2062" s="116">
        <v>0</v>
      </c>
      <c r="O2062" s="116">
        <v>0</v>
      </c>
      <c r="P2062" s="116">
        <v>0</v>
      </c>
      <c r="Q2062" s="27" t="str">
        <f t="shared" si="433"/>
        <v>Registered</v>
      </c>
      <c r="R2062" s="94">
        <f t="shared" si="434"/>
        <v>0.7</v>
      </c>
      <c r="S2062" s="95"/>
      <c r="T2062" s="117">
        <f t="shared" si="431"/>
        <v>110895</v>
      </c>
      <c r="U2062" s="117">
        <f t="shared" si="432"/>
        <v>0</v>
      </c>
    </row>
    <row r="2063" spans="1:21" x14ac:dyDescent="0.3">
      <c r="A2063" s="114">
        <v>950</v>
      </c>
      <c r="B2063" s="114" t="s">
        <v>1759</v>
      </c>
      <c r="C2063" s="114" t="s">
        <v>2294</v>
      </c>
      <c r="D2063" s="114" t="s">
        <v>4491</v>
      </c>
      <c r="E2063" s="114" t="s">
        <v>4492</v>
      </c>
      <c r="F2063" s="115">
        <v>45715</v>
      </c>
      <c r="G2063" s="114" t="s">
        <v>4330</v>
      </c>
      <c r="H2063" s="116">
        <v>2217900</v>
      </c>
      <c r="I2063" s="116">
        <v>1552530</v>
      </c>
      <c r="J2063" s="116">
        <v>1441635</v>
      </c>
      <c r="K2063" s="116">
        <v>110895</v>
      </c>
      <c r="L2063" s="116">
        <v>110895</v>
      </c>
      <c r="M2063" s="116">
        <v>0</v>
      </c>
      <c r="N2063" s="116">
        <v>0</v>
      </c>
      <c r="O2063" s="116">
        <v>0</v>
      </c>
      <c r="P2063" s="116">
        <v>0</v>
      </c>
      <c r="Q2063" s="27" t="str">
        <f t="shared" si="433"/>
        <v>Registered</v>
      </c>
      <c r="R2063" s="94">
        <f t="shared" si="434"/>
        <v>0.7</v>
      </c>
      <c r="S2063" s="95"/>
      <c r="T2063" s="117">
        <f t="shared" si="431"/>
        <v>110895</v>
      </c>
      <c r="U2063" s="117">
        <f t="shared" si="432"/>
        <v>0</v>
      </c>
    </row>
    <row r="2064" spans="1:21" x14ac:dyDescent="0.3">
      <c r="A2064" s="114">
        <v>951</v>
      </c>
      <c r="B2064" s="114" t="s">
        <v>1759</v>
      </c>
      <c r="C2064" s="114" t="s">
        <v>2294</v>
      </c>
      <c r="D2064" s="114" t="s">
        <v>4493</v>
      </c>
      <c r="E2064" s="114" t="s">
        <v>4494</v>
      </c>
      <c r="F2064" s="115">
        <v>45716</v>
      </c>
      <c r="G2064" s="114" t="s">
        <v>4330</v>
      </c>
      <c r="H2064" s="116">
        <v>2217900</v>
      </c>
      <c r="I2064" s="116">
        <v>1552530</v>
      </c>
      <c r="J2064" s="116">
        <v>1441635</v>
      </c>
      <c r="K2064" s="116">
        <v>110895</v>
      </c>
      <c r="L2064" s="116">
        <v>110895</v>
      </c>
      <c r="M2064" s="116">
        <v>0</v>
      </c>
      <c r="N2064" s="116">
        <v>0</v>
      </c>
      <c r="O2064" s="116">
        <v>0</v>
      </c>
      <c r="P2064" s="116">
        <v>0</v>
      </c>
      <c r="Q2064" s="27" t="str">
        <f t="shared" si="433"/>
        <v>Registered</v>
      </c>
      <c r="R2064" s="94">
        <f t="shared" si="434"/>
        <v>0.7</v>
      </c>
      <c r="S2064" s="95"/>
      <c r="T2064" s="117">
        <f t="shared" si="431"/>
        <v>110895</v>
      </c>
      <c r="U2064" s="117">
        <f t="shared" si="432"/>
        <v>0</v>
      </c>
    </row>
    <row r="2065" spans="1:21" x14ac:dyDescent="0.3">
      <c r="A2065" s="114">
        <v>952</v>
      </c>
      <c r="B2065" s="114" t="s">
        <v>1759</v>
      </c>
      <c r="C2065" s="114" t="s">
        <v>2294</v>
      </c>
      <c r="D2065" s="114" t="s">
        <v>4495</v>
      </c>
      <c r="E2065" s="114" t="s">
        <v>4496</v>
      </c>
      <c r="F2065" s="115">
        <v>45716</v>
      </c>
      <c r="G2065" s="114" t="s">
        <v>4451</v>
      </c>
      <c r="H2065" s="116">
        <v>2217900</v>
      </c>
      <c r="I2065" s="116">
        <v>1552530</v>
      </c>
      <c r="J2065" s="116">
        <v>1441635</v>
      </c>
      <c r="K2065" s="116">
        <v>110895</v>
      </c>
      <c r="L2065" s="116">
        <v>110895</v>
      </c>
      <c r="M2065" s="116">
        <v>0</v>
      </c>
      <c r="N2065" s="116">
        <v>0</v>
      </c>
      <c r="O2065" s="116">
        <v>0</v>
      </c>
      <c r="P2065" s="116">
        <v>0</v>
      </c>
      <c r="Q2065" s="27" t="str">
        <f t="shared" si="433"/>
        <v>Registered</v>
      </c>
      <c r="R2065" s="94">
        <f t="shared" si="434"/>
        <v>0.7</v>
      </c>
      <c r="S2065" s="95"/>
      <c r="T2065" s="117">
        <f t="shared" si="431"/>
        <v>110895</v>
      </c>
      <c r="U2065" s="117">
        <f t="shared" si="432"/>
        <v>0</v>
      </c>
    </row>
    <row r="2066" spans="1:21" x14ac:dyDescent="0.3">
      <c r="A2066" s="114">
        <v>953</v>
      </c>
      <c r="B2066" s="114" t="s">
        <v>1759</v>
      </c>
      <c r="C2066" s="114" t="s">
        <v>2294</v>
      </c>
      <c r="D2066" s="114" t="s">
        <v>4497</v>
      </c>
      <c r="E2066" s="114" t="s">
        <v>4498</v>
      </c>
      <c r="F2066" s="115">
        <v>45715</v>
      </c>
      <c r="G2066" s="114" t="s">
        <v>4302</v>
      </c>
      <c r="H2066" s="116">
        <v>2217900</v>
      </c>
      <c r="I2066" s="116">
        <v>1552530</v>
      </c>
      <c r="J2066" s="116">
        <v>1441635</v>
      </c>
      <c r="K2066" s="116">
        <v>110895</v>
      </c>
      <c r="L2066" s="116">
        <v>110895</v>
      </c>
      <c r="M2066" s="116">
        <v>0</v>
      </c>
      <c r="N2066" s="116">
        <v>0</v>
      </c>
      <c r="O2066" s="116">
        <v>0</v>
      </c>
      <c r="P2066" s="116">
        <v>0</v>
      </c>
      <c r="Q2066" s="27" t="str">
        <f t="shared" si="433"/>
        <v>Registered</v>
      </c>
      <c r="R2066" s="94">
        <f t="shared" si="434"/>
        <v>0.7</v>
      </c>
      <c r="S2066" s="95"/>
      <c r="T2066" s="117">
        <f t="shared" si="431"/>
        <v>110895</v>
      </c>
      <c r="U2066" s="117">
        <f t="shared" si="432"/>
        <v>0</v>
      </c>
    </row>
    <row r="2067" spans="1:21" x14ac:dyDescent="0.3">
      <c r="A2067" s="114">
        <v>954</v>
      </c>
      <c r="B2067" s="114" t="s">
        <v>1759</v>
      </c>
      <c r="C2067" s="114" t="s">
        <v>2294</v>
      </c>
      <c r="D2067" s="114" t="s">
        <v>4499</v>
      </c>
      <c r="E2067" s="114" t="s">
        <v>4500</v>
      </c>
      <c r="F2067" s="115">
        <v>45715</v>
      </c>
      <c r="G2067" s="114" t="s">
        <v>4330</v>
      </c>
      <c r="H2067" s="116">
        <v>2217900</v>
      </c>
      <c r="I2067" s="116">
        <v>1552530</v>
      </c>
      <c r="J2067" s="116">
        <v>1441635</v>
      </c>
      <c r="K2067" s="116">
        <v>110895</v>
      </c>
      <c r="L2067" s="116">
        <v>110895</v>
      </c>
      <c r="M2067" s="116">
        <v>0</v>
      </c>
      <c r="N2067" s="116">
        <v>0</v>
      </c>
      <c r="O2067" s="116">
        <v>0</v>
      </c>
      <c r="P2067" s="116">
        <v>0</v>
      </c>
      <c r="Q2067" s="27" t="str">
        <f t="shared" si="433"/>
        <v>Registered</v>
      </c>
      <c r="R2067" s="94">
        <f t="shared" si="434"/>
        <v>0.7</v>
      </c>
      <c r="S2067" s="95"/>
      <c r="T2067" s="117">
        <f t="shared" si="431"/>
        <v>110895</v>
      </c>
      <c r="U2067" s="117">
        <f t="shared" si="432"/>
        <v>0</v>
      </c>
    </row>
    <row r="2068" spans="1:21" x14ac:dyDescent="0.3">
      <c r="A2068" s="114">
        <v>955</v>
      </c>
      <c r="B2068" s="114" t="s">
        <v>1759</v>
      </c>
      <c r="C2068" s="114" t="s">
        <v>2294</v>
      </c>
      <c r="D2068" s="114" t="s">
        <v>4501</v>
      </c>
      <c r="E2068" s="114" t="s">
        <v>4502</v>
      </c>
      <c r="F2068" s="115">
        <v>45716</v>
      </c>
      <c r="G2068" s="114" t="s">
        <v>2727</v>
      </c>
      <c r="H2068" s="116">
        <v>2217900</v>
      </c>
      <c r="I2068" s="116">
        <v>1552530</v>
      </c>
      <c r="J2068" s="116">
        <v>1441635</v>
      </c>
      <c r="K2068" s="116">
        <v>110895</v>
      </c>
      <c r="L2068" s="116">
        <v>110895</v>
      </c>
      <c r="M2068" s="116">
        <v>0</v>
      </c>
      <c r="N2068" s="116">
        <v>0</v>
      </c>
      <c r="O2068" s="116">
        <v>0</v>
      </c>
      <c r="P2068" s="116">
        <v>0</v>
      </c>
      <c r="Q2068" s="27" t="str">
        <f t="shared" si="433"/>
        <v>Registered</v>
      </c>
      <c r="R2068" s="94">
        <f t="shared" si="434"/>
        <v>0.7</v>
      </c>
      <c r="S2068" s="95"/>
      <c r="T2068" s="117">
        <f t="shared" si="431"/>
        <v>110895</v>
      </c>
      <c r="U2068" s="117">
        <f t="shared" si="432"/>
        <v>0</v>
      </c>
    </row>
    <row r="2069" spans="1:21" x14ac:dyDescent="0.3">
      <c r="A2069" s="114">
        <v>956</v>
      </c>
      <c r="B2069" s="114" t="s">
        <v>1759</v>
      </c>
      <c r="C2069" s="114" t="s">
        <v>2294</v>
      </c>
      <c r="D2069" s="114" t="s">
        <v>4503</v>
      </c>
      <c r="E2069" s="114" t="s">
        <v>4504</v>
      </c>
      <c r="F2069" s="115">
        <v>45715</v>
      </c>
      <c r="G2069" s="114" t="s">
        <v>3452</v>
      </c>
      <c r="H2069" s="116">
        <v>2217900</v>
      </c>
      <c r="I2069" s="116">
        <v>1552530</v>
      </c>
      <c r="J2069" s="116">
        <v>1441635</v>
      </c>
      <c r="K2069" s="116">
        <v>110895</v>
      </c>
      <c r="L2069" s="116">
        <v>110895</v>
      </c>
      <c r="M2069" s="116">
        <v>0</v>
      </c>
      <c r="N2069" s="116">
        <v>0</v>
      </c>
      <c r="O2069" s="116">
        <v>0</v>
      </c>
      <c r="P2069" s="116">
        <v>0</v>
      </c>
      <c r="Q2069" s="27" t="str">
        <f t="shared" si="433"/>
        <v>Registered</v>
      </c>
      <c r="R2069" s="94">
        <f t="shared" si="434"/>
        <v>0.7</v>
      </c>
      <c r="S2069" s="95"/>
      <c r="T2069" s="117">
        <f t="shared" si="431"/>
        <v>110895</v>
      </c>
      <c r="U2069" s="117">
        <f t="shared" si="432"/>
        <v>0</v>
      </c>
    </row>
    <row r="2070" spans="1:21" x14ac:dyDescent="0.3">
      <c r="A2070" s="114">
        <v>957</v>
      </c>
      <c r="B2070" s="114" t="s">
        <v>1759</v>
      </c>
      <c r="C2070" s="114" t="s">
        <v>2294</v>
      </c>
      <c r="D2070" s="114" t="s">
        <v>4505</v>
      </c>
      <c r="E2070" s="114" t="s">
        <v>4506</v>
      </c>
      <c r="F2070" s="115">
        <v>45715</v>
      </c>
      <c r="G2070" s="114" t="s">
        <v>4451</v>
      </c>
      <c r="H2070" s="116">
        <v>2217900</v>
      </c>
      <c r="I2070" s="116">
        <v>1552530</v>
      </c>
      <c r="J2070" s="116">
        <v>1441635</v>
      </c>
      <c r="K2070" s="116">
        <v>110895</v>
      </c>
      <c r="L2070" s="116">
        <v>110895</v>
      </c>
      <c r="M2070" s="116">
        <v>0</v>
      </c>
      <c r="N2070" s="116">
        <v>0</v>
      </c>
      <c r="O2070" s="116">
        <v>0</v>
      </c>
      <c r="P2070" s="116">
        <v>0</v>
      </c>
      <c r="Q2070" s="27" t="str">
        <f t="shared" si="433"/>
        <v>Registered</v>
      </c>
      <c r="R2070" s="94">
        <f t="shared" si="434"/>
        <v>0.7</v>
      </c>
      <c r="S2070" s="95"/>
      <c r="T2070" s="117">
        <f t="shared" si="431"/>
        <v>110895</v>
      </c>
      <c r="U2070" s="117">
        <f t="shared" si="432"/>
        <v>0</v>
      </c>
    </row>
    <row r="2071" spans="1:21" x14ac:dyDescent="0.3">
      <c r="A2071" s="114">
        <v>958</v>
      </c>
      <c r="B2071" s="114" t="s">
        <v>1759</v>
      </c>
      <c r="C2071" s="114" t="s">
        <v>2294</v>
      </c>
      <c r="D2071" s="114" t="s">
        <v>4507</v>
      </c>
      <c r="E2071" s="114" t="s">
        <v>4508</v>
      </c>
      <c r="F2071" s="115">
        <v>45715</v>
      </c>
      <c r="G2071" s="114" t="s">
        <v>4330</v>
      </c>
      <c r="H2071" s="116">
        <v>2217900</v>
      </c>
      <c r="I2071" s="116">
        <v>1552530</v>
      </c>
      <c r="J2071" s="116">
        <v>1441635</v>
      </c>
      <c r="K2071" s="116">
        <v>110895</v>
      </c>
      <c r="L2071" s="116">
        <v>110895</v>
      </c>
      <c r="M2071" s="116">
        <v>0</v>
      </c>
      <c r="N2071" s="116">
        <v>0</v>
      </c>
      <c r="O2071" s="116">
        <v>0</v>
      </c>
      <c r="P2071" s="116">
        <v>0</v>
      </c>
      <c r="Q2071" s="27" t="str">
        <f t="shared" si="433"/>
        <v>Registered</v>
      </c>
      <c r="R2071" s="94">
        <f t="shared" si="434"/>
        <v>0.7</v>
      </c>
      <c r="S2071" s="95"/>
      <c r="T2071" s="117">
        <f t="shared" si="431"/>
        <v>110895</v>
      </c>
      <c r="U2071" s="117">
        <f t="shared" si="432"/>
        <v>0</v>
      </c>
    </row>
    <row r="2072" spans="1:21" x14ac:dyDescent="0.3">
      <c r="A2072" s="114">
        <v>959</v>
      </c>
      <c r="B2072" s="114" t="s">
        <v>1759</v>
      </c>
      <c r="C2072" s="114" t="s">
        <v>2294</v>
      </c>
      <c r="D2072" s="114" t="s">
        <v>4452</v>
      </c>
      <c r="E2072" s="114" t="s">
        <v>4453</v>
      </c>
      <c r="F2072" s="115">
        <v>45716</v>
      </c>
      <c r="G2072" s="114" t="s">
        <v>4048</v>
      </c>
      <c r="H2072" s="116">
        <v>2217900</v>
      </c>
      <c r="I2072" s="116">
        <v>1552530</v>
      </c>
      <c r="J2072" s="116">
        <v>1441635</v>
      </c>
      <c r="K2072" s="116">
        <v>110895</v>
      </c>
      <c r="L2072" s="116">
        <v>110895</v>
      </c>
      <c r="M2072" s="116">
        <v>0</v>
      </c>
      <c r="N2072" s="116">
        <v>0</v>
      </c>
      <c r="O2072" s="116">
        <v>0</v>
      </c>
      <c r="P2072" s="116">
        <v>0</v>
      </c>
      <c r="Q2072" s="27" t="str">
        <f t="shared" si="433"/>
        <v>Registered</v>
      </c>
      <c r="R2072" s="94">
        <f t="shared" si="434"/>
        <v>0.7</v>
      </c>
      <c r="S2072" s="95"/>
      <c r="T2072" s="117">
        <f t="shared" si="431"/>
        <v>110895</v>
      </c>
      <c r="U2072" s="117">
        <f t="shared" si="432"/>
        <v>0</v>
      </c>
    </row>
    <row r="2073" spans="1:21" x14ac:dyDescent="0.3">
      <c r="A2073" s="114">
        <v>960</v>
      </c>
      <c r="B2073" s="114" t="s">
        <v>1759</v>
      </c>
      <c r="C2073" s="114" t="s">
        <v>2294</v>
      </c>
      <c r="D2073" s="114" t="s">
        <v>4509</v>
      </c>
      <c r="E2073" s="114" t="s">
        <v>4510</v>
      </c>
      <c r="F2073" s="115">
        <v>45716</v>
      </c>
      <c r="G2073" s="114" t="s">
        <v>4302</v>
      </c>
      <c r="H2073" s="116">
        <v>2217900</v>
      </c>
      <c r="I2073" s="116">
        <v>1552530</v>
      </c>
      <c r="J2073" s="116">
        <v>1441635</v>
      </c>
      <c r="K2073" s="116">
        <v>110895</v>
      </c>
      <c r="L2073" s="116">
        <v>110895</v>
      </c>
      <c r="M2073" s="116">
        <v>0</v>
      </c>
      <c r="N2073" s="116">
        <v>0</v>
      </c>
      <c r="O2073" s="116">
        <v>0</v>
      </c>
      <c r="P2073" s="116">
        <v>0</v>
      </c>
      <c r="Q2073" s="27" t="str">
        <f t="shared" si="433"/>
        <v>Registered</v>
      </c>
      <c r="R2073" s="94">
        <f t="shared" si="434"/>
        <v>0.7</v>
      </c>
      <c r="S2073" s="95"/>
      <c r="T2073" s="117">
        <f t="shared" si="431"/>
        <v>110895</v>
      </c>
      <c r="U2073" s="117">
        <f t="shared" si="432"/>
        <v>0</v>
      </c>
    </row>
    <row r="2074" spans="1:21" x14ac:dyDescent="0.3">
      <c r="A2074" s="114">
        <v>961</v>
      </c>
      <c r="B2074" s="114" t="s">
        <v>1759</v>
      </c>
      <c r="C2074" s="114" t="s">
        <v>2294</v>
      </c>
      <c r="D2074" s="114" t="s">
        <v>4511</v>
      </c>
      <c r="E2074" s="114" t="s">
        <v>4512</v>
      </c>
      <c r="F2074" s="115">
        <v>45716</v>
      </c>
      <c r="G2074" s="114" t="s">
        <v>4451</v>
      </c>
      <c r="H2074" s="116">
        <v>2217900</v>
      </c>
      <c r="I2074" s="116">
        <v>1552530</v>
      </c>
      <c r="J2074" s="116">
        <v>1441635</v>
      </c>
      <c r="K2074" s="116">
        <v>110895</v>
      </c>
      <c r="L2074" s="116">
        <v>110895</v>
      </c>
      <c r="M2074" s="116">
        <v>0</v>
      </c>
      <c r="N2074" s="116">
        <v>0</v>
      </c>
      <c r="O2074" s="116">
        <v>0</v>
      </c>
      <c r="P2074" s="116">
        <v>0</v>
      </c>
      <c r="Q2074" s="27" t="str">
        <f t="shared" si="433"/>
        <v>Registered</v>
      </c>
      <c r="R2074" s="94">
        <f t="shared" si="434"/>
        <v>0.7</v>
      </c>
      <c r="S2074" s="95"/>
      <c r="T2074" s="117">
        <f t="shared" si="431"/>
        <v>110895</v>
      </c>
      <c r="U2074" s="117">
        <f t="shared" si="432"/>
        <v>0</v>
      </c>
    </row>
    <row r="2075" spans="1:21" x14ac:dyDescent="0.3">
      <c r="A2075" s="114">
        <v>962</v>
      </c>
      <c r="B2075" s="114" t="s">
        <v>1759</v>
      </c>
      <c r="C2075" s="114" t="s">
        <v>2294</v>
      </c>
      <c r="D2075" s="114" t="s">
        <v>4513</v>
      </c>
      <c r="E2075" s="114" t="s">
        <v>4514</v>
      </c>
      <c r="F2075" s="115">
        <v>45716</v>
      </c>
      <c r="G2075" s="114" t="s">
        <v>4446</v>
      </c>
      <c r="H2075" s="116">
        <v>2217900</v>
      </c>
      <c r="I2075" s="116">
        <v>1552530</v>
      </c>
      <c r="J2075" s="116">
        <v>1441635</v>
      </c>
      <c r="K2075" s="116">
        <v>110895</v>
      </c>
      <c r="L2075" s="116">
        <v>110895</v>
      </c>
      <c r="M2075" s="116">
        <v>0</v>
      </c>
      <c r="N2075" s="116">
        <v>0</v>
      </c>
      <c r="O2075" s="116">
        <v>0</v>
      </c>
      <c r="P2075" s="116">
        <v>0</v>
      </c>
      <c r="Q2075" s="27" t="str">
        <f t="shared" si="433"/>
        <v>Registered</v>
      </c>
      <c r="R2075" s="94">
        <f t="shared" si="434"/>
        <v>0.7</v>
      </c>
      <c r="S2075" s="95"/>
      <c r="T2075" s="117">
        <f t="shared" si="431"/>
        <v>110895</v>
      </c>
      <c r="U2075" s="117">
        <f t="shared" si="432"/>
        <v>0</v>
      </c>
    </row>
    <row r="2076" spans="1:21" x14ac:dyDescent="0.3">
      <c r="A2076" s="114">
        <v>963</v>
      </c>
      <c r="B2076" s="114" t="s">
        <v>1759</v>
      </c>
      <c r="C2076" s="114" t="s">
        <v>2294</v>
      </c>
      <c r="D2076" s="114" t="s">
        <v>2356</v>
      </c>
      <c r="E2076" s="114" t="s">
        <v>2357</v>
      </c>
      <c r="F2076" s="115">
        <v>46097</v>
      </c>
      <c r="G2076" s="114" t="s">
        <v>1612</v>
      </c>
      <c r="H2076" s="116">
        <v>2217900</v>
      </c>
      <c r="I2076" s="116">
        <v>1552530</v>
      </c>
      <c r="J2076" s="116">
        <v>1441635</v>
      </c>
      <c r="K2076" s="116">
        <v>110895</v>
      </c>
      <c r="L2076" s="116">
        <v>110895</v>
      </c>
      <c r="M2076" s="116">
        <v>0</v>
      </c>
      <c r="N2076" s="116">
        <v>0</v>
      </c>
      <c r="O2076" s="116">
        <v>0</v>
      </c>
      <c r="P2076" s="116">
        <v>0</v>
      </c>
      <c r="Q2076" s="27" t="str">
        <f t="shared" si="433"/>
        <v>Registered</v>
      </c>
      <c r="R2076" s="94">
        <f t="shared" si="434"/>
        <v>0.7</v>
      </c>
      <c r="S2076" s="95"/>
      <c r="T2076" s="117">
        <f t="shared" si="431"/>
        <v>110895</v>
      </c>
      <c r="U2076" s="117">
        <f t="shared" si="432"/>
        <v>0</v>
      </c>
    </row>
    <row r="2077" spans="1:21" x14ac:dyDescent="0.3">
      <c r="A2077" s="114">
        <v>964</v>
      </c>
      <c r="B2077" s="114" t="s">
        <v>1759</v>
      </c>
      <c r="C2077" s="114" t="s">
        <v>2294</v>
      </c>
      <c r="D2077" s="114" t="s">
        <v>4515</v>
      </c>
      <c r="E2077" s="114" t="s">
        <v>4516</v>
      </c>
      <c r="F2077" s="115">
        <v>45790</v>
      </c>
      <c r="G2077" s="114" t="s">
        <v>3447</v>
      </c>
      <c r="H2077" s="116">
        <v>2217900</v>
      </c>
      <c r="I2077" s="116">
        <v>1552530</v>
      </c>
      <c r="J2077" s="116">
        <v>1441635</v>
      </c>
      <c r="K2077" s="116">
        <v>110895</v>
      </c>
      <c r="L2077" s="116">
        <v>110895</v>
      </c>
      <c r="M2077" s="116">
        <v>0</v>
      </c>
      <c r="N2077" s="116">
        <v>0</v>
      </c>
      <c r="O2077" s="116">
        <v>0</v>
      </c>
      <c r="P2077" s="116">
        <v>0</v>
      </c>
      <c r="Q2077" s="27" t="str">
        <f t="shared" si="433"/>
        <v>Registered</v>
      </c>
      <c r="R2077" s="94">
        <f t="shared" si="434"/>
        <v>0.7</v>
      </c>
      <c r="S2077" s="95"/>
      <c r="T2077" s="117">
        <f t="shared" si="431"/>
        <v>110895</v>
      </c>
      <c r="U2077" s="117">
        <f t="shared" si="432"/>
        <v>0</v>
      </c>
    </row>
    <row r="2078" spans="1:21" x14ac:dyDescent="0.3">
      <c r="A2078" s="114">
        <v>965</v>
      </c>
      <c r="B2078" s="114" t="s">
        <v>1759</v>
      </c>
      <c r="C2078" s="114" t="s">
        <v>2294</v>
      </c>
      <c r="D2078" s="114" t="s">
        <v>4517</v>
      </c>
      <c r="E2078" s="114" t="s">
        <v>4518</v>
      </c>
      <c r="F2078" s="115">
        <v>45716</v>
      </c>
      <c r="G2078" s="114" t="s">
        <v>4302</v>
      </c>
      <c r="H2078" s="116">
        <v>2217900</v>
      </c>
      <c r="I2078" s="116">
        <v>1552530</v>
      </c>
      <c r="J2078" s="116">
        <v>1441635</v>
      </c>
      <c r="K2078" s="116">
        <v>110895</v>
      </c>
      <c r="L2078" s="116">
        <v>110895</v>
      </c>
      <c r="M2078" s="116">
        <v>0</v>
      </c>
      <c r="N2078" s="116">
        <v>0</v>
      </c>
      <c r="O2078" s="116">
        <v>0</v>
      </c>
      <c r="P2078" s="116">
        <v>0</v>
      </c>
      <c r="Q2078" s="27" t="str">
        <f t="shared" si="433"/>
        <v>Registered</v>
      </c>
      <c r="R2078" s="94">
        <f t="shared" si="434"/>
        <v>0.7</v>
      </c>
      <c r="S2078" s="95"/>
      <c r="T2078" s="117">
        <f t="shared" si="431"/>
        <v>110895</v>
      </c>
      <c r="U2078" s="117">
        <f t="shared" si="432"/>
        <v>0</v>
      </c>
    </row>
    <row r="2079" spans="1:21" x14ac:dyDescent="0.3">
      <c r="A2079" s="114">
        <v>966</v>
      </c>
      <c r="B2079" s="114" t="s">
        <v>1759</v>
      </c>
      <c r="C2079" s="114" t="s">
        <v>2294</v>
      </c>
      <c r="D2079" s="114" t="s">
        <v>4519</v>
      </c>
      <c r="E2079" s="114" t="s">
        <v>4520</v>
      </c>
      <c r="F2079" s="115">
        <v>45716</v>
      </c>
      <c r="G2079" s="114" t="s">
        <v>2784</v>
      </c>
      <c r="H2079" s="116">
        <v>2217900</v>
      </c>
      <c r="I2079" s="116">
        <v>1552530</v>
      </c>
      <c r="J2079" s="116">
        <v>1441635</v>
      </c>
      <c r="K2079" s="116">
        <v>110895</v>
      </c>
      <c r="L2079" s="116">
        <v>110895</v>
      </c>
      <c r="M2079" s="116">
        <v>0</v>
      </c>
      <c r="N2079" s="116">
        <v>0</v>
      </c>
      <c r="O2079" s="116">
        <v>0</v>
      </c>
      <c r="P2079" s="116">
        <v>0</v>
      </c>
      <c r="Q2079" s="27" t="str">
        <f t="shared" si="433"/>
        <v>Registered</v>
      </c>
      <c r="R2079" s="94">
        <f t="shared" si="434"/>
        <v>0.7</v>
      </c>
      <c r="S2079" s="95"/>
      <c r="T2079" s="117">
        <f t="shared" si="431"/>
        <v>110895</v>
      </c>
      <c r="U2079" s="117">
        <f t="shared" si="432"/>
        <v>0</v>
      </c>
    </row>
    <row r="2080" spans="1:21" x14ac:dyDescent="0.3">
      <c r="A2080" s="114">
        <v>967</v>
      </c>
      <c r="B2080" s="114" t="s">
        <v>1759</v>
      </c>
      <c r="C2080" s="114" t="s">
        <v>2294</v>
      </c>
      <c r="D2080" s="114" t="s">
        <v>4521</v>
      </c>
      <c r="E2080" s="114" t="s">
        <v>4522</v>
      </c>
      <c r="F2080" s="115">
        <v>45716</v>
      </c>
      <c r="G2080" s="114" t="s">
        <v>4330</v>
      </c>
      <c r="H2080" s="116">
        <v>2217900</v>
      </c>
      <c r="I2080" s="116">
        <v>1552530</v>
      </c>
      <c r="J2080" s="116">
        <v>1441635</v>
      </c>
      <c r="K2080" s="116">
        <v>110895</v>
      </c>
      <c r="L2080" s="116">
        <v>110895</v>
      </c>
      <c r="M2080" s="116">
        <v>0</v>
      </c>
      <c r="N2080" s="116">
        <v>0</v>
      </c>
      <c r="O2080" s="116">
        <v>0</v>
      </c>
      <c r="P2080" s="116">
        <v>0</v>
      </c>
      <c r="Q2080" s="27" t="str">
        <f t="shared" si="433"/>
        <v>Registered</v>
      </c>
      <c r="R2080" s="94">
        <f t="shared" si="434"/>
        <v>0.7</v>
      </c>
      <c r="S2080" s="95"/>
      <c r="T2080" s="117">
        <f t="shared" si="431"/>
        <v>110895</v>
      </c>
      <c r="U2080" s="117">
        <f t="shared" si="432"/>
        <v>0</v>
      </c>
    </row>
    <row r="2081" spans="1:21" x14ac:dyDescent="0.3">
      <c r="A2081" s="114">
        <v>968</v>
      </c>
      <c r="B2081" s="114" t="s">
        <v>1759</v>
      </c>
      <c r="C2081" s="114" t="s">
        <v>2294</v>
      </c>
      <c r="D2081" s="114" t="s">
        <v>4523</v>
      </c>
      <c r="E2081" s="114" t="s">
        <v>4524</v>
      </c>
      <c r="F2081" s="115">
        <v>45716</v>
      </c>
      <c r="G2081" s="114" t="s">
        <v>4525</v>
      </c>
      <c r="H2081" s="116">
        <v>2217900</v>
      </c>
      <c r="I2081" s="116">
        <v>1552530</v>
      </c>
      <c r="J2081" s="116">
        <v>1441635</v>
      </c>
      <c r="K2081" s="116">
        <v>110895</v>
      </c>
      <c r="L2081" s="116">
        <v>110895</v>
      </c>
      <c r="M2081" s="116">
        <v>0</v>
      </c>
      <c r="N2081" s="116">
        <v>0</v>
      </c>
      <c r="O2081" s="116">
        <v>0</v>
      </c>
      <c r="P2081" s="116">
        <v>0</v>
      </c>
      <c r="Q2081" s="27" t="str">
        <f t="shared" si="433"/>
        <v>Registered</v>
      </c>
      <c r="R2081" s="94">
        <f t="shared" si="434"/>
        <v>0.7</v>
      </c>
      <c r="S2081" s="95"/>
      <c r="T2081" s="117">
        <f t="shared" si="431"/>
        <v>110895</v>
      </c>
      <c r="U2081" s="117">
        <f t="shared" si="432"/>
        <v>0</v>
      </c>
    </row>
    <row r="2082" spans="1:21" x14ac:dyDescent="0.3">
      <c r="A2082" s="114">
        <v>969</v>
      </c>
      <c r="B2082" s="114" t="s">
        <v>1759</v>
      </c>
      <c r="C2082" s="114" t="s">
        <v>2294</v>
      </c>
      <c r="D2082" s="114" t="s">
        <v>4526</v>
      </c>
      <c r="E2082" s="114" t="s">
        <v>4527</v>
      </c>
      <c r="F2082" s="115">
        <v>45716</v>
      </c>
      <c r="G2082" s="114" t="s">
        <v>4451</v>
      </c>
      <c r="H2082" s="116">
        <v>2217900</v>
      </c>
      <c r="I2082" s="116">
        <v>1552530</v>
      </c>
      <c r="J2082" s="116">
        <v>1441635</v>
      </c>
      <c r="K2082" s="116">
        <v>110895</v>
      </c>
      <c r="L2082" s="116">
        <v>110895</v>
      </c>
      <c r="M2082" s="116">
        <v>0</v>
      </c>
      <c r="N2082" s="116">
        <v>0</v>
      </c>
      <c r="O2082" s="116">
        <v>0</v>
      </c>
      <c r="P2082" s="116">
        <v>0</v>
      </c>
      <c r="Q2082" s="27" t="str">
        <f t="shared" si="433"/>
        <v>Registered</v>
      </c>
      <c r="R2082" s="94">
        <f t="shared" si="434"/>
        <v>0.7</v>
      </c>
      <c r="S2082" s="95"/>
      <c r="T2082" s="117">
        <f t="shared" si="431"/>
        <v>110895</v>
      </c>
      <c r="U2082" s="117">
        <f t="shared" si="432"/>
        <v>0</v>
      </c>
    </row>
    <row r="2083" spans="1:21" x14ac:dyDescent="0.3">
      <c r="A2083" s="114">
        <v>970</v>
      </c>
      <c r="B2083" s="114" t="s">
        <v>1759</v>
      </c>
      <c r="C2083" s="114" t="s">
        <v>2294</v>
      </c>
      <c r="D2083" s="114" t="s">
        <v>4528</v>
      </c>
      <c r="E2083" s="114" t="s">
        <v>4529</v>
      </c>
      <c r="F2083" s="115">
        <v>45716</v>
      </c>
      <c r="G2083" s="114" t="s">
        <v>3829</v>
      </c>
      <c r="H2083" s="116">
        <v>2217900</v>
      </c>
      <c r="I2083" s="116">
        <v>1552530</v>
      </c>
      <c r="J2083" s="116">
        <v>1441635</v>
      </c>
      <c r="K2083" s="116">
        <v>110895</v>
      </c>
      <c r="L2083" s="116">
        <v>110895</v>
      </c>
      <c r="M2083" s="116">
        <v>0</v>
      </c>
      <c r="N2083" s="116">
        <v>0</v>
      </c>
      <c r="O2083" s="116">
        <v>0</v>
      </c>
      <c r="P2083" s="116">
        <v>0</v>
      </c>
      <c r="Q2083" s="27" t="str">
        <f t="shared" si="433"/>
        <v>Registered</v>
      </c>
      <c r="R2083" s="94">
        <f t="shared" si="434"/>
        <v>0.7</v>
      </c>
      <c r="S2083" s="95"/>
      <c r="T2083" s="117">
        <f t="shared" si="431"/>
        <v>110895</v>
      </c>
      <c r="U2083" s="117">
        <f t="shared" si="432"/>
        <v>0</v>
      </c>
    </row>
    <row r="2084" spans="1:21" x14ac:dyDescent="0.3">
      <c r="A2084" s="114">
        <v>971</v>
      </c>
      <c r="B2084" s="114" t="s">
        <v>1759</v>
      </c>
      <c r="C2084" s="114" t="s">
        <v>2294</v>
      </c>
      <c r="D2084" s="114" t="s">
        <v>4530</v>
      </c>
      <c r="E2084" s="114" t="s">
        <v>4531</v>
      </c>
      <c r="F2084" s="115">
        <v>45715</v>
      </c>
      <c r="G2084" s="114" t="s">
        <v>2784</v>
      </c>
      <c r="H2084" s="116">
        <v>2217900</v>
      </c>
      <c r="I2084" s="116">
        <v>1552530</v>
      </c>
      <c r="J2084" s="116">
        <v>1441635</v>
      </c>
      <c r="K2084" s="116">
        <v>110895</v>
      </c>
      <c r="L2084" s="116">
        <v>110895</v>
      </c>
      <c r="M2084" s="116">
        <v>0</v>
      </c>
      <c r="N2084" s="116">
        <v>0</v>
      </c>
      <c r="O2084" s="116">
        <v>0</v>
      </c>
      <c r="P2084" s="116">
        <v>0</v>
      </c>
      <c r="Q2084" s="27" t="str">
        <f t="shared" si="433"/>
        <v>Registered</v>
      </c>
      <c r="R2084" s="94">
        <f t="shared" si="434"/>
        <v>0.7</v>
      </c>
      <c r="S2084" s="95"/>
      <c r="T2084" s="117">
        <f t="shared" si="431"/>
        <v>110895</v>
      </c>
      <c r="U2084" s="117">
        <f t="shared" si="432"/>
        <v>0</v>
      </c>
    </row>
    <row r="2085" spans="1:21" x14ac:dyDescent="0.3">
      <c r="A2085" s="114">
        <v>972</v>
      </c>
      <c r="B2085" s="114" t="s">
        <v>1759</v>
      </c>
      <c r="C2085" s="114" t="s">
        <v>2294</v>
      </c>
      <c r="D2085" s="114" t="s">
        <v>4532</v>
      </c>
      <c r="E2085" s="114" t="s">
        <v>4533</v>
      </c>
      <c r="F2085" s="115">
        <v>45716</v>
      </c>
      <c r="G2085" s="114" t="s">
        <v>4451</v>
      </c>
      <c r="H2085" s="116">
        <v>2217900</v>
      </c>
      <c r="I2085" s="116">
        <v>1552530</v>
      </c>
      <c r="J2085" s="116">
        <v>1441635</v>
      </c>
      <c r="K2085" s="116">
        <v>110895</v>
      </c>
      <c r="L2085" s="116">
        <v>110895</v>
      </c>
      <c r="M2085" s="116">
        <v>0</v>
      </c>
      <c r="N2085" s="116">
        <v>0</v>
      </c>
      <c r="O2085" s="116">
        <v>0</v>
      </c>
      <c r="P2085" s="116">
        <v>0</v>
      </c>
      <c r="Q2085" s="27" t="str">
        <f t="shared" si="433"/>
        <v>Registered</v>
      </c>
      <c r="R2085" s="94">
        <f t="shared" si="434"/>
        <v>0.7</v>
      </c>
      <c r="S2085" s="95"/>
      <c r="T2085" s="117">
        <f t="shared" si="431"/>
        <v>110895</v>
      </c>
      <c r="U2085" s="117">
        <f t="shared" si="432"/>
        <v>0</v>
      </c>
    </row>
    <row r="2086" spans="1:21" x14ac:dyDescent="0.3">
      <c r="A2086" s="114">
        <v>973</v>
      </c>
      <c r="B2086" s="114" t="s">
        <v>1759</v>
      </c>
      <c r="C2086" s="114" t="s">
        <v>2294</v>
      </c>
      <c r="D2086" s="114" t="s">
        <v>4534</v>
      </c>
      <c r="E2086" s="114" t="s">
        <v>4535</v>
      </c>
      <c r="F2086" s="115">
        <v>45716</v>
      </c>
      <c r="G2086" s="114" t="s">
        <v>4446</v>
      </c>
      <c r="H2086" s="116">
        <v>2217900</v>
      </c>
      <c r="I2086" s="116">
        <v>1552530</v>
      </c>
      <c r="J2086" s="116">
        <v>1441635</v>
      </c>
      <c r="K2086" s="116">
        <v>110895</v>
      </c>
      <c r="L2086" s="116">
        <v>110895</v>
      </c>
      <c r="M2086" s="116">
        <v>0</v>
      </c>
      <c r="N2086" s="116">
        <v>0</v>
      </c>
      <c r="O2086" s="116">
        <v>0</v>
      </c>
      <c r="P2086" s="116">
        <v>0</v>
      </c>
      <c r="Q2086" s="27" t="str">
        <f t="shared" si="433"/>
        <v>Registered</v>
      </c>
      <c r="R2086" s="94">
        <f t="shared" si="434"/>
        <v>0.7</v>
      </c>
      <c r="S2086" s="95"/>
      <c r="T2086" s="117">
        <f t="shared" si="431"/>
        <v>110895</v>
      </c>
      <c r="U2086" s="117">
        <f t="shared" si="432"/>
        <v>0</v>
      </c>
    </row>
    <row r="2087" spans="1:21" x14ac:dyDescent="0.3">
      <c r="A2087" s="114">
        <v>974</v>
      </c>
      <c r="B2087" s="114" t="s">
        <v>1759</v>
      </c>
      <c r="C2087" s="114" t="s">
        <v>2294</v>
      </c>
      <c r="D2087" s="114" t="s">
        <v>4536</v>
      </c>
      <c r="E2087" s="114" t="s">
        <v>4537</v>
      </c>
      <c r="F2087" s="115">
        <v>45716</v>
      </c>
      <c r="G2087" s="114" t="s">
        <v>4302</v>
      </c>
      <c r="H2087" s="116">
        <v>2217900</v>
      </c>
      <c r="I2087" s="116">
        <v>1552530</v>
      </c>
      <c r="J2087" s="116">
        <v>1441635</v>
      </c>
      <c r="K2087" s="116">
        <v>110895</v>
      </c>
      <c r="L2087" s="116">
        <v>110895</v>
      </c>
      <c r="M2087" s="116">
        <v>0</v>
      </c>
      <c r="N2087" s="116">
        <v>0</v>
      </c>
      <c r="O2087" s="116">
        <v>0</v>
      </c>
      <c r="P2087" s="116">
        <v>0</v>
      </c>
      <c r="Q2087" s="27" t="str">
        <f t="shared" si="433"/>
        <v>Registered</v>
      </c>
      <c r="R2087" s="94">
        <f t="shared" si="434"/>
        <v>0.7</v>
      </c>
      <c r="S2087" s="95"/>
      <c r="T2087" s="117">
        <f t="shared" si="431"/>
        <v>110895</v>
      </c>
      <c r="U2087" s="117">
        <f t="shared" si="432"/>
        <v>0</v>
      </c>
    </row>
    <row r="2088" spans="1:21" x14ac:dyDescent="0.3">
      <c r="A2088" s="114">
        <v>975</v>
      </c>
      <c r="B2088" s="114" t="s">
        <v>1759</v>
      </c>
      <c r="C2088" s="114" t="s">
        <v>2294</v>
      </c>
      <c r="D2088" s="114" t="s">
        <v>101</v>
      </c>
      <c r="E2088" s="114" t="s">
        <v>102</v>
      </c>
      <c r="F2088" s="115">
        <v>46118</v>
      </c>
      <c r="G2088" s="114" t="s">
        <v>1471</v>
      </c>
      <c r="H2088" s="116">
        <v>2217900</v>
      </c>
      <c r="I2088" s="116">
        <v>1552530</v>
      </c>
      <c r="J2088" s="116">
        <v>1441635</v>
      </c>
      <c r="K2088" s="116">
        <v>110895</v>
      </c>
      <c r="L2088" s="116">
        <v>110895</v>
      </c>
      <c r="M2088" s="116">
        <v>0</v>
      </c>
      <c r="N2088" s="116">
        <v>0</v>
      </c>
      <c r="O2088" s="116">
        <v>0</v>
      </c>
      <c r="P2088" s="116">
        <v>0</v>
      </c>
      <c r="Q2088" s="27" t="str">
        <f t="shared" si="433"/>
        <v>Registered</v>
      </c>
      <c r="R2088" s="94">
        <f t="shared" si="434"/>
        <v>0.7</v>
      </c>
      <c r="S2088" s="95"/>
      <c r="T2088" s="117">
        <f t="shared" si="431"/>
        <v>110895</v>
      </c>
      <c r="U2088" s="117">
        <f t="shared" si="432"/>
        <v>0</v>
      </c>
    </row>
    <row r="2089" spans="1:21" x14ac:dyDescent="0.3">
      <c r="A2089" s="114">
        <v>976</v>
      </c>
      <c r="B2089" s="114" t="s">
        <v>1759</v>
      </c>
      <c r="C2089" s="114" t="s">
        <v>2294</v>
      </c>
      <c r="D2089" s="114" t="s">
        <v>4538</v>
      </c>
      <c r="E2089" s="114" t="s">
        <v>4539</v>
      </c>
      <c r="F2089" s="115">
        <v>45716</v>
      </c>
      <c r="G2089" s="114" t="s">
        <v>3829</v>
      </c>
      <c r="H2089" s="116">
        <v>2217900</v>
      </c>
      <c r="I2089" s="116">
        <v>1552530</v>
      </c>
      <c r="J2089" s="116">
        <v>1441635</v>
      </c>
      <c r="K2089" s="116">
        <v>110895</v>
      </c>
      <c r="L2089" s="116">
        <v>110895</v>
      </c>
      <c r="M2089" s="116">
        <v>0</v>
      </c>
      <c r="N2089" s="116">
        <v>0</v>
      </c>
      <c r="O2089" s="116">
        <v>0</v>
      </c>
      <c r="P2089" s="116">
        <v>0</v>
      </c>
      <c r="Q2089" s="27" t="str">
        <f t="shared" si="433"/>
        <v>Registered</v>
      </c>
      <c r="R2089" s="94">
        <f t="shared" si="434"/>
        <v>0.7</v>
      </c>
      <c r="S2089" s="95"/>
      <c r="T2089" s="117">
        <f t="shared" si="431"/>
        <v>110895</v>
      </c>
      <c r="U2089" s="117">
        <f t="shared" si="432"/>
        <v>0</v>
      </c>
    </row>
    <row r="2090" spans="1:21" x14ac:dyDescent="0.3">
      <c r="A2090" s="114">
        <v>977</v>
      </c>
      <c r="B2090" s="114" t="s">
        <v>1759</v>
      </c>
      <c r="C2090" s="114" t="s">
        <v>2294</v>
      </c>
      <c r="D2090" s="114" t="s">
        <v>4540</v>
      </c>
      <c r="E2090" s="114" t="s">
        <v>4541</v>
      </c>
      <c r="F2090" s="115">
        <v>45716</v>
      </c>
      <c r="G2090" s="114" t="s">
        <v>4302</v>
      </c>
      <c r="H2090" s="116">
        <v>2217900</v>
      </c>
      <c r="I2090" s="116">
        <v>1552530</v>
      </c>
      <c r="J2090" s="116">
        <v>1441635</v>
      </c>
      <c r="K2090" s="116">
        <v>110895</v>
      </c>
      <c r="L2090" s="116">
        <v>110895</v>
      </c>
      <c r="M2090" s="116">
        <v>0</v>
      </c>
      <c r="N2090" s="116">
        <v>0</v>
      </c>
      <c r="O2090" s="116">
        <v>0</v>
      </c>
      <c r="P2090" s="116">
        <v>0</v>
      </c>
      <c r="Q2090" s="27" t="str">
        <f t="shared" si="433"/>
        <v>Registered</v>
      </c>
      <c r="R2090" s="94">
        <f t="shared" si="434"/>
        <v>0.7</v>
      </c>
      <c r="S2090" s="95"/>
      <c r="T2090" s="117">
        <f t="shared" si="431"/>
        <v>110895</v>
      </c>
      <c r="U2090" s="117">
        <f t="shared" si="432"/>
        <v>0</v>
      </c>
    </row>
    <row r="2091" spans="1:21" x14ac:dyDescent="0.3">
      <c r="A2091" s="114">
        <v>978</v>
      </c>
      <c r="B2091" s="114" t="s">
        <v>1759</v>
      </c>
      <c r="C2091" s="114" t="s">
        <v>2294</v>
      </c>
      <c r="D2091" s="114" t="s">
        <v>4542</v>
      </c>
      <c r="E2091" s="114" t="s">
        <v>4543</v>
      </c>
      <c r="F2091" s="115">
        <v>45716</v>
      </c>
      <c r="G2091" s="114" t="s">
        <v>3452</v>
      </c>
      <c r="H2091" s="116">
        <v>2217900</v>
      </c>
      <c r="I2091" s="116">
        <v>1552530</v>
      </c>
      <c r="J2091" s="116">
        <v>1441635</v>
      </c>
      <c r="K2091" s="116">
        <v>110895</v>
      </c>
      <c r="L2091" s="116">
        <v>110895</v>
      </c>
      <c r="M2091" s="116">
        <v>0</v>
      </c>
      <c r="N2091" s="116">
        <v>0</v>
      </c>
      <c r="O2091" s="116">
        <v>0</v>
      </c>
      <c r="P2091" s="116">
        <v>0</v>
      </c>
      <c r="Q2091" s="27" t="str">
        <f t="shared" si="433"/>
        <v>Registered</v>
      </c>
      <c r="R2091" s="94">
        <f t="shared" si="434"/>
        <v>0.7</v>
      </c>
      <c r="S2091" s="95"/>
      <c r="T2091" s="117">
        <f t="shared" si="431"/>
        <v>110895</v>
      </c>
      <c r="U2091" s="117">
        <f t="shared" si="432"/>
        <v>0</v>
      </c>
    </row>
    <row r="2092" spans="1:21" x14ac:dyDescent="0.3">
      <c r="A2092" s="114">
        <v>979</v>
      </c>
      <c r="B2092" s="114" t="s">
        <v>1759</v>
      </c>
      <c r="C2092" s="114" t="s">
        <v>2294</v>
      </c>
      <c r="D2092" s="114" t="s">
        <v>4544</v>
      </c>
      <c r="E2092" s="114" t="s">
        <v>4545</v>
      </c>
      <c r="F2092" s="115">
        <v>45716</v>
      </c>
      <c r="G2092" s="114" t="s">
        <v>4451</v>
      </c>
      <c r="H2092" s="116">
        <v>2217900</v>
      </c>
      <c r="I2092" s="116">
        <v>1552530</v>
      </c>
      <c r="J2092" s="116">
        <v>1441635</v>
      </c>
      <c r="K2092" s="116">
        <v>110895</v>
      </c>
      <c r="L2092" s="116">
        <v>110895</v>
      </c>
      <c r="M2092" s="116">
        <v>0</v>
      </c>
      <c r="N2092" s="116">
        <v>0</v>
      </c>
      <c r="O2092" s="116">
        <v>0</v>
      </c>
      <c r="P2092" s="116">
        <v>0</v>
      </c>
      <c r="Q2092" s="27" t="str">
        <f t="shared" si="433"/>
        <v>Registered</v>
      </c>
      <c r="R2092" s="94">
        <f t="shared" si="434"/>
        <v>0.7</v>
      </c>
      <c r="S2092" s="95"/>
      <c r="T2092" s="117">
        <f t="shared" si="431"/>
        <v>110895</v>
      </c>
      <c r="U2092" s="117">
        <f t="shared" si="432"/>
        <v>0</v>
      </c>
    </row>
    <row r="2093" spans="1:21" x14ac:dyDescent="0.3">
      <c r="A2093" s="114">
        <v>980</v>
      </c>
      <c r="B2093" s="114" t="s">
        <v>1759</v>
      </c>
      <c r="C2093" s="114" t="s">
        <v>2294</v>
      </c>
      <c r="D2093" s="114" t="s">
        <v>4546</v>
      </c>
      <c r="E2093" s="114" t="s">
        <v>4547</v>
      </c>
      <c r="F2093" s="115">
        <v>45716</v>
      </c>
      <c r="G2093" s="114" t="s">
        <v>4302</v>
      </c>
      <c r="H2093" s="116">
        <v>2217900</v>
      </c>
      <c r="I2093" s="116">
        <v>1552530</v>
      </c>
      <c r="J2093" s="116">
        <v>1441635</v>
      </c>
      <c r="K2093" s="116">
        <v>110895</v>
      </c>
      <c r="L2093" s="116">
        <v>110895</v>
      </c>
      <c r="M2093" s="116">
        <v>0</v>
      </c>
      <c r="N2093" s="116">
        <v>0</v>
      </c>
      <c r="O2093" s="116">
        <v>0</v>
      </c>
      <c r="P2093" s="116">
        <v>0</v>
      </c>
      <c r="Q2093" s="27" t="str">
        <f t="shared" si="433"/>
        <v>Registered</v>
      </c>
      <c r="R2093" s="94">
        <f t="shared" si="434"/>
        <v>0.7</v>
      </c>
      <c r="S2093" s="95"/>
      <c r="T2093" s="117">
        <f t="shared" si="431"/>
        <v>110895</v>
      </c>
      <c r="U2093" s="117">
        <f t="shared" si="432"/>
        <v>0</v>
      </c>
    </row>
    <row r="2094" spans="1:21" x14ac:dyDescent="0.3">
      <c r="A2094" s="114">
        <v>981</v>
      </c>
      <c r="B2094" s="114" t="s">
        <v>1759</v>
      </c>
      <c r="C2094" s="114" t="s">
        <v>2294</v>
      </c>
      <c r="D2094" s="114" t="s">
        <v>4548</v>
      </c>
      <c r="E2094" s="114" t="s">
        <v>4549</v>
      </c>
      <c r="F2094" s="115">
        <v>45716</v>
      </c>
      <c r="G2094" s="114" t="s">
        <v>4451</v>
      </c>
      <c r="H2094" s="116">
        <v>2217900</v>
      </c>
      <c r="I2094" s="116">
        <v>1552530</v>
      </c>
      <c r="J2094" s="116">
        <v>1441635</v>
      </c>
      <c r="K2094" s="116">
        <v>110895</v>
      </c>
      <c r="L2094" s="116">
        <v>110895</v>
      </c>
      <c r="M2094" s="116">
        <v>0</v>
      </c>
      <c r="N2094" s="116">
        <v>0</v>
      </c>
      <c r="O2094" s="116">
        <v>0</v>
      </c>
      <c r="P2094" s="116">
        <v>0</v>
      </c>
      <c r="Q2094" s="27" t="str">
        <f t="shared" si="433"/>
        <v>Registered</v>
      </c>
      <c r="R2094" s="94">
        <f t="shared" si="434"/>
        <v>0.7</v>
      </c>
      <c r="S2094" s="95"/>
      <c r="T2094" s="117">
        <f t="shared" si="431"/>
        <v>110895</v>
      </c>
      <c r="U2094" s="117">
        <f t="shared" si="432"/>
        <v>0</v>
      </c>
    </row>
    <row r="2095" spans="1:21" x14ac:dyDescent="0.3">
      <c r="A2095" s="114">
        <v>982</v>
      </c>
      <c r="B2095" s="114" t="s">
        <v>1759</v>
      </c>
      <c r="C2095" s="114" t="s">
        <v>2294</v>
      </c>
      <c r="D2095" s="114" t="s">
        <v>4550</v>
      </c>
      <c r="E2095" s="114" t="s">
        <v>4551</v>
      </c>
      <c r="F2095" s="115">
        <v>45716</v>
      </c>
      <c r="G2095" s="114" t="s">
        <v>2569</v>
      </c>
      <c r="H2095" s="116">
        <v>2217900</v>
      </c>
      <c r="I2095" s="116">
        <v>1552530</v>
      </c>
      <c r="J2095" s="116">
        <v>1441635</v>
      </c>
      <c r="K2095" s="116">
        <v>110895</v>
      </c>
      <c r="L2095" s="116">
        <v>110895</v>
      </c>
      <c r="M2095" s="116">
        <v>0</v>
      </c>
      <c r="N2095" s="116">
        <v>0</v>
      </c>
      <c r="O2095" s="116">
        <v>0</v>
      </c>
      <c r="P2095" s="116">
        <v>0</v>
      </c>
      <c r="Q2095" s="27" t="str">
        <f t="shared" si="433"/>
        <v>Registered</v>
      </c>
      <c r="R2095" s="94">
        <f t="shared" si="434"/>
        <v>0.7</v>
      </c>
      <c r="S2095" s="95"/>
      <c r="T2095" s="117">
        <f t="shared" si="431"/>
        <v>110895</v>
      </c>
      <c r="U2095" s="117">
        <f t="shared" si="432"/>
        <v>0</v>
      </c>
    </row>
    <row r="2096" spans="1:21" x14ac:dyDescent="0.3">
      <c r="A2096" s="114">
        <v>983</v>
      </c>
      <c r="B2096" s="114" t="s">
        <v>1759</v>
      </c>
      <c r="C2096" s="114" t="s">
        <v>2294</v>
      </c>
      <c r="D2096" s="114" t="s">
        <v>4552</v>
      </c>
      <c r="E2096" s="114" t="s">
        <v>4553</v>
      </c>
      <c r="F2096" s="115">
        <v>45796</v>
      </c>
      <c r="G2096" s="114" t="s">
        <v>3937</v>
      </c>
      <c r="H2096" s="116">
        <v>2217900</v>
      </c>
      <c r="I2096" s="116">
        <v>1552530</v>
      </c>
      <c r="J2096" s="116">
        <v>1441635</v>
      </c>
      <c r="K2096" s="116">
        <v>110895</v>
      </c>
      <c r="L2096" s="116">
        <v>110895</v>
      </c>
      <c r="M2096" s="116">
        <v>0</v>
      </c>
      <c r="N2096" s="116">
        <v>0</v>
      </c>
      <c r="O2096" s="116">
        <v>0</v>
      </c>
      <c r="P2096" s="116">
        <v>0</v>
      </c>
      <c r="Q2096" s="27" t="str">
        <f t="shared" si="433"/>
        <v>Registered</v>
      </c>
      <c r="R2096" s="94">
        <f t="shared" si="434"/>
        <v>0.7</v>
      </c>
      <c r="S2096" s="95"/>
      <c r="T2096" s="117">
        <f t="shared" ref="T2096:T2159" si="435">L2096+M2096+N2096+O2096+P2096</f>
        <v>110895</v>
      </c>
      <c r="U2096" s="117">
        <f t="shared" ref="U2096:U2159" si="436">K2096-T2096</f>
        <v>0</v>
      </c>
    </row>
    <row r="2097" spans="1:21" x14ac:dyDescent="0.3">
      <c r="A2097" s="114">
        <v>984</v>
      </c>
      <c r="B2097" s="114" t="s">
        <v>1759</v>
      </c>
      <c r="C2097" s="114" t="s">
        <v>2294</v>
      </c>
      <c r="D2097" s="114" t="s">
        <v>4554</v>
      </c>
      <c r="E2097" s="114" t="s">
        <v>4555</v>
      </c>
      <c r="F2097" s="115">
        <v>45716</v>
      </c>
      <c r="G2097" s="114" t="s">
        <v>4294</v>
      </c>
      <c r="H2097" s="116">
        <v>2217900</v>
      </c>
      <c r="I2097" s="116">
        <v>1552530</v>
      </c>
      <c r="J2097" s="116">
        <v>1441635</v>
      </c>
      <c r="K2097" s="116">
        <v>110895</v>
      </c>
      <c r="L2097" s="116">
        <v>110895</v>
      </c>
      <c r="M2097" s="116">
        <v>0</v>
      </c>
      <c r="N2097" s="116">
        <v>0</v>
      </c>
      <c r="O2097" s="116">
        <v>0</v>
      </c>
      <c r="P2097" s="116">
        <v>0</v>
      </c>
      <c r="Q2097" s="27" t="str">
        <f t="shared" si="433"/>
        <v>Registered</v>
      </c>
      <c r="R2097" s="94">
        <f t="shared" si="434"/>
        <v>0.7</v>
      </c>
      <c r="S2097" s="95"/>
      <c r="T2097" s="117">
        <f t="shared" si="435"/>
        <v>110895</v>
      </c>
      <c r="U2097" s="117">
        <f t="shared" si="436"/>
        <v>0</v>
      </c>
    </row>
    <row r="2098" spans="1:21" x14ac:dyDescent="0.3">
      <c r="A2098" s="114">
        <v>985</v>
      </c>
      <c r="B2098" s="114" t="s">
        <v>1759</v>
      </c>
      <c r="C2098" s="114" t="s">
        <v>2294</v>
      </c>
      <c r="D2098" s="114" t="s">
        <v>4556</v>
      </c>
      <c r="E2098" s="114" t="s">
        <v>4557</v>
      </c>
      <c r="F2098" s="115">
        <v>45716</v>
      </c>
      <c r="G2098" s="114" t="s">
        <v>3829</v>
      </c>
      <c r="H2098" s="116">
        <v>2217900</v>
      </c>
      <c r="I2098" s="116">
        <v>1552530</v>
      </c>
      <c r="J2098" s="116">
        <v>1441635</v>
      </c>
      <c r="K2098" s="116">
        <v>110895</v>
      </c>
      <c r="L2098" s="116">
        <v>110895</v>
      </c>
      <c r="M2098" s="116">
        <v>0</v>
      </c>
      <c r="N2098" s="116">
        <v>0</v>
      </c>
      <c r="O2098" s="116">
        <v>0</v>
      </c>
      <c r="P2098" s="116">
        <v>0</v>
      </c>
      <c r="Q2098" s="27" t="str">
        <f t="shared" si="433"/>
        <v>Registered</v>
      </c>
      <c r="R2098" s="94">
        <f t="shared" si="434"/>
        <v>0.7</v>
      </c>
      <c r="S2098" s="95"/>
      <c r="T2098" s="117">
        <f t="shared" si="435"/>
        <v>110895</v>
      </c>
      <c r="U2098" s="117">
        <f t="shared" si="436"/>
        <v>0</v>
      </c>
    </row>
    <row r="2099" spans="1:21" x14ac:dyDescent="0.3">
      <c r="A2099" s="114">
        <v>986</v>
      </c>
      <c r="B2099" s="114" t="s">
        <v>1759</v>
      </c>
      <c r="C2099" s="114" t="s">
        <v>2294</v>
      </c>
      <c r="D2099" s="114" t="s">
        <v>4558</v>
      </c>
      <c r="E2099" s="114" t="s">
        <v>4559</v>
      </c>
      <c r="F2099" s="115">
        <v>45716</v>
      </c>
      <c r="G2099" s="114" t="s">
        <v>3452</v>
      </c>
      <c r="H2099" s="116">
        <v>2217900</v>
      </c>
      <c r="I2099" s="116">
        <v>1552530</v>
      </c>
      <c r="J2099" s="116">
        <v>1441635</v>
      </c>
      <c r="K2099" s="116">
        <v>110895</v>
      </c>
      <c r="L2099" s="116">
        <v>110895</v>
      </c>
      <c r="M2099" s="116">
        <v>0</v>
      </c>
      <c r="N2099" s="116">
        <v>0</v>
      </c>
      <c r="O2099" s="116">
        <v>0</v>
      </c>
      <c r="P2099" s="116">
        <v>0</v>
      </c>
      <c r="Q2099" s="27" t="str">
        <f t="shared" si="433"/>
        <v>Registered</v>
      </c>
      <c r="R2099" s="94">
        <f t="shared" si="434"/>
        <v>0.7</v>
      </c>
      <c r="S2099" s="95"/>
      <c r="T2099" s="117">
        <f t="shared" si="435"/>
        <v>110895</v>
      </c>
      <c r="U2099" s="117">
        <f t="shared" si="436"/>
        <v>0</v>
      </c>
    </row>
    <row r="2100" spans="1:21" x14ac:dyDescent="0.3">
      <c r="A2100" s="114">
        <v>987</v>
      </c>
      <c r="B2100" s="114" t="s">
        <v>1759</v>
      </c>
      <c r="C2100" s="114" t="s">
        <v>2294</v>
      </c>
      <c r="D2100" s="114" t="s">
        <v>4560</v>
      </c>
      <c r="E2100" s="114" t="s">
        <v>4561</v>
      </c>
      <c r="F2100" s="115">
        <v>45715</v>
      </c>
      <c r="G2100" s="114" t="s">
        <v>3205</v>
      </c>
      <c r="H2100" s="116">
        <v>2217900</v>
      </c>
      <c r="I2100" s="116">
        <v>1552530</v>
      </c>
      <c r="J2100" s="116">
        <v>1441635</v>
      </c>
      <c r="K2100" s="116">
        <v>110895</v>
      </c>
      <c r="L2100" s="116">
        <v>110895</v>
      </c>
      <c r="M2100" s="116">
        <v>0</v>
      </c>
      <c r="N2100" s="116">
        <v>0</v>
      </c>
      <c r="O2100" s="116">
        <v>0</v>
      </c>
      <c r="P2100" s="116">
        <v>0</v>
      </c>
      <c r="Q2100" s="27" t="str">
        <f t="shared" si="433"/>
        <v>Registered</v>
      </c>
      <c r="R2100" s="94">
        <f t="shared" si="434"/>
        <v>0.7</v>
      </c>
      <c r="S2100" s="95"/>
      <c r="T2100" s="117">
        <f t="shared" si="435"/>
        <v>110895</v>
      </c>
      <c r="U2100" s="117">
        <f t="shared" si="436"/>
        <v>0</v>
      </c>
    </row>
    <row r="2101" spans="1:21" x14ac:dyDescent="0.3">
      <c r="A2101" s="114">
        <v>988</v>
      </c>
      <c r="B2101" s="114" t="s">
        <v>1759</v>
      </c>
      <c r="C2101" s="114" t="s">
        <v>2294</v>
      </c>
      <c r="D2101" s="114" t="s">
        <v>4562</v>
      </c>
      <c r="E2101" s="114" t="s">
        <v>4563</v>
      </c>
      <c r="F2101" s="115">
        <v>45716</v>
      </c>
      <c r="G2101" s="114" t="s">
        <v>4451</v>
      </c>
      <c r="H2101" s="116">
        <v>2217900</v>
      </c>
      <c r="I2101" s="116">
        <v>1552530</v>
      </c>
      <c r="J2101" s="116">
        <v>1441635</v>
      </c>
      <c r="K2101" s="116">
        <v>110895</v>
      </c>
      <c r="L2101" s="116">
        <v>110895</v>
      </c>
      <c r="M2101" s="116">
        <v>0</v>
      </c>
      <c r="N2101" s="116">
        <v>0</v>
      </c>
      <c r="O2101" s="116">
        <v>0</v>
      </c>
      <c r="P2101" s="116">
        <v>0</v>
      </c>
      <c r="Q2101" s="27" t="str">
        <f t="shared" si="433"/>
        <v>Registered</v>
      </c>
      <c r="R2101" s="94">
        <f t="shared" si="434"/>
        <v>0.7</v>
      </c>
      <c r="S2101" s="95"/>
      <c r="T2101" s="117">
        <f t="shared" si="435"/>
        <v>110895</v>
      </c>
      <c r="U2101" s="117">
        <f t="shared" si="436"/>
        <v>0</v>
      </c>
    </row>
    <row r="2102" spans="1:21" x14ac:dyDescent="0.3">
      <c r="A2102" s="114">
        <v>989</v>
      </c>
      <c r="B2102" s="114" t="s">
        <v>1759</v>
      </c>
      <c r="C2102" s="114" t="s">
        <v>2294</v>
      </c>
      <c r="D2102" s="114" t="s">
        <v>4564</v>
      </c>
      <c r="E2102" s="114" t="s">
        <v>4565</v>
      </c>
      <c r="F2102" s="115">
        <v>45716</v>
      </c>
      <c r="G2102" s="114" t="s">
        <v>4291</v>
      </c>
      <c r="H2102" s="116">
        <v>2217900</v>
      </c>
      <c r="I2102" s="116">
        <v>1552530</v>
      </c>
      <c r="J2102" s="116">
        <v>1441635</v>
      </c>
      <c r="K2102" s="116">
        <v>110895</v>
      </c>
      <c r="L2102" s="116">
        <v>110895</v>
      </c>
      <c r="M2102" s="116">
        <v>0</v>
      </c>
      <c r="N2102" s="116">
        <v>0</v>
      </c>
      <c r="O2102" s="116">
        <v>0</v>
      </c>
      <c r="P2102" s="116">
        <v>0</v>
      </c>
      <c r="Q2102" s="27" t="str">
        <f t="shared" si="433"/>
        <v>Registered</v>
      </c>
      <c r="R2102" s="94">
        <f t="shared" si="434"/>
        <v>0.7</v>
      </c>
      <c r="S2102" s="95"/>
      <c r="T2102" s="117">
        <f t="shared" si="435"/>
        <v>110895</v>
      </c>
      <c r="U2102" s="117">
        <f t="shared" si="436"/>
        <v>0</v>
      </c>
    </row>
    <row r="2103" spans="1:21" x14ac:dyDescent="0.3">
      <c r="A2103" s="114">
        <v>990</v>
      </c>
      <c r="B2103" s="114" t="s">
        <v>1759</v>
      </c>
      <c r="C2103" s="114" t="s">
        <v>2294</v>
      </c>
      <c r="D2103" s="114" t="s">
        <v>4566</v>
      </c>
      <c r="E2103" s="114" t="s">
        <v>4567</v>
      </c>
      <c r="F2103" s="115">
        <v>45716</v>
      </c>
      <c r="G2103" s="114" t="s">
        <v>4299</v>
      </c>
      <c r="H2103" s="116">
        <v>2217900</v>
      </c>
      <c r="I2103" s="116">
        <v>1552530</v>
      </c>
      <c r="J2103" s="116">
        <v>1441635</v>
      </c>
      <c r="K2103" s="116">
        <v>110895</v>
      </c>
      <c r="L2103" s="116">
        <v>110895</v>
      </c>
      <c r="M2103" s="116">
        <v>0</v>
      </c>
      <c r="N2103" s="116">
        <v>0</v>
      </c>
      <c r="O2103" s="116">
        <v>0</v>
      </c>
      <c r="P2103" s="116">
        <v>0</v>
      </c>
      <c r="Q2103" s="27" t="str">
        <f t="shared" si="433"/>
        <v>Registered</v>
      </c>
      <c r="R2103" s="94">
        <f t="shared" si="434"/>
        <v>0.7</v>
      </c>
      <c r="S2103" s="95"/>
      <c r="T2103" s="117">
        <f t="shared" si="435"/>
        <v>110895</v>
      </c>
      <c r="U2103" s="117">
        <f t="shared" si="436"/>
        <v>0</v>
      </c>
    </row>
    <row r="2104" spans="1:21" x14ac:dyDescent="0.3">
      <c r="A2104" s="114">
        <v>991</v>
      </c>
      <c r="B2104" s="114" t="s">
        <v>1759</v>
      </c>
      <c r="C2104" s="114" t="s">
        <v>2294</v>
      </c>
      <c r="D2104" s="114" t="s">
        <v>4568</v>
      </c>
      <c r="E2104" s="114" t="s">
        <v>4569</v>
      </c>
      <c r="F2104" s="115">
        <v>45716</v>
      </c>
      <c r="G2104" s="114" t="s">
        <v>4570</v>
      </c>
      <c r="H2104" s="116">
        <v>2217900</v>
      </c>
      <c r="I2104" s="116">
        <v>1552530</v>
      </c>
      <c r="J2104" s="116">
        <v>1441635</v>
      </c>
      <c r="K2104" s="116">
        <v>110895</v>
      </c>
      <c r="L2104" s="116">
        <v>110895</v>
      </c>
      <c r="M2104" s="116">
        <v>0</v>
      </c>
      <c r="N2104" s="116">
        <v>0</v>
      </c>
      <c r="O2104" s="116">
        <v>0</v>
      </c>
      <c r="P2104" s="116">
        <v>0</v>
      </c>
      <c r="Q2104" s="27" t="str">
        <f t="shared" si="433"/>
        <v>Registered</v>
      </c>
      <c r="R2104" s="94">
        <f t="shared" si="434"/>
        <v>0.7</v>
      </c>
      <c r="S2104" s="95"/>
      <c r="T2104" s="117">
        <f t="shared" si="435"/>
        <v>110895</v>
      </c>
      <c r="U2104" s="117">
        <f t="shared" si="436"/>
        <v>0</v>
      </c>
    </row>
    <row r="2105" spans="1:21" x14ac:dyDescent="0.3">
      <c r="A2105" s="114">
        <v>992</v>
      </c>
      <c r="B2105" s="114" t="s">
        <v>1759</v>
      </c>
      <c r="C2105" s="114" t="s">
        <v>2294</v>
      </c>
      <c r="D2105" s="114" t="s">
        <v>4571</v>
      </c>
      <c r="E2105" s="114" t="s">
        <v>4572</v>
      </c>
      <c r="F2105" s="115">
        <v>45716</v>
      </c>
      <c r="G2105" s="114" t="s">
        <v>4451</v>
      </c>
      <c r="H2105" s="116">
        <v>2217900</v>
      </c>
      <c r="I2105" s="116">
        <v>1552530</v>
      </c>
      <c r="J2105" s="116">
        <v>1441635</v>
      </c>
      <c r="K2105" s="116">
        <v>110895</v>
      </c>
      <c r="L2105" s="116">
        <v>110895</v>
      </c>
      <c r="M2105" s="116">
        <v>0</v>
      </c>
      <c r="N2105" s="116">
        <v>0</v>
      </c>
      <c r="O2105" s="116">
        <v>0</v>
      </c>
      <c r="P2105" s="116">
        <v>0</v>
      </c>
      <c r="Q2105" s="27" t="str">
        <f t="shared" si="433"/>
        <v>Registered</v>
      </c>
      <c r="R2105" s="94">
        <f t="shared" si="434"/>
        <v>0.7</v>
      </c>
      <c r="S2105" s="95"/>
      <c r="T2105" s="117">
        <f t="shared" si="435"/>
        <v>110895</v>
      </c>
      <c r="U2105" s="117">
        <f t="shared" si="436"/>
        <v>0</v>
      </c>
    </row>
    <row r="2106" spans="1:21" x14ac:dyDescent="0.3">
      <c r="A2106" s="114">
        <v>993</v>
      </c>
      <c r="B2106" s="114" t="s">
        <v>1759</v>
      </c>
      <c r="C2106" s="114" t="s">
        <v>2294</v>
      </c>
      <c r="D2106" s="114" t="s">
        <v>4573</v>
      </c>
      <c r="E2106" s="114" t="s">
        <v>4574</v>
      </c>
      <c r="F2106" s="115">
        <v>45716</v>
      </c>
      <c r="G2106" s="114" t="s">
        <v>4294</v>
      </c>
      <c r="H2106" s="116">
        <v>2217900</v>
      </c>
      <c r="I2106" s="116">
        <v>1552530</v>
      </c>
      <c r="J2106" s="116">
        <v>1441635</v>
      </c>
      <c r="K2106" s="116">
        <v>110895</v>
      </c>
      <c r="L2106" s="116">
        <v>110895</v>
      </c>
      <c r="M2106" s="116">
        <v>0</v>
      </c>
      <c r="N2106" s="116">
        <v>0</v>
      </c>
      <c r="O2106" s="116">
        <v>0</v>
      </c>
      <c r="P2106" s="116">
        <v>0</v>
      </c>
      <c r="Q2106" s="27" t="str">
        <f t="shared" si="433"/>
        <v>Registered</v>
      </c>
      <c r="R2106" s="94">
        <f t="shared" si="434"/>
        <v>0.7</v>
      </c>
      <c r="S2106" s="95"/>
      <c r="T2106" s="117">
        <f t="shared" si="435"/>
        <v>110895</v>
      </c>
      <c r="U2106" s="117">
        <f t="shared" si="436"/>
        <v>0</v>
      </c>
    </row>
    <row r="2107" spans="1:21" x14ac:dyDescent="0.3">
      <c r="A2107" s="114">
        <v>994</v>
      </c>
      <c r="B2107" s="114" t="s">
        <v>1759</v>
      </c>
      <c r="C2107" s="114" t="s">
        <v>2294</v>
      </c>
      <c r="D2107" s="114" t="s">
        <v>4575</v>
      </c>
      <c r="E2107" s="114" t="s">
        <v>4576</v>
      </c>
      <c r="F2107" s="115">
        <v>45794</v>
      </c>
      <c r="G2107" s="114" t="s">
        <v>2418</v>
      </c>
      <c r="H2107" s="116">
        <v>2217900</v>
      </c>
      <c r="I2107" s="116">
        <v>1552530</v>
      </c>
      <c r="J2107" s="116">
        <v>1441635</v>
      </c>
      <c r="K2107" s="116">
        <v>110895</v>
      </c>
      <c r="L2107" s="116">
        <v>110895</v>
      </c>
      <c r="M2107" s="116">
        <v>0</v>
      </c>
      <c r="N2107" s="116">
        <v>0</v>
      </c>
      <c r="O2107" s="116">
        <v>0</v>
      </c>
      <c r="P2107" s="116">
        <v>0</v>
      </c>
      <c r="Q2107" s="27" t="str">
        <f t="shared" si="433"/>
        <v>Registered</v>
      </c>
      <c r="R2107" s="94">
        <f t="shared" si="434"/>
        <v>0.7</v>
      </c>
      <c r="S2107" s="95"/>
      <c r="T2107" s="117">
        <f t="shared" si="435"/>
        <v>110895</v>
      </c>
      <c r="U2107" s="117">
        <f t="shared" si="436"/>
        <v>0</v>
      </c>
    </row>
    <row r="2108" spans="1:21" x14ac:dyDescent="0.3">
      <c r="A2108" s="114">
        <v>995</v>
      </c>
      <c r="B2108" s="114" t="s">
        <v>1759</v>
      </c>
      <c r="C2108" s="114" t="s">
        <v>2294</v>
      </c>
      <c r="D2108" s="114" t="s">
        <v>4577</v>
      </c>
      <c r="E2108" s="114" t="s">
        <v>4578</v>
      </c>
      <c r="F2108" s="115">
        <v>45716</v>
      </c>
      <c r="G2108" s="114" t="s">
        <v>4451</v>
      </c>
      <c r="H2108" s="116">
        <v>2217900</v>
      </c>
      <c r="I2108" s="116">
        <v>1552530</v>
      </c>
      <c r="J2108" s="116">
        <v>1441635</v>
      </c>
      <c r="K2108" s="116">
        <v>110895</v>
      </c>
      <c r="L2108" s="116">
        <v>110895</v>
      </c>
      <c r="M2108" s="116">
        <v>0</v>
      </c>
      <c r="N2108" s="116">
        <v>0</v>
      </c>
      <c r="O2108" s="116">
        <v>0</v>
      </c>
      <c r="P2108" s="116">
        <v>0</v>
      </c>
      <c r="Q2108" s="27" t="str">
        <f t="shared" si="433"/>
        <v>Registered</v>
      </c>
      <c r="R2108" s="94">
        <f t="shared" si="434"/>
        <v>0.7</v>
      </c>
      <c r="S2108" s="95"/>
      <c r="T2108" s="117">
        <f t="shared" si="435"/>
        <v>110895</v>
      </c>
      <c r="U2108" s="117">
        <f t="shared" si="436"/>
        <v>0</v>
      </c>
    </row>
    <row r="2109" spans="1:21" x14ac:dyDescent="0.3">
      <c r="A2109" s="114">
        <v>996</v>
      </c>
      <c r="B2109" s="114" t="s">
        <v>1759</v>
      </c>
      <c r="C2109" s="114" t="s">
        <v>2294</v>
      </c>
      <c r="D2109" s="114" t="s">
        <v>4579</v>
      </c>
      <c r="E2109" s="114" t="s">
        <v>4580</v>
      </c>
      <c r="F2109" s="115">
        <v>45716</v>
      </c>
      <c r="G2109" s="114" t="s">
        <v>4048</v>
      </c>
      <c r="H2109" s="116">
        <v>2217900</v>
      </c>
      <c r="I2109" s="116">
        <v>1552530</v>
      </c>
      <c r="J2109" s="116">
        <v>1441635</v>
      </c>
      <c r="K2109" s="116">
        <v>110895</v>
      </c>
      <c r="L2109" s="116">
        <v>110895</v>
      </c>
      <c r="M2109" s="116">
        <v>0</v>
      </c>
      <c r="N2109" s="116">
        <v>0</v>
      </c>
      <c r="O2109" s="116">
        <v>0</v>
      </c>
      <c r="P2109" s="116">
        <v>0</v>
      </c>
      <c r="Q2109" s="27" t="str">
        <f t="shared" si="433"/>
        <v>Registered</v>
      </c>
      <c r="R2109" s="94">
        <f t="shared" si="434"/>
        <v>0.7</v>
      </c>
      <c r="S2109" s="95"/>
      <c r="T2109" s="117">
        <f t="shared" si="435"/>
        <v>110895</v>
      </c>
      <c r="U2109" s="117">
        <f t="shared" si="436"/>
        <v>0</v>
      </c>
    </row>
    <row r="2110" spans="1:21" x14ac:dyDescent="0.3">
      <c r="A2110" s="114">
        <v>997</v>
      </c>
      <c r="B2110" s="114" t="s">
        <v>1759</v>
      </c>
      <c r="C2110" s="114" t="s">
        <v>2294</v>
      </c>
      <c r="D2110" s="114" t="s">
        <v>2360</v>
      </c>
      <c r="E2110" s="114" t="s">
        <v>2361</v>
      </c>
      <c r="F2110" s="115">
        <v>46106</v>
      </c>
      <c r="G2110" s="114" t="s">
        <v>1847</v>
      </c>
      <c r="H2110" s="116">
        <v>2217900</v>
      </c>
      <c r="I2110" s="116">
        <v>1552530</v>
      </c>
      <c r="J2110" s="116">
        <v>1441635</v>
      </c>
      <c r="K2110" s="116">
        <v>110895</v>
      </c>
      <c r="L2110" s="116">
        <v>110895</v>
      </c>
      <c r="M2110" s="116">
        <v>0</v>
      </c>
      <c r="N2110" s="116">
        <v>0</v>
      </c>
      <c r="O2110" s="116">
        <v>0</v>
      </c>
      <c r="P2110" s="116">
        <v>0</v>
      </c>
      <c r="Q2110" s="27" t="str">
        <f t="shared" si="433"/>
        <v>Registered</v>
      </c>
      <c r="R2110" s="94">
        <f t="shared" si="434"/>
        <v>0.7</v>
      </c>
      <c r="S2110" s="95"/>
      <c r="T2110" s="117">
        <f t="shared" si="435"/>
        <v>110895</v>
      </c>
      <c r="U2110" s="117">
        <f t="shared" si="436"/>
        <v>0</v>
      </c>
    </row>
    <row r="2111" spans="1:21" x14ac:dyDescent="0.3">
      <c r="A2111" s="114">
        <v>998</v>
      </c>
      <c r="B2111" s="114" t="s">
        <v>1759</v>
      </c>
      <c r="C2111" s="114" t="s">
        <v>2294</v>
      </c>
      <c r="D2111" s="114" t="s">
        <v>4581</v>
      </c>
      <c r="E2111" s="114" t="s">
        <v>4582</v>
      </c>
      <c r="F2111" s="115">
        <v>45716</v>
      </c>
      <c r="G2111" s="114" t="s">
        <v>4291</v>
      </c>
      <c r="H2111" s="116">
        <v>2217900</v>
      </c>
      <c r="I2111" s="116">
        <v>1552530</v>
      </c>
      <c r="J2111" s="116">
        <v>1441635</v>
      </c>
      <c r="K2111" s="116">
        <v>110895</v>
      </c>
      <c r="L2111" s="116">
        <v>110895</v>
      </c>
      <c r="M2111" s="116">
        <v>0</v>
      </c>
      <c r="N2111" s="116">
        <v>0</v>
      </c>
      <c r="O2111" s="116">
        <v>0</v>
      </c>
      <c r="P2111" s="116">
        <v>0</v>
      </c>
      <c r="Q2111" s="27" t="str">
        <f t="shared" si="433"/>
        <v>Registered</v>
      </c>
      <c r="R2111" s="94">
        <f t="shared" si="434"/>
        <v>0.7</v>
      </c>
      <c r="S2111" s="95"/>
      <c r="T2111" s="117">
        <f t="shared" si="435"/>
        <v>110895</v>
      </c>
      <c r="U2111" s="117">
        <f t="shared" si="436"/>
        <v>0</v>
      </c>
    </row>
    <row r="2112" spans="1:21" x14ac:dyDescent="0.3">
      <c r="A2112" s="114">
        <v>999</v>
      </c>
      <c r="B2112" s="114" t="s">
        <v>1759</v>
      </c>
      <c r="C2112" s="114" t="s">
        <v>2294</v>
      </c>
      <c r="D2112" s="114" t="s">
        <v>4583</v>
      </c>
      <c r="E2112" s="114" t="s">
        <v>4584</v>
      </c>
      <c r="F2112" s="115">
        <v>45716</v>
      </c>
      <c r="G2112" s="114" t="s">
        <v>4446</v>
      </c>
      <c r="H2112" s="116">
        <v>2217900</v>
      </c>
      <c r="I2112" s="116">
        <v>1552530</v>
      </c>
      <c r="J2112" s="116">
        <v>1441635</v>
      </c>
      <c r="K2112" s="116">
        <v>110895</v>
      </c>
      <c r="L2112" s="116">
        <v>110895</v>
      </c>
      <c r="M2112" s="116">
        <v>0</v>
      </c>
      <c r="N2112" s="116">
        <v>0</v>
      </c>
      <c r="O2112" s="116">
        <v>0</v>
      </c>
      <c r="P2112" s="116">
        <v>0</v>
      </c>
      <c r="Q2112" s="27" t="str">
        <f t="shared" si="433"/>
        <v>Registered</v>
      </c>
      <c r="R2112" s="94">
        <f t="shared" si="434"/>
        <v>0.7</v>
      </c>
      <c r="S2112" s="95"/>
      <c r="T2112" s="117">
        <f t="shared" si="435"/>
        <v>110895</v>
      </c>
      <c r="U2112" s="117">
        <f t="shared" si="436"/>
        <v>0</v>
      </c>
    </row>
    <row r="2113" spans="1:21" x14ac:dyDescent="0.3">
      <c r="A2113" s="114">
        <v>1000</v>
      </c>
      <c r="B2113" s="114" t="s">
        <v>1759</v>
      </c>
      <c r="C2113" s="114" t="s">
        <v>2294</v>
      </c>
      <c r="D2113" s="114" t="s">
        <v>4585</v>
      </c>
      <c r="E2113" s="114" t="s">
        <v>4586</v>
      </c>
      <c r="F2113" s="115">
        <v>45716</v>
      </c>
      <c r="G2113" s="114" t="s">
        <v>4446</v>
      </c>
      <c r="H2113" s="116">
        <v>2217900</v>
      </c>
      <c r="I2113" s="116">
        <v>1552530</v>
      </c>
      <c r="J2113" s="116">
        <v>1441635</v>
      </c>
      <c r="K2113" s="116">
        <v>110895</v>
      </c>
      <c r="L2113" s="116">
        <v>110895</v>
      </c>
      <c r="M2113" s="116">
        <v>0</v>
      </c>
      <c r="N2113" s="116">
        <v>0</v>
      </c>
      <c r="O2113" s="116">
        <v>0</v>
      </c>
      <c r="P2113" s="116">
        <v>0</v>
      </c>
      <c r="Q2113" s="27" t="str">
        <f t="shared" si="433"/>
        <v>Registered</v>
      </c>
      <c r="R2113" s="94">
        <f t="shared" si="434"/>
        <v>0.7</v>
      </c>
      <c r="S2113" s="95"/>
      <c r="T2113" s="117">
        <f t="shared" si="435"/>
        <v>110895</v>
      </c>
      <c r="U2113" s="117">
        <f t="shared" si="436"/>
        <v>0</v>
      </c>
    </row>
    <row r="2114" spans="1:21" x14ac:dyDescent="0.3">
      <c r="A2114" s="114">
        <v>1001</v>
      </c>
      <c r="B2114" s="114" t="s">
        <v>1759</v>
      </c>
      <c r="C2114" s="114" t="s">
        <v>2294</v>
      </c>
      <c r="D2114" s="114" t="s">
        <v>4587</v>
      </c>
      <c r="E2114" s="114" t="s">
        <v>4588</v>
      </c>
      <c r="F2114" s="115">
        <v>45716</v>
      </c>
      <c r="G2114" s="114" t="s">
        <v>4302</v>
      </c>
      <c r="H2114" s="116">
        <v>2217900</v>
      </c>
      <c r="I2114" s="116">
        <v>1552530</v>
      </c>
      <c r="J2114" s="116">
        <v>1441635</v>
      </c>
      <c r="K2114" s="116">
        <v>110895</v>
      </c>
      <c r="L2114" s="116">
        <v>110895</v>
      </c>
      <c r="M2114" s="116">
        <v>0</v>
      </c>
      <c r="N2114" s="116">
        <v>0</v>
      </c>
      <c r="O2114" s="116">
        <v>0</v>
      </c>
      <c r="P2114" s="116">
        <v>0</v>
      </c>
      <c r="Q2114" s="27" t="str">
        <f t="shared" ref="Q2114:Q2177" si="437">IF(G2114="01 Jan 1900","Unregistered","Registered")</f>
        <v>Registered</v>
      </c>
      <c r="R2114" s="94">
        <f t="shared" si="434"/>
        <v>0.7</v>
      </c>
      <c r="S2114" s="95"/>
      <c r="T2114" s="117">
        <f t="shared" si="435"/>
        <v>110895</v>
      </c>
      <c r="U2114" s="117">
        <f t="shared" si="436"/>
        <v>0</v>
      </c>
    </row>
    <row r="2115" spans="1:21" x14ac:dyDescent="0.3">
      <c r="A2115" s="114">
        <v>1002</v>
      </c>
      <c r="B2115" s="114" t="s">
        <v>1759</v>
      </c>
      <c r="C2115" s="114" t="s">
        <v>2294</v>
      </c>
      <c r="D2115" s="114" t="s">
        <v>4589</v>
      </c>
      <c r="E2115" s="114" t="s">
        <v>4590</v>
      </c>
      <c r="F2115" s="115">
        <v>45716</v>
      </c>
      <c r="G2115" s="114" t="s">
        <v>4302</v>
      </c>
      <c r="H2115" s="116">
        <v>2217900</v>
      </c>
      <c r="I2115" s="116">
        <v>1552530</v>
      </c>
      <c r="J2115" s="116">
        <v>1441635</v>
      </c>
      <c r="K2115" s="116">
        <v>110895</v>
      </c>
      <c r="L2115" s="116">
        <v>110895</v>
      </c>
      <c r="M2115" s="116">
        <v>0</v>
      </c>
      <c r="N2115" s="116">
        <v>0</v>
      </c>
      <c r="O2115" s="116">
        <v>0</v>
      </c>
      <c r="P2115" s="116">
        <v>0</v>
      </c>
      <c r="Q2115" s="27" t="str">
        <f t="shared" si="437"/>
        <v>Registered</v>
      </c>
      <c r="R2115" s="94">
        <f t="shared" si="434"/>
        <v>0.7</v>
      </c>
      <c r="S2115" s="95"/>
      <c r="T2115" s="117">
        <f t="shared" si="435"/>
        <v>110895</v>
      </c>
      <c r="U2115" s="117">
        <f t="shared" si="436"/>
        <v>0</v>
      </c>
    </row>
    <row r="2116" spans="1:21" x14ac:dyDescent="0.3">
      <c r="A2116" s="114">
        <v>1003</v>
      </c>
      <c r="B2116" s="114" t="s">
        <v>1759</v>
      </c>
      <c r="C2116" s="114" t="s">
        <v>2294</v>
      </c>
      <c r="D2116" s="114" t="s">
        <v>4591</v>
      </c>
      <c r="E2116" s="114" t="s">
        <v>4592</v>
      </c>
      <c r="F2116" s="115">
        <v>45716</v>
      </c>
      <c r="G2116" s="114" t="s">
        <v>4330</v>
      </c>
      <c r="H2116" s="116">
        <v>2217900</v>
      </c>
      <c r="I2116" s="116">
        <v>1552530</v>
      </c>
      <c r="J2116" s="116">
        <v>1441635</v>
      </c>
      <c r="K2116" s="116">
        <v>110895</v>
      </c>
      <c r="L2116" s="116">
        <v>110895</v>
      </c>
      <c r="M2116" s="116">
        <v>0</v>
      </c>
      <c r="N2116" s="116">
        <v>0</v>
      </c>
      <c r="O2116" s="116">
        <v>0</v>
      </c>
      <c r="P2116" s="116">
        <v>0</v>
      </c>
      <c r="Q2116" s="27" t="str">
        <f t="shared" si="437"/>
        <v>Registered</v>
      </c>
      <c r="R2116" s="94">
        <f t="shared" ref="R2116:R2179" si="438">(I2116/H2116)</f>
        <v>0.7</v>
      </c>
      <c r="S2116" s="95"/>
      <c r="T2116" s="117">
        <f t="shared" si="435"/>
        <v>110895</v>
      </c>
      <c r="U2116" s="117">
        <f t="shared" si="436"/>
        <v>0</v>
      </c>
    </row>
    <row r="2117" spans="1:21" x14ac:dyDescent="0.3">
      <c r="A2117" s="114">
        <v>1004</v>
      </c>
      <c r="B2117" s="114" t="s">
        <v>1759</v>
      </c>
      <c r="C2117" s="114" t="s">
        <v>2294</v>
      </c>
      <c r="D2117" s="114" t="s">
        <v>4593</v>
      </c>
      <c r="E2117" s="114" t="s">
        <v>4594</v>
      </c>
      <c r="F2117" s="115">
        <v>45716</v>
      </c>
      <c r="G2117" s="114" t="s">
        <v>4048</v>
      </c>
      <c r="H2117" s="116">
        <v>2217900</v>
      </c>
      <c r="I2117" s="116">
        <v>1552530</v>
      </c>
      <c r="J2117" s="116">
        <v>1441635</v>
      </c>
      <c r="K2117" s="116">
        <v>110895</v>
      </c>
      <c r="L2117" s="116">
        <v>110895</v>
      </c>
      <c r="M2117" s="116">
        <v>0</v>
      </c>
      <c r="N2117" s="116">
        <v>0</v>
      </c>
      <c r="O2117" s="116">
        <v>0</v>
      </c>
      <c r="P2117" s="116">
        <v>0</v>
      </c>
      <c r="Q2117" s="27" t="str">
        <f t="shared" si="437"/>
        <v>Registered</v>
      </c>
      <c r="R2117" s="94">
        <f t="shared" si="438"/>
        <v>0.7</v>
      </c>
      <c r="S2117" s="95"/>
      <c r="T2117" s="117">
        <f t="shared" si="435"/>
        <v>110895</v>
      </c>
      <c r="U2117" s="117">
        <f t="shared" si="436"/>
        <v>0</v>
      </c>
    </row>
    <row r="2118" spans="1:21" x14ac:dyDescent="0.3">
      <c r="A2118" s="114">
        <v>1005</v>
      </c>
      <c r="B2118" s="114" t="s">
        <v>1759</v>
      </c>
      <c r="C2118" s="114" t="s">
        <v>2294</v>
      </c>
      <c r="D2118" s="114" t="s">
        <v>4595</v>
      </c>
      <c r="E2118" s="114" t="s">
        <v>4596</v>
      </c>
      <c r="F2118" s="115">
        <v>45716</v>
      </c>
      <c r="G2118" s="114" t="s">
        <v>4291</v>
      </c>
      <c r="H2118" s="116">
        <v>2217900</v>
      </c>
      <c r="I2118" s="116">
        <v>1552530</v>
      </c>
      <c r="J2118" s="116">
        <v>1441635</v>
      </c>
      <c r="K2118" s="116">
        <v>110895</v>
      </c>
      <c r="L2118" s="116">
        <v>110895</v>
      </c>
      <c r="M2118" s="116">
        <v>0</v>
      </c>
      <c r="N2118" s="116">
        <v>0</v>
      </c>
      <c r="O2118" s="116">
        <v>0</v>
      </c>
      <c r="P2118" s="116">
        <v>0</v>
      </c>
      <c r="Q2118" s="27" t="str">
        <f t="shared" si="437"/>
        <v>Registered</v>
      </c>
      <c r="R2118" s="94">
        <f t="shared" si="438"/>
        <v>0.7</v>
      </c>
      <c r="S2118" s="95"/>
      <c r="T2118" s="117">
        <f t="shared" si="435"/>
        <v>110895</v>
      </c>
      <c r="U2118" s="117">
        <f t="shared" si="436"/>
        <v>0</v>
      </c>
    </row>
    <row r="2119" spans="1:21" x14ac:dyDescent="0.3">
      <c r="A2119" s="114">
        <v>1006</v>
      </c>
      <c r="B2119" s="114" t="s">
        <v>1759</v>
      </c>
      <c r="C2119" s="114" t="s">
        <v>2294</v>
      </c>
      <c r="D2119" s="114" t="s">
        <v>4597</v>
      </c>
      <c r="E2119" s="114" t="s">
        <v>4598</v>
      </c>
      <c r="F2119" s="115">
        <v>45716</v>
      </c>
      <c r="G2119" s="114" t="s">
        <v>4294</v>
      </c>
      <c r="H2119" s="116">
        <v>2217900</v>
      </c>
      <c r="I2119" s="116">
        <v>1552530</v>
      </c>
      <c r="J2119" s="116">
        <v>1441635</v>
      </c>
      <c r="K2119" s="116">
        <v>110895</v>
      </c>
      <c r="L2119" s="116">
        <v>110895</v>
      </c>
      <c r="M2119" s="116">
        <v>0</v>
      </c>
      <c r="N2119" s="116">
        <v>0</v>
      </c>
      <c r="O2119" s="116">
        <v>0</v>
      </c>
      <c r="P2119" s="116">
        <v>0</v>
      </c>
      <c r="Q2119" s="27" t="str">
        <f t="shared" si="437"/>
        <v>Registered</v>
      </c>
      <c r="R2119" s="94">
        <f t="shared" si="438"/>
        <v>0.7</v>
      </c>
      <c r="S2119" s="95"/>
      <c r="T2119" s="117">
        <f t="shared" si="435"/>
        <v>110895</v>
      </c>
      <c r="U2119" s="117">
        <f t="shared" si="436"/>
        <v>0</v>
      </c>
    </row>
    <row r="2120" spans="1:21" x14ac:dyDescent="0.3">
      <c r="A2120" s="114">
        <v>1007</v>
      </c>
      <c r="B2120" s="114" t="s">
        <v>1759</v>
      </c>
      <c r="C2120" s="114" t="s">
        <v>2294</v>
      </c>
      <c r="D2120" s="114" t="s">
        <v>4599</v>
      </c>
      <c r="E2120" s="114" t="s">
        <v>4600</v>
      </c>
      <c r="F2120" s="115">
        <v>45716</v>
      </c>
      <c r="G2120" s="114" t="s">
        <v>4456</v>
      </c>
      <c r="H2120" s="116">
        <v>2217900</v>
      </c>
      <c r="I2120" s="116">
        <v>1552530</v>
      </c>
      <c r="J2120" s="116">
        <v>1441635</v>
      </c>
      <c r="K2120" s="116">
        <v>110895</v>
      </c>
      <c r="L2120" s="116">
        <v>110895</v>
      </c>
      <c r="M2120" s="116">
        <v>0</v>
      </c>
      <c r="N2120" s="116">
        <v>0</v>
      </c>
      <c r="O2120" s="116">
        <v>0</v>
      </c>
      <c r="P2120" s="116">
        <v>0</v>
      </c>
      <c r="Q2120" s="27" t="str">
        <f t="shared" si="437"/>
        <v>Registered</v>
      </c>
      <c r="R2120" s="94">
        <f t="shared" si="438"/>
        <v>0.7</v>
      </c>
      <c r="S2120" s="95"/>
      <c r="T2120" s="117">
        <f t="shared" si="435"/>
        <v>110895</v>
      </c>
      <c r="U2120" s="117">
        <f t="shared" si="436"/>
        <v>0</v>
      </c>
    </row>
    <row r="2121" spans="1:21" x14ac:dyDescent="0.3">
      <c r="A2121" s="114">
        <v>1008</v>
      </c>
      <c r="B2121" s="114" t="s">
        <v>1759</v>
      </c>
      <c r="C2121" s="114" t="s">
        <v>2294</v>
      </c>
      <c r="D2121" s="114" t="s">
        <v>4601</v>
      </c>
      <c r="E2121" s="114" t="s">
        <v>4602</v>
      </c>
      <c r="F2121" s="115">
        <v>45784</v>
      </c>
      <c r="G2121" s="114" t="s">
        <v>4525</v>
      </c>
      <c r="H2121" s="116">
        <v>2217900</v>
      </c>
      <c r="I2121" s="116">
        <v>1552530</v>
      </c>
      <c r="J2121" s="116">
        <v>1441635</v>
      </c>
      <c r="K2121" s="116">
        <v>110895</v>
      </c>
      <c r="L2121" s="116">
        <v>110895</v>
      </c>
      <c r="M2121" s="116">
        <v>0</v>
      </c>
      <c r="N2121" s="116">
        <v>0</v>
      </c>
      <c r="O2121" s="116">
        <v>0</v>
      </c>
      <c r="P2121" s="116">
        <v>0</v>
      </c>
      <c r="Q2121" s="27" t="str">
        <f t="shared" si="437"/>
        <v>Registered</v>
      </c>
      <c r="R2121" s="94">
        <f t="shared" si="438"/>
        <v>0.7</v>
      </c>
      <c r="S2121" s="95"/>
      <c r="T2121" s="117">
        <f t="shared" si="435"/>
        <v>110895</v>
      </c>
      <c r="U2121" s="117">
        <f t="shared" si="436"/>
        <v>0</v>
      </c>
    </row>
    <row r="2122" spans="1:21" x14ac:dyDescent="0.3">
      <c r="A2122" s="114">
        <v>1009</v>
      </c>
      <c r="B2122" s="114" t="s">
        <v>1759</v>
      </c>
      <c r="C2122" s="114" t="s">
        <v>2294</v>
      </c>
      <c r="D2122" s="114" t="s">
        <v>4603</v>
      </c>
      <c r="E2122" s="114" t="s">
        <v>4604</v>
      </c>
      <c r="F2122" s="115">
        <v>45716</v>
      </c>
      <c r="G2122" s="114" t="s">
        <v>3829</v>
      </c>
      <c r="H2122" s="116">
        <v>2217900</v>
      </c>
      <c r="I2122" s="116">
        <v>1552530</v>
      </c>
      <c r="J2122" s="116">
        <v>1441635</v>
      </c>
      <c r="K2122" s="116">
        <v>110895</v>
      </c>
      <c r="L2122" s="116">
        <v>110895</v>
      </c>
      <c r="M2122" s="116">
        <v>0</v>
      </c>
      <c r="N2122" s="116">
        <v>0</v>
      </c>
      <c r="O2122" s="116">
        <v>0</v>
      </c>
      <c r="P2122" s="116">
        <v>0</v>
      </c>
      <c r="Q2122" s="27" t="str">
        <f t="shared" si="437"/>
        <v>Registered</v>
      </c>
      <c r="R2122" s="94">
        <f t="shared" si="438"/>
        <v>0.7</v>
      </c>
      <c r="S2122" s="95"/>
      <c r="T2122" s="117">
        <f t="shared" si="435"/>
        <v>110895</v>
      </c>
      <c r="U2122" s="117">
        <f t="shared" si="436"/>
        <v>0</v>
      </c>
    </row>
    <row r="2123" spans="1:21" x14ac:dyDescent="0.3">
      <c r="A2123" s="114">
        <v>1010</v>
      </c>
      <c r="B2123" s="114" t="s">
        <v>1759</v>
      </c>
      <c r="C2123" s="114" t="s">
        <v>2294</v>
      </c>
      <c r="D2123" s="114" t="s">
        <v>4605</v>
      </c>
      <c r="E2123" s="114" t="s">
        <v>4606</v>
      </c>
      <c r="F2123" s="115">
        <v>45716</v>
      </c>
      <c r="G2123" s="114" t="s">
        <v>3452</v>
      </c>
      <c r="H2123" s="116">
        <v>2217900</v>
      </c>
      <c r="I2123" s="116">
        <v>1552530</v>
      </c>
      <c r="J2123" s="116">
        <v>1441635</v>
      </c>
      <c r="K2123" s="116">
        <v>110895</v>
      </c>
      <c r="L2123" s="116">
        <v>110895</v>
      </c>
      <c r="M2123" s="116">
        <v>0</v>
      </c>
      <c r="N2123" s="116">
        <v>0</v>
      </c>
      <c r="O2123" s="116">
        <v>0</v>
      </c>
      <c r="P2123" s="116">
        <v>0</v>
      </c>
      <c r="Q2123" s="27" t="str">
        <f t="shared" si="437"/>
        <v>Registered</v>
      </c>
      <c r="R2123" s="94">
        <f t="shared" si="438"/>
        <v>0.7</v>
      </c>
      <c r="S2123" s="95"/>
      <c r="T2123" s="117">
        <f t="shared" si="435"/>
        <v>110895</v>
      </c>
      <c r="U2123" s="117">
        <f t="shared" si="436"/>
        <v>0</v>
      </c>
    </row>
    <row r="2124" spans="1:21" x14ac:dyDescent="0.3">
      <c r="A2124" s="114">
        <v>1011</v>
      </c>
      <c r="B2124" s="114" t="s">
        <v>1759</v>
      </c>
      <c r="C2124" s="114" t="s">
        <v>2294</v>
      </c>
      <c r="D2124" s="114" t="s">
        <v>4607</v>
      </c>
      <c r="E2124" s="114" t="s">
        <v>4608</v>
      </c>
      <c r="F2124" s="115">
        <v>45794</v>
      </c>
      <c r="G2124" s="114" t="s">
        <v>2743</v>
      </c>
      <c r="H2124" s="116">
        <v>2217900</v>
      </c>
      <c r="I2124" s="116">
        <v>1552530</v>
      </c>
      <c r="J2124" s="116">
        <v>1441635</v>
      </c>
      <c r="K2124" s="116">
        <v>110895</v>
      </c>
      <c r="L2124" s="116">
        <v>110895</v>
      </c>
      <c r="M2124" s="116">
        <v>0</v>
      </c>
      <c r="N2124" s="116">
        <v>0</v>
      </c>
      <c r="O2124" s="116">
        <v>0</v>
      </c>
      <c r="P2124" s="116">
        <v>0</v>
      </c>
      <c r="Q2124" s="27" t="str">
        <f t="shared" si="437"/>
        <v>Registered</v>
      </c>
      <c r="R2124" s="94">
        <f t="shared" si="438"/>
        <v>0.7</v>
      </c>
      <c r="S2124" s="95"/>
      <c r="T2124" s="117">
        <f t="shared" si="435"/>
        <v>110895</v>
      </c>
      <c r="U2124" s="117">
        <f t="shared" si="436"/>
        <v>0</v>
      </c>
    </row>
    <row r="2125" spans="1:21" x14ac:dyDescent="0.3">
      <c r="A2125" s="114">
        <v>1012</v>
      </c>
      <c r="B2125" s="114" t="s">
        <v>1759</v>
      </c>
      <c r="C2125" s="114" t="s">
        <v>2294</v>
      </c>
      <c r="D2125" s="114" t="s">
        <v>4609</v>
      </c>
      <c r="E2125" s="114" t="s">
        <v>4610</v>
      </c>
      <c r="F2125" s="115">
        <v>45716</v>
      </c>
      <c r="G2125" s="114" t="s">
        <v>4302</v>
      </c>
      <c r="H2125" s="116">
        <v>2217900</v>
      </c>
      <c r="I2125" s="116">
        <v>1552530</v>
      </c>
      <c r="J2125" s="116">
        <v>1441635</v>
      </c>
      <c r="K2125" s="116">
        <v>110895</v>
      </c>
      <c r="L2125" s="116">
        <v>110895</v>
      </c>
      <c r="M2125" s="116">
        <v>0</v>
      </c>
      <c r="N2125" s="116">
        <v>0</v>
      </c>
      <c r="O2125" s="116">
        <v>0</v>
      </c>
      <c r="P2125" s="116">
        <v>0</v>
      </c>
      <c r="Q2125" s="27" t="str">
        <f t="shared" si="437"/>
        <v>Registered</v>
      </c>
      <c r="R2125" s="94">
        <f t="shared" si="438"/>
        <v>0.7</v>
      </c>
      <c r="S2125" s="95"/>
      <c r="T2125" s="117">
        <f t="shared" si="435"/>
        <v>110895</v>
      </c>
      <c r="U2125" s="117">
        <f t="shared" si="436"/>
        <v>0</v>
      </c>
    </row>
    <row r="2126" spans="1:21" x14ac:dyDescent="0.3">
      <c r="A2126" s="114">
        <v>1013</v>
      </c>
      <c r="B2126" s="114" t="s">
        <v>1759</v>
      </c>
      <c r="C2126" s="114" t="s">
        <v>2294</v>
      </c>
      <c r="D2126" s="114" t="s">
        <v>4611</v>
      </c>
      <c r="E2126" s="114" t="s">
        <v>4612</v>
      </c>
      <c r="F2126" s="115">
        <v>45716</v>
      </c>
      <c r="G2126" s="114" t="s">
        <v>4302</v>
      </c>
      <c r="H2126" s="116">
        <v>2217900</v>
      </c>
      <c r="I2126" s="116">
        <v>1552530</v>
      </c>
      <c r="J2126" s="116">
        <v>1441635</v>
      </c>
      <c r="K2126" s="116">
        <v>110895</v>
      </c>
      <c r="L2126" s="116">
        <v>110895</v>
      </c>
      <c r="M2126" s="116">
        <v>0</v>
      </c>
      <c r="N2126" s="116">
        <v>0</v>
      </c>
      <c r="O2126" s="116">
        <v>0</v>
      </c>
      <c r="P2126" s="116">
        <v>0</v>
      </c>
      <c r="Q2126" s="27" t="str">
        <f t="shared" si="437"/>
        <v>Registered</v>
      </c>
      <c r="R2126" s="94">
        <f t="shared" si="438"/>
        <v>0.7</v>
      </c>
      <c r="S2126" s="95"/>
      <c r="T2126" s="117">
        <f t="shared" si="435"/>
        <v>110895</v>
      </c>
      <c r="U2126" s="117">
        <f t="shared" si="436"/>
        <v>0</v>
      </c>
    </row>
    <row r="2127" spans="1:21" x14ac:dyDescent="0.3">
      <c r="A2127" s="114">
        <v>1014</v>
      </c>
      <c r="B2127" s="114" t="s">
        <v>1759</v>
      </c>
      <c r="C2127" s="114" t="s">
        <v>2294</v>
      </c>
      <c r="D2127" s="114" t="s">
        <v>4613</v>
      </c>
      <c r="E2127" s="114" t="s">
        <v>4614</v>
      </c>
      <c r="F2127" s="115">
        <v>45716</v>
      </c>
      <c r="G2127" s="114" t="s">
        <v>4330</v>
      </c>
      <c r="H2127" s="116">
        <v>2217900</v>
      </c>
      <c r="I2127" s="116">
        <v>1552530</v>
      </c>
      <c r="J2127" s="116">
        <v>1441635</v>
      </c>
      <c r="K2127" s="116">
        <v>110895</v>
      </c>
      <c r="L2127" s="116">
        <v>110895</v>
      </c>
      <c r="M2127" s="116">
        <v>0</v>
      </c>
      <c r="N2127" s="116">
        <v>0</v>
      </c>
      <c r="O2127" s="116">
        <v>0</v>
      </c>
      <c r="P2127" s="116">
        <v>0</v>
      </c>
      <c r="Q2127" s="27" t="str">
        <f t="shared" si="437"/>
        <v>Registered</v>
      </c>
      <c r="R2127" s="94">
        <f t="shared" si="438"/>
        <v>0.7</v>
      </c>
      <c r="S2127" s="95"/>
      <c r="T2127" s="117">
        <f t="shared" si="435"/>
        <v>110895</v>
      </c>
      <c r="U2127" s="117">
        <f t="shared" si="436"/>
        <v>0</v>
      </c>
    </row>
    <row r="2128" spans="1:21" x14ac:dyDescent="0.3">
      <c r="A2128" s="114">
        <v>1015</v>
      </c>
      <c r="B2128" s="114" t="s">
        <v>1759</v>
      </c>
      <c r="C2128" s="114" t="s">
        <v>2294</v>
      </c>
      <c r="D2128" s="114" t="s">
        <v>4615</v>
      </c>
      <c r="E2128" s="114" t="s">
        <v>4616</v>
      </c>
      <c r="F2128" s="115">
        <v>45716</v>
      </c>
      <c r="G2128" s="114" t="s">
        <v>4330</v>
      </c>
      <c r="H2128" s="116">
        <v>2217900</v>
      </c>
      <c r="I2128" s="116">
        <v>1552530</v>
      </c>
      <c r="J2128" s="116">
        <v>1441635</v>
      </c>
      <c r="K2128" s="116">
        <v>110895</v>
      </c>
      <c r="L2128" s="116">
        <v>110895</v>
      </c>
      <c r="M2128" s="116">
        <v>0</v>
      </c>
      <c r="N2128" s="116">
        <v>0</v>
      </c>
      <c r="O2128" s="116">
        <v>0</v>
      </c>
      <c r="P2128" s="116">
        <v>0</v>
      </c>
      <c r="Q2128" s="27" t="str">
        <f t="shared" si="437"/>
        <v>Registered</v>
      </c>
      <c r="R2128" s="94">
        <f t="shared" si="438"/>
        <v>0.7</v>
      </c>
      <c r="S2128" s="95"/>
      <c r="T2128" s="117">
        <f t="shared" si="435"/>
        <v>110895</v>
      </c>
      <c r="U2128" s="117">
        <f t="shared" si="436"/>
        <v>0</v>
      </c>
    </row>
    <row r="2129" spans="1:21" x14ac:dyDescent="0.3">
      <c r="A2129" s="114">
        <v>1016</v>
      </c>
      <c r="B2129" s="114" t="s">
        <v>1759</v>
      </c>
      <c r="C2129" s="114" t="s">
        <v>2294</v>
      </c>
      <c r="D2129" s="114" t="s">
        <v>4617</v>
      </c>
      <c r="E2129" s="114" t="s">
        <v>4618</v>
      </c>
      <c r="F2129" s="115">
        <v>45716</v>
      </c>
      <c r="G2129" s="114" t="s">
        <v>4291</v>
      </c>
      <c r="H2129" s="116">
        <v>2217900</v>
      </c>
      <c r="I2129" s="116">
        <v>1552530</v>
      </c>
      <c r="J2129" s="116">
        <v>1441635</v>
      </c>
      <c r="K2129" s="116">
        <v>110895</v>
      </c>
      <c r="L2129" s="116">
        <v>110895</v>
      </c>
      <c r="M2129" s="116">
        <v>0</v>
      </c>
      <c r="N2129" s="116">
        <v>0</v>
      </c>
      <c r="O2129" s="116">
        <v>0</v>
      </c>
      <c r="P2129" s="116">
        <v>0</v>
      </c>
      <c r="Q2129" s="27" t="str">
        <f t="shared" si="437"/>
        <v>Registered</v>
      </c>
      <c r="R2129" s="94">
        <f t="shared" si="438"/>
        <v>0.7</v>
      </c>
      <c r="S2129" s="95"/>
      <c r="T2129" s="117">
        <f t="shared" si="435"/>
        <v>110895</v>
      </c>
      <c r="U2129" s="117">
        <f t="shared" si="436"/>
        <v>0</v>
      </c>
    </row>
    <row r="2130" spans="1:21" x14ac:dyDescent="0.3">
      <c r="A2130" s="114">
        <v>1017</v>
      </c>
      <c r="B2130" s="114" t="s">
        <v>1759</v>
      </c>
      <c r="C2130" s="114" t="s">
        <v>2294</v>
      </c>
      <c r="D2130" s="114" t="s">
        <v>6303</v>
      </c>
      <c r="E2130" s="114" t="s">
        <v>6304</v>
      </c>
      <c r="F2130" s="115">
        <v>45784</v>
      </c>
      <c r="G2130" s="114" t="s">
        <v>3447</v>
      </c>
      <c r="H2130" s="116">
        <v>2217900</v>
      </c>
      <c r="I2130" s="116">
        <v>1552530</v>
      </c>
      <c r="J2130" s="116">
        <v>1441635</v>
      </c>
      <c r="K2130" s="116">
        <v>110895</v>
      </c>
      <c r="L2130" s="116">
        <v>110895</v>
      </c>
      <c r="M2130" s="116">
        <v>0</v>
      </c>
      <c r="N2130" s="116">
        <v>0</v>
      </c>
      <c r="O2130" s="116">
        <v>0</v>
      </c>
      <c r="P2130" s="116">
        <v>0</v>
      </c>
      <c r="Q2130" s="27" t="str">
        <f t="shared" si="437"/>
        <v>Registered</v>
      </c>
      <c r="R2130" s="94">
        <f t="shared" si="438"/>
        <v>0.7</v>
      </c>
      <c r="S2130" s="95"/>
      <c r="T2130" s="117">
        <f t="shared" si="435"/>
        <v>110895</v>
      </c>
      <c r="U2130" s="117">
        <f t="shared" si="436"/>
        <v>0</v>
      </c>
    </row>
    <row r="2131" spans="1:21" x14ac:dyDescent="0.3">
      <c r="A2131" s="114">
        <v>1018</v>
      </c>
      <c r="B2131" s="114" t="s">
        <v>1759</v>
      </c>
      <c r="C2131" s="114" t="s">
        <v>2294</v>
      </c>
      <c r="D2131" s="114" t="s">
        <v>4619</v>
      </c>
      <c r="E2131" s="114" t="s">
        <v>4620</v>
      </c>
      <c r="F2131" s="115">
        <v>45716</v>
      </c>
      <c r="G2131" s="114" t="s">
        <v>4330</v>
      </c>
      <c r="H2131" s="116">
        <v>2217900</v>
      </c>
      <c r="I2131" s="116">
        <v>1552530</v>
      </c>
      <c r="J2131" s="116">
        <v>1441635</v>
      </c>
      <c r="K2131" s="116">
        <v>110895</v>
      </c>
      <c r="L2131" s="116">
        <v>110895</v>
      </c>
      <c r="M2131" s="116">
        <v>0</v>
      </c>
      <c r="N2131" s="116">
        <v>0</v>
      </c>
      <c r="O2131" s="116">
        <v>0</v>
      </c>
      <c r="P2131" s="116">
        <v>0</v>
      </c>
      <c r="Q2131" s="27" t="str">
        <f t="shared" si="437"/>
        <v>Registered</v>
      </c>
      <c r="R2131" s="94">
        <f t="shared" si="438"/>
        <v>0.7</v>
      </c>
      <c r="S2131" s="95"/>
      <c r="T2131" s="117">
        <f t="shared" si="435"/>
        <v>110895</v>
      </c>
      <c r="U2131" s="117">
        <f t="shared" si="436"/>
        <v>0</v>
      </c>
    </row>
    <row r="2132" spans="1:21" x14ac:dyDescent="0.3">
      <c r="A2132" s="114">
        <v>1019</v>
      </c>
      <c r="B2132" s="114" t="s">
        <v>1759</v>
      </c>
      <c r="C2132" s="114" t="s">
        <v>2294</v>
      </c>
      <c r="D2132" s="114" t="s">
        <v>4621</v>
      </c>
      <c r="E2132" s="114" t="s">
        <v>4622</v>
      </c>
      <c r="F2132" s="115">
        <v>45716</v>
      </c>
      <c r="G2132" s="114" t="s">
        <v>3205</v>
      </c>
      <c r="H2132" s="116">
        <v>2217900</v>
      </c>
      <c r="I2132" s="116">
        <v>1552530</v>
      </c>
      <c r="J2132" s="116">
        <v>1441635</v>
      </c>
      <c r="K2132" s="116">
        <v>110895</v>
      </c>
      <c r="L2132" s="116">
        <v>110895</v>
      </c>
      <c r="M2132" s="116">
        <v>0</v>
      </c>
      <c r="N2132" s="116">
        <v>0</v>
      </c>
      <c r="O2132" s="116">
        <v>0</v>
      </c>
      <c r="P2132" s="116">
        <v>0</v>
      </c>
      <c r="Q2132" s="27" t="str">
        <f t="shared" si="437"/>
        <v>Registered</v>
      </c>
      <c r="R2132" s="94">
        <f t="shared" si="438"/>
        <v>0.7</v>
      </c>
      <c r="S2132" s="95"/>
      <c r="T2132" s="117">
        <f t="shared" si="435"/>
        <v>110895</v>
      </c>
      <c r="U2132" s="117">
        <f t="shared" si="436"/>
        <v>0</v>
      </c>
    </row>
    <row r="2133" spans="1:21" x14ac:dyDescent="0.3">
      <c r="A2133" s="114">
        <v>1020</v>
      </c>
      <c r="B2133" s="114" t="s">
        <v>1759</v>
      </c>
      <c r="C2133" s="114" t="s">
        <v>2294</v>
      </c>
      <c r="D2133" s="114" t="s">
        <v>4623</v>
      </c>
      <c r="E2133" s="114" t="s">
        <v>4624</v>
      </c>
      <c r="F2133" s="115">
        <v>45716</v>
      </c>
      <c r="G2133" s="114" t="s">
        <v>4330</v>
      </c>
      <c r="H2133" s="116">
        <v>2217900</v>
      </c>
      <c r="I2133" s="116">
        <v>1552530</v>
      </c>
      <c r="J2133" s="116">
        <v>1441635</v>
      </c>
      <c r="K2133" s="116">
        <v>110895</v>
      </c>
      <c r="L2133" s="116">
        <v>110895</v>
      </c>
      <c r="M2133" s="116">
        <v>0</v>
      </c>
      <c r="N2133" s="116">
        <v>0</v>
      </c>
      <c r="O2133" s="116">
        <v>0</v>
      </c>
      <c r="P2133" s="116">
        <v>0</v>
      </c>
      <c r="Q2133" s="27" t="str">
        <f t="shared" si="437"/>
        <v>Registered</v>
      </c>
      <c r="R2133" s="94">
        <f t="shared" si="438"/>
        <v>0.7</v>
      </c>
      <c r="S2133" s="95"/>
      <c r="T2133" s="117">
        <f t="shared" si="435"/>
        <v>110895</v>
      </c>
      <c r="U2133" s="117">
        <f t="shared" si="436"/>
        <v>0</v>
      </c>
    </row>
    <row r="2134" spans="1:21" x14ac:dyDescent="0.3">
      <c r="A2134" s="114">
        <v>1021</v>
      </c>
      <c r="B2134" s="114" t="s">
        <v>1759</v>
      </c>
      <c r="C2134" s="114" t="s">
        <v>2294</v>
      </c>
      <c r="D2134" s="114" t="s">
        <v>103</v>
      </c>
      <c r="E2134" s="114" t="s">
        <v>104</v>
      </c>
      <c r="F2134" s="115">
        <v>46120</v>
      </c>
      <c r="G2134" s="114" t="s">
        <v>1694</v>
      </c>
      <c r="H2134" s="116">
        <v>2217900</v>
      </c>
      <c r="I2134" s="116">
        <v>1552530</v>
      </c>
      <c r="J2134" s="116">
        <v>1441635</v>
      </c>
      <c r="K2134" s="116">
        <v>110895</v>
      </c>
      <c r="L2134" s="116">
        <v>110895</v>
      </c>
      <c r="M2134" s="116">
        <v>0</v>
      </c>
      <c r="N2134" s="116">
        <v>0</v>
      </c>
      <c r="O2134" s="116">
        <v>0</v>
      </c>
      <c r="P2134" s="116">
        <v>0</v>
      </c>
      <c r="Q2134" s="27" t="str">
        <f t="shared" si="437"/>
        <v>Registered</v>
      </c>
      <c r="R2134" s="94">
        <f t="shared" si="438"/>
        <v>0.7</v>
      </c>
      <c r="S2134" s="95"/>
      <c r="T2134" s="117">
        <f t="shared" si="435"/>
        <v>110895</v>
      </c>
      <c r="U2134" s="117">
        <f t="shared" si="436"/>
        <v>0</v>
      </c>
    </row>
    <row r="2135" spans="1:21" x14ac:dyDescent="0.3">
      <c r="A2135" s="114">
        <v>1022</v>
      </c>
      <c r="B2135" s="114" t="s">
        <v>1759</v>
      </c>
      <c r="C2135" s="114" t="s">
        <v>2294</v>
      </c>
      <c r="D2135" s="114" t="s">
        <v>4625</v>
      </c>
      <c r="E2135" s="114" t="s">
        <v>4626</v>
      </c>
      <c r="F2135" s="115">
        <v>45716</v>
      </c>
      <c r="G2135" s="114" t="s">
        <v>4446</v>
      </c>
      <c r="H2135" s="116">
        <v>2217900</v>
      </c>
      <c r="I2135" s="116">
        <v>1552530</v>
      </c>
      <c r="J2135" s="116">
        <v>1441635</v>
      </c>
      <c r="K2135" s="116">
        <v>110895</v>
      </c>
      <c r="L2135" s="116">
        <v>110895</v>
      </c>
      <c r="M2135" s="116">
        <v>0</v>
      </c>
      <c r="N2135" s="116">
        <v>0</v>
      </c>
      <c r="O2135" s="116">
        <v>0</v>
      </c>
      <c r="P2135" s="116">
        <v>0</v>
      </c>
      <c r="Q2135" s="27" t="str">
        <f t="shared" si="437"/>
        <v>Registered</v>
      </c>
      <c r="R2135" s="94">
        <f t="shared" si="438"/>
        <v>0.7</v>
      </c>
      <c r="S2135" s="95"/>
      <c r="T2135" s="117">
        <f t="shared" si="435"/>
        <v>110895</v>
      </c>
      <c r="U2135" s="117">
        <f t="shared" si="436"/>
        <v>0</v>
      </c>
    </row>
    <row r="2136" spans="1:21" x14ac:dyDescent="0.3">
      <c r="A2136" s="114">
        <v>1023</v>
      </c>
      <c r="B2136" s="114" t="s">
        <v>1759</v>
      </c>
      <c r="C2136" s="114" t="s">
        <v>2294</v>
      </c>
      <c r="D2136" s="114" t="s">
        <v>4627</v>
      </c>
      <c r="E2136" s="114" t="s">
        <v>4628</v>
      </c>
      <c r="F2136" s="115">
        <v>45716</v>
      </c>
      <c r="G2136" s="114" t="s">
        <v>4302</v>
      </c>
      <c r="H2136" s="116">
        <v>2217900</v>
      </c>
      <c r="I2136" s="116">
        <v>1552530</v>
      </c>
      <c r="J2136" s="116">
        <v>1441635</v>
      </c>
      <c r="K2136" s="116">
        <v>110895</v>
      </c>
      <c r="L2136" s="116">
        <v>110895</v>
      </c>
      <c r="M2136" s="116">
        <v>0</v>
      </c>
      <c r="N2136" s="116">
        <v>0</v>
      </c>
      <c r="O2136" s="116">
        <v>0</v>
      </c>
      <c r="P2136" s="116">
        <v>0</v>
      </c>
      <c r="Q2136" s="27" t="str">
        <f t="shared" si="437"/>
        <v>Registered</v>
      </c>
      <c r="R2136" s="94">
        <f t="shared" si="438"/>
        <v>0.7</v>
      </c>
      <c r="S2136" s="95"/>
      <c r="T2136" s="117">
        <f t="shared" si="435"/>
        <v>110895</v>
      </c>
      <c r="U2136" s="117">
        <f t="shared" si="436"/>
        <v>0</v>
      </c>
    </row>
    <row r="2137" spans="1:21" x14ac:dyDescent="0.3">
      <c r="A2137" s="114">
        <v>1024</v>
      </c>
      <c r="B2137" s="114" t="s">
        <v>1759</v>
      </c>
      <c r="C2137" s="114" t="s">
        <v>2294</v>
      </c>
      <c r="D2137" s="114" t="s">
        <v>4631</v>
      </c>
      <c r="E2137" s="114" t="s">
        <v>4632</v>
      </c>
      <c r="F2137" s="115">
        <v>45716</v>
      </c>
      <c r="G2137" s="114" t="s">
        <v>2784</v>
      </c>
      <c r="H2137" s="116">
        <v>2217900</v>
      </c>
      <c r="I2137" s="116">
        <v>1552530</v>
      </c>
      <c r="J2137" s="116">
        <v>1441635</v>
      </c>
      <c r="K2137" s="116">
        <v>110895</v>
      </c>
      <c r="L2137" s="116">
        <v>110895</v>
      </c>
      <c r="M2137" s="116">
        <v>0</v>
      </c>
      <c r="N2137" s="116">
        <v>0</v>
      </c>
      <c r="O2137" s="116">
        <v>0</v>
      </c>
      <c r="P2137" s="116">
        <v>0</v>
      </c>
      <c r="Q2137" s="27" t="str">
        <f t="shared" si="437"/>
        <v>Registered</v>
      </c>
      <c r="R2137" s="94">
        <f t="shared" si="438"/>
        <v>0.7</v>
      </c>
      <c r="S2137" s="95"/>
      <c r="T2137" s="117">
        <f t="shared" si="435"/>
        <v>110895</v>
      </c>
      <c r="U2137" s="117">
        <f t="shared" si="436"/>
        <v>0</v>
      </c>
    </row>
    <row r="2138" spans="1:21" x14ac:dyDescent="0.3">
      <c r="A2138" s="114">
        <v>1025</v>
      </c>
      <c r="B2138" s="114" t="s">
        <v>1759</v>
      </c>
      <c r="C2138" s="114" t="s">
        <v>2294</v>
      </c>
      <c r="D2138" s="114" t="s">
        <v>4633</v>
      </c>
      <c r="E2138" s="114" t="s">
        <v>4634</v>
      </c>
      <c r="F2138" s="115">
        <v>45716</v>
      </c>
      <c r="G2138" s="114" t="s">
        <v>3452</v>
      </c>
      <c r="H2138" s="116">
        <v>2217900</v>
      </c>
      <c r="I2138" s="116">
        <v>1552530</v>
      </c>
      <c r="J2138" s="116">
        <v>1441635</v>
      </c>
      <c r="K2138" s="116">
        <v>110895</v>
      </c>
      <c r="L2138" s="116">
        <v>110895</v>
      </c>
      <c r="M2138" s="116">
        <v>0</v>
      </c>
      <c r="N2138" s="116">
        <v>0</v>
      </c>
      <c r="O2138" s="116">
        <v>0</v>
      </c>
      <c r="P2138" s="116">
        <v>0</v>
      </c>
      <c r="Q2138" s="27" t="str">
        <f t="shared" si="437"/>
        <v>Registered</v>
      </c>
      <c r="R2138" s="94">
        <f t="shared" si="438"/>
        <v>0.7</v>
      </c>
      <c r="S2138" s="95"/>
      <c r="T2138" s="117">
        <f t="shared" si="435"/>
        <v>110895</v>
      </c>
      <c r="U2138" s="117">
        <f t="shared" si="436"/>
        <v>0</v>
      </c>
    </row>
    <row r="2139" spans="1:21" x14ac:dyDescent="0.3">
      <c r="A2139" s="114">
        <v>1026</v>
      </c>
      <c r="B2139" s="114" t="s">
        <v>1759</v>
      </c>
      <c r="C2139" s="114" t="s">
        <v>2294</v>
      </c>
      <c r="D2139" s="114" t="s">
        <v>4635</v>
      </c>
      <c r="E2139" s="114" t="s">
        <v>4636</v>
      </c>
      <c r="F2139" s="115">
        <v>45716</v>
      </c>
      <c r="G2139" s="114" t="s">
        <v>4446</v>
      </c>
      <c r="H2139" s="116">
        <v>2217900</v>
      </c>
      <c r="I2139" s="116">
        <v>1552530</v>
      </c>
      <c r="J2139" s="116">
        <v>1441635</v>
      </c>
      <c r="K2139" s="116">
        <v>110895</v>
      </c>
      <c r="L2139" s="116">
        <v>110895</v>
      </c>
      <c r="M2139" s="116">
        <v>0</v>
      </c>
      <c r="N2139" s="116">
        <v>0</v>
      </c>
      <c r="O2139" s="116">
        <v>0</v>
      </c>
      <c r="P2139" s="116">
        <v>0</v>
      </c>
      <c r="Q2139" s="27" t="str">
        <f t="shared" si="437"/>
        <v>Registered</v>
      </c>
      <c r="R2139" s="94">
        <f t="shared" si="438"/>
        <v>0.7</v>
      </c>
      <c r="S2139" s="95"/>
      <c r="T2139" s="117">
        <f t="shared" si="435"/>
        <v>110895</v>
      </c>
      <c r="U2139" s="117">
        <f t="shared" si="436"/>
        <v>0</v>
      </c>
    </row>
    <row r="2140" spans="1:21" x14ac:dyDescent="0.3">
      <c r="A2140" s="114">
        <v>1027</v>
      </c>
      <c r="B2140" s="114" t="s">
        <v>1759</v>
      </c>
      <c r="C2140" s="114" t="s">
        <v>2294</v>
      </c>
      <c r="D2140" s="114" t="s">
        <v>4637</v>
      </c>
      <c r="E2140" s="114" t="s">
        <v>4638</v>
      </c>
      <c r="F2140" s="115">
        <v>45782</v>
      </c>
      <c r="G2140" s="114" t="s">
        <v>3885</v>
      </c>
      <c r="H2140" s="116">
        <v>2217900</v>
      </c>
      <c r="I2140" s="116">
        <v>1552530</v>
      </c>
      <c r="J2140" s="116">
        <v>1441635</v>
      </c>
      <c r="K2140" s="116">
        <v>110895</v>
      </c>
      <c r="L2140" s="116">
        <v>110895</v>
      </c>
      <c r="M2140" s="116">
        <v>0</v>
      </c>
      <c r="N2140" s="116">
        <v>0</v>
      </c>
      <c r="O2140" s="116">
        <v>0</v>
      </c>
      <c r="P2140" s="116">
        <v>0</v>
      </c>
      <c r="Q2140" s="27" t="str">
        <f t="shared" si="437"/>
        <v>Registered</v>
      </c>
      <c r="R2140" s="94">
        <f t="shared" si="438"/>
        <v>0.7</v>
      </c>
      <c r="S2140" s="95"/>
      <c r="T2140" s="117">
        <f t="shared" si="435"/>
        <v>110895</v>
      </c>
      <c r="U2140" s="117">
        <f t="shared" si="436"/>
        <v>0</v>
      </c>
    </row>
    <row r="2141" spans="1:21" x14ac:dyDescent="0.3">
      <c r="A2141" s="114">
        <v>1028</v>
      </c>
      <c r="B2141" s="114" t="s">
        <v>1759</v>
      </c>
      <c r="C2141" s="114" t="s">
        <v>2294</v>
      </c>
      <c r="D2141" s="114" t="s">
        <v>4639</v>
      </c>
      <c r="E2141" s="114" t="s">
        <v>4640</v>
      </c>
      <c r="F2141" s="115">
        <v>45716</v>
      </c>
      <c r="G2141" s="114" t="s">
        <v>2727</v>
      </c>
      <c r="H2141" s="116">
        <v>2217900</v>
      </c>
      <c r="I2141" s="116">
        <v>1552530</v>
      </c>
      <c r="J2141" s="116">
        <v>1441635</v>
      </c>
      <c r="K2141" s="116">
        <v>110895</v>
      </c>
      <c r="L2141" s="116">
        <v>110895</v>
      </c>
      <c r="M2141" s="116">
        <v>0</v>
      </c>
      <c r="N2141" s="116">
        <v>0</v>
      </c>
      <c r="O2141" s="116">
        <v>0</v>
      </c>
      <c r="P2141" s="116">
        <v>0</v>
      </c>
      <c r="Q2141" s="27" t="str">
        <f t="shared" si="437"/>
        <v>Registered</v>
      </c>
      <c r="R2141" s="94">
        <f t="shared" si="438"/>
        <v>0.7</v>
      </c>
      <c r="S2141" s="95"/>
      <c r="T2141" s="117">
        <f t="shared" si="435"/>
        <v>110895</v>
      </c>
      <c r="U2141" s="117">
        <f t="shared" si="436"/>
        <v>0</v>
      </c>
    </row>
    <row r="2142" spans="1:21" x14ac:dyDescent="0.3">
      <c r="A2142" s="114">
        <v>1029</v>
      </c>
      <c r="B2142" s="114" t="s">
        <v>1759</v>
      </c>
      <c r="C2142" s="114" t="s">
        <v>2294</v>
      </c>
      <c r="D2142" s="114" t="s">
        <v>4641</v>
      </c>
      <c r="E2142" s="114" t="s">
        <v>4642</v>
      </c>
      <c r="F2142" s="115">
        <v>45716</v>
      </c>
      <c r="G2142" s="114" t="s">
        <v>4302</v>
      </c>
      <c r="H2142" s="116">
        <v>2217900</v>
      </c>
      <c r="I2142" s="116">
        <v>1552530</v>
      </c>
      <c r="J2142" s="116">
        <v>1441635</v>
      </c>
      <c r="K2142" s="116">
        <v>110895</v>
      </c>
      <c r="L2142" s="116">
        <v>110895</v>
      </c>
      <c r="M2142" s="116">
        <v>0</v>
      </c>
      <c r="N2142" s="116">
        <v>0</v>
      </c>
      <c r="O2142" s="116">
        <v>0</v>
      </c>
      <c r="P2142" s="116">
        <v>0</v>
      </c>
      <c r="Q2142" s="27" t="str">
        <f t="shared" si="437"/>
        <v>Registered</v>
      </c>
      <c r="R2142" s="94">
        <f t="shared" si="438"/>
        <v>0.7</v>
      </c>
      <c r="S2142" s="95"/>
      <c r="T2142" s="117">
        <f t="shared" si="435"/>
        <v>110895</v>
      </c>
      <c r="U2142" s="117">
        <f t="shared" si="436"/>
        <v>0</v>
      </c>
    </row>
    <row r="2143" spans="1:21" x14ac:dyDescent="0.3">
      <c r="A2143" s="114">
        <v>1030</v>
      </c>
      <c r="B2143" s="114" t="s">
        <v>1759</v>
      </c>
      <c r="C2143" s="114" t="s">
        <v>2294</v>
      </c>
      <c r="D2143" s="114" t="s">
        <v>2366</v>
      </c>
      <c r="E2143" s="114" t="s">
        <v>2367</v>
      </c>
      <c r="F2143" s="115">
        <v>46111</v>
      </c>
      <c r="G2143" s="114" t="s">
        <v>1477</v>
      </c>
      <c r="H2143" s="116">
        <v>2217900</v>
      </c>
      <c r="I2143" s="116">
        <v>1552530</v>
      </c>
      <c r="J2143" s="116">
        <v>1441635</v>
      </c>
      <c r="K2143" s="116">
        <v>110895</v>
      </c>
      <c r="L2143" s="116">
        <v>110895</v>
      </c>
      <c r="M2143" s="116">
        <v>0</v>
      </c>
      <c r="N2143" s="116">
        <v>0</v>
      </c>
      <c r="O2143" s="116">
        <v>0</v>
      </c>
      <c r="P2143" s="116">
        <v>0</v>
      </c>
      <c r="Q2143" s="27" t="str">
        <f t="shared" si="437"/>
        <v>Registered</v>
      </c>
      <c r="R2143" s="94">
        <f t="shared" si="438"/>
        <v>0.7</v>
      </c>
      <c r="S2143" s="95"/>
      <c r="T2143" s="117">
        <f t="shared" si="435"/>
        <v>110895</v>
      </c>
      <c r="U2143" s="117">
        <f t="shared" si="436"/>
        <v>0</v>
      </c>
    </row>
    <row r="2144" spans="1:21" x14ac:dyDescent="0.3">
      <c r="A2144" s="114">
        <v>1031</v>
      </c>
      <c r="B2144" s="114" t="s">
        <v>1759</v>
      </c>
      <c r="C2144" s="114" t="s">
        <v>2294</v>
      </c>
      <c r="D2144" s="114" t="s">
        <v>4643</v>
      </c>
      <c r="E2144" s="114" t="s">
        <v>4644</v>
      </c>
      <c r="F2144" s="115">
        <v>45715</v>
      </c>
      <c r="G2144" s="114" t="s">
        <v>4302</v>
      </c>
      <c r="H2144" s="116">
        <v>2217900</v>
      </c>
      <c r="I2144" s="116">
        <v>1552530</v>
      </c>
      <c r="J2144" s="116">
        <v>1441635</v>
      </c>
      <c r="K2144" s="116">
        <v>110895</v>
      </c>
      <c r="L2144" s="116">
        <v>110895</v>
      </c>
      <c r="M2144" s="116">
        <v>0</v>
      </c>
      <c r="N2144" s="116">
        <v>0</v>
      </c>
      <c r="O2144" s="116">
        <v>0</v>
      </c>
      <c r="P2144" s="116">
        <v>0</v>
      </c>
      <c r="Q2144" s="27" t="str">
        <f t="shared" si="437"/>
        <v>Registered</v>
      </c>
      <c r="R2144" s="94">
        <f t="shared" si="438"/>
        <v>0.7</v>
      </c>
      <c r="S2144" s="95"/>
      <c r="T2144" s="117">
        <f t="shared" si="435"/>
        <v>110895</v>
      </c>
      <c r="U2144" s="117">
        <f t="shared" si="436"/>
        <v>0</v>
      </c>
    </row>
    <row r="2145" spans="1:21" x14ac:dyDescent="0.3">
      <c r="A2145" s="114">
        <v>1032</v>
      </c>
      <c r="B2145" s="114" t="s">
        <v>1759</v>
      </c>
      <c r="C2145" s="114" t="s">
        <v>2294</v>
      </c>
      <c r="D2145" s="114" t="s">
        <v>4645</v>
      </c>
      <c r="E2145" s="114" t="s">
        <v>4646</v>
      </c>
      <c r="F2145" s="115">
        <v>45716</v>
      </c>
      <c r="G2145" s="114" t="s">
        <v>4291</v>
      </c>
      <c r="H2145" s="116">
        <v>2217900</v>
      </c>
      <c r="I2145" s="116">
        <v>1552530</v>
      </c>
      <c r="J2145" s="116">
        <v>1441635</v>
      </c>
      <c r="K2145" s="116">
        <v>110895</v>
      </c>
      <c r="L2145" s="116">
        <v>110895</v>
      </c>
      <c r="M2145" s="116">
        <v>0</v>
      </c>
      <c r="N2145" s="116">
        <v>0</v>
      </c>
      <c r="O2145" s="116">
        <v>0</v>
      </c>
      <c r="P2145" s="116">
        <v>0</v>
      </c>
      <c r="Q2145" s="27" t="str">
        <f t="shared" si="437"/>
        <v>Registered</v>
      </c>
      <c r="R2145" s="94">
        <f t="shared" si="438"/>
        <v>0.7</v>
      </c>
      <c r="S2145" s="95"/>
      <c r="T2145" s="117">
        <f t="shared" si="435"/>
        <v>110895</v>
      </c>
      <c r="U2145" s="117">
        <f t="shared" si="436"/>
        <v>0</v>
      </c>
    </row>
    <row r="2146" spans="1:21" x14ac:dyDescent="0.3">
      <c r="A2146" s="114">
        <v>1033</v>
      </c>
      <c r="B2146" s="114" t="s">
        <v>1759</v>
      </c>
      <c r="C2146" s="114" t="s">
        <v>2294</v>
      </c>
      <c r="D2146" s="114" t="s">
        <v>4647</v>
      </c>
      <c r="E2146" s="114" t="s">
        <v>4648</v>
      </c>
      <c r="F2146" s="115">
        <v>45716</v>
      </c>
      <c r="G2146" s="114" t="s">
        <v>4649</v>
      </c>
      <c r="H2146" s="116">
        <v>2217900</v>
      </c>
      <c r="I2146" s="116">
        <v>1552530</v>
      </c>
      <c r="J2146" s="116">
        <v>1441635</v>
      </c>
      <c r="K2146" s="116">
        <v>110895</v>
      </c>
      <c r="L2146" s="116">
        <v>110895</v>
      </c>
      <c r="M2146" s="116">
        <v>0</v>
      </c>
      <c r="N2146" s="116">
        <v>0</v>
      </c>
      <c r="O2146" s="116">
        <v>0</v>
      </c>
      <c r="P2146" s="116">
        <v>0</v>
      </c>
      <c r="Q2146" s="27" t="str">
        <f t="shared" si="437"/>
        <v>Registered</v>
      </c>
      <c r="R2146" s="94">
        <f t="shared" si="438"/>
        <v>0.7</v>
      </c>
      <c r="S2146" s="95"/>
      <c r="T2146" s="117">
        <f t="shared" si="435"/>
        <v>110895</v>
      </c>
      <c r="U2146" s="117">
        <f t="shared" si="436"/>
        <v>0</v>
      </c>
    </row>
    <row r="2147" spans="1:21" x14ac:dyDescent="0.3">
      <c r="A2147" s="114">
        <v>1034</v>
      </c>
      <c r="B2147" s="114" t="s">
        <v>1759</v>
      </c>
      <c r="C2147" s="114" t="s">
        <v>2294</v>
      </c>
      <c r="D2147" s="114" t="s">
        <v>4650</v>
      </c>
      <c r="E2147" s="114" t="s">
        <v>4651</v>
      </c>
      <c r="F2147" s="115">
        <v>45715</v>
      </c>
      <c r="G2147" s="114" t="s">
        <v>4302</v>
      </c>
      <c r="H2147" s="116">
        <v>2217900</v>
      </c>
      <c r="I2147" s="116">
        <v>1552530</v>
      </c>
      <c r="J2147" s="116">
        <v>1441635</v>
      </c>
      <c r="K2147" s="116">
        <v>110895</v>
      </c>
      <c r="L2147" s="116">
        <v>110895</v>
      </c>
      <c r="M2147" s="116">
        <v>0</v>
      </c>
      <c r="N2147" s="116">
        <v>0</v>
      </c>
      <c r="O2147" s="116">
        <v>0</v>
      </c>
      <c r="P2147" s="116">
        <v>0</v>
      </c>
      <c r="Q2147" s="27" t="str">
        <f t="shared" si="437"/>
        <v>Registered</v>
      </c>
      <c r="R2147" s="94">
        <f t="shared" si="438"/>
        <v>0.7</v>
      </c>
      <c r="S2147" s="95"/>
      <c r="T2147" s="117">
        <f t="shared" si="435"/>
        <v>110895</v>
      </c>
      <c r="U2147" s="117">
        <f t="shared" si="436"/>
        <v>0</v>
      </c>
    </row>
    <row r="2148" spans="1:21" x14ac:dyDescent="0.3">
      <c r="A2148" s="114">
        <v>1035</v>
      </c>
      <c r="B2148" s="114" t="s">
        <v>1759</v>
      </c>
      <c r="C2148" s="114" t="s">
        <v>2294</v>
      </c>
      <c r="D2148" s="114" t="s">
        <v>4652</v>
      </c>
      <c r="E2148" s="114" t="s">
        <v>4653</v>
      </c>
      <c r="F2148" s="115">
        <v>45784</v>
      </c>
      <c r="G2148" s="114" t="s">
        <v>3668</v>
      </c>
      <c r="H2148" s="116">
        <v>2217900</v>
      </c>
      <c r="I2148" s="116">
        <v>1552530</v>
      </c>
      <c r="J2148" s="116">
        <v>1441635</v>
      </c>
      <c r="K2148" s="116">
        <v>110895</v>
      </c>
      <c r="L2148" s="116">
        <v>110895</v>
      </c>
      <c r="M2148" s="116">
        <v>0</v>
      </c>
      <c r="N2148" s="116">
        <v>0</v>
      </c>
      <c r="O2148" s="116">
        <v>0</v>
      </c>
      <c r="P2148" s="116">
        <v>0</v>
      </c>
      <c r="Q2148" s="27" t="str">
        <f t="shared" si="437"/>
        <v>Registered</v>
      </c>
      <c r="R2148" s="94">
        <f t="shared" si="438"/>
        <v>0.7</v>
      </c>
      <c r="S2148" s="95"/>
      <c r="T2148" s="117">
        <f t="shared" si="435"/>
        <v>110895</v>
      </c>
      <c r="U2148" s="117">
        <f t="shared" si="436"/>
        <v>0</v>
      </c>
    </row>
    <row r="2149" spans="1:21" x14ac:dyDescent="0.3">
      <c r="A2149" s="114">
        <v>1036</v>
      </c>
      <c r="B2149" s="114" t="s">
        <v>1759</v>
      </c>
      <c r="C2149" s="114" t="s">
        <v>2294</v>
      </c>
      <c r="D2149" s="114" t="s">
        <v>4654</v>
      </c>
      <c r="E2149" s="114" t="s">
        <v>4655</v>
      </c>
      <c r="F2149" s="115">
        <v>45715</v>
      </c>
      <c r="G2149" s="114" t="s">
        <v>3832</v>
      </c>
      <c r="H2149" s="116">
        <v>2217900</v>
      </c>
      <c r="I2149" s="116">
        <v>1552530</v>
      </c>
      <c r="J2149" s="116">
        <v>1441635</v>
      </c>
      <c r="K2149" s="116">
        <v>110895</v>
      </c>
      <c r="L2149" s="116">
        <v>110895</v>
      </c>
      <c r="M2149" s="116">
        <v>0</v>
      </c>
      <c r="N2149" s="116">
        <v>0</v>
      </c>
      <c r="O2149" s="116">
        <v>0</v>
      </c>
      <c r="P2149" s="116">
        <v>0</v>
      </c>
      <c r="Q2149" s="27" t="str">
        <f t="shared" si="437"/>
        <v>Registered</v>
      </c>
      <c r="R2149" s="94">
        <f t="shared" si="438"/>
        <v>0.7</v>
      </c>
      <c r="S2149" s="95"/>
      <c r="T2149" s="117">
        <f t="shared" si="435"/>
        <v>110895</v>
      </c>
      <c r="U2149" s="117">
        <f t="shared" si="436"/>
        <v>0</v>
      </c>
    </row>
    <row r="2150" spans="1:21" x14ac:dyDescent="0.3">
      <c r="A2150" s="114">
        <v>1037</v>
      </c>
      <c r="B2150" s="114" t="s">
        <v>1759</v>
      </c>
      <c r="C2150" s="114" t="s">
        <v>2294</v>
      </c>
      <c r="D2150" s="114" t="s">
        <v>2295</v>
      </c>
      <c r="E2150" s="114" t="s">
        <v>2296</v>
      </c>
      <c r="F2150" s="115">
        <v>46111</v>
      </c>
      <c r="G2150" s="114" t="s">
        <v>2187</v>
      </c>
      <c r="H2150" s="116">
        <v>2217900</v>
      </c>
      <c r="I2150" s="116">
        <v>1552530</v>
      </c>
      <c r="J2150" s="116">
        <v>1441635</v>
      </c>
      <c r="K2150" s="116">
        <v>110895</v>
      </c>
      <c r="L2150" s="116">
        <v>110895</v>
      </c>
      <c r="M2150" s="116">
        <v>0</v>
      </c>
      <c r="N2150" s="116">
        <v>0</v>
      </c>
      <c r="O2150" s="116">
        <v>0</v>
      </c>
      <c r="P2150" s="116">
        <v>0</v>
      </c>
      <c r="Q2150" s="27" t="str">
        <f t="shared" si="437"/>
        <v>Registered</v>
      </c>
      <c r="R2150" s="94">
        <f t="shared" si="438"/>
        <v>0.7</v>
      </c>
      <c r="S2150" s="95"/>
      <c r="T2150" s="117">
        <f t="shared" si="435"/>
        <v>110895</v>
      </c>
      <c r="U2150" s="117">
        <f t="shared" si="436"/>
        <v>0</v>
      </c>
    </row>
    <row r="2151" spans="1:21" x14ac:dyDescent="0.3">
      <c r="A2151" s="114">
        <v>1038</v>
      </c>
      <c r="B2151" s="114" t="s">
        <v>1759</v>
      </c>
      <c r="C2151" s="114" t="s">
        <v>2294</v>
      </c>
      <c r="D2151" s="114" t="s">
        <v>2368</v>
      </c>
      <c r="E2151" s="114" t="s">
        <v>2369</v>
      </c>
      <c r="F2151" s="115">
        <v>46104</v>
      </c>
      <c r="G2151" s="114" t="s">
        <v>1612</v>
      </c>
      <c r="H2151" s="116">
        <v>2217900</v>
      </c>
      <c r="I2151" s="116">
        <v>1552530</v>
      </c>
      <c r="J2151" s="116">
        <v>1441635</v>
      </c>
      <c r="K2151" s="116">
        <v>110895</v>
      </c>
      <c r="L2151" s="116">
        <v>110895</v>
      </c>
      <c r="M2151" s="116">
        <v>0</v>
      </c>
      <c r="N2151" s="116">
        <v>0</v>
      </c>
      <c r="O2151" s="116">
        <v>0</v>
      </c>
      <c r="P2151" s="116">
        <v>0</v>
      </c>
      <c r="Q2151" s="27" t="str">
        <f t="shared" si="437"/>
        <v>Registered</v>
      </c>
      <c r="R2151" s="94">
        <f t="shared" si="438"/>
        <v>0.7</v>
      </c>
      <c r="S2151" s="95"/>
      <c r="T2151" s="117">
        <f t="shared" si="435"/>
        <v>110895</v>
      </c>
      <c r="U2151" s="117">
        <f t="shared" si="436"/>
        <v>0</v>
      </c>
    </row>
    <row r="2152" spans="1:21" x14ac:dyDescent="0.3">
      <c r="A2152" s="114">
        <v>1039</v>
      </c>
      <c r="B2152" s="114" t="s">
        <v>1759</v>
      </c>
      <c r="C2152" s="114" t="s">
        <v>2294</v>
      </c>
      <c r="D2152" s="114" t="s">
        <v>4629</v>
      </c>
      <c r="E2152" s="114" t="s">
        <v>4630</v>
      </c>
      <c r="F2152" s="115">
        <v>45790</v>
      </c>
      <c r="G2152" s="114" t="s">
        <v>2891</v>
      </c>
      <c r="H2152" s="116">
        <v>2217900</v>
      </c>
      <c r="I2152" s="116">
        <v>1552530</v>
      </c>
      <c r="J2152" s="116">
        <v>1442523</v>
      </c>
      <c r="K2152" s="116">
        <v>110007</v>
      </c>
      <c r="L2152" s="116">
        <v>110007</v>
      </c>
      <c r="M2152" s="116">
        <v>0</v>
      </c>
      <c r="N2152" s="116">
        <v>0</v>
      </c>
      <c r="O2152" s="116">
        <v>0</v>
      </c>
      <c r="P2152" s="116">
        <v>0</v>
      </c>
      <c r="Q2152" s="27" t="str">
        <f t="shared" si="437"/>
        <v>Registered</v>
      </c>
      <c r="R2152" s="94">
        <f t="shared" si="438"/>
        <v>0.7</v>
      </c>
      <c r="S2152" s="95"/>
      <c r="T2152" s="117">
        <f t="shared" si="435"/>
        <v>110007</v>
      </c>
      <c r="U2152" s="117">
        <f t="shared" si="436"/>
        <v>0</v>
      </c>
    </row>
    <row r="2153" spans="1:21" x14ac:dyDescent="0.3">
      <c r="A2153" s="114">
        <v>1040</v>
      </c>
      <c r="B2153" s="114" t="s">
        <v>1759</v>
      </c>
      <c r="C2153" s="114" t="s">
        <v>2294</v>
      </c>
      <c r="D2153" s="114" t="s">
        <v>4656</v>
      </c>
      <c r="E2153" s="114" t="s">
        <v>4657</v>
      </c>
      <c r="F2153" s="115">
        <v>45716</v>
      </c>
      <c r="G2153" s="114" t="s">
        <v>4048</v>
      </c>
      <c r="H2153" s="116">
        <v>2189000</v>
      </c>
      <c r="I2153" s="116">
        <v>1532300</v>
      </c>
      <c r="J2153" s="116">
        <v>1422850</v>
      </c>
      <c r="K2153" s="116">
        <v>109450</v>
      </c>
      <c r="L2153" s="116">
        <v>109450</v>
      </c>
      <c r="M2153" s="116">
        <v>0</v>
      </c>
      <c r="N2153" s="116">
        <v>0</v>
      </c>
      <c r="O2153" s="116">
        <v>0</v>
      </c>
      <c r="P2153" s="116">
        <v>0</v>
      </c>
      <c r="Q2153" s="27" t="str">
        <f t="shared" si="437"/>
        <v>Registered</v>
      </c>
      <c r="R2153" s="94">
        <f t="shared" si="438"/>
        <v>0.7</v>
      </c>
      <c r="S2153" s="95"/>
      <c r="T2153" s="117">
        <f t="shared" si="435"/>
        <v>109450</v>
      </c>
      <c r="U2153" s="117">
        <f t="shared" si="436"/>
        <v>0</v>
      </c>
    </row>
    <row r="2154" spans="1:21" x14ac:dyDescent="0.3">
      <c r="A2154" s="114">
        <v>1041</v>
      </c>
      <c r="B2154" s="114" t="s">
        <v>1759</v>
      </c>
      <c r="C2154" s="114" t="s">
        <v>2294</v>
      </c>
      <c r="D2154" s="114" t="s">
        <v>4658</v>
      </c>
      <c r="E2154" s="114" t="s">
        <v>4659</v>
      </c>
      <c r="F2154" s="115">
        <v>45715</v>
      </c>
      <c r="G2154" s="114" t="s">
        <v>4299</v>
      </c>
      <c r="H2154" s="116">
        <v>2189000</v>
      </c>
      <c r="I2154" s="116">
        <v>1532300</v>
      </c>
      <c r="J2154" s="116">
        <v>1422850</v>
      </c>
      <c r="K2154" s="116">
        <v>109450</v>
      </c>
      <c r="L2154" s="116">
        <v>109450</v>
      </c>
      <c r="M2154" s="116">
        <v>0</v>
      </c>
      <c r="N2154" s="116">
        <v>0</v>
      </c>
      <c r="O2154" s="116">
        <v>0</v>
      </c>
      <c r="P2154" s="116">
        <v>0</v>
      </c>
      <c r="Q2154" s="27" t="str">
        <f t="shared" si="437"/>
        <v>Registered</v>
      </c>
      <c r="R2154" s="94">
        <f t="shared" si="438"/>
        <v>0.7</v>
      </c>
      <c r="S2154" s="95"/>
      <c r="T2154" s="117">
        <f t="shared" si="435"/>
        <v>109450</v>
      </c>
      <c r="U2154" s="117">
        <f t="shared" si="436"/>
        <v>0</v>
      </c>
    </row>
    <row r="2155" spans="1:21" x14ac:dyDescent="0.3">
      <c r="A2155" s="114">
        <v>1042</v>
      </c>
      <c r="B2155" s="114" t="s">
        <v>1759</v>
      </c>
      <c r="C2155" s="114" t="s">
        <v>2294</v>
      </c>
      <c r="D2155" s="114" t="s">
        <v>4660</v>
      </c>
      <c r="E2155" s="114" t="s">
        <v>4661</v>
      </c>
      <c r="F2155" s="115">
        <v>45784</v>
      </c>
      <c r="G2155" s="114" t="s">
        <v>3885</v>
      </c>
      <c r="H2155" s="116">
        <v>2189000</v>
      </c>
      <c r="I2155" s="116">
        <v>1532300</v>
      </c>
      <c r="J2155" s="116">
        <v>1422850</v>
      </c>
      <c r="K2155" s="116">
        <v>109450</v>
      </c>
      <c r="L2155" s="116">
        <v>109450</v>
      </c>
      <c r="M2155" s="116">
        <v>0</v>
      </c>
      <c r="N2155" s="116">
        <v>0</v>
      </c>
      <c r="O2155" s="116">
        <v>0</v>
      </c>
      <c r="P2155" s="116">
        <v>0</v>
      </c>
      <c r="Q2155" s="27" t="str">
        <f t="shared" si="437"/>
        <v>Registered</v>
      </c>
      <c r="R2155" s="94">
        <f t="shared" si="438"/>
        <v>0.7</v>
      </c>
      <c r="S2155" s="95"/>
      <c r="T2155" s="117">
        <f t="shared" si="435"/>
        <v>109450</v>
      </c>
      <c r="U2155" s="117">
        <f t="shared" si="436"/>
        <v>0</v>
      </c>
    </row>
    <row r="2156" spans="1:21" x14ac:dyDescent="0.3">
      <c r="A2156" s="114">
        <v>1043</v>
      </c>
      <c r="B2156" s="114" t="s">
        <v>1759</v>
      </c>
      <c r="C2156" s="114" t="s">
        <v>2294</v>
      </c>
      <c r="D2156" s="114" t="s">
        <v>4662</v>
      </c>
      <c r="E2156" s="114" t="s">
        <v>4663</v>
      </c>
      <c r="F2156" s="115">
        <v>45716</v>
      </c>
      <c r="G2156" s="114" t="s">
        <v>4048</v>
      </c>
      <c r="H2156" s="116">
        <v>2189000</v>
      </c>
      <c r="I2156" s="116">
        <v>1532300</v>
      </c>
      <c r="J2156" s="116">
        <v>1422850</v>
      </c>
      <c r="K2156" s="116">
        <v>109450</v>
      </c>
      <c r="L2156" s="116">
        <v>109450</v>
      </c>
      <c r="M2156" s="116">
        <v>0</v>
      </c>
      <c r="N2156" s="116">
        <v>0</v>
      </c>
      <c r="O2156" s="116">
        <v>0</v>
      </c>
      <c r="P2156" s="116">
        <v>0</v>
      </c>
      <c r="Q2156" s="27" t="str">
        <f t="shared" si="437"/>
        <v>Registered</v>
      </c>
      <c r="R2156" s="94">
        <f t="shared" si="438"/>
        <v>0.7</v>
      </c>
      <c r="S2156" s="95"/>
      <c r="T2156" s="117">
        <f t="shared" si="435"/>
        <v>109450</v>
      </c>
      <c r="U2156" s="117">
        <f t="shared" si="436"/>
        <v>0</v>
      </c>
    </row>
    <row r="2157" spans="1:21" x14ac:dyDescent="0.3">
      <c r="A2157" s="114">
        <v>1044</v>
      </c>
      <c r="B2157" s="114" t="s">
        <v>1759</v>
      </c>
      <c r="C2157" s="114" t="s">
        <v>2294</v>
      </c>
      <c r="D2157" s="114" t="s">
        <v>4664</v>
      </c>
      <c r="E2157" s="114" t="s">
        <v>4665</v>
      </c>
      <c r="F2157" s="115">
        <v>45716</v>
      </c>
      <c r="G2157" s="114" t="s">
        <v>4302</v>
      </c>
      <c r="H2157" s="116">
        <v>2189000</v>
      </c>
      <c r="I2157" s="116">
        <v>1532300</v>
      </c>
      <c r="J2157" s="116">
        <v>1422850</v>
      </c>
      <c r="K2157" s="116">
        <v>109450</v>
      </c>
      <c r="L2157" s="116">
        <v>109450</v>
      </c>
      <c r="M2157" s="116">
        <v>0</v>
      </c>
      <c r="N2157" s="116">
        <v>0</v>
      </c>
      <c r="O2157" s="116">
        <v>0</v>
      </c>
      <c r="P2157" s="116">
        <v>0</v>
      </c>
      <c r="Q2157" s="27" t="str">
        <f t="shared" si="437"/>
        <v>Registered</v>
      </c>
      <c r="R2157" s="94">
        <f t="shared" si="438"/>
        <v>0.7</v>
      </c>
      <c r="S2157" s="95"/>
      <c r="T2157" s="117">
        <f t="shared" si="435"/>
        <v>109450</v>
      </c>
      <c r="U2157" s="117">
        <f t="shared" si="436"/>
        <v>0</v>
      </c>
    </row>
    <row r="2158" spans="1:21" x14ac:dyDescent="0.3">
      <c r="A2158" s="114">
        <v>1045</v>
      </c>
      <c r="B2158" s="114" t="s">
        <v>1759</v>
      </c>
      <c r="C2158" s="114" t="s">
        <v>2294</v>
      </c>
      <c r="D2158" s="114" t="s">
        <v>4666</v>
      </c>
      <c r="E2158" s="114" t="s">
        <v>4667</v>
      </c>
      <c r="F2158" s="115">
        <v>45716</v>
      </c>
      <c r="G2158" s="114" t="s">
        <v>3829</v>
      </c>
      <c r="H2158" s="116">
        <v>2189000</v>
      </c>
      <c r="I2158" s="116">
        <v>1532300</v>
      </c>
      <c r="J2158" s="116">
        <v>1422850</v>
      </c>
      <c r="K2158" s="116">
        <v>109450</v>
      </c>
      <c r="L2158" s="116">
        <v>109450</v>
      </c>
      <c r="M2158" s="116">
        <v>0</v>
      </c>
      <c r="N2158" s="116">
        <v>0</v>
      </c>
      <c r="O2158" s="116">
        <v>0</v>
      </c>
      <c r="P2158" s="116">
        <v>0</v>
      </c>
      <c r="Q2158" s="27" t="str">
        <f t="shared" si="437"/>
        <v>Registered</v>
      </c>
      <c r="R2158" s="94">
        <f t="shared" si="438"/>
        <v>0.7</v>
      </c>
      <c r="S2158" s="95"/>
      <c r="T2158" s="117">
        <f t="shared" si="435"/>
        <v>109450</v>
      </c>
      <c r="U2158" s="117">
        <f t="shared" si="436"/>
        <v>0</v>
      </c>
    </row>
    <row r="2159" spans="1:21" x14ac:dyDescent="0.3">
      <c r="A2159" s="114">
        <v>1046</v>
      </c>
      <c r="B2159" s="114" t="s">
        <v>1759</v>
      </c>
      <c r="C2159" s="114" t="s">
        <v>2294</v>
      </c>
      <c r="D2159" s="114" t="s">
        <v>4668</v>
      </c>
      <c r="E2159" s="114" t="s">
        <v>4669</v>
      </c>
      <c r="F2159" s="115">
        <v>45716</v>
      </c>
      <c r="G2159" s="114" t="s">
        <v>4048</v>
      </c>
      <c r="H2159" s="116">
        <v>2189000</v>
      </c>
      <c r="I2159" s="116">
        <v>1532300</v>
      </c>
      <c r="J2159" s="116">
        <v>1422850</v>
      </c>
      <c r="K2159" s="116">
        <v>109450</v>
      </c>
      <c r="L2159" s="116">
        <v>109450</v>
      </c>
      <c r="M2159" s="116">
        <v>0</v>
      </c>
      <c r="N2159" s="116">
        <v>0</v>
      </c>
      <c r="O2159" s="116">
        <v>0</v>
      </c>
      <c r="P2159" s="116">
        <v>0</v>
      </c>
      <c r="Q2159" s="27" t="str">
        <f t="shared" si="437"/>
        <v>Registered</v>
      </c>
      <c r="R2159" s="94">
        <f t="shared" si="438"/>
        <v>0.7</v>
      </c>
      <c r="S2159" s="95"/>
      <c r="T2159" s="117">
        <f t="shared" si="435"/>
        <v>109450</v>
      </c>
      <c r="U2159" s="117">
        <f t="shared" si="436"/>
        <v>0</v>
      </c>
    </row>
    <row r="2160" spans="1:21" x14ac:dyDescent="0.3">
      <c r="A2160" s="114">
        <v>1047</v>
      </c>
      <c r="B2160" s="114" t="s">
        <v>1759</v>
      </c>
      <c r="C2160" s="114" t="s">
        <v>2294</v>
      </c>
      <c r="D2160" s="114" t="s">
        <v>4670</v>
      </c>
      <c r="E2160" s="114" t="s">
        <v>4671</v>
      </c>
      <c r="F2160" s="115">
        <v>45716</v>
      </c>
      <c r="G2160" s="114" t="s">
        <v>3829</v>
      </c>
      <c r="H2160" s="116">
        <v>2189000</v>
      </c>
      <c r="I2160" s="116">
        <v>1532300</v>
      </c>
      <c r="J2160" s="116">
        <v>1422850</v>
      </c>
      <c r="K2160" s="116">
        <v>109450</v>
      </c>
      <c r="L2160" s="116">
        <v>109450</v>
      </c>
      <c r="M2160" s="116">
        <v>0</v>
      </c>
      <c r="N2160" s="116">
        <v>0</v>
      </c>
      <c r="O2160" s="116">
        <v>0</v>
      </c>
      <c r="P2160" s="116">
        <v>0</v>
      </c>
      <c r="Q2160" s="27" t="str">
        <f t="shared" si="437"/>
        <v>Registered</v>
      </c>
      <c r="R2160" s="94">
        <f t="shared" si="438"/>
        <v>0.7</v>
      </c>
      <c r="S2160" s="95"/>
      <c r="T2160" s="117">
        <f t="shared" ref="T2160:T2223" si="439">L2160+M2160+N2160+O2160+P2160</f>
        <v>109450</v>
      </c>
      <c r="U2160" s="117">
        <f t="shared" ref="U2160:U2223" si="440">K2160-T2160</f>
        <v>0</v>
      </c>
    </row>
    <row r="2161" spans="1:21" x14ac:dyDescent="0.3">
      <c r="A2161" s="114">
        <v>1049</v>
      </c>
      <c r="B2161" s="114" t="s">
        <v>1759</v>
      </c>
      <c r="C2161" s="114" t="s">
        <v>2294</v>
      </c>
      <c r="D2161" s="114" t="s">
        <v>4672</v>
      </c>
      <c r="E2161" s="114" t="s">
        <v>4673</v>
      </c>
      <c r="F2161" s="115">
        <v>45716</v>
      </c>
      <c r="G2161" s="114" t="s">
        <v>4330</v>
      </c>
      <c r="H2161" s="116">
        <v>2265800</v>
      </c>
      <c r="I2161" s="116">
        <v>1617999</v>
      </c>
      <c r="J2161" s="116">
        <v>1510032</v>
      </c>
      <c r="K2161" s="116">
        <v>107967</v>
      </c>
      <c r="L2161" s="116">
        <v>107967</v>
      </c>
      <c r="M2161" s="116">
        <v>0</v>
      </c>
      <c r="N2161" s="116">
        <v>0</v>
      </c>
      <c r="O2161" s="116">
        <v>0</v>
      </c>
      <c r="P2161" s="116">
        <v>0</v>
      </c>
      <c r="Q2161" s="27" t="str">
        <f t="shared" si="437"/>
        <v>Registered</v>
      </c>
      <c r="R2161" s="94">
        <f t="shared" si="438"/>
        <v>0.71409612498896635</v>
      </c>
      <c r="S2161" s="95"/>
      <c r="T2161" s="117">
        <f t="shared" si="439"/>
        <v>107967</v>
      </c>
      <c r="U2161" s="117">
        <f t="shared" si="440"/>
        <v>0</v>
      </c>
    </row>
    <row r="2162" spans="1:21" x14ac:dyDescent="0.3">
      <c r="A2162" s="114">
        <v>1058</v>
      </c>
      <c r="B2162" s="114" t="s">
        <v>1759</v>
      </c>
      <c r="C2162" s="114" t="s">
        <v>2294</v>
      </c>
      <c r="D2162" s="114" t="s">
        <v>4449</v>
      </c>
      <c r="E2162" s="114" t="s">
        <v>4450</v>
      </c>
      <c r="F2162" s="115">
        <v>45716</v>
      </c>
      <c r="G2162" s="114" t="s">
        <v>4451</v>
      </c>
      <c r="H2162" s="116">
        <v>2217900</v>
      </c>
      <c r="I2162" s="116">
        <v>1545808</v>
      </c>
      <c r="J2162" s="116">
        <v>1456196</v>
      </c>
      <c r="K2162" s="116">
        <v>89612</v>
      </c>
      <c r="L2162" s="116">
        <v>89612</v>
      </c>
      <c r="M2162" s="116">
        <v>0</v>
      </c>
      <c r="N2162" s="116">
        <v>0</v>
      </c>
      <c r="O2162" s="116">
        <v>0</v>
      </c>
      <c r="P2162" s="116">
        <v>0</v>
      </c>
      <c r="Q2162" s="27" t="str">
        <f t="shared" si="437"/>
        <v>Registered</v>
      </c>
      <c r="R2162" s="94">
        <f t="shared" si="438"/>
        <v>0.69696920510392713</v>
      </c>
      <c r="S2162" s="95"/>
      <c r="T2162" s="117">
        <f t="shared" si="439"/>
        <v>89612</v>
      </c>
      <c r="U2162" s="117">
        <f t="shared" si="440"/>
        <v>0</v>
      </c>
    </row>
    <row r="2163" spans="1:21" x14ac:dyDescent="0.3">
      <c r="A2163" s="114">
        <v>1077</v>
      </c>
      <c r="B2163" s="114" t="s">
        <v>1759</v>
      </c>
      <c r="C2163" s="114" t="s">
        <v>2294</v>
      </c>
      <c r="D2163" s="114" t="s">
        <v>4765</v>
      </c>
      <c r="E2163" s="114" t="s">
        <v>4766</v>
      </c>
      <c r="F2163" s="115">
        <v>45715</v>
      </c>
      <c r="G2163" s="114" t="s">
        <v>4302</v>
      </c>
      <c r="H2163" s="116">
        <v>2265800</v>
      </c>
      <c r="I2163" s="116">
        <v>1557736</v>
      </c>
      <c r="J2163" s="116">
        <v>1510532</v>
      </c>
      <c r="K2163" s="116">
        <v>47204</v>
      </c>
      <c r="L2163" s="116">
        <v>47204</v>
      </c>
      <c r="M2163" s="116">
        <v>0</v>
      </c>
      <c r="N2163" s="116">
        <v>0</v>
      </c>
      <c r="O2163" s="116">
        <v>0</v>
      </c>
      <c r="P2163" s="116">
        <v>0</v>
      </c>
      <c r="Q2163" s="27" t="str">
        <f t="shared" si="437"/>
        <v>Registered</v>
      </c>
      <c r="R2163" s="94">
        <f t="shared" si="438"/>
        <v>0.68749933798216967</v>
      </c>
      <c r="S2163" s="95"/>
      <c r="T2163" s="117">
        <f t="shared" si="439"/>
        <v>47204</v>
      </c>
      <c r="U2163" s="117">
        <f t="shared" si="440"/>
        <v>0</v>
      </c>
    </row>
    <row r="2164" spans="1:21" x14ac:dyDescent="0.3">
      <c r="A2164" s="114">
        <v>10455</v>
      </c>
      <c r="B2164" s="114" t="s">
        <v>1759</v>
      </c>
      <c r="C2164" s="114" t="s">
        <v>2294</v>
      </c>
      <c r="D2164" s="114" t="s">
        <v>2362</v>
      </c>
      <c r="E2164" s="114" t="s">
        <v>2363</v>
      </c>
      <c r="F2164" s="115">
        <v>46104</v>
      </c>
      <c r="G2164" s="114" t="s">
        <v>1612</v>
      </c>
      <c r="H2164" s="116">
        <v>2217900</v>
      </c>
      <c r="I2164" s="116">
        <v>1552530</v>
      </c>
      <c r="J2164" s="116">
        <v>1739906</v>
      </c>
      <c r="K2164" s="116">
        <v>-187376</v>
      </c>
      <c r="L2164" s="116">
        <v>0</v>
      </c>
      <c r="M2164" s="116">
        <v>0</v>
      </c>
      <c r="N2164" s="116">
        <v>0</v>
      </c>
      <c r="O2164" s="116">
        <v>0</v>
      </c>
      <c r="P2164" s="116">
        <v>0</v>
      </c>
      <c r="Q2164" s="27" t="str">
        <f t="shared" si="437"/>
        <v>Registered</v>
      </c>
      <c r="R2164" s="94">
        <f t="shared" si="438"/>
        <v>0.7</v>
      </c>
      <c r="S2164" s="95"/>
      <c r="T2164" s="117">
        <f t="shared" si="439"/>
        <v>0</v>
      </c>
      <c r="U2164" s="117">
        <f t="shared" si="440"/>
        <v>-187376</v>
      </c>
    </row>
    <row r="2165" spans="1:21" x14ac:dyDescent="0.3">
      <c r="A2165" s="114">
        <v>10964</v>
      </c>
      <c r="B2165" s="114" t="s">
        <v>1759</v>
      </c>
      <c r="C2165" s="114" t="s">
        <v>2294</v>
      </c>
      <c r="D2165" s="114" t="s">
        <v>10315</v>
      </c>
      <c r="E2165" s="114" t="s">
        <v>10316</v>
      </c>
      <c r="F2165" s="115">
        <v>46188</v>
      </c>
      <c r="G2165" s="114" t="s">
        <v>10816</v>
      </c>
      <c r="H2165" s="116">
        <v>2217900</v>
      </c>
      <c r="I2165" s="116">
        <v>0</v>
      </c>
      <c r="J2165" s="116"/>
      <c r="K2165" s="116">
        <f>I2165-J2165</f>
        <v>0</v>
      </c>
      <c r="L2165" s="116">
        <v>0</v>
      </c>
      <c r="M2165" s="116">
        <v>0</v>
      </c>
      <c r="N2165" s="116">
        <v>0</v>
      </c>
      <c r="O2165" s="116">
        <v>0</v>
      </c>
      <c r="P2165" s="116">
        <v>0</v>
      </c>
      <c r="Q2165" s="27" t="str">
        <f t="shared" si="437"/>
        <v>Registered</v>
      </c>
      <c r="R2165" s="94">
        <f t="shared" si="438"/>
        <v>0</v>
      </c>
      <c r="S2165" s="95">
        <f t="shared" ref="S2165" si="441">DATE(2026,6,30)-F2165</f>
        <v>15</v>
      </c>
      <c r="T2165" s="117">
        <f t="shared" si="439"/>
        <v>0</v>
      </c>
      <c r="U2165" s="117">
        <f t="shared" si="440"/>
        <v>0</v>
      </c>
    </row>
    <row r="2166" spans="1:21" x14ac:dyDescent="0.3">
      <c r="A2166" s="114">
        <v>216</v>
      </c>
      <c r="B2166" s="114" t="s">
        <v>1572</v>
      </c>
      <c r="C2166" s="114" t="s">
        <v>172</v>
      </c>
      <c r="D2166" s="114" t="s">
        <v>9839</v>
      </c>
      <c r="E2166" s="114" t="s">
        <v>173</v>
      </c>
      <c r="F2166" s="115">
        <v>45961</v>
      </c>
      <c r="G2166" s="114" t="s">
        <v>9840</v>
      </c>
      <c r="H2166" s="116">
        <v>4781250</v>
      </c>
      <c r="I2166" s="116">
        <v>2964377</v>
      </c>
      <c r="J2166" s="116">
        <v>478125</v>
      </c>
      <c r="K2166" s="116">
        <v>2486252</v>
      </c>
      <c r="L2166" s="116">
        <v>2486252</v>
      </c>
      <c r="M2166" s="116">
        <v>0</v>
      </c>
      <c r="N2166" s="116">
        <v>0</v>
      </c>
      <c r="O2166" s="116">
        <v>0</v>
      </c>
      <c r="P2166" s="116">
        <v>0</v>
      </c>
      <c r="Q2166" s="27" t="str">
        <f t="shared" si="437"/>
        <v>Registered</v>
      </c>
      <c r="R2166" s="94">
        <f t="shared" si="438"/>
        <v>0.62000041830065356</v>
      </c>
      <c r="S2166" s="95"/>
      <c r="T2166" s="117">
        <f t="shared" si="439"/>
        <v>2486252</v>
      </c>
      <c r="U2166" s="117">
        <f t="shared" si="440"/>
        <v>0</v>
      </c>
    </row>
    <row r="2167" spans="1:21" x14ac:dyDescent="0.3">
      <c r="A2167" s="114">
        <v>232</v>
      </c>
      <c r="B2167" s="114" t="s">
        <v>1572</v>
      </c>
      <c r="C2167" s="114" t="s">
        <v>172</v>
      </c>
      <c r="D2167" s="114" t="s">
        <v>1982</v>
      </c>
      <c r="E2167" s="114" t="s">
        <v>1983</v>
      </c>
      <c r="F2167" s="115">
        <v>46099</v>
      </c>
      <c r="G2167" s="114" t="s">
        <v>1583</v>
      </c>
      <c r="H2167" s="116">
        <v>4764500</v>
      </c>
      <c r="I2167" s="116">
        <v>2953990</v>
      </c>
      <c r="J2167" s="116">
        <v>728435</v>
      </c>
      <c r="K2167" s="116">
        <v>2225555</v>
      </c>
      <c r="L2167" s="116">
        <v>0</v>
      </c>
      <c r="M2167" s="116">
        <v>0</v>
      </c>
      <c r="N2167" s="116">
        <v>0</v>
      </c>
      <c r="O2167" s="116">
        <v>2225555</v>
      </c>
      <c r="P2167" s="116">
        <v>0</v>
      </c>
      <c r="Q2167" s="27" t="str">
        <f t="shared" si="437"/>
        <v>Registered</v>
      </c>
      <c r="R2167" s="94">
        <f t="shared" si="438"/>
        <v>0.62</v>
      </c>
      <c r="S2167" s="95"/>
      <c r="T2167" s="117">
        <f t="shared" si="439"/>
        <v>2225555</v>
      </c>
      <c r="U2167" s="117">
        <f t="shared" si="440"/>
        <v>0</v>
      </c>
    </row>
    <row r="2168" spans="1:21" x14ac:dyDescent="0.3">
      <c r="A2168" s="114">
        <v>240</v>
      </c>
      <c r="B2168" s="114" t="s">
        <v>1572</v>
      </c>
      <c r="C2168" s="114" t="s">
        <v>172</v>
      </c>
      <c r="D2168" s="114" t="s">
        <v>9895</v>
      </c>
      <c r="E2168" s="114" t="s">
        <v>9896</v>
      </c>
      <c r="F2168" s="115">
        <v>45833</v>
      </c>
      <c r="G2168" s="114" t="s">
        <v>9897</v>
      </c>
      <c r="H2168" s="116">
        <v>4495000</v>
      </c>
      <c r="I2168" s="116">
        <v>2573000</v>
      </c>
      <c r="J2168" s="116">
        <v>415000</v>
      </c>
      <c r="K2168" s="116">
        <v>2158000</v>
      </c>
      <c r="L2168" s="116">
        <v>0</v>
      </c>
      <c r="M2168" s="116">
        <v>2158000</v>
      </c>
      <c r="N2168" s="116">
        <v>0</v>
      </c>
      <c r="O2168" s="116">
        <v>0</v>
      </c>
      <c r="P2168" s="116">
        <v>0</v>
      </c>
      <c r="Q2168" s="27" t="str">
        <f t="shared" si="437"/>
        <v>Registered</v>
      </c>
      <c r="R2168" s="94">
        <f t="shared" si="438"/>
        <v>0.57241379310344831</v>
      </c>
      <c r="S2168" s="95"/>
      <c r="T2168" s="117">
        <f t="shared" si="439"/>
        <v>2158000</v>
      </c>
      <c r="U2168" s="117">
        <f t="shared" si="440"/>
        <v>0</v>
      </c>
    </row>
    <row r="2169" spans="1:21" x14ac:dyDescent="0.3">
      <c r="A2169" s="114">
        <v>331</v>
      </c>
      <c r="B2169" s="114" t="s">
        <v>1572</v>
      </c>
      <c r="C2169" s="114" t="s">
        <v>172</v>
      </c>
      <c r="D2169" s="114" t="s">
        <v>178</v>
      </c>
      <c r="E2169" s="114" t="s">
        <v>179</v>
      </c>
      <c r="F2169" s="115">
        <v>46134</v>
      </c>
      <c r="G2169" s="114" t="s">
        <v>4387</v>
      </c>
      <c r="H2169" s="116">
        <v>2366000</v>
      </c>
      <c r="I2169" s="116">
        <v>1774500</v>
      </c>
      <c r="J2169" s="116">
        <v>255600</v>
      </c>
      <c r="K2169" s="116">
        <v>1518900</v>
      </c>
      <c r="L2169" s="116">
        <v>0</v>
      </c>
      <c r="M2169" s="116">
        <v>0</v>
      </c>
      <c r="N2169" s="116">
        <v>1518900</v>
      </c>
      <c r="O2169" s="116">
        <v>0</v>
      </c>
      <c r="P2169" s="116">
        <v>0</v>
      </c>
      <c r="Q2169" s="27" t="str">
        <f t="shared" si="437"/>
        <v>Registered</v>
      </c>
      <c r="R2169" s="94">
        <f t="shared" si="438"/>
        <v>0.75</v>
      </c>
      <c r="S2169" s="95"/>
      <c r="T2169" s="117">
        <f t="shared" si="439"/>
        <v>1518900</v>
      </c>
      <c r="U2169" s="117">
        <f t="shared" si="440"/>
        <v>0</v>
      </c>
    </row>
    <row r="2170" spans="1:21" x14ac:dyDescent="0.3">
      <c r="A2170" s="114">
        <v>380</v>
      </c>
      <c r="B2170" s="114" t="s">
        <v>1572</v>
      </c>
      <c r="C2170" s="114" t="s">
        <v>172</v>
      </c>
      <c r="D2170" s="114" t="s">
        <v>2349</v>
      </c>
      <c r="E2170" s="114" t="s">
        <v>2350</v>
      </c>
      <c r="F2170" s="115">
        <v>46108</v>
      </c>
      <c r="G2170" s="114" t="s">
        <v>1464</v>
      </c>
      <c r="H2170" s="116">
        <v>2366000</v>
      </c>
      <c r="I2170" s="116">
        <v>1466920</v>
      </c>
      <c r="J2170" s="116">
        <v>255600</v>
      </c>
      <c r="K2170" s="116">
        <v>1211320</v>
      </c>
      <c r="L2170" s="116">
        <v>0</v>
      </c>
      <c r="M2170" s="116">
        <v>0</v>
      </c>
      <c r="N2170" s="116">
        <v>1211320</v>
      </c>
      <c r="O2170" s="116">
        <v>0</v>
      </c>
      <c r="P2170" s="116">
        <v>0</v>
      </c>
      <c r="Q2170" s="27" t="str">
        <f t="shared" si="437"/>
        <v>Registered</v>
      </c>
      <c r="R2170" s="94">
        <f t="shared" si="438"/>
        <v>0.62</v>
      </c>
      <c r="S2170" s="95"/>
      <c r="T2170" s="117">
        <f t="shared" si="439"/>
        <v>1211320</v>
      </c>
      <c r="U2170" s="117">
        <f t="shared" si="440"/>
        <v>0</v>
      </c>
    </row>
    <row r="2171" spans="1:21" x14ac:dyDescent="0.3">
      <c r="A2171" s="114">
        <v>381</v>
      </c>
      <c r="B2171" s="114" t="s">
        <v>1572</v>
      </c>
      <c r="C2171" s="114" t="s">
        <v>172</v>
      </c>
      <c r="D2171" s="114" t="s">
        <v>184</v>
      </c>
      <c r="E2171" s="114" t="s">
        <v>185</v>
      </c>
      <c r="F2171" s="115">
        <v>46172</v>
      </c>
      <c r="G2171" s="114" t="s">
        <v>9555</v>
      </c>
      <c r="H2171" s="116">
        <v>2366000</v>
      </c>
      <c r="I2171" s="116">
        <v>1466920</v>
      </c>
      <c r="J2171" s="116">
        <v>255600</v>
      </c>
      <c r="K2171" s="116">
        <v>1211320</v>
      </c>
      <c r="L2171" s="116">
        <v>1211320</v>
      </c>
      <c r="M2171" s="116">
        <v>0</v>
      </c>
      <c r="N2171" s="116">
        <v>0</v>
      </c>
      <c r="O2171" s="116">
        <v>0</v>
      </c>
      <c r="P2171" s="116">
        <v>0</v>
      </c>
      <c r="Q2171" s="27" t="str">
        <f t="shared" si="437"/>
        <v>Registered</v>
      </c>
      <c r="R2171" s="94">
        <f t="shared" si="438"/>
        <v>0.62</v>
      </c>
      <c r="S2171" s="95"/>
      <c r="T2171" s="117">
        <f t="shared" si="439"/>
        <v>1211320</v>
      </c>
      <c r="U2171" s="117">
        <f t="shared" si="440"/>
        <v>0</v>
      </c>
    </row>
    <row r="2172" spans="1:21" x14ac:dyDescent="0.3">
      <c r="A2172" s="114">
        <v>483</v>
      </c>
      <c r="B2172" s="114" t="s">
        <v>1572</v>
      </c>
      <c r="C2172" s="114" t="s">
        <v>172</v>
      </c>
      <c r="D2172" s="114" t="s">
        <v>2228</v>
      </c>
      <c r="E2172" s="114" t="s">
        <v>2229</v>
      </c>
      <c r="F2172" s="115">
        <v>46102</v>
      </c>
      <c r="G2172" s="114" t="s">
        <v>2230</v>
      </c>
      <c r="H2172" s="116">
        <v>2366000</v>
      </c>
      <c r="I2172" s="116">
        <v>1585220</v>
      </c>
      <c r="J2172" s="116">
        <v>805600</v>
      </c>
      <c r="K2172" s="116">
        <v>779620</v>
      </c>
      <c r="L2172" s="116">
        <v>0</v>
      </c>
      <c r="M2172" s="116">
        <v>0</v>
      </c>
      <c r="N2172" s="116">
        <v>779620</v>
      </c>
      <c r="O2172" s="116">
        <v>0</v>
      </c>
      <c r="P2172" s="116">
        <v>0</v>
      </c>
      <c r="Q2172" s="27" t="str">
        <f t="shared" si="437"/>
        <v>Registered</v>
      </c>
      <c r="R2172" s="94">
        <f t="shared" si="438"/>
        <v>0.67</v>
      </c>
      <c r="S2172" s="95"/>
      <c r="T2172" s="117">
        <f t="shared" si="439"/>
        <v>779620</v>
      </c>
      <c r="U2172" s="117">
        <f t="shared" si="440"/>
        <v>0</v>
      </c>
    </row>
    <row r="2173" spans="1:21" x14ac:dyDescent="0.3">
      <c r="A2173" s="114">
        <v>514</v>
      </c>
      <c r="B2173" s="114" t="s">
        <v>1572</v>
      </c>
      <c r="C2173" s="114" t="s">
        <v>172</v>
      </c>
      <c r="D2173" s="114" t="s">
        <v>1893</v>
      </c>
      <c r="E2173" s="114" t="s">
        <v>1894</v>
      </c>
      <c r="F2173" s="115">
        <v>46112</v>
      </c>
      <c r="G2173" s="114" t="s">
        <v>1558</v>
      </c>
      <c r="H2173" s="116">
        <v>4764500</v>
      </c>
      <c r="I2173" s="116">
        <v>2953990</v>
      </c>
      <c r="J2173" s="116">
        <v>2294500</v>
      </c>
      <c r="K2173" s="116">
        <v>659490</v>
      </c>
      <c r="L2173" s="116">
        <v>0</v>
      </c>
      <c r="M2173" s="116">
        <v>0</v>
      </c>
      <c r="N2173" s="116">
        <v>659490</v>
      </c>
      <c r="O2173" s="116">
        <v>0</v>
      </c>
      <c r="P2173" s="116">
        <v>0</v>
      </c>
      <c r="Q2173" s="27" t="str">
        <f t="shared" si="437"/>
        <v>Registered</v>
      </c>
      <c r="R2173" s="94">
        <f t="shared" si="438"/>
        <v>0.62</v>
      </c>
      <c r="S2173" s="95"/>
      <c r="T2173" s="117">
        <f t="shared" si="439"/>
        <v>659490</v>
      </c>
      <c r="U2173" s="117">
        <f t="shared" si="440"/>
        <v>0</v>
      </c>
    </row>
    <row r="2174" spans="1:21" x14ac:dyDescent="0.3">
      <c r="A2174" s="114">
        <v>621</v>
      </c>
      <c r="B2174" s="114" t="s">
        <v>1572</v>
      </c>
      <c r="C2174" s="114" t="s">
        <v>172</v>
      </c>
      <c r="D2174" s="114" t="s">
        <v>3308</v>
      </c>
      <c r="E2174" s="114" t="s">
        <v>3309</v>
      </c>
      <c r="F2174" s="115">
        <v>45716</v>
      </c>
      <c r="G2174" s="114" t="s">
        <v>2569</v>
      </c>
      <c r="H2174" s="116">
        <v>2366000</v>
      </c>
      <c r="I2174" s="116">
        <v>1466920</v>
      </c>
      <c r="J2174" s="116">
        <v>955600</v>
      </c>
      <c r="K2174" s="116">
        <v>511320</v>
      </c>
      <c r="L2174" s="116">
        <v>0</v>
      </c>
      <c r="M2174" s="116">
        <v>0</v>
      </c>
      <c r="N2174" s="116">
        <v>0</v>
      </c>
      <c r="O2174" s="116">
        <v>70980</v>
      </c>
      <c r="P2174" s="116">
        <v>440340</v>
      </c>
      <c r="Q2174" s="27" t="str">
        <f t="shared" si="437"/>
        <v>Registered</v>
      </c>
      <c r="R2174" s="94">
        <f t="shared" si="438"/>
        <v>0.62</v>
      </c>
      <c r="S2174" s="95"/>
      <c r="T2174" s="117">
        <f t="shared" si="439"/>
        <v>511320</v>
      </c>
      <c r="U2174" s="117">
        <f t="shared" si="440"/>
        <v>0</v>
      </c>
    </row>
    <row r="2175" spans="1:21" x14ac:dyDescent="0.3">
      <c r="A2175" s="114">
        <v>917</v>
      </c>
      <c r="B2175" s="114" t="s">
        <v>1572</v>
      </c>
      <c r="C2175" s="114" t="s">
        <v>172</v>
      </c>
      <c r="D2175" s="114" t="s">
        <v>4245</v>
      </c>
      <c r="E2175" s="114" t="s">
        <v>4246</v>
      </c>
      <c r="F2175" s="115">
        <v>45716</v>
      </c>
      <c r="G2175" s="114" t="s">
        <v>1919</v>
      </c>
      <c r="H2175" s="116">
        <v>2392300</v>
      </c>
      <c r="I2175" s="116">
        <v>1483226</v>
      </c>
      <c r="J2175" s="116">
        <v>1358430</v>
      </c>
      <c r="K2175" s="116">
        <v>124796</v>
      </c>
      <c r="L2175" s="116">
        <v>0</v>
      </c>
      <c r="M2175" s="116">
        <v>0</v>
      </c>
      <c r="N2175" s="116">
        <v>0</v>
      </c>
      <c r="O2175" s="116">
        <v>71769</v>
      </c>
      <c r="P2175" s="116">
        <v>53027</v>
      </c>
      <c r="Q2175" s="27" t="str">
        <f t="shared" si="437"/>
        <v>Registered</v>
      </c>
      <c r="R2175" s="94">
        <f t="shared" si="438"/>
        <v>0.62</v>
      </c>
      <c r="S2175" s="95"/>
      <c r="T2175" s="117">
        <f t="shared" si="439"/>
        <v>124796</v>
      </c>
      <c r="U2175" s="117">
        <f t="shared" si="440"/>
        <v>0</v>
      </c>
    </row>
    <row r="2176" spans="1:21" x14ac:dyDescent="0.3">
      <c r="A2176" s="114">
        <v>921</v>
      </c>
      <c r="B2176" s="114" t="s">
        <v>1572</v>
      </c>
      <c r="C2176" s="114" t="s">
        <v>172</v>
      </c>
      <c r="D2176" s="114" t="s">
        <v>4297</v>
      </c>
      <c r="E2176" s="114" t="s">
        <v>4298</v>
      </c>
      <c r="F2176" s="115">
        <v>45714</v>
      </c>
      <c r="G2176" s="114" t="s">
        <v>4299</v>
      </c>
      <c r="H2176" s="116">
        <v>2392300</v>
      </c>
      <c r="I2176" s="116">
        <v>1722456</v>
      </c>
      <c r="J2176" s="116">
        <v>1602841</v>
      </c>
      <c r="K2176" s="116">
        <v>119615</v>
      </c>
      <c r="L2176" s="116">
        <v>119615</v>
      </c>
      <c r="M2176" s="116">
        <v>0</v>
      </c>
      <c r="N2176" s="116">
        <v>0</v>
      </c>
      <c r="O2176" s="116">
        <v>0</v>
      </c>
      <c r="P2176" s="116">
        <v>0</v>
      </c>
      <c r="Q2176" s="27" t="str">
        <f t="shared" si="437"/>
        <v>Registered</v>
      </c>
      <c r="R2176" s="94">
        <f t="shared" si="438"/>
        <v>0.72</v>
      </c>
      <c r="S2176" s="95"/>
      <c r="T2176" s="117">
        <f t="shared" si="439"/>
        <v>119615</v>
      </c>
      <c r="U2176" s="117">
        <f t="shared" si="440"/>
        <v>0</v>
      </c>
    </row>
    <row r="2177" spans="1:21" x14ac:dyDescent="0.3">
      <c r="A2177" s="114">
        <v>922</v>
      </c>
      <c r="B2177" s="114" t="s">
        <v>1572</v>
      </c>
      <c r="C2177" s="114" t="s">
        <v>172</v>
      </c>
      <c r="D2177" s="114" t="s">
        <v>4331</v>
      </c>
      <c r="E2177" s="114" t="s">
        <v>4332</v>
      </c>
      <c r="F2177" s="115">
        <v>45714</v>
      </c>
      <c r="G2177" s="114" t="s">
        <v>3452</v>
      </c>
      <c r="H2177" s="116">
        <v>2366000</v>
      </c>
      <c r="I2177" s="116">
        <v>1703520</v>
      </c>
      <c r="J2177" s="116">
        <v>1585220</v>
      </c>
      <c r="K2177" s="116">
        <v>118300</v>
      </c>
      <c r="L2177" s="116">
        <v>118300</v>
      </c>
      <c r="M2177" s="116">
        <v>0</v>
      </c>
      <c r="N2177" s="116">
        <v>0</v>
      </c>
      <c r="O2177" s="116">
        <v>0</v>
      </c>
      <c r="P2177" s="116">
        <v>0</v>
      </c>
      <c r="Q2177" s="27" t="str">
        <f t="shared" si="437"/>
        <v>Registered</v>
      </c>
      <c r="R2177" s="94">
        <f t="shared" si="438"/>
        <v>0.72</v>
      </c>
      <c r="S2177" s="95"/>
      <c r="T2177" s="117">
        <f t="shared" si="439"/>
        <v>118300</v>
      </c>
      <c r="U2177" s="117">
        <f t="shared" si="440"/>
        <v>0</v>
      </c>
    </row>
    <row r="2178" spans="1:21" x14ac:dyDescent="0.3">
      <c r="A2178" s="114">
        <v>923</v>
      </c>
      <c r="B2178" s="114" t="s">
        <v>1572</v>
      </c>
      <c r="C2178" s="114" t="s">
        <v>172</v>
      </c>
      <c r="D2178" s="114" t="s">
        <v>4333</v>
      </c>
      <c r="E2178" s="114" t="s">
        <v>4334</v>
      </c>
      <c r="F2178" s="115">
        <v>45786</v>
      </c>
      <c r="G2178" s="114" t="s">
        <v>3237</v>
      </c>
      <c r="H2178" s="116">
        <v>2366000</v>
      </c>
      <c r="I2178" s="116">
        <v>1703520</v>
      </c>
      <c r="J2178" s="116">
        <v>1585220</v>
      </c>
      <c r="K2178" s="116">
        <v>118300</v>
      </c>
      <c r="L2178" s="116">
        <v>118300</v>
      </c>
      <c r="M2178" s="116">
        <v>0</v>
      </c>
      <c r="N2178" s="116">
        <v>0</v>
      </c>
      <c r="O2178" s="116">
        <v>0</v>
      </c>
      <c r="P2178" s="116">
        <v>0</v>
      </c>
      <c r="Q2178" s="27" t="str">
        <f t="shared" ref="Q2178:Q2241" si="442">IF(G2178="01 Jan 1900","Unregistered","Registered")</f>
        <v>Registered</v>
      </c>
      <c r="R2178" s="94">
        <f t="shared" si="438"/>
        <v>0.72</v>
      </c>
      <c r="S2178" s="95"/>
      <c r="T2178" s="117">
        <f t="shared" si="439"/>
        <v>118300</v>
      </c>
      <c r="U2178" s="117">
        <f t="shared" si="440"/>
        <v>0</v>
      </c>
    </row>
    <row r="2179" spans="1:21" x14ac:dyDescent="0.3">
      <c r="A2179" s="114">
        <v>924</v>
      </c>
      <c r="B2179" s="114" t="s">
        <v>1572</v>
      </c>
      <c r="C2179" s="114" t="s">
        <v>172</v>
      </c>
      <c r="D2179" s="114" t="s">
        <v>4335</v>
      </c>
      <c r="E2179" s="114" t="s">
        <v>4336</v>
      </c>
      <c r="F2179" s="115">
        <v>45714</v>
      </c>
      <c r="G2179" s="114" t="s">
        <v>4048</v>
      </c>
      <c r="H2179" s="116">
        <v>2366000</v>
      </c>
      <c r="I2179" s="116">
        <v>1703520</v>
      </c>
      <c r="J2179" s="116">
        <v>1585220</v>
      </c>
      <c r="K2179" s="116">
        <v>118300</v>
      </c>
      <c r="L2179" s="116">
        <v>118300</v>
      </c>
      <c r="M2179" s="116">
        <v>0</v>
      </c>
      <c r="N2179" s="116">
        <v>0</v>
      </c>
      <c r="O2179" s="116">
        <v>0</v>
      </c>
      <c r="P2179" s="116">
        <v>0</v>
      </c>
      <c r="Q2179" s="27" t="str">
        <f t="shared" si="442"/>
        <v>Registered</v>
      </c>
      <c r="R2179" s="94">
        <f t="shared" si="438"/>
        <v>0.72</v>
      </c>
      <c r="S2179" s="95"/>
      <c r="T2179" s="117">
        <f t="shared" si="439"/>
        <v>118300</v>
      </c>
      <c r="U2179" s="117">
        <f t="shared" si="440"/>
        <v>0</v>
      </c>
    </row>
    <row r="2180" spans="1:21" x14ac:dyDescent="0.3">
      <c r="A2180" s="114">
        <v>925</v>
      </c>
      <c r="B2180" s="114" t="s">
        <v>1572</v>
      </c>
      <c r="C2180" s="114" t="s">
        <v>172</v>
      </c>
      <c r="D2180" s="114" t="s">
        <v>4337</v>
      </c>
      <c r="E2180" s="114" t="s">
        <v>4338</v>
      </c>
      <c r="F2180" s="115">
        <v>45714</v>
      </c>
      <c r="G2180" s="114" t="s">
        <v>4048</v>
      </c>
      <c r="H2180" s="116">
        <v>2366000</v>
      </c>
      <c r="I2180" s="116">
        <v>1703520</v>
      </c>
      <c r="J2180" s="116">
        <v>1585220</v>
      </c>
      <c r="K2180" s="116">
        <v>118300</v>
      </c>
      <c r="L2180" s="116">
        <v>118300</v>
      </c>
      <c r="M2180" s="116">
        <v>0</v>
      </c>
      <c r="N2180" s="116">
        <v>0</v>
      </c>
      <c r="O2180" s="116">
        <v>0</v>
      </c>
      <c r="P2180" s="116">
        <v>0</v>
      </c>
      <c r="Q2180" s="27" t="str">
        <f t="shared" si="442"/>
        <v>Registered</v>
      </c>
      <c r="R2180" s="94">
        <f t="shared" ref="R2180:R2243" si="443">(I2180/H2180)</f>
        <v>0.72</v>
      </c>
      <c r="S2180" s="95"/>
      <c r="T2180" s="117">
        <f t="shared" si="439"/>
        <v>118300</v>
      </c>
      <c r="U2180" s="117">
        <f t="shared" si="440"/>
        <v>0</v>
      </c>
    </row>
    <row r="2181" spans="1:21" x14ac:dyDescent="0.3">
      <c r="A2181" s="114">
        <v>926</v>
      </c>
      <c r="B2181" s="114" t="s">
        <v>1572</v>
      </c>
      <c r="C2181" s="114" t="s">
        <v>172</v>
      </c>
      <c r="D2181" s="114" t="s">
        <v>4341</v>
      </c>
      <c r="E2181" s="114" t="s">
        <v>4342</v>
      </c>
      <c r="F2181" s="115">
        <v>45713</v>
      </c>
      <c r="G2181" s="114" t="s">
        <v>2740</v>
      </c>
      <c r="H2181" s="116">
        <v>2366000</v>
      </c>
      <c r="I2181" s="116">
        <v>1703520</v>
      </c>
      <c r="J2181" s="116">
        <v>1585220</v>
      </c>
      <c r="K2181" s="116">
        <v>118300</v>
      </c>
      <c r="L2181" s="116">
        <v>118300</v>
      </c>
      <c r="M2181" s="116">
        <v>0</v>
      </c>
      <c r="N2181" s="116">
        <v>0</v>
      </c>
      <c r="O2181" s="116">
        <v>0</v>
      </c>
      <c r="P2181" s="116">
        <v>0</v>
      </c>
      <c r="Q2181" s="27" t="str">
        <f t="shared" si="442"/>
        <v>Registered</v>
      </c>
      <c r="R2181" s="94">
        <f t="shared" si="443"/>
        <v>0.72</v>
      </c>
      <c r="S2181" s="95"/>
      <c r="T2181" s="117">
        <f t="shared" si="439"/>
        <v>118300</v>
      </c>
      <c r="U2181" s="117">
        <f t="shared" si="440"/>
        <v>0</v>
      </c>
    </row>
    <row r="2182" spans="1:21" x14ac:dyDescent="0.3">
      <c r="A2182" s="114">
        <v>1116</v>
      </c>
      <c r="B2182" s="114" t="s">
        <v>1572</v>
      </c>
      <c r="C2182" s="114" t="s">
        <v>172</v>
      </c>
      <c r="D2182" s="114" t="s">
        <v>4300</v>
      </c>
      <c r="E2182" s="114" t="s">
        <v>4301</v>
      </c>
      <c r="F2182" s="115">
        <v>45714</v>
      </c>
      <c r="G2182" s="114" t="s">
        <v>4302</v>
      </c>
      <c r="H2182" s="116">
        <v>2392300</v>
      </c>
      <c r="I2182" s="116">
        <v>1602841</v>
      </c>
      <c r="J2182" s="116">
        <v>1601645</v>
      </c>
      <c r="K2182" s="116">
        <v>1196</v>
      </c>
      <c r="L2182" s="116">
        <v>0</v>
      </c>
      <c r="M2182" s="116">
        <v>0</v>
      </c>
      <c r="N2182" s="116">
        <v>1196</v>
      </c>
      <c r="O2182" s="116">
        <v>0</v>
      </c>
      <c r="P2182" s="116">
        <v>0</v>
      </c>
      <c r="Q2182" s="27" t="str">
        <f t="shared" si="442"/>
        <v>Registered</v>
      </c>
      <c r="R2182" s="94">
        <f t="shared" si="443"/>
        <v>0.67</v>
      </c>
      <c r="S2182" s="95"/>
      <c r="T2182" s="117">
        <f t="shared" si="439"/>
        <v>1196</v>
      </c>
      <c r="U2182" s="117">
        <f t="shared" si="440"/>
        <v>0</v>
      </c>
    </row>
    <row r="2183" spans="1:21" x14ac:dyDescent="0.3">
      <c r="A2183" s="114">
        <v>7071</v>
      </c>
      <c r="B2183" s="114" t="s">
        <v>1572</v>
      </c>
      <c r="C2183" s="114" t="s">
        <v>172</v>
      </c>
      <c r="D2183" s="114" t="s">
        <v>4312</v>
      </c>
      <c r="E2183" s="114" t="s">
        <v>4313</v>
      </c>
      <c r="F2183" s="115">
        <v>45714</v>
      </c>
      <c r="G2183" s="114" t="s">
        <v>4048</v>
      </c>
      <c r="H2183" s="116">
        <v>2366000</v>
      </c>
      <c r="I2183" s="116">
        <v>1585220</v>
      </c>
      <c r="J2183" s="116">
        <v>1585220</v>
      </c>
      <c r="K2183" s="116">
        <v>0</v>
      </c>
      <c r="L2183" s="116">
        <v>0</v>
      </c>
      <c r="M2183" s="116">
        <v>0</v>
      </c>
      <c r="N2183" s="116">
        <v>0</v>
      </c>
      <c r="O2183" s="116">
        <v>0</v>
      </c>
      <c r="P2183" s="116">
        <v>0</v>
      </c>
      <c r="Q2183" s="27" t="str">
        <f t="shared" si="442"/>
        <v>Registered</v>
      </c>
      <c r="R2183" s="94">
        <f t="shared" si="443"/>
        <v>0.67</v>
      </c>
      <c r="S2183" s="95"/>
      <c r="T2183" s="117">
        <f t="shared" si="439"/>
        <v>0</v>
      </c>
      <c r="U2183" s="117">
        <f t="shared" si="440"/>
        <v>0</v>
      </c>
    </row>
    <row r="2184" spans="1:21" x14ac:dyDescent="0.3">
      <c r="A2184" s="114">
        <v>7072</v>
      </c>
      <c r="B2184" s="114" t="s">
        <v>1572</v>
      </c>
      <c r="C2184" s="114" t="s">
        <v>172</v>
      </c>
      <c r="D2184" s="114" t="s">
        <v>4287</v>
      </c>
      <c r="E2184" s="114" t="s">
        <v>4288</v>
      </c>
      <c r="F2184" s="115">
        <v>45714</v>
      </c>
      <c r="G2184" s="114" t="s">
        <v>4048</v>
      </c>
      <c r="H2184" s="116">
        <v>2392300</v>
      </c>
      <c r="I2184" s="116">
        <v>1602841</v>
      </c>
      <c r="J2184" s="116">
        <v>1602841</v>
      </c>
      <c r="K2184" s="116">
        <v>0</v>
      </c>
      <c r="L2184" s="116">
        <v>0</v>
      </c>
      <c r="M2184" s="116">
        <v>0</v>
      </c>
      <c r="N2184" s="116">
        <v>0</v>
      </c>
      <c r="O2184" s="116">
        <v>0</v>
      </c>
      <c r="P2184" s="116">
        <v>0</v>
      </c>
      <c r="Q2184" s="27" t="str">
        <f t="shared" si="442"/>
        <v>Registered</v>
      </c>
      <c r="R2184" s="94">
        <f t="shared" si="443"/>
        <v>0.67</v>
      </c>
      <c r="S2184" s="95"/>
      <c r="T2184" s="117">
        <f t="shared" si="439"/>
        <v>0</v>
      </c>
      <c r="U2184" s="117">
        <f t="shared" si="440"/>
        <v>0</v>
      </c>
    </row>
    <row r="2185" spans="1:21" x14ac:dyDescent="0.3">
      <c r="A2185" s="114">
        <v>7073</v>
      </c>
      <c r="B2185" s="114" t="s">
        <v>1572</v>
      </c>
      <c r="C2185" s="114" t="s">
        <v>172</v>
      </c>
      <c r="D2185" s="114" t="s">
        <v>4679</v>
      </c>
      <c r="E2185" s="114" t="s">
        <v>4680</v>
      </c>
      <c r="F2185" s="115">
        <v>45791</v>
      </c>
      <c r="G2185" s="114" t="s">
        <v>2418</v>
      </c>
      <c r="H2185" s="116">
        <v>2409800</v>
      </c>
      <c r="I2185" s="116">
        <v>1494076</v>
      </c>
      <c r="J2185" s="116">
        <v>1494076</v>
      </c>
      <c r="K2185" s="116">
        <v>0</v>
      </c>
      <c r="L2185" s="116">
        <v>0</v>
      </c>
      <c r="M2185" s="116">
        <v>0</v>
      </c>
      <c r="N2185" s="116">
        <v>0</v>
      </c>
      <c r="O2185" s="116">
        <v>0</v>
      </c>
      <c r="P2185" s="116">
        <v>0</v>
      </c>
      <c r="Q2185" s="27" t="str">
        <f t="shared" si="442"/>
        <v>Registered</v>
      </c>
      <c r="R2185" s="94">
        <f t="shared" si="443"/>
        <v>0.62</v>
      </c>
      <c r="S2185" s="95"/>
      <c r="T2185" s="117">
        <f t="shared" si="439"/>
        <v>0</v>
      </c>
      <c r="U2185" s="117">
        <f t="shared" si="440"/>
        <v>0</v>
      </c>
    </row>
    <row r="2186" spans="1:21" x14ac:dyDescent="0.3">
      <c r="A2186" s="114">
        <v>7074</v>
      </c>
      <c r="B2186" s="114" t="s">
        <v>1572</v>
      </c>
      <c r="C2186" s="114" t="s">
        <v>172</v>
      </c>
      <c r="D2186" s="114" t="s">
        <v>4314</v>
      </c>
      <c r="E2186" s="114" t="s">
        <v>4315</v>
      </c>
      <c r="F2186" s="115">
        <v>45716</v>
      </c>
      <c r="G2186" s="114" t="s">
        <v>4291</v>
      </c>
      <c r="H2186" s="116">
        <v>2366000</v>
      </c>
      <c r="I2186" s="116">
        <v>1585220</v>
      </c>
      <c r="J2186" s="116">
        <v>1585220</v>
      </c>
      <c r="K2186" s="116">
        <v>0</v>
      </c>
      <c r="L2186" s="116">
        <v>0</v>
      </c>
      <c r="M2186" s="116">
        <v>0</v>
      </c>
      <c r="N2186" s="116">
        <v>0</v>
      </c>
      <c r="O2186" s="116">
        <v>0</v>
      </c>
      <c r="P2186" s="116">
        <v>0</v>
      </c>
      <c r="Q2186" s="27" t="str">
        <f t="shared" si="442"/>
        <v>Registered</v>
      </c>
      <c r="R2186" s="94">
        <f t="shared" si="443"/>
        <v>0.67</v>
      </c>
      <c r="S2186" s="95"/>
      <c r="T2186" s="117">
        <f t="shared" si="439"/>
        <v>0</v>
      </c>
      <c r="U2186" s="117">
        <f t="shared" si="440"/>
        <v>0</v>
      </c>
    </row>
    <row r="2187" spans="1:21" x14ac:dyDescent="0.3">
      <c r="A2187" s="114">
        <v>7075</v>
      </c>
      <c r="B2187" s="114" t="s">
        <v>1572</v>
      </c>
      <c r="C2187" s="114" t="s">
        <v>172</v>
      </c>
      <c r="D2187" s="114" t="s">
        <v>4719</v>
      </c>
      <c r="E2187" s="114" t="s">
        <v>4720</v>
      </c>
      <c r="F2187" s="115">
        <v>45714</v>
      </c>
      <c r="G2187" s="114" t="s">
        <v>2569</v>
      </c>
      <c r="H2187" s="116">
        <v>2366000</v>
      </c>
      <c r="I2187" s="116">
        <v>1466920</v>
      </c>
      <c r="J2187" s="116">
        <v>1466920</v>
      </c>
      <c r="K2187" s="116">
        <v>0</v>
      </c>
      <c r="L2187" s="116">
        <v>0</v>
      </c>
      <c r="M2187" s="116">
        <v>0</v>
      </c>
      <c r="N2187" s="116">
        <v>0</v>
      </c>
      <c r="O2187" s="116">
        <v>0</v>
      </c>
      <c r="P2187" s="116">
        <v>0</v>
      </c>
      <c r="Q2187" s="27" t="str">
        <f t="shared" si="442"/>
        <v>Registered</v>
      </c>
      <c r="R2187" s="94">
        <f t="shared" si="443"/>
        <v>0.62</v>
      </c>
      <c r="S2187" s="95"/>
      <c r="T2187" s="117">
        <f t="shared" si="439"/>
        <v>0</v>
      </c>
      <c r="U2187" s="117">
        <f t="shared" si="440"/>
        <v>0</v>
      </c>
    </row>
    <row r="2188" spans="1:21" x14ac:dyDescent="0.3">
      <c r="A2188" s="114">
        <v>7076</v>
      </c>
      <c r="B2188" s="114" t="s">
        <v>1572</v>
      </c>
      <c r="C2188" s="114" t="s">
        <v>172</v>
      </c>
      <c r="D2188" s="114" t="s">
        <v>4705</v>
      </c>
      <c r="E2188" s="114" t="s">
        <v>4706</v>
      </c>
      <c r="F2188" s="115">
        <v>45714</v>
      </c>
      <c r="G2188" s="114" t="s">
        <v>3452</v>
      </c>
      <c r="H2188" s="116">
        <v>2392300</v>
      </c>
      <c r="I2188" s="116">
        <v>1483226</v>
      </c>
      <c r="J2188" s="116">
        <v>1483226</v>
      </c>
      <c r="K2188" s="116">
        <v>0</v>
      </c>
      <c r="L2188" s="116">
        <v>0</v>
      </c>
      <c r="M2188" s="116">
        <v>0</v>
      </c>
      <c r="N2188" s="116">
        <v>0</v>
      </c>
      <c r="O2188" s="116">
        <v>0</v>
      </c>
      <c r="P2188" s="116">
        <v>0</v>
      </c>
      <c r="Q2188" s="27" t="str">
        <f t="shared" si="442"/>
        <v>Registered</v>
      </c>
      <c r="R2188" s="94">
        <f t="shared" si="443"/>
        <v>0.62</v>
      </c>
      <c r="S2188" s="95"/>
      <c r="T2188" s="117">
        <f t="shared" si="439"/>
        <v>0</v>
      </c>
      <c r="U2188" s="117">
        <f t="shared" si="440"/>
        <v>0</v>
      </c>
    </row>
    <row r="2189" spans="1:21" x14ac:dyDescent="0.3">
      <c r="A2189" s="114">
        <v>7077</v>
      </c>
      <c r="B2189" s="114" t="s">
        <v>1572</v>
      </c>
      <c r="C2189" s="114" t="s">
        <v>172</v>
      </c>
      <c r="D2189" s="114" t="s">
        <v>4721</v>
      </c>
      <c r="E2189" s="114" t="s">
        <v>4722</v>
      </c>
      <c r="F2189" s="115">
        <v>45716</v>
      </c>
      <c r="G2189" s="114" t="s">
        <v>4456</v>
      </c>
      <c r="H2189" s="116">
        <v>2366000</v>
      </c>
      <c r="I2189" s="116">
        <v>1466920</v>
      </c>
      <c r="J2189" s="116">
        <v>1466920</v>
      </c>
      <c r="K2189" s="116">
        <v>0</v>
      </c>
      <c r="L2189" s="116">
        <v>0</v>
      </c>
      <c r="M2189" s="116">
        <v>0</v>
      </c>
      <c r="N2189" s="116">
        <v>0</v>
      </c>
      <c r="O2189" s="116">
        <v>0</v>
      </c>
      <c r="P2189" s="116">
        <v>0</v>
      </c>
      <c r="Q2189" s="27" t="str">
        <f t="shared" si="442"/>
        <v>Registered</v>
      </c>
      <c r="R2189" s="94">
        <f t="shared" si="443"/>
        <v>0.62</v>
      </c>
      <c r="S2189" s="95"/>
      <c r="T2189" s="117">
        <f t="shared" si="439"/>
        <v>0</v>
      </c>
      <c r="U2189" s="117">
        <f t="shared" si="440"/>
        <v>0</v>
      </c>
    </row>
    <row r="2190" spans="1:21" x14ac:dyDescent="0.3">
      <c r="A2190" s="114">
        <v>7078</v>
      </c>
      <c r="B2190" s="114" t="s">
        <v>1572</v>
      </c>
      <c r="C2190" s="114" t="s">
        <v>172</v>
      </c>
      <c r="D2190" s="114" t="s">
        <v>4723</v>
      </c>
      <c r="E2190" s="114" t="s">
        <v>4724</v>
      </c>
      <c r="F2190" s="115">
        <v>45716</v>
      </c>
      <c r="G2190" s="114" t="s">
        <v>4299</v>
      </c>
      <c r="H2190" s="116">
        <v>2366000</v>
      </c>
      <c r="I2190" s="116">
        <v>1466920</v>
      </c>
      <c r="J2190" s="116">
        <v>1466920</v>
      </c>
      <c r="K2190" s="116">
        <v>0</v>
      </c>
      <c r="L2190" s="116">
        <v>0</v>
      </c>
      <c r="M2190" s="116">
        <v>0</v>
      </c>
      <c r="N2190" s="116">
        <v>0</v>
      </c>
      <c r="O2190" s="116">
        <v>0</v>
      </c>
      <c r="P2190" s="116">
        <v>0</v>
      </c>
      <c r="Q2190" s="27" t="str">
        <f t="shared" si="442"/>
        <v>Registered</v>
      </c>
      <c r="R2190" s="94">
        <f t="shared" si="443"/>
        <v>0.62</v>
      </c>
      <c r="S2190" s="95"/>
      <c r="T2190" s="117">
        <f t="shared" si="439"/>
        <v>0</v>
      </c>
      <c r="U2190" s="117">
        <f t="shared" si="440"/>
        <v>0</v>
      </c>
    </row>
    <row r="2191" spans="1:21" x14ac:dyDescent="0.3">
      <c r="A2191" s="114">
        <v>7079</v>
      </c>
      <c r="B2191" s="114" t="s">
        <v>1572</v>
      </c>
      <c r="C2191" s="114" t="s">
        <v>172</v>
      </c>
      <c r="D2191" s="114" t="s">
        <v>4815</v>
      </c>
      <c r="E2191" s="114" t="s">
        <v>4816</v>
      </c>
      <c r="F2191" s="115">
        <v>45716</v>
      </c>
      <c r="G2191" s="114" t="s">
        <v>3452</v>
      </c>
      <c r="H2191" s="116">
        <v>2409800</v>
      </c>
      <c r="I2191" s="116">
        <v>1494076</v>
      </c>
      <c r="J2191" s="116">
        <v>1494076</v>
      </c>
      <c r="K2191" s="116">
        <v>0</v>
      </c>
      <c r="L2191" s="116">
        <v>0</v>
      </c>
      <c r="M2191" s="116">
        <v>0</v>
      </c>
      <c r="N2191" s="116">
        <v>0</v>
      </c>
      <c r="O2191" s="116">
        <v>0</v>
      </c>
      <c r="P2191" s="116">
        <v>0</v>
      </c>
      <c r="Q2191" s="27" t="str">
        <f t="shared" si="442"/>
        <v>Registered</v>
      </c>
      <c r="R2191" s="94">
        <f t="shared" si="443"/>
        <v>0.62</v>
      </c>
      <c r="S2191" s="95"/>
      <c r="T2191" s="117">
        <f t="shared" si="439"/>
        <v>0</v>
      </c>
      <c r="U2191" s="117">
        <f t="shared" si="440"/>
        <v>0</v>
      </c>
    </row>
    <row r="2192" spans="1:21" x14ac:dyDescent="0.3">
      <c r="A2192" s="114">
        <v>7080</v>
      </c>
      <c r="B2192" s="114" t="s">
        <v>1572</v>
      </c>
      <c r="C2192" s="114" t="s">
        <v>172</v>
      </c>
      <c r="D2192" s="114" t="s">
        <v>4725</v>
      </c>
      <c r="E2192" s="114" t="s">
        <v>4726</v>
      </c>
      <c r="F2192" s="115">
        <v>45713</v>
      </c>
      <c r="G2192" s="114" t="s">
        <v>4294</v>
      </c>
      <c r="H2192" s="116">
        <v>2366000</v>
      </c>
      <c r="I2192" s="116">
        <v>1466920</v>
      </c>
      <c r="J2192" s="116">
        <v>1466920</v>
      </c>
      <c r="K2192" s="116">
        <v>0</v>
      </c>
      <c r="L2192" s="116">
        <v>0</v>
      </c>
      <c r="M2192" s="116">
        <v>0</v>
      </c>
      <c r="N2192" s="116">
        <v>0</v>
      </c>
      <c r="O2192" s="116">
        <v>0</v>
      </c>
      <c r="P2192" s="116">
        <v>0</v>
      </c>
      <c r="Q2192" s="27" t="str">
        <f t="shared" si="442"/>
        <v>Registered</v>
      </c>
      <c r="R2192" s="94">
        <f t="shared" si="443"/>
        <v>0.62</v>
      </c>
      <c r="S2192" s="95"/>
      <c r="T2192" s="117">
        <f t="shared" si="439"/>
        <v>0</v>
      </c>
      <c r="U2192" s="117">
        <f t="shared" si="440"/>
        <v>0</v>
      </c>
    </row>
    <row r="2193" spans="1:21" x14ac:dyDescent="0.3">
      <c r="A2193" s="114">
        <v>7081</v>
      </c>
      <c r="B2193" s="114" t="s">
        <v>1572</v>
      </c>
      <c r="C2193" s="114" t="s">
        <v>172</v>
      </c>
      <c r="D2193" s="114" t="s">
        <v>4727</v>
      </c>
      <c r="E2193" s="114" t="s">
        <v>4728</v>
      </c>
      <c r="F2193" s="115">
        <v>45716</v>
      </c>
      <c r="G2193" s="114" t="s">
        <v>2727</v>
      </c>
      <c r="H2193" s="116">
        <v>2366000</v>
      </c>
      <c r="I2193" s="116">
        <v>1466920</v>
      </c>
      <c r="J2193" s="116">
        <v>1466920</v>
      </c>
      <c r="K2193" s="116">
        <v>0</v>
      </c>
      <c r="L2193" s="116">
        <v>0</v>
      </c>
      <c r="M2193" s="116">
        <v>0</v>
      </c>
      <c r="N2193" s="116">
        <v>0</v>
      </c>
      <c r="O2193" s="116">
        <v>0</v>
      </c>
      <c r="P2193" s="116">
        <v>0</v>
      </c>
      <c r="Q2193" s="27" t="str">
        <f t="shared" si="442"/>
        <v>Registered</v>
      </c>
      <c r="R2193" s="94">
        <f t="shared" si="443"/>
        <v>0.62</v>
      </c>
      <c r="S2193" s="95"/>
      <c r="T2193" s="117">
        <f t="shared" si="439"/>
        <v>0</v>
      </c>
      <c r="U2193" s="117">
        <f t="shared" si="440"/>
        <v>0</v>
      </c>
    </row>
    <row r="2194" spans="1:21" x14ac:dyDescent="0.3">
      <c r="A2194" s="114">
        <v>7082</v>
      </c>
      <c r="B2194" s="114" t="s">
        <v>1572</v>
      </c>
      <c r="C2194" s="114" t="s">
        <v>172</v>
      </c>
      <c r="D2194" s="114" t="s">
        <v>4729</v>
      </c>
      <c r="E2194" s="114" t="s">
        <v>4730</v>
      </c>
      <c r="F2194" s="115">
        <v>45716</v>
      </c>
      <c r="G2194" s="114" t="s">
        <v>2727</v>
      </c>
      <c r="H2194" s="116">
        <v>2366000</v>
      </c>
      <c r="I2194" s="116">
        <v>1466920</v>
      </c>
      <c r="J2194" s="116">
        <v>1466920</v>
      </c>
      <c r="K2194" s="116">
        <v>0</v>
      </c>
      <c r="L2194" s="116">
        <v>0</v>
      </c>
      <c r="M2194" s="116">
        <v>0</v>
      </c>
      <c r="N2194" s="116">
        <v>0</v>
      </c>
      <c r="O2194" s="116">
        <v>0</v>
      </c>
      <c r="P2194" s="116">
        <v>0</v>
      </c>
      <c r="Q2194" s="27" t="str">
        <f t="shared" si="442"/>
        <v>Registered</v>
      </c>
      <c r="R2194" s="94">
        <f t="shared" si="443"/>
        <v>0.62</v>
      </c>
      <c r="S2194" s="95"/>
      <c r="T2194" s="117">
        <f t="shared" si="439"/>
        <v>0</v>
      </c>
      <c r="U2194" s="117">
        <f t="shared" si="440"/>
        <v>0</v>
      </c>
    </row>
    <row r="2195" spans="1:21" x14ac:dyDescent="0.3">
      <c r="A2195" s="114">
        <v>7083</v>
      </c>
      <c r="B2195" s="114" t="s">
        <v>1572</v>
      </c>
      <c r="C2195" s="114" t="s">
        <v>172</v>
      </c>
      <c r="D2195" s="114" t="s">
        <v>4707</v>
      </c>
      <c r="E2195" s="114" t="s">
        <v>4708</v>
      </c>
      <c r="F2195" s="115">
        <v>45716</v>
      </c>
      <c r="G2195" s="114" t="s">
        <v>4456</v>
      </c>
      <c r="H2195" s="116">
        <v>2392300</v>
      </c>
      <c r="I2195" s="116">
        <v>1483226</v>
      </c>
      <c r="J2195" s="116">
        <v>1483226</v>
      </c>
      <c r="K2195" s="116">
        <v>0</v>
      </c>
      <c r="L2195" s="116">
        <v>0</v>
      </c>
      <c r="M2195" s="116">
        <v>0</v>
      </c>
      <c r="N2195" s="116">
        <v>0</v>
      </c>
      <c r="O2195" s="116">
        <v>0</v>
      </c>
      <c r="P2195" s="116">
        <v>0</v>
      </c>
      <c r="Q2195" s="27" t="str">
        <f t="shared" si="442"/>
        <v>Registered</v>
      </c>
      <c r="R2195" s="94">
        <f t="shared" si="443"/>
        <v>0.62</v>
      </c>
      <c r="S2195" s="95"/>
      <c r="T2195" s="117">
        <f t="shared" si="439"/>
        <v>0</v>
      </c>
      <c r="U2195" s="117">
        <f t="shared" si="440"/>
        <v>0</v>
      </c>
    </row>
    <row r="2196" spans="1:21" x14ac:dyDescent="0.3">
      <c r="A2196" s="114">
        <v>7084</v>
      </c>
      <c r="B2196" s="114" t="s">
        <v>1572</v>
      </c>
      <c r="C2196" s="114" t="s">
        <v>172</v>
      </c>
      <c r="D2196" s="114" t="s">
        <v>4681</v>
      </c>
      <c r="E2196" s="114" t="s">
        <v>4682</v>
      </c>
      <c r="F2196" s="115">
        <v>45716</v>
      </c>
      <c r="G2196" s="114" t="s">
        <v>4299</v>
      </c>
      <c r="H2196" s="116">
        <v>2409800</v>
      </c>
      <c r="I2196" s="116">
        <v>1494076</v>
      </c>
      <c r="J2196" s="116">
        <v>1494076</v>
      </c>
      <c r="K2196" s="116">
        <v>0</v>
      </c>
      <c r="L2196" s="116">
        <v>0</v>
      </c>
      <c r="M2196" s="116">
        <v>0</v>
      </c>
      <c r="N2196" s="116">
        <v>0</v>
      </c>
      <c r="O2196" s="116">
        <v>0</v>
      </c>
      <c r="P2196" s="116">
        <v>0</v>
      </c>
      <c r="Q2196" s="27" t="str">
        <f t="shared" si="442"/>
        <v>Registered</v>
      </c>
      <c r="R2196" s="94">
        <f t="shared" si="443"/>
        <v>0.62</v>
      </c>
      <c r="S2196" s="95"/>
      <c r="T2196" s="117">
        <f t="shared" si="439"/>
        <v>0</v>
      </c>
      <c r="U2196" s="117">
        <f t="shared" si="440"/>
        <v>0</v>
      </c>
    </row>
    <row r="2197" spans="1:21" x14ac:dyDescent="0.3">
      <c r="A2197" s="114">
        <v>7085</v>
      </c>
      <c r="B2197" s="114" t="s">
        <v>1572</v>
      </c>
      <c r="C2197" s="114" t="s">
        <v>172</v>
      </c>
      <c r="D2197" s="114" t="s">
        <v>4731</v>
      </c>
      <c r="E2197" s="114" t="s">
        <v>4732</v>
      </c>
      <c r="F2197" s="115">
        <v>45713</v>
      </c>
      <c r="G2197" s="114" t="s">
        <v>4048</v>
      </c>
      <c r="H2197" s="116">
        <v>2366000</v>
      </c>
      <c r="I2197" s="116">
        <v>1466920</v>
      </c>
      <c r="J2197" s="116">
        <v>1466920</v>
      </c>
      <c r="K2197" s="116">
        <v>0</v>
      </c>
      <c r="L2197" s="116">
        <v>0</v>
      </c>
      <c r="M2197" s="116">
        <v>0</v>
      </c>
      <c r="N2197" s="116">
        <v>0</v>
      </c>
      <c r="O2197" s="116">
        <v>0</v>
      </c>
      <c r="P2197" s="116">
        <v>0</v>
      </c>
      <c r="Q2197" s="27" t="str">
        <f t="shared" si="442"/>
        <v>Registered</v>
      </c>
      <c r="R2197" s="94">
        <f t="shared" si="443"/>
        <v>0.62</v>
      </c>
      <c r="S2197" s="95"/>
      <c r="T2197" s="117">
        <f t="shared" si="439"/>
        <v>0</v>
      </c>
      <c r="U2197" s="117">
        <f t="shared" si="440"/>
        <v>0</v>
      </c>
    </row>
    <row r="2198" spans="1:21" x14ac:dyDescent="0.3">
      <c r="A2198" s="114">
        <v>7086</v>
      </c>
      <c r="B2198" s="114" t="s">
        <v>1572</v>
      </c>
      <c r="C2198" s="114" t="s">
        <v>172</v>
      </c>
      <c r="D2198" s="114" t="s">
        <v>4800</v>
      </c>
      <c r="E2198" s="114" t="s">
        <v>4801</v>
      </c>
      <c r="F2198" s="115">
        <v>45716</v>
      </c>
      <c r="G2198" s="114" t="s">
        <v>4456</v>
      </c>
      <c r="H2198" s="116">
        <v>2366000</v>
      </c>
      <c r="I2198" s="116">
        <v>1466920</v>
      </c>
      <c r="J2198" s="116">
        <v>1466920</v>
      </c>
      <c r="K2198" s="116">
        <v>0</v>
      </c>
      <c r="L2198" s="116">
        <v>0</v>
      </c>
      <c r="M2198" s="116">
        <v>0</v>
      </c>
      <c r="N2198" s="116">
        <v>0</v>
      </c>
      <c r="O2198" s="116">
        <v>0</v>
      </c>
      <c r="P2198" s="116">
        <v>0</v>
      </c>
      <c r="Q2198" s="27" t="str">
        <f t="shared" si="442"/>
        <v>Registered</v>
      </c>
      <c r="R2198" s="94">
        <f t="shared" si="443"/>
        <v>0.62</v>
      </c>
      <c r="S2198" s="95"/>
      <c r="T2198" s="117">
        <f t="shared" si="439"/>
        <v>0</v>
      </c>
      <c r="U2198" s="117">
        <f t="shared" si="440"/>
        <v>0</v>
      </c>
    </row>
    <row r="2199" spans="1:21" x14ac:dyDescent="0.3">
      <c r="A2199" s="114">
        <v>7087</v>
      </c>
      <c r="B2199" s="114" t="s">
        <v>1572</v>
      </c>
      <c r="C2199" s="114" t="s">
        <v>172</v>
      </c>
      <c r="D2199" s="114" t="s">
        <v>8021</v>
      </c>
      <c r="E2199" s="114" t="s">
        <v>8022</v>
      </c>
      <c r="F2199" s="115">
        <v>45716</v>
      </c>
      <c r="G2199" s="114" t="s">
        <v>4299</v>
      </c>
      <c r="H2199" s="116">
        <v>2392300</v>
      </c>
      <c r="I2199" s="116">
        <v>1483226</v>
      </c>
      <c r="J2199" s="116">
        <v>1483226</v>
      </c>
      <c r="K2199" s="116">
        <v>0</v>
      </c>
      <c r="L2199" s="116">
        <v>0</v>
      </c>
      <c r="M2199" s="116">
        <v>0</v>
      </c>
      <c r="N2199" s="116">
        <v>0</v>
      </c>
      <c r="O2199" s="116">
        <v>0</v>
      </c>
      <c r="P2199" s="116">
        <v>0</v>
      </c>
      <c r="Q2199" s="27" t="str">
        <f t="shared" si="442"/>
        <v>Registered</v>
      </c>
      <c r="R2199" s="94">
        <f t="shared" si="443"/>
        <v>0.62</v>
      </c>
      <c r="S2199" s="95"/>
      <c r="T2199" s="117">
        <f t="shared" si="439"/>
        <v>0</v>
      </c>
      <c r="U2199" s="117">
        <f t="shared" si="440"/>
        <v>0</v>
      </c>
    </row>
    <row r="2200" spans="1:21" x14ac:dyDescent="0.3">
      <c r="A2200" s="114">
        <v>7088</v>
      </c>
      <c r="B2200" s="114" t="s">
        <v>1572</v>
      </c>
      <c r="C2200" s="114" t="s">
        <v>172</v>
      </c>
      <c r="D2200" s="114" t="s">
        <v>4683</v>
      </c>
      <c r="E2200" s="114" t="s">
        <v>4684</v>
      </c>
      <c r="F2200" s="115">
        <v>45716</v>
      </c>
      <c r="G2200" s="114" t="s">
        <v>3832</v>
      </c>
      <c r="H2200" s="116">
        <v>2409800</v>
      </c>
      <c r="I2200" s="116">
        <v>1494076</v>
      </c>
      <c r="J2200" s="116">
        <v>1494076</v>
      </c>
      <c r="K2200" s="116">
        <v>0</v>
      </c>
      <c r="L2200" s="116">
        <v>0</v>
      </c>
      <c r="M2200" s="116">
        <v>0</v>
      </c>
      <c r="N2200" s="116">
        <v>0</v>
      </c>
      <c r="O2200" s="116">
        <v>0</v>
      </c>
      <c r="P2200" s="116">
        <v>0</v>
      </c>
      <c r="Q2200" s="27" t="str">
        <f t="shared" si="442"/>
        <v>Registered</v>
      </c>
      <c r="R2200" s="94">
        <f t="shared" si="443"/>
        <v>0.62</v>
      </c>
      <c r="S2200" s="95"/>
      <c r="T2200" s="117">
        <f t="shared" si="439"/>
        <v>0</v>
      </c>
      <c r="U2200" s="117">
        <f t="shared" si="440"/>
        <v>0</v>
      </c>
    </row>
    <row r="2201" spans="1:21" x14ac:dyDescent="0.3">
      <c r="A2201" s="114">
        <v>7089</v>
      </c>
      <c r="B2201" s="114" t="s">
        <v>1572</v>
      </c>
      <c r="C2201" s="114" t="s">
        <v>172</v>
      </c>
      <c r="D2201" s="114" t="s">
        <v>4733</v>
      </c>
      <c r="E2201" s="114" t="s">
        <v>4734</v>
      </c>
      <c r="F2201" s="115">
        <v>45716</v>
      </c>
      <c r="G2201" s="114" t="s">
        <v>2727</v>
      </c>
      <c r="H2201" s="116">
        <v>2366000</v>
      </c>
      <c r="I2201" s="116">
        <v>1466920</v>
      </c>
      <c r="J2201" s="116">
        <v>1466920</v>
      </c>
      <c r="K2201" s="116">
        <v>0</v>
      </c>
      <c r="L2201" s="116">
        <v>0</v>
      </c>
      <c r="M2201" s="116">
        <v>0</v>
      </c>
      <c r="N2201" s="116">
        <v>0</v>
      </c>
      <c r="O2201" s="116">
        <v>0</v>
      </c>
      <c r="P2201" s="116">
        <v>0</v>
      </c>
      <c r="Q2201" s="27" t="str">
        <f t="shared" si="442"/>
        <v>Registered</v>
      </c>
      <c r="R2201" s="94">
        <f t="shared" si="443"/>
        <v>0.62</v>
      </c>
      <c r="S2201" s="95"/>
      <c r="T2201" s="117">
        <f t="shared" si="439"/>
        <v>0</v>
      </c>
      <c r="U2201" s="117">
        <f t="shared" si="440"/>
        <v>0</v>
      </c>
    </row>
    <row r="2202" spans="1:21" x14ac:dyDescent="0.3">
      <c r="A2202" s="114">
        <v>7090</v>
      </c>
      <c r="B2202" s="114" t="s">
        <v>1572</v>
      </c>
      <c r="C2202" s="114" t="s">
        <v>172</v>
      </c>
      <c r="D2202" s="114" t="s">
        <v>4735</v>
      </c>
      <c r="E2202" s="114" t="s">
        <v>4736</v>
      </c>
      <c r="F2202" s="115">
        <v>45716</v>
      </c>
      <c r="G2202" s="114" t="s">
        <v>3829</v>
      </c>
      <c r="H2202" s="116">
        <v>2366000</v>
      </c>
      <c r="I2202" s="116">
        <v>1466920</v>
      </c>
      <c r="J2202" s="116">
        <v>1466920</v>
      </c>
      <c r="K2202" s="116">
        <v>0</v>
      </c>
      <c r="L2202" s="116">
        <v>0</v>
      </c>
      <c r="M2202" s="116">
        <v>0</v>
      </c>
      <c r="N2202" s="116">
        <v>0</v>
      </c>
      <c r="O2202" s="116">
        <v>0</v>
      </c>
      <c r="P2202" s="116">
        <v>0</v>
      </c>
      <c r="Q2202" s="27" t="str">
        <f t="shared" si="442"/>
        <v>Registered</v>
      </c>
      <c r="R2202" s="94">
        <f t="shared" si="443"/>
        <v>0.62</v>
      </c>
      <c r="S2202" s="95"/>
      <c r="T2202" s="117">
        <f t="shared" si="439"/>
        <v>0</v>
      </c>
      <c r="U2202" s="117">
        <f t="shared" si="440"/>
        <v>0</v>
      </c>
    </row>
    <row r="2203" spans="1:21" x14ac:dyDescent="0.3">
      <c r="A2203" s="114">
        <v>7091</v>
      </c>
      <c r="B2203" s="114" t="s">
        <v>1572</v>
      </c>
      <c r="C2203" s="114" t="s">
        <v>172</v>
      </c>
      <c r="D2203" s="114" t="s">
        <v>4737</v>
      </c>
      <c r="E2203" s="114" t="s">
        <v>4738</v>
      </c>
      <c r="F2203" s="115">
        <v>45716</v>
      </c>
      <c r="G2203" s="114" t="s">
        <v>4048</v>
      </c>
      <c r="H2203" s="116">
        <v>2366000</v>
      </c>
      <c r="I2203" s="116">
        <v>1466920</v>
      </c>
      <c r="J2203" s="116">
        <v>1466920</v>
      </c>
      <c r="K2203" s="116">
        <v>0</v>
      </c>
      <c r="L2203" s="116">
        <v>0</v>
      </c>
      <c r="M2203" s="116">
        <v>0</v>
      </c>
      <c r="N2203" s="116">
        <v>0</v>
      </c>
      <c r="O2203" s="116">
        <v>0</v>
      </c>
      <c r="P2203" s="116">
        <v>0</v>
      </c>
      <c r="Q2203" s="27" t="str">
        <f t="shared" si="442"/>
        <v>Registered</v>
      </c>
      <c r="R2203" s="94">
        <f t="shared" si="443"/>
        <v>0.62</v>
      </c>
      <c r="S2203" s="95"/>
      <c r="T2203" s="117">
        <f t="shared" si="439"/>
        <v>0</v>
      </c>
      <c r="U2203" s="117">
        <f t="shared" si="440"/>
        <v>0</v>
      </c>
    </row>
    <row r="2204" spans="1:21" x14ac:dyDescent="0.3">
      <c r="A2204" s="114">
        <v>7092</v>
      </c>
      <c r="B2204" s="114" t="s">
        <v>1572</v>
      </c>
      <c r="C2204" s="114" t="s">
        <v>172</v>
      </c>
      <c r="D2204" s="114" t="s">
        <v>4709</v>
      </c>
      <c r="E2204" s="114" t="s">
        <v>4710</v>
      </c>
      <c r="F2204" s="115">
        <v>45714</v>
      </c>
      <c r="G2204" s="114" t="s">
        <v>1785</v>
      </c>
      <c r="H2204" s="116">
        <v>2392300</v>
      </c>
      <c r="I2204" s="116">
        <v>1483226</v>
      </c>
      <c r="J2204" s="116">
        <v>1483226</v>
      </c>
      <c r="K2204" s="116">
        <v>0</v>
      </c>
      <c r="L2204" s="116">
        <v>0</v>
      </c>
      <c r="M2204" s="116">
        <v>0</v>
      </c>
      <c r="N2204" s="116">
        <v>0</v>
      </c>
      <c r="O2204" s="116">
        <v>0</v>
      </c>
      <c r="P2204" s="116">
        <v>0</v>
      </c>
      <c r="Q2204" s="27" t="str">
        <f t="shared" si="442"/>
        <v>Registered</v>
      </c>
      <c r="R2204" s="94">
        <f t="shared" si="443"/>
        <v>0.62</v>
      </c>
      <c r="S2204" s="95"/>
      <c r="T2204" s="117">
        <f t="shared" si="439"/>
        <v>0</v>
      </c>
      <c r="U2204" s="117">
        <f t="shared" si="440"/>
        <v>0</v>
      </c>
    </row>
    <row r="2205" spans="1:21" x14ac:dyDescent="0.3">
      <c r="A2205" s="114">
        <v>7093</v>
      </c>
      <c r="B2205" s="114" t="s">
        <v>1572</v>
      </c>
      <c r="C2205" s="114" t="s">
        <v>172</v>
      </c>
      <c r="D2205" s="114" t="s">
        <v>8023</v>
      </c>
      <c r="E2205" s="114" t="s">
        <v>8024</v>
      </c>
      <c r="F2205" s="115">
        <v>45716</v>
      </c>
      <c r="G2205" s="114" t="s">
        <v>3832</v>
      </c>
      <c r="H2205" s="116">
        <v>2409800</v>
      </c>
      <c r="I2205" s="116">
        <v>1494076</v>
      </c>
      <c r="J2205" s="116">
        <v>1494076</v>
      </c>
      <c r="K2205" s="116">
        <v>0</v>
      </c>
      <c r="L2205" s="116">
        <v>0</v>
      </c>
      <c r="M2205" s="116">
        <v>0</v>
      </c>
      <c r="N2205" s="116">
        <v>0</v>
      </c>
      <c r="O2205" s="116">
        <v>0</v>
      </c>
      <c r="P2205" s="116">
        <v>0</v>
      </c>
      <c r="Q2205" s="27" t="str">
        <f t="shared" si="442"/>
        <v>Registered</v>
      </c>
      <c r="R2205" s="94">
        <f t="shared" si="443"/>
        <v>0.62</v>
      </c>
      <c r="S2205" s="95"/>
      <c r="T2205" s="117">
        <f t="shared" si="439"/>
        <v>0</v>
      </c>
      <c r="U2205" s="117">
        <f t="shared" si="440"/>
        <v>0</v>
      </c>
    </row>
    <row r="2206" spans="1:21" x14ac:dyDescent="0.3">
      <c r="A2206" s="114">
        <v>7094</v>
      </c>
      <c r="B2206" s="114" t="s">
        <v>1572</v>
      </c>
      <c r="C2206" s="114" t="s">
        <v>172</v>
      </c>
      <c r="D2206" s="114" t="s">
        <v>180</v>
      </c>
      <c r="E2206" s="114" t="s">
        <v>181</v>
      </c>
      <c r="F2206" s="115">
        <v>46114</v>
      </c>
      <c r="G2206" s="114" t="s">
        <v>9623</v>
      </c>
      <c r="H2206" s="116">
        <v>2366000</v>
      </c>
      <c r="I2206" s="116">
        <v>1466920</v>
      </c>
      <c r="J2206" s="116">
        <v>1466920</v>
      </c>
      <c r="K2206" s="116">
        <v>0</v>
      </c>
      <c r="L2206" s="116">
        <v>0</v>
      </c>
      <c r="M2206" s="116">
        <v>0</v>
      </c>
      <c r="N2206" s="116">
        <v>0</v>
      </c>
      <c r="O2206" s="116">
        <v>0</v>
      </c>
      <c r="P2206" s="116">
        <v>0</v>
      </c>
      <c r="Q2206" s="27" t="str">
        <f t="shared" si="442"/>
        <v>Registered</v>
      </c>
      <c r="R2206" s="94">
        <f t="shared" si="443"/>
        <v>0.62</v>
      </c>
      <c r="S2206" s="95"/>
      <c r="T2206" s="117">
        <f t="shared" si="439"/>
        <v>0</v>
      </c>
      <c r="U2206" s="117">
        <f t="shared" si="440"/>
        <v>0</v>
      </c>
    </row>
    <row r="2207" spans="1:21" x14ac:dyDescent="0.3">
      <c r="A2207" s="114">
        <v>7095</v>
      </c>
      <c r="B2207" s="114" t="s">
        <v>1572</v>
      </c>
      <c r="C2207" s="114" t="s">
        <v>172</v>
      </c>
      <c r="D2207" s="114" t="s">
        <v>4739</v>
      </c>
      <c r="E2207" s="114" t="s">
        <v>4740</v>
      </c>
      <c r="F2207" s="115">
        <v>45716</v>
      </c>
      <c r="G2207" s="114" t="s">
        <v>2784</v>
      </c>
      <c r="H2207" s="116">
        <v>2366000</v>
      </c>
      <c r="I2207" s="116">
        <v>1466920</v>
      </c>
      <c r="J2207" s="116">
        <v>1466920</v>
      </c>
      <c r="K2207" s="116">
        <v>0</v>
      </c>
      <c r="L2207" s="116">
        <v>0</v>
      </c>
      <c r="M2207" s="116">
        <v>0</v>
      </c>
      <c r="N2207" s="116">
        <v>0</v>
      </c>
      <c r="O2207" s="116">
        <v>0</v>
      </c>
      <c r="P2207" s="116">
        <v>0</v>
      </c>
      <c r="Q2207" s="27" t="str">
        <f t="shared" si="442"/>
        <v>Registered</v>
      </c>
      <c r="R2207" s="94">
        <f t="shared" si="443"/>
        <v>0.62</v>
      </c>
      <c r="S2207" s="95"/>
      <c r="T2207" s="117">
        <f t="shared" si="439"/>
        <v>0</v>
      </c>
      <c r="U2207" s="117">
        <f t="shared" si="440"/>
        <v>0</v>
      </c>
    </row>
    <row r="2208" spans="1:21" x14ac:dyDescent="0.3">
      <c r="A2208" s="114">
        <v>7096</v>
      </c>
      <c r="B2208" s="114" t="s">
        <v>1572</v>
      </c>
      <c r="C2208" s="114" t="s">
        <v>172</v>
      </c>
      <c r="D2208" s="114" t="s">
        <v>8025</v>
      </c>
      <c r="E2208" s="114" t="s">
        <v>8026</v>
      </c>
      <c r="F2208" s="115">
        <v>45716</v>
      </c>
      <c r="G2208" s="114" t="s">
        <v>4649</v>
      </c>
      <c r="H2208" s="116">
        <v>2409800</v>
      </c>
      <c r="I2208" s="116">
        <v>1494076</v>
      </c>
      <c r="J2208" s="116">
        <v>1494076</v>
      </c>
      <c r="K2208" s="116">
        <v>0</v>
      </c>
      <c r="L2208" s="116">
        <v>0</v>
      </c>
      <c r="M2208" s="116">
        <v>0</v>
      </c>
      <c r="N2208" s="116">
        <v>0</v>
      </c>
      <c r="O2208" s="116">
        <v>0</v>
      </c>
      <c r="P2208" s="116">
        <v>0</v>
      </c>
      <c r="Q2208" s="27" t="str">
        <f t="shared" si="442"/>
        <v>Registered</v>
      </c>
      <c r="R2208" s="94">
        <f t="shared" si="443"/>
        <v>0.62</v>
      </c>
      <c r="S2208" s="95"/>
      <c r="T2208" s="117">
        <f t="shared" si="439"/>
        <v>0</v>
      </c>
      <c r="U2208" s="117">
        <f t="shared" si="440"/>
        <v>0</v>
      </c>
    </row>
    <row r="2209" spans="1:21" x14ac:dyDescent="0.3">
      <c r="A2209" s="114">
        <v>7097</v>
      </c>
      <c r="B2209" s="114" t="s">
        <v>1572</v>
      </c>
      <c r="C2209" s="114" t="s">
        <v>172</v>
      </c>
      <c r="D2209" s="114" t="s">
        <v>2347</v>
      </c>
      <c r="E2209" s="114" t="s">
        <v>2348</v>
      </c>
      <c r="F2209" s="115">
        <v>46108</v>
      </c>
      <c r="G2209" s="114" t="s">
        <v>2200</v>
      </c>
      <c r="H2209" s="116">
        <v>2366000</v>
      </c>
      <c r="I2209" s="116">
        <v>1466920</v>
      </c>
      <c r="J2209" s="116">
        <v>1466920</v>
      </c>
      <c r="K2209" s="116">
        <v>0</v>
      </c>
      <c r="L2209" s="116">
        <v>0</v>
      </c>
      <c r="M2209" s="116">
        <v>0</v>
      </c>
      <c r="N2209" s="116">
        <v>0</v>
      </c>
      <c r="O2209" s="116">
        <v>0</v>
      </c>
      <c r="P2209" s="116">
        <v>0</v>
      </c>
      <c r="Q2209" s="27" t="str">
        <f t="shared" si="442"/>
        <v>Registered</v>
      </c>
      <c r="R2209" s="94">
        <f t="shared" si="443"/>
        <v>0.62</v>
      </c>
      <c r="S2209" s="95"/>
      <c r="T2209" s="117">
        <f t="shared" si="439"/>
        <v>0</v>
      </c>
      <c r="U2209" s="117">
        <f t="shared" si="440"/>
        <v>0</v>
      </c>
    </row>
    <row r="2210" spans="1:21" x14ac:dyDescent="0.3">
      <c r="A2210" s="114">
        <v>7098</v>
      </c>
      <c r="B2210" s="114" t="s">
        <v>1572</v>
      </c>
      <c r="C2210" s="114" t="s">
        <v>172</v>
      </c>
      <c r="D2210" s="114" t="s">
        <v>4711</v>
      </c>
      <c r="E2210" s="114" t="s">
        <v>4712</v>
      </c>
      <c r="F2210" s="115">
        <v>45716</v>
      </c>
      <c r="G2210" s="114" t="s">
        <v>3829</v>
      </c>
      <c r="H2210" s="116">
        <v>2392300</v>
      </c>
      <c r="I2210" s="116">
        <v>1483226</v>
      </c>
      <c r="J2210" s="116">
        <v>1483226</v>
      </c>
      <c r="K2210" s="116">
        <v>0</v>
      </c>
      <c r="L2210" s="116">
        <v>0</v>
      </c>
      <c r="M2210" s="116">
        <v>0</v>
      </c>
      <c r="N2210" s="116">
        <v>0</v>
      </c>
      <c r="O2210" s="116">
        <v>0</v>
      </c>
      <c r="P2210" s="116">
        <v>0</v>
      </c>
      <c r="Q2210" s="27" t="str">
        <f t="shared" si="442"/>
        <v>Registered</v>
      </c>
      <c r="R2210" s="94">
        <f t="shared" si="443"/>
        <v>0.62</v>
      </c>
      <c r="S2210" s="95"/>
      <c r="T2210" s="117">
        <f t="shared" si="439"/>
        <v>0</v>
      </c>
      <c r="U2210" s="117">
        <f t="shared" si="440"/>
        <v>0</v>
      </c>
    </row>
    <row r="2211" spans="1:21" x14ac:dyDescent="0.3">
      <c r="A2211" s="114">
        <v>7099</v>
      </c>
      <c r="B2211" s="114" t="s">
        <v>1572</v>
      </c>
      <c r="C2211" s="114" t="s">
        <v>172</v>
      </c>
      <c r="D2211" s="114" t="s">
        <v>4685</v>
      </c>
      <c r="E2211" s="114" t="s">
        <v>4686</v>
      </c>
      <c r="F2211" s="115">
        <v>45716</v>
      </c>
      <c r="G2211" s="114" t="s">
        <v>2784</v>
      </c>
      <c r="H2211" s="116">
        <v>2409800</v>
      </c>
      <c r="I2211" s="116">
        <v>1494076</v>
      </c>
      <c r="J2211" s="116">
        <v>1494076</v>
      </c>
      <c r="K2211" s="116">
        <v>0</v>
      </c>
      <c r="L2211" s="116">
        <v>0</v>
      </c>
      <c r="M2211" s="116">
        <v>0</v>
      </c>
      <c r="N2211" s="116">
        <v>0</v>
      </c>
      <c r="O2211" s="116">
        <v>0</v>
      </c>
      <c r="P2211" s="116">
        <v>0</v>
      </c>
      <c r="Q2211" s="27" t="str">
        <f t="shared" si="442"/>
        <v>Registered</v>
      </c>
      <c r="R2211" s="94">
        <f t="shared" si="443"/>
        <v>0.62</v>
      </c>
      <c r="S2211" s="95"/>
      <c r="T2211" s="117">
        <f t="shared" si="439"/>
        <v>0</v>
      </c>
      <c r="U2211" s="117">
        <f t="shared" si="440"/>
        <v>0</v>
      </c>
    </row>
    <row r="2212" spans="1:21" x14ac:dyDescent="0.3">
      <c r="A2212" s="114">
        <v>7100</v>
      </c>
      <c r="B2212" s="114" t="s">
        <v>1572</v>
      </c>
      <c r="C2212" s="114" t="s">
        <v>172</v>
      </c>
      <c r="D2212" s="114" t="s">
        <v>4743</v>
      </c>
      <c r="E2212" s="114" t="s">
        <v>4744</v>
      </c>
      <c r="F2212" s="115">
        <v>45714</v>
      </c>
      <c r="G2212" s="114" t="s">
        <v>2569</v>
      </c>
      <c r="H2212" s="116">
        <v>2366000</v>
      </c>
      <c r="I2212" s="116">
        <v>1466920</v>
      </c>
      <c r="J2212" s="116">
        <v>1466920</v>
      </c>
      <c r="K2212" s="116">
        <v>0</v>
      </c>
      <c r="L2212" s="116">
        <v>0</v>
      </c>
      <c r="M2212" s="116">
        <v>0</v>
      </c>
      <c r="N2212" s="116">
        <v>0</v>
      </c>
      <c r="O2212" s="116">
        <v>0</v>
      </c>
      <c r="P2212" s="116">
        <v>0</v>
      </c>
      <c r="Q2212" s="27" t="str">
        <f t="shared" si="442"/>
        <v>Registered</v>
      </c>
      <c r="R2212" s="94">
        <f t="shared" si="443"/>
        <v>0.62</v>
      </c>
      <c r="S2212" s="95"/>
      <c r="T2212" s="117">
        <f t="shared" si="439"/>
        <v>0</v>
      </c>
      <c r="U2212" s="117">
        <f t="shared" si="440"/>
        <v>0</v>
      </c>
    </row>
    <row r="2213" spans="1:21" x14ac:dyDescent="0.3">
      <c r="A2213" s="114">
        <v>7101</v>
      </c>
      <c r="B2213" s="114" t="s">
        <v>1572</v>
      </c>
      <c r="C2213" s="114" t="s">
        <v>172</v>
      </c>
      <c r="D2213" s="114" t="s">
        <v>4745</v>
      </c>
      <c r="E2213" s="114" t="s">
        <v>4746</v>
      </c>
      <c r="F2213" s="115">
        <v>45716</v>
      </c>
      <c r="G2213" s="114" t="s">
        <v>3237</v>
      </c>
      <c r="H2213" s="116">
        <v>2366000</v>
      </c>
      <c r="I2213" s="116">
        <v>1466920</v>
      </c>
      <c r="J2213" s="116">
        <v>1466920</v>
      </c>
      <c r="K2213" s="116">
        <v>0</v>
      </c>
      <c r="L2213" s="116">
        <v>0</v>
      </c>
      <c r="M2213" s="116">
        <v>0</v>
      </c>
      <c r="N2213" s="116">
        <v>0</v>
      </c>
      <c r="O2213" s="116">
        <v>0</v>
      </c>
      <c r="P2213" s="116">
        <v>0</v>
      </c>
      <c r="Q2213" s="27" t="str">
        <f t="shared" si="442"/>
        <v>Registered</v>
      </c>
      <c r="R2213" s="94">
        <f t="shared" si="443"/>
        <v>0.62</v>
      </c>
      <c r="S2213" s="95"/>
      <c r="T2213" s="117">
        <f t="shared" si="439"/>
        <v>0</v>
      </c>
      <c r="U2213" s="117">
        <f t="shared" si="440"/>
        <v>0</v>
      </c>
    </row>
    <row r="2214" spans="1:21" x14ac:dyDescent="0.3">
      <c r="A2214" s="114">
        <v>7102</v>
      </c>
      <c r="B2214" s="114" t="s">
        <v>1572</v>
      </c>
      <c r="C2214" s="114" t="s">
        <v>172</v>
      </c>
      <c r="D2214" s="114" t="s">
        <v>4747</v>
      </c>
      <c r="E2214" s="114" t="s">
        <v>4748</v>
      </c>
      <c r="F2214" s="115">
        <v>45716</v>
      </c>
      <c r="G2214" s="114" t="s">
        <v>4302</v>
      </c>
      <c r="H2214" s="116">
        <v>2366000</v>
      </c>
      <c r="I2214" s="116">
        <v>1466920</v>
      </c>
      <c r="J2214" s="116">
        <v>1466920</v>
      </c>
      <c r="K2214" s="116">
        <v>0</v>
      </c>
      <c r="L2214" s="116">
        <v>0</v>
      </c>
      <c r="M2214" s="116">
        <v>0</v>
      </c>
      <c r="N2214" s="116">
        <v>0</v>
      </c>
      <c r="O2214" s="116">
        <v>0</v>
      </c>
      <c r="P2214" s="116">
        <v>0</v>
      </c>
      <c r="Q2214" s="27" t="str">
        <f t="shared" si="442"/>
        <v>Registered</v>
      </c>
      <c r="R2214" s="94">
        <f t="shared" si="443"/>
        <v>0.62</v>
      </c>
      <c r="S2214" s="95"/>
      <c r="T2214" s="117">
        <f t="shared" si="439"/>
        <v>0</v>
      </c>
      <c r="U2214" s="117">
        <f t="shared" si="440"/>
        <v>0</v>
      </c>
    </row>
    <row r="2215" spans="1:21" x14ac:dyDescent="0.3">
      <c r="A2215" s="114">
        <v>7103</v>
      </c>
      <c r="B2215" s="114" t="s">
        <v>1572</v>
      </c>
      <c r="C2215" s="114" t="s">
        <v>172</v>
      </c>
      <c r="D2215" s="114" t="s">
        <v>4713</v>
      </c>
      <c r="E2215" s="114" t="s">
        <v>4714</v>
      </c>
      <c r="F2215" s="115">
        <v>45716</v>
      </c>
      <c r="G2215" s="114" t="s">
        <v>2727</v>
      </c>
      <c r="H2215" s="116">
        <v>2392300</v>
      </c>
      <c r="I2215" s="116">
        <v>1483226</v>
      </c>
      <c r="J2215" s="116">
        <v>1483226</v>
      </c>
      <c r="K2215" s="116">
        <v>0</v>
      </c>
      <c r="L2215" s="116">
        <v>0</v>
      </c>
      <c r="M2215" s="116">
        <v>0</v>
      </c>
      <c r="N2215" s="116">
        <v>0</v>
      </c>
      <c r="O2215" s="116">
        <v>0</v>
      </c>
      <c r="P2215" s="116">
        <v>0</v>
      </c>
      <c r="Q2215" s="27" t="str">
        <f t="shared" si="442"/>
        <v>Registered</v>
      </c>
      <c r="R2215" s="94">
        <f t="shared" si="443"/>
        <v>0.62</v>
      </c>
      <c r="S2215" s="95"/>
      <c r="T2215" s="117">
        <f t="shared" si="439"/>
        <v>0</v>
      </c>
      <c r="U2215" s="117">
        <f t="shared" si="440"/>
        <v>0</v>
      </c>
    </row>
    <row r="2216" spans="1:21" x14ac:dyDescent="0.3">
      <c r="A2216" s="114">
        <v>7104</v>
      </c>
      <c r="B2216" s="114" t="s">
        <v>1572</v>
      </c>
      <c r="C2216" s="114" t="s">
        <v>172</v>
      </c>
      <c r="D2216" s="114" t="s">
        <v>4687</v>
      </c>
      <c r="E2216" s="114" t="s">
        <v>4688</v>
      </c>
      <c r="F2216" s="115">
        <v>45716</v>
      </c>
      <c r="G2216" s="114" t="s">
        <v>4456</v>
      </c>
      <c r="H2216" s="116">
        <v>2409800</v>
      </c>
      <c r="I2216" s="116">
        <v>1494076</v>
      </c>
      <c r="J2216" s="116">
        <v>1494076</v>
      </c>
      <c r="K2216" s="116">
        <v>0</v>
      </c>
      <c r="L2216" s="116">
        <v>0</v>
      </c>
      <c r="M2216" s="116">
        <v>0</v>
      </c>
      <c r="N2216" s="116">
        <v>0</v>
      </c>
      <c r="O2216" s="116">
        <v>0</v>
      </c>
      <c r="P2216" s="116">
        <v>0</v>
      </c>
      <c r="Q2216" s="27" t="str">
        <f t="shared" si="442"/>
        <v>Registered</v>
      </c>
      <c r="R2216" s="94">
        <f t="shared" si="443"/>
        <v>0.62</v>
      </c>
      <c r="S2216" s="95"/>
      <c r="T2216" s="117">
        <f t="shared" si="439"/>
        <v>0</v>
      </c>
      <c r="U2216" s="117">
        <f t="shared" si="440"/>
        <v>0</v>
      </c>
    </row>
    <row r="2217" spans="1:21" x14ac:dyDescent="0.3">
      <c r="A2217" s="114">
        <v>7105</v>
      </c>
      <c r="B2217" s="114" t="s">
        <v>1572</v>
      </c>
      <c r="C2217" s="114" t="s">
        <v>172</v>
      </c>
      <c r="D2217" s="114" t="s">
        <v>4749</v>
      </c>
      <c r="E2217" s="114" t="s">
        <v>4750</v>
      </c>
      <c r="F2217" s="115">
        <v>45716</v>
      </c>
      <c r="G2217" s="114" t="s">
        <v>3205</v>
      </c>
      <c r="H2217" s="116">
        <v>2366000</v>
      </c>
      <c r="I2217" s="116">
        <v>1466920</v>
      </c>
      <c r="J2217" s="116">
        <v>1466920</v>
      </c>
      <c r="K2217" s="116">
        <v>0</v>
      </c>
      <c r="L2217" s="116">
        <v>0</v>
      </c>
      <c r="M2217" s="116">
        <v>0</v>
      </c>
      <c r="N2217" s="116">
        <v>0</v>
      </c>
      <c r="O2217" s="116">
        <v>0</v>
      </c>
      <c r="P2217" s="116">
        <v>0</v>
      </c>
      <c r="Q2217" s="27" t="str">
        <f t="shared" si="442"/>
        <v>Registered</v>
      </c>
      <c r="R2217" s="94">
        <f t="shared" si="443"/>
        <v>0.62</v>
      </c>
      <c r="S2217" s="95"/>
      <c r="T2217" s="117">
        <f t="shared" si="439"/>
        <v>0</v>
      </c>
      <c r="U2217" s="117">
        <f t="shared" si="440"/>
        <v>0</v>
      </c>
    </row>
    <row r="2218" spans="1:21" x14ac:dyDescent="0.3">
      <c r="A2218" s="114">
        <v>7106</v>
      </c>
      <c r="B2218" s="114" t="s">
        <v>1572</v>
      </c>
      <c r="C2218" s="114" t="s">
        <v>172</v>
      </c>
      <c r="D2218" s="114" t="s">
        <v>4751</v>
      </c>
      <c r="E2218" s="114" t="s">
        <v>4752</v>
      </c>
      <c r="F2218" s="115">
        <v>45716</v>
      </c>
      <c r="G2218" s="114" t="s">
        <v>4294</v>
      </c>
      <c r="H2218" s="116">
        <v>2366000</v>
      </c>
      <c r="I2218" s="116">
        <v>1466920</v>
      </c>
      <c r="J2218" s="116">
        <v>1466920</v>
      </c>
      <c r="K2218" s="116">
        <v>0</v>
      </c>
      <c r="L2218" s="116">
        <v>0</v>
      </c>
      <c r="M2218" s="116">
        <v>0</v>
      </c>
      <c r="N2218" s="116">
        <v>0</v>
      </c>
      <c r="O2218" s="116">
        <v>0</v>
      </c>
      <c r="P2218" s="116">
        <v>0</v>
      </c>
      <c r="Q2218" s="27" t="str">
        <f t="shared" si="442"/>
        <v>Registered</v>
      </c>
      <c r="R2218" s="94">
        <f t="shared" si="443"/>
        <v>0.62</v>
      </c>
      <c r="S2218" s="95"/>
      <c r="T2218" s="117">
        <f t="shared" si="439"/>
        <v>0</v>
      </c>
      <c r="U2218" s="117">
        <f t="shared" si="440"/>
        <v>0</v>
      </c>
    </row>
    <row r="2219" spans="1:21" x14ac:dyDescent="0.3">
      <c r="A2219" s="114">
        <v>7107</v>
      </c>
      <c r="B2219" s="114" t="s">
        <v>1572</v>
      </c>
      <c r="C2219" s="114" t="s">
        <v>172</v>
      </c>
      <c r="D2219" s="114" t="s">
        <v>4715</v>
      </c>
      <c r="E2219" s="114" t="s">
        <v>4716</v>
      </c>
      <c r="F2219" s="115">
        <v>45716</v>
      </c>
      <c r="G2219" s="114" t="s">
        <v>3205</v>
      </c>
      <c r="H2219" s="116">
        <v>2392300</v>
      </c>
      <c r="I2219" s="116">
        <v>1483226</v>
      </c>
      <c r="J2219" s="116">
        <v>1483226</v>
      </c>
      <c r="K2219" s="116">
        <v>0</v>
      </c>
      <c r="L2219" s="116">
        <v>0</v>
      </c>
      <c r="M2219" s="116">
        <v>0</v>
      </c>
      <c r="N2219" s="116">
        <v>0</v>
      </c>
      <c r="O2219" s="116">
        <v>0</v>
      </c>
      <c r="P2219" s="116">
        <v>0</v>
      </c>
      <c r="Q2219" s="27" t="str">
        <f t="shared" si="442"/>
        <v>Registered</v>
      </c>
      <c r="R2219" s="94">
        <f t="shared" si="443"/>
        <v>0.62</v>
      </c>
      <c r="S2219" s="95"/>
      <c r="T2219" s="117">
        <f t="shared" si="439"/>
        <v>0</v>
      </c>
      <c r="U2219" s="117">
        <f t="shared" si="440"/>
        <v>0</v>
      </c>
    </row>
    <row r="2220" spans="1:21" x14ac:dyDescent="0.3">
      <c r="A2220" s="114">
        <v>7108</v>
      </c>
      <c r="B2220" s="114" t="s">
        <v>1572</v>
      </c>
      <c r="C2220" s="114" t="s">
        <v>172</v>
      </c>
      <c r="D2220" s="114" t="s">
        <v>182</v>
      </c>
      <c r="E2220" s="114" t="s">
        <v>183</v>
      </c>
      <c r="F2220" s="115">
        <v>46120</v>
      </c>
      <c r="G2220" s="114" t="s">
        <v>1429</v>
      </c>
      <c r="H2220" s="116">
        <v>2409800</v>
      </c>
      <c r="I2220" s="116">
        <v>1494076</v>
      </c>
      <c r="J2220" s="116">
        <v>1494076</v>
      </c>
      <c r="K2220" s="116">
        <v>0</v>
      </c>
      <c r="L2220" s="116">
        <v>0</v>
      </c>
      <c r="M2220" s="116">
        <v>0</v>
      </c>
      <c r="N2220" s="116">
        <v>0</v>
      </c>
      <c r="O2220" s="116">
        <v>0</v>
      </c>
      <c r="P2220" s="116">
        <v>0</v>
      </c>
      <c r="Q2220" s="27" t="str">
        <f t="shared" si="442"/>
        <v>Registered</v>
      </c>
      <c r="R2220" s="94">
        <f t="shared" si="443"/>
        <v>0.62</v>
      </c>
      <c r="S2220" s="95"/>
      <c r="T2220" s="117">
        <f t="shared" si="439"/>
        <v>0</v>
      </c>
      <c r="U2220" s="117">
        <f t="shared" si="440"/>
        <v>0</v>
      </c>
    </row>
    <row r="2221" spans="1:21" x14ac:dyDescent="0.3">
      <c r="A2221" s="114">
        <v>7109</v>
      </c>
      <c r="B2221" s="114" t="s">
        <v>1572</v>
      </c>
      <c r="C2221" s="114" t="s">
        <v>172</v>
      </c>
      <c r="D2221" s="114" t="s">
        <v>4753</v>
      </c>
      <c r="E2221" s="114" t="s">
        <v>4754</v>
      </c>
      <c r="F2221" s="115">
        <v>45791</v>
      </c>
      <c r="G2221" s="114" t="s">
        <v>3897</v>
      </c>
      <c r="H2221" s="116">
        <v>2366000</v>
      </c>
      <c r="I2221" s="116">
        <v>1466920</v>
      </c>
      <c r="J2221" s="116">
        <v>1466920</v>
      </c>
      <c r="K2221" s="116">
        <v>0</v>
      </c>
      <c r="L2221" s="116">
        <v>0</v>
      </c>
      <c r="M2221" s="116">
        <v>0</v>
      </c>
      <c r="N2221" s="116">
        <v>0</v>
      </c>
      <c r="O2221" s="116">
        <v>0</v>
      </c>
      <c r="P2221" s="116">
        <v>0</v>
      </c>
      <c r="Q2221" s="27" t="str">
        <f t="shared" si="442"/>
        <v>Registered</v>
      </c>
      <c r="R2221" s="94">
        <f t="shared" si="443"/>
        <v>0.62</v>
      </c>
      <c r="S2221" s="95"/>
      <c r="T2221" s="117">
        <f t="shared" si="439"/>
        <v>0</v>
      </c>
      <c r="U2221" s="117">
        <f t="shared" si="440"/>
        <v>0</v>
      </c>
    </row>
    <row r="2222" spans="1:21" x14ac:dyDescent="0.3">
      <c r="A2222" s="114">
        <v>7110</v>
      </c>
      <c r="B2222" s="114" t="s">
        <v>1572</v>
      </c>
      <c r="C2222" s="114" t="s">
        <v>172</v>
      </c>
      <c r="D2222" s="114" t="s">
        <v>4717</v>
      </c>
      <c r="E2222" s="114" t="s">
        <v>4718</v>
      </c>
      <c r="F2222" s="115">
        <v>45713</v>
      </c>
      <c r="G2222" s="114" t="s">
        <v>4649</v>
      </c>
      <c r="H2222" s="116">
        <v>2392300</v>
      </c>
      <c r="I2222" s="116">
        <v>1483226</v>
      </c>
      <c r="J2222" s="116">
        <v>1483226</v>
      </c>
      <c r="K2222" s="116">
        <v>0</v>
      </c>
      <c r="L2222" s="116">
        <v>0</v>
      </c>
      <c r="M2222" s="116">
        <v>0</v>
      </c>
      <c r="N2222" s="116">
        <v>0</v>
      </c>
      <c r="O2222" s="116">
        <v>0</v>
      </c>
      <c r="P2222" s="116">
        <v>0</v>
      </c>
      <c r="Q2222" s="27" t="str">
        <f t="shared" si="442"/>
        <v>Registered</v>
      </c>
      <c r="R2222" s="94">
        <f t="shared" si="443"/>
        <v>0.62</v>
      </c>
      <c r="S2222" s="95"/>
      <c r="T2222" s="117">
        <f t="shared" si="439"/>
        <v>0</v>
      </c>
      <c r="U2222" s="117">
        <f t="shared" si="440"/>
        <v>0</v>
      </c>
    </row>
    <row r="2223" spans="1:21" x14ac:dyDescent="0.3">
      <c r="A2223" s="114">
        <v>7111</v>
      </c>
      <c r="B2223" s="114" t="s">
        <v>1572</v>
      </c>
      <c r="C2223" s="114" t="s">
        <v>172</v>
      </c>
      <c r="D2223" s="114" t="s">
        <v>4289</v>
      </c>
      <c r="E2223" s="114" t="s">
        <v>4290</v>
      </c>
      <c r="F2223" s="115">
        <v>45714</v>
      </c>
      <c r="G2223" s="114" t="s">
        <v>4291</v>
      </c>
      <c r="H2223" s="116">
        <v>2392300</v>
      </c>
      <c r="I2223" s="116">
        <v>1722456</v>
      </c>
      <c r="J2223" s="116">
        <v>1722456</v>
      </c>
      <c r="K2223" s="116">
        <v>0</v>
      </c>
      <c r="L2223" s="116">
        <v>0</v>
      </c>
      <c r="M2223" s="116">
        <v>0</v>
      </c>
      <c r="N2223" s="116">
        <v>0</v>
      </c>
      <c r="O2223" s="116">
        <v>0</v>
      </c>
      <c r="P2223" s="116">
        <v>0</v>
      </c>
      <c r="Q2223" s="27" t="str">
        <f t="shared" si="442"/>
        <v>Registered</v>
      </c>
      <c r="R2223" s="94">
        <f t="shared" si="443"/>
        <v>0.72</v>
      </c>
      <c r="S2223" s="95"/>
      <c r="T2223" s="117">
        <f t="shared" si="439"/>
        <v>0</v>
      </c>
      <c r="U2223" s="117">
        <f t="shared" si="440"/>
        <v>0</v>
      </c>
    </row>
    <row r="2224" spans="1:21" x14ac:dyDescent="0.3">
      <c r="A2224" s="114">
        <v>7112</v>
      </c>
      <c r="B2224" s="114" t="s">
        <v>1572</v>
      </c>
      <c r="C2224" s="114" t="s">
        <v>172</v>
      </c>
      <c r="D2224" s="114" t="s">
        <v>4689</v>
      </c>
      <c r="E2224" s="114" t="s">
        <v>4690</v>
      </c>
      <c r="F2224" s="115">
        <v>45714</v>
      </c>
      <c r="G2224" s="114" t="s">
        <v>4330</v>
      </c>
      <c r="H2224" s="116">
        <v>2409800</v>
      </c>
      <c r="I2224" s="116">
        <v>1614566</v>
      </c>
      <c r="J2224" s="116">
        <v>1614566</v>
      </c>
      <c r="K2224" s="116">
        <v>0</v>
      </c>
      <c r="L2224" s="116">
        <v>0</v>
      </c>
      <c r="M2224" s="116">
        <v>0</v>
      </c>
      <c r="N2224" s="116">
        <v>0</v>
      </c>
      <c r="O2224" s="116">
        <v>0</v>
      </c>
      <c r="P2224" s="116">
        <v>0</v>
      </c>
      <c r="Q2224" s="27" t="str">
        <f t="shared" si="442"/>
        <v>Registered</v>
      </c>
      <c r="R2224" s="94">
        <f t="shared" si="443"/>
        <v>0.67</v>
      </c>
      <c r="S2224" s="95"/>
      <c r="T2224" s="117">
        <f t="shared" ref="T2224:T2260" si="444">L2224+M2224+N2224+O2224+P2224</f>
        <v>0</v>
      </c>
      <c r="U2224" s="117">
        <f t="shared" ref="U2224:U2260" si="445">K2224-T2224</f>
        <v>0</v>
      </c>
    </row>
    <row r="2225" spans="1:21" x14ac:dyDescent="0.3">
      <c r="A2225" s="114">
        <v>7113</v>
      </c>
      <c r="B2225" s="114" t="s">
        <v>1572</v>
      </c>
      <c r="C2225" s="114" t="s">
        <v>172</v>
      </c>
      <c r="D2225" s="114" t="s">
        <v>4316</v>
      </c>
      <c r="E2225" s="114" t="s">
        <v>4317</v>
      </c>
      <c r="F2225" s="115">
        <v>45716</v>
      </c>
      <c r="G2225" s="114" t="s">
        <v>4294</v>
      </c>
      <c r="H2225" s="116">
        <v>2366000</v>
      </c>
      <c r="I2225" s="116">
        <v>1703520</v>
      </c>
      <c r="J2225" s="116">
        <v>1703520</v>
      </c>
      <c r="K2225" s="116">
        <v>0</v>
      </c>
      <c r="L2225" s="116">
        <v>0</v>
      </c>
      <c r="M2225" s="116">
        <v>0</v>
      </c>
      <c r="N2225" s="116">
        <v>0</v>
      </c>
      <c r="O2225" s="116">
        <v>0</v>
      </c>
      <c r="P2225" s="116">
        <v>0</v>
      </c>
      <c r="Q2225" s="27" t="str">
        <f t="shared" si="442"/>
        <v>Registered</v>
      </c>
      <c r="R2225" s="94">
        <f t="shared" si="443"/>
        <v>0.72</v>
      </c>
      <c r="S2225" s="95"/>
      <c r="T2225" s="117">
        <f t="shared" si="444"/>
        <v>0</v>
      </c>
      <c r="U2225" s="117">
        <f t="shared" si="445"/>
        <v>0</v>
      </c>
    </row>
    <row r="2226" spans="1:21" x14ac:dyDescent="0.3">
      <c r="A2226" s="114">
        <v>7114</v>
      </c>
      <c r="B2226" s="114" t="s">
        <v>1572</v>
      </c>
      <c r="C2226" s="114" t="s">
        <v>172</v>
      </c>
      <c r="D2226" s="114" t="s">
        <v>4318</v>
      </c>
      <c r="E2226" s="114" t="s">
        <v>4319</v>
      </c>
      <c r="F2226" s="115">
        <v>45716</v>
      </c>
      <c r="G2226" s="114" t="s">
        <v>2876</v>
      </c>
      <c r="H2226" s="116">
        <v>2366000</v>
      </c>
      <c r="I2226" s="116">
        <v>1703520</v>
      </c>
      <c r="J2226" s="116">
        <v>1703520</v>
      </c>
      <c r="K2226" s="116">
        <v>0</v>
      </c>
      <c r="L2226" s="116">
        <v>0</v>
      </c>
      <c r="M2226" s="116">
        <v>0</v>
      </c>
      <c r="N2226" s="116">
        <v>0</v>
      </c>
      <c r="O2226" s="116">
        <v>0</v>
      </c>
      <c r="P2226" s="116">
        <v>0</v>
      </c>
      <c r="Q2226" s="27" t="str">
        <f t="shared" si="442"/>
        <v>Registered</v>
      </c>
      <c r="R2226" s="94">
        <f t="shared" si="443"/>
        <v>0.72</v>
      </c>
      <c r="S2226" s="95"/>
      <c r="T2226" s="117">
        <f t="shared" si="444"/>
        <v>0</v>
      </c>
      <c r="U2226" s="117">
        <f t="shared" si="445"/>
        <v>0</v>
      </c>
    </row>
    <row r="2227" spans="1:21" x14ac:dyDescent="0.3">
      <c r="A2227" s="114">
        <v>7115</v>
      </c>
      <c r="B2227" s="114" t="s">
        <v>1572</v>
      </c>
      <c r="C2227" s="114" t="s">
        <v>172</v>
      </c>
      <c r="D2227" s="114" t="s">
        <v>4755</v>
      </c>
      <c r="E2227" s="114" t="s">
        <v>4756</v>
      </c>
      <c r="F2227" s="115">
        <v>45791</v>
      </c>
      <c r="G2227" s="114" t="s">
        <v>3990</v>
      </c>
      <c r="H2227" s="116">
        <v>2366000</v>
      </c>
      <c r="I2227" s="116">
        <v>1466920</v>
      </c>
      <c r="J2227" s="116">
        <v>1466920</v>
      </c>
      <c r="K2227" s="116">
        <v>0</v>
      </c>
      <c r="L2227" s="116">
        <v>0</v>
      </c>
      <c r="M2227" s="116">
        <v>0</v>
      </c>
      <c r="N2227" s="116">
        <v>0</v>
      </c>
      <c r="O2227" s="116">
        <v>0</v>
      </c>
      <c r="P2227" s="116">
        <v>0</v>
      </c>
      <c r="Q2227" s="27" t="str">
        <f t="shared" si="442"/>
        <v>Registered</v>
      </c>
      <c r="R2227" s="94">
        <f t="shared" si="443"/>
        <v>0.62</v>
      </c>
      <c r="S2227" s="95"/>
      <c r="T2227" s="117">
        <f t="shared" si="444"/>
        <v>0</v>
      </c>
      <c r="U2227" s="117">
        <f t="shared" si="445"/>
        <v>0</v>
      </c>
    </row>
    <row r="2228" spans="1:21" x14ac:dyDescent="0.3">
      <c r="A2228" s="114">
        <v>7116</v>
      </c>
      <c r="B2228" s="114" t="s">
        <v>1572</v>
      </c>
      <c r="C2228" s="114" t="s">
        <v>172</v>
      </c>
      <c r="D2228" s="114" t="s">
        <v>4757</v>
      </c>
      <c r="E2228" s="114" t="s">
        <v>4758</v>
      </c>
      <c r="F2228" s="115">
        <v>45716</v>
      </c>
      <c r="G2228" s="114" t="s">
        <v>3829</v>
      </c>
      <c r="H2228" s="116">
        <v>2366000</v>
      </c>
      <c r="I2228" s="116">
        <v>1466920</v>
      </c>
      <c r="J2228" s="116">
        <v>1466920</v>
      </c>
      <c r="K2228" s="116">
        <v>0</v>
      </c>
      <c r="L2228" s="116">
        <v>0</v>
      </c>
      <c r="M2228" s="116">
        <v>0</v>
      </c>
      <c r="N2228" s="116">
        <v>0</v>
      </c>
      <c r="O2228" s="116">
        <v>0</v>
      </c>
      <c r="P2228" s="116">
        <v>0</v>
      </c>
      <c r="Q2228" s="27" t="str">
        <f t="shared" si="442"/>
        <v>Registered</v>
      </c>
      <c r="R2228" s="94">
        <f t="shared" si="443"/>
        <v>0.62</v>
      </c>
      <c r="S2228" s="95"/>
      <c r="T2228" s="117">
        <f t="shared" si="444"/>
        <v>0</v>
      </c>
      <c r="U2228" s="117">
        <f t="shared" si="445"/>
        <v>0</v>
      </c>
    </row>
    <row r="2229" spans="1:21" x14ac:dyDescent="0.3">
      <c r="A2229" s="114">
        <v>7117</v>
      </c>
      <c r="B2229" s="114" t="s">
        <v>1572</v>
      </c>
      <c r="C2229" s="114" t="s">
        <v>172</v>
      </c>
      <c r="D2229" s="114" t="s">
        <v>4691</v>
      </c>
      <c r="E2229" s="114" t="s">
        <v>4692</v>
      </c>
      <c r="F2229" s="115">
        <v>45714</v>
      </c>
      <c r="G2229" s="114" t="s">
        <v>4291</v>
      </c>
      <c r="H2229" s="116">
        <v>2409800</v>
      </c>
      <c r="I2229" s="116">
        <v>1494076</v>
      </c>
      <c r="J2229" s="116">
        <v>1494076</v>
      </c>
      <c r="K2229" s="116">
        <v>0</v>
      </c>
      <c r="L2229" s="116">
        <v>0</v>
      </c>
      <c r="M2229" s="116">
        <v>0</v>
      </c>
      <c r="N2229" s="116">
        <v>0</v>
      </c>
      <c r="O2229" s="116">
        <v>0</v>
      </c>
      <c r="P2229" s="116">
        <v>0</v>
      </c>
      <c r="Q2229" s="27" t="str">
        <f t="shared" si="442"/>
        <v>Registered</v>
      </c>
      <c r="R2229" s="94">
        <f t="shared" si="443"/>
        <v>0.62</v>
      </c>
      <c r="S2229" s="95"/>
      <c r="T2229" s="117">
        <f t="shared" si="444"/>
        <v>0</v>
      </c>
      <c r="U2229" s="117">
        <f t="shared" si="445"/>
        <v>0</v>
      </c>
    </row>
    <row r="2230" spans="1:21" x14ac:dyDescent="0.3">
      <c r="A2230" s="114">
        <v>7118</v>
      </c>
      <c r="B2230" s="114" t="s">
        <v>1572</v>
      </c>
      <c r="C2230" s="114" t="s">
        <v>172</v>
      </c>
      <c r="D2230" s="114" t="s">
        <v>4767</v>
      </c>
      <c r="E2230" s="114" t="s">
        <v>4768</v>
      </c>
      <c r="F2230" s="115">
        <v>45716</v>
      </c>
      <c r="G2230" s="114" t="s">
        <v>4456</v>
      </c>
      <c r="H2230" s="116">
        <v>2366000</v>
      </c>
      <c r="I2230" s="116">
        <v>1466920</v>
      </c>
      <c r="J2230" s="116">
        <v>1466920</v>
      </c>
      <c r="K2230" s="116">
        <v>0</v>
      </c>
      <c r="L2230" s="116">
        <v>0</v>
      </c>
      <c r="M2230" s="116">
        <v>0</v>
      </c>
      <c r="N2230" s="116">
        <v>0</v>
      </c>
      <c r="O2230" s="116">
        <v>0</v>
      </c>
      <c r="P2230" s="116">
        <v>0</v>
      </c>
      <c r="Q2230" s="27" t="str">
        <f t="shared" si="442"/>
        <v>Registered</v>
      </c>
      <c r="R2230" s="94">
        <f t="shared" si="443"/>
        <v>0.62</v>
      </c>
      <c r="S2230" s="95"/>
      <c r="T2230" s="117">
        <f t="shared" si="444"/>
        <v>0</v>
      </c>
      <c r="U2230" s="117">
        <f t="shared" si="445"/>
        <v>0</v>
      </c>
    </row>
    <row r="2231" spans="1:21" x14ac:dyDescent="0.3">
      <c r="A2231" s="114">
        <v>7119</v>
      </c>
      <c r="B2231" s="114" t="s">
        <v>1572</v>
      </c>
      <c r="C2231" s="114" t="s">
        <v>172</v>
      </c>
      <c r="D2231" s="114" t="s">
        <v>4420</v>
      </c>
      <c r="E2231" s="114" t="s">
        <v>4421</v>
      </c>
      <c r="F2231" s="115">
        <v>45714</v>
      </c>
      <c r="G2231" s="114" t="s">
        <v>3452</v>
      </c>
      <c r="H2231" s="116">
        <v>2366000</v>
      </c>
      <c r="I2231" s="116">
        <v>1703520</v>
      </c>
      <c r="J2231" s="116">
        <v>1703520</v>
      </c>
      <c r="K2231" s="116">
        <v>0</v>
      </c>
      <c r="L2231" s="116">
        <v>0</v>
      </c>
      <c r="M2231" s="116">
        <v>0</v>
      </c>
      <c r="N2231" s="116">
        <v>0</v>
      </c>
      <c r="O2231" s="116">
        <v>0</v>
      </c>
      <c r="P2231" s="116">
        <v>0</v>
      </c>
      <c r="Q2231" s="27" t="str">
        <f t="shared" si="442"/>
        <v>Registered</v>
      </c>
      <c r="R2231" s="94">
        <f t="shared" si="443"/>
        <v>0.72</v>
      </c>
      <c r="S2231" s="95"/>
      <c r="T2231" s="117">
        <f t="shared" si="444"/>
        <v>0</v>
      </c>
      <c r="U2231" s="117">
        <f t="shared" si="445"/>
        <v>0</v>
      </c>
    </row>
    <row r="2232" spans="1:21" x14ac:dyDescent="0.3">
      <c r="A2232" s="114">
        <v>7120</v>
      </c>
      <c r="B2232" s="114" t="s">
        <v>1572</v>
      </c>
      <c r="C2232" s="114" t="s">
        <v>172</v>
      </c>
      <c r="D2232" s="114" t="s">
        <v>4292</v>
      </c>
      <c r="E2232" s="114" t="s">
        <v>4293</v>
      </c>
      <c r="F2232" s="115">
        <v>45714</v>
      </c>
      <c r="G2232" s="114" t="s">
        <v>4294</v>
      </c>
      <c r="H2232" s="116">
        <v>2392300</v>
      </c>
      <c r="I2232" s="116">
        <v>1722456</v>
      </c>
      <c r="J2232" s="116">
        <v>1722456</v>
      </c>
      <c r="K2232" s="116">
        <v>0</v>
      </c>
      <c r="L2232" s="116">
        <v>0</v>
      </c>
      <c r="M2232" s="116">
        <v>0</v>
      </c>
      <c r="N2232" s="116">
        <v>0</v>
      </c>
      <c r="O2232" s="116">
        <v>0</v>
      </c>
      <c r="P2232" s="116">
        <v>0</v>
      </c>
      <c r="Q2232" s="27" t="str">
        <f t="shared" si="442"/>
        <v>Registered</v>
      </c>
      <c r="R2232" s="94">
        <f t="shared" si="443"/>
        <v>0.72</v>
      </c>
      <c r="S2232" s="95"/>
      <c r="T2232" s="117">
        <f t="shared" si="444"/>
        <v>0</v>
      </c>
      <c r="U2232" s="117">
        <f t="shared" si="445"/>
        <v>0</v>
      </c>
    </row>
    <row r="2233" spans="1:21" x14ac:dyDescent="0.3">
      <c r="A2233" s="114">
        <v>7121</v>
      </c>
      <c r="B2233" s="114" t="s">
        <v>1572</v>
      </c>
      <c r="C2233" s="114" t="s">
        <v>172</v>
      </c>
      <c r="D2233" s="114" t="s">
        <v>4693</v>
      </c>
      <c r="E2233" s="114" t="s">
        <v>4694</v>
      </c>
      <c r="F2233" s="115">
        <v>45714</v>
      </c>
      <c r="G2233" s="114" t="s">
        <v>3452</v>
      </c>
      <c r="H2233" s="116">
        <v>2409800</v>
      </c>
      <c r="I2233" s="116">
        <v>1614566</v>
      </c>
      <c r="J2233" s="116">
        <v>1614566</v>
      </c>
      <c r="K2233" s="116">
        <v>0</v>
      </c>
      <c r="L2233" s="116">
        <v>0</v>
      </c>
      <c r="M2233" s="116">
        <v>0</v>
      </c>
      <c r="N2233" s="116">
        <v>0</v>
      </c>
      <c r="O2233" s="116">
        <v>0</v>
      </c>
      <c r="P2233" s="116">
        <v>0</v>
      </c>
      <c r="Q2233" s="27" t="str">
        <f t="shared" si="442"/>
        <v>Registered</v>
      </c>
      <c r="R2233" s="94">
        <f t="shared" si="443"/>
        <v>0.67</v>
      </c>
      <c r="S2233" s="95"/>
      <c r="T2233" s="117">
        <f t="shared" si="444"/>
        <v>0</v>
      </c>
      <c r="U2233" s="117">
        <f t="shared" si="445"/>
        <v>0</v>
      </c>
    </row>
    <row r="2234" spans="1:21" x14ac:dyDescent="0.3">
      <c r="A2234" s="114">
        <v>7122</v>
      </c>
      <c r="B2234" s="114" t="s">
        <v>1572</v>
      </c>
      <c r="C2234" s="114" t="s">
        <v>172</v>
      </c>
      <c r="D2234" s="114" t="s">
        <v>4320</v>
      </c>
      <c r="E2234" s="114" t="s">
        <v>4321</v>
      </c>
      <c r="F2234" s="115">
        <v>45716</v>
      </c>
      <c r="G2234" s="114" t="s">
        <v>4302</v>
      </c>
      <c r="H2234" s="116">
        <v>2366000</v>
      </c>
      <c r="I2234" s="116">
        <v>1703520</v>
      </c>
      <c r="J2234" s="116">
        <v>1703520</v>
      </c>
      <c r="K2234" s="116">
        <v>0</v>
      </c>
      <c r="L2234" s="116">
        <v>0</v>
      </c>
      <c r="M2234" s="116">
        <v>0</v>
      </c>
      <c r="N2234" s="116">
        <v>0</v>
      </c>
      <c r="O2234" s="116">
        <v>0</v>
      </c>
      <c r="P2234" s="116">
        <v>0</v>
      </c>
      <c r="Q2234" s="27" t="str">
        <f t="shared" si="442"/>
        <v>Registered</v>
      </c>
      <c r="R2234" s="94">
        <f t="shared" si="443"/>
        <v>0.72</v>
      </c>
      <c r="S2234" s="95"/>
      <c r="T2234" s="117">
        <f t="shared" si="444"/>
        <v>0</v>
      </c>
      <c r="U2234" s="117">
        <f t="shared" si="445"/>
        <v>0</v>
      </c>
    </row>
    <row r="2235" spans="1:21" x14ac:dyDescent="0.3">
      <c r="A2235" s="114">
        <v>7123</v>
      </c>
      <c r="B2235" s="114" t="s">
        <v>1572</v>
      </c>
      <c r="C2235" s="114" t="s">
        <v>172</v>
      </c>
      <c r="D2235" s="114" t="s">
        <v>4324</v>
      </c>
      <c r="E2235" s="114" t="s">
        <v>4325</v>
      </c>
      <c r="F2235" s="115">
        <v>45714</v>
      </c>
      <c r="G2235" s="114" t="s">
        <v>4291</v>
      </c>
      <c r="H2235" s="116">
        <v>2366000</v>
      </c>
      <c r="I2235" s="116">
        <v>1703520</v>
      </c>
      <c r="J2235" s="116">
        <v>1703520</v>
      </c>
      <c r="K2235" s="116">
        <v>0</v>
      </c>
      <c r="L2235" s="116">
        <v>0</v>
      </c>
      <c r="M2235" s="116">
        <v>0</v>
      </c>
      <c r="N2235" s="116">
        <v>0</v>
      </c>
      <c r="O2235" s="116">
        <v>0</v>
      </c>
      <c r="P2235" s="116">
        <v>0</v>
      </c>
      <c r="Q2235" s="27" t="str">
        <f t="shared" si="442"/>
        <v>Registered</v>
      </c>
      <c r="R2235" s="94">
        <f t="shared" si="443"/>
        <v>0.72</v>
      </c>
      <c r="S2235" s="95"/>
      <c r="T2235" s="117">
        <f t="shared" si="444"/>
        <v>0</v>
      </c>
      <c r="U2235" s="117">
        <f t="shared" si="445"/>
        <v>0</v>
      </c>
    </row>
    <row r="2236" spans="1:21" x14ac:dyDescent="0.3">
      <c r="A2236" s="114">
        <v>7124</v>
      </c>
      <c r="B2236" s="114" t="s">
        <v>1572</v>
      </c>
      <c r="C2236" s="114" t="s">
        <v>172</v>
      </c>
      <c r="D2236" s="114" t="s">
        <v>4295</v>
      </c>
      <c r="E2236" s="114" t="s">
        <v>4296</v>
      </c>
      <c r="F2236" s="115">
        <v>45791</v>
      </c>
      <c r="G2236" s="114" t="s">
        <v>3937</v>
      </c>
      <c r="H2236" s="116">
        <v>2392300</v>
      </c>
      <c r="I2236" s="116">
        <v>1722456</v>
      </c>
      <c r="J2236" s="116">
        <v>1722456</v>
      </c>
      <c r="K2236" s="116">
        <v>0</v>
      </c>
      <c r="L2236" s="116">
        <v>0</v>
      </c>
      <c r="M2236" s="116">
        <v>0</v>
      </c>
      <c r="N2236" s="116">
        <v>0</v>
      </c>
      <c r="O2236" s="116">
        <v>0</v>
      </c>
      <c r="P2236" s="116">
        <v>0</v>
      </c>
      <c r="Q2236" s="27" t="str">
        <f t="shared" si="442"/>
        <v>Registered</v>
      </c>
      <c r="R2236" s="94">
        <f t="shared" si="443"/>
        <v>0.72</v>
      </c>
      <c r="S2236" s="95"/>
      <c r="T2236" s="117">
        <f t="shared" si="444"/>
        <v>0</v>
      </c>
      <c r="U2236" s="117">
        <f t="shared" si="445"/>
        <v>0</v>
      </c>
    </row>
    <row r="2237" spans="1:21" x14ac:dyDescent="0.3">
      <c r="A2237" s="114">
        <v>7125</v>
      </c>
      <c r="B2237" s="114" t="s">
        <v>1572</v>
      </c>
      <c r="C2237" s="114" t="s">
        <v>172</v>
      </c>
      <c r="D2237" s="114" t="s">
        <v>4774</v>
      </c>
      <c r="E2237" s="114" t="s">
        <v>4775</v>
      </c>
      <c r="F2237" s="115">
        <v>45791</v>
      </c>
      <c r="G2237" s="114" t="s">
        <v>2555</v>
      </c>
      <c r="H2237" s="116">
        <v>2409800</v>
      </c>
      <c r="I2237" s="116">
        <v>1708124</v>
      </c>
      <c r="J2237" s="116">
        <v>1708124</v>
      </c>
      <c r="K2237" s="116">
        <v>0</v>
      </c>
      <c r="L2237" s="116">
        <v>0</v>
      </c>
      <c r="M2237" s="116">
        <v>0</v>
      </c>
      <c r="N2237" s="116">
        <v>0</v>
      </c>
      <c r="O2237" s="116">
        <v>0</v>
      </c>
      <c r="P2237" s="116">
        <v>0</v>
      </c>
      <c r="Q2237" s="27" t="str">
        <f t="shared" si="442"/>
        <v>Registered</v>
      </c>
      <c r="R2237" s="94">
        <f t="shared" si="443"/>
        <v>0.70882396879409082</v>
      </c>
      <c r="S2237" s="95"/>
      <c r="T2237" s="117">
        <f t="shared" si="444"/>
        <v>0</v>
      </c>
      <c r="U2237" s="117">
        <f t="shared" si="445"/>
        <v>0</v>
      </c>
    </row>
    <row r="2238" spans="1:21" x14ac:dyDescent="0.3">
      <c r="A2238" s="114">
        <v>7126</v>
      </c>
      <c r="B2238" s="114" t="s">
        <v>1572</v>
      </c>
      <c r="C2238" s="114" t="s">
        <v>172</v>
      </c>
      <c r="D2238" s="114" t="s">
        <v>4326</v>
      </c>
      <c r="E2238" s="114" t="s">
        <v>4327</v>
      </c>
      <c r="F2238" s="115">
        <v>45716</v>
      </c>
      <c r="G2238" s="114" t="s">
        <v>4294</v>
      </c>
      <c r="H2238" s="116">
        <v>2366000</v>
      </c>
      <c r="I2238" s="116">
        <v>1703520</v>
      </c>
      <c r="J2238" s="116">
        <v>1703520</v>
      </c>
      <c r="K2238" s="116">
        <v>0</v>
      </c>
      <c r="L2238" s="116">
        <v>0</v>
      </c>
      <c r="M2238" s="116">
        <v>0</v>
      </c>
      <c r="N2238" s="116">
        <v>0</v>
      </c>
      <c r="O2238" s="116">
        <v>0</v>
      </c>
      <c r="P2238" s="116">
        <v>0</v>
      </c>
      <c r="Q2238" s="27" t="str">
        <f t="shared" si="442"/>
        <v>Registered</v>
      </c>
      <c r="R2238" s="94">
        <f t="shared" si="443"/>
        <v>0.72</v>
      </c>
      <c r="S2238" s="95"/>
      <c r="T2238" s="117">
        <f t="shared" si="444"/>
        <v>0</v>
      </c>
      <c r="U2238" s="117">
        <f t="shared" si="445"/>
        <v>0</v>
      </c>
    </row>
    <row r="2239" spans="1:21" x14ac:dyDescent="0.3">
      <c r="A2239" s="114">
        <v>7127</v>
      </c>
      <c r="B2239" s="114" t="s">
        <v>1572</v>
      </c>
      <c r="C2239" s="114" t="s">
        <v>172</v>
      </c>
      <c r="D2239" s="114" t="s">
        <v>4328</v>
      </c>
      <c r="E2239" s="114" t="s">
        <v>4329</v>
      </c>
      <c r="F2239" s="115">
        <v>45716</v>
      </c>
      <c r="G2239" s="114" t="s">
        <v>4330</v>
      </c>
      <c r="H2239" s="116">
        <v>2366000</v>
      </c>
      <c r="I2239" s="116">
        <v>1703520</v>
      </c>
      <c r="J2239" s="116">
        <v>1703520</v>
      </c>
      <c r="K2239" s="116">
        <v>0</v>
      </c>
      <c r="L2239" s="116">
        <v>0</v>
      </c>
      <c r="M2239" s="116">
        <v>0</v>
      </c>
      <c r="N2239" s="116">
        <v>0</v>
      </c>
      <c r="O2239" s="116">
        <v>0</v>
      </c>
      <c r="P2239" s="116">
        <v>0</v>
      </c>
      <c r="Q2239" s="27" t="str">
        <f t="shared" si="442"/>
        <v>Registered</v>
      </c>
      <c r="R2239" s="94">
        <f t="shared" si="443"/>
        <v>0.72</v>
      </c>
      <c r="S2239" s="95"/>
      <c r="T2239" s="117">
        <f t="shared" si="444"/>
        <v>0</v>
      </c>
      <c r="U2239" s="117">
        <f t="shared" si="445"/>
        <v>0</v>
      </c>
    </row>
    <row r="2240" spans="1:21" x14ac:dyDescent="0.3">
      <c r="A2240" s="114">
        <v>7128</v>
      </c>
      <c r="B2240" s="114" t="s">
        <v>1572</v>
      </c>
      <c r="C2240" s="114" t="s">
        <v>172</v>
      </c>
      <c r="D2240" s="114" t="s">
        <v>4057</v>
      </c>
      <c r="E2240" s="114" t="s">
        <v>4058</v>
      </c>
      <c r="F2240" s="115">
        <v>45714</v>
      </c>
      <c r="G2240" s="114" t="s">
        <v>2727</v>
      </c>
      <c r="H2240" s="116">
        <v>2366000</v>
      </c>
      <c r="I2240" s="116">
        <v>1703520</v>
      </c>
      <c r="J2240" s="116">
        <v>1703520</v>
      </c>
      <c r="K2240" s="116">
        <v>0</v>
      </c>
      <c r="L2240" s="116">
        <v>0</v>
      </c>
      <c r="M2240" s="116">
        <v>0</v>
      </c>
      <c r="N2240" s="116">
        <v>0</v>
      </c>
      <c r="O2240" s="116">
        <v>0</v>
      </c>
      <c r="P2240" s="116">
        <v>0</v>
      </c>
      <c r="Q2240" s="27" t="str">
        <f t="shared" si="442"/>
        <v>Registered</v>
      </c>
      <c r="R2240" s="94">
        <f t="shared" si="443"/>
        <v>0.72</v>
      </c>
      <c r="S2240" s="95"/>
      <c r="T2240" s="117">
        <f t="shared" si="444"/>
        <v>0</v>
      </c>
      <c r="U2240" s="117">
        <f t="shared" si="445"/>
        <v>0</v>
      </c>
    </row>
    <row r="2241" spans="1:21" x14ac:dyDescent="0.3">
      <c r="A2241" s="114">
        <v>7129</v>
      </c>
      <c r="B2241" s="114" t="s">
        <v>1572</v>
      </c>
      <c r="C2241" s="114" t="s">
        <v>172</v>
      </c>
      <c r="D2241" s="114" t="s">
        <v>4046</v>
      </c>
      <c r="E2241" s="114" t="s">
        <v>4047</v>
      </c>
      <c r="F2241" s="115">
        <v>45714</v>
      </c>
      <c r="G2241" s="114" t="s">
        <v>4048</v>
      </c>
      <c r="H2241" s="116">
        <v>2392300</v>
      </c>
      <c r="I2241" s="116">
        <v>1722456</v>
      </c>
      <c r="J2241" s="116">
        <v>1722456</v>
      </c>
      <c r="K2241" s="116">
        <v>0</v>
      </c>
      <c r="L2241" s="116">
        <v>0</v>
      </c>
      <c r="M2241" s="116">
        <v>0</v>
      </c>
      <c r="N2241" s="116">
        <v>0</v>
      </c>
      <c r="O2241" s="116">
        <v>0</v>
      </c>
      <c r="P2241" s="116">
        <v>0</v>
      </c>
      <c r="Q2241" s="27" t="str">
        <f t="shared" si="442"/>
        <v>Registered</v>
      </c>
      <c r="R2241" s="94">
        <f t="shared" si="443"/>
        <v>0.72</v>
      </c>
      <c r="S2241" s="95"/>
      <c r="T2241" s="117">
        <f t="shared" si="444"/>
        <v>0</v>
      </c>
      <c r="U2241" s="117">
        <f t="shared" si="445"/>
        <v>0</v>
      </c>
    </row>
    <row r="2242" spans="1:21" x14ac:dyDescent="0.3">
      <c r="A2242" s="114">
        <v>7130</v>
      </c>
      <c r="B2242" s="114" t="s">
        <v>1572</v>
      </c>
      <c r="C2242" s="114" t="s">
        <v>172</v>
      </c>
      <c r="D2242" s="114" t="s">
        <v>4695</v>
      </c>
      <c r="E2242" s="114" t="s">
        <v>4696</v>
      </c>
      <c r="F2242" s="115">
        <v>45714</v>
      </c>
      <c r="G2242" s="114" t="s">
        <v>3452</v>
      </c>
      <c r="H2242" s="116">
        <v>2409800</v>
      </c>
      <c r="I2242" s="116">
        <v>1494076</v>
      </c>
      <c r="J2242" s="116">
        <v>1494076</v>
      </c>
      <c r="K2242" s="116">
        <v>0</v>
      </c>
      <c r="L2242" s="116">
        <v>0</v>
      </c>
      <c r="M2242" s="116">
        <v>0</v>
      </c>
      <c r="N2242" s="116">
        <v>0</v>
      </c>
      <c r="O2242" s="116">
        <v>0</v>
      </c>
      <c r="P2242" s="116">
        <v>0</v>
      </c>
      <c r="Q2242" s="27" t="str">
        <f t="shared" ref="Q2242:Q2305" si="446">IF(G2242="01 Jan 1900","Unregistered","Registered")</f>
        <v>Registered</v>
      </c>
      <c r="R2242" s="94">
        <f t="shared" si="443"/>
        <v>0.62</v>
      </c>
      <c r="S2242" s="95"/>
      <c r="T2242" s="117">
        <f t="shared" si="444"/>
        <v>0</v>
      </c>
      <c r="U2242" s="117">
        <f t="shared" si="445"/>
        <v>0</v>
      </c>
    </row>
    <row r="2243" spans="1:21" x14ac:dyDescent="0.3">
      <c r="A2243" s="114">
        <v>7131</v>
      </c>
      <c r="B2243" s="114" t="s">
        <v>1572</v>
      </c>
      <c r="C2243" s="114" t="s">
        <v>172</v>
      </c>
      <c r="D2243" s="114" t="s">
        <v>4759</v>
      </c>
      <c r="E2243" s="114" t="s">
        <v>4760</v>
      </c>
      <c r="F2243" s="115">
        <v>45790</v>
      </c>
      <c r="G2243" s="114" t="s">
        <v>3281</v>
      </c>
      <c r="H2243" s="116">
        <v>2366000</v>
      </c>
      <c r="I2243" s="116">
        <v>1466920</v>
      </c>
      <c r="J2243" s="116">
        <v>1466920</v>
      </c>
      <c r="K2243" s="116">
        <v>0</v>
      </c>
      <c r="L2243" s="116">
        <v>0</v>
      </c>
      <c r="M2243" s="116">
        <v>0</v>
      </c>
      <c r="N2243" s="116">
        <v>0</v>
      </c>
      <c r="O2243" s="116">
        <v>0</v>
      </c>
      <c r="P2243" s="116">
        <v>0</v>
      </c>
      <c r="Q2243" s="27" t="str">
        <f t="shared" si="446"/>
        <v>Registered</v>
      </c>
      <c r="R2243" s="94">
        <f t="shared" si="443"/>
        <v>0.62</v>
      </c>
      <c r="S2243" s="95"/>
      <c r="T2243" s="117">
        <f t="shared" si="444"/>
        <v>0</v>
      </c>
      <c r="U2243" s="117">
        <f t="shared" si="445"/>
        <v>0</v>
      </c>
    </row>
    <row r="2244" spans="1:21" x14ac:dyDescent="0.3">
      <c r="A2244" s="114">
        <v>7132</v>
      </c>
      <c r="B2244" s="114" t="s">
        <v>1572</v>
      </c>
      <c r="C2244" s="114" t="s">
        <v>172</v>
      </c>
      <c r="D2244" s="114" t="s">
        <v>2351</v>
      </c>
      <c r="E2244" s="114" t="s">
        <v>2352</v>
      </c>
      <c r="F2244" s="115">
        <v>46102</v>
      </c>
      <c r="G2244" s="114" t="s">
        <v>1464</v>
      </c>
      <c r="H2244" s="116">
        <v>2366000</v>
      </c>
      <c r="I2244" s="116">
        <v>1466920</v>
      </c>
      <c r="J2244" s="116">
        <v>1466920</v>
      </c>
      <c r="K2244" s="116">
        <v>0</v>
      </c>
      <c r="L2244" s="116">
        <v>0</v>
      </c>
      <c r="M2244" s="116">
        <v>0</v>
      </c>
      <c r="N2244" s="116">
        <v>0</v>
      </c>
      <c r="O2244" s="116">
        <v>0</v>
      </c>
      <c r="P2244" s="116">
        <v>0</v>
      </c>
      <c r="Q2244" s="27" t="str">
        <f t="shared" si="446"/>
        <v>Registered</v>
      </c>
      <c r="R2244" s="94">
        <f t="shared" ref="R2244:R2307" si="447">(I2244/H2244)</f>
        <v>0.62</v>
      </c>
      <c r="S2244" s="95"/>
      <c r="T2244" s="117">
        <f t="shared" si="444"/>
        <v>0</v>
      </c>
      <c r="U2244" s="117">
        <f t="shared" si="445"/>
        <v>0</v>
      </c>
    </row>
    <row r="2245" spans="1:21" x14ac:dyDescent="0.3">
      <c r="A2245" s="114">
        <v>7133</v>
      </c>
      <c r="B2245" s="114" t="s">
        <v>1572</v>
      </c>
      <c r="C2245" s="114" t="s">
        <v>172</v>
      </c>
      <c r="D2245" s="114" t="s">
        <v>8027</v>
      </c>
      <c r="E2245" s="114" t="s">
        <v>8028</v>
      </c>
      <c r="F2245" s="115">
        <v>45714</v>
      </c>
      <c r="G2245" s="114" t="s">
        <v>2784</v>
      </c>
      <c r="H2245" s="116">
        <v>2409800</v>
      </c>
      <c r="I2245" s="116">
        <v>1494076</v>
      </c>
      <c r="J2245" s="116">
        <v>1494076</v>
      </c>
      <c r="K2245" s="116">
        <v>0</v>
      </c>
      <c r="L2245" s="116">
        <v>0</v>
      </c>
      <c r="M2245" s="116">
        <v>0</v>
      </c>
      <c r="N2245" s="116">
        <v>0</v>
      </c>
      <c r="O2245" s="116">
        <v>0</v>
      </c>
      <c r="P2245" s="116">
        <v>0</v>
      </c>
      <c r="Q2245" s="27" t="str">
        <f t="shared" si="446"/>
        <v>Registered</v>
      </c>
      <c r="R2245" s="94">
        <f t="shared" si="447"/>
        <v>0.62</v>
      </c>
      <c r="S2245" s="95"/>
      <c r="T2245" s="117">
        <f t="shared" si="444"/>
        <v>0</v>
      </c>
      <c r="U2245" s="117">
        <f t="shared" si="445"/>
        <v>0</v>
      </c>
    </row>
    <row r="2246" spans="1:21" x14ac:dyDescent="0.3">
      <c r="A2246" s="114">
        <v>7134</v>
      </c>
      <c r="B2246" s="114" t="s">
        <v>1572</v>
      </c>
      <c r="C2246" s="114" t="s">
        <v>172</v>
      </c>
      <c r="D2246" s="114" t="s">
        <v>4697</v>
      </c>
      <c r="E2246" s="114" t="s">
        <v>4698</v>
      </c>
      <c r="F2246" s="115">
        <v>45714</v>
      </c>
      <c r="G2246" s="114" t="s">
        <v>4291</v>
      </c>
      <c r="H2246" s="116">
        <v>2409800</v>
      </c>
      <c r="I2246" s="116">
        <v>1494076</v>
      </c>
      <c r="J2246" s="116">
        <v>1494076</v>
      </c>
      <c r="K2246" s="116">
        <v>0</v>
      </c>
      <c r="L2246" s="116">
        <v>0</v>
      </c>
      <c r="M2246" s="116">
        <v>0</v>
      </c>
      <c r="N2246" s="116">
        <v>0</v>
      </c>
      <c r="O2246" s="116">
        <v>0</v>
      </c>
      <c r="P2246" s="116">
        <v>0</v>
      </c>
      <c r="Q2246" s="27" t="str">
        <f t="shared" si="446"/>
        <v>Registered</v>
      </c>
      <c r="R2246" s="94">
        <f t="shared" si="447"/>
        <v>0.62</v>
      </c>
      <c r="S2246" s="95"/>
      <c r="T2246" s="117">
        <f t="shared" si="444"/>
        <v>0</v>
      </c>
      <c r="U2246" s="117">
        <f t="shared" si="445"/>
        <v>0</v>
      </c>
    </row>
    <row r="2247" spans="1:21" x14ac:dyDescent="0.3">
      <c r="A2247" s="114">
        <v>7135</v>
      </c>
      <c r="B2247" s="114" t="s">
        <v>1572</v>
      </c>
      <c r="C2247" s="114" t="s">
        <v>172</v>
      </c>
      <c r="D2247" s="114" t="s">
        <v>4699</v>
      </c>
      <c r="E2247" s="114" t="s">
        <v>4700</v>
      </c>
      <c r="F2247" s="115">
        <v>45714</v>
      </c>
      <c r="G2247" s="114" t="s">
        <v>4330</v>
      </c>
      <c r="H2247" s="116">
        <v>2409800</v>
      </c>
      <c r="I2247" s="116">
        <v>1494076</v>
      </c>
      <c r="J2247" s="116">
        <v>1494076</v>
      </c>
      <c r="K2247" s="116">
        <v>0</v>
      </c>
      <c r="L2247" s="116">
        <v>0</v>
      </c>
      <c r="M2247" s="116">
        <v>0</v>
      </c>
      <c r="N2247" s="116">
        <v>0</v>
      </c>
      <c r="O2247" s="116">
        <v>0</v>
      </c>
      <c r="P2247" s="116">
        <v>0</v>
      </c>
      <c r="Q2247" s="27" t="str">
        <f t="shared" si="446"/>
        <v>Registered</v>
      </c>
      <c r="R2247" s="94">
        <f t="shared" si="447"/>
        <v>0.62</v>
      </c>
      <c r="S2247" s="95"/>
      <c r="T2247" s="117">
        <f t="shared" si="444"/>
        <v>0</v>
      </c>
      <c r="U2247" s="117">
        <f t="shared" si="445"/>
        <v>0</v>
      </c>
    </row>
    <row r="2248" spans="1:21" x14ac:dyDescent="0.3">
      <c r="A2248" s="114">
        <v>7136</v>
      </c>
      <c r="B2248" s="114" t="s">
        <v>1572</v>
      </c>
      <c r="C2248" s="114" t="s">
        <v>172</v>
      </c>
      <c r="D2248" s="114" t="s">
        <v>4372</v>
      </c>
      <c r="E2248" s="114" t="s">
        <v>4373</v>
      </c>
      <c r="F2248" s="115">
        <v>45789</v>
      </c>
      <c r="G2248" s="114" t="s">
        <v>2555</v>
      </c>
      <c r="H2248" s="116">
        <v>2366000</v>
      </c>
      <c r="I2248" s="116">
        <v>1677075</v>
      </c>
      <c r="J2248" s="116">
        <v>1677075</v>
      </c>
      <c r="K2248" s="116">
        <v>0</v>
      </c>
      <c r="L2248" s="116">
        <v>0</v>
      </c>
      <c r="M2248" s="116">
        <v>0</v>
      </c>
      <c r="N2248" s="116">
        <v>0</v>
      </c>
      <c r="O2248" s="116">
        <v>0</v>
      </c>
      <c r="P2248" s="116">
        <v>0</v>
      </c>
      <c r="Q2248" s="27" t="str">
        <f t="shared" si="446"/>
        <v>Registered</v>
      </c>
      <c r="R2248" s="94">
        <f t="shared" si="447"/>
        <v>0.70882290786136937</v>
      </c>
      <c r="S2248" s="95"/>
      <c r="T2248" s="117">
        <f t="shared" si="444"/>
        <v>0</v>
      </c>
      <c r="U2248" s="117">
        <f t="shared" si="445"/>
        <v>0</v>
      </c>
    </row>
    <row r="2249" spans="1:21" x14ac:dyDescent="0.3">
      <c r="A2249" s="114">
        <v>7137</v>
      </c>
      <c r="B2249" s="114" t="s">
        <v>1572</v>
      </c>
      <c r="C2249" s="114" t="s">
        <v>172</v>
      </c>
      <c r="D2249" s="114" t="s">
        <v>4339</v>
      </c>
      <c r="E2249" s="114" t="s">
        <v>4340</v>
      </c>
      <c r="F2249" s="115">
        <v>45714</v>
      </c>
      <c r="G2249" s="114" t="s">
        <v>3452</v>
      </c>
      <c r="H2249" s="116">
        <v>2366000</v>
      </c>
      <c r="I2249" s="116">
        <v>1585220</v>
      </c>
      <c r="J2249" s="116">
        <v>1585220</v>
      </c>
      <c r="K2249" s="116">
        <v>0</v>
      </c>
      <c r="L2249" s="116">
        <v>0</v>
      </c>
      <c r="M2249" s="116">
        <v>0</v>
      </c>
      <c r="N2249" s="116">
        <v>0</v>
      </c>
      <c r="O2249" s="116">
        <v>0</v>
      </c>
      <c r="P2249" s="116">
        <v>0</v>
      </c>
      <c r="Q2249" s="27" t="str">
        <f t="shared" si="446"/>
        <v>Registered</v>
      </c>
      <c r="R2249" s="94">
        <f t="shared" si="447"/>
        <v>0.67</v>
      </c>
      <c r="S2249" s="95"/>
      <c r="T2249" s="117">
        <f t="shared" si="444"/>
        <v>0</v>
      </c>
      <c r="U2249" s="117">
        <f t="shared" si="445"/>
        <v>0</v>
      </c>
    </row>
    <row r="2250" spans="1:21" x14ac:dyDescent="0.3">
      <c r="A2250" s="114">
        <v>7138</v>
      </c>
      <c r="B2250" s="114" t="s">
        <v>1572</v>
      </c>
      <c r="C2250" s="114" t="s">
        <v>172</v>
      </c>
      <c r="D2250" s="114" t="s">
        <v>4303</v>
      </c>
      <c r="E2250" s="114" t="s">
        <v>4304</v>
      </c>
      <c r="F2250" s="115">
        <v>45714</v>
      </c>
      <c r="G2250" s="114" t="s">
        <v>4048</v>
      </c>
      <c r="H2250" s="116">
        <v>2392300</v>
      </c>
      <c r="I2250" s="116">
        <v>1602841</v>
      </c>
      <c r="J2250" s="116">
        <v>1602841</v>
      </c>
      <c r="K2250" s="116">
        <v>0</v>
      </c>
      <c r="L2250" s="116">
        <v>0</v>
      </c>
      <c r="M2250" s="116">
        <v>0</v>
      </c>
      <c r="N2250" s="116">
        <v>0</v>
      </c>
      <c r="O2250" s="116">
        <v>0</v>
      </c>
      <c r="P2250" s="116">
        <v>0</v>
      </c>
      <c r="Q2250" s="27" t="str">
        <f t="shared" si="446"/>
        <v>Registered</v>
      </c>
      <c r="R2250" s="94">
        <f t="shared" si="447"/>
        <v>0.67</v>
      </c>
      <c r="S2250" s="95"/>
      <c r="T2250" s="117">
        <f t="shared" si="444"/>
        <v>0</v>
      </c>
      <c r="U2250" s="117">
        <f t="shared" si="445"/>
        <v>0</v>
      </c>
    </row>
    <row r="2251" spans="1:21" x14ac:dyDescent="0.3">
      <c r="A2251" s="114">
        <v>7139</v>
      </c>
      <c r="B2251" s="114" t="s">
        <v>1572</v>
      </c>
      <c r="C2251" s="114" t="s">
        <v>172</v>
      </c>
      <c r="D2251" s="114" t="s">
        <v>4701</v>
      </c>
      <c r="E2251" s="114" t="s">
        <v>4702</v>
      </c>
      <c r="F2251" s="115">
        <v>45714</v>
      </c>
      <c r="G2251" s="114" t="s">
        <v>4451</v>
      </c>
      <c r="H2251" s="116">
        <v>2409800</v>
      </c>
      <c r="I2251" s="116">
        <v>1494076</v>
      </c>
      <c r="J2251" s="116">
        <v>1494076</v>
      </c>
      <c r="K2251" s="116">
        <v>0</v>
      </c>
      <c r="L2251" s="116">
        <v>0</v>
      </c>
      <c r="M2251" s="116">
        <v>0</v>
      </c>
      <c r="N2251" s="116">
        <v>0</v>
      </c>
      <c r="O2251" s="116">
        <v>0</v>
      </c>
      <c r="P2251" s="116">
        <v>0</v>
      </c>
      <c r="Q2251" s="27" t="str">
        <f t="shared" si="446"/>
        <v>Registered</v>
      </c>
      <c r="R2251" s="94">
        <f t="shared" si="447"/>
        <v>0.62</v>
      </c>
      <c r="S2251" s="95"/>
      <c r="T2251" s="117">
        <f t="shared" si="444"/>
        <v>0</v>
      </c>
      <c r="U2251" s="117">
        <f t="shared" si="445"/>
        <v>0</v>
      </c>
    </row>
    <row r="2252" spans="1:21" x14ac:dyDescent="0.3">
      <c r="A2252" s="114">
        <v>7140</v>
      </c>
      <c r="B2252" s="114" t="s">
        <v>1572</v>
      </c>
      <c r="C2252" s="114" t="s">
        <v>172</v>
      </c>
      <c r="D2252" s="114" t="s">
        <v>4761</v>
      </c>
      <c r="E2252" s="114" t="s">
        <v>4762</v>
      </c>
      <c r="F2252" s="115">
        <v>45716</v>
      </c>
      <c r="G2252" s="114" t="s">
        <v>4302</v>
      </c>
      <c r="H2252" s="116">
        <v>2366000</v>
      </c>
      <c r="I2252" s="116">
        <v>1466920</v>
      </c>
      <c r="J2252" s="116">
        <v>1466920</v>
      </c>
      <c r="K2252" s="116">
        <v>0</v>
      </c>
      <c r="L2252" s="116">
        <v>0</v>
      </c>
      <c r="M2252" s="116">
        <v>0</v>
      </c>
      <c r="N2252" s="116">
        <v>0</v>
      </c>
      <c r="O2252" s="116">
        <v>0</v>
      </c>
      <c r="P2252" s="116">
        <v>0</v>
      </c>
      <c r="Q2252" s="27" t="str">
        <f t="shared" si="446"/>
        <v>Registered</v>
      </c>
      <c r="R2252" s="94">
        <f t="shared" si="447"/>
        <v>0.62</v>
      </c>
      <c r="S2252" s="95"/>
      <c r="T2252" s="117">
        <f t="shared" si="444"/>
        <v>0</v>
      </c>
      <c r="U2252" s="117">
        <f t="shared" si="445"/>
        <v>0</v>
      </c>
    </row>
    <row r="2253" spans="1:21" x14ac:dyDescent="0.3">
      <c r="A2253" s="114">
        <v>7141</v>
      </c>
      <c r="B2253" s="114" t="s">
        <v>1572</v>
      </c>
      <c r="C2253" s="114" t="s">
        <v>172</v>
      </c>
      <c r="D2253" s="114" t="s">
        <v>2452</v>
      </c>
      <c r="E2253" s="114" t="s">
        <v>2426</v>
      </c>
      <c r="F2253" s="115">
        <v>45926</v>
      </c>
      <c r="G2253" s="114" t="s">
        <v>2453</v>
      </c>
      <c r="H2253" s="116">
        <v>4870824</v>
      </c>
      <c r="I2253" s="116">
        <v>3019912</v>
      </c>
      <c r="J2253" s="116">
        <v>3019912</v>
      </c>
      <c r="K2253" s="116">
        <v>0</v>
      </c>
      <c r="L2253" s="116">
        <v>0</v>
      </c>
      <c r="M2253" s="116">
        <v>0</v>
      </c>
      <c r="N2253" s="116">
        <v>0</v>
      </c>
      <c r="O2253" s="116">
        <v>0</v>
      </c>
      <c r="P2253" s="116">
        <v>0</v>
      </c>
      <c r="Q2253" s="27" t="str">
        <f t="shared" si="446"/>
        <v>Registered</v>
      </c>
      <c r="R2253" s="94">
        <f t="shared" si="447"/>
        <v>0.62000022994056037</v>
      </c>
      <c r="S2253" s="95"/>
      <c r="T2253" s="117">
        <f t="shared" si="444"/>
        <v>0</v>
      </c>
      <c r="U2253" s="117">
        <f t="shared" si="445"/>
        <v>0</v>
      </c>
    </row>
    <row r="2254" spans="1:21" x14ac:dyDescent="0.3">
      <c r="A2254" s="114">
        <v>7142</v>
      </c>
      <c r="B2254" s="114" t="s">
        <v>1572</v>
      </c>
      <c r="C2254" s="114" t="s">
        <v>172</v>
      </c>
      <c r="D2254" s="114" t="s">
        <v>4393</v>
      </c>
      <c r="E2254" s="114" t="s">
        <v>4394</v>
      </c>
      <c r="F2254" s="115">
        <v>45672</v>
      </c>
      <c r="G2254" s="114" t="s">
        <v>4232</v>
      </c>
      <c r="H2254" s="116">
        <v>4745000</v>
      </c>
      <c r="I2254" s="116">
        <v>2941900</v>
      </c>
      <c r="J2254" s="116">
        <v>2941900</v>
      </c>
      <c r="K2254" s="116">
        <v>0</v>
      </c>
      <c r="L2254" s="116">
        <v>0</v>
      </c>
      <c r="M2254" s="116">
        <v>0</v>
      </c>
      <c r="N2254" s="116">
        <v>0</v>
      </c>
      <c r="O2254" s="116">
        <v>0</v>
      </c>
      <c r="P2254" s="116">
        <v>0</v>
      </c>
      <c r="Q2254" s="27" t="str">
        <f t="shared" si="446"/>
        <v>Registered</v>
      </c>
      <c r="R2254" s="94">
        <f t="shared" si="447"/>
        <v>0.62</v>
      </c>
      <c r="S2254" s="95"/>
      <c r="T2254" s="117">
        <f t="shared" si="444"/>
        <v>0</v>
      </c>
      <c r="U2254" s="117">
        <f t="shared" si="445"/>
        <v>0</v>
      </c>
    </row>
    <row r="2255" spans="1:21" x14ac:dyDescent="0.3">
      <c r="A2255" s="114">
        <v>10192</v>
      </c>
      <c r="B2255" s="114" t="s">
        <v>1572</v>
      </c>
      <c r="C2255" s="114" t="s">
        <v>172</v>
      </c>
      <c r="D2255" s="114" t="s">
        <v>4703</v>
      </c>
      <c r="E2255" s="114" t="s">
        <v>4704</v>
      </c>
      <c r="F2255" s="115">
        <v>45714</v>
      </c>
      <c r="G2255" s="114" t="s">
        <v>4330</v>
      </c>
      <c r="H2255" s="116">
        <v>2409800</v>
      </c>
      <c r="I2255" s="116">
        <v>1494076</v>
      </c>
      <c r="J2255" s="116">
        <v>1494076.6</v>
      </c>
      <c r="K2255" s="116">
        <v>-0.6</v>
      </c>
      <c r="L2255" s="116">
        <v>0</v>
      </c>
      <c r="M2255" s="116">
        <v>0</v>
      </c>
      <c r="N2255" s="116">
        <v>0</v>
      </c>
      <c r="O2255" s="116">
        <v>0</v>
      </c>
      <c r="P2255" s="116">
        <v>0</v>
      </c>
      <c r="Q2255" s="27" t="str">
        <f t="shared" si="446"/>
        <v>Registered</v>
      </c>
      <c r="R2255" s="94">
        <f t="shared" si="447"/>
        <v>0.62</v>
      </c>
      <c r="S2255" s="95"/>
      <c r="T2255" s="117">
        <f t="shared" si="444"/>
        <v>0</v>
      </c>
      <c r="U2255" s="117">
        <f t="shared" si="445"/>
        <v>-0.6</v>
      </c>
    </row>
    <row r="2256" spans="1:21" x14ac:dyDescent="0.3">
      <c r="A2256" s="114">
        <v>10196</v>
      </c>
      <c r="B2256" s="114" t="s">
        <v>1572</v>
      </c>
      <c r="C2256" s="114" t="s">
        <v>172</v>
      </c>
      <c r="D2256" s="114" t="s">
        <v>4763</v>
      </c>
      <c r="E2256" s="114" t="s">
        <v>4764</v>
      </c>
      <c r="F2256" s="115">
        <v>45716</v>
      </c>
      <c r="G2256" s="114" t="s">
        <v>1873</v>
      </c>
      <c r="H2256" s="116">
        <v>2366000</v>
      </c>
      <c r="I2256" s="116">
        <v>1466920</v>
      </c>
      <c r="J2256" s="116">
        <v>1466920.84</v>
      </c>
      <c r="K2256" s="116">
        <v>-0.84</v>
      </c>
      <c r="L2256" s="116">
        <v>0</v>
      </c>
      <c r="M2256" s="116">
        <v>0</v>
      </c>
      <c r="N2256" s="116">
        <v>0</v>
      </c>
      <c r="O2256" s="116">
        <v>0</v>
      </c>
      <c r="P2256" s="116">
        <v>0</v>
      </c>
      <c r="Q2256" s="27" t="str">
        <f t="shared" si="446"/>
        <v>Registered</v>
      </c>
      <c r="R2256" s="94">
        <f t="shared" si="447"/>
        <v>0.62</v>
      </c>
      <c r="S2256" s="95"/>
      <c r="T2256" s="117">
        <f t="shared" si="444"/>
        <v>0</v>
      </c>
      <c r="U2256" s="117">
        <f t="shared" si="445"/>
        <v>-0.84</v>
      </c>
    </row>
    <row r="2257" spans="1:21" x14ac:dyDescent="0.3">
      <c r="A2257" s="114">
        <v>10219</v>
      </c>
      <c r="B2257" s="114" t="s">
        <v>1572</v>
      </c>
      <c r="C2257" s="114" t="s">
        <v>172</v>
      </c>
      <c r="D2257" s="114" t="s">
        <v>4741</v>
      </c>
      <c r="E2257" s="114" t="s">
        <v>4742</v>
      </c>
      <c r="F2257" s="115">
        <v>45716</v>
      </c>
      <c r="G2257" s="114" t="s">
        <v>3452</v>
      </c>
      <c r="H2257" s="116">
        <v>2366000</v>
      </c>
      <c r="I2257" s="116">
        <v>1466920</v>
      </c>
      <c r="J2257" s="116">
        <v>1467940</v>
      </c>
      <c r="K2257" s="116">
        <v>-1020</v>
      </c>
      <c r="L2257" s="116">
        <v>0</v>
      </c>
      <c r="M2257" s="116">
        <v>0</v>
      </c>
      <c r="N2257" s="116">
        <v>0</v>
      </c>
      <c r="O2257" s="116">
        <v>0</v>
      </c>
      <c r="P2257" s="116">
        <v>0</v>
      </c>
      <c r="Q2257" s="27" t="str">
        <f t="shared" si="446"/>
        <v>Registered</v>
      </c>
      <c r="R2257" s="94">
        <f t="shared" si="447"/>
        <v>0.62</v>
      </c>
      <c r="S2257" s="95"/>
      <c r="T2257" s="117">
        <f t="shared" si="444"/>
        <v>0</v>
      </c>
      <c r="U2257" s="117">
        <f t="shared" si="445"/>
        <v>-1020</v>
      </c>
    </row>
    <row r="2258" spans="1:21" x14ac:dyDescent="0.3">
      <c r="A2258" s="114">
        <v>10241</v>
      </c>
      <c r="B2258" s="114" t="s">
        <v>1572</v>
      </c>
      <c r="C2258" s="114" t="s">
        <v>172</v>
      </c>
      <c r="D2258" s="114" t="s">
        <v>9465</v>
      </c>
      <c r="E2258" s="114" t="s">
        <v>9466</v>
      </c>
      <c r="F2258" s="115">
        <v>45716</v>
      </c>
      <c r="G2258" s="114" t="s">
        <v>2784</v>
      </c>
      <c r="H2258" s="116">
        <v>2366000</v>
      </c>
      <c r="I2258" s="116">
        <v>1466920</v>
      </c>
      <c r="J2258" s="116">
        <v>1509580</v>
      </c>
      <c r="K2258" s="116">
        <v>-42660</v>
      </c>
      <c r="L2258" s="116">
        <v>0</v>
      </c>
      <c r="M2258" s="116">
        <v>0</v>
      </c>
      <c r="N2258" s="116">
        <v>0</v>
      </c>
      <c r="O2258" s="116">
        <v>0</v>
      </c>
      <c r="P2258" s="116">
        <v>0</v>
      </c>
      <c r="Q2258" s="27" t="str">
        <f t="shared" si="446"/>
        <v>Registered</v>
      </c>
      <c r="R2258" s="94">
        <f t="shared" si="447"/>
        <v>0.62</v>
      </c>
      <c r="S2258" s="95"/>
      <c r="T2258" s="117">
        <f t="shared" si="444"/>
        <v>0</v>
      </c>
      <c r="U2258" s="117">
        <f t="shared" si="445"/>
        <v>-42660</v>
      </c>
    </row>
    <row r="2259" spans="1:21" x14ac:dyDescent="0.3">
      <c r="A2259" s="114">
        <v>10256</v>
      </c>
      <c r="B2259" s="114" t="s">
        <v>1572</v>
      </c>
      <c r="C2259" s="114" t="s">
        <v>172</v>
      </c>
      <c r="D2259" s="114" t="s">
        <v>8029</v>
      </c>
      <c r="E2259" s="114" t="s">
        <v>8030</v>
      </c>
      <c r="F2259" s="115">
        <v>46077</v>
      </c>
      <c r="G2259" s="114" t="s">
        <v>2336</v>
      </c>
      <c r="H2259" s="116">
        <v>5094350</v>
      </c>
      <c r="I2259" s="116">
        <v>3158499</v>
      </c>
      <c r="J2259" s="116">
        <v>3209443</v>
      </c>
      <c r="K2259" s="116">
        <v>-50944</v>
      </c>
      <c r="L2259" s="116">
        <v>0</v>
      </c>
      <c r="M2259" s="116">
        <v>0</v>
      </c>
      <c r="N2259" s="116">
        <v>0</v>
      </c>
      <c r="O2259" s="116">
        <v>0</v>
      </c>
      <c r="P2259" s="116">
        <v>0</v>
      </c>
      <c r="Q2259" s="27" t="str">
        <f t="shared" si="446"/>
        <v>Registered</v>
      </c>
      <c r="R2259" s="94">
        <f t="shared" si="447"/>
        <v>0.62000039259179285</v>
      </c>
      <c r="S2259" s="95"/>
      <c r="T2259" s="117">
        <f t="shared" si="444"/>
        <v>0</v>
      </c>
      <c r="U2259" s="117">
        <f t="shared" si="445"/>
        <v>-50944</v>
      </c>
    </row>
    <row r="2260" spans="1:21" x14ac:dyDescent="0.3">
      <c r="A2260" s="114">
        <v>10274</v>
      </c>
      <c r="B2260" s="114" t="s">
        <v>1572</v>
      </c>
      <c r="C2260" s="114" t="s">
        <v>172</v>
      </c>
      <c r="D2260" s="114" t="s">
        <v>4322</v>
      </c>
      <c r="E2260" s="114" t="s">
        <v>4323</v>
      </c>
      <c r="F2260" s="115">
        <v>45716</v>
      </c>
      <c r="G2260" s="114" t="s">
        <v>3452</v>
      </c>
      <c r="H2260" s="116">
        <v>2366000</v>
      </c>
      <c r="I2260" s="116">
        <v>1703520</v>
      </c>
      <c r="J2260" s="116">
        <v>1774500</v>
      </c>
      <c r="K2260" s="116">
        <v>-70980</v>
      </c>
      <c r="L2260" s="116">
        <v>0</v>
      </c>
      <c r="M2260" s="116">
        <v>0</v>
      </c>
      <c r="N2260" s="116">
        <v>0</v>
      </c>
      <c r="O2260" s="116">
        <v>0</v>
      </c>
      <c r="P2260" s="116">
        <v>0</v>
      </c>
      <c r="Q2260" s="27" t="str">
        <f t="shared" si="446"/>
        <v>Registered</v>
      </c>
      <c r="R2260" s="94">
        <f t="shared" si="447"/>
        <v>0.72</v>
      </c>
      <c r="S2260" s="95"/>
      <c r="T2260" s="117">
        <f t="shared" si="444"/>
        <v>0</v>
      </c>
      <c r="U2260" s="117">
        <f t="shared" si="445"/>
        <v>-70980</v>
      </c>
    </row>
    <row r="2261" spans="1:21" s="101" customFormat="1" x14ac:dyDescent="0.3">
      <c r="A2261" s="99">
        <v>10360</v>
      </c>
      <c r="B2261" s="99" t="s">
        <v>1572</v>
      </c>
      <c r="C2261" s="99" t="s">
        <v>172</v>
      </c>
      <c r="D2261" s="99" t="s">
        <v>9593</v>
      </c>
      <c r="E2261" s="99" t="s">
        <v>9594</v>
      </c>
      <c r="F2261" s="100">
        <v>45911</v>
      </c>
      <c r="G2261" s="99" t="s">
        <v>1898</v>
      </c>
      <c r="H2261" s="96">
        <v>4870560</v>
      </c>
      <c r="I2261" s="96">
        <f>H2261*R2261</f>
        <v>3019747.2</v>
      </c>
      <c r="J2261" s="96">
        <v>100000</v>
      </c>
      <c r="K2261" s="96">
        <f>I2261-J2261</f>
        <v>2919747.2</v>
      </c>
      <c r="L2261" s="97">
        <f>IF(AND($S2261&gt;=0,$S2261&lt;=30),$K2261,0)</f>
        <v>0</v>
      </c>
      <c r="M2261" s="97">
        <f>IF(AND($S2261&gt;=31,$S2261&lt;=60),$K2261,0)</f>
        <v>0</v>
      </c>
      <c r="N2261" s="97">
        <f>IF(AND($S2261&gt;=61,$S2261&lt;=90),$K2261,0)</f>
        <v>0</v>
      </c>
      <c r="O2261" s="97">
        <f>IF(AND($S2261&gt;=91,$S2261&lt;=120),$K2261,0)</f>
        <v>0</v>
      </c>
      <c r="P2261" s="98">
        <f>IF($S2261&gt;120,$K2261,0)</f>
        <v>2919747.2</v>
      </c>
      <c r="Q2261" s="101" t="str">
        <f t="shared" si="446"/>
        <v>Unregistered</v>
      </c>
      <c r="R2261" s="102">
        <v>0.62</v>
      </c>
      <c r="S2261" s="95">
        <f>DATE(2026,6,30)-F2261</f>
        <v>292</v>
      </c>
    </row>
    <row r="2262" spans="1:21" x14ac:dyDescent="0.3">
      <c r="A2262" s="114">
        <v>10382</v>
      </c>
      <c r="B2262" s="114" t="s">
        <v>1572</v>
      </c>
      <c r="C2262" s="114" t="s">
        <v>172</v>
      </c>
      <c r="D2262" s="114" t="s">
        <v>190</v>
      </c>
      <c r="E2262" s="114" t="s">
        <v>191</v>
      </c>
      <c r="F2262" s="115">
        <v>46126</v>
      </c>
      <c r="G2262" s="114" t="s">
        <v>9650</v>
      </c>
      <c r="H2262" s="116">
        <v>5049637</v>
      </c>
      <c r="I2262" s="116">
        <v>1009928</v>
      </c>
      <c r="J2262" s="116">
        <v>1110500</v>
      </c>
      <c r="K2262" s="116">
        <v>-100572</v>
      </c>
      <c r="L2262" s="116">
        <v>0</v>
      </c>
      <c r="M2262" s="116">
        <v>0</v>
      </c>
      <c r="N2262" s="116">
        <v>0</v>
      </c>
      <c r="O2262" s="116">
        <v>0</v>
      </c>
      <c r="P2262" s="116">
        <v>0</v>
      </c>
      <c r="Q2262" s="27" t="str">
        <f t="shared" si="446"/>
        <v>Registered</v>
      </c>
      <c r="R2262" s="94">
        <f t="shared" si="447"/>
        <v>0.20000011882042215</v>
      </c>
      <c r="S2262" s="95"/>
      <c r="T2262" s="117">
        <f t="shared" ref="T2262:T2264" si="448">L2262+M2262+N2262+O2262+P2262</f>
        <v>0</v>
      </c>
      <c r="U2262" s="117">
        <f t="shared" ref="U2262:U2264" si="449">K2262-T2262</f>
        <v>-100572</v>
      </c>
    </row>
    <row r="2263" spans="1:21" x14ac:dyDescent="0.3">
      <c r="A2263" s="114">
        <v>10383</v>
      </c>
      <c r="B2263" s="114" t="s">
        <v>1572</v>
      </c>
      <c r="C2263" s="114" t="s">
        <v>172</v>
      </c>
      <c r="D2263" s="114" t="s">
        <v>186</v>
      </c>
      <c r="E2263" s="114" t="s">
        <v>187</v>
      </c>
      <c r="F2263" s="115">
        <v>46155</v>
      </c>
      <c r="G2263" s="114" t="s">
        <v>10816</v>
      </c>
      <c r="H2263" s="116">
        <v>5062831</v>
      </c>
      <c r="I2263" s="116">
        <v>0</v>
      </c>
      <c r="J2263" s="116">
        <v>101000</v>
      </c>
      <c r="K2263" s="116">
        <v>-101000</v>
      </c>
      <c r="L2263" s="116">
        <v>0</v>
      </c>
      <c r="M2263" s="116">
        <v>0</v>
      </c>
      <c r="N2263" s="116">
        <v>0</v>
      </c>
      <c r="O2263" s="116">
        <v>0</v>
      </c>
      <c r="P2263" s="116">
        <v>0</v>
      </c>
      <c r="Q2263" s="27" t="str">
        <f t="shared" si="446"/>
        <v>Registered</v>
      </c>
      <c r="R2263" s="94">
        <f t="shared" si="447"/>
        <v>0</v>
      </c>
      <c r="S2263" s="95"/>
      <c r="T2263" s="117">
        <f t="shared" si="448"/>
        <v>0</v>
      </c>
      <c r="U2263" s="117">
        <f t="shared" si="449"/>
        <v>-101000</v>
      </c>
    </row>
    <row r="2264" spans="1:21" x14ac:dyDescent="0.3">
      <c r="A2264" s="114">
        <v>10485</v>
      </c>
      <c r="B2264" s="114" t="s">
        <v>1572</v>
      </c>
      <c r="C2264" s="114" t="s">
        <v>172</v>
      </c>
      <c r="D2264" s="114" t="s">
        <v>9805</v>
      </c>
      <c r="E2264" s="114" t="s">
        <v>9806</v>
      </c>
      <c r="F2264" s="115">
        <v>45714</v>
      </c>
      <c r="G2264" s="114" t="s">
        <v>3829</v>
      </c>
      <c r="H2264" s="116">
        <v>2409800</v>
      </c>
      <c r="I2264" s="116">
        <v>1494076</v>
      </c>
      <c r="J2264" s="116">
        <v>1707804</v>
      </c>
      <c r="K2264" s="116">
        <v>-213728</v>
      </c>
      <c r="L2264" s="116">
        <v>0</v>
      </c>
      <c r="M2264" s="116">
        <v>0</v>
      </c>
      <c r="N2264" s="116">
        <v>0</v>
      </c>
      <c r="O2264" s="116">
        <v>0</v>
      </c>
      <c r="P2264" s="116">
        <v>0</v>
      </c>
      <c r="Q2264" s="27" t="str">
        <f t="shared" si="446"/>
        <v>Registered</v>
      </c>
      <c r="R2264" s="94">
        <f t="shared" si="447"/>
        <v>0.62</v>
      </c>
      <c r="S2264" s="95"/>
      <c r="T2264" s="117">
        <f t="shared" si="448"/>
        <v>0</v>
      </c>
      <c r="U2264" s="117">
        <f t="shared" si="449"/>
        <v>-213728</v>
      </c>
    </row>
    <row r="2265" spans="1:21" s="101" customFormat="1" x14ac:dyDescent="0.3">
      <c r="A2265" s="99">
        <v>10516</v>
      </c>
      <c r="B2265" s="99" t="s">
        <v>1572</v>
      </c>
      <c r="C2265" s="99" t="s">
        <v>172</v>
      </c>
      <c r="D2265" s="99" t="s">
        <v>188</v>
      </c>
      <c r="E2265" s="99" t="s">
        <v>10830</v>
      </c>
      <c r="F2265" s="100">
        <v>46130</v>
      </c>
      <c r="G2265" s="99" t="s">
        <v>1898</v>
      </c>
      <c r="H2265" s="96">
        <v>4745000</v>
      </c>
      <c r="I2265" s="96">
        <f>H2265*R2265</f>
        <v>2941900</v>
      </c>
      <c r="J2265" s="96">
        <v>300000</v>
      </c>
      <c r="K2265" s="96">
        <f t="shared" ref="K2265:K2267" si="450">I2265-J2265</f>
        <v>2641900</v>
      </c>
      <c r="L2265" s="97">
        <f t="shared" ref="L2265:L2267" si="451">IF(AND($S2265&gt;=0,$S2265&lt;=30),$K2265,0)</f>
        <v>0</v>
      </c>
      <c r="M2265" s="97">
        <f t="shared" ref="M2265:M2267" si="452">IF(AND($S2265&gt;=31,$S2265&lt;=60),$K2265,0)</f>
        <v>0</v>
      </c>
      <c r="N2265" s="97">
        <f t="shared" ref="N2265:N2267" si="453">IF(AND($S2265&gt;=61,$S2265&lt;=90),$K2265,0)</f>
        <v>2641900</v>
      </c>
      <c r="O2265" s="97">
        <f t="shared" ref="O2265:O2267" si="454">IF(AND($S2265&gt;=91,$S2265&lt;=120),$K2265,0)</f>
        <v>0</v>
      </c>
      <c r="P2265" s="98">
        <f t="shared" ref="P2265:P2267" si="455">IF($S2265&gt;120,$K2265,0)</f>
        <v>0</v>
      </c>
      <c r="Q2265" s="101" t="str">
        <f t="shared" si="446"/>
        <v>Unregistered</v>
      </c>
      <c r="R2265" s="102">
        <v>0.62</v>
      </c>
      <c r="S2265" s="95">
        <f t="shared" ref="S2265:S2267" si="456">DATE(2026,6,30)-F2265</f>
        <v>73</v>
      </c>
    </row>
    <row r="2266" spans="1:21" s="101" customFormat="1" x14ac:dyDescent="0.3">
      <c r="A2266" s="99">
        <v>11029</v>
      </c>
      <c r="B2266" s="99" t="s">
        <v>1572</v>
      </c>
      <c r="C2266" s="99" t="s">
        <v>172</v>
      </c>
      <c r="D2266" s="99" t="s">
        <v>10371</v>
      </c>
      <c r="E2266" s="99" t="s">
        <v>10372</v>
      </c>
      <c r="F2266" s="100">
        <v>46197</v>
      </c>
      <c r="G2266" s="99" t="s">
        <v>1898</v>
      </c>
      <c r="H2266" s="96">
        <v>4808000</v>
      </c>
      <c r="I2266" s="96">
        <v>0</v>
      </c>
      <c r="J2266" s="96"/>
      <c r="K2266" s="96">
        <f t="shared" si="450"/>
        <v>0</v>
      </c>
      <c r="L2266" s="97">
        <f t="shared" si="451"/>
        <v>0</v>
      </c>
      <c r="M2266" s="97">
        <f t="shared" si="452"/>
        <v>0</v>
      </c>
      <c r="N2266" s="97">
        <f t="shared" si="453"/>
        <v>0</v>
      </c>
      <c r="O2266" s="97">
        <f t="shared" si="454"/>
        <v>0</v>
      </c>
      <c r="P2266" s="98">
        <f t="shared" si="455"/>
        <v>0</v>
      </c>
      <c r="Q2266" s="101" t="str">
        <f t="shared" si="446"/>
        <v>Unregistered</v>
      </c>
      <c r="R2266" s="102">
        <v>0.62</v>
      </c>
      <c r="S2266" s="95">
        <f t="shared" si="456"/>
        <v>6</v>
      </c>
    </row>
    <row r="2267" spans="1:21" s="101" customFormat="1" x14ac:dyDescent="0.3">
      <c r="A2267" s="99">
        <v>11030</v>
      </c>
      <c r="B2267" s="99" t="s">
        <v>1572</v>
      </c>
      <c r="C2267" s="99" t="s">
        <v>172</v>
      </c>
      <c r="D2267" s="99" t="s">
        <v>10514</v>
      </c>
      <c r="E2267" s="99" t="s">
        <v>10515</v>
      </c>
      <c r="F2267" s="100">
        <v>46203</v>
      </c>
      <c r="G2267" s="99" t="s">
        <v>1898</v>
      </c>
      <c r="H2267" s="96">
        <v>4808480</v>
      </c>
      <c r="I2267" s="96">
        <v>0</v>
      </c>
      <c r="J2267" s="96"/>
      <c r="K2267" s="96">
        <f t="shared" si="450"/>
        <v>0</v>
      </c>
      <c r="L2267" s="97">
        <f t="shared" si="451"/>
        <v>0</v>
      </c>
      <c r="M2267" s="97">
        <f t="shared" si="452"/>
        <v>0</v>
      </c>
      <c r="N2267" s="97">
        <f t="shared" si="453"/>
        <v>0</v>
      </c>
      <c r="O2267" s="97">
        <f t="shared" si="454"/>
        <v>0</v>
      </c>
      <c r="P2267" s="98">
        <f t="shared" si="455"/>
        <v>0</v>
      </c>
      <c r="Q2267" s="101" t="str">
        <f t="shared" si="446"/>
        <v>Unregistered</v>
      </c>
      <c r="R2267" s="102">
        <v>0.62</v>
      </c>
      <c r="S2267" s="95">
        <f t="shared" si="456"/>
        <v>0</v>
      </c>
    </row>
    <row r="2268" spans="1:21" x14ac:dyDescent="0.3">
      <c r="A2268" s="114">
        <v>276</v>
      </c>
      <c r="B2268" s="114" t="s">
        <v>291</v>
      </c>
      <c r="C2268" s="114" t="s">
        <v>292</v>
      </c>
      <c r="D2268" s="114" t="s">
        <v>9999</v>
      </c>
      <c r="E2268" s="114" t="s">
        <v>10000</v>
      </c>
      <c r="F2268" s="115">
        <v>46111</v>
      </c>
      <c r="G2268" s="114" t="s">
        <v>9767</v>
      </c>
      <c r="H2268" s="116">
        <v>9328592</v>
      </c>
      <c r="I2268" s="116">
        <v>2798577</v>
      </c>
      <c r="J2268" s="116">
        <v>1026145</v>
      </c>
      <c r="K2268" s="116">
        <v>1772432</v>
      </c>
      <c r="L2268" s="116">
        <v>0</v>
      </c>
      <c r="M2268" s="116">
        <v>1772432</v>
      </c>
      <c r="N2268" s="116">
        <v>0</v>
      </c>
      <c r="O2268" s="116">
        <v>0</v>
      </c>
      <c r="P2268" s="116">
        <v>0</v>
      </c>
      <c r="Q2268" s="27" t="str">
        <f t="shared" si="446"/>
        <v>Registered</v>
      </c>
      <c r="R2268" s="94">
        <f t="shared" si="447"/>
        <v>0.29999993568161198</v>
      </c>
      <c r="S2268" s="95"/>
      <c r="T2268" s="117">
        <f t="shared" ref="T2268:T2282" si="457">L2268+M2268+N2268+O2268+P2268</f>
        <v>1772432</v>
      </c>
      <c r="U2268" s="117">
        <f t="shared" ref="U2268:U2282" si="458">K2268-T2268</f>
        <v>0</v>
      </c>
    </row>
    <row r="2269" spans="1:21" x14ac:dyDescent="0.3">
      <c r="A2269" s="114">
        <v>617</v>
      </c>
      <c r="B2269" s="114" t="s">
        <v>291</v>
      </c>
      <c r="C2269" s="114" t="s">
        <v>292</v>
      </c>
      <c r="D2269" s="114" t="s">
        <v>3273</v>
      </c>
      <c r="E2269" s="114" t="s">
        <v>3274</v>
      </c>
      <c r="F2269" s="115">
        <v>45869</v>
      </c>
      <c r="G2269" s="114" t="s">
        <v>3275</v>
      </c>
      <c r="H2269" s="116">
        <v>6918000</v>
      </c>
      <c r="I2269" s="116">
        <v>2075400</v>
      </c>
      <c r="J2269" s="116">
        <v>1549600</v>
      </c>
      <c r="K2269" s="116">
        <v>525800</v>
      </c>
      <c r="L2269" s="116">
        <v>0</v>
      </c>
      <c r="M2269" s="116">
        <v>0</v>
      </c>
      <c r="N2269" s="116">
        <v>0</v>
      </c>
      <c r="O2269" s="116">
        <v>0</v>
      </c>
      <c r="P2269" s="116">
        <v>525800</v>
      </c>
      <c r="Q2269" s="27" t="str">
        <f t="shared" si="446"/>
        <v>Registered</v>
      </c>
      <c r="R2269" s="94">
        <f t="shared" si="447"/>
        <v>0.3</v>
      </c>
      <c r="S2269" s="95"/>
      <c r="T2269" s="117">
        <f t="shared" si="457"/>
        <v>525800</v>
      </c>
      <c r="U2269" s="117">
        <f t="shared" si="458"/>
        <v>0</v>
      </c>
    </row>
    <row r="2270" spans="1:21" x14ac:dyDescent="0.3">
      <c r="A2270" s="114">
        <v>830</v>
      </c>
      <c r="B2270" s="114" t="s">
        <v>291</v>
      </c>
      <c r="C2270" s="114" t="s">
        <v>292</v>
      </c>
      <c r="D2270" s="114" t="s">
        <v>4270</v>
      </c>
      <c r="E2270" s="114" t="s">
        <v>4271</v>
      </c>
      <c r="F2270" s="115">
        <v>45853</v>
      </c>
      <c r="G2270" s="114" t="s">
        <v>2505</v>
      </c>
      <c r="H2270" s="116">
        <v>8599107</v>
      </c>
      <c r="I2270" s="116">
        <v>2579732</v>
      </c>
      <c r="J2270" s="116">
        <v>2379732</v>
      </c>
      <c r="K2270" s="116">
        <v>200000</v>
      </c>
      <c r="L2270" s="116">
        <v>0</v>
      </c>
      <c r="M2270" s="116">
        <v>0</v>
      </c>
      <c r="N2270" s="116">
        <v>0</v>
      </c>
      <c r="O2270" s="116">
        <v>0</v>
      </c>
      <c r="P2270" s="116">
        <v>200000</v>
      </c>
      <c r="Q2270" s="27" t="str">
        <f t="shared" si="446"/>
        <v>Registered</v>
      </c>
      <c r="R2270" s="94">
        <f t="shared" si="447"/>
        <v>0.29999998837088548</v>
      </c>
      <c r="S2270" s="95"/>
      <c r="T2270" s="117">
        <f t="shared" si="457"/>
        <v>200000</v>
      </c>
      <c r="U2270" s="117">
        <f t="shared" si="458"/>
        <v>0</v>
      </c>
    </row>
    <row r="2271" spans="1:21" x14ac:dyDescent="0.3">
      <c r="A2271" s="114">
        <v>1059</v>
      </c>
      <c r="B2271" s="114" t="s">
        <v>291</v>
      </c>
      <c r="C2271" s="114" t="s">
        <v>292</v>
      </c>
      <c r="D2271" s="114" t="s">
        <v>2115</v>
      </c>
      <c r="E2271" s="114" t="s">
        <v>2116</v>
      </c>
      <c r="F2271" s="115">
        <v>46091</v>
      </c>
      <c r="G2271" s="114" t="s">
        <v>1545</v>
      </c>
      <c r="H2271" s="116">
        <v>9666400</v>
      </c>
      <c r="I2271" s="116">
        <v>2899920</v>
      </c>
      <c r="J2271" s="116">
        <v>2813284</v>
      </c>
      <c r="K2271" s="116">
        <v>86636</v>
      </c>
      <c r="L2271" s="116">
        <v>0</v>
      </c>
      <c r="M2271" s="116">
        <v>0</v>
      </c>
      <c r="N2271" s="116">
        <v>0</v>
      </c>
      <c r="O2271" s="116">
        <v>86636</v>
      </c>
      <c r="P2271" s="116">
        <v>0</v>
      </c>
      <c r="Q2271" s="27" t="str">
        <f t="shared" si="446"/>
        <v>Registered</v>
      </c>
      <c r="R2271" s="94">
        <f t="shared" si="447"/>
        <v>0.3</v>
      </c>
      <c r="S2271" s="95"/>
      <c r="T2271" s="117">
        <f t="shared" si="457"/>
        <v>86636</v>
      </c>
      <c r="U2271" s="117">
        <f t="shared" si="458"/>
        <v>0</v>
      </c>
    </row>
    <row r="2272" spans="1:21" x14ac:dyDescent="0.3">
      <c r="A2272" s="114">
        <v>1100</v>
      </c>
      <c r="B2272" s="114" t="s">
        <v>291</v>
      </c>
      <c r="C2272" s="114" t="s">
        <v>292</v>
      </c>
      <c r="D2272" s="114" t="s">
        <v>4813</v>
      </c>
      <c r="E2272" s="114" t="s">
        <v>4814</v>
      </c>
      <c r="F2272" s="115">
        <v>45986</v>
      </c>
      <c r="G2272" s="114" t="s">
        <v>2802</v>
      </c>
      <c r="H2272" s="116">
        <v>7548214</v>
      </c>
      <c r="I2272" s="116">
        <v>2264464</v>
      </c>
      <c r="J2272" s="116">
        <v>2250821</v>
      </c>
      <c r="K2272" s="116">
        <v>13643</v>
      </c>
      <c r="L2272" s="116">
        <v>0</v>
      </c>
      <c r="M2272" s="116">
        <v>0</v>
      </c>
      <c r="N2272" s="116">
        <v>0</v>
      </c>
      <c r="O2272" s="116">
        <v>0</v>
      </c>
      <c r="P2272" s="116">
        <v>13643</v>
      </c>
      <c r="Q2272" s="27" t="str">
        <f t="shared" si="446"/>
        <v>Registered</v>
      </c>
      <c r="R2272" s="94">
        <f t="shared" si="447"/>
        <v>0.29999997350366592</v>
      </c>
      <c r="S2272" s="95"/>
      <c r="T2272" s="117">
        <f t="shared" si="457"/>
        <v>13643</v>
      </c>
      <c r="U2272" s="117">
        <f t="shared" si="458"/>
        <v>0</v>
      </c>
    </row>
    <row r="2273" spans="1:21" x14ac:dyDescent="0.3">
      <c r="A2273" s="114">
        <v>1123</v>
      </c>
      <c r="B2273" s="114" t="s">
        <v>291</v>
      </c>
      <c r="C2273" s="114" t="s">
        <v>292</v>
      </c>
      <c r="D2273" s="114" t="s">
        <v>4840</v>
      </c>
      <c r="E2273" s="114" t="s">
        <v>4841</v>
      </c>
      <c r="F2273" s="115">
        <v>45869</v>
      </c>
      <c r="G2273" s="114" t="s">
        <v>2123</v>
      </c>
      <c r="H2273" s="116">
        <v>7496064</v>
      </c>
      <c r="I2273" s="116">
        <v>2248819</v>
      </c>
      <c r="J2273" s="116">
        <v>2248560</v>
      </c>
      <c r="K2273" s="116">
        <v>259</v>
      </c>
      <c r="L2273" s="116">
        <v>0</v>
      </c>
      <c r="M2273" s="116">
        <v>0</v>
      </c>
      <c r="N2273" s="116">
        <v>0</v>
      </c>
      <c r="O2273" s="116">
        <v>0</v>
      </c>
      <c r="P2273" s="116">
        <v>259</v>
      </c>
      <c r="Q2273" s="27" t="str">
        <f t="shared" si="446"/>
        <v>Registered</v>
      </c>
      <c r="R2273" s="94">
        <f t="shared" si="447"/>
        <v>0.29999997331933131</v>
      </c>
      <c r="S2273" s="95"/>
      <c r="T2273" s="117">
        <f t="shared" si="457"/>
        <v>259</v>
      </c>
      <c r="U2273" s="117">
        <f t="shared" si="458"/>
        <v>0</v>
      </c>
    </row>
    <row r="2274" spans="1:21" x14ac:dyDescent="0.3">
      <c r="A2274" s="114">
        <v>7729</v>
      </c>
      <c r="B2274" s="114" t="s">
        <v>291</v>
      </c>
      <c r="C2274" s="114" t="s">
        <v>292</v>
      </c>
      <c r="D2274" s="114" t="s">
        <v>8302</v>
      </c>
      <c r="E2274" s="114" t="s">
        <v>8303</v>
      </c>
      <c r="F2274" s="115">
        <v>45853</v>
      </c>
      <c r="G2274" s="114" t="s">
        <v>2505</v>
      </c>
      <c r="H2274" s="116">
        <v>7660800</v>
      </c>
      <c r="I2274" s="116">
        <v>2298240</v>
      </c>
      <c r="J2274" s="116">
        <v>2298240</v>
      </c>
      <c r="K2274" s="116">
        <v>0</v>
      </c>
      <c r="L2274" s="116">
        <v>0</v>
      </c>
      <c r="M2274" s="116">
        <v>0</v>
      </c>
      <c r="N2274" s="116">
        <v>0</v>
      </c>
      <c r="O2274" s="116">
        <v>0</v>
      </c>
      <c r="P2274" s="116">
        <v>0</v>
      </c>
      <c r="Q2274" s="27" t="str">
        <f t="shared" si="446"/>
        <v>Registered</v>
      </c>
      <c r="R2274" s="94">
        <f t="shared" si="447"/>
        <v>0.3</v>
      </c>
      <c r="S2274" s="95"/>
      <c r="T2274" s="117">
        <f t="shared" si="457"/>
        <v>0</v>
      </c>
      <c r="U2274" s="117">
        <f t="shared" si="458"/>
        <v>0</v>
      </c>
    </row>
    <row r="2275" spans="1:21" x14ac:dyDescent="0.3">
      <c r="A2275" s="114">
        <v>7730</v>
      </c>
      <c r="B2275" s="114" t="s">
        <v>291</v>
      </c>
      <c r="C2275" s="114" t="s">
        <v>292</v>
      </c>
      <c r="D2275" s="114" t="s">
        <v>8304</v>
      </c>
      <c r="E2275" s="114" t="s">
        <v>8305</v>
      </c>
      <c r="F2275" s="115">
        <v>45980</v>
      </c>
      <c r="G2275" s="114" t="s">
        <v>3254</v>
      </c>
      <c r="H2275" s="116">
        <v>9558036</v>
      </c>
      <c r="I2275" s="116">
        <v>2867411</v>
      </c>
      <c r="J2275" s="116">
        <v>2867411</v>
      </c>
      <c r="K2275" s="116">
        <v>0</v>
      </c>
      <c r="L2275" s="116">
        <v>0</v>
      </c>
      <c r="M2275" s="116">
        <v>0</v>
      </c>
      <c r="N2275" s="116">
        <v>0</v>
      </c>
      <c r="O2275" s="116">
        <v>0</v>
      </c>
      <c r="P2275" s="116">
        <v>0</v>
      </c>
      <c r="Q2275" s="27" t="str">
        <f t="shared" si="446"/>
        <v>Registered</v>
      </c>
      <c r="R2275" s="94">
        <f t="shared" si="447"/>
        <v>0.30000002092480088</v>
      </c>
      <c r="S2275" s="95"/>
      <c r="T2275" s="117">
        <f t="shared" si="457"/>
        <v>0</v>
      </c>
      <c r="U2275" s="117">
        <f t="shared" si="458"/>
        <v>0</v>
      </c>
    </row>
    <row r="2276" spans="1:21" x14ac:dyDescent="0.3">
      <c r="A2276" s="114">
        <v>7731</v>
      </c>
      <c r="B2276" s="114" t="s">
        <v>291</v>
      </c>
      <c r="C2276" s="114" t="s">
        <v>292</v>
      </c>
      <c r="D2276" s="114" t="s">
        <v>2812</v>
      </c>
      <c r="E2276" s="114" t="s">
        <v>2813</v>
      </c>
      <c r="F2276" s="115">
        <v>46022</v>
      </c>
      <c r="G2276" s="114" t="s">
        <v>1615</v>
      </c>
      <c r="H2276" s="116">
        <v>5192857</v>
      </c>
      <c r="I2276" s="116">
        <v>1298215</v>
      </c>
      <c r="J2276" s="116">
        <v>1298215</v>
      </c>
      <c r="K2276" s="116">
        <v>0</v>
      </c>
      <c r="L2276" s="116">
        <v>0</v>
      </c>
      <c r="M2276" s="116">
        <v>0</v>
      </c>
      <c r="N2276" s="116">
        <v>0</v>
      </c>
      <c r="O2276" s="116">
        <v>0</v>
      </c>
      <c r="P2276" s="116">
        <v>0</v>
      </c>
      <c r="Q2276" s="27" t="str">
        <f t="shared" si="446"/>
        <v>Registered</v>
      </c>
      <c r="R2276" s="94">
        <f t="shared" si="447"/>
        <v>0.25000014442916491</v>
      </c>
      <c r="S2276" s="95"/>
      <c r="T2276" s="117">
        <f t="shared" si="457"/>
        <v>0</v>
      </c>
      <c r="U2276" s="117">
        <f t="shared" si="458"/>
        <v>0</v>
      </c>
    </row>
    <row r="2277" spans="1:21" x14ac:dyDescent="0.3">
      <c r="A2277" s="114">
        <v>10262</v>
      </c>
      <c r="B2277" s="114" t="s">
        <v>291</v>
      </c>
      <c r="C2277" s="114" t="s">
        <v>292</v>
      </c>
      <c r="D2277" s="114" t="s">
        <v>8306</v>
      </c>
      <c r="E2277" s="114" t="s">
        <v>8307</v>
      </c>
      <c r="F2277" s="115">
        <v>46022</v>
      </c>
      <c r="G2277" s="114" t="s">
        <v>1875</v>
      </c>
      <c r="H2277" s="116">
        <v>5762500</v>
      </c>
      <c r="I2277" s="116">
        <v>1728750</v>
      </c>
      <c r="J2277" s="116">
        <v>1786376</v>
      </c>
      <c r="K2277" s="116">
        <v>-57626</v>
      </c>
      <c r="L2277" s="116">
        <v>0</v>
      </c>
      <c r="M2277" s="116">
        <v>0</v>
      </c>
      <c r="N2277" s="116">
        <v>0</v>
      </c>
      <c r="O2277" s="116">
        <v>0</v>
      </c>
      <c r="P2277" s="116">
        <v>0</v>
      </c>
      <c r="Q2277" s="27" t="str">
        <f t="shared" si="446"/>
        <v>Registered</v>
      </c>
      <c r="R2277" s="94">
        <f t="shared" si="447"/>
        <v>0.3</v>
      </c>
      <c r="S2277" s="95"/>
      <c r="T2277" s="117">
        <f t="shared" si="457"/>
        <v>0</v>
      </c>
      <c r="U2277" s="117">
        <f t="shared" si="458"/>
        <v>-57626</v>
      </c>
    </row>
    <row r="2278" spans="1:21" x14ac:dyDescent="0.3">
      <c r="A2278" s="114">
        <v>10275</v>
      </c>
      <c r="B2278" s="114" t="s">
        <v>291</v>
      </c>
      <c r="C2278" s="114" t="s">
        <v>292</v>
      </c>
      <c r="D2278" s="114" t="s">
        <v>9488</v>
      </c>
      <c r="E2278" s="114" t="s">
        <v>9489</v>
      </c>
      <c r="F2278" s="115">
        <v>45980</v>
      </c>
      <c r="G2278" s="114" t="s">
        <v>2802</v>
      </c>
      <c r="H2278" s="116">
        <v>7201875</v>
      </c>
      <c r="I2278" s="116">
        <v>2160563</v>
      </c>
      <c r="J2278" s="116">
        <v>2232582</v>
      </c>
      <c r="K2278" s="116">
        <v>-72019</v>
      </c>
      <c r="L2278" s="116">
        <v>0</v>
      </c>
      <c r="M2278" s="116">
        <v>0</v>
      </c>
      <c r="N2278" s="116">
        <v>0</v>
      </c>
      <c r="O2278" s="116">
        <v>0</v>
      </c>
      <c r="P2278" s="116">
        <v>0</v>
      </c>
      <c r="Q2278" s="27" t="str">
        <f t="shared" si="446"/>
        <v>Registered</v>
      </c>
      <c r="R2278" s="94">
        <f t="shared" si="447"/>
        <v>0.30000006942636465</v>
      </c>
      <c r="S2278" s="95"/>
      <c r="T2278" s="117">
        <f t="shared" si="457"/>
        <v>0</v>
      </c>
      <c r="U2278" s="117">
        <f t="shared" si="458"/>
        <v>-72019</v>
      </c>
    </row>
    <row r="2279" spans="1:21" x14ac:dyDescent="0.3">
      <c r="A2279" s="114">
        <v>10281</v>
      </c>
      <c r="B2279" s="114" t="s">
        <v>291</v>
      </c>
      <c r="C2279" s="114" t="s">
        <v>292</v>
      </c>
      <c r="D2279" s="114" t="s">
        <v>2241</v>
      </c>
      <c r="E2279" s="114" t="s">
        <v>2242</v>
      </c>
      <c r="F2279" s="115">
        <v>46022</v>
      </c>
      <c r="G2279" s="114" t="s">
        <v>1492</v>
      </c>
      <c r="H2279" s="116">
        <v>7667450</v>
      </c>
      <c r="I2279" s="116">
        <v>2300235</v>
      </c>
      <c r="J2279" s="116">
        <v>2376910</v>
      </c>
      <c r="K2279" s="116">
        <v>-76675</v>
      </c>
      <c r="L2279" s="116">
        <v>0</v>
      </c>
      <c r="M2279" s="116">
        <v>0</v>
      </c>
      <c r="N2279" s="116">
        <v>0</v>
      </c>
      <c r="O2279" s="116">
        <v>0</v>
      </c>
      <c r="P2279" s="116">
        <v>0</v>
      </c>
      <c r="Q2279" s="27" t="str">
        <f t="shared" si="446"/>
        <v>Registered</v>
      </c>
      <c r="R2279" s="94">
        <f t="shared" si="447"/>
        <v>0.3</v>
      </c>
      <c r="S2279" s="95"/>
      <c r="T2279" s="117">
        <f t="shared" si="457"/>
        <v>0</v>
      </c>
      <c r="U2279" s="117">
        <f t="shared" si="458"/>
        <v>-76675</v>
      </c>
    </row>
    <row r="2280" spans="1:21" x14ac:dyDescent="0.3">
      <c r="A2280" s="114">
        <v>10284</v>
      </c>
      <c r="B2280" s="114" t="s">
        <v>291</v>
      </c>
      <c r="C2280" s="114" t="s">
        <v>292</v>
      </c>
      <c r="D2280" s="114" t="s">
        <v>2051</v>
      </c>
      <c r="E2280" s="114" t="s">
        <v>2052</v>
      </c>
      <c r="F2280" s="115">
        <v>46073</v>
      </c>
      <c r="G2280" s="114" t="s">
        <v>1583</v>
      </c>
      <c r="H2280" s="116">
        <v>7776000</v>
      </c>
      <c r="I2280" s="116">
        <v>2332800</v>
      </c>
      <c r="J2280" s="116">
        <v>2410560</v>
      </c>
      <c r="K2280" s="116">
        <v>-77760</v>
      </c>
      <c r="L2280" s="116">
        <v>0</v>
      </c>
      <c r="M2280" s="116">
        <v>0</v>
      </c>
      <c r="N2280" s="116">
        <v>0</v>
      </c>
      <c r="O2280" s="116">
        <v>0</v>
      </c>
      <c r="P2280" s="116">
        <v>0</v>
      </c>
      <c r="Q2280" s="27" t="str">
        <f t="shared" si="446"/>
        <v>Registered</v>
      </c>
      <c r="R2280" s="94">
        <f t="shared" si="447"/>
        <v>0.3</v>
      </c>
      <c r="S2280" s="95"/>
      <c r="T2280" s="117">
        <f t="shared" si="457"/>
        <v>0</v>
      </c>
      <c r="U2280" s="117">
        <f t="shared" si="458"/>
        <v>-77760</v>
      </c>
    </row>
    <row r="2281" spans="1:21" x14ac:dyDescent="0.3">
      <c r="A2281" s="114">
        <v>10297</v>
      </c>
      <c r="B2281" s="114" t="s">
        <v>291</v>
      </c>
      <c r="C2281" s="114" t="s">
        <v>292</v>
      </c>
      <c r="D2281" s="114" t="s">
        <v>9524</v>
      </c>
      <c r="E2281" s="114" t="s">
        <v>9525</v>
      </c>
      <c r="F2281" s="115">
        <v>45853</v>
      </c>
      <c r="G2281" s="114" t="s">
        <v>2123</v>
      </c>
      <c r="H2281" s="116">
        <v>8813393</v>
      </c>
      <c r="I2281" s="116">
        <v>2644018</v>
      </c>
      <c r="J2281" s="116">
        <v>2732152</v>
      </c>
      <c r="K2281" s="116">
        <v>-88134</v>
      </c>
      <c r="L2281" s="116">
        <v>0</v>
      </c>
      <c r="M2281" s="116">
        <v>0</v>
      </c>
      <c r="N2281" s="116">
        <v>0</v>
      </c>
      <c r="O2281" s="116">
        <v>0</v>
      </c>
      <c r="P2281" s="116">
        <v>0</v>
      </c>
      <c r="Q2281" s="27" t="str">
        <f t="shared" si="446"/>
        <v>Registered</v>
      </c>
      <c r="R2281" s="94">
        <f t="shared" si="447"/>
        <v>0.30000001134636795</v>
      </c>
      <c r="S2281" s="95"/>
      <c r="T2281" s="117">
        <f t="shared" si="457"/>
        <v>0</v>
      </c>
      <c r="U2281" s="117">
        <f t="shared" si="458"/>
        <v>-88134</v>
      </c>
    </row>
    <row r="2282" spans="1:21" x14ac:dyDescent="0.3">
      <c r="A2282" s="114">
        <v>10301</v>
      </c>
      <c r="B2282" s="114" t="s">
        <v>291</v>
      </c>
      <c r="C2282" s="114" t="s">
        <v>292</v>
      </c>
      <c r="D2282" s="114" t="s">
        <v>9532</v>
      </c>
      <c r="E2282" s="114" t="s">
        <v>9533</v>
      </c>
      <c r="F2282" s="115">
        <v>45929</v>
      </c>
      <c r="G2282" s="114" t="s">
        <v>1889</v>
      </c>
      <c r="H2282" s="116">
        <v>8889286</v>
      </c>
      <c r="I2282" s="116">
        <v>2666786</v>
      </c>
      <c r="J2282" s="116">
        <v>2755678.6</v>
      </c>
      <c r="K2282" s="116">
        <v>-88892.6</v>
      </c>
      <c r="L2282" s="116">
        <v>0</v>
      </c>
      <c r="M2282" s="116">
        <v>0</v>
      </c>
      <c r="N2282" s="116">
        <v>0</v>
      </c>
      <c r="O2282" s="116">
        <v>0</v>
      </c>
      <c r="P2282" s="116">
        <v>0</v>
      </c>
      <c r="Q2282" s="27" t="str">
        <f t="shared" si="446"/>
        <v>Registered</v>
      </c>
      <c r="R2282" s="94">
        <f t="shared" si="447"/>
        <v>0.30000002249899488</v>
      </c>
      <c r="S2282" s="95"/>
      <c r="T2282" s="117">
        <f t="shared" si="457"/>
        <v>0</v>
      </c>
      <c r="U2282" s="117">
        <f t="shared" si="458"/>
        <v>-88892.6</v>
      </c>
    </row>
    <row r="2283" spans="1:21" s="101" customFormat="1" x14ac:dyDescent="0.3">
      <c r="A2283" s="99">
        <v>10478</v>
      </c>
      <c r="B2283" s="99" t="s">
        <v>291</v>
      </c>
      <c r="C2283" s="99" t="s">
        <v>292</v>
      </c>
      <c r="D2283" s="99" t="s">
        <v>299</v>
      </c>
      <c r="E2283" s="99" t="s">
        <v>300</v>
      </c>
      <c r="F2283" s="100">
        <v>46130</v>
      </c>
      <c r="G2283" s="99" t="s">
        <v>1898</v>
      </c>
      <c r="H2283" s="96">
        <v>9563200</v>
      </c>
      <c r="I2283" s="96">
        <f>H2283*R2283</f>
        <v>2868960</v>
      </c>
      <c r="J2283" s="96">
        <v>200000</v>
      </c>
      <c r="K2283" s="96">
        <f>I2283-J2283</f>
        <v>2668960</v>
      </c>
      <c r="L2283" s="97">
        <f>IF(AND($S2283&gt;=0,$S2283&lt;=30),$K2283,0)</f>
        <v>0</v>
      </c>
      <c r="M2283" s="97">
        <f>IF(AND($S2283&gt;=31,$S2283&lt;=60),$K2283,0)</f>
        <v>0</v>
      </c>
      <c r="N2283" s="97">
        <f>IF(AND($S2283&gt;=61,$S2283&lt;=90),$K2283,0)</f>
        <v>2668960</v>
      </c>
      <c r="O2283" s="97">
        <f>IF(AND($S2283&gt;=91,$S2283&lt;=120),$K2283,0)</f>
        <v>0</v>
      </c>
      <c r="P2283" s="98">
        <f>IF($S2283&gt;120,$K2283,0)</f>
        <v>0</v>
      </c>
      <c r="Q2283" s="101" t="str">
        <f t="shared" si="446"/>
        <v>Unregistered</v>
      </c>
      <c r="R2283" s="102">
        <v>0.3</v>
      </c>
      <c r="S2283" s="95">
        <f>DATE(2026,6,30)-F2283</f>
        <v>73</v>
      </c>
    </row>
    <row r="2284" spans="1:21" x14ac:dyDescent="0.3">
      <c r="A2284" s="114">
        <v>11041</v>
      </c>
      <c r="B2284" s="114" t="s">
        <v>291</v>
      </c>
      <c r="C2284" s="114" t="s">
        <v>292</v>
      </c>
      <c r="D2284" s="114" t="s">
        <v>10402</v>
      </c>
      <c r="E2284" s="114" t="s">
        <v>4053</v>
      </c>
      <c r="F2284" s="115">
        <v>46181</v>
      </c>
      <c r="G2284" s="114" t="s">
        <v>10403</v>
      </c>
      <c r="H2284" s="116">
        <v>9907200</v>
      </c>
      <c r="I2284" s="116">
        <v>297216</v>
      </c>
      <c r="J2284" s="116"/>
      <c r="K2284" s="116">
        <f>I2284-J2284</f>
        <v>297216</v>
      </c>
      <c r="L2284" s="116">
        <v>297216</v>
      </c>
      <c r="M2284" s="116">
        <v>0</v>
      </c>
      <c r="N2284" s="116">
        <v>0</v>
      </c>
      <c r="O2284" s="116">
        <v>0</v>
      </c>
      <c r="P2284" s="116">
        <v>0</v>
      </c>
      <c r="Q2284" s="27" t="str">
        <f t="shared" si="446"/>
        <v>Registered</v>
      </c>
      <c r="R2284" s="94">
        <f t="shared" si="447"/>
        <v>0.03</v>
      </c>
      <c r="S2284" s="95">
        <f t="shared" ref="S2284:S2285" si="459">DATE(2026,6,30)-F2284</f>
        <v>22</v>
      </c>
      <c r="T2284" s="117">
        <f>L2284+M2284+N2284+O2284+P2284</f>
        <v>297216</v>
      </c>
      <c r="U2284" s="117">
        <f>K2284-T2284</f>
        <v>0</v>
      </c>
    </row>
    <row r="2285" spans="1:21" s="101" customFormat="1" x14ac:dyDescent="0.3">
      <c r="A2285" s="99">
        <v>11042</v>
      </c>
      <c r="B2285" s="99" t="s">
        <v>291</v>
      </c>
      <c r="C2285" s="99" t="s">
        <v>292</v>
      </c>
      <c r="D2285" s="99" t="s">
        <v>10404</v>
      </c>
      <c r="E2285" s="99" t="s">
        <v>10405</v>
      </c>
      <c r="F2285" s="100">
        <v>46192</v>
      </c>
      <c r="G2285" s="99" t="s">
        <v>1898</v>
      </c>
      <c r="H2285" s="96">
        <v>7891200</v>
      </c>
      <c r="I2285" s="96">
        <v>0</v>
      </c>
      <c r="J2285" s="96"/>
      <c r="K2285" s="96">
        <f>I2285-J2285</f>
        <v>0</v>
      </c>
      <c r="L2285" s="97">
        <f>IF(AND($S2285&gt;=0,$S2285&lt;=30),$K2285,0)</f>
        <v>0</v>
      </c>
      <c r="M2285" s="97">
        <f>IF(AND($S2285&gt;=31,$S2285&lt;=60),$K2285,0)</f>
        <v>0</v>
      </c>
      <c r="N2285" s="97">
        <f>IF(AND($S2285&gt;=61,$S2285&lt;=90),$K2285,0)</f>
        <v>0</v>
      </c>
      <c r="O2285" s="97">
        <f>IF(AND($S2285&gt;=91,$S2285&lt;=120),$K2285,0)</f>
        <v>0</v>
      </c>
      <c r="P2285" s="98">
        <f>IF($S2285&gt;120,$K2285,0)</f>
        <v>0</v>
      </c>
      <c r="Q2285" s="101" t="str">
        <f t="shared" si="446"/>
        <v>Unregistered</v>
      </c>
      <c r="R2285" s="102">
        <v>0.3</v>
      </c>
      <c r="S2285" s="95">
        <f t="shared" si="459"/>
        <v>11</v>
      </c>
    </row>
    <row r="2286" spans="1:21" x14ac:dyDescent="0.3">
      <c r="A2286" s="114">
        <v>11043</v>
      </c>
      <c r="B2286" s="114" t="s">
        <v>291</v>
      </c>
      <c r="C2286" s="114" t="s">
        <v>292</v>
      </c>
      <c r="D2286" s="114" t="s">
        <v>301</v>
      </c>
      <c r="E2286" s="114" t="s">
        <v>302</v>
      </c>
      <c r="F2286" s="115">
        <v>46173</v>
      </c>
      <c r="G2286" s="114" t="s">
        <v>9793</v>
      </c>
      <c r="H2286" s="116">
        <v>7833600</v>
      </c>
      <c r="I2286" s="116">
        <v>2350080</v>
      </c>
      <c r="J2286" s="116"/>
      <c r="K2286" s="116">
        <f>I2286-J2286</f>
        <v>2350080</v>
      </c>
      <c r="L2286" s="116">
        <v>2350080</v>
      </c>
      <c r="M2286" s="116">
        <v>0</v>
      </c>
      <c r="N2286" s="116">
        <v>0</v>
      </c>
      <c r="O2286" s="116">
        <v>0</v>
      </c>
      <c r="P2286" s="116">
        <v>0</v>
      </c>
      <c r="Q2286" s="27" t="str">
        <f t="shared" si="446"/>
        <v>Registered</v>
      </c>
      <c r="R2286" s="94">
        <f t="shared" si="447"/>
        <v>0.3</v>
      </c>
      <c r="S2286" s="95"/>
      <c r="T2286" s="117">
        <f t="shared" ref="T2286:T2291" si="460">L2286+M2286+N2286+O2286+P2286</f>
        <v>2350080</v>
      </c>
      <c r="U2286" s="117">
        <f t="shared" ref="U2286:U2291" si="461">K2286-T2286</f>
        <v>0</v>
      </c>
    </row>
    <row r="2287" spans="1:21" x14ac:dyDescent="0.3">
      <c r="A2287" s="114">
        <v>119</v>
      </c>
      <c r="B2287" s="114" t="s">
        <v>1702</v>
      </c>
      <c r="C2287" s="114" t="s">
        <v>76</v>
      </c>
      <c r="D2287" s="114" t="s">
        <v>1703</v>
      </c>
      <c r="E2287" s="114" t="s">
        <v>10786</v>
      </c>
      <c r="F2287" s="115">
        <v>46034</v>
      </c>
      <c r="G2287" s="114" t="s">
        <v>1543</v>
      </c>
      <c r="H2287" s="116">
        <v>41000000</v>
      </c>
      <c r="I2287" s="116">
        <v>8200000</v>
      </c>
      <c r="J2287" s="116">
        <v>4100000</v>
      </c>
      <c r="K2287" s="116">
        <v>4100000</v>
      </c>
      <c r="L2287" s="116">
        <v>0</v>
      </c>
      <c r="M2287" s="116">
        <v>0</v>
      </c>
      <c r="N2287" s="116">
        <v>0</v>
      </c>
      <c r="O2287" s="116">
        <v>0</v>
      </c>
      <c r="P2287" s="116">
        <v>4100000</v>
      </c>
      <c r="Q2287" s="27" t="str">
        <f t="shared" si="446"/>
        <v>Registered</v>
      </c>
      <c r="R2287" s="94">
        <f t="shared" si="447"/>
        <v>0.2</v>
      </c>
      <c r="S2287" s="95"/>
      <c r="T2287" s="117">
        <f t="shared" si="460"/>
        <v>4100000</v>
      </c>
      <c r="U2287" s="117">
        <f t="shared" si="461"/>
        <v>0</v>
      </c>
    </row>
    <row r="2288" spans="1:21" x14ac:dyDescent="0.3">
      <c r="A2288" s="114">
        <v>211</v>
      </c>
      <c r="B2288" s="114" t="s">
        <v>1702</v>
      </c>
      <c r="C2288" s="114" t="s">
        <v>76</v>
      </c>
      <c r="D2288" s="114" t="s">
        <v>1972</v>
      </c>
      <c r="E2288" s="114" t="s">
        <v>1973</v>
      </c>
      <c r="F2288" s="115">
        <v>45803</v>
      </c>
      <c r="G2288" s="114" t="s">
        <v>1974</v>
      </c>
      <c r="H2288" s="116">
        <v>26100000</v>
      </c>
      <c r="I2288" s="116">
        <v>6525000</v>
      </c>
      <c r="J2288" s="116">
        <v>4000000</v>
      </c>
      <c r="K2288" s="116">
        <v>2525000</v>
      </c>
      <c r="L2288" s="116">
        <v>0</v>
      </c>
      <c r="M2288" s="116">
        <v>0</v>
      </c>
      <c r="N2288" s="116">
        <v>0</v>
      </c>
      <c r="O2288" s="116">
        <v>0</v>
      </c>
      <c r="P2288" s="116">
        <v>2525000</v>
      </c>
      <c r="Q2288" s="27" t="str">
        <f t="shared" si="446"/>
        <v>Registered</v>
      </c>
      <c r="R2288" s="94">
        <f t="shared" si="447"/>
        <v>0.25</v>
      </c>
      <c r="S2288" s="95"/>
      <c r="T2288" s="117">
        <f t="shared" si="460"/>
        <v>2525000</v>
      </c>
      <c r="U2288" s="117">
        <f t="shared" si="461"/>
        <v>0</v>
      </c>
    </row>
    <row r="2289" spans="1:21" x14ac:dyDescent="0.3">
      <c r="A2289" s="114">
        <v>249</v>
      </c>
      <c r="B2289" s="114" t="s">
        <v>1702</v>
      </c>
      <c r="C2289" s="114" t="s">
        <v>76</v>
      </c>
      <c r="D2289" s="114" t="s">
        <v>2064</v>
      </c>
      <c r="E2289" s="114" t="s">
        <v>10795</v>
      </c>
      <c r="F2289" s="115">
        <v>45688</v>
      </c>
      <c r="G2289" s="114" t="s">
        <v>1551</v>
      </c>
      <c r="H2289" s="116">
        <v>24318000</v>
      </c>
      <c r="I2289" s="116">
        <v>6079500</v>
      </c>
      <c r="J2289" s="116">
        <v>4000000</v>
      </c>
      <c r="K2289" s="116">
        <v>2079500</v>
      </c>
      <c r="L2289" s="116">
        <v>0</v>
      </c>
      <c r="M2289" s="116">
        <v>0</v>
      </c>
      <c r="N2289" s="116">
        <v>0</v>
      </c>
      <c r="O2289" s="116">
        <v>0</v>
      </c>
      <c r="P2289" s="116">
        <v>2079500</v>
      </c>
      <c r="Q2289" s="27" t="str">
        <f t="shared" si="446"/>
        <v>Registered</v>
      </c>
      <c r="R2289" s="94">
        <f t="shared" si="447"/>
        <v>0.25</v>
      </c>
      <c r="S2289" s="95"/>
      <c r="T2289" s="117">
        <f t="shared" si="460"/>
        <v>2079500</v>
      </c>
      <c r="U2289" s="117">
        <f t="shared" si="461"/>
        <v>0</v>
      </c>
    </row>
    <row r="2290" spans="1:21" x14ac:dyDescent="0.3">
      <c r="A2290" s="114">
        <v>884</v>
      </c>
      <c r="B2290" s="114" t="s">
        <v>1702</v>
      </c>
      <c r="C2290" s="114" t="s">
        <v>76</v>
      </c>
      <c r="D2290" s="114" t="s">
        <v>4389</v>
      </c>
      <c r="E2290" s="114" t="s">
        <v>10624</v>
      </c>
      <c r="F2290" s="115">
        <v>45688</v>
      </c>
      <c r="G2290" s="114" t="s">
        <v>1850</v>
      </c>
      <c r="H2290" s="116">
        <v>16613750</v>
      </c>
      <c r="I2290" s="116">
        <v>1661375</v>
      </c>
      <c r="J2290" s="116">
        <v>1515000</v>
      </c>
      <c r="K2290" s="116">
        <v>146375</v>
      </c>
      <c r="L2290" s="116">
        <v>0</v>
      </c>
      <c r="M2290" s="116">
        <v>0</v>
      </c>
      <c r="N2290" s="116">
        <v>0</v>
      </c>
      <c r="O2290" s="116">
        <v>0</v>
      </c>
      <c r="P2290" s="116">
        <v>146375</v>
      </c>
      <c r="Q2290" s="27" t="str">
        <f t="shared" si="446"/>
        <v>Registered</v>
      </c>
      <c r="R2290" s="94">
        <f t="shared" si="447"/>
        <v>0.1</v>
      </c>
      <c r="S2290" s="95"/>
      <c r="T2290" s="117">
        <f t="shared" si="460"/>
        <v>146375</v>
      </c>
      <c r="U2290" s="117">
        <f t="shared" si="461"/>
        <v>0</v>
      </c>
    </row>
    <row r="2291" spans="1:21" x14ac:dyDescent="0.3">
      <c r="A2291" s="114">
        <v>8696</v>
      </c>
      <c r="B2291" s="114" t="s">
        <v>1702</v>
      </c>
      <c r="C2291" s="114" t="s">
        <v>76</v>
      </c>
      <c r="D2291" s="114" t="s">
        <v>8631</v>
      </c>
      <c r="E2291" s="114" t="s">
        <v>10814</v>
      </c>
      <c r="F2291" s="115">
        <v>45808</v>
      </c>
      <c r="G2291" s="114" t="s">
        <v>8632</v>
      </c>
      <c r="H2291" s="116">
        <v>15840000</v>
      </c>
      <c r="I2291" s="116">
        <v>3168000</v>
      </c>
      <c r="J2291" s="116">
        <v>3168000</v>
      </c>
      <c r="K2291" s="116">
        <v>0</v>
      </c>
      <c r="L2291" s="116">
        <v>0</v>
      </c>
      <c r="M2291" s="116">
        <v>0</v>
      </c>
      <c r="N2291" s="116">
        <v>0</v>
      </c>
      <c r="O2291" s="116">
        <v>0</v>
      </c>
      <c r="P2291" s="116">
        <v>0</v>
      </c>
      <c r="Q2291" s="27" t="str">
        <f t="shared" si="446"/>
        <v>Registered</v>
      </c>
      <c r="R2291" s="94">
        <f t="shared" si="447"/>
        <v>0.2</v>
      </c>
      <c r="S2291" s="95"/>
      <c r="T2291" s="117">
        <f t="shared" si="460"/>
        <v>0</v>
      </c>
      <c r="U2291" s="117">
        <f t="shared" si="461"/>
        <v>0</v>
      </c>
    </row>
    <row r="2292" spans="1:21" s="101" customFormat="1" x14ac:dyDescent="0.3">
      <c r="A2292" s="99">
        <v>10372</v>
      </c>
      <c r="B2292" s="99" t="s">
        <v>1702</v>
      </c>
      <c r="C2292" s="99" t="s">
        <v>76</v>
      </c>
      <c r="D2292" s="99" t="s">
        <v>9630</v>
      </c>
      <c r="E2292" s="99" t="s">
        <v>10820</v>
      </c>
      <c r="F2292" s="100">
        <v>45737</v>
      </c>
      <c r="G2292" s="99" t="s">
        <v>1898</v>
      </c>
      <c r="H2292" s="96">
        <v>16800000</v>
      </c>
      <c r="I2292" s="96">
        <f>H2292*R2292</f>
        <v>3360000</v>
      </c>
      <c r="J2292" s="96">
        <v>100000</v>
      </c>
      <c r="K2292" s="96">
        <f>I2292-J2292</f>
        <v>3260000</v>
      </c>
      <c r="L2292" s="97">
        <f>IF(AND($S2292&gt;=0,$S2292&lt;=30),$K2292,0)</f>
        <v>0</v>
      </c>
      <c r="M2292" s="97">
        <f>IF(AND($S2292&gt;=31,$S2292&lt;=60),$K2292,0)</f>
        <v>0</v>
      </c>
      <c r="N2292" s="97">
        <f>IF(AND($S2292&gt;=61,$S2292&lt;=90),$K2292,0)</f>
        <v>0</v>
      </c>
      <c r="O2292" s="97">
        <f>IF(AND($S2292&gt;=91,$S2292&lt;=120),$K2292,0)</f>
        <v>0</v>
      </c>
      <c r="P2292" s="98">
        <f>IF($S2292&gt;120,$K2292,0)</f>
        <v>3260000</v>
      </c>
      <c r="Q2292" s="101" t="str">
        <f t="shared" si="446"/>
        <v>Unregistered</v>
      </c>
      <c r="R2292" s="102">
        <v>0.2</v>
      </c>
      <c r="S2292" s="95">
        <f>DATE(2026,6,30)-F2292</f>
        <v>466</v>
      </c>
    </row>
    <row r="2293" spans="1:21" x14ac:dyDescent="0.3">
      <c r="A2293" s="114">
        <v>10552</v>
      </c>
      <c r="B2293" s="114" t="s">
        <v>1702</v>
      </c>
      <c r="C2293" s="114" t="s">
        <v>76</v>
      </c>
      <c r="D2293" s="114" t="s">
        <v>10107</v>
      </c>
      <c r="E2293" s="114" t="s">
        <v>10831</v>
      </c>
      <c r="F2293" s="115">
        <v>45747</v>
      </c>
      <c r="G2293" s="114" t="s">
        <v>9587</v>
      </c>
      <c r="H2293" s="116">
        <v>20416500</v>
      </c>
      <c r="I2293" s="116">
        <v>4083300</v>
      </c>
      <c r="J2293" s="116">
        <v>4573296</v>
      </c>
      <c r="K2293" s="116">
        <v>-489996</v>
      </c>
      <c r="L2293" s="116">
        <v>0</v>
      </c>
      <c r="M2293" s="116">
        <v>0</v>
      </c>
      <c r="N2293" s="116">
        <v>0</v>
      </c>
      <c r="O2293" s="116">
        <v>0</v>
      </c>
      <c r="P2293" s="116">
        <v>0</v>
      </c>
      <c r="Q2293" s="27" t="str">
        <f t="shared" si="446"/>
        <v>Registered</v>
      </c>
      <c r="R2293" s="94">
        <f t="shared" si="447"/>
        <v>0.2</v>
      </c>
      <c r="S2293" s="95"/>
      <c r="T2293" s="117">
        <f>L2293+M2293+N2293+O2293+P2293</f>
        <v>0</v>
      </c>
      <c r="U2293" s="117">
        <f>K2293-T2293</f>
        <v>-489996</v>
      </c>
    </row>
    <row r="2294" spans="1:21" s="101" customFormat="1" x14ac:dyDescent="0.3">
      <c r="A2294" s="99">
        <v>10560</v>
      </c>
      <c r="B2294" s="99" t="s">
        <v>1702</v>
      </c>
      <c r="C2294" s="99" t="s">
        <v>76</v>
      </c>
      <c r="D2294" s="99" t="s">
        <v>9922</v>
      </c>
      <c r="E2294" s="99" t="s">
        <v>10832</v>
      </c>
      <c r="F2294" s="100">
        <v>46081</v>
      </c>
      <c r="G2294" s="99" t="s">
        <v>1898</v>
      </c>
      <c r="H2294" s="96">
        <v>17968000</v>
      </c>
      <c r="I2294" s="96">
        <f>H2294*R2294</f>
        <v>3593600</v>
      </c>
      <c r="J2294" s="96">
        <v>500000</v>
      </c>
      <c r="K2294" s="96">
        <f t="shared" ref="K2294:K2295" si="462">I2294-J2294</f>
        <v>3093600</v>
      </c>
      <c r="L2294" s="97">
        <f t="shared" ref="L2294:L2295" si="463">IF(AND($S2294&gt;=0,$S2294&lt;=30),$K2294,0)</f>
        <v>0</v>
      </c>
      <c r="M2294" s="97">
        <f t="shared" ref="M2294:M2295" si="464">IF(AND($S2294&gt;=31,$S2294&lt;=60),$K2294,0)</f>
        <v>0</v>
      </c>
      <c r="N2294" s="97">
        <f t="shared" ref="N2294:N2295" si="465">IF(AND($S2294&gt;=61,$S2294&lt;=90),$K2294,0)</f>
        <v>0</v>
      </c>
      <c r="O2294" s="97">
        <f t="shared" ref="O2294:O2295" si="466">IF(AND($S2294&gt;=91,$S2294&lt;=120),$K2294,0)</f>
        <v>0</v>
      </c>
      <c r="P2294" s="98">
        <f t="shared" ref="P2294:P2295" si="467">IF($S2294&gt;120,$K2294,0)</f>
        <v>3093600</v>
      </c>
      <c r="Q2294" s="101" t="str">
        <f t="shared" si="446"/>
        <v>Unregistered</v>
      </c>
      <c r="R2294" s="102">
        <v>0.2</v>
      </c>
      <c r="S2294" s="95">
        <f t="shared" ref="S2294:S2295" si="468">DATE(2026,6,30)-F2294</f>
        <v>122</v>
      </c>
    </row>
    <row r="2295" spans="1:21" s="101" customFormat="1" x14ac:dyDescent="0.3">
      <c r="A2295" s="99">
        <v>10604</v>
      </c>
      <c r="B2295" s="99" t="s">
        <v>1702</v>
      </c>
      <c r="C2295" s="99" t="s">
        <v>76</v>
      </c>
      <c r="D2295" s="99" t="s">
        <v>10425</v>
      </c>
      <c r="E2295" s="99" t="s">
        <v>9955</v>
      </c>
      <c r="F2295" s="100">
        <v>45716</v>
      </c>
      <c r="G2295" s="99" t="s">
        <v>1898</v>
      </c>
      <c r="H2295" s="96">
        <v>10472000</v>
      </c>
      <c r="I2295" s="96">
        <f>H2295*R2295</f>
        <v>2094400</v>
      </c>
      <c r="J2295" s="96">
        <v>840000</v>
      </c>
      <c r="K2295" s="96">
        <f t="shared" si="462"/>
        <v>1254400</v>
      </c>
      <c r="L2295" s="97">
        <f t="shared" si="463"/>
        <v>0</v>
      </c>
      <c r="M2295" s="97">
        <f t="shared" si="464"/>
        <v>0</v>
      </c>
      <c r="N2295" s="97">
        <f t="shared" si="465"/>
        <v>0</v>
      </c>
      <c r="O2295" s="97">
        <f t="shared" si="466"/>
        <v>0</v>
      </c>
      <c r="P2295" s="98">
        <f t="shared" si="467"/>
        <v>1254400</v>
      </c>
      <c r="Q2295" s="101" t="str">
        <f t="shared" si="446"/>
        <v>Unregistered</v>
      </c>
      <c r="R2295" s="102">
        <v>0.2</v>
      </c>
      <c r="S2295" s="95">
        <f t="shared" si="468"/>
        <v>487</v>
      </c>
    </row>
    <row r="2296" spans="1:21" x14ac:dyDescent="0.3">
      <c r="A2296" s="114">
        <v>10648</v>
      </c>
      <c r="B2296" s="114" t="s">
        <v>1702</v>
      </c>
      <c r="C2296" s="114" t="s">
        <v>76</v>
      </c>
      <c r="D2296" s="114" t="s">
        <v>9830</v>
      </c>
      <c r="E2296" s="114" t="s">
        <v>10833</v>
      </c>
      <c r="F2296" s="115">
        <v>45688</v>
      </c>
      <c r="G2296" s="114" t="s">
        <v>1373</v>
      </c>
      <c r="H2296" s="116">
        <v>19100000</v>
      </c>
      <c r="I2296" s="116">
        <v>3820000</v>
      </c>
      <c r="J2296" s="116">
        <v>5095500</v>
      </c>
      <c r="K2296" s="116">
        <v>-1275500</v>
      </c>
      <c r="L2296" s="116">
        <v>0</v>
      </c>
      <c r="M2296" s="116">
        <v>0</v>
      </c>
      <c r="N2296" s="116">
        <v>0</v>
      </c>
      <c r="O2296" s="116">
        <v>0</v>
      </c>
      <c r="P2296" s="116">
        <v>0</v>
      </c>
      <c r="Q2296" s="27" t="str">
        <f t="shared" si="446"/>
        <v>Registered</v>
      </c>
      <c r="R2296" s="94">
        <f t="shared" si="447"/>
        <v>0.2</v>
      </c>
      <c r="S2296" s="95"/>
      <c r="T2296" s="117">
        <f>L2296+M2296+N2296+O2296+P2296</f>
        <v>0</v>
      </c>
      <c r="U2296" s="117">
        <f>K2296-T2296</f>
        <v>-1275500</v>
      </c>
    </row>
    <row r="2297" spans="1:21" s="101" customFormat="1" x14ac:dyDescent="0.3">
      <c r="A2297" s="99">
        <v>10695</v>
      </c>
      <c r="B2297" s="99" t="s">
        <v>1702</v>
      </c>
      <c r="C2297" s="99" t="s">
        <v>76</v>
      </c>
      <c r="D2297" s="99" t="s">
        <v>10116</v>
      </c>
      <c r="E2297" s="99" t="s">
        <v>10836</v>
      </c>
      <c r="F2297" s="100">
        <v>45688</v>
      </c>
      <c r="G2297" s="99" t="s">
        <v>1898</v>
      </c>
      <c r="H2297" s="96">
        <v>12500000</v>
      </c>
      <c r="I2297" s="96">
        <f>H2297*R2297</f>
        <v>2500000</v>
      </c>
      <c r="J2297" s="96">
        <v>2200000</v>
      </c>
      <c r="K2297" s="96">
        <f>I2297-J2297</f>
        <v>300000</v>
      </c>
      <c r="L2297" s="97">
        <f>IF(AND($S2297&gt;=0,$S2297&lt;=30),$K2297,0)</f>
        <v>0</v>
      </c>
      <c r="M2297" s="97">
        <f>IF(AND($S2297&gt;=31,$S2297&lt;=60),$K2297,0)</f>
        <v>0</v>
      </c>
      <c r="N2297" s="97">
        <f>IF(AND($S2297&gt;=61,$S2297&lt;=90),$K2297,0)</f>
        <v>0</v>
      </c>
      <c r="O2297" s="97">
        <f>IF(AND($S2297&gt;=91,$S2297&lt;=120),$K2297,0)</f>
        <v>0</v>
      </c>
      <c r="P2297" s="98">
        <f>IF($S2297&gt;120,$K2297,0)</f>
        <v>300000</v>
      </c>
      <c r="Q2297" s="101" t="str">
        <f t="shared" si="446"/>
        <v>Unregistered</v>
      </c>
      <c r="R2297" s="102">
        <v>0.2</v>
      </c>
      <c r="S2297" s="95">
        <f>DATE(2026,6,30)-F2297</f>
        <v>515</v>
      </c>
    </row>
    <row r="2298" spans="1:21" x14ac:dyDescent="0.3">
      <c r="A2298" s="114">
        <v>10701</v>
      </c>
      <c r="B2298" s="114" t="s">
        <v>1702</v>
      </c>
      <c r="C2298" s="114" t="s">
        <v>76</v>
      </c>
      <c r="D2298" s="114" t="s">
        <v>8630</v>
      </c>
      <c r="E2298" s="114" t="s">
        <v>10837</v>
      </c>
      <c r="F2298" s="115">
        <v>45948</v>
      </c>
      <c r="G2298" s="114" t="s">
        <v>4419</v>
      </c>
      <c r="H2298" s="116">
        <v>23800000</v>
      </c>
      <c r="I2298" s="116">
        <v>2380000</v>
      </c>
      <c r="J2298" s="116">
        <v>4780000</v>
      </c>
      <c r="K2298" s="116">
        <v>-2400000</v>
      </c>
      <c r="L2298" s="116">
        <v>0</v>
      </c>
      <c r="M2298" s="116">
        <v>0</v>
      </c>
      <c r="N2298" s="116">
        <v>0</v>
      </c>
      <c r="O2298" s="116">
        <v>0</v>
      </c>
      <c r="P2298" s="116">
        <v>0</v>
      </c>
      <c r="Q2298" s="27" t="str">
        <f t="shared" si="446"/>
        <v>Registered</v>
      </c>
      <c r="R2298" s="94">
        <f t="shared" si="447"/>
        <v>0.1</v>
      </c>
      <c r="S2298" s="95"/>
      <c r="T2298" s="117">
        <f t="shared" ref="T2298:T2301" si="469">L2298+M2298+N2298+O2298+P2298</f>
        <v>0</v>
      </c>
      <c r="U2298" s="117">
        <f t="shared" ref="U2298:U2301" si="470">K2298-T2298</f>
        <v>-2400000</v>
      </c>
    </row>
    <row r="2299" spans="1:21" x14ac:dyDescent="0.3">
      <c r="A2299" s="114">
        <v>10734</v>
      </c>
      <c r="B2299" s="114" t="s">
        <v>1702</v>
      </c>
      <c r="C2299" s="114" t="s">
        <v>76</v>
      </c>
      <c r="D2299" s="114" t="s">
        <v>10150</v>
      </c>
      <c r="E2299" s="114" t="s">
        <v>10839</v>
      </c>
      <c r="F2299" s="115">
        <v>45894</v>
      </c>
      <c r="G2299" s="114" t="s">
        <v>5312</v>
      </c>
      <c r="H2299" s="116">
        <v>14400000</v>
      </c>
      <c r="I2299" s="116">
        <v>1440000</v>
      </c>
      <c r="J2299" s="116">
        <v>4567200</v>
      </c>
      <c r="K2299" s="116">
        <v>-3127200</v>
      </c>
      <c r="L2299" s="116">
        <v>0</v>
      </c>
      <c r="M2299" s="116">
        <v>0</v>
      </c>
      <c r="N2299" s="116">
        <v>0</v>
      </c>
      <c r="O2299" s="116">
        <v>0</v>
      </c>
      <c r="P2299" s="116">
        <v>0</v>
      </c>
      <c r="Q2299" s="27" t="str">
        <f t="shared" si="446"/>
        <v>Registered</v>
      </c>
      <c r="R2299" s="94">
        <f t="shared" si="447"/>
        <v>0.1</v>
      </c>
      <c r="S2299" s="95"/>
      <c r="T2299" s="117">
        <f t="shared" si="469"/>
        <v>0</v>
      </c>
      <c r="U2299" s="117">
        <f t="shared" si="470"/>
        <v>-3127200</v>
      </c>
    </row>
    <row r="2300" spans="1:21" x14ac:dyDescent="0.3">
      <c r="A2300" s="114">
        <v>10765</v>
      </c>
      <c r="B2300" s="114" t="s">
        <v>1702</v>
      </c>
      <c r="C2300" s="114" t="s">
        <v>76</v>
      </c>
      <c r="D2300" s="114" t="s">
        <v>10112</v>
      </c>
      <c r="E2300" s="114" t="s">
        <v>10841</v>
      </c>
      <c r="F2300" s="115">
        <v>45894</v>
      </c>
      <c r="G2300" s="114" t="s">
        <v>5312</v>
      </c>
      <c r="H2300" s="116">
        <v>20282500</v>
      </c>
      <c r="I2300" s="116">
        <v>2179216</v>
      </c>
      <c r="J2300" s="116">
        <v>6302825</v>
      </c>
      <c r="K2300" s="116">
        <v>-4123609</v>
      </c>
      <c r="L2300" s="116">
        <v>0</v>
      </c>
      <c r="M2300" s="116">
        <v>0</v>
      </c>
      <c r="N2300" s="116">
        <v>0</v>
      </c>
      <c r="O2300" s="116">
        <v>0</v>
      </c>
      <c r="P2300" s="116">
        <v>0</v>
      </c>
      <c r="Q2300" s="27" t="str">
        <f t="shared" si="446"/>
        <v>Registered</v>
      </c>
      <c r="R2300" s="94">
        <f t="shared" si="447"/>
        <v>0.10744316529027487</v>
      </c>
      <c r="S2300" s="95"/>
      <c r="T2300" s="117">
        <f t="shared" si="469"/>
        <v>0</v>
      </c>
      <c r="U2300" s="117">
        <f t="shared" si="470"/>
        <v>-4123609</v>
      </c>
    </row>
    <row r="2301" spans="1:21" x14ac:dyDescent="0.3">
      <c r="A2301" s="114">
        <v>10837</v>
      </c>
      <c r="B2301" s="114" t="s">
        <v>1702</v>
      </c>
      <c r="C2301" s="114" t="s">
        <v>76</v>
      </c>
      <c r="D2301" s="114" t="s">
        <v>10211</v>
      </c>
      <c r="E2301" s="114" t="s">
        <v>10847</v>
      </c>
      <c r="F2301" s="115">
        <v>45709</v>
      </c>
      <c r="G2301" s="114" t="s">
        <v>2281</v>
      </c>
      <c r="H2301" s="116">
        <v>17380000</v>
      </c>
      <c r="I2301" s="116">
        <v>4345000</v>
      </c>
      <c r="J2301" s="116">
        <v>10000053</v>
      </c>
      <c r="K2301" s="116">
        <v>-5655053</v>
      </c>
      <c r="L2301" s="116">
        <v>0</v>
      </c>
      <c r="M2301" s="116">
        <v>0</v>
      </c>
      <c r="N2301" s="116">
        <v>0</v>
      </c>
      <c r="O2301" s="116">
        <v>0</v>
      </c>
      <c r="P2301" s="116">
        <v>0</v>
      </c>
      <c r="Q2301" s="27" t="str">
        <f t="shared" si="446"/>
        <v>Registered</v>
      </c>
      <c r="R2301" s="94">
        <f t="shared" si="447"/>
        <v>0.25</v>
      </c>
      <c r="S2301" s="95"/>
      <c r="T2301" s="117">
        <f t="shared" si="469"/>
        <v>0</v>
      </c>
      <c r="U2301" s="117">
        <f t="shared" si="470"/>
        <v>-5655053</v>
      </c>
    </row>
    <row r="2302" spans="1:21" s="101" customFormat="1" x14ac:dyDescent="0.3">
      <c r="A2302" s="99">
        <v>10927</v>
      </c>
      <c r="B2302" s="99" t="s">
        <v>1702</v>
      </c>
      <c r="C2302" s="99" t="s">
        <v>76</v>
      </c>
      <c r="D2302" s="99" t="s">
        <v>10286</v>
      </c>
      <c r="E2302" s="99" t="s">
        <v>10852</v>
      </c>
      <c r="F2302" s="100">
        <v>45716</v>
      </c>
      <c r="G2302" s="99" t="s">
        <v>1898</v>
      </c>
      <c r="H2302" s="96">
        <v>30001000</v>
      </c>
      <c r="I2302" s="96">
        <f>H2302*R2302</f>
        <v>6000200</v>
      </c>
      <c r="J2302" s="96">
        <v>18631200</v>
      </c>
      <c r="K2302" s="96">
        <f>I2302-J2302</f>
        <v>-12631000</v>
      </c>
      <c r="L2302" s="97">
        <f t="shared" ref="L2302:L2303" si="471">IF(AND($S2302&gt;=0,$S2302&lt;=30),$K2302,0)</f>
        <v>0</v>
      </c>
      <c r="M2302" s="97">
        <f t="shared" ref="M2302:M2303" si="472">IF(AND($S2302&gt;=31,$S2302&lt;=60),$K2302,0)</f>
        <v>0</v>
      </c>
      <c r="N2302" s="97">
        <f t="shared" ref="N2302:N2303" si="473">IF(AND($S2302&gt;=61,$S2302&lt;=90),$K2302,0)</f>
        <v>0</v>
      </c>
      <c r="O2302" s="97">
        <f t="shared" ref="O2302:O2303" si="474">IF(AND($S2302&gt;=91,$S2302&lt;=120),$K2302,0)</f>
        <v>0</v>
      </c>
      <c r="P2302" s="98">
        <v>0</v>
      </c>
      <c r="Q2302" s="101" t="str">
        <f t="shared" si="446"/>
        <v>Unregistered</v>
      </c>
      <c r="R2302" s="102">
        <v>0.2</v>
      </c>
      <c r="S2302" s="95">
        <f t="shared" ref="S2302:S2303" si="475">DATE(2026,6,30)-F2302</f>
        <v>487</v>
      </c>
    </row>
    <row r="2303" spans="1:21" s="101" customFormat="1" x14ac:dyDescent="0.3">
      <c r="A2303" s="99">
        <v>11093</v>
      </c>
      <c r="B2303" s="99" t="s">
        <v>1702</v>
      </c>
      <c r="C2303" s="99" t="s">
        <v>76</v>
      </c>
      <c r="D2303" s="99" t="s">
        <v>10426</v>
      </c>
      <c r="E2303" s="99" t="s">
        <v>10870</v>
      </c>
      <c r="F2303" s="100">
        <v>45808</v>
      </c>
      <c r="G2303" s="99" t="s">
        <v>1898</v>
      </c>
      <c r="H2303" s="96">
        <v>17968000</v>
      </c>
      <c r="I2303" s="96">
        <f>H2303*R2303</f>
        <v>3593600</v>
      </c>
      <c r="J2303" s="96"/>
      <c r="K2303" s="96">
        <f t="shared" ref="K2303" si="476">I2303-J2303</f>
        <v>3593600</v>
      </c>
      <c r="L2303" s="97">
        <f t="shared" si="471"/>
        <v>0</v>
      </c>
      <c r="M2303" s="97">
        <f t="shared" si="472"/>
        <v>0</v>
      </c>
      <c r="N2303" s="97">
        <f t="shared" si="473"/>
        <v>0</v>
      </c>
      <c r="O2303" s="97">
        <f t="shared" si="474"/>
        <v>0</v>
      </c>
      <c r="P2303" s="98">
        <f t="shared" ref="P2303" si="477">IF($S2303&gt;120,$K2303,0)</f>
        <v>3593600</v>
      </c>
      <c r="Q2303" s="101" t="str">
        <f t="shared" si="446"/>
        <v>Unregistered</v>
      </c>
      <c r="R2303" s="102">
        <v>0.2</v>
      </c>
      <c r="S2303" s="95">
        <f t="shared" si="475"/>
        <v>395</v>
      </c>
    </row>
    <row r="2304" spans="1:21" x14ac:dyDescent="0.3">
      <c r="A2304" s="114">
        <v>1</v>
      </c>
      <c r="B2304" s="114" t="s">
        <v>391</v>
      </c>
      <c r="C2304" s="114" t="s">
        <v>68</v>
      </c>
      <c r="D2304" s="114" t="s">
        <v>394</v>
      </c>
      <c r="E2304" s="114" t="s">
        <v>395</v>
      </c>
      <c r="F2304" s="115">
        <v>46164</v>
      </c>
      <c r="G2304" s="114" t="s">
        <v>9581</v>
      </c>
      <c r="H2304" s="116">
        <v>93015000</v>
      </c>
      <c r="I2304" s="116">
        <v>93015000</v>
      </c>
      <c r="J2304" s="116">
        <v>1100000</v>
      </c>
      <c r="K2304" s="116">
        <v>91915000</v>
      </c>
      <c r="L2304" s="116">
        <v>91915000</v>
      </c>
      <c r="M2304" s="116">
        <v>0</v>
      </c>
      <c r="N2304" s="116">
        <v>0</v>
      </c>
      <c r="O2304" s="116">
        <v>0</v>
      </c>
      <c r="P2304" s="116">
        <v>0</v>
      </c>
      <c r="Q2304" s="27" t="str">
        <f t="shared" si="446"/>
        <v>Registered</v>
      </c>
      <c r="R2304" s="94">
        <f t="shared" si="447"/>
        <v>1</v>
      </c>
      <c r="S2304" s="95"/>
      <c r="T2304" s="117">
        <f t="shared" ref="T2304:T2367" si="478">L2304+M2304+N2304+O2304+P2304</f>
        <v>91915000</v>
      </c>
      <c r="U2304" s="117">
        <f t="shared" ref="U2304:U2367" si="479">K2304-T2304</f>
        <v>0</v>
      </c>
    </row>
    <row r="2305" spans="1:21" x14ac:dyDescent="0.3">
      <c r="A2305" s="114">
        <v>2</v>
      </c>
      <c r="B2305" s="114" t="s">
        <v>391</v>
      </c>
      <c r="C2305" s="114" t="s">
        <v>68</v>
      </c>
      <c r="D2305" s="114" t="s">
        <v>1349</v>
      </c>
      <c r="E2305" s="114" t="s">
        <v>1350</v>
      </c>
      <c r="F2305" s="115">
        <v>44162</v>
      </c>
      <c r="G2305" s="114" t="s">
        <v>1351</v>
      </c>
      <c r="H2305" s="116">
        <v>180000001</v>
      </c>
      <c r="I2305" s="116">
        <v>180000001</v>
      </c>
      <c r="J2305" s="116">
        <v>91750000</v>
      </c>
      <c r="K2305" s="116">
        <v>88250001</v>
      </c>
      <c r="L2305" s="116">
        <v>0</v>
      </c>
      <c r="M2305" s="116">
        <v>0</v>
      </c>
      <c r="N2305" s="116">
        <v>0</v>
      </c>
      <c r="O2305" s="116">
        <v>0</v>
      </c>
      <c r="P2305" s="116">
        <v>88250001</v>
      </c>
      <c r="Q2305" s="27" t="str">
        <f t="shared" si="446"/>
        <v>Registered</v>
      </c>
      <c r="R2305" s="94">
        <f t="shared" si="447"/>
        <v>1</v>
      </c>
      <c r="S2305" s="95"/>
      <c r="T2305" s="117">
        <f t="shared" si="478"/>
        <v>88250001</v>
      </c>
      <c r="U2305" s="117">
        <f t="shared" si="479"/>
        <v>0</v>
      </c>
    </row>
    <row r="2306" spans="1:21" x14ac:dyDescent="0.3">
      <c r="A2306" s="114">
        <v>3</v>
      </c>
      <c r="B2306" s="114" t="s">
        <v>391</v>
      </c>
      <c r="C2306" s="114" t="s">
        <v>68</v>
      </c>
      <c r="D2306" s="114" t="s">
        <v>1352</v>
      </c>
      <c r="E2306" s="114" t="s">
        <v>1353</v>
      </c>
      <c r="F2306" s="115">
        <v>45230</v>
      </c>
      <c r="G2306" s="114" t="s">
        <v>1354</v>
      </c>
      <c r="H2306" s="116">
        <v>69400000</v>
      </c>
      <c r="I2306" s="116">
        <v>69400000</v>
      </c>
      <c r="J2306" s="116">
        <v>8300000</v>
      </c>
      <c r="K2306" s="116">
        <v>61100000</v>
      </c>
      <c r="L2306" s="116">
        <v>0</v>
      </c>
      <c r="M2306" s="116">
        <v>0</v>
      </c>
      <c r="N2306" s="116">
        <v>0</v>
      </c>
      <c r="O2306" s="116">
        <v>0</v>
      </c>
      <c r="P2306" s="116">
        <v>61100000</v>
      </c>
      <c r="Q2306" s="27" t="str">
        <f t="shared" ref="Q2306:Q2369" si="480">IF(G2306="01 Jan 1900","Unregistered","Registered")</f>
        <v>Registered</v>
      </c>
      <c r="R2306" s="94">
        <f t="shared" si="447"/>
        <v>1</v>
      </c>
      <c r="S2306" s="95"/>
      <c r="T2306" s="117">
        <f t="shared" si="478"/>
        <v>61100000</v>
      </c>
      <c r="U2306" s="117">
        <f t="shared" si="479"/>
        <v>0</v>
      </c>
    </row>
    <row r="2307" spans="1:21" x14ac:dyDescent="0.3">
      <c r="A2307" s="114">
        <v>4</v>
      </c>
      <c r="B2307" s="114" t="s">
        <v>391</v>
      </c>
      <c r="C2307" s="114" t="s">
        <v>68</v>
      </c>
      <c r="D2307" s="114" t="s">
        <v>1355</v>
      </c>
      <c r="E2307" s="114" t="s">
        <v>1356</v>
      </c>
      <c r="F2307" s="115">
        <v>45316</v>
      </c>
      <c r="G2307" s="114" t="s">
        <v>1357</v>
      </c>
      <c r="H2307" s="116">
        <v>73657500</v>
      </c>
      <c r="I2307" s="116">
        <v>73657500</v>
      </c>
      <c r="J2307" s="116">
        <v>13803575</v>
      </c>
      <c r="K2307" s="116">
        <v>59853925</v>
      </c>
      <c r="L2307" s="116">
        <v>0</v>
      </c>
      <c r="M2307" s="116">
        <v>0</v>
      </c>
      <c r="N2307" s="116">
        <v>0</v>
      </c>
      <c r="O2307" s="116">
        <v>0</v>
      </c>
      <c r="P2307" s="116">
        <v>59853925</v>
      </c>
      <c r="Q2307" s="27" t="str">
        <f t="shared" si="480"/>
        <v>Registered</v>
      </c>
      <c r="R2307" s="94">
        <f t="shared" si="447"/>
        <v>1</v>
      </c>
      <c r="S2307" s="95"/>
      <c r="T2307" s="117">
        <f t="shared" si="478"/>
        <v>59853925</v>
      </c>
      <c r="U2307" s="117">
        <f t="shared" si="479"/>
        <v>0</v>
      </c>
    </row>
    <row r="2308" spans="1:21" x14ac:dyDescent="0.3">
      <c r="A2308" s="114">
        <v>5</v>
      </c>
      <c r="B2308" s="114" t="s">
        <v>391</v>
      </c>
      <c r="C2308" s="114" t="s">
        <v>68</v>
      </c>
      <c r="D2308" s="114" t="s">
        <v>1358</v>
      </c>
      <c r="E2308" s="114" t="s">
        <v>1353</v>
      </c>
      <c r="F2308" s="115">
        <v>44995</v>
      </c>
      <c r="G2308" s="114" t="s">
        <v>1359</v>
      </c>
      <c r="H2308" s="116">
        <v>51750000</v>
      </c>
      <c r="I2308" s="116">
        <v>51750000</v>
      </c>
      <c r="J2308" s="116">
        <v>178400</v>
      </c>
      <c r="K2308" s="116">
        <v>51571600</v>
      </c>
      <c r="L2308" s="116">
        <v>0</v>
      </c>
      <c r="M2308" s="116">
        <v>0</v>
      </c>
      <c r="N2308" s="116">
        <v>0</v>
      </c>
      <c r="O2308" s="116">
        <v>0</v>
      </c>
      <c r="P2308" s="116">
        <v>51571600</v>
      </c>
      <c r="Q2308" s="27" t="str">
        <f t="shared" si="480"/>
        <v>Registered</v>
      </c>
      <c r="R2308" s="94">
        <f t="shared" ref="R2308:R2371" si="481">(I2308/H2308)</f>
        <v>1</v>
      </c>
      <c r="S2308" s="95"/>
      <c r="T2308" s="117">
        <f t="shared" si="478"/>
        <v>51571600</v>
      </c>
      <c r="U2308" s="117">
        <f t="shared" si="479"/>
        <v>0</v>
      </c>
    </row>
    <row r="2309" spans="1:21" x14ac:dyDescent="0.3">
      <c r="A2309" s="114">
        <v>6</v>
      </c>
      <c r="B2309" s="114" t="s">
        <v>391</v>
      </c>
      <c r="C2309" s="114" t="s">
        <v>68</v>
      </c>
      <c r="D2309" s="114" t="s">
        <v>1360</v>
      </c>
      <c r="E2309" s="114" t="s">
        <v>1353</v>
      </c>
      <c r="F2309" s="115">
        <v>45000</v>
      </c>
      <c r="G2309" s="114" t="s">
        <v>1361</v>
      </c>
      <c r="H2309" s="116">
        <v>40700000</v>
      </c>
      <c r="I2309" s="116">
        <v>40700000</v>
      </c>
      <c r="J2309" s="116">
        <v>274000</v>
      </c>
      <c r="K2309" s="116">
        <v>40426000</v>
      </c>
      <c r="L2309" s="116">
        <v>0</v>
      </c>
      <c r="M2309" s="116">
        <v>0</v>
      </c>
      <c r="N2309" s="116">
        <v>0</v>
      </c>
      <c r="O2309" s="116">
        <v>0</v>
      </c>
      <c r="P2309" s="116">
        <v>40426000</v>
      </c>
      <c r="Q2309" s="27" t="str">
        <f t="shared" si="480"/>
        <v>Registered</v>
      </c>
      <c r="R2309" s="94">
        <f t="shared" si="481"/>
        <v>1</v>
      </c>
      <c r="S2309" s="95"/>
      <c r="T2309" s="117">
        <f t="shared" si="478"/>
        <v>40426000</v>
      </c>
      <c r="U2309" s="117">
        <f t="shared" si="479"/>
        <v>0</v>
      </c>
    </row>
    <row r="2310" spans="1:21" x14ac:dyDescent="0.3">
      <c r="A2310" s="114">
        <v>8</v>
      </c>
      <c r="B2310" s="114" t="s">
        <v>391</v>
      </c>
      <c r="C2310" s="114" t="s">
        <v>68</v>
      </c>
      <c r="D2310" s="114" t="s">
        <v>1366</v>
      </c>
      <c r="E2310" s="114" t="s">
        <v>1367</v>
      </c>
      <c r="F2310" s="115">
        <v>45565</v>
      </c>
      <c r="G2310" s="114" t="s">
        <v>1368</v>
      </c>
      <c r="H2310" s="116">
        <v>34552000</v>
      </c>
      <c r="I2310" s="116">
        <v>34552000</v>
      </c>
      <c r="J2310" s="116">
        <v>3100000</v>
      </c>
      <c r="K2310" s="116">
        <v>31452000</v>
      </c>
      <c r="L2310" s="116">
        <v>0</v>
      </c>
      <c r="M2310" s="116">
        <v>0</v>
      </c>
      <c r="N2310" s="116">
        <v>0</v>
      </c>
      <c r="O2310" s="116">
        <v>0</v>
      </c>
      <c r="P2310" s="116">
        <v>31452000</v>
      </c>
      <c r="Q2310" s="27" t="str">
        <f t="shared" si="480"/>
        <v>Registered</v>
      </c>
      <c r="R2310" s="94">
        <f t="shared" si="481"/>
        <v>1</v>
      </c>
      <c r="S2310" s="95"/>
      <c r="T2310" s="117">
        <f t="shared" si="478"/>
        <v>31452000</v>
      </c>
      <c r="U2310" s="117">
        <f t="shared" si="479"/>
        <v>0</v>
      </c>
    </row>
    <row r="2311" spans="1:21" x14ac:dyDescent="0.3">
      <c r="A2311" s="114">
        <v>9</v>
      </c>
      <c r="B2311" s="114" t="s">
        <v>391</v>
      </c>
      <c r="C2311" s="114" t="s">
        <v>68</v>
      </c>
      <c r="D2311" s="114" t="s">
        <v>1369</v>
      </c>
      <c r="E2311" s="114" t="s">
        <v>1370</v>
      </c>
      <c r="F2311" s="115">
        <v>45014</v>
      </c>
      <c r="G2311" s="114" t="s">
        <v>1371</v>
      </c>
      <c r="H2311" s="116">
        <v>32500000</v>
      </c>
      <c r="I2311" s="116">
        <v>32500000</v>
      </c>
      <c r="J2311" s="116">
        <v>3250000</v>
      </c>
      <c r="K2311" s="116">
        <v>29250000</v>
      </c>
      <c r="L2311" s="116">
        <v>0</v>
      </c>
      <c r="M2311" s="116">
        <v>0</v>
      </c>
      <c r="N2311" s="116">
        <v>0</v>
      </c>
      <c r="O2311" s="116">
        <v>0</v>
      </c>
      <c r="P2311" s="116">
        <v>29250000</v>
      </c>
      <c r="Q2311" s="27" t="str">
        <f t="shared" si="480"/>
        <v>Registered</v>
      </c>
      <c r="R2311" s="94">
        <f t="shared" si="481"/>
        <v>1</v>
      </c>
      <c r="S2311" s="95"/>
      <c r="T2311" s="117">
        <f t="shared" si="478"/>
        <v>29250000</v>
      </c>
      <c r="U2311" s="117">
        <f t="shared" si="479"/>
        <v>0</v>
      </c>
    </row>
    <row r="2312" spans="1:21" x14ac:dyDescent="0.3">
      <c r="A2312" s="114">
        <v>10</v>
      </c>
      <c r="B2312" s="114" t="s">
        <v>391</v>
      </c>
      <c r="C2312" s="114" t="s">
        <v>68</v>
      </c>
      <c r="D2312" s="114" t="s">
        <v>1372</v>
      </c>
      <c r="E2312" s="114" t="s">
        <v>1353</v>
      </c>
      <c r="F2312" s="115">
        <v>45619</v>
      </c>
      <c r="G2312" s="114" t="s">
        <v>1373</v>
      </c>
      <c r="H2312" s="116">
        <v>33500000</v>
      </c>
      <c r="I2312" s="116">
        <v>33500000</v>
      </c>
      <c r="J2312" s="116">
        <v>4428000</v>
      </c>
      <c r="K2312" s="116">
        <v>29072000</v>
      </c>
      <c r="L2312" s="116">
        <v>0</v>
      </c>
      <c r="M2312" s="116">
        <v>0</v>
      </c>
      <c r="N2312" s="116">
        <v>0</v>
      </c>
      <c r="O2312" s="116">
        <v>0</v>
      </c>
      <c r="P2312" s="116">
        <v>29072000</v>
      </c>
      <c r="Q2312" s="27" t="str">
        <f t="shared" si="480"/>
        <v>Registered</v>
      </c>
      <c r="R2312" s="94">
        <f t="shared" si="481"/>
        <v>1</v>
      </c>
      <c r="S2312" s="95"/>
      <c r="T2312" s="117">
        <f t="shared" si="478"/>
        <v>29072000</v>
      </c>
      <c r="U2312" s="117">
        <f t="shared" si="479"/>
        <v>0</v>
      </c>
    </row>
    <row r="2313" spans="1:21" x14ac:dyDescent="0.3">
      <c r="A2313" s="114">
        <v>11</v>
      </c>
      <c r="B2313" s="114" t="s">
        <v>391</v>
      </c>
      <c r="C2313" s="114" t="s">
        <v>68</v>
      </c>
      <c r="D2313" s="114" t="s">
        <v>1374</v>
      </c>
      <c r="E2313" s="114" t="s">
        <v>1375</v>
      </c>
      <c r="F2313" s="115">
        <v>45516</v>
      </c>
      <c r="G2313" s="114" t="s">
        <v>1376</v>
      </c>
      <c r="H2313" s="116">
        <v>32500000</v>
      </c>
      <c r="I2313" s="116">
        <v>32500000</v>
      </c>
      <c r="J2313" s="116">
        <v>3575000</v>
      </c>
      <c r="K2313" s="116">
        <v>28925000</v>
      </c>
      <c r="L2313" s="116">
        <v>0</v>
      </c>
      <c r="M2313" s="116">
        <v>0</v>
      </c>
      <c r="N2313" s="116">
        <v>0</v>
      </c>
      <c r="O2313" s="116">
        <v>0</v>
      </c>
      <c r="P2313" s="116">
        <v>28925000</v>
      </c>
      <c r="Q2313" s="27" t="str">
        <f t="shared" si="480"/>
        <v>Registered</v>
      </c>
      <c r="R2313" s="94">
        <f t="shared" si="481"/>
        <v>1</v>
      </c>
      <c r="S2313" s="95"/>
      <c r="T2313" s="117">
        <f t="shared" si="478"/>
        <v>28925000</v>
      </c>
      <c r="U2313" s="117">
        <f t="shared" si="479"/>
        <v>0</v>
      </c>
    </row>
    <row r="2314" spans="1:21" x14ac:dyDescent="0.3">
      <c r="A2314" s="114">
        <v>12</v>
      </c>
      <c r="B2314" s="114" t="s">
        <v>391</v>
      </c>
      <c r="C2314" s="114" t="s">
        <v>68</v>
      </c>
      <c r="D2314" s="114" t="s">
        <v>1377</v>
      </c>
      <c r="E2314" s="114" t="s">
        <v>1353</v>
      </c>
      <c r="F2314" s="115">
        <v>45230</v>
      </c>
      <c r="G2314" s="114" t="s">
        <v>1354</v>
      </c>
      <c r="H2314" s="116">
        <v>32100000</v>
      </c>
      <c r="I2314" s="116">
        <v>32100000</v>
      </c>
      <c r="J2314" s="116">
        <v>3300000</v>
      </c>
      <c r="K2314" s="116">
        <v>28800000</v>
      </c>
      <c r="L2314" s="116">
        <v>0</v>
      </c>
      <c r="M2314" s="116">
        <v>0</v>
      </c>
      <c r="N2314" s="116">
        <v>0</v>
      </c>
      <c r="O2314" s="116">
        <v>0</v>
      </c>
      <c r="P2314" s="116">
        <v>28800000</v>
      </c>
      <c r="Q2314" s="27" t="str">
        <f t="shared" si="480"/>
        <v>Registered</v>
      </c>
      <c r="R2314" s="94">
        <f t="shared" si="481"/>
        <v>1</v>
      </c>
      <c r="S2314" s="95"/>
      <c r="T2314" s="117">
        <f t="shared" si="478"/>
        <v>28800000</v>
      </c>
      <c r="U2314" s="117">
        <f t="shared" si="479"/>
        <v>0</v>
      </c>
    </row>
    <row r="2315" spans="1:21" x14ac:dyDescent="0.3">
      <c r="A2315" s="114">
        <v>13</v>
      </c>
      <c r="B2315" s="114" t="s">
        <v>391</v>
      </c>
      <c r="C2315" s="114" t="s">
        <v>68</v>
      </c>
      <c r="D2315" s="114" t="s">
        <v>1378</v>
      </c>
      <c r="E2315" s="114" t="s">
        <v>1379</v>
      </c>
      <c r="F2315" s="115">
        <v>45535</v>
      </c>
      <c r="G2315" s="114" t="s">
        <v>1380</v>
      </c>
      <c r="H2315" s="116">
        <v>43600000</v>
      </c>
      <c r="I2315" s="116">
        <v>43600000</v>
      </c>
      <c r="J2315" s="116">
        <v>19886000</v>
      </c>
      <c r="K2315" s="116">
        <v>23714000</v>
      </c>
      <c r="L2315" s="116">
        <v>0</v>
      </c>
      <c r="M2315" s="116">
        <v>0</v>
      </c>
      <c r="N2315" s="116">
        <v>0</v>
      </c>
      <c r="O2315" s="116">
        <v>0</v>
      </c>
      <c r="P2315" s="116">
        <v>23714000</v>
      </c>
      <c r="Q2315" s="27" t="str">
        <f t="shared" si="480"/>
        <v>Registered</v>
      </c>
      <c r="R2315" s="94">
        <f t="shared" si="481"/>
        <v>1</v>
      </c>
      <c r="S2315" s="95"/>
      <c r="T2315" s="117">
        <f t="shared" si="478"/>
        <v>23714000</v>
      </c>
      <c r="U2315" s="117">
        <f t="shared" si="479"/>
        <v>0</v>
      </c>
    </row>
    <row r="2316" spans="1:21" x14ac:dyDescent="0.3">
      <c r="A2316" s="114">
        <v>14</v>
      </c>
      <c r="B2316" s="114" t="s">
        <v>391</v>
      </c>
      <c r="C2316" s="114" t="s">
        <v>68</v>
      </c>
      <c r="D2316" s="114" t="s">
        <v>1384</v>
      </c>
      <c r="E2316" s="114" t="s">
        <v>1385</v>
      </c>
      <c r="F2316" s="115">
        <v>45296</v>
      </c>
      <c r="G2316" s="114" t="s">
        <v>1386</v>
      </c>
      <c r="H2316" s="116">
        <v>24000000</v>
      </c>
      <c r="I2316" s="116">
        <v>24000000</v>
      </c>
      <c r="J2316" s="116">
        <v>1200000</v>
      </c>
      <c r="K2316" s="116">
        <v>22800000</v>
      </c>
      <c r="L2316" s="116">
        <v>0</v>
      </c>
      <c r="M2316" s="116">
        <v>0</v>
      </c>
      <c r="N2316" s="116">
        <v>0</v>
      </c>
      <c r="O2316" s="116">
        <v>0</v>
      </c>
      <c r="P2316" s="116">
        <v>22800000</v>
      </c>
      <c r="Q2316" s="27" t="str">
        <f t="shared" si="480"/>
        <v>Registered</v>
      </c>
      <c r="R2316" s="94">
        <f t="shared" si="481"/>
        <v>1</v>
      </c>
      <c r="S2316" s="95"/>
      <c r="T2316" s="117">
        <f t="shared" si="478"/>
        <v>22800000</v>
      </c>
      <c r="U2316" s="117">
        <f t="shared" si="479"/>
        <v>0</v>
      </c>
    </row>
    <row r="2317" spans="1:21" x14ac:dyDescent="0.3">
      <c r="A2317" s="114">
        <v>15</v>
      </c>
      <c r="B2317" s="114" t="s">
        <v>391</v>
      </c>
      <c r="C2317" s="114" t="s">
        <v>68</v>
      </c>
      <c r="D2317" s="114" t="s">
        <v>1387</v>
      </c>
      <c r="E2317" s="114" t="s">
        <v>1353</v>
      </c>
      <c r="F2317" s="115">
        <v>45230</v>
      </c>
      <c r="G2317" s="114" t="s">
        <v>1354</v>
      </c>
      <c r="H2317" s="116">
        <v>23224500</v>
      </c>
      <c r="I2317" s="116">
        <v>23224500</v>
      </c>
      <c r="J2317" s="116">
        <v>500000</v>
      </c>
      <c r="K2317" s="116">
        <v>22724500</v>
      </c>
      <c r="L2317" s="116">
        <v>0</v>
      </c>
      <c r="M2317" s="116">
        <v>0</v>
      </c>
      <c r="N2317" s="116">
        <v>0</v>
      </c>
      <c r="O2317" s="116">
        <v>0</v>
      </c>
      <c r="P2317" s="116">
        <v>22724500</v>
      </c>
      <c r="Q2317" s="27" t="str">
        <f t="shared" si="480"/>
        <v>Registered</v>
      </c>
      <c r="R2317" s="94">
        <f t="shared" si="481"/>
        <v>1</v>
      </c>
      <c r="S2317" s="95"/>
      <c r="T2317" s="117">
        <f t="shared" si="478"/>
        <v>22724500</v>
      </c>
      <c r="U2317" s="117">
        <f t="shared" si="479"/>
        <v>0</v>
      </c>
    </row>
    <row r="2318" spans="1:21" x14ac:dyDescent="0.3">
      <c r="A2318" s="114">
        <v>16</v>
      </c>
      <c r="B2318" s="114" t="s">
        <v>391</v>
      </c>
      <c r="C2318" s="114" t="s">
        <v>68</v>
      </c>
      <c r="D2318" s="114" t="s">
        <v>1388</v>
      </c>
      <c r="E2318" s="114" t="s">
        <v>1389</v>
      </c>
      <c r="F2318" s="115">
        <v>45530</v>
      </c>
      <c r="G2318" s="114" t="s">
        <v>1368</v>
      </c>
      <c r="H2318" s="116">
        <v>24000000</v>
      </c>
      <c r="I2318" s="116">
        <v>24000000</v>
      </c>
      <c r="J2318" s="116">
        <v>2400001</v>
      </c>
      <c r="K2318" s="116">
        <v>21599999</v>
      </c>
      <c r="L2318" s="116">
        <v>0</v>
      </c>
      <c r="M2318" s="116">
        <v>0</v>
      </c>
      <c r="N2318" s="116">
        <v>0</v>
      </c>
      <c r="O2318" s="116">
        <v>0</v>
      </c>
      <c r="P2318" s="116">
        <v>21599999</v>
      </c>
      <c r="Q2318" s="27" t="str">
        <f t="shared" si="480"/>
        <v>Registered</v>
      </c>
      <c r="R2318" s="94">
        <f t="shared" si="481"/>
        <v>1</v>
      </c>
      <c r="S2318" s="95"/>
      <c r="T2318" s="117">
        <f t="shared" si="478"/>
        <v>21599999</v>
      </c>
      <c r="U2318" s="117">
        <f t="shared" si="479"/>
        <v>0</v>
      </c>
    </row>
    <row r="2319" spans="1:21" x14ac:dyDescent="0.3">
      <c r="A2319" s="114">
        <v>17</v>
      </c>
      <c r="B2319" s="114" t="s">
        <v>391</v>
      </c>
      <c r="C2319" s="114" t="s">
        <v>68</v>
      </c>
      <c r="D2319" s="114" t="s">
        <v>1390</v>
      </c>
      <c r="E2319" s="114" t="s">
        <v>1353</v>
      </c>
      <c r="F2319" s="115">
        <v>44995</v>
      </c>
      <c r="G2319" s="114" t="s">
        <v>1361</v>
      </c>
      <c r="H2319" s="116">
        <v>22896000</v>
      </c>
      <c r="I2319" s="116">
        <v>22896000</v>
      </c>
      <c r="J2319" s="116">
        <v>1413800</v>
      </c>
      <c r="K2319" s="116">
        <v>21482200</v>
      </c>
      <c r="L2319" s="116">
        <v>0</v>
      </c>
      <c r="M2319" s="116">
        <v>0</v>
      </c>
      <c r="N2319" s="116">
        <v>0</v>
      </c>
      <c r="O2319" s="116">
        <v>0</v>
      </c>
      <c r="P2319" s="116">
        <v>21482200</v>
      </c>
      <c r="Q2319" s="27" t="str">
        <f t="shared" si="480"/>
        <v>Registered</v>
      </c>
      <c r="R2319" s="94">
        <f t="shared" si="481"/>
        <v>1</v>
      </c>
      <c r="S2319" s="95"/>
      <c r="T2319" s="117">
        <f t="shared" si="478"/>
        <v>21482200</v>
      </c>
      <c r="U2319" s="117">
        <f t="shared" si="479"/>
        <v>0</v>
      </c>
    </row>
    <row r="2320" spans="1:21" x14ac:dyDescent="0.3">
      <c r="A2320" s="114">
        <v>18</v>
      </c>
      <c r="B2320" s="114" t="s">
        <v>391</v>
      </c>
      <c r="C2320" s="114" t="s">
        <v>68</v>
      </c>
      <c r="D2320" s="114" t="s">
        <v>1391</v>
      </c>
      <c r="E2320" s="114" t="s">
        <v>1392</v>
      </c>
      <c r="F2320" s="115">
        <v>45534</v>
      </c>
      <c r="G2320" s="114" t="s">
        <v>1393</v>
      </c>
      <c r="H2320" s="116">
        <v>24800000</v>
      </c>
      <c r="I2320" s="116">
        <v>24800000</v>
      </c>
      <c r="J2320" s="116">
        <v>6400000</v>
      </c>
      <c r="K2320" s="116">
        <v>18400000</v>
      </c>
      <c r="L2320" s="116">
        <v>0</v>
      </c>
      <c r="M2320" s="116">
        <v>0</v>
      </c>
      <c r="N2320" s="116">
        <v>0</v>
      </c>
      <c r="O2320" s="116">
        <v>0</v>
      </c>
      <c r="P2320" s="116">
        <v>18400000</v>
      </c>
      <c r="Q2320" s="27" t="str">
        <f t="shared" si="480"/>
        <v>Registered</v>
      </c>
      <c r="R2320" s="94">
        <f t="shared" si="481"/>
        <v>1</v>
      </c>
      <c r="S2320" s="95"/>
      <c r="T2320" s="117">
        <f t="shared" si="478"/>
        <v>18400000</v>
      </c>
      <c r="U2320" s="117">
        <f t="shared" si="479"/>
        <v>0</v>
      </c>
    </row>
    <row r="2321" spans="1:21" x14ac:dyDescent="0.3">
      <c r="A2321" s="114">
        <v>19</v>
      </c>
      <c r="B2321" s="114" t="s">
        <v>391</v>
      </c>
      <c r="C2321" s="114" t="s">
        <v>68</v>
      </c>
      <c r="D2321" s="114" t="s">
        <v>1394</v>
      </c>
      <c r="E2321" s="114" t="s">
        <v>1395</v>
      </c>
      <c r="F2321" s="115">
        <v>45535</v>
      </c>
      <c r="G2321" s="114" t="s">
        <v>1396</v>
      </c>
      <c r="H2321" s="116">
        <v>97891500</v>
      </c>
      <c r="I2321" s="116">
        <v>97891500</v>
      </c>
      <c r="J2321" s="116">
        <v>80000000</v>
      </c>
      <c r="K2321" s="116">
        <v>17891500</v>
      </c>
      <c r="L2321" s="116">
        <v>0</v>
      </c>
      <c r="M2321" s="116">
        <v>0</v>
      </c>
      <c r="N2321" s="116">
        <v>0</v>
      </c>
      <c r="O2321" s="116">
        <v>0</v>
      </c>
      <c r="P2321" s="116">
        <v>17891500</v>
      </c>
      <c r="Q2321" s="27" t="str">
        <f t="shared" si="480"/>
        <v>Registered</v>
      </c>
      <c r="R2321" s="94">
        <f t="shared" si="481"/>
        <v>1</v>
      </c>
      <c r="S2321" s="95"/>
      <c r="T2321" s="117">
        <f t="shared" si="478"/>
        <v>17891500</v>
      </c>
      <c r="U2321" s="117">
        <f t="shared" si="479"/>
        <v>0</v>
      </c>
    </row>
    <row r="2322" spans="1:21" x14ac:dyDescent="0.3">
      <c r="A2322" s="114">
        <v>28</v>
      </c>
      <c r="B2322" s="114" t="s">
        <v>391</v>
      </c>
      <c r="C2322" s="114" t="s">
        <v>68</v>
      </c>
      <c r="D2322" s="114" t="s">
        <v>1411</v>
      </c>
      <c r="E2322" s="114" t="s">
        <v>1412</v>
      </c>
      <c r="F2322" s="115">
        <v>45291</v>
      </c>
      <c r="G2322" s="114" t="s">
        <v>1354</v>
      </c>
      <c r="H2322" s="116">
        <v>13300000</v>
      </c>
      <c r="I2322" s="116">
        <v>13300000</v>
      </c>
      <c r="J2322" s="116">
        <v>800000</v>
      </c>
      <c r="K2322" s="116">
        <v>12500000</v>
      </c>
      <c r="L2322" s="116">
        <v>0</v>
      </c>
      <c r="M2322" s="116">
        <v>0</v>
      </c>
      <c r="N2322" s="116">
        <v>0</v>
      </c>
      <c r="O2322" s="116">
        <v>0</v>
      </c>
      <c r="P2322" s="116">
        <v>12500000</v>
      </c>
      <c r="Q2322" s="27" t="str">
        <f t="shared" si="480"/>
        <v>Registered</v>
      </c>
      <c r="R2322" s="94">
        <f t="shared" si="481"/>
        <v>1</v>
      </c>
      <c r="S2322" s="95"/>
      <c r="T2322" s="117">
        <f t="shared" si="478"/>
        <v>12500000</v>
      </c>
      <c r="U2322" s="117">
        <f t="shared" si="479"/>
        <v>0</v>
      </c>
    </row>
    <row r="2323" spans="1:21" x14ac:dyDescent="0.3">
      <c r="A2323" s="114">
        <v>37</v>
      </c>
      <c r="B2323" s="114" t="s">
        <v>391</v>
      </c>
      <c r="C2323" s="114" t="s">
        <v>68</v>
      </c>
      <c r="D2323" s="114" t="s">
        <v>1413</v>
      </c>
      <c r="E2323" s="114" t="s">
        <v>1412</v>
      </c>
      <c r="F2323" s="115">
        <v>45272</v>
      </c>
      <c r="G2323" s="114" t="s">
        <v>1354</v>
      </c>
      <c r="H2323" s="116">
        <v>11800000</v>
      </c>
      <c r="I2323" s="116">
        <v>11800000</v>
      </c>
      <c r="J2323" s="116">
        <v>800000</v>
      </c>
      <c r="K2323" s="116">
        <v>11000000</v>
      </c>
      <c r="L2323" s="116">
        <v>0</v>
      </c>
      <c r="M2323" s="116">
        <v>0</v>
      </c>
      <c r="N2323" s="116">
        <v>0</v>
      </c>
      <c r="O2323" s="116">
        <v>0</v>
      </c>
      <c r="P2323" s="116">
        <v>11000000</v>
      </c>
      <c r="Q2323" s="27" t="str">
        <f t="shared" si="480"/>
        <v>Registered</v>
      </c>
      <c r="R2323" s="94">
        <f t="shared" si="481"/>
        <v>1</v>
      </c>
      <c r="S2323" s="95"/>
      <c r="T2323" s="117">
        <f t="shared" si="478"/>
        <v>11000000</v>
      </c>
      <c r="U2323" s="117">
        <f t="shared" si="479"/>
        <v>0</v>
      </c>
    </row>
    <row r="2324" spans="1:21" x14ac:dyDescent="0.3">
      <c r="A2324" s="114">
        <v>38</v>
      </c>
      <c r="B2324" s="114" t="s">
        <v>391</v>
      </c>
      <c r="C2324" s="114" t="s">
        <v>68</v>
      </c>
      <c r="D2324" s="114" t="s">
        <v>1417</v>
      </c>
      <c r="E2324" s="114" t="s">
        <v>1418</v>
      </c>
      <c r="F2324" s="115">
        <v>45015</v>
      </c>
      <c r="G2324" s="114" t="s">
        <v>1419</v>
      </c>
      <c r="H2324" s="116">
        <v>12642000</v>
      </c>
      <c r="I2324" s="116">
        <v>12642000</v>
      </c>
      <c r="J2324" s="116">
        <v>2233406</v>
      </c>
      <c r="K2324" s="116">
        <v>10408594</v>
      </c>
      <c r="L2324" s="116">
        <v>0</v>
      </c>
      <c r="M2324" s="116">
        <v>0</v>
      </c>
      <c r="N2324" s="116">
        <v>0</v>
      </c>
      <c r="O2324" s="116">
        <v>0</v>
      </c>
      <c r="P2324" s="116">
        <v>10408594</v>
      </c>
      <c r="Q2324" s="27" t="str">
        <f t="shared" si="480"/>
        <v>Registered</v>
      </c>
      <c r="R2324" s="94">
        <f t="shared" si="481"/>
        <v>1</v>
      </c>
      <c r="S2324" s="95"/>
      <c r="T2324" s="117">
        <f t="shared" si="478"/>
        <v>10408594</v>
      </c>
      <c r="U2324" s="117">
        <f t="shared" si="479"/>
        <v>0</v>
      </c>
    </row>
    <row r="2325" spans="1:21" x14ac:dyDescent="0.3">
      <c r="A2325" s="114">
        <v>46</v>
      </c>
      <c r="B2325" s="114" t="s">
        <v>391</v>
      </c>
      <c r="C2325" s="114" t="s">
        <v>68</v>
      </c>
      <c r="D2325" s="114" t="s">
        <v>1447</v>
      </c>
      <c r="E2325" s="114" t="s">
        <v>1412</v>
      </c>
      <c r="F2325" s="115">
        <v>45291</v>
      </c>
      <c r="G2325" s="114" t="s">
        <v>1354</v>
      </c>
      <c r="H2325" s="116">
        <v>10000000</v>
      </c>
      <c r="I2325" s="116">
        <v>10000000</v>
      </c>
      <c r="J2325" s="116">
        <v>700000</v>
      </c>
      <c r="K2325" s="116">
        <v>9300000</v>
      </c>
      <c r="L2325" s="116">
        <v>0</v>
      </c>
      <c r="M2325" s="116">
        <v>0</v>
      </c>
      <c r="N2325" s="116">
        <v>0</v>
      </c>
      <c r="O2325" s="116">
        <v>0</v>
      </c>
      <c r="P2325" s="116">
        <v>9300000</v>
      </c>
      <c r="Q2325" s="27" t="str">
        <f t="shared" si="480"/>
        <v>Registered</v>
      </c>
      <c r="R2325" s="94">
        <f t="shared" si="481"/>
        <v>1</v>
      </c>
      <c r="S2325" s="95"/>
      <c r="T2325" s="117">
        <f t="shared" si="478"/>
        <v>9300000</v>
      </c>
      <c r="U2325" s="117">
        <f t="shared" si="479"/>
        <v>0</v>
      </c>
    </row>
    <row r="2326" spans="1:21" x14ac:dyDescent="0.3">
      <c r="A2326" s="114">
        <v>50</v>
      </c>
      <c r="B2326" s="114" t="s">
        <v>391</v>
      </c>
      <c r="C2326" s="114" t="s">
        <v>68</v>
      </c>
      <c r="D2326" s="114" t="s">
        <v>1451</v>
      </c>
      <c r="E2326" s="114" t="s">
        <v>1452</v>
      </c>
      <c r="F2326" s="115">
        <v>45558</v>
      </c>
      <c r="G2326" s="114" t="s">
        <v>1453</v>
      </c>
      <c r="H2326" s="116">
        <v>25000000</v>
      </c>
      <c r="I2326" s="116">
        <v>25000000</v>
      </c>
      <c r="J2326" s="116">
        <v>16000001</v>
      </c>
      <c r="K2326" s="116">
        <v>8999999</v>
      </c>
      <c r="L2326" s="116">
        <v>0</v>
      </c>
      <c r="M2326" s="116">
        <v>0</v>
      </c>
      <c r="N2326" s="116">
        <v>0</v>
      </c>
      <c r="O2326" s="116">
        <v>0</v>
      </c>
      <c r="P2326" s="116">
        <v>8999999</v>
      </c>
      <c r="Q2326" s="27" t="str">
        <f t="shared" si="480"/>
        <v>Registered</v>
      </c>
      <c r="R2326" s="94">
        <f t="shared" si="481"/>
        <v>1</v>
      </c>
      <c r="S2326" s="95"/>
      <c r="T2326" s="117">
        <f t="shared" si="478"/>
        <v>8999999</v>
      </c>
      <c r="U2326" s="117">
        <f t="shared" si="479"/>
        <v>0</v>
      </c>
    </row>
    <row r="2327" spans="1:21" x14ac:dyDescent="0.3">
      <c r="A2327" s="114">
        <v>57</v>
      </c>
      <c r="B2327" s="114" t="s">
        <v>391</v>
      </c>
      <c r="C2327" s="114" t="s">
        <v>68</v>
      </c>
      <c r="D2327" s="114" t="s">
        <v>1468</v>
      </c>
      <c r="E2327" s="114" t="s">
        <v>1412</v>
      </c>
      <c r="F2327" s="115">
        <v>45291</v>
      </c>
      <c r="G2327" s="114" t="s">
        <v>1354</v>
      </c>
      <c r="H2327" s="116">
        <v>9000000</v>
      </c>
      <c r="I2327" s="116">
        <v>9000000</v>
      </c>
      <c r="J2327" s="116">
        <v>700000</v>
      </c>
      <c r="K2327" s="116">
        <v>8300000</v>
      </c>
      <c r="L2327" s="116">
        <v>0</v>
      </c>
      <c r="M2327" s="116">
        <v>0</v>
      </c>
      <c r="N2327" s="116">
        <v>0</v>
      </c>
      <c r="O2327" s="116">
        <v>0</v>
      </c>
      <c r="P2327" s="116">
        <v>8300000</v>
      </c>
      <c r="Q2327" s="27" t="str">
        <f t="shared" si="480"/>
        <v>Registered</v>
      </c>
      <c r="R2327" s="94">
        <f t="shared" si="481"/>
        <v>1</v>
      </c>
      <c r="S2327" s="95"/>
      <c r="T2327" s="117">
        <f t="shared" si="478"/>
        <v>8300000</v>
      </c>
      <c r="U2327" s="117">
        <f t="shared" si="479"/>
        <v>0</v>
      </c>
    </row>
    <row r="2328" spans="1:21" x14ac:dyDescent="0.3">
      <c r="A2328" s="114">
        <v>83</v>
      </c>
      <c r="B2328" s="114" t="s">
        <v>391</v>
      </c>
      <c r="C2328" s="114" t="s">
        <v>68</v>
      </c>
      <c r="D2328" s="114" t="s">
        <v>1397</v>
      </c>
      <c r="E2328" s="114" t="s">
        <v>1382</v>
      </c>
      <c r="F2328" s="115">
        <v>45971</v>
      </c>
      <c r="G2328" s="114" t="s">
        <v>1383</v>
      </c>
      <c r="H2328" s="116">
        <v>43673000</v>
      </c>
      <c r="I2328" s="116">
        <v>43673000</v>
      </c>
      <c r="J2328" s="116">
        <v>38136730</v>
      </c>
      <c r="K2328" s="116">
        <v>5536270</v>
      </c>
      <c r="L2328" s="116">
        <v>0</v>
      </c>
      <c r="M2328" s="116">
        <v>0</v>
      </c>
      <c r="N2328" s="116">
        <v>0</v>
      </c>
      <c r="O2328" s="116">
        <v>0</v>
      </c>
      <c r="P2328" s="116">
        <v>5536270</v>
      </c>
      <c r="Q2328" s="27" t="str">
        <f t="shared" si="480"/>
        <v>Registered</v>
      </c>
      <c r="R2328" s="94">
        <f t="shared" si="481"/>
        <v>1</v>
      </c>
      <c r="S2328" s="95"/>
      <c r="T2328" s="117">
        <f t="shared" si="478"/>
        <v>5536270</v>
      </c>
      <c r="U2328" s="117">
        <f t="shared" si="479"/>
        <v>0</v>
      </c>
    </row>
    <row r="2329" spans="1:21" x14ac:dyDescent="0.3">
      <c r="A2329" s="114">
        <v>86</v>
      </c>
      <c r="B2329" s="114" t="s">
        <v>391</v>
      </c>
      <c r="C2329" s="114" t="s">
        <v>68</v>
      </c>
      <c r="D2329" s="114" t="s">
        <v>1589</v>
      </c>
      <c r="E2329" s="114" t="s">
        <v>1590</v>
      </c>
      <c r="F2329" s="115">
        <v>44285</v>
      </c>
      <c r="G2329" s="114" t="s">
        <v>1591</v>
      </c>
      <c r="H2329" s="116">
        <v>6000000</v>
      </c>
      <c r="I2329" s="116">
        <v>6000000</v>
      </c>
      <c r="J2329" s="116">
        <v>835000</v>
      </c>
      <c r="K2329" s="116">
        <v>5165000</v>
      </c>
      <c r="L2329" s="116">
        <v>0</v>
      </c>
      <c r="M2329" s="116">
        <v>0</v>
      </c>
      <c r="N2329" s="116">
        <v>0</v>
      </c>
      <c r="O2329" s="116">
        <v>0</v>
      </c>
      <c r="P2329" s="116">
        <v>5165000</v>
      </c>
      <c r="Q2329" s="27" t="str">
        <f t="shared" si="480"/>
        <v>Registered</v>
      </c>
      <c r="R2329" s="94">
        <f t="shared" si="481"/>
        <v>1</v>
      </c>
      <c r="S2329" s="95"/>
      <c r="T2329" s="117">
        <f t="shared" si="478"/>
        <v>5165000</v>
      </c>
      <c r="U2329" s="117">
        <f t="shared" si="479"/>
        <v>0</v>
      </c>
    </row>
    <row r="2330" spans="1:21" x14ac:dyDescent="0.3">
      <c r="A2330" s="114">
        <v>99</v>
      </c>
      <c r="B2330" s="114" t="s">
        <v>391</v>
      </c>
      <c r="C2330" s="114" t="s">
        <v>68</v>
      </c>
      <c r="D2330" s="114" t="s">
        <v>1624</v>
      </c>
      <c r="E2330" s="114" t="s">
        <v>1625</v>
      </c>
      <c r="F2330" s="115">
        <v>44104</v>
      </c>
      <c r="G2330" s="114" t="s">
        <v>1626</v>
      </c>
      <c r="H2330" s="116">
        <v>9220000</v>
      </c>
      <c r="I2330" s="116">
        <v>9220000</v>
      </c>
      <c r="J2330" s="116">
        <v>4426000</v>
      </c>
      <c r="K2330" s="116">
        <v>4794000</v>
      </c>
      <c r="L2330" s="116">
        <v>0</v>
      </c>
      <c r="M2330" s="116">
        <v>0</v>
      </c>
      <c r="N2330" s="116">
        <v>0</v>
      </c>
      <c r="O2330" s="116">
        <v>0</v>
      </c>
      <c r="P2330" s="116">
        <v>4794000</v>
      </c>
      <c r="Q2330" s="27" t="str">
        <f t="shared" si="480"/>
        <v>Registered</v>
      </c>
      <c r="R2330" s="94">
        <f t="shared" si="481"/>
        <v>1</v>
      </c>
      <c r="S2330" s="95"/>
      <c r="T2330" s="117">
        <f t="shared" si="478"/>
        <v>4794000</v>
      </c>
      <c r="U2330" s="117">
        <f t="shared" si="479"/>
        <v>0</v>
      </c>
    </row>
    <row r="2331" spans="1:21" x14ac:dyDescent="0.3">
      <c r="A2331" s="114">
        <v>100</v>
      </c>
      <c r="B2331" s="114" t="s">
        <v>391</v>
      </c>
      <c r="C2331" s="114" t="s">
        <v>68</v>
      </c>
      <c r="D2331" s="114" t="s">
        <v>1627</v>
      </c>
      <c r="E2331" s="114" t="s">
        <v>1628</v>
      </c>
      <c r="F2331" s="115">
        <v>45077</v>
      </c>
      <c r="G2331" s="114" t="s">
        <v>1629</v>
      </c>
      <c r="H2331" s="116">
        <v>12500000</v>
      </c>
      <c r="I2331" s="116">
        <v>12500000</v>
      </c>
      <c r="J2331" s="116">
        <v>7720000</v>
      </c>
      <c r="K2331" s="116">
        <v>4780000</v>
      </c>
      <c r="L2331" s="116">
        <v>0</v>
      </c>
      <c r="M2331" s="116">
        <v>0</v>
      </c>
      <c r="N2331" s="116">
        <v>0</v>
      </c>
      <c r="O2331" s="116">
        <v>0</v>
      </c>
      <c r="P2331" s="116">
        <v>4780000</v>
      </c>
      <c r="Q2331" s="27" t="str">
        <f t="shared" si="480"/>
        <v>Registered</v>
      </c>
      <c r="R2331" s="94">
        <f t="shared" si="481"/>
        <v>1</v>
      </c>
      <c r="S2331" s="95"/>
      <c r="T2331" s="117">
        <f t="shared" si="478"/>
        <v>4780000</v>
      </c>
      <c r="U2331" s="117">
        <f t="shared" si="479"/>
        <v>0</v>
      </c>
    </row>
    <row r="2332" spans="1:21" x14ac:dyDescent="0.3">
      <c r="A2332" s="114">
        <v>105</v>
      </c>
      <c r="B2332" s="114" t="s">
        <v>391</v>
      </c>
      <c r="C2332" s="114" t="s">
        <v>68</v>
      </c>
      <c r="D2332" s="114" t="s">
        <v>1643</v>
      </c>
      <c r="E2332" s="114" t="s">
        <v>1644</v>
      </c>
      <c r="F2332" s="115">
        <v>44042</v>
      </c>
      <c r="G2332" s="114" t="s">
        <v>1645</v>
      </c>
      <c r="H2332" s="116">
        <v>6700000</v>
      </c>
      <c r="I2332" s="116">
        <v>6700000</v>
      </c>
      <c r="J2332" s="116">
        <v>2100000</v>
      </c>
      <c r="K2332" s="116">
        <v>4600000</v>
      </c>
      <c r="L2332" s="116">
        <v>0</v>
      </c>
      <c r="M2332" s="116">
        <v>0</v>
      </c>
      <c r="N2332" s="116">
        <v>0</v>
      </c>
      <c r="O2332" s="116">
        <v>0</v>
      </c>
      <c r="P2332" s="116">
        <v>4600000</v>
      </c>
      <c r="Q2332" s="27" t="str">
        <f t="shared" si="480"/>
        <v>Registered</v>
      </c>
      <c r="R2332" s="94">
        <f t="shared" si="481"/>
        <v>1</v>
      </c>
      <c r="S2332" s="95"/>
      <c r="T2332" s="117">
        <f t="shared" si="478"/>
        <v>4600000</v>
      </c>
      <c r="U2332" s="117">
        <f t="shared" si="479"/>
        <v>0</v>
      </c>
    </row>
    <row r="2333" spans="1:21" x14ac:dyDescent="0.3">
      <c r="A2333" s="114">
        <v>113</v>
      </c>
      <c r="B2333" s="114" t="s">
        <v>391</v>
      </c>
      <c r="C2333" s="114" t="s">
        <v>68</v>
      </c>
      <c r="D2333" s="114" t="s">
        <v>1669</v>
      </c>
      <c r="E2333" s="114" t="s">
        <v>1670</v>
      </c>
      <c r="F2333" s="115">
        <v>44648</v>
      </c>
      <c r="G2333" s="114" t="s">
        <v>1671</v>
      </c>
      <c r="H2333" s="116">
        <v>7000000</v>
      </c>
      <c r="I2333" s="116">
        <v>7000000</v>
      </c>
      <c r="J2333" s="116">
        <v>2700000</v>
      </c>
      <c r="K2333" s="116">
        <v>4300000</v>
      </c>
      <c r="L2333" s="116">
        <v>0</v>
      </c>
      <c r="M2333" s="116">
        <v>0</v>
      </c>
      <c r="N2333" s="116">
        <v>0</v>
      </c>
      <c r="O2333" s="116">
        <v>0</v>
      </c>
      <c r="P2333" s="116">
        <v>4300000</v>
      </c>
      <c r="Q2333" s="27" t="str">
        <f t="shared" si="480"/>
        <v>Registered</v>
      </c>
      <c r="R2333" s="94">
        <f t="shared" si="481"/>
        <v>1</v>
      </c>
      <c r="S2333" s="95"/>
      <c r="T2333" s="117">
        <f t="shared" si="478"/>
        <v>4300000</v>
      </c>
      <c r="U2333" s="117">
        <f t="shared" si="479"/>
        <v>0</v>
      </c>
    </row>
    <row r="2334" spans="1:21" x14ac:dyDescent="0.3">
      <c r="A2334" s="114">
        <v>122</v>
      </c>
      <c r="B2334" s="114" t="s">
        <v>391</v>
      </c>
      <c r="C2334" s="114" t="s">
        <v>68</v>
      </c>
      <c r="D2334" s="114" t="s">
        <v>1707</v>
      </c>
      <c r="E2334" s="114" t="s">
        <v>1708</v>
      </c>
      <c r="F2334" s="115">
        <v>45590</v>
      </c>
      <c r="G2334" s="114" t="s">
        <v>1709</v>
      </c>
      <c r="H2334" s="116">
        <v>36100000</v>
      </c>
      <c r="I2334" s="116">
        <v>36100000</v>
      </c>
      <c r="J2334" s="116">
        <v>32069000</v>
      </c>
      <c r="K2334" s="116">
        <v>4031000</v>
      </c>
      <c r="L2334" s="116">
        <v>0</v>
      </c>
      <c r="M2334" s="116">
        <v>0</v>
      </c>
      <c r="N2334" s="116">
        <v>0</v>
      </c>
      <c r="O2334" s="116">
        <v>0</v>
      </c>
      <c r="P2334" s="116">
        <v>4031000</v>
      </c>
      <c r="Q2334" s="27" t="str">
        <f t="shared" si="480"/>
        <v>Registered</v>
      </c>
      <c r="R2334" s="94">
        <f t="shared" si="481"/>
        <v>1</v>
      </c>
      <c r="S2334" s="95"/>
      <c r="T2334" s="117">
        <f t="shared" si="478"/>
        <v>4031000</v>
      </c>
      <c r="U2334" s="117">
        <f t="shared" si="479"/>
        <v>0</v>
      </c>
    </row>
    <row r="2335" spans="1:21" x14ac:dyDescent="0.3">
      <c r="A2335" s="114">
        <v>127</v>
      </c>
      <c r="B2335" s="114" t="s">
        <v>391</v>
      </c>
      <c r="C2335" s="114" t="s">
        <v>68</v>
      </c>
      <c r="D2335" s="114" t="s">
        <v>1717</v>
      </c>
      <c r="E2335" s="114" t="s">
        <v>1442</v>
      </c>
      <c r="F2335" s="115">
        <v>45716</v>
      </c>
      <c r="G2335" s="114" t="s">
        <v>1718</v>
      </c>
      <c r="H2335" s="116">
        <v>88900001</v>
      </c>
      <c r="I2335" s="116">
        <v>88900001</v>
      </c>
      <c r="J2335" s="116">
        <v>85000000</v>
      </c>
      <c r="K2335" s="116">
        <v>3900001</v>
      </c>
      <c r="L2335" s="116">
        <v>0</v>
      </c>
      <c r="M2335" s="116">
        <v>0</v>
      </c>
      <c r="N2335" s="116">
        <v>0</v>
      </c>
      <c r="O2335" s="116">
        <v>0</v>
      </c>
      <c r="P2335" s="116">
        <v>3900001</v>
      </c>
      <c r="Q2335" s="27" t="str">
        <f t="shared" si="480"/>
        <v>Registered</v>
      </c>
      <c r="R2335" s="94">
        <f t="shared" si="481"/>
        <v>1</v>
      </c>
      <c r="S2335" s="95"/>
      <c r="T2335" s="117">
        <f t="shared" si="478"/>
        <v>3900001</v>
      </c>
      <c r="U2335" s="117">
        <f t="shared" si="479"/>
        <v>0</v>
      </c>
    </row>
    <row r="2336" spans="1:21" x14ac:dyDescent="0.3">
      <c r="A2336" s="114">
        <v>136</v>
      </c>
      <c r="B2336" s="114" t="s">
        <v>391</v>
      </c>
      <c r="C2336" s="114" t="s">
        <v>68</v>
      </c>
      <c r="D2336" s="114" t="s">
        <v>1756</v>
      </c>
      <c r="E2336" s="114" t="s">
        <v>1757</v>
      </c>
      <c r="F2336" s="115">
        <v>45548</v>
      </c>
      <c r="G2336" s="114" t="s">
        <v>1758</v>
      </c>
      <c r="H2336" s="116">
        <v>24800000</v>
      </c>
      <c r="I2336" s="116">
        <v>24800000</v>
      </c>
      <c r="J2336" s="116">
        <v>21226001</v>
      </c>
      <c r="K2336" s="116">
        <v>3573999</v>
      </c>
      <c r="L2336" s="116">
        <v>0</v>
      </c>
      <c r="M2336" s="116">
        <v>0</v>
      </c>
      <c r="N2336" s="116">
        <v>0</v>
      </c>
      <c r="O2336" s="116">
        <v>0</v>
      </c>
      <c r="P2336" s="116">
        <v>3573999</v>
      </c>
      <c r="Q2336" s="27" t="str">
        <f t="shared" si="480"/>
        <v>Registered</v>
      </c>
      <c r="R2336" s="94">
        <f t="shared" si="481"/>
        <v>1</v>
      </c>
      <c r="S2336" s="95"/>
      <c r="T2336" s="117">
        <f t="shared" si="478"/>
        <v>3573999</v>
      </c>
      <c r="U2336" s="117">
        <f t="shared" si="479"/>
        <v>0</v>
      </c>
    </row>
    <row r="2337" spans="1:21" x14ac:dyDescent="0.3">
      <c r="A2337" s="114">
        <v>138</v>
      </c>
      <c r="B2337" s="114" t="s">
        <v>391</v>
      </c>
      <c r="C2337" s="114" t="s">
        <v>68</v>
      </c>
      <c r="D2337" s="114" t="s">
        <v>1381</v>
      </c>
      <c r="E2337" s="114" t="s">
        <v>1382</v>
      </c>
      <c r="F2337" s="115">
        <v>45971</v>
      </c>
      <c r="G2337" s="114" t="s">
        <v>1383</v>
      </c>
      <c r="H2337" s="116">
        <v>60396000</v>
      </c>
      <c r="I2337" s="116">
        <v>60396000</v>
      </c>
      <c r="J2337" s="116">
        <v>56863270</v>
      </c>
      <c r="K2337" s="116">
        <v>3532730</v>
      </c>
      <c r="L2337" s="116">
        <v>0</v>
      </c>
      <c r="M2337" s="116">
        <v>0</v>
      </c>
      <c r="N2337" s="116">
        <v>0</v>
      </c>
      <c r="O2337" s="116">
        <v>0</v>
      </c>
      <c r="P2337" s="116">
        <v>3532730</v>
      </c>
      <c r="Q2337" s="27" t="str">
        <f t="shared" si="480"/>
        <v>Registered</v>
      </c>
      <c r="R2337" s="94">
        <f t="shared" si="481"/>
        <v>1</v>
      </c>
      <c r="S2337" s="95"/>
      <c r="T2337" s="117">
        <f t="shared" si="478"/>
        <v>3532730</v>
      </c>
      <c r="U2337" s="117">
        <f t="shared" si="479"/>
        <v>0</v>
      </c>
    </row>
    <row r="2338" spans="1:21" x14ac:dyDescent="0.3">
      <c r="A2338" s="114">
        <v>146</v>
      </c>
      <c r="B2338" s="114" t="s">
        <v>391</v>
      </c>
      <c r="C2338" s="114" t="s">
        <v>68</v>
      </c>
      <c r="D2338" s="114" t="s">
        <v>1802</v>
      </c>
      <c r="E2338" s="114" t="s">
        <v>1803</v>
      </c>
      <c r="F2338" s="115">
        <v>44845</v>
      </c>
      <c r="G2338" s="114" t="s">
        <v>1804</v>
      </c>
      <c r="H2338" s="116">
        <v>10123000</v>
      </c>
      <c r="I2338" s="116">
        <v>10123000</v>
      </c>
      <c r="J2338" s="116">
        <v>6700000</v>
      </c>
      <c r="K2338" s="116">
        <v>3423000</v>
      </c>
      <c r="L2338" s="116">
        <v>0</v>
      </c>
      <c r="M2338" s="116">
        <v>0</v>
      </c>
      <c r="N2338" s="116">
        <v>0</v>
      </c>
      <c r="O2338" s="116">
        <v>0</v>
      </c>
      <c r="P2338" s="116">
        <v>3423000</v>
      </c>
      <c r="Q2338" s="27" t="str">
        <f t="shared" si="480"/>
        <v>Registered</v>
      </c>
      <c r="R2338" s="94">
        <f t="shared" si="481"/>
        <v>1</v>
      </c>
      <c r="S2338" s="95"/>
      <c r="T2338" s="117">
        <f t="shared" si="478"/>
        <v>3423000</v>
      </c>
      <c r="U2338" s="117">
        <f t="shared" si="479"/>
        <v>0</v>
      </c>
    </row>
    <row r="2339" spans="1:21" x14ac:dyDescent="0.3">
      <c r="A2339" s="114">
        <v>167</v>
      </c>
      <c r="B2339" s="114" t="s">
        <v>391</v>
      </c>
      <c r="C2339" s="114" t="s">
        <v>68</v>
      </c>
      <c r="D2339" s="114" t="s">
        <v>1840</v>
      </c>
      <c r="E2339" s="114" t="s">
        <v>1841</v>
      </c>
      <c r="F2339" s="115">
        <v>44089</v>
      </c>
      <c r="G2339" s="114" t="s">
        <v>1842</v>
      </c>
      <c r="H2339" s="116">
        <v>7818000</v>
      </c>
      <c r="I2339" s="116">
        <v>7818000</v>
      </c>
      <c r="J2339" s="116">
        <v>4600000</v>
      </c>
      <c r="K2339" s="116">
        <v>3218000</v>
      </c>
      <c r="L2339" s="116">
        <v>0</v>
      </c>
      <c r="M2339" s="116">
        <v>0</v>
      </c>
      <c r="N2339" s="116">
        <v>0</v>
      </c>
      <c r="O2339" s="116">
        <v>0</v>
      </c>
      <c r="P2339" s="116">
        <v>3218000</v>
      </c>
      <c r="Q2339" s="27" t="str">
        <f t="shared" si="480"/>
        <v>Registered</v>
      </c>
      <c r="R2339" s="94">
        <f t="shared" si="481"/>
        <v>1</v>
      </c>
      <c r="S2339" s="95"/>
      <c r="T2339" s="117">
        <f t="shared" si="478"/>
        <v>3218000</v>
      </c>
      <c r="U2339" s="117">
        <f t="shared" si="479"/>
        <v>0</v>
      </c>
    </row>
    <row r="2340" spans="1:21" x14ac:dyDescent="0.3">
      <c r="A2340" s="114">
        <v>174</v>
      </c>
      <c r="B2340" s="114" t="s">
        <v>391</v>
      </c>
      <c r="C2340" s="114" t="s">
        <v>68</v>
      </c>
      <c r="D2340" s="114" t="s">
        <v>1862</v>
      </c>
      <c r="E2340" s="114" t="s">
        <v>1863</v>
      </c>
      <c r="F2340" s="115">
        <v>44104</v>
      </c>
      <c r="G2340" s="114" t="s">
        <v>1864</v>
      </c>
      <c r="H2340" s="116">
        <v>6500000</v>
      </c>
      <c r="I2340" s="116">
        <v>6500000</v>
      </c>
      <c r="J2340" s="116">
        <v>3500000</v>
      </c>
      <c r="K2340" s="116">
        <v>3000000</v>
      </c>
      <c r="L2340" s="116">
        <v>0</v>
      </c>
      <c r="M2340" s="116">
        <v>0</v>
      </c>
      <c r="N2340" s="116">
        <v>0</v>
      </c>
      <c r="O2340" s="116">
        <v>0</v>
      </c>
      <c r="P2340" s="116">
        <v>3000000</v>
      </c>
      <c r="Q2340" s="27" t="str">
        <f t="shared" si="480"/>
        <v>Registered</v>
      </c>
      <c r="R2340" s="94">
        <f t="shared" si="481"/>
        <v>1</v>
      </c>
      <c r="S2340" s="95"/>
      <c r="T2340" s="117">
        <f t="shared" si="478"/>
        <v>3000000</v>
      </c>
      <c r="U2340" s="117">
        <f t="shared" si="479"/>
        <v>0</v>
      </c>
    </row>
    <row r="2341" spans="1:21" x14ac:dyDescent="0.3">
      <c r="A2341" s="114">
        <v>175</v>
      </c>
      <c r="B2341" s="114" t="s">
        <v>391</v>
      </c>
      <c r="C2341" s="114" t="s">
        <v>68</v>
      </c>
      <c r="D2341" s="114" t="s">
        <v>1868</v>
      </c>
      <c r="E2341" s="114" t="s">
        <v>1869</v>
      </c>
      <c r="F2341" s="115">
        <v>44140</v>
      </c>
      <c r="G2341" s="114" t="s">
        <v>1870</v>
      </c>
      <c r="H2341" s="116">
        <v>7200000</v>
      </c>
      <c r="I2341" s="116">
        <v>7200000</v>
      </c>
      <c r="J2341" s="116">
        <v>4210714</v>
      </c>
      <c r="K2341" s="116">
        <v>2989286</v>
      </c>
      <c r="L2341" s="116">
        <v>0</v>
      </c>
      <c r="M2341" s="116">
        <v>0</v>
      </c>
      <c r="N2341" s="116">
        <v>0</v>
      </c>
      <c r="O2341" s="116">
        <v>0</v>
      </c>
      <c r="P2341" s="116">
        <v>2989286</v>
      </c>
      <c r="Q2341" s="27" t="str">
        <f t="shared" si="480"/>
        <v>Registered</v>
      </c>
      <c r="R2341" s="94">
        <f t="shared" si="481"/>
        <v>1</v>
      </c>
      <c r="S2341" s="95"/>
      <c r="T2341" s="117">
        <f t="shared" si="478"/>
        <v>2989286</v>
      </c>
      <c r="U2341" s="117">
        <f t="shared" si="479"/>
        <v>0</v>
      </c>
    </row>
    <row r="2342" spans="1:21" x14ac:dyDescent="0.3">
      <c r="A2342" s="114">
        <v>182</v>
      </c>
      <c r="B2342" s="114" t="s">
        <v>391</v>
      </c>
      <c r="C2342" s="114" t="s">
        <v>68</v>
      </c>
      <c r="D2342" s="114" t="s">
        <v>1890</v>
      </c>
      <c r="E2342" s="114" t="s">
        <v>1891</v>
      </c>
      <c r="F2342" s="115">
        <v>44092</v>
      </c>
      <c r="G2342" s="114" t="s">
        <v>1892</v>
      </c>
      <c r="H2342" s="116">
        <v>6720000</v>
      </c>
      <c r="I2342" s="116">
        <v>6720000</v>
      </c>
      <c r="J2342" s="116">
        <v>3830400</v>
      </c>
      <c r="K2342" s="116">
        <v>2889600</v>
      </c>
      <c r="L2342" s="116">
        <v>0</v>
      </c>
      <c r="M2342" s="116">
        <v>0</v>
      </c>
      <c r="N2342" s="116">
        <v>0</v>
      </c>
      <c r="O2342" s="116">
        <v>0</v>
      </c>
      <c r="P2342" s="116">
        <v>2889600</v>
      </c>
      <c r="Q2342" s="27" t="str">
        <f t="shared" si="480"/>
        <v>Registered</v>
      </c>
      <c r="R2342" s="94">
        <f t="shared" si="481"/>
        <v>1</v>
      </c>
      <c r="S2342" s="95"/>
      <c r="T2342" s="117">
        <f t="shared" si="478"/>
        <v>2889600</v>
      </c>
      <c r="U2342" s="117">
        <f t="shared" si="479"/>
        <v>0</v>
      </c>
    </row>
    <row r="2343" spans="1:21" x14ac:dyDescent="0.3">
      <c r="A2343" s="114">
        <v>192</v>
      </c>
      <c r="B2343" s="114" t="s">
        <v>391</v>
      </c>
      <c r="C2343" s="114" t="s">
        <v>68</v>
      </c>
      <c r="D2343" s="114" t="s">
        <v>1910</v>
      </c>
      <c r="E2343" s="114" t="s">
        <v>1547</v>
      </c>
      <c r="F2343" s="115">
        <v>44173</v>
      </c>
      <c r="G2343" s="114" t="s">
        <v>1911</v>
      </c>
      <c r="H2343" s="116">
        <v>11000000</v>
      </c>
      <c r="I2343" s="116">
        <v>11000000</v>
      </c>
      <c r="J2343" s="116">
        <v>8250000</v>
      </c>
      <c r="K2343" s="116">
        <v>2750000</v>
      </c>
      <c r="L2343" s="116">
        <v>0</v>
      </c>
      <c r="M2343" s="116">
        <v>0</v>
      </c>
      <c r="N2343" s="116">
        <v>0</v>
      </c>
      <c r="O2343" s="116">
        <v>0</v>
      </c>
      <c r="P2343" s="116">
        <v>2750000</v>
      </c>
      <c r="Q2343" s="27" t="str">
        <f t="shared" si="480"/>
        <v>Registered</v>
      </c>
      <c r="R2343" s="94">
        <f t="shared" si="481"/>
        <v>1</v>
      </c>
      <c r="S2343" s="95"/>
      <c r="T2343" s="117">
        <f t="shared" si="478"/>
        <v>2750000</v>
      </c>
      <c r="U2343" s="117">
        <f t="shared" si="479"/>
        <v>0</v>
      </c>
    </row>
    <row r="2344" spans="1:21" x14ac:dyDescent="0.3">
      <c r="A2344" s="114">
        <v>193</v>
      </c>
      <c r="B2344" s="114" t="s">
        <v>391</v>
      </c>
      <c r="C2344" s="114" t="s">
        <v>68</v>
      </c>
      <c r="D2344" s="114" t="s">
        <v>1922</v>
      </c>
      <c r="E2344" s="114" t="s">
        <v>1923</v>
      </c>
      <c r="F2344" s="115">
        <v>44545</v>
      </c>
      <c r="G2344" s="114" t="s">
        <v>1924</v>
      </c>
      <c r="H2344" s="116">
        <v>6250000</v>
      </c>
      <c r="I2344" s="116">
        <v>6250000</v>
      </c>
      <c r="J2344" s="116">
        <v>3550000</v>
      </c>
      <c r="K2344" s="116">
        <v>2700000</v>
      </c>
      <c r="L2344" s="116">
        <v>0</v>
      </c>
      <c r="M2344" s="116">
        <v>0</v>
      </c>
      <c r="N2344" s="116">
        <v>0</v>
      </c>
      <c r="O2344" s="116">
        <v>0</v>
      </c>
      <c r="P2344" s="116">
        <v>2700000</v>
      </c>
      <c r="Q2344" s="27" t="str">
        <f t="shared" si="480"/>
        <v>Registered</v>
      </c>
      <c r="R2344" s="94">
        <f t="shared" si="481"/>
        <v>1</v>
      </c>
      <c r="S2344" s="95"/>
      <c r="T2344" s="117">
        <f t="shared" si="478"/>
        <v>2700000</v>
      </c>
      <c r="U2344" s="117">
        <f t="shared" si="479"/>
        <v>0</v>
      </c>
    </row>
    <row r="2345" spans="1:21" x14ac:dyDescent="0.3">
      <c r="A2345" s="114">
        <v>196</v>
      </c>
      <c r="B2345" s="114" t="s">
        <v>391</v>
      </c>
      <c r="C2345" s="114" t="s">
        <v>68</v>
      </c>
      <c r="D2345" s="114" t="s">
        <v>1935</v>
      </c>
      <c r="E2345" s="114" t="s">
        <v>1936</v>
      </c>
      <c r="F2345" s="115">
        <v>44142</v>
      </c>
      <c r="G2345" s="114" t="s">
        <v>1691</v>
      </c>
      <c r="H2345" s="116">
        <v>9740000</v>
      </c>
      <c r="I2345" s="116">
        <v>9740000</v>
      </c>
      <c r="J2345" s="116">
        <v>7051000</v>
      </c>
      <c r="K2345" s="116">
        <v>2689000</v>
      </c>
      <c r="L2345" s="116">
        <v>0</v>
      </c>
      <c r="M2345" s="116">
        <v>0</v>
      </c>
      <c r="N2345" s="116">
        <v>0</v>
      </c>
      <c r="O2345" s="116">
        <v>0</v>
      </c>
      <c r="P2345" s="116">
        <v>2689000</v>
      </c>
      <c r="Q2345" s="27" t="str">
        <f t="shared" si="480"/>
        <v>Registered</v>
      </c>
      <c r="R2345" s="94">
        <f t="shared" si="481"/>
        <v>1</v>
      </c>
      <c r="S2345" s="95"/>
      <c r="T2345" s="117">
        <f t="shared" si="478"/>
        <v>2689000</v>
      </c>
      <c r="U2345" s="117">
        <f t="shared" si="479"/>
        <v>0</v>
      </c>
    </row>
    <row r="2346" spans="1:21" x14ac:dyDescent="0.3">
      <c r="A2346" s="114">
        <v>210</v>
      </c>
      <c r="B2346" s="114" t="s">
        <v>391</v>
      </c>
      <c r="C2346" s="114" t="s">
        <v>68</v>
      </c>
      <c r="D2346" s="114" t="s">
        <v>1969</v>
      </c>
      <c r="E2346" s="114" t="s">
        <v>1970</v>
      </c>
      <c r="F2346" s="115">
        <v>44278</v>
      </c>
      <c r="G2346" s="114" t="s">
        <v>1971</v>
      </c>
      <c r="H2346" s="116">
        <v>6400000</v>
      </c>
      <c r="I2346" s="116">
        <v>6400000</v>
      </c>
      <c r="J2346" s="116">
        <v>3875000</v>
      </c>
      <c r="K2346" s="116">
        <v>2525000</v>
      </c>
      <c r="L2346" s="116">
        <v>0</v>
      </c>
      <c r="M2346" s="116">
        <v>0</v>
      </c>
      <c r="N2346" s="116">
        <v>0</v>
      </c>
      <c r="O2346" s="116">
        <v>0</v>
      </c>
      <c r="P2346" s="116">
        <v>2525000</v>
      </c>
      <c r="Q2346" s="27" t="str">
        <f t="shared" si="480"/>
        <v>Registered</v>
      </c>
      <c r="R2346" s="94">
        <f t="shared" si="481"/>
        <v>1</v>
      </c>
      <c r="S2346" s="95"/>
      <c r="T2346" s="117">
        <f t="shared" si="478"/>
        <v>2525000</v>
      </c>
      <c r="U2346" s="117">
        <f t="shared" si="479"/>
        <v>0</v>
      </c>
    </row>
    <row r="2347" spans="1:21" x14ac:dyDescent="0.3">
      <c r="A2347" s="114">
        <v>214</v>
      </c>
      <c r="B2347" s="114" t="s">
        <v>391</v>
      </c>
      <c r="C2347" s="114" t="s">
        <v>68</v>
      </c>
      <c r="D2347" s="114" t="s">
        <v>1984</v>
      </c>
      <c r="E2347" s="114" t="s">
        <v>1985</v>
      </c>
      <c r="F2347" s="115">
        <v>44042</v>
      </c>
      <c r="G2347" s="114" t="s">
        <v>1645</v>
      </c>
      <c r="H2347" s="116">
        <v>6700000</v>
      </c>
      <c r="I2347" s="116">
        <v>6700000</v>
      </c>
      <c r="J2347" s="116">
        <v>4200000</v>
      </c>
      <c r="K2347" s="116">
        <v>2500000</v>
      </c>
      <c r="L2347" s="116">
        <v>0</v>
      </c>
      <c r="M2347" s="116">
        <v>0</v>
      </c>
      <c r="N2347" s="116">
        <v>0</v>
      </c>
      <c r="O2347" s="116">
        <v>0</v>
      </c>
      <c r="P2347" s="116">
        <v>2500000</v>
      </c>
      <c r="Q2347" s="27" t="str">
        <f t="shared" si="480"/>
        <v>Registered</v>
      </c>
      <c r="R2347" s="94">
        <f t="shared" si="481"/>
        <v>1</v>
      </c>
      <c r="S2347" s="95"/>
      <c r="T2347" s="117">
        <f t="shared" si="478"/>
        <v>2500000</v>
      </c>
      <c r="U2347" s="117">
        <f t="shared" si="479"/>
        <v>0</v>
      </c>
    </row>
    <row r="2348" spans="1:21" x14ac:dyDescent="0.3">
      <c r="A2348" s="114">
        <v>223</v>
      </c>
      <c r="B2348" s="114" t="s">
        <v>391</v>
      </c>
      <c r="C2348" s="114" t="s">
        <v>68</v>
      </c>
      <c r="D2348" s="114" t="s">
        <v>2014</v>
      </c>
      <c r="E2348" s="114" t="s">
        <v>2015</v>
      </c>
      <c r="F2348" s="115">
        <v>44767</v>
      </c>
      <c r="G2348" s="114" t="s">
        <v>2016</v>
      </c>
      <c r="H2348" s="116">
        <v>8450000</v>
      </c>
      <c r="I2348" s="116">
        <v>8450000</v>
      </c>
      <c r="J2348" s="116">
        <v>6093239</v>
      </c>
      <c r="K2348" s="116">
        <v>2356761</v>
      </c>
      <c r="L2348" s="116">
        <v>0</v>
      </c>
      <c r="M2348" s="116">
        <v>0</v>
      </c>
      <c r="N2348" s="116">
        <v>0</v>
      </c>
      <c r="O2348" s="116">
        <v>0</v>
      </c>
      <c r="P2348" s="116">
        <v>2356761</v>
      </c>
      <c r="Q2348" s="27" t="str">
        <f t="shared" si="480"/>
        <v>Registered</v>
      </c>
      <c r="R2348" s="94">
        <f t="shared" si="481"/>
        <v>1</v>
      </c>
      <c r="S2348" s="95"/>
      <c r="T2348" s="117">
        <f t="shared" si="478"/>
        <v>2356761</v>
      </c>
      <c r="U2348" s="117">
        <f t="shared" si="479"/>
        <v>0</v>
      </c>
    </row>
    <row r="2349" spans="1:21" x14ac:dyDescent="0.3">
      <c r="A2349" s="114">
        <v>244</v>
      </c>
      <c r="B2349" s="114" t="s">
        <v>391</v>
      </c>
      <c r="C2349" s="114" t="s">
        <v>68</v>
      </c>
      <c r="D2349" s="114" t="s">
        <v>2055</v>
      </c>
      <c r="E2349" s="114" t="s">
        <v>2056</v>
      </c>
      <c r="F2349" s="115">
        <v>44165</v>
      </c>
      <c r="G2349" s="114" t="s">
        <v>2057</v>
      </c>
      <c r="H2349" s="116">
        <v>7000000</v>
      </c>
      <c r="I2349" s="116">
        <v>7000000</v>
      </c>
      <c r="J2349" s="116">
        <v>4870000</v>
      </c>
      <c r="K2349" s="116">
        <v>2130000</v>
      </c>
      <c r="L2349" s="116">
        <v>0</v>
      </c>
      <c r="M2349" s="116">
        <v>0</v>
      </c>
      <c r="N2349" s="116">
        <v>0</v>
      </c>
      <c r="O2349" s="116">
        <v>0</v>
      </c>
      <c r="P2349" s="116">
        <v>2130000</v>
      </c>
      <c r="Q2349" s="27" t="str">
        <f t="shared" si="480"/>
        <v>Registered</v>
      </c>
      <c r="R2349" s="94">
        <f t="shared" si="481"/>
        <v>1</v>
      </c>
      <c r="S2349" s="95"/>
      <c r="T2349" s="117">
        <f t="shared" si="478"/>
        <v>2130000</v>
      </c>
      <c r="U2349" s="117">
        <f t="shared" si="479"/>
        <v>0</v>
      </c>
    </row>
    <row r="2350" spans="1:21" x14ac:dyDescent="0.3">
      <c r="A2350" s="114">
        <v>263</v>
      </c>
      <c r="B2350" s="114" t="s">
        <v>391</v>
      </c>
      <c r="C2350" s="114" t="s">
        <v>68</v>
      </c>
      <c r="D2350" s="114" t="s">
        <v>2102</v>
      </c>
      <c r="E2350" s="114" t="s">
        <v>2103</v>
      </c>
      <c r="F2350" s="115">
        <v>46006</v>
      </c>
      <c r="G2350" s="114" t="s">
        <v>1538</v>
      </c>
      <c r="H2350" s="116">
        <v>34552000</v>
      </c>
      <c r="I2350" s="116">
        <v>34552000</v>
      </c>
      <c r="J2350" s="116">
        <v>32670520</v>
      </c>
      <c r="K2350" s="116">
        <v>1881480</v>
      </c>
      <c r="L2350" s="116">
        <v>0</v>
      </c>
      <c r="M2350" s="116">
        <v>0</v>
      </c>
      <c r="N2350" s="116">
        <v>0</v>
      </c>
      <c r="O2350" s="116">
        <v>0</v>
      </c>
      <c r="P2350" s="116">
        <v>1881480</v>
      </c>
      <c r="Q2350" s="27" t="str">
        <f t="shared" si="480"/>
        <v>Registered</v>
      </c>
      <c r="R2350" s="94">
        <f t="shared" si="481"/>
        <v>1</v>
      </c>
      <c r="S2350" s="95"/>
      <c r="T2350" s="117">
        <f t="shared" si="478"/>
        <v>1881480</v>
      </c>
      <c r="U2350" s="117">
        <f t="shared" si="479"/>
        <v>0</v>
      </c>
    </row>
    <row r="2351" spans="1:21" x14ac:dyDescent="0.3">
      <c r="A2351" s="114">
        <v>268</v>
      </c>
      <c r="B2351" s="114" t="s">
        <v>391</v>
      </c>
      <c r="C2351" s="114" t="s">
        <v>68</v>
      </c>
      <c r="D2351" s="114" t="s">
        <v>2117</v>
      </c>
      <c r="E2351" s="114" t="s">
        <v>2118</v>
      </c>
      <c r="F2351" s="115">
        <v>44278</v>
      </c>
      <c r="G2351" s="114" t="s">
        <v>1971</v>
      </c>
      <c r="H2351" s="116">
        <v>5698000</v>
      </c>
      <c r="I2351" s="116">
        <v>5698000</v>
      </c>
      <c r="J2351" s="116">
        <v>3875000</v>
      </c>
      <c r="K2351" s="116">
        <v>1823000</v>
      </c>
      <c r="L2351" s="116">
        <v>0</v>
      </c>
      <c r="M2351" s="116">
        <v>0</v>
      </c>
      <c r="N2351" s="116">
        <v>0</v>
      </c>
      <c r="O2351" s="116">
        <v>0</v>
      </c>
      <c r="P2351" s="116">
        <v>1823000</v>
      </c>
      <c r="Q2351" s="27" t="str">
        <f t="shared" si="480"/>
        <v>Registered</v>
      </c>
      <c r="R2351" s="94">
        <f t="shared" si="481"/>
        <v>1</v>
      </c>
      <c r="S2351" s="95"/>
      <c r="T2351" s="117">
        <f t="shared" si="478"/>
        <v>1823000</v>
      </c>
      <c r="U2351" s="117">
        <f t="shared" si="479"/>
        <v>0</v>
      </c>
    </row>
    <row r="2352" spans="1:21" x14ac:dyDescent="0.3">
      <c r="A2352" s="114">
        <v>269</v>
      </c>
      <c r="B2352" s="114" t="s">
        <v>391</v>
      </c>
      <c r="C2352" s="114" t="s">
        <v>68</v>
      </c>
      <c r="D2352" s="114" t="s">
        <v>2119</v>
      </c>
      <c r="E2352" s="114" t="s">
        <v>2120</v>
      </c>
      <c r="F2352" s="115">
        <v>44278</v>
      </c>
      <c r="G2352" s="114" t="s">
        <v>1971</v>
      </c>
      <c r="H2352" s="116">
        <v>5698000</v>
      </c>
      <c r="I2352" s="116">
        <v>5698000</v>
      </c>
      <c r="J2352" s="116">
        <v>3875000</v>
      </c>
      <c r="K2352" s="116">
        <v>1823000</v>
      </c>
      <c r="L2352" s="116">
        <v>0</v>
      </c>
      <c r="M2352" s="116">
        <v>0</v>
      </c>
      <c r="N2352" s="116">
        <v>0</v>
      </c>
      <c r="O2352" s="116">
        <v>0</v>
      </c>
      <c r="P2352" s="116">
        <v>1823000</v>
      </c>
      <c r="Q2352" s="27" t="str">
        <f t="shared" si="480"/>
        <v>Registered</v>
      </c>
      <c r="R2352" s="94">
        <f t="shared" si="481"/>
        <v>1</v>
      </c>
      <c r="S2352" s="95"/>
      <c r="T2352" s="117">
        <f t="shared" si="478"/>
        <v>1823000</v>
      </c>
      <c r="U2352" s="117">
        <f t="shared" si="479"/>
        <v>0</v>
      </c>
    </row>
    <row r="2353" spans="1:21" x14ac:dyDescent="0.3">
      <c r="A2353" s="114">
        <v>273</v>
      </c>
      <c r="B2353" s="114" t="s">
        <v>391</v>
      </c>
      <c r="C2353" s="114" t="s">
        <v>68</v>
      </c>
      <c r="D2353" s="114" t="s">
        <v>2128</v>
      </c>
      <c r="E2353" s="114" t="s">
        <v>2129</v>
      </c>
      <c r="F2353" s="115">
        <v>44132</v>
      </c>
      <c r="G2353" s="114" t="s">
        <v>2130</v>
      </c>
      <c r="H2353" s="116">
        <v>7000000</v>
      </c>
      <c r="I2353" s="116">
        <v>7000000</v>
      </c>
      <c r="J2353" s="116">
        <v>5200000</v>
      </c>
      <c r="K2353" s="116">
        <v>1800000</v>
      </c>
      <c r="L2353" s="116">
        <v>0</v>
      </c>
      <c r="M2353" s="116">
        <v>0</v>
      </c>
      <c r="N2353" s="116">
        <v>0</v>
      </c>
      <c r="O2353" s="116">
        <v>0</v>
      </c>
      <c r="P2353" s="116">
        <v>1800000</v>
      </c>
      <c r="Q2353" s="27" t="str">
        <f t="shared" si="480"/>
        <v>Registered</v>
      </c>
      <c r="R2353" s="94">
        <f t="shared" si="481"/>
        <v>1</v>
      </c>
      <c r="S2353" s="95"/>
      <c r="T2353" s="117">
        <f t="shared" si="478"/>
        <v>1800000</v>
      </c>
      <c r="U2353" s="117">
        <f t="shared" si="479"/>
        <v>0</v>
      </c>
    </row>
    <row r="2354" spans="1:21" x14ac:dyDescent="0.3">
      <c r="A2354" s="114">
        <v>274</v>
      </c>
      <c r="B2354" s="114" t="s">
        <v>391</v>
      </c>
      <c r="C2354" s="114" t="s">
        <v>68</v>
      </c>
      <c r="D2354" s="114" t="s">
        <v>2131</v>
      </c>
      <c r="E2354" s="114" t="s">
        <v>2132</v>
      </c>
      <c r="F2354" s="115">
        <v>45216</v>
      </c>
      <c r="G2354" s="114" t="s">
        <v>1718</v>
      </c>
      <c r="H2354" s="116">
        <v>12300000</v>
      </c>
      <c r="I2354" s="116">
        <v>12300000</v>
      </c>
      <c r="J2354" s="116">
        <v>10500001</v>
      </c>
      <c r="K2354" s="116">
        <v>1799999</v>
      </c>
      <c r="L2354" s="116">
        <v>0</v>
      </c>
      <c r="M2354" s="116">
        <v>0</v>
      </c>
      <c r="N2354" s="116">
        <v>0</v>
      </c>
      <c r="O2354" s="116">
        <v>0</v>
      </c>
      <c r="P2354" s="116">
        <v>1799999</v>
      </c>
      <c r="Q2354" s="27" t="str">
        <f t="shared" si="480"/>
        <v>Registered</v>
      </c>
      <c r="R2354" s="94">
        <f t="shared" si="481"/>
        <v>1</v>
      </c>
      <c r="S2354" s="95"/>
      <c r="T2354" s="117">
        <f t="shared" si="478"/>
        <v>1799999</v>
      </c>
      <c r="U2354" s="117">
        <f t="shared" si="479"/>
        <v>0</v>
      </c>
    </row>
    <row r="2355" spans="1:21" x14ac:dyDescent="0.3">
      <c r="A2355" s="114">
        <v>337</v>
      </c>
      <c r="B2355" s="114" t="s">
        <v>391</v>
      </c>
      <c r="C2355" s="114" t="s">
        <v>68</v>
      </c>
      <c r="D2355" s="114" t="s">
        <v>2263</v>
      </c>
      <c r="E2355" s="114" t="s">
        <v>2264</v>
      </c>
      <c r="F2355" s="115">
        <v>45215</v>
      </c>
      <c r="G2355" s="114" t="s">
        <v>2265</v>
      </c>
      <c r="H2355" s="116">
        <v>7938000</v>
      </c>
      <c r="I2355" s="116">
        <v>7938000</v>
      </c>
      <c r="J2355" s="116">
        <v>6500000</v>
      </c>
      <c r="K2355" s="116">
        <v>1438000</v>
      </c>
      <c r="L2355" s="116">
        <v>0</v>
      </c>
      <c r="M2355" s="116">
        <v>0</v>
      </c>
      <c r="N2355" s="116">
        <v>0</v>
      </c>
      <c r="O2355" s="116">
        <v>0</v>
      </c>
      <c r="P2355" s="116">
        <v>1438000</v>
      </c>
      <c r="Q2355" s="27" t="str">
        <f t="shared" si="480"/>
        <v>Registered</v>
      </c>
      <c r="R2355" s="94">
        <f t="shared" si="481"/>
        <v>1</v>
      </c>
      <c r="S2355" s="95"/>
      <c r="T2355" s="117">
        <f t="shared" si="478"/>
        <v>1438000</v>
      </c>
      <c r="U2355" s="117">
        <f t="shared" si="479"/>
        <v>0</v>
      </c>
    </row>
    <row r="2356" spans="1:21" x14ac:dyDescent="0.3">
      <c r="A2356" s="114">
        <v>352</v>
      </c>
      <c r="B2356" s="114" t="s">
        <v>391</v>
      </c>
      <c r="C2356" s="114" t="s">
        <v>68</v>
      </c>
      <c r="D2356" s="114" t="s">
        <v>2297</v>
      </c>
      <c r="E2356" s="114" t="s">
        <v>2298</v>
      </c>
      <c r="F2356" s="115">
        <v>45731</v>
      </c>
      <c r="G2356" s="114" t="s">
        <v>2299</v>
      </c>
      <c r="H2356" s="116">
        <v>39500000</v>
      </c>
      <c r="I2356" s="116">
        <v>39500000</v>
      </c>
      <c r="J2356" s="116">
        <v>38183600</v>
      </c>
      <c r="K2356" s="116">
        <v>1316400</v>
      </c>
      <c r="L2356" s="116">
        <v>0</v>
      </c>
      <c r="M2356" s="116">
        <v>0</v>
      </c>
      <c r="N2356" s="116">
        <v>0</v>
      </c>
      <c r="O2356" s="116">
        <v>0</v>
      </c>
      <c r="P2356" s="116">
        <v>1316400</v>
      </c>
      <c r="Q2356" s="27" t="str">
        <f t="shared" si="480"/>
        <v>Registered</v>
      </c>
      <c r="R2356" s="94">
        <f t="shared" si="481"/>
        <v>1</v>
      </c>
      <c r="S2356" s="95"/>
      <c r="T2356" s="117">
        <f t="shared" si="478"/>
        <v>1316400</v>
      </c>
      <c r="U2356" s="117">
        <f t="shared" si="479"/>
        <v>0</v>
      </c>
    </row>
    <row r="2357" spans="1:21" x14ac:dyDescent="0.3">
      <c r="A2357" s="114">
        <v>363</v>
      </c>
      <c r="B2357" s="114" t="s">
        <v>391</v>
      </c>
      <c r="C2357" s="114" t="s">
        <v>68</v>
      </c>
      <c r="D2357" s="114" t="s">
        <v>2314</v>
      </c>
      <c r="E2357" s="114" t="s">
        <v>2315</v>
      </c>
      <c r="F2357" s="115">
        <v>44620</v>
      </c>
      <c r="G2357" s="114" t="s">
        <v>2316</v>
      </c>
      <c r="H2357" s="116">
        <v>6793750</v>
      </c>
      <c r="I2357" s="116">
        <v>6793750</v>
      </c>
      <c r="J2357" s="116">
        <v>5510000</v>
      </c>
      <c r="K2357" s="116">
        <v>1283750</v>
      </c>
      <c r="L2357" s="116">
        <v>0</v>
      </c>
      <c r="M2357" s="116">
        <v>0</v>
      </c>
      <c r="N2357" s="116">
        <v>0</v>
      </c>
      <c r="O2357" s="116">
        <v>0</v>
      </c>
      <c r="P2357" s="116">
        <v>1283750</v>
      </c>
      <c r="Q2357" s="27" t="str">
        <f t="shared" si="480"/>
        <v>Registered</v>
      </c>
      <c r="R2357" s="94">
        <f t="shared" si="481"/>
        <v>1</v>
      </c>
      <c r="S2357" s="95"/>
      <c r="T2357" s="117">
        <f t="shared" si="478"/>
        <v>1283750</v>
      </c>
      <c r="U2357" s="117">
        <f t="shared" si="479"/>
        <v>0</v>
      </c>
    </row>
    <row r="2358" spans="1:21" x14ac:dyDescent="0.3">
      <c r="A2358" s="114">
        <v>375</v>
      </c>
      <c r="B2358" s="114" t="s">
        <v>391</v>
      </c>
      <c r="C2358" s="114" t="s">
        <v>68</v>
      </c>
      <c r="D2358" s="114" t="s">
        <v>2326</v>
      </c>
      <c r="E2358" s="114" t="s">
        <v>2327</v>
      </c>
      <c r="F2358" s="115">
        <v>44278</v>
      </c>
      <c r="G2358" s="114" t="s">
        <v>1971</v>
      </c>
      <c r="H2358" s="116">
        <v>5128000</v>
      </c>
      <c r="I2358" s="116">
        <v>5128000</v>
      </c>
      <c r="J2358" s="116">
        <v>3875000</v>
      </c>
      <c r="K2358" s="116">
        <v>1253000</v>
      </c>
      <c r="L2358" s="116">
        <v>0</v>
      </c>
      <c r="M2358" s="116">
        <v>0</v>
      </c>
      <c r="N2358" s="116">
        <v>0</v>
      </c>
      <c r="O2358" s="116">
        <v>0</v>
      </c>
      <c r="P2358" s="116">
        <v>1253000</v>
      </c>
      <c r="Q2358" s="27" t="str">
        <f t="shared" si="480"/>
        <v>Registered</v>
      </c>
      <c r="R2358" s="94">
        <f t="shared" si="481"/>
        <v>1</v>
      </c>
      <c r="S2358" s="95"/>
      <c r="T2358" s="117">
        <f t="shared" si="478"/>
        <v>1253000</v>
      </c>
      <c r="U2358" s="117">
        <f t="shared" si="479"/>
        <v>0</v>
      </c>
    </row>
    <row r="2359" spans="1:21" x14ac:dyDescent="0.3">
      <c r="A2359" s="114">
        <v>379</v>
      </c>
      <c r="B2359" s="114" t="s">
        <v>391</v>
      </c>
      <c r="C2359" s="114" t="s">
        <v>68</v>
      </c>
      <c r="D2359" s="114" t="s">
        <v>2342</v>
      </c>
      <c r="E2359" s="114" t="s">
        <v>2343</v>
      </c>
      <c r="F2359" s="115">
        <v>44084</v>
      </c>
      <c r="G2359" s="114" t="s">
        <v>1952</v>
      </c>
      <c r="H2359" s="116">
        <v>7500000</v>
      </c>
      <c r="I2359" s="116">
        <v>7500000</v>
      </c>
      <c r="J2359" s="116">
        <v>6276946</v>
      </c>
      <c r="K2359" s="116">
        <v>1223054</v>
      </c>
      <c r="L2359" s="116">
        <v>0</v>
      </c>
      <c r="M2359" s="116">
        <v>0</v>
      </c>
      <c r="N2359" s="116">
        <v>0</v>
      </c>
      <c r="O2359" s="116">
        <v>0</v>
      </c>
      <c r="P2359" s="116">
        <v>1223054</v>
      </c>
      <c r="Q2359" s="27" t="str">
        <f t="shared" si="480"/>
        <v>Registered</v>
      </c>
      <c r="R2359" s="94">
        <f t="shared" si="481"/>
        <v>1</v>
      </c>
      <c r="S2359" s="95"/>
      <c r="T2359" s="117">
        <f t="shared" si="478"/>
        <v>1223054</v>
      </c>
      <c r="U2359" s="117">
        <f t="shared" si="479"/>
        <v>0</v>
      </c>
    </row>
    <row r="2360" spans="1:21" x14ac:dyDescent="0.3">
      <c r="A2360" s="114">
        <v>403</v>
      </c>
      <c r="B2360" s="114" t="s">
        <v>391</v>
      </c>
      <c r="C2360" s="114" t="s">
        <v>68</v>
      </c>
      <c r="D2360" s="114" t="s">
        <v>2422</v>
      </c>
      <c r="E2360" s="114" t="s">
        <v>2423</v>
      </c>
      <c r="F2360" s="115">
        <v>45177</v>
      </c>
      <c r="G2360" s="114" t="s">
        <v>2424</v>
      </c>
      <c r="H2360" s="116">
        <v>7572000</v>
      </c>
      <c r="I2360" s="116">
        <v>7572000</v>
      </c>
      <c r="J2360" s="116">
        <v>6500000</v>
      </c>
      <c r="K2360" s="116">
        <v>1072000</v>
      </c>
      <c r="L2360" s="116">
        <v>0</v>
      </c>
      <c r="M2360" s="116">
        <v>0</v>
      </c>
      <c r="N2360" s="116">
        <v>0</v>
      </c>
      <c r="O2360" s="116">
        <v>0</v>
      </c>
      <c r="P2360" s="116">
        <v>1072000</v>
      </c>
      <c r="Q2360" s="27" t="str">
        <f t="shared" si="480"/>
        <v>Registered</v>
      </c>
      <c r="R2360" s="94">
        <f t="shared" si="481"/>
        <v>1</v>
      </c>
      <c r="S2360" s="95"/>
      <c r="T2360" s="117">
        <f t="shared" si="478"/>
        <v>1072000</v>
      </c>
      <c r="U2360" s="117">
        <f t="shared" si="479"/>
        <v>0</v>
      </c>
    </row>
    <row r="2361" spans="1:21" x14ac:dyDescent="0.3">
      <c r="A2361" s="114">
        <v>408</v>
      </c>
      <c r="B2361" s="114" t="s">
        <v>391</v>
      </c>
      <c r="C2361" s="114" t="s">
        <v>68</v>
      </c>
      <c r="D2361" s="114" t="s">
        <v>2447</v>
      </c>
      <c r="E2361" s="114" t="s">
        <v>2448</v>
      </c>
      <c r="F2361" s="115">
        <v>44261</v>
      </c>
      <c r="G2361" s="114" t="s">
        <v>2449</v>
      </c>
      <c r="H2361" s="116">
        <v>7200000</v>
      </c>
      <c r="I2361" s="116">
        <v>7200000</v>
      </c>
      <c r="J2361" s="116">
        <v>6161000</v>
      </c>
      <c r="K2361" s="116">
        <v>1039000</v>
      </c>
      <c r="L2361" s="116">
        <v>0</v>
      </c>
      <c r="M2361" s="116">
        <v>0</v>
      </c>
      <c r="N2361" s="116">
        <v>0</v>
      </c>
      <c r="O2361" s="116">
        <v>0</v>
      </c>
      <c r="P2361" s="116">
        <v>1039000</v>
      </c>
      <c r="Q2361" s="27" t="str">
        <f t="shared" si="480"/>
        <v>Registered</v>
      </c>
      <c r="R2361" s="94">
        <f t="shared" si="481"/>
        <v>1</v>
      </c>
      <c r="S2361" s="95"/>
      <c r="T2361" s="117">
        <f t="shared" si="478"/>
        <v>1039000</v>
      </c>
      <c r="U2361" s="117">
        <f t="shared" si="479"/>
        <v>0</v>
      </c>
    </row>
    <row r="2362" spans="1:21" x14ac:dyDescent="0.3">
      <c r="A2362" s="114">
        <v>409</v>
      </c>
      <c r="B2362" s="114" t="s">
        <v>391</v>
      </c>
      <c r="C2362" s="114" t="s">
        <v>68</v>
      </c>
      <c r="D2362" s="114" t="s">
        <v>2450</v>
      </c>
      <c r="E2362" s="114" t="s">
        <v>2451</v>
      </c>
      <c r="F2362" s="115">
        <v>44261</v>
      </c>
      <c r="G2362" s="114" t="s">
        <v>2449</v>
      </c>
      <c r="H2362" s="116">
        <v>7200000</v>
      </c>
      <c r="I2362" s="116">
        <v>7200000</v>
      </c>
      <c r="J2362" s="116">
        <v>6161000</v>
      </c>
      <c r="K2362" s="116">
        <v>1039000</v>
      </c>
      <c r="L2362" s="116">
        <v>0</v>
      </c>
      <c r="M2362" s="116">
        <v>0</v>
      </c>
      <c r="N2362" s="116">
        <v>0</v>
      </c>
      <c r="O2362" s="116">
        <v>0</v>
      </c>
      <c r="P2362" s="116">
        <v>1039000</v>
      </c>
      <c r="Q2362" s="27" t="str">
        <f t="shared" si="480"/>
        <v>Registered</v>
      </c>
      <c r="R2362" s="94">
        <f t="shared" si="481"/>
        <v>1</v>
      </c>
      <c r="S2362" s="95"/>
      <c r="T2362" s="117">
        <f t="shared" si="478"/>
        <v>1039000</v>
      </c>
      <c r="U2362" s="117">
        <f t="shared" si="479"/>
        <v>0</v>
      </c>
    </row>
    <row r="2363" spans="1:21" x14ac:dyDescent="0.3">
      <c r="A2363" s="114">
        <v>412</v>
      </c>
      <c r="B2363" s="114" t="s">
        <v>391</v>
      </c>
      <c r="C2363" s="114" t="s">
        <v>68</v>
      </c>
      <c r="D2363" s="114" t="s">
        <v>2463</v>
      </c>
      <c r="E2363" s="114" t="s">
        <v>2464</v>
      </c>
      <c r="F2363" s="115">
        <v>44055</v>
      </c>
      <c r="G2363" s="114" t="s">
        <v>1878</v>
      </c>
      <c r="H2363" s="116">
        <v>5125000</v>
      </c>
      <c r="I2363" s="116">
        <v>5125000</v>
      </c>
      <c r="J2363" s="116">
        <v>4100000</v>
      </c>
      <c r="K2363" s="116">
        <v>1025000</v>
      </c>
      <c r="L2363" s="116">
        <v>0</v>
      </c>
      <c r="M2363" s="116">
        <v>0</v>
      </c>
      <c r="N2363" s="116">
        <v>0</v>
      </c>
      <c r="O2363" s="116">
        <v>0</v>
      </c>
      <c r="P2363" s="116">
        <v>1025000</v>
      </c>
      <c r="Q2363" s="27" t="str">
        <f t="shared" si="480"/>
        <v>Registered</v>
      </c>
      <c r="R2363" s="94">
        <f t="shared" si="481"/>
        <v>1</v>
      </c>
      <c r="S2363" s="95"/>
      <c r="T2363" s="117">
        <f t="shared" si="478"/>
        <v>1025000</v>
      </c>
      <c r="U2363" s="117">
        <f t="shared" si="479"/>
        <v>0</v>
      </c>
    </row>
    <row r="2364" spans="1:21" x14ac:dyDescent="0.3">
      <c r="A2364" s="114">
        <v>417</v>
      </c>
      <c r="B2364" s="114" t="s">
        <v>391</v>
      </c>
      <c r="C2364" s="114" t="s">
        <v>68</v>
      </c>
      <c r="D2364" s="114" t="s">
        <v>2485</v>
      </c>
      <c r="E2364" s="114" t="s">
        <v>2486</v>
      </c>
      <c r="F2364" s="115">
        <v>44261</v>
      </c>
      <c r="G2364" s="114" t="s">
        <v>2449</v>
      </c>
      <c r="H2364" s="116">
        <v>7000000</v>
      </c>
      <c r="I2364" s="116">
        <v>7000000</v>
      </c>
      <c r="J2364" s="116">
        <v>6000000</v>
      </c>
      <c r="K2364" s="116">
        <v>1000000</v>
      </c>
      <c r="L2364" s="116">
        <v>0</v>
      </c>
      <c r="M2364" s="116">
        <v>0</v>
      </c>
      <c r="N2364" s="116">
        <v>0</v>
      </c>
      <c r="O2364" s="116">
        <v>0</v>
      </c>
      <c r="P2364" s="116">
        <v>1000000</v>
      </c>
      <c r="Q2364" s="27" t="str">
        <f t="shared" si="480"/>
        <v>Registered</v>
      </c>
      <c r="R2364" s="94">
        <f t="shared" si="481"/>
        <v>1</v>
      </c>
      <c r="S2364" s="95"/>
      <c r="T2364" s="117">
        <f t="shared" si="478"/>
        <v>1000000</v>
      </c>
      <c r="U2364" s="117">
        <f t="shared" si="479"/>
        <v>0</v>
      </c>
    </row>
    <row r="2365" spans="1:21" x14ac:dyDescent="0.3">
      <c r="A2365" s="114">
        <v>431</v>
      </c>
      <c r="B2365" s="114" t="s">
        <v>391</v>
      </c>
      <c r="C2365" s="114" t="s">
        <v>68</v>
      </c>
      <c r="D2365" s="114" t="s">
        <v>2529</v>
      </c>
      <c r="E2365" s="114" t="s">
        <v>2530</v>
      </c>
      <c r="F2365" s="115">
        <v>44261</v>
      </c>
      <c r="G2365" s="114" t="s">
        <v>2449</v>
      </c>
      <c r="H2365" s="116">
        <v>7100000</v>
      </c>
      <c r="I2365" s="116">
        <v>7100000</v>
      </c>
      <c r="J2365" s="116">
        <v>6161000</v>
      </c>
      <c r="K2365" s="116">
        <v>939000</v>
      </c>
      <c r="L2365" s="116">
        <v>0</v>
      </c>
      <c r="M2365" s="116">
        <v>0</v>
      </c>
      <c r="N2365" s="116">
        <v>0</v>
      </c>
      <c r="O2365" s="116">
        <v>0</v>
      </c>
      <c r="P2365" s="116">
        <v>939000</v>
      </c>
      <c r="Q2365" s="27" t="str">
        <f t="shared" si="480"/>
        <v>Registered</v>
      </c>
      <c r="R2365" s="94">
        <f t="shared" si="481"/>
        <v>1</v>
      </c>
      <c r="S2365" s="95"/>
      <c r="T2365" s="117">
        <f t="shared" si="478"/>
        <v>939000</v>
      </c>
      <c r="U2365" s="117">
        <f t="shared" si="479"/>
        <v>0</v>
      </c>
    </row>
    <row r="2366" spans="1:21" x14ac:dyDescent="0.3">
      <c r="A2366" s="114">
        <v>444</v>
      </c>
      <c r="B2366" s="114" t="s">
        <v>391</v>
      </c>
      <c r="C2366" s="114" t="s">
        <v>68</v>
      </c>
      <c r="D2366" s="114" t="s">
        <v>2570</v>
      </c>
      <c r="E2366" s="114" t="s">
        <v>2571</v>
      </c>
      <c r="F2366" s="115">
        <v>45642</v>
      </c>
      <c r="G2366" s="114" t="s">
        <v>2492</v>
      </c>
      <c r="H2366" s="116">
        <v>13074000</v>
      </c>
      <c r="I2366" s="116">
        <v>13074000</v>
      </c>
      <c r="J2366" s="116">
        <v>12185927</v>
      </c>
      <c r="K2366" s="116">
        <v>888073</v>
      </c>
      <c r="L2366" s="116">
        <v>0</v>
      </c>
      <c r="M2366" s="116">
        <v>0</v>
      </c>
      <c r="N2366" s="116">
        <v>0</v>
      </c>
      <c r="O2366" s="116">
        <v>0</v>
      </c>
      <c r="P2366" s="116">
        <v>888073</v>
      </c>
      <c r="Q2366" s="27" t="str">
        <f t="shared" si="480"/>
        <v>Registered</v>
      </c>
      <c r="R2366" s="94">
        <f t="shared" si="481"/>
        <v>1</v>
      </c>
      <c r="S2366" s="95"/>
      <c r="T2366" s="117">
        <f t="shared" si="478"/>
        <v>888073</v>
      </c>
      <c r="U2366" s="117">
        <f t="shared" si="479"/>
        <v>0</v>
      </c>
    </row>
    <row r="2367" spans="1:21" x14ac:dyDescent="0.3">
      <c r="A2367" s="114">
        <v>479</v>
      </c>
      <c r="B2367" s="114" t="s">
        <v>391</v>
      </c>
      <c r="C2367" s="114" t="s">
        <v>68</v>
      </c>
      <c r="D2367" s="114" t="s">
        <v>2685</v>
      </c>
      <c r="E2367" s="114" t="s">
        <v>2686</v>
      </c>
      <c r="F2367" s="115">
        <v>44224</v>
      </c>
      <c r="G2367" s="114" t="s">
        <v>2687</v>
      </c>
      <c r="H2367" s="116">
        <v>6558000</v>
      </c>
      <c r="I2367" s="116">
        <v>6558000</v>
      </c>
      <c r="J2367" s="116">
        <v>5750000</v>
      </c>
      <c r="K2367" s="116">
        <v>808000</v>
      </c>
      <c r="L2367" s="116">
        <v>0</v>
      </c>
      <c r="M2367" s="116">
        <v>0</v>
      </c>
      <c r="N2367" s="116">
        <v>0</v>
      </c>
      <c r="O2367" s="116">
        <v>0</v>
      </c>
      <c r="P2367" s="116">
        <v>808000</v>
      </c>
      <c r="Q2367" s="27" t="str">
        <f t="shared" si="480"/>
        <v>Registered</v>
      </c>
      <c r="R2367" s="94">
        <f t="shared" si="481"/>
        <v>1</v>
      </c>
      <c r="S2367" s="95"/>
      <c r="T2367" s="117">
        <f t="shared" si="478"/>
        <v>808000</v>
      </c>
      <c r="U2367" s="117">
        <f t="shared" si="479"/>
        <v>0</v>
      </c>
    </row>
    <row r="2368" spans="1:21" x14ac:dyDescent="0.3">
      <c r="A2368" s="114">
        <v>485</v>
      </c>
      <c r="B2368" s="114" t="s">
        <v>391</v>
      </c>
      <c r="C2368" s="114" t="s">
        <v>68</v>
      </c>
      <c r="D2368" s="114" t="s">
        <v>2754</v>
      </c>
      <c r="E2368" s="114" t="s">
        <v>2755</v>
      </c>
      <c r="F2368" s="115">
        <v>44687</v>
      </c>
      <c r="G2368" s="114" t="s">
        <v>2756</v>
      </c>
      <c r="H2368" s="116">
        <v>11418000</v>
      </c>
      <c r="I2368" s="116">
        <v>11418000</v>
      </c>
      <c r="J2368" s="116">
        <v>10642955</v>
      </c>
      <c r="K2368" s="116">
        <v>775045</v>
      </c>
      <c r="L2368" s="116">
        <v>0</v>
      </c>
      <c r="M2368" s="116">
        <v>0</v>
      </c>
      <c r="N2368" s="116">
        <v>0</v>
      </c>
      <c r="O2368" s="116">
        <v>0</v>
      </c>
      <c r="P2368" s="116">
        <v>775045</v>
      </c>
      <c r="Q2368" s="27" t="str">
        <f t="shared" si="480"/>
        <v>Registered</v>
      </c>
      <c r="R2368" s="94">
        <f t="shared" si="481"/>
        <v>1</v>
      </c>
      <c r="S2368" s="95"/>
      <c r="T2368" s="117">
        <f t="shared" ref="T2368:T2431" si="482">L2368+M2368+N2368+O2368+P2368</f>
        <v>775045</v>
      </c>
      <c r="U2368" s="117">
        <f t="shared" ref="U2368:U2431" si="483">K2368-T2368</f>
        <v>0</v>
      </c>
    </row>
    <row r="2369" spans="1:21" x14ac:dyDescent="0.3">
      <c r="A2369" s="114">
        <v>487</v>
      </c>
      <c r="B2369" s="114" t="s">
        <v>391</v>
      </c>
      <c r="C2369" s="114" t="s">
        <v>68</v>
      </c>
      <c r="D2369" s="114" t="s">
        <v>2770</v>
      </c>
      <c r="E2369" s="114" t="s">
        <v>2771</v>
      </c>
      <c r="F2369" s="115">
        <v>44763</v>
      </c>
      <c r="G2369" s="114" t="s">
        <v>2772</v>
      </c>
      <c r="H2369" s="116">
        <v>6768000</v>
      </c>
      <c r="I2369" s="116">
        <v>6768000</v>
      </c>
      <c r="J2369" s="116">
        <v>6000000</v>
      </c>
      <c r="K2369" s="116">
        <v>768000</v>
      </c>
      <c r="L2369" s="116">
        <v>0</v>
      </c>
      <c r="M2369" s="116">
        <v>0</v>
      </c>
      <c r="N2369" s="116">
        <v>0</v>
      </c>
      <c r="O2369" s="116">
        <v>0</v>
      </c>
      <c r="P2369" s="116">
        <v>768000</v>
      </c>
      <c r="Q2369" s="27" t="str">
        <f t="shared" si="480"/>
        <v>Registered</v>
      </c>
      <c r="R2369" s="94">
        <f t="shared" si="481"/>
        <v>1</v>
      </c>
      <c r="S2369" s="95"/>
      <c r="T2369" s="117">
        <f t="shared" si="482"/>
        <v>768000</v>
      </c>
      <c r="U2369" s="117">
        <f t="shared" si="483"/>
        <v>0</v>
      </c>
    </row>
    <row r="2370" spans="1:21" x14ac:dyDescent="0.3">
      <c r="A2370" s="114">
        <v>497</v>
      </c>
      <c r="B2370" s="114" t="s">
        <v>391</v>
      </c>
      <c r="C2370" s="114" t="s">
        <v>68</v>
      </c>
      <c r="D2370" s="114" t="s">
        <v>2809</v>
      </c>
      <c r="E2370" s="114" t="s">
        <v>2810</v>
      </c>
      <c r="F2370" s="115">
        <v>44670</v>
      </c>
      <c r="G2370" s="114" t="s">
        <v>2811</v>
      </c>
      <c r="H2370" s="116">
        <v>5178000</v>
      </c>
      <c r="I2370" s="116">
        <v>5178000</v>
      </c>
      <c r="J2370" s="116">
        <v>4450000</v>
      </c>
      <c r="K2370" s="116">
        <v>728000</v>
      </c>
      <c r="L2370" s="116">
        <v>0</v>
      </c>
      <c r="M2370" s="116">
        <v>0</v>
      </c>
      <c r="N2370" s="116">
        <v>0</v>
      </c>
      <c r="O2370" s="116">
        <v>0</v>
      </c>
      <c r="P2370" s="116">
        <v>728000</v>
      </c>
      <c r="Q2370" s="27" t="str">
        <f t="shared" ref="Q2370:Q2433" si="484">IF(G2370="01 Jan 1900","Unregistered","Registered")</f>
        <v>Registered</v>
      </c>
      <c r="R2370" s="94">
        <f t="shared" si="481"/>
        <v>1</v>
      </c>
      <c r="S2370" s="95"/>
      <c r="T2370" s="117">
        <f t="shared" si="482"/>
        <v>728000</v>
      </c>
      <c r="U2370" s="117">
        <f t="shared" si="483"/>
        <v>0</v>
      </c>
    </row>
    <row r="2371" spans="1:21" x14ac:dyDescent="0.3">
      <c r="A2371" s="114">
        <v>498</v>
      </c>
      <c r="B2371" s="114" t="s">
        <v>391</v>
      </c>
      <c r="C2371" s="114" t="s">
        <v>68</v>
      </c>
      <c r="D2371" s="114" t="s">
        <v>2817</v>
      </c>
      <c r="E2371" s="114" t="s">
        <v>2818</v>
      </c>
      <c r="F2371" s="115">
        <v>44763</v>
      </c>
      <c r="G2371" s="114" t="s">
        <v>2772</v>
      </c>
      <c r="H2371" s="116">
        <v>6425300</v>
      </c>
      <c r="I2371" s="116">
        <v>6425300</v>
      </c>
      <c r="J2371" s="116">
        <v>5700000</v>
      </c>
      <c r="K2371" s="116">
        <v>725300</v>
      </c>
      <c r="L2371" s="116">
        <v>0</v>
      </c>
      <c r="M2371" s="116">
        <v>0</v>
      </c>
      <c r="N2371" s="116">
        <v>0</v>
      </c>
      <c r="O2371" s="116">
        <v>0</v>
      </c>
      <c r="P2371" s="116">
        <v>725300</v>
      </c>
      <c r="Q2371" s="27" t="str">
        <f t="shared" si="484"/>
        <v>Registered</v>
      </c>
      <c r="R2371" s="94">
        <f t="shared" si="481"/>
        <v>1</v>
      </c>
      <c r="S2371" s="95"/>
      <c r="T2371" s="117">
        <f t="shared" si="482"/>
        <v>725300</v>
      </c>
      <c r="U2371" s="117">
        <f t="shared" si="483"/>
        <v>0</v>
      </c>
    </row>
    <row r="2372" spans="1:21" x14ac:dyDescent="0.3">
      <c r="A2372" s="114">
        <v>499</v>
      </c>
      <c r="B2372" s="114" t="s">
        <v>391</v>
      </c>
      <c r="C2372" s="114" t="s">
        <v>68</v>
      </c>
      <c r="D2372" s="114" t="s">
        <v>2819</v>
      </c>
      <c r="E2372" s="114" t="s">
        <v>2820</v>
      </c>
      <c r="F2372" s="115">
        <v>44651</v>
      </c>
      <c r="G2372" s="114" t="s">
        <v>2811</v>
      </c>
      <c r="H2372" s="116">
        <v>6225000</v>
      </c>
      <c r="I2372" s="116">
        <v>6225000</v>
      </c>
      <c r="J2372" s="116">
        <v>5500000</v>
      </c>
      <c r="K2372" s="116">
        <v>725000</v>
      </c>
      <c r="L2372" s="116">
        <v>0</v>
      </c>
      <c r="M2372" s="116">
        <v>0</v>
      </c>
      <c r="N2372" s="116">
        <v>0</v>
      </c>
      <c r="O2372" s="116">
        <v>0</v>
      </c>
      <c r="P2372" s="116">
        <v>725000</v>
      </c>
      <c r="Q2372" s="27" t="str">
        <f t="shared" si="484"/>
        <v>Registered</v>
      </c>
      <c r="R2372" s="94">
        <f t="shared" ref="R2372:R2435" si="485">(I2372/H2372)</f>
        <v>1</v>
      </c>
      <c r="S2372" s="95"/>
      <c r="T2372" s="117">
        <f t="shared" si="482"/>
        <v>725000</v>
      </c>
      <c r="U2372" s="117">
        <f t="shared" si="483"/>
        <v>0</v>
      </c>
    </row>
    <row r="2373" spans="1:21" x14ac:dyDescent="0.3">
      <c r="A2373" s="114">
        <v>500</v>
      </c>
      <c r="B2373" s="114" t="s">
        <v>391</v>
      </c>
      <c r="C2373" s="114" t="s">
        <v>68</v>
      </c>
      <c r="D2373" s="114" t="s">
        <v>2821</v>
      </c>
      <c r="E2373" s="114" t="s">
        <v>2822</v>
      </c>
      <c r="F2373" s="115">
        <v>44132</v>
      </c>
      <c r="G2373" s="114" t="s">
        <v>2823</v>
      </c>
      <c r="H2373" s="116">
        <v>8425000</v>
      </c>
      <c r="I2373" s="116">
        <v>8425000</v>
      </c>
      <c r="J2373" s="116">
        <v>7700790</v>
      </c>
      <c r="K2373" s="116">
        <v>724210</v>
      </c>
      <c r="L2373" s="116">
        <v>0</v>
      </c>
      <c r="M2373" s="116">
        <v>0</v>
      </c>
      <c r="N2373" s="116">
        <v>0</v>
      </c>
      <c r="O2373" s="116">
        <v>0</v>
      </c>
      <c r="P2373" s="116">
        <v>724210</v>
      </c>
      <c r="Q2373" s="27" t="str">
        <f t="shared" si="484"/>
        <v>Registered</v>
      </c>
      <c r="R2373" s="94">
        <f t="shared" si="485"/>
        <v>1</v>
      </c>
      <c r="S2373" s="95"/>
      <c r="T2373" s="117">
        <f t="shared" si="482"/>
        <v>724210</v>
      </c>
      <c r="U2373" s="117">
        <f t="shared" si="483"/>
        <v>0</v>
      </c>
    </row>
    <row r="2374" spans="1:21" x14ac:dyDescent="0.3">
      <c r="A2374" s="114">
        <v>505</v>
      </c>
      <c r="B2374" s="114" t="s">
        <v>391</v>
      </c>
      <c r="C2374" s="114" t="s">
        <v>68</v>
      </c>
      <c r="D2374" s="114" t="s">
        <v>2859</v>
      </c>
      <c r="E2374" s="114" t="s">
        <v>2860</v>
      </c>
      <c r="F2374" s="115">
        <v>44187</v>
      </c>
      <c r="G2374" s="114" t="s">
        <v>1731</v>
      </c>
      <c r="H2374" s="116">
        <v>7584000</v>
      </c>
      <c r="I2374" s="116">
        <v>7584000</v>
      </c>
      <c r="J2374" s="116">
        <v>6902520</v>
      </c>
      <c r="K2374" s="116">
        <v>681480</v>
      </c>
      <c r="L2374" s="116">
        <v>0</v>
      </c>
      <c r="M2374" s="116">
        <v>0</v>
      </c>
      <c r="N2374" s="116">
        <v>0</v>
      </c>
      <c r="O2374" s="116">
        <v>0</v>
      </c>
      <c r="P2374" s="116">
        <v>681480</v>
      </c>
      <c r="Q2374" s="27" t="str">
        <f t="shared" si="484"/>
        <v>Registered</v>
      </c>
      <c r="R2374" s="94">
        <f t="shared" si="485"/>
        <v>1</v>
      </c>
      <c r="S2374" s="95"/>
      <c r="T2374" s="117">
        <f t="shared" si="482"/>
        <v>681480</v>
      </c>
      <c r="U2374" s="117">
        <f t="shared" si="483"/>
        <v>0</v>
      </c>
    </row>
    <row r="2375" spans="1:21" x14ac:dyDescent="0.3">
      <c r="A2375" s="114">
        <v>506</v>
      </c>
      <c r="B2375" s="114" t="s">
        <v>391</v>
      </c>
      <c r="C2375" s="114" t="s">
        <v>68</v>
      </c>
      <c r="D2375" s="114" t="s">
        <v>2861</v>
      </c>
      <c r="E2375" s="114" t="s">
        <v>2835</v>
      </c>
      <c r="F2375" s="115">
        <v>44902</v>
      </c>
      <c r="G2375" s="114" t="s">
        <v>2862</v>
      </c>
      <c r="H2375" s="116">
        <v>6846000</v>
      </c>
      <c r="I2375" s="116">
        <v>6846000</v>
      </c>
      <c r="J2375" s="116">
        <v>6165000</v>
      </c>
      <c r="K2375" s="116">
        <v>681000</v>
      </c>
      <c r="L2375" s="116">
        <v>0</v>
      </c>
      <c r="M2375" s="116">
        <v>0</v>
      </c>
      <c r="N2375" s="116">
        <v>0</v>
      </c>
      <c r="O2375" s="116">
        <v>0</v>
      </c>
      <c r="P2375" s="116">
        <v>681000</v>
      </c>
      <c r="Q2375" s="27" t="str">
        <f t="shared" si="484"/>
        <v>Registered</v>
      </c>
      <c r="R2375" s="94">
        <f t="shared" si="485"/>
        <v>1</v>
      </c>
      <c r="S2375" s="95"/>
      <c r="T2375" s="117">
        <f t="shared" si="482"/>
        <v>681000</v>
      </c>
      <c r="U2375" s="117">
        <f t="shared" si="483"/>
        <v>0</v>
      </c>
    </row>
    <row r="2376" spans="1:21" x14ac:dyDescent="0.3">
      <c r="A2376" s="114">
        <v>538</v>
      </c>
      <c r="B2376" s="114" t="s">
        <v>391</v>
      </c>
      <c r="C2376" s="114" t="s">
        <v>68</v>
      </c>
      <c r="D2376" s="114" t="s">
        <v>2939</v>
      </c>
      <c r="E2376" s="114" t="s">
        <v>2940</v>
      </c>
      <c r="F2376" s="115">
        <v>44169</v>
      </c>
      <c r="G2376" s="114" t="s">
        <v>2941</v>
      </c>
      <c r="H2376" s="116">
        <v>6500000</v>
      </c>
      <c r="I2376" s="116">
        <v>6500000</v>
      </c>
      <c r="J2376" s="116">
        <v>5890000</v>
      </c>
      <c r="K2376" s="116">
        <v>610000</v>
      </c>
      <c r="L2376" s="116">
        <v>0</v>
      </c>
      <c r="M2376" s="116">
        <v>0</v>
      </c>
      <c r="N2376" s="116">
        <v>0</v>
      </c>
      <c r="O2376" s="116">
        <v>0</v>
      </c>
      <c r="P2376" s="116">
        <v>610000</v>
      </c>
      <c r="Q2376" s="27" t="str">
        <f t="shared" si="484"/>
        <v>Registered</v>
      </c>
      <c r="R2376" s="94">
        <f t="shared" si="485"/>
        <v>1</v>
      </c>
      <c r="S2376" s="95"/>
      <c r="T2376" s="117">
        <f t="shared" si="482"/>
        <v>610000</v>
      </c>
      <c r="U2376" s="117">
        <f t="shared" si="483"/>
        <v>0</v>
      </c>
    </row>
    <row r="2377" spans="1:21" x14ac:dyDescent="0.3">
      <c r="A2377" s="114">
        <v>554</v>
      </c>
      <c r="B2377" s="114" t="s">
        <v>391</v>
      </c>
      <c r="C2377" s="114" t="s">
        <v>68</v>
      </c>
      <c r="D2377" s="114" t="s">
        <v>2967</v>
      </c>
      <c r="E2377" s="114" t="s">
        <v>2968</v>
      </c>
      <c r="F2377" s="115">
        <v>44120</v>
      </c>
      <c r="G2377" s="114" t="s">
        <v>2969</v>
      </c>
      <c r="H2377" s="116">
        <v>6700000</v>
      </c>
      <c r="I2377" s="116">
        <v>6700000</v>
      </c>
      <c r="J2377" s="116">
        <v>6100000</v>
      </c>
      <c r="K2377" s="116">
        <v>600000</v>
      </c>
      <c r="L2377" s="116">
        <v>0</v>
      </c>
      <c r="M2377" s="116">
        <v>0</v>
      </c>
      <c r="N2377" s="116">
        <v>0</v>
      </c>
      <c r="O2377" s="116">
        <v>0</v>
      </c>
      <c r="P2377" s="116">
        <v>600000</v>
      </c>
      <c r="Q2377" s="27" t="str">
        <f t="shared" si="484"/>
        <v>Registered</v>
      </c>
      <c r="R2377" s="94">
        <f t="shared" si="485"/>
        <v>1</v>
      </c>
      <c r="S2377" s="95"/>
      <c r="T2377" s="117">
        <f t="shared" si="482"/>
        <v>600000</v>
      </c>
      <c r="U2377" s="117">
        <f t="shared" si="483"/>
        <v>0</v>
      </c>
    </row>
    <row r="2378" spans="1:21" x14ac:dyDescent="0.3">
      <c r="A2378" s="114">
        <v>565</v>
      </c>
      <c r="B2378" s="114" t="s">
        <v>391</v>
      </c>
      <c r="C2378" s="114" t="s">
        <v>68</v>
      </c>
      <c r="D2378" s="114" t="s">
        <v>3018</v>
      </c>
      <c r="E2378" s="114" t="s">
        <v>3019</v>
      </c>
      <c r="F2378" s="115">
        <v>44285</v>
      </c>
      <c r="G2378" s="114" t="s">
        <v>3020</v>
      </c>
      <c r="H2378" s="116">
        <v>6896500</v>
      </c>
      <c r="I2378" s="116">
        <v>6896500</v>
      </c>
      <c r="J2378" s="116">
        <v>6306190</v>
      </c>
      <c r="K2378" s="116">
        <v>590310</v>
      </c>
      <c r="L2378" s="116">
        <v>0</v>
      </c>
      <c r="M2378" s="116">
        <v>0</v>
      </c>
      <c r="N2378" s="116">
        <v>0</v>
      </c>
      <c r="O2378" s="116">
        <v>0</v>
      </c>
      <c r="P2378" s="116">
        <v>590310</v>
      </c>
      <c r="Q2378" s="27" t="str">
        <f t="shared" si="484"/>
        <v>Registered</v>
      </c>
      <c r="R2378" s="94">
        <f t="shared" si="485"/>
        <v>1</v>
      </c>
      <c r="S2378" s="95"/>
      <c r="T2378" s="117">
        <f t="shared" si="482"/>
        <v>590310</v>
      </c>
      <c r="U2378" s="117">
        <f t="shared" si="483"/>
        <v>0</v>
      </c>
    </row>
    <row r="2379" spans="1:21" x14ac:dyDescent="0.3">
      <c r="A2379" s="114">
        <v>574</v>
      </c>
      <c r="B2379" s="114" t="s">
        <v>391</v>
      </c>
      <c r="C2379" s="114" t="s">
        <v>68</v>
      </c>
      <c r="D2379" s="114" t="s">
        <v>3027</v>
      </c>
      <c r="E2379" s="114" t="s">
        <v>1817</v>
      </c>
      <c r="F2379" s="115">
        <v>44173</v>
      </c>
      <c r="G2379" s="114" t="s">
        <v>1911</v>
      </c>
      <c r="H2379" s="116">
        <v>8436750</v>
      </c>
      <c r="I2379" s="116">
        <v>8436750</v>
      </c>
      <c r="J2379" s="116">
        <v>7850000</v>
      </c>
      <c r="K2379" s="116">
        <v>586750</v>
      </c>
      <c r="L2379" s="116">
        <v>0</v>
      </c>
      <c r="M2379" s="116">
        <v>0</v>
      </c>
      <c r="N2379" s="116">
        <v>0</v>
      </c>
      <c r="O2379" s="116">
        <v>0</v>
      </c>
      <c r="P2379" s="116">
        <v>586750</v>
      </c>
      <c r="Q2379" s="27" t="str">
        <f t="shared" si="484"/>
        <v>Registered</v>
      </c>
      <c r="R2379" s="94">
        <f t="shared" si="485"/>
        <v>1</v>
      </c>
      <c r="S2379" s="95"/>
      <c r="T2379" s="117">
        <f t="shared" si="482"/>
        <v>586750</v>
      </c>
      <c r="U2379" s="117">
        <f t="shared" si="483"/>
        <v>0</v>
      </c>
    </row>
    <row r="2380" spans="1:21" x14ac:dyDescent="0.3">
      <c r="A2380" s="114">
        <v>625</v>
      </c>
      <c r="B2380" s="114" t="s">
        <v>391</v>
      </c>
      <c r="C2380" s="114" t="s">
        <v>68</v>
      </c>
      <c r="D2380" s="114" t="s">
        <v>1820</v>
      </c>
      <c r="E2380" s="114" t="s">
        <v>1821</v>
      </c>
      <c r="F2380" s="115">
        <v>44500</v>
      </c>
      <c r="G2380" s="114" t="s">
        <v>1822</v>
      </c>
      <c r="H2380" s="116">
        <v>11300000</v>
      </c>
      <c r="I2380" s="116">
        <v>11300000</v>
      </c>
      <c r="J2380" s="116">
        <v>10794733</v>
      </c>
      <c r="K2380" s="116">
        <v>505267</v>
      </c>
      <c r="L2380" s="116">
        <v>0</v>
      </c>
      <c r="M2380" s="116">
        <v>0</v>
      </c>
      <c r="N2380" s="116">
        <v>0</v>
      </c>
      <c r="O2380" s="116">
        <v>0</v>
      </c>
      <c r="P2380" s="116">
        <v>505267</v>
      </c>
      <c r="Q2380" s="27" t="str">
        <f t="shared" si="484"/>
        <v>Registered</v>
      </c>
      <c r="R2380" s="94">
        <f t="shared" si="485"/>
        <v>1</v>
      </c>
      <c r="S2380" s="95"/>
      <c r="T2380" s="117">
        <f t="shared" si="482"/>
        <v>505267</v>
      </c>
      <c r="U2380" s="117">
        <f t="shared" si="483"/>
        <v>0</v>
      </c>
    </row>
    <row r="2381" spans="1:21" x14ac:dyDescent="0.3">
      <c r="A2381" s="114">
        <v>626</v>
      </c>
      <c r="B2381" s="114" t="s">
        <v>391</v>
      </c>
      <c r="C2381" s="114" t="s">
        <v>68</v>
      </c>
      <c r="D2381" s="114" t="s">
        <v>3323</v>
      </c>
      <c r="E2381" s="114" t="s">
        <v>3324</v>
      </c>
      <c r="F2381" s="115">
        <v>45348</v>
      </c>
      <c r="G2381" s="114" t="s">
        <v>1419</v>
      </c>
      <c r="H2381" s="116">
        <v>8200000</v>
      </c>
      <c r="I2381" s="116">
        <v>8200000</v>
      </c>
      <c r="J2381" s="116">
        <v>7696000</v>
      </c>
      <c r="K2381" s="116">
        <v>504000</v>
      </c>
      <c r="L2381" s="116">
        <v>0</v>
      </c>
      <c r="M2381" s="116">
        <v>0</v>
      </c>
      <c r="N2381" s="116">
        <v>0</v>
      </c>
      <c r="O2381" s="116">
        <v>0</v>
      </c>
      <c r="P2381" s="116">
        <v>504000</v>
      </c>
      <c r="Q2381" s="27" t="str">
        <f t="shared" si="484"/>
        <v>Registered</v>
      </c>
      <c r="R2381" s="94">
        <f t="shared" si="485"/>
        <v>1</v>
      </c>
      <c r="S2381" s="95"/>
      <c r="T2381" s="117">
        <f t="shared" si="482"/>
        <v>504000</v>
      </c>
      <c r="U2381" s="117">
        <f t="shared" si="483"/>
        <v>0</v>
      </c>
    </row>
    <row r="2382" spans="1:21" x14ac:dyDescent="0.3">
      <c r="A2382" s="114">
        <v>630</v>
      </c>
      <c r="B2382" s="114" t="s">
        <v>391</v>
      </c>
      <c r="C2382" s="114" t="s">
        <v>68</v>
      </c>
      <c r="D2382" s="114" t="s">
        <v>3339</v>
      </c>
      <c r="E2382" s="114" t="s">
        <v>2650</v>
      </c>
      <c r="F2382" s="115">
        <v>44182</v>
      </c>
      <c r="G2382" s="114" t="s">
        <v>1952</v>
      </c>
      <c r="H2382" s="116">
        <v>6500000</v>
      </c>
      <c r="I2382" s="116">
        <v>6500000</v>
      </c>
      <c r="J2382" s="116">
        <v>6000000</v>
      </c>
      <c r="K2382" s="116">
        <v>500000</v>
      </c>
      <c r="L2382" s="116">
        <v>0</v>
      </c>
      <c r="M2382" s="116">
        <v>0</v>
      </c>
      <c r="N2382" s="116">
        <v>0</v>
      </c>
      <c r="O2382" s="116">
        <v>0</v>
      </c>
      <c r="P2382" s="116">
        <v>500000</v>
      </c>
      <c r="Q2382" s="27" t="str">
        <f t="shared" si="484"/>
        <v>Registered</v>
      </c>
      <c r="R2382" s="94">
        <f t="shared" si="485"/>
        <v>1</v>
      </c>
      <c r="S2382" s="95"/>
      <c r="T2382" s="117">
        <f t="shared" si="482"/>
        <v>500000</v>
      </c>
      <c r="U2382" s="117">
        <f t="shared" si="483"/>
        <v>0</v>
      </c>
    </row>
    <row r="2383" spans="1:21" x14ac:dyDescent="0.3">
      <c r="A2383" s="114">
        <v>633</v>
      </c>
      <c r="B2383" s="114" t="s">
        <v>391</v>
      </c>
      <c r="C2383" s="114" t="s">
        <v>68</v>
      </c>
      <c r="D2383" s="114" t="s">
        <v>3349</v>
      </c>
      <c r="E2383" s="114" t="s">
        <v>3350</v>
      </c>
      <c r="F2383" s="115">
        <v>45525</v>
      </c>
      <c r="G2383" s="114" t="s">
        <v>2724</v>
      </c>
      <c r="H2383" s="116">
        <v>75100000</v>
      </c>
      <c r="I2383" s="116">
        <v>75100000</v>
      </c>
      <c r="J2383" s="116">
        <v>74603205</v>
      </c>
      <c r="K2383" s="116">
        <v>496795</v>
      </c>
      <c r="L2383" s="116">
        <v>0</v>
      </c>
      <c r="M2383" s="116">
        <v>0</v>
      </c>
      <c r="N2383" s="116">
        <v>0</v>
      </c>
      <c r="O2383" s="116">
        <v>0</v>
      </c>
      <c r="P2383" s="116">
        <v>496795</v>
      </c>
      <c r="Q2383" s="27" t="str">
        <f t="shared" si="484"/>
        <v>Registered</v>
      </c>
      <c r="R2383" s="94">
        <f t="shared" si="485"/>
        <v>1</v>
      </c>
      <c r="S2383" s="95"/>
      <c r="T2383" s="117">
        <f t="shared" si="482"/>
        <v>496795</v>
      </c>
      <c r="U2383" s="117">
        <f t="shared" si="483"/>
        <v>0</v>
      </c>
    </row>
    <row r="2384" spans="1:21" x14ac:dyDescent="0.3">
      <c r="A2384" s="114">
        <v>747</v>
      </c>
      <c r="B2384" s="114" t="s">
        <v>391</v>
      </c>
      <c r="C2384" s="114" t="s">
        <v>68</v>
      </c>
      <c r="D2384" s="114" t="s">
        <v>4001</v>
      </c>
      <c r="E2384" s="114" t="s">
        <v>1446</v>
      </c>
      <c r="F2384" s="115">
        <v>45786</v>
      </c>
      <c r="G2384" s="114" t="s">
        <v>3281</v>
      </c>
      <c r="H2384" s="116">
        <v>33823360</v>
      </c>
      <c r="I2384" s="116">
        <v>33823360</v>
      </c>
      <c r="J2384" s="116">
        <v>33485126</v>
      </c>
      <c r="K2384" s="116">
        <v>338234</v>
      </c>
      <c r="L2384" s="116">
        <v>0</v>
      </c>
      <c r="M2384" s="116">
        <v>0</v>
      </c>
      <c r="N2384" s="116">
        <v>0</v>
      </c>
      <c r="O2384" s="116">
        <v>0</v>
      </c>
      <c r="P2384" s="116">
        <v>338234</v>
      </c>
      <c r="Q2384" s="27" t="str">
        <f t="shared" si="484"/>
        <v>Registered</v>
      </c>
      <c r="R2384" s="94">
        <f t="shared" si="485"/>
        <v>1</v>
      </c>
      <c r="S2384" s="95"/>
      <c r="T2384" s="117">
        <f t="shared" si="482"/>
        <v>338234</v>
      </c>
      <c r="U2384" s="117">
        <f t="shared" si="483"/>
        <v>0</v>
      </c>
    </row>
    <row r="2385" spans="1:21" x14ac:dyDescent="0.3">
      <c r="A2385" s="114">
        <v>748</v>
      </c>
      <c r="B2385" s="114" t="s">
        <v>391</v>
      </c>
      <c r="C2385" s="114" t="s">
        <v>68</v>
      </c>
      <c r="D2385" s="114" t="s">
        <v>4002</v>
      </c>
      <c r="E2385" s="114" t="s">
        <v>4003</v>
      </c>
      <c r="F2385" s="115">
        <v>44169</v>
      </c>
      <c r="G2385" s="114" t="s">
        <v>2941</v>
      </c>
      <c r="H2385" s="116">
        <v>7300000</v>
      </c>
      <c r="I2385" s="116">
        <v>7300000</v>
      </c>
      <c r="J2385" s="116">
        <v>6965000</v>
      </c>
      <c r="K2385" s="116">
        <v>335000</v>
      </c>
      <c r="L2385" s="116">
        <v>0</v>
      </c>
      <c r="M2385" s="116">
        <v>0</v>
      </c>
      <c r="N2385" s="116">
        <v>0</v>
      </c>
      <c r="O2385" s="116">
        <v>0</v>
      </c>
      <c r="P2385" s="116">
        <v>335000</v>
      </c>
      <c r="Q2385" s="27" t="str">
        <f t="shared" si="484"/>
        <v>Registered</v>
      </c>
      <c r="R2385" s="94">
        <f t="shared" si="485"/>
        <v>1</v>
      </c>
      <c r="S2385" s="95"/>
      <c r="T2385" s="117">
        <f t="shared" si="482"/>
        <v>335000</v>
      </c>
      <c r="U2385" s="117">
        <f t="shared" si="483"/>
        <v>0</v>
      </c>
    </row>
    <row r="2386" spans="1:21" x14ac:dyDescent="0.3">
      <c r="A2386" s="114">
        <v>756</v>
      </c>
      <c r="B2386" s="114" t="s">
        <v>391</v>
      </c>
      <c r="C2386" s="114" t="s">
        <v>68</v>
      </c>
      <c r="D2386" s="114" t="s">
        <v>4032</v>
      </c>
      <c r="E2386" s="114" t="s">
        <v>4033</v>
      </c>
      <c r="F2386" s="115">
        <v>45565</v>
      </c>
      <c r="G2386" s="114" t="s">
        <v>2467</v>
      </c>
      <c r="H2386" s="116">
        <v>32100000</v>
      </c>
      <c r="I2386" s="116">
        <v>32100000</v>
      </c>
      <c r="J2386" s="116">
        <v>31779000</v>
      </c>
      <c r="K2386" s="116">
        <v>321000</v>
      </c>
      <c r="L2386" s="116">
        <v>0</v>
      </c>
      <c r="M2386" s="116">
        <v>0</v>
      </c>
      <c r="N2386" s="116">
        <v>0</v>
      </c>
      <c r="O2386" s="116">
        <v>0</v>
      </c>
      <c r="P2386" s="116">
        <v>321000</v>
      </c>
      <c r="Q2386" s="27" t="str">
        <f t="shared" si="484"/>
        <v>Registered</v>
      </c>
      <c r="R2386" s="94">
        <f t="shared" si="485"/>
        <v>1</v>
      </c>
      <c r="S2386" s="95"/>
      <c r="T2386" s="117">
        <f t="shared" si="482"/>
        <v>321000</v>
      </c>
      <c r="U2386" s="117">
        <f t="shared" si="483"/>
        <v>0</v>
      </c>
    </row>
    <row r="2387" spans="1:21" x14ac:dyDescent="0.3">
      <c r="A2387" s="114">
        <v>762</v>
      </c>
      <c r="B2387" s="114" t="s">
        <v>391</v>
      </c>
      <c r="C2387" s="114" t="s">
        <v>68</v>
      </c>
      <c r="D2387" s="114" t="s">
        <v>4061</v>
      </c>
      <c r="E2387" s="114" t="s">
        <v>4062</v>
      </c>
      <c r="F2387" s="115">
        <v>45533</v>
      </c>
      <c r="G2387" s="114" t="s">
        <v>3278</v>
      </c>
      <c r="H2387" s="116">
        <v>26700000</v>
      </c>
      <c r="I2387" s="116">
        <v>26700000</v>
      </c>
      <c r="J2387" s="116">
        <v>26395021</v>
      </c>
      <c r="K2387" s="116">
        <v>304979</v>
      </c>
      <c r="L2387" s="116">
        <v>0</v>
      </c>
      <c r="M2387" s="116">
        <v>0</v>
      </c>
      <c r="N2387" s="116">
        <v>0</v>
      </c>
      <c r="O2387" s="116">
        <v>0</v>
      </c>
      <c r="P2387" s="116">
        <v>304979</v>
      </c>
      <c r="Q2387" s="27" t="str">
        <f t="shared" si="484"/>
        <v>Registered</v>
      </c>
      <c r="R2387" s="94">
        <f t="shared" si="485"/>
        <v>1</v>
      </c>
      <c r="S2387" s="95"/>
      <c r="T2387" s="117">
        <f t="shared" si="482"/>
        <v>304979</v>
      </c>
      <c r="U2387" s="117">
        <f t="shared" si="483"/>
        <v>0</v>
      </c>
    </row>
    <row r="2388" spans="1:21" x14ac:dyDescent="0.3">
      <c r="A2388" s="114">
        <v>765</v>
      </c>
      <c r="B2388" s="114" t="s">
        <v>391</v>
      </c>
      <c r="C2388" s="114" t="s">
        <v>68</v>
      </c>
      <c r="D2388" s="114" t="s">
        <v>4068</v>
      </c>
      <c r="E2388" s="114" t="s">
        <v>4069</v>
      </c>
      <c r="F2388" s="115">
        <v>44165</v>
      </c>
      <c r="G2388" s="114" t="s">
        <v>4070</v>
      </c>
      <c r="H2388" s="116">
        <v>6300000</v>
      </c>
      <c r="I2388" s="116">
        <v>6300000</v>
      </c>
      <c r="J2388" s="116">
        <v>6000000</v>
      </c>
      <c r="K2388" s="116">
        <v>300000</v>
      </c>
      <c r="L2388" s="116">
        <v>0</v>
      </c>
      <c r="M2388" s="116">
        <v>0</v>
      </c>
      <c r="N2388" s="116">
        <v>0</v>
      </c>
      <c r="O2388" s="116">
        <v>0</v>
      </c>
      <c r="P2388" s="116">
        <v>300000</v>
      </c>
      <c r="Q2388" s="27" t="str">
        <f t="shared" si="484"/>
        <v>Registered</v>
      </c>
      <c r="R2388" s="94">
        <f t="shared" si="485"/>
        <v>1</v>
      </c>
      <c r="S2388" s="95"/>
      <c r="T2388" s="117">
        <f t="shared" si="482"/>
        <v>300000</v>
      </c>
      <c r="U2388" s="117">
        <f t="shared" si="483"/>
        <v>0</v>
      </c>
    </row>
    <row r="2389" spans="1:21" x14ac:dyDescent="0.3">
      <c r="A2389" s="114">
        <v>816</v>
      </c>
      <c r="B2389" s="114" t="s">
        <v>391</v>
      </c>
      <c r="C2389" s="114" t="s">
        <v>68</v>
      </c>
      <c r="D2389" s="114" t="s">
        <v>4237</v>
      </c>
      <c r="E2389" s="114" t="s">
        <v>4238</v>
      </c>
      <c r="F2389" s="115">
        <v>45532</v>
      </c>
      <c r="G2389" s="114" t="s">
        <v>2481</v>
      </c>
      <c r="H2389" s="116">
        <v>95749999</v>
      </c>
      <c r="I2389" s="116">
        <v>95749999</v>
      </c>
      <c r="J2389" s="116">
        <v>95511800</v>
      </c>
      <c r="K2389" s="116">
        <v>238199</v>
      </c>
      <c r="L2389" s="116">
        <v>0</v>
      </c>
      <c r="M2389" s="116">
        <v>0</v>
      </c>
      <c r="N2389" s="116">
        <v>0</v>
      </c>
      <c r="O2389" s="116">
        <v>0</v>
      </c>
      <c r="P2389" s="116">
        <v>238199</v>
      </c>
      <c r="Q2389" s="27" t="str">
        <f t="shared" si="484"/>
        <v>Registered</v>
      </c>
      <c r="R2389" s="94">
        <f t="shared" si="485"/>
        <v>1</v>
      </c>
      <c r="S2389" s="95"/>
      <c r="T2389" s="117">
        <f t="shared" si="482"/>
        <v>238199</v>
      </c>
      <c r="U2389" s="117">
        <f t="shared" si="483"/>
        <v>0</v>
      </c>
    </row>
    <row r="2390" spans="1:21" x14ac:dyDescent="0.3">
      <c r="A2390" s="114">
        <v>820</v>
      </c>
      <c r="B2390" s="114" t="s">
        <v>391</v>
      </c>
      <c r="C2390" s="114" t="s">
        <v>68</v>
      </c>
      <c r="D2390" s="114" t="s">
        <v>4253</v>
      </c>
      <c r="E2390" s="114" t="s">
        <v>4254</v>
      </c>
      <c r="F2390" s="115">
        <v>44223</v>
      </c>
      <c r="G2390" s="114" t="s">
        <v>1911</v>
      </c>
      <c r="H2390" s="116">
        <v>11600000</v>
      </c>
      <c r="I2390" s="116">
        <v>11600000</v>
      </c>
      <c r="J2390" s="116">
        <v>11387587</v>
      </c>
      <c r="K2390" s="116">
        <v>212413</v>
      </c>
      <c r="L2390" s="116">
        <v>0</v>
      </c>
      <c r="M2390" s="116">
        <v>0</v>
      </c>
      <c r="N2390" s="116">
        <v>0</v>
      </c>
      <c r="O2390" s="116">
        <v>0</v>
      </c>
      <c r="P2390" s="116">
        <v>212413</v>
      </c>
      <c r="Q2390" s="27" t="str">
        <f t="shared" si="484"/>
        <v>Registered</v>
      </c>
      <c r="R2390" s="94">
        <f t="shared" si="485"/>
        <v>1</v>
      </c>
      <c r="S2390" s="95"/>
      <c r="T2390" s="117">
        <f t="shared" si="482"/>
        <v>212413</v>
      </c>
      <c r="U2390" s="117">
        <f t="shared" si="483"/>
        <v>0</v>
      </c>
    </row>
    <row r="2391" spans="1:21" x14ac:dyDescent="0.3">
      <c r="A2391" s="114">
        <v>833</v>
      </c>
      <c r="B2391" s="114" t="s">
        <v>391</v>
      </c>
      <c r="C2391" s="114" t="s">
        <v>68</v>
      </c>
      <c r="D2391" s="114" t="s">
        <v>4272</v>
      </c>
      <c r="E2391" s="114" t="s">
        <v>4273</v>
      </c>
      <c r="F2391" s="115">
        <v>44953</v>
      </c>
      <c r="G2391" s="114" t="s">
        <v>4274</v>
      </c>
      <c r="H2391" s="116">
        <v>8000000</v>
      </c>
      <c r="I2391" s="116">
        <v>8000000</v>
      </c>
      <c r="J2391" s="116">
        <v>7803000</v>
      </c>
      <c r="K2391" s="116">
        <v>197000</v>
      </c>
      <c r="L2391" s="116">
        <v>0</v>
      </c>
      <c r="M2391" s="116">
        <v>0</v>
      </c>
      <c r="N2391" s="116">
        <v>0</v>
      </c>
      <c r="O2391" s="116">
        <v>0</v>
      </c>
      <c r="P2391" s="116">
        <v>197000</v>
      </c>
      <c r="Q2391" s="27" t="str">
        <f t="shared" si="484"/>
        <v>Registered</v>
      </c>
      <c r="R2391" s="94">
        <f t="shared" si="485"/>
        <v>1</v>
      </c>
      <c r="S2391" s="95"/>
      <c r="T2391" s="117">
        <f t="shared" si="482"/>
        <v>197000</v>
      </c>
      <c r="U2391" s="117">
        <f t="shared" si="483"/>
        <v>0</v>
      </c>
    </row>
    <row r="2392" spans="1:21" x14ac:dyDescent="0.3">
      <c r="A2392" s="114">
        <v>869</v>
      </c>
      <c r="B2392" s="114" t="s">
        <v>391</v>
      </c>
      <c r="C2392" s="114" t="s">
        <v>68</v>
      </c>
      <c r="D2392" s="114" t="s">
        <v>4348</v>
      </c>
      <c r="E2392" s="114" t="s">
        <v>4349</v>
      </c>
      <c r="F2392" s="115">
        <v>44084</v>
      </c>
      <c r="G2392" s="114" t="s">
        <v>4350</v>
      </c>
      <c r="H2392" s="116">
        <v>7670000</v>
      </c>
      <c r="I2392" s="116">
        <v>7670000</v>
      </c>
      <c r="J2392" s="116">
        <v>7483520</v>
      </c>
      <c r="K2392" s="116">
        <v>186480</v>
      </c>
      <c r="L2392" s="116">
        <v>0</v>
      </c>
      <c r="M2392" s="116">
        <v>0</v>
      </c>
      <c r="N2392" s="116">
        <v>0</v>
      </c>
      <c r="O2392" s="116">
        <v>0</v>
      </c>
      <c r="P2392" s="116">
        <v>186480</v>
      </c>
      <c r="Q2392" s="27" t="str">
        <f t="shared" si="484"/>
        <v>Registered</v>
      </c>
      <c r="R2392" s="94">
        <f t="shared" si="485"/>
        <v>1</v>
      </c>
      <c r="S2392" s="95"/>
      <c r="T2392" s="117">
        <f t="shared" si="482"/>
        <v>186480</v>
      </c>
      <c r="U2392" s="117">
        <f t="shared" si="483"/>
        <v>0</v>
      </c>
    </row>
    <row r="2393" spans="1:21" x14ac:dyDescent="0.3">
      <c r="A2393" s="114">
        <v>889</v>
      </c>
      <c r="B2393" s="114" t="s">
        <v>391</v>
      </c>
      <c r="C2393" s="114" t="s">
        <v>68</v>
      </c>
      <c r="D2393" s="114" t="s">
        <v>4398</v>
      </c>
      <c r="E2393" s="114" t="s">
        <v>4399</v>
      </c>
      <c r="F2393" s="115">
        <v>44778</v>
      </c>
      <c r="G2393" s="114" t="s">
        <v>4400</v>
      </c>
      <c r="H2393" s="116">
        <v>8275000</v>
      </c>
      <c r="I2393" s="116">
        <v>8275000</v>
      </c>
      <c r="J2393" s="116">
        <v>8137500</v>
      </c>
      <c r="K2393" s="116">
        <v>137500</v>
      </c>
      <c r="L2393" s="116">
        <v>0</v>
      </c>
      <c r="M2393" s="116">
        <v>0</v>
      </c>
      <c r="N2393" s="116">
        <v>0</v>
      </c>
      <c r="O2393" s="116">
        <v>0</v>
      </c>
      <c r="P2393" s="116">
        <v>137500</v>
      </c>
      <c r="Q2393" s="27" t="str">
        <f t="shared" si="484"/>
        <v>Registered</v>
      </c>
      <c r="R2393" s="94">
        <f t="shared" si="485"/>
        <v>1</v>
      </c>
      <c r="S2393" s="95"/>
      <c r="T2393" s="117">
        <f t="shared" si="482"/>
        <v>137500</v>
      </c>
      <c r="U2393" s="117">
        <f t="shared" si="483"/>
        <v>0</v>
      </c>
    </row>
    <row r="2394" spans="1:21" x14ac:dyDescent="0.3">
      <c r="A2394" s="114">
        <v>1115</v>
      </c>
      <c r="B2394" s="114" t="s">
        <v>391</v>
      </c>
      <c r="C2394" s="114" t="s">
        <v>68</v>
      </c>
      <c r="D2394" s="114" t="s">
        <v>4830</v>
      </c>
      <c r="E2394" s="114" t="s">
        <v>4831</v>
      </c>
      <c r="F2394" s="115">
        <v>45757</v>
      </c>
      <c r="G2394" s="114" t="s">
        <v>4832</v>
      </c>
      <c r="H2394" s="116">
        <v>34350467</v>
      </c>
      <c r="I2394" s="116">
        <v>34350467</v>
      </c>
      <c r="J2394" s="116">
        <v>34348399</v>
      </c>
      <c r="K2394" s="116">
        <v>2068</v>
      </c>
      <c r="L2394" s="116">
        <v>0</v>
      </c>
      <c r="M2394" s="116">
        <v>0</v>
      </c>
      <c r="N2394" s="116">
        <v>0</v>
      </c>
      <c r="O2394" s="116">
        <v>0</v>
      </c>
      <c r="P2394" s="116">
        <v>2068</v>
      </c>
      <c r="Q2394" s="27" t="str">
        <f t="shared" si="484"/>
        <v>Registered</v>
      </c>
      <c r="R2394" s="94">
        <f t="shared" si="485"/>
        <v>1</v>
      </c>
      <c r="S2394" s="95"/>
      <c r="T2394" s="117">
        <f t="shared" si="482"/>
        <v>2068</v>
      </c>
      <c r="U2394" s="117">
        <f t="shared" si="483"/>
        <v>0</v>
      </c>
    </row>
    <row r="2395" spans="1:21" x14ac:dyDescent="0.3">
      <c r="A2395" s="114">
        <v>1124</v>
      </c>
      <c r="B2395" s="114" t="s">
        <v>391</v>
      </c>
      <c r="C2395" s="114" t="s">
        <v>68</v>
      </c>
      <c r="D2395" s="114" t="s">
        <v>4842</v>
      </c>
      <c r="E2395" s="114" t="s">
        <v>4843</v>
      </c>
      <c r="F2395" s="115">
        <v>44137</v>
      </c>
      <c r="G2395" s="114" t="s">
        <v>4844</v>
      </c>
      <c r="H2395" s="116">
        <v>6792000</v>
      </c>
      <c r="I2395" s="116">
        <v>6792000</v>
      </c>
      <c r="J2395" s="116">
        <v>6791800</v>
      </c>
      <c r="K2395" s="116">
        <v>200</v>
      </c>
      <c r="L2395" s="116">
        <v>0</v>
      </c>
      <c r="M2395" s="116">
        <v>0</v>
      </c>
      <c r="N2395" s="116">
        <v>0</v>
      </c>
      <c r="O2395" s="116">
        <v>0</v>
      </c>
      <c r="P2395" s="116">
        <v>200</v>
      </c>
      <c r="Q2395" s="27" t="str">
        <f t="shared" si="484"/>
        <v>Registered</v>
      </c>
      <c r="R2395" s="94">
        <f t="shared" si="485"/>
        <v>1</v>
      </c>
      <c r="S2395" s="95"/>
      <c r="T2395" s="117">
        <f t="shared" si="482"/>
        <v>200</v>
      </c>
      <c r="U2395" s="117">
        <f t="shared" si="483"/>
        <v>0</v>
      </c>
    </row>
    <row r="2396" spans="1:21" x14ac:dyDescent="0.3">
      <c r="A2396" s="114">
        <v>5703</v>
      </c>
      <c r="B2396" s="114" t="s">
        <v>391</v>
      </c>
      <c r="C2396" s="114" t="s">
        <v>68</v>
      </c>
      <c r="D2396" s="114" t="s">
        <v>6806</v>
      </c>
      <c r="E2396" s="114" t="s">
        <v>4238</v>
      </c>
      <c r="F2396" s="115">
        <v>45532</v>
      </c>
      <c r="G2396" s="114" t="s">
        <v>2481</v>
      </c>
      <c r="H2396" s="116">
        <v>23820000</v>
      </c>
      <c r="I2396" s="116">
        <v>23820000</v>
      </c>
      <c r="J2396" s="116">
        <v>23820000</v>
      </c>
      <c r="K2396" s="116">
        <v>0</v>
      </c>
      <c r="L2396" s="116">
        <v>0</v>
      </c>
      <c r="M2396" s="116">
        <v>0</v>
      </c>
      <c r="N2396" s="116">
        <v>0</v>
      </c>
      <c r="O2396" s="116">
        <v>0</v>
      </c>
      <c r="P2396" s="116">
        <v>0</v>
      </c>
      <c r="Q2396" s="27" t="str">
        <f t="shared" si="484"/>
        <v>Registered</v>
      </c>
      <c r="R2396" s="94">
        <f t="shared" si="485"/>
        <v>1</v>
      </c>
      <c r="S2396" s="95"/>
      <c r="T2396" s="117">
        <f t="shared" si="482"/>
        <v>0</v>
      </c>
      <c r="U2396" s="117">
        <f t="shared" si="483"/>
        <v>0</v>
      </c>
    </row>
    <row r="2397" spans="1:21" x14ac:dyDescent="0.3">
      <c r="A2397" s="114">
        <v>5704</v>
      </c>
      <c r="B2397" s="114" t="s">
        <v>391</v>
      </c>
      <c r="C2397" s="114" t="s">
        <v>68</v>
      </c>
      <c r="D2397" s="114" t="s">
        <v>6807</v>
      </c>
      <c r="E2397" s="114" t="s">
        <v>6808</v>
      </c>
      <c r="F2397" s="115">
        <v>45169</v>
      </c>
      <c r="G2397" s="114" t="s">
        <v>5072</v>
      </c>
      <c r="H2397" s="116">
        <v>30110850</v>
      </c>
      <c r="I2397" s="116">
        <v>30110850</v>
      </c>
      <c r="J2397" s="116">
        <v>30110850</v>
      </c>
      <c r="K2397" s="116">
        <v>0</v>
      </c>
      <c r="L2397" s="116">
        <v>0</v>
      </c>
      <c r="M2397" s="116">
        <v>0</v>
      </c>
      <c r="N2397" s="116">
        <v>0</v>
      </c>
      <c r="O2397" s="116">
        <v>0</v>
      </c>
      <c r="P2397" s="116">
        <v>0</v>
      </c>
      <c r="Q2397" s="27" t="str">
        <f t="shared" si="484"/>
        <v>Registered</v>
      </c>
      <c r="R2397" s="94">
        <f t="shared" si="485"/>
        <v>1</v>
      </c>
      <c r="S2397" s="95"/>
      <c r="T2397" s="117">
        <f t="shared" si="482"/>
        <v>0</v>
      </c>
      <c r="U2397" s="117">
        <f t="shared" si="483"/>
        <v>0</v>
      </c>
    </row>
    <row r="2398" spans="1:21" x14ac:dyDescent="0.3">
      <c r="A2398" s="114">
        <v>5705</v>
      </c>
      <c r="B2398" s="114" t="s">
        <v>391</v>
      </c>
      <c r="C2398" s="114" t="s">
        <v>68</v>
      </c>
      <c r="D2398" s="114" t="s">
        <v>4217</v>
      </c>
      <c r="E2398" s="114" t="s">
        <v>4218</v>
      </c>
      <c r="F2398" s="115">
        <v>45226</v>
      </c>
      <c r="G2398" s="114" t="s">
        <v>2501</v>
      </c>
      <c r="H2398" s="116">
        <v>29100000</v>
      </c>
      <c r="I2398" s="116">
        <v>29100000</v>
      </c>
      <c r="J2398" s="116">
        <v>29100000</v>
      </c>
      <c r="K2398" s="116">
        <v>0</v>
      </c>
      <c r="L2398" s="116">
        <v>0</v>
      </c>
      <c r="M2398" s="116">
        <v>0</v>
      </c>
      <c r="N2398" s="116">
        <v>0</v>
      </c>
      <c r="O2398" s="116">
        <v>0</v>
      </c>
      <c r="P2398" s="116">
        <v>0</v>
      </c>
      <c r="Q2398" s="27" t="str">
        <f t="shared" si="484"/>
        <v>Registered</v>
      </c>
      <c r="R2398" s="94">
        <f t="shared" si="485"/>
        <v>1</v>
      </c>
      <c r="S2398" s="95"/>
      <c r="T2398" s="117">
        <f t="shared" si="482"/>
        <v>0</v>
      </c>
      <c r="U2398" s="117">
        <f t="shared" si="483"/>
        <v>0</v>
      </c>
    </row>
    <row r="2399" spans="1:21" x14ac:dyDescent="0.3">
      <c r="A2399" s="114">
        <v>5706</v>
      </c>
      <c r="B2399" s="114" t="s">
        <v>391</v>
      </c>
      <c r="C2399" s="114" t="s">
        <v>68</v>
      </c>
      <c r="D2399" s="114" t="s">
        <v>6809</v>
      </c>
      <c r="E2399" s="114" t="s">
        <v>6810</v>
      </c>
      <c r="F2399" s="115">
        <v>45217</v>
      </c>
      <c r="G2399" s="114" t="s">
        <v>3646</v>
      </c>
      <c r="H2399" s="116">
        <v>58671587</v>
      </c>
      <c r="I2399" s="116">
        <v>58671587</v>
      </c>
      <c r="J2399" s="116">
        <v>58671587</v>
      </c>
      <c r="K2399" s="116">
        <v>0</v>
      </c>
      <c r="L2399" s="116">
        <v>0</v>
      </c>
      <c r="M2399" s="116">
        <v>0</v>
      </c>
      <c r="N2399" s="116">
        <v>0</v>
      </c>
      <c r="O2399" s="116">
        <v>0</v>
      </c>
      <c r="P2399" s="116">
        <v>0</v>
      </c>
      <c r="Q2399" s="27" t="str">
        <f t="shared" si="484"/>
        <v>Registered</v>
      </c>
      <c r="R2399" s="94">
        <f t="shared" si="485"/>
        <v>1</v>
      </c>
      <c r="S2399" s="95"/>
      <c r="T2399" s="117">
        <f t="shared" si="482"/>
        <v>0</v>
      </c>
      <c r="U2399" s="117">
        <f t="shared" si="483"/>
        <v>0</v>
      </c>
    </row>
    <row r="2400" spans="1:21" x14ac:dyDescent="0.3">
      <c r="A2400" s="114">
        <v>5707</v>
      </c>
      <c r="B2400" s="114" t="s">
        <v>391</v>
      </c>
      <c r="C2400" s="114" t="s">
        <v>68</v>
      </c>
      <c r="D2400" s="114" t="s">
        <v>6811</v>
      </c>
      <c r="E2400" s="114" t="s">
        <v>6812</v>
      </c>
      <c r="F2400" s="115">
        <v>45217</v>
      </c>
      <c r="G2400" s="114" t="s">
        <v>3646</v>
      </c>
      <c r="H2400" s="116">
        <v>42400000</v>
      </c>
      <c r="I2400" s="116">
        <v>42400000</v>
      </c>
      <c r="J2400" s="116">
        <v>42400000</v>
      </c>
      <c r="K2400" s="116">
        <v>0</v>
      </c>
      <c r="L2400" s="116">
        <v>0</v>
      </c>
      <c r="M2400" s="116">
        <v>0</v>
      </c>
      <c r="N2400" s="116">
        <v>0</v>
      </c>
      <c r="O2400" s="116">
        <v>0</v>
      </c>
      <c r="P2400" s="116">
        <v>0</v>
      </c>
      <c r="Q2400" s="27" t="str">
        <f t="shared" si="484"/>
        <v>Registered</v>
      </c>
      <c r="R2400" s="94">
        <f t="shared" si="485"/>
        <v>1</v>
      </c>
      <c r="S2400" s="95"/>
      <c r="T2400" s="117">
        <f t="shared" si="482"/>
        <v>0</v>
      </c>
      <c r="U2400" s="117">
        <f t="shared" si="483"/>
        <v>0</v>
      </c>
    </row>
    <row r="2401" spans="1:21" x14ac:dyDescent="0.3">
      <c r="A2401" s="114">
        <v>5708</v>
      </c>
      <c r="B2401" s="114" t="s">
        <v>391</v>
      </c>
      <c r="C2401" s="114" t="s">
        <v>68</v>
      </c>
      <c r="D2401" s="114" t="s">
        <v>6813</v>
      </c>
      <c r="E2401" s="114" t="s">
        <v>6814</v>
      </c>
      <c r="F2401" s="115">
        <v>45533</v>
      </c>
      <c r="G2401" s="114" t="s">
        <v>3278</v>
      </c>
      <c r="H2401" s="116">
        <v>22512000</v>
      </c>
      <c r="I2401" s="116">
        <v>22512000</v>
      </c>
      <c r="J2401" s="116">
        <v>22512000</v>
      </c>
      <c r="K2401" s="116">
        <v>0</v>
      </c>
      <c r="L2401" s="116">
        <v>0</v>
      </c>
      <c r="M2401" s="116">
        <v>0</v>
      </c>
      <c r="N2401" s="116">
        <v>0</v>
      </c>
      <c r="O2401" s="116">
        <v>0</v>
      </c>
      <c r="P2401" s="116">
        <v>0</v>
      </c>
      <c r="Q2401" s="27" t="str">
        <f t="shared" si="484"/>
        <v>Registered</v>
      </c>
      <c r="R2401" s="94">
        <f t="shared" si="485"/>
        <v>1</v>
      </c>
      <c r="S2401" s="95"/>
      <c r="T2401" s="117">
        <f t="shared" si="482"/>
        <v>0</v>
      </c>
      <c r="U2401" s="117">
        <f t="shared" si="483"/>
        <v>0</v>
      </c>
    </row>
    <row r="2402" spans="1:21" x14ac:dyDescent="0.3">
      <c r="A2402" s="114">
        <v>5709</v>
      </c>
      <c r="B2402" s="114" t="s">
        <v>391</v>
      </c>
      <c r="C2402" s="114" t="s">
        <v>68</v>
      </c>
      <c r="D2402" s="114" t="s">
        <v>6815</v>
      </c>
      <c r="E2402" s="114" t="s">
        <v>6816</v>
      </c>
      <c r="F2402" s="115">
        <v>45626</v>
      </c>
      <c r="G2402" s="114" t="s">
        <v>6817</v>
      </c>
      <c r="H2402" s="116">
        <v>51100000</v>
      </c>
      <c r="I2402" s="116">
        <v>51100000</v>
      </c>
      <c r="J2402" s="116">
        <v>51100000</v>
      </c>
      <c r="K2402" s="116">
        <v>0</v>
      </c>
      <c r="L2402" s="116">
        <v>0</v>
      </c>
      <c r="M2402" s="116">
        <v>0</v>
      </c>
      <c r="N2402" s="116">
        <v>0</v>
      </c>
      <c r="O2402" s="116">
        <v>0</v>
      </c>
      <c r="P2402" s="116">
        <v>0</v>
      </c>
      <c r="Q2402" s="27" t="str">
        <f t="shared" si="484"/>
        <v>Registered</v>
      </c>
      <c r="R2402" s="94">
        <f t="shared" si="485"/>
        <v>1</v>
      </c>
      <c r="S2402" s="95"/>
      <c r="T2402" s="117">
        <f t="shared" si="482"/>
        <v>0</v>
      </c>
      <c r="U2402" s="117">
        <f t="shared" si="483"/>
        <v>0</v>
      </c>
    </row>
    <row r="2403" spans="1:21" x14ac:dyDescent="0.3">
      <c r="A2403" s="114">
        <v>5710</v>
      </c>
      <c r="B2403" s="114" t="s">
        <v>391</v>
      </c>
      <c r="C2403" s="114" t="s">
        <v>68</v>
      </c>
      <c r="D2403" s="114" t="s">
        <v>6818</v>
      </c>
      <c r="E2403" s="114" t="s">
        <v>6819</v>
      </c>
      <c r="F2403" s="115">
        <v>45716</v>
      </c>
      <c r="G2403" s="114" t="s">
        <v>1443</v>
      </c>
      <c r="H2403" s="116">
        <v>60000000</v>
      </c>
      <c r="I2403" s="116">
        <v>60000000</v>
      </c>
      <c r="J2403" s="116">
        <v>60000000</v>
      </c>
      <c r="K2403" s="116">
        <v>0</v>
      </c>
      <c r="L2403" s="116">
        <v>0</v>
      </c>
      <c r="M2403" s="116">
        <v>0</v>
      </c>
      <c r="N2403" s="116">
        <v>0</v>
      </c>
      <c r="O2403" s="116">
        <v>0</v>
      </c>
      <c r="P2403" s="116">
        <v>0</v>
      </c>
      <c r="Q2403" s="27" t="str">
        <f t="shared" si="484"/>
        <v>Registered</v>
      </c>
      <c r="R2403" s="94">
        <f t="shared" si="485"/>
        <v>1</v>
      </c>
      <c r="S2403" s="95"/>
      <c r="T2403" s="117">
        <f t="shared" si="482"/>
        <v>0</v>
      </c>
      <c r="U2403" s="117">
        <f t="shared" si="483"/>
        <v>0</v>
      </c>
    </row>
    <row r="2404" spans="1:21" x14ac:dyDescent="0.3">
      <c r="A2404" s="114">
        <v>5711</v>
      </c>
      <c r="B2404" s="114" t="s">
        <v>391</v>
      </c>
      <c r="C2404" s="114" t="s">
        <v>68</v>
      </c>
      <c r="D2404" s="114" t="s">
        <v>6820</v>
      </c>
      <c r="E2404" s="114" t="s">
        <v>6821</v>
      </c>
      <c r="F2404" s="115">
        <v>45343</v>
      </c>
      <c r="G2404" s="114" t="s">
        <v>3793</v>
      </c>
      <c r="H2404" s="116">
        <v>33500000</v>
      </c>
      <c r="I2404" s="116">
        <v>33500000</v>
      </c>
      <c r="J2404" s="116">
        <v>33500000</v>
      </c>
      <c r="K2404" s="116">
        <v>0</v>
      </c>
      <c r="L2404" s="116">
        <v>0</v>
      </c>
      <c r="M2404" s="116">
        <v>0</v>
      </c>
      <c r="N2404" s="116">
        <v>0</v>
      </c>
      <c r="O2404" s="116">
        <v>0</v>
      </c>
      <c r="P2404" s="116">
        <v>0</v>
      </c>
      <c r="Q2404" s="27" t="str">
        <f t="shared" si="484"/>
        <v>Registered</v>
      </c>
      <c r="R2404" s="94">
        <f t="shared" si="485"/>
        <v>1</v>
      </c>
      <c r="S2404" s="95"/>
      <c r="T2404" s="117">
        <f t="shared" si="482"/>
        <v>0</v>
      </c>
      <c r="U2404" s="117">
        <f t="shared" si="483"/>
        <v>0</v>
      </c>
    </row>
    <row r="2405" spans="1:21" x14ac:dyDescent="0.3">
      <c r="A2405" s="114">
        <v>5712</v>
      </c>
      <c r="B2405" s="114" t="s">
        <v>391</v>
      </c>
      <c r="C2405" s="114" t="s">
        <v>68</v>
      </c>
      <c r="D2405" s="114" t="s">
        <v>6822</v>
      </c>
      <c r="E2405" s="114" t="s">
        <v>1442</v>
      </c>
      <c r="F2405" s="115">
        <v>45583</v>
      </c>
      <c r="G2405" s="114" t="s">
        <v>2867</v>
      </c>
      <c r="H2405" s="116">
        <v>93015000</v>
      </c>
      <c r="I2405" s="116">
        <v>93015000</v>
      </c>
      <c r="J2405" s="116">
        <v>93015000</v>
      </c>
      <c r="K2405" s="116">
        <v>0</v>
      </c>
      <c r="L2405" s="116">
        <v>0</v>
      </c>
      <c r="M2405" s="116">
        <v>0</v>
      </c>
      <c r="N2405" s="116">
        <v>0</v>
      </c>
      <c r="O2405" s="116">
        <v>0</v>
      </c>
      <c r="P2405" s="116">
        <v>0</v>
      </c>
      <c r="Q2405" s="27" t="str">
        <f t="shared" si="484"/>
        <v>Registered</v>
      </c>
      <c r="R2405" s="94">
        <f t="shared" si="485"/>
        <v>1</v>
      </c>
      <c r="S2405" s="95"/>
      <c r="T2405" s="117">
        <f t="shared" si="482"/>
        <v>0</v>
      </c>
      <c r="U2405" s="117">
        <f t="shared" si="483"/>
        <v>0</v>
      </c>
    </row>
    <row r="2406" spans="1:21" x14ac:dyDescent="0.3">
      <c r="A2406" s="114">
        <v>5713</v>
      </c>
      <c r="B2406" s="114" t="s">
        <v>391</v>
      </c>
      <c r="C2406" s="114" t="s">
        <v>68</v>
      </c>
      <c r="D2406" s="114" t="s">
        <v>6823</v>
      </c>
      <c r="E2406" s="114" t="s">
        <v>1973</v>
      </c>
      <c r="F2406" s="115">
        <v>45530</v>
      </c>
      <c r="G2406" s="114" t="s">
        <v>2724</v>
      </c>
      <c r="H2406" s="116">
        <v>32500000</v>
      </c>
      <c r="I2406" s="116">
        <v>32500000</v>
      </c>
      <c r="J2406" s="116">
        <v>32500000</v>
      </c>
      <c r="K2406" s="116">
        <v>0</v>
      </c>
      <c r="L2406" s="116">
        <v>0</v>
      </c>
      <c r="M2406" s="116">
        <v>0</v>
      </c>
      <c r="N2406" s="116">
        <v>0</v>
      </c>
      <c r="O2406" s="116">
        <v>0</v>
      </c>
      <c r="P2406" s="116">
        <v>0</v>
      </c>
      <c r="Q2406" s="27" t="str">
        <f t="shared" si="484"/>
        <v>Registered</v>
      </c>
      <c r="R2406" s="94">
        <f t="shared" si="485"/>
        <v>1</v>
      </c>
      <c r="S2406" s="95"/>
      <c r="T2406" s="117">
        <f t="shared" si="482"/>
        <v>0</v>
      </c>
      <c r="U2406" s="117">
        <f t="shared" si="483"/>
        <v>0</v>
      </c>
    </row>
    <row r="2407" spans="1:21" x14ac:dyDescent="0.3">
      <c r="A2407" s="114">
        <v>5714</v>
      </c>
      <c r="B2407" s="114" t="s">
        <v>391</v>
      </c>
      <c r="C2407" s="114" t="s">
        <v>68</v>
      </c>
      <c r="D2407" s="114" t="s">
        <v>6824</v>
      </c>
      <c r="E2407" s="114" t="s">
        <v>6825</v>
      </c>
      <c r="F2407" s="115">
        <v>45565</v>
      </c>
      <c r="G2407" s="114" t="s">
        <v>3089</v>
      </c>
      <c r="H2407" s="116">
        <v>24800000</v>
      </c>
      <c r="I2407" s="116">
        <v>24800000</v>
      </c>
      <c r="J2407" s="116">
        <v>24800000</v>
      </c>
      <c r="K2407" s="116">
        <v>0</v>
      </c>
      <c r="L2407" s="116">
        <v>0</v>
      </c>
      <c r="M2407" s="116">
        <v>0</v>
      </c>
      <c r="N2407" s="116">
        <v>0</v>
      </c>
      <c r="O2407" s="116">
        <v>0</v>
      </c>
      <c r="P2407" s="116">
        <v>0</v>
      </c>
      <c r="Q2407" s="27" t="str">
        <f t="shared" si="484"/>
        <v>Registered</v>
      </c>
      <c r="R2407" s="94">
        <f t="shared" si="485"/>
        <v>1</v>
      </c>
      <c r="S2407" s="95"/>
      <c r="T2407" s="117">
        <f t="shared" si="482"/>
        <v>0</v>
      </c>
      <c r="U2407" s="117">
        <f t="shared" si="483"/>
        <v>0</v>
      </c>
    </row>
    <row r="2408" spans="1:21" x14ac:dyDescent="0.3">
      <c r="A2408" s="114">
        <v>5715</v>
      </c>
      <c r="B2408" s="114" t="s">
        <v>391</v>
      </c>
      <c r="C2408" s="114" t="s">
        <v>68</v>
      </c>
      <c r="D2408" s="114" t="s">
        <v>6826</v>
      </c>
      <c r="E2408" s="114" t="s">
        <v>6827</v>
      </c>
      <c r="F2408" s="115">
        <v>45565</v>
      </c>
      <c r="G2408" s="114" t="s">
        <v>4456</v>
      </c>
      <c r="H2408" s="116">
        <v>60400000</v>
      </c>
      <c r="I2408" s="116">
        <v>60400000</v>
      </c>
      <c r="J2408" s="116">
        <v>60400000</v>
      </c>
      <c r="K2408" s="116">
        <v>0</v>
      </c>
      <c r="L2408" s="116">
        <v>0</v>
      </c>
      <c r="M2408" s="116">
        <v>0</v>
      </c>
      <c r="N2408" s="116">
        <v>0</v>
      </c>
      <c r="O2408" s="116">
        <v>0</v>
      </c>
      <c r="P2408" s="116">
        <v>0</v>
      </c>
      <c r="Q2408" s="27" t="str">
        <f t="shared" si="484"/>
        <v>Registered</v>
      </c>
      <c r="R2408" s="94">
        <f t="shared" si="485"/>
        <v>1</v>
      </c>
      <c r="S2408" s="95"/>
      <c r="T2408" s="117">
        <f t="shared" si="482"/>
        <v>0</v>
      </c>
      <c r="U2408" s="117">
        <f t="shared" si="483"/>
        <v>0</v>
      </c>
    </row>
    <row r="2409" spans="1:21" x14ac:dyDescent="0.3">
      <c r="A2409" s="114">
        <v>5716</v>
      </c>
      <c r="B2409" s="114" t="s">
        <v>391</v>
      </c>
      <c r="C2409" s="114" t="s">
        <v>68</v>
      </c>
      <c r="D2409" s="114" t="s">
        <v>6828</v>
      </c>
      <c r="E2409" s="114" t="s">
        <v>6829</v>
      </c>
      <c r="F2409" s="115">
        <v>45504</v>
      </c>
      <c r="G2409" s="114" t="s">
        <v>2724</v>
      </c>
      <c r="H2409" s="116">
        <v>50000000</v>
      </c>
      <c r="I2409" s="116">
        <v>50000000</v>
      </c>
      <c r="J2409" s="116">
        <v>50000000</v>
      </c>
      <c r="K2409" s="116">
        <v>0</v>
      </c>
      <c r="L2409" s="116">
        <v>0</v>
      </c>
      <c r="M2409" s="116">
        <v>0</v>
      </c>
      <c r="N2409" s="116">
        <v>0</v>
      </c>
      <c r="O2409" s="116">
        <v>0</v>
      </c>
      <c r="P2409" s="116">
        <v>0</v>
      </c>
      <c r="Q2409" s="27" t="str">
        <f t="shared" si="484"/>
        <v>Registered</v>
      </c>
      <c r="R2409" s="94">
        <f t="shared" si="485"/>
        <v>1</v>
      </c>
      <c r="S2409" s="95"/>
      <c r="T2409" s="117">
        <f t="shared" si="482"/>
        <v>0</v>
      </c>
      <c r="U2409" s="117">
        <f t="shared" si="483"/>
        <v>0</v>
      </c>
    </row>
    <row r="2410" spans="1:21" x14ac:dyDescent="0.3">
      <c r="A2410" s="114">
        <v>5717</v>
      </c>
      <c r="B2410" s="114" t="s">
        <v>391</v>
      </c>
      <c r="C2410" s="114" t="s">
        <v>68</v>
      </c>
      <c r="D2410" s="114" t="s">
        <v>6830</v>
      </c>
      <c r="E2410" s="114" t="s">
        <v>6831</v>
      </c>
      <c r="F2410" s="115">
        <v>45535</v>
      </c>
      <c r="G2410" s="114" t="s">
        <v>6832</v>
      </c>
      <c r="H2410" s="116">
        <v>25948800</v>
      </c>
      <c r="I2410" s="116">
        <v>25948800</v>
      </c>
      <c r="J2410" s="116">
        <v>25948800</v>
      </c>
      <c r="K2410" s="116">
        <v>0</v>
      </c>
      <c r="L2410" s="116">
        <v>0</v>
      </c>
      <c r="M2410" s="116">
        <v>0</v>
      </c>
      <c r="N2410" s="116">
        <v>0</v>
      </c>
      <c r="O2410" s="116">
        <v>0</v>
      </c>
      <c r="P2410" s="116">
        <v>0</v>
      </c>
      <c r="Q2410" s="27" t="str">
        <f t="shared" si="484"/>
        <v>Registered</v>
      </c>
      <c r="R2410" s="94">
        <f t="shared" si="485"/>
        <v>1</v>
      </c>
      <c r="S2410" s="95"/>
      <c r="T2410" s="117">
        <f t="shared" si="482"/>
        <v>0</v>
      </c>
      <c r="U2410" s="117">
        <f t="shared" si="483"/>
        <v>0</v>
      </c>
    </row>
    <row r="2411" spans="1:21" x14ac:dyDescent="0.3">
      <c r="A2411" s="114">
        <v>5718</v>
      </c>
      <c r="B2411" s="114" t="s">
        <v>391</v>
      </c>
      <c r="C2411" s="114" t="s">
        <v>68</v>
      </c>
      <c r="D2411" s="114" t="s">
        <v>6833</v>
      </c>
      <c r="E2411" s="114" t="s">
        <v>6834</v>
      </c>
      <c r="F2411" s="115">
        <v>45527</v>
      </c>
      <c r="G2411" s="114" t="s">
        <v>3304</v>
      </c>
      <c r="H2411" s="116">
        <v>32436000</v>
      </c>
      <c r="I2411" s="116">
        <v>32436000</v>
      </c>
      <c r="J2411" s="116">
        <v>32436000</v>
      </c>
      <c r="K2411" s="116">
        <v>0</v>
      </c>
      <c r="L2411" s="116">
        <v>0</v>
      </c>
      <c r="M2411" s="116">
        <v>0</v>
      </c>
      <c r="N2411" s="116">
        <v>0</v>
      </c>
      <c r="O2411" s="116">
        <v>0</v>
      </c>
      <c r="P2411" s="116">
        <v>0</v>
      </c>
      <c r="Q2411" s="27" t="str">
        <f t="shared" si="484"/>
        <v>Registered</v>
      </c>
      <c r="R2411" s="94">
        <f t="shared" si="485"/>
        <v>1</v>
      </c>
      <c r="S2411" s="95"/>
      <c r="T2411" s="117">
        <f t="shared" si="482"/>
        <v>0</v>
      </c>
      <c r="U2411" s="117">
        <f t="shared" si="483"/>
        <v>0</v>
      </c>
    </row>
    <row r="2412" spans="1:21" x14ac:dyDescent="0.3">
      <c r="A2412" s="114">
        <v>5719</v>
      </c>
      <c r="B2412" s="114" t="s">
        <v>391</v>
      </c>
      <c r="C2412" s="114" t="s">
        <v>68</v>
      </c>
      <c r="D2412" s="114" t="s">
        <v>2246</v>
      </c>
      <c r="E2412" s="114" t="s">
        <v>2247</v>
      </c>
      <c r="F2412" s="115">
        <v>45533</v>
      </c>
      <c r="G2412" s="114" t="s">
        <v>2248</v>
      </c>
      <c r="H2412" s="116">
        <v>42500000</v>
      </c>
      <c r="I2412" s="116">
        <v>42500000</v>
      </c>
      <c r="J2412" s="116">
        <v>42500000</v>
      </c>
      <c r="K2412" s="116">
        <v>0</v>
      </c>
      <c r="L2412" s="116">
        <v>0</v>
      </c>
      <c r="M2412" s="116">
        <v>0</v>
      </c>
      <c r="N2412" s="116">
        <v>0</v>
      </c>
      <c r="O2412" s="116">
        <v>0</v>
      </c>
      <c r="P2412" s="116">
        <v>0</v>
      </c>
      <c r="Q2412" s="27" t="str">
        <f t="shared" si="484"/>
        <v>Registered</v>
      </c>
      <c r="R2412" s="94">
        <f t="shared" si="485"/>
        <v>1</v>
      </c>
      <c r="S2412" s="95"/>
      <c r="T2412" s="117">
        <f t="shared" si="482"/>
        <v>0</v>
      </c>
      <c r="U2412" s="117">
        <f t="shared" si="483"/>
        <v>0</v>
      </c>
    </row>
    <row r="2413" spans="1:21" x14ac:dyDescent="0.3">
      <c r="A2413" s="114">
        <v>5720</v>
      </c>
      <c r="B2413" s="114" t="s">
        <v>391</v>
      </c>
      <c r="C2413" s="114" t="s">
        <v>68</v>
      </c>
      <c r="D2413" s="114" t="s">
        <v>392</v>
      </c>
      <c r="E2413" s="114" t="s">
        <v>393</v>
      </c>
      <c r="F2413" s="115">
        <v>46150</v>
      </c>
      <c r="G2413" s="114" t="s">
        <v>10317</v>
      </c>
      <c r="H2413" s="116">
        <v>83000000</v>
      </c>
      <c r="I2413" s="116">
        <v>83000000</v>
      </c>
      <c r="J2413" s="116">
        <v>83000000</v>
      </c>
      <c r="K2413" s="116">
        <v>0</v>
      </c>
      <c r="L2413" s="116">
        <v>0</v>
      </c>
      <c r="M2413" s="116">
        <v>0</v>
      </c>
      <c r="N2413" s="116">
        <v>0</v>
      </c>
      <c r="O2413" s="116">
        <v>0</v>
      </c>
      <c r="P2413" s="116">
        <v>0</v>
      </c>
      <c r="Q2413" s="27" t="str">
        <f t="shared" si="484"/>
        <v>Registered</v>
      </c>
      <c r="R2413" s="94">
        <f t="shared" si="485"/>
        <v>1</v>
      </c>
      <c r="S2413" s="95"/>
      <c r="T2413" s="117">
        <f t="shared" si="482"/>
        <v>0</v>
      </c>
      <c r="U2413" s="117">
        <f t="shared" si="483"/>
        <v>0</v>
      </c>
    </row>
    <row r="2414" spans="1:21" x14ac:dyDescent="0.3">
      <c r="A2414" s="114">
        <v>5721</v>
      </c>
      <c r="B2414" s="114" t="s">
        <v>391</v>
      </c>
      <c r="C2414" s="114" t="s">
        <v>68</v>
      </c>
      <c r="D2414" s="114" t="s">
        <v>6835</v>
      </c>
      <c r="E2414" s="114" t="s">
        <v>6793</v>
      </c>
      <c r="F2414" s="115">
        <v>45990</v>
      </c>
      <c r="G2414" s="114" t="s">
        <v>1538</v>
      </c>
      <c r="H2414" s="116">
        <v>36100000</v>
      </c>
      <c r="I2414" s="116">
        <v>36100000</v>
      </c>
      <c r="J2414" s="116">
        <v>36100000</v>
      </c>
      <c r="K2414" s="116">
        <v>0</v>
      </c>
      <c r="L2414" s="116">
        <v>0</v>
      </c>
      <c r="M2414" s="116">
        <v>0</v>
      </c>
      <c r="N2414" s="116">
        <v>0</v>
      </c>
      <c r="O2414" s="116">
        <v>0</v>
      </c>
      <c r="P2414" s="116">
        <v>0</v>
      </c>
      <c r="Q2414" s="27" t="str">
        <f t="shared" si="484"/>
        <v>Registered</v>
      </c>
      <c r="R2414" s="94">
        <f t="shared" si="485"/>
        <v>1</v>
      </c>
      <c r="S2414" s="95"/>
      <c r="T2414" s="117">
        <f t="shared" si="482"/>
        <v>0</v>
      </c>
      <c r="U2414" s="117">
        <f t="shared" si="483"/>
        <v>0</v>
      </c>
    </row>
    <row r="2415" spans="1:21" x14ac:dyDescent="0.3">
      <c r="A2415" s="114">
        <v>5722</v>
      </c>
      <c r="B2415" s="114" t="s">
        <v>391</v>
      </c>
      <c r="C2415" s="114" t="s">
        <v>68</v>
      </c>
      <c r="D2415" s="114" t="s">
        <v>6836</v>
      </c>
      <c r="E2415" s="114" t="s">
        <v>6793</v>
      </c>
      <c r="F2415" s="115">
        <v>45990</v>
      </c>
      <c r="G2415" s="114" t="s">
        <v>1538</v>
      </c>
      <c r="H2415" s="116">
        <v>74725000</v>
      </c>
      <c r="I2415" s="116">
        <v>74725000</v>
      </c>
      <c r="J2415" s="116">
        <v>74725000</v>
      </c>
      <c r="K2415" s="116">
        <v>0</v>
      </c>
      <c r="L2415" s="116">
        <v>0</v>
      </c>
      <c r="M2415" s="116">
        <v>0</v>
      </c>
      <c r="N2415" s="116">
        <v>0</v>
      </c>
      <c r="O2415" s="116">
        <v>0</v>
      </c>
      <c r="P2415" s="116">
        <v>0</v>
      </c>
      <c r="Q2415" s="27" t="str">
        <f t="shared" si="484"/>
        <v>Registered</v>
      </c>
      <c r="R2415" s="94">
        <f t="shared" si="485"/>
        <v>1</v>
      </c>
      <c r="S2415" s="95"/>
      <c r="T2415" s="117">
        <f t="shared" si="482"/>
        <v>0</v>
      </c>
      <c r="U2415" s="117">
        <f t="shared" si="483"/>
        <v>0</v>
      </c>
    </row>
    <row r="2416" spans="1:21" x14ac:dyDescent="0.3">
      <c r="A2416" s="114">
        <v>5723</v>
      </c>
      <c r="B2416" s="114" t="s">
        <v>391</v>
      </c>
      <c r="C2416" s="114" t="s">
        <v>68</v>
      </c>
      <c r="D2416" s="114" t="s">
        <v>6837</v>
      </c>
      <c r="E2416" s="114" t="s">
        <v>2686</v>
      </c>
      <c r="F2416" s="115">
        <v>44713</v>
      </c>
      <c r="G2416" s="114" t="s">
        <v>5165</v>
      </c>
      <c r="H2416" s="116">
        <v>14935000</v>
      </c>
      <c r="I2416" s="116">
        <v>14935000</v>
      </c>
      <c r="J2416" s="116">
        <v>14935000</v>
      </c>
      <c r="K2416" s="116">
        <v>0</v>
      </c>
      <c r="L2416" s="116">
        <v>0</v>
      </c>
      <c r="M2416" s="116">
        <v>0</v>
      </c>
      <c r="N2416" s="116">
        <v>0</v>
      </c>
      <c r="O2416" s="116">
        <v>0</v>
      </c>
      <c r="P2416" s="116">
        <v>0</v>
      </c>
      <c r="Q2416" s="27" t="str">
        <f t="shared" si="484"/>
        <v>Registered</v>
      </c>
      <c r="R2416" s="94">
        <f t="shared" si="485"/>
        <v>1</v>
      </c>
      <c r="S2416" s="95"/>
      <c r="T2416" s="117">
        <f t="shared" si="482"/>
        <v>0</v>
      </c>
      <c r="U2416" s="117">
        <f t="shared" si="483"/>
        <v>0</v>
      </c>
    </row>
    <row r="2417" spans="1:21" x14ac:dyDescent="0.3">
      <c r="A2417" s="114">
        <v>5724</v>
      </c>
      <c r="B2417" s="114" t="s">
        <v>391</v>
      </c>
      <c r="C2417" s="114" t="s">
        <v>68</v>
      </c>
      <c r="D2417" s="114" t="s">
        <v>6838</v>
      </c>
      <c r="E2417" s="114" t="s">
        <v>6839</v>
      </c>
      <c r="F2417" s="115">
        <v>44216</v>
      </c>
      <c r="G2417" s="114" t="s">
        <v>5411</v>
      </c>
      <c r="H2417" s="116">
        <v>8058000</v>
      </c>
      <c r="I2417" s="116">
        <v>8058000</v>
      </c>
      <c r="J2417" s="116">
        <v>8058000</v>
      </c>
      <c r="K2417" s="116">
        <v>0</v>
      </c>
      <c r="L2417" s="116">
        <v>0</v>
      </c>
      <c r="M2417" s="116">
        <v>0</v>
      </c>
      <c r="N2417" s="116">
        <v>0</v>
      </c>
      <c r="O2417" s="116">
        <v>0</v>
      </c>
      <c r="P2417" s="116">
        <v>0</v>
      </c>
      <c r="Q2417" s="27" t="str">
        <f t="shared" si="484"/>
        <v>Registered</v>
      </c>
      <c r="R2417" s="94">
        <f t="shared" si="485"/>
        <v>1</v>
      </c>
      <c r="S2417" s="95"/>
      <c r="T2417" s="117">
        <f t="shared" si="482"/>
        <v>0</v>
      </c>
      <c r="U2417" s="117">
        <f t="shared" si="483"/>
        <v>0</v>
      </c>
    </row>
    <row r="2418" spans="1:21" x14ac:dyDescent="0.3">
      <c r="A2418" s="114">
        <v>5725</v>
      </c>
      <c r="B2418" s="114" t="s">
        <v>391</v>
      </c>
      <c r="C2418" s="114" t="s">
        <v>68</v>
      </c>
      <c r="D2418" s="114" t="s">
        <v>6840</v>
      </c>
      <c r="E2418" s="114" t="s">
        <v>6841</v>
      </c>
      <c r="F2418" s="115">
        <v>44180</v>
      </c>
      <c r="G2418" s="114" t="s">
        <v>4275</v>
      </c>
      <c r="H2418" s="116">
        <v>8022000</v>
      </c>
      <c r="I2418" s="116">
        <v>8022000</v>
      </c>
      <c r="J2418" s="116">
        <v>8022000</v>
      </c>
      <c r="K2418" s="116">
        <v>0</v>
      </c>
      <c r="L2418" s="116">
        <v>0</v>
      </c>
      <c r="M2418" s="116">
        <v>0</v>
      </c>
      <c r="N2418" s="116">
        <v>0</v>
      </c>
      <c r="O2418" s="116">
        <v>0</v>
      </c>
      <c r="P2418" s="116">
        <v>0</v>
      </c>
      <c r="Q2418" s="27" t="str">
        <f t="shared" si="484"/>
        <v>Registered</v>
      </c>
      <c r="R2418" s="94">
        <f t="shared" si="485"/>
        <v>1</v>
      </c>
      <c r="S2418" s="95"/>
      <c r="T2418" s="117">
        <f t="shared" si="482"/>
        <v>0</v>
      </c>
      <c r="U2418" s="117">
        <f t="shared" si="483"/>
        <v>0</v>
      </c>
    </row>
    <row r="2419" spans="1:21" x14ac:dyDescent="0.3">
      <c r="A2419" s="114">
        <v>5726</v>
      </c>
      <c r="B2419" s="114" t="s">
        <v>391</v>
      </c>
      <c r="C2419" s="114" t="s">
        <v>68</v>
      </c>
      <c r="D2419" s="114" t="s">
        <v>6842</v>
      </c>
      <c r="E2419" s="114" t="s">
        <v>2426</v>
      </c>
      <c r="F2419" s="115">
        <v>44608</v>
      </c>
      <c r="G2419" s="114" t="s">
        <v>5508</v>
      </c>
      <c r="H2419" s="116">
        <v>5768000</v>
      </c>
      <c r="I2419" s="116">
        <v>5768000</v>
      </c>
      <c r="J2419" s="116">
        <v>5768000</v>
      </c>
      <c r="K2419" s="116">
        <v>0</v>
      </c>
      <c r="L2419" s="116">
        <v>0</v>
      </c>
      <c r="M2419" s="116">
        <v>0</v>
      </c>
      <c r="N2419" s="116">
        <v>0</v>
      </c>
      <c r="O2419" s="116">
        <v>0</v>
      </c>
      <c r="P2419" s="116">
        <v>0</v>
      </c>
      <c r="Q2419" s="27" t="str">
        <f t="shared" si="484"/>
        <v>Registered</v>
      </c>
      <c r="R2419" s="94">
        <f t="shared" si="485"/>
        <v>1</v>
      </c>
      <c r="S2419" s="95"/>
      <c r="T2419" s="117">
        <f t="shared" si="482"/>
        <v>0</v>
      </c>
      <c r="U2419" s="117">
        <f t="shared" si="483"/>
        <v>0</v>
      </c>
    </row>
    <row r="2420" spans="1:21" x14ac:dyDescent="0.3">
      <c r="A2420" s="114">
        <v>5727</v>
      </c>
      <c r="B2420" s="114" t="s">
        <v>391</v>
      </c>
      <c r="C2420" s="114" t="s">
        <v>68</v>
      </c>
      <c r="D2420" s="114" t="s">
        <v>6843</v>
      </c>
      <c r="E2420" s="114" t="s">
        <v>6844</v>
      </c>
      <c r="F2420" s="115">
        <v>44183</v>
      </c>
      <c r="G2420" s="114" t="s">
        <v>2057</v>
      </c>
      <c r="H2420" s="116">
        <v>5414000</v>
      </c>
      <c r="I2420" s="116">
        <v>5414000</v>
      </c>
      <c r="J2420" s="116">
        <v>5414000</v>
      </c>
      <c r="K2420" s="116">
        <v>0</v>
      </c>
      <c r="L2420" s="116">
        <v>0</v>
      </c>
      <c r="M2420" s="116">
        <v>0</v>
      </c>
      <c r="N2420" s="116">
        <v>0</v>
      </c>
      <c r="O2420" s="116">
        <v>0</v>
      </c>
      <c r="P2420" s="116">
        <v>0</v>
      </c>
      <c r="Q2420" s="27" t="str">
        <f t="shared" si="484"/>
        <v>Registered</v>
      </c>
      <c r="R2420" s="94">
        <f t="shared" si="485"/>
        <v>1</v>
      </c>
      <c r="S2420" s="95"/>
      <c r="T2420" s="117">
        <f t="shared" si="482"/>
        <v>0</v>
      </c>
      <c r="U2420" s="117">
        <f t="shared" si="483"/>
        <v>0</v>
      </c>
    </row>
    <row r="2421" spans="1:21" x14ac:dyDescent="0.3">
      <c r="A2421" s="114">
        <v>5728</v>
      </c>
      <c r="B2421" s="114" t="s">
        <v>391</v>
      </c>
      <c r="C2421" s="114" t="s">
        <v>68</v>
      </c>
      <c r="D2421" s="114" t="s">
        <v>6845</v>
      </c>
      <c r="E2421" s="114" t="s">
        <v>6846</v>
      </c>
      <c r="F2421" s="115">
        <v>44264</v>
      </c>
      <c r="G2421" s="114" t="s">
        <v>2449</v>
      </c>
      <c r="H2421" s="116">
        <v>6865000</v>
      </c>
      <c r="I2421" s="116">
        <v>6865000</v>
      </c>
      <c r="J2421" s="116">
        <v>6865000</v>
      </c>
      <c r="K2421" s="116">
        <v>0</v>
      </c>
      <c r="L2421" s="116">
        <v>0</v>
      </c>
      <c r="M2421" s="116">
        <v>0</v>
      </c>
      <c r="N2421" s="116">
        <v>0</v>
      </c>
      <c r="O2421" s="116">
        <v>0</v>
      </c>
      <c r="P2421" s="116">
        <v>0</v>
      </c>
      <c r="Q2421" s="27" t="str">
        <f t="shared" si="484"/>
        <v>Registered</v>
      </c>
      <c r="R2421" s="94">
        <f t="shared" si="485"/>
        <v>1</v>
      </c>
      <c r="S2421" s="95"/>
      <c r="T2421" s="117">
        <f t="shared" si="482"/>
        <v>0</v>
      </c>
      <c r="U2421" s="117">
        <f t="shared" si="483"/>
        <v>0</v>
      </c>
    </row>
    <row r="2422" spans="1:21" x14ac:dyDescent="0.3">
      <c r="A2422" s="114">
        <v>5729</v>
      </c>
      <c r="B2422" s="114" t="s">
        <v>391</v>
      </c>
      <c r="C2422" s="114" t="s">
        <v>68</v>
      </c>
      <c r="D2422" s="114" t="s">
        <v>6847</v>
      </c>
      <c r="E2422" s="114" t="s">
        <v>6848</v>
      </c>
      <c r="F2422" s="115">
        <v>44180</v>
      </c>
      <c r="G2422" s="114" t="s">
        <v>4833</v>
      </c>
      <c r="H2422" s="116">
        <v>7973000</v>
      </c>
      <c r="I2422" s="116">
        <v>7973000</v>
      </c>
      <c r="J2422" s="116">
        <v>7973000</v>
      </c>
      <c r="K2422" s="116">
        <v>0</v>
      </c>
      <c r="L2422" s="116">
        <v>0</v>
      </c>
      <c r="M2422" s="116">
        <v>0</v>
      </c>
      <c r="N2422" s="116">
        <v>0</v>
      </c>
      <c r="O2422" s="116">
        <v>0</v>
      </c>
      <c r="P2422" s="116">
        <v>0</v>
      </c>
      <c r="Q2422" s="27" t="str">
        <f t="shared" si="484"/>
        <v>Registered</v>
      </c>
      <c r="R2422" s="94">
        <f t="shared" si="485"/>
        <v>1</v>
      </c>
      <c r="S2422" s="95"/>
      <c r="T2422" s="117">
        <f t="shared" si="482"/>
        <v>0</v>
      </c>
      <c r="U2422" s="117">
        <f t="shared" si="483"/>
        <v>0</v>
      </c>
    </row>
    <row r="2423" spans="1:21" x14ac:dyDescent="0.3">
      <c r="A2423" s="114">
        <v>5730</v>
      </c>
      <c r="B2423" s="114" t="s">
        <v>391</v>
      </c>
      <c r="C2423" s="114" t="s">
        <v>68</v>
      </c>
      <c r="D2423" s="114" t="s">
        <v>6849</v>
      </c>
      <c r="E2423" s="114" t="s">
        <v>6346</v>
      </c>
      <c r="F2423" s="115">
        <v>44193</v>
      </c>
      <c r="G2423" s="114" t="s">
        <v>2057</v>
      </c>
      <c r="H2423" s="116">
        <v>6961500</v>
      </c>
      <c r="I2423" s="116">
        <v>6961500</v>
      </c>
      <c r="J2423" s="116">
        <v>6961500</v>
      </c>
      <c r="K2423" s="116">
        <v>0</v>
      </c>
      <c r="L2423" s="116">
        <v>0</v>
      </c>
      <c r="M2423" s="116">
        <v>0</v>
      </c>
      <c r="N2423" s="116">
        <v>0</v>
      </c>
      <c r="O2423" s="116">
        <v>0</v>
      </c>
      <c r="P2423" s="116">
        <v>0</v>
      </c>
      <c r="Q2423" s="27" t="str">
        <f t="shared" si="484"/>
        <v>Registered</v>
      </c>
      <c r="R2423" s="94">
        <f t="shared" si="485"/>
        <v>1</v>
      </c>
      <c r="S2423" s="95"/>
      <c r="T2423" s="117">
        <f t="shared" si="482"/>
        <v>0</v>
      </c>
      <c r="U2423" s="117">
        <f t="shared" si="483"/>
        <v>0</v>
      </c>
    </row>
    <row r="2424" spans="1:21" x14ac:dyDescent="0.3">
      <c r="A2424" s="114">
        <v>5731</v>
      </c>
      <c r="B2424" s="114" t="s">
        <v>391</v>
      </c>
      <c r="C2424" s="114" t="s">
        <v>68</v>
      </c>
      <c r="D2424" s="114" t="s">
        <v>6850</v>
      </c>
      <c r="E2424" s="114" t="s">
        <v>6441</v>
      </c>
      <c r="F2424" s="115">
        <v>44180</v>
      </c>
      <c r="G2424" s="114" t="s">
        <v>4275</v>
      </c>
      <c r="H2424" s="116">
        <v>6498000</v>
      </c>
      <c r="I2424" s="116">
        <v>6498000</v>
      </c>
      <c r="J2424" s="116">
        <v>6498000</v>
      </c>
      <c r="K2424" s="116">
        <v>0</v>
      </c>
      <c r="L2424" s="116">
        <v>0</v>
      </c>
      <c r="M2424" s="116">
        <v>0</v>
      </c>
      <c r="N2424" s="116">
        <v>0</v>
      </c>
      <c r="O2424" s="116">
        <v>0</v>
      </c>
      <c r="P2424" s="116">
        <v>0</v>
      </c>
      <c r="Q2424" s="27" t="str">
        <f t="shared" si="484"/>
        <v>Registered</v>
      </c>
      <c r="R2424" s="94">
        <f t="shared" si="485"/>
        <v>1</v>
      </c>
      <c r="S2424" s="95"/>
      <c r="T2424" s="117">
        <f t="shared" si="482"/>
        <v>0</v>
      </c>
      <c r="U2424" s="117">
        <f t="shared" si="483"/>
        <v>0</v>
      </c>
    </row>
    <row r="2425" spans="1:21" x14ac:dyDescent="0.3">
      <c r="A2425" s="114">
        <v>5732</v>
      </c>
      <c r="B2425" s="114" t="s">
        <v>391</v>
      </c>
      <c r="C2425" s="114" t="s">
        <v>68</v>
      </c>
      <c r="D2425" s="114" t="s">
        <v>6851</v>
      </c>
      <c r="E2425" s="114" t="s">
        <v>6852</v>
      </c>
      <c r="F2425" s="115">
        <v>44183</v>
      </c>
      <c r="G2425" s="114" t="s">
        <v>5399</v>
      </c>
      <c r="H2425" s="116">
        <v>6498000</v>
      </c>
      <c r="I2425" s="116">
        <v>6498000</v>
      </c>
      <c r="J2425" s="116">
        <v>6498000</v>
      </c>
      <c r="K2425" s="116">
        <v>0</v>
      </c>
      <c r="L2425" s="116">
        <v>0</v>
      </c>
      <c r="M2425" s="116">
        <v>0</v>
      </c>
      <c r="N2425" s="116">
        <v>0</v>
      </c>
      <c r="O2425" s="116">
        <v>0</v>
      </c>
      <c r="P2425" s="116">
        <v>0</v>
      </c>
      <c r="Q2425" s="27" t="str">
        <f t="shared" si="484"/>
        <v>Registered</v>
      </c>
      <c r="R2425" s="94">
        <f t="shared" si="485"/>
        <v>1</v>
      </c>
      <c r="S2425" s="95"/>
      <c r="T2425" s="117">
        <f t="shared" si="482"/>
        <v>0</v>
      </c>
      <c r="U2425" s="117">
        <f t="shared" si="483"/>
        <v>0</v>
      </c>
    </row>
    <row r="2426" spans="1:21" x14ac:dyDescent="0.3">
      <c r="A2426" s="114">
        <v>5733</v>
      </c>
      <c r="B2426" s="114" t="s">
        <v>391</v>
      </c>
      <c r="C2426" s="114" t="s">
        <v>68</v>
      </c>
      <c r="D2426" s="114" t="s">
        <v>6853</v>
      </c>
      <c r="E2426" s="114" t="s">
        <v>6854</v>
      </c>
      <c r="F2426" s="115">
        <v>44195</v>
      </c>
      <c r="G2426" s="114" t="s">
        <v>4782</v>
      </c>
      <c r="H2426" s="116">
        <v>5700000</v>
      </c>
      <c r="I2426" s="116">
        <v>5700000</v>
      </c>
      <c r="J2426" s="116">
        <v>5700000</v>
      </c>
      <c r="K2426" s="116">
        <v>0</v>
      </c>
      <c r="L2426" s="116">
        <v>0</v>
      </c>
      <c r="M2426" s="116">
        <v>0</v>
      </c>
      <c r="N2426" s="116">
        <v>0</v>
      </c>
      <c r="O2426" s="116">
        <v>0</v>
      </c>
      <c r="P2426" s="116">
        <v>0</v>
      </c>
      <c r="Q2426" s="27" t="str">
        <f t="shared" si="484"/>
        <v>Registered</v>
      </c>
      <c r="R2426" s="94">
        <f t="shared" si="485"/>
        <v>1</v>
      </c>
      <c r="S2426" s="95"/>
      <c r="T2426" s="117">
        <f t="shared" si="482"/>
        <v>0</v>
      </c>
      <c r="U2426" s="117">
        <f t="shared" si="483"/>
        <v>0</v>
      </c>
    </row>
    <row r="2427" spans="1:21" x14ac:dyDescent="0.3">
      <c r="A2427" s="114">
        <v>5734</v>
      </c>
      <c r="B2427" s="114" t="s">
        <v>391</v>
      </c>
      <c r="C2427" s="114" t="s">
        <v>68</v>
      </c>
      <c r="D2427" s="114" t="s">
        <v>6855</v>
      </c>
      <c r="E2427" s="114" t="s">
        <v>6856</v>
      </c>
      <c r="F2427" s="115">
        <v>44180</v>
      </c>
      <c r="G2427" s="114" t="s">
        <v>6857</v>
      </c>
      <c r="H2427" s="116">
        <v>29580000</v>
      </c>
      <c r="I2427" s="116">
        <v>29580000</v>
      </c>
      <c r="J2427" s="116">
        <v>29580000</v>
      </c>
      <c r="K2427" s="116">
        <v>0</v>
      </c>
      <c r="L2427" s="116">
        <v>0</v>
      </c>
      <c r="M2427" s="116">
        <v>0</v>
      </c>
      <c r="N2427" s="116">
        <v>0</v>
      </c>
      <c r="O2427" s="116">
        <v>0</v>
      </c>
      <c r="P2427" s="116">
        <v>0</v>
      </c>
      <c r="Q2427" s="27" t="str">
        <f t="shared" si="484"/>
        <v>Registered</v>
      </c>
      <c r="R2427" s="94">
        <f t="shared" si="485"/>
        <v>1</v>
      </c>
      <c r="S2427" s="95"/>
      <c r="T2427" s="117">
        <f t="shared" si="482"/>
        <v>0</v>
      </c>
      <c r="U2427" s="117">
        <f t="shared" si="483"/>
        <v>0</v>
      </c>
    </row>
    <row r="2428" spans="1:21" x14ac:dyDescent="0.3">
      <c r="A2428" s="114">
        <v>5735</v>
      </c>
      <c r="B2428" s="114" t="s">
        <v>391</v>
      </c>
      <c r="C2428" s="114" t="s">
        <v>68</v>
      </c>
      <c r="D2428" s="114" t="s">
        <v>6858</v>
      </c>
      <c r="E2428" s="114" t="s">
        <v>6859</v>
      </c>
      <c r="F2428" s="115">
        <v>44196</v>
      </c>
      <c r="G2428" s="114" t="s">
        <v>5399</v>
      </c>
      <c r="H2428" s="116">
        <v>6666000</v>
      </c>
      <c r="I2428" s="116">
        <v>6666000</v>
      </c>
      <c r="J2428" s="116">
        <v>6666000</v>
      </c>
      <c r="K2428" s="116">
        <v>0</v>
      </c>
      <c r="L2428" s="116">
        <v>0</v>
      </c>
      <c r="M2428" s="116">
        <v>0</v>
      </c>
      <c r="N2428" s="116">
        <v>0</v>
      </c>
      <c r="O2428" s="116">
        <v>0</v>
      </c>
      <c r="P2428" s="116">
        <v>0</v>
      </c>
      <c r="Q2428" s="27" t="str">
        <f t="shared" si="484"/>
        <v>Registered</v>
      </c>
      <c r="R2428" s="94">
        <f t="shared" si="485"/>
        <v>1</v>
      </c>
      <c r="S2428" s="95"/>
      <c r="T2428" s="117">
        <f t="shared" si="482"/>
        <v>0</v>
      </c>
      <c r="U2428" s="117">
        <f t="shared" si="483"/>
        <v>0</v>
      </c>
    </row>
    <row r="2429" spans="1:21" x14ac:dyDescent="0.3">
      <c r="A2429" s="114">
        <v>5736</v>
      </c>
      <c r="B2429" s="114" t="s">
        <v>391</v>
      </c>
      <c r="C2429" s="114" t="s">
        <v>68</v>
      </c>
      <c r="D2429" s="114" t="s">
        <v>6860</v>
      </c>
      <c r="E2429" s="114" t="s">
        <v>6861</v>
      </c>
      <c r="F2429" s="115">
        <v>44186</v>
      </c>
      <c r="G2429" s="114" t="s">
        <v>5399</v>
      </c>
      <c r="H2429" s="116">
        <v>6546000</v>
      </c>
      <c r="I2429" s="116">
        <v>6546000</v>
      </c>
      <c r="J2429" s="116">
        <v>6546000</v>
      </c>
      <c r="K2429" s="116">
        <v>0</v>
      </c>
      <c r="L2429" s="116">
        <v>0</v>
      </c>
      <c r="M2429" s="116">
        <v>0</v>
      </c>
      <c r="N2429" s="116">
        <v>0</v>
      </c>
      <c r="O2429" s="116">
        <v>0</v>
      </c>
      <c r="P2429" s="116">
        <v>0</v>
      </c>
      <c r="Q2429" s="27" t="str">
        <f t="shared" si="484"/>
        <v>Registered</v>
      </c>
      <c r="R2429" s="94">
        <f t="shared" si="485"/>
        <v>1</v>
      </c>
      <c r="S2429" s="95"/>
      <c r="T2429" s="117">
        <f t="shared" si="482"/>
        <v>0</v>
      </c>
      <c r="U2429" s="117">
        <f t="shared" si="483"/>
        <v>0</v>
      </c>
    </row>
    <row r="2430" spans="1:21" x14ac:dyDescent="0.3">
      <c r="A2430" s="114">
        <v>5737</v>
      </c>
      <c r="B2430" s="114" t="s">
        <v>391</v>
      </c>
      <c r="C2430" s="114" t="s">
        <v>68</v>
      </c>
      <c r="D2430" s="114" t="s">
        <v>6862</v>
      </c>
      <c r="E2430" s="114" t="s">
        <v>6863</v>
      </c>
      <c r="F2430" s="115">
        <v>44186</v>
      </c>
      <c r="G2430" s="114" t="s">
        <v>5399</v>
      </c>
      <c r="H2430" s="116">
        <v>6678000</v>
      </c>
      <c r="I2430" s="116">
        <v>6678000</v>
      </c>
      <c r="J2430" s="116">
        <v>6678000</v>
      </c>
      <c r="K2430" s="116">
        <v>0</v>
      </c>
      <c r="L2430" s="116">
        <v>0</v>
      </c>
      <c r="M2430" s="116">
        <v>0</v>
      </c>
      <c r="N2430" s="116">
        <v>0</v>
      </c>
      <c r="O2430" s="116">
        <v>0</v>
      </c>
      <c r="P2430" s="116">
        <v>0</v>
      </c>
      <c r="Q2430" s="27" t="str">
        <f t="shared" si="484"/>
        <v>Registered</v>
      </c>
      <c r="R2430" s="94">
        <f t="shared" si="485"/>
        <v>1</v>
      </c>
      <c r="S2430" s="95"/>
      <c r="T2430" s="117">
        <f t="shared" si="482"/>
        <v>0</v>
      </c>
      <c r="U2430" s="117">
        <f t="shared" si="483"/>
        <v>0</v>
      </c>
    </row>
    <row r="2431" spans="1:21" x14ac:dyDescent="0.3">
      <c r="A2431" s="114">
        <v>5738</v>
      </c>
      <c r="B2431" s="114" t="s">
        <v>391</v>
      </c>
      <c r="C2431" s="114" t="s">
        <v>68</v>
      </c>
      <c r="D2431" s="114" t="s">
        <v>6864</v>
      </c>
      <c r="E2431" s="114" t="s">
        <v>6865</v>
      </c>
      <c r="F2431" s="115">
        <v>44186</v>
      </c>
      <c r="G2431" s="114" t="s">
        <v>5399</v>
      </c>
      <c r="H2431" s="116">
        <v>6231500</v>
      </c>
      <c r="I2431" s="116">
        <v>6231500</v>
      </c>
      <c r="J2431" s="116">
        <v>6231500</v>
      </c>
      <c r="K2431" s="116">
        <v>0</v>
      </c>
      <c r="L2431" s="116">
        <v>0</v>
      </c>
      <c r="M2431" s="116">
        <v>0</v>
      </c>
      <c r="N2431" s="116">
        <v>0</v>
      </c>
      <c r="O2431" s="116">
        <v>0</v>
      </c>
      <c r="P2431" s="116">
        <v>0</v>
      </c>
      <c r="Q2431" s="27" t="str">
        <f t="shared" si="484"/>
        <v>Registered</v>
      </c>
      <c r="R2431" s="94">
        <f t="shared" si="485"/>
        <v>1</v>
      </c>
      <c r="S2431" s="95"/>
      <c r="T2431" s="117">
        <f t="shared" si="482"/>
        <v>0</v>
      </c>
      <c r="U2431" s="117">
        <f t="shared" si="483"/>
        <v>0</v>
      </c>
    </row>
    <row r="2432" spans="1:21" x14ac:dyDescent="0.3">
      <c r="A2432" s="114">
        <v>5739</v>
      </c>
      <c r="B2432" s="114" t="s">
        <v>391</v>
      </c>
      <c r="C2432" s="114" t="s">
        <v>68</v>
      </c>
      <c r="D2432" s="114" t="s">
        <v>6866</v>
      </c>
      <c r="E2432" s="114" t="s">
        <v>6867</v>
      </c>
      <c r="F2432" s="115">
        <v>45504</v>
      </c>
      <c r="G2432" s="114" t="s">
        <v>3278</v>
      </c>
      <c r="H2432" s="116">
        <v>16359000</v>
      </c>
      <c r="I2432" s="116">
        <v>16359000</v>
      </c>
      <c r="J2432" s="116">
        <v>16359000</v>
      </c>
      <c r="K2432" s="116">
        <v>0</v>
      </c>
      <c r="L2432" s="116">
        <v>0</v>
      </c>
      <c r="M2432" s="116">
        <v>0</v>
      </c>
      <c r="N2432" s="116">
        <v>0</v>
      </c>
      <c r="O2432" s="116">
        <v>0</v>
      </c>
      <c r="P2432" s="116">
        <v>0</v>
      </c>
      <c r="Q2432" s="27" t="str">
        <f t="shared" si="484"/>
        <v>Registered</v>
      </c>
      <c r="R2432" s="94">
        <f t="shared" si="485"/>
        <v>1</v>
      </c>
      <c r="S2432" s="95"/>
      <c r="T2432" s="117">
        <f t="shared" ref="T2432:T2495" si="486">L2432+M2432+N2432+O2432+P2432</f>
        <v>0</v>
      </c>
      <c r="U2432" s="117">
        <f t="shared" ref="U2432:U2495" si="487">K2432-T2432</f>
        <v>0</v>
      </c>
    </row>
    <row r="2433" spans="1:21" x14ac:dyDescent="0.3">
      <c r="A2433" s="114">
        <v>5740</v>
      </c>
      <c r="B2433" s="114" t="s">
        <v>391</v>
      </c>
      <c r="C2433" s="114" t="s">
        <v>68</v>
      </c>
      <c r="D2433" s="114" t="s">
        <v>6868</v>
      </c>
      <c r="E2433" s="114" t="s">
        <v>6869</v>
      </c>
      <c r="F2433" s="115">
        <v>45548</v>
      </c>
      <c r="G2433" s="114" t="s">
        <v>1758</v>
      </c>
      <c r="H2433" s="116">
        <v>13130700</v>
      </c>
      <c r="I2433" s="116">
        <v>13130700</v>
      </c>
      <c r="J2433" s="116">
        <v>13130700</v>
      </c>
      <c r="K2433" s="116">
        <v>0</v>
      </c>
      <c r="L2433" s="116">
        <v>0</v>
      </c>
      <c r="M2433" s="116">
        <v>0</v>
      </c>
      <c r="N2433" s="116">
        <v>0</v>
      </c>
      <c r="O2433" s="116">
        <v>0</v>
      </c>
      <c r="P2433" s="116">
        <v>0</v>
      </c>
      <c r="Q2433" s="27" t="str">
        <f t="shared" si="484"/>
        <v>Registered</v>
      </c>
      <c r="R2433" s="94">
        <f t="shared" si="485"/>
        <v>1</v>
      </c>
      <c r="S2433" s="95"/>
      <c r="T2433" s="117">
        <f t="shared" si="486"/>
        <v>0</v>
      </c>
      <c r="U2433" s="117">
        <f t="shared" si="487"/>
        <v>0</v>
      </c>
    </row>
    <row r="2434" spans="1:21" x14ac:dyDescent="0.3">
      <c r="A2434" s="114">
        <v>5741</v>
      </c>
      <c r="B2434" s="114" t="s">
        <v>391</v>
      </c>
      <c r="C2434" s="114" t="s">
        <v>68</v>
      </c>
      <c r="D2434" s="114" t="s">
        <v>6870</v>
      </c>
      <c r="E2434" s="114" t="s">
        <v>6871</v>
      </c>
      <c r="F2434" s="115">
        <v>44189</v>
      </c>
      <c r="G2434" s="114" t="s">
        <v>3338</v>
      </c>
      <c r="H2434" s="116">
        <v>8058000</v>
      </c>
      <c r="I2434" s="116">
        <v>8058000</v>
      </c>
      <c r="J2434" s="116">
        <v>8058000</v>
      </c>
      <c r="K2434" s="116">
        <v>0</v>
      </c>
      <c r="L2434" s="116">
        <v>0</v>
      </c>
      <c r="M2434" s="116">
        <v>0</v>
      </c>
      <c r="N2434" s="116">
        <v>0</v>
      </c>
      <c r="O2434" s="116">
        <v>0</v>
      </c>
      <c r="P2434" s="116">
        <v>0</v>
      </c>
      <c r="Q2434" s="27" t="str">
        <f t="shared" ref="Q2434:Q2497" si="488">IF(G2434="01 Jan 1900","Unregistered","Registered")</f>
        <v>Registered</v>
      </c>
      <c r="R2434" s="94">
        <f t="shared" si="485"/>
        <v>1</v>
      </c>
      <c r="S2434" s="95"/>
      <c r="T2434" s="117">
        <f t="shared" si="486"/>
        <v>0</v>
      </c>
      <c r="U2434" s="117">
        <f t="shared" si="487"/>
        <v>0</v>
      </c>
    </row>
    <row r="2435" spans="1:21" x14ac:dyDescent="0.3">
      <c r="A2435" s="114">
        <v>5742</v>
      </c>
      <c r="B2435" s="114" t="s">
        <v>391</v>
      </c>
      <c r="C2435" s="114" t="s">
        <v>68</v>
      </c>
      <c r="D2435" s="114" t="s">
        <v>6872</v>
      </c>
      <c r="E2435" s="114" t="s">
        <v>6873</v>
      </c>
      <c r="F2435" s="115">
        <v>45215</v>
      </c>
      <c r="G2435" s="114" t="s">
        <v>4964</v>
      </c>
      <c r="H2435" s="116">
        <v>11500000</v>
      </c>
      <c r="I2435" s="116">
        <v>11500000</v>
      </c>
      <c r="J2435" s="116">
        <v>11500000</v>
      </c>
      <c r="K2435" s="116">
        <v>0</v>
      </c>
      <c r="L2435" s="116">
        <v>0</v>
      </c>
      <c r="M2435" s="116">
        <v>0</v>
      </c>
      <c r="N2435" s="116">
        <v>0</v>
      </c>
      <c r="O2435" s="116">
        <v>0</v>
      </c>
      <c r="P2435" s="116">
        <v>0</v>
      </c>
      <c r="Q2435" s="27" t="str">
        <f t="shared" si="488"/>
        <v>Registered</v>
      </c>
      <c r="R2435" s="94">
        <f t="shared" si="485"/>
        <v>1</v>
      </c>
      <c r="S2435" s="95"/>
      <c r="T2435" s="117">
        <f t="shared" si="486"/>
        <v>0</v>
      </c>
      <c r="U2435" s="117">
        <f t="shared" si="487"/>
        <v>0</v>
      </c>
    </row>
    <row r="2436" spans="1:21" x14ac:dyDescent="0.3">
      <c r="A2436" s="114">
        <v>5743</v>
      </c>
      <c r="B2436" s="114" t="s">
        <v>391</v>
      </c>
      <c r="C2436" s="114" t="s">
        <v>68</v>
      </c>
      <c r="D2436" s="114" t="s">
        <v>6874</v>
      </c>
      <c r="E2436" s="114" t="s">
        <v>6875</v>
      </c>
      <c r="F2436" s="115">
        <v>44676</v>
      </c>
      <c r="G2436" s="114" t="s">
        <v>5129</v>
      </c>
      <c r="H2436" s="116">
        <v>4923000</v>
      </c>
      <c r="I2436" s="116">
        <v>4923000</v>
      </c>
      <c r="J2436" s="116">
        <v>4923000</v>
      </c>
      <c r="K2436" s="116">
        <v>0</v>
      </c>
      <c r="L2436" s="116">
        <v>0</v>
      </c>
      <c r="M2436" s="116">
        <v>0</v>
      </c>
      <c r="N2436" s="116">
        <v>0</v>
      </c>
      <c r="O2436" s="116">
        <v>0</v>
      </c>
      <c r="P2436" s="116">
        <v>0</v>
      </c>
      <c r="Q2436" s="27" t="str">
        <f t="shared" si="488"/>
        <v>Registered</v>
      </c>
      <c r="R2436" s="94">
        <f t="shared" ref="R2436:R2499" si="489">(I2436/H2436)</f>
        <v>1</v>
      </c>
      <c r="S2436" s="95"/>
      <c r="T2436" s="117">
        <f t="shared" si="486"/>
        <v>0</v>
      </c>
      <c r="U2436" s="117">
        <f t="shared" si="487"/>
        <v>0</v>
      </c>
    </row>
    <row r="2437" spans="1:21" x14ac:dyDescent="0.3">
      <c r="A2437" s="114">
        <v>5744</v>
      </c>
      <c r="B2437" s="114" t="s">
        <v>391</v>
      </c>
      <c r="C2437" s="114" t="s">
        <v>68</v>
      </c>
      <c r="D2437" s="114" t="s">
        <v>6876</v>
      </c>
      <c r="E2437" s="114" t="s">
        <v>6877</v>
      </c>
      <c r="F2437" s="115">
        <v>44084</v>
      </c>
      <c r="G2437" s="114" t="s">
        <v>6878</v>
      </c>
      <c r="H2437" s="116">
        <v>5475750</v>
      </c>
      <c r="I2437" s="116">
        <v>5475750</v>
      </c>
      <c r="J2437" s="116">
        <v>5475750</v>
      </c>
      <c r="K2437" s="116">
        <v>0</v>
      </c>
      <c r="L2437" s="116">
        <v>0</v>
      </c>
      <c r="M2437" s="116">
        <v>0</v>
      </c>
      <c r="N2437" s="116">
        <v>0</v>
      </c>
      <c r="O2437" s="116">
        <v>0</v>
      </c>
      <c r="P2437" s="116">
        <v>0</v>
      </c>
      <c r="Q2437" s="27" t="str">
        <f t="shared" si="488"/>
        <v>Registered</v>
      </c>
      <c r="R2437" s="94">
        <f t="shared" si="489"/>
        <v>1</v>
      </c>
      <c r="S2437" s="95"/>
      <c r="T2437" s="117">
        <f t="shared" si="486"/>
        <v>0</v>
      </c>
      <c r="U2437" s="117">
        <f t="shared" si="487"/>
        <v>0</v>
      </c>
    </row>
    <row r="2438" spans="1:21" x14ac:dyDescent="0.3">
      <c r="A2438" s="114">
        <v>5745</v>
      </c>
      <c r="B2438" s="114" t="s">
        <v>391</v>
      </c>
      <c r="C2438" s="114" t="s">
        <v>68</v>
      </c>
      <c r="D2438" s="114" t="s">
        <v>6879</v>
      </c>
      <c r="E2438" s="114" t="s">
        <v>6880</v>
      </c>
      <c r="F2438" s="115">
        <v>44650</v>
      </c>
      <c r="G2438" s="114" t="s">
        <v>5089</v>
      </c>
      <c r="H2438" s="116">
        <v>5372000</v>
      </c>
      <c r="I2438" s="116">
        <v>5372000</v>
      </c>
      <c r="J2438" s="116">
        <v>5372000</v>
      </c>
      <c r="K2438" s="116">
        <v>0</v>
      </c>
      <c r="L2438" s="116">
        <v>0</v>
      </c>
      <c r="M2438" s="116">
        <v>0</v>
      </c>
      <c r="N2438" s="116">
        <v>0</v>
      </c>
      <c r="O2438" s="116">
        <v>0</v>
      </c>
      <c r="P2438" s="116">
        <v>0</v>
      </c>
      <c r="Q2438" s="27" t="str">
        <f t="shared" si="488"/>
        <v>Registered</v>
      </c>
      <c r="R2438" s="94">
        <f t="shared" si="489"/>
        <v>1</v>
      </c>
      <c r="S2438" s="95"/>
      <c r="T2438" s="117">
        <f t="shared" si="486"/>
        <v>0</v>
      </c>
      <c r="U2438" s="117">
        <f t="shared" si="487"/>
        <v>0</v>
      </c>
    </row>
    <row r="2439" spans="1:21" x14ac:dyDescent="0.3">
      <c r="A2439" s="114">
        <v>5746</v>
      </c>
      <c r="B2439" s="114" t="s">
        <v>391</v>
      </c>
      <c r="C2439" s="114" t="s">
        <v>68</v>
      </c>
      <c r="D2439" s="114" t="s">
        <v>6881</v>
      </c>
      <c r="E2439" s="114" t="s">
        <v>6882</v>
      </c>
      <c r="F2439" s="115">
        <v>44517</v>
      </c>
      <c r="G2439" s="114" t="s">
        <v>6883</v>
      </c>
      <c r="H2439" s="116">
        <v>4914000</v>
      </c>
      <c r="I2439" s="116">
        <v>4914000</v>
      </c>
      <c r="J2439" s="116">
        <v>4914000</v>
      </c>
      <c r="K2439" s="116">
        <v>0</v>
      </c>
      <c r="L2439" s="116">
        <v>0</v>
      </c>
      <c r="M2439" s="116">
        <v>0</v>
      </c>
      <c r="N2439" s="116">
        <v>0</v>
      </c>
      <c r="O2439" s="116">
        <v>0</v>
      </c>
      <c r="P2439" s="116">
        <v>0</v>
      </c>
      <c r="Q2439" s="27" t="str">
        <f t="shared" si="488"/>
        <v>Registered</v>
      </c>
      <c r="R2439" s="94">
        <f t="shared" si="489"/>
        <v>1</v>
      </c>
      <c r="S2439" s="95"/>
      <c r="T2439" s="117">
        <f t="shared" si="486"/>
        <v>0</v>
      </c>
      <c r="U2439" s="117">
        <f t="shared" si="487"/>
        <v>0</v>
      </c>
    </row>
    <row r="2440" spans="1:21" x14ac:dyDescent="0.3">
      <c r="A2440" s="114">
        <v>5747</v>
      </c>
      <c r="B2440" s="114" t="s">
        <v>391</v>
      </c>
      <c r="C2440" s="114" t="s">
        <v>68</v>
      </c>
      <c r="D2440" s="114" t="s">
        <v>6884</v>
      </c>
      <c r="E2440" s="114" t="s">
        <v>6885</v>
      </c>
      <c r="F2440" s="115">
        <v>44182</v>
      </c>
      <c r="G2440" s="114" t="s">
        <v>2057</v>
      </c>
      <c r="H2440" s="116">
        <v>5516500</v>
      </c>
      <c r="I2440" s="116">
        <v>5516500</v>
      </c>
      <c r="J2440" s="116">
        <v>5516500</v>
      </c>
      <c r="K2440" s="116">
        <v>0</v>
      </c>
      <c r="L2440" s="116">
        <v>0</v>
      </c>
      <c r="M2440" s="116">
        <v>0</v>
      </c>
      <c r="N2440" s="116">
        <v>0</v>
      </c>
      <c r="O2440" s="116">
        <v>0</v>
      </c>
      <c r="P2440" s="116">
        <v>0</v>
      </c>
      <c r="Q2440" s="27" t="str">
        <f t="shared" si="488"/>
        <v>Registered</v>
      </c>
      <c r="R2440" s="94">
        <f t="shared" si="489"/>
        <v>1</v>
      </c>
      <c r="S2440" s="95"/>
      <c r="T2440" s="117">
        <f t="shared" si="486"/>
        <v>0</v>
      </c>
      <c r="U2440" s="117">
        <f t="shared" si="487"/>
        <v>0</v>
      </c>
    </row>
    <row r="2441" spans="1:21" x14ac:dyDescent="0.3">
      <c r="A2441" s="114">
        <v>5748</v>
      </c>
      <c r="B2441" s="114" t="s">
        <v>391</v>
      </c>
      <c r="C2441" s="114" t="s">
        <v>68</v>
      </c>
      <c r="D2441" s="114" t="s">
        <v>6886</v>
      </c>
      <c r="E2441" s="114" t="s">
        <v>6887</v>
      </c>
      <c r="F2441" s="115">
        <v>44265</v>
      </c>
      <c r="G2441" s="114" t="s">
        <v>2687</v>
      </c>
      <c r="H2441" s="116">
        <v>8700000</v>
      </c>
      <c r="I2441" s="116">
        <v>8700000</v>
      </c>
      <c r="J2441" s="116">
        <v>8700000</v>
      </c>
      <c r="K2441" s="116">
        <v>0</v>
      </c>
      <c r="L2441" s="116">
        <v>0</v>
      </c>
      <c r="M2441" s="116">
        <v>0</v>
      </c>
      <c r="N2441" s="116">
        <v>0</v>
      </c>
      <c r="O2441" s="116">
        <v>0</v>
      </c>
      <c r="P2441" s="116">
        <v>0</v>
      </c>
      <c r="Q2441" s="27" t="str">
        <f t="shared" si="488"/>
        <v>Registered</v>
      </c>
      <c r="R2441" s="94">
        <f t="shared" si="489"/>
        <v>1</v>
      </c>
      <c r="S2441" s="95"/>
      <c r="T2441" s="117">
        <f t="shared" si="486"/>
        <v>0</v>
      </c>
      <c r="U2441" s="117">
        <f t="shared" si="487"/>
        <v>0</v>
      </c>
    </row>
    <row r="2442" spans="1:21" x14ac:dyDescent="0.3">
      <c r="A2442" s="114">
        <v>5749</v>
      </c>
      <c r="B2442" s="114" t="s">
        <v>391</v>
      </c>
      <c r="C2442" s="114" t="s">
        <v>68</v>
      </c>
      <c r="D2442" s="114" t="s">
        <v>6888</v>
      </c>
      <c r="E2442" s="114" t="s">
        <v>6889</v>
      </c>
      <c r="F2442" s="115">
        <v>44650</v>
      </c>
      <c r="G2442" s="114" t="s">
        <v>5109</v>
      </c>
      <c r="H2442" s="116">
        <v>11160000</v>
      </c>
      <c r="I2442" s="116">
        <v>11160000</v>
      </c>
      <c r="J2442" s="116">
        <v>11160000</v>
      </c>
      <c r="K2442" s="116">
        <v>0</v>
      </c>
      <c r="L2442" s="116">
        <v>0</v>
      </c>
      <c r="M2442" s="116">
        <v>0</v>
      </c>
      <c r="N2442" s="116">
        <v>0</v>
      </c>
      <c r="O2442" s="116">
        <v>0</v>
      </c>
      <c r="P2442" s="116">
        <v>0</v>
      </c>
      <c r="Q2442" s="27" t="str">
        <f t="shared" si="488"/>
        <v>Registered</v>
      </c>
      <c r="R2442" s="94">
        <f t="shared" si="489"/>
        <v>1</v>
      </c>
      <c r="S2442" s="95"/>
      <c r="T2442" s="117">
        <f t="shared" si="486"/>
        <v>0</v>
      </c>
      <c r="U2442" s="117">
        <f t="shared" si="487"/>
        <v>0</v>
      </c>
    </row>
    <row r="2443" spans="1:21" x14ac:dyDescent="0.3">
      <c r="A2443" s="114">
        <v>5750</v>
      </c>
      <c r="B2443" s="114" t="s">
        <v>391</v>
      </c>
      <c r="C2443" s="114" t="s">
        <v>68</v>
      </c>
      <c r="D2443" s="114" t="s">
        <v>6890</v>
      </c>
      <c r="E2443" s="114" t="s">
        <v>6891</v>
      </c>
      <c r="F2443" s="115">
        <v>45230</v>
      </c>
      <c r="G2443" s="114" t="s">
        <v>3646</v>
      </c>
      <c r="H2443" s="116">
        <v>8118500</v>
      </c>
      <c r="I2443" s="116">
        <v>8118500</v>
      </c>
      <c r="J2443" s="116">
        <v>8118500</v>
      </c>
      <c r="K2443" s="116">
        <v>0</v>
      </c>
      <c r="L2443" s="116">
        <v>0</v>
      </c>
      <c r="M2443" s="116">
        <v>0</v>
      </c>
      <c r="N2443" s="116">
        <v>0</v>
      </c>
      <c r="O2443" s="116">
        <v>0</v>
      </c>
      <c r="P2443" s="116">
        <v>0</v>
      </c>
      <c r="Q2443" s="27" t="str">
        <f t="shared" si="488"/>
        <v>Registered</v>
      </c>
      <c r="R2443" s="94">
        <f t="shared" si="489"/>
        <v>1</v>
      </c>
      <c r="S2443" s="95"/>
      <c r="T2443" s="117">
        <f t="shared" si="486"/>
        <v>0</v>
      </c>
      <c r="U2443" s="117">
        <f t="shared" si="487"/>
        <v>0</v>
      </c>
    </row>
    <row r="2444" spans="1:21" x14ac:dyDescent="0.3">
      <c r="A2444" s="114">
        <v>5751</v>
      </c>
      <c r="B2444" s="114" t="s">
        <v>391</v>
      </c>
      <c r="C2444" s="114" t="s">
        <v>68</v>
      </c>
      <c r="D2444" s="114" t="s">
        <v>6892</v>
      </c>
      <c r="E2444" s="114" t="s">
        <v>4953</v>
      </c>
      <c r="F2444" s="115">
        <v>44261</v>
      </c>
      <c r="G2444" s="114" t="s">
        <v>1892</v>
      </c>
      <c r="H2444" s="116">
        <v>7500000</v>
      </c>
      <c r="I2444" s="116">
        <v>7500000</v>
      </c>
      <c r="J2444" s="116">
        <v>7500000</v>
      </c>
      <c r="K2444" s="116">
        <v>0</v>
      </c>
      <c r="L2444" s="116">
        <v>0</v>
      </c>
      <c r="M2444" s="116">
        <v>0</v>
      </c>
      <c r="N2444" s="116">
        <v>0</v>
      </c>
      <c r="O2444" s="116">
        <v>0</v>
      </c>
      <c r="P2444" s="116">
        <v>0</v>
      </c>
      <c r="Q2444" s="27" t="str">
        <f t="shared" si="488"/>
        <v>Registered</v>
      </c>
      <c r="R2444" s="94">
        <f t="shared" si="489"/>
        <v>1</v>
      </c>
      <c r="S2444" s="95"/>
      <c r="T2444" s="117">
        <f t="shared" si="486"/>
        <v>0</v>
      </c>
      <c r="U2444" s="117">
        <f t="shared" si="487"/>
        <v>0</v>
      </c>
    </row>
    <row r="2445" spans="1:21" x14ac:dyDescent="0.3">
      <c r="A2445" s="114">
        <v>5752</v>
      </c>
      <c r="B2445" s="114" t="s">
        <v>391</v>
      </c>
      <c r="C2445" s="114" t="s">
        <v>68</v>
      </c>
      <c r="D2445" s="114" t="s">
        <v>6893</v>
      </c>
      <c r="E2445" s="114" t="s">
        <v>6894</v>
      </c>
      <c r="F2445" s="115">
        <v>44278</v>
      </c>
      <c r="G2445" s="114" t="s">
        <v>1892</v>
      </c>
      <c r="H2445" s="116">
        <v>6700000</v>
      </c>
      <c r="I2445" s="116">
        <v>6700000</v>
      </c>
      <c r="J2445" s="116">
        <v>6700000</v>
      </c>
      <c r="K2445" s="116">
        <v>0</v>
      </c>
      <c r="L2445" s="116">
        <v>0</v>
      </c>
      <c r="M2445" s="116">
        <v>0</v>
      </c>
      <c r="N2445" s="116">
        <v>0</v>
      </c>
      <c r="O2445" s="116">
        <v>0</v>
      </c>
      <c r="P2445" s="116">
        <v>0</v>
      </c>
      <c r="Q2445" s="27" t="str">
        <f t="shared" si="488"/>
        <v>Registered</v>
      </c>
      <c r="R2445" s="94">
        <f t="shared" si="489"/>
        <v>1</v>
      </c>
      <c r="S2445" s="95"/>
      <c r="T2445" s="117">
        <f t="shared" si="486"/>
        <v>0</v>
      </c>
      <c r="U2445" s="117">
        <f t="shared" si="487"/>
        <v>0</v>
      </c>
    </row>
    <row r="2446" spans="1:21" x14ac:dyDescent="0.3">
      <c r="A2446" s="114">
        <v>5753</v>
      </c>
      <c r="B2446" s="114" t="s">
        <v>391</v>
      </c>
      <c r="C2446" s="114" t="s">
        <v>68</v>
      </c>
      <c r="D2446" s="114" t="s">
        <v>6895</v>
      </c>
      <c r="E2446" s="114" t="s">
        <v>6896</v>
      </c>
      <c r="F2446" s="115">
        <v>44316</v>
      </c>
      <c r="G2446" s="114" t="s">
        <v>6897</v>
      </c>
      <c r="H2446" s="116">
        <v>7494000</v>
      </c>
      <c r="I2446" s="116">
        <v>7494000</v>
      </c>
      <c r="J2446" s="116">
        <v>7494000</v>
      </c>
      <c r="K2446" s="116">
        <v>0</v>
      </c>
      <c r="L2446" s="116">
        <v>0</v>
      </c>
      <c r="M2446" s="116">
        <v>0</v>
      </c>
      <c r="N2446" s="116">
        <v>0</v>
      </c>
      <c r="O2446" s="116">
        <v>0</v>
      </c>
      <c r="P2446" s="116">
        <v>0</v>
      </c>
      <c r="Q2446" s="27" t="str">
        <f t="shared" si="488"/>
        <v>Registered</v>
      </c>
      <c r="R2446" s="94">
        <f t="shared" si="489"/>
        <v>1</v>
      </c>
      <c r="S2446" s="95"/>
      <c r="T2446" s="117">
        <f t="shared" si="486"/>
        <v>0</v>
      </c>
      <c r="U2446" s="117">
        <f t="shared" si="487"/>
        <v>0</v>
      </c>
    </row>
    <row r="2447" spans="1:21" x14ac:dyDescent="0.3">
      <c r="A2447" s="114">
        <v>5754</v>
      </c>
      <c r="B2447" s="114" t="s">
        <v>391</v>
      </c>
      <c r="C2447" s="114" t="s">
        <v>68</v>
      </c>
      <c r="D2447" s="114" t="s">
        <v>6898</v>
      </c>
      <c r="E2447" s="114" t="s">
        <v>6899</v>
      </c>
      <c r="F2447" s="115">
        <v>44099</v>
      </c>
      <c r="G2447" s="114" t="s">
        <v>2888</v>
      </c>
      <c r="H2447" s="116">
        <v>6400000</v>
      </c>
      <c r="I2447" s="116">
        <v>6400000</v>
      </c>
      <c r="J2447" s="116">
        <v>6400000</v>
      </c>
      <c r="K2447" s="116">
        <v>0</v>
      </c>
      <c r="L2447" s="116">
        <v>0</v>
      </c>
      <c r="M2447" s="116">
        <v>0</v>
      </c>
      <c r="N2447" s="116">
        <v>0</v>
      </c>
      <c r="O2447" s="116">
        <v>0</v>
      </c>
      <c r="P2447" s="116">
        <v>0</v>
      </c>
      <c r="Q2447" s="27" t="str">
        <f t="shared" si="488"/>
        <v>Registered</v>
      </c>
      <c r="R2447" s="94">
        <f t="shared" si="489"/>
        <v>1</v>
      </c>
      <c r="S2447" s="95"/>
      <c r="T2447" s="117">
        <f t="shared" si="486"/>
        <v>0</v>
      </c>
      <c r="U2447" s="117">
        <f t="shared" si="487"/>
        <v>0</v>
      </c>
    </row>
    <row r="2448" spans="1:21" x14ac:dyDescent="0.3">
      <c r="A2448" s="114">
        <v>5755</v>
      </c>
      <c r="B2448" s="114" t="s">
        <v>391</v>
      </c>
      <c r="C2448" s="114" t="s">
        <v>68</v>
      </c>
      <c r="D2448" s="114" t="s">
        <v>6900</v>
      </c>
      <c r="E2448" s="114" t="s">
        <v>6856</v>
      </c>
      <c r="F2448" s="115">
        <v>44180</v>
      </c>
      <c r="G2448" s="114" t="s">
        <v>6857</v>
      </c>
      <c r="H2448" s="116">
        <v>29580000</v>
      </c>
      <c r="I2448" s="116">
        <v>29580000</v>
      </c>
      <c r="J2448" s="116">
        <v>29580000</v>
      </c>
      <c r="K2448" s="116">
        <v>0</v>
      </c>
      <c r="L2448" s="116">
        <v>0</v>
      </c>
      <c r="M2448" s="116">
        <v>0</v>
      </c>
      <c r="N2448" s="116">
        <v>0</v>
      </c>
      <c r="O2448" s="116">
        <v>0</v>
      </c>
      <c r="P2448" s="116">
        <v>0</v>
      </c>
      <c r="Q2448" s="27" t="str">
        <f t="shared" si="488"/>
        <v>Registered</v>
      </c>
      <c r="R2448" s="94">
        <f t="shared" si="489"/>
        <v>1</v>
      </c>
      <c r="S2448" s="95"/>
      <c r="T2448" s="117">
        <f t="shared" si="486"/>
        <v>0</v>
      </c>
      <c r="U2448" s="117">
        <f t="shared" si="487"/>
        <v>0</v>
      </c>
    </row>
    <row r="2449" spans="1:21" x14ac:dyDescent="0.3">
      <c r="A2449" s="114">
        <v>5756</v>
      </c>
      <c r="B2449" s="114" t="s">
        <v>391</v>
      </c>
      <c r="C2449" s="114" t="s">
        <v>68</v>
      </c>
      <c r="D2449" s="114" t="s">
        <v>6901</v>
      </c>
      <c r="E2449" s="114" t="s">
        <v>6902</v>
      </c>
      <c r="F2449" s="115">
        <v>44187</v>
      </c>
      <c r="G2449" s="114" t="s">
        <v>5500</v>
      </c>
      <c r="H2449" s="116">
        <v>6609750</v>
      </c>
      <c r="I2449" s="116">
        <v>6609750</v>
      </c>
      <c r="J2449" s="116">
        <v>6609750</v>
      </c>
      <c r="K2449" s="116">
        <v>0</v>
      </c>
      <c r="L2449" s="116">
        <v>0</v>
      </c>
      <c r="M2449" s="116">
        <v>0</v>
      </c>
      <c r="N2449" s="116">
        <v>0</v>
      </c>
      <c r="O2449" s="116">
        <v>0</v>
      </c>
      <c r="P2449" s="116">
        <v>0</v>
      </c>
      <c r="Q2449" s="27" t="str">
        <f t="shared" si="488"/>
        <v>Registered</v>
      </c>
      <c r="R2449" s="94">
        <f t="shared" si="489"/>
        <v>1</v>
      </c>
      <c r="S2449" s="95"/>
      <c r="T2449" s="117">
        <f t="shared" si="486"/>
        <v>0</v>
      </c>
      <c r="U2449" s="117">
        <f t="shared" si="487"/>
        <v>0</v>
      </c>
    </row>
    <row r="2450" spans="1:21" x14ac:dyDescent="0.3">
      <c r="A2450" s="114">
        <v>5757</v>
      </c>
      <c r="B2450" s="114" t="s">
        <v>391</v>
      </c>
      <c r="C2450" s="114" t="s">
        <v>68</v>
      </c>
      <c r="D2450" s="114" t="s">
        <v>6903</v>
      </c>
      <c r="E2450" s="114" t="s">
        <v>6904</v>
      </c>
      <c r="F2450" s="115">
        <v>44187</v>
      </c>
      <c r="G2450" s="114" t="s">
        <v>5500</v>
      </c>
      <c r="H2450" s="116">
        <v>6714750</v>
      </c>
      <c r="I2450" s="116">
        <v>6714750</v>
      </c>
      <c r="J2450" s="116">
        <v>6714750</v>
      </c>
      <c r="K2450" s="116">
        <v>0</v>
      </c>
      <c r="L2450" s="116">
        <v>0</v>
      </c>
      <c r="M2450" s="116">
        <v>0</v>
      </c>
      <c r="N2450" s="116">
        <v>0</v>
      </c>
      <c r="O2450" s="116">
        <v>0</v>
      </c>
      <c r="P2450" s="116">
        <v>0</v>
      </c>
      <c r="Q2450" s="27" t="str">
        <f t="shared" si="488"/>
        <v>Registered</v>
      </c>
      <c r="R2450" s="94">
        <f t="shared" si="489"/>
        <v>1</v>
      </c>
      <c r="S2450" s="95"/>
      <c r="T2450" s="117">
        <f t="shared" si="486"/>
        <v>0</v>
      </c>
      <c r="U2450" s="117">
        <f t="shared" si="487"/>
        <v>0</v>
      </c>
    </row>
    <row r="2451" spans="1:21" x14ac:dyDescent="0.3">
      <c r="A2451" s="114">
        <v>5758</v>
      </c>
      <c r="B2451" s="114" t="s">
        <v>391</v>
      </c>
      <c r="C2451" s="114" t="s">
        <v>68</v>
      </c>
      <c r="D2451" s="114" t="s">
        <v>6905</v>
      </c>
      <c r="E2451" s="114" t="s">
        <v>6906</v>
      </c>
      <c r="F2451" s="115">
        <v>44115</v>
      </c>
      <c r="G2451" s="114" t="s">
        <v>5348</v>
      </c>
      <c r="H2451" s="116">
        <v>6840750</v>
      </c>
      <c r="I2451" s="116">
        <v>6840750</v>
      </c>
      <c r="J2451" s="116">
        <v>6840750</v>
      </c>
      <c r="K2451" s="116">
        <v>0</v>
      </c>
      <c r="L2451" s="116">
        <v>0</v>
      </c>
      <c r="M2451" s="116">
        <v>0</v>
      </c>
      <c r="N2451" s="116">
        <v>0</v>
      </c>
      <c r="O2451" s="116">
        <v>0</v>
      </c>
      <c r="P2451" s="116">
        <v>0</v>
      </c>
      <c r="Q2451" s="27" t="str">
        <f t="shared" si="488"/>
        <v>Registered</v>
      </c>
      <c r="R2451" s="94">
        <f t="shared" si="489"/>
        <v>1</v>
      </c>
      <c r="S2451" s="95"/>
      <c r="T2451" s="117">
        <f t="shared" si="486"/>
        <v>0</v>
      </c>
      <c r="U2451" s="117">
        <f t="shared" si="487"/>
        <v>0</v>
      </c>
    </row>
    <row r="2452" spans="1:21" x14ac:dyDescent="0.3">
      <c r="A2452" s="114">
        <v>5759</v>
      </c>
      <c r="B2452" s="114" t="s">
        <v>391</v>
      </c>
      <c r="C2452" s="114" t="s">
        <v>68</v>
      </c>
      <c r="D2452" s="114" t="s">
        <v>6907</v>
      </c>
      <c r="E2452" s="114" t="s">
        <v>6908</v>
      </c>
      <c r="F2452" s="115">
        <v>44257</v>
      </c>
      <c r="G2452" s="114" t="s">
        <v>5408</v>
      </c>
      <c r="H2452" s="116">
        <v>6546000</v>
      </c>
      <c r="I2452" s="116">
        <v>6546000</v>
      </c>
      <c r="J2452" s="116">
        <v>6546000</v>
      </c>
      <c r="K2452" s="116">
        <v>0</v>
      </c>
      <c r="L2452" s="116">
        <v>0</v>
      </c>
      <c r="M2452" s="116">
        <v>0</v>
      </c>
      <c r="N2452" s="116">
        <v>0</v>
      </c>
      <c r="O2452" s="116">
        <v>0</v>
      </c>
      <c r="P2452" s="116">
        <v>0</v>
      </c>
      <c r="Q2452" s="27" t="str">
        <f t="shared" si="488"/>
        <v>Registered</v>
      </c>
      <c r="R2452" s="94">
        <f t="shared" si="489"/>
        <v>1</v>
      </c>
      <c r="S2452" s="95"/>
      <c r="T2452" s="117">
        <f t="shared" si="486"/>
        <v>0</v>
      </c>
      <c r="U2452" s="117">
        <f t="shared" si="487"/>
        <v>0</v>
      </c>
    </row>
    <row r="2453" spans="1:21" x14ac:dyDescent="0.3">
      <c r="A2453" s="114">
        <v>5760</v>
      </c>
      <c r="B2453" s="114" t="s">
        <v>391</v>
      </c>
      <c r="C2453" s="114" t="s">
        <v>68</v>
      </c>
      <c r="D2453" s="114" t="s">
        <v>6909</v>
      </c>
      <c r="E2453" s="114" t="s">
        <v>6910</v>
      </c>
      <c r="F2453" s="115">
        <v>44282</v>
      </c>
      <c r="G2453" s="114" t="s">
        <v>1591</v>
      </c>
      <c r="H2453" s="116">
        <v>7653000</v>
      </c>
      <c r="I2453" s="116">
        <v>7653000</v>
      </c>
      <c r="J2453" s="116">
        <v>7653000</v>
      </c>
      <c r="K2453" s="116">
        <v>0</v>
      </c>
      <c r="L2453" s="116">
        <v>0</v>
      </c>
      <c r="M2453" s="116">
        <v>0</v>
      </c>
      <c r="N2453" s="116">
        <v>0</v>
      </c>
      <c r="O2453" s="116">
        <v>0</v>
      </c>
      <c r="P2453" s="116">
        <v>0</v>
      </c>
      <c r="Q2453" s="27" t="str">
        <f t="shared" si="488"/>
        <v>Registered</v>
      </c>
      <c r="R2453" s="94">
        <f t="shared" si="489"/>
        <v>1</v>
      </c>
      <c r="S2453" s="95"/>
      <c r="T2453" s="117">
        <f t="shared" si="486"/>
        <v>0</v>
      </c>
      <c r="U2453" s="117">
        <f t="shared" si="487"/>
        <v>0</v>
      </c>
    </row>
    <row r="2454" spans="1:21" x14ac:dyDescent="0.3">
      <c r="A2454" s="114">
        <v>5761</v>
      </c>
      <c r="B2454" s="114" t="s">
        <v>391</v>
      </c>
      <c r="C2454" s="114" t="s">
        <v>68</v>
      </c>
      <c r="D2454" s="114" t="s">
        <v>6911</v>
      </c>
      <c r="E2454" s="114" t="s">
        <v>6912</v>
      </c>
      <c r="F2454" s="115">
        <v>45143</v>
      </c>
      <c r="G2454" s="114" t="s">
        <v>3591</v>
      </c>
      <c r="H2454" s="116">
        <v>13034100</v>
      </c>
      <c r="I2454" s="116">
        <v>13034100</v>
      </c>
      <c r="J2454" s="116">
        <v>13034100</v>
      </c>
      <c r="K2454" s="116">
        <v>0</v>
      </c>
      <c r="L2454" s="116">
        <v>0</v>
      </c>
      <c r="M2454" s="116">
        <v>0</v>
      </c>
      <c r="N2454" s="116">
        <v>0</v>
      </c>
      <c r="O2454" s="116">
        <v>0</v>
      </c>
      <c r="P2454" s="116">
        <v>0</v>
      </c>
      <c r="Q2454" s="27" t="str">
        <f t="shared" si="488"/>
        <v>Registered</v>
      </c>
      <c r="R2454" s="94">
        <f t="shared" si="489"/>
        <v>1</v>
      </c>
      <c r="S2454" s="95"/>
      <c r="T2454" s="117">
        <f t="shared" si="486"/>
        <v>0</v>
      </c>
      <c r="U2454" s="117">
        <f t="shared" si="487"/>
        <v>0</v>
      </c>
    </row>
    <row r="2455" spans="1:21" x14ac:dyDescent="0.3">
      <c r="A2455" s="114">
        <v>5762</v>
      </c>
      <c r="B2455" s="114" t="s">
        <v>391</v>
      </c>
      <c r="C2455" s="114" t="s">
        <v>68</v>
      </c>
      <c r="D2455" s="114" t="s">
        <v>6913</v>
      </c>
      <c r="E2455" s="114" t="s">
        <v>3789</v>
      </c>
      <c r="F2455" s="115">
        <v>44187</v>
      </c>
      <c r="G2455" s="114" t="s">
        <v>1351</v>
      </c>
      <c r="H2455" s="116">
        <v>11415500</v>
      </c>
      <c r="I2455" s="116">
        <v>11415500</v>
      </c>
      <c r="J2455" s="116">
        <v>11415500</v>
      </c>
      <c r="K2455" s="116">
        <v>0</v>
      </c>
      <c r="L2455" s="116">
        <v>0</v>
      </c>
      <c r="M2455" s="116">
        <v>0</v>
      </c>
      <c r="N2455" s="116">
        <v>0</v>
      </c>
      <c r="O2455" s="116">
        <v>0</v>
      </c>
      <c r="P2455" s="116">
        <v>0</v>
      </c>
      <c r="Q2455" s="27" t="str">
        <f t="shared" si="488"/>
        <v>Registered</v>
      </c>
      <c r="R2455" s="94">
        <f t="shared" si="489"/>
        <v>1</v>
      </c>
      <c r="S2455" s="95"/>
      <c r="T2455" s="117">
        <f t="shared" si="486"/>
        <v>0</v>
      </c>
      <c r="U2455" s="117">
        <f t="shared" si="487"/>
        <v>0</v>
      </c>
    </row>
    <row r="2456" spans="1:21" x14ac:dyDescent="0.3">
      <c r="A2456" s="114">
        <v>5763</v>
      </c>
      <c r="B2456" s="114" t="s">
        <v>391</v>
      </c>
      <c r="C2456" s="114" t="s">
        <v>68</v>
      </c>
      <c r="D2456" s="114" t="s">
        <v>6914</v>
      </c>
      <c r="E2456" s="114" t="s">
        <v>6915</v>
      </c>
      <c r="F2456" s="115">
        <v>44247</v>
      </c>
      <c r="G2456" s="114" t="s">
        <v>6916</v>
      </c>
      <c r="H2456" s="116">
        <v>7191000</v>
      </c>
      <c r="I2456" s="116">
        <v>7191000</v>
      </c>
      <c r="J2456" s="116">
        <v>7191000</v>
      </c>
      <c r="K2456" s="116">
        <v>0</v>
      </c>
      <c r="L2456" s="116">
        <v>0</v>
      </c>
      <c r="M2456" s="116">
        <v>0</v>
      </c>
      <c r="N2456" s="116">
        <v>0</v>
      </c>
      <c r="O2456" s="116">
        <v>0</v>
      </c>
      <c r="P2456" s="116">
        <v>0</v>
      </c>
      <c r="Q2456" s="27" t="str">
        <f t="shared" si="488"/>
        <v>Registered</v>
      </c>
      <c r="R2456" s="94">
        <f t="shared" si="489"/>
        <v>1</v>
      </c>
      <c r="S2456" s="95"/>
      <c r="T2456" s="117">
        <f t="shared" si="486"/>
        <v>0</v>
      </c>
      <c r="U2456" s="117">
        <f t="shared" si="487"/>
        <v>0</v>
      </c>
    </row>
    <row r="2457" spans="1:21" x14ac:dyDescent="0.3">
      <c r="A2457" s="114">
        <v>5764</v>
      </c>
      <c r="B2457" s="114" t="s">
        <v>391</v>
      </c>
      <c r="C2457" s="114" t="s">
        <v>68</v>
      </c>
      <c r="D2457" s="114" t="s">
        <v>6917</v>
      </c>
      <c r="E2457" s="114" t="s">
        <v>6918</v>
      </c>
      <c r="F2457" s="115">
        <v>44238</v>
      </c>
      <c r="G2457" s="114" t="s">
        <v>3338</v>
      </c>
      <c r="H2457" s="116">
        <v>5475000</v>
      </c>
      <c r="I2457" s="116">
        <v>5475000</v>
      </c>
      <c r="J2457" s="116">
        <v>5475000</v>
      </c>
      <c r="K2457" s="116">
        <v>0</v>
      </c>
      <c r="L2457" s="116">
        <v>0</v>
      </c>
      <c r="M2457" s="116">
        <v>0</v>
      </c>
      <c r="N2457" s="116">
        <v>0</v>
      </c>
      <c r="O2457" s="116">
        <v>0</v>
      </c>
      <c r="P2457" s="116">
        <v>0</v>
      </c>
      <c r="Q2457" s="27" t="str">
        <f t="shared" si="488"/>
        <v>Registered</v>
      </c>
      <c r="R2457" s="94">
        <f t="shared" si="489"/>
        <v>1</v>
      </c>
      <c r="S2457" s="95"/>
      <c r="T2457" s="117">
        <f t="shared" si="486"/>
        <v>0</v>
      </c>
      <c r="U2457" s="117">
        <f t="shared" si="487"/>
        <v>0</v>
      </c>
    </row>
    <row r="2458" spans="1:21" x14ac:dyDescent="0.3">
      <c r="A2458" s="114">
        <v>5765</v>
      </c>
      <c r="B2458" s="114" t="s">
        <v>391</v>
      </c>
      <c r="C2458" s="114" t="s">
        <v>68</v>
      </c>
      <c r="D2458" s="114" t="s">
        <v>6919</v>
      </c>
      <c r="E2458" s="114" t="s">
        <v>6920</v>
      </c>
      <c r="F2458" s="115">
        <v>44195</v>
      </c>
      <c r="G2458" s="114" t="s">
        <v>2449</v>
      </c>
      <c r="H2458" s="116">
        <v>4920000</v>
      </c>
      <c r="I2458" s="116">
        <v>4920000</v>
      </c>
      <c r="J2458" s="116">
        <v>4920000</v>
      </c>
      <c r="K2458" s="116">
        <v>0</v>
      </c>
      <c r="L2458" s="116">
        <v>0</v>
      </c>
      <c r="M2458" s="116">
        <v>0</v>
      </c>
      <c r="N2458" s="116">
        <v>0</v>
      </c>
      <c r="O2458" s="116">
        <v>0</v>
      </c>
      <c r="P2458" s="116">
        <v>0</v>
      </c>
      <c r="Q2458" s="27" t="str">
        <f t="shared" si="488"/>
        <v>Registered</v>
      </c>
      <c r="R2458" s="94">
        <f t="shared" si="489"/>
        <v>1</v>
      </c>
      <c r="S2458" s="95"/>
      <c r="T2458" s="117">
        <f t="shared" si="486"/>
        <v>0</v>
      </c>
      <c r="U2458" s="117">
        <f t="shared" si="487"/>
        <v>0</v>
      </c>
    </row>
    <row r="2459" spans="1:21" x14ac:dyDescent="0.3">
      <c r="A2459" s="114">
        <v>5766</v>
      </c>
      <c r="B2459" s="114" t="s">
        <v>391</v>
      </c>
      <c r="C2459" s="114" t="s">
        <v>68</v>
      </c>
      <c r="D2459" s="114" t="s">
        <v>6921</v>
      </c>
      <c r="E2459" s="114" t="s">
        <v>6922</v>
      </c>
      <c r="F2459" s="115">
        <v>44135</v>
      </c>
      <c r="G2459" s="114" t="s">
        <v>1870</v>
      </c>
      <c r="H2459" s="116">
        <v>8276000</v>
      </c>
      <c r="I2459" s="116">
        <v>8276000</v>
      </c>
      <c r="J2459" s="116">
        <v>8276000</v>
      </c>
      <c r="K2459" s="116">
        <v>0</v>
      </c>
      <c r="L2459" s="116">
        <v>0</v>
      </c>
      <c r="M2459" s="116">
        <v>0</v>
      </c>
      <c r="N2459" s="116">
        <v>0</v>
      </c>
      <c r="O2459" s="116">
        <v>0</v>
      </c>
      <c r="P2459" s="116">
        <v>0</v>
      </c>
      <c r="Q2459" s="27" t="str">
        <f t="shared" si="488"/>
        <v>Registered</v>
      </c>
      <c r="R2459" s="94">
        <f t="shared" si="489"/>
        <v>1</v>
      </c>
      <c r="S2459" s="95"/>
      <c r="T2459" s="117">
        <f t="shared" si="486"/>
        <v>0</v>
      </c>
      <c r="U2459" s="117">
        <f t="shared" si="487"/>
        <v>0</v>
      </c>
    </row>
    <row r="2460" spans="1:21" x14ac:dyDescent="0.3">
      <c r="A2460" s="114">
        <v>5767</v>
      </c>
      <c r="B2460" s="114" t="s">
        <v>391</v>
      </c>
      <c r="C2460" s="114" t="s">
        <v>68</v>
      </c>
      <c r="D2460" s="114" t="s">
        <v>6923</v>
      </c>
      <c r="E2460" s="114" t="s">
        <v>6924</v>
      </c>
      <c r="F2460" s="115">
        <v>45526</v>
      </c>
      <c r="G2460" s="114" t="s">
        <v>6925</v>
      </c>
      <c r="H2460" s="116">
        <v>11793600</v>
      </c>
      <c r="I2460" s="116">
        <v>11793600</v>
      </c>
      <c r="J2460" s="116">
        <v>11793600</v>
      </c>
      <c r="K2460" s="116">
        <v>0</v>
      </c>
      <c r="L2460" s="116">
        <v>0</v>
      </c>
      <c r="M2460" s="116">
        <v>0</v>
      </c>
      <c r="N2460" s="116">
        <v>0</v>
      </c>
      <c r="O2460" s="116">
        <v>0</v>
      </c>
      <c r="P2460" s="116">
        <v>0</v>
      </c>
      <c r="Q2460" s="27" t="str">
        <f t="shared" si="488"/>
        <v>Registered</v>
      </c>
      <c r="R2460" s="94">
        <f t="shared" si="489"/>
        <v>1</v>
      </c>
      <c r="S2460" s="95"/>
      <c r="T2460" s="117">
        <f t="shared" si="486"/>
        <v>0</v>
      </c>
      <c r="U2460" s="117">
        <f t="shared" si="487"/>
        <v>0</v>
      </c>
    </row>
    <row r="2461" spans="1:21" x14ac:dyDescent="0.3">
      <c r="A2461" s="114">
        <v>5768</v>
      </c>
      <c r="B2461" s="114" t="s">
        <v>391</v>
      </c>
      <c r="C2461" s="114" t="s">
        <v>68</v>
      </c>
      <c r="D2461" s="114" t="s">
        <v>6926</v>
      </c>
      <c r="E2461" s="114" t="s">
        <v>6927</v>
      </c>
      <c r="F2461" s="115">
        <v>44168</v>
      </c>
      <c r="G2461" s="114" t="s">
        <v>1731</v>
      </c>
      <c r="H2461" s="116">
        <v>6869500</v>
      </c>
      <c r="I2461" s="116">
        <v>6869500</v>
      </c>
      <c r="J2461" s="116">
        <v>6869500</v>
      </c>
      <c r="K2461" s="116">
        <v>0</v>
      </c>
      <c r="L2461" s="116">
        <v>0</v>
      </c>
      <c r="M2461" s="116">
        <v>0</v>
      </c>
      <c r="N2461" s="116">
        <v>0</v>
      </c>
      <c r="O2461" s="116">
        <v>0</v>
      </c>
      <c r="P2461" s="116">
        <v>0</v>
      </c>
      <c r="Q2461" s="27" t="str">
        <f t="shared" si="488"/>
        <v>Registered</v>
      </c>
      <c r="R2461" s="94">
        <f t="shared" si="489"/>
        <v>1</v>
      </c>
      <c r="S2461" s="95"/>
      <c r="T2461" s="117">
        <f t="shared" si="486"/>
        <v>0</v>
      </c>
      <c r="U2461" s="117">
        <f t="shared" si="487"/>
        <v>0</v>
      </c>
    </row>
    <row r="2462" spans="1:21" x14ac:dyDescent="0.3">
      <c r="A2462" s="114">
        <v>5769</v>
      </c>
      <c r="B2462" s="114" t="s">
        <v>391</v>
      </c>
      <c r="C2462" s="114" t="s">
        <v>68</v>
      </c>
      <c r="D2462" s="114" t="s">
        <v>6928</v>
      </c>
      <c r="E2462" s="114" t="s">
        <v>6929</v>
      </c>
      <c r="F2462" s="115">
        <v>44168</v>
      </c>
      <c r="G2462" s="114" t="s">
        <v>2167</v>
      </c>
      <c r="H2462" s="116">
        <v>7738500</v>
      </c>
      <c r="I2462" s="116">
        <v>7738500</v>
      </c>
      <c r="J2462" s="116">
        <v>7738500</v>
      </c>
      <c r="K2462" s="116">
        <v>0</v>
      </c>
      <c r="L2462" s="116">
        <v>0</v>
      </c>
      <c r="M2462" s="116">
        <v>0</v>
      </c>
      <c r="N2462" s="116">
        <v>0</v>
      </c>
      <c r="O2462" s="116">
        <v>0</v>
      </c>
      <c r="P2462" s="116">
        <v>0</v>
      </c>
      <c r="Q2462" s="27" t="str">
        <f t="shared" si="488"/>
        <v>Registered</v>
      </c>
      <c r="R2462" s="94">
        <f t="shared" si="489"/>
        <v>1</v>
      </c>
      <c r="S2462" s="95"/>
      <c r="T2462" s="117">
        <f t="shared" si="486"/>
        <v>0</v>
      </c>
      <c r="U2462" s="117">
        <f t="shared" si="487"/>
        <v>0</v>
      </c>
    </row>
    <row r="2463" spans="1:21" x14ac:dyDescent="0.3">
      <c r="A2463" s="114">
        <v>5770</v>
      </c>
      <c r="B2463" s="114" t="s">
        <v>391</v>
      </c>
      <c r="C2463" s="114" t="s">
        <v>68</v>
      </c>
      <c r="D2463" s="114" t="s">
        <v>6930</v>
      </c>
      <c r="E2463" s="114" t="s">
        <v>6931</v>
      </c>
      <c r="F2463" s="115">
        <v>44168</v>
      </c>
      <c r="G2463" s="114" t="s">
        <v>2167</v>
      </c>
      <c r="H2463" s="116">
        <v>6869500</v>
      </c>
      <c r="I2463" s="116">
        <v>6869500</v>
      </c>
      <c r="J2463" s="116">
        <v>6869500</v>
      </c>
      <c r="K2463" s="116">
        <v>0</v>
      </c>
      <c r="L2463" s="116">
        <v>0</v>
      </c>
      <c r="M2463" s="116">
        <v>0</v>
      </c>
      <c r="N2463" s="116">
        <v>0</v>
      </c>
      <c r="O2463" s="116">
        <v>0</v>
      </c>
      <c r="P2463" s="116">
        <v>0</v>
      </c>
      <c r="Q2463" s="27" t="str">
        <f t="shared" si="488"/>
        <v>Registered</v>
      </c>
      <c r="R2463" s="94">
        <f t="shared" si="489"/>
        <v>1</v>
      </c>
      <c r="S2463" s="95"/>
      <c r="T2463" s="117">
        <f t="shared" si="486"/>
        <v>0</v>
      </c>
      <c r="U2463" s="117">
        <f t="shared" si="487"/>
        <v>0</v>
      </c>
    </row>
    <row r="2464" spans="1:21" x14ac:dyDescent="0.3">
      <c r="A2464" s="114">
        <v>5771</v>
      </c>
      <c r="B2464" s="114" t="s">
        <v>391</v>
      </c>
      <c r="C2464" s="114" t="s">
        <v>68</v>
      </c>
      <c r="D2464" s="114" t="s">
        <v>6932</v>
      </c>
      <c r="E2464" s="114" t="s">
        <v>6933</v>
      </c>
      <c r="F2464" s="115">
        <v>44104</v>
      </c>
      <c r="G2464" s="114" t="s">
        <v>1691</v>
      </c>
      <c r="H2464" s="116">
        <v>9527350</v>
      </c>
      <c r="I2464" s="116">
        <v>9527350</v>
      </c>
      <c r="J2464" s="116">
        <v>9527350</v>
      </c>
      <c r="K2464" s="116">
        <v>0</v>
      </c>
      <c r="L2464" s="116">
        <v>0</v>
      </c>
      <c r="M2464" s="116">
        <v>0</v>
      </c>
      <c r="N2464" s="116">
        <v>0</v>
      </c>
      <c r="O2464" s="116">
        <v>0</v>
      </c>
      <c r="P2464" s="116">
        <v>0</v>
      </c>
      <c r="Q2464" s="27" t="str">
        <f t="shared" si="488"/>
        <v>Registered</v>
      </c>
      <c r="R2464" s="94">
        <f t="shared" si="489"/>
        <v>1</v>
      </c>
      <c r="S2464" s="95"/>
      <c r="T2464" s="117">
        <f t="shared" si="486"/>
        <v>0</v>
      </c>
      <c r="U2464" s="117">
        <f t="shared" si="487"/>
        <v>0</v>
      </c>
    </row>
    <row r="2465" spans="1:21" x14ac:dyDescent="0.3">
      <c r="A2465" s="114">
        <v>5772</v>
      </c>
      <c r="B2465" s="114" t="s">
        <v>391</v>
      </c>
      <c r="C2465" s="114" t="s">
        <v>68</v>
      </c>
      <c r="D2465" s="114" t="s">
        <v>6934</v>
      </c>
      <c r="E2465" s="114" t="s">
        <v>6935</v>
      </c>
      <c r="F2465" s="115">
        <v>44195</v>
      </c>
      <c r="G2465" s="114" t="s">
        <v>5399</v>
      </c>
      <c r="H2465" s="116">
        <v>7494000</v>
      </c>
      <c r="I2465" s="116">
        <v>7494000</v>
      </c>
      <c r="J2465" s="116">
        <v>7494000</v>
      </c>
      <c r="K2465" s="116">
        <v>0</v>
      </c>
      <c r="L2465" s="116">
        <v>0</v>
      </c>
      <c r="M2465" s="116">
        <v>0</v>
      </c>
      <c r="N2465" s="116">
        <v>0</v>
      </c>
      <c r="O2465" s="116">
        <v>0</v>
      </c>
      <c r="P2465" s="116">
        <v>0</v>
      </c>
      <c r="Q2465" s="27" t="str">
        <f t="shared" si="488"/>
        <v>Registered</v>
      </c>
      <c r="R2465" s="94">
        <f t="shared" si="489"/>
        <v>1</v>
      </c>
      <c r="S2465" s="95"/>
      <c r="T2465" s="117">
        <f t="shared" si="486"/>
        <v>0</v>
      </c>
      <c r="U2465" s="117">
        <f t="shared" si="487"/>
        <v>0</v>
      </c>
    </row>
    <row r="2466" spans="1:21" x14ac:dyDescent="0.3">
      <c r="A2466" s="114">
        <v>5773</v>
      </c>
      <c r="B2466" s="114" t="s">
        <v>391</v>
      </c>
      <c r="C2466" s="114" t="s">
        <v>68</v>
      </c>
      <c r="D2466" s="114" t="s">
        <v>6936</v>
      </c>
      <c r="E2466" s="114" t="s">
        <v>6937</v>
      </c>
      <c r="F2466" s="115">
        <v>44195</v>
      </c>
      <c r="G2466" s="114" t="s">
        <v>5400</v>
      </c>
      <c r="H2466" s="116">
        <v>6447000</v>
      </c>
      <c r="I2466" s="116">
        <v>6447000</v>
      </c>
      <c r="J2466" s="116">
        <v>6447000</v>
      </c>
      <c r="K2466" s="116">
        <v>0</v>
      </c>
      <c r="L2466" s="116">
        <v>0</v>
      </c>
      <c r="M2466" s="116">
        <v>0</v>
      </c>
      <c r="N2466" s="116">
        <v>0</v>
      </c>
      <c r="O2466" s="116">
        <v>0</v>
      </c>
      <c r="P2466" s="116">
        <v>0</v>
      </c>
      <c r="Q2466" s="27" t="str">
        <f t="shared" si="488"/>
        <v>Registered</v>
      </c>
      <c r="R2466" s="94">
        <f t="shared" si="489"/>
        <v>1</v>
      </c>
      <c r="S2466" s="95"/>
      <c r="T2466" s="117">
        <f t="shared" si="486"/>
        <v>0</v>
      </c>
      <c r="U2466" s="117">
        <f t="shared" si="487"/>
        <v>0</v>
      </c>
    </row>
    <row r="2467" spans="1:21" x14ac:dyDescent="0.3">
      <c r="A2467" s="114">
        <v>5774</v>
      </c>
      <c r="B2467" s="114" t="s">
        <v>391</v>
      </c>
      <c r="C2467" s="114" t="s">
        <v>68</v>
      </c>
      <c r="D2467" s="114" t="s">
        <v>6938</v>
      </c>
      <c r="E2467" s="114" t="s">
        <v>6939</v>
      </c>
      <c r="F2467" s="115">
        <v>44195</v>
      </c>
      <c r="G2467" s="114" t="s">
        <v>2941</v>
      </c>
      <c r="H2467" s="116">
        <v>25882500</v>
      </c>
      <c r="I2467" s="116">
        <v>25882500</v>
      </c>
      <c r="J2467" s="116">
        <v>25882500</v>
      </c>
      <c r="K2467" s="116">
        <v>0</v>
      </c>
      <c r="L2467" s="116">
        <v>0</v>
      </c>
      <c r="M2467" s="116">
        <v>0</v>
      </c>
      <c r="N2467" s="116">
        <v>0</v>
      </c>
      <c r="O2467" s="116">
        <v>0</v>
      </c>
      <c r="P2467" s="116">
        <v>0</v>
      </c>
      <c r="Q2467" s="27" t="str">
        <f t="shared" si="488"/>
        <v>Registered</v>
      </c>
      <c r="R2467" s="94">
        <f t="shared" si="489"/>
        <v>1</v>
      </c>
      <c r="S2467" s="95"/>
      <c r="T2467" s="117">
        <f t="shared" si="486"/>
        <v>0</v>
      </c>
      <c r="U2467" s="117">
        <f t="shared" si="487"/>
        <v>0</v>
      </c>
    </row>
    <row r="2468" spans="1:21" x14ac:dyDescent="0.3">
      <c r="A2468" s="114">
        <v>5775</v>
      </c>
      <c r="B2468" s="114" t="s">
        <v>391</v>
      </c>
      <c r="C2468" s="114" t="s">
        <v>68</v>
      </c>
      <c r="D2468" s="114" t="s">
        <v>6940</v>
      </c>
      <c r="E2468" s="114" t="s">
        <v>3752</v>
      </c>
      <c r="F2468" s="115">
        <v>45131</v>
      </c>
      <c r="G2468" s="114" t="s">
        <v>2690</v>
      </c>
      <c r="H2468" s="116">
        <v>8000000</v>
      </c>
      <c r="I2468" s="116">
        <v>8000000</v>
      </c>
      <c r="J2468" s="116">
        <v>8000000</v>
      </c>
      <c r="K2468" s="116">
        <v>0</v>
      </c>
      <c r="L2468" s="116">
        <v>0</v>
      </c>
      <c r="M2468" s="116">
        <v>0</v>
      </c>
      <c r="N2468" s="116">
        <v>0</v>
      </c>
      <c r="O2468" s="116">
        <v>0</v>
      </c>
      <c r="P2468" s="116">
        <v>0</v>
      </c>
      <c r="Q2468" s="27" t="str">
        <f t="shared" si="488"/>
        <v>Registered</v>
      </c>
      <c r="R2468" s="94">
        <f t="shared" si="489"/>
        <v>1</v>
      </c>
      <c r="S2468" s="95"/>
      <c r="T2468" s="117">
        <f t="shared" si="486"/>
        <v>0</v>
      </c>
      <c r="U2468" s="117">
        <f t="shared" si="487"/>
        <v>0</v>
      </c>
    </row>
    <row r="2469" spans="1:21" x14ac:dyDescent="0.3">
      <c r="A2469" s="114">
        <v>5776</v>
      </c>
      <c r="B2469" s="114" t="s">
        <v>391</v>
      </c>
      <c r="C2469" s="114" t="s">
        <v>68</v>
      </c>
      <c r="D2469" s="114" t="s">
        <v>6941</v>
      </c>
      <c r="E2469" s="114" t="s">
        <v>6942</v>
      </c>
      <c r="F2469" s="115">
        <v>43997</v>
      </c>
      <c r="G2469" s="114" t="s">
        <v>5344</v>
      </c>
      <c r="H2469" s="116">
        <v>6150000</v>
      </c>
      <c r="I2469" s="116">
        <v>6150000</v>
      </c>
      <c r="J2469" s="116">
        <v>6150000</v>
      </c>
      <c r="K2469" s="116">
        <v>0</v>
      </c>
      <c r="L2469" s="116">
        <v>0</v>
      </c>
      <c r="M2469" s="116">
        <v>0</v>
      </c>
      <c r="N2469" s="116">
        <v>0</v>
      </c>
      <c r="O2469" s="116">
        <v>0</v>
      </c>
      <c r="P2469" s="116">
        <v>0</v>
      </c>
      <c r="Q2469" s="27" t="str">
        <f t="shared" si="488"/>
        <v>Registered</v>
      </c>
      <c r="R2469" s="94">
        <f t="shared" si="489"/>
        <v>1</v>
      </c>
      <c r="S2469" s="95"/>
      <c r="T2469" s="117">
        <f t="shared" si="486"/>
        <v>0</v>
      </c>
      <c r="U2469" s="117">
        <f t="shared" si="487"/>
        <v>0</v>
      </c>
    </row>
    <row r="2470" spans="1:21" x14ac:dyDescent="0.3">
      <c r="A2470" s="114">
        <v>5777</v>
      </c>
      <c r="B2470" s="114" t="s">
        <v>391</v>
      </c>
      <c r="C2470" s="114" t="s">
        <v>68</v>
      </c>
      <c r="D2470" s="114" t="s">
        <v>6943</v>
      </c>
      <c r="E2470" s="114" t="s">
        <v>6944</v>
      </c>
      <c r="F2470" s="115">
        <v>43997</v>
      </c>
      <c r="G2470" s="114" t="s">
        <v>5344</v>
      </c>
      <c r="H2470" s="116">
        <v>5250000</v>
      </c>
      <c r="I2470" s="116">
        <v>5250000</v>
      </c>
      <c r="J2470" s="116">
        <v>5250000</v>
      </c>
      <c r="K2470" s="116">
        <v>0</v>
      </c>
      <c r="L2470" s="116">
        <v>0</v>
      </c>
      <c r="M2470" s="116">
        <v>0</v>
      </c>
      <c r="N2470" s="116">
        <v>0</v>
      </c>
      <c r="O2470" s="116">
        <v>0</v>
      </c>
      <c r="P2470" s="116">
        <v>0</v>
      </c>
      <c r="Q2470" s="27" t="str">
        <f t="shared" si="488"/>
        <v>Registered</v>
      </c>
      <c r="R2470" s="94">
        <f t="shared" si="489"/>
        <v>1</v>
      </c>
      <c r="S2470" s="95"/>
      <c r="T2470" s="117">
        <f t="shared" si="486"/>
        <v>0</v>
      </c>
      <c r="U2470" s="117">
        <f t="shared" si="487"/>
        <v>0</v>
      </c>
    </row>
    <row r="2471" spans="1:21" x14ac:dyDescent="0.3">
      <c r="A2471" s="114">
        <v>5778</v>
      </c>
      <c r="B2471" s="114" t="s">
        <v>391</v>
      </c>
      <c r="C2471" s="114" t="s">
        <v>68</v>
      </c>
      <c r="D2471" s="114" t="s">
        <v>6945</v>
      </c>
      <c r="E2471" s="114" t="s">
        <v>6946</v>
      </c>
      <c r="F2471" s="115">
        <v>44631</v>
      </c>
      <c r="G2471" s="114" t="s">
        <v>2316</v>
      </c>
      <c r="H2471" s="116">
        <v>4800000</v>
      </c>
      <c r="I2471" s="116">
        <v>4800000</v>
      </c>
      <c r="J2471" s="116">
        <v>4800000</v>
      </c>
      <c r="K2471" s="116">
        <v>0</v>
      </c>
      <c r="L2471" s="116">
        <v>0</v>
      </c>
      <c r="M2471" s="116">
        <v>0</v>
      </c>
      <c r="N2471" s="116">
        <v>0</v>
      </c>
      <c r="O2471" s="116">
        <v>0</v>
      </c>
      <c r="P2471" s="116">
        <v>0</v>
      </c>
      <c r="Q2471" s="27" t="str">
        <f t="shared" si="488"/>
        <v>Registered</v>
      </c>
      <c r="R2471" s="94">
        <f t="shared" si="489"/>
        <v>1</v>
      </c>
      <c r="S2471" s="95"/>
      <c r="T2471" s="117">
        <f t="shared" si="486"/>
        <v>0</v>
      </c>
      <c r="U2471" s="117">
        <f t="shared" si="487"/>
        <v>0</v>
      </c>
    </row>
    <row r="2472" spans="1:21" x14ac:dyDescent="0.3">
      <c r="A2472" s="114">
        <v>5779</v>
      </c>
      <c r="B2472" s="114" t="s">
        <v>391</v>
      </c>
      <c r="C2472" s="114" t="s">
        <v>68</v>
      </c>
      <c r="D2472" s="114" t="s">
        <v>6947</v>
      </c>
      <c r="E2472" s="114" t="s">
        <v>6946</v>
      </c>
      <c r="F2472" s="115">
        <v>44631</v>
      </c>
      <c r="G2472" s="114" t="s">
        <v>2316</v>
      </c>
      <c r="H2472" s="116">
        <v>4656000</v>
      </c>
      <c r="I2472" s="116">
        <v>4656000</v>
      </c>
      <c r="J2472" s="116">
        <v>4656000</v>
      </c>
      <c r="K2472" s="116">
        <v>0</v>
      </c>
      <c r="L2472" s="116">
        <v>0</v>
      </c>
      <c r="M2472" s="116">
        <v>0</v>
      </c>
      <c r="N2472" s="116">
        <v>0</v>
      </c>
      <c r="O2472" s="116">
        <v>0</v>
      </c>
      <c r="P2472" s="116">
        <v>0</v>
      </c>
      <c r="Q2472" s="27" t="str">
        <f t="shared" si="488"/>
        <v>Registered</v>
      </c>
      <c r="R2472" s="94">
        <f t="shared" si="489"/>
        <v>1</v>
      </c>
      <c r="S2472" s="95"/>
      <c r="T2472" s="117">
        <f t="shared" si="486"/>
        <v>0</v>
      </c>
      <c r="U2472" s="117">
        <f t="shared" si="487"/>
        <v>0</v>
      </c>
    </row>
    <row r="2473" spans="1:21" x14ac:dyDescent="0.3">
      <c r="A2473" s="114">
        <v>5780</v>
      </c>
      <c r="B2473" s="114" t="s">
        <v>391</v>
      </c>
      <c r="C2473" s="114" t="s">
        <v>68</v>
      </c>
      <c r="D2473" s="114" t="s">
        <v>6948</v>
      </c>
      <c r="E2473" s="114" t="s">
        <v>6949</v>
      </c>
      <c r="F2473" s="115">
        <v>44153</v>
      </c>
      <c r="G2473" s="114" t="s">
        <v>2258</v>
      </c>
      <c r="H2473" s="116">
        <v>12909500</v>
      </c>
      <c r="I2473" s="116">
        <v>12909500</v>
      </c>
      <c r="J2473" s="116">
        <v>12909500</v>
      </c>
      <c r="K2473" s="116">
        <v>0</v>
      </c>
      <c r="L2473" s="116">
        <v>0</v>
      </c>
      <c r="M2473" s="116">
        <v>0</v>
      </c>
      <c r="N2473" s="116">
        <v>0</v>
      </c>
      <c r="O2473" s="116">
        <v>0</v>
      </c>
      <c r="P2473" s="116">
        <v>0</v>
      </c>
      <c r="Q2473" s="27" t="str">
        <f t="shared" si="488"/>
        <v>Registered</v>
      </c>
      <c r="R2473" s="94">
        <f t="shared" si="489"/>
        <v>1</v>
      </c>
      <c r="S2473" s="95"/>
      <c r="T2473" s="117">
        <f t="shared" si="486"/>
        <v>0</v>
      </c>
      <c r="U2473" s="117">
        <f t="shared" si="487"/>
        <v>0</v>
      </c>
    </row>
    <row r="2474" spans="1:21" x14ac:dyDescent="0.3">
      <c r="A2474" s="114">
        <v>5781</v>
      </c>
      <c r="B2474" s="114" t="s">
        <v>391</v>
      </c>
      <c r="C2474" s="114" t="s">
        <v>68</v>
      </c>
      <c r="D2474" s="114" t="s">
        <v>6950</v>
      </c>
      <c r="E2474" s="114" t="s">
        <v>6951</v>
      </c>
      <c r="F2474" s="115">
        <v>44285</v>
      </c>
      <c r="G2474" s="114" t="s">
        <v>5445</v>
      </c>
      <c r="H2474" s="116">
        <v>7879450</v>
      </c>
      <c r="I2474" s="116">
        <v>7879450</v>
      </c>
      <c r="J2474" s="116">
        <v>7879450</v>
      </c>
      <c r="K2474" s="116">
        <v>0</v>
      </c>
      <c r="L2474" s="116">
        <v>0</v>
      </c>
      <c r="M2474" s="116">
        <v>0</v>
      </c>
      <c r="N2474" s="116">
        <v>0</v>
      </c>
      <c r="O2474" s="116">
        <v>0</v>
      </c>
      <c r="P2474" s="116">
        <v>0</v>
      </c>
      <c r="Q2474" s="27" t="str">
        <f t="shared" si="488"/>
        <v>Registered</v>
      </c>
      <c r="R2474" s="94">
        <f t="shared" si="489"/>
        <v>1</v>
      </c>
      <c r="S2474" s="95"/>
      <c r="T2474" s="117">
        <f t="shared" si="486"/>
        <v>0</v>
      </c>
      <c r="U2474" s="117">
        <f t="shared" si="487"/>
        <v>0</v>
      </c>
    </row>
    <row r="2475" spans="1:21" x14ac:dyDescent="0.3">
      <c r="A2475" s="114">
        <v>5782</v>
      </c>
      <c r="B2475" s="114" t="s">
        <v>391</v>
      </c>
      <c r="C2475" s="114" t="s">
        <v>68</v>
      </c>
      <c r="D2475" s="114" t="s">
        <v>6952</v>
      </c>
      <c r="E2475" s="114" t="s">
        <v>6953</v>
      </c>
      <c r="F2475" s="115">
        <v>44363</v>
      </c>
      <c r="G2475" s="114" t="s">
        <v>5509</v>
      </c>
      <c r="H2475" s="116">
        <v>8025000</v>
      </c>
      <c r="I2475" s="116">
        <v>8025000</v>
      </c>
      <c r="J2475" s="116">
        <v>8025000</v>
      </c>
      <c r="K2475" s="116">
        <v>0</v>
      </c>
      <c r="L2475" s="116">
        <v>0</v>
      </c>
      <c r="M2475" s="116">
        <v>0</v>
      </c>
      <c r="N2475" s="116">
        <v>0</v>
      </c>
      <c r="O2475" s="116">
        <v>0</v>
      </c>
      <c r="P2475" s="116">
        <v>0</v>
      </c>
      <c r="Q2475" s="27" t="str">
        <f t="shared" si="488"/>
        <v>Registered</v>
      </c>
      <c r="R2475" s="94">
        <f t="shared" si="489"/>
        <v>1</v>
      </c>
      <c r="S2475" s="95"/>
      <c r="T2475" s="117">
        <f t="shared" si="486"/>
        <v>0</v>
      </c>
      <c r="U2475" s="117">
        <f t="shared" si="487"/>
        <v>0</v>
      </c>
    </row>
    <row r="2476" spans="1:21" x14ac:dyDescent="0.3">
      <c r="A2476" s="114">
        <v>5783</v>
      </c>
      <c r="B2476" s="114" t="s">
        <v>391</v>
      </c>
      <c r="C2476" s="114" t="s">
        <v>68</v>
      </c>
      <c r="D2476" s="114" t="s">
        <v>6954</v>
      </c>
      <c r="E2476" s="114" t="s">
        <v>6955</v>
      </c>
      <c r="F2476" s="115">
        <v>44362</v>
      </c>
      <c r="G2476" s="114" t="s">
        <v>5413</v>
      </c>
      <c r="H2476" s="116">
        <v>8490000</v>
      </c>
      <c r="I2476" s="116">
        <v>8490000</v>
      </c>
      <c r="J2476" s="116">
        <v>8490000</v>
      </c>
      <c r="K2476" s="116">
        <v>0</v>
      </c>
      <c r="L2476" s="116">
        <v>0</v>
      </c>
      <c r="M2476" s="116">
        <v>0</v>
      </c>
      <c r="N2476" s="116">
        <v>0</v>
      </c>
      <c r="O2476" s="116">
        <v>0</v>
      </c>
      <c r="P2476" s="116">
        <v>0</v>
      </c>
      <c r="Q2476" s="27" t="str">
        <f t="shared" si="488"/>
        <v>Registered</v>
      </c>
      <c r="R2476" s="94">
        <f t="shared" si="489"/>
        <v>1</v>
      </c>
      <c r="S2476" s="95"/>
      <c r="T2476" s="117">
        <f t="shared" si="486"/>
        <v>0</v>
      </c>
      <c r="U2476" s="117">
        <f t="shared" si="487"/>
        <v>0</v>
      </c>
    </row>
    <row r="2477" spans="1:21" x14ac:dyDescent="0.3">
      <c r="A2477" s="114">
        <v>5784</v>
      </c>
      <c r="B2477" s="114" t="s">
        <v>391</v>
      </c>
      <c r="C2477" s="114" t="s">
        <v>68</v>
      </c>
      <c r="D2477" s="114" t="s">
        <v>6956</v>
      </c>
      <c r="E2477" s="114" t="s">
        <v>6957</v>
      </c>
      <c r="F2477" s="115">
        <v>44216</v>
      </c>
      <c r="G2477" s="114" t="s">
        <v>6958</v>
      </c>
      <c r="H2477" s="116">
        <v>12939138</v>
      </c>
      <c r="I2477" s="116">
        <v>12939138</v>
      </c>
      <c r="J2477" s="116">
        <v>12939138</v>
      </c>
      <c r="K2477" s="116">
        <v>0</v>
      </c>
      <c r="L2477" s="116">
        <v>0</v>
      </c>
      <c r="M2477" s="116">
        <v>0</v>
      </c>
      <c r="N2477" s="116">
        <v>0</v>
      </c>
      <c r="O2477" s="116">
        <v>0</v>
      </c>
      <c r="P2477" s="116">
        <v>0</v>
      </c>
      <c r="Q2477" s="27" t="str">
        <f t="shared" si="488"/>
        <v>Registered</v>
      </c>
      <c r="R2477" s="94">
        <f t="shared" si="489"/>
        <v>1</v>
      </c>
      <c r="S2477" s="95"/>
      <c r="T2477" s="117">
        <f t="shared" si="486"/>
        <v>0</v>
      </c>
      <c r="U2477" s="117">
        <f t="shared" si="487"/>
        <v>0</v>
      </c>
    </row>
    <row r="2478" spans="1:21" x14ac:dyDescent="0.3">
      <c r="A2478" s="114">
        <v>5785</v>
      </c>
      <c r="B2478" s="114" t="s">
        <v>391</v>
      </c>
      <c r="C2478" s="114" t="s">
        <v>68</v>
      </c>
      <c r="D2478" s="114" t="s">
        <v>6959</v>
      </c>
      <c r="E2478" s="114" t="s">
        <v>6960</v>
      </c>
      <c r="F2478" s="115">
        <v>44275</v>
      </c>
      <c r="G2478" s="114" t="s">
        <v>5402</v>
      </c>
      <c r="H2478" s="116">
        <v>11418000</v>
      </c>
      <c r="I2478" s="116">
        <v>11418000</v>
      </c>
      <c r="J2478" s="116">
        <v>11418000</v>
      </c>
      <c r="K2478" s="116">
        <v>0</v>
      </c>
      <c r="L2478" s="116">
        <v>0</v>
      </c>
      <c r="M2478" s="116">
        <v>0</v>
      </c>
      <c r="N2478" s="116">
        <v>0</v>
      </c>
      <c r="O2478" s="116">
        <v>0</v>
      </c>
      <c r="P2478" s="116">
        <v>0</v>
      </c>
      <c r="Q2478" s="27" t="str">
        <f t="shared" si="488"/>
        <v>Registered</v>
      </c>
      <c r="R2478" s="94">
        <f t="shared" si="489"/>
        <v>1</v>
      </c>
      <c r="S2478" s="95"/>
      <c r="T2478" s="117">
        <f t="shared" si="486"/>
        <v>0</v>
      </c>
      <c r="U2478" s="117">
        <f t="shared" si="487"/>
        <v>0</v>
      </c>
    </row>
    <row r="2479" spans="1:21" x14ac:dyDescent="0.3">
      <c r="A2479" s="114">
        <v>5786</v>
      </c>
      <c r="B2479" s="114" t="s">
        <v>391</v>
      </c>
      <c r="C2479" s="114" t="s">
        <v>68</v>
      </c>
      <c r="D2479" s="114" t="s">
        <v>6961</v>
      </c>
      <c r="E2479" s="114" t="s">
        <v>3972</v>
      </c>
      <c r="F2479" s="115">
        <v>45301</v>
      </c>
      <c r="G2479" s="114" t="s">
        <v>5171</v>
      </c>
      <c r="H2479" s="116">
        <v>10073000</v>
      </c>
      <c r="I2479" s="116">
        <v>10073000</v>
      </c>
      <c r="J2479" s="116">
        <v>10073000</v>
      </c>
      <c r="K2479" s="116">
        <v>0</v>
      </c>
      <c r="L2479" s="116">
        <v>0</v>
      </c>
      <c r="M2479" s="116">
        <v>0</v>
      </c>
      <c r="N2479" s="116">
        <v>0</v>
      </c>
      <c r="O2479" s="116">
        <v>0</v>
      </c>
      <c r="P2479" s="116">
        <v>0</v>
      </c>
      <c r="Q2479" s="27" t="str">
        <f t="shared" si="488"/>
        <v>Registered</v>
      </c>
      <c r="R2479" s="94">
        <f t="shared" si="489"/>
        <v>1</v>
      </c>
      <c r="S2479" s="95"/>
      <c r="T2479" s="117">
        <f t="shared" si="486"/>
        <v>0</v>
      </c>
      <c r="U2479" s="117">
        <f t="shared" si="487"/>
        <v>0</v>
      </c>
    </row>
    <row r="2480" spans="1:21" x14ac:dyDescent="0.3">
      <c r="A2480" s="114">
        <v>5787</v>
      </c>
      <c r="B2480" s="114" t="s">
        <v>391</v>
      </c>
      <c r="C2480" s="114" t="s">
        <v>68</v>
      </c>
      <c r="D2480" s="114" t="s">
        <v>6962</v>
      </c>
      <c r="E2480" s="114" t="s">
        <v>6963</v>
      </c>
      <c r="F2480" s="115">
        <v>44142</v>
      </c>
      <c r="G2480" s="114" t="s">
        <v>4070</v>
      </c>
      <c r="H2480" s="116">
        <v>8022000</v>
      </c>
      <c r="I2480" s="116">
        <v>8022000</v>
      </c>
      <c r="J2480" s="116">
        <v>8022000</v>
      </c>
      <c r="K2480" s="116">
        <v>0</v>
      </c>
      <c r="L2480" s="116">
        <v>0</v>
      </c>
      <c r="M2480" s="116">
        <v>0</v>
      </c>
      <c r="N2480" s="116">
        <v>0</v>
      </c>
      <c r="O2480" s="116">
        <v>0</v>
      </c>
      <c r="P2480" s="116">
        <v>0</v>
      </c>
      <c r="Q2480" s="27" t="str">
        <f t="shared" si="488"/>
        <v>Registered</v>
      </c>
      <c r="R2480" s="94">
        <f t="shared" si="489"/>
        <v>1</v>
      </c>
      <c r="S2480" s="95"/>
      <c r="T2480" s="117">
        <f t="shared" si="486"/>
        <v>0</v>
      </c>
      <c r="U2480" s="117">
        <f t="shared" si="487"/>
        <v>0</v>
      </c>
    </row>
    <row r="2481" spans="1:21" x14ac:dyDescent="0.3">
      <c r="A2481" s="114">
        <v>5788</v>
      </c>
      <c r="B2481" s="114" t="s">
        <v>391</v>
      </c>
      <c r="C2481" s="114" t="s">
        <v>68</v>
      </c>
      <c r="D2481" s="114" t="s">
        <v>6964</v>
      </c>
      <c r="E2481" s="114" t="s">
        <v>6965</v>
      </c>
      <c r="F2481" s="115">
        <v>44253</v>
      </c>
      <c r="G2481" s="114" t="s">
        <v>5411</v>
      </c>
      <c r="H2481" s="116">
        <v>5076000</v>
      </c>
      <c r="I2481" s="116">
        <v>5076000</v>
      </c>
      <c r="J2481" s="116">
        <v>5076000</v>
      </c>
      <c r="K2481" s="116">
        <v>0</v>
      </c>
      <c r="L2481" s="116">
        <v>0</v>
      </c>
      <c r="M2481" s="116">
        <v>0</v>
      </c>
      <c r="N2481" s="116">
        <v>0</v>
      </c>
      <c r="O2481" s="116">
        <v>0</v>
      </c>
      <c r="P2481" s="116">
        <v>0</v>
      </c>
      <c r="Q2481" s="27" t="str">
        <f t="shared" si="488"/>
        <v>Registered</v>
      </c>
      <c r="R2481" s="94">
        <f t="shared" si="489"/>
        <v>1</v>
      </c>
      <c r="S2481" s="95"/>
      <c r="T2481" s="117">
        <f t="shared" si="486"/>
        <v>0</v>
      </c>
      <c r="U2481" s="117">
        <f t="shared" si="487"/>
        <v>0</v>
      </c>
    </row>
    <row r="2482" spans="1:21" x14ac:dyDescent="0.3">
      <c r="A2482" s="114">
        <v>5789</v>
      </c>
      <c r="B2482" s="114" t="s">
        <v>391</v>
      </c>
      <c r="C2482" s="114" t="s">
        <v>68</v>
      </c>
      <c r="D2482" s="114" t="s">
        <v>6966</v>
      </c>
      <c r="E2482" s="114" t="s">
        <v>6967</v>
      </c>
      <c r="F2482" s="115">
        <v>44285</v>
      </c>
      <c r="G2482" s="114" t="s">
        <v>6968</v>
      </c>
      <c r="H2482" s="116">
        <v>5475750</v>
      </c>
      <c r="I2482" s="116">
        <v>5475750</v>
      </c>
      <c r="J2482" s="116">
        <v>5475750</v>
      </c>
      <c r="K2482" s="116">
        <v>0</v>
      </c>
      <c r="L2482" s="116">
        <v>0</v>
      </c>
      <c r="M2482" s="116">
        <v>0</v>
      </c>
      <c r="N2482" s="116">
        <v>0</v>
      </c>
      <c r="O2482" s="116">
        <v>0</v>
      </c>
      <c r="P2482" s="116">
        <v>0</v>
      </c>
      <c r="Q2482" s="27" t="str">
        <f t="shared" si="488"/>
        <v>Registered</v>
      </c>
      <c r="R2482" s="94">
        <f t="shared" si="489"/>
        <v>1</v>
      </c>
      <c r="S2482" s="95"/>
      <c r="T2482" s="117">
        <f t="shared" si="486"/>
        <v>0</v>
      </c>
      <c r="U2482" s="117">
        <f t="shared" si="487"/>
        <v>0</v>
      </c>
    </row>
    <row r="2483" spans="1:21" x14ac:dyDescent="0.3">
      <c r="A2483" s="114">
        <v>5790</v>
      </c>
      <c r="B2483" s="114" t="s">
        <v>391</v>
      </c>
      <c r="C2483" s="114" t="s">
        <v>68</v>
      </c>
      <c r="D2483" s="114" t="s">
        <v>6969</v>
      </c>
      <c r="E2483" s="114" t="s">
        <v>6970</v>
      </c>
      <c r="F2483" s="115">
        <v>44469</v>
      </c>
      <c r="G2483" s="114" t="s">
        <v>5410</v>
      </c>
      <c r="H2483" s="116">
        <v>7000000</v>
      </c>
      <c r="I2483" s="116">
        <v>7000000</v>
      </c>
      <c r="J2483" s="116">
        <v>7000000</v>
      </c>
      <c r="K2483" s="116">
        <v>0</v>
      </c>
      <c r="L2483" s="116">
        <v>0</v>
      </c>
      <c r="M2483" s="116">
        <v>0</v>
      </c>
      <c r="N2483" s="116">
        <v>0</v>
      </c>
      <c r="O2483" s="116">
        <v>0</v>
      </c>
      <c r="P2483" s="116">
        <v>0</v>
      </c>
      <c r="Q2483" s="27" t="str">
        <f t="shared" si="488"/>
        <v>Registered</v>
      </c>
      <c r="R2483" s="94">
        <f t="shared" si="489"/>
        <v>1</v>
      </c>
      <c r="S2483" s="95"/>
      <c r="T2483" s="117">
        <f t="shared" si="486"/>
        <v>0</v>
      </c>
      <c r="U2483" s="117">
        <f t="shared" si="487"/>
        <v>0</v>
      </c>
    </row>
    <row r="2484" spans="1:21" x14ac:dyDescent="0.3">
      <c r="A2484" s="114">
        <v>5791</v>
      </c>
      <c r="B2484" s="114" t="s">
        <v>391</v>
      </c>
      <c r="C2484" s="114" t="s">
        <v>68</v>
      </c>
      <c r="D2484" s="114" t="s">
        <v>6971</v>
      </c>
      <c r="E2484" s="114" t="s">
        <v>6972</v>
      </c>
      <c r="F2484" s="115">
        <v>44277</v>
      </c>
      <c r="G2484" s="114" t="s">
        <v>5484</v>
      </c>
      <c r="H2484" s="116">
        <v>4575000</v>
      </c>
      <c r="I2484" s="116">
        <v>4575000</v>
      </c>
      <c r="J2484" s="116">
        <v>4575000</v>
      </c>
      <c r="K2484" s="116">
        <v>0</v>
      </c>
      <c r="L2484" s="116">
        <v>0</v>
      </c>
      <c r="M2484" s="116">
        <v>0</v>
      </c>
      <c r="N2484" s="116">
        <v>0</v>
      </c>
      <c r="O2484" s="116">
        <v>0</v>
      </c>
      <c r="P2484" s="116">
        <v>0</v>
      </c>
      <c r="Q2484" s="27" t="str">
        <f t="shared" si="488"/>
        <v>Registered</v>
      </c>
      <c r="R2484" s="94">
        <f t="shared" si="489"/>
        <v>1</v>
      </c>
      <c r="S2484" s="95"/>
      <c r="T2484" s="117">
        <f t="shared" si="486"/>
        <v>0</v>
      </c>
      <c r="U2484" s="117">
        <f t="shared" si="487"/>
        <v>0</v>
      </c>
    </row>
    <row r="2485" spans="1:21" x14ac:dyDescent="0.3">
      <c r="A2485" s="114">
        <v>5792</v>
      </c>
      <c r="B2485" s="114" t="s">
        <v>391</v>
      </c>
      <c r="C2485" s="114" t="s">
        <v>68</v>
      </c>
      <c r="D2485" s="114" t="s">
        <v>6973</v>
      </c>
      <c r="E2485" s="114" t="s">
        <v>6974</v>
      </c>
      <c r="F2485" s="115">
        <v>44193</v>
      </c>
      <c r="G2485" s="114" t="s">
        <v>5415</v>
      </c>
      <c r="H2485" s="116">
        <v>4616000</v>
      </c>
      <c r="I2485" s="116">
        <v>4616000</v>
      </c>
      <c r="J2485" s="116">
        <v>4616000</v>
      </c>
      <c r="K2485" s="116">
        <v>0</v>
      </c>
      <c r="L2485" s="116">
        <v>0</v>
      </c>
      <c r="M2485" s="116">
        <v>0</v>
      </c>
      <c r="N2485" s="116">
        <v>0</v>
      </c>
      <c r="O2485" s="116">
        <v>0</v>
      </c>
      <c r="P2485" s="116">
        <v>0</v>
      </c>
      <c r="Q2485" s="27" t="str">
        <f t="shared" si="488"/>
        <v>Registered</v>
      </c>
      <c r="R2485" s="94">
        <f t="shared" si="489"/>
        <v>1</v>
      </c>
      <c r="S2485" s="95"/>
      <c r="T2485" s="117">
        <f t="shared" si="486"/>
        <v>0</v>
      </c>
      <c r="U2485" s="117">
        <f t="shared" si="487"/>
        <v>0</v>
      </c>
    </row>
    <row r="2486" spans="1:21" x14ac:dyDescent="0.3">
      <c r="A2486" s="114">
        <v>5793</v>
      </c>
      <c r="B2486" s="114" t="s">
        <v>391</v>
      </c>
      <c r="C2486" s="114" t="s">
        <v>68</v>
      </c>
      <c r="D2486" s="114" t="s">
        <v>6975</v>
      </c>
      <c r="E2486" s="114" t="s">
        <v>6976</v>
      </c>
      <c r="F2486" s="115">
        <v>44196</v>
      </c>
      <c r="G2486" s="114" t="s">
        <v>2057</v>
      </c>
      <c r="H2486" s="116">
        <v>8174144</v>
      </c>
      <c r="I2486" s="116">
        <v>8174144</v>
      </c>
      <c r="J2486" s="116">
        <v>8174144</v>
      </c>
      <c r="K2486" s="116">
        <v>0</v>
      </c>
      <c r="L2486" s="116">
        <v>0</v>
      </c>
      <c r="M2486" s="116">
        <v>0</v>
      </c>
      <c r="N2486" s="116">
        <v>0</v>
      </c>
      <c r="O2486" s="116">
        <v>0</v>
      </c>
      <c r="P2486" s="116">
        <v>0</v>
      </c>
      <c r="Q2486" s="27" t="str">
        <f t="shared" si="488"/>
        <v>Registered</v>
      </c>
      <c r="R2486" s="94">
        <f t="shared" si="489"/>
        <v>1</v>
      </c>
      <c r="S2486" s="95"/>
      <c r="T2486" s="117">
        <f t="shared" si="486"/>
        <v>0</v>
      </c>
      <c r="U2486" s="117">
        <f t="shared" si="487"/>
        <v>0</v>
      </c>
    </row>
    <row r="2487" spans="1:21" x14ac:dyDescent="0.3">
      <c r="A2487" s="114">
        <v>5794</v>
      </c>
      <c r="B2487" s="114" t="s">
        <v>391</v>
      </c>
      <c r="C2487" s="114" t="s">
        <v>68</v>
      </c>
      <c r="D2487" s="114" t="s">
        <v>6977</v>
      </c>
      <c r="E2487" s="114" t="s">
        <v>6976</v>
      </c>
      <c r="F2487" s="115">
        <v>44196</v>
      </c>
      <c r="G2487" s="114" t="s">
        <v>6978</v>
      </c>
      <c r="H2487" s="116">
        <v>10163000</v>
      </c>
      <c r="I2487" s="116">
        <v>10163000</v>
      </c>
      <c r="J2487" s="116">
        <v>10163000</v>
      </c>
      <c r="K2487" s="116">
        <v>0</v>
      </c>
      <c r="L2487" s="116">
        <v>0</v>
      </c>
      <c r="M2487" s="116">
        <v>0</v>
      </c>
      <c r="N2487" s="116">
        <v>0</v>
      </c>
      <c r="O2487" s="116">
        <v>0</v>
      </c>
      <c r="P2487" s="116">
        <v>0</v>
      </c>
      <c r="Q2487" s="27" t="str">
        <f t="shared" si="488"/>
        <v>Registered</v>
      </c>
      <c r="R2487" s="94">
        <f t="shared" si="489"/>
        <v>1</v>
      </c>
      <c r="S2487" s="95"/>
      <c r="T2487" s="117">
        <f t="shared" si="486"/>
        <v>0</v>
      </c>
      <c r="U2487" s="117">
        <f t="shared" si="487"/>
        <v>0</v>
      </c>
    </row>
    <row r="2488" spans="1:21" x14ac:dyDescent="0.3">
      <c r="A2488" s="114">
        <v>5795</v>
      </c>
      <c r="B2488" s="114" t="s">
        <v>391</v>
      </c>
      <c r="C2488" s="114" t="s">
        <v>68</v>
      </c>
      <c r="D2488" s="114" t="s">
        <v>6979</v>
      </c>
      <c r="E2488" s="114" t="s">
        <v>6980</v>
      </c>
      <c r="F2488" s="115">
        <v>44167</v>
      </c>
      <c r="G2488" s="114" t="s">
        <v>5503</v>
      </c>
      <c r="H2488" s="116">
        <v>7494000</v>
      </c>
      <c r="I2488" s="116">
        <v>7494000</v>
      </c>
      <c r="J2488" s="116">
        <v>7494000</v>
      </c>
      <c r="K2488" s="116">
        <v>0</v>
      </c>
      <c r="L2488" s="116">
        <v>0</v>
      </c>
      <c r="M2488" s="116">
        <v>0</v>
      </c>
      <c r="N2488" s="116">
        <v>0</v>
      </c>
      <c r="O2488" s="116">
        <v>0</v>
      </c>
      <c r="P2488" s="116">
        <v>0</v>
      </c>
      <c r="Q2488" s="27" t="str">
        <f t="shared" si="488"/>
        <v>Registered</v>
      </c>
      <c r="R2488" s="94">
        <f t="shared" si="489"/>
        <v>1</v>
      </c>
      <c r="S2488" s="95"/>
      <c r="T2488" s="117">
        <f t="shared" si="486"/>
        <v>0</v>
      </c>
      <c r="U2488" s="117">
        <f t="shared" si="487"/>
        <v>0</v>
      </c>
    </row>
    <row r="2489" spans="1:21" x14ac:dyDescent="0.3">
      <c r="A2489" s="114">
        <v>5796</v>
      </c>
      <c r="B2489" s="114" t="s">
        <v>391</v>
      </c>
      <c r="C2489" s="114" t="s">
        <v>68</v>
      </c>
      <c r="D2489" s="114" t="s">
        <v>6981</v>
      </c>
      <c r="E2489" s="114" t="s">
        <v>6982</v>
      </c>
      <c r="F2489" s="115">
        <v>44168</v>
      </c>
      <c r="G2489" s="114" t="s">
        <v>5503</v>
      </c>
      <c r="H2489" s="116">
        <v>8442000</v>
      </c>
      <c r="I2489" s="116">
        <v>8442000</v>
      </c>
      <c r="J2489" s="116">
        <v>8442000</v>
      </c>
      <c r="K2489" s="116">
        <v>0</v>
      </c>
      <c r="L2489" s="116">
        <v>0</v>
      </c>
      <c r="M2489" s="116">
        <v>0</v>
      </c>
      <c r="N2489" s="116">
        <v>0</v>
      </c>
      <c r="O2489" s="116">
        <v>0</v>
      </c>
      <c r="P2489" s="116">
        <v>0</v>
      </c>
      <c r="Q2489" s="27" t="str">
        <f t="shared" si="488"/>
        <v>Registered</v>
      </c>
      <c r="R2489" s="94">
        <f t="shared" si="489"/>
        <v>1</v>
      </c>
      <c r="S2489" s="95"/>
      <c r="T2489" s="117">
        <f t="shared" si="486"/>
        <v>0</v>
      </c>
      <c r="U2489" s="117">
        <f t="shared" si="487"/>
        <v>0</v>
      </c>
    </row>
    <row r="2490" spans="1:21" x14ac:dyDescent="0.3">
      <c r="A2490" s="114">
        <v>5797</v>
      </c>
      <c r="B2490" s="114" t="s">
        <v>391</v>
      </c>
      <c r="C2490" s="114" t="s">
        <v>68</v>
      </c>
      <c r="D2490" s="114" t="s">
        <v>3232</v>
      </c>
      <c r="E2490" s="114" t="s">
        <v>3233</v>
      </c>
      <c r="F2490" s="115">
        <v>44159</v>
      </c>
      <c r="G2490" s="114" t="s">
        <v>3146</v>
      </c>
      <c r="H2490" s="116">
        <v>6375000</v>
      </c>
      <c r="I2490" s="116">
        <v>6375000</v>
      </c>
      <c r="J2490" s="116">
        <v>6375000</v>
      </c>
      <c r="K2490" s="116">
        <v>0</v>
      </c>
      <c r="L2490" s="116">
        <v>0</v>
      </c>
      <c r="M2490" s="116">
        <v>0</v>
      </c>
      <c r="N2490" s="116">
        <v>0</v>
      </c>
      <c r="O2490" s="116">
        <v>0</v>
      </c>
      <c r="P2490" s="116">
        <v>0</v>
      </c>
      <c r="Q2490" s="27" t="str">
        <f t="shared" si="488"/>
        <v>Registered</v>
      </c>
      <c r="R2490" s="94">
        <f t="shared" si="489"/>
        <v>1</v>
      </c>
      <c r="S2490" s="95"/>
      <c r="T2490" s="117">
        <f t="shared" si="486"/>
        <v>0</v>
      </c>
      <c r="U2490" s="117">
        <f t="shared" si="487"/>
        <v>0</v>
      </c>
    </row>
    <row r="2491" spans="1:21" x14ac:dyDescent="0.3">
      <c r="A2491" s="114">
        <v>5798</v>
      </c>
      <c r="B2491" s="114" t="s">
        <v>391</v>
      </c>
      <c r="C2491" s="114" t="s">
        <v>68</v>
      </c>
      <c r="D2491" s="114" t="s">
        <v>3421</v>
      </c>
      <c r="E2491" s="114" t="s">
        <v>3233</v>
      </c>
      <c r="F2491" s="115">
        <v>44159</v>
      </c>
      <c r="G2491" s="114" t="s">
        <v>3146</v>
      </c>
      <c r="H2491" s="116">
        <v>5825000</v>
      </c>
      <c r="I2491" s="116">
        <v>5825000</v>
      </c>
      <c r="J2491" s="116">
        <v>5825000</v>
      </c>
      <c r="K2491" s="116">
        <v>0</v>
      </c>
      <c r="L2491" s="116">
        <v>0</v>
      </c>
      <c r="M2491" s="116">
        <v>0</v>
      </c>
      <c r="N2491" s="116">
        <v>0</v>
      </c>
      <c r="O2491" s="116">
        <v>0</v>
      </c>
      <c r="P2491" s="116">
        <v>0</v>
      </c>
      <c r="Q2491" s="27" t="str">
        <f t="shared" si="488"/>
        <v>Registered</v>
      </c>
      <c r="R2491" s="94">
        <f t="shared" si="489"/>
        <v>1</v>
      </c>
      <c r="S2491" s="95"/>
      <c r="T2491" s="117">
        <f t="shared" si="486"/>
        <v>0</v>
      </c>
      <c r="U2491" s="117">
        <f t="shared" si="487"/>
        <v>0</v>
      </c>
    </row>
    <row r="2492" spans="1:21" x14ac:dyDescent="0.3">
      <c r="A2492" s="114">
        <v>5799</v>
      </c>
      <c r="B2492" s="114" t="s">
        <v>391</v>
      </c>
      <c r="C2492" s="114" t="s">
        <v>68</v>
      </c>
      <c r="D2492" s="114" t="s">
        <v>3234</v>
      </c>
      <c r="E2492" s="114" t="s">
        <v>2245</v>
      </c>
      <c r="F2492" s="115">
        <v>44168</v>
      </c>
      <c r="G2492" s="114" t="s">
        <v>3146</v>
      </c>
      <c r="H2492" s="116">
        <v>6375000</v>
      </c>
      <c r="I2492" s="116">
        <v>6375000</v>
      </c>
      <c r="J2492" s="116">
        <v>6375000</v>
      </c>
      <c r="K2492" s="116">
        <v>0</v>
      </c>
      <c r="L2492" s="116">
        <v>0</v>
      </c>
      <c r="M2492" s="116">
        <v>0</v>
      </c>
      <c r="N2492" s="116">
        <v>0</v>
      </c>
      <c r="O2492" s="116">
        <v>0</v>
      </c>
      <c r="P2492" s="116">
        <v>0</v>
      </c>
      <c r="Q2492" s="27" t="str">
        <f t="shared" si="488"/>
        <v>Registered</v>
      </c>
      <c r="R2492" s="94">
        <f t="shared" si="489"/>
        <v>1</v>
      </c>
      <c r="S2492" s="95"/>
      <c r="T2492" s="117">
        <f t="shared" si="486"/>
        <v>0</v>
      </c>
      <c r="U2492" s="117">
        <f t="shared" si="487"/>
        <v>0</v>
      </c>
    </row>
    <row r="2493" spans="1:21" x14ac:dyDescent="0.3">
      <c r="A2493" s="114">
        <v>5800</v>
      </c>
      <c r="B2493" s="114" t="s">
        <v>391</v>
      </c>
      <c r="C2493" s="114" t="s">
        <v>68</v>
      </c>
      <c r="D2493" s="114" t="s">
        <v>3145</v>
      </c>
      <c r="E2493" s="114" t="s">
        <v>2245</v>
      </c>
      <c r="F2493" s="115">
        <v>44168</v>
      </c>
      <c r="G2493" s="114" t="s">
        <v>3146</v>
      </c>
      <c r="H2493" s="116">
        <v>6375000</v>
      </c>
      <c r="I2493" s="116">
        <v>6375000</v>
      </c>
      <c r="J2493" s="116">
        <v>6375000</v>
      </c>
      <c r="K2493" s="116">
        <v>0</v>
      </c>
      <c r="L2493" s="116">
        <v>0</v>
      </c>
      <c r="M2493" s="116">
        <v>0</v>
      </c>
      <c r="N2493" s="116">
        <v>0</v>
      </c>
      <c r="O2493" s="116">
        <v>0</v>
      </c>
      <c r="P2493" s="116">
        <v>0</v>
      </c>
      <c r="Q2493" s="27" t="str">
        <f t="shared" si="488"/>
        <v>Registered</v>
      </c>
      <c r="R2493" s="94">
        <f t="shared" si="489"/>
        <v>1</v>
      </c>
      <c r="S2493" s="95"/>
      <c r="T2493" s="117">
        <f t="shared" si="486"/>
        <v>0</v>
      </c>
      <c r="U2493" s="117">
        <f t="shared" si="487"/>
        <v>0</v>
      </c>
    </row>
    <row r="2494" spans="1:21" x14ac:dyDescent="0.3">
      <c r="A2494" s="114">
        <v>5801</v>
      </c>
      <c r="B2494" s="114" t="s">
        <v>391</v>
      </c>
      <c r="C2494" s="114" t="s">
        <v>68</v>
      </c>
      <c r="D2494" s="114" t="s">
        <v>3313</v>
      </c>
      <c r="E2494" s="114" t="s">
        <v>3233</v>
      </c>
      <c r="F2494" s="115">
        <v>44216</v>
      </c>
      <c r="G2494" s="114" t="s">
        <v>3314</v>
      </c>
      <c r="H2494" s="116">
        <v>6140000</v>
      </c>
      <c r="I2494" s="116">
        <v>6140000</v>
      </c>
      <c r="J2494" s="116">
        <v>6140000</v>
      </c>
      <c r="K2494" s="116">
        <v>0</v>
      </c>
      <c r="L2494" s="116">
        <v>0</v>
      </c>
      <c r="M2494" s="116">
        <v>0</v>
      </c>
      <c r="N2494" s="116">
        <v>0</v>
      </c>
      <c r="O2494" s="116">
        <v>0</v>
      </c>
      <c r="P2494" s="116">
        <v>0</v>
      </c>
      <c r="Q2494" s="27" t="str">
        <f t="shared" si="488"/>
        <v>Registered</v>
      </c>
      <c r="R2494" s="94">
        <f t="shared" si="489"/>
        <v>1</v>
      </c>
      <c r="S2494" s="95"/>
      <c r="T2494" s="117">
        <f t="shared" si="486"/>
        <v>0</v>
      </c>
      <c r="U2494" s="117">
        <f t="shared" si="487"/>
        <v>0</v>
      </c>
    </row>
    <row r="2495" spans="1:21" x14ac:dyDescent="0.3">
      <c r="A2495" s="114">
        <v>5802</v>
      </c>
      <c r="B2495" s="114" t="s">
        <v>391</v>
      </c>
      <c r="C2495" s="114" t="s">
        <v>68</v>
      </c>
      <c r="D2495" s="114" t="s">
        <v>6983</v>
      </c>
      <c r="E2495" s="114" t="s">
        <v>4954</v>
      </c>
      <c r="F2495" s="115">
        <v>44193</v>
      </c>
      <c r="G2495" s="114" t="s">
        <v>6984</v>
      </c>
      <c r="H2495" s="116">
        <v>26600000</v>
      </c>
      <c r="I2495" s="116">
        <v>26600000</v>
      </c>
      <c r="J2495" s="116">
        <v>26600000</v>
      </c>
      <c r="K2495" s="116">
        <v>0</v>
      </c>
      <c r="L2495" s="116">
        <v>0</v>
      </c>
      <c r="M2495" s="116">
        <v>0</v>
      </c>
      <c r="N2495" s="116">
        <v>0</v>
      </c>
      <c r="O2495" s="116">
        <v>0</v>
      </c>
      <c r="P2495" s="116">
        <v>0</v>
      </c>
      <c r="Q2495" s="27" t="str">
        <f t="shared" si="488"/>
        <v>Registered</v>
      </c>
      <c r="R2495" s="94">
        <f t="shared" si="489"/>
        <v>1</v>
      </c>
      <c r="S2495" s="95"/>
      <c r="T2495" s="117">
        <f t="shared" si="486"/>
        <v>0</v>
      </c>
      <c r="U2495" s="117">
        <f t="shared" si="487"/>
        <v>0</v>
      </c>
    </row>
    <row r="2496" spans="1:21" x14ac:dyDescent="0.3">
      <c r="A2496" s="114">
        <v>5803</v>
      </c>
      <c r="B2496" s="114" t="s">
        <v>391</v>
      </c>
      <c r="C2496" s="114" t="s">
        <v>68</v>
      </c>
      <c r="D2496" s="114" t="s">
        <v>6985</v>
      </c>
      <c r="E2496" s="114" t="s">
        <v>6986</v>
      </c>
      <c r="F2496" s="115">
        <v>44887</v>
      </c>
      <c r="G2496" s="114" t="s">
        <v>2346</v>
      </c>
      <c r="H2496" s="116">
        <v>10551750</v>
      </c>
      <c r="I2496" s="116">
        <v>10551750</v>
      </c>
      <c r="J2496" s="116">
        <v>10551750</v>
      </c>
      <c r="K2496" s="116">
        <v>0</v>
      </c>
      <c r="L2496" s="116">
        <v>0</v>
      </c>
      <c r="M2496" s="116">
        <v>0</v>
      </c>
      <c r="N2496" s="116">
        <v>0</v>
      </c>
      <c r="O2496" s="116">
        <v>0</v>
      </c>
      <c r="P2496" s="116">
        <v>0</v>
      </c>
      <c r="Q2496" s="27" t="str">
        <f t="shared" si="488"/>
        <v>Registered</v>
      </c>
      <c r="R2496" s="94">
        <f t="shared" si="489"/>
        <v>1</v>
      </c>
      <c r="S2496" s="95"/>
      <c r="T2496" s="117">
        <f t="shared" ref="T2496:T2556" si="490">L2496+M2496+N2496+O2496+P2496</f>
        <v>0</v>
      </c>
      <c r="U2496" s="117">
        <f t="shared" ref="U2496:U2556" si="491">K2496-T2496</f>
        <v>0</v>
      </c>
    </row>
    <row r="2497" spans="1:21" x14ac:dyDescent="0.3">
      <c r="A2497" s="114">
        <v>5804</v>
      </c>
      <c r="B2497" s="114" t="s">
        <v>391</v>
      </c>
      <c r="C2497" s="114" t="s">
        <v>68</v>
      </c>
      <c r="D2497" s="114" t="s">
        <v>6987</v>
      </c>
      <c r="E2497" s="114" t="s">
        <v>6988</v>
      </c>
      <c r="F2497" s="115">
        <v>44833</v>
      </c>
      <c r="G2497" s="114" t="s">
        <v>3822</v>
      </c>
      <c r="H2497" s="116">
        <v>7818000</v>
      </c>
      <c r="I2497" s="116">
        <v>7818000</v>
      </c>
      <c r="J2497" s="116">
        <v>7818000</v>
      </c>
      <c r="K2497" s="116">
        <v>0</v>
      </c>
      <c r="L2497" s="116">
        <v>0</v>
      </c>
      <c r="M2497" s="116">
        <v>0</v>
      </c>
      <c r="N2497" s="116">
        <v>0</v>
      </c>
      <c r="O2497" s="116">
        <v>0</v>
      </c>
      <c r="P2497" s="116">
        <v>0</v>
      </c>
      <c r="Q2497" s="27" t="str">
        <f t="shared" si="488"/>
        <v>Registered</v>
      </c>
      <c r="R2497" s="94">
        <f t="shared" si="489"/>
        <v>1</v>
      </c>
      <c r="S2497" s="95"/>
      <c r="T2497" s="117">
        <f t="shared" si="490"/>
        <v>0</v>
      </c>
      <c r="U2497" s="117">
        <f t="shared" si="491"/>
        <v>0</v>
      </c>
    </row>
    <row r="2498" spans="1:21" x14ac:dyDescent="0.3">
      <c r="A2498" s="114">
        <v>5805</v>
      </c>
      <c r="B2498" s="114" t="s">
        <v>391</v>
      </c>
      <c r="C2498" s="114" t="s">
        <v>68</v>
      </c>
      <c r="D2498" s="114" t="s">
        <v>6989</v>
      </c>
      <c r="E2498" s="114" t="s">
        <v>6990</v>
      </c>
      <c r="F2498" s="115">
        <v>44863</v>
      </c>
      <c r="G2498" s="114" t="s">
        <v>3822</v>
      </c>
      <c r="H2498" s="116">
        <v>7674000</v>
      </c>
      <c r="I2498" s="116">
        <v>7674000</v>
      </c>
      <c r="J2498" s="116">
        <v>7674000</v>
      </c>
      <c r="K2498" s="116">
        <v>0</v>
      </c>
      <c r="L2498" s="116">
        <v>0</v>
      </c>
      <c r="M2498" s="116">
        <v>0</v>
      </c>
      <c r="N2498" s="116">
        <v>0</v>
      </c>
      <c r="O2498" s="116">
        <v>0</v>
      </c>
      <c r="P2498" s="116">
        <v>0</v>
      </c>
      <c r="Q2498" s="27" t="str">
        <f t="shared" ref="Q2498:Q2561" si="492">IF(G2498="01 Jan 1900","Unregistered","Registered")</f>
        <v>Registered</v>
      </c>
      <c r="R2498" s="94">
        <f t="shared" si="489"/>
        <v>1</v>
      </c>
      <c r="S2498" s="95"/>
      <c r="T2498" s="117">
        <f t="shared" si="490"/>
        <v>0</v>
      </c>
      <c r="U2498" s="117">
        <f t="shared" si="491"/>
        <v>0</v>
      </c>
    </row>
    <row r="2499" spans="1:21" x14ac:dyDescent="0.3">
      <c r="A2499" s="114">
        <v>5806</v>
      </c>
      <c r="B2499" s="114" t="s">
        <v>391</v>
      </c>
      <c r="C2499" s="114" t="s">
        <v>68</v>
      </c>
      <c r="D2499" s="114" t="s">
        <v>6991</v>
      </c>
      <c r="E2499" s="114" t="s">
        <v>6992</v>
      </c>
      <c r="F2499" s="115">
        <v>44261</v>
      </c>
      <c r="G2499" s="114" t="s">
        <v>2449</v>
      </c>
      <c r="H2499" s="116">
        <v>7466000</v>
      </c>
      <c r="I2499" s="116">
        <v>7466000</v>
      </c>
      <c r="J2499" s="116">
        <v>7466000</v>
      </c>
      <c r="K2499" s="116">
        <v>0</v>
      </c>
      <c r="L2499" s="116">
        <v>0</v>
      </c>
      <c r="M2499" s="116">
        <v>0</v>
      </c>
      <c r="N2499" s="116">
        <v>0</v>
      </c>
      <c r="O2499" s="116">
        <v>0</v>
      </c>
      <c r="P2499" s="116">
        <v>0</v>
      </c>
      <c r="Q2499" s="27" t="str">
        <f t="shared" si="492"/>
        <v>Registered</v>
      </c>
      <c r="R2499" s="94">
        <f t="shared" si="489"/>
        <v>1</v>
      </c>
      <c r="S2499" s="95"/>
      <c r="T2499" s="117">
        <f t="shared" si="490"/>
        <v>0</v>
      </c>
      <c r="U2499" s="117">
        <f t="shared" si="491"/>
        <v>0</v>
      </c>
    </row>
    <row r="2500" spans="1:21" x14ac:dyDescent="0.3">
      <c r="A2500" s="114">
        <v>5807</v>
      </c>
      <c r="B2500" s="114" t="s">
        <v>391</v>
      </c>
      <c r="C2500" s="114" t="s">
        <v>68</v>
      </c>
      <c r="D2500" s="114" t="s">
        <v>6993</v>
      </c>
      <c r="E2500" s="114" t="s">
        <v>6994</v>
      </c>
      <c r="F2500" s="115">
        <v>44651</v>
      </c>
      <c r="G2500" s="114" t="s">
        <v>5090</v>
      </c>
      <c r="H2500" s="116">
        <v>6681849</v>
      </c>
      <c r="I2500" s="116">
        <v>6681849</v>
      </c>
      <c r="J2500" s="116">
        <v>6681849</v>
      </c>
      <c r="K2500" s="116">
        <v>0</v>
      </c>
      <c r="L2500" s="116">
        <v>0</v>
      </c>
      <c r="M2500" s="116">
        <v>0</v>
      </c>
      <c r="N2500" s="116">
        <v>0</v>
      </c>
      <c r="O2500" s="116">
        <v>0</v>
      </c>
      <c r="P2500" s="116">
        <v>0</v>
      </c>
      <c r="Q2500" s="27" t="str">
        <f t="shared" si="492"/>
        <v>Registered</v>
      </c>
      <c r="R2500" s="94">
        <f t="shared" ref="R2500:R2563" si="493">(I2500/H2500)</f>
        <v>1</v>
      </c>
      <c r="S2500" s="95"/>
      <c r="T2500" s="117">
        <f t="shared" si="490"/>
        <v>0</v>
      </c>
      <c r="U2500" s="117">
        <f t="shared" si="491"/>
        <v>0</v>
      </c>
    </row>
    <row r="2501" spans="1:21" x14ac:dyDescent="0.3">
      <c r="A2501" s="114">
        <v>5808</v>
      </c>
      <c r="B2501" s="114" t="s">
        <v>391</v>
      </c>
      <c r="C2501" s="114" t="s">
        <v>68</v>
      </c>
      <c r="D2501" s="114" t="s">
        <v>6995</v>
      </c>
      <c r="E2501" s="114" t="s">
        <v>6996</v>
      </c>
      <c r="F2501" s="115">
        <v>44132</v>
      </c>
      <c r="G2501" s="114" t="s">
        <v>1870</v>
      </c>
      <c r="H2501" s="116">
        <v>5000000</v>
      </c>
      <c r="I2501" s="116">
        <v>5000000</v>
      </c>
      <c r="J2501" s="116">
        <v>5000000</v>
      </c>
      <c r="K2501" s="116">
        <v>0</v>
      </c>
      <c r="L2501" s="116">
        <v>0</v>
      </c>
      <c r="M2501" s="116">
        <v>0</v>
      </c>
      <c r="N2501" s="116">
        <v>0</v>
      </c>
      <c r="O2501" s="116">
        <v>0</v>
      </c>
      <c r="P2501" s="116">
        <v>0</v>
      </c>
      <c r="Q2501" s="27" t="str">
        <f t="shared" si="492"/>
        <v>Registered</v>
      </c>
      <c r="R2501" s="94">
        <f t="shared" si="493"/>
        <v>1</v>
      </c>
      <c r="S2501" s="95"/>
      <c r="T2501" s="117">
        <f t="shared" si="490"/>
        <v>0</v>
      </c>
      <c r="U2501" s="117">
        <f t="shared" si="491"/>
        <v>0</v>
      </c>
    </row>
    <row r="2502" spans="1:21" x14ac:dyDescent="0.3">
      <c r="A2502" s="114">
        <v>5809</v>
      </c>
      <c r="B2502" s="114" t="s">
        <v>391</v>
      </c>
      <c r="C2502" s="114" t="s">
        <v>68</v>
      </c>
      <c r="D2502" s="114" t="s">
        <v>6997</v>
      </c>
      <c r="E2502" s="114" t="s">
        <v>6998</v>
      </c>
      <c r="F2502" s="115">
        <v>44253</v>
      </c>
      <c r="G2502" s="114" t="s">
        <v>5085</v>
      </c>
      <c r="H2502" s="116">
        <v>5076000</v>
      </c>
      <c r="I2502" s="116">
        <v>5076000</v>
      </c>
      <c r="J2502" s="116">
        <v>5076000</v>
      </c>
      <c r="K2502" s="116">
        <v>0</v>
      </c>
      <c r="L2502" s="116">
        <v>0</v>
      </c>
      <c r="M2502" s="116">
        <v>0</v>
      </c>
      <c r="N2502" s="116">
        <v>0</v>
      </c>
      <c r="O2502" s="116">
        <v>0</v>
      </c>
      <c r="P2502" s="116">
        <v>0</v>
      </c>
      <c r="Q2502" s="27" t="str">
        <f t="shared" si="492"/>
        <v>Registered</v>
      </c>
      <c r="R2502" s="94">
        <f t="shared" si="493"/>
        <v>1</v>
      </c>
      <c r="S2502" s="95"/>
      <c r="T2502" s="117">
        <f t="shared" si="490"/>
        <v>0</v>
      </c>
      <c r="U2502" s="117">
        <f t="shared" si="491"/>
        <v>0</v>
      </c>
    </row>
    <row r="2503" spans="1:21" x14ac:dyDescent="0.3">
      <c r="A2503" s="114">
        <v>5810</v>
      </c>
      <c r="B2503" s="114" t="s">
        <v>391</v>
      </c>
      <c r="C2503" s="114" t="s">
        <v>68</v>
      </c>
      <c r="D2503" s="114" t="s">
        <v>6999</v>
      </c>
      <c r="E2503" s="114" t="s">
        <v>7000</v>
      </c>
      <c r="F2503" s="115">
        <v>44179</v>
      </c>
      <c r="G2503" s="114" t="s">
        <v>5397</v>
      </c>
      <c r="H2503" s="116">
        <v>6258000</v>
      </c>
      <c r="I2503" s="116">
        <v>6258000</v>
      </c>
      <c r="J2503" s="116">
        <v>6258000</v>
      </c>
      <c r="K2503" s="116">
        <v>0</v>
      </c>
      <c r="L2503" s="116">
        <v>0</v>
      </c>
      <c r="M2503" s="116">
        <v>0</v>
      </c>
      <c r="N2503" s="116">
        <v>0</v>
      </c>
      <c r="O2503" s="116">
        <v>0</v>
      </c>
      <c r="P2503" s="116">
        <v>0</v>
      </c>
      <c r="Q2503" s="27" t="str">
        <f t="shared" si="492"/>
        <v>Registered</v>
      </c>
      <c r="R2503" s="94">
        <f t="shared" si="493"/>
        <v>1</v>
      </c>
      <c r="S2503" s="95"/>
      <c r="T2503" s="117">
        <f t="shared" si="490"/>
        <v>0</v>
      </c>
      <c r="U2503" s="117">
        <f t="shared" si="491"/>
        <v>0</v>
      </c>
    </row>
    <row r="2504" spans="1:21" x14ac:dyDescent="0.3">
      <c r="A2504" s="114">
        <v>5811</v>
      </c>
      <c r="B2504" s="114" t="s">
        <v>391</v>
      </c>
      <c r="C2504" s="114" t="s">
        <v>68</v>
      </c>
      <c r="D2504" s="114" t="s">
        <v>7001</v>
      </c>
      <c r="E2504" s="114" t="s">
        <v>7002</v>
      </c>
      <c r="F2504" s="115">
        <v>44195</v>
      </c>
      <c r="G2504" s="114" t="s">
        <v>5475</v>
      </c>
      <c r="H2504" s="116">
        <v>5514000</v>
      </c>
      <c r="I2504" s="116">
        <v>5514000</v>
      </c>
      <c r="J2504" s="116">
        <v>5514000</v>
      </c>
      <c r="K2504" s="116">
        <v>0</v>
      </c>
      <c r="L2504" s="116">
        <v>0</v>
      </c>
      <c r="M2504" s="116">
        <v>0</v>
      </c>
      <c r="N2504" s="116">
        <v>0</v>
      </c>
      <c r="O2504" s="116">
        <v>0</v>
      </c>
      <c r="P2504" s="116">
        <v>0</v>
      </c>
      <c r="Q2504" s="27" t="str">
        <f t="shared" si="492"/>
        <v>Registered</v>
      </c>
      <c r="R2504" s="94">
        <f t="shared" si="493"/>
        <v>1</v>
      </c>
      <c r="S2504" s="95"/>
      <c r="T2504" s="117">
        <f t="shared" si="490"/>
        <v>0</v>
      </c>
      <c r="U2504" s="117">
        <f t="shared" si="491"/>
        <v>0</v>
      </c>
    </row>
    <row r="2505" spans="1:21" x14ac:dyDescent="0.3">
      <c r="A2505" s="114">
        <v>5812</v>
      </c>
      <c r="B2505" s="114" t="s">
        <v>391</v>
      </c>
      <c r="C2505" s="114" t="s">
        <v>68</v>
      </c>
      <c r="D2505" s="114" t="s">
        <v>7003</v>
      </c>
      <c r="E2505" s="114" t="s">
        <v>7004</v>
      </c>
      <c r="F2505" s="115">
        <v>44187</v>
      </c>
      <c r="G2505" s="114" t="s">
        <v>5460</v>
      </c>
      <c r="H2505" s="116">
        <v>5328000</v>
      </c>
      <c r="I2505" s="116">
        <v>5328000</v>
      </c>
      <c r="J2505" s="116">
        <v>5328000</v>
      </c>
      <c r="K2505" s="116">
        <v>0</v>
      </c>
      <c r="L2505" s="116">
        <v>0</v>
      </c>
      <c r="M2505" s="116">
        <v>0</v>
      </c>
      <c r="N2505" s="116">
        <v>0</v>
      </c>
      <c r="O2505" s="116">
        <v>0</v>
      </c>
      <c r="P2505" s="116">
        <v>0</v>
      </c>
      <c r="Q2505" s="27" t="str">
        <f t="shared" si="492"/>
        <v>Registered</v>
      </c>
      <c r="R2505" s="94">
        <f t="shared" si="493"/>
        <v>1</v>
      </c>
      <c r="S2505" s="95"/>
      <c r="T2505" s="117">
        <f t="shared" si="490"/>
        <v>0</v>
      </c>
      <c r="U2505" s="117">
        <f t="shared" si="491"/>
        <v>0</v>
      </c>
    </row>
    <row r="2506" spans="1:21" x14ac:dyDescent="0.3">
      <c r="A2506" s="114">
        <v>5813</v>
      </c>
      <c r="B2506" s="114" t="s">
        <v>391</v>
      </c>
      <c r="C2506" s="114" t="s">
        <v>68</v>
      </c>
      <c r="D2506" s="114" t="s">
        <v>7005</v>
      </c>
      <c r="E2506" s="114" t="s">
        <v>7006</v>
      </c>
      <c r="F2506" s="115">
        <v>44637</v>
      </c>
      <c r="G2506" s="114" t="s">
        <v>2035</v>
      </c>
      <c r="H2506" s="116">
        <v>4300000</v>
      </c>
      <c r="I2506" s="116">
        <v>4300000</v>
      </c>
      <c r="J2506" s="116">
        <v>4300000</v>
      </c>
      <c r="K2506" s="116">
        <v>0</v>
      </c>
      <c r="L2506" s="116">
        <v>0</v>
      </c>
      <c r="M2506" s="116">
        <v>0</v>
      </c>
      <c r="N2506" s="116">
        <v>0</v>
      </c>
      <c r="O2506" s="116">
        <v>0</v>
      </c>
      <c r="P2506" s="116">
        <v>0</v>
      </c>
      <c r="Q2506" s="27" t="str">
        <f t="shared" si="492"/>
        <v>Registered</v>
      </c>
      <c r="R2506" s="94">
        <f t="shared" si="493"/>
        <v>1</v>
      </c>
      <c r="S2506" s="95"/>
      <c r="T2506" s="117">
        <f t="shared" si="490"/>
        <v>0</v>
      </c>
      <c r="U2506" s="117">
        <f t="shared" si="491"/>
        <v>0</v>
      </c>
    </row>
    <row r="2507" spans="1:21" x14ac:dyDescent="0.3">
      <c r="A2507" s="114">
        <v>5814</v>
      </c>
      <c r="B2507" s="114" t="s">
        <v>391</v>
      </c>
      <c r="C2507" s="114" t="s">
        <v>68</v>
      </c>
      <c r="D2507" s="114" t="s">
        <v>7007</v>
      </c>
      <c r="E2507" s="114" t="s">
        <v>7008</v>
      </c>
      <c r="F2507" s="115">
        <v>44173</v>
      </c>
      <c r="G2507" s="114" t="s">
        <v>6349</v>
      </c>
      <c r="H2507" s="116">
        <v>6000000</v>
      </c>
      <c r="I2507" s="116">
        <v>6000000</v>
      </c>
      <c r="J2507" s="116">
        <v>6000000</v>
      </c>
      <c r="K2507" s="116">
        <v>0</v>
      </c>
      <c r="L2507" s="116">
        <v>0</v>
      </c>
      <c r="M2507" s="116">
        <v>0</v>
      </c>
      <c r="N2507" s="116">
        <v>0</v>
      </c>
      <c r="O2507" s="116">
        <v>0</v>
      </c>
      <c r="P2507" s="116">
        <v>0</v>
      </c>
      <c r="Q2507" s="27" t="str">
        <f t="shared" si="492"/>
        <v>Registered</v>
      </c>
      <c r="R2507" s="94">
        <f t="shared" si="493"/>
        <v>1</v>
      </c>
      <c r="S2507" s="95"/>
      <c r="T2507" s="117">
        <f t="shared" si="490"/>
        <v>0</v>
      </c>
      <c r="U2507" s="117">
        <f t="shared" si="491"/>
        <v>0</v>
      </c>
    </row>
    <row r="2508" spans="1:21" x14ac:dyDescent="0.3">
      <c r="A2508" s="114">
        <v>5815</v>
      </c>
      <c r="B2508" s="114" t="s">
        <v>391</v>
      </c>
      <c r="C2508" s="114" t="s">
        <v>68</v>
      </c>
      <c r="D2508" s="114" t="s">
        <v>7009</v>
      </c>
      <c r="E2508" s="114" t="s">
        <v>7010</v>
      </c>
      <c r="F2508" s="115">
        <v>44608</v>
      </c>
      <c r="G2508" s="114" t="s">
        <v>5135</v>
      </c>
      <c r="H2508" s="116">
        <v>7850000</v>
      </c>
      <c r="I2508" s="116">
        <v>7850000</v>
      </c>
      <c r="J2508" s="116">
        <v>7850000</v>
      </c>
      <c r="K2508" s="116">
        <v>0</v>
      </c>
      <c r="L2508" s="116">
        <v>0</v>
      </c>
      <c r="M2508" s="116">
        <v>0</v>
      </c>
      <c r="N2508" s="116">
        <v>0</v>
      </c>
      <c r="O2508" s="116">
        <v>0</v>
      </c>
      <c r="P2508" s="116">
        <v>0</v>
      </c>
      <c r="Q2508" s="27" t="str">
        <f t="shared" si="492"/>
        <v>Registered</v>
      </c>
      <c r="R2508" s="94">
        <f t="shared" si="493"/>
        <v>1</v>
      </c>
      <c r="S2508" s="95"/>
      <c r="T2508" s="117">
        <f t="shared" si="490"/>
        <v>0</v>
      </c>
      <c r="U2508" s="117">
        <f t="shared" si="491"/>
        <v>0</v>
      </c>
    </row>
    <row r="2509" spans="1:21" x14ac:dyDescent="0.3">
      <c r="A2509" s="114">
        <v>5816</v>
      </c>
      <c r="B2509" s="114" t="s">
        <v>391</v>
      </c>
      <c r="C2509" s="114" t="s">
        <v>68</v>
      </c>
      <c r="D2509" s="114" t="s">
        <v>7011</v>
      </c>
      <c r="E2509" s="114" t="s">
        <v>7012</v>
      </c>
      <c r="F2509" s="115">
        <v>44608</v>
      </c>
      <c r="G2509" s="114" t="s">
        <v>5226</v>
      </c>
      <c r="H2509" s="116">
        <v>9300000</v>
      </c>
      <c r="I2509" s="116">
        <v>9300000</v>
      </c>
      <c r="J2509" s="116">
        <v>9300000</v>
      </c>
      <c r="K2509" s="116">
        <v>0</v>
      </c>
      <c r="L2509" s="116">
        <v>0</v>
      </c>
      <c r="M2509" s="116">
        <v>0</v>
      </c>
      <c r="N2509" s="116">
        <v>0</v>
      </c>
      <c r="O2509" s="116">
        <v>0</v>
      </c>
      <c r="P2509" s="116">
        <v>0</v>
      </c>
      <c r="Q2509" s="27" t="str">
        <f t="shared" si="492"/>
        <v>Registered</v>
      </c>
      <c r="R2509" s="94">
        <f t="shared" si="493"/>
        <v>1</v>
      </c>
      <c r="S2509" s="95"/>
      <c r="T2509" s="117">
        <f t="shared" si="490"/>
        <v>0</v>
      </c>
      <c r="U2509" s="117">
        <f t="shared" si="491"/>
        <v>0</v>
      </c>
    </row>
    <row r="2510" spans="1:21" x14ac:dyDescent="0.3">
      <c r="A2510" s="114">
        <v>5817</v>
      </c>
      <c r="B2510" s="114" t="s">
        <v>391</v>
      </c>
      <c r="C2510" s="114" t="s">
        <v>68</v>
      </c>
      <c r="D2510" s="114" t="s">
        <v>7013</v>
      </c>
      <c r="E2510" s="114" t="s">
        <v>7014</v>
      </c>
      <c r="F2510" s="115">
        <v>45618</v>
      </c>
      <c r="G2510" s="114" t="s">
        <v>5433</v>
      </c>
      <c r="H2510" s="116">
        <v>7800000</v>
      </c>
      <c r="I2510" s="116">
        <v>7800000</v>
      </c>
      <c r="J2510" s="116">
        <v>7800000</v>
      </c>
      <c r="K2510" s="116">
        <v>0</v>
      </c>
      <c r="L2510" s="116">
        <v>0</v>
      </c>
      <c r="M2510" s="116">
        <v>0</v>
      </c>
      <c r="N2510" s="116">
        <v>0</v>
      </c>
      <c r="O2510" s="116">
        <v>0</v>
      </c>
      <c r="P2510" s="116">
        <v>0</v>
      </c>
      <c r="Q2510" s="27" t="str">
        <f t="shared" si="492"/>
        <v>Registered</v>
      </c>
      <c r="R2510" s="94">
        <f t="shared" si="493"/>
        <v>1</v>
      </c>
      <c r="S2510" s="95"/>
      <c r="T2510" s="117">
        <f t="shared" si="490"/>
        <v>0</v>
      </c>
      <c r="U2510" s="117">
        <f t="shared" si="491"/>
        <v>0</v>
      </c>
    </row>
    <row r="2511" spans="1:21" x14ac:dyDescent="0.3">
      <c r="A2511" s="114">
        <v>5818</v>
      </c>
      <c r="B2511" s="114" t="s">
        <v>391</v>
      </c>
      <c r="C2511" s="114" t="s">
        <v>68</v>
      </c>
      <c r="D2511" s="114" t="s">
        <v>2215</v>
      </c>
      <c r="E2511" s="114" t="s">
        <v>2216</v>
      </c>
      <c r="F2511" s="115">
        <v>44196</v>
      </c>
      <c r="G2511" s="114" t="s">
        <v>2057</v>
      </c>
      <c r="H2511" s="116">
        <v>7506000</v>
      </c>
      <c r="I2511" s="116">
        <v>7506000</v>
      </c>
      <c r="J2511" s="116">
        <v>7506000</v>
      </c>
      <c r="K2511" s="116">
        <v>0</v>
      </c>
      <c r="L2511" s="116">
        <v>0</v>
      </c>
      <c r="M2511" s="116">
        <v>0</v>
      </c>
      <c r="N2511" s="116">
        <v>0</v>
      </c>
      <c r="O2511" s="116">
        <v>0</v>
      </c>
      <c r="P2511" s="116">
        <v>0</v>
      </c>
      <c r="Q2511" s="27" t="str">
        <f t="shared" si="492"/>
        <v>Registered</v>
      </c>
      <c r="R2511" s="94">
        <f t="shared" si="493"/>
        <v>1</v>
      </c>
      <c r="S2511" s="95"/>
      <c r="T2511" s="117">
        <f t="shared" si="490"/>
        <v>0</v>
      </c>
      <c r="U2511" s="117">
        <f t="shared" si="491"/>
        <v>0</v>
      </c>
    </row>
    <row r="2512" spans="1:21" x14ac:dyDescent="0.3">
      <c r="A2512" s="114">
        <v>5819</v>
      </c>
      <c r="B2512" s="114" t="s">
        <v>391</v>
      </c>
      <c r="C2512" s="114" t="s">
        <v>68</v>
      </c>
      <c r="D2512" s="114" t="s">
        <v>2257</v>
      </c>
      <c r="E2512" s="114" t="s">
        <v>2216</v>
      </c>
      <c r="F2512" s="115">
        <v>44145</v>
      </c>
      <c r="G2512" s="114" t="s">
        <v>2258</v>
      </c>
      <c r="H2512" s="116">
        <v>7362000</v>
      </c>
      <c r="I2512" s="116">
        <v>7362000</v>
      </c>
      <c r="J2512" s="116">
        <v>7362000</v>
      </c>
      <c r="K2512" s="116">
        <v>0</v>
      </c>
      <c r="L2512" s="116">
        <v>0</v>
      </c>
      <c r="M2512" s="116">
        <v>0</v>
      </c>
      <c r="N2512" s="116">
        <v>0</v>
      </c>
      <c r="O2512" s="116">
        <v>0</v>
      </c>
      <c r="P2512" s="116">
        <v>0</v>
      </c>
      <c r="Q2512" s="27" t="str">
        <f t="shared" si="492"/>
        <v>Registered</v>
      </c>
      <c r="R2512" s="94">
        <f t="shared" si="493"/>
        <v>1</v>
      </c>
      <c r="S2512" s="95"/>
      <c r="T2512" s="117">
        <f t="shared" si="490"/>
        <v>0</v>
      </c>
      <c r="U2512" s="117">
        <f t="shared" si="491"/>
        <v>0</v>
      </c>
    </row>
    <row r="2513" spans="1:21" x14ac:dyDescent="0.3">
      <c r="A2513" s="114">
        <v>5820</v>
      </c>
      <c r="B2513" s="114" t="s">
        <v>391</v>
      </c>
      <c r="C2513" s="114" t="s">
        <v>68</v>
      </c>
      <c r="D2513" s="114" t="s">
        <v>7015</v>
      </c>
      <c r="E2513" s="114" t="s">
        <v>4954</v>
      </c>
      <c r="F2513" s="115">
        <v>44131</v>
      </c>
      <c r="G2513" s="114" t="s">
        <v>4845</v>
      </c>
      <c r="H2513" s="116">
        <v>29580000</v>
      </c>
      <c r="I2513" s="116">
        <v>29580000</v>
      </c>
      <c r="J2513" s="116">
        <v>29580000</v>
      </c>
      <c r="K2513" s="116">
        <v>0</v>
      </c>
      <c r="L2513" s="116">
        <v>0</v>
      </c>
      <c r="M2513" s="116">
        <v>0</v>
      </c>
      <c r="N2513" s="116">
        <v>0</v>
      </c>
      <c r="O2513" s="116">
        <v>0</v>
      </c>
      <c r="P2513" s="116">
        <v>0</v>
      </c>
      <c r="Q2513" s="27" t="str">
        <f t="shared" si="492"/>
        <v>Registered</v>
      </c>
      <c r="R2513" s="94">
        <f t="shared" si="493"/>
        <v>1</v>
      </c>
      <c r="S2513" s="95"/>
      <c r="T2513" s="117">
        <f t="shared" si="490"/>
        <v>0</v>
      </c>
      <c r="U2513" s="117">
        <f t="shared" si="491"/>
        <v>0</v>
      </c>
    </row>
    <row r="2514" spans="1:21" x14ac:dyDescent="0.3">
      <c r="A2514" s="114">
        <v>5821</v>
      </c>
      <c r="B2514" s="114" t="s">
        <v>391</v>
      </c>
      <c r="C2514" s="114" t="s">
        <v>68</v>
      </c>
      <c r="D2514" s="114" t="s">
        <v>7016</v>
      </c>
      <c r="E2514" s="114" t="s">
        <v>2397</v>
      </c>
      <c r="F2514" s="115">
        <v>44344</v>
      </c>
      <c r="G2514" s="114" t="s">
        <v>7017</v>
      </c>
      <c r="H2514" s="116">
        <v>9546000</v>
      </c>
      <c r="I2514" s="116">
        <v>9546000</v>
      </c>
      <c r="J2514" s="116">
        <v>9546000</v>
      </c>
      <c r="K2514" s="116">
        <v>0</v>
      </c>
      <c r="L2514" s="116">
        <v>0</v>
      </c>
      <c r="M2514" s="116">
        <v>0</v>
      </c>
      <c r="N2514" s="116">
        <v>0</v>
      </c>
      <c r="O2514" s="116">
        <v>0</v>
      </c>
      <c r="P2514" s="116">
        <v>0</v>
      </c>
      <c r="Q2514" s="27" t="str">
        <f t="shared" si="492"/>
        <v>Registered</v>
      </c>
      <c r="R2514" s="94">
        <f t="shared" si="493"/>
        <v>1</v>
      </c>
      <c r="S2514" s="95"/>
      <c r="T2514" s="117">
        <f t="shared" si="490"/>
        <v>0</v>
      </c>
      <c r="U2514" s="117">
        <f t="shared" si="491"/>
        <v>0</v>
      </c>
    </row>
    <row r="2515" spans="1:21" x14ac:dyDescent="0.3">
      <c r="A2515" s="114">
        <v>5822</v>
      </c>
      <c r="B2515" s="114" t="s">
        <v>391</v>
      </c>
      <c r="C2515" s="114" t="s">
        <v>68</v>
      </c>
      <c r="D2515" s="114" t="s">
        <v>7018</v>
      </c>
      <c r="E2515" s="114" t="s">
        <v>2397</v>
      </c>
      <c r="F2515" s="115">
        <v>44949</v>
      </c>
      <c r="G2515" s="114" t="s">
        <v>5389</v>
      </c>
      <c r="H2515" s="116">
        <v>8600000</v>
      </c>
      <c r="I2515" s="116">
        <v>8600000</v>
      </c>
      <c r="J2515" s="116">
        <v>8600000</v>
      </c>
      <c r="K2515" s="116">
        <v>0</v>
      </c>
      <c r="L2515" s="116">
        <v>0</v>
      </c>
      <c r="M2515" s="116">
        <v>0</v>
      </c>
      <c r="N2515" s="116">
        <v>0</v>
      </c>
      <c r="O2515" s="116">
        <v>0</v>
      </c>
      <c r="P2515" s="116">
        <v>0</v>
      </c>
      <c r="Q2515" s="27" t="str">
        <f t="shared" si="492"/>
        <v>Registered</v>
      </c>
      <c r="R2515" s="94">
        <f t="shared" si="493"/>
        <v>1</v>
      </c>
      <c r="S2515" s="95"/>
      <c r="T2515" s="117">
        <f t="shared" si="490"/>
        <v>0</v>
      </c>
      <c r="U2515" s="117">
        <f t="shared" si="491"/>
        <v>0</v>
      </c>
    </row>
    <row r="2516" spans="1:21" x14ac:dyDescent="0.3">
      <c r="A2516" s="114">
        <v>5823</v>
      </c>
      <c r="B2516" s="114" t="s">
        <v>391</v>
      </c>
      <c r="C2516" s="114" t="s">
        <v>68</v>
      </c>
      <c r="D2516" s="114" t="s">
        <v>7019</v>
      </c>
      <c r="E2516" s="114" t="s">
        <v>7020</v>
      </c>
      <c r="F2516" s="115">
        <v>44467</v>
      </c>
      <c r="G2516" s="114" t="s">
        <v>7021</v>
      </c>
      <c r="H2516" s="116">
        <v>6767000</v>
      </c>
      <c r="I2516" s="116">
        <v>6767000</v>
      </c>
      <c r="J2516" s="116">
        <v>6767000</v>
      </c>
      <c r="K2516" s="116">
        <v>0</v>
      </c>
      <c r="L2516" s="116">
        <v>0</v>
      </c>
      <c r="M2516" s="116">
        <v>0</v>
      </c>
      <c r="N2516" s="116">
        <v>0</v>
      </c>
      <c r="O2516" s="116">
        <v>0</v>
      </c>
      <c r="P2516" s="116">
        <v>0</v>
      </c>
      <c r="Q2516" s="27" t="str">
        <f t="shared" si="492"/>
        <v>Registered</v>
      </c>
      <c r="R2516" s="94">
        <f t="shared" si="493"/>
        <v>1</v>
      </c>
      <c r="S2516" s="95"/>
      <c r="T2516" s="117">
        <f t="shared" si="490"/>
        <v>0</v>
      </c>
      <c r="U2516" s="117">
        <f t="shared" si="491"/>
        <v>0</v>
      </c>
    </row>
    <row r="2517" spans="1:21" x14ac:dyDescent="0.3">
      <c r="A2517" s="114">
        <v>5824</v>
      </c>
      <c r="B2517" s="114" t="s">
        <v>391</v>
      </c>
      <c r="C2517" s="114" t="s">
        <v>68</v>
      </c>
      <c r="D2517" s="114" t="s">
        <v>7022</v>
      </c>
      <c r="E2517" s="114" t="s">
        <v>6873</v>
      </c>
      <c r="F2517" s="115">
        <v>45199</v>
      </c>
      <c r="G2517" s="114" t="s">
        <v>4964</v>
      </c>
      <c r="H2517" s="116">
        <v>8150000</v>
      </c>
      <c r="I2517" s="116">
        <v>8150000</v>
      </c>
      <c r="J2517" s="116">
        <v>8150000</v>
      </c>
      <c r="K2517" s="116">
        <v>0</v>
      </c>
      <c r="L2517" s="116">
        <v>0</v>
      </c>
      <c r="M2517" s="116">
        <v>0</v>
      </c>
      <c r="N2517" s="116">
        <v>0</v>
      </c>
      <c r="O2517" s="116">
        <v>0</v>
      </c>
      <c r="P2517" s="116">
        <v>0</v>
      </c>
      <c r="Q2517" s="27" t="str">
        <f t="shared" si="492"/>
        <v>Registered</v>
      </c>
      <c r="R2517" s="94">
        <f t="shared" si="493"/>
        <v>1</v>
      </c>
      <c r="S2517" s="95"/>
      <c r="T2517" s="117">
        <f t="shared" si="490"/>
        <v>0</v>
      </c>
      <c r="U2517" s="117">
        <f t="shared" si="491"/>
        <v>0</v>
      </c>
    </row>
    <row r="2518" spans="1:21" x14ac:dyDescent="0.3">
      <c r="A2518" s="114">
        <v>5825</v>
      </c>
      <c r="B2518" s="114" t="s">
        <v>391</v>
      </c>
      <c r="C2518" s="114" t="s">
        <v>68</v>
      </c>
      <c r="D2518" s="114" t="s">
        <v>7023</v>
      </c>
      <c r="E2518" s="114" t="s">
        <v>7024</v>
      </c>
      <c r="F2518" s="115">
        <v>44137</v>
      </c>
      <c r="G2518" s="114" t="s">
        <v>4845</v>
      </c>
      <c r="H2518" s="116">
        <v>7034500</v>
      </c>
      <c r="I2518" s="116">
        <v>7034500</v>
      </c>
      <c r="J2518" s="116">
        <v>7034500</v>
      </c>
      <c r="K2518" s="116">
        <v>0</v>
      </c>
      <c r="L2518" s="116">
        <v>0</v>
      </c>
      <c r="M2518" s="116">
        <v>0</v>
      </c>
      <c r="N2518" s="116">
        <v>0</v>
      </c>
      <c r="O2518" s="116">
        <v>0</v>
      </c>
      <c r="P2518" s="116">
        <v>0</v>
      </c>
      <c r="Q2518" s="27" t="str">
        <f t="shared" si="492"/>
        <v>Registered</v>
      </c>
      <c r="R2518" s="94">
        <f t="shared" si="493"/>
        <v>1</v>
      </c>
      <c r="S2518" s="95"/>
      <c r="T2518" s="117">
        <f t="shared" si="490"/>
        <v>0</v>
      </c>
      <c r="U2518" s="117">
        <f t="shared" si="491"/>
        <v>0</v>
      </c>
    </row>
    <row r="2519" spans="1:21" x14ac:dyDescent="0.3">
      <c r="A2519" s="114">
        <v>5826</v>
      </c>
      <c r="B2519" s="114" t="s">
        <v>391</v>
      </c>
      <c r="C2519" s="114" t="s">
        <v>68</v>
      </c>
      <c r="D2519" s="114" t="s">
        <v>7025</v>
      </c>
      <c r="E2519" s="114" t="s">
        <v>7026</v>
      </c>
      <c r="F2519" s="115">
        <v>45572</v>
      </c>
      <c r="G2519" s="114" t="s">
        <v>6056</v>
      </c>
      <c r="H2519" s="116">
        <v>8700000</v>
      </c>
      <c r="I2519" s="116">
        <v>8700000</v>
      </c>
      <c r="J2519" s="116">
        <v>8700000</v>
      </c>
      <c r="K2519" s="116">
        <v>0</v>
      </c>
      <c r="L2519" s="116">
        <v>0</v>
      </c>
      <c r="M2519" s="116">
        <v>0</v>
      </c>
      <c r="N2519" s="116">
        <v>0</v>
      </c>
      <c r="O2519" s="116">
        <v>0</v>
      </c>
      <c r="P2519" s="116">
        <v>0</v>
      </c>
      <c r="Q2519" s="27" t="str">
        <f t="shared" si="492"/>
        <v>Registered</v>
      </c>
      <c r="R2519" s="94">
        <f t="shared" si="493"/>
        <v>1</v>
      </c>
      <c r="S2519" s="95"/>
      <c r="T2519" s="117">
        <f t="shared" si="490"/>
        <v>0</v>
      </c>
      <c r="U2519" s="117">
        <f t="shared" si="491"/>
        <v>0</v>
      </c>
    </row>
    <row r="2520" spans="1:21" x14ac:dyDescent="0.3">
      <c r="A2520" s="114">
        <v>5827</v>
      </c>
      <c r="B2520" s="114" t="s">
        <v>391</v>
      </c>
      <c r="C2520" s="114" t="s">
        <v>68</v>
      </c>
      <c r="D2520" s="114" t="s">
        <v>7027</v>
      </c>
      <c r="E2520" s="114" t="s">
        <v>5456</v>
      </c>
      <c r="F2520" s="115">
        <v>44195</v>
      </c>
      <c r="G2520" s="114" t="s">
        <v>5469</v>
      </c>
      <c r="H2520" s="116">
        <v>6300000</v>
      </c>
      <c r="I2520" s="116">
        <v>6300000</v>
      </c>
      <c r="J2520" s="116">
        <v>6300000</v>
      </c>
      <c r="K2520" s="116">
        <v>0</v>
      </c>
      <c r="L2520" s="116">
        <v>0</v>
      </c>
      <c r="M2520" s="116">
        <v>0</v>
      </c>
      <c r="N2520" s="116">
        <v>0</v>
      </c>
      <c r="O2520" s="116">
        <v>0</v>
      </c>
      <c r="P2520" s="116">
        <v>0</v>
      </c>
      <c r="Q2520" s="27" t="str">
        <f t="shared" si="492"/>
        <v>Registered</v>
      </c>
      <c r="R2520" s="94">
        <f t="shared" si="493"/>
        <v>1</v>
      </c>
      <c r="S2520" s="95"/>
      <c r="T2520" s="117">
        <f t="shared" si="490"/>
        <v>0</v>
      </c>
      <c r="U2520" s="117">
        <f t="shared" si="491"/>
        <v>0</v>
      </c>
    </row>
    <row r="2521" spans="1:21" x14ac:dyDescent="0.3">
      <c r="A2521" s="114">
        <v>5828</v>
      </c>
      <c r="B2521" s="114" t="s">
        <v>391</v>
      </c>
      <c r="C2521" s="114" t="s">
        <v>68</v>
      </c>
      <c r="D2521" s="114" t="s">
        <v>1712</v>
      </c>
      <c r="E2521" s="114" t="s">
        <v>1713</v>
      </c>
      <c r="F2521" s="115">
        <v>44870</v>
      </c>
      <c r="G2521" s="114" t="s">
        <v>1714</v>
      </c>
      <c r="H2521" s="116">
        <v>6000000</v>
      </c>
      <c r="I2521" s="116">
        <v>6000000</v>
      </c>
      <c r="J2521" s="116">
        <v>6000000</v>
      </c>
      <c r="K2521" s="116">
        <v>0</v>
      </c>
      <c r="L2521" s="116">
        <v>0</v>
      </c>
      <c r="M2521" s="116">
        <v>0</v>
      </c>
      <c r="N2521" s="116">
        <v>0</v>
      </c>
      <c r="O2521" s="116">
        <v>0</v>
      </c>
      <c r="P2521" s="116">
        <v>0</v>
      </c>
      <c r="Q2521" s="27" t="str">
        <f t="shared" si="492"/>
        <v>Registered</v>
      </c>
      <c r="R2521" s="94">
        <f t="shared" si="493"/>
        <v>1</v>
      </c>
      <c r="S2521" s="95"/>
      <c r="T2521" s="117">
        <f t="shared" si="490"/>
        <v>0</v>
      </c>
      <c r="U2521" s="117">
        <f t="shared" si="491"/>
        <v>0</v>
      </c>
    </row>
    <row r="2522" spans="1:21" x14ac:dyDescent="0.3">
      <c r="A2522" s="114">
        <v>5829</v>
      </c>
      <c r="B2522" s="114" t="s">
        <v>391</v>
      </c>
      <c r="C2522" s="114" t="s">
        <v>68</v>
      </c>
      <c r="D2522" s="114" t="s">
        <v>7028</v>
      </c>
      <c r="E2522" s="114" t="s">
        <v>6559</v>
      </c>
      <c r="F2522" s="115">
        <v>44167</v>
      </c>
      <c r="G2522" s="114" t="s">
        <v>1351</v>
      </c>
      <c r="H2522" s="116">
        <v>6300000</v>
      </c>
      <c r="I2522" s="116">
        <v>6300000</v>
      </c>
      <c r="J2522" s="116">
        <v>6300000</v>
      </c>
      <c r="K2522" s="116">
        <v>0</v>
      </c>
      <c r="L2522" s="116">
        <v>0</v>
      </c>
      <c r="M2522" s="116">
        <v>0</v>
      </c>
      <c r="N2522" s="116">
        <v>0</v>
      </c>
      <c r="O2522" s="116">
        <v>0</v>
      </c>
      <c r="P2522" s="116">
        <v>0</v>
      </c>
      <c r="Q2522" s="27" t="str">
        <f t="shared" si="492"/>
        <v>Registered</v>
      </c>
      <c r="R2522" s="94">
        <f t="shared" si="493"/>
        <v>1</v>
      </c>
      <c r="S2522" s="95"/>
      <c r="T2522" s="117">
        <f t="shared" si="490"/>
        <v>0</v>
      </c>
      <c r="U2522" s="117">
        <f t="shared" si="491"/>
        <v>0</v>
      </c>
    </row>
    <row r="2523" spans="1:21" x14ac:dyDescent="0.3">
      <c r="A2523" s="114">
        <v>5830</v>
      </c>
      <c r="B2523" s="114" t="s">
        <v>391</v>
      </c>
      <c r="C2523" s="114" t="s">
        <v>68</v>
      </c>
      <c r="D2523" s="114" t="s">
        <v>7029</v>
      </c>
      <c r="E2523" s="114" t="s">
        <v>7030</v>
      </c>
      <c r="F2523" s="115">
        <v>45090</v>
      </c>
      <c r="G2523" s="114" t="s">
        <v>3056</v>
      </c>
      <c r="H2523" s="116">
        <v>12817000</v>
      </c>
      <c r="I2523" s="116">
        <v>12817000</v>
      </c>
      <c r="J2523" s="116">
        <v>12817000</v>
      </c>
      <c r="K2523" s="116">
        <v>0</v>
      </c>
      <c r="L2523" s="116">
        <v>0</v>
      </c>
      <c r="M2523" s="116">
        <v>0</v>
      </c>
      <c r="N2523" s="116">
        <v>0</v>
      </c>
      <c r="O2523" s="116">
        <v>0</v>
      </c>
      <c r="P2523" s="116">
        <v>0</v>
      </c>
      <c r="Q2523" s="27" t="str">
        <f t="shared" si="492"/>
        <v>Registered</v>
      </c>
      <c r="R2523" s="94">
        <f t="shared" si="493"/>
        <v>1</v>
      </c>
      <c r="S2523" s="95"/>
      <c r="T2523" s="117">
        <f t="shared" si="490"/>
        <v>0</v>
      </c>
      <c r="U2523" s="117">
        <f t="shared" si="491"/>
        <v>0</v>
      </c>
    </row>
    <row r="2524" spans="1:21" x14ac:dyDescent="0.3">
      <c r="A2524" s="114">
        <v>5831</v>
      </c>
      <c r="B2524" s="114" t="s">
        <v>391</v>
      </c>
      <c r="C2524" s="114" t="s">
        <v>68</v>
      </c>
      <c r="D2524" s="114" t="s">
        <v>7031</v>
      </c>
      <c r="E2524" s="114" t="s">
        <v>7032</v>
      </c>
      <c r="F2524" s="115">
        <v>44949</v>
      </c>
      <c r="G2524" s="114" t="s">
        <v>2995</v>
      </c>
      <c r="H2524" s="116">
        <v>10000000</v>
      </c>
      <c r="I2524" s="116">
        <v>10000000</v>
      </c>
      <c r="J2524" s="116">
        <v>10000000</v>
      </c>
      <c r="K2524" s="116">
        <v>0</v>
      </c>
      <c r="L2524" s="116">
        <v>0</v>
      </c>
      <c r="M2524" s="116">
        <v>0</v>
      </c>
      <c r="N2524" s="116">
        <v>0</v>
      </c>
      <c r="O2524" s="116">
        <v>0</v>
      </c>
      <c r="P2524" s="116">
        <v>0</v>
      </c>
      <c r="Q2524" s="27" t="str">
        <f t="shared" si="492"/>
        <v>Registered</v>
      </c>
      <c r="R2524" s="94">
        <f t="shared" si="493"/>
        <v>1</v>
      </c>
      <c r="S2524" s="95"/>
      <c r="T2524" s="117">
        <f t="shared" si="490"/>
        <v>0</v>
      </c>
      <c r="U2524" s="117">
        <f t="shared" si="491"/>
        <v>0</v>
      </c>
    </row>
    <row r="2525" spans="1:21" x14ac:dyDescent="0.3">
      <c r="A2525" s="114">
        <v>5832</v>
      </c>
      <c r="B2525" s="114" t="s">
        <v>391</v>
      </c>
      <c r="C2525" s="114" t="s">
        <v>68</v>
      </c>
      <c r="D2525" s="114" t="s">
        <v>7033</v>
      </c>
      <c r="E2525" s="114" t="s">
        <v>7034</v>
      </c>
      <c r="F2525" s="115">
        <v>45777</v>
      </c>
      <c r="G2525" s="114" t="s">
        <v>4158</v>
      </c>
      <c r="H2525" s="116">
        <v>13230000</v>
      </c>
      <c r="I2525" s="116">
        <v>13230000</v>
      </c>
      <c r="J2525" s="116">
        <v>13230000</v>
      </c>
      <c r="K2525" s="116">
        <v>0</v>
      </c>
      <c r="L2525" s="116">
        <v>0</v>
      </c>
      <c r="M2525" s="116">
        <v>0</v>
      </c>
      <c r="N2525" s="116">
        <v>0</v>
      </c>
      <c r="O2525" s="116">
        <v>0</v>
      </c>
      <c r="P2525" s="116">
        <v>0</v>
      </c>
      <c r="Q2525" s="27" t="str">
        <f t="shared" si="492"/>
        <v>Registered</v>
      </c>
      <c r="R2525" s="94">
        <f t="shared" si="493"/>
        <v>1</v>
      </c>
      <c r="S2525" s="95"/>
      <c r="T2525" s="117">
        <f t="shared" si="490"/>
        <v>0</v>
      </c>
      <c r="U2525" s="117">
        <f t="shared" si="491"/>
        <v>0</v>
      </c>
    </row>
    <row r="2526" spans="1:21" x14ac:dyDescent="0.3">
      <c r="A2526" s="114">
        <v>5833</v>
      </c>
      <c r="B2526" s="114" t="s">
        <v>391</v>
      </c>
      <c r="C2526" s="114" t="s">
        <v>68</v>
      </c>
      <c r="D2526" s="114" t="s">
        <v>7035</v>
      </c>
      <c r="E2526" s="114" t="s">
        <v>5474</v>
      </c>
      <c r="F2526" s="115">
        <v>45199</v>
      </c>
      <c r="G2526" s="114" t="s">
        <v>4955</v>
      </c>
      <c r="H2526" s="116">
        <v>11000000</v>
      </c>
      <c r="I2526" s="116">
        <v>11000000</v>
      </c>
      <c r="J2526" s="116">
        <v>11000000</v>
      </c>
      <c r="K2526" s="116">
        <v>0</v>
      </c>
      <c r="L2526" s="116">
        <v>0</v>
      </c>
      <c r="M2526" s="116">
        <v>0</v>
      </c>
      <c r="N2526" s="116">
        <v>0</v>
      </c>
      <c r="O2526" s="116">
        <v>0</v>
      </c>
      <c r="P2526" s="116">
        <v>0</v>
      </c>
      <c r="Q2526" s="27" t="str">
        <f t="shared" si="492"/>
        <v>Registered</v>
      </c>
      <c r="R2526" s="94">
        <f t="shared" si="493"/>
        <v>1</v>
      </c>
      <c r="S2526" s="95"/>
      <c r="T2526" s="117">
        <f t="shared" si="490"/>
        <v>0</v>
      </c>
      <c r="U2526" s="117">
        <f t="shared" si="491"/>
        <v>0</v>
      </c>
    </row>
    <row r="2527" spans="1:21" x14ac:dyDescent="0.3">
      <c r="A2527" s="114">
        <v>5834</v>
      </c>
      <c r="B2527" s="114" t="s">
        <v>391</v>
      </c>
      <c r="C2527" s="114" t="s">
        <v>68</v>
      </c>
      <c r="D2527" s="114" t="s">
        <v>7036</v>
      </c>
      <c r="E2527" s="114" t="s">
        <v>7037</v>
      </c>
      <c r="F2527" s="115">
        <v>45626</v>
      </c>
      <c r="G2527" s="114" t="s">
        <v>7038</v>
      </c>
      <c r="H2527" s="116">
        <v>10500000</v>
      </c>
      <c r="I2527" s="116">
        <v>10500000</v>
      </c>
      <c r="J2527" s="116">
        <v>10500000</v>
      </c>
      <c r="K2527" s="116">
        <v>0</v>
      </c>
      <c r="L2527" s="116">
        <v>0</v>
      </c>
      <c r="M2527" s="116">
        <v>0</v>
      </c>
      <c r="N2527" s="116">
        <v>0</v>
      </c>
      <c r="O2527" s="116">
        <v>0</v>
      </c>
      <c r="P2527" s="116">
        <v>0</v>
      </c>
      <c r="Q2527" s="27" t="str">
        <f t="shared" si="492"/>
        <v>Registered</v>
      </c>
      <c r="R2527" s="94">
        <f t="shared" si="493"/>
        <v>1</v>
      </c>
      <c r="S2527" s="95"/>
      <c r="T2527" s="117">
        <f t="shared" si="490"/>
        <v>0</v>
      </c>
      <c r="U2527" s="117">
        <f t="shared" si="491"/>
        <v>0</v>
      </c>
    </row>
    <row r="2528" spans="1:21" x14ac:dyDescent="0.3">
      <c r="A2528" s="114">
        <v>5835</v>
      </c>
      <c r="B2528" s="114" t="s">
        <v>391</v>
      </c>
      <c r="C2528" s="114" t="s">
        <v>68</v>
      </c>
      <c r="D2528" s="114" t="s">
        <v>7039</v>
      </c>
      <c r="E2528" s="114" t="s">
        <v>7040</v>
      </c>
      <c r="F2528" s="115">
        <v>44257</v>
      </c>
      <c r="G2528" s="114" t="s">
        <v>6803</v>
      </c>
      <c r="H2528" s="116">
        <v>10193743</v>
      </c>
      <c r="I2528" s="116">
        <v>10193743</v>
      </c>
      <c r="J2528" s="116">
        <v>10193743</v>
      </c>
      <c r="K2528" s="116">
        <v>0</v>
      </c>
      <c r="L2528" s="116">
        <v>0</v>
      </c>
      <c r="M2528" s="116">
        <v>0</v>
      </c>
      <c r="N2528" s="116">
        <v>0</v>
      </c>
      <c r="O2528" s="116">
        <v>0</v>
      </c>
      <c r="P2528" s="116">
        <v>0</v>
      </c>
      <c r="Q2528" s="27" t="str">
        <f t="shared" si="492"/>
        <v>Registered</v>
      </c>
      <c r="R2528" s="94">
        <f t="shared" si="493"/>
        <v>1</v>
      </c>
      <c r="S2528" s="95"/>
      <c r="T2528" s="117">
        <f t="shared" si="490"/>
        <v>0</v>
      </c>
      <c r="U2528" s="117">
        <f t="shared" si="491"/>
        <v>0</v>
      </c>
    </row>
    <row r="2529" spans="1:21" x14ac:dyDescent="0.3">
      <c r="A2529" s="114">
        <v>5836</v>
      </c>
      <c r="B2529" s="114" t="s">
        <v>391</v>
      </c>
      <c r="C2529" s="114" t="s">
        <v>68</v>
      </c>
      <c r="D2529" s="114" t="s">
        <v>2487</v>
      </c>
      <c r="E2529" s="114" t="s">
        <v>2488</v>
      </c>
      <c r="F2529" s="115">
        <v>44582</v>
      </c>
      <c r="G2529" s="114" t="s">
        <v>2489</v>
      </c>
      <c r="H2529" s="116">
        <v>5000000</v>
      </c>
      <c r="I2529" s="116">
        <v>5000000</v>
      </c>
      <c r="J2529" s="116">
        <v>5000000</v>
      </c>
      <c r="K2529" s="116">
        <v>0</v>
      </c>
      <c r="L2529" s="116">
        <v>0</v>
      </c>
      <c r="M2529" s="116">
        <v>0</v>
      </c>
      <c r="N2529" s="116">
        <v>0</v>
      </c>
      <c r="O2529" s="116">
        <v>0</v>
      </c>
      <c r="P2529" s="116">
        <v>0</v>
      </c>
      <c r="Q2529" s="27" t="str">
        <f t="shared" si="492"/>
        <v>Registered</v>
      </c>
      <c r="R2529" s="94">
        <f t="shared" si="493"/>
        <v>1</v>
      </c>
      <c r="S2529" s="95"/>
      <c r="T2529" s="117">
        <f t="shared" si="490"/>
        <v>0</v>
      </c>
      <c r="U2529" s="117">
        <f t="shared" si="491"/>
        <v>0</v>
      </c>
    </row>
    <row r="2530" spans="1:21" x14ac:dyDescent="0.3">
      <c r="A2530" s="114">
        <v>5837</v>
      </c>
      <c r="B2530" s="114" t="s">
        <v>391</v>
      </c>
      <c r="C2530" s="114" t="s">
        <v>68</v>
      </c>
      <c r="D2530" s="114" t="s">
        <v>7041</v>
      </c>
      <c r="E2530" s="114" t="s">
        <v>7042</v>
      </c>
      <c r="F2530" s="115">
        <v>44253</v>
      </c>
      <c r="G2530" s="114" t="s">
        <v>5499</v>
      </c>
      <c r="H2530" s="116">
        <v>5475750</v>
      </c>
      <c r="I2530" s="116">
        <v>5475750</v>
      </c>
      <c r="J2530" s="116">
        <v>5475750</v>
      </c>
      <c r="K2530" s="116">
        <v>0</v>
      </c>
      <c r="L2530" s="116">
        <v>0</v>
      </c>
      <c r="M2530" s="116">
        <v>0</v>
      </c>
      <c r="N2530" s="116">
        <v>0</v>
      </c>
      <c r="O2530" s="116">
        <v>0</v>
      </c>
      <c r="P2530" s="116">
        <v>0</v>
      </c>
      <c r="Q2530" s="27" t="str">
        <f t="shared" si="492"/>
        <v>Registered</v>
      </c>
      <c r="R2530" s="94">
        <f t="shared" si="493"/>
        <v>1</v>
      </c>
      <c r="S2530" s="95"/>
      <c r="T2530" s="117">
        <f t="shared" si="490"/>
        <v>0</v>
      </c>
      <c r="U2530" s="117">
        <f t="shared" si="491"/>
        <v>0</v>
      </c>
    </row>
    <row r="2531" spans="1:21" x14ac:dyDescent="0.3">
      <c r="A2531" s="114">
        <v>5838</v>
      </c>
      <c r="B2531" s="114" t="s">
        <v>391</v>
      </c>
      <c r="C2531" s="114" t="s">
        <v>68</v>
      </c>
      <c r="D2531" s="114" t="s">
        <v>7043</v>
      </c>
      <c r="E2531" s="114" t="s">
        <v>7042</v>
      </c>
      <c r="F2531" s="115">
        <v>44253</v>
      </c>
      <c r="G2531" s="114" t="s">
        <v>5499</v>
      </c>
      <c r="H2531" s="116">
        <v>4824750</v>
      </c>
      <c r="I2531" s="116">
        <v>4824750</v>
      </c>
      <c r="J2531" s="116">
        <v>4824750</v>
      </c>
      <c r="K2531" s="116">
        <v>0</v>
      </c>
      <c r="L2531" s="116">
        <v>0</v>
      </c>
      <c r="M2531" s="116">
        <v>0</v>
      </c>
      <c r="N2531" s="116">
        <v>0</v>
      </c>
      <c r="O2531" s="116">
        <v>0</v>
      </c>
      <c r="P2531" s="116">
        <v>0</v>
      </c>
      <c r="Q2531" s="27" t="str">
        <f t="shared" si="492"/>
        <v>Registered</v>
      </c>
      <c r="R2531" s="94">
        <f t="shared" si="493"/>
        <v>1</v>
      </c>
      <c r="S2531" s="95"/>
      <c r="T2531" s="117">
        <f t="shared" si="490"/>
        <v>0</v>
      </c>
      <c r="U2531" s="117">
        <f t="shared" si="491"/>
        <v>0</v>
      </c>
    </row>
    <row r="2532" spans="1:21" x14ac:dyDescent="0.3">
      <c r="A2532" s="114">
        <v>5839</v>
      </c>
      <c r="B2532" s="114" t="s">
        <v>391</v>
      </c>
      <c r="C2532" s="114" t="s">
        <v>68</v>
      </c>
      <c r="D2532" s="114" t="s">
        <v>7044</v>
      </c>
      <c r="E2532" s="114" t="s">
        <v>7042</v>
      </c>
      <c r="F2532" s="115">
        <v>44253</v>
      </c>
      <c r="G2532" s="114" t="s">
        <v>5499</v>
      </c>
      <c r="H2532" s="116">
        <v>4662000</v>
      </c>
      <c r="I2532" s="116">
        <v>4662000</v>
      </c>
      <c r="J2532" s="116">
        <v>4662000</v>
      </c>
      <c r="K2532" s="116">
        <v>0</v>
      </c>
      <c r="L2532" s="116">
        <v>0</v>
      </c>
      <c r="M2532" s="116">
        <v>0</v>
      </c>
      <c r="N2532" s="116">
        <v>0</v>
      </c>
      <c r="O2532" s="116">
        <v>0</v>
      </c>
      <c r="P2532" s="116">
        <v>0</v>
      </c>
      <c r="Q2532" s="27" t="str">
        <f t="shared" si="492"/>
        <v>Registered</v>
      </c>
      <c r="R2532" s="94">
        <f t="shared" si="493"/>
        <v>1</v>
      </c>
      <c r="S2532" s="95"/>
      <c r="T2532" s="117">
        <f t="shared" si="490"/>
        <v>0</v>
      </c>
      <c r="U2532" s="117">
        <f t="shared" si="491"/>
        <v>0</v>
      </c>
    </row>
    <row r="2533" spans="1:21" x14ac:dyDescent="0.3">
      <c r="A2533" s="114">
        <v>5840</v>
      </c>
      <c r="B2533" s="114" t="s">
        <v>391</v>
      </c>
      <c r="C2533" s="114" t="s">
        <v>68</v>
      </c>
      <c r="D2533" s="114" t="s">
        <v>7045</v>
      </c>
      <c r="E2533" s="114" t="s">
        <v>7046</v>
      </c>
      <c r="F2533" s="115">
        <v>44833</v>
      </c>
      <c r="G2533" s="114" t="s">
        <v>2885</v>
      </c>
      <c r="H2533" s="116">
        <v>4920000</v>
      </c>
      <c r="I2533" s="116">
        <v>4920000</v>
      </c>
      <c r="J2533" s="116">
        <v>4920000</v>
      </c>
      <c r="K2533" s="116">
        <v>0</v>
      </c>
      <c r="L2533" s="116">
        <v>0</v>
      </c>
      <c r="M2533" s="116">
        <v>0</v>
      </c>
      <c r="N2533" s="116">
        <v>0</v>
      </c>
      <c r="O2533" s="116">
        <v>0</v>
      </c>
      <c r="P2533" s="116">
        <v>0</v>
      </c>
      <c r="Q2533" s="27" t="str">
        <f t="shared" si="492"/>
        <v>Registered</v>
      </c>
      <c r="R2533" s="94">
        <f t="shared" si="493"/>
        <v>1</v>
      </c>
      <c r="S2533" s="95"/>
      <c r="T2533" s="117">
        <f t="shared" si="490"/>
        <v>0</v>
      </c>
      <c r="U2533" s="117">
        <f t="shared" si="491"/>
        <v>0</v>
      </c>
    </row>
    <row r="2534" spans="1:21" x14ac:dyDescent="0.3">
      <c r="A2534" s="114">
        <v>5841</v>
      </c>
      <c r="B2534" s="114" t="s">
        <v>391</v>
      </c>
      <c r="C2534" s="114" t="s">
        <v>68</v>
      </c>
      <c r="D2534" s="114" t="s">
        <v>7047</v>
      </c>
      <c r="E2534" s="114" t="s">
        <v>7048</v>
      </c>
      <c r="F2534" s="115">
        <v>44142</v>
      </c>
      <c r="G2534" s="114" t="s">
        <v>5401</v>
      </c>
      <c r="H2534" s="116">
        <v>6018000</v>
      </c>
      <c r="I2534" s="116">
        <v>6018000</v>
      </c>
      <c r="J2534" s="116">
        <v>6018000</v>
      </c>
      <c r="K2534" s="116">
        <v>0</v>
      </c>
      <c r="L2534" s="116">
        <v>0</v>
      </c>
      <c r="M2534" s="116">
        <v>0</v>
      </c>
      <c r="N2534" s="116">
        <v>0</v>
      </c>
      <c r="O2534" s="116">
        <v>0</v>
      </c>
      <c r="P2534" s="116">
        <v>0</v>
      </c>
      <c r="Q2534" s="27" t="str">
        <f t="shared" si="492"/>
        <v>Registered</v>
      </c>
      <c r="R2534" s="94">
        <f t="shared" si="493"/>
        <v>1</v>
      </c>
      <c r="S2534" s="95"/>
      <c r="T2534" s="117">
        <f t="shared" si="490"/>
        <v>0</v>
      </c>
      <c r="U2534" s="117">
        <f t="shared" si="491"/>
        <v>0</v>
      </c>
    </row>
    <row r="2535" spans="1:21" x14ac:dyDescent="0.3">
      <c r="A2535" s="114">
        <v>5842</v>
      </c>
      <c r="B2535" s="114" t="s">
        <v>391</v>
      </c>
      <c r="C2535" s="114" t="s">
        <v>68</v>
      </c>
      <c r="D2535" s="114" t="s">
        <v>7049</v>
      </c>
      <c r="E2535" s="114" t="s">
        <v>7050</v>
      </c>
      <c r="F2535" s="115">
        <v>44279</v>
      </c>
      <c r="G2535" s="114" t="s">
        <v>1892</v>
      </c>
      <c r="H2535" s="116">
        <v>10060000</v>
      </c>
      <c r="I2535" s="116">
        <v>10060000</v>
      </c>
      <c r="J2535" s="116">
        <v>10060000</v>
      </c>
      <c r="K2535" s="116">
        <v>0</v>
      </c>
      <c r="L2535" s="116">
        <v>0</v>
      </c>
      <c r="M2535" s="116">
        <v>0</v>
      </c>
      <c r="N2535" s="116">
        <v>0</v>
      </c>
      <c r="O2535" s="116">
        <v>0</v>
      </c>
      <c r="P2535" s="116">
        <v>0</v>
      </c>
      <c r="Q2535" s="27" t="str">
        <f t="shared" si="492"/>
        <v>Registered</v>
      </c>
      <c r="R2535" s="94">
        <f t="shared" si="493"/>
        <v>1</v>
      </c>
      <c r="S2535" s="95"/>
      <c r="T2535" s="117">
        <f t="shared" si="490"/>
        <v>0</v>
      </c>
      <c r="U2535" s="117">
        <f t="shared" si="491"/>
        <v>0</v>
      </c>
    </row>
    <row r="2536" spans="1:21" x14ac:dyDescent="0.3">
      <c r="A2536" s="114">
        <v>5843</v>
      </c>
      <c r="B2536" s="114" t="s">
        <v>391</v>
      </c>
      <c r="C2536" s="114" t="s">
        <v>68</v>
      </c>
      <c r="D2536" s="114" t="s">
        <v>7051</v>
      </c>
      <c r="E2536" s="114" t="s">
        <v>7052</v>
      </c>
      <c r="F2536" s="115">
        <v>44469</v>
      </c>
      <c r="G2536" s="114" t="s">
        <v>5508</v>
      </c>
      <c r="H2536" s="116">
        <v>8143000</v>
      </c>
      <c r="I2536" s="116">
        <v>8143000</v>
      </c>
      <c r="J2536" s="116">
        <v>8143000</v>
      </c>
      <c r="K2536" s="116">
        <v>0</v>
      </c>
      <c r="L2536" s="116">
        <v>0</v>
      </c>
      <c r="M2536" s="116">
        <v>0</v>
      </c>
      <c r="N2536" s="116">
        <v>0</v>
      </c>
      <c r="O2536" s="116">
        <v>0</v>
      </c>
      <c r="P2536" s="116">
        <v>0</v>
      </c>
      <c r="Q2536" s="27" t="str">
        <f t="shared" si="492"/>
        <v>Registered</v>
      </c>
      <c r="R2536" s="94">
        <f t="shared" si="493"/>
        <v>1</v>
      </c>
      <c r="S2536" s="95"/>
      <c r="T2536" s="117">
        <f t="shared" si="490"/>
        <v>0</v>
      </c>
      <c r="U2536" s="117">
        <f t="shared" si="491"/>
        <v>0</v>
      </c>
    </row>
    <row r="2537" spans="1:21" x14ac:dyDescent="0.3">
      <c r="A2537" s="114">
        <v>5844</v>
      </c>
      <c r="B2537" s="114" t="s">
        <v>391</v>
      </c>
      <c r="C2537" s="114" t="s">
        <v>68</v>
      </c>
      <c r="D2537" s="114" t="s">
        <v>7053</v>
      </c>
      <c r="E2537" s="114" t="s">
        <v>7054</v>
      </c>
      <c r="F2537" s="115">
        <v>44635</v>
      </c>
      <c r="G2537" s="114" t="s">
        <v>5094</v>
      </c>
      <c r="H2537" s="116">
        <v>8800000</v>
      </c>
      <c r="I2537" s="116">
        <v>8800000</v>
      </c>
      <c r="J2537" s="116">
        <v>8800000</v>
      </c>
      <c r="K2537" s="116">
        <v>0</v>
      </c>
      <c r="L2537" s="116">
        <v>0</v>
      </c>
      <c r="M2537" s="116">
        <v>0</v>
      </c>
      <c r="N2537" s="116">
        <v>0</v>
      </c>
      <c r="O2537" s="116">
        <v>0</v>
      </c>
      <c r="P2537" s="116">
        <v>0</v>
      </c>
      <c r="Q2537" s="27" t="str">
        <f t="shared" si="492"/>
        <v>Registered</v>
      </c>
      <c r="R2537" s="94">
        <f t="shared" si="493"/>
        <v>1</v>
      </c>
      <c r="S2537" s="95"/>
      <c r="T2537" s="117">
        <f t="shared" si="490"/>
        <v>0</v>
      </c>
      <c r="U2537" s="117">
        <f t="shared" si="491"/>
        <v>0</v>
      </c>
    </row>
    <row r="2538" spans="1:21" x14ac:dyDescent="0.3">
      <c r="A2538" s="114">
        <v>5845</v>
      </c>
      <c r="B2538" s="114" t="s">
        <v>391</v>
      </c>
      <c r="C2538" s="114" t="s">
        <v>68</v>
      </c>
      <c r="D2538" s="114" t="s">
        <v>7055</v>
      </c>
      <c r="E2538" s="114" t="s">
        <v>7056</v>
      </c>
      <c r="F2538" s="115">
        <v>44104</v>
      </c>
      <c r="G2538" s="114" t="s">
        <v>5446</v>
      </c>
      <c r="H2538" s="116">
        <v>6200000</v>
      </c>
      <c r="I2538" s="116">
        <v>6200000</v>
      </c>
      <c r="J2538" s="116">
        <v>6200000</v>
      </c>
      <c r="K2538" s="116">
        <v>0</v>
      </c>
      <c r="L2538" s="116">
        <v>0</v>
      </c>
      <c r="M2538" s="116">
        <v>0</v>
      </c>
      <c r="N2538" s="116">
        <v>0</v>
      </c>
      <c r="O2538" s="116">
        <v>0</v>
      </c>
      <c r="P2538" s="116">
        <v>0</v>
      </c>
      <c r="Q2538" s="27" t="str">
        <f t="shared" si="492"/>
        <v>Registered</v>
      </c>
      <c r="R2538" s="94">
        <f t="shared" si="493"/>
        <v>1</v>
      </c>
      <c r="S2538" s="95"/>
      <c r="T2538" s="117">
        <f t="shared" si="490"/>
        <v>0</v>
      </c>
      <c r="U2538" s="117">
        <f t="shared" si="491"/>
        <v>0</v>
      </c>
    </row>
    <row r="2539" spans="1:21" x14ac:dyDescent="0.3">
      <c r="A2539" s="114">
        <v>5846</v>
      </c>
      <c r="B2539" s="114" t="s">
        <v>391</v>
      </c>
      <c r="C2539" s="114" t="s">
        <v>68</v>
      </c>
      <c r="D2539" s="114" t="s">
        <v>7057</v>
      </c>
      <c r="E2539" s="114" t="s">
        <v>4770</v>
      </c>
      <c r="F2539" s="115">
        <v>44129</v>
      </c>
      <c r="G2539" s="114" t="s">
        <v>1870</v>
      </c>
      <c r="H2539" s="116">
        <v>6400000</v>
      </c>
      <c r="I2539" s="116">
        <v>6400000</v>
      </c>
      <c r="J2539" s="116">
        <v>6400000</v>
      </c>
      <c r="K2539" s="116">
        <v>0</v>
      </c>
      <c r="L2539" s="116">
        <v>0</v>
      </c>
      <c r="M2539" s="116">
        <v>0</v>
      </c>
      <c r="N2539" s="116">
        <v>0</v>
      </c>
      <c r="O2539" s="116">
        <v>0</v>
      </c>
      <c r="P2539" s="116">
        <v>0</v>
      </c>
      <c r="Q2539" s="27" t="str">
        <f t="shared" si="492"/>
        <v>Registered</v>
      </c>
      <c r="R2539" s="94">
        <f t="shared" si="493"/>
        <v>1</v>
      </c>
      <c r="S2539" s="95"/>
      <c r="T2539" s="117">
        <f t="shared" si="490"/>
        <v>0</v>
      </c>
      <c r="U2539" s="117">
        <f t="shared" si="491"/>
        <v>0</v>
      </c>
    </row>
    <row r="2540" spans="1:21" x14ac:dyDescent="0.3">
      <c r="A2540" s="114">
        <v>5847</v>
      </c>
      <c r="B2540" s="114" t="s">
        <v>391</v>
      </c>
      <c r="C2540" s="114" t="s">
        <v>68</v>
      </c>
      <c r="D2540" s="114" t="s">
        <v>7058</v>
      </c>
      <c r="E2540" s="114" t="s">
        <v>7059</v>
      </c>
      <c r="F2540" s="115">
        <v>44167</v>
      </c>
      <c r="G2540" s="114" t="s">
        <v>5503</v>
      </c>
      <c r="H2540" s="116">
        <v>6443869</v>
      </c>
      <c r="I2540" s="116">
        <v>6443869</v>
      </c>
      <c r="J2540" s="116">
        <v>6443869</v>
      </c>
      <c r="K2540" s="116">
        <v>0</v>
      </c>
      <c r="L2540" s="116">
        <v>0</v>
      </c>
      <c r="M2540" s="116">
        <v>0</v>
      </c>
      <c r="N2540" s="116">
        <v>0</v>
      </c>
      <c r="O2540" s="116">
        <v>0</v>
      </c>
      <c r="P2540" s="116">
        <v>0</v>
      </c>
      <c r="Q2540" s="27" t="str">
        <f t="shared" si="492"/>
        <v>Registered</v>
      </c>
      <c r="R2540" s="94">
        <f t="shared" si="493"/>
        <v>1</v>
      </c>
      <c r="S2540" s="95"/>
      <c r="T2540" s="117">
        <f t="shared" si="490"/>
        <v>0</v>
      </c>
      <c r="U2540" s="117">
        <f t="shared" si="491"/>
        <v>0</v>
      </c>
    </row>
    <row r="2541" spans="1:21" x14ac:dyDescent="0.3">
      <c r="A2541" s="114">
        <v>5848</v>
      </c>
      <c r="B2541" s="114" t="s">
        <v>391</v>
      </c>
      <c r="C2541" s="114" t="s">
        <v>68</v>
      </c>
      <c r="D2541" s="114" t="s">
        <v>7060</v>
      </c>
      <c r="E2541" s="114" t="s">
        <v>7061</v>
      </c>
      <c r="F2541" s="115">
        <v>45071</v>
      </c>
      <c r="G2541" s="114" t="s">
        <v>3125</v>
      </c>
      <c r="H2541" s="116">
        <v>9900000</v>
      </c>
      <c r="I2541" s="116">
        <v>9900000</v>
      </c>
      <c r="J2541" s="116">
        <v>9900000</v>
      </c>
      <c r="K2541" s="116">
        <v>0</v>
      </c>
      <c r="L2541" s="116">
        <v>0</v>
      </c>
      <c r="M2541" s="116">
        <v>0</v>
      </c>
      <c r="N2541" s="116">
        <v>0</v>
      </c>
      <c r="O2541" s="116">
        <v>0</v>
      </c>
      <c r="P2541" s="116">
        <v>0</v>
      </c>
      <c r="Q2541" s="27" t="str">
        <f t="shared" si="492"/>
        <v>Registered</v>
      </c>
      <c r="R2541" s="94">
        <f t="shared" si="493"/>
        <v>1</v>
      </c>
      <c r="S2541" s="95"/>
      <c r="T2541" s="117">
        <f t="shared" si="490"/>
        <v>0</v>
      </c>
      <c r="U2541" s="117">
        <f t="shared" si="491"/>
        <v>0</v>
      </c>
    </row>
    <row r="2542" spans="1:21" x14ac:dyDescent="0.3">
      <c r="A2542" s="114">
        <v>5849</v>
      </c>
      <c r="B2542" s="114" t="s">
        <v>391</v>
      </c>
      <c r="C2542" s="114" t="s">
        <v>68</v>
      </c>
      <c r="D2542" s="114" t="s">
        <v>7062</v>
      </c>
      <c r="E2542" s="114" t="s">
        <v>7063</v>
      </c>
      <c r="F2542" s="115">
        <v>44277</v>
      </c>
      <c r="G2542" s="114" t="s">
        <v>1892</v>
      </c>
      <c r="H2542" s="116">
        <v>6700000</v>
      </c>
      <c r="I2542" s="116">
        <v>6700000</v>
      </c>
      <c r="J2542" s="116">
        <v>6700000</v>
      </c>
      <c r="K2542" s="116">
        <v>0</v>
      </c>
      <c r="L2542" s="116">
        <v>0</v>
      </c>
      <c r="M2542" s="116">
        <v>0</v>
      </c>
      <c r="N2542" s="116">
        <v>0</v>
      </c>
      <c r="O2542" s="116">
        <v>0</v>
      </c>
      <c r="P2542" s="116">
        <v>0</v>
      </c>
      <c r="Q2542" s="27" t="str">
        <f t="shared" si="492"/>
        <v>Registered</v>
      </c>
      <c r="R2542" s="94">
        <f t="shared" si="493"/>
        <v>1</v>
      </c>
      <c r="S2542" s="95"/>
      <c r="T2542" s="117">
        <f t="shared" si="490"/>
        <v>0</v>
      </c>
      <c r="U2542" s="117">
        <f t="shared" si="491"/>
        <v>0</v>
      </c>
    </row>
    <row r="2543" spans="1:21" x14ac:dyDescent="0.3">
      <c r="A2543" s="114">
        <v>5850</v>
      </c>
      <c r="B2543" s="114" t="s">
        <v>391</v>
      </c>
      <c r="C2543" s="114" t="s">
        <v>68</v>
      </c>
      <c r="D2543" s="114" t="s">
        <v>7064</v>
      </c>
      <c r="E2543" s="114" t="s">
        <v>7065</v>
      </c>
      <c r="F2543" s="115">
        <v>45138</v>
      </c>
      <c r="G2543" s="114" t="s">
        <v>3056</v>
      </c>
      <c r="H2543" s="116">
        <v>8000000</v>
      </c>
      <c r="I2543" s="116">
        <v>8000000</v>
      </c>
      <c r="J2543" s="116">
        <v>8000000</v>
      </c>
      <c r="K2543" s="116">
        <v>0</v>
      </c>
      <c r="L2543" s="116">
        <v>0</v>
      </c>
      <c r="M2543" s="116">
        <v>0</v>
      </c>
      <c r="N2543" s="116">
        <v>0</v>
      </c>
      <c r="O2543" s="116">
        <v>0</v>
      </c>
      <c r="P2543" s="116">
        <v>0</v>
      </c>
      <c r="Q2543" s="27" t="str">
        <f t="shared" si="492"/>
        <v>Registered</v>
      </c>
      <c r="R2543" s="94">
        <f t="shared" si="493"/>
        <v>1</v>
      </c>
      <c r="S2543" s="95"/>
      <c r="T2543" s="117">
        <f t="shared" si="490"/>
        <v>0</v>
      </c>
      <c r="U2543" s="117">
        <f t="shared" si="491"/>
        <v>0</v>
      </c>
    </row>
    <row r="2544" spans="1:21" x14ac:dyDescent="0.3">
      <c r="A2544" s="114">
        <v>5851</v>
      </c>
      <c r="B2544" s="114" t="s">
        <v>391</v>
      </c>
      <c r="C2544" s="114" t="s">
        <v>68</v>
      </c>
      <c r="D2544" s="114" t="s">
        <v>7066</v>
      </c>
      <c r="E2544" s="114" t="s">
        <v>7067</v>
      </c>
      <c r="F2544" s="115">
        <v>44167</v>
      </c>
      <c r="G2544" s="114" t="s">
        <v>4070</v>
      </c>
      <c r="H2544" s="116">
        <v>5598000</v>
      </c>
      <c r="I2544" s="116">
        <v>5598000</v>
      </c>
      <c r="J2544" s="116">
        <v>5598000</v>
      </c>
      <c r="K2544" s="116">
        <v>0</v>
      </c>
      <c r="L2544" s="116">
        <v>0</v>
      </c>
      <c r="M2544" s="116">
        <v>0</v>
      </c>
      <c r="N2544" s="116">
        <v>0</v>
      </c>
      <c r="O2544" s="116">
        <v>0</v>
      </c>
      <c r="P2544" s="116">
        <v>0</v>
      </c>
      <c r="Q2544" s="27" t="str">
        <f t="shared" si="492"/>
        <v>Registered</v>
      </c>
      <c r="R2544" s="94">
        <f t="shared" si="493"/>
        <v>1</v>
      </c>
      <c r="S2544" s="95"/>
      <c r="T2544" s="117">
        <f t="shared" si="490"/>
        <v>0</v>
      </c>
      <c r="U2544" s="117">
        <f t="shared" si="491"/>
        <v>0</v>
      </c>
    </row>
    <row r="2545" spans="1:21" x14ac:dyDescent="0.3">
      <c r="A2545" s="114">
        <v>5852</v>
      </c>
      <c r="B2545" s="114" t="s">
        <v>391</v>
      </c>
      <c r="C2545" s="114" t="s">
        <v>68</v>
      </c>
      <c r="D2545" s="114" t="s">
        <v>7068</v>
      </c>
      <c r="E2545" s="114" t="s">
        <v>6559</v>
      </c>
      <c r="F2545" s="115">
        <v>44188</v>
      </c>
      <c r="G2545" s="114" t="s">
        <v>1351</v>
      </c>
      <c r="H2545" s="116">
        <v>6300000</v>
      </c>
      <c r="I2545" s="116">
        <v>6300000</v>
      </c>
      <c r="J2545" s="116">
        <v>6300000</v>
      </c>
      <c r="K2545" s="116">
        <v>0</v>
      </c>
      <c r="L2545" s="116">
        <v>0</v>
      </c>
      <c r="M2545" s="116">
        <v>0</v>
      </c>
      <c r="N2545" s="116">
        <v>0</v>
      </c>
      <c r="O2545" s="116">
        <v>0</v>
      </c>
      <c r="P2545" s="116">
        <v>0</v>
      </c>
      <c r="Q2545" s="27" t="str">
        <f t="shared" si="492"/>
        <v>Registered</v>
      </c>
      <c r="R2545" s="94">
        <f t="shared" si="493"/>
        <v>1</v>
      </c>
      <c r="S2545" s="95"/>
      <c r="T2545" s="117">
        <f t="shared" si="490"/>
        <v>0</v>
      </c>
      <c r="U2545" s="117">
        <f t="shared" si="491"/>
        <v>0</v>
      </c>
    </row>
    <row r="2546" spans="1:21" x14ac:dyDescent="0.3">
      <c r="A2546" s="114">
        <v>5853</v>
      </c>
      <c r="B2546" s="114" t="s">
        <v>391</v>
      </c>
      <c r="C2546" s="114" t="s">
        <v>68</v>
      </c>
      <c r="D2546" s="114" t="s">
        <v>7069</v>
      </c>
      <c r="E2546" s="114" t="s">
        <v>6507</v>
      </c>
      <c r="F2546" s="115">
        <v>44170</v>
      </c>
      <c r="G2546" s="114" t="s">
        <v>5453</v>
      </c>
      <c r="H2546" s="116">
        <v>8268000</v>
      </c>
      <c r="I2546" s="116">
        <v>8268000</v>
      </c>
      <c r="J2546" s="116">
        <v>8268000</v>
      </c>
      <c r="K2546" s="116">
        <v>0</v>
      </c>
      <c r="L2546" s="116">
        <v>0</v>
      </c>
      <c r="M2546" s="116">
        <v>0</v>
      </c>
      <c r="N2546" s="116">
        <v>0</v>
      </c>
      <c r="O2546" s="116">
        <v>0</v>
      </c>
      <c r="P2546" s="116">
        <v>0</v>
      </c>
      <c r="Q2546" s="27" t="str">
        <f t="shared" si="492"/>
        <v>Registered</v>
      </c>
      <c r="R2546" s="94">
        <f t="shared" si="493"/>
        <v>1</v>
      </c>
      <c r="S2546" s="95"/>
      <c r="T2546" s="117">
        <f t="shared" si="490"/>
        <v>0</v>
      </c>
      <c r="U2546" s="117">
        <f t="shared" si="491"/>
        <v>0</v>
      </c>
    </row>
    <row r="2547" spans="1:21" x14ac:dyDescent="0.3">
      <c r="A2547" s="114">
        <v>5854</v>
      </c>
      <c r="B2547" s="114" t="s">
        <v>391</v>
      </c>
      <c r="C2547" s="114" t="s">
        <v>68</v>
      </c>
      <c r="D2547" s="114" t="s">
        <v>7070</v>
      </c>
      <c r="E2547" s="114" t="s">
        <v>6507</v>
      </c>
      <c r="F2547" s="115">
        <v>44170</v>
      </c>
      <c r="G2547" s="114" t="s">
        <v>5453</v>
      </c>
      <c r="H2547" s="116">
        <v>8268000</v>
      </c>
      <c r="I2547" s="116">
        <v>8268000</v>
      </c>
      <c r="J2547" s="116">
        <v>8268000</v>
      </c>
      <c r="K2547" s="116">
        <v>0</v>
      </c>
      <c r="L2547" s="116">
        <v>0</v>
      </c>
      <c r="M2547" s="116">
        <v>0</v>
      </c>
      <c r="N2547" s="116">
        <v>0</v>
      </c>
      <c r="O2547" s="116">
        <v>0</v>
      </c>
      <c r="P2547" s="116">
        <v>0</v>
      </c>
      <c r="Q2547" s="27" t="str">
        <f t="shared" si="492"/>
        <v>Registered</v>
      </c>
      <c r="R2547" s="94">
        <f t="shared" si="493"/>
        <v>1</v>
      </c>
      <c r="S2547" s="95"/>
      <c r="T2547" s="117">
        <f t="shared" si="490"/>
        <v>0</v>
      </c>
      <c r="U2547" s="117">
        <f t="shared" si="491"/>
        <v>0</v>
      </c>
    </row>
    <row r="2548" spans="1:21" x14ac:dyDescent="0.3">
      <c r="A2548" s="114">
        <v>5855</v>
      </c>
      <c r="B2548" s="114" t="s">
        <v>391</v>
      </c>
      <c r="C2548" s="114" t="s">
        <v>68</v>
      </c>
      <c r="D2548" s="114" t="s">
        <v>7071</v>
      </c>
      <c r="E2548" s="114" t="s">
        <v>7072</v>
      </c>
      <c r="F2548" s="115">
        <v>44137</v>
      </c>
      <c r="G2548" s="114" t="s">
        <v>4844</v>
      </c>
      <c r="H2548" s="116">
        <v>6246000</v>
      </c>
      <c r="I2548" s="116">
        <v>6246000</v>
      </c>
      <c r="J2548" s="116">
        <v>6246000</v>
      </c>
      <c r="K2548" s="116">
        <v>0</v>
      </c>
      <c r="L2548" s="116">
        <v>0</v>
      </c>
      <c r="M2548" s="116">
        <v>0</v>
      </c>
      <c r="N2548" s="116">
        <v>0</v>
      </c>
      <c r="O2548" s="116">
        <v>0</v>
      </c>
      <c r="P2548" s="116">
        <v>0</v>
      </c>
      <c r="Q2548" s="27" t="str">
        <f t="shared" si="492"/>
        <v>Registered</v>
      </c>
      <c r="R2548" s="94">
        <f t="shared" si="493"/>
        <v>1</v>
      </c>
      <c r="S2548" s="95"/>
      <c r="T2548" s="117">
        <f t="shared" si="490"/>
        <v>0</v>
      </c>
      <c r="U2548" s="117">
        <f t="shared" si="491"/>
        <v>0</v>
      </c>
    </row>
    <row r="2549" spans="1:21" x14ac:dyDescent="0.3">
      <c r="A2549" s="114">
        <v>5856</v>
      </c>
      <c r="B2549" s="114" t="s">
        <v>391</v>
      </c>
      <c r="C2549" s="114" t="s">
        <v>68</v>
      </c>
      <c r="D2549" s="114" t="s">
        <v>7073</v>
      </c>
      <c r="E2549" s="114" t="s">
        <v>7074</v>
      </c>
      <c r="F2549" s="115">
        <v>44137</v>
      </c>
      <c r="G2549" s="114" t="s">
        <v>4844</v>
      </c>
      <c r="H2549" s="116">
        <v>6420000</v>
      </c>
      <c r="I2549" s="116">
        <v>6420000</v>
      </c>
      <c r="J2549" s="116">
        <v>6420000</v>
      </c>
      <c r="K2549" s="116">
        <v>0</v>
      </c>
      <c r="L2549" s="116">
        <v>0</v>
      </c>
      <c r="M2549" s="116">
        <v>0</v>
      </c>
      <c r="N2549" s="116">
        <v>0</v>
      </c>
      <c r="O2549" s="116">
        <v>0</v>
      </c>
      <c r="P2549" s="116">
        <v>0</v>
      </c>
      <c r="Q2549" s="27" t="str">
        <f t="shared" si="492"/>
        <v>Registered</v>
      </c>
      <c r="R2549" s="94">
        <f t="shared" si="493"/>
        <v>1</v>
      </c>
      <c r="S2549" s="95"/>
      <c r="T2549" s="117">
        <f t="shared" si="490"/>
        <v>0</v>
      </c>
      <c r="U2549" s="117">
        <f t="shared" si="491"/>
        <v>0</v>
      </c>
    </row>
    <row r="2550" spans="1:21" x14ac:dyDescent="0.3">
      <c r="A2550" s="114">
        <v>5857</v>
      </c>
      <c r="B2550" s="114" t="s">
        <v>391</v>
      </c>
      <c r="C2550" s="114" t="s">
        <v>68</v>
      </c>
      <c r="D2550" s="114" t="s">
        <v>7075</v>
      </c>
      <c r="E2550" s="114" t="s">
        <v>1735</v>
      </c>
      <c r="F2550" s="115">
        <v>44180</v>
      </c>
      <c r="G2550" s="114" t="s">
        <v>1736</v>
      </c>
      <c r="H2550" s="116">
        <v>10395000</v>
      </c>
      <c r="I2550" s="116">
        <v>10395000</v>
      </c>
      <c r="J2550" s="116">
        <v>10395000</v>
      </c>
      <c r="K2550" s="116">
        <v>0</v>
      </c>
      <c r="L2550" s="116">
        <v>0</v>
      </c>
      <c r="M2550" s="116">
        <v>0</v>
      </c>
      <c r="N2550" s="116">
        <v>0</v>
      </c>
      <c r="O2550" s="116">
        <v>0</v>
      </c>
      <c r="P2550" s="116">
        <v>0</v>
      </c>
      <c r="Q2550" s="27" t="str">
        <f t="shared" si="492"/>
        <v>Registered</v>
      </c>
      <c r="R2550" s="94">
        <f t="shared" si="493"/>
        <v>1</v>
      </c>
      <c r="S2550" s="95"/>
      <c r="T2550" s="117">
        <f t="shared" si="490"/>
        <v>0</v>
      </c>
      <c r="U2550" s="117">
        <f t="shared" si="491"/>
        <v>0</v>
      </c>
    </row>
    <row r="2551" spans="1:21" x14ac:dyDescent="0.3">
      <c r="A2551" s="114">
        <v>5858</v>
      </c>
      <c r="B2551" s="114" t="s">
        <v>391</v>
      </c>
      <c r="C2551" s="114" t="s">
        <v>68</v>
      </c>
      <c r="D2551" s="114" t="s">
        <v>1734</v>
      </c>
      <c r="E2551" s="114" t="s">
        <v>1735</v>
      </c>
      <c r="F2551" s="115">
        <v>44180</v>
      </c>
      <c r="G2551" s="114" t="s">
        <v>1736</v>
      </c>
      <c r="H2551" s="116">
        <v>10395000</v>
      </c>
      <c r="I2551" s="116">
        <v>10395000</v>
      </c>
      <c r="J2551" s="116">
        <v>10395000</v>
      </c>
      <c r="K2551" s="116">
        <v>0</v>
      </c>
      <c r="L2551" s="116">
        <v>0</v>
      </c>
      <c r="M2551" s="116">
        <v>0</v>
      </c>
      <c r="N2551" s="116">
        <v>0</v>
      </c>
      <c r="O2551" s="116">
        <v>0</v>
      </c>
      <c r="P2551" s="116">
        <v>0</v>
      </c>
      <c r="Q2551" s="27" t="str">
        <f t="shared" si="492"/>
        <v>Registered</v>
      </c>
      <c r="R2551" s="94">
        <f t="shared" si="493"/>
        <v>1</v>
      </c>
      <c r="S2551" s="95"/>
      <c r="T2551" s="117">
        <f t="shared" si="490"/>
        <v>0</v>
      </c>
      <c r="U2551" s="117">
        <f t="shared" si="491"/>
        <v>0</v>
      </c>
    </row>
    <row r="2552" spans="1:21" x14ac:dyDescent="0.3">
      <c r="A2552" s="114">
        <v>5859</v>
      </c>
      <c r="B2552" s="114" t="s">
        <v>391</v>
      </c>
      <c r="C2552" s="114" t="s">
        <v>68</v>
      </c>
      <c r="D2552" s="114" t="s">
        <v>7076</v>
      </c>
      <c r="E2552" s="114" t="s">
        <v>7077</v>
      </c>
      <c r="F2552" s="115">
        <v>44221</v>
      </c>
      <c r="G2552" s="114" t="s">
        <v>7078</v>
      </c>
      <c r="H2552" s="116">
        <v>11418000</v>
      </c>
      <c r="I2552" s="116">
        <v>11418000</v>
      </c>
      <c r="J2552" s="116">
        <v>11418000</v>
      </c>
      <c r="K2552" s="116">
        <v>0</v>
      </c>
      <c r="L2552" s="116">
        <v>0</v>
      </c>
      <c r="M2552" s="116">
        <v>0</v>
      </c>
      <c r="N2552" s="116">
        <v>0</v>
      </c>
      <c r="O2552" s="116">
        <v>0</v>
      </c>
      <c r="P2552" s="116">
        <v>0</v>
      </c>
      <c r="Q2552" s="27" t="str">
        <f t="shared" si="492"/>
        <v>Registered</v>
      </c>
      <c r="R2552" s="94">
        <f t="shared" si="493"/>
        <v>1</v>
      </c>
      <c r="S2552" s="95"/>
      <c r="T2552" s="117">
        <f t="shared" si="490"/>
        <v>0</v>
      </c>
      <c r="U2552" s="117">
        <f t="shared" si="491"/>
        <v>0</v>
      </c>
    </row>
    <row r="2553" spans="1:21" x14ac:dyDescent="0.3">
      <c r="A2553" s="114">
        <v>5860</v>
      </c>
      <c r="B2553" s="114" t="s">
        <v>391</v>
      </c>
      <c r="C2553" s="114" t="s">
        <v>68</v>
      </c>
      <c r="D2553" s="114" t="s">
        <v>7079</v>
      </c>
      <c r="E2553" s="114" t="s">
        <v>7080</v>
      </c>
      <c r="F2553" s="115">
        <v>44142</v>
      </c>
      <c r="G2553" s="114" t="s">
        <v>5397</v>
      </c>
      <c r="H2553" s="116">
        <v>8058000</v>
      </c>
      <c r="I2553" s="116">
        <v>8058000</v>
      </c>
      <c r="J2553" s="116">
        <v>8058000</v>
      </c>
      <c r="K2553" s="116">
        <v>0</v>
      </c>
      <c r="L2553" s="116">
        <v>0</v>
      </c>
      <c r="M2553" s="116">
        <v>0</v>
      </c>
      <c r="N2553" s="116">
        <v>0</v>
      </c>
      <c r="O2553" s="116">
        <v>0</v>
      </c>
      <c r="P2553" s="116">
        <v>0</v>
      </c>
      <c r="Q2553" s="27" t="str">
        <f t="shared" si="492"/>
        <v>Registered</v>
      </c>
      <c r="R2553" s="94">
        <f t="shared" si="493"/>
        <v>1</v>
      </c>
      <c r="S2553" s="95"/>
      <c r="T2553" s="117">
        <f t="shared" si="490"/>
        <v>0</v>
      </c>
      <c r="U2553" s="117">
        <f t="shared" si="491"/>
        <v>0</v>
      </c>
    </row>
    <row r="2554" spans="1:21" x14ac:dyDescent="0.3">
      <c r="A2554" s="114">
        <v>5861</v>
      </c>
      <c r="B2554" s="114" t="s">
        <v>391</v>
      </c>
      <c r="C2554" s="114" t="s">
        <v>68</v>
      </c>
      <c r="D2554" s="114" t="s">
        <v>7081</v>
      </c>
      <c r="E2554" s="114" t="s">
        <v>7082</v>
      </c>
      <c r="F2554" s="115">
        <v>44142</v>
      </c>
      <c r="G2554" s="114" t="s">
        <v>2057</v>
      </c>
      <c r="H2554" s="116">
        <v>8022000</v>
      </c>
      <c r="I2554" s="116">
        <v>8022000</v>
      </c>
      <c r="J2554" s="116">
        <v>8022000</v>
      </c>
      <c r="K2554" s="116">
        <v>0</v>
      </c>
      <c r="L2554" s="116">
        <v>0</v>
      </c>
      <c r="M2554" s="116">
        <v>0</v>
      </c>
      <c r="N2554" s="116">
        <v>0</v>
      </c>
      <c r="O2554" s="116">
        <v>0</v>
      </c>
      <c r="P2554" s="116">
        <v>0</v>
      </c>
      <c r="Q2554" s="27" t="str">
        <f t="shared" si="492"/>
        <v>Registered</v>
      </c>
      <c r="R2554" s="94">
        <f t="shared" si="493"/>
        <v>1</v>
      </c>
      <c r="S2554" s="95"/>
      <c r="T2554" s="117">
        <f t="shared" si="490"/>
        <v>0</v>
      </c>
      <c r="U2554" s="117">
        <f t="shared" si="491"/>
        <v>0</v>
      </c>
    </row>
    <row r="2555" spans="1:21" x14ac:dyDescent="0.3">
      <c r="A2555" s="114">
        <v>5862</v>
      </c>
      <c r="B2555" s="114" t="s">
        <v>391</v>
      </c>
      <c r="C2555" s="114" t="s">
        <v>68</v>
      </c>
      <c r="D2555" s="114" t="s">
        <v>7083</v>
      </c>
      <c r="E2555" s="114" t="s">
        <v>7084</v>
      </c>
      <c r="F2555" s="115">
        <v>44285</v>
      </c>
      <c r="G2555" s="114" t="s">
        <v>6805</v>
      </c>
      <c r="H2555" s="116">
        <v>204141225</v>
      </c>
      <c r="I2555" s="116">
        <v>204141225</v>
      </c>
      <c r="J2555" s="116">
        <v>204141225</v>
      </c>
      <c r="K2555" s="116">
        <v>0</v>
      </c>
      <c r="L2555" s="116">
        <v>0</v>
      </c>
      <c r="M2555" s="116">
        <v>0</v>
      </c>
      <c r="N2555" s="116">
        <v>0</v>
      </c>
      <c r="O2555" s="116">
        <v>0</v>
      </c>
      <c r="P2555" s="116">
        <v>0</v>
      </c>
      <c r="Q2555" s="27" t="str">
        <f t="shared" si="492"/>
        <v>Registered</v>
      </c>
      <c r="R2555" s="94">
        <f t="shared" si="493"/>
        <v>1</v>
      </c>
      <c r="S2555" s="95"/>
      <c r="T2555" s="117">
        <f t="shared" si="490"/>
        <v>0</v>
      </c>
      <c r="U2555" s="117">
        <f t="shared" si="491"/>
        <v>0</v>
      </c>
    </row>
    <row r="2556" spans="1:21" x14ac:dyDescent="0.3">
      <c r="A2556" s="114">
        <v>5863</v>
      </c>
      <c r="B2556" s="114" t="s">
        <v>391</v>
      </c>
      <c r="C2556" s="114" t="s">
        <v>68</v>
      </c>
      <c r="D2556" s="114" t="s">
        <v>7085</v>
      </c>
      <c r="E2556" s="114" t="s">
        <v>1395</v>
      </c>
      <c r="F2556" s="115">
        <v>45535</v>
      </c>
      <c r="G2556" s="114" t="s">
        <v>1396</v>
      </c>
      <c r="H2556" s="116">
        <v>12161500</v>
      </c>
      <c r="I2556" s="116">
        <v>12161500</v>
      </c>
      <c r="J2556" s="116">
        <v>12161500</v>
      </c>
      <c r="K2556" s="116">
        <v>0</v>
      </c>
      <c r="L2556" s="116">
        <v>0</v>
      </c>
      <c r="M2556" s="116">
        <v>0</v>
      </c>
      <c r="N2556" s="116">
        <v>0</v>
      </c>
      <c r="O2556" s="116">
        <v>0</v>
      </c>
      <c r="P2556" s="116">
        <v>0</v>
      </c>
      <c r="Q2556" s="27" t="str">
        <f t="shared" si="492"/>
        <v>Registered</v>
      </c>
      <c r="R2556" s="94">
        <f t="shared" si="493"/>
        <v>1</v>
      </c>
      <c r="S2556" s="95"/>
      <c r="T2556" s="117">
        <f t="shared" si="490"/>
        <v>0</v>
      </c>
      <c r="U2556" s="117">
        <f t="shared" si="491"/>
        <v>0</v>
      </c>
    </row>
    <row r="2557" spans="1:21" s="101" customFormat="1" x14ac:dyDescent="0.3">
      <c r="A2557" s="99">
        <v>10932</v>
      </c>
      <c r="B2557" s="99" t="s">
        <v>391</v>
      </c>
      <c r="C2557" s="99" t="s">
        <v>68</v>
      </c>
      <c r="D2557" s="99" t="s">
        <v>10294</v>
      </c>
      <c r="E2557" s="99" t="s">
        <v>10295</v>
      </c>
      <c r="F2557" s="100">
        <v>45686</v>
      </c>
      <c r="G2557" s="99" t="s">
        <v>1898</v>
      </c>
      <c r="H2557" s="96">
        <v>85400000</v>
      </c>
      <c r="I2557" s="96">
        <f>H2557*R2557</f>
        <v>85400000</v>
      </c>
      <c r="J2557" s="96">
        <v>26000000</v>
      </c>
      <c r="K2557" s="96">
        <f t="shared" ref="K2557:K2558" si="494">I2557-J2557</f>
        <v>59400000</v>
      </c>
      <c r="L2557" s="97">
        <f t="shared" ref="L2557:L2558" si="495">IF(AND($S2557&gt;=0,$S2557&lt;=30),$K2557,0)</f>
        <v>0</v>
      </c>
      <c r="M2557" s="97">
        <f t="shared" ref="M2557:M2558" si="496">IF(AND($S2557&gt;=31,$S2557&lt;=60),$K2557,0)</f>
        <v>0</v>
      </c>
      <c r="N2557" s="97">
        <f t="shared" ref="N2557:N2558" si="497">IF(AND($S2557&gt;=61,$S2557&lt;=90),$K2557,0)</f>
        <v>0</v>
      </c>
      <c r="O2557" s="97">
        <f t="shared" ref="O2557:O2558" si="498">IF(AND($S2557&gt;=91,$S2557&lt;=120),$K2557,0)</f>
        <v>0</v>
      </c>
      <c r="P2557" s="98">
        <f t="shared" ref="P2557:P2558" si="499">IF($S2557&gt;120,$K2557,0)</f>
        <v>59400000</v>
      </c>
      <c r="Q2557" s="101" t="str">
        <f t="shared" si="492"/>
        <v>Unregistered</v>
      </c>
      <c r="R2557" s="102">
        <v>1</v>
      </c>
      <c r="S2557" s="95">
        <f t="shared" ref="S2557:S2560" si="500">DATE(2026,6,30)-F2557</f>
        <v>517</v>
      </c>
    </row>
    <row r="2558" spans="1:21" s="101" customFormat="1" x14ac:dyDescent="0.3">
      <c r="A2558" s="99">
        <v>10934</v>
      </c>
      <c r="B2558" s="99" t="s">
        <v>391</v>
      </c>
      <c r="C2558" s="99" t="s">
        <v>68</v>
      </c>
      <c r="D2558" s="99" t="s">
        <v>10299</v>
      </c>
      <c r="E2558" s="99" t="s">
        <v>10300</v>
      </c>
      <c r="F2558" s="100">
        <v>45149</v>
      </c>
      <c r="G2558" s="99" t="s">
        <v>1898</v>
      </c>
      <c r="H2558" s="96">
        <v>85782000</v>
      </c>
      <c r="I2558" s="96">
        <f>H2558*R2558</f>
        <v>85782000</v>
      </c>
      <c r="J2558" s="96">
        <v>36000000</v>
      </c>
      <c r="K2558" s="96">
        <f t="shared" si="494"/>
        <v>49782000</v>
      </c>
      <c r="L2558" s="97">
        <f t="shared" si="495"/>
        <v>0</v>
      </c>
      <c r="M2558" s="97">
        <f t="shared" si="496"/>
        <v>0</v>
      </c>
      <c r="N2558" s="97">
        <f t="shared" si="497"/>
        <v>0</v>
      </c>
      <c r="O2558" s="97">
        <f t="shared" si="498"/>
        <v>0</v>
      </c>
      <c r="P2558" s="98">
        <f t="shared" si="499"/>
        <v>49782000</v>
      </c>
      <c r="Q2558" s="101" t="str">
        <f t="shared" si="492"/>
        <v>Unregistered</v>
      </c>
      <c r="R2558" s="102">
        <v>1</v>
      </c>
      <c r="S2558" s="95">
        <f t="shared" si="500"/>
        <v>1054</v>
      </c>
    </row>
    <row r="2559" spans="1:21" x14ac:dyDescent="0.3">
      <c r="A2559" s="114">
        <v>11008</v>
      </c>
      <c r="B2559" s="114" t="s">
        <v>391</v>
      </c>
      <c r="C2559" s="114" t="s">
        <v>68</v>
      </c>
      <c r="D2559" s="114" t="s">
        <v>10347</v>
      </c>
      <c r="E2559" s="114" t="s">
        <v>10348</v>
      </c>
      <c r="F2559" s="115">
        <v>46195</v>
      </c>
      <c r="G2559" s="114" t="s">
        <v>10816</v>
      </c>
      <c r="H2559" s="116">
        <v>59100000</v>
      </c>
      <c r="I2559" s="116">
        <v>59100000</v>
      </c>
      <c r="J2559" s="116"/>
      <c r="K2559" s="116">
        <f>I2559-J2559</f>
        <v>59100000</v>
      </c>
      <c r="L2559" s="116">
        <v>59100000</v>
      </c>
      <c r="M2559" s="116">
        <v>0</v>
      </c>
      <c r="N2559" s="116">
        <v>0</v>
      </c>
      <c r="O2559" s="116">
        <v>0</v>
      </c>
      <c r="P2559" s="116">
        <v>0</v>
      </c>
      <c r="Q2559" s="27" t="str">
        <f t="shared" si="492"/>
        <v>Registered</v>
      </c>
      <c r="R2559" s="94">
        <f t="shared" si="493"/>
        <v>1</v>
      </c>
      <c r="S2559" s="95">
        <f t="shared" si="500"/>
        <v>8</v>
      </c>
      <c r="T2559" s="117">
        <f>L2559+M2559+N2559+O2559+P2559</f>
        <v>59100000</v>
      </c>
      <c r="U2559" s="117">
        <f>K2559-T2559</f>
        <v>0</v>
      </c>
    </row>
    <row r="2560" spans="1:21" s="101" customFormat="1" x14ac:dyDescent="0.3">
      <c r="A2560" s="99">
        <v>11009</v>
      </c>
      <c r="B2560" s="99" t="s">
        <v>391</v>
      </c>
      <c r="C2560" s="99" t="s">
        <v>68</v>
      </c>
      <c r="D2560" s="99" t="s">
        <v>1335</v>
      </c>
      <c r="E2560" s="99" t="s">
        <v>10655</v>
      </c>
      <c r="F2560" s="100">
        <v>46203</v>
      </c>
      <c r="G2560" s="99" t="s">
        <v>1898</v>
      </c>
      <c r="H2560" s="96">
        <v>10100000</v>
      </c>
      <c r="I2560" s="96">
        <v>0</v>
      </c>
      <c r="J2560" s="96"/>
      <c r="K2560" s="96">
        <f>I2560-J2560</f>
        <v>0</v>
      </c>
      <c r="L2560" s="97">
        <f>IF(AND($S2560&gt;=0,$S2560&lt;=30),$K2560,0)</f>
        <v>0</v>
      </c>
      <c r="M2560" s="97">
        <f>IF(AND($S2560&gt;=31,$S2560&lt;=60),$K2560,0)</f>
        <v>0</v>
      </c>
      <c r="N2560" s="97">
        <f>IF(AND($S2560&gt;=61,$S2560&lt;=90),$K2560,0)</f>
        <v>0</v>
      </c>
      <c r="O2560" s="97">
        <f>IF(AND($S2560&gt;=91,$S2560&lt;=120),$K2560,0)</f>
        <v>0</v>
      </c>
      <c r="P2560" s="98">
        <f>IF($S2560&gt;120,$K2560,0)</f>
        <v>0</v>
      </c>
      <c r="Q2560" s="101" t="str">
        <f t="shared" si="492"/>
        <v>Unregistered</v>
      </c>
      <c r="R2560" s="102">
        <v>1</v>
      </c>
      <c r="S2560" s="95">
        <f t="shared" si="500"/>
        <v>0</v>
      </c>
    </row>
    <row r="2561" spans="1:21" x14ac:dyDescent="0.3">
      <c r="A2561" s="114">
        <v>52</v>
      </c>
      <c r="B2561" s="114" t="s">
        <v>405</v>
      </c>
      <c r="C2561" s="114" t="s">
        <v>406</v>
      </c>
      <c r="D2561" s="114" t="s">
        <v>1454</v>
      </c>
      <c r="E2561" s="114" t="s">
        <v>1455</v>
      </c>
      <c r="F2561" s="115">
        <v>45881</v>
      </c>
      <c r="G2561" s="114" t="s">
        <v>1456</v>
      </c>
      <c r="H2561" s="116">
        <v>21270000</v>
      </c>
      <c r="I2561" s="116">
        <v>11273100</v>
      </c>
      <c r="J2561" s="116">
        <v>2339700</v>
      </c>
      <c r="K2561" s="116">
        <v>8933400</v>
      </c>
      <c r="L2561" s="116">
        <v>0</v>
      </c>
      <c r="M2561" s="116">
        <v>0</v>
      </c>
      <c r="N2561" s="116">
        <v>0</v>
      </c>
      <c r="O2561" s="116">
        <v>0</v>
      </c>
      <c r="P2561" s="116">
        <v>8933400</v>
      </c>
      <c r="Q2561" s="27" t="str">
        <f t="shared" si="492"/>
        <v>Registered</v>
      </c>
      <c r="R2561" s="94">
        <f t="shared" si="493"/>
        <v>0.53</v>
      </c>
      <c r="S2561" s="95"/>
      <c r="T2561" s="117">
        <f t="shared" ref="T2561:T2563" si="501">L2561+M2561+N2561+O2561+P2561</f>
        <v>8933400</v>
      </c>
      <c r="U2561" s="117">
        <f t="shared" ref="U2561:U2563" si="502">K2561-T2561</f>
        <v>0</v>
      </c>
    </row>
    <row r="2562" spans="1:21" x14ac:dyDescent="0.3">
      <c r="A2562" s="114">
        <v>9489</v>
      </c>
      <c r="B2562" s="114" t="s">
        <v>405</v>
      </c>
      <c r="C2562" s="114" t="s">
        <v>406</v>
      </c>
      <c r="D2562" s="114" t="s">
        <v>1408</v>
      </c>
      <c r="E2562" s="114" t="s">
        <v>1409</v>
      </c>
      <c r="F2562" s="115">
        <v>46053</v>
      </c>
      <c r="G2562" s="114" t="s">
        <v>1410</v>
      </c>
      <c r="H2562" s="116">
        <v>31350000</v>
      </c>
      <c r="I2562" s="116">
        <v>16615500</v>
      </c>
      <c r="J2562" s="116">
        <v>16615500</v>
      </c>
      <c r="K2562" s="116">
        <v>0</v>
      </c>
      <c r="L2562" s="116">
        <v>0</v>
      </c>
      <c r="M2562" s="116">
        <v>0</v>
      </c>
      <c r="N2562" s="116">
        <v>0</v>
      </c>
      <c r="O2562" s="116">
        <v>0</v>
      </c>
      <c r="P2562" s="116">
        <v>0</v>
      </c>
      <c r="Q2562" s="27" t="str">
        <f t="shared" ref="Q2562:Q2625" si="503">IF(G2562="01 Jan 1900","Unregistered","Registered")</f>
        <v>Registered</v>
      </c>
      <c r="R2562" s="94">
        <f t="shared" si="493"/>
        <v>0.53</v>
      </c>
      <c r="S2562" s="95"/>
      <c r="T2562" s="117">
        <f t="shared" si="501"/>
        <v>0</v>
      </c>
      <c r="U2562" s="117">
        <f t="shared" si="502"/>
        <v>0</v>
      </c>
    </row>
    <row r="2563" spans="1:21" x14ac:dyDescent="0.3">
      <c r="A2563" s="114">
        <v>10507</v>
      </c>
      <c r="B2563" s="114" t="s">
        <v>405</v>
      </c>
      <c r="C2563" s="114" t="s">
        <v>406</v>
      </c>
      <c r="D2563" s="114" t="s">
        <v>1414</v>
      </c>
      <c r="E2563" s="114" t="s">
        <v>1415</v>
      </c>
      <c r="F2563" s="115">
        <v>46053</v>
      </c>
      <c r="G2563" s="114" t="s">
        <v>1416</v>
      </c>
      <c r="H2563" s="116">
        <v>26575000</v>
      </c>
      <c r="I2563" s="116">
        <v>11958750</v>
      </c>
      <c r="J2563" s="116">
        <v>12224500</v>
      </c>
      <c r="K2563" s="116">
        <v>-265750</v>
      </c>
      <c r="L2563" s="116">
        <v>0</v>
      </c>
      <c r="M2563" s="116">
        <v>0</v>
      </c>
      <c r="N2563" s="116">
        <v>0</v>
      </c>
      <c r="O2563" s="116">
        <v>0</v>
      </c>
      <c r="P2563" s="116">
        <v>0</v>
      </c>
      <c r="Q2563" s="27" t="str">
        <f t="shared" si="503"/>
        <v>Registered</v>
      </c>
      <c r="R2563" s="94">
        <f t="shared" si="493"/>
        <v>0.45</v>
      </c>
      <c r="S2563" s="95"/>
      <c r="T2563" s="117">
        <f t="shared" si="501"/>
        <v>0</v>
      </c>
      <c r="U2563" s="117">
        <f t="shared" si="502"/>
        <v>-265750</v>
      </c>
    </row>
    <row r="2564" spans="1:21" s="101" customFormat="1" x14ac:dyDescent="0.3">
      <c r="A2564" s="99">
        <v>10517</v>
      </c>
      <c r="B2564" s="99" t="s">
        <v>405</v>
      </c>
      <c r="C2564" s="99" t="s">
        <v>406</v>
      </c>
      <c r="D2564" s="99" t="s">
        <v>417</v>
      </c>
      <c r="E2564" s="99" t="s">
        <v>418</v>
      </c>
      <c r="F2564" s="100">
        <v>46155</v>
      </c>
      <c r="G2564" s="99" t="s">
        <v>1898</v>
      </c>
      <c r="H2564" s="96">
        <v>26396416</v>
      </c>
      <c r="I2564" s="96">
        <f>H2564*R2564</f>
        <v>13990100.48</v>
      </c>
      <c r="J2564" s="96">
        <v>300000</v>
      </c>
      <c r="K2564" s="96">
        <f t="shared" ref="K2564:K2565" si="504">I2564-J2564</f>
        <v>13690100.48</v>
      </c>
      <c r="L2564" s="97">
        <f t="shared" ref="L2564:L2565" si="505">IF(AND($S2564&gt;=0,$S2564&lt;=30),$K2564,0)</f>
        <v>0</v>
      </c>
      <c r="M2564" s="97">
        <f t="shared" ref="M2564:M2565" si="506">IF(AND($S2564&gt;=31,$S2564&lt;=60),$K2564,0)</f>
        <v>13690100.48</v>
      </c>
      <c r="N2564" s="97">
        <f t="shared" ref="N2564:N2565" si="507">IF(AND($S2564&gt;=61,$S2564&lt;=90),$K2564,0)</f>
        <v>0</v>
      </c>
      <c r="O2564" s="97">
        <f t="shared" ref="O2564:O2565" si="508">IF(AND($S2564&gt;=91,$S2564&lt;=120),$K2564,0)</f>
        <v>0</v>
      </c>
      <c r="P2564" s="98">
        <f t="shared" ref="P2564:P2565" si="509">IF($S2564&gt;120,$K2564,0)</f>
        <v>0</v>
      </c>
      <c r="Q2564" s="101" t="str">
        <f t="shared" si="503"/>
        <v>Unregistered</v>
      </c>
      <c r="R2564" s="102">
        <v>0.53</v>
      </c>
      <c r="S2564" s="95">
        <f t="shared" ref="S2564:S2565" si="510">DATE(2026,6,30)-F2564</f>
        <v>48</v>
      </c>
    </row>
    <row r="2565" spans="1:21" s="101" customFormat="1" x14ac:dyDescent="0.3">
      <c r="A2565" s="99">
        <v>10564</v>
      </c>
      <c r="B2565" s="99" t="s">
        <v>405</v>
      </c>
      <c r="C2565" s="99" t="s">
        <v>406</v>
      </c>
      <c r="D2565" s="99" t="s">
        <v>415</v>
      </c>
      <c r="E2565" s="99" t="s">
        <v>416</v>
      </c>
      <c r="F2565" s="100">
        <v>46170</v>
      </c>
      <c r="G2565" s="99" t="s">
        <v>1898</v>
      </c>
      <c r="H2565" s="96">
        <v>27140000</v>
      </c>
      <c r="I2565" s="96">
        <f>H2565*R2565</f>
        <v>14384200</v>
      </c>
      <c r="J2565" s="96">
        <v>500000</v>
      </c>
      <c r="K2565" s="96">
        <f t="shared" si="504"/>
        <v>13884200</v>
      </c>
      <c r="L2565" s="97">
        <f t="shared" si="505"/>
        <v>0</v>
      </c>
      <c r="M2565" s="97">
        <f t="shared" si="506"/>
        <v>13884200</v>
      </c>
      <c r="N2565" s="97">
        <f t="shared" si="507"/>
        <v>0</v>
      </c>
      <c r="O2565" s="97">
        <f t="shared" si="508"/>
        <v>0</v>
      </c>
      <c r="P2565" s="98">
        <f t="shared" si="509"/>
        <v>0</v>
      </c>
      <c r="Q2565" s="101" t="str">
        <f t="shared" si="503"/>
        <v>Unregistered</v>
      </c>
      <c r="R2565" s="102">
        <v>0.53</v>
      </c>
      <c r="S2565" s="95">
        <f t="shared" si="510"/>
        <v>33</v>
      </c>
    </row>
    <row r="2566" spans="1:21" x14ac:dyDescent="0.3">
      <c r="A2566" s="114">
        <v>10709</v>
      </c>
      <c r="B2566" s="114" t="s">
        <v>405</v>
      </c>
      <c r="C2566" s="114" t="s">
        <v>406</v>
      </c>
      <c r="D2566" s="114" t="s">
        <v>413</v>
      </c>
      <c r="E2566" s="114" t="s">
        <v>414</v>
      </c>
      <c r="F2566" s="115">
        <v>46140</v>
      </c>
      <c r="G2566" s="114" t="s">
        <v>9581</v>
      </c>
      <c r="H2566" s="116">
        <v>26583000</v>
      </c>
      <c r="I2566" s="116">
        <v>0</v>
      </c>
      <c r="J2566" s="116">
        <v>2658000</v>
      </c>
      <c r="K2566" s="116">
        <v>-2658000</v>
      </c>
      <c r="L2566" s="116">
        <v>0</v>
      </c>
      <c r="M2566" s="116">
        <v>0</v>
      </c>
      <c r="N2566" s="116">
        <v>0</v>
      </c>
      <c r="O2566" s="116">
        <v>0</v>
      </c>
      <c r="P2566" s="116">
        <v>0</v>
      </c>
      <c r="Q2566" s="27" t="str">
        <f t="shared" si="503"/>
        <v>Registered</v>
      </c>
      <c r="R2566" s="94">
        <f t="shared" ref="R2566:R2629" si="511">(I2566/H2566)</f>
        <v>0</v>
      </c>
      <c r="S2566" s="95"/>
      <c r="T2566" s="117">
        <f t="shared" ref="T2566:T2567" si="512">L2566+M2566+N2566+O2566+P2566</f>
        <v>0</v>
      </c>
      <c r="U2566" s="117">
        <f t="shared" ref="U2566:U2567" si="513">K2566-T2566</f>
        <v>-2658000</v>
      </c>
    </row>
    <row r="2567" spans="1:21" x14ac:dyDescent="0.3">
      <c r="A2567" s="114">
        <v>10758</v>
      </c>
      <c r="B2567" s="114" t="s">
        <v>405</v>
      </c>
      <c r="C2567" s="114" t="s">
        <v>406</v>
      </c>
      <c r="D2567" s="114" t="s">
        <v>10166</v>
      </c>
      <c r="E2567" s="114" t="s">
        <v>10167</v>
      </c>
      <c r="F2567" s="115">
        <v>45798</v>
      </c>
      <c r="G2567" s="114" t="s">
        <v>2509</v>
      </c>
      <c r="H2567" s="116">
        <v>25500000</v>
      </c>
      <c r="I2567" s="116">
        <v>13515000</v>
      </c>
      <c r="J2567" s="116">
        <v>17400000</v>
      </c>
      <c r="K2567" s="116">
        <v>-3885000</v>
      </c>
      <c r="L2567" s="116">
        <v>0</v>
      </c>
      <c r="M2567" s="116">
        <v>0</v>
      </c>
      <c r="N2567" s="116">
        <v>0</v>
      </c>
      <c r="O2567" s="116">
        <v>0</v>
      </c>
      <c r="P2567" s="116">
        <v>0</v>
      </c>
      <c r="Q2567" s="27" t="str">
        <f t="shared" si="503"/>
        <v>Registered</v>
      </c>
      <c r="R2567" s="94">
        <f t="shared" si="511"/>
        <v>0.53</v>
      </c>
      <c r="S2567" s="95"/>
      <c r="T2567" s="117">
        <f t="shared" si="512"/>
        <v>0</v>
      </c>
      <c r="U2567" s="117">
        <f t="shared" si="513"/>
        <v>-3885000</v>
      </c>
    </row>
    <row r="2568" spans="1:21" s="101" customFormat="1" x14ac:dyDescent="0.3">
      <c r="A2568" s="99">
        <v>10831</v>
      </c>
      <c r="B2568" s="99" t="s">
        <v>405</v>
      </c>
      <c r="C2568" s="99" t="s">
        <v>406</v>
      </c>
      <c r="D2568" s="99" t="s">
        <v>10102</v>
      </c>
      <c r="E2568" s="99" t="s">
        <v>10103</v>
      </c>
      <c r="F2568" s="100">
        <v>45838</v>
      </c>
      <c r="G2568" s="99" t="s">
        <v>1898</v>
      </c>
      <c r="H2568" s="96">
        <v>31696429</v>
      </c>
      <c r="I2568" s="96">
        <f>H2568*R2568</f>
        <v>16799107.370000001</v>
      </c>
      <c r="J2568" s="96">
        <v>5400000</v>
      </c>
      <c r="K2568" s="96">
        <f>I2568-J2568</f>
        <v>11399107.370000001</v>
      </c>
      <c r="L2568" s="97">
        <f>IF(AND($S2568&gt;=0,$S2568&lt;=30),$K2568,0)</f>
        <v>0</v>
      </c>
      <c r="M2568" s="97">
        <f>IF(AND($S2568&gt;=31,$S2568&lt;=60),$K2568,0)</f>
        <v>0</v>
      </c>
      <c r="N2568" s="97">
        <f>IF(AND($S2568&gt;=61,$S2568&lt;=90),$K2568,0)</f>
        <v>0</v>
      </c>
      <c r="O2568" s="97">
        <f>IF(AND($S2568&gt;=91,$S2568&lt;=120),$K2568,0)</f>
        <v>0</v>
      </c>
      <c r="P2568" s="98">
        <f>IF($S2568&gt;120,$K2568,0)</f>
        <v>11399107.370000001</v>
      </c>
      <c r="Q2568" s="101" t="str">
        <f t="shared" si="503"/>
        <v>Unregistered</v>
      </c>
      <c r="R2568" s="102">
        <v>0.53</v>
      </c>
      <c r="S2568" s="95">
        <f>DATE(2026,6,30)-F2568</f>
        <v>365</v>
      </c>
    </row>
    <row r="2569" spans="1:21" x14ac:dyDescent="0.3">
      <c r="A2569" s="114">
        <v>10906</v>
      </c>
      <c r="B2569" s="114" t="s">
        <v>405</v>
      </c>
      <c r="C2569" s="114" t="s">
        <v>406</v>
      </c>
      <c r="D2569" s="114" t="s">
        <v>10240</v>
      </c>
      <c r="E2569" s="114" t="s">
        <v>10241</v>
      </c>
      <c r="F2569" s="115">
        <v>45777</v>
      </c>
      <c r="G2569" s="114" t="s">
        <v>1443</v>
      </c>
      <c r="H2569" s="116">
        <v>31919643</v>
      </c>
      <c r="I2569" s="116">
        <v>4314690</v>
      </c>
      <c r="J2569" s="116">
        <v>13890797</v>
      </c>
      <c r="K2569" s="116">
        <v>-9576107</v>
      </c>
      <c r="L2569" s="116">
        <v>0</v>
      </c>
      <c r="M2569" s="116">
        <v>0</v>
      </c>
      <c r="N2569" s="116">
        <v>0</v>
      </c>
      <c r="O2569" s="116">
        <v>0</v>
      </c>
      <c r="P2569" s="116">
        <v>0</v>
      </c>
      <c r="Q2569" s="27" t="str">
        <f t="shared" si="503"/>
        <v>Registered</v>
      </c>
      <c r="R2569" s="94">
        <f t="shared" si="511"/>
        <v>0.13517350429013256</v>
      </c>
      <c r="S2569" s="95"/>
      <c r="T2569" s="117">
        <f>L2569+M2569+N2569+O2569+P2569</f>
        <v>0</v>
      </c>
      <c r="U2569" s="117">
        <f>K2569-T2569</f>
        <v>-9576107</v>
      </c>
    </row>
    <row r="2570" spans="1:21" s="101" customFormat="1" x14ac:dyDescent="0.3">
      <c r="A2570" s="99">
        <v>11098</v>
      </c>
      <c r="B2570" s="99" t="s">
        <v>405</v>
      </c>
      <c r="C2570" s="99" t="s">
        <v>406</v>
      </c>
      <c r="D2570" s="99" t="s">
        <v>10430</v>
      </c>
      <c r="E2570" s="99" t="s">
        <v>10431</v>
      </c>
      <c r="F2570" s="100">
        <v>46199</v>
      </c>
      <c r="G2570" s="99" t="s">
        <v>1898</v>
      </c>
      <c r="H2570" s="96">
        <v>26100000</v>
      </c>
      <c r="I2570" s="96">
        <v>0</v>
      </c>
      <c r="J2570" s="96"/>
      <c r="K2570" s="96">
        <f t="shared" ref="K2570:K2571" si="514">I2570-J2570</f>
        <v>0</v>
      </c>
      <c r="L2570" s="97">
        <f t="shared" ref="L2570:L2571" si="515">IF(AND($S2570&gt;=0,$S2570&lt;=30),$K2570,0)</f>
        <v>0</v>
      </c>
      <c r="M2570" s="97">
        <f t="shared" ref="M2570:M2571" si="516">IF(AND($S2570&gt;=31,$S2570&lt;=60),$K2570,0)</f>
        <v>0</v>
      </c>
      <c r="N2570" s="97">
        <f t="shared" ref="N2570:N2571" si="517">IF(AND($S2570&gt;=61,$S2570&lt;=90),$K2570,0)</f>
        <v>0</v>
      </c>
      <c r="O2570" s="97">
        <f t="shared" ref="O2570:O2571" si="518">IF(AND($S2570&gt;=91,$S2570&lt;=120),$K2570,0)</f>
        <v>0</v>
      </c>
      <c r="P2570" s="98">
        <f t="shared" ref="P2570:P2571" si="519">IF($S2570&gt;120,$K2570,0)</f>
        <v>0</v>
      </c>
      <c r="Q2570" s="101" t="str">
        <f t="shared" si="503"/>
        <v>Unregistered</v>
      </c>
      <c r="R2570" s="102">
        <v>0.53</v>
      </c>
      <c r="S2570" s="95">
        <f t="shared" ref="S2570:S2571" si="520">DATE(2026,6,30)-F2570</f>
        <v>4</v>
      </c>
    </row>
    <row r="2571" spans="1:21" s="101" customFormat="1" x14ac:dyDescent="0.3">
      <c r="A2571" s="99">
        <v>11099</v>
      </c>
      <c r="B2571" s="99" t="s">
        <v>405</v>
      </c>
      <c r="C2571" s="99" t="s">
        <v>406</v>
      </c>
      <c r="D2571" s="99" t="s">
        <v>10434</v>
      </c>
      <c r="E2571" s="99" t="s">
        <v>10435</v>
      </c>
      <c r="F2571" s="100">
        <v>46195</v>
      </c>
      <c r="G2571" s="99" t="s">
        <v>1898</v>
      </c>
      <c r="H2571" s="96">
        <v>30040000</v>
      </c>
      <c r="I2571" s="96">
        <v>0</v>
      </c>
      <c r="J2571" s="96"/>
      <c r="K2571" s="96">
        <f t="shared" si="514"/>
        <v>0</v>
      </c>
      <c r="L2571" s="97">
        <f t="shared" si="515"/>
        <v>0</v>
      </c>
      <c r="M2571" s="97">
        <f t="shared" si="516"/>
        <v>0</v>
      </c>
      <c r="N2571" s="97">
        <f t="shared" si="517"/>
        <v>0</v>
      </c>
      <c r="O2571" s="97">
        <f t="shared" si="518"/>
        <v>0</v>
      </c>
      <c r="P2571" s="98">
        <f t="shared" si="519"/>
        <v>0</v>
      </c>
      <c r="Q2571" s="101" t="str">
        <f t="shared" si="503"/>
        <v>Unregistered</v>
      </c>
      <c r="R2571" s="102">
        <v>0.53</v>
      </c>
      <c r="S2571" s="95">
        <f t="shared" si="520"/>
        <v>8</v>
      </c>
    </row>
    <row r="2572" spans="1:21" x14ac:dyDescent="0.3">
      <c r="A2572" s="114">
        <v>102</v>
      </c>
      <c r="B2572" s="114" t="s">
        <v>1430</v>
      </c>
      <c r="C2572" s="114" t="s">
        <v>1431</v>
      </c>
      <c r="D2572" s="114" t="s">
        <v>1636</v>
      </c>
      <c r="E2572" s="114" t="s">
        <v>1637</v>
      </c>
      <c r="F2572" s="115">
        <v>45346</v>
      </c>
      <c r="G2572" s="114" t="s">
        <v>1638</v>
      </c>
      <c r="H2572" s="116">
        <v>7348845</v>
      </c>
      <c r="I2572" s="116">
        <v>5511635</v>
      </c>
      <c r="J2572" s="116">
        <v>830490</v>
      </c>
      <c r="K2572" s="116">
        <v>4681145</v>
      </c>
      <c r="L2572" s="116">
        <v>0</v>
      </c>
      <c r="M2572" s="116">
        <v>0</v>
      </c>
      <c r="N2572" s="116">
        <v>0</v>
      </c>
      <c r="O2572" s="116">
        <v>0</v>
      </c>
      <c r="P2572" s="116">
        <v>4681145</v>
      </c>
      <c r="Q2572" s="27" t="str">
        <f t="shared" si="503"/>
        <v>Registered</v>
      </c>
      <c r="R2572" s="94">
        <f t="shared" si="511"/>
        <v>0.75000017009475639</v>
      </c>
      <c r="S2572" s="95"/>
      <c r="T2572" s="117">
        <f t="shared" ref="T2572:T2635" si="521">L2572+M2572+N2572+O2572+P2572</f>
        <v>4681145</v>
      </c>
      <c r="U2572" s="117">
        <f t="shared" ref="U2572:U2635" si="522">K2572-T2572</f>
        <v>0</v>
      </c>
    </row>
    <row r="2573" spans="1:21" x14ac:dyDescent="0.3">
      <c r="A2573" s="114">
        <v>108</v>
      </c>
      <c r="B2573" s="114" t="s">
        <v>1430</v>
      </c>
      <c r="C2573" s="114" t="s">
        <v>1431</v>
      </c>
      <c r="D2573" s="114" t="s">
        <v>1646</v>
      </c>
      <c r="E2573" s="114" t="s">
        <v>1647</v>
      </c>
      <c r="F2573" s="115">
        <v>45346</v>
      </c>
      <c r="G2573" s="114" t="s">
        <v>1638</v>
      </c>
      <c r="H2573" s="116">
        <v>7348845</v>
      </c>
      <c r="I2573" s="116">
        <v>5879077</v>
      </c>
      <c r="J2573" s="116">
        <v>1328722</v>
      </c>
      <c r="K2573" s="116">
        <v>4550355</v>
      </c>
      <c r="L2573" s="116">
        <v>0</v>
      </c>
      <c r="M2573" s="116">
        <v>0</v>
      </c>
      <c r="N2573" s="116">
        <v>367442</v>
      </c>
      <c r="O2573" s="116">
        <v>0</v>
      </c>
      <c r="P2573" s="116">
        <v>4182913</v>
      </c>
      <c r="Q2573" s="27" t="str">
        <f t="shared" si="503"/>
        <v>Registered</v>
      </c>
      <c r="R2573" s="94">
        <f t="shared" si="511"/>
        <v>0.80000013607580511</v>
      </c>
      <c r="S2573" s="95"/>
      <c r="T2573" s="117">
        <f t="shared" si="521"/>
        <v>4550355</v>
      </c>
      <c r="U2573" s="117">
        <f t="shared" si="522"/>
        <v>0</v>
      </c>
    </row>
    <row r="2574" spans="1:21" x14ac:dyDescent="0.3">
      <c r="A2574" s="114">
        <v>117</v>
      </c>
      <c r="B2574" s="114" t="s">
        <v>1430</v>
      </c>
      <c r="C2574" s="114" t="s">
        <v>1431</v>
      </c>
      <c r="D2574" s="114" t="s">
        <v>1697</v>
      </c>
      <c r="E2574" s="114" t="s">
        <v>1698</v>
      </c>
      <c r="F2574" s="115">
        <v>45135</v>
      </c>
      <c r="G2574" s="114" t="s">
        <v>1699</v>
      </c>
      <c r="H2574" s="116">
        <v>7348845</v>
      </c>
      <c r="I2574" s="116">
        <v>5511635</v>
      </c>
      <c r="J2574" s="116">
        <v>1367192</v>
      </c>
      <c r="K2574" s="116">
        <v>4144443</v>
      </c>
      <c r="L2574" s="116">
        <v>0</v>
      </c>
      <c r="M2574" s="116">
        <v>0</v>
      </c>
      <c r="N2574" s="116">
        <v>0</v>
      </c>
      <c r="O2574" s="116">
        <v>0</v>
      </c>
      <c r="P2574" s="116">
        <v>4144443</v>
      </c>
      <c r="Q2574" s="27" t="str">
        <f t="shared" si="503"/>
        <v>Registered</v>
      </c>
      <c r="R2574" s="94">
        <f t="shared" si="511"/>
        <v>0.75000017009475639</v>
      </c>
      <c r="S2574" s="95"/>
      <c r="T2574" s="117">
        <f t="shared" si="521"/>
        <v>4144443</v>
      </c>
      <c r="U2574" s="117">
        <f t="shared" si="522"/>
        <v>0</v>
      </c>
    </row>
    <row r="2575" spans="1:21" x14ac:dyDescent="0.3">
      <c r="A2575" s="114">
        <v>207</v>
      </c>
      <c r="B2575" s="114" t="s">
        <v>1430</v>
      </c>
      <c r="C2575" s="114" t="s">
        <v>1431</v>
      </c>
      <c r="D2575" s="114" t="s">
        <v>1967</v>
      </c>
      <c r="E2575" s="114" t="s">
        <v>1968</v>
      </c>
      <c r="F2575" s="115">
        <v>45504</v>
      </c>
      <c r="G2575" s="114" t="s">
        <v>1396</v>
      </c>
      <c r="H2575" s="116">
        <v>12812500</v>
      </c>
      <c r="I2575" s="116">
        <v>9609375</v>
      </c>
      <c r="J2575" s="116">
        <v>7062499</v>
      </c>
      <c r="K2575" s="116">
        <v>2546876</v>
      </c>
      <c r="L2575" s="116">
        <v>0</v>
      </c>
      <c r="M2575" s="116">
        <v>0</v>
      </c>
      <c r="N2575" s="116">
        <v>0</v>
      </c>
      <c r="O2575" s="116">
        <v>0</v>
      </c>
      <c r="P2575" s="116">
        <v>2546876</v>
      </c>
      <c r="Q2575" s="27" t="str">
        <f t="shared" si="503"/>
        <v>Registered</v>
      </c>
      <c r="R2575" s="94">
        <f t="shared" si="511"/>
        <v>0.75</v>
      </c>
      <c r="S2575" s="95"/>
      <c r="T2575" s="117">
        <f t="shared" si="521"/>
        <v>2546876</v>
      </c>
      <c r="U2575" s="117">
        <f t="shared" si="522"/>
        <v>0</v>
      </c>
    </row>
    <row r="2576" spans="1:21" x14ac:dyDescent="0.3">
      <c r="A2576" s="114">
        <v>247</v>
      </c>
      <c r="B2576" s="114" t="s">
        <v>1430</v>
      </c>
      <c r="C2576" s="114" t="s">
        <v>1431</v>
      </c>
      <c r="D2576" s="114" t="s">
        <v>1432</v>
      </c>
      <c r="E2576" s="114" t="s">
        <v>1433</v>
      </c>
      <c r="F2576" s="115">
        <v>46098</v>
      </c>
      <c r="G2576" s="114" t="s">
        <v>1434</v>
      </c>
      <c r="H2576" s="116">
        <v>14322630</v>
      </c>
      <c r="I2576" s="116">
        <v>10741974</v>
      </c>
      <c r="J2576" s="116">
        <v>8632263</v>
      </c>
      <c r="K2576" s="116">
        <v>2109711</v>
      </c>
      <c r="L2576" s="116">
        <v>0</v>
      </c>
      <c r="M2576" s="116">
        <v>716132</v>
      </c>
      <c r="N2576" s="116">
        <v>1393579</v>
      </c>
      <c r="O2576" s="116">
        <v>0</v>
      </c>
      <c r="P2576" s="116">
        <v>0</v>
      </c>
      <c r="Q2576" s="27" t="str">
        <f t="shared" si="503"/>
        <v>Registered</v>
      </c>
      <c r="R2576" s="94">
        <f t="shared" si="511"/>
        <v>0.75000010472936884</v>
      </c>
      <c r="S2576" s="95"/>
      <c r="T2576" s="117">
        <f t="shared" si="521"/>
        <v>2109711</v>
      </c>
      <c r="U2576" s="117">
        <f t="shared" si="522"/>
        <v>0</v>
      </c>
    </row>
    <row r="2577" spans="1:21" x14ac:dyDescent="0.3">
      <c r="A2577" s="114">
        <v>428</v>
      </c>
      <c r="B2577" s="114" t="s">
        <v>1430</v>
      </c>
      <c r="C2577" s="114" t="s">
        <v>1431</v>
      </c>
      <c r="D2577" s="114" t="s">
        <v>2519</v>
      </c>
      <c r="E2577" s="114" t="s">
        <v>2520</v>
      </c>
      <c r="F2577" s="115">
        <v>45237</v>
      </c>
      <c r="G2577" s="114" t="s">
        <v>2078</v>
      </c>
      <c r="H2577" s="116">
        <v>7348845</v>
      </c>
      <c r="I2577" s="116">
        <v>5879077</v>
      </c>
      <c r="J2577" s="116">
        <v>4927440</v>
      </c>
      <c r="K2577" s="116">
        <v>951637</v>
      </c>
      <c r="L2577" s="116">
        <v>0</v>
      </c>
      <c r="M2577" s="116">
        <v>0</v>
      </c>
      <c r="N2577" s="116">
        <v>0</v>
      </c>
      <c r="O2577" s="116">
        <v>0</v>
      </c>
      <c r="P2577" s="116">
        <v>951637</v>
      </c>
      <c r="Q2577" s="27" t="str">
        <f t="shared" si="503"/>
        <v>Registered</v>
      </c>
      <c r="R2577" s="94">
        <f t="shared" si="511"/>
        <v>0.80000013607580511</v>
      </c>
      <c r="S2577" s="95"/>
      <c r="T2577" s="117">
        <f t="shared" si="521"/>
        <v>951637</v>
      </c>
      <c r="U2577" s="117">
        <f t="shared" si="522"/>
        <v>0</v>
      </c>
    </row>
    <row r="2578" spans="1:21" x14ac:dyDescent="0.3">
      <c r="A2578" s="114">
        <v>429</v>
      </c>
      <c r="B2578" s="114" t="s">
        <v>1430</v>
      </c>
      <c r="C2578" s="114" t="s">
        <v>1431</v>
      </c>
      <c r="D2578" s="114" t="s">
        <v>2521</v>
      </c>
      <c r="E2578" s="114" t="s">
        <v>2522</v>
      </c>
      <c r="F2578" s="115">
        <v>45194</v>
      </c>
      <c r="G2578" s="114" t="s">
        <v>2523</v>
      </c>
      <c r="H2578" s="116">
        <v>7348845</v>
      </c>
      <c r="I2578" s="116">
        <v>5879077</v>
      </c>
      <c r="J2578" s="116">
        <v>4927440</v>
      </c>
      <c r="K2578" s="116">
        <v>951637</v>
      </c>
      <c r="L2578" s="116">
        <v>0</v>
      </c>
      <c r="M2578" s="116">
        <v>0</v>
      </c>
      <c r="N2578" s="116">
        <v>367442</v>
      </c>
      <c r="O2578" s="116">
        <v>0</v>
      </c>
      <c r="P2578" s="116">
        <v>584195</v>
      </c>
      <c r="Q2578" s="27" t="str">
        <f t="shared" si="503"/>
        <v>Registered</v>
      </c>
      <c r="R2578" s="94">
        <f t="shared" si="511"/>
        <v>0.80000013607580511</v>
      </c>
      <c r="S2578" s="95"/>
      <c r="T2578" s="117">
        <f t="shared" si="521"/>
        <v>951637</v>
      </c>
      <c r="U2578" s="117">
        <f t="shared" si="522"/>
        <v>0</v>
      </c>
    </row>
    <row r="2579" spans="1:21" x14ac:dyDescent="0.3">
      <c r="A2579" s="114">
        <v>450</v>
      </c>
      <c r="B2579" s="114" t="s">
        <v>1430</v>
      </c>
      <c r="C2579" s="114" t="s">
        <v>1431</v>
      </c>
      <c r="D2579" s="114" t="s">
        <v>2591</v>
      </c>
      <c r="E2579" s="114" t="s">
        <v>2592</v>
      </c>
      <c r="F2579" s="115">
        <v>45194</v>
      </c>
      <c r="G2579" s="114" t="s">
        <v>2265</v>
      </c>
      <c r="H2579" s="116">
        <v>7348845</v>
      </c>
      <c r="I2579" s="116">
        <v>5879077</v>
      </c>
      <c r="J2579" s="116">
        <v>5006162</v>
      </c>
      <c r="K2579" s="116">
        <v>872915</v>
      </c>
      <c r="L2579" s="116">
        <v>0</v>
      </c>
      <c r="M2579" s="116">
        <v>0</v>
      </c>
      <c r="N2579" s="116">
        <v>0</v>
      </c>
      <c r="O2579" s="116">
        <v>0</v>
      </c>
      <c r="P2579" s="116">
        <v>872915</v>
      </c>
      <c r="Q2579" s="27" t="str">
        <f t="shared" si="503"/>
        <v>Registered</v>
      </c>
      <c r="R2579" s="94">
        <f t="shared" si="511"/>
        <v>0.80000013607580511</v>
      </c>
      <c r="S2579" s="95"/>
      <c r="T2579" s="117">
        <f t="shared" si="521"/>
        <v>872915</v>
      </c>
      <c r="U2579" s="117">
        <f t="shared" si="522"/>
        <v>0</v>
      </c>
    </row>
    <row r="2580" spans="1:21" x14ac:dyDescent="0.3">
      <c r="A2580" s="114">
        <v>451</v>
      </c>
      <c r="B2580" s="114" t="s">
        <v>1430</v>
      </c>
      <c r="C2580" s="114" t="s">
        <v>1431</v>
      </c>
      <c r="D2580" s="114" t="s">
        <v>2593</v>
      </c>
      <c r="E2580" s="114" t="s">
        <v>2594</v>
      </c>
      <c r="F2580" s="115">
        <v>45194</v>
      </c>
      <c r="G2580" s="114" t="s">
        <v>2595</v>
      </c>
      <c r="H2580" s="116">
        <v>7348845</v>
      </c>
      <c r="I2580" s="116">
        <v>5879077</v>
      </c>
      <c r="J2580" s="116">
        <v>5006162</v>
      </c>
      <c r="K2580" s="116">
        <v>872915</v>
      </c>
      <c r="L2580" s="116">
        <v>0</v>
      </c>
      <c r="M2580" s="116">
        <v>0</v>
      </c>
      <c r="N2580" s="116">
        <v>0</v>
      </c>
      <c r="O2580" s="116">
        <v>0</v>
      </c>
      <c r="P2580" s="116">
        <v>872915</v>
      </c>
      <c r="Q2580" s="27" t="str">
        <f t="shared" si="503"/>
        <v>Registered</v>
      </c>
      <c r="R2580" s="94">
        <f t="shared" si="511"/>
        <v>0.80000013607580511</v>
      </c>
      <c r="S2580" s="95"/>
      <c r="T2580" s="117">
        <f t="shared" si="521"/>
        <v>872915</v>
      </c>
      <c r="U2580" s="117">
        <f t="shared" si="522"/>
        <v>0</v>
      </c>
    </row>
    <row r="2581" spans="1:21" x14ac:dyDescent="0.3">
      <c r="A2581" s="114">
        <v>452</v>
      </c>
      <c r="B2581" s="114" t="s">
        <v>1430</v>
      </c>
      <c r="C2581" s="114" t="s">
        <v>1431</v>
      </c>
      <c r="D2581" s="114" t="s">
        <v>2596</v>
      </c>
      <c r="E2581" s="114" t="s">
        <v>2597</v>
      </c>
      <c r="F2581" s="115">
        <v>45194</v>
      </c>
      <c r="G2581" s="114" t="s">
        <v>2598</v>
      </c>
      <c r="H2581" s="116">
        <v>7348845</v>
      </c>
      <c r="I2581" s="116">
        <v>5879077</v>
      </c>
      <c r="J2581" s="116">
        <v>5006162</v>
      </c>
      <c r="K2581" s="116">
        <v>872915</v>
      </c>
      <c r="L2581" s="116">
        <v>0</v>
      </c>
      <c r="M2581" s="116">
        <v>0</v>
      </c>
      <c r="N2581" s="116">
        <v>0</v>
      </c>
      <c r="O2581" s="116">
        <v>0</v>
      </c>
      <c r="P2581" s="116">
        <v>872915</v>
      </c>
      <c r="Q2581" s="27" t="str">
        <f t="shared" si="503"/>
        <v>Registered</v>
      </c>
      <c r="R2581" s="94">
        <f t="shared" si="511"/>
        <v>0.80000013607580511</v>
      </c>
      <c r="S2581" s="95"/>
      <c r="T2581" s="117">
        <f t="shared" si="521"/>
        <v>872915</v>
      </c>
      <c r="U2581" s="117">
        <f t="shared" si="522"/>
        <v>0</v>
      </c>
    </row>
    <row r="2582" spans="1:21" x14ac:dyDescent="0.3">
      <c r="A2582" s="114">
        <v>478</v>
      </c>
      <c r="B2582" s="114" t="s">
        <v>1430</v>
      </c>
      <c r="C2582" s="114" t="s">
        <v>1431</v>
      </c>
      <c r="D2582" s="114" t="s">
        <v>2682</v>
      </c>
      <c r="E2582" s="114" t="s">
        <v>2683</v>
      </c>
      <c r="F2582" s="115">
        <v>45194</v>
      </c>
      <c r="G2582" s="114" t="s">
        <v>2684</v>
      </c>
      <c r="H2582" s="116">
        <v>7348845</v>
      </c>
      <c r="I2582" s="116">
        <v>5511635</v>
      </c>
      <c r="J2582" s="116">
        <v>4703262</v>
      </c>
      <c r="K2582" s="116">
        <v>808373</v>
      </c>
      <c r="L2582" s="116">
        <v>0</v>
      </c>
      <c r="M2582" s="116">
        <v>0</v>
      </c>
      <c r="N2582" s="116">
        <v>0</v>
      </c>
      <c r="O2582" s="116">
        <v>0</v>
      </c>
      <c r="P2582" s="116">
        <v>808373</v>
      </c>
      <c r="Q2582" s="27" t="str">
        <f t="shared" si="503"/>
        <v>Registered</v>
      </c>
      <c r="R2582" s="94">
        <f t="shared" si="511"/>
        <v>0.75000017009475639</v>
      </c>
      <c r="S2582" s="95"/>
      <c r="T2582" s="117">
        <f t="shared" si="521"/>
        <v>808373</v>
      </c>
      <c r="U2582" s="117">
        <f t="shared" si="522"/>
        <v>0</v>
      </c>
    </row>
    <row r="2583" spans="1:21" x14ac:dyDescent="0.3">
      <c r="A2583" s="114">
        <v>495</v>
      </c>
      <c r="B2583" s="114" t="s">
        <v>1430</v>
      </c>
      <c r="C2583" s="114" t="s">
        <v>1431</v>
      </c>
      <c r="D2583" s="114" t="s">
        <v>2803</v>
      </c>
      <c r="E2583" s="114" t="s">
        <v>2804</v>
      </c>
      <c r="F2583" s="115">
        <v>45194</v>
      </c>
      <c r="G2583" s="114" t="s">
        <v>2805</v>
      </c>
      <c r="H2583" s="116">
        <v>7348845</v>
      </c>
      <c r="I2583" s="116">
        <v>5879077</v>
      </c>
      <c r="J2583" s="116">
        <v>5144193</v>
      </c>
      <c r="K2583" s="116">
        <v>734884</v>
      </c>
      <c r="L2583" s="116">
        <v>0</v>
      </c>
      <c r="M2583" s="116">
        <v>0</v>
      </c>
      <c r="N2583" s="116">
        <v>0</v>
      </c>
      <c r="O2583" s="116">
        <v>0</v>
      </c>
      <c r="P2583" s="116">
        <v>734884</v>
      </c>
      <c r="Q2583" s="27" t="str">
        <f t="shared" si="503"/>
        <v>Registered</v>
      </c>
      <c r="R2583" s="94">
        <f t="shared" si="511"/>
        <v>0.80000013607580511</v>
      </c>
      <c r="S2583" s="95"/>
      <c r="T2583" s="117">
        <f t="shared" si="521"/>
        <v>734884</v>
      </c>
      <c r="U2583" s="117">
        <f t="shared" si="522"/>
        <v>0</v>
      </c>
    </row>
    <row r="2584" spans="1:21" x14ac:dyDescent="0.3">
      <c r="A2584" s="114">
        <v>501</v>
      </c>
      <c r="B2584" s="114" t="s">
        <v>1430</v>
      </c>
      <c r="C2584" s="114" t="s">
        <v>1431</v>
      </c>
      <c r="D2584" s="114" t="s">
        <v>2826</v>
      </c>
      <c r="E2584" s="114" t="s">
        <v>2683</v>
      </c>
      <c r="F2584" s="115">
        <v>45196</v>
      </c>
      <c r="G2584" s="114" t="s">
        <v>2684</v>
      </c>
      <c r="H2584" s="116">
        <v>7348845</v>
      </c>
      <c r="I2584" s="116">
        <v>5144193</v>
      </c>
      <c r="J2584" s="116">
        <v>4434738</v>
      </c>
      <c r="K2584" s="116">
        <v>709455</v>
      </c>
      <c r="L2584" s="116">
        <v>0</v>
      </c>
      <c r="M2584" s="116">
        <v>0</v>
      </c>
      <c r="N2584" s="116">
        <v>0</v>
      </c>
      <c r="O2584" s="116">
        <v>0</v>
      </c>
      <c r="P2584" s="116">
        <v>709455</v>
      </c>
      <c r="Q2584" s="27" t="str">
        <f t="shared" si="503"/>
        <v>Registered</v>
      </c>
      <c r="R2584" s="94">
        <f t="shared" si="511"/>
        <v>0.70000020411370767</v>
      </c>
      <c r="S2584" s="95"/>
      <c r="T2584" s="117">
        <f t="shared" si="521"/>
        <v>709455</v>
      </c>
      <c r="U2584" s="117">
        <f t="shared" si="522"/>
        <v>0</v>
      </c>
    </row>
    <row r="2585" spans="1:21" x14ac:dyDescent="0.3">
      <c r="A2585" s="114">
        <v>812</v>
      </c>
      <c r="B2585" s="114" t="s">
        <v>1430</v>
      </c>
      <c r="C2585" s="114" t="s">
        <v>1431</v>
      </c>
      <c r="D2585" s="114" t="s">
        <v>4063</v>
      </c>
      <c r="E2585" s="114" t="s">
        <v>4064</v>
      </c>
      <c r="F2585" s="115">
        <v>45313</v>
      </c>
      <c r="G2585" s="114" t="s">
        <v>4065</v>
      </c>
      <c r="H2585" s="116">
        <v>8224490</v>
      </c>
      <c r="I2585" s="116">
        <v>6579596</v>
      </c>
      <c r="J2585" s="116">
        <v>6327131</v>
      </c>
      <c r="K2585" s="116">
        <v>252465</v>
      </c>
      <c r="L2585" s="116">
        <v>0</v>
      </c>
      <c r="M2585" s="116">
        <v>0</v>
      </c>
      <c r="N2585" s="116">
        <v>0</v>
      </c>
      <c r="O2585" s="116">
        <v>0</v>
      </c>
      <c r="P2585" s="116">
        <v>252465</v>
      </c>
      <c r="Q2585" s="27" t="str">
        <f t="shared" si="503"/>
        <v>Registered</v>
      </c>
      <c r="R2585" s="94">
        <f t="shared" si="511"/>
        <v>0.80000048635234522</v>
      </c>
      <c r="S2585" s="95"/>
      <c r="T2585" s="117">
        <f t="shared" si="521"/>
        <v>252465</v>
      </c>
      <c r="U2585" s="117">
        <f t="shared" si="522"/>
        <v>0</v>
      </c>
    </row>
    <row r="2586" spans="1:21" x14ac:dyDescent="0.3">
      <c r="A2586" s="114">
        <v>1084</v>
      </c>
      <c r="B2586" s="114" t="s">
        <v>1430</v>
      </c>
      <c r="C2586" s="114" t="s">
        <v>1431</v>
      </c>
      <c r="D2586" s="114" t="s">
        <v>4797</v>
      </c>
      <c r="E2586" s="114" t="s">
        <v>4798</v>
      </c>
      <c r="F2586" s="115">
        <v>45520</v>
      </c>
      <c r="G2586" s="114" t="s">
        <v>4799</v>
      </c>
      <c r="H2586" s="116">
        <v>8804464</v>
      </c>
      <c r="I2586" s="116">
        <v>6714515</v>
      </c>
      <c r="J2586" s="116">
        <v>6691393</v>
      </c>
      <c r="K2586" s="116">
        <v>23122</v>
      </c>
      <c r="L2586" s="116">
        <v>0</v>
      </c>
      <c r="M2586" s="116">
        <v>0</v>
      </c>
      <c r="N2586" s="116">
        <v>0</v>
      </c>
      <c r="O2586" s="116">
        <v>0</v>
      </c>
      <c r="P2586" s="116">
        <v>23122</v>
      </c>
      <c r="Q2586" s="27" t="str">
        <f t="shared" si="503"/>
        <v>Registered</v>
      </c>
      <c r="R2586" s="94">
        <f t="shared" si="511"/>
        <v>0.76262620870503872</v>
      </c>
      <c r="S2586" s="95"/>
      <c r="T2586" s="117">
        <f t="shared" si="521"/>
        <v>23122</v>
      </c>
      <c r="U2586" s="117">
        <f t="shared" si="522"/>
        <v>0</v>
      </c>
    </row>
    <row r="2587" spans="1:21" x14ac:dyDescent="0.3">
      <c r="A2587" s="114">
        <v>1121</v>
      </c>
      <c r="B2587" s="114" t="s">
        <v>1430</v>
      </c>
      <c r="C2587" s="114" t="s">
        <v>1431</v>
      </c>
      <c r="D2587" s="114" t="s">
        <v>4838</v>
      </c>
      <c r="E2587" s="114" t="s">
        <v>4839</v>
      </c>
      <c r="F2587" s="115">
        <v>45135</v>
      </c>
      <c r="G2587" s="114" t="s">
        <v>1768</v>
      </c>
      <c r="H2587" s="116">
        <v>7348845</v>
      </c>
      <c r="I2587" s="116">
        <v>5879077</v>
      </c>
      <c r="J2587" s="116">
        <v>5878722</v>
      </c>
      <c r="K2587" s="116">
        <v>355</v>
      </c>
      <c r="L2587" s="116">
        <v>0</v>
      </c>
      <c r="M2587" s="116">
        <v>0</v>
      </c>
      <c r="N2587" s="116">
        <v>0</v>
      </c>
      <c r="O2587" s="116">
        <v>0</v>
      </c>
      <c r="P2587" s="116">
        <v>355</v>
      </c>
      <c r="Q2587" s="27" t="str">
        <f t="shared" si="503"/>
        <v>Registered</v>
      </c>
      <c r="R2587" s="94">
        <f t="shared" si="511"/>
        <v>0.80000013607580511</v>
      </c>
      <c r="S2587" s="95"/>
      <c r="T2587" s="117">
        <f t="shared" si="521"/>
        <v>355</v>
      </c>
      <c r="U2587" s="117">
        <f t="shared" si="522"/>
        <v>0</v>
      </c>
    </row>
    <row r="2588" spans="1:21" x14ac:dyDescent="0.3">
      <c r="A2588" s="114">
        <v>1129</v>
      </c>
      <c r="B2588" s="114" t="s">
        <v>1430</v>
      </c>
      <c r="C2588" s="114" t="s">
        <v>1431</v>
      </c>
      <c r="D2588" s="114" t="s">
        <v>4354</v>
      </c>
      <c r="E2588" s="114" t="s">
        <v>4355</v>
      </c>
      <c r="F2588" s="115">
        <v>45968</v>
      </c>
      <c r="G2588" s="114" t="s">
        <v>1810</v>
      </c>
      <c r="H2588" s="116">
        <v>9384000</v>
      </c>
      <c r="I2588" s="116">
        <v>7507200</v>
      </c>
      <c r="J2588" s="116">
        <v>7507120</v>
      </c>
      <c r="K2588" s="116">
        <v>80</v>
      </c>
      <c r="L2588" s="116">
        <v>0</v>
      </c>
      <c r="M2588" s="116">
        <v>0</v>
      </c>
      <c r="N2588" s="116">
        <v>0</v>
      </c>
      <c r="O2588" s="116">
        <v>0</v>
      </c>
      <c r="P2588" s="116">
        <v>80</v>
      </c>
      <c r="Q2588" s="27" t="str">
        <f t="shared" si="503"/>
        <v>Registered</v>
      </c>
      <c r="R2588" s="94">
        <f t="shared" si="511"/>
        <v>0.8</v>
      </c>
      <c r="S2588" s="95"/>
      <c r="T2588" s="117">
        <f t="shared" si="521"/>
        <v>80</v>
      </c>
      <c r="U2588" s="117">
        <f t="shared" si="522"/>
        <v>0</v>
      </c>
    </row>
    <row r="2589" spans="1:21" x14ac:dyDescent="0.3">
      <c r="A2589" s="114">
        <v>1175</v>
      </c>
      <c r="B2589" s="114" t="s">
        <v>1430</v>
      </c>
      <c r="C2589" s="114" t="s">
        <v>1431</v>
      </c>
      <c r="D2589" s="114" t="s">
        <v>4899</v>
      </c>
      <c r="E2589" s="114" t="s">
        <v>4900</v>
      </c>
      <c r="F2589" s="115">
        <v>45316</v>
      </c>
      <c r="G2589" s="114" t="s">
        <v>4901</v>
      </c>
      <c r="H2589" s="116">
        <v>8603955</v>
      </c>
      <c r="I2589" s="116">
        <v>6022769</v>
      </c>
      <c r="J2589" s="116">
        <v>6022768.5</v>
      </c>
      <c r="K2589" s="116">
        <v>0.5</v>
      </c>
      <c r="L2589" s="116">
        <v>0</v>
      </c>
      <c r="M2589" s="116">
        <v>0</v>
      </c>
      <c r="N2589" s="116">
        <v>0</v>
      </c>
      <c r="O2589" s="116">
        <v>0</v>
      </c>
      <c r="P2589" s="116">
        <v>0.5</v>
      </c>
      <c r="Q2589" s="27" t="str">
        <f t="shared" si="503"/>
        <v>Registered</v>
      </c>
      <c r="R2589" s="94">
        <f t="shared" si="511"/>
        <v>0.70000005811280974</v>
      </c>
      <c r="S2589" s="95"/>
      <c r="T2589" s="117">
        <f t="shared" si="521"/>
        <v>0.5</v>
      </c>
      <c r="U2589" s="117">
        <f t="shared" si="522"/>
        <v>0</v>
      </c>
    </row>
    <row r="2590" spans="1:21" x14ac:dyDescent="0.3">
      <c r="A2590" s="114">
        <v>1176</v>
      </c>
      <c r="B2590" s="114" t="s">
        <v>1430</v>
      </c>
      <c r="C2590" s="114" t="s">
        <v>1431</v>
      </c>
      <c r="D2590" s="114" t="s">
        <v>4902</v>
      </c>
      <c r="E2590" s="114" t="s">
        <v>4903</v>
      </c>
      <c r="F2590" s="115">
        <v>45585</v>
      </c>
      <c r="G2590" s="114" t="s">
        <v>2330</v>
      </c>
      <c r="H2590" s="116">
        <v>9178725</v>
      </c>
      <c r="I2590" s="116">
        <v>7342983</v>
      </c>
      <c r="J2590" s="116">
        <v>7342982.5</v>
      </c>
      <c r="K2590" s="116">
        <v>0.5</v>
      </c>
      <c r="L2590" s="116">
        <v>0</v>
      </c>
      <c r="M2590" s="116">
        <v>0</v>
      </c>
      <c r="N2590" s="116">
        <v>0</v>
      </c>
      <c r="O2590" s="116">
        <v>0</v>
      </c>
      <c r="P2590" s="116">
        <v>0.5</v>
      </c>
      <c r="Q2590" s="27" t="str">
        <f t="shared" si="503"/>
        <v>Registered</v>
      </c>
      <c r="R2590" s="94">
        <f t="shared" si="511"/>
        <v>0.80000032684278044</v>
      </c>
      <c r="S2590" s="95"/>
      <c r="T2590" s="117">
        <f t="shared" si="521"/>
        <v>0.5</v>
      </c>
      <c r="U2590" s="117">
        <f t="shared" si="522"/>
        <v>0</v>
      </c>
    </row>
    <row r="2591" spans="1:21" x14ac:dyDescent="0.3">
      <c r="A2591" s="114">
        <v>1186</v>
      </c>
      <c r="B2591" s="114" t="s">
        <v>1430</v>
      </c>
      <c r="C2591" s="114" t="s">
        <v>1431</v>
      </c>
      <c r="D2591" s="114" t="s">
        <v>4915</v>
      </c>
      <c r="E2591" s="114" t="s">
        <v>4916</v>
      </c>
      <c r="F2591" s="115">
        <v>46081</v>
      </c>
      <c r="G2591" s="114" t="s">
        <v>1583</v>
      </c>
      <c r="H2591" s="116">
        <v>13970536</v>
      </c>
      <c r="I2591" s="116">
        <v>11176428</v>
      </c>
      <c r="J2591" s="116">
        <v>11176427.6</v>
      </c>
      <c r="K2591" s="116">
        <v>0.4</v>
      </c>
      <c r="L2591" s="116">
        <v>0</v>
      </c>
      <c r="M2591" s="116">
        <v>0</v>
      </c>
      <c r="N2591" s="116">
        <v>0</v>
      </c>
      <c r="O2591" s="116">
        <v>0.4</v>
      </c>
      <c r="P2591" s="116">
        <v>0</v>
      </c>
      <c r="Q2591" s="27" t="str">
        <f t="shared" si="503"/>
        <v>Registered</v>
      </c>
      <c r="R2591" s="94">
        <f t="shared" si="511"/>
        <v>0.799999942736628</v>
      </c>
      <c r="S2591" s="95"/>
      <c r="T2591" s="117">
        <f t="shared" si="521"/>
        <v>0.4</v>
      </c>
      <c r="U2591" s="117">
        <f t="shared" si="522"/>
        <v>0</v>
      </c>
    </row>
    <row r="2592" spans="1:21" x14ac:dyDescent="0.3">
      <c r="A2592" s="114">
        <v>1211</v>
      </c>
      <c r="B2592" s="114" t="s">
        <v>1430</v>
      </c>
      <c r="C2592" s="114" t="s">
        <v>1431</v>
      </c>
      <c r="D2592" s="114" t="s">
        <v>2951</v>
      </c>
      <c r="E2592" s="114" t="s">
        <v>2952</v>
      </c>
      <c r="F2592" s="115">
        <v>45313</v>
      </c>
      <c r="G2592" s="114" t="s">
        <v>2953</v>
      </c>
      <c r="H2592" s="116">
        <v>12055800</v>
      </c>
      <c r="I2592" s="116">
        <v>8439060</v>
      </c>
      <c r="J2592" s="116">
        <v>8439059.8599999994</v>
      </c>
      <c r="K2592" s="116">
        <v>0.14000000000000001</v>
      </c>
      <c r="L2592" s="116">
        <v>0</v>
      </c>
      <c r="M2592" s="116">
        <v>0</v>
      </c>
      <c r="N2592" s="116">
        <v>0.14000000000000001</v>
      </c>
      <c r="O2592" s="116">
        <v>0</v>
      </c>
      <c r="P2592" s="116">
        <v>0</v>
      </c>
      <c r="Q2592" s="27" t="str">
        <f t="shared" si="503"/>
        <v>Registered</v>
      </c>
      <c r="R2592" s="94">
        <f t="shared" si="511"/>
        <v>0.7</v>
      </c>
      <c r="S2592" s="95"/>
      <c r="T2592" s="117">
        <f t="shared" si="521"/>
        <v>0.14000000000000001</v>
      </c>
      <c r="U2592" s="117">
        <f t="shared" si="522"/>
        <v>0</v>
      </c>
    </row>
    <row r="2593" spans="1:21" x14ac:dyDescent="0.3">
      <c r="A2593" s="114">
        <v>4937</v>
      </c>
      <c r="B2593" s="114" t="s">
        <v>1430</v>
      </c>
      <c r="C2593" s="114" t="s">
        <v>1431</v>
      </c>
      <c r="D2593" s="114" t="s">
        <v>5968</v>
      </c>
      <c r="E2593" s="114" t="s">
        <v>5969</v>
      </c>
      <c r="F2593" s="115">
        <v>45206</v>
      </c>
      <c r="G2593" s="114" t="s">
        <v>5161</v>
      </c>
      <c r="H2593" s="116">
        <v>8214286</v>
      </c>
      <c r="I2593" s="116">
        <v>5750000</v>
      </c>
      <c r="J2593" s="116">
        <v>5750000</v>
      </c>
      <c r="K2593" s="116">
        <v>0</v>
      </c>
      <c r="L2593" s="116">
        <v>0</v>
      </c>
      <c r="M2593" s="116">
        <v>0</v>
      </c>
      <c r="N2593" s="116">
        <v>0</v>
      </c>
      <c r="O2593" s="116">
        <v>0</v>
      </c>
      <c r="P2593" s="116">
        <v>0</v>
      </c>
      <c r="Q2593" s="27" t="str">
        <f t="shared" si="503"/>
        <v>Registered</v>
      </c>
      <c r="R2593" s="94">
        <f t="shared" si="511"/>
        <v>0.69999997565217476</v>
      </c>
      <c r="S2593" s="95"/>
      <c r="T2593" s="117">
        <f t="shared" si="521"/>
        <v>0</v>
      </c>
      <c r="U2593" s="117">
        <f t="shared" si="522"/>
        <v>0</v>
      </c>
    </row>
    <row r="2594" spans="1:21" x14ac:dyDescent="0.3">
      <c r="A2594" s="114">
        <v>4938</v>
      </c>
      <c r="B2594" s="114" t="s">
        <v>1430</v>
      </c>
      <c r="C2594" s="114" t="s">
        <v>1431</v>
      </c>
      <c r="D2594" s="114" t="s">
        <v>3565</v>
      </c>
      <c r="E2594" s="114" t="s">
        <v>3566</v>
      </c>
      <c r="F2594" s="115">
        <v>45176</v>
      </c>
      <c r="G2594" s="114" t="s">
        <v>3567</v>
      </c>
      <c r="H2594" s="116">
        <v>8268750</v>
      </c>
      <c r="I2594" s="116">
        <v>5793839</v>
      </c>
      <c r="J2594" s="116">
        <v>5793839</v>
      </c>
      <c r="K2594" s="116">
        <v>0</v>
      </c>
      <c r="L2594" s="116">
        <v>0</v>
      </c>
      <c r="M2594" s="116">
        <v>0</v>
      </c>
      <c r="N2594" s="116">
        <v>0</v>
      </c>
      <c r="O2594" s="116">
        <v>0</v>
      </c>
      <c r="P2594" s="116">
        <v>0</v>
      </c>
      <c r="Q2594" s="27" t="str">
        <f t="shared" si="503"/>
        <v>Registered</v>
      </c>
      <c r="R2594" s="94">
        <f t="shared" si="511"/>
        <v>0.70069103552532119</v>
      </c>
      <c r="S2594" s="95"/>
      <c r="T2594" s="117">
        <f t="shared" si="521"/>
        <v>0</v>
      </c>
      <c r="U2594" s="117">
        <f t="shared" si="522"/>
        <v>0</v>
      </c>
    </row>
    <row r="2595" spans="1:21" x14ac:dyDescent="0.3">
      <c r="A2595" s="114">
        <v>4939</v>
      </c>
      <c r="B2595" s="114" t="s">
        <v>1430</v>
      </c>
      <c r="C2595" s="114" t="s">
        <v>1431</v>
      </c>
      <c r="D2595" s="114" t="s">
        <v>5970</v>
      </c>
      <c r="E2595" s="114" t="s">
        <v>5971</v>
      </c>
      <c r="F2595" s="115">
        <v>45281</v>
      </c>
      <c r="G2595" s="114" t="s">
        <v>1527</v>
      </c>
      <c r="H2595" s="116">
        <v>11943732</v>
      </c>
      <c r="I2595" s="116">
        <v>9554986</v>
      </c>
      <c r="J2595" s="116">
        <v>9554986</v>
      </c>
      <c r="K2595" s="116">
        <v>0</v>
      </c>
      <c r="L2595" s="116">
        <v>0</v>
      </c>
      <c r="M2595" s="116">
        <v>0</v>
      </c>
      <c r="N2595" s="116">
        <v>0</v>
      </c>
      <c r="O2595" s="116">
        <v>0</v>
      </c>
      <c r="P2595" s="116">
        <v>0</v>
      </c>
      <c r="Q2595" s="27" t="str">
        <f t="shared" si="503"/>
        <v>Registered</v>
      </c>
      <c r="R2595" s="94">
        <f t="shared" si="511"/>
        <v>0.80000003349036963</v>
      </c>
      <c r="S2595" s="95"/>
      <c r="T2595" s="117">
        <f t="shared" si="521"/>
        <v>0</v>
      </c>
      <c r="U2595" s="117">
        <f t="shared" si="522"/>
        <v>0</v>
      </c>
    </row>
    <row r="2596" spans="1:21" x14ac:dyDescent="0.3">
      <c r="A2596" s="114">
        <v>4940</v>
      </c>
      <c r="B2596" s="114" t="s">
        <v>1430</v>
      </c>
      <c r="C2596" s="114" t="s">
        <v>1431</v>
      </c>
      <c r="D2596" s="114" t="s">
        <v>5972</v>
      </c>
      <c r="E2596" s="114" t="s">
        <v>5973</v>
      </c>
      <c r="F2596" s="115">
        <v>45310</v>
      </c>
      <c r="G2596" s="114" t="s">
        <v>2274</v>
      </c>
      <c r="H2596" s="116">
        <v>12055800</v>
      </c>
      <c r="I2596" s="116">
        <v>9644640</v>
      </c>
      <c r="J2596" s="116">
        <v>9644640</v>
      </c>
      <c r="K2596" s="116">
        <v>0</v>
      </c>
      <c r="L2596" s="116">
        <v>0</v>
      </c>
      <c r="M2596" s="116">
        <v>0</v>
      </c>
      <c r="N2596" s="116">
        <v>0</v>
      </c>
      <c r="O2596" s="116">
        <v>0</v>
      </c>
      <c r="P2596" s="116">
        <v>0</v>
      </c>
      <c r="Q2596" s="27" t="str">
        <f t="shared" si="503"/>
        <v>Registered</v>
      </c>
      <c r="R2596" s="94">
        <f t="shared" si="511"/>
        <v>0.8</v>
      </c>
      <c r="S2596" s="95"/>
      <c r="T2596" s="117">
        <f t="shared" si="521"/>
        <v>0</v>
      </c>
      <c r="U2596" s="117">
        <f t="shared" si="522"/>
        <v>0</v>
      </c>
    </row>
    <row r="2597" spans="1:21" x14ac:dyDescent="0.3">
      <c r="A2597" s="114">
        <v>4941</v>
      </c>
      <c r="B2597" s="114" t="s">
        <v>1430</v>
      </c>
      <c r="C2597" s="114" t="s">
        <v>1431</v>
      </c>
      <c r="D2597" s="114" t="s">
        <v>5974</v>
      </c>
      <c r="E2597" s="114" t="s">
        <v>5975</v>
      </c>
      <c r="F2597" s="115">
        <v>45930</v>
      </c>
      <c r="G2597" s="114" t="s">
        <v>5976</v>
      </c>
      <c r="H2597" s="116">
        <v>9091923</v>
      </c>
      <c r="I2597" s="116">
        <v>7728133</v>
      </c>
      <c r="J2597" s="116">
        <v>7728133</v>
      </c>
      <c r="K2597" s="116">
        <v>0</v>
      </c>
      <c r="L2597" s="116">
        <v>0</v>
      </c>
      <c r="M2597" s="116">
        <v>0</v>
      </c>
      <c r="N2597" s="116">
        <v>0</v>
      </c>
      <c r="O2597" s="116">
        <v>0</v>
      </c>
      <c r="P2597" s="116">
        <v>0</v>
      </c>
      <c r="Q2597" s="27" t="str">
        <f t="shared" si="503"/>
        <v>Registered</v>
      </c>
      <c r="R2597" s="94">
        <f t="shared" si="511"/>
        <v>0.84999982951901376</v>
      </c>
      <c r="S2597" s="95"/>
      <c r="T2597" s="117">
        <f t="shared" si="521"/>
        <v>0</v>
      </c>
      <c r="U2597" s="117">
        <f t="shared" si="522"/>
        <v>0</v>
      </c>
    </row>
    <row r="2598" spans="1:21" x14ac:dyDescent="0.3">
      <c r="A2598" s="114">
        <v>4942</v>
      </c>
      <c r="B2598" s="114" t="s">
        <v>1430</v>
      </c>
      <c r="C2598" s="114" t="s">
        <v>1431</v>
      </c>
      <c r="D2598" s="114" t="s">
        <v>5977</v>
      </c>
      <c r="E2598" s="114" t="s">
        <v>5978</v>
      </c>
      <c r="F2598" s="115">
        <v>45930</v>
      </c>
      <c r="G2598" s="114" t="s">
        <v>5976</v>
      </c>
      <c r="H2598" s="116">
        <v>8818614</v>
      </c>
      <c r="I2598" s="116">
        <v>7495823</v>
      </c>
      <c r="J2598" s="116">
        <v>7495823</v>
      </c>
      <c r="K2598" s="116">
        <v>0</v>
      </c>
      <c r="L2598" s="116">
        <v>0</v>
      </c>
      <c r="M2598" s="116">
        <v>0</v>
      </c>
      <c r="N2598" s="116">
        <v>0</v>
      </c>
      <c r="O2598" s="116">
        <v>0</v>
      </c>
      <c r="P2598" s="116">
        <v>0</v>
      </c>
      <c r="Q2598" s="27" t="str">
        <f t="shared" si="503"/>
        <v>Registered</v>
      </c>
      <c r="R2598" s="94">
        <f t="shared" si="511"/>
        <v>0.85000012473615472</v>
      </c>
      <c r="S2598" s="95"/>
      <c r="T2598" s="117">
        <f t="shared" si="521"/>
        <v>0</v>
      </c>
      <c r="U2598" s="117">
        <f t="shared" si="522"/>
        <v>0</v>
      </c>
    </row>
    <row r="2599" spans="1:21" x14ac:dyDescent="0.3">
      <c r="A2599" s="114">
        <v>4943</v>
      </c>
      <c r="B2599" s="114" t="s">
        <v>1430</v>
      </c>
      <c r="C2599" s="114" t="s">
        <v>1431</v>
      </c>
      <c r="D2599" s="114" t="s">
        <v>5979</v>
      </c>
      <c r="E2599" s="114" t="s">
        <v>5980</v>
      </c>
      <c r="F2599" s="115">
        <v>45206</v>
      </c>
      <c r="G2599" s="114" t="s">
        <v>5161</v>
      </c>
      <c r="H2599" s="116">
        <v>8214286</v>
      </c>
      <c r="I2599" s="116">
        <v>5339286</v>
      </c>
      <c r="J2599" s="116">
        <v>5339286</v>
      </c>
      <c r="K2599" s="116">
        <v>0</v>
      </c>
      <c r="L2599" s="116">
        <v>0</v>
      </c>
      <c r="M2599" s="116">
        <v>0</v>
      </c>
      <c r="N2599" s="116">
        <v>0</v>
      </c>
      <c r="O2599" s="116">
        <v>0</v>
      </c>
      <c r="P2599" s="116">
        <v>0</v>
      </c>
      <c r="Q2599" s="27" t="str">
        <f t="shared" si="503"/>
        <v>Registered</v>
      </c>
      <c r="R2599" s="94">
        <f t="shared" si="511"/>
        <v>0.65000001217391257</v>
      </c>
      <c r="S2599" s="95"/>
      <c r="T2599" s="117">
        <f t="shared" si="521"/>
        <v>0</v>
      </c>
      <c r="U2599" s="117">
        <f t="shared" si="522"/>
        <v>0</v>
      </c>
    </row>
    <row r="2600" spans="1:21" x14ac:dyDescent="0.3">
      <c r="A2600" s="114">
        <v>4944</v>
      </c>
      <c r="B2600" s="114" t="s">
        <v>1430</v>
      </c>
      <c r="C2600" s="114" t="s">
        <v>1431</v>
      </c>
      <c r="D2600" s="114" t="s">
        <v>5981</v>
      </c>
      <c r="E2600" s="114" t="s">
        <v>5982</v>
      </c>
      <c r="F2600" s="115">
        <v>45377</v>
      </c>
      <c r="G2600" s="114" t="s">
        <v>5381</v>
      </c>
      <c r="H2600" s="116">
        <v>8526786</v>
      </c>
      <c r="I2600" s="116">
        <v>6821428</v>
      </c>
      <c r="J2600" s="116">
        <v>6821428</v>
      </c>
      <c r="K2600" s="116">
        <v>0</v>
      </c>
      <c r="L2600" s="116">
        <v>0</v>
      </c>
      <c r="M2600" s="116">
        <v>0</v>
      </c>
      <c r="N2600" s="116">
        <v>0</v>
      </c>
      <c r="O2600" s="116">
        <v>0</v>
      </c>
      <c r="P2600" s="116">
        <v>0</v>
      </c>
      <c r="Q2600" s="27" t="str">
        <f t="shared" si="503"/>
        <v>Registered</v>
      </c>
      <c r="R2600" s="94">
        <f t="shared" si="511"/>
        <v>0.79999990617801364</v>
      </c>
      <c r="S2600" s="95"/>
      <c r="T2600" s="117">
        <f t="shared" si="521"/>
        <v>0</v>
      </c>
      <c r="U2600" s="117">
        <f t="shared" si="522"/>
        <v>0</v>
      </c>
    </row>
    <row r="2601" spans="1:21" x14ac:dyDescent="0.3">
      <c r="A2601" s="114">
        <v>4945</v>
      </c>
      <c r="B2601" s="114" t="s">
        <v>1430</v>
      </c>
      <c r="C2601" s="114" t="s">
        <v>1431</v>
      </c>
      <c r="D2601" s="114" t="s">
        <v>5983</v>
      </c>
      <c r="E2601" s="114" t="s">
        <v>5984</v>
      </c>
      <c r="F2601" s="115">
        <v>45404</v>
      </c>
      <c r="G2601" s="114" t="s">
        <v>1940</v>
      </c>
      <c r="H2601" s="116">
        <v>12735000</v>
      </c>
      <c r="I2601" s="116">
        <v>10188000</v>
      </c>
      <c r="J2601" s="116">
        <v>10188000</v>
      </c>
      <c r="K2601" s="116">
        <v>0</v>
      </c>
      <c r="L2601" s="116">
        <v>0</v>
      </c>
      <c r="M2601" s="116">
        <v>0</v>
      </c>
      <c r="N2601" s="116">
        <v>0</v>
      </c>
      <c r="O2601" s="116">
        <v>0</v>
      </c>
      <c r="P2601" s="116">
        <v>0</v>
      </c>
      <c r="Q2601" s="27" t="str">
        <f t="shared" si="503"/>
        <v>Registered</v>
      </c>
      <c r="R2601" s="94">
        <f t="shared" si="511"/>
        <v>0.8</v>
      </c>
      <c r="S2601" s="95"/>
      <c r="T2601" s="117">
        <f t="shared" si="521"/>
        <v>0</v>
      </c>
      <c r="U2601" s="117">
        <f t="shared" si="522"/>
        <v>0</v>
      </c>
    </row>
    <row r="2602" spans="1:21" x14ac:dyDescent="0.3">
      <c r="A2602" s="114">
        <v>4946</v>
      </c>
      <c r="B2602" s="114" t="s">
        <v>1430</v>
      </c>
      <c r="C2602" s="114" t="s">
        <v>1431</v>
      </c>
      <c r="D2602" s="114" t="s">
        <v>5985</v>
      </c>
      <c r="E2602" s="114" t="s">
        <v>5986</v>
      </c>
      <c r="F2602" s="115">
        <v>45290</v>
      </c>
      <c r="G2602" s="114" t="s">
        <v>5379</v>
      </c>
      <c r="H2602" s="116">
        <v>12098250</v>
      </c>
      <c r="I2602" s="116">
        <v>9073689</v>
      </c>
      <c r="J2602" s="116">
        <v>9073689</v>
      </c>
      <c r="K2602" s="116">
        <v>0</v>
      </c>
      <c r="L2602" s="116">
        <v>0</v>
      </c>
      <c r="M2602" s="116">
        <v>0</v>
      </c>
      <c r="N2602" s="116">
        <v>0</v>
      </c>
      <c r="O2602" s="116">
        <v>0</v>
      </c>
      <c r="P2602" s="116">
        <v>0</v>
      </c>
      <c r="Q2602" s="27" t="str">
        <f t="shared" si="503"/>
        <v>Registered</v>
      </c>
      <c r="R2602" s="94">
        <f t="shared" si="511"/>
        <v>0.75000012398487381</v>
      </c>
      <c r="S2602" s="95"/>
      <c r="T2602" s="117">
        <f t="shared" si="521"/>
        <v>0</v>
      </c>
      <c r="U2602" s="117">
        <f t="shared" si="522"/>
        <v>0</v>
      </c>
    </row>
    <row r="2603" spans="1:21" x14ac:dyDescent="0.3">
      <c r="A2603" s="114">
        <v>4947</v>
      </c>
      <c r="B2603" s="114" t="s">
        <v>1430</v>
      </c>
      <c r="C2603" s="114" t="s">
        <v>1431</v>
      </c>
      <c r="D2603" s="114" t="s">
        <v>5987</v>
      </c>
      <c r="E2603" s="114" t="s">
        <v>5988</v>
      </c>
      <c r="F2603" s="115">
        <v>45331</v>
      </c>
      <c r="G2603" s="114" t="s">
        <v>1419</v>
      </c>
      <c r="H2603" s="116">
        <v>8525904</v>
      </c>
      <c r="I2603" s="116">
        <v>6394427</v>
      </c>
      <c r="J2603" s="116">
        <v>6394427</v>
      </c>
      <c r="K2603" s="116">
        <v>0</v>
      </c>
      <c r="L2603" s="116">
        <v>0</v>
      </c>
      <c r="M2603" s="116">
        <v>0</v>
      </c>
      <c r="N2603" s="116">
        <v>0</v>
      </c>
      <c r="O2603" s="116">
        <v>0</v>
      </c>
      <c r="P2603" s="116">
        <v>0</v>
      </c>
      <c r="Q2603" s="27" t="str">
        <f t="shared" si="503"/>
        <v>Registered</v>
      </c>
      <c r="R2603" s="94">
        <f t="shared" si="511"/>
        <v>0.74999988271038476</v>
      </c>
      <c r="S2603" s="95"/>
      <c r="T2603" s="117">
        <f t="shared" si="521"/>
        <v>0</v>
      </c>
      <c r="U2603" s="117">
        <f t="shared" si="522"/>
        <v>0</v>
      </c>
    </row>
    <row r="2604" spans="1:21" x14ac:dyDescent="0.3">
      <c r="A2604" s="114">
        <v>4948</v>
      </c>
      <c r="B2604" s="114" t="s">
        <v>1430</v>
      </c>
      <c r="C2604" s="114" t="s">
        <v>1431</v>
      </c>
      <c r="D2604" s="114" t="s">
        <v>5989</v>
      </c>
      <c r="E2604" s="114" t="s">
        <v>5990</v>
      </c>
      <c r="F2604" s="115">
        <v>45251</v>
      </c>
      <c r="G2604" s="114" t="s">
        <v>2501</v>
      </c>
      <c r="H2604" s="116">
        <v>8211000</v>
      </c>
      <c r="I2604" s="116">
        <v>6568800</v>
      </c>
      <c r="J2604" s="116">
        <v>6568800</v>
      </c>
      <c r="K2604" s="116">
        <v>0</v>
      </c>
      <c r="L2604" s="116">
        <v>0</v>
      </c>
      <c r="M2604" s="116">
        <v>0</v>
      </c>
      <c r="N2604" s="116">
        <v>0</v>
      </c>
      <c r="O2604" s="116">
        <v>0</v>
      </c>
      <c r="P2604" s="116">
        <v>0</v>
      </c>
      <c r="Q2604" s="27" t="str">
        <f t="shared" si="503"/>
        <v>Registered</v>
      </c>
      <c r="R2604" s="94">
        <f t="shared" si="511"/>
        <v>0.8</v>
      </c>
      <c r="S2604" s="95"/>
      <c r="T2604" s="117">
        <f t="shared" si="521"/>
        <v>0</v>
      </c>
      <c r="U2604" s="117">
        <f t="shared" si="522"/>
        <v>0</v>
      </c>
    </row>
    <row r="2605" spans="1:21" x14ac:dyDescent="0.3">
      <c r="A2605" s="114">
        <v>4949</v>
      </c>
      <c r="B2605" s="114" t="s">
        <v>1430</v>
      </c>
      <c r="C2605" s="114" t="s">
        <v>1431</v>
      </c>
      <c r="D2605" s="114" t="s">
        <v>5991</v>
      </c>
      <c r="E2605" s="114" t="s">
        <v>5992</v>
      </c>
      <c r="F2605" s="115">
        <v>45565</v>
      </c>
      <c r="G2605" s="114" t="s">
        <v>2330</v>
      </c>
      <c r="H2605" s="116">
        <v>13415179</v>
      </c>
      <c r="I2605" s="116">
        <v>10732144</v>
      </c>
      <c r="J2605" s="116">
        <v>10732144</v>
      </c>
      <c r="K2605" s="116">
        <v>0</v>
      </c>
      <c r="L2605" s="116">
        <v>0</v>
      </c>
      <c r="M2605" s="116">
        <v>0</v>
      </c>
      <c r="N2605" s="116">
        <v>0</v>
      </c>
      <c r="O2605" s="116">
        <v>0</v>
      </c>
      <c r="P2605" s="116">
        <v>0</v>
      </c>
      <c r="Q2605" s="27" t="str">
        <f t="shared" si="503"/>
        <v>Registered</v>
      </c>
      <c r="R2605" s="94">
        <f t="shared" si="511"/>
        <v>0.8000000596339415</v>
      </c>
      <c r="S2605" s="95"/>
      <c r="T2605" s="117">
        <f t="shared" si="521"/>
        <v>0</v>
      </c>
      <c r="U2605" s="117">
        <f t="shared" si="522"/>
        <v>0</v>
      </c>
    </row>
    <row r="2606" spans="1:21" x14ac:dyDescent="0.3">
      <c r="A2606" s="114">
        <v>4950</v>
      </c>
      <c r="B2606" s="114" t="s">
        <v>1430</v>
      </c>
      <c r="C2606" s="114" t="s">
        <v>1431</v>
      </c>
      <c r="D2606" s="114" t="s">
        <v>5993</v>
      </c>
      <c r="E2606" s="114" t="s">
        <v>5994</v>
      </c>
      <c r="F2606" s="115">
        <v>45260</v>
      </c>
      <c r="G2606" s="114" t="s">
        <v>5995</v>
      </c>
      <c r="H2606" s="116">
        <v>12055800</v>
      </c>
      <c r="I2606" s="116">
        <v>9041850</v>
      </c>
      <c r="J2606" s="116">
        <v>9041850</v>
      </c>
      <c r="K2606" s="116">
        <v>0</v>
      </c>
      <c r="L2606" s="116">
        <v>0</v>
      </c>
      <c r="M2606" s="116">
        <v>0</v>
      </c>
      <c r="N2606" s="116">
        <v>0</v>
      </c>
      <c r="O2606" s="116">
        <v>0</v>
      </c>
      <c r="P2606" s="116">
        <v>0</v>
      </c>
      <c r="Q2606" s="27" t="str">
        <f t="shared" si="503"/>
        <v>Registered</v>
      </c>
      <c r="R2606" s="94">
        <f t="shared" si="511"/>
        <v>0.75</v>
      </c>
      <c r="S2606" s="95"/>
      <c r="T2606" s="117">
        <f t="shared" si="521"/>
        <v>0</v>
      </c>
      <c r="U2606" s="117">
        <f t="shared" si="522"/>
        <v>0</v>
      </c>
    </row>
    <row r="2607" spans="1:21" x14ac:dyDescent="0.3">
      <c r="A2607" s="114">
        <v>4951</v>
      </c>
      <c r="B2607" s="114" t="s">
        <v>1430</v>
      </c>
      <c r="C2607" s="114" t="s">
        <v>1431</v>
      </c>
      <c r="D2607" s="114" t="s">
        <v>5996</v>
      </c>
      <c r="E2607" s="114" t="s">
        <v>5997</v>
      </c>
      <c r="F2607" s="115">
        <v>45535</v>
      </c>
      <c r="G2607" s="114" t="s">
        <v>3370</v>
      </c>
      <c r="H2607" s="116">
        <v>8526786</v>
      </c>
      <c r="I2607" s="116">
        <v>6821428</v>
      </c>
      <c r="J2607" s="116">
        <v>6821428</v>
      </c>
      <c r="K2607" s="116">
        <v>0</v>
      </c>
      <c r="L2607" s="116">
        <v>0</v>
      </c>
      <c r="M2607" s="116">
        <v>0</v>
      </c>
      <c r="N2607" s="116">
        <v>0</v>
      </c>
      <c r="O2607" s="116">
        <v>0</v>
      </c>
      <c r="P2607" s="116">
        <v>0</v>
      </c>
      <c r="Q2607" s="27" t="str">
        <f t="shared" si="503"/>
        <v>Registered</v>
      </c>
      <c r="R2607" s="94">
        <f t="shared" si="511"/>
        <v>0.79999990617801364</v>
      </c>
      <c r="S2607" s="95"/>
      <c r="T2607" s="117">
        <f t="shared" si="521"/>
        <v>0</v>
      </c>
      <c r="U2607" s="117">
        <f t="shared" si="522"/>
        <v>0</v>
      </c>
    </row>
    <row r="2608" spans="1:21" x14ac:dyDescent="0.3">
      <c r="A2608" s="114">
        <v>4952</v>
      </c>
      <c r="B2608" s="114" t="s">
        <v>1430</v>
      </c>
      <c r="C2608" s="114" t="s">
        <v>1431</v>
      </c>
      <c r="D2608" s="114" t="s">
        <v>5998</v>
      </c>
      <c r="E2608" s="114" t="s">
        <v>1582</v>
      </c>
      <c r="F2608" s="115">
        <v>45397</v>
      </c>
      <c r="G2608" s="114" t="s">
        <v>1940</v>
      </c>
      <c r="H2608" s="116">
        <v>13288548</v>
      </c>
      <c r="I2608" s="116">
        <v>10630838</v>
      </c>
      <c r="J2608" s="116">
        <v>10630838</v>
      </c>
      <c r="K2608" s="116">
        <v>0</v>
      </c>
      <c r="L2608" s="116">
        <v>0</v>
      </c>
      <c r="M2608" s="116">
        <v>0</v>
      </c>
      <c r="N2608" s="116">
        <v>0</v>
      </c>
      <c r="O2608" s="116">
        <v>0</v>
      </c>
      <c r="P2608" s="116">
        <v>0</v>
      </c>
      <c r="Q2608" s="27" t="str">
        <f t="shared" si="503"/>
        <v>Registered</v>
      </c>
      <c r="R2608" s="94">
        <f t="shared" si="511"/>
        <v>0.79999996989889344</v>
      </c>
      <c r="S2608" s="95"/>
      <c r="T2608" s="117">
        <f t="shared" si="521"/>
        <v>0</v>
      </c>
      <c r="U2608" s="117">
        <f t="shared" si="522"/>
        <v>0</v>
      </c>
    </row>
    <row r="2609" spans="1:21" x14ac:dyDescent="0.3">
      <c r="A2609" s="114">
        <v>4953</v>
      </c>
      <c r="B2609" s="114" t="s">
        <v>1430</v>
      </c>
      <c r="C2609" s="114" t="s">
        <v>1431</v>
      </c>
      <c r="D2609" s="114" t="s">
        <v>5999</v>
      </c>
      <c r="E2609" s="114" t="s">
        <v>6000</v>
      </c>
      <c r="F2609" s="115">
        <v>45260</v>
      </c>
      <c r="G2609" s="114" t="s">
        <v>5480</v>
      </c>
      <c r="H2609" s="116">
        <v>12055800</v>
      </c>
      <c r="I2609" s="116">
        <v>9041850</v>
      </c>
      <c r="J2609" s="116">
        <v>9041850</v>
      </c>
      <c r="K2609" s="116">
        <v>0</v>
      </c>
      <c r="L2609" s="116">
        <v>0</v>
      </c>
      <c r="M2609" s="116">
        <v>0</v>
      </c>
      <c r="N2609" s="116">
        <v>0</v>
      </c>
      <c r="O2609" s="116">
        <v>0</v>
      </c>
      <c r="P2609" s="116">
        <v>0</v>
      </c>
      <c r="Q2609" s="27" t="str">
        <f t="shared" si="503"/>
        <v>Registered</v>
      </c>
      <c r="R2609" s="94">
        <f t="shared" si="511"/>
        <v>0.75</v>
      </c>
      <c r="S2609" s="95"/>
      <c r="T2609" s="117">
        <f t="shared" si="521"/>
        <v>0</v>
      </c>
      <c r="U2609" s="117">
        <f t="shared" si="522"/>
        <v>0</v>
      </c>
    </row>
    <row r="2610" spans="1:21" x14ac:dyDescent="0.3">
      <c r="A2610" s="114">
        <v>4954</v>
      </c>
      <c r="B2610" s="114" t="s">
        <v>1430</v>
      </c>
      <c r="C2610" s="114" t="s">
        <v>1431</v>
      </c>
      <c r="D2610" s="114" t="s">
        <v>6001</v>
      </c>
      <c r="E2610" s="114" t="s">
        <v>6002</v>
      </c>
      <c r="F2610" s="115">
        <v>45327</v>
      </c>
      <c r="G2610" s="114" t="s">
        <v>6003</v>
      </c>
      <c r="H2610" s="116">
        <v>8438562</v>
      </c>
      <c r="I2610" s="116">
        <v>6750846</v>
      </c>
      <c r="J2610" s="116">
        <v>6750846</v>
      </c>
      <c r="K2610" s="116">
        <v>0</v>
      </c>
      <c r="L2610" s="116">
        <v>0</v>
      </c>
      <c r="M2610" s="116">
        <v>0</v>
      </c>
      <c r="N2610" s="116">
        <v>0</v>
      </c>
      <c r="O2610" s="116">
        <v>0</v>
      </c>
      <c r="P2610" s="116">
        <v>0</v>
      </c>
      <c r="Q2610" s="27" t="str">
        <f t="shared" si="503"/>
        <v>Registered</v>
      </c>
      <c r="R2610" s="94">
        <f t="shared" si="511"/>
        <v>0.79999957338702965</v>
      </c>
      <c r="S2610" s="95"/>
      <c r="T2610" s="117">
        <f t="shared" si="521"/>
        <v>0</v>
      </c>
      <c r="U2610" s="117">
        <f t="shared" si="522"/>
        <v>0</v>
      </c>
    </row>
    <row r="2611" spans="1:21" x14ac:dyDescent="0.3">
      <c r="A2611" s="114">
        <v>4955</v>
      </c>
      <c r="B2611" s="114" t="s">
        <v>1430</v>
      </c>
      <c r="C2611" s="114" t="s">
        <v>1431</v>
      </c>
      <c r="D2611" s="114" t="s">
        <v>6004</v>
      </c>
      <c r="E2611" s="114" t="s">
        <v>6005</v>
      </c>
      <c r="F2611" s="115">
        <v>45473</v>
      </c>
      <c r="G2611" s="114" t="s">
        <v>3405</v>
      </c>
      <c r="H2611" s="116">
        <v>13437500</v>
      </c>
      <c r="I2611" s="116">
        <v>10750000</v>
      </c>
      <c r="J2611" s="116">
        <v>10750000</v>
      </c>
      <c r="K2611" s="116">
        <v>0</v>
      </c>
      <c r="L2611" s="116">
        <v>0</v>
      </c>
      <c r="M2611" s="116">
        <v>0</v>
      </c>
      <c r="N2611" s="116">
        <v>0</v>
      </c>
      <c r="O2611" s="116">
        <v>0</v>
      </c>
      <c r="P2611" s="116">
        <v>0</v>
      </c>
      <c r="Q2611" s="27" t="str">
        <f t="shared" si="503"/>
        <v>Registered</v>
      </c>
      <c r="R2611" s="94">
        <f t="shared" si="511"/>
        <v>0.8</v>
      </c>
      <c r="S2611" s="95"/>
      <c r="T2611" s="117">
        <f t="shared" si="521"/>
        <v>0</v>
      </c>
      <c r="U2611" s="117">
        <f t="shared" si="522"/>
        <v>0</v>
      </c>
    </row>
    <row r="2612" spans="1:21" x14ac:dyDescent="0.3">
      <c r="A2612" s="114">
        <v>4956</v>
      </c>
      <c r="B2612" s="114" t="s">
        <v>1430</v>
      </c>
      <c r="C2612" s="114" t="s">
        <v>1431</v>
      </c>
      <c r="D2612" s="114" t="s">
        <v>6006</v>
      </c>
      <c r="E2612" s="114" t="s">
        <v>6007</v>
      </c>
      <c r="F2612" s="115">
        <v>45387</v>
      </c>
      <c r="G2612" s="114" t="s">
        <v>4392</v>
      </c>
      <c r="H2612" s="116">
        <v>13009821</v>
      </c>
      <c r="I2612" s="116">
        <v>10407856</v>
      </c>
      <c r="J2612" s="116">
        <v>10407856</v>
      </c>
      <c r="K2612" s="116">
        <v>0</v>
      </c>
      <c r="L2612" s="116">
        <v>0</v>
      </c>
      <c r="M2612" s="116">
        <v>0</v>
      </c>
      <c r="N2612" s="116">
        <v>0</v>
      </c>
      <c r="O2612" s="116">
        <v>0</v>
      </c>
      <c r="P2612" s="116">
        <v>0</v>
      </c>
      <c r="Q2612" s="27" t="str">
        <f t="shared" si="503"/>
        <v>Registered</v>
      </c>
      <c r="R2612" s="94">
        <f t="shared" si="511"/>
        <v>0.79999993850799334</v>
      </c>
      <c r="S2612" s="95"/>
      <c r="T2612" s="117">
        <f t="shared" si="521"/>
        <v>0</v>
      </c>
      <c r="U2612" s="117">
        <f t="shared" si="522"/>
        <v>0</v>
      </c>
    </row>
    <row r="2613" spans="1:21" x14ac:dyDescent="0.3">
      <c r="A2613" s="114">
        <v>4957</v>
      </c>
      <c r="B2613" s="114" t="s">
        <v>1430</v>
      </c>
      <c r="C2613" s="114" t="s">
        <v>1431</v>
      </c>
      <c r="D2613" s="114" t="s">
        <v>6008</v>
      </c>
      <c r="E2613" s="114" t="s">
        <v>6009</v>
      </c>
      <c r="F2613" s="115">
        <v>45377</v>
      </c>
      <c r="G2613" s="114" t="s">
        <v>2562</v>
      </c>
      <c r="H2613" s="116">
        <v>12767857</v>
      </c>
      <c r="I2613" s="116">
        <v>8937500</v>
      </c>
      <c r="J2613" s="116">
        <v>8937500</v>
      </c>
      <c r="K2613" s="116">
        <v>0</v>
      </c>
      <c r="L2613" s="116">
        <v>0</v>
      </c>
      <c r="M2613" s="116">
        <v>0</v>
      </c>
      <c r="N2613" s="116">
        <v>0</v>
      </c>
      <c r="O2613" s="116">
        <v>0</v>
      </c>
      <c r="P2613" s="116">
        <v>0</v>
      </c>
      <c r="Q2613" s="27" t="str">
        <f t="shared" si="503"/>
        <v>Registered</v>
      </c>
      <c r="R2613" s="94">
        <f t="shared" si="511"/>
        <v>0.70000000783216787</v>
      </c>
      <c r="S2613" s="95"/>
      <c r="T2613" s="117">
        <f t="shared" si="521"/>
        <v>0</v>
      </c>
      <c r="U2613" s="117">
        <f t="shared" si="522"/>
        <v>0</v>
      </c>
    </row>
    <row r="2614" spans="1:21" x14ac:dyDescent="0.3">
      <c r="A2614" s="114">
        <v>4958</v>
      </c>
      <c r="B2614" s="114" t="s">
        <v>1430</v>
      </c>
      <c r="C2614" s="114" t="s">
        <v>1431</v>
      </c>
      <c r="D2614" s="114" t="s">
        <v>6010</v>
      </c>
      <c r="E2614" s="114" t="s">
        <v>6011</v>
      </c>
      <c r="F2614" s="115">
        <v>45377</v>
      </c>
      <c r="G2614" s="114" t="s">
        <v>2950</v>
      </c>
      <c r="H2614" s="116">
        <v>12400000</v>
      </c>
      <c r="I2614" s="116">
        <v>9920000</v>
      </c>
      <c r="J2614" s="116">
        <v>9920000</v>
      </c>
      <c r="K2614" s="116">
        <v>0</v>
      </c>
      <c r="L2614" s="116">
        <v>0</v>
      </c>
      <c r="M2614" s="116">
        <v>0</v>
      </c>
      <c r="N2614" s="116">
        <v>0</v>
      </c>
      <c r="O2614" s="116">
        <v>0</v>
      </c>
      <c r="P2614" s="116">
        <v>0</v>
      </c>
      <c r="Q2614" s="27" t="str">
        <f t="shared" si="503"/>
        <v>Registered</v>
      </c>
      <c r="R2614" s="94">
        <f t="shared" si="511"/>
        <v>0.8</v>
      </c>
      <c r="S2614" s="95"/>
      <c r="T2614" s="117">
        <f t="shared" si="521"/>
        <v>0</v>
      </c>
      <c r="U2614" s="117">
        <f t="shared" si="522"/>
        <v>0</v>
      </c>
    </row>
    <row r="2615" spans="1:21" x14ac:dyDescent="0.3">
      <c r="A2615" s="114">
        <v>4959</v>
      </c>
      <c r="B2615" s="114" t="s">
        <v>1430</v>
      </c>
      <c r="C2615" s="114" t="s">
        <v>1431</v>
      </c>
      <c r="D2615" s="114" t="s">
        <v>2956</v>
      </c>
      <c r="E2615" s="114" t="s">
        <v>2755</v>
      </c>
      <c r="F2615" s="115">
        <v>45336</v>
      </c>
      <c r="G2615" s="114" t="s">
        <v>2957</v>
      </c>
      <c r="H2615" s="116">
        <v>12055800</v>
      </c>
      <c r="I2615" s="116">
        <v>9644640</v>
      </c>
      <c r="J2615" s="116">
        <v>9644640</v>
      </c>
      <c r="K2615" s="116">
        <v>0</v>
      </c>
      <c r="L2615" s="116">
        <v>0</v>
      </c>
      <c r="M2615" s="116">
        <v>0</v>
      </c>
      <c r="N2615" s="116">
        <v>0</v>
      </c>
      <c r="O2615" s="116">
        <v>0</v>
      </c>
      <c r="P2615" s="116">
        <v>0</v>
      </c>
      <c r="Q2615" s="27" t="str">
        <f t="shared" si="503"/>
        <v>Registered</v>
      </c>
      <c r="R2615" s="94">
        <f t="shared" si="511"/>
        <v>0.8</v>
      </c>
      <c r="S2615" s="95"/>
      <c r="T2615" s="117">
        <f t="shared" si="521"/>
        <v>0</v>
      </c>
      <c r="U2615" s="117">
        <f t="shared" si="522"/>
        <v>0</v>
      </c>
    </row>
    <row r="2616" spans="1:21" x14ac:dyDescent="0.3">
      <c r="A2616" s="114">
        <v>4960</v>
      </c>
      <c r="B2616" s="114" t="s">
        <v>1430</v>
      </c>
      <c r="C2616" s="114" t="s">
        <v>1431</v>
      </c>
      <c r="D2616" s="114" t="s">
        <v>6012</v>
      </c>
      <c r="E2616" s="114" t="s">
        <v>6013</v>
      </c>
      <c r="F2616" s="115">
        <v>45382</v>
      </c>
      <c r="G2616" s="114" t="s">
        <v>2944</v>
      </c>
      <c r="H2616" s="116">
        <v>13000903</v>
      </c>
      <c r="I2616" s="116">
        <v>10400721</v>
      </c>
      <c r="J2616" s="116">
        <v>10400721</v>
      </c>
      <c r="K2616" s="116">
        <v>0</v>
      </c>
      <c r="L2616" s="116">
        <v>0</v>
      </c>
      <c r="M2616" s="116">
        <v>0</v>
      </c>
      <c r="N2616" s="116">
        <v>0</v>
      </c>
      <c r="O2616" s="116">
        <v>0</v>
      </c>
      <c r="P2616" s="116">
        <v>0</v>
      </c>
      <c r="Q2616" s="27" t="str">
        <f t="shared" si="503"/>
        <v>Registered</v>
      </c>
      <c r="R2616" s="94">
        <f t="shared" si="511"/>
        <v>0.79999989231517221</v>
      </c>
      <c r="S2616" s="95"/>
      <c r="T2616" s="117">
        <f t="shared" si="521"/>
        <v>0</v>
      </c>
      <c r="U2616" s="117">
        <f t="shared" si="522"/>
        <v>0</v>
      </c>
    </row>
    <row r="2617" spans="1:21" x14ac:dyDescent="0.3">
      <c r="A2617" s="114">
        <v>4961</v>
      </c>
      <c r="B2617" s="114" t="s">
        <v>1430</v>
      </c>
      <c r="C2617" s="114" t="s">
        <v>1431</v>
      </c>
      <c r="D2617" s="114" t="s">
        <v>2524</v>
      </c>
      <c r="E2617" s="114" t="s">
        <v>2525</v>
      </c>
      <c r="F2617" s="115">
        <v>45525</v>
      </c>
      <c r="G2617" s="114" t="s">
        <v>1758</v>
      </c>
      <c r="H2617" s="116">
        <v>13456250</v>
      </c>
      <c r="I2617" s="116">
        <v>9688503</v>
      </c>
      <c r="J2617" s="116">
        <v>9688503</v>
      </c>
      <c r="K2617" s="116">
        <v>0</v>
      </c>
      <c r="L2617" s="116">
        <v>0</v>
      </c>
      <c r="M2617" s="116">
        <v>0</v>
      </c>
      <c r="N2617" s="116">
        <v>0</v>
      </c>
      <c r="O2617" s="116">
        <v>0</v>
      </c>
      <c r="P2617" s="116">
        <v>0</v>
      </c>
      <c r="Q2617" s="27" t="str">
        <f t="shared" si="503"/>
        <v>Registered</v>
      </c>
      <c r="R2617" s="94">
        <f t="shared" si="511"/>
        <v>0.72000022294472832</v>
      </c>
      <c r="S2617" s="95"/>
      <c r="T2617" s="117">
        <f t="shared" si="521"/>
        <v>0</v>
      </c>
      <c r="U2617" s="117">
        <f t="shared" si="522"/>
        <v>0</v>
      </c>
    </row>
    <row r="2618" spans="1:21" x14ac:dyDescent="0.3">
      <c r="A2618" s="114">
        <v>4962</v>
      </c>
      <c r="B2618" s="114" t="s">
        <v>1430</v>
      </c>
      <c r="C2618" s="114" t="s">
        <v>1431</v>
      </c>
      <c r="D2618" s="114" t="s">
        <v>3552</v>
      </c>
      <c r="E2618" s="114" t="s">
        <v>3553</v>
      </c>
      <c r="F2618" s="115">
        <v>45344</v>
      </c>
      <c r="G2618" s="114" t="s">
        <v>3554</v>
      </c>
      <c r="H2618" s="116">
        <v>8268477</v>
      </c>
      <c r="I2618" s="116">
        <v>6614784</v>
      </c>
      <c r="J2618" s="116">
        <v>6614784</v>
      </c>
      <c r="K2618" s="116">
        <v>0</v>
      </c>
      <c r="L2618" s="116">
        <v>0</v>
      </c>
      <c r="M2618" s="116">
        <v>0</v>
      </c>
      <c r="N2618" s="116">
        <v>0</v>
      </c>
      <c r="O2618" s="116">
        <v>0</v>
      </c>
      <c r="P2618" s="116">
        <v>0</v>
      </c>
      <c r="Q2618" s="27" t="str">
        <f t="shared" si="503"/>
        <v>Registered</v>
      </c>
      <c r="R2618" s="94">
        <f t="shared" si="511"/>
        <v>0.80000029025901631</v>
      </c>
      <c r="S2618" s="95"/>
      <c r="T2618" s="117">
        <f t="shared" si="521"/>
        <v>0</v>
      </c>
      <c r="U2618" s="117">
        <f t="shared" si="522"/>
        <v>0</v>
      </c>
    </row>
    <row r="2619" spans="1:21" x14ac:dyDescent="0.3">
      <c r="A2619" s="114">
        <v>4963</v>
      </c>
      <c r="B2619" s="114" t="s">
        <v>1430</v>
      </c>
      <c r="C2619" s="114" t="s">
        <v>1431</v>
      </c>
      <c r="D2619" s="114" t="s">
        <v>6014</v>
      </c>
      <c r="E2619" s="114" t="s">
        <v>6015</v>
      </c>
      <c r="F2619" s="115">
        <v>45370</v>
      </c>
      <c r="G2619" s="114" t="s">
        <v>5381</v>
      </c>
      <c r="H2619" s="116">
        <v>11800000</v>
      </c>
      <c r="I2619" s="116">
        <v>8850000</v>
      </c>
      <c r="J2619" s="116">
        <v>8850000</v>
      </c>
      <c r="K2619" s="116">
        <v>0</v>
      </c>
      <c r="L2619" s="116">
        <v>0</v>
      </c>
      <c r="M2619" s="116">
        <v>0</v>
      </c>
      <c r="N2619" s="116">
        <v>0</v>
      </c>
      <c r="O2619" s="116">
        <v>0</v>
      </c>
      <c r="P2619" s="116">
        <v>0</v>
      </c>
      <c r="Q2619" s="27" t="str">
        <f t="shared" si="503"/>
        <v>Registered</v>
      </c>
      <c r="R2619" s="94">
        <f t="shared" si="511"/>
        <v>0.75</v>
      </c>
      <c r="S2619" s="95"/>
      <c r="T2619" s="117">
        <f t="shared" si="521"/>
        <v>0</v>
      </c>
      <c r="U2619" s="117">
        <f t="shared" si="522"/>
        <v>0</v>
      </c>
    </row>
    <row r="2620" spans="1:21" x14ac:dyDescent="0.3">
      <c r="A2620" s="114">
        <v>4964</v>
      </c>
      <c r="B2620" s="114" t="s">
        <v>1430</v>
      </c>
      <c r="C2620" s="114" t="s">
        <v>1431</v>
      </c>
      <c r="D2620" s="114" t="s">
        <v>6016</v>
      </c>
      <c r="E2620" s="114" t="s">
        <v>6017</v>
      </c>
      <c r="F2620" s="115">
        <v>45287</v>
      </c>
      <c r="G2620" s="114" t="s">
        <v>5171</v>
      </c>
      <c r="H2620" s="116">
        <v>11860530</v>
      </c>
      <c r="I2620" s="116">
        <v>8895399</v>
      </c>
      <c r="J2620" s="116">
        <v>8895399</v>
      </c>
      <c r="K2620" s="116">
        <v>0</v>
      </c>
      <c r="L2620" s="116">
        <v>0</v>
      </c>
      <c r="M2620" s="116">
        <v>0</v>
      </c>
      <c r="N2620" s="116">
        <v>0</v>
      </c>
      <c r="O2620" s="116">
        <v>0</v>
      </c>
      <c r="P2620" s="116">
        <v>0</v>
      </c>
      <c r="Q2620" s="27" t="str">
        <f t="shared" si="503"/>
        <v>Registered</v>
      </c>
      <c r="R2620" s="94">
        <f t="shared" si="511"/>
        <v>0.75000012646989633</v>
      </c>
      <c r="S2620" s="95"/>
      <c r="T2620" s="117">
        <f t="shared" si="521"/>
        <v>0</v>
      </c>
      <c r="U2620" s="117">
        <f t="shared" si="522"/>
        <v>0</v>
      </c>
    </row>
    <row r="2621" spans="1:21" x14ac:dyDescent="0.3">
      <c r="A2621" s="114">
        <v>4965</v>
      </c>
      <c r="B2621" s="114" t="s">
        <v>1430</v>
      </c>
      <c r="C2621" s="114" t="s">
        <v>1431</v>
      </c>
      <c r="D2621" s="114" t="s">
        <v>6018</v>
      </c>
      <c r="E2621" s="114" t="s">
        <v>6019</v>
      </c>
      <c r="F2621" s="115">
        <v>45350</v>
      </c>
      <c r="G2621" s="114" t="s">
        <v>2947</v>
      </c>
      <c r="H2621" s="116">
        <v>8267304</v>
      </c>
      <c r="I2621" s="116">
        <v>6613841</v>
      </c>
      <c r="J2621" s="116">
        <v>6613841</v>
      </c>
      <c r="K2621" s="116">
        <v>0</v>
      </c>
      <c r="L2621" s="116">
        <v>0</v>
      </c>
      <c r="M2621" s="116">
        <v>0</v>
      </c>
      <c r="N2621" s="116">
        <v>0</v>
      </c>
      <c r="O2621" s="116">
        <v>0</v>
      </c>
      <c r="P2621" s="116">
        <v>0</v>
      </c>
      <c r="Q2621" s="27" t="str">
        <f t="shared" si="503"/>
        <v>Registered</v>
      </c>
      <c r="R2621" s="94">
        <f t="shared" si="511"/>
        <v>0.79999973389148382</v>
      </c>
      <c r="S2621" s="95"/>
      <c r="T2621" s="117">
        <f t="shared" si="521"/>
        <v>0</v>
      </c>
      <c r="U2621" s="117">
        <f t="shared" si="522"/>
        <v>0</v>
      </c>
    </row>
    <row r="2622" spans="1:21" x14ac:dyDescent="0.3">
      <c r="A2622" s="114">
        <v>4966</v>
      </c>
      <c r="B2622" s="114" t="s">
        <v>1430</v>
      </c>
      <c r="C2622" s="114" t="s">
        <v>1431</v>
      </c>
      <c r="D2622" s="114" t="s">
        <v>2914</v>
      </c>
      <c r="E2622" s="114" t="s">
        <v>2915</v>
      </c>
      <c r="F2622" s="115">
        <v>45362</v>
      </c>
      <c r="G2622" s="114" t="s">
        <v>2916</v>
      </c>
      <c r="H2622" s="116">
        <v>12544643</v>
      </c>
      <c r="I2622" s="116">
        <v>9659376</v>
      </c>
      <c r="J2622" s="116">
        <v>9659376</v>
      </c>
      <c r="K2622" s="116">
        <v>0</v>
      </c>
      <c r="L2622" s="116">
        <v>0</v>
      </c>
      <c r="M2622" s="116">
        <v>0</v>
      </c>
      <c r="N2622" s="116">
        <v>0</v>
      </c>
      <c r="O2622" s="116">
        <v>0</v>
      </c>
      <c r="P2622" s="116">
        <v>0</v>
      </c>
      <c r="Q2622" s="27" t="str">
        <f t="shared" si="503"/>
        <v>Registered</v>
      </c>
      <c r="R2622" s="94">
        <f t="shared" si="511"/>
        <v>0.77000007094661838</v>
      </c>
      <c r="S2622" s="95"/>
      <c r="T2622" s="117">
        <f t="shared" si="521"/>
        <v>0</v>
      </c>
      <c r="U2622" s="117">
        <f t="shared" si="522"/>
        <v>0</v>
      </c>
    </row>
    <row r="2623" spans="1:21" x14ac:dyDescent="0.3">
      <c r="A2623" s="114">
        <v>4967</v>
      </c>
      <c r="B2623" s="114" t="s">
        <v>1430</v>
      </c>
      <c r="C2623" s="114" t="s">
        <v>1431</v>
      </c>
      <c r="D2623" s="114" t="s">
        <v>6020</v>
      </c>
      <c r="E2623" s="114" t="s">
        <v>6021</v>
      </c>
      <c r="F2623" s="115">
        <v>45230</v>
      </c>
      <c r="G2623" s="114" t="s">
        <v>4956</v>
      </c>
      <c r="H2623" s="116">
        <v>12790776</v>
      </c>
      <c r="I2623" s="116">
        <v>9593083</v>
      </c>
      <c r="J2623" s="116">
        <v>9593083</v>
      </c>
      <c r="K2623" s="116">
        <v>0</v>
      </c>
      <c r="L2623" s="116">
        <v>0</v>
      </c>
      <c r="M2623" s="116">
        <v>0</v>
      </c>
      <c r="N2623" s="116">
        <v>0</v>
      </c>
      <c r="O2623" s="116">
        <v>0</v>
      </c>
      <c r="P2623" s="116">
        <v>0</v>
      </c>
      <c r="Q2623" s="27" t="str">
        <f t="shared" si="503"/>
        <v>Registered</v>
      </c>
      <c r="R2623" s="94">
        <f t="shared" si="511"/>
        <v>0.7500000781813394</v>
      </c>
      <c r="S2623" s="95"/>
      <c r="T2623" s="117">
        <f t="shared" si="521"/>
        <v>0</v>
      </c>
      <c r="U2623" s="117">
        <f t="shared" si="522"/>
        <v>0</v>
      </c>
    </row>
    <row r="2624" spans="1:21" x14ac:dyDescent="0.3">
      <c r="A2624" s="114">
        <v>4968</v>
      </c>
      <c r="B2624" s="114" t="s">
        <v>1430</v>
      </c>
      <c r="C2624" s="114" t="s">
        <v>1431</v>
      </c>
      <c r="D2624" s="114" t="s">
        <v>6022</v>
      </c>
      <c r="E2624" s="114" t="s">
        <v>6023</v>
      </c>
      <c r="F2624" s="115">
        <v>45331</v>
      </c>
      <c r="G2624" s="114" t="s">
        <v>2916</v>
      </c>
      <c r="H2624" s="116">
        <v>8224107</v>
      </c>
      <c r="I2624" s="116">
        <v>6168078</v>
      </c>
      <c r="J2624" s="116">
        <v>6168078</v>
      </c>
      <c r="K2624" s="116">
        <v>0</v>
      </c>
      <c r="L2624" s="116">
        <v>0</v>
      </c>
      <c r="M2624" s="116">
        <v>0</v>
      </c>
      <c r="N2624" s="116">
        <v>0</v>
      </c>
      <c r="O2624" s="116">
        <v>0</v>
      </c>
      <c r="P2624" s="116">
        <v>0</v>
      </c>
      <c r="Q2624" s="27" t="str">
        <f t="shared" si="503"/>
        <v>Registered</v>
      </c>
      <c r="R2624" s="94">
        <f t="shared" si="511"/>
        <v>0.74999972641406543</v>
      </c>
      <c r="S2624" s="95"/>
      <c r="T2624" s="117">
        <f t="shared" si="521"/>
        <v>0</v>
      </c>
      <c r="U2624" s="117">
        <f t="shared" si="522"/>
        <v>0</v>
      </c>
    </row>
    <row r="2625" spans="1:21" x14ac:dyDescent="0.3">
      <c r="A2625" s="114">
        <v>4969</v>
      </c>
      <c r="B2625" s="114" t="s">
        <v>1430</v>
      </c>
      <c r="C2625" s="114" t="s">
        <v>1431</v>
      </c>
      <c r="D2625" s="114" t="s">
        <v>6024</v>
      </c>
      <c r="E2625" s="114" t="s">
        <v>6025</v>
      </c>
      <c r="F2625" s="115">
        <v>45290</v>
      </c>
      <c r="G2625" s="114" t="s">
        <v>6026</v>
      </c>
      <c r="H2625" s="116">
        <v>8348241</v>
      </c>
      <c r="I2625" s="116">
        <v>6261182</v>
      </c>
      <c r="J2625" s="116">
        <v>6261182</v>
      </c>
      <c r="K2625" s="116">
        <v>0</v>
      </c>
      <c r="L2625" s="116">
        <v>0</v>
      </c>
      <c r="M2625" s="116">
        <v>0</v>
      </c>
      <c r="N2625" s="116">
        <v>0</v>
      </c>
      <c r="O2625" s="116">
        <v>0</v>
      </c>
      <c r="P2625" s="116">
        <v>0</v>
      </c>
      <c r="Q2625" s="27" t="str">
        <f t="shared" si="503"/>
        <v>Registered</v>
      </c>
      <c r="R2625" s="94">
        <f t="shared" si="511"/>
        <v>0.75000014973214113</v>
      </c>
      <c r="S2625" s="95"/>
      <c r="T2625" s="117">
        <f t="shared" si="521"/>
        <v>0</v>
      </c>
      <c r="U2625" s="117">
        <f t="shared" si="522"/>
        <v>0</v>
      </c>
    </row>
    <row r="2626" spans="1:21" x14ac:dyDescent="0.3">
      <c r="A2626" s="114">
        <v>4970</v>
      </c>
      <c r="B2626" s="114" t="s">
        <v>1430</v>
      </c>
      <c r="C2626" s="114" t="s">
        <v>1431</v>
      </c>
      <c r="D2626" s="114" t="s">
        <v>6027</v>
      </c>
      <c r="E2626" s="114" t="s">
        <v>6028</v>
      </c>
      <c r="F2626" s="115">
        <v>45362</v>
      </c>
      <c r="G2626" s="114" t="s">
        <v>2916</v>
      </c>
      <c r="H2626" s="116">
        <v>12544643</v>
      </c>
      <c r="I2626" s="116">
        <v>9408483</v>
      </c>
      <c r="J2626" s="116">
        <v>9408483</v>
      </c>
      <c r="K2626" s="116">
        <v>0</v>
      </c>
      <c r="L2626" s="116">
        <v>0</v>
      </c>
      <c r="M2626" s="116">
        <v>0</v>
      </c>
      <c r="N2626" s="116">
        <v>0</v>
      </c>
      <c r="O2626" s="116">
        <v>0</v>
      </c>
      <c r="P2626" s="116">
        <v>0</v>
      </c>
      <c r="Q2626" s="27" t="str">
        <f t="shared" ref="Q2626:Q2689" si="523">IF(G2626="01 Jan 1900","Unregistered","Registered")</f>
        <v>Registered</v>
      </c>
      <c r="R2626" s="94">
        <f t="shared" si="511"/>
        <v>0.75000005978647621</v>
      </c>
      <c r="S2626" s="95"/>
      <c r="T2626" s="117">
        <f t="shared" si="521"/>
        <v>0</v>
      </c>
      <c r="U2626" s="117">
        <f t="shared" si="522"/>
        <v>0</v>
      </c>
    </row>
    <row r="2627" spans="1:21" x14ac:dyDescent="0.3">
      <c r="A2627" s="114">
        <v>4971</v>
      </c>
      <c r="B2627" s="114" t="s">
        <v>1430</v>
      </c>
      <c r="C2627" s="114" t="s">
        <v>1431</v>
      </c>
      <c r="D2627" s="114" t="s">
        <v>6029</v>
      </c>
      <c r="E2627" s="114" t="s">
        <v>6030</v>
      </c>
      <c r="F2627" s="115">
        <v>45434</v>
      </c>
      <c r="G2627" s="114" t="s">
        <v>5648</v>
      </c>
      <c r="H2627" s="116">
        <v>13358036</v>
      </c>
      <c r="I2627" s="116">
        <v>10018526</v>
      </c>
      <c r="J2627" s="116">
        <v>10018526</v>
      </c>
      <c r="K2627" s="116">
        <v>0</v>
      </c>
      <c r="L2627" s="116">
        <v>0</v>
      </c>
      <c r="M2627" s="116">
        <v>0</v>
      </c>
      <c r="N2627" s="116">
        <v>0</v>
      </c>
      <c r="O2627" s="116">
        <v>0</v>
      </c>
      <c r="P2627" s="116">
        <v>0</v>
      </c>
      <c r="Q2627" s="27" t="str">
        <f t="shared" si="523"/>
        <v>Registered</v>
      </c>
      <c r="R2627" s="94">
        <f t="shared" si="511"/>
        <v>0.74999992513869551</v>
      </c>
      <c r="S2627" s="95"/>
      <c r="T2627" s="117">
        <f t="shared" si="521"/>
        <v>0</v>
      </c>
      <c r="U2627" s="117">
        <f t="shared" si="522"/>
        <v>0</v>
      </c>
    </row>
    <row r="2628" spans="1:21" x14ac:dyDescent="0.3">
      <c r="A2628" s="114">
        <v>4972</v>
      </c>
      <c r="B2628" s="114" t="s">
        <v>1430</v>
      </c>
      <c r="C2628" s="114" t="s">
        <v>1431</v>
      </c>
      <c r="D2628" s="114" t="s">
        <v>6031</v>
      </c>
      <c r="E2628" s="114" t="s">
        <v>6032</v>
      </c>
      <c r="F2628" s="115">
        <v>45412</v>
      </c>
      <c r="G2628" s="114" t="s">
        <v>2072</v>
      </c>
      <c r="H2628" s="116">
        <v>8616071</v>
      </c>
      <c r="I2628" s="116">
        <v>6462053</v>
      </c>
      <c r="J2628" s="116">
        <v>6462053</v>
      </c>
      <c r="K2628" s="116">
        <v>0</v>
      </c>
      <c r="L2628" s="116">
        <v>0</v>
      </c>
      <c r="M2628" s="116">
        <v>0</v>
      </c>
      <c r="N2628" s="116">
        <v>0</v>
      </c>
      <c r="O2628" s="116">
        <v>0</v>
      </c>
      <c r="P2628" s="116">
        <v>0</v>
      </c>
      <c r="Q2628" s="27" t="str">
        <f t="shared" si="523"/>
        <v>Registered</v>
      </c>
      <c r="R2628" s="94">
        <f t="shared" si="511"/>
        <v>0.74999997098445448</v>
      </c>
      <c r="S2628" s="95"/>
      <c r="T2628" s="117">
        <f t="shared" si="521"/>
        <v>0</v>
      </c>
      <c r="U2628" s="117">
        <f t="shared" si="522"/>
        <v>0</v>
      </c>
    </row>
    <row r="2629" spans="1:21" x14ac:dyDescent="0.3">
      <c r="A2629" s="114">
        <v>4973</v>
      </c>
      <c r="B2629" s="114" t="s">
        <v>1430</v>
      </c>
      <c r="C2629" s="114" t="s">
        <v>1431</v>
      </c>
      <c r="D2629" s="114" t="s">
        <v>6033</v>
      </c>
      <c r="E2629" s="114" t="s">
        <v>6034</v>
      </c>
      <c r="F2629" s="115">
        <v>45472</v>
      </c>
      <c r="G2629" s="114" t="s">
        <v>4794</v>
      </c>
      <c r="H2629" s="116">
        <v>8795154</v>
      </c>
      <c r="I2629" s="116">
        <v>6596364</v>
      </c>
      <c r="J2629" s="116">
        <v>6596364</v>
      </c>
      <c r="K2629" s="116">
        <v>0</v>
      </c>
      <c r="L2629" s="116">
        <v>0</v>
      </c>
      <c r="M2629" s="116">
        <v>0</v>
      </c>
      <c r="N2629" s="116">
        <v>0</v>
      </c>
      <c r="O2629" s="116">
        <v>0</v>
      </c>
      <c r="P2629" s="116">
        <v>0</v>
      </c>
      <c r="Q2629" s="27" t="str">
        <f t="shared" si="523"/>
        <v>Registered</v>
      </c>
      <c r="R2629" s="94">
        <f t="shared" si="511"/>
        <v>0.74999982945153665</v>
      </c>
      <c r="S2629" s="95"/>
      <c r="T2629" s="117">
        <f t="shared" si="521"/>
        <v>0</v>
      </c>
      <c r="U2629" s="117">
        <f t="shared" si="522"/>
        <v>0</v>
      </c>
    </row>
    <row r="2630" spans="1:21" x14ac:dyDescent="0.3">
      <c r="A2630" s="114">
        <v>4974</v>
      </c>
      <c r="B2630" s="114" t="s">
        <v>1430</v>
      </c>
      <c r="C2630" s="114" t="s">
        <v>1431</v>
      </c>
      <c r="D2630" s="114" t="s">
        <v>6035</v>
      </c>
      <c r="E2630" s="114" t="s">
        <v>6036</v>
      </c>
      <c r="F2630" s="115">
        <v>45472</v>
      </c>
      <c r="G2630" s="114" t="s">
        <v>2333</v>
      </c>
      <c r="H2630" s="116">
        <v>12904800</v>
      </c>
      <c r="I2630" s="116">
        <v>8388120</v>
      </c>
      <c r="J2630" s="116">
        <v>8388120</v>
      </c>
      <c r="K2630" s="116">
        <v>0</v>
      </c>
      <c r="L2630" s="116">
        <v>0</v>
      </c>
      <c r="M2630" s="116">
        <v>0</v>
      </c>
      <c r="N2630" s="116">
        <v>0</v>
      </c>
      <c r="O2630" s="116">
        <v>0</v>
      </c>
      <c r="P2630" s="116">
        <v>0</v>
      </c>
      <c r="Q2630" s="27" t="str">
        <f t="shared" si="523"/>
        <v>Registered</v>
      </c>
      <c r="R2630" s="94">
        <f t="shared" ref="R2630:R2693" si="524">(I2630/H2630)</f>
        <v>0.65</v>
      </c>
      <c r="S2630" s="95"/>
      <c r="T2630" s="117">
        <f t="shared" si="521"/>
        <v>0</v>
      </c>
      <c r="U2630" s="117">
        <f t="shared" si="522"/>
        <v>0</v>
      </c>
    </row>
    <row r="2631" spans="1:21" x14ac:dyDescent="0.3">
      <c r="A2631" s="114">
        <v>4975</v>
      </c>
      <c r="B2631" s="114" t="s">
        <v>1430</v>
      </c>
      <c r="C2631" s="114" t="s">
        <v>1431</v>
      </c>
      <c r="D2631" s="114" t="s">
        <v>6037</v>
      </c>
      <c r="E2631" s="114" t="s">
        <v>6038</v>
      </c>
      <c r="F2631" s="115">
        <v>45387</v>
      </c>
      <c r="G2631" s="114" t="s">
        <v>1755</v>
      </c>
      <c r="H2631" s="116">
        <v>13080400</v>
      </c>
      <c r="I2631" s="116">
        <v>9810300</v>
      </c>
      <c r="J2631" s="116">
        <v>9810300</v>
      </c>
      <c r="K2631" s="116">
        <v>0</v>
      </c>
      <c r="L2631" s="116">
        <v>0</v>
      </c>
      <c r="M2631" s="116">
        <v>0</v>
      </c>
      <c r="N2631" s="116">
        <v>0</v>
      </c>
      <c r="O2631" s="116">
        <v>0</v>
      </c>
      <c r="P2631" s="116">
        <v>0</v>
      </c>
      <c r="Q2631" s="27" t="str">
        <f t="shared" si="523"/>
        <v>Registered</v>
      </c>
      <c r="R2631" s="94">
        <f t="shared" si="524"/>
        <v>0.75</v>
      </c>
      <c r="S2631" s="95"/>
      <c r="T2631" s="117">
        <f t="shared" si="521"/>
        <v>0</v>
      </c>
      <c r="U2631" s="117">
        <f t="shared" si="522"/>
        <v>0</v>
      </c>
    </row>
    <row r="2632" spans="1:21" x14ac:dyDescent="0.3">
      <c r="A2632" s="114">
        <v>4976</v>
      </c>
      <c r="B2632" s="114" t="s">
        <v>1430</v>
      </c>
      <c r="C2632" s="114" t="s">
        <v>1431</v>
      </c>
      <c r="D2632" s="114" t="s">
        <v>6039</v>
      </c>
      <c r="E2632" s="114" t="s">
        <v>6040</v>
      </c>
      <c r="F2632" s="115">
        <v>45257</v>
      </c>
      <c r="G2632" s="114" t="s">
        <v>3646</v>
      </c>
      <c r="H2632" s="116">
        <v>8438000</v>
      </c>
      <c r="I2632" s="116">
        <v>6328500</v>
      </c>
      <c r="J2632" s="116">
        <v>6328500</v>
      </c>
      <c r="K2632" s="116">
        <v>0</v>
      </c>
      <c r="L2632" s="116">
        <v>0</v>
      </c>
      <c r="M2632" s="116">
        <v>0</v>
      </c>
      <c r="N2632" s="116">
        <v>0</v>
      </c>
      <c r="O2632" s="116">
        <v>0</v>
      </c>
      <c r="P2632" s="116">
        <v>0</v>
      </c>
      <c r="Q2632" s="27" t="str">
        <f t="shared" si="523"/>
        <v>Registered</v>
      </c>
      <c r="R2632" s="94">
        <f t="shared" si="524"/>
        <v>0.75</v>
      </c>
      <c r="S2632" s="95"/>
      <c r="T2632" s="117">
        <f t="shared" si="521"/>
        <v>0</v>
      </c>
      <c r="U2632" s="117">
        <f t="shared" si="522"/>
        <v>0</v>
      </c>
    </row>
    <row r="2633" spans="1:21" x14ac:dyDescent="0.3">
      <c r="A2633" s="114">
        <v>4977</v>
      </c>
      <c r="B2633" s="114" t="s">
        <v>1430</v>
      </c>
      <c r="C2633" s="114" t="s">
        <v>1431</v>
      </c>
      <c r="D2633" s="114" t="s">
        <v>6041</v>
      </c>
      <c r="E2633" s="114" t="s">
        <v>6042</v>
      </c>
      <c r="F2633" s="115">
        <v>45780</v>
      </c>
      <c r="G2633" s="114" t="s">
        <v>1443</v>
      </c>
      <c r="H2633" s="116">
        <v>13791964</v>
      </c>
      <c r="I2633" s="116">
        <v>8964777</v>
      </c>
      <c r="J2633" s="116">
        <v>8964777</v>
      </c>
      <c r="K2633" s="116">
        <v>0</v>
      </c>
      <c r="L2633" s="116">
        <v>0</v>
      </c>
      <c r="M2633" s="116">
        <v>0</v>
      </c>
      <c r="N2633" s="116">
        <v>0</v>
      </c>
      <c r="O2633" s="116">
        <v>0</v>
      </c>
      <c r="P2633" s="116">
        <v>0</v>
      </c>
      <c r="Q2633" s="27" t="str">
        <f t="shared" si="523"/>
        <v>Registered</v>
      </c>
      <c r="R2633" s="94">
        <f t="shared" si="524"/>
        <v>0.65000002900239584</v>
      </c>
      <c r="S2633" s="95"/>
      <c r="T2633" s="117">
        <f t="shared" si="521"/>
        <v>0</v>
      </c>
      <c r="U2633" s="117">
        <f t="shared" si="522"/>
        <v>0</v>
      </c>
    </row>
    <row r="2634" spans="1:21" x14ac:dyDescent="0.3">
      <c r="A2634" s="114">
        <v>4978</v>
      </c>
      <c r="B2634" s="114" t="s">
        <v>1430</v>
      </c>
      <c r="C2634" s="114" t="s">
        <v>1431</v>
      </c>
      <c r="D2634" s="114" t="s">
        <v>6043</v>
      </c>
      <c r="E2634" s="114" t="s">
        <v>6044</v>
      </c>
      <c r="F2634" s="115">
        <v>45657</v>
      </c>
      <c r="G2634" s="114" t="s">
        <v>3984</v>
      </c>
      <c r="H2634" s="116">
        <v>8621550</v>
      </c>
      <c r="I2634" s="116">
        <v>6466164</v>
      </c>
      <c r="J2634" s="116">
        <v>6466164</v>
      </c>
      <c r="K2634" s="116">
        <v>0</v>
      </c>
      <c r="L2634" s="116">
        <v>0</v>
      </c>
      <c r="M2634" s="116">
        <v>0</v>
      </c>
      <c r="N2634" s="116">
        <v>0</v>
      </c>
      <c r="O2634" s="116">
        <v>0</v>
      </c>
      <c r="P2634" s="116">
        <v>0</v>
      </c>
      <c r="Q2634" s="27" t="str">
        <f t="shared" si="523"/>
        <v>Registered</v>
      </c>
      <c r="R2634" s="94">
        <f t="shared" si="524"/>
        <v>0.75000017398263652</v>
      </c>
      <c r="S2634" s="95"/>
      <c r="T2634" s="117">
        <f t="shared" si="521"/>
        <v>0</v>
      </c>
      <c r="U2634" s="117">
        <f t="shared" si="522"/>
        <v>0</v>
      </c>
    </row>
    <row r="2635" spans="1:21" x14ac:dyDescent="0.3">
      <c r="A2635" s="114">
        <v>4979</v>
      </c>
      <c r="B2635" s="114" t="s">
        <v>1430</v>
      </c>
      <c r="C2635" s="114" t="s">
        <v>1431</v>
      </c>
      <c r="D2635" s="114" t="s">
        <v>6045</v>
      </c>
      <c r="E2635" s="114" t="s">
        <v>6046</v>
      </c>
      <c r="F2635" s="115">
        <v>45715</v>
      </c>
      <c r="G2635" s="114" t="s">
        <v>3829</v>
      </c>
      <c r="H2635" s="116">
        <v>13709821</v>
      </c>
      <c r="I2635" s="116">
        <v>10282365</v>
      </c>
      <c r="J2635" s="116">
        <v>10282365</v>
      </c>
      <c r="K2635" s="116">
        <v>0</v>
      </c>
      <c r="L2635" s="116">
        <v>0</v>
      </c>
      <c r="M2635" s="116">
        <v>0</v>
      </c>
      <c r="N2635" s="116">
        <v>0</v>
      </c>
      <c r="O2635" s="116">
        <v>0</v>
      </c>
      <c r="P2635" s="116">
        <v>0</v>
      </c>
      <c r="Q2635" s="27" t="str">
        <f t="shared" si="523"/>
        <v>Registered</v>
      </c>
      <c r="R2635" s="94">
        <f t="shared" si="524"/>
        <v>0.74999994529469061</v>
      </c>
      <c r="S2635" s="95"/>
      <c r="T2635" s="117">
        <f t="shared" si="521"/>
        <v>0</v>
      </c>
      <c r="U2635" s="117">
        <f t="shared" si="522"/>
        <v>0</v>
      </c>
    </row>
    <row r="2636" spans="1:21" x14ac:dyDescent="0.3">
      <c r="A2636" s="114">
        <v>4980</v>
      </c>
      <c r="B2636" s="114" t="s">
        <v>1430</v>
      </c>
      <c r="C2636" s="114" t="s">
        <v>1431</v>
      </c>
      <c r="D2636" s="114" t="s">
        <v>6047</v>
      </c>
      <c r="E2636" s="114" t="s">
        <v>6048</v>
      </c>
      <c r="F2636" s="115">
        <v>45741</v>
      </c>
      <c r="G2636" s="114" t="s">
        <v>2467</v>
      </c>
      <c r="H2636" s="116">
        <v>9151786</v>
      </c>
      <c r="I2636" s="116">
        <v>5491072</v>
      </c>
      <c r="J2636" s="116">
        <v>5491072</v>
      </c>
      <c r="K2636" s="116">
        <v>0</v>
      </c>
      <c r="L2636" s="116">
        <v>0</v>
      </c>
      <c r="M2636" s="116">
        <v>0</v>
      </c>
      <c r="N2636" s="116">
        <v>0</v>
      </c>
      <c r="O2636" s="116">
        <v>0</v>
      </c>
      <c r="P2636" s="116">
        <v>0</v>
      </c>
      <c r="Q2636" s="27" t="str">
        <f t="shared" si="523"/>
        <v>Registered</v>
      </c>
      <c r="R2636" s="94">
        <f t="shared" si="524"/>
        <v>0.60000004370731574</v>
      </c>
      <c r="S2636" s="95"/>
      <c r="T2636" s="117">
        <f t="shared" ref="T2636:T2699" si="525">L2636+M2636+N2636+O2636+P2636</f>
        <v>0</v>
      </c>
      <c r="U2636" s="117">
        <f t="shared" ref="U2636:U2699" si="526">K2636-T2636</f>
        <v>0</v>
      </c>
    </row>
    <row r="2637" spans="1:21" x14ac:dyDescent="0.3">
      <c r="A2637" s="114">
        <v>4981</v>
      </c>
      <c r="B2637" s="114" t="s">
        <v>1430</v>
      </c>
      <c r="C2637" s="114" t="s">
        <v>1431</v>
      </c>
      <c r="D2637" s="114" t="s">
        <v>6049</v>
      </c>
      <c r="E2637" s="114" t="s">
        <v>6050</v>
      </c>
      <c r="F2637" s="115">
        <v>45827</v>
      </c>
      <c r="G2637" s="114" t="s">
        <v>4186</v>
      </c>
      <c r="H2637" s="116">
        <v>9090750</v>
      </c>
      <c r="I2637" s="116">
        <v>7272602</v>
      </c>
      <c r="J2637" s="116">
        <v>7272602</v>
      </c>
      <c r="K2637" s="116">
        <v>0</v>
      </c>
      <c r="L2637" s="116">
        <v>0</v>
      </c>
      <c r="M2637" s="116">
        <v>0</v>
      </c>
      <c r="N2637" s="116">
        <v>0</v>
      </c>
      <c r="O2637" s="116">
        <v>0</v>
      </c>
      <c r="P2637" s="116">
        <v>0</v>
      </c>
      <c r="Q2637" s="27" t="str">
        <f t="shared" si="523"/>
        <v>Registered</v>
      </c>
      <c r="R2637" s="94">
        <f t="shared" si="524"/>
        <v>0.80000022000385007</v>
      </c>
      <c r="S2637" s="95"/>
      <c r="T2637" s="117">
        <f t="shared" si="525"/>
        <v>0</v>
      </c>
      <c r="U2637" s="117">
        <f t="shared" si="526"/>
        <v>0</v>
      </c>
    </row>
    <row r="2638" spans="1:21" x14ac:dyDescent="0.3">
      <c r="A2638" s="114">
        <v>4982</v>
      </c>
      <c r="B2638" s="114" t="s">
        <v>1430</v>
      </c>
      <c r="C2638" s="114" t="s">
        <v>1431</v>
      </c>
      <c r="D2638" s="114" t="s">
        <v>6051</v>
      </c>
      <c r="E2638" s="114" t="s">
        <v>6052</v>
      </c>
      <c r="F2638" s="115">
        <v>45313</v>
      </c>
      <c r="G2638" s="114" t="s">
        <v>6053</v>
      </c>
      <c r="H2638" s="116">
        <v>8275515</v>
      </c>
      <c r="I2638" s="116">
        <v>5792862</v>
      </c>
      <c r="J2638" s="116">
        <v>5792862</v>
      </c>
      <c r="K2638" s="116">
        <v>0</v>
      </c>
      <c r="L2638" s="116">
        <v>0</v>
      </c>
      <c r="M2638" s="116">
        <v>0</v>
      </c>
      <c r="N2638" s="116">
        <v>0</v>
      </c>
      <c r="O2638" s="116">
        <v>0</v>
      </c>
      <c r="P2638" s="116">
        <v>0</v>
      </c>
      <c r="Q2638" s="27" t="str">
        <f t="shared" si="523"/>
        <v>Registered</v>
      </c>
      <c r="R2638" s="94">
        <f t="shared" si="524"/>
        <v>0.70000018125760144</v>
      </c>
      <c r="S2638" s="95"/>
      <c r="T2638" s="117">
        <f t="shared" si="525"/>
        <v>0</v>
      </c>
      <c r="U2638" s="117">
        <f t="shared" si="526"/>
        <v>0</v>
      </c>
    </row>
    <row r="2639" spans="1:21" x14ac:dyDescent="0.3">
      <c r="A2639" s="114">
        <v>4983</v>
      </c>
      <c r="B2639" s="114" t="s">
        <v>1430</v>
      </c>
      <c r="C2639" s="114" t="s">
        <v>1431</v>
      </c>
      <c r="D2639" s="114" t="s">
        <v>6054</v>
      </c>
      <c r="E2639" s="114" t="s">
        <v>6055</v>
      </c>
      <c r="F2639" s="115">
        <v>45558</v>
      </c>
      <c r="G2639" s="114" t="s">
        <v>6056</v>
      </c>
      <c r="H2639" s="116">
        <v>8794643</v>
      </c>
      <c r="I2639" s="116">
        <v>7035715</v>
      </c>
      <c r="J2639" s="116">
        <v>7035715</v>
      </c>
      <c r="K2639" s="116">
        <v>0</v>
      </c>
      <c r="L2639" s="116">
        <v>0</v>
      </c>
      <c r="M2639" s="116">
        <v>0</v>
      </c>
      <c r="N2639" s="116">
        <v>0</v>
      </c>
      <c r="O2639" s="116">
        <v>0</v>
      </c>
      <c r="P2639" s="116">
        <v>0</v>
      </c>
      <c r="Q2639" s="27" t="str">
        <f t="shared" si="523"/>
        <v>Registered</v>
      </c>
      <c r="R2639" s="94">
        <f t="shared" si="524"/>
        <v>0.80000006822334913</v>
      </c>
      <c r="S2639" s="95"/>
      <c r="T2639" s="117">
        <f t="shared" si="525"/>
        <v>0</v>
      </c>
      <c r="U2639" s="117">
        <f t="shared" si="526"/>
        <v>0</v>
      </c>
    </row>
    <row r="2640" spans="1:21" x14ac:dyDescent="0.3">
      <c r="A2640" s="114">
        <v>4984</v>
      </c>
      <c r="B2640" s="114" t="s">
        <v>1430</v>
      </c>
      <c r="C2640" s="114" t="s">
        <v>1431</v>
      </c>
      <c r="D2640" s="114" t="s">
        <v>6057</v>
      </c>
      <c r="E2640" s="114" t="s">
        <v>6058</v>
      </c>
      <c r="F2640" s="115">
        <v>45218</v>
      </c>
      <c r="G2640" s="114" t="s">
        <v>5709</v>
      </c>
      <c r="H2640" s="116">
        <v>8224107</v>
      </c>
      <c r="I2640" s="116">
        <v>6579283</v>
      </c>
      <c r="J2640" s="116">
        <v>6579283</v>
      </c>
      <c r="K2640" s="116">
        <v>0</v>
      </c>
      <c r="L2640" s="116">
        <v>0</v>
      </c>
      <c r="M2640" s="116">
        <v>0</v>
      </c>
      <c r="N2640" s="116">
        <v>0</v>
      </c>
      <c r="O2640" s="116">
        <v>0</v>
      </c>
      <c r="P2640" s="116">
        <v>0</v>
      </c>
      <c r="Q2640" s="27" t="str">
        <f t="shared" si="523"/>
        <v>Registered</v>
      </c>
      <c r="R2640" s="94">
        <f t="shared" si="524"/>
        <v>0.79999968385625331</v>
      </c>
      <c r="S2640" s="95"/>
      <c r="T2640" s="117">
        <f t="shared" si="525"/>
        <v>0</v>
      </c>
      <c r="U2640" s="117">
        <f t="shared" si="526"/>
        <v>0</v>
      </c>
    </row>
    <row r="2641" spans="1:21" x14ac:dyDescent="0.3">
      <c r="A2641" s="114">
        <v>4985</v>
      </c>
      <c r="B2641" s="114" t="s">
        <v>1430</v>
      </c>
      <c r="C2641" s="114" t="s">
        <v>1431</v>
      </c>
      <c r="D2641" s="114" t="s">
        <v>6059</v>
      </c>
      <c r="E2641" s="114" t="s">
        <v>6060</v>
      </c>
      <c r="F2641" s="115">
        <v>45534</v>
      </c>
      <c r="G2641" s="114" t="s">
        <v>3344</v>
      </c>
      <c r="H2641" s="116">
        <v>8804464</v>
      </c>
      <c r="I2641" s="116">
        <v>6339214</v>
      </c>
      <c r="J2641" s="116">
        <v>6339214</v>
      </c>
      <c r="K2641" s="116">
        <v>0</v>
      </c>
      <c r="L2641" s="116">
        <v>0</v>
      </c>
      <c r="M2641" s="116">
        <v>0</v>
      </c>
      <c r="N2641" s="116">
        <v>0</v>
      </c>
      <c r="O2641" s="116">
        <v>0</v>
      </c>
      <c r="P2641" s="116">
        <v>0</v>
      </c>
      <c r="Q2641" s="27" t="str">
        <f t="shared" si="523"/>
        <v>Registered</v>
      </c>
      <c r="R2641" s="94">
        <f t="shared" si="524"/>
        <v>0.71999999091370015</v>
      </c>
      <c r="S2641" s="95"/>
      <c r="T2641" s="117">
        <f t="shared" si="525"/>
        <v>0</v>
      </c>
      <c r="U2641" s="117">
        <f t="shared" si="526"/>
        <v>0</v>
      </c>
    </row>
    <row r="2642" spans="1:21" x14ac:dyDescent="0.3">
      <c r="A2642" s="114">
        <v>4986</v>
      </c>
      <c r="B2642" s="114" t="s">
        <v>1430</v>
      </c>
      <c r="C2642" s="114" t="s">
        <v>1431</v>
      </c>
      <c r="D2642" s="114" t="s">
        <v>6061</v>
      </c>
      <c r="E2642" s="114" t="s">
        <v>6062</v>
      </c>
      <c r="F2642" s="115">
        <v>45260</v>
      </c>
      <c r="G2642" s="114" t="s">
        <v>2979</v>
      </c>
      <c r="H2642" s="116">
        <v>8367000</v>
      </c>
      <c r="I2642" s="116">
        <v>6693600</v>
      </c>
      <c r="J2642" s="116">
        <v>6693600</v>
      </c>
      <c r="K2642" s="116">
        <v>0</v>
      </c>
      <c r="L2642" s="116">
        <v>0</v>
      </c>
      <c r="M2642" s="116">
        <v>0</v>
      </c>
      <c r="N2642" s="116">
        <v>0</v>
      </c>
      <c r="O2642" s="116">
        <v>0</v>
      </c>
      <c r="P2642" s="116">
        <v>0</v>
      </c>
      <c r="Q2642" s="27" t="str">
        <f t="shared" si="523"/>
        <v>Registered</v>
      </c>
      <c r="R2642" s="94">
        <f t="shared" si="524"/>
        <v>0.8</v>
      </c>
      <c r="S2642" s="95"/>
      <c r="T2642" s="117">
        <f t="shared" si="525"/>
        <v>0</v>
      </c>
      <c r="U2642" s="117">
        <f t="shared" si="526"/>
        <v>0</v>
      </c>
    </row>
    <row r="2643" spans="1:21" x14ac:dyDescent="0.3">
      <c r="A2643" s="114">
        <v>4987</v>
      </c>
      <c r="B2643" s="114" t="s">
        <v>1430</v>
      </c>
      <c r="C2643" s="114" t="s">
        <v>1431</v>
      </c>
      <c r="D2643" s="114" t="s">
        <v>6063</v>
      </c>
      <c r="E2643" s="114" t="s">
        <v>6064</v>
      </c>
      <c r="F2643" s="115">
        <v>45527</v>
      </c>
      <c r="G2643" s="114" t="s">
        <v>6065</v>
      </c>
      <c r="H2643" s="116">
        <v>8634821</v>
      </c>
      <c r="I2643" s="116">
        <v>6907856</v>
      </c>
      <c r="J2643" s="116">
        <v>6907856</v>
      </c>
      <c r="K2643" s="116">
        <v>0</v>
      </c>
      <c r="L2643" s="116">
        <v>0</v>
      </c>
      <c r="M2643" s="116">
        <v>0</v>
      </c>
      <c r="N2643" s="116">
        <v>0</v>
      </c>
      <c r="O2643" s="116">
        <v>0</v>
      </c>
      <c r="P2643" s="116">
        <v>0</v>
      </c>
      <c r="Q2643" s="27" t="str">
        <f t="shared" si="523"/>
        <v>Registered</v>
      </c>
      <c r="R2643" s="94">
        <f t="shared" si="524"/>
        <v>0.7999999073518721</v>
      </c>
      <c r="S2643" s="95"/>
      <c r="T2643" s="117">
        <f t="shared" si="525"/>
        <v>0</v>
      </c>
      <c r="U2643" s="117">
        <f t="shared" si="526"/>
        <v>0</v>
      </c>
    </row>
    <row r="2644" spans="1:21" x14ac:dyDescent="0.3">
      <c r="A2644" s="114">
        <v>4988</v>
      </c>
      <c r="B2644" s="114" t="s">
        <v>1430</v>
      </c>
      <c r="C2644" s="114" t="s">
        <v>1431</v>
      </c>
      <c r="D2644" s="114" t="s">
        <v>3549</v>
      </c>
      <c r="E2644" s="114" t="s">
        <v>3550</v>
      </c>
      <c r="F2644" s="115">
        <v>45281</v>
      </c>
      <c r="G2644" s="114" t="s">
        <v>3551</v>
      </c>
      <c r="H2644" s="116">
        <v>8303667</v>
      </c>
      <c r="I2644" s="116">
        <v>5812567</v>
      </c>
      <c r="J2644" s="116">
        <v>5812567</v>
      </c>
      <c r="K2644" s="116">
        <v>0</v>
      </c>
      <c r="L2644" s="116">
        <v>0</v>
      </c>
      <c r="M2644" s="116">
        <v>0</v>
      </c>
      <c r="N2644" s="116">
        <v>0</v>
      </c>
      <c r="O2644" s="116">
        <v>0</v>
      </c>
      <c r="P2644" s="116">
        <v>0</v>
      </c>
      <c r="Q2644" s="27" t="str">
        <f t="shared" si="523"/>
        <v>Registered</v>
      </c>
      <c r="R2644" s="94">
        <f t="shared" si="524"/>
        <v>0.7000000120428721</v>
      </c>
      <c r="S2644" s="95"/>
      <c r="T2644" s="117">
        <f t="shared" si="525"/>
        <v>0</v>
      </c>
      <c r="U2644" s="117">
        <f t="shared" si="526"/>
        <v>0</v>
      </c>
    </row>
    <row r="2645" spans="1:21" x14ac:dyDescent="0.3">
      <c r="A2645" s="114">
        <v>4989</v>
      </c>
      <c r="B2645" s="114" t="s">
        <v>1430</v>
      </c>
      <c r="C2645" s="114" t="s">
        <v>1431</v>
      </c>
      <c r="D2645" s="114" t="s">
        <v>6066</v>
      </c>
      <c r="E2645" s="114" t="s">
        <v>6067</v>
      </c>
      <c r="F2645" s="115">
        <v>45493</v>
      </c>
      <c r="G2645" s="114" t="s">
        <v>6068</v>
      </c>
      <c r="H2645" s="116">
        <v>13013393</v>
      </c>
      <c r="I2645" s="116">
        <v>10410717</v>
      </c>
      <c r="J2645" s="116">
        <v>10410717</v>
      </c>
      <c r="K2645" s="116">
        <v>0</v>
      </c>
      <c r="L2645" s="116">
        <v>0</v>
      </c>
      <c r="M2645" s="116">
        <v>0</v>
      </c>
      <c r="N2645" s="116">
        <v>0</v>
      </c>
      <c r="O2645" s="116">
        <v>0</v>
      </c>
      <c r="P2645" s="116">
        <v>0</v>
      </c>
      <c r="Q2645" s="27" t="str">
        <f t="shared" si="523"/>
        <v>Registered</v>
      </c>
      <c r="R2645" s="94">
        <f t="shared" si="524"/>
        <v>0.80000019979416592</v>
      </c>
      <c r="S2645" s="95"/>
      <c r="T2645" s="117">
        <f t="shared" si="525"/>
        <v>0</v>
      </c>
      <c r="U2645" s="117">
        <f t="shared" si="526"/>
        <v>0</v>
      </c>
    </row>
    <row r="2646" spans="1:21" x14ac:dyDescent="0.3">
      <c r="A2646" s="114">
        <v>4990</v>
      </c>
      <c r="B2646" s="114" t="s">
        <v>1430</v>
      </c>
      <c r="C2646" s="114" t="s">
        <v>1431</v>
      </c>
      <c r="D2646" s="114" t="s">
        <v>6069</v>
      </c>
      <c r="E2646" s="114" t="s">
        <v>6070</v>
      </c>
      <c r="F2646" s="115">
        <v>45290</v>
      </c>
      <c r="G2646" s="114" t="s">
        <v>4376</v>
      </c>
      <c r="H2646" s="116">
        <v>8325954</v>
      </c>
      <c r="I2646" s="116">
        <v>6660763</v>
      </c>
      <c r="J2646" s="116">
        <v>6660763</v>
      </c>
      <c r="K2646" s="116">
        <v>0</v>
      </c>
      <c r="L2646" s="116">
        <v>0</v>
      </c>
      <c r="M2646" s="116">
        <v>0</v>
      </c>
      <c r="N2646" s="116">
        <v>0</v>
      </c>
      <c r="O2646" s="116">
        <v>0</v>
      </c>
      <c r="P2646" s="116">
        <v>0</v>
      </c>
      <c r="Q2646" s="27" t="str">
        <f t="shared" si="523"/>
        <v>Registered</v>
      </c>
      <c r="R2646" s="94">
        <f t="shared" si="524"/>
        <v>0.79999997597872874</v>
      </c>
      <c r="S2646" s="95"/>
      <c r="T2646" s="117">
        <f t="shared" si="525"/>
        <v>0</v>
      </c>
      <c r="U2646" s="117">
        <f t="shared" si="526"/>
        <v>0</v>
      </c>
    </row>
    <row r="2647" spans="1:21" x14ac:dyDescent="0.3">
      <c r="A2647" s="114">
        <v>4991</v>
      </c>
      <c r="B2647" s="114" t="s">
        <v>1430</v>
      </c>
      <c r="C2647" s="114" t="s">
        <v>1431</v>
      </c>
      <c r="D2647" s="114" t="s">
        <v>3433</v>
      </c>
      <c r="E2647" s="114" t="s">
        <v>3434</v>
      </c>
      <c r="F2647" s="115">
        <v>45520</v>
      </c>
      <c r="G2647" s="114" t="s">
        <v>3370</v>
      </c>
      <c r="H2647" s="116">
        <v>8891964</v>
      </c>
      <c r="I2647" s="116">
        <v>7113572</v>
      </c>
      <c r="J2647" s="116">
        <v>7113572</v>
      </c>
      <c r="K2647" s="116">
        <v>0</v>
      </c>
      <c r="L2647" s="116">
        <v>0</v>
      </c>
      <c r="M2647" s="116">
        <v>0</v>
      </c>
      <c r="N2647" s="116">
        <v>0</v>
      </c>
      <c r="O2647" s="116">
        <v>0</v>
      </c>
      <c r="P2647" s="116">
        <v>0</v>
      </c>
      <c r="Q2647" s="27" t="str">
        <f t="shared" si="523"/>
        <v>Registered</v>
      </c>
      <c r="R2647" s="94">
        <f t="shared" si="524"/>
        <v>0.80000008996887528</v>
      </c>
      <c r="S2647" s="95"/>
      <c r="T2647" s="117">
        <f t="shared" si="525"/>
        <v>0</v>
      </c>
      <c r="U2647" s="117">
        <f t="shared" si="526"/>
        <v>0</v>
      </c>
    </row>
    <row r="2648" spans="1:21" x14ac:dyDescent="0.3">
      <c r="A2648" s="114">
        <v>4992</v>
      </c>
      <c r="B2648" s="114" t="s">
        <v>1430</v>
      </c>
      <c r="C2648" s="114" t="s">
        <v>1431</v>
      </c>
      <c r="D2648" s="114" t="s">
        <v>6071</v>
      </c>
      <c r="E2648" s="114" t="s">
        <v>6072</v>
      </c>
      <c r="F2648" s="115">
        <v>45322</v>
      </c>
      <c r="G2648" s="114" t="s">
        <v>3623</v>
      </c>
      <c r="H2648" s="116">
        <v>12055800</v>
      </c>
      <c r="I2648" s="116">
        <v>9644640</v>
      </c>
      <c r="J2648" s="116">
        <v>9644640</v>
      </c>
      <c r="K2648" s="116">
        <v>0</v>
      </c>
      <c r="L2648" s="116">
        <v>0</v>
      </c>
      <c r="M2648" s="116">
        <v>0</v>
      </c>
      <c r="N2648" s="116">
        <v>0</v>
      </c>
      <c r="O2648" s="116">
        <v>0</v>
      </c>
      <c r="P2648" s="116">
        <v>0</v>
      </c>
      <c r="Q2648" s="27" t="str">
        <f t="shared" si="523"/>
        <v>Registered</v>
      </c>
      <c r="R2648" s="94">
        <f t="shared" si="524"/>
        <v>0.8</v>
      </c>
      <c r="S2648" s="95"/>
      <c r="T2648" s="117">
        <f t="shared" si="525"/>
        <v>0</v>
      </c>
      <c r="U2648" s="117">
        <f t="shared" si="526"/>
        <v>0</v>
      </c>
    </row>
    <row r="2649" spans="1:21" x14ac:dyDescent="0.3">
      <c r="A2649" s="114">
        <v>4993</v>
      </c>
      <c r="B2649" s="114" t="s">
        <v>1430</v>
      </c>
      <c r="C2649" s="114" t="s">
        <v>1431</v>
      </c>
      <c r="D2649" s="114" t="s">
        <v>2892</v>
      </c>
      <c r="E2649" s="114" t="s">
        <v>2893</v>
      </c>
      <c r="F2649" s="115">
        <v>45468</v>
      </c>
      <c r="G2649" s="114" t="s">
        <v>2894</v>
      </c>
      <c r="H2649" s="116">
        <v>12901786</v>
      </c>
      <c r="I2649" s="116">
        <v>10321428</v>
      </c>
      <c r="J2649" s="116">
        <v>10321428</v>
      </c>
      <c r="K2649" s="116">
        <v>0</v>
      </c>
      <c r="L2649" s="116">
        <v>0</v>
      </c>
      <c r="M2649" s="116">
        <v>0</v>
      </c>
      <c r="N2649" s="116">
        <v>0</v>
      </c>
      <c r="O2649" s="116">
        <v>0</v>
      </c>
      <c r="P2649" s="116">
        <v>0</v>
      </c>
      <c r="Q2649" s="27" t="str">
        <f t="shared" si="523"/>
        <v>Registered</v>
      </c>
      <c r="R2649" s="94">
        <f t="shared" si="524"/>
        <v>0.799999937993081</v>
      </c>
      <c r="S2649" s="95"/>
      <c r="T2649" s="117">
        <f t="shared" si="525"/>
        <v>0</v>
      </c>
      <c r="U2649" s="117">
        <f t="shared" si="526"/>
        <v>0</v>
      </c>
    </row>
    <row r="2650" spans="1:21" x14ac:dyDescent="0.3">
      <c r="A2650" s="114">
        <v>10189</v>
      </c>
      <c r="B2650" s="114" t="s">
        <v>1430</v>
      </c>
      <c r="C2650" s="114" t="s">
        <v>1431</v>
      </c>
      <c r="D2650" s="114" t="s">
        <v>2948</v>
      </c>
      <c r="E2650" s="114" t="s">
        <v>2949</v>
      </c>
      <c r="F2650" s="115">
        <v>45313</v>
      </c>
      <c r="G2650" s="114" t="s">
        <v>2950</v>
      </c>
      <c r="H2650" s="116">
        <v>12063393</v>
      </c>
      <c r="I2650" s="116">
        <v>9650717</v>
      </c>
      <c r="J2650" s="116">
        <v>9650717.5999999996</v>
      </c>
      <c r="K2650" s="116">
        <v>-0.6</v>
      </c>
      <c r="L2650" s="116">
        <v>0</v>
      </c>
      <c r="M2650" s="116">
        <v>0</v>
      </c>
      <c r="N2650" s="116">
        <v>0</v>
      </c>
      <c r="O2650" s="116">
        <v>0</v>
      </c>
      <c r="P2650" s="116">
        <v>0</v>
      </c>
      <c r="Q2650" s="27" t="str">
        <f t="shared" si="523"/>
        <v>Registered</v>
      </c>
      <c r="R2650" s="94">
        <f t="shared" si="524"/>
        <v>0.80000021552808565</v>
      </c>
      <c r="S2650" s="95"/>
      <c r="T2650" s="117">
        <f t="shared" si="525"/>
        <v>0</v>
      </c>
      <c r="U2650" s="117">
        <f t="shared" si="526"/>
        <v>-0.6</v>
      </c>
    </row>
    <row r="2651" spans="1:21" x14ac:dyDescent="0.3">
      <c r="A2651" s="114">
        <v>10214</v>
      </c>
      <c r="B2651" s="114" t="s">
        <v>1430</v>
      </c>
      <c r="C2651" s="114" t="s">
        <v>1431</v>
      </c>
      <c r="D2651" s="114" t="s">
        <v>4390</v>
      </c>
      <c r="E2651" s="114" t="s">
        <v>4391</v>
      </c>
      <c r="F2651" s="115">
        <v>45260</v>
      </c>
      <c r="G2651" s="114" t="s">
        <v>4392</v>
      </c>
      <c r="H2651" s="116">
        <v>12055800</v>
      </c>
      <c r="I2651" s="116">
        <v>9041850</v>
      </c>
      <c r="J2651" s="116">
        <v>9042116</v>
      </c>
      <c r="K2651" s="116">
        <v>-266</v>
      </c>
      <c r="L2651" s="116">
        <v>0</v>
      </c>
      <c r="M2651" s="116">
        <v>0</v>
      </c>
      <c r="N2651" s="116">
        <v>0</v>
      </c>
      <c r="O2651" s="116">
        <v>0</v>
      </c>
      <c r="P2651" s="116">
        <v>0</v>
      </c>
      <c r="Q2651" s="27" t="str">
        <f t="shared" si="523"/>
        <v>Registered</v>
      </c>
      <c r="R2651" s="94">
        <f t="shared" si="524"/>
        <v>0.75</v>
      </c>
      <c r="S2651" s="95"/>
      <c r="T2651" s="117">
        <f t="shared" si="525"/>
        <v>0</v>
      </c>
      <c r="U2651" s="117">
        <f t="shared" si="526"/>
        <v>-266</v>
      </c>
    </row>
    <row r="2652" spans="1:21" x14ac:dyDescent="0.3">
      <c r="A2652" s="114">
        <v>10231</v>
      </c>
      <c r="B2652" s="114" t="s">
        <v>1430</v>
      </c>
      <c r="C2652" s="114" t="s">
        <v>1431</v>
      </c>
      <c r="D2652" s="114" t="s">
        <v>9452</v>
      </c>
      <c r="E2652" s="114" t="s">
        <v>9453</v>
      </c>
      <c r="F2652" s="115">
        <v>45233</v>
      </c>
      <c r="G2652" s="114" t="s">
        <v>3584</v>
      </c>
      <c r="H2652" s="116">
        <v>12376722</v>
      </c>
      <c r="I2652" s="116">
        <v>9901376</v>
      </c>
      <c r="J2652" s="116">
        <v>9920820</v>
      </c>
      <c r="K2652" s="116">
        <v>-19444</v>
      </c>
      <c r="L2652" s="116">
        <v>0</v>
      </c>
      <c r="M2652" s="116">
        <v>0</v>
      </c>
      <c r="N2652" s="116">
        <v>0</v>
      </c>
      <c r="O2652" s="116">
        <v>0</v>
      </c>
      <c r="P2652" s="116">
        <v>0</v>
      </c>
      <c r="Q2652" s="27" t="str">
        <f t="shared" si="523"/>
        <v>Registered</v>
      </c>
      <c r="R2652" s="94">
        <f t="shared" si="524"/>
        <v>0.79999987072505951</v>
      </c>
      <c r="S2652" s="95"/>
      <c r="T2652" s="117">
        <f t="shared" si="525"/>
        <v>0</v>
      </c>
      <c r="U2652" s="117">
        <f t="shared" si="526"/>
        <v>-19444</v>
      </c>
    </row>
    <row r="2653" spans="1:21" x14ac:dyDescent="0.3">
      <c r="A2653" s="114">
        <v>10287</v>
      </c>
      <c r="B2653" s="114" t="s">
        <v>1430</v>
      </c>
      <c r="C2653" s="114" t="s">
        <v>1431</v>
      </c>
      <c r="D2653" s="114" t="s">
        <v>9503</v>
      </c>
      <c r="E2653" s="114" t="s">
        <v>9504</v>
      </c>
      <c r="F2653" s="115">
        <v>45565</v>
      </c>
      <c r="G2653" s="114" t="s">
        <v>5815</v>
      </c>
      <c r="H2653" s="116">
        <v>8190472</v>
      </c>
      <c r="I2653" s="116">
        <v>819047</v>
      </c>
      <c r="J2653" s="116">
        <v>901905</v>
      </c>
      <c r="K2653" s="116">
        <v>-82858</v>
      </c>
      <c r="L2653" s="116">
        <v>0</v>
      </c>
      <c r="M2653" s="116">
        <v>0</v>
      </c>
      <c r="N2653" s="116">
        <v>0</v>
      </c>
      <c r="O2653" s="116">
        <v>0</v>
      </c>
      <c r="P2653" s="116">
        <v>0</v>
      </c>
      <c r="Q2653" s="27" t="str">
        <f t="shared" si="523"/>
        <v>Registered</v>
      </c>
      <c r="R2653" s="94">
        <f t="shared" si="524"/>
        <v>9.9999975581382849E-2</v>
      </c>
      <c r="S2653" s="95"/>
      <c r="T2653" s="117">
        <f t="shared" si="525"/>
        <v>0</v>
      </c>
      <c r="U2653" s="117">
        <f t="shared" si="526"/>
        <v>-82858</v>
      </c>
    </row>
    <row r="2654" spans="1:21" x14ac:dyDescent="0.3">
      <c r="A2654" s="114">
        <v>10450</v>
      </c>
      <c r="B2654" s="114" t="s">
        <v>1430</v>
      </c>
      <c r="C2654" s="114" t="s">
        <v>1431</v>
      </c>
      <c r="D2654" s="114" t="s">
        <v>9752</v>
      </c>
      <c r="E2654" s="114" t="s">
        <v>9753</v>
      </c>
      <c r="F2654" s="115">
        <v>45135</v>
      </c>
      <c r="G2654" s="114" t="s">
        <v>3508</v>
      </c>
      <c r="H2654" s="116">
        <v>7348845</v>
      </c>
      <c r="I2654" s="116">
        <v>5879077</v>
      </c>
      <c r="J2654" s="116">
        <v>6043859</v>
      </c>
      <c r="K2654" s="116">
        <v>-164782</v>
      </c>
      <c r="L2654" s="116">
        <v>0</v>
      </c>
      <c r="M2654" s="116">
        <v>0</v>
      </c>
      <c r="N2654" s="116">
        <v>0</v>
      </c>
      <c r="O2654" s="116">
        <v>0</v>
      </c>
      <c r="P2654" s="116">
        <v>0</v>
      </c>
      <c r="Q2654" s="27" t="str">
        <f t="shared" si="523"/>
        <v>Registered</v>
      </c>
      <c r="R2654" s="94">
        <f t="shared" si="524"/>
        <v>0.80000013607580511</v>
      </c>
      <c r="S2654" s="95"/>
      <c r="T2654" s="117">
        <f t="shared" si="525"/>
        <v>0</v>
      </c>
      <c r="U2654" s="117">
        <f t="shared" si="526"/>
        <v>-164782</v>
      </c>
    </row>
    <row r="2655" spans="1:21" x14ac:dyDescent="0.3">
      <c r="A2655" s="114">
        <v>10524</v>
      </c>
      <c r="B2655" s="114" t="s">
        <v>1430</v>
      </c>
      <c r="C2655" s="114" t="s">
        <v>1431</v>
      </c>
      <c r="D2655" s="114" t="s">
        <v>9868</v>
      </c>
      <c r="E2655" s="114" t="s">
        <v>9869</v>
      </c>
      <c r="F2655" s="115">
        <v>45135</v>
      </c>
      <c r="G2655" s="114" t="s">
        <v>5011</v>
      </c>
      <c r="H2655" s="116">
        <v>7348845</v>
      </c>
      <c r="I2655" s="116">
        <v>5511635</v>
      </c>
      <c r="J2655" s="116">
        <v>5861590</v>
      </c>
      <c r="K2655" s="116">
        <v>-349955</v>
      </c>
      <c r="L2655" s="116">
        <v>0</v>
      </c>
      <c r="M2655" s="116">
        <v>0</v>
      </c>
      <c r="N2655" s="116">
        <v>0</v>
      </c>
      <c r="O2655" s="116">
        <v>0</v>
      </c>
      <c r="P2655" s="116">
        <v>0</v>
      </c>
      <c r="Q2655" s="27" t="str">
        <f t="shared" si="523"/>
        <v>Registered</v>
      </c>
      <c r="R2655" s="94">
        <f t="shared" si="524"/>
        <v>0.75000017009475639</v>
      </c>
      <c r="S2655" s="95"/>
      <c r="T2655" s="117">
        <f t="shared" si="525"/>
        <v>0</v>
      </c>
      <c r="U2655" s="117">
        <f t="shared" si="526"/>
        <v>-349955</v>
      </c>
    </row>
    <row r="2656" spans="1:21" x14ac:dyDescent="0.3">
      <c r="A2656" s="114">
        <v>10536</v>
      </c>
      <c r="B2656" s="114" t="s">
        <v>1430</v>
      </c>
      <c r="C2656" s="114" t="s">
        <v>1431</v>
      </c>
      <c r="D2656" s="114" t="s">
        <v>9891</v>
      </c>
      <c r="E2656" s="114" t="s">
        <v>9892</v>
      </c>
      <c r="F2656" s="115">
        <v>45322</v>
      </c>
      <c r="G2656" s="114" t="s">
        <v>8545</v>
      </c>
      <c r="H2656" s="116">
        <v>8240325</v>
      </c>
      <c r="I2656" s="116">
        <v>5768230</v>
      </c>
      <c r="J2656" s="116">
        <v>6180246</v>
      </c>
      <c r="K2656" s="116">
        <v>-412016</v>
      </c>
      <c r="L2656" s="116">
        <v>0</v>
      </c>
      <c r="M2656" s="116">
        <v>0</v>
      </c>
      <c r="N2656" s="116">
        <v>0</v>
      </c>
      <c r="O2656" s="116">
        <v>0</v>
      </c>
      <c r="P2656" s="116">
        <v>0</v>
      </c>
      <c r="Q2656" s="27" t="str">
        <f t="shared" si="523"/>
        <v>Registered</v>
      </c>
      <c r="R2656" s="94">
        <f t="shared" si="524"/>
        <v>0.7000003033860922</v>
      </c>
      <c r="S2656" s="95"/>
      <c r="T2656" s="117">
        <f t="shared" si="525"/>
        <v>0</v>
      </c>
      <c r="U2656" s="117">
        <f t="shared" si="526"/>
        <v>-412016</v>
      </c>
    </row>
    <row r="2657" spans="1:21" x14ac:dyDescent="0.3">
      <c r="A2657" s="114">
        <v>10537</v>
      </c>
      <c r="B2657" s="114" t="s">
        <v>1430</v>
      </c>
      <c r="C2657" s="114" t="s">
        <v>1431</v>
      </c>
      <c r="D2657" s="114" t="s">
        <v>9893</v>
      </c>
      <c r="E2657" s="114" t="s">
        <v>9894</v>
      </c>
      <c r="F2657" s="115">
        <v>45350</v>
      </c>
      <c r="G2657" s="114" t="s">
        <v>2947</v>
      </c>
      <c r="H2657" s="116">
        <v>8267304</v>
      </c>
      <c r="I2657" s="116">
        <v>6200476</v>
      </c>
      <c r="J2657" s="116">
        <v>6613841</v>
      </c>
      <c r="K2657" s="116">
        <v>-413365</v>
      </c>
      <c r="L2657" s="116">
        <v>0</v>
      </c>
      <c r="M2657" s="116">
        <v>0</v>
      </c>
      <c r="N2657" s="116">
        <v>0</v>
      </c>
      <c r="O2657" s="116">
        <v>0</v>
      </c>
      <c r="P2657" s="116">
        <v>0</v>
      </c>
      <c r="Q2657" s="27" t="str">
        <f t="shared" si="523"/>
        <v>Registered</v>
      </c>
      <c r="R2657" s="94">
        <f t="shared" si="524"/>
        <v>0.7499997580831671</v>
      </c>
      <c r="S2657" s="95"/>
      <c r="T2657" s="117">
        <f t="shared" si="525"/>
        <v>0</v>
      </c>
      <c r="U2657" s="117">
        <f t="shared" si="526"/>
        <v>-413365</v>
      </c>
    </row>
    <row r="2658" spans="1:21" x14ac:dyDescent="0.3">
      <c r="A2658" s="114">
        <v>10585</v>
      </c>
      <c r="B2658" s="114" t="s">
        <v>1430</v>
      </c>
      <c r="C2658" s="114" t="s">
        <v>1431</v>
      </c>
      <c r="D2658" s="114" t="s">
        <v>9959</v>
      </c>
      <c r="E2658" s="114" t="s">
        <v>9960</v>
      </c>
      <c r="F2658" s="115">
        <v>45194</v>
      </c>
      <c r="G2658" s="114" t="s">
        <v>2595</v>
      </c>
      <c r="H2658" s="116">
        <v>7348845</v>
      </c>
      <c r="I2658" s="116">
        <v>5511635</v>
      </c>
      <c r="J2658" s="116">
        <v>6159302</v>
      </c>
      <c r="K2658" s="116">
        <v>-647667</v>
      </c>
      <c r="L2658" s="116">
        <v>0</v>
      </c>
      <c r="M2658" s="116">
        <v>0</v>
      </c>
      <c r="N2658" s="116">
        <v>0</v>
      </c>
      <c r="O2658" s="116">
        <v>0</v>
      </c>
      <c r="P2658" s="116">
        <v>0</v>
      </c>
      <c r="Q2658" s="27" t="str">
        <f t="shared" si="523"/>
        <v>Registered</v>
      </c>
      <c r="R2658" s="94">
        <f t="shared" si="524"/>
        <v>0.75000017009475639</v>
      </c>
      <c r="S2658" s="95"/>
      <c r="T2658" s="117">
        <f t="shared" si="525"/>
        <v>0</v>
      </c>
      <c r="U2658" s="117">
        <f t="shared" si="526"/>
        <v>-647667</v>
      </c>
    </row>
    <row r="2659" spans="1:21" x14ac:dyDescent="0.3">
      <c r="A2659" s="114">
        <v>10589</v>
      </c>
      <c r="B2659" s="114" t="s">
        <v>1430</v>
      </c>
      <c r="C2659" s="114" t="s">
        <v>1431</v>
      </c>
      <c r="D2659" s="114" t="s">
        <v>9966</v>
      </c>
      <c r="E2659" s="114" t="s">
        <v>9967</v>
      </c>
      <c r="F2659" s="115">
        <v>45135</v>
      </c>
      <c r="G2659" s="114" t="s">
        <v>7572</v>
      </c>
      <c r="H2659" s="116">
        <v>7348845</v>
      </c>
      <c r="I2659" s="116">
        <v>5511635</v>
      </c>
      <c r="J2659" s="116">
        <v>6178722</v>
      </c>
      <c r="K2659" s="116">
        <v>-667087</v>
      </c>
      <c r="L2659" s="116">
        <v>0</v>
      </c>
      <c r="M2659" s="116">
        <v>0</v>
      </c>
      <c r="N2659" s="116">
        <v>0</v>
      </c>
      <c r="O2659" s="116">
        <v>0</v>
      </c>
      <c r="P2659" s="116">
        <v>0</v>
      </c>
      <c r="Q2659" s="27" t="str">
        <f t="shared" si="523"/>
        <v>Registered</v>
      </c>
      <c r="R2659" s="94">
        <f t="shared" si="524"/>
        <v>0.75000017009475639</v>
      </c>
      <c r="S2659" s="95"/>
      <c r="T2659" s="117">
        <f t="shared" si="525"/>
        <v>0</v>
      </c>
      <c r="U2659" s="117">
        <f t="shared" si="526"/>
        <v>-667087</v>
      </c>
    </row>
    <row r="2660" spans="1:21" x14ac:dyDescent="0.3">
      <c r="A2660" s="114">
        <v>10661</v>
      </c>
      <c r="B2660" s="114" t="s">
        <v>1430</v>
      </c>
      <c r="C2660" s="114" t="s">
        <v>1431</v>
      </c>
      <c r="D2660" s="114" t="s">
        <v>10075</v>
      </c>
      <c r="E2660" s="114" t="s">
        <v>10006</v>
      </c>
      <c r="F2660" s="115">
        <v>45236</v>
      </c>
      <c r="G2660" s="114" t="s">
        <v>2462</v>
      </c>
      <c r="H2660" s="116">
        <v>8260000</v>
      </c>
      <c r="I2660" s="116">
        <v>6195000</v>
      </c>
      <c r="J2660" s="116">
        <v>7726000</v>
      </c>
      <c r="K2660" s="116">
        <v>-1531000</v>
      </c>
      <c r="L2660" s="116">
        <v>0</v>
      </c>
      <c r="M2660" s="116">
        <v>0</v>
      </c>
      <c r="N2660" s="116">
        <v>0</v>
      </c>
      <c r="O2660" s="116">
        <v>0</v>
      </c>
      <c r="P2660" s="116">
        <v>0</v>
      </c>
      <c r="Q2660" s="27" t="str">
        <f t="shared" si="523"/>
        <v>Registered</v>
      </c>
      <c r="R2660" s="94">
        <f t="shared" si="524"/>
        <v>0.75</v>
      </c>
      <c r="S2660" s="95"/>
      <c r="T2660" s="117">
        <f t="shared" si="525"/>
        <v>0</v>
      </c>
      <c r="U2660" s="117">
        <f t="shared" si="526"/>
        <v>-1531000</v>
      </c>
    </row>
    <row r="2661" spans="1:21" x14ac:dyDescent="0.3">
      <c r="A2661" s="114">
        <v>10680</v>
      </c>
      <c r="B2661" s="114" t="s">
        <v>1430</v>
      </c>
      <c r="C2661" s="114" t="s">
        <v>1431</v>
      </c>
      <c r="D2661" s="114" t="s">
        <v>10096</v>
      </c>
      <c r="E2661" s="114" t="s">
        <v>10097</v>
      </c>
      <c r="F2661" s="115">
        <v>45138</v>
      </c>
      <c r="G2661" s="114" t="s">
        <v>8371</v>
      </c>
      <c r="H2661" s="116">
        <v>7348845</v>
      </c>
      <c r="I2661" s="116">
        <v>5511635</v>
      </c>
      <c r="J2661" s="116">
        <v>7348845</v>
      </c>
      <c r="K2661" s="116">
        <v>-1837210</v>
      </c>
      <c r="L2661" s="116">
        <v>0</v>
      </c>
      <c r="M2661" s="116">
        <v>0</v>
      </c>
      <c r="N2661" s="116">
        <v>0</v>
      </c>
      <c r="O2661" s="116">
        <v>0</v>
      </c>
      <c r="P2661" s="116">
        <v>0</v>
      </c>
      <c r="Q2661" s="27" t="str">
        <f t="shared" si="523"/>
        <v>Registered</v>
      </c>
      <c r="R2661" s="94">
        <f t="shared" si="524"/>
        <v>0.75000017009475639</v>
      </c>
      <c r="S2661" s="95"/>
      <c r="T2661" s="117">
        <f t="shared" si="525"/>
        <v>0</v>
      </c>
      <c r="U2661" s="117">
        <f t="shared" si="526"/>
        <v>-1837210</v>
      </c>
    </row>
    <row r="2662" spans="1:21" x14ac:dyDescent="0.3">
      <c r="A2662" s="114">
        <v>70</v>
      </c>
      <c r="B2662" s="114" t="s">
        <v>107</v>
      </c>
      <c r="C2662" s="114" t="s">
        <v>1484</v>
      </c>
      <c r="D2662" s="114" t="s">
        <v>1530</v>
      </c>
      <c r="E2662" s="114" t="s">
        <v>1531</v>
      </c>
      <c r="F2662" s="115">
        <v>45930</v>
      </c>
      <c r="G2662" s="114" t="s">
        <v>1532</v>
      </c>
      <c r="H2662" s="116">
        <v>13533929</v>
      </c>
      <c r="I2662" s="116">
        <v>7714339</v>
      </c>
      <c r="J2662" s="116">
        <v>1353393</v>
      </c>
      <c r="K2662" s="116">
        <v>6360946</v>
      </c>
      <c r="L2662" s="116">
        <v>0</v>
      </c>
      <c r="M2662" s="116">
        <v>0</v>
      </c>
      <c r="N2662" s="116">
        <v>0</v>
      </c>
      <c r="O2662" s="116">
        <v>541357</v>
      </c>
      <c r="P2662" s="116">
        <v>5819589</v>
      </c>
      <c r="Q2662" s="27" t="str">
        <f t="shared" si="523"/>
        <v>Registered</v>
      </c>
      <c r="R2662" s="94">
        <f t="shared" si="524"/>
        <v>0.56999996083916205</v>
      </c>
      <c r="S2662" s="95"/>
      <c r="T2662" s="117">
        <f t="shared" si="525"/>
        <v>6360946</v>
      </c>
      <c r="U2662" s="117">
        <f t="shared" si="526"/>
        <v>0</v>
      </c>
    </row>
    <row r="2663" spans="1:21" x14ac:dyDescent="0.3">
      <c r="A2663" s="114">
        <v>84</v>
      </c>
      <c r="B2663" s="114" t="s">
        <v>107</v>
      </c>
      <c r="C2663" s="114" t="s">
        <v>1484</v>
      </c>
      <c r="D2663" s="114" t="s">
        <v>116</v>
      </c>
      <c r="E2663" s="114" t="s">
        <v>117</v>
      </c>
      <c r="F2663" s="115">
        <v>46140</v>
      </c>
      <c r="G2663" s="114" t="s">
        <v>9639</v>
      </c>
      <c r="H2663" s="116">
        <v>9694643</v>
      </c>
      <c r="I2663" s="116">
        <v>5525947</v>
      </c>
      <c r="J2663" s="116">
        <v>200000</v>
      </c>
      <c r="K2663" s="116">
        <v>5325947</v>
      </c>
      <c r="L2663" s="116">
        <v>5325947</v>
      </c>
      <c r="M2663" s="116">
        <v>0</v>
      </c>
      <c r="N2663" s="116">
        <v>0</v>
      </c>
      <c r="O2663" s="116">
        <v>0</v>
      </c>
      <c r="P2663" s="116">
        <v>0</v>
      </c>
      <c r="Q2663" s="27" t="str">
        <f t="shared" si="523"/>
        <v>Registered</v>
      </c>
      <c r="R2663" s="94">
        <f t="shared" si="524"/>
        <v>0.57000005054337743</v>
      </c>
      <c r="S2663" s="95"/>
      <c r="T2663" s="117">
        <f t="shared" si="525"/>
        <v>5325947</v>
      </c>
      <c r="U2663" s="117">
        <f t="shared" si="526"/>
        <v>0</v>
      </c>
    </row>
    <row r="2664" spans="1:21" x14ac:dyDescent="0.3">
      <c r="A2664" s="114">
        <v>115</v>
      </c>
      <c r="B2664" s="114" t="s">
        <v>107</v>
      </c>
      <c r="C2664" s="114" t="s">
        <v>1484</v>
      </c>
      <c r="D2664" s="114" t="s">
        <v>1686</v>
      </c>
      <c r="E2664" s="114" t="s">
        <v>1687</v>
      </c>
      <c r="F2664" s="115">
        <v>45762</v>
      </c>
      <c r="G2664" s="114" t="s">
        <v>1688</v>
      </c>
      <c r="H2664" s="116">
        <v>8469060</v>
      </c>
      <c r="I2664" s="116">
        <v>4827363</v>
      </c>
      <c r="J2664" s="116">
        <v>600000</v>
      </c>
      <c r="K2664" s="116">
        <v>4227363</v>
      </c>
      <c r="L2664" s="116">
        <v>0</v>
      </c>
      <c r="M2664" s="116">
        <v>0</v>
      </c>
      <c r="N2664" s="116">
        <v>0</v>
      </c>
      <c r="O2664" s="116">
        <v>338762</v>
      </c>
      <c r="P2664" s="116">
        <v>3888601</v>
      </c>
      <c r="Q2664" s="27" t="str">
        <f t="shared" si="523"/>
        <v>Registered</v>
      </c>
      <c r="R2664" s="94">
        <f t="shared" si="524"/>
        <v>0.56999985830776967</v>
      </c>
      <c r="S2664" s="95"/>
      <c r="T2664" s="117">
        <f t="shared" si="525"/>
        <v>4227363</v>
      </c>
      <c r="U2664" s="117">
        <f t="shared" si="526"/>
        <v>0</v>
      </c>
    </row>
    <row r="2665" spans="1:21" x14ac:dyDescent="0.3">
      <c r="A2665" s="114">
        <v>224</v>
      </c>
      <c r="B2665" s="114" t="s">
        <v>107</v>
      </c>
      <c r="C2665" s="114" t="s">
        <v>1484</v>
      </c>
      <c r="D2665" s="114" t="s">
        <v>10143</v>
      </c>
      <c r="E2665" s="114" t="s">
        <v>10144</v>
      </c>
      <c r="F2665" s="115">
        <v>45867</v>
      </c>
      <c r="G2665" s="114" t="s">
        <v>9642</v>
      </c>
      <c r="H2665" s="116">
        <v>9243240</v>
      </c>
      <c r="I2665" s="116">
        <v>5268648</v>
      </c>
      <c r="J2665" s="116">
        <v>2924324</v>
      </c>
      <c r="K2665" s="116">
        <v>2344324</v>
      </c>
      <c r="L2665" s="116">
        <v>2344324</v>
      </c>
      <c r="M2665" s="116">
        <v>0</v>
      </c>
      <c r="N2665" s="116">
        <v>0</v>
      </c>
      <c r="O2665" s="116">
        <v>0</v>
      </c>
      <c r="P2665" s="116">
        <v>0</v>
      </c>
      <c r="Q2665" s="27" t="str">
        <f t="shared" si="523"/>
        <v>Registered</v>
      </c>
      <c r="R2665" s="94">
        <f t="shared" si="524"/>
        <v>0.5700001298246069</v>
      </c>
      <c r="S2665" s="95"/>
      <c r="T2665" s="117">
        <f t="shared" si="525"/>
        <v>2344324</v>
      </c>
      <c r="U2665" s="117">
        <f t="shared" si="526"/>
        <v>0</v>
      </c>
    </row>
    <row r="2666" spans="1:21" x14ac:dyDescent="0.3">
      <c r="A2666" s="114">
        <v>818</v>
      </c>
      <c r="B2666" s="114" t="s">
        <v>107</v>
      </c>
      <c r="C2666" s="114" t="s">
        <v>1484</v>
      </c>
      <c r="D2666" s="114" t="s">
        <v>4239</v>
      </c>
      <c r="E2666" s="114" t="s">
        <v>4240</v>
      </c>
      <c r="F2666" s="115">
        <v>45854</v>
      </c>
      <c r="G2666" s="114" t="s">
        <v>3380</v>
      </c>
      <c r="H2666" s="116">
        <v>10219643</v>
      </c>
      <c r="I2666" s="116">
        <v>1867050</v>
      </c>
      <c r="J2666" s="116">
        <v>1635142</v>
      </c>
      <c r="K2666" s="116">
        <v>231908</v>
      </c>
      <c r="L2666" s="116">
        <v>0</v>
      </c>
      <c r="M2666" s="116">
        <v>0</v>
      </c>
      <c r="N2666" s="116">
        <v>0</v>
      </c>
      <c r="O2666" s="116">
        <v>0</v>
      </c>
      <c r="P2666" s="116">
        <v>231908</v>
      </c>
      <c r="Q2666" s="27" t="str">
        <f t="shared" si="523"/>
        <v>Registered</v>
      </c>
      <c r="R2666" s="94">
        <f t="shared" si="524"/>
        <v>0.18269229169746928</v>
      </c>
      <c r="S2666" s="95"/>
      <c r="T2666" s="117">
        <f t="shared" si="525"/>
        <v>231908</v>
      </c>
      <c r="U2666" s="117">
        <f t="shared" si="526"/>
        <v>0</v>
      </c>
    </row>
    <row r="2667" spans="1:21" x14ac:dyDescent="0.3">
      <c r="A2667" s="114">
        <v>1188</v>
      </c>
      <c r="B2667" s="114" t="s">
        <v>107</v>
      </c>
      <c r="C2667" s="114" t="s">
        <v>1484</v>
      </c>
      <c r="D2667" s="114" t="s">
        <v>3151</v>
      </c>
      <c r="E2667" s="114" t="s">
        <v>3152</v>
      </c>
      <c r="F2667" s="115">
        <v>45854</v>
      </c>
      <c r="G2667" s="114" t="s">
        <v>3153</v>
      </c>
      <c r="H2667" s="116">
        <v>13970536</v>
      </c>
      <c r="I2667" s="116">
        <v>7963204</v>
      </c>
      <c r="J2667" s="116">
        <v>7963203.5999999996</v>
      </c>
      <c r="K2667" s="116">
        <v>0.4</v>
      </c>
      <c r="L2667" s="116">
        <v>0</v>
      </c>
      <c r="M2667" s="116">
        <v>0</v>
      </c>
      <c r="N2667" s="116">
        <v>0</v>
      </c>
      <c r="O2667" s="116">
        <v>0.4</v>
      </c>
      <c r="P2667" s="116">
        <v>0</v>
      </c>
      <c r="Q2667" s="27" t="str">
        <f t="shared" si="523"/>
        <v>Registered</v>
      </c>
      <c r="R2667" s="94">
        <f t="shared" si="524"/>
        <v>0.56999989119959316</v>
      </c>
      <c r="S2667" s="95"/>
      <c r="T2667" s="117">
        <f t="shared" si="525"/>
        <v>0.4</v>
      </c>
      <c r="U2667" s="117">
        <f t="shared" si="526"/>
        <v>0</v>
      </c>
    </row>
    <row r="2668" spans="1:21" x14ac:dyDescent="0.3">
      <c r="A2668" s="114">
        <v>5118</v>
      </c>
      <c r="B2668" s="114" t="s">
        <v>107</v>
      </c>
      <c r="C2668" s="114" t="s">
        <v>1484</v>
      </c>
      <c r="D2668" s="114" t="s">
        <v>3396</v>
      </c>
      <c r="E2668" s="114" t="s">
        <v>3397</v>
      </c>
      <c r="F2668" s="115">
        <v>45816</v>
      </c>
      <c r="G2668" s="114" t="s">
        <v>3398</v>
      </c>
      <c r="H2668" s="116">
        <v>9198666</v>
      </c>
      <c r="I2668" s="116">
        <v>4139400</v>
      </c>
      <c r="J2668" s="116">
        <v>4139400</v>
      </c>
      <c r="K2668" s="116">
        <v>0</v>
      </c>
      <c r="L2668" s="116">
        <v>0</v>
      </c>
      <c r="M2668" s="116">
        <v>0</v>
      </c>
      <c r="N2668" s="116">
        <v>0</v>
      </c>
      <c r="O2668" s="116">
        <v>0</v>
      </c>
      <c r="P2668" s="116">
        <v>0</v>
      </c>
      <c r="Q2668" s="27" t="str">
        <f t="shared" si="523"/>
        <v>Registered</v>
      </c>
      <c r="R2668" s="94">
        <f t="shared" si="524"/>
        <v>0.45000003261342458</v>
      </c>
      <c r="S2668" s="95"/>
      <c r="T2668" s="117">
        <f t="shared" si="525"/>
        <v>0</v>
      </c>
      <c r="U2668" s="117">
        <f t="shared" si="526"/>
        <v>0</v>
      </c>
    </row>
    <row r="2669" spans="1:21" x14ac:dyDescent="0.3">
      <c r="A2669" s="114">
        <v>5119</v>
      </c>
      <c r="B2669" s="114" t="s">
        <v>107</v>
      </c>
      <c r="C2669" s="114" t="s">
        <v>1484</v>
      </c>
      <c r="D2669" s="114" t="s">
        <v>3993</v>
      </c>
      <c r="E2669" s="114" t="s">
        <v>3994</v>
      </c>
      <c r="F2669" s="115">
        <v>45656</v>
      </c>
      <c r="G2669" s="114" t="s">
        <v>2767</v>
      </c>
      <c r="H2669" s="116">
        <v>8621550</v>
      </c>
      <c r="I2669" s="116">
        <v>4914284</v>
      </c>
      <c r="J2669" s="116">
        <v>4914284</v>
      </c>
      <c r="K2669" s="116">
        <v>0</v>
      </c>
      <c r="L2669" s="116">
        <v>0</v>
      </c>
      <c r="M2669" s="116">
        <v>0</v>
      </c>
      <c r="N2669" s="116">
        <v>0</v>
      </c>
      <c r="O2669" s="116">
        <v>0</v>
      </c>
      <c r="P2669" s="116">
        <v>0</v>
      </c>
      <c r="Q2669" s="27" t="str">
        <f t="shared" si="523"/>
        <v>Registered</v>
      </c>
      <c r="R2669" s="94">
        <f t="shared" si="524"/>
        <v>0.57000005799421216</v>
      </c>
      <c r="S2669" s="95"/>
      <c r="T2669" s="117">
        <f t="shared" si="525"/>
        <v>0</v>
      </c>
      <c r="U2669" s="117">
        <f t="shared" si="526"/>
        <v>0</v>
      </c>
    </row>
    <row r="2670" spans="1:21" x14ac:dyDescent="0.3">
      <c r="A2670" s="114">
        <v>5120</v>
      </c>
      <c r="B2670" s="114" t="s">
        <v>107</v>
      </c>
      <c r="C2670" s="114" t="s">
        <v>1484</v>
      </c>
      <c r="D2670" s="114" t="s">
        <v>3190</v>
      </c>
      <c r="E2670" s="114" t="s">
        <v>3191</v>
      </c>
      <c r="F2670" s="115">
        <v>45790</v>
      </c>
      <c r="G2670" s="114" t="s">
        <v>2555</v>
      </c>
      <c r="H2670" s="116">
        <v>13757143</v>
      </c>
      <c r="I2670" s="116">
        <v>7841572</v>
      </c>
      <c r="J2670" s="116">
        <v>7841572</v>
      </c>
      <c r="K2670" s="116">
        <v>0</v>
      </c>
      <c r="L2670" s="116">
        <v>0</v>
      </c>
      <c r="M2670" s="116">
        <v>0</v>
      </c>
      <c r="N2670" s="116">
        <v>0</v>
      </c>
      <c r="O2670" s="116">
        <v>0</v>
      </c>
      <c r="P2670" s="116">
        <v>0</v>
      </c>
      <c r="Q2670" s="27" t="str">
        <f t="shared" si="523"/>
        <v>Registered</v>
      </c>
      <c r="R2670" s="94">
        <f t="shared" si="524"/>
        <v>0.5700000356178605</v>
      </c>
      <c r="S2670" s="95"/>
      <c r="T2670" s="117">
        <f t="shared" si="525"/>
        <v>0</v>
      </c>
      <c r="U2670" s="117">
        <f t="shared" si="526"/>
        <v>0</v>
      </c>
    </row>
    <row r="2671" spans="1:21" x14ac:dyDescent="0.3">
      <c r="A2671" s="114">
        <v>5121</v>
      </c>
      <c r="B2671" s="114" t="s">
        <v>107</v>
      </c>
      <c r="C2671" s="114" t="s">
        <v>1484</v>
      </c>
      <c r="D2671" s="114" t="s">
        <v>3926</v>
      </c>
      <c r="E2671" s="114" t="s">
        <v>3927</v>
      </c>
      <c r="F2671" s="115">
        <v>45626</v>
      </c>
      <c r="G2671" s="114" t="s">
        <v>3928</v>
      </c>
      <c r="H2671" s="116">
        <v>9151787</v>
      </c>
      <c r="I2671" s="116">
        <v>5216517</v>
      </c>
      <c r="J2671" s="116">
        <v>5216517</v>
      </c>
      <c r="K2671" s="116">
        <v>0</v>
      </c>
      <c r="L2671" s="116">
        <v>0</v>
      </c>
      <c r="M2671" s="116">
        <v>0</v>
      </c>
      <c r="N2671" s="116">
        <v>0</v>
      </c>
      <c r="O2671" s="116">
        <v>0</v>
      </c>
      <c r="P2671" s="116">
        <v>0</v>
      </c>
      <c r="Q2671" s="27" t="str">
        <f t="shared" si="523"/>
        <v>Registered</v>
      </c>
      <c r="R2671" s="94">
        <f t="shared" si="524"/>
        <v>0.56999982626343904</v>
      </c>
      <c r="S2671" s="95"/>
      <c r="T2671" s="117">
        <f t="shared" si="525"/>
        <v>0</v>
      </c>
      <c r="U2671" s="117">
        <f t="shared" si="526"/>
        <v>0</v>
      </c>
    </row>
    <row r="2672" spans="1:21" x14ac:dyDescent="0.3">
      <c r="A2672" s="114">
        <v>5122</v>
      </c>
      <c r="B2672" s="114" t="s">
        <v>107</v>
      </c>
      <c r="C2672" s="114" t="s">
        <v>1484</v>
      </c>
      <c r="D2672" s="114" t="s">
        <v>2889</v>
      </c>
      <c r="E2672" s="114" t="s">
        <v>2890</v>
      </c>
      <c r="F2672" s="115">
        <v>45777</v>
      </c>
      <c r="G2672" s="114" t="s">
        <v>2891</v>
      </c>
      <c r="H2672" s="116">
        <v>13569643</v>
      </c>
      <c r="I2672" s="116">
        <v>7734697</v>
      </c>
      <c r="J2672" s="116">
        <v>7734697</v>
      </c>
      <c r="K2672" s="116">
        <v>0</v>
      </c>
      <c r="L2672" s="116">
        <v>0</v>
      </c>
      <c r="M2672" s="116">
        <v>0</v>
      </c>
      <c r="N2672" s="116">
        <v>0</v>
      </c>
      <c r="O2672" s="116">
        <v>0</v>
      </c>
      <c r="P2672" s="116">
        <v>0</v>
      </c>
      <c r="Q2672" s="27" t="str">
        <f t="shared" si="523"/>
        <v>Registered</v>
      </c>
      <c r="R2672" s="94">
        <f t="shared" si="524"/>
        <v>0.57000003611001404</v>
      </c>
      <c r="S2672" s="95"/>
      <c r="T2672" s="117">
        <f t="shared" si="525"/>
        <v>0</v>
      </c>
      <c r="U2672" s="117">
        <f t="shared" si="526"/>
        <v>0</v>
      </c>
    </row>
    <row r="2673" spans="1:21" x14ac:dyDescent="0.3">
      <c r="A2673" s="114">
        <v>5123</v>
      </c>
      <c r="B2673" s="114" t="s">
        <v>107</v>
      </c>
      <c r="C2673" s="114" t="s">
        <v>1484</v>
      </c>
      <c r="D2673" s="114" t="s">
        <v>3209</v>
      </c>
      <c r="E2673" s="114" t="s">
        <v>3210</v>
      </c>
      <c r="F2673" s="115">
        <v>45777</v>
      </c>
      <c r="G2673" s="114" t="s">
        <v>2555</v>
      </c>
      <c r="H2673" s="116">
        <v>13524107</v>
      </c>
      <c r="I2673" s="116">
        <v>7708740</v>
      </c>
      <c r="J2673" s="116">
        <v>7708740</v>
      </c>
      <c r="K2673" s="116">
        <v>0</v>
      </c>
      <c r="L2673" s="116">
        <v>0</v>
      </c>
      <c r="M2673" s="116">
        <v>0</v>
      </c>
      <c r="N2673" s="116">
        <v>0</v>
      </c>
      <c r="O2673" s="116">
        <v>0</v>
      </c>
      <c r="P2673" s="116">
        <v>0</v>
      </c>
      <c r="Q2673" s="27" t="str">
        <f t="shared" si="523"/>
        <v>Registered</v>
      </c>
      <c r="R2673" s="94">
        <f t="shared" si="524"/>
        <v>0.56999992679738487</v>
      </c>
      <c r="S2673" s="95"/>
      <c r="T2673" s="117">
        <f t="shared" si="525"/>
        <v>0</v>
      </c>
      <c r="U2673" s="117">
        <f t="shared" si="526"/>
        <v>0</v>
      </c>
    </row>
    <row r="2674" spans="1:21" x14ac:dyDescent="0.3">
      <c r="A2674" s="114">
        <v>5124</v>
      </c>
      <c r="B2674" s="114" t="s">
        <v>107</v>
      </c>
      <c r="C2674" s="114" t="s">
        <v>1484</v>
      </c>
      <c r="D2674" s="114" t="s">
        <v>4190</v>
      </c>
      <c r="E2674" s="114" t="s">
        <v>4191</v>
      </c>
      <c r="F2674" s="115">
        <v>45854</v>
      </c>
      <c r="G2674" s="114" t="s">
        <v>4192</v>
      </c>
      <c r="H2674" s="116">
        <v>9219780</v>
      </c>
      <c r="I2674" s="116">
        <v>5255274</v>
      </c>
      <c r="J2674" s="116">
        <v>5255274</v>
      </c>
      <c r="K2674" s="116">
        <v>0</v>
      </c>
      <c r="L2674" s="116">
        <v>0</v>
      </c>
      <c r="M2674" s="116">
        <v>0</v>
      </c>
      <c r="N2674" s="116">
        <v>0</v>
      </c>
      <c r="O2674" s="116">
        <v>0</v>
      </c>
      <c r="P2674" s="116">
        <v>0</v>
      </c>
      <c r="Q2674" s="27" t="str">
        <f t="shared" si="523"/>
        <v>Registered</v>
      </c>
      <c r="R2674" s="94">
        <f t="shared" si="524"/>
        <v>0.56999993492252532</v>
      </c>
      <c r="S2674" s="95"/>
      <c r="T2674" s="117">
        <f t="shared" si="525"/>
        <v>0</v>
      </c>
      <c r="U2674" s="117">
        <f t="shared" si="526"/>
        <v>0</v>
      </c>
    </row>
    <row r="2675" spans="1:21" x14ac:dyDescent="0.3">
      <c r="A2675" s="114">
        <v>5125</v>
      </c>
      <c r="B2675" s="114" t="s">
        <v>107</v>
      </c>
      <c r="C2675" s="114" t="s">
        <v>1484</v>
      </c>
      <c r="D2675" s="114" t="s">
        <v>2471</v>
      </c>
      <c r="E2675" s="114" t="s">
        <v>2472</v>
      </c>
      <c r="F2675" s="115">
        <v>45632</v>
      </c>
      <c r="G2675" s="114" t="s">
        <v>2473</v>
      </c>
      <c r="H2675" s="116">
        <v>12650949</v>
      </c>
      <c r="I2675" s="116">
        <v>7211041</v>
      </c>
      <c r="J2675" s="116">
        <v>7211041</v>
      </c>
      <c r="K2675" s="116">
        <v>0</v>
      </c>
      <c r="L2675" s="116">
        <v>0</v>
      </c>
      <c r="M2675" s="116">
        <v>0</v>
      </c>
      <c r="N2675" s="116">
        <v>0</v>
      </c>
      <c r="O2675" s="116">
        <v>0</v>
      </c>
      <c r="P2675" s="116">
        <v>0</v>
      </c>
      <c r="Q2675" s="27" t="str">
        <f t="shared" si="523"/>
        <v>Registered</v>
      </c>
      <c r="R2675" s="94">
        <f t="shared" si="524"/>
        <v>0.57000000553318175</v>
      </c>
      <c r="S2675" s="95"/>
      <c r="T2675" s="117">
        <f t="shared" si="525"/>
        <v>0</v>
      </c>
      <c r="U2675" s="117">
        <f t="shared" si="526"/>
        <v>0</v>
      </c>
    </row>
    <row r="2676" spans="1:21" x14ac:dyDescent="0.3">
      <c r="A2676" s="114">
        <v>5126</v>
      </c>
      <c r="B2676" s="114" t="s">
        <v>107</v>
      </c>
      <c r="C2676" s="114" t="s">
        <v>1484</v>
      </c>
      <c r="D2676" s="114" t="s">
        <v>3977</v>
      </c>
      <c r="E2676" s="114" t="s">
        <v>3978</v>
      </c>
      <c r="F2676" s="115">
        <v>45714</v>
      </c>
      <c r="G2676" s="114" t="s">
        <v>1974</v>
      </c>
      <c r="H2676" s="116">
        <v>8794643</v>
      </c>
      <c r="I2676" s="116">
        <v>4133482</v>
      </c>
      <c r="J2676" s="116">
        <v>4133482</v>
      </c>
      <c r="K2676" s="116">
        <v>0</v>
      </c>
      <c r="L2676" s="116">
        <v>0</v>
      </c>
      <c r="M2676" s="116">
        <v>0</v>
      </c>
      <c r="N2676" s="116">
        <v>0</v>
      </c>
      <c r="O2676" s="116">
        <v>0</v>
      </c>
      <c r="P2676" s="116">
        <v>0</v>
      </c>
      <c r="Q2676" s="27" t="str">
        <f t="shared" si="523"/>
        <v>Registered</v>
      </c>
      <c r="R2676" s="94">
        <f t="shared" si="524"/>
        <v>0.46999997612182781</v>
      </c>
      <c r="S2676" s="95"/>
      <c r="T2676" s="117">
        <f t="shared" si="525"/>
        <v>0</v>
      </c>
      <c r="U2676" s="117">
        <f t="shared" si="526"/>
        <v>0</v>
      </c>
    </row>
    <row r="2677" spans="1:21" x14ac:dyDescent="0.3">
      <c r="A2677" s="114">
        <v>5127</v>
      </c>
      <c r="B2677" s="114" t="s">
        <v>107</v>
      </c>
      <c r="C2677" s="114" t="s">
        <v>1484</v>
      </c>
      <c r="D2677" s="114" t="s">
        <v>3159</v>
      </c>
      <c r="E2677" s="114" t="s">
        <v>3160</v>
      </c>
      <c r="F2677" s="115">
        <v>45667</v>
      </c>
      <c r="G2677" s="114" t="s">
        <v>2438</v>
      </c>
      <c r="H2677" s="116">
        <v>13938393</v>
      </c>
      <c r="I2677" s="116">
        <v>6551045</v>
      </c>
      <c r="J2677" s="116">
        <v>6551045</v>
      </c>
      <c r="K2677" s="116">
        <v>0</v>
      </c>
      <c r="L2677" s="116">
        <v>0</v>
      </c>
      <c r="M2677" s="116">
        <v>0</v>
      </c>
      <c r="N2677" s="116">
        <v>0</v>
      </c>
      <c r="O2677" s="116">
        <v>0</v>
      </c>
      <c r="P2677" s="116">
        <v>0</v>
      </c>
      <c r="Q2677" s="27" t="str">
        <f t="shared" si="523"/>
        <v>Registered</v>
      </c>
      <c r="R2677" s="94">
        <f t="shared" si="524"/>
        <v>0.4700000208058418</v>
      </c>
      <c r="S2677" s="95"/>
      <c r="T2677" s="117">
        <f t="shared" si="525"/>
        <v>0</v>
      </c>
      <c r="U2677" s="117">
        <f t="shared" si="526"/>
        <v>0</v>
      </c>
    </row>
    <row r="2678" spans="1:21" x14ac:dyDescent="0.3">
      <c r="A2678" s="114">
        <v>5128</v>
      </c>
      <c r="B2678" s="114" t="s">
        <v>107</v>
      </c>
      <c r="C2678" s="114" t="s">
        <v>1484</v>
      </c>
      <c r="D2678" s="114" t="s">
        <v>3207</v>
      </c>
      <c r="E2678" s="114" t="s">
        <v>3208</v>
      </c>
      <c r="F2678" s="115">
        <v>45699</v>
      </c>
      <c r="G2678" s="114" t="s">
        <v>1825</v>
      </c>
      <c r="H2678" s="116">
        <v>13536607</v>
      </c>
      <c r="I2678" s="116">
        <v>7039035</v>
      </c>
      <c r="J2678" s="116">
        <v>7039035</v>
      </c>
      <c r="K2678" s="116">
        <v>0</v>
      </c>
      <c r="L2678" s="116">
        <v>0</v>
      </c>
      <c r="M2678" s="116">
        <v>0</v>
      </c>
      <c r="N2678" s="116">
        <v>0</v>
      </c>
      <c r="O2678" s="116">
        <v>0</v>
      </c>
      <c r="P2678" s="116">
        <v>0</v>
      </c>
      <c r="Q2678" s="27" t="str">
        <f t="shared" si="523"/>
        <v>Registered</v>
      </c>
      <c r="R2678" s="94">
        <f t="shared" si="524"/>
        <v>0.51999995272079624</v>
      </c>
      <c r="S2678" s="95"/>
      <c r="T2678" s="117">
        <f t="shared" si="525"/>
        <v>0</v>
      </c>
      <c r="U2678" s="117">
        <f t="shared" si="526"/>
        <v>0</v>
      </c>
    </row>
    <row r="2679" spans="1:21" x14ac:dyDescent="0.3">
      <c r="A2679" s="114">
        <v>5129</v>
      </c>
      <c r="B2679" s="114" t="s">
        <v>107</v>
      </c>
      <c r="C2679" s="114" t="s">
        <v>1484</v>
      </c>
      <c r="D2679" s="114" t="s">
        <v>3949</v>
      </c>
      <c r="E2679" s="114" t="s">
        <v>3950</v>
      </c>
      <c r="F2679" s="115">
        <v>45584</v>
      </c>
      <c r="G2679" s="114" t="s">
        <v>3951</v>
      </c>
      <c r="H2679" s="116">
        <v>8991964</v>
      </c>
      <c r="I2679" s="116">
        <v>5125421</v>
      </c>
      <c r="J2679" s="116">
        <v>5125421</v>
      </c>
      <c r="K2679" s="116">
        <v>0</v>
      </c>
      <c r="L2679" s="116">
        <v>0</v>
      </c>
      <c r="M2679" s="116">
        <v>0</v>
      </c>
      <c r="N2679" s="116">
        <v>0</v>
      </c>
      <c r="O2679" s="116">
        <v>0</v>
      </c>
      <c r="P2679" s="116">
        <v>0</v>
      </c>
      <c r="Q2679" s="27" t="str">
        <f t="shared" si="523"/>
        <v>Registered</v>
      </c>
      <c r="R2679" s="94">
        <f t="shared" si="524"/>
        <v>0.57000016903982265</v>
      </c>
      <c r="S2679" s="95"/>
      <c r="T2679" s="117">
        <f t="shared" si="525"/>
        <v>0</v>
      </c>
      <c r="U2679" s="117">
        <f t="shared" si="526"/>
        <v>0</v>
      </c>
    </row>
    <row r="2680" spans="1:21" x14ac:dyDescent="0.3">
      <c r="A2680" s="114">
        <v>5130</v>
      </c>
      <c r="B2680" s="114" t="s">
        <v>107</v>
      </c>
      <c r="C2680" s="114" t="s">
        <v>1484</v>
      </c>
      <c r="D2680" s="114" t="s">
        <v>2865</v>
      </c>
      <c r="E2680" s="114" t="s">
        <v>2866</v>
      </c>
      <c r="F2680" s="115">
        <v>45584</v>
      </c>
      <c r="G2680" s="114" t="s">
        <v>2867</v>
      </c>
      <c r="H2680" s="116">
        <v>8365836</v>
      </c>
      <c r="I2680" s="116">
        <v>4768527</v>
      </c>
      <c r="J2680" s="116">
        <v>4768527</v>
      </c>
      <c r="K2680" s="116">
        <v>0</v>
      </c>
      <c r="L2680" s="116">
        <v>0</v>
      </c>
      <c r="M2680" s="116">
        <v>0</v>
      </c>
      <c r="N2680" s="116">
        <v>0</v>
      </c>
      <c r="O2680" s="116">
        <v>0</v>
      </c>
      <c r="P2680" s="116">
        <v>0</v>
      </c>
      <c r="Q2680" s="27" t="str">
        <f t="shared" si="523"/>
        <v>Registered</v>
      </c>
      <c r="R2680" s="94">
        <f t="shared" si="524"/>
        <v>0.5700000573762144</v>
      </c>
      <c r="S2680" s="95"/>
      <c r="T2680" s="117">
        <f t="shared" si="525"/>
        <v>0</v>
      </c>
      <c r="U2680" s="117">
        <f t="shared" si="526"/>
        <v>0</v>
      </c>
    </row>
    <row r="2681" spans="1:21" x14ac:dyDescent="0.3">
      <c r="A2681" s="114">
        <v>5131</v>
      </c>
      <c r="B2681" s="114" t="s">
        <v>107</v>
      </c>
      <c r="C2681" s="114" t="s">
        <v>1484</v>
      </c>
      <c r="D2681" s="114" t="s">
        <v>3203</v>
      </c>
      <c r="E2681" s="114" t="s">
        <v>3204</v>
      </c>
      <c r="F2681" s="115">
        <v>45688</v>
      </c>
      <c r="G2681" s="114" t="s">
        <v>3205</v>
      </c>
      <c r="H2681" s="116">
        <v>13616071</v>
      </c>
      <c r="I2681" s="116">
        <v>5718750</v>
      </c>
      <c r="J2681" s="116">
        <v>5718750</v>
      </c>
      <c r="K2681" s="116">
        <v>0</v>
      </c>
      <c r="L2681" s="116">
        <v>0</v>
      </c>
      <c r="M2681" s="116">
        <v>0</v>
      </c>
      <c r="N2681" s="116">
        <v>0</v>
      </c>
      <c r="O2681" s="116">
        <v>0</v>
      </c>
      <c r="P2681" s="116">
        <v>0</v>
      </c>
      <c r="Q2681" s="27" t="str">
        <f t="shared" si="523"/>
        <v>Registered</v>
      </c>
      <c r="R2681" s="94">
        <f t="shared" si="524"/>
        <v>0.42000001321967256</v>
      </c>
      <c r="S2681" s="95"/>
      <c r="T2681" s="117">
        <f t="shared" si="525"/>
        <v>0</v>
      </c>
      <c r="U2681" s="117">
        <f t="shared" si="526"/>
        <v>0</v>
      </c>
    </row>
    <row r="2682" spans="1:21" x14ac:dyDescent="0.3">
      <c r="A2682" s="114">
        <v>5132</v>
      </c>
      <c r="B2682" s="114" t="s">
        <v>107</v>
      </c>
      <c r="C2682" s="114" t="s">
        <v>1484</v>
      </c>
      <c r="D2682" s="114" t="s">
        <v>3228</v>
      </c>
      <c r="E2682" s="114" t="s">
        <v>3229</v>
      </c>
      <c r="F2682" s="115">
        <v>45930</v>
      </c>
      <c r="G2682" s="114" t="s">
        <v>3222</v>
      </c>
      <c r="H2682" s="116">
        <v>13413393</v>
      </c>
      <c r="I2682" s="116">
        <v>7645635</v>
      </c>
      <c r="J2682" s="116">
        <v>7645635</v>
      </c>
      <c r="K2682" s="116">
        <v>0</v>
      </c>
      <c r="L2682" s="116">
        <v>0</v>
      </c>
      <c r="M2682" s="116">
        <v>0</v>
      </c>
      <c r="N2682" s="116">
        <v>0</v>
      </c>
      <c r="O2682" s="116">
        <v>0</v>
      </c>
      <c r="P2682" s="116">
        <v>0</v>
      </c>
      <c r="Q2682" s="27" t="str">
        <f t="shared" si="523"/>
        <v>Registered</v>
      </c>
      <c r="R2682" s="94">
        <f t="shared" si="524"/>
        <v>0.57000007380682871</v>
      </c>
      <c r="S2682" s="95"/>
      <c r="T2682" s="117">
        <f t="shared" si="525"/>
        <v>0</v>
      </c>
      <c r="U2682" s="117">
        <f t="shared" si="526"/>
        <v>0</v>
      </c>
    </row>
    <row r="2683" spans="1:21" x14ac:dyDescent="0.3">
      <c r="A2683" s="114">
        <v>5133</v>
      </c>
      <c r="B2683" s="114" t="s">
        <v>107</v>
      </c>
      <c r="C2683" s="114" t="s">
        <v>1484</v>
      </c>
      <c r="D2683" s="114" t="s">
        <v>3991</v>
      </c>
      <c r="E2683" s="114" t="s">
        <v>3992</v>
      </c>
      <c r="F2683" s="115">
        <v>45657</v>
      </c>
      <c r="G2683" s="114" t="s">
        <v>2438</v>
      </c>
      <c r="H2683" s="116">
        <v>8634821</v>
      </c>
      <c r="I2683" s="116">
        <v>4058366</v>
      </c>
      <c r="J2683" s="116">
        <v>4058366</v>
      </c>
      <c r="K2683" s="116">
        <v>0</v>
      </c>
      <c r="L2683" s="116">
        <v>0</v>
      </c>
      <c r="M2683" s="116">
        <v>0</v>
      </c>
      <c r="N2683" s="116">
        <v>0</v>
      </c>
      <c r="O2683" s="116">
        <v>0</v>
      </c>
      <c r="P2683" s="116">
        <v>0</v>
      </c>
      <c r="Q2683" s="27" t="str">
        <f t="shared" si="523"/>
        <v>Registered</v>
      </c>
      <c r="R2683" s="94">
        <f t="shared" si="524"/>
        <v>0.4700000150553208</v>
      </c>
      <c r="S2683" s="95"/>
      <c r="T2683" s="117">
        <f t="shared" si="525"/>
        <v>0</v>
      </c>
      <c r="U2683" s="117">
        <f t="shared" si="526"/>
        <v>0</v>
      </c>
    </row>
    <row r="2684" spans="1:21" x14ac:dyDescent="0.3">
      <c r="A2684" s="114">
        <v>5134</v>
      </c>
      <c r="B2684" s="114" t="s">
        <v>107</v>
      </c>
      <c r="C2684" s="114" t="s">
        <v>1484</v>
      </c>
      <c r="D2684" s="114" t="s">
        <v>2454</v>
      </c>
      <c r="E2684" s="114" t="s">
        <v>2455</v>
      </c>
      <c r="F2684" s="115">
        <v>45656</v>
      </c>
      <c r="G2684" s="114" t="s">
        <v>2456</v>
      </c>
      <c r="H2684" s="116">
        <v>12904800</v>
      </c>
      <c r="I2684" s="116">
        <v>7355736</v>
      </c>
      <c r="J2684" s="116">
        <v>7355736</v>
      </c>
      <c r="K2684" s="116">
        <v>0</v>
      </c>
      <c r="L2684" s="116">
        <v>0</v>
      </c>
      <c r="M2684" s="116">
        <v>0</v>
      </c>
      <c r="N2684" s="116">
        <v>0</v>
      </c>
      <c r="O2684" s="116">
        <v>0</v>
      </c>
      <c r="P2684" s="116">
        <v>0</v>
      </c>
      <c r="Q2684" s="27" t="str">
        <f t="shared" si="523"/>
        <v>Registered</v>
      </c>
      <c r="R2684" s="94">
        <f t="shared" si="524"/>
        <v>0.56999999999999995</v>
      </c>
      <c r="S2684" s="95"/>
      <c r="T2684" s="117">
        <f t="shared" si="525"/>
        <v>0</v>
      </c>
      <c r="U2684" s="117">
        <f t="shared" si="526"/>
        <v>0</v>
      </c>
    </row>
    <row r="2685" spans="1:21" x14ac:dyDescent="0.3">
      <c r="A2685" s="114">
        <v>5135</v>
      </c>
      <c r="B2685" s="114" t="s">
        <v>107</v>
      </c>
      <c r="C2685" s="114" t="s">
        <v>1484</v>
      </c>
      <c r="D2685" s="114" t="s">
        <v>3185</v>
      </c>
      <c r="E2685" s="114" t="s">
        <v>3186</v>
      </c>
      <c r="F2685" s="115">
        <v>45790</v>
      </c>
      <c r="G2685" s="114" t="s">
        <v>1450</v>
      </c>
      <c r="H2685" s="116">
        <v>13791964</v>
      </c>
      <c r="I2685" s="116">
        <v>7861421</v>
      </c>
      <c r="J2685" s="116">
        <v>7861421</v>
      </c>
      <c r="K2685" s="116">
        <v>0</v>
      </c>
      <c r="L2685" s="116">
        <v>0</v>
      </c>
      <c r="M2685" s="116">
        <v>0</v>
      </c>
      <c r="N2685" s="116">
        <v>0</v>
      </c>
      <c r="O2685" s="116">
        <v>0</v>
      </c>
      <c r="P2685" s="116">
        <v>0</v>
      </c>
      <c r="Q2685" s="27" t="str">
        <f t="shared" si="523"/>
        <v>Registered</v>
      </c>
      <c r="R2685" s="94">
        <f t="shared" si="524"/>
        <v>0.57000011020910435</v>
      </c>
      <c r="S2685" s="95"/>
      <c r="T2685" s="117">
        <f t="shared" si="525"/>
        <v>0</v>
      </c>
      <c r="U2685" s="117">
        <f t="shared" si="526"/>
        <v>0</v>
      </c>
    </row>
    <row r="2686" spans="1:21" x14ac:dyDescent="0.3">
      <c r="A2686" s="114">
        <v>5136</v>
      </c>
      <c r="B2686" s="114" t="s">
        <v>107</v>
      </c>
      <c r="C2686" s="114" t="s">
        <v>1484</v>
      </c>
      <c r="D2686" s="114" t="s">
        <v>3867</v>
      </c>
      <c r="E2686" s="114" t="s">
        <v>3868</v>
      </c>
      <c r="F2686" s="115">
        <v>45926</v>
      </c>
      <c r="G2686" s="114" t="s">
        <v>1456</v>
      </c>
      <c r="H2686" s="116">
        <v>9426786</v>
      </c>
      <c r="I2686" s="116">
        <v>4430589</v>
      </c>
      <c r="J2686" s="116">
        <v>4430589</v>
      </c>
      <c r="K2686" s="116">
        <v>0</v>
      </c>
      <c r="L2686" s="116">
        <v>0</v>
      </c>
      <c r="M2686" s="116">
        <v>0</v>
      </c>
      <c r="N2686" s="116">
        <v>0</v>
      </c>
      <c r="O2686" s="116">
        <v>0</v>
      </c>
      <c r="P2686" s="116">
        <v>0</v>
      </c>
      <c r="Q2686" s="27" t="str">
        <f t="shared" si="523"/>
        <v>Registered</v>
      </c>
      <c r="R2686" s="94">
        <f t="shared" si="524"/>
        <v>0.46999995544610856</v>
      </c>
      <c r="S2686" s="95"/>
      <c r="T2686" s="117">
        <f t="shared" si="525"/>
        <v>0</v>
      </c>
      <c r="U2686" s="117">
        <f t="shared" si="526"/>
        <v>0</v>
      </c>
    </row>
    <row r="2687" spans="1:21" x14ac:dyDescent="0.3">
      <c r="A2687" s="114">
        <v>5137</v>
      </c>
      <c r="B2687" s="114" t="s">
        <v>107</v>
      </c>
      <c r="C2687" s="114" t="s">
        <v>1484</v>
      </c>
      <c r="D2687" s="114" t="s">
        <v>4219</v>
      </c>
      <c r="E2687" s="114" t="s">
        <v>4220</v>
      </c>
      <c r="F2687" s="115">
        <v>45714</v>
      </c>
      <c r="G2687" s="114" t="s">
        <v>2528</v>
      </c>
      <c r="H2687" s="116">
        <v>8794643</v>
      </c>
      <c r="I2687" s="116">
        <v>4133482</v>
      </c>
      <c r="J2687" s="116">
        <v>4133482</v>
      </c>
      <c r="K2687" s="116">
        <v>0</v>
      </c>
      <c r="L2687" s="116">
        <v>0</v>
      </c>
      <c r="M2687" s="116">
        <v>0</v>
      </c>
      <c r="N2687" s="116">
        <v>0</v>
      </c>
      <c r="O2687" s="116">
        <v>0</v>
      </c>
      <c r="P2687" s="116">
        <v>0</v>
      </c>
      <c r="Q2687" s="27" t="str">
        <f t="shared" si="523"/>
        <v>Registered</v>
      </c>
      <c r="R2687" s="94">
        <f t="shared" si="524"/>
        <v>0.46999997612182781</v>
      </c>
      <c r="S2687" s="95"/>
      <c r="T2687" s="117">
        <f t="shared" si="525"/>
        <v>0</v>
      </c>
      <c r="U2687" s="117">
        <f t="shared" si="526"/>
        <v>0</v>
      </c>
    </row>
    <row r="2688" spans="1:21" x14ac:dyDescent="0.3">
      <c r="A2688" s="114">
        <v>5138</v>
      </c>
      <c r="B2688" s="114" t="s">
        <v>107</v>
      </c>
      <c r="C2688" s="114" t="s">
        <v>1484</v>
      </c>
      <c r="D2688" s="114" t="s">
        <v>3225</v>
      </c>
      <c r="E2688" s="114" t="s">
        <v>3226</v>
      </c>
      <c r="F2688" s="115">
        <v>45647</v>
      </c>
      <c r="G2688" s="114" t="s">
        <v>3227</v>
      </c>
      <c r="H2688" s="116">
        <v>13415179</v>
      </c>
      <c r="I2688" s="116">
        <v>6305134</v>
      </c>
      <c r="J2688" s="116">
        <v>6305134</v>
      </c>
      <c r="K2688" s="116">
        <v>0</v>
      </c>
      <c r="L2688" s="116">
        <v>0</v>
      </c>
      <c r="M2688" s="116">
        <v>0</v>
      </c>
      <c r="N2688" s="116">
        <v>0</v>
      </c>
      <c r="O2688" s="116">
        <v>0</v>
      </c>
      <c r="P2688" s="116">
        <v>0</v>
      </c>
      <c r="Q2688" s="27" t="str">
        <f t="shared" si="523"/>
        <v>Registered</v>
      </c>
      <c r="R2688" s="94">
        <f t="shared" si="524"/>
        <v>0.46999999030948453</v>
      </c>
      <c r="S2688" s="95"/>
      <c r="T2688" s="117">
        <f t="shared" si="525"/>
        <v>0</v>
      </c>
      <c r="U2688" s="117">
        <f t="shared" si="526"/>
        <v>0</v>
      </c>
    </row>
    <row r="2689" spans="1:21" x14ac:dyDescent="0.3">
      <c r="A2689" s="114">
        <v>5139</v>
      </c>
      <c r="B2689" s="114" t="s">
        <v>107</v>
      </c>
      <c r="C2689" s="114" t="s">
        <v>1484</v>
      </c>
      <c r="D2689" s="114" t="s">
        <v>3869</v>
      </c>
      <c r="E2689" s="114" t="s">
        <v>3870</v>
      </c>
      <c r="F2689" s="115">
        <v>45849</v>
      </c>
      <c r="G2689" s="114" t="s">
        <v>1886</v>
      </c>
      <c r="H2689" s="116">
        <v>9416964</v>
      </c>
      <c r="I2689" s="116">
        <v>4425974</v>
      </c>
      <c r="J2689" s="116">
        <v>4425974</v>
      </c>
      <c r="K2689" s="116">
        <v>0</v>
      </c>
      <c r="L2689" s="116">
        <v>0</v>
      </c>
      <c r="M2689" s="116">
        <v>0</v>
      </c>
      <c r="N2689" s="116">
        <v>0</v>
      </c>
      <c r="O2689" s="116">
        <v>0</v>
      </c>
      <c r="P2689" s="116">
        <v>0</v>
      </c>
      <c r="Q2689" s="27" t="str">
        <f t="shared" si="523"/>
        <v>Registered</v>
      </c>
      <c r="R2689" s="94">
        <f t="shared" si="524"/>
        <v>0.47000009769603029</v>
      </c>
      <c r="S2689" s="95"/>
      <c r="T2689" s="117">
        <f t="shared" si="525"/>
        <v>0</v>
      </c>
      <c r="U2689" s="117">
        <f t="shared" si="526"/>
        <v>0</v>
      </c>
    </row>
    <row r="2690" spans="1:21" x14ac:dyDescent="0.3">
      <c r="A2690" s="114">
        <v>5140</v>
      </c>
      <c r="B2690" s="114" t="s">
        <v>107</v>
      </c>
      <c r="C2690" s="114" t="s">
        <v>1484</v>
      </c>
      <c r="D2690" s="114" t="s">
        <v>3961</v>
      </c>
      <c r="E2690" s="114" t="s">
        <v>3962</v>
      </c>
      <c r="F2690" s="115">
        <v>45657</v>
      </c>
      <c r="G2690" s="114" t="s">
        <v>3963</v>
      </c>
      <c r="H2690" s="116">
        <v>8883929</v>
      </c>
      <c r="I2690" s="116">
        <v>4175446</v>
      </c>
      <c r="J2690" s="116">
        <v>4175446</v>
      </c>
      <c r="K2690" s="116">
        <v>0</v>
      </c>
      <c r="L2690" s="116">
        <v>0</v>
      </c>
      <c r="M2690" s="116">
        <v>0</v>
      </c>
      <c r="N2690" s="116">
        <v>0</v>
      </c>
      <c r="O2690" s="116">
        <v>0</v>
      </c>
      <c r="P2690" s="116">
        <v>0</v>
      </c>
      <c r="Q2690" s="27" t="str">
        <f t="shared" ref="Q2690:Q2753" si="527">IF(G2690="01 Jan 1900","Unregistered","Registered")</f>
        <v>Registered</v>
      </c>
      <c r="R2690" s="94">
        <f t="shared" si="524"/>
        <v>0.46999992908543053</v>
      </c>
      <c r="S2690" s="95"/>
      <c r="T2690" s="117">
        <f t="shared" si="525"/>
        <v>0</v>
      </c>
      <c r="U2690" s="117">
        <f t="shared" si="526"/>
        <v>0</v>
      </c>
    </row>
    <row r="2691" spans="1:21" x14ac:dyDescent="0.3">
      <c r="A2691" s="114">
        <v>5141</v>
      </c>
      <c r="B2691" s="114" t="s">
        <v>107</v>
      </c>
      <c r="C2691" s="114" t="s">
        <v>1484</v>
      </c>
      <c r="D2691" s="114" t="s">
        <v>3287</v>
      </c>
      <c r="E2691" s="114" t="s">
        <v>3288</v>
      </c>
      <c r="F2691" s="115">
        <v>45828</v>
      </c>
      <c r="G2691" s="114" t="s">
        <v>3289</v>
      </c>
      <c r="H2691" s="116">
        <v>12989700</v>
      </c>
      <c r="I2691" s="116">
        <v>7404129</v>
      </c>
      <c r="J2691" s="116">
        <v>7404129</v>
      </c>
      <c r="K2691" s="116">
        <v>0</v>
      </c>
      <c r="L2691" s="116">
        <v>0</v>
      </c>
      <c r="M2691" s="116">
        <v>0</v>
      </c>
      <c r="N2691" s="116">
        <v>0</v>
      </c>
      <c r="O2691" s="116">
        <v>0</v>
      </c>
      <c r="P2691" s="116">
        <v>0</v>
      </c>
      <c r="Q2691" s="27" t="str">
        <f t="shared" si="527"/>
        <v>Registered</v>
      </c>
      <c r="R2691" s="94">
        <f t="shared" si="524"/>
        <v>0.56999999999999995</v>
      </c>
      <c r="S2691" s="95"/>
      <c r="T2691" s="117">
        <f t="shared" si="525"/>
        <v>0</v>
      </c>
      <c r="U2691" s="117">
        <f t="shared" si="526"/>
        <v>0</v>
      </c>
    </row>
    <row r="2692" spans="1:21" x14ac:dyDescent="0.3">
      <c r="A2692" s="114">
        <v>5142</v>
      </c>
      <c r="B2692" s="114" t="s">
        <v>107</v>
      </c>
      <c r="C2692" s="114" t="s">
        <v>1484</v>
      </c>
      <c r="D2692" s="114" t="s">
        <v>3909</v>
      </c>
      <c r="E2692" s="114" t="s">
        <v>3910</v>
      </c>
      <c r="F2692" s="115">
        <v>45855</v>
      </c>
      <c r="G2692" s="114" t="s">
        <v>3911</v>
      </c>
      <c r="H2692" s="116">
        <v>9212500</v>
      </c>
      <c r="I2692" s="116">
        <v>5251125</v>
      </c>
      <c r="J2692" s="116">
        <v>5251125</v>
      </c>
      <c r="K2692" s="116">
        <v>0</v>
      </c>
      <c r="L2692" s="116">
        <v>0</v>
      </c>
      <c r="M2692" s="116">
        <v>0</v>
      </c>
      <c r="N2692" s="116">
        <v>0</v>
      </c>
      <c r="O2692" s="116">
        <v>0</v>
      </c>
      <c r="P2692" s="116">
        <v>0</v>
      </c>
      <c r="Q2692" s="27" t="str">
        <f t="shared" si="527"/>
        <v>Registered</v>
      </c>
      <c r="R2692" s="94">
        <f t="shared" si="524"/>
        <v>0.56999999999999995</v>
      </c>
      <c r="S2692" s="95"/>
      <c r="T2692" s="117">
        <f t="shared" si="525"/>
        <v>0</v>
      </c>
      <c r="U2692" s="117">
        <f t="shared" si="526"/>
        <v>0</v>
      </c>
    </row>
    <row r="2693" spans="1:21" x14ac:dyDescent="0.3">
      <c r="A2693" s="114">
        <v>5143</v>
      </c>
      <c r="B2693" s="114" t="s">
        <v>107</v>
      </c>
      <c r="C2693" s="114" t="s">
        <v>1484</v>
      </c>
      <c r="D2693" s="114" t="s">
        <v>3282</v>
      </c>
      <c r="E2693" s="114" t="s">
        <v>3283</v>
      </c>
      <c r="F2693" s="115">
        <v>45586</v>
      </c>
      <c r="G2693" s="114" t="s">
        <v>1656</v>
      </c>
      <c r="H2693" s="116">
        <v>13081392</v>
      </c>
      <c r="I2693" s="116">
        <v>7456394</v>
      </c>
      <c r="J2693" s="116">
        <v>7456394</v>
      </c>
      <c r="K2693" s="116">
        <v>0</v>
      </c>
      <c r="L2693" s="116">
        <v>0</v>
      </c>
      <c r="M2693" s="116">
        <v>0</v>
      </c>
      <c r="N2693" s="116">
        <v>0</v>
      </c>
      <c r="O2693" s="116">
        <v>0</v>
      </c>
      <c r="P2693" s="116">
        <v>0</v>
      </c>
      <c r="Q2693" s="27" t="str">
        <f t="shared" si="527"/>
        <v>Registered</v>
      </c>
      <c r="R2693" s="94">
        <f t="shared" si="524"/>
        <v>0.57000004280889982</v>
      </c>
      <c r="S2693" s="95"/>
      <c r="T2693" s="117">
        <f t="shared" si="525"/>
        <v>0</v>
      </c>
      <c r="U2693" s="117">
        <f t="shared" si="526"/>
        <v>0</v>
      </c>
    </row>
    <row r="2694" spans="1:21" x14ac:dyDescent="0.3">
      <c r="A2694" s="114">
        <v>5144</v>
      </c>
      <c r="B2694" s="114" t="s">
        <v>107</v>
      </c>
      <c r="C2694" s="114" t="s">
        <v>1484</v>
      </c>
      <c r="D2694" s="114" t="s">
        <v>2608</v>
      </c>
      <c r="E2694" s="114" t="s">
        <v>2609</v>
      </c>
      <c r="F2694" s="115">
        <v>45576</v>
      </c>
      <c r="G2694" s="114" t="s">
        <v>2610</v>
      </c>
      <c r="H2694" s="116">
        <v>14340179</v>
      </c>
      <c r="I2694" s="116">
        <v>6596483</v>
      </c>
      <c r="J2694" s="116">
        <v>6596483</v>
      </c>
      <c r="K2694" s="116">
        <v>0</v>
      </c>
      <c r="L2694" s="116">
        <v>0</v>
      </c>
      <c r="M2694" s="116">
        <v>0</v>
      </c>
      <c r="N2694" s="116">
        <v>0</v>
      </c>
      <c r="O2694" s="116">
        <v>0</v>
      </c>
      <c r="P2694" s="116">
        <v>0</v>
      </c>
      <c r="Q2694" s="27" t="str">
        <f t="shared" si="527"/>
        <v>Registered</v>
      </c>
      <c r="R2694" s="94">
        <f t="shared" ref="R2694:R2757" si="528">(I2694/H2694)</f>
        <v>0.4600000460245301</v>
      </c>
      <c r="S2694" s="95"/>
      <c r="T2694" s="117">
        <f t="shared" si="525"/>
        <v>0</v>
      </c>
      <c r="U2694" s="117">
        <f t="shared" si="526"/>
        <v>0</v>
      </c>
    </row>
    <row r="2695" spans="1:21" x14ac:dyDescent="0.3">
      <c r="A2695" s="114">
        <v>5145</v>
      </c>
      <c r="B2695" s="114" t="s">
        <v>107</v>
      </c>
      <c r="C2695" s="114" t="s">
        <v>1484</v>
      </c>
      <c r="D2695" s="114" t="s">
        <v>3889</v>
      </c>
      <c r="E2695" s="114" t="s">
        <v>3890</v>
      </c>
      <c r="F2695" s="115">
        <v>45706</v>
      </c>
      <c r="G2695" s="114" t="s">
        <v>3452</v>
      </c>
      <c r="H2695" s="116">
        <v>9330357</v>
      </c>
      <c r="I2695" s="116">
        <v>4385268</v>
      </c>
      <c r="J2695" s="116">
        <v>4385268</v>
      </c>
      <c r="K2695" s="116">
        <v>0</v>
      </c>
      <c r="L2695" s="116">
        <v>0</v>
      </c>
      <c r="M2695" s="116">
        <v>0</v>
      </c>
      <c r="N2695" s="116">
        <v>0</v>
      </c>
      <c r="O2695" s="116">
        <v>0</v>
      </c>
      <c r="P2695" s="116">
        <v>0</v>
      </c>
      <c r="Q2695" s="27" t="str">
        <f t="shared" si="527"/>
        <v>Registered</v>
      </c>
      <c r="R2695" s="94">
        <f t="shared" si="528"/>
        <v>0.47000002250717737</v>
      </c>
      <c r="S2695" s="95"/>
      <c r="T2695" s="117">
        <f t="shared" si="525"/>
        <v>0</v>
      </c>
      <c r="U2695" s="117">
        <f t="shared" si="526"/>
        <v>0</v>
      </c>
    </row>
    <row r="2696" spans="1:21" x14ac:dyDescent="0.3">
      <c r="A2696" s="114">
        <v>5146</v>
      </c>
      <c r="B2696" s="114" t="s">
        <v>107</v>
      </c>
      <c r="C2696" s="114" t="s">
        <v>1484</v>
      </c>
      <c r="D2696" s="114" t="s">
        <v>4133</v>
      </c>
      <c r="E2696" s="114" t="s">
        <v>4134</v>
      </c>
      <c r="F2696" s="115">
        <v>46022</v>
      </c>
      <c r="G2696" s="114" t="s">
        <v>1676</v>
      </c>
      <c r="H2696" s="116">
        <v>14041964</v>
      </c>
      <c r="I2696" s="116">
        <v>7723081</v>
      </c>
      <c r="J2696" s="116">
        <v>7723081</v>
      </c>
      <c r="K2696" s="116">
        <v>0</v>
      </c>
      <c r="L2696" s="116">
        <v>0</v>
      </c>
      <c r="M2696" s="116">
        <v>0</v>
      </c>
      <c r="N2696" s="116">
        <v>0</v>
      </c>
      <c r="O2696" s="116">
        <v>0</v>
      </c>
      <c r="P2696" s="116">
        <v>0</v>
      </c>
      <c r="Q2696" s="27" t="str">
        <f t="shared" si="527"/>
        <v>Registered</v>
      </c>
      <c r="R2696" s="94">
        <f t="shared" si="528"/>
        <v>0.55000005697208743</v>
      </c>
      <c r="S2696" s="95"/>
      <c r="T2696" s="117">
        <f t="shared" si="525"/>
        <v>0</v>
      </c>
      <c r="U2696" s="117">
        <f t="shared" si="526"/>
        <v>0</v>
      </c>
    </row>
    <row r="2697" spans="1:21" x14ac:dyDescent="0.3">
      <c r="A2697" s="114">
        <v>5147</v>
      </c>
      <c r="B2697" s="114" t="s">
        <v>107</v>
      </c>
      <c r="C2697" s="114" t="s">
        <v>1484</v>
      </c>
      <c r="D2697" s="114" t="s">
        <v>3730</v>
      </c>
      <c r="E2697" s="114" t="s">
        <v>3731</v>
      </c>
      <c r="F2697" s="115">
        <v>46022</v>
      </c>
      <c r="G2697" s="114" t="s">
        <v>2829</v>
      </c>
      <c r="H2697" s="116">
        <v>13110258</v>
      </c>
      <c r="I2697" s="116">
        <v>7472847</v>
      </c>
      <c r="J2697" s="116">
        <v>7472847</v>
      </c>
      <c r="K2697" s="116">
        <v>0</v>
      </c>
      <c r="L2697" s="116">
        <v>0</v>
      </c>
      <c r="M2697" s="116">
        <v>0</v>
      </c>
      <c r="N2697" s="116">
        <v>0</v>
      </c>
      <c r="O2697" s="116">
        <v>0</v>
      </c>
      <c r="P2697" s="116">
        <v>0</v>
      </c>
      <c r="Q2697" s="27" t="str">
        <f t="shared" si="527"/>
        <v>Registered</v>
      </c>
      <c r="R2697" s="94">
        <f t="shared" si="528"/>
        <v>0.56999999542343105</v>
      </c>
      <c r="S2697" s="95"/>
      <c r="T2697" s="117">
        <f t="shared" si="525"/>
        <v>0</v>
      </c>
      <c r="U2697" s="117">
        <f t="shared" si="526"/>
        <v>0</v>
      </c>
    </row>
    <row r="2698" spans="1:21" x14ac:dyDescent="0.3">
      <c r="A2698" s="114">
        <v>5148</v>
      </c>
      <c r="B2698" s="114" t="s">
        <v>107</v>
      </c>
      <c r="C2698" s="114" t="s">
        <v>1484</v>
      </c>
      <c r="D2698" s="114" t="s">
        <v>3935</v>
      </c>
      <c r="E2698" s="114" t="s">
        <v>3936</v>
      </c>
      <c r="F2698" s="115">
        <v>45747</v>
      </c>
      <c r="G2698" s="114" t="s">
        <v>3937</v>
      </c>
      <c r="H2698" s="116">
        <v>9062500</v>
      </c>
      <c r="I2698" s="116">
        <v>5165625</v>
      </c>
      <c r="J2698" s="116">
        <v>5165625</v>
      </c>
      <c r="K2698" s="116">
        <v>0</v>
      </c>
      <c r="L2698" s="116">
        <v>0</v>
      </c>
      <c r="M2698" s="116">
        <v>0</v>
      </c>
      <c r="N2698" s="116">
        <v>0</v>
      </c>
      <c r="O2698" s="116">
        <v>0</v>
      </c>
      <c r="P2698" s="116">
        <v>0</v>
      </c>
      <c r="Q2698" s="27" t="str">
        <f t="shared" si="527"/>
        <v>Registered</v>
      </c>
      <c r="R2698" s="94">
        <f t="shared" si="528"/>
        <v>0.56999999999999995</v>
      </c>
      <c r="S2698" s="95"/>
      <c r="T2698" s="117">
        <f t="shared" si="525"/>
        <v>0</v>
      </c>
      <c r="U2698" s="117">
        <f t="shared" si="526"/>
        <v>0</v>
      </c>
    </row>
    <row r="2699" spans="1:21" x14ac:dyDescent="0.3">
      <c r="A2699" s="114">
        <v>5149</v>
      </c>
      <c r="B2699" s="114" t="s">
        <v>107</v>
      </c>
      <c r="C2699" s="114" t="s">
        <v>1484</v>
      </c>
      <c r="D2699" s="114" t="s">
        <v>3883</v>
      </c>
      <c r="E2699" s="114" t="s">
        <v>3884</v>
      </c>
      <c r="F2699" s="115">
        <v>45768</v>
      </c>
      <c r="G2699" s="114" t="s">
        <v>3885</v>
      </c>
      <c r="H2699" s="116">
        <v>9377679</v>
      </c>
      <c r="I2699" s="116">
        <v>4407509</v>
      </c>
      <c r="J2699" s="116">
        <v>4407509</v>
      </c>
      <c r="K2699" s="116">
        <v>0</v>
      </c>
      <c r="L2699" s="116">
        <v>0</v>
      </c>
      <c r="M2699" s="116">
        <v>0</v>
      </c>
      <c r="N2699" s="116">
        <v>0</v>
      </c>
      <c r="O2699" s="116">
        <v>0</v>
      </c>
      <c r="P2699" s="116">
        <v>0</v>
      </c>
      <c r="Q2699" s="27" t="str">
        <f t="shared" si="527"/>
        <v>Registered</v>
      </c>
      <c r="R2699" s="94">
        <f t="shared" si="528"/>
        <v>0.46999998613729477</v>
      </c>
      <c r="S2699" s="95"/>
      <c r="T2699" s="117">
        <f t="shared" si="525"/>
        <v>0</v>
      </c>
      <c r="U2699" s="117">
        <f t="shared" si="526"/>
        <v>0</v>
      </c>
    </row>
    <row r="2700" spans="1:21" x14ac:dyDescent="0.3">
      <c r="A2700" s="114">
        <v>5150</v>
      </c>
      <c r="B2700" s="114" t="s">
        <v>107</v>
      </c>
      <c r="C2700" s="114" t="s">
        <v>1484</v>
      </c>
      <c r="D2700" s="114" t="s">
        <v>3269</v>
      </c>
      <c r="E2700" s="114" t="s">
        <v>3270</v>
      </c>
      <c r="F2700" s="115">
        <v>45565</v>
      </c>
      <c r="G2700" s="114" t="s">
        <v>2473</v>
      </c>
      <c r="H2700" s="116">
        <v>13169643</v>
      </c>
      <c r="I2700" s="116">
        <v>7506697</v>
      </c>
      <c r="J2700" s="116">
        <v>7506697</v>
      </c>
      <c r="K2700" s="116">
        <v>0</v>
      </c>
      <c r="L2700" s="116">
        <v>0</v>
      </c>
      <c r="M2700" s="116">
        <v>0</v>
      </c>
      <c r="N2700" s="116">
        <v>0</v>
      </c>
      <c r="O2700" s="116">
        <v>0</v>
      </c>
      <c r="P2700" s="116">
        <v>0</v>
      </c>
      <c r="Q2700" s="27" t="str">
        <f t="shared" si="527"/>
        <v>Registered</v>
      </c>
      <c r="R2700" s="94">
        <f t="shared" si="528"/>
        <v>0.57000003720677928</v>
      </c>
      <c r="S2700" s="95"/>
      <c r="T2700" s="117">
        <f t="shared" ref="T2700:T2728" si="529">L2700+M2700+N2700+O2700+P2700</f>
        <v>0</v>
      </c>
      <c r="U2700" s="117">
        <f t="shared" ref="U2700:U2728" si="530">K2700-T2700</f>
        <v>0</v>
      </c>
    </row>
    <row r="2701" spans="1:21" x14ac:dyDescent="0.3">
      <c r="A2701" s="114">
        <v>5151</v>
      </c>
      <c r="B2701" s="114" t="s">
        <v>107</v>
      </c>
      <c r="C2701" s="114" t="s">
        <v>1484</v>
      </c>
      <c r="D2701" s="114" t="s">
        <v>3979</v>
      </c>
      <c r="E2701" s="114" t="s">
        <v>3980</v>
      </c>
      <c r="F2701" s="115">
        <v>45747</v>
      </c>
      <c r="G2701" s="114" t="s">
        <v>3885</v>
      </c>
      <c r="H2701" s="116">
        <v>8750000</v>
      </c>
      <c r="I2701" s="116">
        <v>4112500</v>
      </c>
      <c r="J2701" s="116">
        <v>4112500</v>
      </c>
      <c r="K2701" s="116">
        <v>0</v>
      </c>
      <c r="L2701" s="116">
        <v>0</v>
      </c>
      <c r="M2701" s="116">
        <v>0</v>
      </c>
      <c r="N2701" s="116">
        <v>0</v>
      </c>
      <c r="O2701" s="116">
        <v>0</v>
      </c>
      <c r="P2701" s="116">
        <v>0</v>
      </c>
      <c r="Q2701" s="27" t="str">
        <f t="shared" si="527"/>
        <v>Registered</v>
      </c>
      <c r="R2701" s="94">
        <f t="shared" si="528"/>
        <v>0.47</v>
      </c>
      <c r="S2701" s="95"/>
      <c r="T2701" s="117">
        <f t="shared" si="529"/>
        <v>0</v>
      </c>
      <c r="U2701" s="117">
        <f t="shared" si="530"/>
        <v>0</v>
      </c>
    </row>
    <row r="2702" spans="1:21" x14ac:dyDescent="0.3">
      <c r="A2702" s="114">
        <v>5152</v>
      </c>
      <c r="B2702" s="114" t="s">
        <v>107</v>
      </c>
      <c r="C2702" s="114" t="s">
        <v>1484</v>
      </c>
      <c r="D2702" s="114" t="s">
        <v>3211</v>
      </c>
      <c r="E2702" s="114" t="s">
        <v>3212</v>
      </c>
      <c r="F2702" s="115">
        <v>45656</v>
      </c>
      <c r="G2702" s="114" t="s">
        <v>2891</v>
      </c>
      <c r="H2702" s="116">
        <v>13483036</v>
      </c>
      <c r="I2702" s="116">
        <v>6337026</v>
      </c>
      <c r="J2702" s="116">
        <v>6337026</v>
      </c>
      <c r="K2702" s="116">
        <v>0</v>
      </c>
      <c r="L2702" s="116">
        <v>0</v>
      </c>
      <c r="M2702" s="116">
        <v>0</v>
      </c>
      <c r="N2702" s="116">
        <v>0</v>
      </c>
      <c r="O2702" s="116">
        <v>0</v>
      </c>
      <c r="P2702" s="116">
        <v>0</v>
      </c>
      <c r="Q2702" s="27" t="str">
        <f t="shared" si="527"/>
        <v>Registered</v>
      </c>
      <c r="R2702" s="94">
        <f t="shared" si="528"/>
        <v>0.46999993176610966</v>
      </c>
      <c r="S2702" s="95"/>
      <c r="T2702" s="117">
        <f t="shared" si="529"/>
        <v>0</v>
      </c>
      <c r="U2702" s="117">
        <f t="shared" si="530"/>
        <v>0</v>
      </c>
    </row>
    <row r="2703" spans="1:21" x14ac:dyDescent="0.3">
      <c r="A2703" s="114">
        <v>5153</v>
      </c>
      <c r="B2703" s="114" t="s">
        <v>107</v>
      </c>
      <c r="C2703" s="114" t="s">
        <v>1484</v>
      </c>
      <c r="D2703" s="114" t="s">
        <v>3981</v>
      </c>
      <c r="E2703" s="114" t="s">
        <v>3957</v>
      </c>
      <c r="F2703" s="115">
        <v>45747</v>
      </c>
      <c r="G2703" s="114" t="s">
        <v>3885</v>
      </c>
      <c r="H2703" s="116">
        <v>8750000</v>
      </c>
      <c r="I2703" s="116">
        <v>4112500</v>
      </c>
      <c r="J2703" s="116">
        <v>4112500</v>
      </c>
      <c r="K2703" s="116">
        <v>0</v>
      </c>
      <c r="L2703" s="116">
        <v>0</v>
      </c>
      <c r="M2703" s="116">
        <v>0</v>
      </c>
      <c r="N2703" s="116">
        <v>0</v>
      </c>
      <c r="O2703" s="116">
        <v>0</v>
      </c>
      <c r="P2703" s="116">
        <v>0</v>
      </c>
      <c r="Q2703" s="27" t="str">
        <f t="shared" si="527"/>
        <v>Registered</v>
      </c>
      <c r="R2703" s="94">
        <f t="shared" si="528"/>
        <v>0.47</v>
      </c>
      <c r="S2703" s="95"/>
      <c r="T2703" s="117">
        <f t="shared" si="529"/>
        <v>0</v>
      </c>
      <c r="U2703" s="117">
        <f t="shared" si="530"/>
        <v>0</v>
      </c>
    </row>
    <row r="2704" spans="1:21" x14ac:dyDescent="0.3">
      <c r="A2704" s="114">
        <v>5154</v>
      </c>
      <c r="B2704" s="114" t="s">
        <v>107</v>
      </c>
      <c r="C2704" s="114" t="s">
        <v>1484</v>
      </c>
      <c r="D2704" s="114" t="s">
        <v>3966</v>
      </c>
      <c r="E2704" s="114" t="s">
        <v>3967</v>
      </c>
      <c r="F2704" s="115">
        <v>45769</v>
      </c>
      <c r="G2704" s="114" t="s">
        <v>1443</v>
      </c>
      <c r="H2704" s="116">
        <v>8881081</v>
      </c>
      <c r="I2704" s="116">
        <v>5062215</v>
      </c>
      <c r="J2704" s="116">
        <v>5062215</v>
      </c>
      <c r="K2704" s="116">
        <v>0</v>
      </c>
      <c r="L2704" s="116">
        <v>0</v>
      </c>
      <c r="M2704" s="116">
        <v>0</v>
      </c>
      <c r="N2704" s="116">
        <v>0</v>
      </c>
      <c r="O2704" s="116">
        <v>0</v>
      </c>
      <c r="P2704" s="116">
        <v>0</v>
      </c>
      <c r="Q2704" s="27" t="str">
        <f t="shared" si="527"/>
        <v>Registered</v>
      </c>
      <c r="R2704" s="94">
        <f t="shared" si="528"/>
        <v>0.56999986825928062</v>
      </c>
      <c r="S2704" s="95"/>
      <c r="T2704" s="117">
        <f t="shared" si="529"/>
        <v>0</v>
      </c>
      <c r="U2704" s="117">
        <f t="shared" si="530"/>
        <v>0</v>
      </c>
    </row>
    <row r="2705" spans="1:21" x14ac:dyDescent="0.3">
      <c r="A2705" s="114">
        <v>5155</v>
      </c>
      <c r="B2705" s="114" t="s">
        <v>107</v>
      </c>
      <c r="C2705" s="114" t="s">
        <v>1484</v>
      </c>
      <c r="D2705" s="114" t="s">
        <v>3891</v>
      </c>
      <c r="E2705" s="114" t="s">
        <v>3892</v>
      </c>
      <c r="F2705" s="115">
        <v>45685</v>
      </c>
      <c r="G2705" s="114" t="s">
        <v>2796</v>
      </c>
      <c r="H2705" s="116">
        <v>9330357</v>
      </c>
      <c r="I2705" s="116">
        <v>4851785</v>
      </c>
      <c r="J2705" s="116">
        <v>4851785</v>
      </c>
      <c r="K2705" s="116">
        <v>0</v>
      </c>
      <c r="L2705" s="116">
        <v>0</v>
      </c>
      <c r="M2705" s="116">
        <v>0</v>
      </c>
      <c r="N2705" s="116">
        <v>0</v>
      </c>
      <c r="O2705" s="116">
        <v>0</v>
      </c>
      <c r="P2705" s="116">
        <v>0</v>
      </c>
      <c r="Q2705" s="27" t="str">
        <f t="shared" si="527"/>
        <v>Registered</v>
      </c>
      <c r="R2705" s="94">
        <f t="shared" si="528"/>
        <v>0.51999993140669754</v>
      </c>
      <c r="S2705" s="95"/>
      <c r="T2705" s="117">
        <f t="shared" si="529"/>
        <v>0</v>
      </c>
      <c r="U2705" s="117">
        <f t="shared" si="530"/>
        <v>0</v>
      </c>
    </row>
    <row r="2706" spans="1:21" x14ac:dyDescent="0.3">
      <c r="A2706" s="114">
        <v>5156</v>
      </c>
      <c r="B2706" s="114" t="s">
        <v>107</v>
      </c>
      <c r="C2706" s="114" t="s">
        <v>1484</v>
      </c>
      <c r="D2706" s="114" t="s">
        <v>4073</v>
      </c>
      <c r="E2706" s="114" t="s">
        <v>4074</v>
      </c>
      <c r="F2706" s="115">
        <v>46022</v>
      </c>
      <c r="G2706" s="114" t="s">
        <v>1782</v>
      </c>
      <c r="H2706" s="116">
        <v>9863393</v>
      </c>
      <c r="I2706" s="116">
        <v>5622135</v>
      </c>
      <c r="J2706" s="116">
        <v>5622135</v>
      </c>
      <c r="K2706" s="116">
        <v>0</v>
      </c>
      <c r="L2706" s="116">
        <v>0</v>
      </c>
      <c r="M2706" s="116">
        <v>0</v>
      </c>
      <c r="N2706" s="116">
        <v>0</v>
      </c>
      <c r="O2706" s="116">
        <v>0</v>
      </c>
      <c r="P2706" s="116">
        <v>0</v>
      </c>
      <c r="Q2706" s="27" t="str">
        <f t="shared" si="527"/>
        <v>Registered</v>
      </c>
      <c r="R2706" s="94">
        <f t="shared" si="528"/>
        <v>0.57000010037114002</v>
      </c>
      <c r="S2706" s="95"/>
      <c r="T2706" s="117">
        <f t="shared" si="529"/>
        <v>0</v>
      </c>
      <c r="U2706" s="117">
        <f t="shared" si="530"/>
        <v>0</v>
      </c>
    </row>
    <row r="2707" spans="1:21" x14ac:dyDescent="0.3">
      <c r="A2707" s="114">
        <v>5157</v>
      </c>
      <c r="B2707" s="114" t="s">
        <v>107</v>
      </c>
      <c r="C2707" s="114" t="s">
        <v>1484</v>
      </c>
      <c r="D2707" s="114" t="s">
        <v>3871</v>
      </c>
      <c r="E2707" s="114" t="s">
        <v>3872</v>
      </c>
      <c r="F2707" s="115">
        <v>45831</v>
      </c>
      <c r="G2707" s="114" t="s">
        <v>1771</v>
      </c>
      <c r="H2707" s="116">
        <v>9416964</v>
      </c>
      <c r="I2707" s="116">
        <v>5367671</v>
      </c>
      <c r="J2707" s="116">
        <v>5367671</v>
      </c>
      <c r="K2707" s="116">
        <v>0</v>
      </c>
      <c r="L2707" s="116">
        <v>0</v>
      </c>
      <c r="M2707" s="116">
        <v>0</v>
      </c>
      <c r="N2707" s="116">
        <v>0</v>
      </c>
      <c r="O2707" s="116">
        <v>0</v>
      </c>
      <c r="P2707" s="116">
        <v>0</v>
      </c>
      <c r="Q2707" s="27" t="str">
        <f t="shared" si="527"/>
        <v>Registered</v>
      </c>
      <c r="R2707" s="94">
        <f t="shared" si="528"/>
        <v>0.57000016141083265</v>
      </c>
      <c r="S2707" s="95"/>
      <c r="T2707" s="117">
        <f t="shared" si="529"/>
        <v>0</v>
      </c>
      <c r="U2707" s="117">
        <f t="shared" si="530"/>
        <v>0</v>
      </c>
    </row>
    <row r="2708" spans="1:21" x14ac:dyDescent="0.3">
      <c r="A2708" s="114">
        <v>5158</v>
      </c>
      <c r="B2708" s="114" t="s">
        <v>107</v>
      </c>
      <c r="C2708" s="114" t="s">
        <v>1484</v>
      </c>
      <c r="D2708" s="114" t="s">
        <v>3964</v>
      </c>
      <c r="E2708" s="114" t="s">
        <v>3965</v>
      </c>
      <c r="F2708" s="115">
        <v>45706</v>
      </c>
      <c r="G2708" s="114" t="s">
        <v>3286</v>
      </c>
      <c r="H2708" s="116">
        <v>8883929</v>
      </c>
      <c r="I2708" s="116">
        <v>5063839</v>
      </c>
      <c r="J2708" s="116">
        <v>5063839</v>
      </c>
      <c r="K2708" s="116">
        <v>0</v>
      </c>
      <c r="L2708" s="116">
        <v>0</v>
      </c>
      <c r="M2708" s="116">
        <v>0</v>
      </c>
      <c r="N2708" s="116">
        <v>0</v>
      </c>
      <c r="O2708" s="116">
        <v>0</v>
      </c>
      <c r="P2708" s="116">
        <v>0</v>
      </c>
      <c r="Q2708" s="27" t="str">
        <f t="shared" si="527"/>
        <v>Registered</v>
      </c>
      <c r="R2708" s="94">
        <f t="shared" si="528"/>
        <v>0.56999994034171142</v>
      </c>
      <c r="S2708" s="95"/>
      <c r="T2708" s="117">
        <f t="shared" si="529"/>
        <v>0</v>
      </c>
      <c r="U2708" s="117">
        <f t="shared" si="530"/>
        <v>0</v>
      </c>
    </row>
    <row r="2709" spans="1:21" x14ac:dyDescent="0.3">
      <c r="A2709" s="114">
        <v>5159</v>
      </c>
      <c r="B2709" s="114" t="s">
        <v>107</v>
      </c>
      <c r="C2709" s="114" t="s">
        <v>1484</v>
      </c>
      <c r="D2709" s="114" t="s">
        <v>3260</v>
      </c>
      <c r="E2709" s="114" t="s">
        <v>3261</v>
      </c>
      <c r="F2709" s="115">
        <v>45596</v>
      </c>
      <c r="G2709" s="114" t="s">
        <v>2711</v>
      </c>
      <c r="H2709" s="116">
        <v>13260000</v>
      </c>
      <c r="I2709" s="116">
        <v>7558200</v>
      </c>
      <c r="J2709" s="116">
        <v>7558200</v>
      </c>
      <c r="K2709" s="116">
        <v>0</v>
      </c>
      <c r="L2709" s="116">
        <v>0</v>
      </c>
      <c r="M2709" s="116">
        <v>0</v>
      </c>
      <c r="N2709" s="116">
        <v>0</v>
      </c>
      <c r="O2709" s="116">
        <v>0</v>
      </c>
      <c r="P2709" s="116">
        <v>0</v>
      </c>
      <c r="Q2709" s="27" t="str">
        <f t="shared" si="527"/>
        <v>Registered</v>
      </c>
      <c r="R2709" s="94">
        <f t="shared" si="528"/>
        <v>0.56999999999999995</v>
      </c>
      <c r="S2709" s="95"/>
      <c r="T2709" s="117">
        <f t="shared" si="529"/>
        <v>0</v>
      </c>
      <c r="U2709" s="117">
        <f t="shared" si="530"/>
        <v>0</v>
      </c>
    </row>
    <row r="2710" spans="1:21" x14ac:dyDescent="0.3">
      <c r="A2710" s="114">
        <v>5160</v>
      </c>
      <c r="B2710" s="114" t="s">
        <v>107</v>
      </c>
      <c r="C2710" s="114" t="s">
        <v>1484</v>
      </c>
      <c r="D2710" s="114" t="s">
        <v>3179</v>
      </c>
      <c r="E2710" s="114" t="s">
        <v>3180</v>
      </c>
      <c r="F2710" s="115">
        <v>45827</v>
      </c>
      <c r="G2710" s="114" t="s">
        <v>3181</v>
      </c>
      <c r="H2710" s="116">
        <v>13836607</v>
      </c>
      <c r="I2710" s="116">
        <v>6503205</v>
      </c>
      <c r="J2710" s="116">
        <v>6503205</v>
      </c>
      <c r="K2710" s="116">
        <v>0</v>
      </c>
      <c r="L2710" s="116">
        <v>0</v>
      </c>
      <c r="M2710" s="116">
        <v>0</v>
      </c>
      <c r="N2710" s="116">
        <v>0</v>
      </c>
      <c r="O2710" s="116">
        <v>0</v>
      </c>
      <c r="P2710" s="116">
        <v>0</v>
      </c>
      <c r="Q2710" s="27" t="str">
        <f t="shared" si="527"/>
        <v>Registered</v>
      </c>
      <c r="R2710" s="94">
        <f t="shared" si="528"/>
        <v>0.46999997904110452</v>
      </c>
      <c r="S2710" s="95"/>
      <c r="T2710" s="117">
        <f t="shared" si="529"/>
        <v>0</v>
      </c>
      <c r="U2710" s="117">
        <f t="shared" si="530"/>
        <v>0</v>
      </c>
    </row>
    <row r="2711" spans="1:21" x14ac:dyDescent="0.3">
      <c r="A2711" s="114">
        <v>5161</v>
      </c>
      <c r="B2711" s="114" t="s">
        <v>107</v>
      </c>
      <c r="C2711" s="114" t="s">
        <v>1484</v>
      </c>
      <c r="D2711" s="114" t="s">
        <v>3174</v>
      </c>
      <c r="E2711" s="114" t="s">
        <v>3175</v>
      </c>
      <c r="F2711" s="115">
        <v>45955</v>
      </c>
      <c r="G2711" s="114" t="s">
        <v>1538</v>
      </c>
      <c r="H2711" s="116">
        <v>13881250</v>
      </c>
      <c r="I2711" s="116">
        <v>7218250</v>
      </c>
      <c r="J2711" s="116">
        <v>7218250</v>
      </c>
      <c r="K2711" s="116">
        <v>0</v>
      </c>
      <c r="L2711" s="116">
        <v>0</v>
      </c>
      <c r="M2711" s="116">
        <v>0</v>
      </c>
      <c r="N2711" s="116">
        <v>0</v>
      </c>
      <c r="O2711" s="116">
        <v>0</v>
      </c>
      <c r="P2711" s="116">
        <v>0</v>
      </c>
      <c r="Q2711" s="27" t="str">
        <f t="shared" si="527"/>
        <v>Registered</v>
      </c>
      <c r="R2711" s="94">
        <f t="shared" si="528"/>
        <v>0.52</v>
      </c>
      <c r="S2711" s="95"/>
      <c r="T2711" s="117">
        <f t="shared" si="529"/>
        <v>0</v>
      </c>
      <c r="U2711" s="117">
        <f t="shared" si="530"/>
        <v>0</v>
      </c>
    </row>
    <row r="2712" spans="1:21" x14ac:dyDescent="0.3">
      <c r="A2712" s="114">
        <v>5162</v>
      </c>
      <c r="B2712" s="114" t="s">
        <v>107</v>
      </c>
      <c r="C2712" s="114" t="s">
        <v>1484</v>
      </c>
      <c r="D2712" s="114" t="s">
        <v>3982</v>
      </c>
      <c r="E2712" s="114" t="s">
        <v>3983</v>
      </c>
      <c r="F2712" s="115">
        <v>45688</v>
      </c>
      <c r="G2712" s="114" t="s">
        <v>3984</v>
      </c>
      <c r="H2712" s="116">
        <v>8738850</v>
      </c>
      <c r="I2712" s="116">
        <v>4981145</v>
      </c>
      <c r="J2712" s="116">
        <v>4981145</v>
      </c>
      <c r="K2712" s="116">
        <v>0</v>
      </c>
      <c r="L2712" s="116">
        <v>0</v>
      </c>
      <c r="M2712" s="116">
        <v>0</v>
      </c>
      <c r="N2712" s="116">
        <v>0</v>
      </c>
      <c r="O2712" s="116">
        <v>0</v>
      </c>
      <c r="P2712" s="116">
        <v>0</v>
      </c>
      <c r="Q2712" s="27" t="str">
        <f t="shared" si="527"/>
        <v>Registered</v>
      </c>
      <c r="R2712" s="94">
        <f t="shared" si="528"/>
        <v>0.57000005721576641</v>
      </c>
      <c r="S2712" s="95"/>
      <c r="T2712" s="117">
        <f t="shared" si="529"/>
        <v>0</v>
      </c>
      <c r="U2712" s="117">
        <f t="shared" si="530"/>
        <v>0</v>
      </c>
    </row>
    <row r="2713" spans="1:21" x14ac:dyDescent="0.3">
      <c r="A2713" s="114">
        <v>5163</v>
      </c>
      <c r="B2713" s="114" t="s">
        <v>107</v>
      </c>
      <c r="C2713" s="114" t="s">
        <v>1484</v>
      </c>
      <c r="D2713" s="114" t="s">
        <v>3218</v>
      </c>
      <c r="E2713" s="114" t="s">
        <v>3219</v>
      </c>
      <c r="F2713" s="115">
        <v>45725</v>
      </c>
      <c r="G2713" s="114" t="s">
        <v>2467</v>
      </c>
      <c r="H2713" s="116">
        <v>13437500</v>
      </c>
      <c r="I2713" s="116">
        <v>6315625</v>
      </c>
      <c r="J2713" s="116">
        <v>6315625</v>
      </c>
      <c r="K2713" s="116">
        <v>0</v>
      </c>
      <c r="L2713" s="116">
        <v>0</v>
      </c>
      <c r="M2713" s="116">
        <v>0</v>
      </c>
      <c r="N2713" s="116">
        <v>0</v>
      </c>
      <c r="O2713" s="116">
        <v>0</v>
      </c>
      <c r="P2713" s="116">
        <v>0</v>
      </c>
      <c r="Q2713" s="27" t="str">
        <f t="shared" si="527"/>
        <v>Registered</v>
      </c>
      <c r="R2713" s="94">
        <f t="shared" si="528"/>
        <v>0.47</v>
      </c>
      <c r="S2713" s="95"/>
      <c r="T2713" s="117">
        <f t="shared" si="529"/>
        <v>0</v>
      </c>
      <c r="U2713" s="117">
        <f t="shared" si="530"/>
        <v>0</v>
      </c>
    </row>
    <row r="2714" spans="1:21" x14ac:dyDescent="0.3">
      <c r="A2714" s="114">
        <v>5164</v>
      </c>
      <c r="B2714" s="114" t="s">
        <v>107</v>
      </c>
      <c r="C2714" s="114" t="s">
        <v>1484</v>
      </c>
      <c r="D2714" s="114" t="s">
        <v>3296</v>
      </c>
      <c r="E2714" s="114" t="s">
        <v>3297</v>
      </c>
      <c r="F2714" s="115">
        <v>45930</v>
      </c>
      <c r="G2714" s="114" t="s">
        <v>3298</v>
      </c>
      <c r="H2714" s="116">
        <v>12833484</v>
      </c>
      <c r="I2714" s="116">
        <v>7315085</v>
      </c>
      <c r="J2714" s="116">
        <v>7315085</v>
      </c>
      <c r="K2714" s="116">
        <v>0</v>
      </c>
      <c r="L2714" s="116">
        <v>0</v>
      </c>
      <c r="M2714" s="116">
        <v>0</v>
      </c>
      <c r="N2714" s="116">
        <v>0</v>
      </c>
      <c r="O2714" s="116">
        <v>0</v>
      </c>
      <c r="P2714" s="116">
        <v>0</v>
      </c>
      <c r="Q2714" s="27" t="str">
        <f t="shared" si="527"/>
        <v>Registered</v>
      </c>
      <c r="R2714" s="94">
        <f t="shared" si="528"/>
        <v>0.56999993142937644</v>
      </c>
      <c r="S2714" s="95"/>
      <c r="T2714" s="117">
        <f t="shared" si="529"/>
        <v>0</v>
      </c>
      <c r="U2714" s="117">
        <f t="shared" si="530"/>
        <v>0</v>
      </c>
    </row>
    <row r="2715" spans="1:21" x14ac:dyDescent="0.3">
      <c r="A2715" s="114">
        <v>5165</v>
      </c>
      <c r="B2715" s="114" t="s">
        <v>107</v>
      </c>
      <c r="C2715" s="114" t="s">
        <v>1484</v>
      </c>
      <c r="D2715" s="114" t="s">
        <v>3942</v>
      </c>
      <c r="E2715" s="114" t="s">
        <v>3943</v>
      </c>
      <c r="F2715" s="115">
        <v>45766</v>
      </c>
      <c r="G2715" s="114" t="s">
        <v>3944</v>
      </c>
      <c r="H2715" s="116">
        <v>9017857</v>
      </c>
      <c r="I2715" s="116">
        <v>5140178</v>
      </c>
      <c r="J2715" s="116">
        <v>5140178</v>
      </c>
      <c r="K2715" s="116">
        <v>0</v>
      </c>
      <c r="L2715" s="116">
        <v>0</v>
      </c>
      <c r="M2715" s="116">
        <v>0</v>
      </c>
      <c r="N2715" s="116">
        <v>0</v>
      </c>
      <c r="O2715" s="116">
        <v>0</v>
      </c>
      <c r="P2715" s="116">
        <v>0</v>
      </c>
      <c r="Q2715" s="27" t="str">
        <f t="shared" si="527"/>
        <v>Registered</v>
      </c>
      <c r="R2715" s="94">
        <f t="shared" si="528"/>
        <v>0.56999994566336543</v>
      </c>
      <c r="S2715" s="95"/>
      <c r="T2715" s="117">
        <f t="shared" si="529"/>
        <v>0</v>
      </c>
      <c r="U2715" s="117">
        <f t="shared" si="530"/>
        <v>0</v>
      </c>
    </row>
    <row r="2716" spans="1:21" x14ac:dyDescent="0.3">
      <c r="A2716" s="114">
        <v>5166</v>
      </c>
      <c r="B2716" s="114" t="s">
        <v>107</v>
      </c>
      <c r="C2716" s="114" t="s">
        <v>1484</v>
      </c>
      <c r="D2716" s="114" t="s">
        <v>3959</v>
      </c>
      <c r="E2716" s="114" t="s">
        <v>3960</v>
      </c>
      <c r="F2716" s="115">
        <v>45866</v>
      </c>
      <c r="G2716" s="114" t="s">
        <v>1889</v>
      </c>
      <c r="H2716" s="116">
        <v>8891071</v>
      </c>
      <c r="I2716" s="116">
        <v>5067911</v>
      </c>
      <c r="J2716" s="116">
        <v>5067911</v>
      </c>
      <c r="K2716" s="116">
        <v>0</v>
      </c>
      <c r="L2716" s="116">
        <v>0</v>
      </c>
      <c r="M2716" s="116">
        <v>0</v>
      </c>
      <c r="N2716" s="116">
        <v>0</v>
      </c>
      <c r="O2716" s="116">
        <v>0</v>
      </c>
      <c r="P2716" s="116">
        <v>0</v>
      </c>
      <c r="Q2716" s="27" t="str">
        <f t="shared" si="527"/>
        <v>Registered</v>
      </c>
      <c r="R2716" s="94">
        <f t="shared" si="528"/>
        <v>0.57000005961036637</v>
      </c>
      <c r="S2716" s="95"/>
      <c r="T2716" s="117">
        <f t="shared" si="529"/>
        <v>0</v>
      </c>
      <c r="U2716" s="117">
        <f t="shared" si="530"/>
        <v>0</v>
      </c>
    </row>
    <row r="2717" spans="1:21" x14ac:dyDescent="0.3">
      <c r="A2717" s="114">
        <v>5167</v>
      </c>
      <c r="B2717" s="114" t="s">
        <v>107</v>
      </c>
      <c r="C2717" s="114" t="s">
        <v>1484</v>
      </c>
      <c r="D2717" s="114" t="s">
        <v>3299</v>
      </c>
      <c r="E2717" s="114" t="s">
        <v>3300</v>
      </c>
      <c r="F2717" s="115">
        <v>45693</v>
      </c>
      <c r="G2717" s="114" t="s">
        <v>3301</v>
      </c>
      <c r="H2717" s="116">
        <v>12812513</v>
      </c>
      <c r="I2717" s="116">
        <v>7303134</v>
      </c>
      <c r="J2717" s="116">
        <v>7303134</v>
      </c>
      <c r="K2717" s="116">
        <v>0</v>
      </c>
      <c r="L2717" s="116">
        <v>0</v>
      </c>
      <c r="M2717" s="116">
        <v>0</v>
      </c>
      <c r="N2717" s="116">
        <v>0</v>
      </c>
      <c r="O2717" s="116">
        <v>0</v>
      </c>
      <c r="P2717" s="116">
        <v>0</v>
      </c>
      <c r="Q2717" s="27" t="str">
        <f t="shared" si="527"/>
        <v>Registered</v>
      </c>
      <c r="R2717" s="94">
        <f t="shared" si="528"/>
        <v>0.57000012409743506</v>
      </c>
      <c r="S2717" s="95"/>
      <c r="T2717" s="117">
        <f t="shared" si="529"/>
        <v>0</v>
      </c>
      <c r="U2717" s="117">
        <f t="shared" si="530"/>
        <v>0</v>
      </c>
    </row>
    <row r="2718" spans="1:21" x14ac:dyDescent="0.3">
      <c r="A2718" s="114">
        <v>5168</v>
      </c>
      <c r="B2718" s="114" t="s">
        <v>107</v>
      </c>
      <c r="C2718" s="114" t="s">
        <v>1484</v>
      </c>
      <c r="D2718" s="114" t="s">
        <v>3945</v>
      </c>
      <c r="E2718" s="114" t="s">
        <v>3946</v>
      </c>
      <c r="F2718" s="115">
        <v>45762</v>
      </c>
      <c r="G2718" s="114" t="s">
        <v>3944</v>
      </c>
      <c r="H2718" s="116">
        <v>9017857</v>
      </c>
      <c r="I2718" s="116">
        <v>5140178</v>
      </c>
      <c r="J2718" s="116">
        <v>5140178</v>
      </c>
      <c r="K2718" s="116">
        <v>0</v>
      </c>
      <c r="L2718" s="116">
        <v>0</v>
      </c>
      <c r="M2718" s="116">
        <v>0</v>
      </c>
      <c r="N2718" s="116">
        <v>0</v>
      </c>
      <c r="O2718" s="116">
        <v>0</v>
      </c>
      <c r="P2718" s="116">
        <v>0</v>
      </c>
      <c r="Q2718" s="27" t="str">
        <f t="shared" si="527"/>
        <v>Registered</v>
      </c>
      <c r="R2718" s="94">
        <f t="shared" si="528"/>
        <v>0.56999994566336543</v>
      </c>
      <c r="S2718" s="95"/>
      <c r="T2718" s="117">
        <f t="shared" si="529"/>
        <v>0</v>
      </c>
      <c r="U2718" s="117">
        <f t="shared" si="530"/>
        <v>0</v>
      </c>
    </row>
    <row r="2719" spans="1:21" x14ac:dyDescent="0.3">
      <c r="A2719" s="114">
        <v>5169</v>
      </c>
      <c r="B2719" s="114" t="s">
        <v>107</v>
      </c>
      <c r="C2719" s="114" t="s">
        <v>1484</v>
      </c>
      <c r="D2719" s="114" t="s">
        <v>3861</v>
      </c>
      <c r="E2719" s="114" t="s">
        <v>3862</v>
      </c>
      <c r="F2719" s="115">
        <v>45874</v>
      </c>
      <c r="G2719" s="114" t="s">
        <v>3380</v>
      </c>
      <c r="H2719" s="116">
        <v>9462500</v>
      </c>
      <c r="I2719" s="116">
        <v>5393625</v>
      </c>
      <c r="J2719" s="116">
        <v>5393625</v>
      </c>
      <c r="K2719" s="116">
        <v>0</v>
      </c>
      <c r="L2719" s="116">
        <v>0</v>
      </c>
      <c r="M2719" s="116">
        <v>0</v>
      </c>
      <c r="N2719" s="116">
        <v>0</v>
      </c>
      <c r="O2719" s="116">
        <v>0</v>
      </c>
      <c r="P2719" s="116">
        <v>0</v>
      </c>
      <c r="Q2719" s="27" t="str">
        <f t="shared" si="527"/>
        <v>Registered</v>
      </c>
      <c r="R2719" s="94">
        <f t="shared" si="528"/>
        <v>0.56999999999999995</v>
      </c>
      <c r="S2719" s="95"/>
      <c r="T2719" s="117">
        <f t="shared" si="529"/>
        <v>0</v>
      </c>
      <c r="U2719" s="117">
        <f t="shared" si="530"/>
        <v>0</v>
      </c>
    </row>
    <row r="2720" spans="1:21" x14ac:dyDescent="0.3">
      <c r="A2720" s="114">
        <v>5170</v>
      </c>
      <c r="B2720" s="114" t="s">
        <v>107</v>
      </c>
      <c r="C2720" s="114" t="s">
        <v>1484</v>
      </c>
      <c r="D2720" s="114" t="s">
        <v>3192</v>
      </c>
      <c r="E2720" s="114" t="s">
        <v>3193</v>
      </c>
      <c r="F2720" s="115">
        <v>45565</v>
      </c>
      <c r="G2720" s="114" t="s">
        <v>3194</v>
      </c>
      <c r="H2720" s="116">
        <v>13753800</v>
      </c>
      <c r="I2720" s="116">
        <v>7839666</v>
      </c>
      <c r="J2720" s="116">
        <v>7839666</v>
      </c>
      <c r="K2720" s="116">
        <v>0</v>
      </c>
      <c r="L2720" s="116">
        <v>0</v>
      </c>
      <c r="M2720" s="116">
        <v>0</v>
      </c>
      <c r="N2720" s="116">
        <v>0</v>
      </c>
      <c r="O2720" s="116">
        <v>0</v>
      </c>
      <c r="P2720" s="116">
        <v>0</v>
      </c>
      <c r="Q2720" s="27" t="str">
        <f t="shared" si="527"/>
        <v>Registered</v>
      </c>
      <c r="R2720" s="94">
        <f t="shared" si="528"/>
        <v>0.56999999999999995</v>
      </c>
      <c r="S2720" s="95"/>
      <c r="T2720" s="117">
        <f t="shared" si="529"/>
        <v>0</v>
      </c>
      <c r="U2720" s="117">
        <f t="shared" si="530"/>
        <v>0</v>
      </c>
    </row>
    <row r="2721" spans="1:21" x14ac:dyDescent="0.3">
      <c r="A2721" s="114">
        <v>10202</v>
      </c>
      <c r="B2721" s="114" t="s">
        <v>107</v>
      </c>
      <c r="C2721" s="114" t="s">
        <v>1484</v>
      </c>
      <c r="D2721" s="114" t="s">
        <v>3917</v>
      </c>
      <c r="E2721" s="114" t="s">
        <v>3918</v>
      </c>
      <c r="F2721" s="115">
        <v>45565</v>
      </c>
      <c r="G2721" s="114" t="s">
        <v>2808</v>
      </c>
      <c r="H2721" s="116">
        <v>8985180</v>
      </c>
      <c r="I2721" s="116">
        <v>5121552</v>
      </c>
      <c r="J2721" s="116">
        <v>5121553.4000000004</v>
      </c>
      <c r="K2721" s="116">
        <v>-1.4</v>
      </c>
      <c r="L2721" s="116">
        <v>0</v>
      </c>
      <c r="M2721" s="116">
        <v>0</v>
      </c>
      <c r="N2721" s="116">
        <v>0</v>
      </c>
      <c r="O2721" s="116">
        <v>0</v>
      </c>
      <c r="P2721" s="116">
        <v>0</v>
      </c>
      <c r="Q2721" s="27" t="str">
        <f t="shared" si="527"/>
        <v>Registered</v>
      </c>
      <c r="R2721" s="94">
        <f t="shared" si="528"/>
        <v>0.5699999332233745</v>
      </c>
      <c r="S2721" s="95"/>
      <c r="T2721" s="117">
        <f t="shared" si="529"/>
        <v>0</v>
      </c>
      <c r="U2721" s="117">
        <f t="shared" si="530"/>
        <v>-1.4</v>
      </c>
    </row>
    <row r="2722" spans="1:21" x14ac:dyDescent="0.3">
      <c r="A2722" s="114">
        <v>10233</v>
      </c>
      <c r="B2722" s="114" t="s">
        <v>107</v>
      </c>
      <c r="C2722" s="114" t="s">
        <v>1484</v>
      </c>
      <c r="D2722" s="114" t="s">
        <v>2806</v>
      </c>
      <c r="E2722" s="114" t="s">
        <v>2807</v>
      </c>
      <c r="F2722" s="115">
        <v>45573</v>
      </c>
      <c r="G2722" s="114" t="s">
        <v>2808</v>
      </c>
      <c r="H2722" s="116">
        <v>8985180</v>
      </c>
      <c r="I2722" s="116">
        <v>5121552</v>
      </c>
      <c r="J2722" s="116">
        <v>5141320</v>
      </c>
      <c r="K2722" s="116">
        <v>-19768</v>
      </c>
      <c r="L2722" s="116">
        <v>0</v>
      </c>
      <c r="M2722" s="116">
        <v>0</v>
      </c>
      <c r="N2722" s="116">
        <v>0</v>
      </c>
      <c r="O2722" s="116">
        <v>0</v>
      </c>
      <c r="P2722" s="116">
        <v>0</v>
      </c>
      <c r="Q2722" s="27" t="str">
        <f t="shared" si="527"/>
        <v>Registered</v>
      </c>
      <c r="R2722" s="94">
        <f t="shared" si="528"/>
        <v>0.5699999332233745</v>
      </c>
      <c r="S2722" s="95"/>
      <c r="T2722" s="117">
        <f t="shared" si="529"/>
        <v>0</v>
      </c>
      <c r="U2722" s="117">
        <f t="shared" si="530"/>
        <v>-19768</v>
      </c>
    </row>
    <row r="2723" spans="1:21" x14ac:dyDescent="0.3">
      <c r="A2723" s="114">
        <v>10269</v>
      </c>
      <c r="B2723" s="114" t="s">
        <v>107</v>
      </c>
      <c r="C2723" s="114" t="s">
        <v>1484</v>
      </c>
      <c r="D2723" s="114" t="s">
        <v>2928</v>
      </c>
      <c r="E2723" s="114" t="s">
        <v>2929</v>
      </c>
      <c r="F2723" s="115">
        <v>45746</v>
      </c>
      <c r="G2723" s="114" t="s">
        <v>2930</v>
      </c>
      <c r="H2723" s="116">
        <v>12907500</v>
      </c>
      <c r="I2723" s="116">
        <v>4517625</v>
      </c>
      <c r="J2723" s="116">
        <v>4584880.2699999996</v>
      </c>
      <c r="K2723" s="116">
        <v>-67255.27</v>
      </c>
      <c r="L2723" s="116">
        <v>0</v>
      </c>
      <c r="M2723" s="116">
        <v>0</v>
      </c>
      <c r="N2723" s="116">
        <v>0</v>
      </c>
      <c r="O2723" s="116">
        <v>0</v>
      </c>
      <c r="P2723" s="116">
        <v>0</v>
      </c>
      <c r="Q2723" s="27" t="str">
        <f t="shared" si="527"/>
        <v>Registered</v>
      </c>
      <c r="R2723" s="94">
        <f t="shared" si="528"/>
        <v>0.35</v>
      </c>
      <c r="S2723" s="95"/>
      <c r="T2723" s="117">
        <f t="shared" si="529"/>
        <v>0</v>
      </c>
      <c r="U2723" s="117">
        <f t="shared" si="530"/>
        <v>-67255.27</v>
      </c>
    </row>
    <row r="2724" spans="1:21" x14ac:dyDescent="0.3">
      <c r="A2724" s="114">
        <v>10272</v>
      </c>
      <c r="B2724" s="114" t="s">
        <v>107</v>
      </c>
      <c r="C2724" s="114" t="s">
        <v>1484</v>
      </c>
      <c r="D2724" s="114" t="s">
        <v>3220</v>
      </c>
      <c r="E2724" s="114" t="s">
        <v>3221</v>
      </c>
      <c r="F2724" s="115">
        <v>45877</v>
      </c>
      <c r="G2724" s="114" t="s">
        <v>3222</v>
      </c>
      <c r="H2724" s="116">
        <v>13434821</v>
      </c>
      <c r="I2724" s="116">
        <v>7657848</v>
      </c>
      <c r="J2724" s="116">
        <v>7727450</v>
      </c>
      <c r="K2724" s="116">
        <v>-69602</v>
      </c>
      <c r="L2724" s="116">
        <v>0</v>
      </c>
      <c r="M2724" s="116">
        <v>0</v>
      </c>
      <c r="N2724" s="116">
        <v>0</v>
      </c>
      <c r="O2724" s="116">
        <v>0</v>
      </c>
      <c r="P2724" s="116">
        <v>0</v>
      </c>
      <c r="Q2724" s="27" t="str">
        <f t="shared" si="527"/>
        <v>Registered</v>
      </c>
      <c r="R2724" s="94">
        <f t="shared" si="528"/>
        <v>0.57000000223300329</v>
      </c>
      <c r="S2724" s="95"/>
      <c r="T2724" s="117">
        <f t="shared" si="529"/>
        <v>0</v>
      </c>
      <c r="U2724" s="117">
        <f t="shared" si="530"/>
        <v>-69602</v>
      </c>
    </row>
    <row r="2725" spans="1:21" x14ac:dyDescent="0.3">
      <c r="A2725" s="114">
        <v>10286</v>
      </c>
      <c r="B2725" s="114" t="s">
        <v>107</v>
      </c>
      <c r="C2725" s="114" t="s">
        <v>1484</v>
      </c>
      <c r="D2725" s="114" t="s">
        <v>1485</v>
      </c>
      <c r="E2725" s="114" t="s">
        <v>1486</v>
      </c>
      <c r="F2725" s="115">
        <v>45991</v>
      </c>
      <c r="G2725" s="114" t="s">
        <v>1487</v>
      </c>
      <c r="H2725" s="116">
        <v>14238392</v>
      </c>
      <c r="I2725" s="116">
        <v>8115884</v>
      </c>
      <c r="J2725" s="116">
        <v>8197043</v>
      </c>
      <c r="K2725" s="116">
        <v>-81159</v>
      </c>
      <c r="L2725" s="116">
        <v>0</v>
      </c>
      <c r="M2725" s="116">
        <v>0</v>
      </c>
      <c r="N2725" s="116">
        <v>0</v>
      </c>
      <c r="O2725" s="116">
        <v>0</v>
      </c>
      <c r="P2725" s="116">
        <v>0</v>
      </c>
      <c r="Q2725" s="27" t="str">
        <f t="shared" si="527"/>
        <v>Registered</v>
      </c>
      <c r="R2725" s="94">
        <f t="shared" si="528"/>
        <v>0.57000003933028398</v>
      </c>
      <c r="S2725" s="95"/>
      <c r="T2725" s="117">
        <f t="shared" si="529"/>
        <v>0</v>
      </c>
      <c r="U2725" s="117">
        <f t="shared" si="530"/>
        <v>-81159</v>
      </c>
    </row>
    <row r="2726" spans="1:21" x14ac:dyDescent="0.3">
      <c r="A2726" s="114">
        <v>10323</v>
      </c>
      <c r="B2726" s="114" t="s">
        <v>107</v>
      </c>
      <c r="C2726" s="114" t="s">
        <v>1484</v>
      </c>
      <c r="D2726" s="114" t="s">
        <v>9569</v>
      </c>
      <c r="E2726" s="114" t="s">
        <v>9570</v>
      </c>
      <c r="F2726" s="115">
        <v>45565</v>
      </c>
      <c r="G2726" s="114" t="s">
        <v>2850</v>
      </c>
      <c r="H2726" s="116">
        <v>7586964</v>
      </c>
      <c r="I2726" s="116">
        <v>379348</v>
      </c>
      <c r="J2726" s="116">
        <v>473265</v>
      </c>
      <c r="K2726" s="116">
        <v>-93917</v>
      </c>
      <c r="L2726" s="116">
        <v>0</v>
      </c>
      <c r="M2726" s="116">
        <v>0</v>
      </c>
      <c r="N2726" s="116">
        <v>0</v>
      </c>
      <c r="O2726" s="116">
        <v>0</v>
      </c>
      <c r="P2726" s="116">
        <v>0</v>
      </c>
      <c r="Q2726" s="27" t="str">
        <f t="shared" si="527"/>
        <v>Registered</v>
      </c>
      <c r="R2726" s="94">
        <f t="shared" si="528"/>
        <v>4.9999973638994465E-2</v>
      </c>
      <c r="S2726" s="95"/>
      <c r="T2726" s="117">
        <f t="shared" si="529"/>
        <v>0</v>
      </c>
      <c r="U2726" s="117">
        <f t="shared" si="530"/>
        <v>-93917</v>
      </c>
    </row>
    <row r="2727" spans="1:21" x14ac:dyDescent="0.3">
      <c r="A2727" s="114">
        <v>10353</v>
      </c>
      <c r="B2727" s="114" t="s">
        <v>107</v>
      </c>
      <c r="C2727" s="114" t="s">
        <v>1484</v>
      </c>
      <c r="D2727" s="114" t="s">
        <v>3195</v>
      </c>
      <c r="E2727" s="114" t="s">
        <v>3196</v>
      </c>
      <c r="F2727" s="115">
        <v>45622</v>
      </c>
      <c r="G2727" s="114" t="s">
        <v>2473</v>
      </c>
      <c r="H2727" s="116">
        <v>13750000</v>
      </c>
      <c r="I2727" s="116">
        <v>6462500</v>
      </c>
      <c r="J2727" s="116">
        <v>6562500</v>
      </c>
      <c r="K2727" s="116">
        <v>-100000</v>
      </c>
      <c r="L2727" s="116">
        <v>0</v>
      </c>
      <c r="M2727" s="116">
        <v>0</v>
      </c>
      <c r="N2727" s="116">
        <v>0</v>
      </c>
      <c r="O2727" s="116">
        <v>0</v>
      </c>
      <c r="P2727" s="116">
        <v>0</v>
      </c>
      <c r="Q2727" s="27" t="str">
        <f t="shared" si="527"/>
        <v>Registered</v>
      </c>
      <c r="R2727" s="94">
        <f t="shared" si="528"/>
        <v>0.47</v>
      </c>
      <c r="S2727" s="95"/>
      <c r="T2727" s="117">
        <f t="shared" si="529"/>
        <v>0</v>
      </c>
      <c r="U2727" s="117">
        <f t="shared" si="530"/>
        <v>-100000</v>
      </c>
    </row>
    <row r="2728" spans="1:21" x14ac:dyDescent="0.3">
      <c r="A2728" s="114">
        <v>10416</v>
      </c>
      <c r="B2728" s="114" t="s">
        <v>107</v>
      </c>
      <c r="C2728" s="114" t="s">
        <v>1484</v>
      </c>
      <c r="D2728" s="114" t="s">
        <v>9709</v>
      </c>
      <c r="E2728" s="114" t="s">
        <v>9710</v>
      </c>
      <c r="F2728" s="115">
        <v>45808</v>
      </c>
      <c r="G2728" s="114" t="s">
        <v>1383</v>
      </c>
      <c r="H2728" s="116">
        <v>13345536</v>
      </c>
      <c r="I2728" s="116">
        <v>2669108</v>
      </c>
      <c r="J2728" s="116">
        <v>2802563</v>
      </c>
      <c r="K2728" s="116">
        <v>-133455</v>
      </c>
      <c r="L2728" s="116">
        <v>0</v>
      </c>
      <c r="M2728" s="116">
        <v>0</v>
      </c>
      <c r="N2728" s="116">
        <v>0</v>
      </c>
      <c r="O2728" s="116">
        <v>0</v>
      </c>
      <c r="P2728" s="116">
        <v>0</v>
      </c>
      <c r="Q2728" s="27" t="str">
        <f t="shared" si="527"/>
        <v>Registered</v>
      </c>
      <c r="R2728" s="94">
        <f t="shared" si="528"/>
        <v>0.2000000599451382</v>
      </c>
      <c r="S2728" s="95"/>
      <c r="T2728" s="117">
        <f t="shared" si="529"/>
        <v>0</v>
      </c>
      <c r="U2728" s="117">
        <f t="shared" si="530"/>
        <v>-133455</v>
      </c>
    </row>
    <row r="2729" spans="1:21" s="101" customFormat="1" x14ac:dyDescent="0.3">
      <c r="A2729" s="99">
        <v>10445</v>
      </c>
      <c r="B2729" s="99" t="s">
        <v>107</v>
      </c>
      <c r="C2729" s="99" t="s">
        <v>1484</v>
      </c>
      <c r="D2729" s="99" t="s">
        <v>9746</v>
      </c>
      <c r="E2729" s="99" t="s">
        <v>9747</v>
      </c>
      <c r="F2729" s="100">
        <v>46112</v>
      </c>
      <c r="G2729" s="99" t="s">
        <v>1898</v>
      </c>
      <c r="H2729" s="96">
        <v>13503571</v>
      </c>
      <c r="I2729" s="96">
        <f>H2729*R2729</f>
        <v>7697035.4699999997</v>
      </c>
      <c r="J2729" s="96">
        <v>150000</v>
      </c>
      <c r="K2729" s="96">
        <f>I2729-J2729</f>
        <v>7547035.4699999997</v>
      </c>
      <c r="L2729" s="97">
        <f>IF(AND($S2729&gt;=0,$S2729&lt;=30),$K2729,0)</f>
        <v>0</v>
      </c>
      <c r="M2729" s="97">
        <f>IF(AND($S2729&gt;=31,$S2729&lt;=60),$K2729,0)</f>
        <v>0</v>
      </c>
      <c r="N2729" s="97">
        <f>IF(AND($S2729&gt;=61,$S2729&lt;=90),$K2729,0)</f>
        <v>0</v>
      </c>
      <c r="O2729" s="97">
        <f>IF(AND($S2729&gt;=91,$S2729&lt;=120),$K2729,0)</f>
        <v>7547035.4699999997</v>
      </c>
      <c r="P2729" s="98">
        <f>IF($S2729&gt;120,$K2729,0)</f>
        <v>0</v>
      </c>
      <c r="Q2729" s="101" t="str">
        <f t="shared" si="527"/>
        <v>Unregistered</v>
      </c>
      <c r="R2729" s="102">
        <v>0.56999999999999995</v>
      </c>
      <c r="S2729" s="95">
        <f>DATE(2026,6,30)-F2729</f>
        <v>91</v>
      </c>
    </row>
    <row r="2730" spans="1:21" x14ac:dyDescent="0.3">
      <c r="A2730" s="114">
        <v>10500</v>
      </c>
      <c r="B2730" s="114" t="s">
        <v>107</v>
      </c>
      <c r="C2730" s="114" t="s">
        <v>1484</v>
      </c>
      <c r="D2730" s="114" t="s">
        <v>9819</v>
      </c>
      <c r="E2730" s="114" t="s">
        <v>6802</v>
      </c>
      <c r="F2730" s="115">
        <v>45568</v>
      </c>
      <c r="G2730" s="114" t="s">
        <v>2476</v>
      </c>
      <c r="H2730" s="116">
        <v>7586964</v>
      </c>
      <c r="I2730" s="116">
        <v>379348</v>
      </c>
      <c r="J2730" s="116">
        <v>626870</v>
      </c>
      <c r="K2730" s="116">
        <v>-247522</v>
      </c>
      <c r="L2730" s="116">
        <v>0</v>
      </c>
      <c r="M2730" s="116">
        <v>0</v>
      </c>
      <c r="N2730" s="116">
        <v>0</v>
      </c>
      <c r="O2730" s="116">
        <v>0</v>
      </c>
      <c r="P2730" s="116">
        <v>0</v>
      </c>
      <c r="Q2730" s="27" t="str">
        <f t="shared" si="527"/>
        <v>Registered</v>
      </c>
      <c r="R2730" s="94">
        <f t="shared" si="528"/>
        <v>4.9999973638994465E-2</v>
      </c>
      <c r="S2730" s="95"/>
      <c r="T2730" s="117">
        <f>L2730+M2730+N2730+O2730+P2730</f>
        <v>0</v>
      </c>
      <c r="U2730" s="117">
        <f>K2730-T2730</f>
        <v>-247522</v>
      </c>
    </row>
    <row r="2731" spans="1:21" s="101" customFormat="1" x14ac:dyDescent="0.3">
      <c r="A2731" s="99">
        <v>10970</v>
      </c>
      <c r="B2731" s="99" t="s">
        <v>107</v>
      </c>
      <c r="C2731" s="99" t="s">
        <v>1484</v>
      </c>
      <c r="D2731" s="99" t="s">
        <v>9768</v>
      </c>
      <c r="E2731" s="99" t="s">
        <v>10854</v>
      </c>
      <c r="F2731" s="100">
        <v>46203</v>
      </c>
      <c r="G2731" s="99" t="s">
        <v>1898</v>
      </c>
      <c r="H2731" s="96">
        <v>9560714</v>
      </c>
      <c r="I2731" s="96">
        <v>0</v>
      </c>
      <c r="J2731" s="96"/>
      <c r="K2731" s="96">
        <f>I2731-J2731</f>
        <v>0</v>
      </c>
      <c r="L2731" s="97">
        <f>IF(AND($S2731&gt;=0,$S2731&lt;=30),$K2731,0)</f>
        <v>0</v>
      </c>
      <c r="M2731" s="97">
        <f>IF(AND($S2731&gt;=31,$S2731&lt;=60),$K2731,0)</f>
        <v>0</v>
      </c>
      <c r="N2731" s="97">
        <f>IF(AND($S2731&gt;=61,$S2731&lt;=90),$K2731,0)</f>
        <v>0</v>
      </c>
      <c r="O2731" s="97">
        <f>IF(AND($S2731&gt;=91,$S2731&lt;=120),$K2731,0)</f>
        <v>0</v>
      </c>
      <c r="P2731" s="98">
        <f>IF($S2731&gt;120,$K2731,0)</f>
        <v>0</v>
      </c>
      <c r="Q2731" s="101" t="str">
        <f t="shared" si="527"/>
        <v>Unregistered</v>
      </c>
      <c r="R2731" s="102">
        <v>0.56999999999999995</v>
      </c>
      <c r="S2731" s="95">
        <f t="shared" ref="S2731" si="531">DATE(2026,6,30)-F2731</f>
        <v>0</v>
      </c>
    </row>
    <row r="2732" spans="1:21" x14ac:dyDescent="0.3">
      <c r="A2732" s="114">
        <v>239</v>
      </c>
      <c r="B2732" s="114" t="s">
        <v>291</v>
      </c>
      <c r="C2732" s="114" t="s">
        <v>2030</v>
      </c>
      <c r="D2732" s="114" t="s">
        <v>306</v>
      </c>
      <c r="E2732" s="114" t="s">
        <v>307</v>
      </c>
      <c r="F2732" s="115">
        <v>46173</v>
      </c>
      <c r="G2732" s="114" t="s">
        <v>10050</v>
      </c>
      <c r="H2732" s="116">
        <v>7593750</v>
      </c>
      <c r="I2732" s="116">
        <v>2278125</v>
      </c>
      <c r="J2732" s="116">
        <v>100000</v>
      </c>
      <c r="K2732" s="116">
        <v>2178125</v>
      </c>
      <c r="L2732" s="116">
        <v>2178125</v>
      </c>
      <c r="M2732" s="116">
        <v>0</v>
      </c>
      <c r="N2732" s="116">
        <v>0</v>
      </c>
      <c r="O2732" s="116">
        <v>0</v>
      </c>
      <c r="P2732" s="116">
        <v>0</v>
      </c>
      <c r="Q2732" s="27" t="str">
        <f t="shared" si="527"/>
        <v>Registered</v>
      </c>
      <c r="R2732" s="94">
        <f t="shared" si="528"/>
        <v>0.3</v>
      </c>
      <c r="S2732" s="95"/>
      <c r="T2732" s="117">
        <f t="shared" ref="T2732:T2750" si="532">L2732+M2732+N2732+O2732+P2732</f>
        <v>2178125</v>
      </c>
      <c r="U2732" s="117">
        <f t="shared" ref="U2732:U2750" si="533">K2732-T2732</f>
        <v>0</v>
      </c>
    </row>
    <row r="2733" spans="1:21" x14ac:dyDescent="0.3">
      <c r="A2733" s="114">
        <v>241</v>
      </c>
      <c r="B2733" s="114" t="s">
        <v>291</v>
      </c>
      <c r="C2733" s="114" t="s">
        <v>2030</v>
      </c>
      <c r="D2733" s="114" t="s">
        <v>308</v>
      </c>
      <c r="E2733" s="114" t="s">
        <v>309</v>
      </c>
      <c r="F2733" s="115">
        <v>46164</v>
      </c>
      <c r="G2733" s="114" t="s">
        <v>9793</v>
      </c>
      <c r="H2733" s="116">
        <v>7829550</v>
      </c>
      <c r="I2733" s="116">
        <v>2348865</v>
      </c>
      <c r="J2733" s="116">
        <v>200000</v>
      </c>
      <c r="K2733" s="116">
        <v>2148865</v>
      </c>
      <c r="L2733" s="116">
        <v>2148865</v>
      </c>
      <c r="M2733" s="116">
        <v>0</v>
      </c>
      <c r="N2733" s="116">
        <v>0</v>
      </c>
      <c r="O2733" s="116">
        <v>0</v>
      </c>
      <c r="P2733" s="116">
        <v>0</v>
      </c>
      <c r="Q2733" s="27" t="str">
        <f t="shared" si="527"/>
        <v>Registered</v>
      </c>
      <c r="R2733" s="94">
        <f t="shared" si="528"/>
        <v>0.3</v>
      </c>
      <c r="S2733" s="95"/>
      <c r="T2733" s="117">
        <f t="shared" si="532"/>
        <v>2148865</v>
      </c>
      <c r="U2733" s="117">
        <f t="shared" si="533"/>
        <v>0</v>
      </c>
    </row>
    <row r="2734" spans="1:21" x14ac:dyDescent="0.3">
      <c r="A2734" s="114">
        <v>256</v>
      </c>
      <c r="B2734" s="114" t="s">
        <v>291</v>
      </c>
      <c r="C2734" s="114" t="s">
        <v>2030</v>
      </c>
      <c r="D2734" s="114" t="s">
        <v>9791</v>
      </c>
      <c r="E2734" s="114" t="s">
        <v>9792</v>
      </c>
      <c r="F2734" s="115">
        <v>46112</v>
      </c>
      <c r="G2734" s="114" t="s">
        <v>9793</v>
      </c>
      <c r="H2734" s="116">
        <v>7369643</v>
      </c>
      <c r="I2734" s="116">
        <v>2210893</v>
      </c>
      <c r="J2734" s="116">
        <v>200000</v>
      </c>
      <c r="K2734" s="116">
        <v>2010893</v>
      </c>
      <c r="L2734" s="116">
        <v>2010893</v>
      </c>
      <c r="M2734" s="116">
        <v>0</v>
      </c>
      <c r="N2734" s="116">
        <v>0</v>
      </c>
      <c r="O2734" s="116">
        <v>0</v>
      </c>
      <c r="P2734" s="116">
        <v>0</v>
      </c>
      <c r="Q2734" s="27" t="str">
        <f t="shared" si="527"/>
        <v>Registered</v>
      </c>
      <c r="R2734" s="94">
        <f t="shared" si="528"/>
        <v>0.30000001356917833</v>
      </c>
      <c r="S2734" s="95"/>
      <c r="T2734" s="117">
        <f t="shared" si="532"/>
        <v>2010893</v>
      </c>
      <c r="U2734" s="117">
        <f t="shared" si="533"/>
        <v>0</v>
      </c>
    </row>
    <row r="2735" spans="1:21" x14ac:dyDescent="0.3">
      <c r="A2735" s="114">
        <v>267</v>
      </c>
      <c r="B2735" s="114" t="s">
        <v>291</v>
      </c>
      <c r="C2735" s="114" t="s">
        <v>2030</v>
      </c>
      <c r="D2735" s="114" t="s">
        <v>9788</v>
      </c>
      <c r="E2735" s="114" t="s">
        <v>9789</v>
      </c>
      <c r="F2735" s="115">
        <v>46112</v>
      </c>
      <c r="G2735" s="114" t="s">
        <v>9790</v>
      </c>
      <c r="H2735" s="116">
        <v>7369643</v>
      </c>
      <c r="I2735" s="116">
        <v>2210893</v>
      </c>
      <c r="J2735" s="116">
        <v>368500</v>
      </c>
      <c r="K2735" s="116">
        <v>1842393</v>
      </c>
      <c r="L2735" s="116">
        <v>1842393</v>
      </c>
      <c r="M2735" s="116">
        <v>0</v>
      </c>
      <c r="N2735" s="116">
        <v>0</v>
      </c>
      <c r="O2735" s="116">
        <v>0</v>
      </c>
      <c r="P2735" s="116">
        <v>0</v>
      </c>
      <c r="Q2735" s="27" t="str">
        <f t="shared" si="527"/>
        <v>Registered</v>
      </c>
      <c r="R2735" s="94">
        <f t="shared" si="528"/>
        <v>0.30000001356917833</v>
      </c>
      <c r="S2735" s="95"/>
      <c r="T2735" s="117">
        <f t="shared" si="532"/>
        <v>1842393</v>
      </c>
      <c r="U2735" s="117">
        <f t="shared" si="533"/>
        <v>0</v>
      </c>
    </row>
    <row r="2736" spans="1:21" x14ac:dyDescent="0.3">
      <c r="A2736" s="114">
        <v>414</v>
      </c>
      <c r="B2736" s="114" t="s">
        <v>291</v>
      </c>
      <c r="C2736" s="114" t="s">
        <v>2030</v>
      </c>
      <c r="D2736" s="114" t="s">
        <v>312</v>
      </c>
      <c r="E2736" s="114" t="s">
        <v>313</v>
      </c>
      <c r="F2736" s="115">
        <v>46142</v>
      </c>
      <c r="G2736" s="114" t="s">
        <v>9650</v>
      </c>
      <c r="H2736" s="116">
        <v>5072973</v>
      </c>
      <c r="I2736" s="116">
        <v>1521892</v>
      </c>
      <c r="J2736" s="116">
        <v>507297.3</v>
      </c>
      <c r="K2736" s="116">
        <v>1014594.7</v>
      </c>
      <c r="L2736" s="116">
        <v>0</v>
      </c>
      <c r="M2736" s="116">
        <v>1014594.7</v>
      </c>
      <c r="N2736" s="116">
        <v>0</v>
      </c>
      <c r="O2736" s="116">
        <v>0</v>
      </c>
      <c r="P2736" s="116">
        <v>0</v>
      </c>
      <c r="Q2736" s="27" t="str">
        <f t="shared" si="527"/>
        <v>Registered</v>
      </c>
      <c r="R2736" s="94">
        <f t="shared" si="528"/>
        <v>0.30000001971230678</v>
      </c>
      <c r="S2736" s="95"/>
      <c r="T2736" s="117">
        <f t="shared" si="532"/>
        <v>1014594.7</v>
      </c>
      <c r="U2736" s="117">
        <f t="shared" si="533"/>
        <v>0</v>
      </c>
    </row>
    <row r="2737" spans="1:21" x14ac:dyDescent="0.3">
      <c r="A2737" s="114">
        <v>1208</v>
      </c>
      <c r="B2737" s="114" t="s">
        <v>291</v>
      </c>
      <c r="C2737" s="114" t="s">
        <v>2030</v>
      </c>
      <c r="D2737" s="114" t="s">
        <v>2255</v>
      </c>
      <c r="E2737" s="114" t="s">
        <v>2256</v>
      </c>
      <c r="F2737" s="115">
        <v>46022</v>
      </c>
      <c r="G2737" s="114" t="s">
        <v>1875</v>
      </c>
      <c r="H2737" s="116">
        <v>7437838</v>
      </c>
      <c r="I2737" s="116">
        <v>2231352</v>
      </c>
      <c r="J2737" s="116">
        <v>2231351.7999999998</v>
      </c>
      <c r="K2737" s="116">
        <v>0.2</v>
      </c>
      <c r="L2737" s="116">
        <v>0</v>
      </c>
      <c r="M2737" s="116">
        <v>0</v>
      </c>
      <c r="N2737" s="116">
        <v>0</v>
      </c>
      <c r="O2737" s="116">
        <v>0.2</v>
      </c>
      <c r="P2737" s="116">
        <v>0</v>
      </c>
      <c r="Q2737" s="27" t="str">
        <f t="shared" si="527"/>
        <v>Registered</v>
      </c>
      <c r="R2737" s="94">
        <f t="shared" si="528"/>
        <v>0.3000000806686029</v>
      </c>
      <c r="S2737" s="95"/>
      <c r="T2737" s="117">
        <f t="shared" si="532"/>
        <v>0.2</v>
      </c>
      <c r="U2737" s="117">
        <f t="shared" si="533"/>
        <v>0</v>
      </c>
    </row>
    <row r="2738" spans="1:21" x14ac:dyDescent="0.3">
      <c r="A2738" s="114">
        <v>7732</v>
      </c>
      <c r="B2738" s="114" t="s">
        <v>291</v>
      </c>
      <c r="C2738" s="114" t="s">
        <v>2030</v>
      </c>
      <c r="D2738" s="114" t="s">
        <v>8310</v>
      </c>
      <c r="E2738" s="114" t="s">
        <v>8311</v>
      </c>
      <c r="F2738" s="115">
        <v>45869</v>
      </c>
      <c r="G2738" s="114" t="s">
        <v>1813</v>
      </c>
      <c r="H2738" s="116">
        <v>6858000</v>
      </c>
      <c r="I2738" s="116">
        <v>2057400</v>
      </c>
      <c r="J2738" s="116">
        <v>2057400</v>
      </c>
      <c r="K2738" s="116">
        <v>0</v>
      </c>
      <c r="L2738" s="116">
        <v>0</v>
      </c>
      <c r="M2738" s="116">
        <v>0</v>
      </c>
      <c r="N2738" s="116">
        <v>0</v>
      </c>
      <c r="O2738" s="116">
        <v>0</v>
      </c>
      <c r="P2738" s="116">
        <v>0</v>
      </c>
      <c r="Q2738" s="27" t="str">
        <f t="shared" si="527"/>
        <v>Registered</v>
      </c>
      <c r="R2738" s="94">
        <f t="shared" si="528"/>
        <v>0.3</v>
      </c>
      <c r="S2738" s="95"/>
      <c r="T2738" s="117">
        <f t="shared" si="532"/>
        <v>0</v>
      </c>
      <c r="U2738" s="117">
        <f t="shared" si="533"/>
        <v>0</v>
      </c>
    </row>
    <row r="2739" spans="1:21" x14ac:dyDescent="0.3">
      <c r="A2739" s="114">
        <v>7733</v>
      </c>
      <c r="B2739" s="114" t="s">
        <v>291</v>
      </c>
      <c r="C2739" s="114" t="s">
        <v>2030</v>
      </c>
      <c r="D2739" s="114" t="s">
        <v>8312</v>
      </c>
      <c r="E2739" s="114" t="s">
        <v>8313</v>
      </c>
      <c r="F2739" s="115">
        <v>45868</v>
      </c>
      <c r="G2739" s="114" t="s">
        <v>1656</v>
      </c>
      <c r="H2739" s="116">
        <v>7458929</v>
      </c>
      <c r="I2739" s="116">
        <v>2237679</v>
      </c>
      <c r="J2739" s="116">
        <v>2237679</v>
      </c>
      <c r="K2739" s="116">
        <v>0</v>
      </c>
      <c r="L2739" s="116">
        <v>0</v>
      </c>
      <c r="M2739" s="116">
        <v>0</v>
      </c>
      <c r="N2739" s="116">
        <v>0</v>
      </c>
      <c r="O2739" s="116">
        <v>0</v>
      </c>
      <c r="P2739" s="116">
        <v>0</v>
      </c>
      <c r="Q2739" s="27" t="str">
        <f t="shared" si="527"/>
        <v>Registered</v>
      </c>
      <c r="R2739" s="94">
        <f t="shared" si="528"/>
        <v>0.30000004022025145</v>
      </c>
      <c r="S2739" s="95"/>
      <c r="T2739" s="117">
        <f t="shared" si="532"/>
        <v>0</v>
      </c>
      <c r="U2739" s="117">
        <f t="shared" si="533"/>
        <v>0</v>
      </c>
    </row>
    <row r="2740" spans="1:21" x14ac:dyDescent="0.3">
      <c r="A2740" s="114">
        <v>7734</v>
      </c>
      <c r="B2740" s="114" t="s">
        <v>291</v>
      </c>
      <c r="C2740" s="114" t="s">
        <v>2030</v>
      </c>
      <c r="D2740" s="114" t="s">
        <v>8314</v>
      </c>
      <c r="E2740" s="114" t="s">
        <v>8315</v>
      </c>
      <c r="F2740" s="115">
        <v>45853</v>
      </c>
      <c r="G2740" s="114" t="s">
        <v>3673</v>
      </c>
      <c r="H2740" s="116">
        <v>7167568</v>
      </c>
      <c r="I2740" s="116">
        <v>2150271</v>
      </c>
      <c r="J2740" s="116">
        <v>2150271</v>
      </c>
      <c r="K2740" s="116">
        <v>0</v>
      </c>
      <c r="L2740" s="116">
        <v>0</v>
      </c>
      <c r="M2740" s="116">
        <v>0</v>
      </c>
      <c r="N2740" s="116">
        <v>0</v>
      </c>
      <c r="O2740" s="116">
        <v>0</v>
      </c>
      <c r="P2740" s="116">
        <v>0</v>
      </c>
      <c r="Q2740" s="27" t="str">
        <f t="shared" si="527"/>
        <v>Registered</v>
      </c>
      <c r="R2740" s="94">
        <f t="shared" si="528"/>
        <v>0.30000008371040221</v>
      </c>
      <c r="S2740" s="95"/>
      <c r="T2740" s="117">
        <f t="shared" si="532"/>
        <v>0</v>
      </c>
      <c r="U2740" s="117">
        <f t="shared" si="533"/>
        <v>0</v>
      </c>
    </row>
    <row r="2741" spans="1:21" x14ac:dyDescent="0.3">
      <c r="A2741" s="114">
        <v>7735</v>
      </c>
      <c r="B2741" s="114" t="s">
        <v>291</v>
      </c>
      <c r="C2741" s="114" t="s">
        <v>2030</v>
      </c>
      <c r="D2741" s="114" t="s">
        <v>8316</v>
      </c>
      <c r="E2741" s="114" t="s">
        <v>8317</v>
      </c>
      <c r="F2741" s="115">
        <v>45899</v>
      </c>
      <c r="G2741" s="114" t="s">
        <v>8318</v>
      </c>
      <c r="H2741" s="116">
        <v>7460714</v>
      </c>
      <c r="I2741" s="116">
        <v>2238214</v>
      </c>
      <c r="J2741" s="116">
        <v>2238214</v>
      </c>
      <c r="K2741" s="116">
        <v>0</v>
      </c>
      <c r="L2741" s="116">
        <v>0</v>
      </c>
      <c r="M2741" s="116">
        <v>0</v>
      </c>
      <c r="N2741" s="116">
        <v>0</v>
      </c>
      <c r="O2741" s="116">
        <v>0</v>
      </c>
      <c r="P2741" s="116">
        <v>0</v>
      </c>
      <c r="Q2741" s="27" t="str">
        <f t="shared" si="527"/>
        <v>Registered</v>
      </c>
      <c r="R2741" s="94">
        <f t="shared" si="528"/>
        <v>0.29999997319291427</v>
      </c>
      <c r="S2741" s="95"/>
      <c r="T2741" s="117">
        <f t="shared" si="532"/>
        <v>0</v>
      </c>
      <c r="U2741" s="117">
        <f t="shared" si="533"/>
        <v>0</v>
      </c>
    </row>
    <row r="2742" spans="1:21" x14ac:dyDescent="0.3">
      <c r="A2742" s="114">
        <v>7736</v>
      </c>
      <c r="B2742" s="114" t="s">
        <v>291</v>
      </c>
      <c r="C2742" s="114" t="s">
        <v>2030</v>
      </c>
      <c r="D2742" s="114" t="s">
        <v>8319</v>
      </c>
      <c r="E2742" s="114" t="s">
        <v>8320</v>
      </c>
      <c r="F2742" s="115">
        <v>45869</v>
      </c>
      <c r="G2742" s="114" t="s">
        <v>1656</v>
      </c>
      <c r="H2742" s="116">
        <v>7159140</v>
      </c>
      <c r="I2742" s="116">
        <v>2147742</v>
      </c>
      <c r="J2742" s="116">
        <v>2147742</v>
      </c>
      <c r="K2742" s="116">
        <v>0</v>
      </c>
      <c r="L2742" s="116">
        <v>0</v>
      </c>
      <c r="M2742" s="116">
        <v>0</v>
      </c>
      <c r="N2742" s="116">
        <v>0</v>
      </c>
      <c r="O2742" s="116">
        <v>0</v>
      </c>
      <c r="P2742" s="116">
        <v>0</v>
      </c>
      <c r="Q2742" s="27" t="str">
        <f t="shared" si="527"/>
        <v>Registered</v>
      </c>
      <c r="R2742" s="94">
        <f t="shared" si="528"/>
        <v>0.3</v>
      </c>
      <c r="S2742" s="95"/>
      <c r="T2742" s="117">
        <f t="shared" si="532"/>
        <v>0</v>
      </c>
      <c r="U2742" s="117">
        <f t="shared" si="533"/>
        <v>0</v>
      </c>
    </row>
    <row r="2743" spans="1:21" x14ac:dyDescent="0.3">
      <c r="A2743" s="114">
        <v>7737</v>
      </c>
      <c r="B2743" s="114" t="s">
        <v>291</v>
      </c>
      <c r="C2743" s="114" t="s">
        <v>2030</v>
      </c>
      <c r="D2743" s="114" t="s">
        <v>2031</v>
      </c>
      <c r="E2743" s="114" t="s">
        <v>2032</v>
      </c>
      <c r="F2743" s="115">
        <v>46022</v>
      </c>
      <c r="G2743" s="114" t="s">
        <v>1583</v>
      </c>
      <c r="H2743" s="116">
        <v>7772321</v>
      </c>
      <c r="I2743" s="116">
        <v>2331696</v>
      </c>
      <c r="J2743" s="116">
        <v>2331696</v>
      </c>
      <c r="K2743" s="116">
        <v>0</v>
      </c>
      <c r="L2743" s="116">
        <v>0</v>
      </c>
      <c r="M2743" s="116">
        <v>0</v>
      </c>
      <c r="N2743" s="116">
        <v>0</v>
      </c>
      <c r="O2743" s="116">
        <v>0</v>
      </c>
      <c r="P2743" s="116">
        <v>0</v>
      </c>
      <c r="Q2743" s="27" t="str">
        <f t="shared" si="527"/>
        <v>Registered</v>
      </c>
      <c r="R2743" s="94">
        <f t="shared" si="528"/>
        <v>0.29999996140149127</v>
      </c>
      <c r="S2743" s="95"/>
      <c r="T2743" s="117">
        <f t="shared" si="532"/>
        <v>0</v>
      </c>
      <c r="U2743" s="117">
        <f t="shared" si="533"/>
        <v>0</v>
      </c>
    </row>
    <row r="2744" spans="1:21" x14ac:dyDescent="0.3">
      <c r="A2744" s="114">
        <v>10243</v>
      </c>
      <c r="B2744" s="114" t="s">
        <v>291</v>
      </c>
      <c r="C2744" s="114" t="s">
        <v>2030</v>
      </c>
      <c r="D2744" s="114" t="s">
        <v>9474</v>
      </c>
      <c r="E2744" s="114" t="s">
        <v>9475</v>
      </c>
      <c r="F2744" s="115">
        <v>45869</v>
      </c>
      <c r="G2744" s="114" t="s">
        <v>7838</v>
      </c>
      <c r="H2744" s="116">
        <v>6858000</v>
      </c>
      <c r="I2744" s="116">
        <v>2057400</v>
      </c>
      <c r="J2744" s="116">
        <v>2104380</v>
      </c>
      <c r="K2744" s="116">
        <v>-46980</v>
      </c>
      <c r="L2744" s="116">
        <v>0</v>
      </c>
      <c r="M2744" s="116">
        <v>0</v>
      </c>
      <c r="N2744" s="116">
        <v>0</v>
      </c>
      <c r="O2744" s="116">
        <v>0</v>
      </c>
      <c r="P2744" s="116">
        <v>0</v>
      </c>
      <c r="Q2744" s="27" t="str">
        <f t="shared" si="527"/>
        <v>Registered</v>
      </c>
      <c r="R2744" s="94">
        <f t="shared" si="528"/>
        <v>0.3</v>
      </c>
      <c r="S2744" s="95"/>
      <c r="T2744" s="117">
        <f t="shared" si="532"/>
        <v>0</v>
      </c>
      <c r="U2744" s="117">
        <f t="shared" si="533"/>
        <v>-46980</v>
      </c>
    </row>
    <row r="2745" spans="1:21" x14ac:dyDescent="0.3">
      <c r="A2745" s="114">
        <v>10276</v>
      </c>
      <c r="B2745" s="114" t="s">
        <v>291</v>
      </c>
      <c r="C2745" s="114" t="s">
        <v>2030</v>
      </c>
      <c r="D2745" s="114" t="s">
        <v>8308</v>
      </c>
      <c r="E2745" s="114" t="s">
        <v>8309</v>
      </c>
      <c r="F2745" s="115">
        <v>46079</v>
      </c>
      <c r="G2745" s="114" t="s">
        <v>1875</v>
      </c>
      <c r="H2745" s="116">
        <v>7309800</v>
      </c>
      <c r="I2745" s="116">
        <v>2192940</v>
      </c>
      <c r="J2745" s="116">
        <v>2266038</v>
      </c>
      <c r="K2745" s="116">
        <v>-73098</v>
      </c>
      <c r="L2745" s="116">
        <v>0</v>
      </c>
      <c r="M2745" s="116">
        <v>0</v>
      </c>
      <c r="N2745" s="116">
        <v>0</v>
      </c>
      <c r="O2745" s="116">
        <v>0</v>
      </c>
      <c r="P2745" s="116">
        <v>0</v>
      </c>
      <c r="Q2745" s="27" t="str">
        <f t="shared" si="527"/>
        <v>Registered</v>
      </c>
      <c r="R2745" s="94">
        <f t="shared" si="528"/>
        <v>0.3</v>
      </c>
      <c r="S2745" s="95"/>
      <c r="T2745" s="117">
        <f t="shared" si="532"/>
        <v>0</v>
      </c>
      <c r="U2745" s="117">
        <f t="shared" si="533"/>
        <v>-73098</v>
      </c>
    </row>
    <row r="2746" spans="1:21" x14ac:dyDescent="0.3">
      <c r="A2746" s="114">
        <v>10278</v>
      </c>
      <c r="B2746" s="114" t="s">
        <v>291</v>
      </c>
      <c r="C2746" s="114" t="s">
        <v>2030</v>
      </c>
      <c r="D2746" s="114" t="s">
        <v>2253</v>
      </c>
      <c r="E2746" s="114" t="s">
        <v>2254</v>
      </c>
      <c r="F2746" s="115">
        <v>46022</v>
      </c>
      <c r="G2746" s="114" t="s">
        <v>1492</v>
      </c>
      <c r="H2746" s="116">
        <v>7460714</v>
      </c>
      <c r="I2746" s="116">
        <v>2238214</v>
      </c>
      <c r="J2746" s="116">
        <v>2312822</v>
      </c>
      <c r="K2746" s="116">
        <v>-74608</v>
      </c>
      <c r="L2746" s="116">
        <v>0</v>
      </c>
      <c r="M2746" s="116">
        <v>0</v>
      </c>
      <c r="N2746" s="116">
        <v>0</v>
      </c>
      <c r="O2746" s="116">
        <v>0</v>
      </c>
      <c r="P2746" s="116">
        <v>0</v>
      </c>
      <c r="Q2746" s="27" t="str">
        <f t="shared" si="527"/>
        <v>Registered</v>
      </c>
      <c r="R2746" s="94">
        <f t="shared" si="528"/>
        <v>0.29999997319291427</v>
      </c>
      <c r="S2746" s="95"/>
      <c r="T2746" s="117">
        <f t="shared" si="532"/>
        <v>0</v>
      </c>
      <c r="U2746" s="117">
        <f t="shared" si="533"/>
        <v>-74608</v>
      </c>
    </row>
    <row r="2747" spans="1:21" x14ac:dyDescent="0.3">
      <c r="A2747" s="114">
        <v>10280</v>
      </c>
      <c r="B2747" s="114" t="s">
        <v>291</v>
      </c>
      <c r="C2747" s="114" t="s">
        <v>2030</v>
      </c>
      <c r="D2747" s="114" t="s">
        <v>9494</v>
      </c>
      <c r="E2747" s="114" t="s">
        <v>9495</v>
      </c>
      <c r="F2747" s="115">
        <v>45868</v>
      </c>
      <c r="G2747" s="114" t="s">
        <v>9496</v>
      </c>
      <c r="H2747" s="116">
        <v>7600950</v>
      </c>
      <c r="I2747" s="116">
        <v>2280285</v>
      </c>
      <c r="J2747" s="116">
        <v>2356295</v>
      </c>
      <c r="K2747" s="116">
        <v>-76010</v>
      </c>
      <c r="L2747" s="116">
        <v>0</v>
      </c>
      <c r="M2747" s="116">
        <v>0</v>
      </c>
      <c r="N2747" s="116">
        <v>0</v>
      </c>
      <c r="O2747" s="116">
        <v>0</v>
      </c>
      <c r="P2747" s="116">
        <v>0</v>
      </c>
      <c r="Q2747" s="27" t="str">
        <f t="shared" si="527"/>
        <v>Registered</v>
      </c>
      <c r="R2747" s="94">
        <f t="shared" si="528"/>
        <v>0.3</v>
      </c>
      <c r="S2747" s="95"/>
      <c r="T2747" s="117">
        <f t="shared" si="532"/>
        <v>0</v>
      </c>
      <c r="U2747" s="117">
        <f t="shared" si="533"/>
        <v>-76010</v>
      </c>
    </row>
    <row r="2748" spans="1:21" x14ac:dyDescent="0.3">
      <c r="A2748" s="114">
        <v>10282</v>
      </c>
      <c r="B2748" s="114" t="s">
        <v>291</v>
      </c>
      <c r="C2748" s="114" t="s">
        <v>2030</v>
      </c>
      <c r="D2748" s="114" t="s">
        <v>9497</v>
      </c>
      <c r="E2748" s="114" t="s">
        <v>9498</v>
      </c>
      <c r="F2748" s="115">
        <v>45899</v>
      </c>
      <c r="G2748" s="114" t="s">
        <v>7838</v>
      </c>
      <c r="H2748" s="116">
        <v>7673214</v>
      </c>
      <c r="I2748" s="116">
        <v>2301964</v>
      </c>
      <c r="J2748" s="116">
        <v>2378696</v>
      </c>
      <c r="K2748" s="116">
        <v>-76732</v>
      </c>
      <c r="L2748" s="116">
        <v>0</v>
      </c>
      <c r="M2748" s="116">
        <v>0</v>
      </c>
      <c r="N2748" s="116">
        <v>0</v>
      </c>
      <c r="O2748" s="116">
        <v>0</v>
      </c>
      <c r="P2748" s="116">
        <v>0</v>
      </c>
      <c r="Q2748" s="27" t="str">
        <f t="shared" si="527"/>
        <v>Registered</v>
      </c>
      <c r="R2748" s="94">
        <f t="shared" si="528"/>
        <v>0.29999997393530276</v>
      </c>
      <c r="S2748" s="95"/>
      <c r="T2748" s="117">
        <f t="shared" si="532"/>
        <v>0</v>
      </c>
      <c r="U2748" s="117">
        <f t="shared" si="533"/>
        <v>-76732</v>
      </c>
    </row>
    <row r="2749" spans="1:21" x14ac:dyDescent="0.3">
      <c r="A2749" s="114">
        <v>10580</v>
      </c>
      <c r="B2749" s="114" t="s">
        <v>291</v>
      </c>
      <c r="C2749" s="114" t="s">
        <v>2030</v>
      </c>
      <c r="D2749" s="114" t="s">
        <v>9952</v>
      </c>
      <c r="E2749" s="114" t="s">
        <v>9953</v>
      </c>
      <c r="F2749" s="115">
        <v>46013</v>
      </c>
      <c r="G2749" s="114" t="s">
        <v>3118</v>
      </c>
      <c r="H2749" s="116">
        <v>7421400</v>
      </c>
      <c r="I2749" s="116">
        <v>2226420</v>
      </c>
      <c r="J2749" s="116">
        <v>2842140</v>
      </c>
      <c r="K2749" s="116">
        <v>-615720</v>
      </c>
      <c r="L2749" s="116">
        <v>0</v>
      </c>
      <c r="M2749" s="116">
        <v>0</v>
      </c>
      <c r="N2749" s="116">
        <v>0</v>
      </c>
      <c r="O2749" s="116">
        <v>0</v>
      </c>
      <c r="P2749" s="116">
        <v>0</v>
      </c>
      <c r="Q2749" s="27" t="str">
        <f t="shared" si="527"/>
        <v>Registered</v>
      </c>
      <c r="R2749" s="94">
        <f t="shared" si="528"/>
        <v>0.3</v>
      </c>
      <c r="S2749" s="95"/>
      <c r="T2749" s="117">
        <f t="shared" si="532"/>
        <v>0</v>
      </c>
      <c r="U2749" s="117">
        <f t="shared" si="533"/>
        <v>-615720</v>
      </c>
    </row>
    <row r="2750" spans="1:21" x14ac:dyDescent="0.3">
      <c r="A2750" s="114">
        <v>10645</v>
      </c>
      <c r="B2750" s="114" t="s">
        <v>291</v>
      </c>
      <c r="C2750" s="114" t="s">
        <v>2030</v>
      </c>
      <c r="D2750" s="114" t="s">
        <v>310</v>
      </c>
      <c r="E2750" s="114" t="s">
        <v>311</v>
      </c>
      <c r="F2750" s="115">
        <v>46173</v>
      </c>
      <c r="G2750" s="114" t="s">
        <v>9639</v>
      </c>
      <c r="H2750" s="116">
        <v>7548214</v>
      </c>
      <c r="I2750" s="116">
        <v>2264464</v>
      </c>
      <c r="J2750" s="116">
        <v>3501100</v>
      </c>
      <c r="K2750" s="116">
        <v>-1236636</v>
      </c>
      <c r="L2750" s="116">
        <v>0</v>
      </c>
      <c r="M2750" s="116">
        <v>0</v>
      </c>
      <c r="N2750" s="116">
        <v>0</v>
      </c>
      <c r="O2750" s="116">
        <v>0</v>
      </c>
      <c r="P2750" s="116">
        <v>0</v>
      </c>
      <c r="Q2750" s="27" t="str">
        <f t="shared" si="527"/>
        <v>Registered</v>
      </c>
      <c r="R2750" s="94">
        <f t="shared" si="528"/>
        <v>0.29999997350366592</v>
      </c>
      <c r="S2750" s="95"/>
      <c r="T2750" s="117">
        <f t="shared" si="532"/>
        <v>0</v>
      </c>
      <c r="U2750" s="117">
        <f t="shared" si="533"/>
        <v>-1236636</v>
      </c>
    </row>
    <row r="2751" spans="1:21" s="101" customFormat="1" x14ac:dyDescent="0.3">
      <c r="A2751" s="99">
        <v>11044</v>
      </c>
      <c r="B2751" s="99" t="s">
        <v>291</v>
      </c>
      <c r="C2751" s="99" t="s">
        <v>2030</v>
      </c>
      <c r="D2751" s="99" t="s">
        <v>10406</v>
      </c>
      <c r="E2751" s="99" t="s">
        <v>10407</v>
      </c>
      <c r="F2751" s="100">
        <v>46181</v>
      </c>
      <c r="G2751" s="99" t="s">
        <v>1898</v>
      </c>
      <c r="H2751" s="96">
        <v>7421400</v>
      </c>
      <c r="I2751" s="96">
        <v>0</v>
      </c>
      <c r="J2751" s="96"/>
      <c r="K2751" s="96">
        <f t="shared" ref="K2751:K2753" si="534">I2751-J2751</f>
        <v>0</v>
      </c>
      <c r="L2751" s="97">
        <f t="shared" ref="L2751:L2753" si="535">IF(AND($S2751&gt;=0,$S2751&lt;=30),$K2751,0)</f>
        <v>0</v>
      </c>
      <c r="M2751" s="97">
        <f t="shared" ref="M2751:M2753" si="536">IF(AND($S2751&gt;=31,$S2751&lt;=60),$K2751,0)</f>
        <v>0</v>
      </c>
      <c r="N2751" s="97">
        <f t="shared" ref="N2751:N2753" si="537">IF(AND($S2751&gt;=61,$S2751&lt;=90),$K2751,0)</f>
        <v>0</v>
      </c>
      <c r="O2751" s="97">
        <f t="shared" ref="O2751:O2753" si="538">IF(AND($S2751&gt;=91,$S2751&lt;=120),$K2751,0)</f>
        <v>0</v>
      </c>
      <c r="P2751" s="98">
        <f t="shared" ref="P2751:P2753" si="539">IF($S2751&gt;120,$K2751,0)</f>
        <v>0</v>
      </c>
      <c r="Q2751" s="101" t="str">
        <f t="shared" si="527"/>
        <v>Unregistered</v>
      </c>
      <c r="R2751" s="102">
        <v>0.3</v>
      </c>
      <c r="S2751" s="95">
        <f t="shared" ref="S2751:S2753" si="540">DATE(2026,6,30)-F2751</f>
        <v>22</v>
      </c>
    </row>
    <row r="2752" spans="1:21" s="101" customFormat="1" x14ac:dyDescent="0.3">
      <c r="A2752" s="99">
        <v>11045</v>
      </c>
      <c r="B2752" s="99" t="s">
        <v>291</v>
      </c>
      <c r="C2752" s="99" t="s">
        <v>2030</v>
      </c>
      <c r="D2752" s="99" t="s">
        <v>10408</v>
      </c>
      <c r="E2752" s="99" t="s">
        <v>10407</v>
      </c>
      <c r="F2752" s="100">
        <v>46181</v>
      </c>
      <c r="G2752" s="99" t="s">
        <v>1898</v>
      </c>
      <c r="H2752" s="96">
        <v>7600950</v>
      </c>
      <c r="I2752" s="96">
        <v>0</v>
      </c>
      <c r="J2752" s="96"/>
      <c r="K2752" s="96">
        <f t="shared" si="534"/>
        <v>0</v>
      </c>
      <c r="L2752" s="97">
        <f t="shared" si="535"/>
        <v>0</v>
      </c>
      <c r="M2752" s="97">
        <f t="shared" si="536"/>
        <v>0</v>
      </c>
      <c r="N2752" s="97">
        <f t="shared" si="537"/>
        <v>0</v>
      </c>
      <c r="O2752" s="97">
        <f t="shared" si="538"/>
        <v>0</v>
      </c>
      <c r="P2752" s="98">
        <f t="shared" si="539"/>
        <v>0</v>
      </c>
      <c r="Q2752" s="101" t="str">
        <f t="shared" si="527"/>
        <v>Unregistered</v>
      </c>
      <c r="R2752" s="102">
        <v>0.3</v>
      </c>
      <c r="S2752" s="95">
        <f t="shared" si="540"/>
        <v>22</v>
      </c>
    </row>
    <row r="2753" spans="1:21" s="101" customFormat="1" x14ac:dyDescent="0.3">
      <c r="A2753" s="99">
        <v>11046</v>
      </c>
      <c r="B2753" s="99" t="s">
        <v>291</v>
      </c>
      <c r="C2753" s="99" t="s">
        <v>2030</v>
      </c>
      <c r="D2753" s="99" t="s">
        <v>10409</v>
      </c>
      <c r="E2753" s="99" t="s">
        <v>10410</v>
      </c>
      <c r="F2753" s="100">
        <v>46192</v>
      </c>
      <c r="G2753" s="99" t="s">
        <v>1898</v>
      </c>
      <c r="H2753" s="96">
        <v>7421400</v>
      </c>
      <c r="I2753" s="96">
        <v>0</v>
      </c>
      <c r="J2753" s="96"/>
      <c r="K2753" s="96">
        <f t="shared" si="534"/>
        <v>0</v>
      </c>
      <c r="L2753" s="97">
        <f t="shared" si="535"/>
        <v>0</v>
      </c>
      <c r="M2753" s="97">
        <f t="shared" si="536"/>
        <v>0</v>
      </c>
      <c r="N2753" s="97">
        <f t="shared" si="537"/>
        <v>0</v>
      </c>
      <c r="O2753" s="97">
        <f t="shared" si="538"/>
        <v>0</v>
      </c>
      <c r="P2753" s="98">
        <f t="shared" si="539"/>
        <v>0</v>
      </c>
      <c r="Q2753" s="101" t="str">
        <f t="shared" si="527"/>
        <v>Unregistered</v>
      </c>
      <c r="R2753" s="102">
        <v>0.3</v>
      </c>
      <c r="S2753" s="95">
        <f t="shared" si="540"/>
        <v>11</v>
      </c>
    </row>
    <row r="2754" spans="1:21" x14ac:dyDescent="0.3">
      <c r="A2754" s="114">
        <v>43</v>
      </c>
      <c r="B2754" s="114" t="s">
        <v>130</v>
      </c>
      <c r="C2754" s="114" t="s">
        <v>22</v>
      </c>
      <c r="D2754" s="114" t="s">
        <v>1435</v>
      </c>
      <c r="E2754" s="114" t="s">
        <v>1436</v>
      </c>
      <c r="F2754" s="115">
        <v>45657</v>
      </c>
      <c r="G2754" s="114" t="s">
        <v>1437</v>
      </c>
      <c r="H2754" s="116">
        <v>12909894</v>
      </c>
      <c r="I2754" s="116">
        <v>10973413</v>
      </c>
      <c r="J2754" s="116">
        <v>1170000</v>
      </c>
      <c r="K2754" s="116">
        <v>9803413</v>
      </c>
      <c r="L2754" s="116">
        <v>0</v>
      </c>
      <c r="M2754" s="116">
        <v>0</v>
      </c>
      <c r="N2754" s="116">
        <v>0</v>
      </c>
      <c r="O2754" s="116">
        <v>1032792</v>
      </c>
      <c r="P2754" s="116">
        <v>8770621</v>
      </c>
      <c r="Q2754" s="27" t="str">
        <f t="shared" ref="Q2754:Q2817" si="541">IF(G2754="01 Jan 1900","Unregistered","Registered")</f>
        <v>Registered</v>
      </c>
      <c r="R2754" s="94">
        <f t="shared" ref="R2754:R2817" si="542">(I2754/H2754)</f>
        <v>0.85000024012590658</v>
      </c>
      <c r="S2754" s="95"/>
      <c r="T2754" s="117">
        <f t="shared" ref="T2754:T2817" si="543">L2754+M2754+N2754+O2754+P2754</f>
        <v>9803413</v>
      </c>
      <c r="U2754" s="117">
        <f t="shared" ref="U2754:U2817" si="544">K2754-T2754</f>
        <v>0</v>
      </c>
    </row>
    <row r="2755" spans="1:21" x14ac:dyDescent="0.3">
      <c r="A2755" s="114">
        <v>217</v>
      </c>
      <c r="B2755" s="114" t="s">
        <v>130</v>
      </c>
      <c r="C2755" s="114" t="s">
        <v>22</v>
      </c>
      <c r="D2755" s="114" t="s">
        <v>1805</v>
      </c>
      <c r="E2755" s="114" t="s">
        <v>1806</v>
      </c>
      <c r="F2755" s="115">
        <v>44957</v>
      </c>
      <c r="G2755" s="114" t="s">
        <v>1807</v>
      </c>
      <c r="H2755" s="116">
        <v>11123598</v>
      </c>
      <c r="I2755" s="116">
        <v>9455058</v>
      </c>
      <c r="J2755" s="116">
        <v>7037080</v>
      </c>
      <c r="K2755" s="116">
        <v>2417978</v>
      </c>
      <c r="L2755" s="116">
        <v>0</v>
      </c>
      <c r="M2755" s="116">
        <v>0</v>
      </c>
      <c r="N2755" s="116">
        <v>0</v>
      </c>
      <c r="O2755" s="116">
        <v>556180</v>
      </c>
      <c r="P2755" s="116">
        <v>1861798</v>
      </c>
      <c r="Q2755" s="27" t="str">
        <f t="shared" si="541"/>
        <v>Registered</v>
      </c>
      <c r="R2755" s="94">
        <f t="shared" si="542"/>
        <v>0.84999997303030905</v>
      </c>
      <c r="S2755" s="95"/>
      <c r="T2755" s="117">
        <f t="shared" si="543"/>
        <v>2417978</v>
      </c>
      <c r="U2755" s="117">
        <f t="shared" si="544"/>
        <v>0</v>
      </c>
    </row>
    <row r="2756" spans="1:21" x14ac:dyDescent="0.3">
      <c r="A2756" s="114">
        <v>290</v>
      </c>
      <c r="B2756" s="114" t="s">
        <v>130</v>
      </c>
      <c r="C2756" s="114" t="s">
        <v>22</v>
      </c>
      <c r="D2756" s="114" t="s">
        <v>2045</v>
      </c>
      <c r="E2756" s="114" t="s">
        <v>2046</v>
      </c>
      <c r="F2756" s="115">
        <v>45107</v>
      </c>
      <c r="G2756" s="114" t="s">
        <v>2047</v>
      </c>
      <c r="H2756" s="116">
        <v>11376600</v>
      </c>
      <c r="I2756" s="116">
        <v>9101280</v>
      </c>
      <c r="J2756" s="116">
        <v>7439726</v>
      </c>
      <c r="K2756" s="116">
        <v>1661554</v>
      </c>
      <c r="L2756" s="116">
        <v>0</v>
      </c>
      <c r="M2756" s="116">
        <v>0</v>
      </c>
      <c r="N2756" s="116">
        <v>0</v>
      </c>
      <c r="O2756" s="116">
        <v>0</v>
      </c>
      <c r="P2756" s="116">
        <v>1661554</v>
      </c>
      <c r="Q2756" s="27" t="str">
        <f t="shared" si="541"/>
        <v>Registered</v>
      </c>
      <c r="R2756" s="94">
        <f t="shared" si="542"/>
        <v>0.8</v>
      </c>
      <c r="S2756" s="95"/>
      <c r="T2756" s="117">
        <f t="shared" si="543"/>
        <v>1661554</v>
      </c>
      <c r="U2756" s="117">
        <f t="shared" si="544"/>
        <v>0</v>
      </c>
    </row>
    <row r="2757" spans="1:21" x14ac:dyDescent="0.3">
      <c r="A2757" s="114">
        <v>442</v>
      </c>
      <c r="B2757" s="114" t="s">
        <v>130</v>
      </c>
      <c r="C2757" s="114" t="s">
        <v>22</v>
      </c>
      <c r="D2757" s="114" t="s">
        <v>2564</v>
      </c>
      <c r="E2757" s="114" t="s">
        <v>2565</v>
      </c>
      <c r="F2757" s="115">
        <v>45535</v>
      </c>
      <c r="G2757" s="114" t="s">
        <v>2227</v>
      </c>
      <c r="H2757" s="116">
        <v>8914800</v>
      </c>
      <c r="I2757" s="116">
        <v>7577580</v>
      </c>
      <c r="J2757" s="116">
        <v>6686100</v>
      </c>
      <c r="K2757" s="116">
        <v>891480</v>
      </c>
      <c r="L2757" s="116">
        <v>0</v>
      </c>
      <c r="M2757" s="116">
        <v>0</v>
      </c>
      <c r="N2757" s="116">
        <v>0</v>
      </c>
      <c r="O2757" s="116">
        <v>891480</v>
      </c>
      <c r="P2757" s="116">
        <v>0</v>
      </c>
      <c r="Q2757" s="27" t="str">
        <f t="shared" si="541"/>
        <v>Registered</v>
      </c>
      <c r="R2757" s="94">
        <f t="shared" si="542"/>
        <v>0.85</v>
      </c>
      <c r="S2757" s="95"/>
      <c r="T2757" s="117">
        <f t="shared" si="543"/>
        <v>891480</v>
      </c>
      <c r="U2757" s="117">
        <f t="shared" si="544"/>
        <v>0</v>
      </c>
    </row>
    <row r="2758" spans="1:21" x14ac:dyDescent="0.3">
      <c r="A2758" s="114">
        <v>443</v>
      </c>
      <c r="B2758" s="114" t="s">
        <v>130</v>
      </c>
      <c r="C2758" s="114" t="s">
        <v>22</v>
      </c>
      <c r="D2758" s="114" t="s">
        <v>2566</v>
      </c>
      <c r="E2758" s="114" t="s">
        <v>2565</v>
      </c>
      <c r="F2758" s="115">
        <v>45535</v>
      </c>
      <c r="G2758" s="114" t="s">
        <v>2227</v>
      </c>
      <c r="H2758" s="116">
        <v>8914800</v>
      </c>
      <c r="I2758" s="116">
        <v>8023320</v>
      </c>
      <c r="J2758" s="116">
        <v>7131840</v>
      </c>
      <c r="K2758" s="116">
        <v>891480</v>
      </c>
      <c r="L2758" s="116">
        <v>0</v>
      </c>
      <c r="M2758" s="116">
        <v>0</v>
      </c>
      <c r="N2758" s="116">
        <v>0</v>
      </c>
      <c r="O2758" s="116">
        <v>891480</v>
      </c>
      <c r="P2758" s="116">
        <v>0</v>
      </c>
      <c r="Q2758" s="27" t="str">
        <f t="shared" si="541"/>
        <v>Registered</v>
      </c>
      <c r="R2758" s="94">
        <f t="shared" si="542"/>
        <v>0.9</v>
      </c>
      <c r="S2758" s="95"/>
      <c r="T2758" s="117">
        <f t="shared" si="543"/>
        <v>891480</v>
      </c>
      <c r="U2758" s="117">
        <f t="shared" si="544"/>
        <v>0</v>
      </c>
    </row>
    <row r="2759" spans="1:21" x14ac:dyDescent="0.3">
      <c r="A2759" s="114">
        <v>513</v>
      </c>
      <c r="B2759" s="114" t="s">
        <v>130</v>
      </c>
      <c r="C2759" s="114" t="s">
        <v>22</v>
      </c>
      <c r="D2759" s="114" t="s">
        <v>3049</v>
      </c>
      <c r="E2759" s="114" t="s">
        <v>3050</v>
      </c>
      <c r="F2759" s="115">
        <v>45046</v>
      </c>
      <c r="G2759" s="114" t="s">
        <v>2998</v>
      </c>
      <c r="H2759" s="116">
        <v>11570172</v>
      </c>
      <c r="I2759" s="116">
        <v>10413156</v>
      </c>
      <c r="J2759" s="116">
        <v>9751750</v>
      </c>
      <c r="K2759" s="116">
        <v>661406</v>
      </c>
      <c r="L2759" s="116">
        <v>578509</v>
      </c>
      <c r="M2759" s="116">
        <v>0</v>
      </c>
      <c r="N2759" s="116">
        <v>0</v>
      </c>
      <c r="O2759" s="116">
        <v>82897</v>
      </c>
      <c r="P2759" s="116">
        <v>0</v>
      </c>
      <c r="Q2759" s="27" t="str">
        <f t="shared" si="541"/>
        <v>Registered</v>
      </c>
      <c r="R2759" s="94">
        <f t="shared" si="542"/>
        <v>0.90000010371496642</v>
      </c>
      <c r="S2759" s="95"/>
      <c r="T2759" s="117">
        <f t="shared" si="543"/>
        <v>661406</v>
      </c>
      <c r="U2759" s="117">
        <f t="shared" si="544"/>
        <v>0</v>
      </c>
    </row>
    <row r="2760" spans="1:21" x14ac:dyDescent="0.3">
      <c r="A2760" s="114">
        <v>535</v>
      </c>
      <c r="B2760" s="114" t="s">
        <v>130</v>
      </c>
      <c r="C2760" s="114" t="s">
        <v>22</v>
      </c>
      <c r="D2760" s="114" t="s">
        <v>7314</v>
      </c>
      <c r="E2760" s="114" t="s">
        <v>7315</v>
      </c>
      <c r="F2760" s="115">
        <v>45342</v>
      </c>
      <c r="G2760" s="114" t="s">
        <v>3184</v>
      </c>
      <c r="H2760" s="116">
        <v>12285030</v>
      </c>
      <c r="I2760" s="116">
        <v>11056531</v>
      </c>
      <c r="J2760" s="116">
        <v>10442279</v>
      </c>
      <c r="K2760" s="116">
        <v>614252</v>
      </c>
      <c r="L2760" s="116">
        <v>614252</v>
      </c>
      <c r="M2760" s="116">
        <v>0</v>
      </c>
      <c r="N2760" s="116">
        <v>0</v>
      </c>
      <c r="O2760" s="116">
        <v>0</v>
      </c>
      <c r="P2760" s="116">
        <v>0</v>
      </c>
      <c r="Q2760" s="27" t="str">
        <f t="shared" si="541"/>
        <v>Registered</v>
      </c>
      <c r="R2760" s="94">
        <f t="shared" si="542"/>
        <v>0.90000032559953047</v>
      </c>
      <c r="S2760" s="95"/>
      <c r="T2760" s="117">
        <f t="shared" si="543"/>
        <v>614252</v>
      </c>
      <c r="U2760" s="117">
        <f t="shared" si="544"/>
        <v>0</v>
      </c>
    </row>
    <row r="2761" spans="1:21" x14ac:dyDescent="0.3">
      <c r="A2761" s="114">
        <v>542</v>
      </c>
      <c r="B2761" s="114" t="s">
        <v>130</v>
      </c>
      <c r="C2761" s="114" t="s">
        <v>22</v>
      </c>
      <c r="D2761" s="114" t="s">
        <v>4951</v>
      </c>
      <c r="E2761" s="114" t="s">
        <v>4952</v>
      </c>
      <c r="F2761" s="115">
        <v>45355</v>
      </c>
      <c r="G2761" s="114" t="s">
        <v>1822</v>
      </c>
      <c r="H2761" s="116">
        <v>12106740</v>
      </c>
      <c r="I2761" s="116">
        <v>10896066</v>
      </c>
      <c r="J2761" s="116">
        <v>10290728.960000001</v>
      </c>
      <c r="K2761" s="116">
        <v>605337.04</v>
      </c>
      <c r="L2761" s="116">
        <v>605337</v>
      </c>
      <c r="M2761" s="116">
        <v>0</v>
      </c>
      <c r="N2761" s="116">
        <v>0</v>
      </c>
      <c r="O2761" s="116">
        <v>0</v>
      </c>
      <c r="P2761" s="116">
        <v>0.04</v>
      </c>
      <c r="Q2761" s="27" t="str">
        <f t="shared" si="541"/>
        <v>Registered</v>
      </c>
      <c r="R2761" s="94">
        <f t="shared" si="542"/>
        <v>0.9</v>
      </c>
      <c r="S2761" s="95"/>
      <c r="T2761" s="117">
        <f t="shared" si="543"/>
        <v>605337.04</v>
      </c>
      <c r="U2761" s="117">
        <f t="shared" si="544"/>
        <v>0</v>
      </c>
    </row>
    <row r="2762" spans="1:21" x14ac:dyDescent="0.3">
      <c r="A2762" s="114">
        <v>549</v>
      </c>
      <c r="B2762" s="114" t="s">
        <v>130</v>
      </c>
      <c r="C2762" s="114" t="s">
        <v>22</v>
      </c>
      <c r="D2762" s="114" t="s">
        <v>7226</v>
      </c>
      <c r="E2762" s="114" t="s">
        <v>7227</v>
      </c>
      <c r="F2762" s="115">
        <v>45322</v>
      </c>
      <c r="G2762" s="114" t="s">
        <v>7228</v>
      </c>
      <c r="H2762" s="116">
        <v>12016746</v>
      </c>
      <c r="I2762" s="116">
        <v>10815068</v>
      </c>
      <c r="J2762" s="116">
        <v>10214231</v>
      </c>
      <c r="K2762" s="116">
        <v>600837</v>
      </c>
      <c r="L2762" s="116">
        <v>600837</v>
      </c>
      <c r="M2762" s="116">
        <v>0</v>
      </c>
      <c r="N2762" s="116">
        <v>0</v>
      </c>
      <c r="O2762" s="116">
        <v>0</v>
      </c>
      <c r="P2762" s="116">
        <v>0</v>
      </c>
      <c r="Q2762" s="27" t="str">
        <f t="shared" si="541"/>
        <v>Registered</v>
      </c>
      <c r="R2762" s="94">
        <f t="shared" si="542"/>
        <v>0.89999971706150739</v>
      </c>
      <c r="S2762" s="95"/>
      <c r="T2762" s="117">
        <f t="shared" si="543"/>
        <v>600837</v>
      </c>
      <c r="U2762" s="117">
        <f t="shared" si="544"/>
        <v>0</v>
      </c>
    </row>
    <row r="2763" spans="1:21" x14ac:dyDescent="0.3">
      <c r="A2763" s="114">
        <v>563</v>
      </c>
      <c r="B2763" s="114" t="s">
        <v>130</v>
      </c>
      <c r="C2763" s="114" t="s">
        <v>22</v>
      </c>
      <c r="D2763" s="114" t="s">
        <v>3013</v>
      </c>
      <c r="E2763" s="114" t="s">
        <v>3014</v>
      </c>
      <c r="F2763" s="115">
        <v>45193</v>
      </c>
      <c r="G2763" s="114" t="s">
        <v>2936</v>
      </c>
      <c r="H2763" s="116">
        <v>11814684</v>
      </c>
      <c r="I2763" s="116">
        <v>10633216</v>
      </c>
      <c r="J2763" s="116">
        <v>10042482</v>
      </c>
      <c r="K2763" s="116">
        <v>590734</v>
      </c>
      <c r="L2763" s="116">
        <v>590734</v>
      </c>
      <c r="M2763" s="116">
        <v>0</v>
      </c>
      <c r="N2763" s="116">
        <v>0</v>
      </c>
      <c r="O2763" s="116">
        <v>0</v>
      </c>
      <c r="P2763" s="116">
        <v>0</v>
      </c>
      <c r="Q2763" s="27" t="str">
        <f t="shared" si="541"/>
        <v>Registered</v>
      </c>
      <c r="R2763" s="94">
        <f t="shared" si="542"/>
        <v>0.90000003385617422</v>
      </c>
      <c r="S2763" s="95"/>
      <c r="T2763" s="117">
        <f t="shared" si="543"/>
        <v>590734</v>
      </c>
      <c r="U2763" s="117">
        <f t="shared" si="544"/>
        <v>0</v>
      </c>
    </row>
    <row r="2764" spans="1:21" x14ac:dyDescent="0.3">
      <c r="A2764" s="114">
        <v>569</v>
      </c>
      <c r="B2764" s="114" t="s">
        <v>130</v>
      </c>
      <c r="C2764" s="114" t="s">
        <v>22</v>
      </c>
      <c r="D2764" s="114" t="s">
        <v>3022</v>
      </c>
      <c r="E2764" s="114" t="s">
        <v>3023</v>
      </c>
      <c r="F2764" s="115">
        <v>45075</v>
      </c>
      <c r="G2764" s="114" t="s">
        <v>3024</v>
      </c>
      <c r="H2764" s="116">
        <v>11748462</v>
      </c>
      <c r="I2764" s="116">
        <v>10573614</v>
      </c>
      <c r="J2764" s="116">
        <v>9986191</v>
      </c>
      <c r="K2764" s="116">
        <v>587423</v>
      </c>
      <c r="L2764" s="116">
        <v>587423</v>
      </c>
      <c r="M2764" s="116">
        <v>0</v>
      </c>
      <c r="N2764" s="116">
        <v>0</v>
      </c>
      <c r="O2764" s="116">
        <v>0</v>
      </c>
      <c r="P2764" s="116">
        <v>0</v>
      </c>
      <c r="Q2764" s="27" t="str">
        <f t="shared" si="541"/>
        <v>Registered</v>
      </c>
      <c r="R2764" s="94">
        <f t="shared" si="542"/>
        <v>0.89999984678845624</v>
      </c>
      <c r="S2764" s="95"/>
      <c r="T2764" s="117">
        <f t="shared" si="543"/>
        <v>587423</v>
      </c>
      <c r="U2764" s="117">
        <f t="shared" si="544"/>
        <v>0</v>
      </c>
    </row>
    <row r="2765" spans="1:21" x14ac:dyDescent="0.3">
      <c r="A2765" s="114">
        <v>570</v>
      </c>
      <c r="B2765" s="114" t="s">
        <v>130</v>
      </c>
      <c r="C2765" s="114" t="s">
        <v>22</v>
      </c>
      <c r="D2765" s="114" t="s">
        <v>7266</v>
      </c>
      <c r="E2765" s="114" t="s">
        <v>7267</v>
      </c>
      <c r="F2765" s="115">
        <v>44946</v>
      </c>
      <c r="G2765" s="114" t="s">
        <v>2346</v>
      </c>
      <c r="H2765" s="116">
        <v>11748462</v>
      </c>
      <c r="I2765" s="116">
        <v>10573619</v>
      </c>
      <c r="J2765" s="116">
        <v>9986196</v>
      </c>
      <c r="K2765" s="116">
        <v>587423</v>
      </c>
      <c r="L2765" s="116">
        <v>587423</v>
      </c>
      <c r="M2765" s="116">
        <v>0</v>
      </c>
      <c r="N2765" s="116">
        <v>0</v>
      </c>
      <c r="O2765" s="116">
        <v>0</v>
      </c>
      <c r="P2765" s="116">
        <v>0</v>
      </c>
      <c r="Q2765" s="27" t="str">
        <f t="shared" si="541"/>
        <v>Registered</v>
      </c>
      <c r="R2765" s="94">
        <f t="shared" si="542"/>
        <v>0.90000027237607783</v>
      </c>
      <c r="S2765" s="95"/>
      <c r="T2765" s="117">
        <f t="shared" si="543"/>
        <v>587423</v>
      </c>
      <c r="U2765" s="117">
        <f t="shared" si="544"/>
        <v>0</v>
      </c>
    </row>
    <row r="2766" spans="1:21" x14ac:dyDescent="0.3">
      <c r="A2766" s="114">
        <v>582</v>
      </c>
      <c r="B2766" s="114" t="s">
        <v>130</v>
      </c>
      <c r="C2766" s="114" t="s">
        <v>22</v>
      </c>
      <c r="D2766" s="114" t="s">
        <v>7289</v>
      </c>
      <c r="E2766" s="114" t="s">
        <v>5373</v>
      </c>
      <c r="F2766" s="115">
        <v>44957</v>
      </c>
      <c r="G2766" s="114" t="s">
        <v>4957</v>
      </c>
      <c r="H2766" s="116">
        <v>11614320</v>
      </c>
      <c r="I2766" s="116">
        <v>10452888</v>
      </c>
      <c r="J2766" s="116">
        <v>9872172</v>
      </c>
      <c r="K2766" s="116">
        <v>580716</v>
      </c>
      <c r="L2766" s="116">
        <v>580716</v>
      </c>
      <c r="M2766" s="116">
        <v>0</v>
      </c>
      <c r="N2766" s="116">
        <v>0</v>
      </c>
      <c r="O2766" s="116">
        <v>0</v>
      </c>
      <c r="P2766" s="116">
        <v>0</v>
      </c>
      <c r="Q2766" s="27" t="str">
        <f t="shared" si="541"/>
        <v>Registered</v>
      </c>
      <c r="R2766" s="94">
        <f t="shared" si="542"/>
        <v>0.9</v>
      </c>
      <c r="S2766" s="95"/>
      <c r="T2766" s="117">
        <f t="shared" si="543"/>
        <v>580716</v>
      </c>
      <c r="U2766" s="117">
        <f t="shared" si="544"/>
        <v>0</v>
      </c>
    </row>
    <row r="2767" spans="1:21" x14ac:dyDescent="0.3">
      <c r="A2767" s="114">
        <v>585</v>
      </c>
      <c r="B2767" s="114" t="s">
        <v>130</v>
      </c>
      <c r="C2767" s="114" t="s">
        <v>22</v>
      </c>
      <c r="D2767" s="114" t="s">
        <v>3068</v>
      </c>
      <c r="E2767" s="114" t="s">
        <v>3069</v>
      </c>
      <c r="F2767" s="115">
        <v>44926</v>
      </c>
      <c r="G2767" s="114" t="s">
        <v>2873</v>
      </c>
      <c r="H2767" s="116">
        <v>11570172</v>
      </c>
      <c r="I2767" s="116">
        <v>10413154</v>
      </c>
      <c r="J2767" s="116">
        <v>9834645</v>
      </c>
      <c r="K2767" s="116">
        <v>578509</v>
      </c>
      <c r="L2767" s="116">
        <v>578509</v>
      </c>
      <c r="M2767" s="116">
        <v>0</v>
      </c>
      <c r="N2767" s="116">
        <v>0</v>
      </c>
      <c r="O2767" s="116">
        <v>0</v>
      </c>
      <c r="P2767" s="116">
        <v>0</v>
      </c>
      <c r="Q2767" s="27" t="str">
        <f t="shared" si="541"/>
        <v>Registered</v>
      </c>
      <c r="R2767" s="94">
        <f t="shared" si="542"/>
        <v>0.89999993085668906</v>
      </c>
      <c r="S2767" s="95"/>
      <c r="T2767" s="117">
        <f t="shared" si="543"/>
        <v>578509</v>
      </c>
      <c r="U2767" s="117">
        <f t="shared" si="544"/>
        <v>0</v>
      </c>
    </row>
    <row r="2768" spans="1:21" x14ac:dyDescent="0.3">
      <c r="A2768" s="114">
        <v>592</v>
      </c>
      <c r="B2768" s="114" t="s">
        <v>130</v>
      </c>
      <c r="C2768" s="114" t="s">
        <v>22</v>
      </c>
      <c r="D2768" s="114" t="s">
        <v>7255</v>
      </c>
      <c r="E2768" s="114" t="s">
        <v>7256</v>
      </c>
      <c r="F2768" s="115">
        <v>45052</v>
      </c>
      <c r="G2768" s="114" t="s">
        <v>2665</v>
      </c>
      <c r="H2768" s="116">
        <v>11481876</v>
      </c>
      <c r="I2768" s="116">
        <v>10333689</v>
      </c>
      <c r="J2768" s="116">
        <v>9759595</v>
      </c>
      <c r="K2768" s="116">
        <v>574094</v>
      </c>
      <c r="L2768" s="116">
        <v>574094</v>
      </c>
      <c r="M2768" s="116">
        <v>0</v>
      </c>
      <c r="N2768" s="116">
        <v>0</v>
      </c>
      <c r="O2768" s="116">
        <v>0</v>
      </c>
      <c r="P2768" s="116">
        <v>0</v>
      </c>
      <c r="Q2768" s="27" t="str">
        <f t="shared" si="541"/>
        <v>Registered</v>
      </c>
      <c r="R2768" s="94">
        <f t="shared" si="542"/>
        <v>0.90000005225626889</v>
      </c>
      <c r="S2768" s="95"/>
      <c r="T2768" s="117">
        <f t="shared" si="543"/>
        <v>574094</v>
      </c>
      <c r="U2768" s="117">
        <f t="shared" si="544"/>
        <v>0</v>
      </c>
    </row>
    <row r="2769" spans="1:21" x14ac:dyDescent="0.3">
      <c r="A2769" s="114">
        <v>597</v>
      </c>
      <c r="B2769" s="114" t="s">
        <v>130</v>
      </c>
      <c r="C2769" s="114" t="s">
        <v>22</v>
      </c>
      <c r="D2769" s="114" t="s">
        <v>3105</v>
      </c>
      <c r="E2769" s="114" t="s">
        <v>3106</v>
      </c>
      <c r="F2769" s="115">
        <v>45000</v>
      </c>
      <c r="G2769" s="114" t="s">
        <v>3107</v>
      </c>
      <c r="H2769" s="116">
        <v>11436030</v>
      </c>
      <c r="I2769" s="116">
        <v>10292431</v>
      </c>
      <c r="J2769" s="116">
        <v>9720629</v>
      </c>
      <c r="K2769" s="116">
        <v>571802</v>
      </c>
      <c r="L2769" s="116">
        <v>571802</v>
      </c>
      <c r="M2769" s="116">
        <v>0</v>
      </c>
      <c r="N2769" s="116">
        <v>0</v>
      </c>
      <c r="O2769" s="116">
        <v>0</v>
      </c>
      <c r="P2769" s="116">
        <v>0</v>
      </c>
      <c r="Q2769" s="27" t="str">
        <f t="shared" si="541"/>
        <v>Registered</v>
      </c>
      <c r="R2769" s="94">
        <f t="shared" si="542"/>
        <v>0.90000034977173027</v>
      </c>
      <c r="S2769" s="95"/>
      <c r="T2769" s="117">
        <f t="shared" si="543"/>
        <v>571802</v>
      </c>
      <c r="U2769" s="117">
        <f t="shared" si="544"/>
        <v>0</v>
      </c>
    </row>
    <row r="2770" spans="1:21" x14ac:dyDescent="0.3">
      <c r="A2770" s="114">
        <v>601</v>
      </c>
      <c r="B2770" s="114" t="s">
        <v>130</v>
      </c>
      <c r="C2770" s="114" t="s">
        <v>22</v>
      </c>
      <c r="D2770" s="114" t="s">
        <v>7308</v>
      </c>
      <c r="E2770" s="114" t="s">
        <v>7309</v>
      </c>
      <c r="F2770" s="115">
        <v>44985</v>
      </c>
      <c r="G2770" s="114" t="s">
        <v>1361</v>
      </c>
      <c r="H2770" s="116">
        <v>11391882</v>
      </c>
      <c r="I2770" s="116">
        <v>10252690</v>
      </c>
      <c r="J2770" s="116">
        <v>9683096</v>
      </c>
      <c r="K2770" s="116">
        <v>569594</v>
      </c>
      <c r="L2770" s="116">
        <v>569594</v>
      </c>
      <c r="M2770" s="116">
        <v>0</v>
      </c>
      <c r="N2770" s="116">
        <v>0</v>
      </c>
      <c r="O2770" s="116">
        <v>0</v>
      </c>
      <c r="P2770" s="116">
        <v>0</v>
      </c>
      <c r="Q2770" s="27" t="str">
        <f t="shared" si="541"/>
        <v>Registered</v>
      </c>
      <c r="R2770" s="94">
        <f t="shared" si="542"/>
        <v>0.8999996664291291</v>
      </c>
      <c r="S2770" s="95"/>
      <c r="T2770" s="117">
        <f t="shared" si="543"/>
        <v>569594</v>
      </c>
      <c r="U2770" s="117">
        <f t="shared" si="544"/>
        <v>0</v>
      </c>
    </row>
    <row r="2771" spans="1:21" x14ac:dyDescent="0.3">
      <c r="A2771" s="114">
        <v>613</v>
      </c>
      <c r="B2771" s="114" t="s">
        <v>130</v>
      </c>
      <c r="C2771" s="114" t="s">
        <v>22</v>
      </c>
      <c r="D2771" s="114" t="s">
        <v>7294</v>
      </c>
      <c r="E2771" s="114" t="s">
        <v>7295</v>
      </c>
      <c r="F2771" s="115">
        <v>44925</v>
      </c>
      <c r="G2771" s="114" t="s">
        <v>7296</v>
      </c>
      <c r="H2771" s="116">
        <v>11121900</v>
      </c>
      <c r="I2771" s="116">
        <v>10009710</v>
      </c>
      <c r="J2771" s="116">
        <v>9453615</v>
      </c>
      <c r="K2771" s="116">
        <v>556095</v>
      </c>
      <c r="L2771" s="116">
        <v>556095</v>
      </c>
      <c r="M2771" s="116">
        <v>0</v>
      </c>
      <c r="N2771" s="116">
        <v>0</v>
      </c>
      <c r="O2771" s="116">
        <v>0</v>
      </c>
      <c r="P2771" s="116">
        <v>0</v>
      </c>
      <c r="Q2771" s="27" t="str">
        <f t="shared" si="541"/>
        <v>Registered</v>
      </c>
      <c r="R2771" s="94">
        <f t="shared" si="542"/>
        <v>0.9</v>
      </c>
      <c r="S2771" s="95"/>
      <c r="T2771" s="117">
        <f t="shared" si="543"/>
        <v>556095</v>
      </c>
      <c r="U2771" s="117">
        <f t="shared" si="544"/>
        <v>0</v>
      </c>
    </row>
    <row r="2772" spans="1:21" x14ac:dyDescent="0.3">
      <c r="A2772" s="114">
        <v>614</v>
      </c>
      <c r="B2772" s="114" t="s">
        <v>130</v>
      </c>
      <c r="C2772" s="114" t="s">
        <v>22</v>
      </c>
      <c r="D2772" s="114" t="s">
        <v>7301</v>
      </c>
      <c r="E2772" s="114" t="s">
        <v>7302</v>
      </c>
      <c r="F2772" s="115">
        <v>44918</v>
      </c>
      <c r="G2772" s="114" t="s">
        <v>3707</v>
      </c>
      <c r="H2772" s="116">
        <v>11121900</v>
      </c>
      <c r="I2772" s="116">
        <v>10009710</v>
      </c>
      <c r="J2772" s="116">
        <v>9453615</v>
      </c>
      <c r="K2772" s="116">
        <v>556095</v>
      </c>
      <c r="L2772" s="116">
        <v>556095</v>
      </c>
      <c r="M2772" s="116">
        <v>0</v>
      </c>
      <c r="N2772" s="116">
        <v>0</v>
      </c>
      <c r="O2772" s="116">
        <v>0</v>
      </c>
      <c r="P2772" s="116">
        <v>0</v>
      </c>
      <c r="Q2772" s="27" t="str">
        <f t="shared" si="541"/>
        <v>Registered</v>
      </c>
      <c r="R2772" s="94">
        <f t="shared" si="542"/>
        <v>0.9</v>
      </c>
      <c r="S2772" s="95"/>
      <c r="T2772" s="117">
        <f t="shared" si="543"/>
        <v>556095</v>
      </c>
      <c r="U2772" s="117">
        <f t="shared" si="544"/>
        <v>0</v>
      </c>
    </row>
    <row r="2773" spans="1:21" x14ac:dyDescent="0.3">
      <c r="A2773" s="114">
        <v>669</v>
      </c>
      <c r="B2773" s="114" t="s">
        <v>130</v>
      </c>
      <c r="C2773" s="114" t="s">
        <v>22</v>
      </c>
      <c r="D2773" s="114" t="s">
        <v>7259</v>
      </c>
      <c r="E2773" s="114" t="s">
        <v>7260</v>
      </c>
      <c r="F2773" s="115">
        <v>45225</v>
      </c>
      <c r="G2773" s="114" t="s">
        <v>5577</v>
      </c>
      <c r="H2773" s="116">
        <v>8243844</v>
      </c>
      <c r="I2773" s="116">
        <v>7419457</v>
      </c>
      <c r="J2773" s="116">
        <v>7007265</v>
      </c>
      <c r="K2773" s="116">
        <v>412192</v>
      </c>
      <c r="L2773" s="116">
        <v>412192</v>
      </c>
      <c r="M2773" s="116">
        <v>0</v>
      </c>
      <c r="N2773" s="116">
        <v>0</v>
      </c>
      <c r="O2773" s="116">
        <v>0</v>
      </c>
      <c r="P2773" s="116">
        <v>0</v>
      </c>
      <c r="Q2773" s="27" t="str">
        <f t="shared" si="541"/>
        <v>Registered</v>
      </c>
      <c r="R2773" s="94">
        <f t="shared" si="542"/>
        <v>0.89999968461314894</v>
      </c>
      <c r="S2773" s="95"/>
      <c r="T2773" s="117">
        <f t="shared" si="543"/>
        <v>412192</v>
      </c>
      <c r="U2773" s="117">
        <f t="shared" si="544"/>
        <v>0</v>
      </c>
    </row>
    <row r="2774" spans="1:21" x14ac:dyDescent="0.3">
      <c r="A2774" s="114">
        <v>675</v>
      </c>
      <c r="B2774" s="114" t="s">
        <v>130</v>
      </c>
      <c r="C2774" s="114" t="s">
        <v>22</v>
      </c>
      <c r="D2774" s="114" t="s">
        <v>3594</v>
      </c>
      <c r="E2774" s="114" t="s">
        <v>3595</v>
      </c>
      <c r="F2774" s="115">
        <v>45305</v>
      </c>
      <c r="G2774" s="114" t="s">
        <v>1527</v>
      </c>
      <c r="H2774" s="116">
        <v>8152350</v>
      </c>
      <c r="I2774" s="116">
        <v>7337121</v>
      </c>
      <c r="J2774" s="116">
        <v>6929504</v>
      </c>
      <c r="K2774" s="116">
        <v>407617</v>
      </c>
      <c r="L2774" s="116">
        <v>407618</v>
      </c>
      <c r="M2774" s="116">
        <v>0</v>
      </c>
      <c r="N2774" s="116">
        <v>0</v>
      </c>
      <c r="O2774" s="116">
        <v>0</v>
      </c>
      <c r="P2774" s="116">
        <v>0</v>
      </c>
      <c r="Q2774" s="27" t="str">
        <f t="shared" si="541"/>
        <v>Registered</v>
      </c>
      <c r="R2774" s="94">
        <f t="shared" si="542"/>
        <v>0.9000007359841028</v>
      </c>
      <c r="S2774" s="95"/>
      <c r="T2774" s="117">
        <f t="shared" si="543"/>
        <v>407618</v>
      </c>
      <c r="U2774" s="117">
        <f t="shared" si="544"/>
        <v>-1</v>
      </c>
    </row>
    <row r="2775" spans="1:21" x14ac:dyDescent="0.3">
      <c r="A2775" s="114">
        <v>694</v>
      </c>
      <c r="B2775" s="114" t="s">
        <v>130</v>
      </c>
      <c r="C2775" s="114" t="s">
        <v>22</v>
      </c>
      <c r="D2775" s="114" t="s">
        <v>7253</v>
      </c>
      <c r="E2775" s="114" t="s">
        <v>7254</v>
      </c>
      <c r="F2775" s="115">
        <v>45040</v>
      </c>
      <c r="G2775" s="114" t="s">
        <v>2533</v>
      </c>
      <c r="H2775" s="116">
        <v>7976400</v>
      </c>
      <c r="I2775" s="116">
        <v>7178760</v>
      </c>
      <c r="J2775" s="116">
        <v>6779940</v>
      </c>
      <c r="K2775" s="116">
        <v>398820</v>
      </c>
      <c r="L2775" s="116">
        <v>398820</v>
      </c>
      <c r="M2775" s="116">
        <v>0</v>
      </c>
      <c r="N2775" s="116">
        <v>0</v>
      </c>
      <c r="O2775" s="116">
        <v>0</v>
      </c>
      <c r="P2775" s="116">
        <v>0</v>
      </c>
      <c r="Q2775" s="27" t="str">
        <f t="shared" si="541"/>
        <v>Registered</v>
      </c>
      <c r="R2775" s="94">
        <f t="shared" si="542"/>
        <v>0.9</v>
      </c>
      <c r="S2775" s="95"/>
      <c r="T2775" s="117">
        <f t="shared" si="543"/>
        <v>398820</v>
      </c>
      <c r="U2775" s="117">
        <f t="shared" si="544"/>
        <v>0</v>
      </c>
    </row>
    <row r="2776" spans="1:21" x14ac:dyDescent="0.3">
      <c r="A2776" s="114">
        <v>696</v>
      </c>
      <c r="B2776" s="114" t="s">
        <v>130</v>
      </c>
      <c r="C2776" s="114" t="s">
        <v>22</v>
      </c>
      <c r="D2776" s="114" t="s">
        <v>7257</v>
      </c>
      <c r="E2776" s="114" t="s">
        <v>7258</v>
      </c>
      <c r="F2776" s="115">
        <v>45152</v>
      </c>
      <c r="G2776" s="114" t="s">
        <v>1620</v>
      </c>
      <c r="H2776" s="116">
        <v>7954113</v>
      </c>
      <c r="I2776" s="116">
        <v>7158703</v>
      </c>
      <c r="J2776" s="116">
        <v>6760997</v>
      </c>
      <c r="K2776" s="116">
        <v>397706</v>
      </c>
      <c r="L2776" s="116">
        <v>397706</v>
      </c>
      <c r="M2776" s="116">
        <v>0</v>
      </c>
      <c r="N2776" s="116">
        <v>0</v>
      </c>
      <c r="O2776" s="116">
        <v>0</v>
      </c>
      <c r="P2776" s="116">
        <v>0</v>
      </c>
      <c r="Q2776" s="27" t="str">
        <f t="shared" si="541"/>
        <v>Registered</v>
      </c>
      <c r="R2776" s="94">
        <f t="shared" si="542"/>
        <v>0.90000016343745681</v>
      </c>
      <c r="S2776" s="95"/>
      <c r="T2776" s="117">
        <f t="shared" si="543"/>
        <v>397706</v>
      </c>
      <c r="U2776" s="117">
        <f t="shared" si="544"/>
        <v>0</v>
      </c>
    </row>
    <row r="2777" spans="1:21" x14ac:dyDescent="0.3">
      <c r="A2777" s="114">
        <v>700</v>
      </c>
      <c r="B2777" s="114" t="s">
        <v>130</v>
      </c>
      <c r="C2777" s="114" t="s">
        <v>22</v>
      </c>
      <c r="D2777" s="114" t="s">
        <v>3728</v>
      </c>
      <c r="E2777" s="114" t="s">
        <v>3729</v>
      </c>
      <c r="F2777" s="115">
        <v>45100</v>
      </c>
      <c r="G2777" s="114" t="s">
        <v>3469</v>
      </c>
      <c r="H2777" s="116">
        <v>7917750</v>
      </c>
      <c r="I2777" s="116">
        <v>7125974</v>
      </c>
      <c r="J2777" s="116">
        <v>6730086</v>
      </c>
      <c r="K2777" s="116">
        <v>395888</v>
      </c>
      <c r="L2777" s="116">
        <v>395888</v>
      </c>
      <c r="M2777" s="116">
        <v>0</v>
      </c>
      <c r="N2777" s="116">
        <v>0</v>
      </c>
      <c r="O2777" s="116">
        <v>0</v>
      </c>
      <c r="P2777" s="116">
        <v>0</v>
      </c>
      <c r="Q2777" s="27" t="str">
        <f t="shared" si="541"/>
        <v>Registered</v>
      </c>
      <c r="R2777" s="94">
        <f t="shared" si="542"/>
        <v>0.89999987370149348</v>
      </c>
      <c r="S2777" s="95"/>
      <c r="T2777" s="117">
        <f t="shared" si="543"/>
        <v>395888</v>
      </c>
      <c r="U2777" s="117">
        <f t="shared" si="544"/>
        <v>0</v>
      </c>
    </row>
    <row r="2778" spans="1:21" x14ac:dyDescent="0.3">
      <c r="A2778" s="114">
        <v>701</v>
      </c>
      <c r="B2778" s="114" t="s">
        <v>130</v>
      </c>
      <c r="C2778" s="114" t="s">
        <v>22</v>
      </c>
      <c r="D2778" s="114" t="s">
        <v>3674</v>
      </c>
      <c r="E2778" s="114" t="s">
        <v>3675</v>
      </c>
      <c r="F2778" s="115">
        <v>45150</v>
      </c>
      <c r="G2778" s="114" t="s">
        <v>2690</v>
      </c>
      <c r="H2778" s="116">
        <v>7917750</v>
      </c>
      <c r="I2778" s="116">
        <v>7125981</v>
      </c>
      <c r="J2778" s="116">
        <v>6730093</v>
      </c>
      <c r="K2778" s="116">
        <v>395888</v>
      </c>
      <c r="L2778" s="116">
        <v>395888</v>
      </c>
      <c r="M2778" s="116">
        <v>0</v>
      </c>
      <c r="N2778" s="116">
        <v>0</v>
      </c>
      <c r="O2778" s="116">
        <v>0</v>
      </c>
      <c r="P2778" s="116">
        <v>0</v>
      </c>
      <c r="Q2778" s="27" t="str">
        <f t="shared" si="541"/>
        <v>Registered</v>
      </c>
      <c r="R2778" s="94">
        <f t="shared" si="542"/>
        <v>0.90000075779103916</v>
      </c>
      <c r="S2778" s="95"/>
      <c r="T2778" s="117">
        <f t="shared" si="543"/>
        <v>395888</v>
      </c>
      <c r="U2778" s="117">
        <f t="shared" si="544"/>
        <v>0</v>
      </c>
    </row>
    <row r="2779" spans="1:21" x14ac:dyDescent="0.3">
      <c r="A2779" s="114">
        <v>702</v>
      </c>
      <c r="B2779" s="114" t="s">
        <v>130</v>
      </c>
      <c r="C2779" s="114" t="s">
        <v>22</v>
      </c>
      <c r="D2779" s="114" t="s">
        <v>3676</v>
      </c>
      <c r="E2779" s="114" t="s">
        <v>3677</v>
      </c>
      <c r="F2779" s="115">
        <v>45132</v>
      </c>
      <c r="G2779" s="114" t="s">
        <v>3010</v>
      </c>
      <c r="H2779" s="116">
        <v>7917750</v>
      </c>
      <c r="I2779" s="116">
        <v>7125981</v>
      </c>
      <c r="J2779" s="116">
        <v>6730093</v>
      </c>
      <c r="K2779" s="116">
        <v>395888</v>
      </c>
      <c r="L2779" s="116">
        <v>395888</v>
      </c>
      <c r="M2779" s="116">
        <v>0</v>
      </c>
      <c r="N2779" s="116">
        <v>0</v>
      </c>
      <c r="O2779" s="116">
        <v>0</v>
      </c>
      <c r="P2779" s="116">
        <v>0</v>
      </c>
      <c r="Q2779" s="27" t="str">
        <f t="shared" si="541"/>
        <v>Registered</v>
      </c>
      <c r="R2779" s="94">
        <f t="shared" si="542"/>
        <v>0.90000075779103916</v>
      </c>
      <c r="S2779" s="95"/>
      <c r="T2779" s="117">
        <f t="shared" si="543"/>
        <v>395888</v>
      </c>
      <c r="U2779" s="117">
        <f t="shared" si="544"/>
        <v>0</v>
      </c>
    </row>
    <row r="2780" spans="1:21" x14ac:dyDescent="0.3">
      <c r="A2780" s="114">
        <v>708</v>
      </c>
      <c r="B2780" s="114" t="s">
        <v>130</v>
      </c>
      <c r="C2780" s="114" t="s">
        <v>22</v>
      </c>
      <c r="D2780" s="114" t="s">
        <v>7233</v>
      </c>
      <c r="E2780" s="114" t="s">
        <v>7234</v>
      </c>
      <c r="F2780" s="115">
        <v>45090</v>
      </c>
      <c r="G2780" s="114" t="s">
        <v>5389</v>
      </c>
      <c r="H2780" s="116">
        <v>7864965</v>
      </c>
      <c r="I2780" s="116">
        <v>7078469</v>
      </c>
      <c r="J2780" s="116">
        <v>6685221</v>
      </c>
      <c r="K2780" s="116">
        <v>393248</v>
      </c>
      <c r="L2780" s="116">
        <v>393248</v>
      </c>
      <c r="M2780" s="116">
        <v>0</v>
      </c>
      <c r="N2780" s="116">
        <v>0</v>
      </c>
      <c r="O2780" s="116">
        <v>0</v>
      </c>
      <c r="P2780" s="116">
        <v>0</v>
      </c>
      <c r="Q2780" s="27" t="str">
        <f t="shared" si="541"/>
        <v>Registered</v>
      </c>
      <c r="R2780" s="94">
        <f t="shared" si="542"/>
        <v>0.90000006357307372</v>
      </c>
      <c r="S2780" s="95"/>
      <c r="T2780" s="117">
        <f t="shared" si="543"/>
        <v>393248</v>
      </c>
      <c r="U2780" s="117">
        <f t="shared" si="544"/>
        <v>0</v>
      </c>
    </row>
    <row r="2781" spans="1:21" x14ac:dyDescent="0.3">
      <c r="A2781" s="114">
        <v>734</v>
      </c>
      <c r="B2781" s="114" t="s">
        <v>130</v>
      </c>
      <c r="C2781" s="114" t="s">
        <v>22</v>
      </c>
      <c r="D2781" s="114" t="s">
        <v>9457</v>
      </c>
      <c r="E2781" s="114" t="s">
        <v>9458</v>
      </c>
      <c r="F2781" s="115">
        <v>44918</v>
      </c>
      <c r="G2781" s="114" t="s">
        <v>2862</v>
      </c>
      <c r="H2781" s="116">
        <v>7864965</v>
      </c>
      <c r="I2781" s="116">
        <v>7078468</v>
      </c>
      <c r="J2781" s="116">
        <v>6717993</v>
      </c>
      <c r="K2781" s="116">
        <v>360475</v>
      </c>
      <c r="L2781" s="116">
        <v>360475</v>
      </c>
      <c r="M2781" s="116">
        <v>0</v>
      </c>
      <c r="N2781" s="116">
        <v>0</v>
      </c>
      <c r="O2781" s="116">
        <v>0</v>
      </c>
      <c r="P2781" s="116">
        <v>0</v>
      </c>
      <c r="Q2781" s="27" t="str">
        <f t="shared" si="541"/>
        <v>Registered</v>
      </c>
      <c r="R2781" s="94">
        <f t="shared" si="542"/>
        <v>0.89999993642692622</v>
      </c>
      <c r="S2781" s="95"/>
      <c r="T2781" s="117">
        <f t="shared" si="543"/>
        <v>360475</v>
      </c>
      <c r="U2781" s="117">
        <f t="shared" si="544"/>
        <v>0</v>
      </c>
    </row>
    <row r="2782" spans="1:21" x14ac:dyDescent="0.3">
      <c r="A2782" s="114">
        <v>735</v>
      </c>
      <c r="B2782" s="114" t="s">
        <v>130</v>
      </c>
      <c r="C2782" s="114" t="s">
        <v>22</v>
      </c>
      <c r="D2782" s="114" t="s">
        <v>9459</v>
      </c>
      <c r="E2782" s="114" t="s">
        <v>9460</v>
      </c>
      <c r="F2782" s="115">
        <v>44918</v>
      </c>
      <c r="G2782" s="114" t="s">
        <v>2862</v>
      </c>
      <c r="H2782" s="116">
        <v>7864965</v>
      </c>
      <c r="I2782" s="116">
        <v>7078468</v>
      </c>
      <c r="J2782" s="116">
        <v>6717993</v>
      </c>
      <c r="K2782" s="116">
        <v>360475</v>
      </c>
      <c r="L2782" s="116">
        <v>360475</v>
      </c>
      <c r="M2782" s="116">
        <v>0</v>
      </c>
      <c r="N2782" s="116">
        <v>0</v>
      </c>
      <c r="O2782" s="116">
        <v>0</v>
      </c>
      <c r="P2782" s="116">
        <v>0</v>
      </c>
      <c r="Q2782" s="27" t="str">
        <f t="shared" si="541"/>
        <v>Registered</v>
      </c>
      <c r="R2782" s="94">
        <f t="shared" si="542"/>
        <v>0.89999993642692622</v>
      </c>
      <c r="S2782" s="95"/>
      <c r="T2782" s="117">
        <f t="shared" si="543"/>
        <v>360475</v>
      </c>
      <c r="U2782" s="117">
        <f t="shared" si="544"/>
        <v>0</v>
      </c>
    </row>
    <row r="2783" spans="1:21" x14ac:dyDescent="0.3">
      <c r="A2783" s="114">
        <v>751</v>
      </c>
      <c r="B2783" s="114" t="s">
        <v>130</v>
      </c>
      <c r="C2783" s="114" t="s">
        <v>22</v>
      </c>
      <c r="D2783" s="114" t="s">
        <v>4009</v>
      </c>
      <c r="E2783" s="114" t="s">
        <v>4010</v>
      </c>
      <c r="F2783" s="115">
        <v>44925</v>
      </c>
      <c r="G2783" s="114" t="s">
        <v>1477</v>
      </c>
      <c r="H2783" s="116">
        <v>10922400</v>
      </c>
      <c r="I2783" s="116">
        <v>9830160</v>
      </c>
      <c r="J2783" s="116">
        <v>9498448</v>
      </c>
      <c r="K2783" s="116">
        <v>331712</v>
      </c>
      <c r="L2783" s="116">
        <v>0</v>
      </c>
      <c r="M2783" s="116">
        <v>0</v>
      </c>
      <c r="N2783" s="116">
        <v>331712</v>
      </c>
      <c r="O2783" s="116">
        <v>0</v>
      </c>
      <c r="P2783" s="116">
        <v>0</v>
      </c>
      <c r="Q2783" s="27" t="str">
        <f t="shared" si="541"/>
        <v>Registered</v>
      </c>
      <c r="R2783" s="94">
        <f t="shared" si="542"/>
        <v>0.9</v>
      </c>
      <c r="S2783" s="95"/>
      <c r="T2783" s="117">
        <f t="shared" si="543"/>
        <v>331712</v>
      </c>
      <c r="U2783" s="117">
        <f t="shared" si="544"/>
        <v>0</v>
      </c>
    </row>
    <row r="2784" spans="1:21" x14ac:dyDescent="0.3">
      <c r="A2784" s="114">
        <v>827</v>
      </c>
      <c r="B2784" s="114" t="s">
        <v>130</v>
      </c>
      <c r="C2784" s="114" t="s">
        <v>22</v>
      </c>
      <c r="D2784" s="114" t="s">
        <v>4261</v>
      </c>
      <c r="E2784" s="114" t="s">
        <v>4262</v>
      </c>
      <c r="F2784" s="115">
        <v>45016</v>
      </c>
      <c r="G2784" s="114" t="s">
        <v>4263</v>
      </c>
      <c r="H2784" s="116">
        <v>11570172</v>
      </c>
      <c r="I2784" s="116">
        <v>10413156</v>
      </c>
      <c r="J2784" s="116">
        <v>10210679</v>
      </c>
      <c r="K2784" s="116">
        <v>202477</v>
      </c>
      <c r="L2784" s="116">
        <v>0</v>
      </c>
      <c r="M2784" s="116">
        <v>0</v>
      </c>
      <c r="N2784" s="116">
        <v>0</v>
      </c>
      <c r="O2784" s="116">
        <v>0</v>
      </c>
      <c r="P2784" s="116">
        <v>202477</v>
      </c>
      <c r="Q2784" s="27" t="str">
        <f t="shared" si="541"/>
        <v>Registered</v>
      </c>
      <c r="R2784" s="94">
        <f t="shared" si="542"/>
        <v>0.90000010371496642</v>
      </c>
      <c r="S2784" s="95"/>
      <c r="T2784" s="117">
        <f t="shared" si="543"/>
        <v>202477</v>
      </c>
      <c r="U2784" s="117">
        <f t="shared" si="544"/>
        <v>0</v>
      </c>
    </row>
    <row r="2785" spans="1:21" x14ac:dyDescent="0.3">
      <c r="A2785" s="114">
        <v>920</v>
      </c>
      <c r="B2785" s="114" t="s">
        <v>130</v>
      </c>
      <c r="C2785" s="114" t="s">
        <v>22</v>
      </c>
      <c r="D2785" s="114" t="s">
        <v>2431</v>
      </c>
      <c r="E2785" s="114" t="s">
        <v>2432</v>
      </c>
      <c r="F2785" s="115">
        <v>45193</v>
      </c>
      <c r="G2785" s="114" t="s">
        <v>2060</v>
      </c>
      <c r="H2785" s="116">
        <v>8001033</v>
      </c>
      <c r="I2785" s="116">
        <v>7200932</v>
      </c>
      <c r="J2785" s="116">
        <v>7081139.0300000003</v>
      </c>
      <c r="K2785" s="116">
        <v>119792.97</v>
      </c>
      <c r="L2785" s="116">
        <v>0</v>
      </c>
      <c r="M2785" s="116">
        <v>0</v>
      </c>
      <c r="N2785" s="116">
        <v>0</v>
      </c>
      <c r="O2785" s="116">
        <v>119792.97</v>
      </c>
      <c r="P2785" s="116">
        <v>0</v>
      </c>
      <c r="Q2785" s="27" t="str">
        <f t="shared" si="541"/>
        <v>Registered</v>
      </c>
      <c r="R2785" s="94">
        <f t="shared" si="542"/>
        <v>0.90000028746288141</v>
      </c>
      <c r="S2785" s="95"/>
      <c r="T2785" s="117">
        <f t="shared" si="543"/>
        <v>119792.97</v>
      </c>
      <c r="U2785" s="117">
        <f t="shared" si="544"/>
        <v>0</v>
      </c>
    </row>
    <row r="2786" spans="1:21" x14ac:dyDescent="0.3">
      <c r="A2786" s="114">
        <v>1082</v>
      </c>
      <c r="B2786" s="114" t="s">
        <v>130</v>
      </c>
      <c r="C2786" s="114" t="s">
        <v>22</v>
      </c>
      <c r="D2786" s="114" t="s">
        <v>3947</v>
      </c>
      <c r="E2786" s="114" t="s">
        <v>3948</v>
      </c>
      <c r="F2786" s="115">
        <v>44918</v>
      </c>
      <c r="G2786" s="114" t="s">
        <v>2862</v>
      </c>
      <c r="H2786" s="116">
        <v>7864965</v>
      </c>
      <c r="I2786" s="116">
        <v>7078469</v>
      </c>
      <c r="J2786" s="116">
        <v>7045699</v>
      </c>
      <c r="K2786" s="116">
        <v>32770</v>
      </c>
      <c r="L2786" s="116">
        <v>0</v>
      </c>
      <c r="M2786" s="116">
        <v>0</v>
      </c>
      <c r="N2786" s="116">
        <v>0</v>
      </c>
      <c r="O2786" s="116">
        <v>32770</v>
      </c>
      <c r="P2786" s="116">
        <v>0</v>
      </c>
      <c r="Q2786" s="27" t="str">
        <f t="shared" si="541"/>
        <v>Registered</v>
      </c>
      <c r="R2786" s="94">
        <f t="shared" si="542"/>
        <v>0.90000006357307372</v>
      </c>
      <c r="S2786" s="95"/>
      <c r="T2786" s="117">
        <f t="shared" si="543"/>
        <v>32770</v>
      </c>
      <c r="U2786" s="117">
        <f t="shared" si="544"/>
        <v>0</v>
      </c>
    </row>
    <row r="2787" spans="1:21" x14ac:dyDescent="0.3">
      <c r="A2787" s="114">
        <v>1085</v>
      </c>
      <c r="B2787" s="114" t="s">
        <v>130</v>
      </c>
      <c r="C2787" s="114" t="s">
        <v>22</v>
      </c>
      <c r="D2787" s="114" t="s">
        <v>3111</v>
      </c>
      <c r="E2787" s="114" t="s">
        <v>3112</v>
      </c>
      <c r="F2787" s="115">
        <v>44918</v>
      </c>
      <c r="G2787" s="114" t="s">
        <v>2325</v>
      </c>
      <c r="H2787" s="116">
        <v>11390184</v>
      </c>
      <c r="I2787" s="116">
        <v>9681657</v>
      </c>
      <c r="J2787" s="116">
        <v>9662148</v>
      </c>
      <c r="K2787" s="116">
        <v>19509</v>
      </c>
      <c r="L2787" s="116">
        <v>0</v>
      </c>
      <c r="M2787" s="116">
        <v>0</v>
      </c>
      <c r="N2787" s="116">
        <v>0</v>
      </c>
      <c r="O2787" s="116">
        <v>19509</v>
      </c>
      <c r="P2787" s="116">
        <v>0</v>
      </c>
      <c r="Q2787" s="27" t="str">
        <f t="shared" si="541"/>
        <v>Registered</v>
      </c>
      <c r="R2787" s="94">
        <f t="shared" si="542"/>
        <v>0.85000005267693657</v>
      </c>
      <c r="S2787" s="95"/>
      <c r="T2787" s="117">
        <f t="shared" si="543"/>
        <v>19509</v>
      </c>
      <c r="U2787" s="117">
        <f t="shared" si="544"/>
        <v>0</v>
      </c>
    </row>
    <row r="2788" spans="1:21" x14ac:dyDescent="0.3">
      <c r="A2788" s="114">
        <v>1155</v>
      </c>
      <c r="B2788" s="114" t="s">
        <v>130</v>
      </c>
      <c r="C2788" s="114" t="s">
        <v>22</v>
      </c>
      <c r="D2788" s="114" t="s">
        <v>2909</v>
      </c>
      <c r="E2788" s="114" t="s">
        <v>2910</v>
      </c>
      <c r="F2788" s="115">
        <v>44951</v>
      </c>
      <c r="G2788" s="114" t="s">
        <v>2911</v>
      </c>
      <c r="H2788" s="116">
        <v>11570172</v>
      </c>
      <c r="I2788" s="116">
        <v>10316740</v>
      </c>
      <c r="J2788" s="116">
        <v>10316739.199999999</v>
      </c>
      <c r="K2788" s="116">
        <v>0.8</v>
      </c>
      <c r="L2788" s="116">
        <v>0</v>
      </c>
      <c r="M2788" s="116">
        <v>0</v>
      </c>
      <c r="N2788" s="116">
        <v>0</v>
      </c>
      <c r="O2788" s="116">
        <v>0.8</v>
      </c>
      <c r="P2788" s="116">
        <v>0</v>
      </c>
      <c r="Q2788" s="27" t="str">
        <f t="shared" si="541"/>
        <v>Registered</v>
      </c>
      <c r="R2788" s="94">
        <f t="shared" si="542"/>
        <v>0.89166695188282419</v>
      </c>
      <c r="S2788" s="95"/>
      <c r="T2788" s="117">
        <f t="shared" si="543"/>
        <v>0.8</v>
      </c>
      <c r="U2788" s="117">
        <f t="shared" si="544"/>
        <v>0</v>
      </c>
    </row>
    <row r="2789" spans="1:21" x14ac:dyDescent="0.3">
      <c r="A2789" s="114">
        <v>6630</v>
      </c>
      <c r="B2789" s="114" t="s">
        <v>130</v>
      </c>
      <c r="C2789" s="114" t="s">
        <v>22</v>
      </c>
      <c r="D2789" s="114" t="s">
        <v>7220</v>
      </c>
      <c r="E2789" s="114" t="s">
        <v>7221</v>
      </c>
      <c r="F2789" s="115">
        <v>44957</v>
      </c>
      <c r="G2789" s="114" t="s">
        <v>4910</v>
      </c>
      <c r="H2789" s="116">
        <v>11570172</v>
      </c>
      <c r="I2789" s="116">
        <v>9834651</v>
      </c>
      <c r="J2789" s="116">
        <v>9834651</v>
      </c>
      <c r="K2789" s="116">
        <v>0</v>
      </c>
      <c r="L2789" s="116">
        <v>0</v>
      </c>
      <c r="M2789" s="116">
        <v>0</v>
      </c>
      <c r="N2789" s="116">
        <v>0</v>
      </c>
      <c r="O2789" s="116">
        <v>0</v>
      </c>
      <c r="P2789" s="116">
        <v>0</v>
      </c>
      <c r="Q2789" s="27" t="str">
        <f t="shared" si="541"/>
        <v>Registered</v>
      </c>
      <c r="R2789" s="94">
        <f t="shared" si="542"/>
        <v>0.85000041485986555</v>
      </c>
      <c r="S2789" s="95"/>
      <c r="T2789" s="117">
        <f t="shared" si="543"/>
        <v>0</v>
      </c>
      <c r="U2789" s="117">
        <f t="shared" si="544"/>
        <v>0</v>
      </c>
    </row>
    <row r="2790" spans="1:21" x14ac:dyDescent="0.3">
      <c r="A2790" s="114">
        <v>6631</v>
      </c>
      <c r="B2790" s="114" t="s">
        <v>130</v>
      </c>
      <c r="C2790" s="114" t="s">
        <v>22</v>
      </c>
      <c r="D2790" s="114" t="s">
        <v>7222</v>
      </c>
      <c r="E2790" s="114" t="s">
        <v>7223</v>
      </c>
      <c r="F2790" s="115">
        <v>44951</v>
      </c>
      <c r="G2790" s="114" t="s">
        <v>2911</v>
      </c>
      <c r="H2790" s="116">
        <v>11570172</v>
      </c>
      <c r="I2790" s="116">
        <v>10413156</v>
      </c>
      <c r="J2790" s="116">
        <v>10413156</v>
      </c>
      <c r="K2790" s="116">
        <v>0</v>
      </c>
      <c r="L2790" s="116">
        <v>0</v>
      </c>
      <c r="M2790" s="116">
        <v>0</v>
      </c>
      <c r="N2790" s="116">
        <v>0</v>
      </c>
      <c r="O2790" s="116">
        <v>0</v>
      </c>
      <c r="P2790" s="116">
        <v>0</v>
      </c>
      <c r="Q2790" s="27" t="str">
        <f t="shared" si="541"/>
        <v>Registered</v>
      </c>
      <c r="R2790" s="94">
        <f t="shared" si="542"/>
        <v>0.90000010371496642</v>
      </c>
      <c r="S2790" s="95"/>
      <c r="T2790" s="117">
        <f t="shared" si="543"/>
        <v>0</v>
      </c>
      <c r="U2790" s="117">
        <f t="shared" si="544"/>
        <v>0</v>
      </c>
    </row>
    <row r="2791" spans="1:21" x14ac:dyDescent="0.3">
      <c r="A2791" s="114">
        <v>6632</v>
      </c>
      <c r="B2791" s="114" t="s">
        <v>130</v>
      </c>
      <c r="C2791" s="114" t="s">
        <v>22</v>
      </c>
      <c r="D2791" s="114" t="s">
        <v>7224</v>
      </c>
      <c r="E2791" s="114" t="s">
        <v>7225</v>
      </c>
      <c r="F2791" s="115">
        <v>45225</v>
      </c>
      <c r="G2791" s="114" t="s">
        <v>2987</v>
      </c>
      <c r="H2791" s="116">
        <v>8176983</v>
      </c>
      <c r="I2791" s="116">
        <v>7359281</v>
      </c>
      <c r="J2791" s="116">
        <v>7359281</v>
      </c>
      <c r="K2791" s="116">
        <v>0</v>
      </c>
      <c r="L2791" s="116">
        <v>0</v>
      </c>
      <c r="M2791" s="116">
        <v>0</v>
      </c>
      <c r="N2791" s="116">
        <v>0</v>
      </c>
      <c r="O2791" s="116">
        <v>0</v>
      </c>
      <c r="P2791" s="116">
        <v>0</v>
      </c>
      <c r="Q2791" s="27" t="str">
        <f t="shared" si="541"/>
        <v>Registered</v>
      </c>
      <c r="R2791" s="94">
        <f t="shared" si="542"/>
        <v>0.89999954751037148</v>
      </c>
      <c r="S2791" s="95"/>
      <c r="T2791" s="117">
        <f t="shared" si="543"/>
        <v>0</v>
      </c>
      <c r="U2791" s="117">
        <f t="shared" si="544"/>
        <v>0</v>
      </c>
    </row>
    <row r="2792" spans="1:21" x14ac:dyDescent="0.3">
      <c r="A2792" s="114">
        <v>6633</v>
      </c>
      <c r="B2792" s="114" t="s">
        <v>130</v>
      </c>
      <c r="C2792" s="114" t="s">
        <v>22</v>
      </c>
      <c r="D2792" s="114" t="s">
        <v>7229</v>
      </c>
      <c r="E2792" s="114" t="s">
        <v>7230</v>
      </c>
      <c r="F2792" s="115">
        <v>45393</v>
      </c>
      <c r="G2792" s="114" t="s">
        <v>5381</v>
      </c>
      <c r="H2792" s="116">
        <v>12016746</v>
      </c>
      <c r="I2792" s="116">
        <v>10214231</v>
      </c>
      <c r="J2792" s="116">
        <v>10214231</v>
      </c>
      <c r="K2792" s="116">
        <v>0</v>
      </c>
      <c r="L2792" s="116">
        <v>0</v>
      </c>
      <c r="M2792" s="116">
        <v>0</v>
      </c>
      <c r="N2792" s="116">
        <v>0</v>
      </c>
      <c r="O2792" s="116">
        <v>0</v>
      </c>
      <c r="P2792" s="116">
        <v>0</v>
      </c>
      <c r="Q2792" s="27" t="str">
        <f t="shared" si="541"/>
        <v>Registered</v>
      </c>
      <c r="R2792" s="94">
        <f t="shared" si="542"/>
        <v>0.8499997420266685</v>
      </c>
      <c r="S2792" s="95"/>
      <c r="T2792" s="117">
        <f t="shared" si="543"/>
        <v>0</v>
      </c>
      <c r="U2792" s="117">
        <f t="shared" si="544"/>
        <v>0</v>
      </c>
    </row>
    <row r="2793" spans="1:21" x14ac:dyDescent="0.3">
      <c r="A2793" s="114">
        <v>6634</v>
      </c>
      <c r="B2793" s="114" t="s">
        <v>130</v>
      </c>
      <c r="C2793" s="114" t="s">
        <v>22</v>
      </c>
      <c r="D2793" s="114" t="s">
        <v>4251</v>
      </c>
      <c r="E2793" s="114" t="s">
        <v>4252</v>
      </c>
      <c r="F2793" s="115">
        <v>45730</v>
      </c>
      <c r="G2793" s="114" t="s">
        <v>1897</v>
      </c>
      <c r="H2793" s="116">
        <v>8363490</v>
      </c>
      <c r="I2793" s="116">
        <v>7108972</v>
      </c>
      <c r="J2793" s="116">
        <v>7108972</v>
      </c>
      <c r="K2793" s="116">
        <v>0</v>
      </c>
      <c r="L2793" s="116">
        <v>0</v>
      </c>
      <c r="M2793" s="116">
        <v>0</v>
      </c>
      <c r="N2793" s="116">
        <v>0</v>
      </c>
      <c r="O2793" s="116">
        <v>0</v>
      </c>
      <c r="P2793" s="116">
        <v>0</v>
      </c>
      <c r="Q2793" s="27" t="str">
        <f t="shared" si="541"/>
        <v>Registered</v>
      </c>
      <c r="R2793" s="94">
        <f t="shared" si="542"/>
        <v>0.85000065762020405</v>
      </c>
      <c r="S2793" s="95"/>
      <c r="T2793" s="117">
        <f t="shared" si="543"/>
        <v>0</v>
      </c>
      <c r="U2793" s="117">
        <f t="shared" si="544"/>
        <v>0</v>
      </c>
    </row>
    <row r="2794" spans="1:21" x14ac:dyDescent="0.3">
      <c r="A2794" s="114">
        <v>6635</v>
      </c>
      <c r="B2794" s="114" t="s">
        <v>130</v>
      </c>
      <c r="C2794" s="114" t="s">
        <v>22</v>
      </c>
      <c r="D2794" s="114" t="s">
        <v>7231</v>
      </c>
      <c r="E2794" s="114" t="s">
        <v>7232</v>
      </c>
      <c r="F2794" s="115">
        <v>45580</v>
      </c>
      <c r="G2794" s="114" t="s">
        <v>1380</v>
      </c>
      <c r="H2794" s="116">
        <v>7624500</v>
      </c>
      <c r="I2794" s="116">
        <v>6862050</v>
      </c>
      <c r="J2794" s="116">
        <v>6862050</v>
      </c>
      <c r="K2794" s="116">
        <v>0</v>
      </c>
      <c r="L2794" s="116">
        <v>0</v>
      </c>
      <c r="M2794" s="116">
        <v>0</v>
      </c>
      <c r="N2794" s="116">
        <v>0</v>
      </c>
      <c r="O2794" s="116">
        <v>0</v>
      </c>
      <c r="P2794" s="116">
        <v>0</v>
      </c>
      <c r="Q2794" s="27" t="str">
        <f t="shared" si="541"/>
        <v>Registered</v>
      </c>
      <c r="R2794" s="94">
        <f t="shared" si="542"/>
        <v>0.9</v>
      </c>
      <c r="S2794" s="95"/>
      <c r="T2794" s="117">
        <f t="shared" si="543"/>
        <v>0</v>
      </c>
      <c r="U2794" s="117">
        <f t="shared" si="544"/>
        <v>0</v>
      </c>
    </row>
    <row r="2795" spans="1:21" x14ac:dyDescent="0.3">
      <c r="A2795" s="114">
        <v>6636</v>
      </c>
      <c r="B2795" s="114" t="s">
        <v>130</v>
      </c>
      <c r="C2795" s="114" t="s">
        <v>22</v>
      </c>
      <c r="D2795" s="114" t="s">
        <v>2863</v>
      </c>
      <c r="E2795" s="114" t="s">
        <v>2864</v>
      </c>
      <c r="F2795" s="115">
        <v>45137</v>
      </c>
      <c r="G2795" s="114" t="s">
        <v>2501</v>
      </c>
      <c r="H2795" s="116">
        <v>11801100</v>
      </c>
      <c r="I2795" s="116">
        <v>10620990</v>
      </c>
      <c r="J2795" s="116">
        <v>10620990</v>
      </c>
      <c r="K2795" s="116">
        <v>0</v>
      </c>
      <c r="L2795" s="116">
        <v>0</v>
      </c>
      <c r="M2795" s="116">
        <v>0</v>
      </c>
      <c r="N2795" s="116">
        <v>0</v>
      </c>
      <c r="O2795" s="116">
        <v>0</v>
      </c>
      <c r="P2795" s="116">
        <v>0</v>
      </c>
      <c r="Q2795" s="27" t="str">
        <f t="shared" si="541"/>
        <v>Registered</v>
      </c>
      <c r="R2795" s="94">
        <f t="shared" si="542"/>
        <v>0.9</v>
      </c>
      <c r="S2795" s="95"/>
      <c r="T2795" s="117">
        <f t="shared" si="543"/>
        <v>0</v>
      </c>
      <c r="U2795" s="117">
        <f t="shared" si="544"/>
        <v>0</v>
      </c>
    </row>
    <row r="2796" spans="1:21" x14ac:dyDescent="0.3">
      <c r="A2796" s="114">
        <v>6637</v>
      </c>
      <c r="B2796" s="114" t="s">
        <v>130</v>
      </c>
      <c r="C2796" s="114" t="s">
        <v>22</v>
      </c>
      <c r="D2796" s="114" t="s">
        <v>7235</v>
      </c>
      <c r="E2796" s="114" t="s">
        <v>7236</v>
      </c>
      <c r="F2796" s="115">
        <v>45169</v>
      </c>
      <c r="G2796" s="114" t="s">
        <v>1620</v>
      </c>
      <c r="H2796" s="116">
        <v>7917750</v>
      </c>
      <c r="I2796" s="116">
        <v>7125981</v>
      </c>
      <c r="J2796" s="116">
        <v>7125981</v>
      </c>
      <c r="K2796" s="116">
        <v>0</v>
      </c>
      <c r="L2796" s="116">
        <v>0</v>
      </c>
      <c r="M2796" s="116">
        <v>0</v>
      </c>
      <c r="N2796" s="116">
        <v>0</v>
      </c>
      <c r="O2796" s="116">
        <v>0</v>
      </c>
      <c r="P2796" s="116">
        <v>0</v>
      </c>
      <c r="Q2796" s="27" t="str">
        <f t="shared" si="541"/>
        <v>Registered</v>
      </c>
      <c r="R2796" s="94">
        <f t="shared" si="542"/>
        <v>0.90000075779103916</v>
      </c>
      <c r="S2796" s="95"/>
      <c r="T2796" s="117">
        <f t="shared" si="543"/>
        <v>0</v>
      </c>
      <c r="U2796" s="117">
        <f t="shared" si="544"/>
        <v>0</v>
      </c>
    </row>
    <row r="2797" spans="1:21" x14ac:dyDescent="0.3">
      <c r="A2797" s="114">
        <v>6638</v>
      </c>
      <c r="B2797" s="114" t="s">
        <v>130</v>
      </c>
      <c r="C2797" s="114" t="s">
        <v>22</v>
      </c>
      <c r="D2797" s="114" t="s">
        <v>7237</v>
      </c>
      <c r="E2797" s="114" t="s">
        <v>7238</v>
      </c>
      <c r="F2797" s="115">
        <v>44918</v>
      </c>
      <c r="G2797" s="114" t="s">
        <v>4109</v>
      </c>
      <c r="H2797" s="116">
        <v>11337546</v>
      </c>
      <c r="I2797" s="116">
        <v>10203788</v>
      </c>
      <c r="J2797" s="116">
        <v>10203788</v>
      </c>
      <c r="K2797" s="116">
        <v>0</v>
      </c>
      <c r="L2797" s="116">
        <v>0</v>
      </c>
      <c r="M2797" s="116">
        <v>0</v>
      </c>
      <c r="N2797" s="116">
        <v>0</v>
      </c>
      <c r="O2797" s="116">
        <v>0</v>
      </c>
      <c r="P2797" s="116">
        <v>0</v>
      </c>
      <c r="Q2797" s="27" t="str">
        <f t="shared" si="541"/>
        <v>Registered</v>
      </c>
      <c r="R2797" s="94">
        <f t="shared" si="542"/>
        <v>0.89999970011147035</v>
      </c>
      <c r="S2797" s="95"/>
      <c r="T2797" s="117">
        <f t="shared" si="543"/>
        <v>0</v>
      </c>
      <c r="U2797" s="117">
        <f t="shared" si="544"/>
        <v>0</v>
      </c>
    </row>
    <row r="2798" spans="1:21" x14ac:dyDescent="0.3">
      <c r="A2798" s="114">
        <v>6639</v>
      </c>
      <c r="B2798" s="114" t="s">
        <v>130</v>
      </c>
      <c r="C2798" s="114" t="s">
        <v>22</v>
      </c>
      <c r="D2798" s="114" t="s">
        <v>7239</v>
      </c>
      <c r="E2798" s="114" t="s">
        <v>7240</v>
      </c>
      <c r="F2798" s="115">
        <v>45062</v>
      </c>
      <c r="G2798" s="114" t="s">
        <v>4263</v>
      </c>
      <c r="H2798" s="116">
        <v>7909539</v>
      </c>
      <c r="I2798" s="116">
        <v>7118586</v>
      </c>
      <c r="J2798" s="116">
        <v>7118586</v>
      </c>
      <c r="K2798" s="116">
        <v>0</v>
      </c>
      <c r="L2798" s="116">
        <v>0</v>
      </c>
      <c r="M2798" s="116">
        <v>0</v>
      </c>
      <c r="N2798" s="116">
        <v>0</v>
      </c>
      <c r="O2798" s="116">
        <v>0</v>
      </c>
      <c r="P2798" s="116">
        <v>0</v>
      </c>
      <c r="Q2798" s="27" t="str">
        <f t="shared" si="541"/>
        <v>Registered</v>
      </c>
      <c r="R2798" s="94">
        <f t="shared" si="542"/>
        <v>0.9000001137866569</v>
      </c>
      <c r="S2798" s="95"/>
      <c r="T2798" s="117">
        <f t="shared" si="543"/>
        <v>0</v>
      </c>
      <c r="U2798" s="117">
        <f t="shared" si="544"/>
        <v>0</v>
      </c>
    </row>
    <row r="2799" spans="1:21" x14ac:dyDescent="0.3">
      <c r="A2799" s="114">
        <v>6640</v>
      </c>
      <c r="B2799" s="114" t="s">
        <v>130</v>
      </c>
      <c r="C2799" s="114" t="s">
        <v>22</v>
      </c>
      <c r="D2799" s="114" t="s">
        <v>3169</v>
      </c>
      <c r="E2799" s="114" t="s">
        <v>3170</v>
      </c>
      <c r="F2799" s="115">
        <v>44918</v>
      </c>
      <c r="G2799" s="114" t="s">
        <v>2751</v>
      </c>
      <c r="H2799" s="116">
        <v>11123598</v>
      </c>
      <c r="I2799" s="116">
        <v>9455060</v>
      </c>
      <c r="J2799" s="116">
        <v>9455060</v>
      </c>
      <c r="K2799" s="116">
        <v>0</v>
      </c>
      <c r="L2799" s="116">
        <v>0</v>
      </c>
      <c r="M2799" s="116">
        <v>0</v>
      </c>
      <c r="N2799" s="116">
        <v>0</v>
      </c>
      <c r="O2799" s="116">
        <v>0</v>
      </c>
      <c r="P2799" s="116">
        <v>0</v>
      </c>
      <c r="Q2799" s="27" t="str">
        <f t="shared" si="541"/>
        <v>Registered</v>
      </c>
      <c r="R2799" s="94">
        <f t="shared" si="542"/>
        <v>0.85000015282824859</v>
      </c>
      <c r="S2799" s="95"/>
      <c r="T2799" s="117">
        <f t="shared" si="543"/>
        <v>0</v>
      </c>
      <c r="U2799" s="117">
        <f t="shared" si="544"/>
        <v>0</v>
      </c>
    </row>
    <row r="2800" spans="1:21" x14ac:dyDescent="0.3">
      <c r="A2800" s="114">
        <v>6641</v>
      </c>
      <c r="B2800" s="114" t="s">
        <v>130</v>
      </c>
      <c r="C2800" s="114" t="s">
        <v>22</v>
      </c>
      <c r="D2800" s="114" t="s">
        <v>7241</v>
      </c>
      <c r="E2800" s="114" t="s">
        <v>7242</v>
      </c>
      <c r="F2800" s="115">
        <v>45157</v>
      </c>
      <c r="G2800" s="114" t="s">
        <v>5481</v>
      </c>
      <c r="H2800" s="116">
        <v>7917750</v>
      </c>
      <c r="I2800" s="116">
        <v>7125981</v>
      </c>
      <c r="J2800" s="116">
        <v>7125981</v>
      </c>
      <c r="K2800" s="116">
        <v>0</v>
      </c>
      <c r="L2800" s="116">
        <v>0</v>
      </c>
      <c r="M2800" s="116">
        <v>0</v>
      </c>
      <c r="N2800" s="116">
        <v>0</v>
      </c>
      <c r="O2800" s="116">
        <v>0</v>
      </c>
      <c r="P2800" s="116">
        <v>0</v>
      </c>
      <c r="Q2800" s="27" t="str">
        <f t="shared" si="541"/>
        <v>Registered</v>
      </c>
      <c r="R2800" s="94">
        <f t="shared" si="542"/>
        <v>0.90000075779103916</v>
      </c>
      <c r="S2800" s="95"/>
      <c r="T2800" s="117">
        <f t="shared" si="543"/>
        <v>0</v>
      </c>
      <c r="U2800" s="117">
        <f t="shared" si="544"/>
        <v>0</v>
      </c>
    </row>
    <row r="2801" spans="1:21" x14ac:dyDescent="0.3">
      <c r="A2801" s="114">
        <v>6642</v>
      </c>
      <c r="B2801" s="114" t="s">
        <v>130</v>
      </c>
      <c r="C2801" s="114" t="s">
        <v>22</v>
      </c>
      <c r="D2801" s="114" t="s">
        <v>7243</v>
      </c>
      <c r="E2801" s="114" t="s">
        <v>7244</v>
      </c>
      <c r="F2801" s="115">
        <v>45161</v>
      </c>
      <c r="G2801" s="114" t="s">
        <v>4873</v>
      </c>
      <c r="H2801" s="116">
        <v>11882604</v>
      </c>
      <c r="I2801" s="116">
        <v>10100211</v>
      </c>
      <c r="J2801" s="116">
        <v>10100211</v>
      </c>
      <c r="K2801" s="116">
        <v>0</v>
      </c>
      <c r="L2801" s="116">
        <v>0</v>
      </c>
      <c r="M2801" s="116">
        <v>0</v>
      </c>
      <c r="N2801" s="116">
        <v>0</v>
      </c>
      <c r="O2801" s="116">
        <v>0</v>
      </c>
      <c r="P2801" s="116">
        <v>0</v>
      </c>
      <c r="Q2801" s="27" t="str">
        <f t="shared" si="541"/>
        <v>Registered</v>
      </c>
      <c r="R2801" s="94">
        <f t="shared" si="542"/>
        <v>0.84999979802406944</v>
      </c>
      <c r="S2801" s="95"/>
      <c r="T2801" s="117">
        <f t="shared" si="543"/>
        <v>0</v>
      </c>
      <c r="U2801" s="117">
        <f t="shared" si="544"/>
        <v>0</v>
      </c>
    </row>
    <row r="2802" spans="1:21" x14ac:dyDescent="0.3">
      <c r="A2802" s="114">
        <v>6643</v>
      </c>
      <c r="B2802" s="114" t="s">
        <v>130</v>
      </c>
      <c r="C2802" s="114" t="s">
        <v>22</v>
      </c>
      <c r="D2802" s="114" t="s">
        <v>7245</v>
      </c>
      <c r="E2802" s="114" t="s">
        <v>7246</v>
      </c>
      <c r="F2802" s="115">
        <v>44925</v>
      </c>
      <c r="G2802" s="114" t="s">
        <v>3144</v>
      </c>
      <c r="H2802" s="116">
        <v>11434332</v>
      </c>
      <c r="I2802" s="116">
        <v>10290901</v>
      </c>
      <c r="J2802" s="116">
        <v>10290901</v>
      </c>
      <c r="K2802" s="116">
        <v>0</v>
      </c>
      <c r="L2802" s="116">
        <v>0</v>
      </c>
      <c r="M2802" s="116">
        <v>0</v>
      </c>
      <c r="N2802" s="116">
        <v>0</v>
      </c>
      <c r="O2802" s="116">
        <v>0</v>
      </c>
      <c r="P2802" s="116">
        <v>0</v>
      </c>
      <c r="Q2802" s="27" t="str">
        <f t="shared" si="541"/>
        <v>Registered</v>
      </c>
      <c r="R2802" s="94">
        <f t="shared" si="542"/>
        <v>0.90000019240301921</v>
      </c>
      <c r="S2802" s="95"/>
      <c r="T2802" s="117">
        <f t="shared" si="543"/>
        <v>0</v>
      </c>
      <c r="U2802" s="117">
        <f t="shared" si="544"/>
        <v>0</v>
      </c>
    </row>
    <row r="2803" spans="1:21" x14ac:dyDescent="0.3">
      <c r="A2803" s="114">
        <v>6644</v>
      </c>
      <c r="B2803" s="114" t="s">
        <v>130</v>
      </c>
      <c r="C2803" s="114" t="s">
        <v>22</v>
      </c>
      <c r="D2803" s="114" t="s">
        <v>2759</v>
      </c>
      <c r="E2803" s="114" t="s">
        <v>2760</v>
      </c>
      <c r="F2803" s="115">
        <v>45003</v>
      </c>
      <c r="G2803" s="114" t="s">
        <v>2541</v>
      </c>
      <c r="H2803" s="116">
        <v>7731243</v>
      </c>
      <c r="I2803" s="116">
        <v>6958117</v>
      </c>
      <c r="J2803" s="116">
        <v>6958117</v>
      </c>
      <c r="K2803" s="116">
        <v>0</v>
      </c>
      <c r="L2803" s="116">
        <v>0</v>
      </c>
      <c r="M2803" s="116">
        <v>0</v>
      </c>
      <c r="N2803" s="116">
        <v>0</v>
      </c>
      <c r="O2803" s="116">
        <v>0</v>
      </c>
      <c r="P2803" s="116">
        <v>0</v>
      </c>
      <c r="Q2803" s="27" t="str">
        <f t="shared" si="541"/>
        <v>Registered</v>
      </c>
      <c r="R2803" s="94">
        <f t="shared" si="542"/>
        <v>0.89999978011297799</v>
      </c>
      <c r="S2803" s="95"/>
      <c r="T2803" s="117">
        <f t="shared" si="543"/>
        <v>0</v>
      </c>
      <c r="U2803" s="117">
        <f t="shared" si="544"/>
        <v>0</v>
      </c>
    </row>
    <row r="2804" spans="1:21" x14ac:dyDescent="0.3">
      <c r="A2804" s="114">
        <v>6645</v>
      </c>
      <c r="B2804" s="114" t="s">
        <v>130</v>
      </c>
      <c r="C2804" s="114" t="s">
        <v>22</v>
      </c>
      <c r="D2804" s="114" t="s">
        <v>7247</v>
      </c>
      <c r="E2804" s="114" t="s">
        <v>7248</v>
      </c>
      <c r="F2804" s="115">
        <v>45260</v>
      </c>
      <c r="G2804" s="114" t="s">
        <v>5478</v>
      </c>
      <c r="H2804" s="116">
        <v>8176983</v>
      </c>
      <c r="I2804" s="116">
        <v>7359288</v>
      </c>
      <c r="J2804" s="116">
        <v>7359288</v>
      </c>
      <c r="K2804" s="116">
        <v>0</v>
      </c>
      <c r="L2804" s="116">
        <v>0</v>
      </c>
      <c r="M2804" s="116">
        <v>0</v>
      </c>
      <c r="N2804" s="116">
        <v>0</v>
      </c>
      <c r="O2804" s="116">
        <v>0</v>
      </c>
      <c r="P2804" s="116">
        <v>0</v>
      </c>
      <c r="Q2804" s="27" t="str">
        <f t="shared" si="541"/>
        <v>Registered</v>
      </c>
      <c r="R2804" s="94">
        <f t="shared" si="542"/>
        <v>0.90000040357183086</v>
      </c>
      <c r="S2804" s="95"/>
      <c r="T2804" s="117">
        <f t="shared" si="543"/>
        <v>0</v>
      </c>
      <c r="U2804" s="117">
        <f t="shared" si="544"/>
        <v>0</v>
      </c>
    </row>
    <row r="2805" spans="1:21" x14ac:dyDescent="0.3">
      <c r="A2805" s="114">
        <v>6646</v>
      </c>
      <c r="B2805" s="114" t="s">
        <v>130</v>
      </c>
      <c r="C2805" s="114" t="s">
        <v>22</v>
      </c>
      <c r="D2805" s="114" t="s">
        <v>7249</v>
      </c>
      <c r="E2805" s="114" t="s">
        <v>7250</v>
      </c>
      <c r="F2805" s="115">
        <v>45100</v>
      </c>
      <c r="G2805" s="114" t="s">
        <v>5877</v>
      </c>
      <c r="H2805" s="116">
        <v>11843550</v>
      </c>
      <c r="I2805" s="116">
        <v>10067023</v>
      </c>
      <c r="J2805" s="116">
        <v>10067023</v>
      </c>
      <c r="K2805" s="116">
        <v>0</v>
      </c>
      <c r="L2805" s="116">
        <v>0</v>
      </c>
      <c r="M2805" s="116">
        <v>0</v>
      </c>
      <c r="N2805" s="116">
        <v>0</v>
      </c>
      <c r="O2805" s="116">
        <v>0</v>
      </c>
      <c r="P2805" s="116">
        <v>0</v>
      </c>
      <c r="Q2805" s="27" t="str">
        <f t="shared" si="541"/>
        <v>Registered</v>
      </c>
      <c r="R2805" s="94">
        <f t="shared" si="542"/>
        <v>0.85000046438778909</v>
      </c>
      <c r="S2805" s="95"/>
      <c r="T2805" s="117">
        <f t="shared" si="543"/>
        <v>0</v>
      </c>
      <c r="U2805" s="117">
        <f t="shared" si="544"/>
        <v>0</v>
      </c>
    </row>
    <row r="2806" spans="1:21" x14ac:dyDescent="0.3">
      <c r="A2806" s="114">
        <v>6647</v>
      </c>
      <c r="B2806" s="114" t="s">
        <v>130</v>
      </c>
      <c r="C2806" s="114" t="s">
        <v>22</v>
      </c>
      <c r="D2806" s="114" t="s">
        <v>3133</v>
      </c>
      <c r="E2806" s="114" t="s">
        <v>3134</v>
      </c>
      <c r="F2806" s="115">
        <v>44918</v>
      </c>
      <c r="G2806" s="114" t="s">
        <v>2966</v>
      </c>
      <c r="H2806" s="116">
        <v>11301888</v>
      </c>
      <c r="I2806" s="116">
        <v>10171700</v>
      </c>
      <c r="J2806" s="116">
        <v>10171700</v>
      </c>
      <c r="K2806" s="116">
        <v>0</v>
      </c>
      <c r="L2806" s="116">
        <v>0</v>
      </c>
      <c r="M2806" s="116">
        <v>0</v>
      </c>
      <c r="N2806" s="116">
        <v>0</v>
      </c>
      <c r="O2806" s="116">
        <v>0</v>
      </c>
      <c r="P2806" s="116">
        <v>0</v>
      </c>
      <c r="Q2806" s="27" t="str">
        <f t="shared" si="541"/>
        <v>Registered</v>
      </c>
      <c r="R2806" s="94">
        <f t="shared" si="542"/>
        <v>0.90000007078463351</v>
      </c>
      <c r="S2806" s="95"/>
      <c r="T2806" s="117">
        <f t="shared" si="543"/>
        <v>0</v>
      </c>
      <c r="U2806" s="117">
        <f t="shared" si="544"/>
        <v>0</v>
      </c>
    </row>
    <row r="2807" spans="1:21" x14ac:dyDescent="0.3">
      <c r="A2807" s="114">
        <v>6648</v>
      </c>
      <c r="B2807" s="114" t="s">
        <v>130</v>
      </c>
      <c r="C2807" s="114" t="s">
        <v>22</v>
      </c>
      <c r="D2807" s="114" t="s">
        <v>3804</v>
      </c>
      <c r="E2807" s="114" t="s">
        <v>3805</v>
      </c>
      <c r="F2807" s="115">
        <v>45000</v>
      </c>
      <c r="G2807" s="114" t="s">
        <v>3806</v>
      </c>
      <c r="H2807" s="116">
        <v>7731243</v>
      </c>
      <c r="I2807" s="116">
        <v>6958119</v>
      </c>
      <c r="J2807" s="116">
        <v>6958119</v>
      </c>
      <c r="K2807" s="116">
        <v>0</v>
      </c>
      <c r="L2807" s="116">
        <v>0</v>
      </c>
      <c r="M2807" s="116">
        <v>0</v>
      </c>
      <c r="N2807" s="116">
        <v>0</v>
      </c>
      <c r="O2807" s="116">
        <v>0</v>
      </c>
      <c r="P2807" s="116">
        <v>0</v>
      </c>
      <c r="Q2807" s="27" t="str">
        <f t="shared" si="541"/>
        <v>Registered</v>
      </c>
      <c r="R2807" s="94">
        <f t="shared" si="542"/>
        <v>0.90000003880359214</v>
      </c>
      <c r="S2807" s="95"/>
      <c r="T2807" s="117">
        <f t="shared" si="543"/>
        <v>0</v>
      </c>
      <c r="U2807" s="117">
        <f t="shared" si="544"/>
        <v>0</v>
      </c>
    </row>
    <row r="2808" spans="1:21" x14ac:dyDescent="0.3">
      <c r="A2808" s="114">
        <v>6649</v>
      </c>
      <c r="B2808" s="114" t="s">
        <v>130</v>
      </c>
      <c r="C2808" s="114" t="s">
        <v>22</v>
      </c>
      <c r="D2808" s="114" t="s">
        <v>7251</v>
      </c>
      <c r="E2808" s="114" t="s">
        <v>7252</v>
      </c>
      <c r="F2808" s="115">
        <v>45107</v>
      </c>
      <c r="G2808" s="114" t="s">
        <v>3753</v>
      </c>
      <c r="H2808" s="116">
        <v>7917750</v>
      </c>
      <c r="I2808" s="116">
        <v>7125974</v>
      </c>
      <c r="J2808" s="116">
        <v>7125974</v>
      </c>
      <c r="K2808" s="116">
        <v>0</v>
      </c>
      <c r="L2808" s="116">
        <v>0</v>
      </c>
      <c r="M2808" s="116">
        <v>0</v>
      </c>
      <c r="N2808" s="116">
        <v>0</v>
      </c>
      <c r="O2808" s="116">
        <v>0</v>
      </c>
      <c r="P2808" s="116">
        <v>0</v>
      </c>
      <c r="Q2808" s="27" t="str">
        <f t="shared" si="541"/>
        <v>Registered</v>
      </c>
      <c r="R2808" s="94">
        <f t="shared" si="542"/>
        <v>0.89999987370149348</v>
      </c>
      <c r="S2808" s="95"/>
      <c r="T2808" s="117">
        <f t="shared" si="543"/>
        <v>0</v>
      </c>
      <c r="U2808" s="117">
        <f t="shared" si="544"/>
        <v>0</v>
      </c>
    </row>
    <row r="2809" spans="1:21" x14ac:dyDescent="0.3">
      <c r="A2809" s="114">
        <v>6650</v>
      </c>
      <c r="B2809" s="114" t="s">
        <v>130</v>
      </c>
      <c r="C2809" s="114" t="s">
        <v>22</v>
      </c>
      <c r="D2809" s="114" t="s">
        <v>3075</v>
      </c>
      <c r="E2809" s="114" t="s">
        <v>3076</v>
      </c>
      <c r="F2809" s="115">
        <v>44946</v>
      </c>
      <c r="G2809" s="114" t="s">
        <v>3077</v>
      </c>
      <c r="H2809" s="116">
        <v>11546400</v>
      </c>
      <c r="I2809" s="116">
        <v>10391760</v>
      </c>
      <c r="J2809" s="116">
        <v>10391760</v>
      </c>
      <c r="K2809" s="116">
        <v>0</v>
      </c>
      <c r="L2809" s="116">
        <v>0</v>
      </c>
      <c r="M2809" s="116">
        <v>0</v>
      </c>
      <c r="N2809" s="116">
        <v>0</v>
      </c>
      <c r="O2809" s="116">
        <v>0</v>
      </c>
      <c r="P2809" s="116">
        <v>0</v>
      </c>
      <c r="Q2809" s="27" t="str">
        <f t="shared" si="541"/>
        <v>Registered</v>
      </c>
      <c r="R2809" s="94">
        <f t="shared" si="542"/>
        <v>0.9</v>
      </c>
      <c r="S2809" s="95"/>
      <c r="T2809" s="117">
        <f t="shared" si="543"/>
        <v>0</v>
      </c>
      <c r="U2809" s="117">
        <f t="shared" si="544"/>
        <v>0</v>
      </c>
    </row>
    <row r="2810" spans="1:21" x14ac:dyDescent="0.3">
      <c r="A2810" s="114">
        <v>6651</v>
      </c>
      <c r="B2810" s="114" t="s">
        <v>130</v>
      </c>
      <c r="C2810" s="114" t="s">
        <v>22</v>
      </c>
      <c r="D2810" s="114" t="s">
        <v>2761</v>
      </c>
      <c r="E2810" s="114" t="s">
        <v>2762</v>
      </c>
      <c r="F2810" s="115">
        <v>45007</v>
      </c>
      <c r="G2810" s="114" t="s">
        <v>2533</v>
      </c>
      <c r="H2810" s="116">
        <v>7731243</v>
      </c>
      <c r="I2810" s="116">
        <v>6958117</v>
      </c>
      <c r="J2810" s="116">
        <v>6958117</v>
      </c>
      <c r="K2810" s="116">
        <v>0</v>
      </c>
      <c r="L2810" s="116">
        <v>0</v>
      </c>
      <c r="M2810" s="116">
        <v>0</v>
      </c>
      <c r="N2810" s="116">
        <v>0</v>
      </c>
      <c r="O2810" s="116">
        <v>0</v>
      </c>
      <c r="P2810" s="116">
        <v>0</v>
      </c>
      <c r="Q2810" s="27" t="str">
        <f t="shared" si="541"/>
        <v>Registered</v>
      </c>
      <c r="R2810" s="94">
        <f t="shared" si="542"/>
        <v>0.89999978011297799</v>
      </c>
      <c r="S2810" s="95"/>
      <c r="T2810" s="117">
        <f t="shared" si="543"/>
        <v>0</v>
      </c>
      <c r="U2810" s="117">
        <f t="shared" si="544"/>
        <v>0</v>
      </c>
    </row>
    <row r="2811" spans="1:21" x14ac:dyDescent="0.3">
      <c r="A2811" s="114">
        <v>6652</v>
      </c>
      <c r="B2811" s="114" t="s">
        <v>130</v>
      </c>
      <c r="C2811" s="114" t="s">
        <v>22</v>
      </c>
      <c r="D2811" s="114" t="s">
        <v>2712</v>
      </c>
      <c r="E2811" s="114" t="s">
        <v>2713</v>
      </c>
      <c r="F2811" s="115">
        <v>45130</v>
      </c>
      <c r="G2811" s="114" t="s">
        <v>2714</v>
      </c>
      <c r="H2811" s="116">
        <v>7954113</v>
      </c>
      <c r="I2811" s="116">
        <v>7158701</v>
      </c>
      <c r="J2811" s="116">
        <v>7158701</v>
      </c>
      <c r="K2811" s="116">
        <v>0</v>
      </c>
      <c r="L2811" s="116">
        <v>0</v>
      </c>
      <c r="M2811" s="116">
        <v>0</v>
      </c>
      <c r="N2811" s="116">
        <v>0</v>
      </c>
      <c r="O2811" s="116">
        <v>0</v>
      </c>
      <c r="P2811" s="116">
        <v>0</v>
      </c>
      <c r="Q2811" s="27" t="str">
        <f t="shared" si="541"/>
        <v>Registered</v>
      </c>
      <c r="R2811" s="94">
        <f t="shared" si="542"/>
        <v>0.89999991199521556</v>
      </c>
      <c r="S2811" s="95"/>
      <c r="T2811" s="117">
        <f t="shared" si="543"/>
        <v>0</v>
      </c>
      <c r="U2811" s="117">
        <f t="shared" si="544"/>
        <v>0</v>
      </c>
    </row>
    <row r="2812" spans="1:21" x14ac:dyDescent="0.3">
      <c r="A2812" s="114">
        <v>6653</v>
      </c>
      <c r="B2812" s="114" t="s">
        <v>130</v>
      </c>
      <c r="C2812" s="114" t="s">
        <v>22</v>
      </c>
      <c r="D2812" s="114" t="s">
        <v>2993</v>
      </c>
      <c r="E2812" s="114" t="s">
        <v>2994</v>
      </c>
      <c r="F2812" s="115">
        <v>44918</v>
      </c>
      <c r="G2812" s="114" t="s">
        <v>2995</v>
      </c>
      <c r="H2812" s="116">
        <v>11843550</v>
      </c>
      <c r="I2812" s="116">
        <v>10067023</v>
      </c>
      <c r="J2812" s="116">
        <v>10067023</v>
      </c>
      <c r="K2812" s="116">
        <v>0</v>
      </c>
      <c r="L2812" s="116">
        <v>0</v>
      </c>
      <c r="M2812" s="116">
        <v>0</v>
      </c>
      <c r="N2812" s="116">
        <v>0</v>
      </c>
      <c r="O2812" s="116">
        <v>0</v>
      </c>
      <c r="P2812" s="116">
        <v>0</v>
      </c>
      <c r="Q2812" s="27" t="str">
        <f t="shared" si="541"/>
        <v>Registered</v>
      </c>
      <c r="R2812" s="94">
        <f t="shared" si="542"/>
        <v>0.85000046438778909</v>
      </c>
      <c r="S2812" s="95"/>
      <c r="T2812" s="117">
        <f t="shared" si="543"/>
        <v>0</v>
      </c>
      <c r="U2812" s="117">
        <f t="shared" si="544"/>
        <v>0</v>
      </c>
    </row>
    <row r="2813" spans="1:21" x14ac:dyDescent="0.3">
      <c r="A2813" s="114">
        <v>6654</v>
      </c>
      <c r="B2813" s="114" t="s">
        <v>130</v>
      </c>
      <c r="C2813" s="114" t="s">
        <v>22</v>
      </c>
      <c r="D2813" s="114" t="s">
        <v>2699</v>
      </c>
      <c r="E2813" s="114" t="s">
        <v>2700</v>
      </c>
      <c r="F2813" s="115">
        <v>45199</v>
      </c>
      <c r="G2813" s="114" t="s">
        <v>2604</v>
      </c>
      <c r="H2813" s="116">
        <v>7998687</v>
      </c>
      <c r="I2813" s="116">
        <v>7198817</v>
      </c>
      <c r="J2813" s="116">
        <v>7198817</v>
      </c>
      <c r="K2813" s="116">
        <v>0</v>
      </c>
      <c r="L2813" s="116">
        <v>0</v>
      </c>
      <c r="M2813" s="116">
        <v>0</v>
      </c>
      <c r="N2813" s="116">
        <v>0</v>
      </c>
      <c r="O2813" s="116">
        <v>0</v>
      </c>
      <c r="P2813" s="116">
        <v>0</v>
      </c>
      <c r="Q2813" s="27" t="str">
        <f t="shared" si="541"/>
        <v>Registered</v>
      </c>
      <c r="R2813" s="94">
        <f t="shared" si="542"/>
        <v>0.89999983747332535</v>
      </c>
      <c r="S2813" s="95"/>
      <c r="T2813" s="117">
        <f t="shared" si="543"/>
        <v>0</v>
      </c>
      <c r="U2813" s="117">
        <f t="shared" si="544"/>
        <v>0</v>
      </c>
    </row>
    <row r="2814" spans="1:21" x14ac:dyDescent="0.3">
      <c r="A2814" s="114">
        <v>6655</v>
      </c>
      <c r="B2814" s="114" t="s">
        <v>130</v>
      </c>
      <c r="C2814" s="114" t="s">
        <v>22</v>
      </c>
      <c r="D2814" s="114" t="s">
        <v>2718</v>
      </c>
      <c r="E2814" s="114" t="s">
        <v>2719</v>
      </c>
      <c r="F2814" s="115">
        <v>45168</v>
      </c>
      <c r="G2814" s="114" t="s">
        <v>2720</v>
      </c>
      <c r="H2814" s="116">
        <v>7927600</v>
      </c>
      <c r="I2814" s="116">
        <v>7134840</v>
      </c>
      <c r="J2814" s="116">
        <v>7134840</v>
      </c>
      <c r="K2814" s="116">
        <v>0</v>
      </c>
      <c r="L2814" s="116">
        <v>0</v>
      </c>
      <c r="M2814" s="116">
        <v>0</v>
      </c>
      <c r="N2814" s="116">
        <v>0</v>
      </c>
      <c r="O2814" s="116">
        <v>0</v>
      </c>
      <c r="P2814" s="116">
        <v>0</v>
      </c>
      <c r="Q2814" s="27" t="str">
        <f t="shared" si="541"/>
        <v>Registered</v>
      </c>
      <c r="R2814" s="94">
        <f t="shared" si="542"/>
        <v>0.9</v>
      </c>
      <c r="S2814" s="95"/>
      <c r="T2814" s="117">
        <f t="shared" si="543"/>
        <v>0</v>
      </c>
      <c r="U2814" s="117">
        <f t="shared" si="544"/>
        <v>0</v>
      </c>
    </row>
    <row r="2815" spans="1:21" x14ac:dyDescent="0.3">
      <c r="A2815" s="114">
        <v>6656</v>
      </c>
      <c r="B2815" s="114" t="s">
        <v>130</v>
      </c>
      <c r="C2815" s="114" t="s">
        <v>22</v>
      </c>
      <c r="D2815" s="114" t="s">
        <v>7261</v>
      </c>
      <c r="E2815" s="114" t="s">
        <v>7262</v>
      </c>
      <c r="F2815" s="115">
        <v>45291</v>
      </c>
      <c r="G2815" s="114" t="s">
        <v>7263</v>
      </c>
      <c r="H2815" s="116">
        <v>12055800</v>
      </c>
      <c r="I2815" s="116">
        <v>10850220</v>
      </c>
      <c r="J2815" s="116">
        <v>10850220</v>
      </c>
      <c r="K2815" s="116">
        <v>0</v>
      </c>
      <c r="L2815" s="116">
        <v>0</v>
      </c>
      <c r="M2815" s="116">
        <v>0</v>
      </c>
      <c r="N2815" s="116">
        <v>0</v>
      </c>
      <c r="O2815" s="116">
        <v>0</v>
      </c>
      <c r="P2815" s="116">
        <v>0</v>
      </c>
      <c r="Q2815" s="27" t="str">
        <f t="shared" si="541"/>
        <v>Registered</v>
      </c>
      <c r="R2815" s="94">
        <f t="shared" si="542"/>
        <v>0.9</v>
      </c>
      <c r="S2815" s="95"/>
      <c r="T2815" s="117">
        <f t="shared" si="543"/>
        <v>0</v>
      </c>
      <c r="U2815" s="117">
        <f t="shared" si="544"/>
        <v>0</v>
      </c>
    </row>
    <row r="2816" spans="1:21" x14ac:dyDescent="0.3">
      <c r="A2816" s="114">
        <v>6657</v>
      </c>
      <c r="B2816" s="114" t="s">
        <v>130</v>
      </c>
      <c r="C2816" s="114" t="s">
        <v>22</v>
      </c>
      <c r="D2816" s="114" t="s">
        <v>7264</v>
      </c>
      <c r="E2816" s="114" t="s">
        <v>7265</v>
      </c>
      <c r="F2816" s="115">
        <v>45553</v>
      </c>
      <c r="G2816" s="114" t="s">
        <v>2435</v>
      </c>
      <c r="H2816" s="116">
        <v>8534748</v>
      </c>
      <c r="I2816" s="116">
        <v>7681269</v>
      </c>
      <c r="J2816" s="116">
        <v>7681269</v>
      </c>
      <c r="K2816" s="116">
        <v>0</v>
      </c>
      <c r="L2816" s="116">
        <v>0</v>
      </c>
      <c r="M2816" s="116">
        <v>0</v>
      </c>
      <c r="N2816" s="116">
        <v>0</v>
      </c>
      <c r="O2816" s="116">
        <v>0</v>
      </c>
      <c r="P2816" s="116">
        <v>0</v>
      </c>
      <c r="Q2816" s="27" t="str">
        <f t="shared" si="541"/>
        <v>Registered</v>
      </c>
      <c r="R2816" s="94">
        <f t="shared" si="542"/>
        <v>0.8999995078940819</v>
      </c>
      <c r="S2816" s="95"/>
      <c r="T2816" s="117">
        <f t="shared" si="543"/>
        <v>0</v>
      </c>
      <c r="U2816" s="117">
        <f t="shared" si="544"/>
        <v>0</v>
      </c>
    </row>
    <row r="2817" spans="1:21" x14ac:dyDescent="0.3">
      <c r="A2817" s="114">
        <v>6658</v>
      </c>
      <c r="B2817" s="114" t="s">
        <v>130</v>
      </c>
      <c r="C2817" s="114" t="s">
        <v>22</v>
      </c>
      <c r="D2817" s="114" t="s">
        <v>3998</v>
      </c>
      <c r="E2817" s="114" t="s">
        <v>3999</v>
      </c>
      <c r="F2817" s="115">
        <v>45532</v>
      </c>
      <c r="G2817" s="114" t="s">
        <v>4000</v>
      </c>
      <c r="H2817" s="116">
        <v>8534748</v>
      </c>
      <c r="I2817" s="116">
        <v>7681269</v>
      </c>
      <c r="J2817" s="116">
        <v>7681269</v>
      </c>
      <c r="K2817" s="116">
        <v>0</v>
      </c>
      <c r="L2817" s="116">
        <v>0</v>
      </c>
      <c r="M2817" s="116">
        <v>0</v>
      </c>
      <c r="N2817" s="116">
        <v>0</v>
      </c>
      <c r="O2817" s="116">
        <v>0</v>
      </c>
      <c r="P2817" s="116">
        <v>0</v>
      </c>
      <c r="Q2817" s="27" t="str">
        <f t="shared" si="541"/>
        <v>Registered</v>
      </c>
      <c r="R2817" s="94">
        <f t="shared" si="542"/>
        <v>0.8999995078940819</v>
      </c>
      <c r="S2817" s="95"/>
      <c r="T2817" s="117">
        <f t="shared" si="543"/>
        <v>0</v>
      </c>
      <c r="U2817" s="117">
        <f t="shared" si="544"/>
        <v>0</v>
      </c>
    </row>
    <row r="2818" spans="1:21" x14ac:dyDescent="0.3">
      <c r="A2818" s="114">
        <v>6659</v>
      </c>
      <c r="B2818" s="114" t="s">
        <v>130</v>
      </c>
      <c r="C2818" s="114" t="s">
        <v>22</v>
      </c>
      <c r="D2818" s="114" t="s">
        <v>7268</v>
      </c>
      <c r="E2818" s="114" t="s">
        <v>7269</v>
      </c>
      <c r="F2818" s="115">
        <v>44918</v>
      </c>
      <c r="G2818" s="114" t="s">
        <v>2911</v>
      </c>
      <c r="H2818" s="116">
        <v>7741800</v>
      </c>
      <c r="I2818" s="116">
        <v>6580530</v>
      </c>
      <c r="J2818" s="116">
        <v>6580530</v>
      </c>
      <c r="K2818" s="116">
        <v>0</v>
      </c>
      <c r="L2818" s="116">
        <v>0</v>
      </c>
      <c r="M2818" s="116">
        <v>0</v>
      </c>
      <c r="N2818" s="116">
        <v>0</v>
      </c>
      <c r="O2818" s="116">
        <v>0</v>
      </c>
      <c r="P2818" s="116">
        <v>0</v>
      </c>
      <c r="Q2818" s="27" t="str">
        <f t="shared" ref="Q2818:Q2881" si="545">IF(G2818="01 Jan 1900","Unregistered","Registered")</f>
        <v>Registered</v>
      </c>
      <c r="R2818" s="94">
        <f t="shared" ref="R2818:R2881" si="546">(I2818/H2818)</f>
        <v>0.85</v>
      </c>
      <c r="S2818" s="95"/>
      <c r="T2818" s="117">
        <f t="shared" ref="T2818:T2881" si="547">L2818+M2818+N2818+O2818+P2818</f>
        <v>0</v>
      </c>
      <c r="U2818" s="117">
        <f t="shared" ref="U2818:U2881" si="548">K2818-T2818</f>
        <v>0</v>
      </c>
    </row>
    <row r="2819" spans="1:21" x14ac:dyDescent="0.3">
      <c r="A2819" s="114">
        <v>6660</v>
      </c>
      <c r="B2819" s="114" t="s">
        <v>130</v>
      </c>
      <c r="C2819" s="114" t="s">
        <v>22</v>
      </c>
      <c r="D2819" s="114" t="s">
        <v>7270</v>
      </c>
      <c r="E2819" s="114" t="s">
        <v>7271</v>
      </c>
      <c r="F2819" s="115">
        <v>44985</v>
      </c>
      <c r="G2819" s="114" t="s">
        <v>4101</v>
      </c>
      <c r="H2819" s="116">
        <v>11748462</v>
      </c>
      <c r="I2819" s="116">
        <v>9986191</v>
      </c>
      <c r="J2819" s="116">
        <v>9986191</v>
      </c>
      <c r="K2819" s="116">
        <v>0</v>
      </c>
      <c r="L2819" s="116">
        <v>0</v>
      </c>
      <c r="M2819" s="116">
        <v>0</v>
      </c>
      <c r="N2819" s="116">
        <v>0</v>
      </c>
      <c r="O2819" s="116">
        <v>0</v>
      </c>
      <c r="P2819" s="116">
        <v>0</v>
      </c>
      <c r="Q2819" s="27" t="str">
        <f t="shared" si="545"/>
        <v>Registered</v>
      </c>
      <c r="R2819" s="94">
        <f t="shared" si="546"/>
        <v>0.84999985530020861</v>
      </c>
      <c r="S2819" s="95"/>
      <c r="T2819" s="117">
        <f t="shared" si="547"/>
        <v>0</v>
      </c>
      <c r="U2819" s="117">
        <f t="shared" si="548"/>
        <v>0</v>
      </c>
    </row>
    <row r="2820" spans="1:21" x14ac:dyDescent="0.3">
      <c r="A2820" s="114">
        <v>6661</v>
      </c>
      <c r="B2820" s="114" t="s">
        <v>130</v>
      </c>
      <c r="C2820" s="114" t="s">
        <v>22</v>
      </c>
      <c r="D2820" s="114" t="s">
        <v>7272</v>
      </c>
      <c r="E2820" s="114" t="s">
        <v>7273</v>
      </c>
      <c r="F2820" s="115">
        <v>45305</v>
      </c>
      <c r="G2820" s="114" t="s">
        <v>5371</v>
      </c>
      <c r="H2820" s="116">
        <v>8266131</v>
      </c>
      <c r="I2820" s="116">
        <v>7026214</v>
      </c>
      <c r="J2820" s="116">
        <v>7026214</v>
      </c>
      <c r="K2820" s="116">
        <v>0</v>
      </c>
      <c r="L2820" s="116">
        <v>0</v>
      </c>
      <c r="M2820" s="116">
        <v>0</v>
      </c>
      <c r="N2820" s="116">
        <v>0</v>
      </c>
      <c r="O2820" s="116">
        <v>0</v>
      </c>
      <c r="P2820" s="116">
        <v>0</v>
      </c>
      <c r="Q2820" s="27" t="str">
        <f t="shared" si="545"/>
        <v>Registered</v>
      </c>
      <c r="R2820" s="94">
        <f t="shared" si="546"/>
        <v>0.85000032058528951</v>
      </c>
      <c r="S2820" s="95"/>
      <c r="T2820" s="117">
        <f t="shared" si="547"/>
        <v>0</v>
      </c>
      <c r="U2820" s="117">
        <f t="shared" si="548"/>
        <v>0</v>
      </c>
    </row>
    <row r="2821" spans="1:21" x14ac:dyDescent="0.3">
      <c r="A2821" s="114">
        <v>6662</v>
      </c>
      <c r="B2821" s="114" t="s">
        <v>130</v>
      </c>
      <c r="C2821" s="114" t="s">
        <v>22</v>
      </c>
      <c r="D2821" s="114" t="s">
        <v>3530</v>
      </c>
      <c r="E2821" s="114" t="s">
        <v>3531</v>
      </c>
      <c r="F2821" s="115">
        <v>45215</v>
      </c>
      <c r="G2821" s="114" t="s">
        <v>2987</v>
      </c>
      <c r="H2821" s="116">
        <v>8356452</v>
      </c>
      <c r="I2821" s="116">
        <v>7102988</v>
      </c>
      <c r="J2821" s="116">
        <v>7102988</v>
      </c>
      <c r="K2821" s="116">
        <v>0</v>
      </c>
      <c r="L2821" s="116">
        <v>0</v>
      </c>
      <c r="M2821" s="116">
        <v>0</v>
      </c>
      <c r="N2821" s="116">
        <v>0</v>
      </c>
      <c r="O2821" s="116">
        <v>0</v>
      </c>
      <c r="P2821" s="116">
        <v>0</v>
      </c>
      <c r="Q2821" s="27" t="str">
        <f t="shared" si="545"/>
        <v>Registered</v>
      </c>
      <c r="R2821" s="94">
        <f t="shared" si="546"/>
        <v>0.85000045473844643</v>
      </c>
      <c r="S2821" s="95"/>
      <c r="T2821" s="117">
        <f t="shared" si="547"/>
        <v>0</v>
      </c>
      <c r="U2821" s="117">
        <f t="shared" si="548"/>
        <v>0</v>
      </c>
    </row>
    <row r="2822" spans="1:21" x14ac:dyDescent="0.3">
      <c r="A2822" s="114">
        <v>6663</v>
      </c>
      <c r="B2822" s="114" t="s">
        <v>130</v>
      </c>
      <c r="C2822" s="114" t="s">
        <v>22</v>
      </c>
      <c r="D2822" s="114" t="s">
        <v>7274</v>
      </c>
      <c r="E2822" s="114" t="s">
        <v>7275</v>
      </c>
      <c r="F2822" s="115">
        <v>45443</v>
      </c>
      <c r="G2822" s="114" t="s">
        <v>7276</v>
      </c>
      <c r="H2822" s="116">
        <v>12419172</v>
      </c>
      <c r="I2822" s="116">
        <v>10556297</v>
      </c>
      <c r="J2822" s="116">
        <v>10556297</v>
      </c>
      <c r="K2822" s="116">
        <v>0</v>
      </c>
      <c r="L2822" s="116">
        <v>0</v>
      </c>
      <c r="M2822" s="116">
        <v>0</v>
      </c>
      <c r="N2822" s="116">
        <v>0</v>
      </c>
      <c r="O2822" s="116">
        <v>0</v>
      </c>
      <c r="P2822" s="116">
        <v>0</v>
      </c>
      <c r="Q2822" s="27" t="str">
        <f t="shared" si="545"/>
        <v>Registered</v>
      </c>
      <c r="R2822" s="94">
        <f t="shared" si="546"/>
        <v>0.85000006441653275</v>
      </c>
      <c r="S2822" s="95"/>
      <c r="T2822" s="117">
        <f t="shared" si="547"/>
        <v>0</v>
      </c>
      <c r="U2822" s="117">
        <f t="shared" si="548"/>
        <v>0</v>
      </c>
    </row>
    <row r="2823" spans="1:21" x14ac:dyDescent="0.3">
      <c r="A2823" s="114">
        <v>6664</v>
      </c>
      <c r="B2823" s="114" t="s">
        <v>130</v>
      </c>
      <c r="C2823" s="114" t="s">
        <v>22</v>
      </c>
      <c r="D2823" s="114" t="s">
        <v>7277</v>
      </c>
      <c r="E2823" s="114" t="s">
        <v>7278</v>
      </c>
      <c r="F2823" s="115">
        <v>45251</v>
      </c>
      <c r="G2823" s="114" t="s">
        <v>3184</v>
      </c>
      <c r="H2823" s="116">
        <v>12106740</v>
      </c>
      <c r="I2823" s="116">
        <v>10290729</v>
      </c>
      <c r="J2823" s="116">
        <v>10290729</v>
      </c>
      <c r="K2823" s="116">
        <v>0</v>
      </c>
      <c r="L2823" s="116">
        <v>0</v>
      </c>
      <c r="M2823" s="116">
        <v>0</v>
      </c>
      <c r="N2823" s="116">
        <v>0</v>
      </c>
      <c r="O2823" s="116">
        <v>0</v>
      </c>
      <c r="P2823" s="116">
        <v>0</v>
      </c>
      <c r="Q2823" s="27" t="str">
        <f t="shared" si="545"/>
        <v>Registered</v>
      </c>
      <c r="R2823" s="94">
        <f t="shared" si="546"/>
        <v>0.85</v>
      </c>
      <c r="S2823" s="95"/>
      <c r="T2823" s="117">
        <f t="shared" si="547"/>
        <v>0</v>
      </c>
      <c r="U2823" s="117">
        <f t="shared" si="548"/>
        <v>0</v>
      </c>
    </row>
    <row r="2824" spans="1:21" x14ac:dyDescent="0.3">
      <c r="A2824" s="114">
        <v>6665</v>
      </c>
      <c r="B2824" s="114" t="s">
        <v>130</v>
      </c>
      <c r="C2824" s="114" t="s">
        <v>22</v>
      </c>
      <c r="D2824" s="114" t="s">
        <v>3621</v>
      </c>
      <c r="E2824" s="114" t="s">
        <v>3622</v>
      </c>
      <c r="F2824" s="115">
        <v>45291</v>
      </c>
      <c r="G2824" s="114" t="s">
        <v>3623</v>
      </c>
      <c r="H2824" s="116">
        <v>8043261</v>
      </c>
      <c r="I2824" s="116">
        <v>6836771</v>
      </c>
      <c r="J2824" s="116">
        <v>6836771</v>
      </c>
      <c r="K2824" s="116">
        <v>0</v>
      </c>
      <c r="L2824" s="116">
        <v>0</v>
      </c>
      <c r="M2824" s="116">
        <v>0</v>
      </c>
      <c r="N2824" s="116">
        <v>0</v>
      </c>
      <c r="O2824" s="116">
        <v>0</v>
      </c>
      <c r="P2824" s="116">
        <v>0</v>
      </c>
      <c r="Q2824" s="27" t="str">
        <f t="shared" si="545"/>
        <v>Registered</v>
      </c>
      <c r="R2824" s="94">
        <f t="shared" si="546"/>
        <v>0.84999989432146983</v>
      </c>
      <c r="S2824" s="95"/>
      <c r="T2824" s="117">
        <f t="shared" si="547"/>
        <v>0</v>
      </c>
      <c r="U2824" s="117">
        <f t="shared" si="548"/>
        <v>0</v>
      </c>
    </row>
    <row r="2825" spans="1:21" x14ac:dyDescent="0.3">
      <c r="A2825" s="114">
        <v>6666</v>
      </c>
      <c r="B2825" s="114" t="s">
        <v>130</v>
      </c>
      <c r="C2825" s="114" t="s">
        <v>22</v>
      </c>
      <c r="D2825" s="114" t="s">
        <v>7279</v>
      </c>
      <c r="E2825" s="114" t="s">
        <v>7280</v>
      </c>
      <c r="F2825" s="115">
        <v>45196</v>
      </c>
      <c r="G2825" s="114" t="s">
        <v>1932</v>
      </c>
      <c r="H2825" s="116">
        <v>8176983</v>
      </c>
      <c r="I2825" s="116">
        <v>6950432</v>
      </c>
      <c r="J2825" s="116">
        <v>6950432</v>
      </c>
      <c r="K2825" s="116">
        <v>0</v>
      </c>
      <c r="L2825" s="116">
        <v>0</v>
      </c>
      <c r="M2825" s="116">
        <v>0</v>
      </c>
      <c r="N2825" s="116">
        <v>0</v>
      </c>
      <c r="O2825" s="116">
        <v>0</v>
      </c>
      <c r="P2825" s="116">
        <v>0</v>
      </c>
      <c r="Q2825" s="27" t="str">
        <f t="shared" si="545"/>
        <v>Registered</v>
      </c>
      <c r="R2825" s="94">
        <f t="shared" si="546"/>
        <v>0.84999956585454561</v>
      </c>
      <c r="S2825" s="95"/>
      <c r="T2825" s="117">
        <f t="shared" si="547"/>
        <v>0</v>
      </c>
      <c r="U2825" s="117">
        <f t="shared" si="548"/>
        <v>0</v>
      </c>
    </row>
    <row r="2826" spans="1:21" x14ac:dyDescent="0.3">
      <c r="A2826" s="114">
        <v>6667</v>
      </c>
      <c r="B2826" s="114" t="s">
        <v>130</v>
      </c>
      <c r="C2826" s="114" t="s">
        <v>22</v>
      </c>
      <c r="D2826" s="114" t="s">
        <v>3043</v>
      </c>
      <c r="E2826" s="114" t="s">
        <v>3044</v>
      </c>
      <c r="F2826" s="115">
        <v>44985</v>
      </c>
      <c r="G2826" s="114" t="s">
        <v>3045</v>
      </c>
      <c r="H2826" s="116">
        <v>11660166</v>
      </c>
      <c r="I2826" s="116">
        <v>9911140</v>
      </c>
      <c r="J2826" s="116">
        <v>9911140</v>
      </c>
      <c r="K2826" s="116">
        <v>0</v>
      </c>
      <c r="L2826" s="116">
        <v>0</v>
      </c>
      <c r="M2826" s="116">
        <v>0</v>
      </c>
      <c r="N2826" s="116">
        <v>0</v>
      </c>
      <c r="O2826" s="116">
        <v>0</v>
      </c>
      <c r="P2826" s="116">
        <v>0</v>
      </c>
      <c r="Q2826" s="27" t="str">
        <f t="shared" si="545"/>
        <v>Registered</v>
      </c>
      <c r="R2826" s="94">
        <f t="shared" si="546"/>
        <v>0.84999990566172046</v>
      </c>
      <c r="S2826" s="95"/>
      <c r="T2826" s="117">
        <f t="shared" si="547"/>
        <v>0</v>
      </c>
      <c r="U2826" s="117">
        <f t="shared" si="548"/>
        <v>0</v>
      </c>
    </row>
    <row r="2827" spans="1:21" x14ac:dyDescent="0.3">
      <c r="A2827" s="114">
        <v>6668</v>
      </c>
      <c r="B2827" s="114" t="s">
        <v>130</v>
      </c>
      <c r="C2827" s="114" t="s">
        <v>22</v>
      </c>
      <c r="D2827" s="114" t="s">
        <v>3715</v>
      </c>
      <c r="E2827" s="114" t="s">
        <v>3044</v>
      </c>
      <c r="F2827" s="115">
        <v>45068</v>
      </c>
      <c r="G2827" s="114" t="s">
        <v>3716</v>
      </c>
      <c r="H2827" s="116">
        <v>7859100</v>
      </c>
      <c r="I2827" s="116">
        <v>6680235</v>
      </c>
      <c r="J2827" s="116">
        <v>6680235</v>
      </c>
      <c r="K2827" s="116">
        <v>0</v>
      </c>
      <c r="L2827" s="116">
        <v>0</v>
      </c>
      <c r="M2827" s="116">
        <v>0</v>
      </c>
      <c r="N2827" s="116">
        <v>0</v>
      </c>
      <c r="O2827" s="116">
        <v>0</v>
      </c>
      <c r="P2827" s="116">
        <v>0</v>
      </c>
      <c r="Q2827" s="27" t="str">
        <f t="shared" si="545"/>
        <v>Registered</v>
      </c>
      <c r="R2827" s="94">
        <f t="shared" si="546"/>
        <v>0.85</v>
      </c>
      <c r="S2827" s="95"/>
      <c r="T2827" s="117">
        <f t="shared" si="547"/>
        <v>0</v>
      </c>
      <c r="U2827" s="117">
        <f t="shared" si="548"/>
        <v>0</v>
      </c>
    </row>
    <row r="2828" spans="1:21" x14ac:dyDescent="0.3">
      <c r="A2828" s="114">
        <v>6669</v>
      </c>
      <c r="B2828" s="114" t="s">
        <v>130</v>
      </c>
      <c r="C2828" s="114" t="s">
        <v>22</v>
      </c>
      <c r="D2828" s="114" t="s">
        <v>7281</v>
      </c>
      <c r="E2828" s="114" t="s">
        <v>7282</v>
      </c>
      <c r="F2828" s="115">
        <v>45260</v>
      </c>
      <c r="G2828" s="114" t="s">
        <v>5385</v>
      </c>
      <c r="H2828" s="116">
        <v>8087835</v>
      </c>
      <c r="I2828" s="116">
        <v>6874661</v>
      </c>
      <c r="J2828" s="116">
        <v>6874661</v>
      </c>
      <c r="K2828" s="116">
        <v>0</v>
      </c>
      <c r="L2828" s="116">
        <v>0</v>
      </c>
      <c r="M2828" s="116">
        <v>0</v>
      </c>
      <c r="N2828" s="116">
        <v>0</v>
      </c>
      <c r="O2828" s="116">
        <v>0</v>
      </c>
      <c r="P2828" s="116">
        <v>0</v>
      </c>
      <c r="Q2828" s="27" t="str">
        <f t="shared" si="545"/>
        <v>Registered</v>
      </c>
      <c r="R2828" s="94">
        <f t="shared" si="546"/>
        <v>0.85000015455310352</v>
      </c>
      <c r="S2828" s="95"/>
      <c r="T2828" s="117">
        <f t="shared" si="547"/>
        <v>0</v>
      </c>
      <c r="U2828" s="117">
        <f t="shared" si="548"/>
        <v>0</v>
      </c>
    </row>
    <row r="2829" spans="1:21" x14ac:dyDescent="0.3">
      <c r="A2829" s="114">
        <v>6670</v>
      </c>
      <c r="B2829" s="114" t="s">
        <v>130</v>
      </c>
      <c r="C2829" s="114" t="s">
        <v>22</v>
      </c>
      <c r="D2829" s="114" t="s">
        <v>7283</v>
      </c>
      <c r="E2829" s="114" t="s">
        <v>7284</v>
      </c>
      <c r="F2829" s="115">
        <v>45107</v>
      </c>
      <c r="G2829" s="114" t="s">
        <v>2047</v>
      </c>
      <c r="H2829" s="116">
        <v>11376600</v>
      </c>
      <c r="I2829" s="116">
        <v>9101280</v>
      </c>
      <c r="J2829" s="116">
        <v>9101280</v>
      </c>
      <c r="K2829" s="116">
        <v>0</v>
      </c>
      <c r="L2829" s="116">
        <v>0</v>
      </c>
      <c r="M2829" s="116">
        <v>0</v>
      </c>
      <c r="N2829" s="116">
        <v>0</v>
      </c>
      <c r="O2829" s="116">
        <v>0</v>
      </c>
      <c r="P2829" s="116">
        <v>0</v>
      </c>
      <c r="Q2829" s="27" t="str">
        <f t="shared" si="545"/>
        <v>Registered</v>
      </c>
      <c r="R2829" s="94">
        <f t="shared" si="546"/>
        <v>0.8</v>
      </c>
      <c r="S2829" s="95"/>
      <c r="T2829" s="117">
        <f t="shared" si="547"/>
        <v>0</v>
      </c>
      <c r="U2829" s="117">
        <f t="shared" si="548"/>
        <v>0</v>
      </c>
    </row>
    <row r="2830" spans="1:21" x14ac:dyDescent="0.3">
      <c r="A2830" s="114">
        <v>6671</v>
      </c>
      <c r="B2830" s="114" t="s">
        <v>130</v>
      </c>
      <c r="C2830" s="114" t="s">
        <v>22</v>
      </c>
      <c r="D2830" s="114" t="s">
        <v>4225</v>
      </c>
      <c r="E2830" s="114" t="s">
        <v>4226</v>
      </c>
      <c r="F2830" s="115">
        <v>45688</v>
      </c>
      <c r="G2830" s="114" t="s">
        <v>4227</v>
      </c>
      <c r="H2830" s="116">
        <v>8713044</v>
      </c>
      <c r="I2830" s="116">
        <v>7406085</v>
      </c>
      <c r="J2830" s="116">
        <v>7406085</v>
      </c>
      <c r="K2830" s="116">
        <v>0</v>
      </c>
      <c r="L2830" s="116">
        <v>0</v>
      </c>
      <c r="M2830" s="116">
        <v>0</v>
      </c>
      <c r="N2830" s="116">
        <v>0</v>
      </c>
      <c r="O2830" s="116">
        <v>0</v>
      </c>
      <c r="P2830" s="116">
        <v>0</v>
      </c>
      <c r="Q2830" s="27" t="str">
        <f t="shared" si="545"/>
        <v>Registered</v>
      </c>
      <c r="R2830" s="94">
        <f t="shared" si="546"/>
        <v>0.84999972455091466</v>
      </c>
      <c r="S2830" s="95"/>
      <c r="T2830" s="117">
        <f t="shared" si="547"/>
        <v>0</v>
      </c>
      <c r="U2830" s="117">
        <f t="shared" si="548"/>
        <v>0</v>
      </c>
    </row>
    <row r="2831" spans="1:21" x14ac:dyDescent="0.3">
      <c r="A2831" s="114">
        <v>6672</v>
      </c>
      <c r="B2831" s="114" t="s">
        <v>130</v>
      </c>
      <c r="C2831" s="114" t="s">
        <v>22</v>
      </c>
      <c r="D2831" s="114" t="s">
        <v>7285</v>
      </c>
      <c r="E2831" s="114" t="s">
        <v>7286</v>
      </c>
      <c r="F2831" s="115">
        <v>45356</v>
      </c>
      <c r="G2831" s="114" t="s">
        <v>1940</v>
      </c>
      <c r="H2831" s="116">
        <v>8269650</v>
      </c>
      <c r="I2831" s="116">
        <v>7029208</v>
      </c>
      <c r="J2831" s="116">
        <v>7029208</v>
      </c>
      <c r="K2831" s="116">
        <v>0</v>
      </c>
      <c r="L2831" s="116">
        <v>0</v>
      </c>
      <c r="M2831" s="116">
        <v>0</v>
      </c>
      <c r="N2831" s="116">
        <v>0</v>
      </c>
      <c r="O2831" s="116">
        <v>0</v>
      </c>
      <c r="P2831" s="116">
        <v>0</v>
      </c>
      <c r="Q2831" s="27" t="str">
        <f t="shared" si="545"/>
        <v>Registered</v>
      </c>
      <c r="R2831" s="94">
        <f t="shared" si="546"/>
        <v>0.85000066508256089</v>
      </c>
      <c r="S2831" s="95"/>
      <c r="T2831" s="117">
        <f t="shared" si="547"/>
        <v>0</v>
      </c>
      <c r="U2831" s="117">
        <f t="shared" si="548"/>
        <v>0</v>
      </c>
    </row>
    <row r="2832" spans="1:21" x14ac:dyDescent="0.3">
      <c r="A2832" s="114">
        <v>6673</v>
      </c>
      <c r="B2832" s="114" t="s">
        <v>130</v>
      </c>
      <c r="C2832" s="114" t="s">
        <v>22</v>
      </c>
      <c r="D2832" s="114" t="s">
        <v>3509</v>
      </c>
      <c r="E2832" s="114" t="s">
        <v>3510</v>
      </c>
      <c r="F2832" s="115">
        <v>45687</v>
      </c>
      <c r="G2832" s="114" t="s">
        <v>2727</v>
      </c>
      <c r="H2832" s="116">
        <v>8445600</v>
      </c>
      <c r="I2832" s="116">
        <v>7178760</v>
      </c>
      <c r="J2832" s="116">
        <v>7178760</v>
      </c>
      <c r="K2832" s="116">
        <v>0</v>
      </c>
      <c r="L2832" s="116">
        <v>0</v>
      </c>
      <c r="M2832" s="116">
        <v>0</v>
      </c>
      <c r="N2832" s="116">
        <v>0</v>
      </c>
      <c r="O2832" s="116">
        <v>0</v>
      </c>
      <c r="P2832" s="116">
        <v>0</v>
      </c>
      <c r="Q2832" s="27" t="str">
        <f t="shared" si="545"/>
        <v>Registered</v>
      </c>
      <c r="R2832" s="94">
        <f t="shared" si="546"/>
        <v>0.85</v>
      </c>
      <c r="S2832" s="95"/>
      <c r="T2832" s="117">
        <f t="shared" si="547"/>
        <v>0</v>
      </c>
      <c r="U2832" s="117">
        <f t="shared" si="548"/>
        <v>0</v>
      </c>
    </row>
    <row r="2833" spans="1:21" x14ac:dyDescent="0.3">
      <c r="A2833" s="114">
        <v>6674</v>
      </c>
      <c r="B2833" s="114" t="s">
        <v>130</v>
      </c>
      <c r="C2833" s="114" t="s">
        <v>22</v>
      </c>
      <c r="D2833" s="114" t="s">
        <v>3406</v>
      </c>
      <c r="E2833" s="114" t="s">
        <v>3407</v>
      </c>
      <c r="F2833" s="115">
        <v>45472</v>
      </c>
      <c r="G2833" s="114" t="s">
        <v>3408</v>
      </c>
      <c r="H2833" s="116">
        <v>9079020</v>
      </c>
      <c r="I2833" s="116">
        <v>7717169</v>
      </c>
      <c r="J2833" s="116">
        <v>7717169</v>
      </c>
      <c r="K2833" s="116">
        <v>0</v>
      </c>
      <c r="L2833" s="116">
        <v>0</v>
      </c>
      <c r="M2833" s="116">
        <v>0</v>
      </c>
      <c r="N2833" s="116">
        <v>0</v>
      </c>
      <c r="O2833" s="116">
        <v>0</v>
      </c>
      <c r="P2833" s="116">
        <v>0</v>
      </c>
      <c r="Q2833" s="27" t="str">
        <f t="shared" si="545"/>
        <v>Registered</v>
      </c>
      <c r="R2833" s="94">
        <f t="shared" si="546"/>
        <v>0.85000022028809274</v>
      </c>
      <c r="S2833" s="95"/>
      <c r="T2833" s="117">
        <f t="shared" si="547"/>
        <v>0</v>
      </c>
      <c r="U2833" s="117">
        <f t="shared" si="548"/>
        <v>0</v>
      </c>
    </row>
    <row r="2834" spans="1:21" x14ac:dyDescent="0.3">
      <c r="A2834" s="114">
        <v>6675</v>
      </c>
      <c r="B2834" s="114" t="s">
        <v>130</v>
      </c>
      <c r="C2834" s="114" t="s">
        <v>22</v>
      </c>
      <c r="D2834" s="114" t="s">
        <v>7287</v>
      </c>
      <c r="E2834" s="114" t="s">
        <v>7288</v>
      </c>
      <c r="F2834" s="115">
        <v>45291</v>
      </c>
      <c r="G2834" s="114" t="s">
        <v>2372</v>
      </c>
      <c r="H2834" s="116">
        <v>12016746</v>
      </c>
      <c r="I2834" s="116">
        <v>10214231</v>
      </c>
      <c r="J2834" s="116">
        <v>10214231</v>
      </c>
      <c r="K2834" s="116">
        <v>0</v>
      </c>
      <c r="L2834" s="116">
        <v>0</v>
      </c>
      <c r="M2834" s="116">
        <v>0</v>
      </c>
      <c r="N2834" s="116">
        <v>0</v>
      </c>
      <c r="O2834" s="116">
        <v>0</v>
      </c>
      <c r="P2834" s="116">
        <v>0</v>
      </c>
      <c r="Q2834" s="27" t="str">
        <f t="shared" si="545"/>
        <v>Registered</v>
      </c>
      <c r="R2834" s="94">
        <f t="shared" si="546"/>
        <v>0.8499997420266685</v>
      </c>
      <c r="S2834" s="95"/>
      <c r="T2834" s="117">
        <f t="shared" si="547"/>
        <v>0</v>
      </c>
      <c r="U2834" s="117">
        <f t="shared" si="548"/>
        <v>0</v>
      </c>
    </row>
    <row r="2835" spans="1:21" x14ac:dyDescent="0.3">
      <c r="A2835" s="114">
        <v>6676</v>
      </c>
      <c r="B2835" s="114" t="s">
        <v>130</v>
      </c>
      <c r="C2835" s="114" t="s">
        <v>22</v>
      </c>
      <c r="D2835" s="114" t="s">
        <v>3576</v>
      </c>
      <c r="E2835" s="114" t="s">
        <v>3577</v>
      </c>
      <c r="F2835" s="115">
        <v>45344</v>
      </c>
      <c r="G2835" s="114" t="s">
        <v>3578</v>
      </c>
      <c r="H2835" s="116">
        <v>8176983</v>
      </c>
      <c r="I2835" s="116">
        <v>7359281</v>
      </c>
      <c r="J2835" s="116">
        <v>7359281</v>
      </c>
      <c r="K2835" s="116">
        <v>0</v>
      </c>
      <c r="L2835" s="116">
        <v>0</v>
      </c>
      <c r="M2835" s="116">
        <v>0</v>
      </c>
      <c r="N2835" s="116">
        <v>0</v>
      </c>
      <c r="O2835" s="116">
        <v>0</v>
      </c>
      <c r="P2835" s="116">
        <v>0</v>
      </c>
      <c r="Q2835" s="27" t="str">
        <f t="shared" si="545"/>
        <v>Registered</v>
      </c>
      <c r="R2835" s="94">
        <f t="shared" si="546"/>
        <v>0.89999954751037148</v>
      </c>
      <c r="S2835" s="95"/>
      <c r="T2835" s="117">
        <f t="shared" si="547"/>
        <v>0</v>
      </c>
      <c r="U2835" s="117">
        <f t="shared" si="548"/>
        <v>0</v>
      </c>
    </row>
    <row r="2836" spans="1:21" x14ac:dyDescent="0.3">
      <c r="A2836" s="114">
        <v>6677</v>
      </c>
      <c r="B2836" s="114" t="s">
        <v>130</v>
      </c>
      <c r="C2836" s="114" t="s">
        <v>22</v>
      </c>
      <c r="D2836" s="114" t="s">
        <v>3759</v>
      </c>
      <c r="E2836" s="114" t="s">
        <v>3760</v>
      </c>
      <c r="F2836" s="115">
        <v>45012</v>
      </c>
      <c r="G2836" s="114" t="s">
        <v>3144</v>
      </c>
      <c r="H2836" s="116">
        <v>7775000</v>
      </c>
      <c r="I2836" s="116">
        <v>6997500</v>
      </c>
      <c r="J2836" s="116">
        <v>6997500</v>
      </c>
      <c r="K2836" s="116">
        <v>0</v>
      </c>
      <c r="L2836" s="116">
        <v>0</v>
      </c>
      <c r="M2836" s="116">
        <v>0</v>
      </c>
      <c r="N2836" s="116">
        <v>0</v>
      </c>
      <c r="O2836" s="116">
        <v>0</v>
      </c>
      <c r="P2836" s="116">
        <v>0</v>
      </c>
      <c r="Q2836" s="27" t="str">
        <f t="shared" si="545"/>
        <v>Registered</v>
      </c>
      <c r="R2836" s="94">
        <f t="shared" si="546"/>
        <v>0.9</v>
      </c>
      <c r="S2836" s="95"/>
      <c r="T2836" s="117">
        <f t="shared" si="547"/>
        <v>0</v>
      </c>
      <c r="U2836" s="117">
        <f t="shared" si="548"/>
        <v>0</v>
      </c>
    </row>
    <row r="2837" spans="1:21" x14ac:dyDescent="0.3">
      <c r="A2837" s="114">
        <v>6678</v>
      </c>
      <c r="B2837" s="114" t="s">
        <v>130</v>
      </c>
      <c r="C2837" s="114" t="s">
        <v>22</v>
      </c>
      <c r="D2837" s="114" t="s">
        <v>7290</v>
      </c>
      <c r="E2837" s="114" t="s">
        <v>7291</v>
      </c>
      <c r="F2837" s="115">
        <v>44957</v>
      </c>
      <c r="G2837" s="114" t="s">
        <v>3745</v>
      </c>
      <c r="H2837" s="116">
        <v>11123598</v>
      </c>
      <c r="I2837" s="116">
        <v>10011238</v>
      </c>
      <c r="J2837" s="116">
        <v>10011238</v>
      </c>
      <c r="K2837" s="116">
        <v>0</v>
      </c>
      <c r="L2837" s="116">
        <v>0</v>
      </c>
      <c r="M2837" s="116">
        <v>0</v>
      </c>
      <c r="N2837" s="116">
        <v>0</v>
      </c>
      <c r="O2837" s="116">
        <v>0</v>
      </c>
      <c r="P2837" s="116">
        <v>0</v>
      </c>
      <c r="Q2837" s="27" t="str">
        <f t="shared" si="545"/>
        <v>Registered</v>
      </c>
      <c r="R2837" s="94">
        <f t="shared" si="546"/>
        <v>0.89999998202020604</v>
      </c>
      <c r="S2837" s="95"/>
      <c r="T2837" s="117">
        <f t="shared" si="547"/>
        <v>0</v>
      </c>
      <c r="U2837" s="117">
        <f t="shared" si="548"/>
        <v>0</v>
      </c>
    </row>
    <row r="2838" spans="1:21" x14ac:dyDescent="0.3">
      <c r="A2838" s="114">
        <v>6679</v>
      </c>
      <c r="B2838" s="114" t="s">
        <v>130</v>
      </c>
      <c r="C2838" s="114" t="s">
        <v>22</v>
      </c>
      <c r="D2838" s="114" t="s">
        <v>7292</v>
      </c>
      <c r="E2838" s="114" t="s">
        <v>7293</v>
      </c>
      <c r="F2838" s="115">
        <v>45373</v>
      </c>
      <c r="G2838" s="114" t="s">
        <v>3578</v>
      </c>
      <c r="H2838" s="116">
        <v>8022147</v>
      </c>
      <c r="I2838" s="116">
        <v>7219928</v>
      </c>
      <c r="J2838" s="116">
        <v>7219928</v>
      </c>
      <c r="K2838" s="116">
        <v>0</v>
      </c>
      <c r="L2838" s="116">
        <v>0</v>
      </c>
      <c r="M2838" s="116">
        <v>0</v>
      </c>
      <c r="N2838" s="116">
        <v>0</v>
      </c>
      <c r="O2838" s="116">
        <v>0</v>
      </c>
      <c r="P2838" s="116">
        <v>0</v>
      </c>
      <c r="Q2838" s="27" t="str">
        <f t="shared" si="545"/>
        <v>Registered</v>
      </c>
      <c r="R2838" s="94">
        <f t="shared" si="546"/>
        <v>0.89999946398389363</v>
      </c>
      <c r="S2838" s="95"/>
      <c r="T2838" s="117">
        <f t="shared" si="547"/>
        <v>0</v>
      </c>
      <c r="U2838" s="117">
        <f t="shared" si="548"/>
        <v>0</v>
      </c>
    </row>
    <row r="2839" spans="1:21" x14ac:dyDescent="0.3">
      <c r="A2839" s="114">
        <v>6680</v>
      </c>
      <c r="B2839" s="114" t="s">
        <v>130</v>
      </c>
      <c r="C2839" s="114" t="s">
        <v>22</v>
      </c>
      <c r="D2839" s="114" t="s">
        <v>7297</v>
      </c>
      <c r="E2839" s="114" t="s">
        <v>7298</v>
      </c>
      <c r="F2839" s="115">
        <v>44946</v>
      </c>
      <c r="G2839" s="114" t="s">
        <v>2515</v>
      </c>
      <c r="H2839" s="116">
        <v>11481876</v>
      </c>
      <c r="I2839" s="116">
        <v>9759594</v>
      </c>
      <c r="J2839" s="116">
        <v>9759594</v>
      </c>
      <c r="K2839" s="116">
        <v>0</v>
      </c>
      <c r="L2839" s="116">
        <v>0</v>
      </c>
      <c r="M2839" s="116">
        <v>0</v>
      </c>
      <c r="N2839" s="116">
        <v>0</v>
      </c>
      <c r="O2839" s="116">
        <v>0</v>
      </c>
      <c r="P2839" s="116">
        <v>0</v>
      </c>
      <c r="Q2839" s="27" t="str">
        <f t="shared" si="545"/>
        <v>Registered</v>
      </c>
      <c r="R2839" s="94">
        <f t="shared" si="546"/>
        <v>0.84999994774373111</v>
      </c>
      <c r="S2839" s="95"/>
      <c r="T2839" s="117">
        <f t="shared" si="547"/>
        <v>0</v>
      </c>
      <c r="U2839" s="117">
        <f t="shared" si="548"/>
        <v>0</v>
      </c>
    </row>
    <row r="2840" spans="1:21" x14ac:dyDescent="0.3">
      <c r="A2840" s="114">
        <v>6681</v>
      </c>
      <c r="B2840" s="114" t="s">
        <v>130</v>
      </c>
      <c r="C2840" s="114" t="s">
        <v>22</v>
      </c>
      <c r="D2840" s="114" t="s">
        <v>4360</v>
      </c>
      <c r="E2840" s="114" t="s">
        <v>4361</v>
      </c>
      <c r="F2840" s="115">
        <v>45320</v>
      </c>
      <c r="G2840" s="114" t="s">
        <v>2916</v>
      </c>
      <c r="H2840" s="116">
        <v>8266131</v>
      </c>
      <c r="I2840" s="116">
        <v>7439521</v>
      </c>
      <c r="J2840" s="116">
        <v>7439521</v>
      </c>
      <c r="K2840" s="116">
        <v>0</v>
      </c>
      <c r="L2840" s="116">
        <v>0</v>
      </c>
      <c r="M2840" s="116">
        <v>0</v>
      </c>
      <c r="N2840" s="116">
        <v>0</v>
      </c>
      <c r="O2840" s="116">
        <v>0</v>
      </c>
      <c r="P2840" s="116">
        <v>0</v>
      </c>
      <c r="Q2840" s="27" t="str">
        <f t="shared" si="545"/>
        <v>Registered</v>
      </c>
      <c r="R2840" s="94">
        <f t="shared" si="546"/>
        <v>0.90000037502430097</v>
      </c>
      <c r="S2840" s="95"/>
      <c r="T2840" s="117">
        <f t="shared" si="547"/>
        <v>0</v>
      </c>
      <c r="U2840" s="117">
        <f t="shared" si="548"/>
        <v>0</v>
      </c>
    </row>
    <row r="2841" spans="1:21" x14ac:dyDescent="0.3">
      <c r="A2841" s="114">
        <v>6682</v>
      </c>
      <c r="B2841" s="114" t="s">
        <v>130</v>
      </c>
      <c r="C2841" s="114" t="s">
        <v>22</v>
      </c>
      <c r="D2841" s="114" t="s">
        <v>7299</v>
      </c>
      <c r="E2841" s="114" t="s">
        <v>7300</v>
      </c>
      <c r="F2841" s="115">
        <v>45406</v>
      </c>
      <c r="G2841" s="114" t="s">
        <v>1940</v>
      </c>
      <c r="H2841" s="116">
        <v>8269650</v>
      </c>
      <c r="I2841" s="116">
        <v>7442691</v>
      </c>
      <c r="J2841" s="116">
        <v>7442691</v>
      </c>
      <c r="K2841" s="116">
        <v>0</v>
      </c>
      <c r="L2841" s="116">
        <v>0</v>
      </c>
      <c r="M2841" s="116">
        <v>0</v>
      </c>
      <c r="N2841" s="116">
        <v>0</v>
      </c>
      <c r="O2841" s="116">
        <v>0</v>
      </c>
      <c r="P2841" s="116">
        <v>0</v>
      </c>
      <c r="Q2841" s="27" t="str">
        <f t="shared" si="545"/>
        <v>Registered</v>
      </c>
      <c r="R2841" s="94">
        <f t="shared" si="546"/>
        <v>0.90000072554461197</v>
      </c>
      <c r="S2841" s="95"/>
      <c r="T2841" s="117">
        <f t="shared" si="547"/>
        <v>0</v>
      </c>
      <c r="U2841" s="117">
        <f t="shared" si="548"/>
        <v>0</v>
      </c>
    </row>
    <row r="2842" spans="1:21" x14ac:dyDescent="0.3">
      <c r="A2842" s="114">
        <v>6683</v>
      </c>
      <c r="B2842" s="114" t="s">
        <v>130</v>
      </c>
      <c r="C2842" s="114" t="s">
        <v>22</v>
      </c>
      <c r="D2842" s="114" t="s">
        <v>7303</v>
      </c>
      <c r="E2842" s="114" t="s">
        <v>7304</v>
      </c>
      <c r="F2842" s="115">
        <v>44956</v>
      </c>
      <c r="G2842" s="114" t="s">
        <v>2672</v>
      </c>
      <c r="H2842" s="116">
        <v>11570172</v>
      </c>
      <c r="I2842" s="116">
        <v>10413154</v>
      </c>
      <c r="J2842" s="116">
        <v>10413154</v>
      </c>
      <c r="K2842" s="116">
        <v>0</v>
      </c>
      <c r="L2842" s="116">
        <v>0</v>
      </c>
      <c r="M2842" s="116">
        <v>0</v>
      </c>
      <c r="N2842" s="116">
        <v>0</v>
      </c>
      <c r="O2842" s="116">
        <v>0</v>
      </c>
      <c r="P2842" s="116">
        <v>0</v>
      </c>
      <c r="Q2842" s="27" t="str">
        <f t="shared" si="545"/>
        <v>Registered</v>
      </c>
      <c r="R2842" s="94">
        <f t="shared" si="546"/>
        <v>0.89999993085668906</v>
      </c>
      <c r="S2842" s="95"/>
      <c r="T2842" s="117">
        <f t="shared" si="547"/>
        <v>0</v>
      </c>
      <c r="U2842" s="117">
        <f t="shared" si="548"/>
        <v>0</v>
      </c>
    </row>
    <row r="2843" spans="1:21" x14ac:dyDescent="0.3">
      <c r="A2843" s="114">
        <v>6684</v>
      </c>
      <c r="B2843" s="114" t="s">
        <v>130</v>
      </c>
      <c r="C2843" s="114" t="s">
        <v>22</v>
      </c>
      <c r="D2843" s="114" t="s">
        <v>7305</v>
      </c>
      <c r="E2843" s="114" t="s">
        <v>7306</v>
      </c>
      <c r="F2843" s="115">
        <v>45495</v>
      </c>
      <c r="G2843" s="114" t="s">
        <v>7307</v>
      </c>
      <c r="H2843" s="116">
        <v>8444427</v>
      </c>
      <c r="I2843" s="116">
        <v>7599983</v>
      </c>
      <c r="J2843" s="116">
        <v>7599983</v>
      </c>
      <c r="K2843" s="116">
        <v>0</v>
      </c>
      <c r="L2843" s="116">
        <v>0</v>
      </c>
      <c r="M2843" s="116">
        <v>0</v>
      </c>
      <c r="N2843" s="116">
        <v>0</v>
      </c>
      <c r="O2843" s="116">
        <v>0</v>
      </c>
      <c r="P2843" s="116">
        <v>0</v>
      </c>
      <c r="Q2843" s="27" t="str">
        <f t="shared" si="545"/>
        <v>Registered</v>
      </c>
      <c r="R2843" s="94">
        <f t="shared" si="546"/>
        <v>0.89999984605231353</v>
      </c>
      <c r="S2843" s="95"/>
      <c r="T2843" s="117">
        <f t="shared" si="547"/>
        <v>0</v>
      </c>
      <c r="U2843" s="117">
        <f t="shared" si="548"/>
        <v>0</v>
      </c>
    </row>
    <row r="2844" spans="1:21" x14ac:dyDescent="0.3">
      <c r="A2844" s="114">
        <v>6685</v>
      </c>
      <c r="B2844" s="114" t="s">
        <v>130</v>
      </c>
      <c r="C2844" s="114" t="s">
        <v>22</v>
      </c>
      <c r="D2844" s="114" t="s">
        <v>7310</v>
      </c>
      <c r="E2844" s="114" t="s">
        <v>7311</v>
      </c>
      <c r="F2844" s="115">
        <v>44918</v>
      </c>
      <c r="G2844" s="114" t="s">
        <v>2862</v>
      </c>
      <c r="H2844" s="116">
        <v>11376600</v>
      </c>
      <c r="I2844" s="116">
        <v>10238940</v>
      </c>
      <c r="J2844" s="116">
        <v>10238940</v>
      </c>
      <c r="K2844" s="116">
        <v>0</v>
      </c>
      <c r="L2844" s="116">
        <v>0</v>
      </c>
      <c r="M2844" s="116">
        <v>0</v>
      </c>
      <c r="N2844" s="116">
        <v>0</v>
      </c>
      <c r="O2844" s="116">
        <v>0</v>
      </c>
      <c r="P2844" s="116">
        <v>0</v>
      </c>
      <c r="Q2844" s="27" t="str">
        <f t="shared" si="545"/>
        <v>Registered</v>
      </c>
      <c r="R2844" s="94">
        <f t="shared" si="546"/>
        <v>0.9</v>
      </c>
      <c r="S2844" s="95"/>
      <c r="T2844" s="117">
        <f t="shared" si="547"/>
        <v>0</v>
      </c>
      <c r="U2844" s="117">
        <f t="shared" si="548"/>
        <v>0</v>
      </c>
    </row>
    <row r="2845" spans="1:21" x14ac:dyDescent="0.3">
      <c r="A2845" s="114">
        <v>6686</v>
      </c>
      <c r="B2845" s="114" t="s">
        <v>130</v>
      </c>
      <c r="C2845" s="114" t="s">
        <v>22</v>
      </c>
      <c r="D2845" s="114" t="s">
        <v>7312</v>
      </c>
      <c r="E2845" s="114" t="s">
        <v>7313</v>
      </c>
      <c r="F2845" s="115">
        <v>45280</v>
      </c>
      <c r="G2845" s="114" t="s">
        <v>1789</v>
      </c>
      <c r="H2845" s="116">
        <v>8038569</v>
      </c>
      <c r="I2845" s="116">
        <v>7234709</v>
      </c>
      <c r="J2845" s="116">
        <v>7234709</v>
      </c>
      <c r="K2845" s="116">
        <v>0</v>
      </c>
      <c r="L2845" s="116">
        <v>0</v>
      </c>
      <c r="M2845" s="116">
        <v>0</v>
      </c>
      <c r="N2845" s="116">
        <v>0</v>
      </c>
      <c r="O2845" s="116">
        <v>0</v>
      </c>
      <c r="P2845" s="116">
        <v>0</v>
      </c>
      <c r="Q2845" s="27" t="str">
        <f t="shared" si="545"/>
        <v>Registered</v>
      </c>
      <c r="R2845" s="94">
        <f t="shared" si="546"/>
        <v>0.89999961435922238</v>
      </c>
      <c r="S2845" s="95"/>
      <c r="T2845" s="117">
        <f t="shared" si="547"/>
        <v>0</v>
      </c>
      <c r="U2845" s="117">
        <f t="shared" si="548"/>
        <v>0</v>
      </c>
    </row>
    <row r="2846" spans="1:21" x14ac:dyDescent="0.3">
      <c r="A2846" s="114">
        <v>6687</v>
      </c>
      <c r="B2846" s="114" t="s">
        <v>130</v>
      </c>
      <c r="C2846" s="114" t="s">
        <v>22</v>
      </c>
      <c r="D2846" s="114" t="s">
        <v>3046</v>
      </c>
      <c r="E2846" s="114" t="s">
        <v>3047</v>
      </c>
      <c r="F2846" s="115">
        <v>44918</v>
      </c>
      <c r="G2846" s="114" t="s">
        <v>3048</v>
      </c>
      <c r="H2846" s="116">
        <v>11660166</v>
      </c>
      <c r="I2846" s="116">
        <v>10494148</v>
      </c>
      <c r="J2846" s="116">
        <v>10494148</v>
      </c>
      <c r="K2846" s="116">
        <v>0</v>
      </c>
      <c r="L2846" s="116">
        <v>0</v>
      </c>
      <c r="M2846" s="116">
        <v>0</v>
      </c>
      <c r="N2846" s="116">
        <v>0</v>
      </c>
      <c r="O2846" s="116">
        <v>0</v>
      </c>
      <c r="P2846" s="116">
        <v>0</v>
      </c>
      <c r="Q2846" s="27" t="str">
        <f t="shared" si="545"/>
        <v>Registered</v>
      </c>
      <c r="R2846" s="94">
        <f t="shared" si="546"/>
        <v>0.89999987993309871</v>
      </c>
      <c r="S2846" s="95"/>
      <c r="T2846" s="117">
        <f t="shared" si="547"/>
        <v>0</v>
      </c>
      <c r="U2846" s="117">
        <f t="shared" si="548"/>
        <v>0</v>
      </c>
    </row>
    <row r="2847" spans="1:21" x14ac:dyDescent="0.3">
      <c r="A2847" s="114">
        <v>6688</v>
      </c>
      <c r="B2847" s="114" t="s">
        <v>130</v>
      </c>
      <c r="C2847" s="114" t="s">
        <v>22</v>
      </c>
      <c r="D2847" s="114" t="s">
        <v>3648</v>
      </c>
      <c r="E2847" s="114" t="s">
        <v>3649</v>
      </c>
      <c r="F2847" s="115">
        <v>45215</v>
      </c>
      <c r="G2847" s="114" t="s">
        <v>3562</v>
      </c>
      <c r="H2847" s="116">
        <v>8035050</v>
      </c>
      <c r="I2847" s="116">
        <v>7231551</v>
      </c>
      <c r="J2847" s="116">
        <v>7231551</v>
      </c>
      <c r="K2847" s="116">
        <v>0</v>
      </c>
      <c r="L2847" s="116">
        <v>0</v>
      </c>
      <c r="M2847" s="116">
        <v>0</v>
      </c>
      <c r="N2847" s="116">
        <v>0</v>
      </c>
      <c r="O2847" s="116">
        <v>0</v>
      </c>
      <c r="P2847" s="116">
        <v>0</v>
      </c>
      <c r="Q2847" s="27" t="str">
        <f t="shared" si="545"/>
        <v>Registered</v>
      </c>
      <c r="R2847" s="94">
        <f t="shared" si="546"/>
        <v>0.90000074672839625</v>
      </c>
      <c r="S2847" s="95"/>
      <c r="T2847" s="117">
        <f t="shared" si="547"/>
        <v>0</v>
      </c>
      <c r="U2847" s="117">
        <f t="shared" si="548"/>
        <v>0</v>
      </c>
    </row>
    <row r="2848" spans="1:21" x14ac:dyDescent="0.3">
      <c r="A2848" s="114">
        <v>6689</v>
      </c>
      <c r="B2848" s="114" t="s">
        <v>130</v>
      </c>
      <c r="C2848" s="114" t="s">
        <v>22</v>
      </c>
      <c r="D2848" s="114" t="s">
        <v>7316</v>
      </c>
      <c r="E2848" s="114" t="s">
        <v>7317</v>
      </c>
      <c r="F2848" s="115">
        <v>44917</v>
      </c>
      <c r="G2848" s="114" t="s">
        <v>5170</v>
      </c>
      <c r="H2848" s="116">
        <v>11391882</v>
      </c>
      <c r="I2848" s="116">
        <v>9683096</v>
      </c>
      <c r="J2848" s="116">
        <v>9683096</v>
      </c>
      <c r="K2848" s="116">
        <v>0</v>
      </c>
      <c r="L2848" s="116">
        <v>0</v>
      </c>
      <c r="M2848" s="116">
        <v>0</v>
      </c>
      <c r="N2848" s="116">
        <v>0</v>
      </c>
      <c r="O2848" s="116">
        <v>0</v>
      </c>
      <c r="P2848" s="116">
        <v>0</v>
      </c>
      <c r="Q2848" s="27" t="str">
        <f t="shared" si="545"/>
        <v>Registered</v>
      </c>
      <c r="R2848" s="94">
        <f t="shared" si="546"/>
        <v>0.8499996752073099</v>
      </c>
      <c r="S2848" s="95"/>
      <c r="T2848" s="117">
        <f t="shared" si="547"/>
        <v>0</v>
      </c>
      <c r="U2848" s="117">
        <f t="shared" si="548"/>
        <v>0</v>
      </c>
    </row>
    <row r="2849" spans="1:21" x14ac:dyDescent="0.3">
      <c r="A2849" s="114">
        <v>6690</v>
      </c>
      <c r="B2849" s="114" t="s">
        <v>130</v>
      </c>
      <c r="C2849" s="114" t="s">
        <v>22</v>
      </c>
      <c r="D2849" s="114" t="s">
        <v>7318</v>
      </c>
      <c r="E2849" s="114" t="s">
        <v>7319</v>
      </c>
      <c r="F2849" s="115">
        <v>44951</v>
      </c>
      <c r="G2849" s="114" t="s">
        <v>4115</v>
      </c>
      <c r="H2849" s="116">
        <v>11436030</v>
      </c>
      <c r="I2849" s="116">
        <v>9720629</v>
      </c>
      <c r="J2849" s="116">
        <v>9720629</v>
      </c>
      <c r="K2849" s="116">
        <v>0</v>
      </c>
      <c r="L2849" s="116">
        <v>0</v>
      </c>
      <c r="M2849" s="116">
        <v>0</v>
      </c>
      <c r="N2849" s="116">
        <v>0</v>
      </c>
      <c r="O2849" s="116">
        <v>0</v>
      </c>
      <c r="P2849" s="116">
        <v>0</v>
      </c>
      <c r="Q2849" s="27" t="str">
        <f t="shared" si="545"/>
        <v>Registered</v>
      </c>
      <c r="R2849" s="94">
        <f t="shared" si="546"/>
        <v>0.850000306050264</v>
      </c>
      <c r="S2849" s="95"/>
      <c r="T2849" s="117">
        <f t="shared" si="547"/>
        <v>0</v>
      </c>
      <c r="U2849" s="117">
        <f t="shared" si="548"/>
        <v>0</v>
      </c>
    </row>
    <row r="2850" spans="1:21" x14ac:dyDescent="0.3">
      <c r="A2850" s="114">
        <v>6691</v>
      </c>
      <c r="B2850" s="114" t="s">
        <v>130</v>
      </c>
      <c r="C2850" s="114" t="s">
        <v>22</v>
      </c>
      <c r="D2850" s="114" t="s">
        <v>7320</v>
      </c>
      <c r="E2850" s="114" t="s">
        <v>7321</v>
      </c>
      <c r="F2850" s="115">
        <v>45193</v>
      </c>
      <c r="G2850" s="114" t="s">
        <v>3567</v>
      </c>
      <c r="H2850" s="116">
        <v>7917750</v>
      </c>
      <c r="I2850" s="116">
        <v>7125981</v>
      </c>
      <c r="J2850" s="116">
        <v>7125981</v>
      </c>
      <c r="K2850" s="116">
        <v>0</v>
      </c>
      <c r="L2850" s="116">
        <v>0</v>
      </c>
      <c r="M2850" s="116">
        <v>0</v>
      </c>
      <c r="N2850" s="116">
        <v>0</v>
      </c>
      <c r="O2850" s="116">
        <v>0</v>
      </c>
      <c r="P2850" s="116">
        <v>0</v>
      </c>
      <c r="Q2850" s="27" t="str">
        <f t="shared" si="545"/>
        <v>Registered</v>
      </c>
      <c r="R2850" s="94">
        <f t="shared" si="546"/>
        <v>0.90000075779103916</v>
      </c>
      <c r="S2850" s="95"/>
      <c r="T2850" s="117">
        <f t="shared" si="547"/>
        <v>0</v>
      </c>
      <c r="U2850" s="117">
        <f t="shared" si="548"/>
        <v>0</v>
      </c>
    </row>
    <row r="2851" spans="1:21" x14ac:dyDescent="0.3">
      <c r="A2851" s="114">
        <v>10169</v>
      </c>
      <c r="B2851" s="114" t="s">
        <v>130</v>
      </c>
      <c r="C2851" s="114" t="s">
        <v>22</v>
      </c>
      <c r="D2851" s="114" t="s">
        <v>3411</v>
      </c>
      <c r="E2851" s="114" t="s">
        <v>3412</v>
      </c>
      <c r="F2851" s="115">
        <v>44918</v>
      </c>
      <c r="G2851" s="114" t="s">
        <v>3413</v>
      </c>
      <c r="H2851" s="116">
        <v>11303586</v>
      </c>
      <c r="I2851" s="116">
        <v>9608048</v>
      </c>
      <c r="J2851" s="116">
        <v>9608048.0099999998</v>
      </c>
      <c r="K2851" s="116">
        <v>-0.01</v>
      </c>
      <c r="L2851" s="116">
        <v>0</v>
      </c>
      <c r="M2851" s="116">
        <v>0</v>
      </c>
      <c r="N2851" s="116">
        <v>0</v>
      </c>
      <c r="O2851" s="116">
        <v>0</v>
      </c>
      <c r="P2851" s="116">
        <v>0</v>
      </c>
      <c r="Q2851" s="27" t="str">
        <f t="shared" si="545"/>
        <v>Registered</v>
      </c>
      <c r="R2851" s="94">
        <f t="shared" si="546"/>
        <v>0.84999999115324998</v>
      </c>
      <c r="S2851" s="95"/>
      <c r="T2851" s="117">
        <f t="shared" si="547"/>
        <v>0</v>
      </c>
      <c r="U2851" s="117">
        <f t="shared" si="548"/>
        <v>-0.01</v>
      </c>
    </row>
    <row r="2852" spans="1:21" x14ac:dyDescent="0.3">
      <c r="A2852" s="114">
        <v>10175</v>
      </c>
      <c r="B2852" s="114" t="s">
        <v>130</v>
      </c>
      <c r="C2852" s="114" t="s">
        <v>22</v>
      </c>
      <c r="D2852" s="114" t="s">
        <v>9370</v>
      </c>
      <c r="E2852" s="114" t="s">
        <v>9371</v>
      </c>
      <c r="F2852" s="115">
        <v>44957</v>
      </c>
      <c r="G2852" s="114" t="s">
        <v>2224</v>
      </c>
      <c r="H2852" s="116">
        <v>11748462</v>
      </c>
      <c r="I2852" s="116">
        <v>9986193</v>
      </c>
      <c r="J2852" s="116">
        <v>9986193.1999999993</v>
      </c>
      <c r="K2852" s="116">
        <v>-0.2</v>
      </c>
      <c r="L2852" s="116">
        <v>0</v>
      </c>
      <c r="M2852" s="116">
        <v>0</v>
      </c>
      <c r="N2852" s="116">
        <v>0</v>
      </c>
      <c r="O2852" s="116">
        <v>0</v>
      </c>
      <c r="P2852" s="116">
        <v>0</v>
      </c>
      <c r="Q2852" s="27" t="str">
        <f t="shared" si="545"/>
        <v>Registered</v>
      </c>
      <c r="R2852" s="94">
        <f t="shared" si="546"/>
        <v>0.85000002553525733</v>
      </c>
      <c r="S2852" s="95"/>
      <c r="T2852" s="117">
        <f t="shared" si="547"/>
        <v>0</v>
      </c>
      <c r="U2852" s="117">
        <f t="shared" si="548"/>
        <v>-0.2</v>
      </c>
    </row>
    <row r="2853" spans="1:21" x14ac:dyDescent="0.3">
      <c r="A2853" s="114">
        <v>10184</v>
      </c>
      <c r="B2853" s="114" t="s">
        <v>130</v>
      </c>
      <c r="C2853" s="114" t="s">
        <v>22</v>
      </c>
      <c r="D2853" s="114" t="s">
        <v>3644</v>
      </c>
      <c r="E2853" s="114" t="s">
        <v>3645</v>
      </c>
      <c r="F2853" s="115">
        <v>45199</v>
      </c>
      <c r="G2853" s="114" t="s">
        <v>3646</v>
      </c>
      <c r="H2853" s="116">
        <v>8005725</v>
      </c>
      <c r="I2853" s="116">
        <v>7205153</v>
      </c>
      <c r="J2853" s="116">
        <v>7205153.5</v>
      </c>
      <c r="K2853" s="116">
        <v>-0.5</v>
      </c>
      <c r="L2853" s="116">
        <v>0</v>
      </c>
      <c r="M2853" s="116">
        <v>0</v>
      </c>
      <c r="N2853" s="116">
        <v>0</v>
      </c>
      <c r="O2853" s="116">
        <v>0</v>
      </c>
      <c r="P2853" s="116">
        <v>0</v>
      </c>
      <c r="Q2853" s="27" t="str">
        <f t="shared" si="545"/>
        <v>Registered</v>
      </c>
      <c r="R2853" s="94">
        <f t="shared" si="546"/>
        <v>0.90000006245530539</v>
      </c>
      <c r="S2853" s="95"/>
      <c r="T2853" s="117">
        <f t="shared" si="547"/>
        <v>0</v>
      </c>
      <c r="U2853" s="117">
        <f t="shared" si="548"/>
        <v>-0.5</v>
      </c>
    </row>
    <row r="2854" spans="1:21" x14ac:dyDescent="0.3">
      <c r="A2854" s="114">
        <v>10267</v>
      </c>
      <c r="B2854" s="114" t="s">
        <v>130</v>
      </c>
      <c r="C2854" s="114" t="s">
        <v>22</v>
      </c>
      <c r="D2854" s="114" t="s">
        <v>3037</v>
      </c>
      <c r="E2854" s="114" t="s">
        <v>3038</v>
      </c>
      <c r="F2854" s="115">
        <v>45014</v>
      </c>
      <c r="G2854" s="114" t="s">
        <v>3039</v>
      </c>
      <c r="H2854" s="116">
        <v>11570172</v>
      </c>
      <c r="I2854" s="116">
        <v>9834647</v>
      </c>
      <c r="J2854" s="116">
        <v>9900612</v>
      </c>
      <c r="K2854" s="116">
        <v>-65965</v>
      </c>
      <c r="L2854" s="116">
        <v>0</v>
      </c>
      <c r="M2854" s="116">
        <v>0</v>
      </c>
      <c r="N2854" s="116">
        <v>0</v>
      </c>
      <c r="O2854" s="116">
        <v>0</v>
      </c>
      <c r="P2854" s="116">
        <v>0</v>
      </c>
      <c r="Q2854" s="27" t="str">
        <f t="shared" si="545"/>
        <v>Registered</v>
      </c>
      <c r="R2854" s="94">
        <f t="shared" si="546"/>
        <v>0.85000006914331094</v>
      </c>
      <c r="S2854" s="95"/>
      <c r="T2854" s="117">
        <f t="shared" si="547"/>
        <v>0</v>
      </c>
      <c r="U2854" s="117">
        <f t="shared" si="548"/>
        <v>-65965</v>
      </c>
    </row>
    <row r="2855" spans="1:21" x14ac:dyDescent="0.3">
      <c r="A2855" s="114">
        <v>10271</v>
      </c>
      <c r="B2855" s="114" t="s">
        <v>130</v>
      </c>
      <c r="C2855" s="114" t="s">
        <v>22</v>
      </c>
      <c r="D2855" s="114" t="s">
        <v>3095</v>
      </c>
      <c r="E2855" s="114" t="s">
        <v>3096</v>
      </c>
      <c r="F2855" s="115">
        <v>44918</v>
      </c>
      <c r="G2855" s="114" t="s">
        <v>2995</v>
      </c>
      <c r="H2855" s="116">
        <v>11481876</v>
      </c>
      <c r="I2855" s="116">
        <v>9759595</v>
      </c>
      <c r="J2855" s="116">
        <v>9828326</v>
      </c>
      <c r="K2855" s="116">
        <v>-68731</v>
      </c>
      <c r="L2855" s="116">
        <v>0</v>
      </c>
      <c r="M2855" s="116">
        <v>0</v>
      </c>
      <c r="N2855" s="116">
        <v>0</v>
      </c>
      <c r="O2855" s="116">
        <v>0</v>
      </c>
      <c r="P2855" s="116">
        <v>0</v>
      </c>
      <c r="Q2855" s="27" t="str">
        <f t="shared" si="545"/>
        <v>Registered</v>
      </c>
      <c r="R2855" s="94">
        <f t="shared" si="546"/>
        <v>0.85000003483751263</v>
      </c>
      <c r="S2855" s="95"/>
      <c r="T2855" s="117">
        <f t="shared" si="547"/>
        <v>0</v>
      </c>
      <c r="U2855" s="117">
        <f t="shared" si="548"/>
        <v>-68731</v>
      </c>
    </row>
    <row r="2856" spans="1:21" x14ac:dyDescent="0.3">
      <c r="A2856" s="114">
        <v>10358</v>
      </c>
      <c r="B2856" s="114" t="s">
        <v>130</v>
      </c>
      <c r="C2856" s="114" t="s">
        <v>22</v>
      </c>
      <c r="D2856" s="114" t="s">
        <v>2549</v>
      </c>
      <c r="E2856" s="114" t="s">
        <v>2271</v>
      </c>
      <c r="F2856" s="115">
        <v>46080</v>
      </c>
      <c r="G2856" s="114" t="s">
        <v>1907</v>
      </c>
      <c r="H2856" s="116">
        <v>10000000</v>
      </c>
      <c r="I2856" s="116">
        <v>8000000</v>
      </c>
      <c r="J2856" s="116">
        <v>8100000</v>
      </c>
      <c r="K2856" s="116">
        <v>-100000</v>
      </c>
      <c r="L2856" s="116">
        <v>0</v>
      </c>
      <c r="M2856" s="116">
        <v>0</v>
      </c>
      <c r="N2856" s="116">
        <v>0</v>
      </c>
      <c r="O2856" s="116">
        <v>0</v>
      </c>
      <c r="P2856" s="116">
        <v>0</v>
      </c>
      <c r="Q2856" s="27" t="str">
        <f t="shared" si="545"/>
        <v>Registered</v>
      </c>
      <c r="R2856" s="94">
        <f t="shared" si="546"/>
        <v>0.8</v>
      </c>
      <c r="S2856" s="95"/>
      <c r="T2856" s="117">
        <f t="shared" si="547"/>
        <v>0</v>
      </c>
      <c r="U2856" s="117">
        <f t="shared" si="548"/>
        <v>-100000</v>
      </c>
    </row>
    <row r="2857" spans="1:21" x14ac:dyDescent="0.3">
      <c r="A2857" s="114">
        <v>10535</v>
      </c>
      <c r="B2857" s="114" t="s">
        <v>130</v>
      </c>
      <c r="C2857" s="114" t="s">
        <v>22</v>
      </c>
      <c r="D2857" s="114" t="s">
        <v>9889</v>
      </c>
      <c r="E2857" s="114" t="s">
        <v>9890</v>
      </c>
      <c r="F2857" s="115">
        <v>45393</v>
      </c>
      <c r="G2857" s="114" t="s">
        <v>2944</v>
      </c>
      <c r="H2857" s="116">
        <v>8211000</v>
      </c>
      <c r="I2857" s="116">
        <v>7389900</v>
      </c>
      <c r="J2857" s="116">
        <v>7800450</v>
      </c>
      <c r="K2857" s="116">
        <v>-410550</v>
      </c>
      <c r="L2857" s="116">
        <v>0</v>
      </c>
      <c r="M2857" s="116">
        <v>0</v>
      </c>
      <c r="N2857" s="116">
        <v>0</v>
      </c>
      <c r="O2857" s="116">
        <v>0</v>
      </c>
      <c r="P2857" s="116">
        <v>0</v>
      </c>
      <c r="Q2857" s="27" t="str">
        <f t="shared" si="545"/>
        <v>Registered</v>
      </c>
      <c r="R2857" s="94">
        <f t="shared" si="546"/>
        <v>0.9</v>
      </c>
      <c r="S2857" s="95"/>
      <c r="T2857" s="117">
        <f t="shared" si="547"/>
        <v>0</v>
      </c>
      <c r="U2857" s="117">
        <f t="shared" si="548"/>
        <v>-410550</v>
      </c>
    </row>
    <row r="2858" spans="1:21" x14ac:dyDescent="0.3">
      <c r="A2858" s="114">
        <v>10574</v>
      </c>
      <c r="B2858" s="114" t="s">
        <v>130</v>
      </c>
      <c r="C2858" s="114" t="s">
        <v>22</v>
      </c>
      <c r="D2858" s="114" t="s">
        <v>9939</v>
      </c>
      <c r="E2858" s="114" t="s">
        <v>9940</v>
      </c>
      <c r="F2858" s="115">
        <v>45226</v>
      </c>
      <c r="G2858" s="114" t="s">
        <v>5072</v>
      </c>
      <c r="H2858" s="116">
        <v>8065548</v>
      </c>
      <c r="I2858" s="116">
        <v>7258989</v>
      </c>
      <c r="J2858" s="116">
        <v>7824158</v>
      </c>
      <c r="K2858" s="116">
        <v>-565169</v>
      </c>
      <c r="L2858" s="116">
        <v>0</v>
      </c>
      <c r="M2858" s="116">
        <v>0</v>
      </c>
      <c r="N2858" s="116">
        <v>0</v>
      </c>
      <c r="O2858" s="116">
        <v>0</v>
      </c>
      <c r="P2858" s="116">
        <v>0</v>
      </c>
      <c r="Q2858" s="27" t="str">
        <f t="shared" si="545"/>
        <v>Registered</v>
      </c>
      <c r="R2858" s="94">
        <f t="shared" si="546"/>
        <v>0.89999947926662882</v>
      </c>
      <c r="S2858" s="95"/>
      <c r="T2858" s="117">
        <f t="shared" si="547"/>
        <v>0</v>
      </c>
      <c r="U2858" s="117">
        <f t="shared" si="548"/>
        <v>-565169</v>
      </c>
    </row>
    <row r="2859" spans="1:21" x14ac:dyDescent="0.3">
      <c r="A2859" s="114">
        <v>11018</v>
      </c>
      <c r="B2859" s="114" t="s">
        <v>130</v>
      </c>
      <c r="C2859" s="114" t="s">
        <v>22</v>
      </c>
      <c r="D2859" s="114" t="s">
        <v>10858</v>
      </c>
      <c r="E2859" s="114" t="s">
        <v>10859</v>
      </c>
      <c r="F2859" s="115">
        <v>45427</v>
      </c>
      <c r="G2859" s="114" t="s">
        <v>10860</v>
      </c>
      <c r="H2859" s="116">
        <v>1</v>
      </c>
      <c r="I2859" s="116">
        <v>0</v>
      </c>
      <c r="J2859" s="116"/>
      <c r="K2859" s="116">
        <f>I2859-J2859</f>
        <v>0</v>
      </c>
      <c r="L2859" s="116">
        <v>0</v>
      </c>
      <c r="M2859" s="116">
        <v>0</v>
      </c>
      <c r="N2859" s="116">
        <v>0</v>
      </c>
      <c r="O2859" s="116">
        <v>0</v>
      </c>
      <c r="P2859" s="116">
        <v>0</v>
      </c>
      <c r="Q2859" s="27" t="str">
        <f t="shared" si="545"/>
        <v>Registered</v>
      </c>
      <c r="R2859" s="94">
        <f t="shared" si="546"/>
        <v>0</v>
      </c>
      <c r="S2859" s="95"/>
      <c r="T2859" s="117">
        <f t="shared" si="547"/>
        <v>0</v>
      </c>
      <c r="U2859" s="117">
        <f t="shared" si="548"/>
        <v>0</v>
      </c>
    </row>
    <row r="2860" spans="1:21" x14ac:dyDescent="0.3">
      <c r="A2860" s="114">
        <v>11019</v>
      </c>
      <c r="B2860" s="114" t="s">
        <v>130</v>
      </c>
      <c r="C2860" s="114" t="s">
        <v>22</v>
      </c>
      <c r="D2860" s="114" t="s">
        <v>10861</v>
      </c>
      <c r="E2860" s="114" t="s">
        <v>10859</v>
      </c>
      <c r="F2860" s="115">
        <v>45427</v>
      </c>
      <c r="G2860" s="114" t="s">
        <v>10860</v>
      </c>
      <c r="H2860" s="116">
        <v>1</v>
      </c>
      <c r="I2860" s="116">
        <v>0</v>
      </c>
      <c r="J2860" s="116"/>
      <c r="K2860" s="116">
        <f>I2860-J2860</f>
        <v>0</v>
      </c>
      <c r="L2860" s="116">
        <v>0</v>
      </c>
      <c r="M2860" s="116">
        <v>0</v>
      </c>
      <c r="N2860" s="116">
        <v>0</v>
      </c>
      <c r="O2860" s="116">
        <v>0</v>
      </c>
      <c r="P2860" s="116">
        <v>0</v>
      </c>
      <c r="Q2860" s="27" t="str">
        <f t="shared" si="545"/>
        <v>Registered</v>
      </c>
      <c r="R2860" s="94">
        <f t="shared" si="546"/>
        <v>0</v>
      </c>
      <c r="S2860" s="95"/>
      <c r="T2860" s="117">
        <f t="shared" si="547"/>
        <v>0</v>
      </c>
      <c r="U2860" s="117">
        <f t="shared" si="548"/>
        <v>0</v>
      </c>
    </row>
    <row r="2861" spans="1:21" x14ac:dyDescent="0.3">
      <c r="A2861" s="114">
        <v>11020</v>
      </c>
      <c r="B2861" s="114" t="s">
        <v>130</v>
      </c>
      <c r="C2861" s="114" t="s">
        <v>22</v>
      </c>
      <c r="D2861" s="114" t="s">
        <v>10359</v>
      </c>
      <c r="E2861" s="114" t="s">
        <v>10360</v>
      </c>
      <c r="F2861" s="115">
        <v>45077</v>
      </c>
      <c r="G2861" s="114" t="s">
        <v>5387</v>
      </c>
      <c r="H2861" s="116">
        <v>1</v>
      </c>
      <c r="I2861" s="116">
        <v>0</v>
      </c>
      <c r="J2861" s="116"/>
      <c r="K2861" s="116">
        <f>I2861-J2861</f>
        <v>0</v>
      </c>
      <c r="L2861" s="116">
        <v>0</v>
      </c>
      <c r="M2861" s="116">
        <v>0</v>
      </c>
      <c r="N2861" s="116">
        <v>0</v>
      </c>
      <c r="O2861" s="116">
        <v>0</v>
      </c>
      <c r="P2861" s="116">
        <v>0</v>
      </c>
      <c r="Q2861" s="27" t="str">
        <f t="shared" si="545"/>
        <v>Registered</v>
      </c>
      <c r="R2861" s="94">
        <f t="shared" si="546"/>
        <v>0</v>
      </c>
      <c r="S2861" s="95"/>
      <c r="T2861" s="117">
        <f t="shared" si="547"/>
        <v>0</v>
      </c>
      <c r="U2861" s="117">
        <f t="shared" si="548"/>
        <v>0</v>
      </c>
    </row>
    <row r="2862" spans="1:21" x14ac:dyDescent="0.3">
      <c r="A2862" s="114">
        <v>198</v>
      </c>
      <c r="B2862" s="114" t="s">
        <v>1430</v>
      </c>
      <c r="C2862" s="114" t="s">
        <v>1472</v>
      </c>
      <c r="D2862" s="114" t="s">
        <v>2036</v>
      </c>
      <c r="E2862" s="114" t="s">
        <v>2037</v>
      </c>
      <c r="F2862" s="115">
        <v>45626</v>
      </c>
      <c r="G2862" s="114" t="s">
        <v>1850</v>
      </c>
      <c r="H2862" s="116">
        <v>8621550</v>
      </c>
      <c r="I2862" s="116">
        <v>6897242</v>
      </c>
      <c r="J2862" s="116">
        <v>4243400</v>
      </c>
      <c r="K2862" s="116">
        <v>2653842</v>
      </c>
      <c r="L2862" s="116">
        <v>431078</v>
      </c>
      <c r="M2862" s="116">
        <v>0</v>
      </c>
      <c r="N2862" s="116">
        <v>0</v>
      </c>
      <c r="O2862" s="116">
        <v>431078</v>
      </c>
      <c r="P2862" s="116">
        <v>1791686</v>
      </c>
      <c r="Q2862" s="27" t="str">
        <f t="shared" si="545"/>
        <v>Registered</v>
      </c>
      <c r="R2862" s="94">
        <f t="shared" si="546"/>
        <v>0.80000023197684866</v>
      </c>
      <c r="S2862" s="95"/>
      <c r="T2862" s="117">
        <f t="shared" si="547"/>
        <v>2653842</v>
      </c>
      <c r="U2862" s="117">
        <f t="shared" si="548"/>
        <v>0</v>
      </c>
    </row>
    <row r="2863" spans="1:21" x14ac:dyDescent="0.3">
      <c r="A2863" s="114">
        <v>200</v>
      </c>
      <c r="B2863" s="114" t="s">
        <v>1430</v>
      </c>
      <c r="C2863" s="114" t="s">
        <v>1472</v>
      </c>
      <c r="D2863" s="114" t="s">
        <v>2048</v>
      </c>
      <c r="E2863" s="114" t="s">
        <v>2049</v>
      </c>
      <c r="F2863" s="115">
        <v>45551</v>
      </c>
      <c r="G2863" s="114" t="s">
        <v>2050</v>
      </c>
      <c r="H2863" s="116">
        <v>8797500</v>
      </c>
      <c r="I2863" s="116">
        <v>7038000</v>
      </c>
      <c r="J2863" s="116">
        <v>4407600</v>
      </c>
      <c r="K2863" s="116">
        <v>2630400</v>
      </c>
      <c r="L2863" s="116">
        <v>879750</v>
      </c>
      <c r="M2863" s="116">
        <v>0</v>
      </c>
      <c r="N2863" s="116">
        <v>0</v>
      </c>
      <c r="O2863" s="116">
        <v>0</v>
      </c>
      <c r="P2863" s="116">
        <v>1750650</v>
      </c>
      <c r="Q2863" s="27" t="str">
        <f t="shared" si="545"/>
        <v>Registered</v>
      </c>
      <c r="R2863" s="94">
        <f t="shared" si="546"/>
        <v>0.8</v>
      </c>
      <c r="S2863" s="95"/>
      <c r="T2863" s="117">
        <f t="shared" si="547"/>
        <v>2630400</v>
      </c>
      <c r="U2863" s="117">
        <f t="shared" si="548"/>
        <v>0</v>
      </c>
    </row>
    <row r="2864" spans="1:21" x14ac:dyDescent="0.3">
      <c r="A2864" s="114">
        <v>208</v>
      </c>
      <c r="B2864" s="114" t="s">
        <v>1430</v>
      </c>
      <c r="C2864" s="114" t="s">
        <v>1472</v>
      </c>
      <c r="D2864" s="114" t="s">
        <v>1648</v>
      </c>
      <c r="E2864" s="114" t="s">
        <v>1649</v>
      </c>
      <c r="F2864" s="115">
        <v>45473</v>
      </c>
      <c r="G2864" s="114" t="s">
        <v>1650</v>
      </c>
      <c r="H2864" s="116">
        <v>11400000</v>
      </c>
      <c r="I2864" s="116">
        <v>9120000</v>
      </c>
      <c r="J2864" s="116">
        <v>6590000</v>
      </c>
      <c r="K2864" s="116">
        <v>2530000</v>
      </c>
      <c r="L2864" s="116">
        <v>0</v>
      </c>
      <c r="M2864" s="116">
        <v>0</v>
      </c>
      <c r="N2864" s="116">
        <v>0</v>
      </c>
      <c r="O2864" s="116">
        <v>0</v>
      </c>
      <c r="P2864" s="116">
        <v>2530000</v>
      </c>
      <c r="Q2864" s="27" t="str">
        <f t="shared" si="545"/>
        <v>Registered</v>
      </c>
      <c r="R2864" s="94">
        <f t="shared" si="546"/>
        <v>0.8</v>
      </c>
      <c r="S2864" s="95"/>
      <c r="T2864" s="117">
        <f t="shared" si="547"/>
        <v>2530000</v>
      </c>
      <c r="U2864" s="117">
        <f t="shared" si="548"/>
        <v>0</v>
      </c>
    </row>
    <row r="2865" spans="1:21" x14ac:dyDescent="0.3">
      <c r="A2865" s="114">
        <v>277</v>
      </c>
      <c r="B2865" s="114" t="s">
        <v>1430</v>
      </c>
      <c r="C2865" s="114" t="s">
        <v>1472</v>
      </c>
      <c r="D2865" s="114" t="s">
        <v>2073</v>
      </c>
      <c r="E2865" s="114" t="s">
        <v>2074</v>
      </c>
      <c r="F2865" s="115">
        <v>45929</v>
      </c>
      <c r="G2865" s="114" t="s">
        <v>2075</v>
      </c>
      <c r="H2865" s="116">
        <v>9327679</v>
      </c>
      <c r="I2865" s="116">
        <v>8115082</v>
      </c>
      <c r="J2865" s="116">
        <v>6352153</v>
      </c>
      <c r="K2865" s="116">
        <v>1762929</v>
      </c>
      <c r="L2865" s="116">
        <v>0</v>
      </c>
      <c r="M2865" s="116">
        <v>0</v>
      </c>
      <c r="N2865" s="116">
        <v>0</v>
      </c>
      <c r="O2865" s="116">
        <v>0</v>
      </c>
      <c r="P2865" s="116">
        <v>1762929</v>
      </c>
      <c r="Q2865" s="27" t="str">
        <f t="shared" si="545"/>
        <v>Registered</v>
      </c>
      <c r="R2865" s="94">
        <f t="shared" si="546"/>
        <v>0.87000013615391358</v>
      </c>
      <c r="S2865" s="95"/>
      <c r="T2865" s="117">
        <f t="shared" si="547"/>
        <v>1762929</v>
      </c>
      <c r="U2865" s="117">
        <f t="shared" si="548"/>
        <v>0</v>
      </c>
    </row>
    <row r="2866" spans="1:21" x14ac:dyDescent="0.3">
      <c r="A2866" s="114">
        <v>294</v>
      </c>
      <c r="B2866" s="114" t="s">
        <v>1430</v>
      </c>
      <c r="C2866" s="114" t="s">
        <v>1472</v>
      </c>
      <c r="D2866" s="114" t="s">
        <v>6160</v>
      </c>
      <c r="E2866" s="114" t="s">
        <v>6161</v>
      </c>
      <c r="F2866" s="115">
        <v>45471</v>
      </c>
      <c r="G2866" s="114" t="s">
        <v>3829</v>
      </c>
      <c r="H2866" s="116">
        <v>13753800</v>
      </c>
      <c r="I2866" s="116">
        <v>9902736</v>
      </c>
      <c r="J2866" s="116">
        <v>8252280</v>
      </c>
      <c r="K2866" s="116">
        <v>1650456</v>
      </c>
      <c r="L2866" s="116">
        <v>1650456</v>
      </c>
      <c r="M2866" s="116">
        <v>0</v>
      </c>
      <c r="N2866" s="116">
        <v>0</v>
      </c>
      <c r="O2866" s="116">
        <v>0</v>
      </c>
      <c r="P2866" s="116">
        <v>0</v>
      </c>
      <c r="Q2866" s="27" t="str">
        <f t="shared" si="545"/>
        <v>Registered</v>
      </c>
      <c r="R2866" s="94">
        <f t="shared" si="546"/>
        <v>0.72</v>
      </c>
      <c r="S2866" s="95"/>
      <c r="T2866" s="117">
        <f t="shared" si="547"/>
        <v>1650456</v>
      </c>
      <c r="U2866" s="117">
        <f t="shared" si="548"/>
        <v>0</v>
      </c>
    </row>
    <row r="2867" spans="1:21" x14ac:dyDescent="0.3">
      <c r="A2867" s="114">
        <v>344</v>
      </c>
      <c r="B2867" s="114" t="s">
        <v>1430</v>
      </c>
      <c r="C2867" s="114" t="s">
        <v>1472</v>
      </c>
      <c r="D2867" s="114" t="s">
        <v>6162</v>
      </c>
      <c r="E2867" s="114" t="s">
        <v>6163</v>
      </c>
      <c r="F2867" s="115">
        <v>45747</v>
      </c>
      <c r="G2867" s="114" t="s">
        <v>4570</v>
      </c>
      <c r="H2867" s="116">
        <v>13616071</v>
      </c>
      <c r="I2867" s="116">
        <v>9531250</v>
      </c>
      <c r="J2867" s="116">
        <v>8169642</v>
      </c>
      <c r="K2867" s="116">
        <v>1361608</v>
      </c>
      <c r="L2867" s="116">
        <v>1361608</v>
      </c>
      <c r="M2867" s="116">
        <v>0</v>
      </c>
      <c r="N2867" s="116">
        <v>0</v>
      </c>
      <c r="O2867" s="116">
        <v>0</v>
      </c>
      <c r="P2867" s="116">
        <v>0</v>
      </c>
      <c r="Q2867" s="27" t="str">
        <f t="shared" si="545"/>
        <v>Registered</v>
      </c>
      <c r="R2867" s="94">
        <f t="shared" si="546"/>
        <v>0.70000002203278755</v>
      </c>
      <c r="S2867" s="95"/>
      <c r="T2867" s="117">
        <f t="shared" si="547"/>
        <v>1361608</v>
      </c>
      <c r="U2867" s="117">
        <f t="shared" si="548"/>
        <v>0</v>
      </c>
    </row>
    <row r="2868" spans="1:21" x14ac:dyDescent="0.3">
      <c r="A2868" s="114">
        <v>388</v>
      </c>
      <c r="B2868" s="114" t="s">
        <v>1430</v>
      </c>
      <c r="C2868" s="114" t="s">
        <v>1472</v>
      </c>
      <c r="D2868" s="114" t="s">
        <v>2396</v>
      </c>
      <c r="E2868" s="114" t="s">
        <v>2397</v>
      </c>
      <c r="F2868" s="115">
        <v>45504</v>
      </c>
      <c r="G2868" s="114" t="s">
        <v>2398</v>
      </c>
      <c r="H2868" s="116">
        <v>8562900</v>
      </c>
      <c r="I2868" s="116">
        <v>6850320</v>
      </c>
      <c r="J2868" s="116">
        <v>5700000</v>
      </c>
      <c r="K2868" s="116">
        <v>1150320</v>
      </c>
      <c r="L2868" s="116">
        <v>0</v>
      </c>
      <c r="M2868" s="116">
        <v>0</v>
      </c>
      <c r="N2868" s="116">
        <v>0</v>
      </c>
      <c r="O2868" s="116">
        <v>0</v>
      </c>
      <c r="P2868" s="116">
        <v>1150320</v>
      </c>
      <c r="Q2868" s="27" t="str">
        <f t="shared" si="545"/>
        <v>Registered</v>
      </c>
      <c r="R2868" s="94">
        <f t="shared" si="546"/>
        <v>0.8</v>
      </c>
      <c r="S2868" s="95"/>
      <c r="T2868" s="117">
        <f t="shared" si="547"/>
        <v>1150320</v>
      </c>
      <c r="U2868" s="117">
        <f t="shared" si="548"/>
        <v>0</v>
      </c>
    </row>
    <row r="2869" spans="1:21" x14ac:dyDescent="0.3">
      <c r="A2869" s="114">
        <v>432</v>
      </c>
      <c r="B2869" s="114" t="s">
        <v>1430</v>
      </c>
      <c r="C2869" s="114" t="s">
        <v>1472</v>
      </c>
      <c r="D2869" s="114" t="s">
        <v>6158</v>
      </c>
      <c r="E2869" s="114" t="s">
        <v>6159</v>
      </c>
      <c r="F2869" s="115">
        <v>45688</v>
      </c>
      <c r="G2869" s="114" t="s">
        <v>6093</v>
      </c>
      <c r="H2869" s="116">
        <v>9330357</v>
      </c>
      <c r="I2869" s="116">
        <v>6997768</v>
      </c>
      <c r="J2869" s="116">
        <v>6064732</v>
      </c>
      <c r="K2869" s="116">
        <v>933036</v>
      </c>
      <c r="L2869" s="116">
        <v>933036</v>
      </c>
      <c r="M2869" s="116">
        <v>0</v>
      </c>
      <c r="N2869" s="116">
        <v>0</v>
      </c>
      <c r="O2869" s="116">
        <v>0</v>
      </c>
      <c r="P2869" s="116">
        <v>0</v>
      </c>
      <c r="Q2869" s="27" t="str">
        <f t="shared" si="545"/>
        <v>Registered</v>
      </c>
      <c r="R2869" s="94">
        <f t="shared" si="546"/>
        <v>0.75000002679425881</v>
      </c>
      <c r="S2869" s="95"/>
      <c r="T2869" s="117">
        <f t="shared" si="547"/>
        <v>933036</v>
      </c>
      <c r="U2869" s="117">
        <f t="shared" si="548"/>
        <v>0</v>
      </c>
    </row>
    <row r="2870" spans="1:21" x14ac:dyDescent="0.3">
      <c r="A2870" s="114">
        <v>508</v>
      </c>
      <c r="B2870" s="114" t="s">
        <v>1430</v>
      </c>
      <c r="C2870" s="114" t="s">
        <v>1472</v>
      </c>
      <c r="D2870" s="114" t="s">
        <v>6154</v>
      </c>
      <c r="E2870" s="114" t="s">
        <v>6155</v>
      </c>
      <c r="F2870" s="115">
        <v>45456</v>
      </c>
      <c r="G2870" s="114" t="s">
        <v>3278</v>
      </c>
      <c r="H2870" s="116">
        <v>13358166</v>
      </c>
      <c r="I2870" s="116">
        <v>10686533</v>
      </c>
      <c r="J2870" s="116">
        <v>10018625</v>
      </c>
      <c r="K2870" s="116">
        <v>667908</v>
      </c>
      <c r="L2870" s="116">
        <v>667908</v>
      </c>
      <c r="M2870" s="116">
        <v>0</v>
      </c>
      <c r="N2870" s="116">
        <v>0</v>
      </c>
      <c r="O2870" s="116">
        <v>0</v>
      </c>
      <c r="P2870" s="116">
        <v>0</v>
      </c>
      <c r="Q2870" s="27" t="str">
        <f t="shared" si="545"/>
        <v>Registered</v>
      </c>
      <c r="R2870" s="94">
        <f t="shared" si="546"/>
        <v>0.80000001497211515</v>
      </c>
      <c r="S2870" s="95"/>
      <c r="T2870" s="117">
        <f t="shared" si="547"/>
        <v>667908</v>
      </c>
      <c r="U2870" s="117">
        <f t="shared" si="548"/>
        <v>0</v>
      </c>
    </row>
    <row r="2871" spans="1:21" x14ac:dyDescent="0.3">
      <c r="A2871" s="114">
        <v>509</v>
      </c>
      <c r="B2871" s="114" t="s">
        <v>1430</v>
      </c>
      <c r="C2871" s="114" t="s">
        <v>1472</v>
      </c>
      <c r="D2871" s="114" t="s">
        <v>6130</v>
      </c>
      <c r="E2871" s="114" t="s">
        <v>6131</v>
      </c>
      <c r="F2871" s="115">
        <v>45456</v>
      </c>
      <c r="G2871" s="114" t="s">
        <v>1393</v>
      </c>
      <c r="H2871" s="116">
        <v>13358037</v>
      </c>
      <c r="I2871" s="116">
        <v>10686429</v>
      </c>
      <c r="J2871" s="116">
        <v>10018527</v>
      </c>
      <c r="K2871" s="116">
        <v>667902</v>
      </c>
      <c r="L2871" s="116">
        <v>667902</v>
      </c>
      <c r="M2871" s="116">
        <v>0</v>
      </c>
      <c r="N2871" s="116">
        <v>0</v>
      </c>
      <c r="O2871" s="116">
        <v>0</v>
      </c>
      <c r="P2871" s="116">
        <v>0</v>
      </c>
      <c r="Q2871" s="27" t="str">
        <f t="shared" si="545"/>
        <v>Registered</v>
      </c>
      <c r="R2871" s="94">
        <f t="shared" si="546"/>
        <v>0.79999995508322064</v>
      </c>
      <c r="S2871" s="95"/>
      <c r="T2871" s="117">
        <f t="shared" si="547"/>
        <v>667902</v>
      </c>
      <c r="U2871" s="117">
        <f t="shared" si="548"/>
        <v>0</v>
      </c>
    </row>
    <row r="2872" spans="1:21" x14ac:dyDescent="0.3">
      <c r="A2872" s="114">
        <v>511</v>
      </c>
      <c r="B2872" s="114" t="s">
        <v>1430</v>
      </c>
      <c r="C2872" s="114" t="s">
        <v>1472</v>
      </c>
      <c r="D2872" s="114" t="s">
        <v>6156</v>
      </c>
      <c r="E2872" s="114" t="s">
        <v>6157</v>
      </c>
      <c r="F2872" s="115">
        <v>45532</v>
      </c>
      <c r="G2872" s="114" t="s">
        <v>2435</v>
      </c>
      <c r="H2872" s="116">
        <v>13258950</v>
      </c>
      <c r="I2872" s="116">
        <v>10607162</v>
      </c>
      <c r="J2872" s="116">
        <v>9944214</v>
      </c>
      <c r="K2872" s="116">
        <v>662948</v>
      </c>
      <c r="L2872" s="116">
        <v>662948</v>
      </c>
      <c r="M2872" s="116">
        <v>0</v>
      </c>
      <c r="N2872" s="116">
        <v>0</v>
      </c>
      <c r="O2872" s="116">
        <v>0</v>
      </c>
      <c r="P2872" s="116">
        <v>0</v>
      </c>
      <c r="Q2872" s="27" t="str">
        <f t="shared" si="545"/>
        <v>Registered</v>
      </c>
      <c r="R2872" s="94">
        <f t="shared" si="546"/>
        <v>0.80000015084150711</v>
      </c>
      <c r="S2872" s="95"/>
      <c r="T2872" s="117">
        <f t="shared" si="547"/>
        <v>662948</v>
      </c>
      <c r="U2872" s="117">
        <f t="shared" si="548"/>
        <v>0</v>
      </c>
    </row>
    <row r="2873" spans="1:21" x14ac:dyDescent="0.3">
      <c r="A2873" s="114">
        <v>512</v>
      </c>
      <c r="B2873" s="114" t="s">
        <v>1430</v>
      </c>
      <c r="C2873" s="114" t="s">
        <v>1472</v>
      </c>
      <c r="D2873" s="114" t="s">
        <v>3352</v>
      </c>
      <c r="E2873" s="114" t="s">
        <v>3353</v>
      </c>
      <c r="F2873" s="115">
        <v>45456</v>
      </c>
      <c r="G2873" s="114" t="s">
        <v>3354</v>
      </c>
      <c r="H2873" s="116">
        <v>13258929</v>
      </c>
      <c r="I2873" s="116">
        <v>10607143</v>
      </c>
      <c r="J2873" s="116">
        <v>9944197</v>
      </c>
      <c r="K2873" s="116">
        <v>662946</v>
      </c>
      <c r="L2873" s="116">
        <v>662946</v>
      </c>
      <c r="M2873" s="116">
        <v>0</v>
      </c>
      <c r="N2873" s="116">
        <v>0</v>
      </c>
      <c r="O2873" s="116">
        <v>0</v>
      </c>
      <c r="P2873" s="116">
        <v>0</v>
      </c>
      <c r="Q2873" s="27" t="str">
        <f t="shared" si="545"/>
        <v>Registered</v>
      </c>
      <c r="R2873" s="94">
        <f t="shared" si="546"/>
        <v>0.79999998491582536</v>
      </c>
      <c r="S2873" s="95"/>
      <c r="T2873" s="117">
        <f t="shared" si="547"/>
        <v>662946</v>
      </c>
      <c r="U2873" s="117">
        <f t="shared" si="548"/>
        <v>0</v>
      </c>
    </row>
    <row r="2874" spans="1:21" x14ac:dyDescent="0.3">
      <c r="A2874" s="114">
        <v>518</v>
      </c>
      <c r="B2874" s="114" t="s">
        <v>1430</v>
      </c>
      <c r="C2874" s="114" t="s">
        <v>1472</v>
      </c>
      <c r="D2874" s="114" t="s">
        <v>2882</v>
      </c>
      <c r="E2874" s="114" t="s">
        <v>2883</v>
      </c>
      <c r="F2874" s="115">
        <v>45456</v>
      </c>
      <c r="G2874" s="114" t="s">
        <v>1393</v>
      </c>
      <c r="H2874" s="116">
        <v>13349676</v>
      </c>
      <c r="I2874" s="116">
        <v>10267541</v>
      </c>
      <c r="J2874" s="116">
        <v>9611767</v>
      </c>
      <c r="K2874" s="116">
        <v>655774</v>
      </c>
      <c r="L2874" s="116">
        <v>0</v>
      </c>
      <c r="M2874" s="116">
        <v>0</v>
      </c>
      <c r="N2874" s="116">
        <v>0</v>
      </c>
      <c r="O2874" s="116">
        <v>0</v>
      </c>
      <c r="P2874" s="116">
        <v>655774</v>
      </c>
      <c r="Q2874" s="27" t="str">
        <f t="shared" si="545"/>
        <v>Registered</v>
      </c>
      <c r="R2874" s="94">
        <f t="shared" si="546"/>
        <v>0.76912286110913852</v>
      </c>
      <c r="S2874" s="95"/>
      <c r="T2874" s="117">
        <f t="shared" si="547"/>
        <v>655774</v>
      </c>
      <c r="U2874" s="117">
        <f t="shared" si="548"/>
        <v>0</v>
      </c>
    </row>
    <row r="2875" spans="1:21" x14ac:dyDescent="0.3">
      <c r="A2875" s="114">
        <v>523</v>
      </c>
      <c r="B2875" s="114" t="s">
        <v>1430</v>
      </c>
      <c r="C2875" s="114" t="s">
        <v>1472</v>
      </c>
      <c r="D2875" s="114" t="s">
        <v>6138</v>
      </c>
      <c r="E2875" s="114" t="s">
        <v>6139</v>
      </c>
      <c r="F2875" s="115">
        <v>45473</v>
      </c>
      <c r="G2875" s="114" t="s">
        <v>3951</v>
      </c>
      <c r="H2875" s="116">
        <v>12857256</v>
      </c>
      <c r="I2875" s="116">
        <v>10285805</v>
      </c>
      <c r="J2875" s="116">
        <v>9642942</v>
      </c>
      <c r="K2875" s="116">
        <v>642863</v>
      </c>
      <c r="L2875" s="116">
        <v>642863</v>
      </c>
      <c r="M2875" s="116">
        <v>0</v>
      </c>
      <c r="N2875" s="116">
        <v>0</v>
      </c>
      <c r="O2875" s="116">
        <v>0</v>
      </c>
      <c r="P2875" s="116">
        <v>0</v>
      </c>
      <c r="Q2875" s="27" t="str">
        <f t="shared" si="545"/>
        <v>Registered</v>
      </c>
      <c r="R2875" s="94">
        <f t="shared" si="546"/>
        <v>0.80000001555541866</v>
      </c>
      <c r="S2875" s="95"/>
      <c r="T2875" s="117">
        <f t="shared" si="547"/>
        <v>642863</v>
      </c>
      <c r="U2875" s="117">
        <f t="shared" si="548"/>
        <v>0</v>
      </c>
    </row>
    <row r="2876" spans="1:21" x14ac:dyDescent="0.3">
      <c r="A2876" s="114">
        <v>638</v>
      </c>
      <c r="B2876" s="114" t="s">
        <v>1430</v>
      </c>
      <c r="C2876" s="114" t="s">
        <v>1472</v>
      </c>
      <c r="D2876" s="114" t="s">
        <v>3438</v>
      </c>
      <c r="E2876" s="114" t="s">
        <v>3439</v>
      </c>
      <c r="F2876" s="115">
        <v>45687</v>
      </c>
      <c r="G2876" s="114" t="s">
        <v>2740</v>
      </c>
      <c r="H2876" s="116">
        <v>8839286</v>
      </c>
      <c r="I2876" s="116">
        <v>6187500</v>
      </c>
      <c r="J2876" s="116">
        <v>5703572</v>
      </c>
      <c r="K2876" s="116">
        <v>483928</v>
      </c>
      <c r="L2876" s="116">
        <v>441964</v>
      </c>
      <c r="M2876" s="116">
        <v>0</v>
      </c>
      <c r="N2876" s="116">
        <v>0</v>
      </c>
      <c r="O2876" s="116">
        <v>41964</v>
      </c>
      <c r="P2876" s="116">
        <v>0</v>
      </c>
      <c r="Q2876" s="27" t="str">
        <f t="shared" si="545"/>
        <v>Registered</v>
      </c>
      <c r="R2876" s="94">
        <f t="shared" si="546"/>
        <v>0.69999997737373809</v>
      </c>
      <c r="S2876" s="95"/>
      <c r="T2876" s="117">
        <f t="shared" si="547"/>
        <v>483928</v>
      </c>
      <c r="U2876" s="117">
        <f t="shared" si="548"/>
        <v>0</v>
      </c>
    </row>
    <row r="2877" spans="1:21" x14ac:dyDescent="0.3">
      <c r="A2877" s="114">
        <v>653</v>
      </c>
      <c r="B2877" s="114" t="s">
        <v>1430</v>
      </c>
      <c r="C2877" s="114" t="s">
        <v>1472</v>
      </c>
      <c r="D2877" s="114" t="s">
        <v>6134</v>
      </c>
      <c r="E2877" s="114" t="s">
        <v>6135</v>
      </c>
      <c r="F2877" s="115">
        <v>45456</v>
      </c>
      <c r="G2877" s="114" t="s">
        <v>6075</v>
      </c>
      <c r="H2877" s="116">
        <v>8738850</v>
      </c>
      <c r="I2877" s="116">
        <v>6772611</v>
      </c>
      <c r="J2877" s="116">
        <v>6335668</v>
      </c>
      <c r="K2877" s="116">
        <v>436943</v>
      </c>
      <c r="L2877" s="116">
        <v>436943</v>
      </c>
      <c r="M2877" s="116">
        <v>0</v>
      </c>
      <c r="N2877" s="116">
        <v>0</v>
      </c>
      <c r="O2877" s="116">
        <v>0</v>
      </c>
      <c r="P2877" s="116">
        <v>0</v>
      </c>
      <c r="Q2877" s="27" t="str">
        <f t="shared" si="545"/>
        <v>Registered</v>
      </c>
      <c r="R2877" s="94">
        <f t="shared" si="546"/>
        <v>0.77500025747094869</v>
      </c>
      <c r="S2877" s="95"/>
      <c r="T2877" s="117">
        <f t="shared" si="547"/>
        <v>436943</v>
      </c>
      <c r="U2877" s="117">
        <f t="shared" si="548"/>
        <v>0</v>
      </c>
    </row>
    <row r="2878" spans="1:21" x14ac:dyDescent="0.3">
      <c r="A2878" s="114">
        <v>660</v>
      </c>
      <c r="B2878" s="114" t="s">
        <v>1430</v>
      </c>
      <c r="C2878" s="114" t="s">
        <v>1472</v>
      </c>
      <c r="D2878" s="114" t="s">
        <v>6150</v>
      </c>
      <c r="E2878" s="114" t="s">
        <v>6151</v>
      </c>
      <c r="F2878" s="115">
        <v>45470</v>
      </c>
      <c r="G2878" s="114" t="s">
        <v>2413</v>
      </c>
      <c r="H2878" s="116">
        <v>8328300</v>
      </c>
      <c r="I2878" s="116">
        <v>6662640</v>
      </c>
      <c r="J2878" s="116">
        <v>6246225</v>
      </c>
      <c r="K2878" s="116">
        <v>416415</v>
      </c>
      <c r="L2878" s="116">
        <v>416415</v>
      </c>
      <c r="M2878" s="116">
        <v>0</v>
      </c>
      <c r="N2878" s="116">
        <v>0</v>
      </c>
      <c r="O2878" s="116">
        <v>0</v>
      </c>
      <c r="P2878" s="116">
        <v>0</v>
      </c>
      <c r="Q2878" s="27" t="str">
        <f t="shared" si="545"/>
        <v>Registered</v>
      </c>
      <c r="R2878" s="94">
        <f t="shared" si="546"/>
        <v>0.8</v>
      </c>
      <c r="S2878" s="95"/>
      <c r="T2878" s="117">
        <f t="shared" si="547"/>
        <v>416415</v>
      </c>
      <c r="U2878" s="117">
        <f t="shared" si="548"/>
        <v>0</v>
      </c>
    </row>
    <row r="2879" spans="1:21" x14ac:dyDescent="0.3">
      <c r="A2879" s="114">
        <v>668</v>
      </c>
      <c r="B2879" s="114" t="s">
        <v>1430</v>
      </c>
      <c r="C2879" s="114" t="s">
        <v>1472</v>
      </c>
      <c r="D2879" s="114" t="s">
        <v>6136</v>
      </c>
      <c r="E2879" s="114" t="s">
        <v>6137</v>
      </c>
      <c r="F2879" s="115">
        <v>45471</v>
      </c>
      <c r="G2879" s="114" t="s">
        <v>2330</v>
      </c>
      <c r="H2879" s="116">
        <v>8257920</v>
      </c>
      <c r="I2879" s="116">
        <v>6606336</v>
      </c>
      <c r="J2879" s="116">
        <v>6193440</v>
      </c>
      <c r="K2879" s="116">
        <v>412896</v>
      </c>
      <c r="L2879" s="116">
        <v>412896</v>
      </c>
      <c r="M2879" s="116">
        <v>0</v>
      </c>
      <c r="N2879" s="116">
        <v>0</v>
      </c>
      <c r="O2879" s="116">
        <v>0</v>
      </c>
      <c r="P2879" s="116">
        <v>0</v>
      </c>
      <c r="Q2879" s="27" t="str">
        <f t="shared" si="545"/>
        <v>Registered</v>
      </c>
      <c r="R2879" s="94">
        <f t="shared" si="546"/>
        <v>0.8</v>
      </c>
      <c r="S2879" s="95"/>
      <c r="T2879" s="117">
        <f t="shared" si="547"/>
        <v>412896</v>
      </c>
      <c r="U2879" s="117">
        <f t="shared" si="548"/>
        <v>0</v>
      </c>
    </row>
    <row r="2880" spans="1:21" x14ac:dyDescent="0.3">
      <c r="A2880" s="114">
        <v>729</v>
      </c>
      <c r="B2880" s="114" t="s">
        <v>1430</v>
      </c>
      <c r="C2880" s="114" t="s">
        <v>1472</v>
      </c>
      <c r="D2880" s="114" t="s">
        <v>3596</v>
      </c>
      <c r="E2880" s="114" t="s">
        <v>3597</v>
      </c>
      <c r="F2880" s="115">
        <v>45499</v>
      </c>
      <c r="G2880" s="114" t="s">
        <v>2413</v>
      </c>
      <c r="H2880" s="116">
        <v>8705360</v>
      </c>
      <c r="I2880" s="116">
        <v>6964286</v>
      </c>
      <c r="J2880" s="116">
        <v>6586697</v>
      </c>
      <c r="K2880" s="116">
        <v>377589</v>
      </c>
      <c r="L2880" s="116">
        <v>0</v>
      </c>
      <c r="M2880" s="116">
        <v>0</v>
      </c>
      <c r="N2880" s="116">
        <v>0</v>
      </c>
      <c r="O2880" s="116">
        <v>0</v>
      </c>
      <c r="P2880" s="116">
        <v>377589</v>
      </c>
      <c r="Q2880" s="27" t="str">
        <f t="shared" si="545"/>
        <v>Registered</v>
      </c>
      <c r="R2880" s="94">
        <f t="shared" si="546"/>
        <v>0.79999977025648561</v>
      </c>
      <c r="S2880" s="95"/>
      <c r="T2880" s="117">
        <f t="shared" si="547"/>
        <v>377589</v>
      </c>
      <c r="U2880" s="117">
        <f t="shared" si="548"/>
        <v>0</v>
      </c>
    </row>
    <row r="2881" spans="1:21" x14ac:dyDescent="0.3">
      <c r="A2881" s="114">
        <v>886</v>
      </c>
      <c r="B2881" s="114" t="s">
        <v>1430</v>
      </c>
      <c r="C2881" s="114" t="s">
        <v>1472</v>
      </c>
      <c r="D2881" s="114" t="s">
        <v>2575</v>
      </c>
      <c r="E2881" s="114" t="s">
        <v>2576</v>
      </c>
      <c r="F2881" s="115">
        <v>45535</v>
      </c>
      <c r="G2881" s="114" t="s">
        <v>2577</v>
      </c>
      <c r="H2881" s="116">
        <v>8783784</v>
      </c>
      <c r="I2881" s="116">
        <v>7027027</v>
      </c>
      <c r="J2881" s="116">
        <v>6887838</v>
      </c>
      <c r="K2881" s="116">
        <v>139189</v>
      </c>
      <c r="L2881" s="116">
        <v>0</v>
      </c>
      <c r="M2881" s="116">
        <v>0</v>
      </c>
      <c r="N2881" s="116">
        <v>39189</v>
      </c>
      <c r="O2881" s="116">
        <v>100000</v>
      </c>
      <c r="P2881" s="116">
        <v>0</v>
      </c>
      <c r="Q2881" s="27" t="str">
        <f t="shared" si="545"/>
        <v>Registered</v>
      </c>
      <c r="R2881" s="94">
        <f t="shared" si="546"/>
        <v>0.79999997723076977</v>
      </c>
      <c r="S2881" s="95"/>
      <c r="T2881" s="117">
        <f t="shared" si="547"/>
        <v>139189</v>
      </c>
      <c r="U2881" s="117">
        <f t="shared" si="548"/>
        <v>0</v>
      </c>
    </row>
    <row r="2882" spans="1:21" x14ac:dyDescent="0.3">
      <c r="A2882" s="114">
        <v>1056</v>
      </c>
      <c r="B2882" s="114" t="s">
        <v>1430</v>
      </c>
      <c r="C2882" s="114" t="s">
        <v>1472</v>
      </c>
      <c r="D2882" s="114" t="s">
        <v>6152</v>
      </c>
      <c r="E2882" s="114" t="s">
        <v>6153</v>
      </c>
      <c r="F2882" s="115">
        <v>45793</v>
      </c>
      <c r="G2882" s="114" t="s">
        <v>3937</v>
      </c>
      <c r="H2882" s="116">
        <v>8914800</v>
      </c>
      <c r="I2882" s="116">
        <v>7131840</v>
      </c>
      <c r="J2882" s="116">
        <v>7038000</v>
      </c>
      <c r="K2882" s="116">
        <v>93840</v>
      </c>
      <c r="L2882" s="116">
        <v>93840</v>
      </c>
      <c r="M2882" s="116">
        <v>0</v>
      </c>
      <c r="N2882" s="116">
        <v>0</v>
      </c>
      <c r="O2882" s="116">
        <v>0</v>
      </c>
      <c r="P2882" s="116">
        <v>0</v>
      </c>
      <c r="Q2882" s="27" t="str">
        <f t="shared" ref="Q2882:Q2945" si="549">IF(G2882="01 Jan 1900","Unregistered","Registered")</f>
        <v>Registered</v>
      </c>
      <c r="R2882" s="94">
        <f t="shared" ref="R2882:R2945" si="550">(I2882/H2882)</f>
        <v>0.8</v>
      </c>
      <c r="S2882" s="95"/>
      <c r="T2882" s="117">
        <f t="shared" ref="T2882:T2945" si="551">L2882+M2882+N2882+O2882+P2882</f>
        <v>93840</v>
      </c>
      <c r="U2882" s="117">
        <f t="shared" ref="U2882:U2945" si="552">K2882-T2882</f>
        <v>0</v>
      </c>
    </row>
    <row r="2883" spans="1:21" x14ac:dyDescent="0.3">
      <c r="A2883" s="114">
        <v>1154</v>
      </c>
      <c r="B2883" s="114" t="s">
        <v>1430</v>
      </c>
      <c r="C2883" s="114" t="s">
        <v>1472</v>
      </c>
      <c r="D2883" s="114" t="s">
        <v>4869</v>
      </c>
      <c r="E2883" s="114" t="s">
        <v>4870</v>
      </c>
      <c r="F2883" s="115">
        <v>45472</v>
      </c>
      <c r="G2883" s="114" t="s">
        <v>2610</v>
      </c>
      <c r="H2883" s="116">
        <v>8250882</v>
      </c>
      <c r="I2883" s="116">
        <v>6600705</v>
      </c>
      <c r="J2883" s="116">
        <v>6600704.2000000002</v>
      </c>
      <c r="K2883" s="116">
        <v>0.8</v>
      </c>
      <c r="L2883" s="116">
        <v>0</v>
      </c>
      <c r="M2883" s="116">
        <v>0</v>
      </c>
      <c r="N2883" s="116">
        <v>0</v>
      </c>
      <c r="O2883" s="116">
        <v>0</v>
      </c>
      <c r="P2883" s="116">
        <v>0.8</v>
      </c>
      <c r="Q2883" s="27" t="str">
        <f t="shared" si="549"/>
        <v>Registered</v>
      </c>
      <c r="R2883" s="94">
        <f t="shared" si="550"/>
        <v>0.79999992728050162</v>
      </c>
      <c r="S2883" s="95"/>
      <c r="T2883" s="117">
        <f t="shared" si="551"/>
        <v>0.8</v>
      </c>
      <c r="U2883" s="117">
        <f t="shared" si="552"/>
        <v>0</v>
      </c>
    </row>
    <row r="2884" spans="1:21" x14ac:dyDescent="0.3">
      <c r="A2884" s="114">
        <v>1159</v>
      </c>
      <c r="B2884" s="114" t="s">
        <v>1430</v>
      </c>
      <c r="C2884" s="114" t="s">
        <v>1472</v>
      </c>
      <c r="D2884" s="114" t="s">
        <v>4882</v>
      </c>
      <c r="E2884" s="114" t="s">
        <v>4883</v>
      </c>
      <c r="F2884" s="115">
        <v>45742</v>
      </c>
      <c r="G2884" s="114" t="s">
        <v>4884</v>
      </c>
      <c r="H2884" s="116">
        <v>13169643</v>
      </c>
      <c r="I2884" s="116">
        <v>10535715</v>
      </c>
      <c r="J2884" s="116">
        <v>10535714.300000001</v>
      </c>
      <c r="K2884" s="116">
        <v>0.7</v>
      </c>
      <c r="L2884" s="116">
        <v>0</v>
      </c>
      <c r="M2884" s="116">
        <v>0</v>
      </c>
      <c r="N2884" s="116">
        <v>0</v>
      </c>
      <c r="O2884" s="116">
        <v>0</v>
      </c>
      <c r="P2884" s="116">
        <v>0.7</v>
      </c>
      <c r="Q2884" s="27" t="str">
        <f t="shared" si="549"/>
        <v>Registered</v>
      </c>
      <c r="R2884" s="94">
        <f t="shared" si="550"/>
        <v>0.80000004555932158</v>
      </c>
      <c r="S2884" s="95"/>
      <c r="T2884" s="117">
        <f t="shared" si="551"/>
        <v>0.7</v>
      </c>
      <c r="U2884" s="117">
        <f t="shared" si="552"/>
        <v>0</v>
      </c>
    </row>
    <row r="2885" spans="1:21" x14ac:dyDescent="0.3">
      <c r="A2885" s="114">
        <v>1187</v>
      </c>
      <c r="B2885" s="114" t="s">
        <v>1430</v>
      </c>
      <c r="C2885" s="114" t="s">
        <v>1472</v>
      </c>
      <c r="D2885" s="114" t="s">
        <v>4917</v>
      </c>
      <c r="E2885" s="114" t="s">
        <v>4918</v>
      </c>
      <c r="F2885" s="115">
        <v>45800</v>
      </c>
      <c r="G2885" s="114" t="s">
        <v>2404</v>
      </c>
      <c r="H2885" s="116">
        <v>9033036</v>
      </c>
      <c r="I2885" s="116">
        <v>5419821</v>
      </c>
      <c r="J2885" s="116">
        <v>5419820.5999999996</v>
      </c>
      <c r="K2885" s="116">
        <v>0.4</v>
      </c>
      <c r="L2885" s="116">
        <v>0</v>
      </c>
      <c r="M2885" s="116">
        <v>0</v>
      </c>
      <c r="N2885" s="116">
        <v>0</v>
      </c>
      <c r="O2885" s="116">
        <v>0</v>
      </c>
      <c r="P2885" s="116">
        <v>0.4</v>
      </c>
      <c r="Q2885" s="27" t="str">
        <f t="shared" si="549"/>
        <v>Registered</v>
      </c>
      <c r="R2885" s="94">
        <f t="shared" si="550"/>
        <v>0.59999993357714942</v>
      </c>
      <c r="S2885" s="95"/>
      <c r="T2885" s="117">
        <f t="shared" si="551"/>
        <v>0.4</v>
      </c>
      <c r="U2885" s="117">
        <f t="shared" si="552"/>
        <v>0</v>
      </c>
    </row>
    <row r="2886" spans="1:21" x14ac:dyDescent="0.3">
      <c r="A2886" s="114">
        <v>1216</v>
      </c>
      <c r="B2886" s="114" t="s">
        <v>1430</v>
      </c>
      <c r="C2886" s="114" t="s">
        <v>1472</v>
      </c>
      <c r="D2886" s="114" t="s">
        <v>4947</v>
      </c>
      <c r="E2886" s="114" t="s">
        <v>4948</v>
      </c>
      <c r="F2886" s="115">
        <v>45746</v>
      </c>
      <c r="G2886" s="114" t="s">
        <v>4949</v>
      </c>
      <c r="H2886" s="116">
        <v>9196429</v>
      </c>
      <c r="I2886" s="116">
        <v>6437500</v>
      </c>
      <c r="J2886" s="116">
        <v>6437499.9000000004</v>
      </c>
      <c r="K2886" s="116">
        <v>0.1</v>
      </c>
      <c r="L2886" s="116">
        <v>0</v>
      </c>
      <c r="M2886" s="116">
        <v>0</v>
      </c>
      <c r="N2886" s="116">
        <v>0</v>
      </c>
      <c r="O2886" s="116">
        <v>0</v>
      </c>
      <c r="P2886" s="116">
        <v>0.1</v>
      </c>
      <c r="Q2886" s="27" t="str">
        <f t="shared" si="549"/>
        <v>Registered</v>
      </c>
      <c r="R2886" s="94">
        <f t="shared" si="550"/>
        <v>0.69999996737864234</v>
      </c>
      <c r="S2886" s="95"/>
      <c r="T2886" s="117">
        <f t="shared" si="551"/>
        <v>0.1</v>
      </c>
      <c r="U2886" s="117">
        <f t="shared" si="552"/>
        <v>0</v>
      </c>
    </row>
    <row r="2887" spans="1:21" x14ac:dyDescent="0.3">
      <c r="A2887" s="114">
        <v>4994</v>
      </c>
      <c r="B2887" s="114" t="s">
        <v>1430</v>
      </c>
      <c r="C2887" s="114" t="s">
        <v>1472</v>
      </c>
      <c r="D2887" s="114" t="s">
        <v>6073</v>
      </c>
      <c r="E2887" s="114" t="s">
        <v>6074</v>
      </c>
      <c r="F2887" s="115">
        <v>45456</v>
      </c>
      <c r="G2887" s="114" t="s">
        <v>6075</v>
      </c>
      <c r="H2887" s="116">
        <v>8527710</v>
      </c>
      <c r="I2887" s="116">
        <v>6139950</v>
      </c>
      <c r="J2887" s="116">
        <v>6139950</v>
      </c>
      <c r="K2887" s="116">
        <v>0</v>
      </c>
      <c r="L2887" s="116">
        <v>0</v>
      </c>
      <c r="M2887" s="116">
        <v>0</v>
      </c>
      <c r="N2887" s="116">
        <v>0</v>
      </c>
      <c r="O2887" s="116">
        <v>0</v>
      </c>
      <c r="P2887" s="116">
        <v>0</v>
      </c>
      <c r="Q2887" s="27" t="str">
        <f t="shared" si="549"/>
        <v>Registered</v>
      </c>
      <c r="R2887" s="94">
        <f t="shared" si="550"/>
        <v>0.71999985928226917</v>
      </c>
      <c r="S2887" s="95"/>
      <c r="T2887" s="117">
        <f t="shared" si="551"/>
        <v>0</v>
      </c>
      <c r="U2887" s="117">
        <f t="shared" si="552"/>
        <v>0</v>
      </c>
    </row>
    <row r="2888" spans="1:21" x14ac:dyDescent="0.3">
      <c r="A2888" s="114">
        <v>4995</v>
      </c>
      <c r="B2888" s="114" t="s">
        <v>1430</v>
      </c>
      <c r="C2888" s="114" t="s">
        <v>1472</v>
      </c>
      <c r="D2888" s="114" t="s">
        <v>3903</v>
      </c>
      <c r="E2888" s="114" t="s">
        <v>3904</v>
      </c>
      <c r="F2888" s="115">
        <v>46000</v>
      </c>
      <c r="G2888" s="114" t="s">
        <v>3080</v>
      </c>
      <c r="H2888" s="116">
        <v>9266700</v>
      </c>
      <c r="I2888" s="116">
        <v>7413360</v>
      </c>
      <c r="J2888" s="116">
        <v>7413360</v>
      </c>
      <c r="K2888" s="116">
        <v>0</v>
      </c>
      <c r="L2888" s="116">
        <v>0</v>
      </c>
      <c r="M2888" s="116">
        <v>0</v>
      </c>
      <c r="N2888" s="116">
        <v>0</v>
      </c>
      <c r="O2888" s="116">
        <v>0</v>
      </c>
      <c r="P2888" s="116">
        <v>0</v>
      </c>
      <c r="Q2888" s="27" t="str">
        <f t="shared" si="549"/>
        <v>Registered</v>
      </c>
      <c r="R2888" s="94">
        <f t="shared" si="550"/>
        <v>0.8</v>
      </c>
      <c r="S2888" s="95"/>
      <c r="T2888" s="117">
        <f t="shared" si="551"/>
        <v>0</v>
      </c>
      <c r="U2888" s="117">
        <f t="shared" si="552"/>
        <v>0</v>
      </c>
    </row>
    <row r="2889" spans="1:21" x14ac:dyDescent="0.3">
      <c r="A2889" s="114">
        <v>4996</v>
      </c>
      <c r="B2889" s="114" t="s">
        <v>1430</v>
      </c>
      <c r="C2889" s="114" t="s">
        <v>1472</v>
      </c>
      <c r="D2889" s="114" t="s">
        <v>3458</v>
      </c>
      <c r="E2889" s="114" t="s">
        <v>3459</v>
      </c>
      <c r="F2889" s="115">
        <v>45657</v>
      </c>
      <c r="G2889" s="114" t="s">
        <v>1785</v>
      </c>
      <c r="H2889" s="116">
        <v>8705357</v>
      </c>
      <c r="I2889" s="116">
        <v>6964285</v>
      </c>
      <c r="J2889" s="116">
        <v>6964285</v>
      </c>
      <c r="K2889" s="116">
        <v>0</v>
      </c>
      <c r="L2889" s="116">
        <v>0</v>
      </c>
      <c r="M2889" s="116">
        <v>0</v>
      </c>
      <c r="N2889" s="116">
        <v>0</v>
      </c>
      <c r="O2889" s="116">
        <v>0</v>
      </c>
      <c r="P2889" s="116">
        <v>0</v>
      </c>
      <c r="Q2889" s="27" t="str">
        <f t="shared" si="549"/>
        <v>Registered</v>
      </c>
      <c r="R2889" s="94">
        <f t="shared" si="550"/>
        <v>0.79999993107692191</v>
      </c>
      <c r="S2889" s="95"/>
      <c r="T2889" s="117">
        <f t="shared" si="551"/>
        <v>0</v>
      </c>
      <c r="U2889" s="117">
        <f t="shared" si="552"/>
        <v>0</v>
      </c>
    </row>
    <row r="2890" spans="1:21" x14ac:dyDescent="0.3">
      <c r="A2890" s="114">
        <v>4997</v>
      </c>
      <c r="B2890" s="114" t="s">
        <v>1430</v>
      </c>
      <c r="C2890" s="114" t="s">
        <v>1472</v>
      </c>
      <c r="D2890" s="114" t="s">
        <v>6076</v>
      </c>
      <c r="E2890" s="114" t="s">
        <v>6077</v>
      </c>
      <c r="F2890" s="115">
        <v>45456</v>
      </c>
      <c r="G2890" s="114" t="s">
        <v>4799</v>
      </c>
      <c r="H2890" s="116">
        <v>8572768</v>
      </c>
      <c r="I2890" s="116">
        <v>6858214</v>
      </c>
      <c r="J2890" s="116">
        <v>6858214</v>
      </c>
      <c r="K2890" s="116">
        <v>0</v>
      </c>
      <c r="L2890" s="116">
        <v>0</v>
      </c>
      <c r="M2890" s="116">
        <v>0</v>
      </c>
      <c r="N2890" s="116">
        <v>0</v>
      </c>
      <c r="O2890" s="116">
        <v>0</v>
      </c>
      <c r="P2890" s="116">
        <v>0</v>
      </c>
      <c r="Q2890" s="27" t="str">
        <f t="shared" si="549"/>
        <v>Registered</v>
      </c>
      <c r="R2890" s="94">
        <f t="shared" si="550"/>
        <v>0.79999995334062468</v>
      </c>
      <c r="S2890" s="95"/>
      <c r="T2890" s="117">
        <f t="shared" si="551"/>
        <v>0</v>
      </c>
      <c r="U2890" s="117">
        <f t="shared" si="552"/>
        <v>0</v>
      </c>
    </row>
    <row r="2891" spans="1:21" x14ac:dyDescent="0.3">
      <c r="A2891" s="114">
        <v>4998</v>
      </c>
      <c r="B2891" s="114" t="s">
        <v>1430</v>
      </c>
      <c r="C2891" s="114" t="s">
        <v>1472</v>
      </c>
      <c r="D2891" s="114" t="s">
        <v>6078</v>
      </c>
      <c r="E2891" s="114" t="s">
        <v>6079</v>
      </c>
      <c r="F2891" s="115">
        <v>45473</v>
      </c>
      <c r="G2891" s="114" t="s">
        <v>1903</v>
      </c>
      <c r="H2891" s="116">
        <v>8661432</v>
      </c>
      <c r="I2891" s="116">
        <v>6236232</v>
      </c>
      <c r="J2891" s="116">
        <v>6236232</v>
      </c>
      <c r="K2891" s="116">
        <v>0</v>
      </c>
      <c r="L2891" s="116">
        <v>0</v>
      </c>
      <c r="M2891" s="116">
        <v>0</v>
      </c>
      <c r="N2891" s="116">
        <v>0</v>
      </c>
      <c r="O2891" s="116">
        <v>0</v>
      </c>
      <c r="P2891" s="116">
        <v>0</v>
      </c>
      <c r="Q2891" s="27" t="str">
        <f t="shared" si="549"/>
        <v>Registered</v>
      </c>
      <c r="R2891" s="94">
        <f t="shared" si="550"/>
        <v>0.72000011083617577</v>
      </c>
      <c r="S2891" s="95"/>
      <c r="T2891" s="117">
        <f t="shared" si="551"/>
        <v>0</v>
      </c>
      <c r="U2891" s="117">
        <f t="shared" si="552"/>
        <v>0</v>
      </c>
    </row>
    <row r="2892" spans="1:21" x14ac:dyDescent="0.3">
      <c r="A2892" s="114">
        <v>4999</v>
      </c>
      <c r="B2892" s="114" t="s">
        <v>1430</v>
      </c>
      <c r="C2892" s="114" t="s">
        <v>1472</v>
      </c>
      <c r="D2892" s="114" t="s">
        <v>6080</v>
      </c>
      <c r="E2892" s="114" t="s">
        <v>6081</v>
      </c>
      <c r="F2892" s="115">
        <v>45558</v>
      </c>
      <c r="G2892" s="114" t="s">
        <v>2737</v>
      </c>
      <c r="H2892" s="116">
        <v>8804464</v>
      </c>
      <c r="I2892" s="116">
        <v>7043572</v>
      </c>
      <c r="J2892" s="116">
        <v>7043572</v>
      </c>
      <c r="K2892" s="116">
        <v>0</v>
      </c>
      <c r="L2892" s="116">
        <v>0</v>
      </c>
      <c r="M2892" s="116">
        <v>0</v>
      </c>
      <c r="N2892" s="116">
        <v>0</v>
      </c>
      <c r="O2892" s="116">
        <v>0</v>
      </c>
      <c r="P2892" s="116">
        <v>0</v>
      </c>
      <c r="Q2892" s="27" t="str">
        <f t="shared" si="549"/>
        <v>Registered</v>
      </c>
      <c r="R2892" s="94">
        <f t="shared" si="550"/>
        <v>0.80000009086299861</v>
      </c>
      <c r="S2892" s="95"/>
      <c r="T2892" s="117">
        <f t="shared" si="551"/>
        <v>0</v>
      </c>
      <c r="U2892" s="117">
        <f t="shared" si="552"/>
        <v>0</v>
      </c>
    </row>
    <row r="2893" spans="1:21" x14ac:dyDescent="0.3">
      <c r="A2893" s="114">
        <v>5000</v>
      </c>
      <c r="B2893" s="114" t="s">
        <v>1430</v>
      </c>
      <c r="C2893" s="114" t="s">
        <v>1472</v>
      </c>
      <c r="D2893" s="114" t="s">
        <v>6082</v>
      </c>
      <c r="E2893" s="114" t="s">
        <v>6083</v>
      </c>
      <c r="F2893" s="115">
        <v>45515</v>
      </c>
      <c r="G2893" s="114" t="s">
        <v>6056</v>
      </c>
      <c r="H2893" s="116">
        <v>8794643</v>
      </c>
      <c r="I2893" s="116">
        <v>7035715</v>
      </c>
      <c r="J2893" s="116">
        <v>7035715</v>
      </c>
      <c r="K2893" s="116">
        <v>0</v>
      </c>
      <c r="L2893" s="116">
        <v>0</v>
      </c>
      <c r="M2893" s="116">
        <v>0</v>
      </c>
      <c r="N2893" s="116">
        <v>0</v>
      </c>
      <c r="O2893" s="116">
        <v>0</v>
      </c>
      <c r="P2893" s="116">
        <v>0</v>
      </c>
      <c r="Q2893" s="27" t="str">
        <f t="shared" si="549"/>
        <v>Registered</v>
      </c>
      <c r="R2893" s="94">
        <f t="shared" si="550"/>
        <v>0.80000006822334913</v>
      </c>
      <c r="S2893" s="95"/>
      <c r="T2893" s="117">
        <f t="shared" si="551"/>
        <v>0</v>
      </c>
      <c r="U2893" s="117">
        <f t="shared" si="552"/>
        <v>0</v>
      </c>
    </row>
    <row r="2894" spans="1:21" x14ac:dyDescent="0.3">
      <c r="A2894" s="114">
        <v>5001</v>
      </c>
      <c r="B2894" s="114" t="s">
        <v>1430</v>
      </c>
      <c r="C2894" s="114" t="s">
        <v>1472</v>
      </c>
      <c r="D2894" s="114" t="s">
        <v>6084</v>
      </c>
      <c r="E2894" s="114" t="s">
        <v>5152</v>
      </c>
      <c r="F2894" s="115">
        <v>45534</v>
      </c>
      <c r="G2894" s="114" t="s">
        <v>6085</v>
      </c>
      <c r="H2894" s="116">
        <v>12901786</v>
      </c>
      <c r="I2894" s="116">
        <v>10321428</v>
      </c>
      <c r="J2894" s="116">
        <v>10321428</v>
      </c>
      <c r="K2894" s="116">
        <v>0</v>
      </c>
      <c r="L2894" s="116">
        <v>0</v>
      </c>
      <c r="M2894" s="116">
        <v>0</v>
      </c>
      <c r="N2894" s="116">
        <v>0</v>
      </c>
      <c r="O2894" s="116">
        <v>0</v>
      </c>
      <c r="P2894" s="116">
        <v>0</v>
      </c>
      <c r="Q2894" s="27" t="str">
        <f t="shared" si="549"/>
        <v>Registered</v>
      </c>
      <c r="R2894" s="94">
        <f t="shared" si="550"/>
        <v>0.799999937993081</v>
      </c>
      <c r="S2894" s="95"/>
      <c r="T2894" s="117">
        <f t="shared" si="551"/>
        <v>0</v>
      </c>
      <c r="U2894" s="117">
        <f t="shared" si="552"/>
        <v>0</v>
      </c>
    </row>
    <row r="2895" spans="1:21" x14ac:dyDescent="0.3">
      <c r="A2895" s="114">
        <v>5002</v>
      </c>
      <c r="B2895" s="114" t="s">
        <v>1430</v>
      </c>
      <c r="C2895" s="114" t="s">
        <v>1472</v>
      </c>
      <c r="D2895" s="114" t="s">
        <v>6086</v>
      </c>
      <c r="E2895" s="114" t="s">
        <v>6087</v>
      </c>
      <c r="F2895" s="115">
        <v>45473</v>
      </c>
      <c r="G2895" s="114" t="s">
        <v>4204</v>
      </c>
      <c r="H2895" s="116">
        <v>12488821</v>
      </c>
      <c r="I2895" s="116">
        <v>9991056</v>
      </c>
      <c r="J2895" s="116">
        <v>9991056</v>
      </c>
      <c r="K2895" s="116">
        <v>0</v>
      </c>
      <c r="L2895" s="116">
        <v>0</v>
      </c>
      <c r="M2895" s="116">
        <v>0</v>
      </c>
      <c r="N2895" s="116">
        <v>0</v>
      </c>
      <c r="O2895" s="116">
        <v>0</v>
      </c>
      <c r="P2895" s="116">
        <v>0</v>
      </c>
      <c r="Q2895" s="27" t="str">
        <f t="shared" si="549"/>
        <v>Registered</v>
      </c>
      <c r="R2895" s="94">
        <f t="shared" si="550"/>
        <v>0.79999993594271224</v>
      </c>
      <c r="S2895" s="95"/>
      <c r="T2895" s="117">
        <f t="shared" si="551"/>
        <v>0</v>
      </c>
      <c r="U2895" s="117">
        <f t="shared" si="552"/>
        <v>0</v>
      </c>
    </row>
    <row r="2896" spans="1:21" x14ac:dyDescent="0.3">
      <c r="A2896" s="114">
        <v>5003</v>
      </c>
      <c r="B2896" s="114" t="s">
        <v>1430</v>
      </c>
      <c r="C2896" s="114" t="s">
        <v>1472</v>
      </c>
      <c r="D2896" s="114" t="s">
        <v>6088</v>
      </c>
      <c r="E2896" s="114" t="s">
        <v>6089</v>
      </c>
      <c r="F2896" s="115">
        <v>45657</v>
      </c>
      <c r="G2896" s="114" t="s">
        <v>6090</v>
      </c>
      <c r="H2896" s="116">
        <v>8691930</v>
      </c>
      <c r="I2896" s="116">
        <v>6953546</v>
      </c>
      <c r="J2896" s="116">
        <v>6953546</v>
      </c>
      <c r="K2896" s="116">
        <v>0</v>
      </c>
      <c r="L2896" s="116">
        <v>0</v>
      </c>
      <c r="M2896" s="116">
        <v>0</v>
      </c>
      <c r="N2896" s="116">
        <v>0</v>
      </c>
      <c r="O2896" s="116">
        <v>0</v>
      </c>
      <c r="P2896" s="116">
        <v>0</v>
      </c>
      <c r="Q2896" s="27" t="str">
        <f t="shared" si="549"/>
        <v>Registered</v>
      </c>
      <c r="R2896" s="94">
        <f t="shared" si="550"/>
        <v>0.80000023009849364</v>
      </c>
      <c r="S2896" s="95"/>
      <c r="T2896" s="117">
        <f t="shared" si="551"/>
        <v>0</v>
      </c>
      <c r="U2896" s="117">
        <f t="shared" si="552"/>
        <v>0</v>
      </c>
    </row>
    <row r="2897" spans="1:21" x14ac:dyDescent="0.3">
      <c r="A2897" s="114">
        <v>5004</v>
      </c>
      <c r="B2897" s="114" t="s">
        <v>1430</v>
      </c>
      <c r="C2897" s="114" t="s">
        <v>1472</v>
      </c>
      <c r="D2897" s="114" t="s">
        <v>6091</v>
      </c>
      <c r="E2897" s="114" t="s">
        <v>6092</v>
      </c>
      <c r="F2897" s="115">
        <v>45473</v>
      </c>
      <c r="G2897" s="114" t="s">
        <v>6093</v>
      </c>
      <c r="H2897" s="116">
        <v>8386950</v>
      </c>
      <c r="I2897" s="116">
        <v>6709562</v>
      </c>
      <c r="J2897" s="116">
        <v>6709562</v>
      </c>
      <c r="K2897" s="116">
        <v>0</v>
      </c>
      <c r="L2897" s="116">
        <v>0</v>
      </c>
      <c r="M2897" s="116">
        <v>0</v>
      </c>
      <c r="N2897" s="116">
        <v>0</v>
      </c>
      <c r="O2897" s="116">
        <v>0</v>
      </c>
      <c r="P2897" s="116">
        <v>0</v>
      </c>
      <c r="Q2897" s="27" t="str">
        <f t="shared" si="549"/>
        <v>Registered</v>
      </c>
      <c r="R2897" s="94">
        <f t="shared" si="550"/>
        <v>0.80000023846571167</v>
      </c>
      <c r="S2897" s="95"/>
      <c r="T2897" s="117">
        <f t="shared" si="551"/>
        <v>0</v>
      </c>
      <c r="U2897" s="117">
        <f t="shared" si="552"/>
        <v>0</v>
      </c>
    </row>
    <row r="2898" spans="1:21" x14ac:dyDescent="0.3">
      <c r="A2898" s="114">
        <v>5005</v>
      </c>
      <c r="B2898" s="114" t="s">
        <v>1430</v>
      </c>
      <c r="C2898" s="114" t="s">
        <v>1472</v>
      </c>
      <c r="D2898" s="114" t="s">
        <v>6094</v>
      </c>
      <c r="E2898" s="114" t="s">
        <v>6095</v>
      </c>
      <c r="F2898" s="115">
        <v>45576</v>
      </c>
      <c r="G2898" s="114" t="s">
        <v>6096</v>
      </c>
      <c r="H2898" s="116">
        <v>9151786</v>
      </c>
      <c r="I2898" s="116">
        <v>7321428</v>
      </c>
      <c r="J2898" s="116">
        <v>7321428</v>
      </c>
      <c r="K2898" s="116">
        <v>0</v>
      </c>
      <c r="L2898" s="116">
        <v>0</v>
      </c>
      <c r="M2898" s="116">
        <v>0</v>
      </c>
      <c r="N2898" s="116">
        <v>0</v>
      </c>
      <c r="O2898" s="116">
        <v>0</v>
      </c>
      <c r="P2898" s="116">
        <v>0</v>
      </c>
      <c r="Q2898" s="27" t="str">
        <f t="shared" si="549"/>
        <v>Registered</v>
      </c>
      <c r="R2898" s="94">
        <f t="shared" si="550"/>
        <v>0.79999991258536862</v>
      </c>
      <c r="S2898" s="95"/>
      <c r="T2898" s="117">
        <f t="shared" si="551"/>
        <v>0</v>
      </c>
      <c r="U2898" s="117">
        <f t="shared" si="552"/>
        <v>0</v>
      </c>
    </row>
    <row r="2899" spans="1:21" x14ac:dyDescent="0.3">
      <c r="A2899" s="114">
        <v>5006</v>
      </c>
      <c r="B2899" s="114" t="s">
        <v>1430</v>
      </c>
      <c r="C2899" s="114" t="s">
        <v>1472</v>
      </c>
      <c r="D2899" s="114" t="s">
        <v>6097</v>
      </c>
      <c r="E2899" s="114" t="s">
        <v>6098</v>
      </c>
      <c r="F2899" s="115">
        <v>45777</v>
      </c>
      <c r="G2899" s="114" t="s">
        <v>3897</v>
      </c>
      <c r="H2899" s="116">
        <v>13569643</v>
      </c>
      <c r="I2899" s="116">
        <v>10177232</v>
      </c>
      <c r="J2899" s="116">
        <v>10177232</v>
      </c>
      <c r="K2899" s="116">
        <v>0</v>
      </c>
      <c r="L2899" s="116">
        <v>0</v>
      </c>
      <c r="M2899" s="116">
        <v>0</v>
      </c>
      <c r="N2899" s="116">
        <v>0</v>
      </c>
      <c r="O2899" s="116">
        <v>0</v>
      </c>
      <c r="P2899" s="116">
        <v>0</v>
      </c>
      <c r="Q2899" s="27" t="str">
        <f t="shared" si="549"/>
        <v>Registered</v>
      </c>
      <c r="R2899" s="94">
        <f t="shared" si="550"/>
        <v>0.74999998157652337</v>
      </c>
      <c r="S2899" s="95"/>
      <c r="T2899" s="117">
        <f t="shared" si="551"/>
        <v>0</v>
      </c>
      <c r="U2899" s="117">
        <f t="shared" si="552"/>
        <v>0</v>
      </c>
    </row>
    <row r="2900" spans="1:21" x14ac:dyDescent="0.3">
      <c r="A2900" s="114">
        <v>5007</v>
      </c>
      <c r="B2900" s="114" t="s">
        <v>1430</v>
      </c>
      <c r="C2900" s="114" t="s">
        <v>1472</v>
      </c>
      <c r="D2900" s="114" t="s">
        <v>6099</v>
      </c>
      <c r="E2900" s="114" t="s">
        <v>6100</v>
      </c>
      <c r="F2900" s="115">
        <v>45473</v>
      </c>
      <c r="G2900" s="114" t="s">
        <v>5439</v>
      </c>
      <c r="H2900" s="116">
        <v>8616071</v>
      </c>
      <c r="I2900" s="116">
        <v>6892857</v>
      </c>
      <c r="J2900" s="116">
        <v>6892857</v>
      </c>
      <c r="K2900" s="116">
        <v>0</v>
      </c>
      <c r="L2900" s="116">
        <v>0</v>
      </c>
      <c r="M2900" s="116">
        <v>0</v>
      </c>
      <c r="N2900" s="116">
        <v>0</v>
      </c>
      <c r="O2900" s="116">
        <v>0</v>
      </c>
      <c r="P2900" s="116">
        <v>0</v>
      </c>
      <c r="Q2900" s="27" t="str">
        <f t="shared" si="549"/>
        <v>Registered</v>
      </c>
      <c r="R2900" s="94">
        <f t="shared" si="550"/>
        <v>0.80000002321243635</v>
      </c>
      <c r="S2900" s="95"/>
      <c r="T2900" s="117">
        <f t="shared" si="551"/>
        <v>0</v>
      </c>
      <c r="U2900" s="117">
        <f t="shared" si="552"/>
        <v>0</v>
      </c>
    </row>
    <row r="2901" spans="1:21" x14ac:dyDescent="0.3">
      <c r="A2901" s="114">
        <v>5008</v>
      </c>
      <c r="B2901" s="114" t="s">
        <v>1430</v>
      </c>
      <c r="C2901" s="114" t="s">
        <v>1472</v>
      </c>
      <c r="D2901" s="114" t="s">
        <v>6101</v>
      </c>
      <c r="E2901" s="114" t="s">
        <v>6102</v>
      </c>
      <c r="F2901" s="115">
        <v>45453</v>
      </c>
      <c r="G2901" s="114" t="s">
        <v>6056</v>
      </c>
      <c r="H2901" s="116">
        <v>12733036</v>
      </c>
      <c r="I2901" s="116">
        <v>10186428</v>
      </c>
      <c r="J2901" s="116">
        <v>10186428</v>
      </c>
      <c r="K2901" s="116">
        <v>0</v>
      </c>
      <c r="L2901" s="116">
        <v>0</v>
      </c>
      <c r="M2901" s="116">
        <v>0</v>
      </c>
      <c r="N2901" s="116">
        <v>0</v>
      </c>
      <c r="O2901" s="116">
        <v>0</v>
      </c>
      <c r="P2901" s="116">
        <v>0</v>
      </c>
      <c r="Q2901" s="27" t="str">
        <f t="shared" si="549"/>
        <v>Registered</v>
      </c>
      <c r="R2901" s="94">
        <f t="shared" si="550"/>
        <v>0.7999999371713078</v>
      </c>
      <c r="S2901" s="95"/>
      <c r="T2901" s="117">
        <f t="shared" si="551"/>
        <v>0</v>
      </c>
      <c r="U2901" s="117">
        <f t="shared" si="552"/>
        <v>0</v>
      </c>
    </row>
    <row r="2902" spans="1:21" x14ac:dyDescent="0.3">
      <c r="A2902" s="114">
        <v>5009</v>
      </c>
      <c r="B2902" s="114" t="s">
        <v>1430</v>
      </c>
      <c r="C2902" s="114" t="s">
        <v>1472</v>
      </c>
      <c r="D2902" s="114" t="s">
        <v>6103</v>
      </c>
      <c r="E2902" s="114" t="s">
        <v>6104</v>
      </c>
      <c r="F2902" s="115">
        <v>45593</v>
      </c>
      <c r="G2902" s="114" t="s">
        <v>2737</v>
      </c>
      <c r="H2902" s="116">
        <v>9196429</v>
      </c>
      <c r="I2902" s="116">
        <v>7357143</v>
      </c>
      <c r="J2902" s="116">
        <v>7357143</v>
      </c>
      <c r="K2902" s="116">
        <v>0</v>
      </c>
      <c r="L2902" s="116">
        <v>0</v>
      </c>
      <c r="M2902" s="116">
        <v>0</v>
      </c>
      <c r="N2902" s="116">
        <v>0</v>
      </c>
      <c r="O2902" s="116">
        <v>0</v>
      </c>
      <c r="P2902" s="116">
        <v>0</v>
      </c>
      <c r="Q2902" s="27" t="str">
        <f t="shared" si="549"/>
        <v>Registered</v>
      </c>
      <c r="R2902" s="94">
        <f t="shared" si="550"/>
        <v>0.79999997825242819</v>
      </c>
      <c r="S2902" s="95"/>
      <c r="T2902" s="117">
        <f t="shared" si="551"/>
        <v>0</v>
      </c>
      <c r="U2902" s="117">
        <f t="shared" si="552"/>
        <v>0</v>
      </c>
    </row>
    <row r="2903" spans="1:21" x14ac:dyDescent="0.3">
      <c r="A2903" s="114">
        <v>5010</v>
      </c>
      <c r="B2903" s="114" t="s">
        <v>1430</v>
      </c>
      <c r="C2903" s="114" t="s">
        <v>1472</v>
      </c>
      <c r="D2903" s="114" t="s">
        <v>6105</v>
      </c>
      <c r="E2903" s="114" t="s">
        <v>6106</v>
      </c>
      <c r="F2903" s="115">
        <v>45622</v>
      </c>
      <c r="G2903" s="114" t="s">
        <v>6107</v>
      </c>
      <c r="H2903" s="116">
        <v>13438848</v>
      </c>
      <c r="I2903" s="116">
        <v>10751078</v>
      </c>
      <c r="J2903" s="116">
        <v>10751078</v>
      </c>
      <c r="K2903" s="116">
        <v>0</v>
      </c>
      <c r="L2903" s="116">
        <v>0</v>
      </c>
      <c r="M2903" s="116">
        <v>0</v>
      </c>
      <c r="N2903" s="116">
        <v>0</v>
      </c>
      <c r="O2903" s="116">
        <v>0</v>
      </c>
      <c r="P2903" s="116">
        <v>0</v>
      </c>
      <c r="Q2903" s="27" t="str">
        <f t="shared" si="549"/>
        <v>Registered</v>
      </c>
      <c r="R2903" s="94">
        <f t="shared" si="550"/>
        <v>0.79999997023554403</v>
      </c>
      <c r="S2903" s="95"/>
      <c r="T2903" s="117">
        <f t="shared" si="551"/>
        <v>0</v>
      </c>
      <c r="U2903" s="117">
        <f t="shared" si="552"/>
        <v>0</v>
      </c>
    </row>
    <row r="2904" spans="1:21" x14ac:dyDescent="0.3">
      <c r="A2904" s="114">
        <v>5011</v>
      </c>
      <c r="B2904" s="114" t="s">
        <v>1430</v>
      </c>
      <c r="C2904" s="114" t="s">
        <v>1472</v>
      </c>
      <c r="D2904" s="114" t="s">
        <v>6108</v>
      </c>
      <c r="E2904" s="114" t="s">
        <v>6109</v>
      </c>
      <c r="F2904" s="115">
        <v>45530</v>
      </c>
      <c r="G2904" s="114" t="s">
        <v>3432</v>
      </c>
      <c r="H2904" s="116">
        <v>8982883</v>
      </c>
      <c r="I2904" s="116">
        <v>7186305</v>
      </c>
      <c r="J2904" s="116">
        <v>7186305</v>
      </c>
      <c r="K2904" s="116">
        <v>0</v>
      </c>
      <c r="L2904" s="116">
        <v>0</v>
      </c>
      <c r="M2904" s="116">
        <v>0</v>
      </c>
      <c r="N2904" s="116">
        <v>0</v>
      </c>
      <c r="O2904" s="116">
        <v>0</v>
      </c>
      <c r="P2904" s="116">
        <v>0</v>
      </c>
      <c r="Q2904" s="27" t="str">
        <f t="shared" si="549"/>
        <v>Registered</v>
      </c>
      <c r="R2904" s="94">
        <f t="shared" si="550"/>
        <v>0.79999984414803127</v>
      </c>
      <c r="S2904" s="95"/>
      <c r="T2904" s="117">
        <f t="shared" si="551"/>
        <v>0</v>
      </c>
      <c r="U2904" s="117">
        <f t="shared" si="552"/>
        <v>0</v>
      </c>
    </row>
    <row r="2905" spans="1:21" x14ac:dyDescent="0.3">
      <c r="A2905" s="114">
        <v>5012</v>
      </c>
      <c r="B2905" s="114" t="s">
        <v>1430</v>
      </c>
      <c r="C2905" s="114" t="s">
        <v>1472</v>
      </c>
      <c r="D2905" s="114" t="s">
        <v>6110</v>
      </c>
      <c r="E2905" s="114" t="s">
        <v>6111</v>
      </c>
      <c r="F2905" s="115">
        <v>45456</v>
      </c>
      <c r="G2905" s="114" t="s">
        <v>6056</v>
      </c>
      <c r="H2905" s="116">
        <v>13286850</v>
      </c>
      <c r="I2905" s="116">
        <v>9761766</v>
      </c>
      <c r="J2905" s="116">
        <v>9761766</v>
      </c>
      <c r="K2905" s="116">
        <v>0</v>
      </c>
      <c r="L2905" s="116">
        <v>0</v>
      </c>
      <c r="M2905" s="116">
        <v>0</v>
      </c>
      <c r="N2905" s="116">
        <v>0</v>
      </c>
      <c r="O2905" s="116">
        <v>0</v>
      </c>
      <c r="P2905" s="116">
        <v>0</v>
      </c>
      <c r="Q2905" s="27" t="str">
        <f t="shared" si="549"/>
        <v>Registered</v>
      </c>
      <c r="R2905" s="94">
        <f t="shared" si="550"/>
        <v>0.73469377617719778</v>
      </c>
      <c r="S2905" s="95"/>
      <c r="T2905" s="117">
        <f t="shared" si="551"/>
        <v>0</v>
      </c>
      <c r="U2905" s="117">
        <f t="shared" si="552"/>
        <v>0</v>
      </c>
    </row>
    <row r="2906" spans="1:21" x14ac:dyDescent="0.3">
      <c r="A2906" s="114">
        <v>5013</v>
      </c>
      <c r="B2906" s="114" t="s">
        <v>1430</v>
      </c>
      <c r="C2906" s="114" t="s">
        <v>1472</v>
      </c>
      <c r="D2906" s="114" t="s">
        <v>6112</v>
      </c>
      <c r="E2906" s="114" t="s">
        <v>6113</v>
      </c>
      <c r="F2906" s="115">
        <v>45472</v>
      </c>
      <c r="G2906" s="114" t="s">
        <v>2413</v>
      </c>
      <c r="H2906" s="116">
        <v>12488790</v>
      </c>
      <c r="I2906" s="116">
        <v>9991035</v>
      </c>
      <c r="J2906" s="116">
        <v>9991035</v>
      </c>
      <c r="K2906" s="116">
        <v>0</v>
      </c>
      <c r="L2906" s="116">
        <v>0</v>
      </c>
      <c r="M2906" s="116">
        <v>0</v>
      </c>
      <c r="N2906" s="116">
        <v>0</v>
      </c>
      <c r="O2906" s="116">
        <v>0</v>
      </c>
      <c r="P2906" s="116">
        <v>0</v>
      </c>
      <c r="Q2906" s="27" t="str">
        <f t="shared" si="549"/>
        <v>Registered</v>
      </c>
      <c r="R2906" s="94">
        <f t="shared" si="550"/>
        <v>0.80000024021542515</v>
      </c>
      <c r="S2906" s="95"/>
      <c r="T2906" s="117">
        <f t="shared" si="551"/>
        <v>0</v>
      </c>
      <c r="U2906" s="117">
        <f t="shared" si="552"/>
        <v>0</v>
      </c>
    </row>
    <row r="2907" spans="1:21" x14ac:dyDescent="0.3">
      <c r="A2907" s="114">
        <v>5014</v>
      </c>
      <c r="B2907" s="114" t="s">
        <v>1430</v>
      </c>
      <c r="C2907" s="114" t="s">
        <v>1472</v>
      </c>
      <c r="D2907" s="114" t="s">
        <v>6114</v>
      </c>
      <c r="E2907" s="114" t="s">
        <v>6115</v>
      </c>
      <c r="F2907" s="115">
        <v>45575</v>
      </c>
      <c r="G2907" s="114" t="s">
        <v>5434</v>
      </c>
      <c r="H2907" s="116">
        <v>8809230</v>
      </c>
      <c r="I2907" s="116">
        <v>7047386</v>
      </c>
      <c r="J2907" s="116">
        <v>7047386</v>
      </c>
      <c r="K2907" s="116">
        <v>0</v>
      </c>
      <c r="L2907" s="116">
        <v>0</v>
      </c>
      <c r="M2907" s="116">
        <v>0</v>
      </c>
      <c r="N2907" s="116">
        <v>0</v>
      </c>
      <c r="O2907" s="116">
        <v>0</v>
      </c>
      <c r="P2907" s="116">
        <v>0</v>
      </c>
      <c r="Q2907" s="27" t="str">
        <f t="shared" si="549"/>
        <v>Registered</v>
      </c>
      <c r="R2907" s="94">
        <f t="shared" si="550"/>
        <v>0.80000022703459894</v>
      </c>
      <c r="S2907" s="95"/>
      <c r="T2907" s="117">
        <f t="shared" si="551"/>
        <v>0</v>
      </c>
      <c r="U2907" s="117">
        <f t="shared" si="552"/>
        <v>0</v>
      </c>
    </row>
    <row r="2908" spans="1:21" x14ac:dyDescent="0.3">
      <c r="A2908" s="114">
        <v>5015</v>
      </c>
      <c r="B2908" s="114" t="s">
        <v>1430</v>
      </c>
      <c r="C2908" s="114" t="s">
        <v>1472</v>
      </c>
      <c r="D2908" s="114" t="s">
        <v>6116</v>
      </c>
      <c r="E2908" s="114" t="s">
        <v>6117</v>
      </c>
      <c r="F2908" s="115">
        <v>45521</v>
      </c>
      <c r="G2908" s="114" t="s">
        <v>4799</v>
      </c>
      <c r="H2908" s="116">
        <v>9151786</v>
      </c>
      <c r="I2908" s="116">
        <v>7321428</v>
      </c>
      <c r="J2908" s="116">
        <v>7321428</v>
      </c>
      <c r="K2908" s="116">
        <v>0</v>
      </c>
      <c r="L2908" s="116">
        <v>0</v>
      </c>
      <c r="M2908" s="116">
        <v>0</v>
      </c>
      <c r="N2908" s="116">
        <v>0</v>
      </c>
      <c r="O2908" s="116">
        <v>0</v>
      </c>
      <c r="P2908" s="116">
        <v>0</v>
      </c>
      <c r="Q2908" s="27" t="str">
        <f t="shared" si="549"/>
        <v>Registered</v>
      </c>
      <c r="R2908" s="94">
        <f t="shared" si="550"/>
        <v>0.79999991258536862</v>
      </c>
      <c r="S2908" s="95"/>
      <c r="T2908" s="117">
        <f t="shared" si="551"/>
        <v>0</v>
      </c>
      <c r="U2908" s="117">
        <f t="shared" si="552"/>
        <v>0</v>
      </c>
    </row>
    <row r="2909" spans="1:21" x14ac:dyDescent="0.3">
      <c r="A2909" s="114">
        <v>5016</v>
      </c>
      <c r="B2909" s="114" t="s">
        <v>1430</v>
      </c>
      <c r="C2909" s="114" t="s">
        <v>1472</v>
      </c>
      <c r="D2909" s="114" t="s">
        <v>2879</v>
      </c>
      <c r="E2909" s="114" t="s">
        <v>2880</v>
      </c>
      <c r="F2909" s="115">
        <v>45473</v>
      </c>
      <c r="G2909" s="114" t="s">
        <v>2881</v>
      </c>
      <c r="H2909" s="116">
        <v>13169643</v>
      </c>
      <c r="I2909" s="116">
        <v>10535715</v>
      </c>
      <c r="J2909" s="116">
        <v>10535715</v>
      </c>
      <c r="K2909" s="116">
        <v>0</v>
      </c>
      <c r="L2909" s="116">
        <v>0</v>
      </c>
      <c r="M2909" s="116">
        <v>0</v>
      </c>
      <c r="N2909" s="116">
        <v>0</v>
      </c>
      <c r="O2909" s="116">
        <v>0</v>
      </c>
      <c r="P2909" s="116">
        <v>0</v>
      </c>
      <c r="Q2909" s="27" t="str">
        <f t="shared" si="549"/>
        <v>Registered</v>
      </c>
      <c r="R2909" s="94">
        <f t="shared" si="550"/>
        <v>0.80000004555932158</v>
      </c>
      <c r="S2909" s="95"/>
      <c r="T2909" s="117">
        <f t="shared" si="551"/>
        <v>0</v>
      </c>
      <c r="U2909" s="117">
        <f t="shared" si="552"/>
        <v>0</v>
      </c>
    </row>
    <row r="2910" spans="1:21" x14ac:dyDescent="0.3">
      <c r="A2910" s="114">
        <v>5017</v>
      </c>
      <c r="B2910" s="114" t="s">
        <v>1430</v>
      </c>
      <c r="C2910" s="114" t="s">
        <v>1472</v>
      </c>
      <c r="D2910" s="114" t="s">
        <v>6118</v>
      </c>
      <c r="E2910" s="114" t="s">
        <v>6119</v>
      </c>
      <c r="F2910" s="115">
        <v>45462</v>
      </c>
      <c r="G2910" s="114" t="s">
        <v>6085</v>
      </c>
      <c r="H2910" s="116">
        <v>12947321</v>
      </c>
      <c r="I2910" s="116">
        <v>10357856</v>
      </c>
      <c r="J2910" s="116">
        <v>10357856</v>
      </c>
      <c r="K2910" s="116">
        <v>0</v>
      </c>
      <c r="L2910" s="116">
        <v>0</v>
      </c>
      <c r="M2910" s="116">
        <v>0</v>
      </c>
      <c r="N2910" s="116">
        <v>0</v>
      </c>
      <c r="O2910" s="116">
        <v>0</v>
      </c>
      <c r="P2910" s="116">
        <v>0</v>
      </c>
      <c r="Q2910" s="27" t="str">
        <f t="shared" si="549"/>
        <v>Registered</v>
      </c>
      <c r="R2910" s="94">
        <f t="shared" si="550"/>
        <v>0.79999993821115578</v>
      </c>
      <c r="S2910" s="95"/>
      <c r="T2910" s="117">
        <f t="shared" si="551"/>
        <v>0</v>
      </c>
      <c r="U2910" s="117">
        <f t="shared" si="552"/>
        <v>0</v>
      </c>
    </row>
    <row r="2911" spans="1:21" x14ac:dyDescent="0.3">
      <c r="A2911" s="114">
        <v>5018</v>
      </c>
      <c r="B2911" s="114" t="s">
        <v>1430</v>
      </c>
      <c r="C2911" s="114" t="s">
        <v>1472</v>
      </c>
      <c r="D2911" s="114" t="s">
        <v>6120</v>
      </c>
      <c r="E2911" s="114" t="s">
        <v>6121</v>
      </c>
      <c r="F2911" s="115">
        <v>45456</v>
      </c>
      <c r="G2911" s="114" t="s">
        <v>2577</v>
      </c>
      <c r="H2911" s="116">
        <v>9062598</v>
      </c>
      <c r="I2911" s="116">
        <v>7250080</v>
      </c>
      <c r="J2911" s="116">
        <v>7250080</v>
      </c>
      <c r="K2911" s="116">
        <v>0</v>
      </c>
      <c r="L2911" s="116">
        <v>0</v>
      </c>
      <c r="M2911" s="116">
        <v>0</v>
      </c>
      <c r="N2911" s="116">
        <v>0</v>
      </c>
      <c r="O2911" s="116">
        <v>0</v>
      </c>
      <c r="P2911" s="116">
        <v>0</v>
      </c>
      <c r="Q2911" s="27" t="str">
        <f t="shared" si="549"/>
        <v>Registered</v>
      </c>
      <c r="R2911" s="94">
        <f t="shared" si="550"/>
        <v>0.80000017654981492</v>
      </c>
      <c r="S2911" s="95"/>
      <c r="T2911" s="117">
        <f t="shared" si="551"/>
        <v>0</v>
      </c>
      <c r="U2911" s="117">
        <f t="shared" si="552"/>
        <v>0</v>
      </c>
    </row>
    <row r="2912" spans="1:21" x14ac:dyDescent="0.3">
      <c r="A2912" s="114">
        <v>5019</v>
      </c>
      <c r="B2912" s="114" t="s">
        <v>1430</v>
      </c>
      <c r="C2912" s="114" t="s">
        <v>1472</v>
      </c>
      <c r="D2912" s="114" t="s">
        <v>3453</v>
      </c>
      <c r="E2912" s="114" t="s">
        <v>3454</v>
      </c>
      <c r="F2912" s="115">
        <v>45503</v>
      </c>
      <c r="G2912" s="114" t="s">
        <v>2867</v>
      </c>
      <c r="H2912" s="116">
        <v>8722789</v>
      </c>
      <c r="I2912" s="116">
        <v>6978233</v>
      </c>
      <c r="J2912" s="116">
        <v>6978233</v>
      </c>
      <c r="K2912" s="116">
        <v>0</v>
      </c>
      <c r="L2912" s="116">
        <v>0</v>
      </c>
      <c r="M2912" s="116">
        <v>0</v>
      </c>
      <c r="N2912" s="116">
        <v>0</v>
      </c>
      <c r="O2912" s="116">
        <v>0</v>
      </c>
      <c r="P2912" s="116">
        <v>0</v>
      </c>
      <c r="Q2912" s="27" t="str">
        <f t="shared" si="549"/>
        <v>Registered</v>
      </c>
      <c r="R2912" s="94">
        <f t="shared" si="550"/>
        <v>0.80000020635601754</v>
      </c>
      <c r="S2912" s="95"/>
      <c r="T2912" s="117">
        <f t="shared" si="551"/>
        <v>0</v>
      </c>
      <c r="U2912" s="117">
        <f t="shared" si="552"/>
        <v>0</v>
      </c>
    </row>
    <row r="2913" spans="1:21" x14ac:dyDescent="0.3">
      <c r="A2913" s="114">
        <v>5020</v>
      </c>
      <c r="B2913" s="114" t="s">
        <v>1430</v>
      </c>
      <c r="C2913" s="114" t="s">
        <v>1472</v>
      </c>
      <c r="D2913" s="114" t="s">
        <v>2857</v>
      </c>
      <c r="E2913" s="114" t="s">
        <v>2858</v>
      </c>
      <c r="F2913" s="115">
        <v>45565</v>
      </c>
      <c r="G2913" s="114" t="s">
        <v>2610</v>
      </c>
      <c r="H2913" s="116">
        <v>13661000</v>
      </c>
      <c r="I2913" s="116">
        <v>10245750</v>
      </c>
      <c r="J2913" s="116">
        <v>10245750</v>
      </c>
      <c r="K2913" s="116">
        <v>0</v>
      </c>
      <c r="L2913" s="116">
        <v>0</v>
      </c>
      <c r="M2913" s="116">
        <v>0</v>
      </c>
      <c r="N2913" s="116">
        <v>0</v>
      </c>
      <c r="O2913" s="116">
        <v>0</v>
      </c>
      <c r="P2913" s="116">
        <v>0</v>
      </c>
      <c r="Q2913" s="27" t="str">
        <f t="shared" si="549"/>
        <v>Registered</v>
      </c>
      <c r="R2913" s="94">
        <f t="shared" si="550"/>
        <v>0.75</v>
      </c>
      <c r="S2913" s="95"/>
      <c r="T2913" s="117">
        <f t="shared" si="551"/>
        <v>0</v>
      </c>
      <c r="U2913" s="117">
        <f t="shared" si="552"/>
        <v>0</v>
      </c>
    </row>
    <row r="2914" spans="1:21" x14ac:dyDescent="0.3">
      <c r="A2914" s="114">
        <v>5021</v>
      </c>
      <c r="B2914" s="114" t="s">
        <v>1430</v>
      </c>
      <c r="C2914" s="114" t="s">
        <v>1472</v>
      </c>
      <c r="D2914" s="114" t="s">
        <v>6122</v>
      </c>
      <c r="E2914" s="114" t="s">
        <v>6123</v>
      </c>
      <c r="F2914" s="115">
        <v>45673</v>
      </c>
      <c r="G2914" s="114" t="s">
        <v>4204</v>
      </c>
      <c r="H2914" s="116">
        <v>13348214</v>
      </c>
      <c r="I2914" s="116">
        <v>10678572</v>
      </c>
      <c r="J2914" s="116">
        <v>10678572</v>
      </c>
      <c r="K2914" s="116">
        <v>0</v>
      </c>
      <c r="L2914" s="116">
        <v>0</v>
      </c>
      <c r="M2914" s="116">
        <v>0</v>
      </c>
      <c r="N2914" s="116">
        <v>0</v>
      </c>
      <c r="O2914" s="116">
        <v>0</v>
      </c>
      <c r="P2914" s="116">
        <v>0</v>
      </c>
      <c r="Q2914" s="27" t="str">
        <f t="shared" si="549"/>
        <v>Registered</v>
      </c>
      <c r="R2914" s="94">
        <f t="shared" si="550"/>
        <v>0.80000005993311163</v>
      </c>
      <c r="S2914" s="95"/>
      <c r="T2914" s="117">
        <f t="shared" si="551"/>
        <v>0</v>
      </c>
      <c r="U2914" s="117">
        <f t="shared" si="552"/>
        <v>0</v>
      </c>
    </row>
    <row r="2915" spans="1:21" x14ac:dyDescent="0.3">
      <c r="A2915" s="114">
        <v>5022</v>
      </c>
      <c r="B2915" s="114" t="s">
        <v>1430</v>
      </c>
      <c r="C2915" s="114" t="s">
        <v>1472</v>
      </c>
      <c r="D2915" s="114" t="s">
        <v>6124</v>
      </c>
      <c r="E2915" s="114" t="s">
        <v>6125</v>
      </c>
      <c r="F2915" s="115">
        <v>45926</v>
      </c>
      <c r="G2915" s="114" t="s">
        <v>1867</v>
      </c>
      <c r="H2915" s="116">
        <v>9551786</v>
      </c>
      <c r="I2915" s="116">
        <v>6686250</v>
      </c>
      <c r="J2915" s="116">
        <v>6686250</v>
      </c>
      <c r="K2915" s="116">
        <v>0</v>
      </c>
      <c r="L2915" s="116">
        <v>0</v>
      </c>
      <c r="M2915" s="116">
        <v>0</v>
      </c>
      <c r="N2915" s="116">
        <v>0</v>
      </c>
      <c r="O2915" s="116">
        <v>0</v>
      </c>
      <c r="P2915" s="116">
        <v>0</v>
      </c>
      <c r="Q2915" s="27" t="str">
        <f t="shared" si="549"/>
        <v>Registered</v>
      </c>
      <c r="R2915" s="94">
        <f t="shared" si="550"/>
        <v>0.69999997906150746</v>
      </c>
      <c r="S2915" s="95"/>
      <c r="T2915" s="117">
        <f t="shared" si="551"/>
        <v>0</v>
      </c>
      <c r="U2915" s="117">
        <f t="shared" si="552"/>
        <v>0</v>
      </c>
    </row>
    <row r="2916" spans="1:21" x14ac:dyDescent="0.3">
      <c r="A2916" s="114">
        <v>5023</v>
      </c>
      <c r="B2916" s="114" t="s">
        <v>1430</v>
      </c>
      <c r="C2916" s="114" t="s">
        <v>1472</v>
      </c>
      <c r="D2916" s="114" t="s">
        <v>6126</v>
      </c>
      <c r="E2916" s="114" t="s">
        <v>6127</v>
      </c>
      <c r="F2916" s="115">
        <v>45532</v>
      </c>
      <c r="G2916" s="114" t="s">
        <v>2796</v>
      </c>
      <c r="H2916" s="116">
        <v>8885475</v>
      </c>
      <c r="I2916" s="116">
        <v>7108383</v>
      </c>
      <c r="J2916" s="116">
        <v>7108383</v>
      </c>
      <c r="K2916" s="116">
        <v>0</v>
      </c>
      <c r="L2916" s="116">
        <v>0</v>
      </c>
      <c r="M2916" s="116">
        <v>0</v>
      </c>
      <c r="N2916" s="116">
        <v>0</v>
      </c>
      <c r="O2916" s="116">
        <v>0</v>
      </c>
      <c r="P2916" s="116">
        <v>0</v>
      </c>
      <c r="Q2916" s="27" t="str">
        <f t="shared" si="549"/>
        <v>Registered</v>
      </c>
      <c r="R2916" s="94">
        <f t="shared" si="550"/>
        <v>0.80000033762967093</v>
      </c>
      <c r="S2916" s="95"/>
      <c r="T2916" s="117">
        <f t="shared" si="551"/>
        <v>0</v>
      </c>
      <c r="U2916" s="117">
        <f t="shared" si="552"/>
        <v>0</v>
      </c>
    </row>
    <row r="2917" spans="1:21" x14ac:dyDescent="0.3">
      <c r="A2917" s="114">
        <v>5024</v>
      </c>
      <c r="B2917" s="114" t="s">
        <v>1430</v>
      </c>
      <c r="C2917" s="114" t="s">
        <v>1472</v>
      </c>
      <c r="D2917" s="114" t="s">
        <v>6128</v>
      </c>
      <c r="E2917" s="114" t="s">
        <v>6129</v>
      </c>
      <c r="F2917" s="115">
        <v>45473</v>
      </c>
      <c r="G2917" s="114" t="s">
        <v>2577</v>
      </c>
      <c r="H2917" s="116">
        <v>8817441</v>
      </c>
      <c r="I2917" s="116">
        <v>7053953</v>
      </c>
      <c r="J2917" s="116">
        <v>7053953</v>
      </c>
      <c r="K2917" s="116">
        <v>0</v>
      </c>
      <c r="L2917" s="116">
        <v>0</v>
      </c>
      <c r="M2917" s="116">
        <v>0</v>
      </c>
      <c r="N2917" s="116">
        <v>0</v>
      </c>
      <c r="O2917" s="116">
        <v>0</v>
      </c>
      <c r="P2917" s="116">
        <v>0</v>
      </c>
      <c r="Q2917" s="27" t="str">
        <f t="shared" si="549"/>
        <v>Registered</v>
      </c>
      <c r="R2917" s="94">
        <f t="shared" si="550"/>
        <v>0.80000002268231796</v>
      </c>
      <c r="S2917" s="95"/>
      <c r="T2917" s="117">
        <f t="shared" si="551"/>
        <v>0</v>
      </c>
      <c r="U2917" s="117">
        <f t="shared" si="552"/>
        <v>0</v>
      </c>
    </row>
    <row r="2918" spans="1:21" x14ac:dyDescent="0.3">
      <c r="A2918" s="114">
        <v>5025</v>
      </c>
      <c r="B2918" s="114" t="s">
        <v>1430</v>
      </c>
      <c r="C2918" s="114" t="s">
        <v>1472</v>
      </c>
      <c r="D2918" s="114" t="s">
        <v>6132</v>
      </c>
      <c r="E2918" s="114" t="s">
        <v>6133</v>
      </c>
      <c r="F2918" s="115">
        <v>45499</v>
      </c>
      <c r="G2918" s="114" t="s">
        <v>2413</v>
      </c>
      <c r="H2918" s="116">
        <v>13439670</v>
      </c>
      <c r="I2918" s="116">
        <v>9051205</v>
      </c>
      <c r="J2918" s="116">
        <v>9051205</v>
      </c>
      <c r="K2918" s="116">
        <v>0</v>
      </c>
      <c r="L2918" s="116">
        <v>0</v>
      </c>
      <c r="M2918" s="116">
        <v>0</v>
      </c>
      <c r="N2918" s="116">
        <v>0</v>
      </c>
      <c r="O2918" s="116">
        <v>0</v>
      </c>
      <c r="P2918" s="116">
        <v>0</v>
      </c>
      <c r="Q2918" s="27" t="str">
        <f t="shared" si="549"/>
        <v>Registered</v>
      </c>
      <c r="R2918" s="94">
        <f t="shared" si="550"/>
        <v>0.67346928905248415</v>
      </c>
      <c r="S2918" s="95"/>
      <c r="T2918" s="117">
        <f t="shared" si="551"/>
        <v>0</v>
      </c>
      <c r="U2918" s="117">
        <f t="shared" si="552"/>
        <v>0</v>
      </c>
    </row>
    <row r="2919" spans="1:21" x14ac:dyDescent="0.3">
      <c r="A2919" s="114">
        <v>5026</v>
      </c>
      <c r="B2919" s="114" t="s">
        <v>1430</v>
      </c>
      <c r="C2919" s="114" t="s">
        <v>1472</v>
      </c>
      <c r="D2919" s="114" t="s">
        <v>6140</v>
      </c>
      <c r="E2919" s="114" t="s">
        <v>6141</v>
      </c>
      <c r="F2919" s="115">
        <v>45521</v>
      </c>
      <c r="G2919" s="114" t="s">
        <v>1368</v>
      </c>
      <c r="H2919" s="116">
        <v>8621550</v>
      </c>
      <c r="I2919" s="116">
        <v>6897242</v>
      </c>
      <c r="J2919" s="116">
        <v>6897242</v>
      </c>
      <c r="K2919" s="116">
        <v>0</v>
      </c>
      <c r="L2919" s="116">
        <v>0</v>
      </c>
      <c r="M2919" s="116">
        <v>0</v>
      </c>
      <c r="N2919" s="116">
        <v>0</v>
      </c>
      <c r="O2919" s="116">
        <v>0</v>
      </c>
      <c r="P2919" s="116">
        <v>0</v>
      </c>
      <c r="Q2919" s="27" t="str">
        <f t="shared" si="549"/>
        <v>Registered</v>
      </c>
      <c r="R2919" s="94">
        <f t="shared" si="550"/>
        <v>0.80000023197684866</v>
      </c>
      <c r="S2919" s="95"/>
      <c r="T2919" s="117">
        <f t="shared" si="551"/>
        <v>0</v>
      </c>
      <c r="U2919" s="117">
        <f t="shared" si="552"/>
        <v>0</v>
      </c>
    </row>
    <row r="2920" spans="1:21" x14ac:dyDescent="0.3">
      <c r="A2920" s="114">
        <v>5027</v>
      </c>
      <c r="B2920" s="114" t="s">
        <v>1430</v>
      </c>
      <c r="C2920" s="114" t="s">
        <v>1472</v>
      </c>
      <c r="D2920" s="114" t="s">
        <v>6142</v>
      </c>
      <c r="E2920" s="114" t="s">
        <v>6143</v>
      </c>
      <c r="F2920" s="115">
        <v>45577</v>
      </c>
      <c r="G2920" s="114" t="s">
        <v>1903</v>
      </c>
      <c r="H2920" s="116">
        <v>8975357</v>
      </c>
      <c r="I2920" s="116">
        <v>7180286</v>
      </c>
      <c r="J2920" s="116">
        <v>7180286</v>
      </c>
      <c r="K2920" s="116">
        <v>0</v>
      </c>
      <c r="L2920" s="116">
        <v>0</v>
      </c>
      <c r="M2920" s="116">
        <v>0</v>
      </c>
      <c r="N2920" s="116">
        <v>0</v>
      </c>
      <c r="O2920" s="116">
        <v>0</v>
      </c>
      <c r="P2920" s="116">
        <v>0</v>
      </c>
      <c r="Q2920" s="27" t="str">
        <f t="shared" si="549"/>
        <v>Registered</v>
      </c>
      <c r="R2920" s="94">
        <f t="shared" si="550"/>
        <v>0.80000004456647245</v>
      </c>
      <c r="S2920" s="95"/>
      <c r="T2920" s="117">
        <f t="shared" si="551"/>
        <v>0</v>
      </c>
      <c r="U2920" s="117">
        <f t="shared" si="552"/>
        <v>0</v>
      </c>
    </row>
    <row r="2921" spans="1:21" x14ac:dyDescent="0.3">
      <c r="A2921" s="114">
        <v>5028</v>
      </c>
      <c r="B2921" s="114" t="s">
        <v>1430</v>
      </c>
      <c r="C2921" s="114" t="s">
        <v>1472</v>
      </c>
      <c r="D2921" s="114" t="s">
        <v>6144</v>
      </c>
      <c r="E2921" s="114" t="s">
        <v>6145</v>
      </c>
      <c r="F2921" s="115">
        <v>45580</v>
      </c>
      <c r="G2921" s="114" t="s">
        <v>1903</v>
      </c>
      <c r="H2921" s="116">
        <v>9241071</v>
      </c>
      <c r="I2921" s="116">
        <v>7023214</v>
      </c>
      <c r="J2921" s="116">
        <v>7023214</v>
      </c>
      <c r="K2921" s="116">
        <v>0</v>
      </c>
      <c r="L2921" s="116">
        <v>0</v>
      </c>
      <c r="M2921" s="116">
        <v>0</v>
      </c>
      <c r="N2921" s="116">
        <v>0</v>
      </c>
      <c r="O2921" s="116">
        <v>0</v>
      </c>
      <c r="P2921" s="116">
        <v>0</v>
      </c>
      <c r="Q2921" s="27" t="str">
        <f t="shared" si="549"/>
        <v>Registered</v>
      </c>
      <c r="R2921" s="94">
        <f t="shared" si="550"/>
        <v>0.76000000432850257</v>
      </c>
      <c r="S2921" s="95"/>
      <c r="T2921" s="117">
        <f t="shared" si="551"/>
        <v>0</v>
      </c>
      <c r="U2921" s="117">
        <f t="shared" si="552"/>
        <v>0</v>
      </c>
    </row>
    <row r="2922" spans="1:21" x14ac:dyDescent="0.3">
      <c r="A2922" s="114">
        <v>5029</v>
      </c>
      <c r="B2922" s="114" t="s">
        <v>1430</v>
      </c>
      <c r="C2922" s="114" t="s">
        <v>1472</v>
      </c>
      <c r="D2922" s="114" t="s">
        <v>3460</v>
      </c>
      <c r="E2922" s="114" t="s">
        <v>3461</v>
      </c>
      <c r="F2922" s="115">
        <v>45626</v>
      </c>
      <c r="G2922" s="114" t="s">
        <v>1709</v>
      </c>
      <c r="H2922" s="116">
        <v>8660715</v>
      </c>
      <c r="I2922" s="116">
        <v>6928573</v>
      </c>
      <c r="J2922" s="116">
        <v>6928573</v>
      </c>
      <c r="K2922" s="116">
        <v>0</v>
      </c>
      <c r="L2922" s="116">
        <v>0</v>
      </c>
      <c r="M2922" s="116">
        <v>0</v>
      </c>
      <c r="N2922" s="116">
        <v>0</v>
      </c>
      <c r="O2922" s="116">
        <v>0</v>
      </c>
      <c r="P2922" s="116">
        <v>0</v>
      </c>
      <c r="Q2922" s="27" t="str">
        <f t="shared" si="549"/>
        <v>Registered</v>
      </c>
      <c r="R2922" s="94">
        <f t="shared" si="550"/>
        <v>0.80000011546390803</v>
      </c>
      <c r="S2922" s="95"/>
      <c r="T2922" s="117">
        <f t="shared" si="551"/>
        <v>0</v>
      </c>
      <c r="U2922" s="117">
        <f t="shared" si="552"/>
        <v>0</v>
      </c>
    </row>
    <row r="2923" spans="1:21" x14ac:dyDescent="0.3">
      <c r="A2923" s="114">
        <v>5030</v>
      </c>
      <c r="B2923" s="114" t="s">
        <v>1430</v>
      </c>
      <c r="C2923" s="114" t="s">
        <v>1472</v>
      </c>
      <c r="D2923" s="114" t="s">
        <v>6146</v>
      </c>
      <c r="E2923" s="114" t="s">
        <v>6147</v>
      </c>
      <c r="F2923" s="115">
        <v>45534</v>
      </c>
      <c r="G2923" s="114" t="s">
        <v>1699</v>
      </c>
      <c r="H2923" s="116">
        <v>13918919</v>
      </c>
      <c r="I2923" s="116">
        <v>10021622</v>
      </c>
      <c r="J2923" s="116">
        <v>10021622</v>
      </c>
      <c r="K2923" s="116">
        <v>0</v>
      </c>
      <c r="L2923" s="116">
        <v>0</v>
      </c>
      <c r="M2923" s="116">
        <v>0</v>
      </c>
      <c r="N2923" s="116">
        <v>0</v>
      </c>
      <c r="O2923" s="116">
        <v>0</v>
      </c>
      <c r="P2923" s="116">
        <v>0</v>
      </c>
      <c r="Q2923" s="27" t="str">
        <f t="shared" si="549"/>
        <v>Registered</v>
      </c>
      <c r="R2923" s="94">
        <f t="shared" si="550"/>
        <v>0.72000002299029109</v>
      </c>
      <c r="S2923" s="95"/>
      <c r="T2923" s="117">
        <f t="shared" si="551"/>
        <v>0</v>
      </c>
      <c r="U2923" s="117">
        <f t="shared" si="552"/>
        <v>0</v>
      </c>
    </row>
    <row r="2924" spans="1:21" x14ac:dyDescent="0.3">
      <c r="A2924" s="114">
        <v>5031</v>
      </c>
      <c r="B2924" s="114" t="s">
        <v>1430</v>
      </c>
      <c r="C2924" s="114" t="s">
        <v>1472</v>
      </c>
      <c r="D2924" s="114" t="s">
        <v>6148</v>
      </c>
      <c r="E2924" s="114" t="s">
        <v>6149</v>
      </c>
      <c r="F2924" s="115">
        <v>45456</v>
      </c>
      <c r="G2924" s="114" t="s">
        <v>2413</v>
      </c>
      <c r="H2924" s="116">
        <v>13080357</v>
      </c>
      <c r="I2924" s="116">
        <v>10464285</v>
      </c>
      <c r="J2924" s="116">
        <v>10464285</v>
      </c>
      <c r="K2924" s="116">
        <v>0</v>
      </c>
      <c r="L2924" s="116">
        <v>0</v>
      </c>
      <c r="M2924" s="116">
        <v>0</v>
      </c>
      <c r="N2924" s="116">
        <v>0</v>
      </c>
      <c r="O2924" s="116">
        <v>0</v>
      </c>
      <c r="P2924" s="116">
        <v>0</v>
      </c>
      <c r="Q2924" s="27" t="str">
        <f t="shared" si="549"/>
        <v>Registered</v>
      </c>
      <c r="R2924" s="94">
        <f t="shared" si="550"/>
        <v>0.79999995412969238</v>
      </c>
      <c r="S2924" s="95"/>
      <c r="T2924" s="117">
        <f t="shared" si="551"/>
        <v>0</v>
      </c>
      <c r="U2924" s="117">
        <f t="shared" si="552"/>
        <v>0</v>
      </c>
    </row>
    <row r="2925" spans="1:21" x14ac:dyDescent="0.3">
      <c r="A2925" s="114">
        <v>5032</v>
      </c>
      <c r="B2925" s="114" t="s">
        <v>1430</v>
      </c>
      <c r="C2925" s="114" t="s">
        <v>1472</v>
      </c>
      <c r="D2925" s="114" t="s">
        <v>2537</v>
      </c>
      <c r="E2925" s="114" t="s">
        <v>2538</v>
      </c>
      <c r="F2925" s="115">
        <v>45672</v>
      </c>
      <c r="G2925" s="114" t="s">
        <v>2438</v>
      </c>
      <c r="H2925" s="116">
        <v>9151786</v>
      </c>
      <c r="I2925" s="116">
        <v>6406250</v>
      </c>
      <c r="J2925" s="116">
        <v>6406250</v>
      </c>
      <c r="K2925" s="116">
        <v>0</v>
      </c>
      <c r="L2925" s="116">
        <v>0</v>
      </c>
      <c r="M2925" s="116">
        <v>0</v>
      </c>
      <c r="N2925" s="116">
        <v>0</v>
      </c>
      <c r="O2925" s="116">
        <v>0</v>
      </c>
      <c r="P2925" s="116">
        <v>0</v>
      </c>
      <c r="Q2925" s="27" t="str">
        <f t="shared" si="549"/>
        <v>Registered</v>
      </c>
      <c r="R2925" s="94">
        <f t="shared" si="550"/>
        <v>0.69999997814634218</v>
      </c>
      <c r="S2925" s="95"/>
      <c r="T2925" s="117">
        <f t="shared" si="551"/>
        <v>0</v>
      </c>
      <c r="U2925" s="117">
        <f t="shared" si="552"/>
        <v>0</v>
      </c>
    </row>
    <row r="2926" spans="1:21" x14ac:dyDescent="0.3">
      <c r="A2926" s="114">
        <v>5033</v>
      </c>
      <c r="B2926" s="114" t="s">
        <v>1430</v>
      </c>
      <c r="C2926" s="114" t="s">
        <v>1472</v>
      </c>
      <c r="D2926" s="114" t="s">
        <v>2510</v>
      </c>
      <c r="E2926" s="114" t="s">
        <v>2511</v>
      </c>
      <c r="F2926" s="115">
        <v>45854</v>
      </c>
      <c r="G2926" s="114" t="s">
        <v>2512</v>
      </c>
      <c r="H2926" s="116">
        <v>9595536</v>
      </c>
      <c r="I2926" s="116">
        <v>7676428</v>
      </c>
      <c r="J2926" s="116">
        <v>7676428</v>
      </c>
      <c r="K2926" s="116">
        <v>0</v>
      </c>
      <c r="L2926" s="116">
        <v>0</v>
      </c>
      <c r="M2926" s="116">
        <v>0</v>
      </c>
      <c r="N2926" s="116">
        <v>0</v>
      </c>
      <c r="O2926" s="116">
        <v>0</v>
      </c>
      <c r="P2926" s="116">
        <v>0</v>
      </c>
      <c r="Q2926" s="27" t="str">
        <f t="shared" si="549"/>
        <v>Registered</v>
      </c>
      <c r="R2926" s="94">
        <f t="shared" si="550"/>
        <v>0.7999999166278986</v>
      </c>
      <c r="S2926" s="95"/>
      <c r="T2926" s="117">
        <f t="shared" si="551"/>
        <v>0</v>
      </c>
      <c r="U2926" s="117">
        <f t="shared" si="552"/>
        <v>0</v>
      </c>
    </row>
    <row r="2927" spans="1:21" x14ac:dyDescent="0.3">
      <c r="A2927" s="114">
        <v>5034</v>
      </c>
      <c r="B2927" s="114" t="s">
        <v>1430</v>
      </c>
      <c r="C2927" s="114" t="s">
        <v>1472</v>
      </c>
      <c r="D2927" s="114" t="s">
        <v>2282</v>
      </c>
      <c r="E2927" s="114" t="s">
        <v>2283</v>
      </c>
      <c r="F2927" s="115">
        <v>45615</v>
      </c>
      <c r="G2927" s="114" t="s">
        <v>1380</v>
      </c>
      <c r="H2927" s="116">
        <v>13626450</v>
      </c>
      <c r="I2927" s="116">
        <v>9538518</v>
      </c>
      <c r="J2927" s="116">
        <v>9538518</v>
      </c>
      <c r="K2927" s="116">
        <v>0</v>
      </c>
      <c r="L2927" s="116">
        <v>0</v>
      </c>
      <c r="M2927" s="116">
        <v>0</v>
      </c>
      <c r="N2927" s="116">
        <v>0</v>
      </c>
      <c r="O2927" s="116">
        <v>0</v>
      </c>
      <c r="P2927" s="116">
        <v>0</v>
      </c>
      <c r="Q2927" s="27" t="str">
        <f t="shared" si="549"/>
        <v>Registered</v>
      </c>
      <c r="R2927" s="94">
        <f t="shared" si="550"/>
        <v>0.70000022016005636</v>
      </c>
      <c r="S2927" s="95"/>
      <c r="T2927" s="117">
        <f t="shared" si="551"/>
        <v>0</v>
      </c>
      <c r="U2927" s="117">
        <f t="shared" si="552"/>
        <v>0</v>
      </c>
    </row>
    <row r="2928" spans="1:21" x14ac:dyDescent="0.3">
      <c r="A2928" s="114">
        <v>5035</v>
      </c>
      <c r="B2928" s="114" t="s">
        <v>1430</v>
      </c>
      <c r="C2928" s="114" t="s">
        <v>1472</v>
      </c>
      <c r="D2928" s="114" t="s">
        <v>1584</v>
      </c>
      <c r="E2928" s="114" t="s">
        <v>1474</v>
      </c>
      <c r="F2928" s="115">
        <v>45897</v>
      </c>
      <c r="G2928" s="114" t="s">
        <v>1410</v>
      </c>
      <c r="H2928" s="116">
        <v>9059821</v>
      </c>
      <c r="I2928" s="116">
        <v>6341874</v>
      </c>
      <c r="J2928" s="116">
        <v>6341874</v>
      </c>
      <c r="K2928" s="116">
        <v>0</v>
      </c>
      <c r="L2928" s="116">
        <v>0</v>
      </c>
      <c r="M2928" s="116">
        <v>0</v>
      </c>
      <c r="N2928" s="116">
        <v>0</v>
      </c>
      <c r="O2928" s="116">
        <v>0</v>
      </c>
      <c r="P2928" s="116">
        <v>0</v>
      </c>
      <c r="Q2928" s="27" t="str">
        <f t="shared" si="549"/>
        <v>Registered</v>
      </c>
      <c r="R2928" s="94">
        <f t="shared" si="550"/>
        <v>0.69999992273578027</v>
      </c>
      <c r="S2928" s="95"/>
      <c r="T2928" s="117">
        <f t="shared" si="551"/>
        <v>0</v>
      </c>
      <c r="U2928" s="117">
        <f t="shared" si="552"/>
        <v>0</v>
      </c>
    </row>
    <row r="2929" spans="1:21" x14ac:dyDescent="0.3">
      <c r="A2929" s="114">
        <v>5036</v>
      </c>
      <c r="B2929" s="114" t="s">
        <v>1430</v>
      </c>
      <c r="C2929" s="114" t="s">
        <v>1472</v>
      </c>
      <c r="D2929" s="114" t="s">
        <v>6164</v>
      </c>
      <c r="E2929" s="114" t="s">
        <v>6165</v>
      </c>
      <c r="F2929" s="115">
        <v>45665</v>
      </c>
      <c r="G2929" s="114" t="s">
        <v>5433</v>
      </c>
      <c r="H2929" s="116">
        <v>13711350</v>
      </c>
      <c r="I2929" s="116">
        <v>8226811</v>
      </c>
      <c r="J2929" s="116">
        <v>8226811</v>
      </c>
      <c r="K2929" s="116">
        <v>0</v>
      </c>
      <c r="L2929" s="116">
        <v>0</v>
      </c>
      <c r="M2929" s="116">
        <v>0</v>
      </c>
      <c r="N2929" s="116">
        <v>0</v>
      </c>
      <c r="O2929" s="116">
        <v>0</v>
      </c>
      <c r="P2929" s="116">
        <v>0</v>
      </c>
      <c r="Q2929" s="27" t="str">
        <f t="shared" si="549"/>
        <v>Registered</v>
      </c>
      <c r="R2929" s="94">
        <f t="shared" si="550"/>
        <v>0.60000007293227875</v>
      </c>
      <c r="S2929" s="95"/>
      <c r="T2929" s="117">
        <f t="shared" si="551"/>
        <v>0</v>
      </c>
      <c r="U2929" s="117">
        <f t="shared" si="552"/>
        <v>0</v>
      </c>
    </row>
    <row r="2930" spans="1:21" x14ac:dyDescent="0.3">
      <c r="A2930" s="114">
        <v>5037</v>
      </c>
      <c r="B2930" s="114" t="s">
        <v>1430</v>
      </c>
      <c r="C2930" s="114" t="s">
        <v>1472</v>
      </c>
      <c r="D2930" s="114" t="s">
        <v>1473</v>
      </c>
      <c r="E2930" s="114" t="s">
        <v>1474</v>
      </c>
      <c r="F2930" s="115">
        <v>45897</v>
      </c>
      <c r="G2930" s="114" t="s">
        <v>1410</v>
      </c>
      <c r="H2930" s="116">
        <v>13166964</v>
      </c>
      <c r="I2930" s="116">
        <v>9216876</v>
      </c>
      <c r="J2930" s="116">
        <v>9216876</v>
      </c>
      <c r="K2930" s="116">
        <v>0</v>
      </c>
      <c r="L2930" s="116">
        <v>0</v>
      </c>
      <c r="M2930" s="116">
        <v>0</v>
      </c>
      <c r="N2930" s="116">
        <v>0</v>
      </c>
      <c r="O2930" s="116">
        <v>0</v>
      </c>
      <c r="P2930" s="116">
        <v>0</v>
      </c>
      <c r="Q2930" s="27" t="str">
        <f t="shared" si="549"/>
        <v>Registered</v>
      </c>
      <c r="R2930" s="94">
        <f t="shared" si="550"/>
        <v>0.70000009113718242</v>
      </c>
      <c r="S2930" s="95"/>
      <c r="T2930" s="117">
        <f t="shared" si="551"/>
        <v>0</v>
      </c>
      <c r="U2930" s="117">
        <f t="shared" si="552"/>
        <v>0</v>
      </c>
    </row>
    <row r="2931" spans="1:21" x14ac:dyDescent="0.3">
      <c r="A2931" s="114">
        <v>5038</v>
      </c>
      <c r="B2931" s="114" t="s">
        <v>1430</v>
      </c>
      <c r="C2931" s="114" t="s">
        <v>1472</v>
      </c>
      <c r="D2931" s="114" t="s">
        <v>6166</v>
      </c>
      <c r="E2931" s="114" t="s">
        <v>6167</v>
      </c>
      <c r="F2931" s="115">
        <v>45559</v>
      </c>
      <c r="G2931" s="114" t="s">
        <v>6168</v>
      </c>
      <c r="H2931" s="116">
        <v>8365836</v>
      </c>
      <c r="I2931" s="116">
        <v>6692670</v>
      </c>
      <c r="J2931" s="116">
        <v>6692670</v>
      </c>
      <c r="K2931" s="116">
        <v>0</v>
      </c>
      <c r="L2931" s="116">
        <v>0</v>
      </c>
      <c r="M2931" s="116">
        <v>0</v>
      </c>
      <c r="N2931" s="116">
        <v>0</v>
      </c>
      <c r="O2931" s="116">
        <v>0</v>
      </c>
      <c r="P2931" s="116">
        <v>0</v>
      </c>
      <c r="Q2931" s="27" t="str">
        <f t="shared" si="549"/>
        <v>Registered</v>
      </c>
      <c r="R2931" s="94">
        <f t="shared" si="550"/>
        <v>0.80000014344053605</v>
      </c>
      <c r="S2931" s="95"/>
      <c r="T2931" s="117">
        <f t="shared" si="551"/>
        <v>0</v>
      </c>
      <c r="U2931" s="117">
        <f t="shared" si="552"/>
        <v>0</v>
      </c>
    </row>
    <row r="2932" spans="1:21" x14ac:dyDescent="0.3">
      <c r="A2932" s="114">
        <v>5039</v>
      </c>
      <c r="B2932" s="114" t="s">
        <v>1430</v>
      </c>
      <c r="C2932" s="114" t="s">
        <v>1472</v>
      </c>
      <c r="D2932" s="114" t="s">
        <v>6169</v>
      </c>
      <c r="E2932" s="114" t="s">
        <v>6170</v>
      </c>
      <c r="F2932" s="115">
        <v>45619</v>
      </c>
      <c r="G2932" s="114" t="s">
        <v>2248</v>
      </c>
      <c r="H2932" s="116">
        <v>8750000</v>
      </c>
      <c r="I2932" s="116">
        <v>7000000</v>
      </c>
      <c r="J2932" s="116">
        <v>7000000</v>
      </c>
      <c r="K2932" s="116">
        <v>0</v>
      </c>
      <c r="L2932" s="116">
        <v>0</v>
      </c>
      <c r="M2932" s="116">
        <v>0</v>
      </c>
      <c r="N2932" s="116">
        <v>0</v>
      </c>
      <c r="O2932" s="116">
        <v>0</v>
      </c>
      <c r="P2932" s="116">
        <v>0</v>
      </c>
      <c r="Q2932" s="27" t="str">
        <f t="shared" si="549"/>
        <v>Registered</v>
      </c>
      <c r="R2932" s="94">
        <f t="shared" si="550"/>
        <v>0.8</v>
      </c>
      <c r="S2932" s="95"/>
      <c r="T2932" s="117">
        <f t="shared" si="551"/>
        <v>0</v>
      </c>
      <c r="U2932" s="117">
        <f t="shared" si="552"/>
        <v>0</v>
      </c>
    </row>
    <row r="2933" spans="1:21" x14ac:dyDescent="0.3">
      <c r="A2933" s="114">
        <v>5040</v>
      </c>
      <c r="B2933" s="114" t="s">
        <v>1430</v>
      </c>
      <c r="C2933" s="114" t="s">
        <v>1472</v>
      </c>
      <c r="D2933" s="114" t="s">
        <v>6171</v>
      </c>
      <c r="E2933" s="114" t="s">
        <v>6172</v>
      </c>
      <c r="F2933" s="115">
        <v>45516</v>
      </c>
      <c r="G2933" s="114" t="s">
        <v>4799</v>
      </c>
      <c r="H2933" s="116">
        <v>8607143</v>
      </c>
      <c r="I2933" s="116">
        <v>6885715</v>
      </c>
      <c r="J2933" s="116">
        <v>6885715</v>
      </c>
      <c r="K2933" s="116">
        <v>0</v>
      </c>
      <c r="L2933" s="116">
        <v>0</v>
      </c>
      <c r="M2933" s="116">
        <v>0</v>
      </c>
      <c r="N2933" s="116">
        <v>0</v>
      </c>
      <c r="O2933" s="116">
        <v>0</v>
      </c>
      <c r="P2933" s="116">
        <v>0</v>
      </c>
      <c r="Q2933" s="27" t="str">
        <f t="shared" si="549"/>
        <v>Registered</v>
      </c>
      <c r="R2933" s="94">
        <f t="shared" si="550"/>
        <v>0.80000006970954241</v>
      </c>
      <c r="S2933" s="95"/>
      <c r="T2933" s="117">
        <f t="shared" si="551"/>
        <v>0</v>
      </c>
      <c r="U2933" s="117">
        <f t="shared" si="552"/>
        <v>0</v>
      </c>
    </row>
    <row r="2934" spans="1:21" x14ac:dyDescent="0.3">
      <c r="A2934" s="114">
        <v>5041</v>
      </c>
      <c r="B2934" s="114" t="s">
        <v>1430</v>
      </c>
      <c r="C2934" s="114" t="s">
        <v>1472</v>
      </c>
      <c r="D2934" s="114" t="s">
        <v>6173</v>
      </c>
      <c r="E2934" s="114" t="s">
        <v>6174</v>
      </c>
      <c r="F2934" s="115">
        <v>45667</v>
      </c>
      <c r="G2934" s="114" t="s">
        <v>6093</v>
      </c>
      <c r="H2934" s="116">
        <v>8738850</v>
      </c>
      <c r="I2934" s="116">
        <v>6291974</v>
      </c>
      <c r="J2934" s="116">
        <v>6291974</v>
      </c>
      <c r="K2934" s="116">
        <v>0</v>
      </c>
      <c r="L2934" s="116">
        <v>0</v>
      </c>
      <c r="M2934" s="116">
        <v>0</v>
      </c>
      <c r="N2934" s="116">
        <v>0</v>
      </c>
      <c r="O2934" s="116">
        <v>0</v>
      </c>
      <c r="P2934" s="116">
        <v>0</v>
      </c>
      <c r="Q2934" s="27" t="str">
        <f t="shared" si="549"/>
        <v>Registered</v>
      </c>
      <c r="R2934" s="94">
        <f t="shared" si="550"/>
        <v>0.72000022886306547</v>
      </c>
      <c r="S2934" s="95"/>
      <c r="T2934" s="117">
        <f t="shared" si="551"/>
        <v>0</v>
      </c>
      <c r="U2934" s="117">
        <f t="shared" si="552"/>
        <v>0</v>
      </c>
    </row>
    <row r="2935" spans="1:21" x14ac:dyDescent="0.3">
      <c r="A2935" s="114">
        <v>5042</v>
      </c>
      <c r="B2935" s="114" t="s">
        <v>1430</v>
      </c>
      <c r="C2935" s="114" t="s">
        <v>1472</v>
      </c>
      <c r="D2935" s="114" t="s">
        <v>6175</v>
      </c>
      <c r="E2935" s="114" t="s">
        <v>6176</v>
      </c>
      <c r="F2935" s="115">
        <v>45644</v>
      </c>
      <c r="G2935" s="114" t="s">
        <v>3963</v>
      </c>
      <c r="H2935" s="116">
        <v>8897321</v>
      </c>
      <c r="I2935" s="116">
        <v>7117856</v>
      </c>
      <c r="J2935" s="116">
        <v>7117856</v>
      </c>
      <c r="K2935" s="116">
        <v>0</v>
      </c>
      <c r="L2935" s="116">
        <v>0</v>
      </c>
      <c r="M2935" s="116">
        <v>0</v>
      </c>
      <c r="N2935" s="116">
        <v>0</v>
      </c>
      <c r="O2935" s="116">
        <v>0</v>
      </c>
      <c r="P2935" s="116">
        <v>0</v>
      </c>
      <c r="Q2935" s="27" t="str">
        <f t="shared" si="549"/>
        <v>Registered</v>
      </c>
      <c r="R2935" s="94">
        <f t="shared" si="550"/>
        <v>0.79999991008529425</v>
      </c>
      <c r="S2935" s="95"/>
      <c r="T2935" s="117">
        <f t="shared" si="551"/>
        <v>0</v>
      </c>
      <c r="U2935" s="117">
        <f t="shared" si="552"/>
        <v>0</v>
      </c>
    </row>
    <row r="2936" spans="1:21" x14ac:dyDescent="0.3">
      <c r="A2936" s="114">
        <v>5043</v>
      </c>
      <c r="B2936" s="114" t="s">
        <v>1430</v>
      </c>
      <c r="C2936" s="114" t="s">
        <v>1472</v>
      </c>
      <c r="D2936" s="114" t="s">
        <v>6177</v>
      </c>
      <c r="E2936" s="114" t="s">
        <v>6178</v>
      </c>
      <c r="F2936" s="115">
        <v>45667</v>
      </c>
      <c r="G2936" s="114" t="s">
        <v>6093</v>
      </c>
      <c r="H2936" s="116">
        <v>8738850</v>
      </c>
      <c r="I2936" s="116">
        <v>6291974</v>
      </c>
      <c r="J2936" s="116">
        <v>6291974</v>
      </c>
      <c r="K2936" s="116">
        <v>0</v>
      </c>
      <c r="L2936" s="116">
        <v>0</v>
      </c>
      <c r="M2936" s="116">
        <v>0</v>
      </c>
      <c r="N2936" s="116">
        <v>0</v>
      </c>
      <c r="O2936" s="116">
        <v>0</v>
      </c>
      <c r="P2936" s="116">
        <v>0</v>
      </c>
      <c r="Q2936" s="27" t="str">
        <f t="shared" si="549"/>
        <v>Registered</v>
      </c>
      <c r="R2936" s="94">
        <f t="shared" si="550"/>
        <v>0.72000022886306547</v>
      </c>
      <c r="S2936" s="95"/>
      <c r="T2936" s="117">
        <f t="shared" si="551"/>
        <v>0</v>
      </c>
      <c r="U2936" s="117">
        <f t="shared" si="552"/>
        <v>0</v>
      </c>
    </row>
    <row r="2937" spans="1:21" x14ac:dyDescent="0.3">
      <c r="A2937" s="114">
        <v>5044</v>
      </c>
      <c r="B2937" s="114" t="s">
        <v>1430</v>
      </c>
      <c r="C2937" s="114" t="s">
        <v>1472</v>
      </c>
      <c r="D2937" s="114" t="s">
        <v>6179</v>
      </c>
      <c r="E2937" s="114" t="s">
        <v>6180</v>
      </c>
      <c r="F2937" s="115">
        <v>45569</v>
      </c>
      <c r="G2937" s="114" t="s">
        <v>2378</v>
      </c>
      <c r="H2937" s="116">
        <v>12905950</v>
      </c>
      <c r="I2937" s="116">
        <v>10324762</v>
      </c>
      <c r="J2937" s="116">
        <v>10324762</v>
      </c>
      <c r="K2937" s="116">
        <v>0</v>
      </c>
      <c r="L2937" s="116">
        <v>0</v>
      </c>
      <c r="M2937" s="116">
        <v>0</v>
      </c>
      <c r="N2937" s="116">
        <v>0</v>
      </c>
      <c r="O2937" s="116">
        <v>0</v>
      </c>
      <c r="P2937" s="116">
        <v>0</v>
      </c>
      <c r="Q2937" s="27" t="str">
        <f t="shared" si="549"/>
        <v>Registered</v>
      </c>
      <c r="R2937" s="94">
        <f t="shared" si="550"/>
        <v>0.8000001549672825</v>
      </c>
      <c r="S2937" s="95"/>
      <c r="T2937" s="117">
        <f t="shared" si="551"/>
        <v>0</v>
      </c>
      <c r="U2937" s="117">
        <f t="shared" si="552"/>
        <v>0</v>
      </c>
    </row>
    <row r="2938" spans="1:21" x14ac:dyDescent="0.3">
      <c r="A2938" s="114">
        <v>5045</v>
      </c>
      <c r="B2938" s="114" t="s">
        <v>1430</v>
      </c>
      <c r="C2938" s="114" t="s">
        <v>1472</v>
      </c>
      <c r="D2938" s="114" t="s">
        <v>6181</v>
      </c>
      <c r="E2938" s="114" t="s">
        <v>6182</v>
      </c>
      <c r="F2938" s="115">
        <v>45626</v>
      </c>
      <c r="G2938" s="114" t="s">
        <v>2398</v>
      </c>
      <c r="H2938" s="116">
        <v>8866964</v>
      </c>
      <c r="I2938" s="116">
        <v>7093572</v>
      </c>
      <c r="J2938" s="116">
        <v>7093572</v>
      </c>
      <c r="K2938" s="116">
        <v>0</v>
      </c>
      <c r="L2938" s="116">
        <v>0</v>
      </c>
      <c r="M2938" s="116">
        <v>0</v>
      </c>
      <c r="N2938" s="116">
        <v>0</v>
      </c>
      <c r="O2938" s="116">
        <v>0</v>
      </c>
      <c r="P2938" s="116">
        <v>0</v>
      </c>
      <c r="Q2938" s="27" t="str">
        <f t="shared" si="549"/>
        <v>Registered</v>
      </c>
      <c r="R2938" s="94">
        <f t="shared" si="550"/>
        <v>0.80000009022253837</v>
      </c>
      <c r="S2938" s="95"/>
      <c r="T2938" s="117">
        <f t="shared" si="551"/>
        <v>0</v>
      </c>
      <c r="U2938" s="117">
        <f t="shared" si="552"/>
        <v>0</v>
      </c>
    </row>
    <row r="2939" spans="1:21" x14ac:dyDescent="0.3">
      <c r="A2939" s="114">
        <v>5046</v>
      </c>
      <c r="B2939" s="114" t="s">
        <v>1430</v>
      </c>
      <c r="C2939" s="114" t="s">
        <v>1472</v>
      </c>
      <c r="D2939" s="114" t="s">
        <v>6183</v>
      </c>
      <c r="E2939" s="114" t="s">
        <v>6184</v>
      </c>
      <c r="F2939" s="115">
        <v>45456</v>
      </c>
      <c r="G2939" s="114" t="s">
        <v>6056</v>
      </c>
      <c r="H2939" s="116">
        <v>8572284</v>
      </c>
      <c r="I2939" s="116">
        <v>6857827</v>
      </c>
      <c r="J2939" s="116">
        <v>6857827</v>
      </c>
      <c r="K2939" s="116">
        <v>0</v>
      </c>
      <c r="L2939" s="116">
        <v>0</v>
      </c>
      <c r="M2939" s="116">
        <v>0</v>
      </c>
      <c r="N2939" s="116">
        <v>0</v>
      </c>
      <c r="O2939" s="116">
        <v>0</v>
      </c>
      <c r="P2939" s="116">
        <v>0</v>
      </c>
      <c r="Q2939" s="27" t="str">
        <f t="shared" si="549"/>
        <v>Registered</v>
      </c>
      <c r="R2939" s="94">
        <f t="shared" si="550"/>
        <v>0.79999997666899514</v>
      </c>
      <c r="S2939" s="95"/>
      <c r="T2939" s="117">
        <f t="shared" si="551"/>
        <v>0</v>
      </c>
      <c r="U2939" s="117">
        <f t="shared" si="552"/>
        <v>0</v>
      </c>
    </row>
    <row r="2940" spans="1:21" x14ac:dyDescent="0.3">
      <c r="A2940" s="114">
        <v>5047</v>
      </c>
      <c r="B2940" s="114" t="s">
        <v>1430</v>
      </c>
      <c r="C2940" s="114" t="s">
        <v>1472</v>
      </c>
      <c r="D2940" s="114" t="s">
        <v>6185</v>
      </c>
      <c r="E2940" s="114" t="s">
        <v>6186</v>
      </c>
      <c r="F2940" s="115">
        <v>45695</v>
      </c>
      <c r="G2940" s="114" t="s">
        <v>2176</v>
      </c>
      <c r="H2940" s="116">
        <v>13214286</v>
      </c>
      <c r="I2940" s="116">
        <v>8721430</v>
      </c>
      <c r="J2940" s="116">
        <v>8721430</v>
      </c>
      <c r="K2940" s="116">
        <v>0</v>
      </c>
      <c r="L2940" s="116">
        <v>0</v>
      </c>
      <c r="M2940" s="116">
        <v>0</v>
      </c>
      <c r="N2940" s="116">
        <v>0</v>
      </c>
      <c r="O2940" s="116">
        <v>0</v>
      </c>
      <c r="P2940" s="116">
        <v>0</v>
      </c>
      <c r="Q2940" s="27" t="str">
        <f t="shared" si="549"/>
        <v>Registered</v>
      </c>
      <c r="R2940" s="94">
        <f t="shared" si="550"/>
        <v>0.66000009383783576</v>
      </c>
      <c r="S2940" s="95"/>
      <c r="T2940" s="117">
        <f t="shared" si="551"/>
        <v>0</v>
      </c>
      <c r="U2940" s="117">
        <f t="shared" si="552"/>
        <v>0</v>
      </c>
    </row>
    <row r="2941" spans="1:21" x14ac:dyDescent="0.3">
      <c r="A2941" s="114">
        <v>5048</v>
      </c>
      <c r="B2941" s="114" t="s">
        <v>1430</v>
      </c>
      <c r="C2941" s="114" t="s">
        <v>1472</v>
      </c>
      <c r="D2941" s="114" t="s">
        <v>6187</v>
      </c>
      <c r="E2941" s="114" t="s">
        <v>6188</v>
      </c>
      <c r="F2941" s="115">
        <v>45565</v>
      </c>
      <c r="G2941" s="114" t="s">
        <v>6085</v>
      </c>
      <c r="H2941" s="116">
        <v>12938760</v>
      </c>
      <c r="I2941" s="116">
        <v>10351007</v>
      </c>
      <c r="J2941" s="116">
        <v>10351007</v>
      </c>
      <c r="K2941" s="116">
        <v>0</v>
      </c>
      <c r="L2941" s="116">
        <v>0</v>
      </c>
      <c r="M2941" s="116">
        <v>0</v>
      </c>
      <c r="N2941" s="116">
        <v>0</v>
      </c>
      <c r="O2941" s="116">
        <v>0</v>
      </c>
      <c r="P2941" s="116">
        <v>0</v>
      </c>
      <c r="Q2941" s="27" t="str">
        <f t="shared" si="549"/>
        <v>Registered</v>
      </c>
      <c r="R2941" s="94">
        <f t="shared" si="550"/>
        <v>0.79999992271284115</v>
      </c>
      <c r="S2941" s="95"/>
      <c r="T2941" s="117">
        <f t="shared" si="551"/>
        <v>0</v>
      </c>
      <c r="U2941" s="117">
        <f t="shared" si="552"/>
        <v>0</v>
      </c>
    </row>
    <row r="2942" spans="1:21" x14ac:dyDescent="0.3">
      <c r="A2942" s="114">
        <v>5049</v>
      </c>
      <c r="B2942" s="114" t="s">
        <v>1430</v>
      </c>
      <c r="C2942" s="114" t="s">
        <v>1472</v>
      </c>
      <c r="D2942" s="114" t="s">
        <v>6189</v>
      </c>
      <c r="E2942" s="114" t="s">
        <v>6190</v>
      </c>
      <c r="F2942" s="115">
        <v>45456</v>
      </c>
      <c r="G2942" s="114" t="s">
        <v>4956</v>
      </c>
      <c r="H2942" s="116">
        <v>8571429</v>
      </c>
      <c r="I2942" s="116">
        <v>6857143</v>
      </c>
      <c r="J2942" s="116">
        <v>6857143</v>
      </c>
      <c r="K2942" s="116">
        <v>0</v>
      </c>
      <c r="L2942" s="116">
        <v>0</v>
      </c>
      <c r="M2942" s="116">
        <v>0</v>
      </c>
      <c r="N2942" s="116">
        <v>0</v>
      </c>
      <c r="O2942" s="116">
        <v>0</v>
      </c>
      <c r="P2942" s="116">
        <v>0</v>
      </c>
      <c r="Q2942" s="27" t="str">
        <f t="shared" si="549"/>
        <v>Registered</v>
      </c>
      <c r="R2942" s="94">
        <f t="shared" si="550"/>
        <v>0.79999997666666778</v>
      </c>
      <c r="S2942" s="95"/>
      <c r="T2942" s="117">
        <f t="shared" si="551"/>
        <v>0</v>
      </c>
      <c r="U2942" s="117">
        <f t="shared" si="552"/>
        <v>0</v>
      </c>
    </row>
    <row r="2943" spans="1:21" x14ac:dyDescent="0.3">
      <c r="A2943" s="114">
        <v>5050</v>
      </c>
      <c r="B2943" s="114" t="s">
        <v>1430</v>
      </c>
      <c r="C2943" s="114" t="s">
        <v>1472</v>
      </c>
      <c r="D2943" s="114" t="s">
        <v>6191</v>
      </c>
      <c r="E2943" s="114" t="s">
        <v>6192</v>
      </c>
      <c r="F2943" s="115">
        <v>45472</v>
      </c>
      <c r="G2943" s="114" t="s">
        <v>3344</v>
      </c>
      <c r="H2943" s="116">
        <v>12589821</v>
      </c>
      <c r="I2943" s="116">
        <v>10071856</v>
      </c>
      <c r="J2943" s="116">
        <v>10071856</v>
      </c>
      <c r="K2943" s="116">
        <v>0</v>
      </c>
      <c r="L2943" s="116">
        <v>0</v>
      </c>
      <c r="M2943" s="116">
        <v>0</v>
      </c>
      <c r="N2943" s="116">
        <v>0</v>
      </c>
      <c r="O2943" s="116">
        <v>0</v>
      </c>
      <c r="P2943" s="116">
        <v>0</v>
      </c>
      <c r="Q2943" s="27" t="str">
        <f t="shared" si="549"/>
        <v>Registered</v>
      </c>
      <c r="R2943" s="94">
        <f t="shared" si="550"/>
        <v>0.7999999364566025</v>
      </c>
      <c r="S2943" s="95"/>
      <c r="T2943" s="117">
        <f t="shared" si="551"/>
        <v>0</v>
      </c>
      <c r="U2943" s="117">
        <f t="shared" si="552"/>
        <v>0</v>
      </c>
    </row>
    <row r="2944" spans="1:21" x14ac:dyDescent="0.3">
      <c r="A2944" s="114">
        <v>5051</v>
      </c>
      <c r="B2944" s="114" t="s">
        <v>1430</v>
      </c>
      <c r="C2944" s="114" t="s">
        <v>1472</v>
      </c>
      <c r="D2944" s="114" t="s">
        <v>6193</v>
      </c>
      <c r="E2944" s="114" t="s">
        <v>6194</v>
      </c>
      <c r="F2944" s="115">
        <v>45473</v>
      </c>
      <c r="G2944" s="114" t="s">
        <v>6085</v>
      </c>
      <c r="H2944" s="116">
        <v>12480300</v>
      </c>
      <c r="I2944" s="116">
        <v>9984240</v>
      </c>
      <c r="J2944" s="116">
        <v>9984240</v>
      </c>
      <c r="K2944" s="116">
        <v>0</v>
      </c>
      <c r="L2944" s="116">
        <v>0</v>
      </c>
      <c r="M2944" s="116">
        <v>0</v>
      </c>
      <c r="N2944" s="116">
        <v>0</v>
      </c>
      <c r="O2944" s="116">
        <v>0</v>
      </c>
      <c r="P2944" s="116">
        <v>0</v>
      </c>
      <c r="Q2944" s="27" t="str">
        <f t="shared" si="549"/>
        <v>Registered</v>
      </c>
      <c r="R2944" s="94">
        <f t="shared" si="550"/>
        <v>0.8</v>
      </c>
      <c r="S2944" s="95"/>
      <c r="T2944" s="117">
        <f t="shared" si="551"/>
        <v>0</v>
      </c>
      <c r="U2944" s="117">
        <f t="shared" si="552"/>
        <v>0</v>
      </c>
    </row>
    <row r="2945" spans="1:21" x14ac:dyDescent="0.3">
      <c r="A2945" s="114">
        <v>5052</v>
      </c>
      <c r="B2945" s="114" t="s">
        <v>1430</v>
      </c>
      <c r="C2945" s="114" t="s">
        <v>1472</v>
      </c>
      <c r="D2945" s="114" t="s">
        <v>6195</v>
      </c>
      <c r="E2945" s="114" t="s">
        <v>6196</v>
      </c>
      <c r="F2945" s="115">
        <v>45565</v>
      </c>
      <c r="G2945" s="114" t="s">
        <v>2330</v>
      </c>
      <c r="H2945" s="116">
        <v>9032100</v>
      </c>
      <c r="I2945" s="116">
        <v>6322470</v>
      </c>
      <c r="J2945" s="116">
        <v>6322470</v>
      </c>
      <c r="K2945" s="116">
        <v>0</v>
      </c>
      <c r="L2945" s="116">
        <v>0</v>
      </c>
      <c r="M2945" s="116">
        <v>0</v>
      </c>
      <c r="N2945" s="116">
        <v>0</v>
      </c>
      <c r="O2945" s="116">
        <v>0</v>
      </c>
      <c r="P2945" s="116">
        <v>0</v>
      </c>
      <c r="Q2945" s="27" t="str">
        <f t="shared" si="549"/>
        <v>Registered</v>
      </c>
      <c r="R2945" s="94">
        <f t="shared" si="550"/>
        <v>0.7</v>
      </c>
      <c r="S2945" s="95"/>
      <c r="T2945" s="117">
        <f t="shared" si="551"/>
        <v>0</v>
      </c>
      <c r="U2945" s="117">
        <f t="shared" si="552"/>
        <v>0</v>
      </c>
    </row>
    <row r="2946" spans="1:21" x14ac:dyDescent="0.3">
      <c r="A2946" s="114">
        <v>5053</v>
      </c>
      <c r="B2946" s="114" t="s">
        <v>1430</v>
      </c>
      <c r="C2946" s="114" t="s">
        <v>1472</v>
      </c>
      <c r="D2946" s="114" t="s">
        <v>6197</v>
      </c>
      <c r="E2946" s="114" t="s">
        <v>6198</v>
      </c>
      <c r="F2946" s="115">
        <v>45471</v>
      </c>
      <c r="G2946" s="114" t="s">
        <v>1396</v>
      </c>
      <c r="H2946" s="116">
        <v>8885475</v>
      </c>
      <c r="I2946" s="116">
        <v>7108382</v>
      </c>
      <c r="J2946" s="116">
        <v>7108382</v>
      </c>
      <c r="K2946" s="116">
        <v>0</v>
      </c>
      <c r="L2946" s="116">
        <v>0</v>
      </c>
      <c r="M2946" s="116">
        <v>0</v>
      </c>
      <c r="N2946" s="116">
        <v>0</v>
      </c>
      <c r="O2946" s="116">
        <v>0</v>
      </c>
      <c r="P2946" s="116">
        <v>0</v>
      </c>
      <c r="Q2946" s="27" t="str">
        <f t="shared" ref="Q2946:Q3009" si="553">IF(G2946="01 Jan 1900","Unregistered","Registered")</f>
        <v>Registered</v>
      </c>
      <c r="R2946" s="94">
        <f t="shared" ref="R2946:R3009" si="554">(I2946/H2946)</f>
        <v>0.8000002250864473</v>
      </c>
      <c r="S2946" s="95"/>
      <c r="T2946" s="117">
        <f t="shared" ref="T2946:T3009" si="555">L2946+M2946+N2946+O2946+P2946</f>
        <v>0</v>
      </c>
      <c r="U2946" s="117">
        <f t="shared" ref="U2946:U3009" si="556">K2946-T2946</f>
        <v>0</v>
      </c>
    </row>
    <row r="2947" spans="1:21" x14ac:dyDescent="0.3">
      <c r="A2947" s="114">
        <v>5054</v>
      </c>
      <c r="B2947" s="114" t="s">
        <v>1430</v>
      </c>
      <c r="C2947" s="114" t="s">
        <v>1472</v>
      </c>
      <c r="D2947" s="114" t="s">
        <v>6199</v>
      </c>
      <c r="E2947" s="114" t="s">
        <v>6200</v>
      </c>
      <c r="F2947" s="115">
        <v>45521</v>
      </c>
      <c r="G2947" s="114" t="s">
        <v>6201</v>
      </c>
      <c r="H2947" s="116">
        <v>13348214</v>
      </c>
      <c r="I2947" s="116">
        <v>10678574</v>
      </c>
      <c r="J2947" s="116">
        <v>10678574</v>
      </c>
      <c r="K2947" s="116">
        <v>0</v>
      </c>
      <c r="L2947" s="116">
        <v>0</v>
      </c>
      <c r="M2947" s="116">
        <v>0</v>
      </c>
      <c r="N2947" s="116">
        <v>0</v>
      </c>
      <c r="O2947" s="116">
        <v>0</v>
      </c>
      <c r="P2947" s="116">
        <v>0</v>
      </c>
      <c r="Q2947" s="27" t="str">
        <f t="shared" si="553"/>
        <v>Registered</v>
      </c>
      <c r="R2947" s="94">
        <f t="shared" si="554"/>
        <v>0.80000020976589081</v>
      </c>
      <c r="S2947" s="95"/>
      <c r="T2947" s="117">
        <f t="shared" si="555"/>
        <v>0</v>
      </c>
      <c r="U2947" s="117">
        <f t="shared" si="556"/>
        <v>0</v>
      </c>
    </row>
    <row r="2948" spans="1:21" x14ac:dyDescent="0.3">
      <c r="A2948" s="114">
        <v>10171</v>
      </c>
      <c r="B2948" s="114" t="s">
        <v>1430</v>
      </c>
      <c r="C2948" s="114" t="s">
        <v>1472</v>
      </c>
      <c r="D2948" s="114" t="s">
        <v>9366</v>
      </c>
      <c r="E2948" s="114" t="s">
        <v>9367</v>
      </c>
      <c r="F2948" s="115">
        <v>45471</v>
      </c>
      <c r="G2948" s="114" t="s">
        <v>2492</v>
      </c>
      <c r="H2948" s="116">
        <v>8616071</v>
      </c>
      <c r="I2948" s="116">
        <v>6892857</v>
      </c>
      <c r="J2948" s="116">
        <v>6892857.0999999996</v>
      </c>
      <c r="K2948" s="116">
        <v>-0.1</v>
      </c>
      <c r="L2948" s="116">
        <v>0</v>
      </c>
      <c r="M2948" s="116">
        <v>0</v>
      </c>
      <c r="N2948" s="116">
        <v>0</v>
      </c>
      <c r="O2948" s="116">
        <v>0</v>
      </c>
      <c r="P2948" s="116">
        <v>0</v>
      </c>
      <c r="Q2948" s="27" t="str">
        <f t="shared" si="553"/>
        <v>Registered</v>
      </c>
      <c r="R2948" s="94">
        <f t="shared" si="554"/>
        <v>0.80000002321243635</v>
      </c>
      <c r="S2948" s="95"/>
      <c r="T2948" s="117">
        <f t="shared" si="555"/>
        <v>0</v>
      </c>
      <c r="U2948" s="117">
        <f t="shared" si="556"/>
        <v>-0.1</v>
      </c>
    </row>
    <row r="2949" spans="1:21" x14ac:dyDescent="0.3">
      <c r="A2949" s="114">
        <v>10210</v>
      </c>
      <c r="B2949" s="114" t="s">
        <v>1430</v>
      </c>
      <c r="C2949" s="114" t="s">
        <v>1472</v>
      </c>
      <c r="D2949" s="114" t="s">
        <v>9415</v>
      </c>
      <c r="E2949" s="114" t="s">
        <v>9416</v>
      </c>
      <c r="F2949" s="115">
        <v>45530</v>
      </c>
      <c r="G2949" s="114" t="s">
        <v>5498</v>
      </c>
      <c r="H2949" s="116">
        <v>13348214</v>
      </c>
      <c r="I2949" s="116">
        <v>10678572</v>
      </c>
      <c r="J2949" s="116">
        <v>10678602</v>
      </c>
      <c r="K2949" s="116">
        <v>-30</v>
      </c>
      <c r="L2949" s="116">
        <v>0</v>
      </c>
      <c r="M2949" s="116">
        <v>0</v>
      </c>
      <c r="N2949" s="116">
        <v>0</v>
      </c>
      <c r="O2949" s="116">
        <v>0</v>
      </c>
      <c r="P2949" s="116">
        <v>0</v>
      </c>
      <c r="Q2949" s="27" t="str">
        <f t="shared" si="553"/>
        <v>Registered</v>
      </c>
      <c r="R2949" s="94">
        <f t="shared" si="554"/>
        <v>0.80000005993311163</v>
      </c>
      <c r="S2949" s="95"/>
      <c r="T2949" s="117">
        <f t="shared" si="555"/>
        <v>0</v>
      </c>
      <c r="U2949" s="117">
        <f t="shared" si="556"/>
        <v>-30</v>
      </c>
    </row>
    <row r="2950" spans="1:21" x14ac:dyDescent="0.3">
      <c r="A2950" s="114">
        <v>10223</v>
      </c>
      <c r="B2950" s="114" t="s">
        <v>1430</v>
      </c>
      <c r="C2950" s="114" t="s">
        <v>1472</v>
      </c>
      <c r="D2950" s="114" t="s">
        <v>9436</v>
      </c>
      <c r="E2950" s="114" t="s">
        <v>9437</v>
      </c>
      <c r="F2950" s="115">
        <v>45939</v>
      </c>
      <c r="G2950" s="114" t="s">
        <v>9032</v>
      </c>
      <c r="H2950" s="116">
        <v>13702679</v>
      </c>
      <c r="I2950" s="116">
        <v>10962144</v>
      </c>
      <c r="J2950" s="116">
        <v>10967968.800000001</v>
      </c>
      <c r="K2950" s="116">
        <v>-5824.8</v>
      </c>
      <c r="L2950" s="116">
        <v>0</v>
      </c>
      <c r="M2950" s="116">
        <v>0</v>
      </c>
      <c r="N2950" s="116">
        <v>0</v>
      </c>
      <c r="O2950" s="116">
        <v>0</v>
      </c>
      <c r="P2950" s="116">
        <v>0</v>
      </c>
      <c r="Q2950" s="27" t="str">
        <f t="shared" si="553"/>
        <v>Registered</v>
      </c>
      <c r="R2950" s="94">
        <f t="shared" si="554"/>
        <v>0.80000005838274402</v>
      </c>
      <c r="S2950" s="95"/>
      <c r="T2950" s="117">
        <f t="shared" si="555"/>
        <v>0</v>
      </c>
      <c r="U2950" s="117">
        <f t="shared" si="556"/>
        <v>-5824.8</v>
      </c>
    </row>
    <row r="2951" spans="1:21" x14ac:dyDescent="0.3">
      <c r="A2951" s="114">
        <v>10227</v>
      </c>
      <c r="B2951" s="114" t="s">
        <v>1430</v>
      </c>
      <c r="C2951" s="114" t="s">
        <v>1472</v>
      </c>
      <c r="D2951" s="114" t="s">
        <v>9447</v>
      </c>
      <c r="E2951" s="114" t="s">
        <v>9448</v>
      </c>
      <c r="F2951" s="115">
        <v>45462</v>
      </c>
      <c r="G2951" s="114" t="s">
        <v>2577</v>
      </c>
      <c r="H2951" s="116">
        <v>13455357</v>
      </c>
      <c r="I2951" s="116">
        <v>10764285</v>
      </c>
      <c r="J2951" s="116">
        <v>10777740</v>
      </c>
      <c r="K2951" s="116">
        <v>-13455</v>
      </c>
      <c r="L2951" s="116">
        <v>0</v>
      </c>
      <c r="M2951" s="116">
        <v>0</v>
      </c>
      <c r="N2951" s="116">
        <v>0</v>
      </c>
      <c r="O2951" s="116">
        <v>0</v>
      </c>
      <c r="P2951" s="116">
        <v>0</v>
      </c>
      <c r="Q2951" s="27" t="str">
        <f t="shared" si="553"/>
        <v>Registered</v>
      </c>
      <c r="R2951" s="94">
        <f t="shared" si="554"/>
        <v>0.7999999554080951</v>
      </c>
      <c r="S2951" s="95"/>
      <c r="T2951" s="117">
        <f t="shared" si="555"/>
        <v>0</v>
      </c>
      <c r="U2951" s="117">
        <f t="shared" si="556"/>
        <v>-13455</v>
      </c>
    </row>
    <row r="2952" spans="1:21" x14ac:dyDescent="0.3">
      <c r="A2952" s="114">
        <v>10235</v>
      </c>
      <c r="B2952" s="114" t="s">
        <v>1430</v>
      </c>
      <c r="C2952" s="114" t="s">
        <v>1472</v>
      </c>
      <c r="D2952" s="114" t="s">
        <v>9455</v>
      </c>
      <c r="E2952" s="114" t="s">
        <v>9456</v>
      </c>
      <c r="F2952" s="115">
        <v>45716</v>
      </c>
      <c r="G2952" s="114" t="s">
        <v>4649</v>
      </c>
      <c r="H2952" s="116">
        <v>8883929</v>
      </c>
      <c r="I2952" s="116">
        <v>7107143</v>
      </c>
      <c r="J2952" s="116">
        <v>7129353</v>
      </c>
      <c r="K2952" s="116">
        <v>-22210</v>
      </c>
      <c r="L2952" s="116">
        <v>0</v>
      </c>
      <c r="M2952" s="116">
        <v>0</v>
      </c>
      <c r="N2952" s="116">
        <v>0</v>
      </c>
      <c r="O2952" s="116">
        <v>0</v>
      </c>
      <c r="P2952" s="116">
        <v>0</v>
      </c>
      <c r="Q2952" s="27" t="str">
        <f t="shared" si="553"/>
        <v>Registered</v>
      </c>
      <c r="R2952" s="94">
        <f t="shared" si="554"/>
        <v>0.79999997748743823</v>
      </c>
      <c r="S2952" s="95"/>
      <c r="T2952" s="117">
        <f t="shared" si="555"/>
        <v>0</v>
      </c>
      <c r="U2952" s="117">
        <f t="shared" si="556"/>
        <v>-22210</v>
      </c>
    </row>
    <row r="2953" spans="1:21" x14ac:dyDescent="0.3">
      <c r="A2953" s="114">
        <v>10391</v>
      </c>
      <c r="B2953" s="114" t="s">
        <v>1430</v>
      </c>
      <c r="C2953" s="114" t="s">
        <v>1472</v>
      </c>
      <c r="D2953" s="114" t="s">
        <v>9666</v>
      </c>
      <c r="E2953" s="114" t="s">
        <v>9667</v>
      </c>
      <c r="F2953" s="115">
        <v>45854</v>
      </c>
      <c r="G2953" s="114" t="s">
        <v>4186</v>
      </c>
      <c r="H2953" s="116">
        <v>13838700</v>
      </c>
      <c r="I2953" s="116">
        <v>10379025</v>
      </c>
      <c r="J2953" s="116">
        <v>10487090</v>
      </c>
      <c r="K2953" s="116">
        <v>-108065</v>
      </c>
      <c r="L2953" s="116">
        <v>0</v>
      </c>
      <c r="M2953" s="116">
        <v>0</v>
      </c>
      <c r="N2953" s="116">
        <v>0</v>
      </c>
      <c r="O2953" s="116">
        <v>0</v>
      </c>
      <c r="P2953" s="116">
        <v>0</v>
      </c>
      <c r="Q2953" s="27" t="str">
        <f t="shared" si="553"/>
        <v>Registered</v>
      </c>
      <c r="R2953" s="94">
        <f t="shared" si="554"/>
        <v>0.75</v>
      </c>
      <c r="S2953" s="95"/>
      <c r="T2953" s="117">
        <f t="shared" si="555"/>
        <v>0</v>
      </c>
      <c r="U2953" s="117">
        <f t="shared" si="556"/>
        <v>-108065</v>
      </c>
    </row>
    <row r="2954" spans="1:21" x14ac:dyDescent="0.3">
      <c r="A2954" s="114">
        <v>10459</v>
      </c>
      <c r="B2954" s="114" t="s">
        <v>1430</v>
      </c>
      <c r="C2954" s="114" t="s">
        <v>1472</v>
      </c>
      <c r="D2954" s="114" t="s">
        <v>2691</v>
      </c>
      <c r="E2954" s="114" t="s">
        <v>2692</v>
      </c>
      <c r="F2954" s="115">
        <v>45506</v>
      </c>
      <c r="G2954" s="114" t="s">
        <v>2693</v>
      </c>
      <c r="H2954" s="116">
        <v>12455358</v>
      </c>
      <c r="I2954" s="116">
        <v>9964286</v>
      </c>
      <c r="J2954" s="116">
        <v>10157877.800000001</v>
      </c>
      <c r="K2954" s="116">
        <v>-193591.8</v>
      </c>
      <c r="L2954" s="116">
        <v>0</v>
      </c>
      <c r="M2954" s="116">
        <v>0</v>
      </c>
      <c r="N2954" s="116">
        <v>0</v>
      </c>
      <c r="O2954" s="116">
        <v>0</v>
      </c>
      <c r="P2954" s="116">
        <v>0</v>
      </c>
      <c r="Q2954" s="27" t="str">
        <f t="shared" si="553"/>
        <v>Registered</v>
      </c>
      <c r="R2954" s="94">
        <f t="shared" si="554"/>
        <v>0.79999996788530692</v>
      </c>
      <c r="S2954" s="95"/>
      <c r="T2954" s="117">
        <f t="shared" si="555"/>
        <v>0</v>
      </c>
      <c r="U2954" s="117">
        <f t="shared" si="556"/>
        <v>-193591.8</v>
      </c>
    </row>
    <row r="2955" spans="1:21" x14ac:dyDescent="0.3">
      <c r="A2955" s="114">
        <v>10505</v>
      </c>
      <c r="B2955" s="114" t="s">
        <v>1430</v>
      </c>
      <c r="C2955" s="114" t="s">
        <v>1472</v>
      </c>
      <c r="D2955" s="114" t="s">
        <v>9824</v>
      </c>
      <c r="E2955" s="114" t="s">
        <v>9825</v>
      </c>
      <c r="F2955" s="115">
        <v>45609</v>
      </c>
      <c r="G2955" s="114" t="s">
        <v>2067</v>
      </c>
      <c r="H2955" s="116">
        <v>8621550</v>
      </c>
      <c r="I2955" s="116">
        <v>6897242</v>
      </c>
      <c r="J2955" s="116">
        <v>7155887</v>
      </c>
      <c r="K2955" s="116">
        <v>-258645</v>
      </c>
      <c r="L2955" s="116">
        <v>0</v>
      </c>
      <c r="M2955" s="116">
        <v>0</v>
      </c>
      <c r="N2955" s="116">
        <v>0</v>
      </c>
      <c r="O2955" s="116">
        <v>0</v>
      </c>
      <c r="P2955" s="116">
        <v>0</v>
      </c>
      <c r="Q2955" s="27" t="str">
        <f t="shared" si="553"/>
        <v>Registered</v>
      </c>
      <c r="R2955" s="94">
        <f t="shared" si="554"/>
        <v>0.80000023197684866</v>
      </c>
      <c r="S2955" s="95"/>
      <c r="T2955" s="117">
        <f t="shared" si="555"/>
        <v>0</v>
      </c>
      <c r="U2955" s="117">
        <f t="shared" si="556"/>
        <v>-258645</v>
      </c>
    </row>
    <row r="2956" spans="1:21" x14ac:dyDescent="0.3">
      <c r="A2956" s="114">
        <v>10522</v>
      </c>
      <c r="B2956" s="114" t="s">
        <v>1430</v>
      </c>
      <c r="C2956" s="114" t="s">
        <v>1472</v>
      </c>
      <c r="D2956" s="114" t="s">
        <v>9862</v>
      </c>
      <c r="E2956" s="114" t="s">
        <v>9863</v>
      </c>
      <c r="F2956" s="115">
        <v>45657</v>
      </c>
      <c r="G2956" s="114" t="s">
        <v>2438</v>
      </c>
      <c r="H2956" s="116">
        <v>8621550</v>
      </c>
      <c r="I2956" s="116">
        <v>6897242</v>
      </c>
      <c r="J2956" s="116">
        <v>7242110</v>
      </c>
      <c r="K2956" s="116">
        <v>-344868</v>
      </c>
      <c r="L2956" s="116">
        <v>0</v>
      </c>
      <c r="M2956" s="116">
        <v>0</v>
      </c>
      <c r="N2956" s="116">
        <v>0</v>
      </c>
      <c r="O2956" s="116">
        <v>0</v>
      </c>
      <c r="P2956" s="116">
        <v>0</v>
      </c>
      <c r="Q2956" s="27" t="str">
        <f t="shared" si="553"/>
        <v>Registered</v>
      </c>
      <c r="R2956" s="94">
        <f t="shared" si="554"/>
        <v>0.80000023197684866</v>
      </c>
      <c r="S2956" s="95"/>
      <c r="T2956" s="117">
        <f t="shared" si="555"/>
        <v>0</v>
      </c>
      <c r="U2956" s="117">
        <f t="shared" si="556"/>
        <v>-344868</v>
      </c>
    </row>
    <row r="2957" spans="1:21" x14ac:dyDescent="0.3">
      <c r="A2957" s="114">
        <v>264</v>
      </c>
      <c r="B2957" s="114" t="s">
        <v>351</v>
      </c>
      <c r="C2957" s="114" t="s">
        <v>352</v>
      </c>
      <c r="D2957" s="114" t="s">
        <v>2104</v>
      </c>
      <c r="E2957" s="114" t="s">
        <v>2105</v>
      </c>
      <c r="F2957" s="115">
        <v>45287</v>
      </c>
      <c r="G2957" s="114" t="s">
        <v>1357</v>
      </c>
      <c r="H2957" s="116">
        <v>9608400</v>
      </c>
      <c r="I2957" s="116">
        <v>5957208</v>
      </c>
      <c r="J2957" s="116">
        <v>4082520</v>
      </c>
      <c r="K2957" s="116">
        <v>1874688</v>
      </c>
      <c r="L2957" s="116">
        <v>0</v>
      </c>
      <c r="M2957" s="116">
        <v>0</v>
      </c>
      <c r="N2957" s="116">
        <v>0</v>
      </c>
      <c r="O2957" s="116">
        <v>192168</v>
      </c>
      <c r="P2957" s="116">
        <v>1682520</v>
      </c>
      <c r="Q2957" s="27" t="str">
        <f t="shared" si="553"/>
        <v>Registered</v>
      </c>
      <c r="R2957" s="94">
        <f t="shared" si="554"/>
        <v>0.62</v>
      </c>
      <c r="S2957" s="95"/>
      <c r="T2957" s="117">
        <f t="shared" si="555"/>
        <v>1874688</v>
      </c>
      <c r="U2957" s="117">
        <f t="shared" si="556"/>
        <v>0</v>
      </c>
    </row>
    <row r="2958" spans="1:21" x14ac:dyDescent="0.3">
      <c r="A2958" s="114">
        <v>271</v>
      </c>
      <c r="B2958" s="114" t="s">
        <v>351</v>
      </c>
      <c r="C2958" s="114" t="s">
        <v>352</v>
      </c>
      <c r="D2958" s="114" t="s">
        <v>2121</v>
      </c>
      <c r="E2958" s="114" t="s">
        <v>2122</v>
      </c>
      <c r="F2958" s="115">
        <v>45869</v>
      </c>
      <c r="G2958" s="114" t="s">
        <v>2123</v>
      </c>
      <c r="H2958" s="116">
        <v>6686100</v>
      </c>
      <c r="I2958" s="116">
        <v>4479687</v>
      </c>
      <c r="J2958" s="116">
        <v>2668711</v>
      </c>
      <c r="K2958" s="116">
        <v>1810976</v>
      </c>
      <c r="L2958" s="116">
        <v>0</v>
      </c>
      <c r="M2958" s="116">
        <v>0</v>
      </c>
      <c r="N2958" s="116">
        <v>0</v>
      </c>
      <c r="O2958" s="116">
        <v>133722</v>
      </c>
      <c r="P2958" s="116">
        <v>1677254</v>
      </c>
      <c r="Q2958" s="27" t="str">
        <f t="shared" si="553"/>
        <v>Registered</v>
      </c>
      <c r="R2958" s="94">
        <f t="shared" si="554"/>
        <v>0.67</v>
      </c>
      <c r="S2958" s="95"/>
      <c r="T2958" s="117">
        <f t="shared" si="555"/>
        <v>1810976</v>
      </c>
      <c r="U2958" s="117">
        <f t="shared" si="556"/>
        <v>0</v>
      </c>
    </row>
    <row r="2959" spans="1:21" x14ac:dyDescent="0.3">
      <c r="A2959" s="114">
        <v>334</v>
      </c>
      <c r="B2959" s="114" t="s">
        <v>351</v>
      </c>
      <c r="C2959" s="114" t="s">
        <v>352</v>
      </c>
      <c r="D2959" s="114" t="s">
        <v>2106</v>
      </c>
      <c r="E2959" s="114" t="s">
        <v>2107</v>
      </c>
      <c r="F2959" s="115">
        <v>45331</v>
      </c>
      <c r="G2959" s="114" t="s">
        <v>2108</v>
      </c>
      <c r="H2959" s="116">
        <v>9157143</v>
      </c>
      <c r="I2959" s="116">
        <v>5677429</v>
      </c>
      <c r="J2959" s="116">
        <v>4215714</v>
      </c>
      <c r="K2959" s="116">
        <v>1461715</v>
      </c>
      <c r="L2959" s="116">
        <v>0</v>
      </c>
      <c r="M2959" s="116">
        <v>0</v>
      </c>
      <c r="N2959" s="116">
        <v>0</v>
      </c>
      <c r="O2959" s="116">
        <v>183143</v>
      </c>
      <c r="P2959" s="116">
        <v>1278572</v>
      </c>
      <c r="Q2959" s="27" t="str">
        <f t="shared" si="553"/>
        <v>Registered</v>
      </c>
      <c r="R2959" s="94">
        <f t="shared" si="554"/>
        <v>0.62000003712948459</v>
      </c>
      <c r="S2959" s="95"/>
      <c r="T2959" s="117">
        <f t="shared" si="555"/>
        <v>1461715</v>
      </c>
      <c r="U2959" s="117">
        <f t="shared" si="556"/>
        <v>0</v>
      </c>
    </row>
    <row r="2960" spans="1:21" x14ac:dyDescent="0.3">
      <c r="A2960" s="114">
        <v>419</v>
      </c>
      <c r="B2960" s="114" t="s">
        <v>351</v>
      </c>
      <c r="C2960" s="114" t="s">
        <v>352</v>
      </c>
      <c r="D2960" s="114" t="s">
        <v>2272</v>
      </c>
      <c r="E2960" s="114" t="s">
        <v>2273</v>
      </c>
      <c r="F2960" s="115">
        <v>45307</v>
      </c>
      <c r="G2960" s="114" t="s">
        <v>2274</v>
      </c>
      <c r="H2960" s="116">
        <v>9327510</v>
      </c>
      <c r="I2960" s="116">
        <v>6715807</v>
      </c>
      <c r="J2960" s="116">
        <v>5716680</v>
      </c>
      <c r="K2960" s="116">
        <v>999127</v>
      </c>
      <c r="L2960" s="116">
        <v>0</v>
      </c>
      <c r="M2960" s="116">
        <v>0</v>
      </c>
      <c r="N2960" s="116">
        <v>0</v>
      </c>
      <c r="O2960" s="116">
        <v>66375</v>
      </c>
      <c r="P2960" s="116">
        <v>932752</v>
      </c>
      <c r="Q2960" s="27" t="str">
        <f t="shared" si="553"/>
        <v>Registered</v>
      </c>
      <c r="R2960" s="94">
        <f t="shared" si="554"/>
        <v>0.71999997855805031</v>
      </c>
      <c r="S2960" s="95"/>
      <c r="T2960" s="117">
        <f t="shared" si="555"/>
        <v>999127</v>
      </c>
      <c r="U2960" s="117">
        <f t="shared" si="556"/>
        <v>0</v>
      </c>
    </row>
    <row r="2961" spans="1:21" x14ac:dyDescent="0.3">
      <c r="A2961" s="114">
        <v>437</v>
      </c>
      <c r="B2961" s="114" t="s">
        <v>351</v>
      </c>
      <c r="C2961" s="114" t="s">
        <v>352</v>
      </c>
      <c r="D2961" s="114" t="s">
        <v>2275</v>
      </c>
      <c r="E2961" s="114" t="s">
        <v>2276</v>
      </c>
      <c r="F2961" s="115">
        <v>45307</v>
      </c>
      <c r="G2961" s="114" t="s">
        <v>2274</v>
      </c>
      <c r="H2961" s="116">
        <v>9327510</v>
      </c>
      <c r="I2961" s="116">
        <v>6715807</v>
      </c>
      <c r="J2961" s="116">
        <v>5816680</v>
      </c>
      <c r="K2961" s="116">
        <v>899127</v>
      </c>
      <c r="L2961" s="116">
        <v>0</v>
      </c>
      <c r="M2961" s="116">
        <v>0</v>
      </c>
      <c r="N2961" s="116">
        <v>0</v>
      </c>
      <c r="O2961" s="116">
        <v>0</v>
      </c>
      <c r="P2961" s="116">
        <v>899127</v>
      </c>
      <c r="Q2961" s="27" t="str">
        <f t="shared" si="553"/>
        <v>Registered</v>
      </c>
      <c r="R2961" s="94">
        <f t="shared" si="554"/>
        <v>0.71999997855805031</v>
      </c>
      <c r="S2961" s="95"/>
      <c r="T2961" s="117">
        <f t="shared" si="555"/>
        <v>899127</v>
      </c>
      <c r="U2961" s="117">
        <f t="shared" si="556"/>
        <v>0</v>
      </c>
    </row>
    <row r="2962" spans="1:21" x14ac:dyDescent="0.3">
      <c r="A2962" s="114">
        <v>488</v>
      </c>
      <c r="B2962" s="114" t="s">
        <v>351</v>
      </c>
      <c r="C2962" s="114" t="s">
        <v>352</v>
      </c>
      <c r="D2962" s="114" t="s">
        <v>2773</v>
      </c>
      <c r="E2962" s="114" t="s">
        <v>2774</v>
      </c>
      <c r="F2962" s="115">
        <v>45287</v>
      </c>
      <c r="G2962" s="114" t="s">
        <v>1354</v>
      </c>
      <c r="H2962" s="116">
        <v>9608400</v>
      </c>
      <c r="I2962" s="116">
        <v>5380704</v>
      </c>
      <c r="J2962" s="116">
        <v>4612968</v>
      </c>
      <c r="K2962" s="116">
        <v>767736</v>
      </c>
      <c r="L2962" s="116">
        <v>0</v>
      </c>
      <c r="M2962" s="116">
        <v>0</v>
      </c>
      <c r="N2962" s="116">
        <v>0</v>
      </c>
      <c r="O2962" s="116">
        <v>767736</v>
      </c>
      <c r="P2962" s="116">
        <v>0</v>
      </c>
      <c r="Q2962" s="27" t="str">
        <f t="shared" si="553"/>
        <v>Registered</v>
      </c>
      <c r="R2962" s="94">
        <f t="shared" si="554"/>
        <v>0.56000000000000005</v>
      </c>
      <c r="S2962" s="95"/>
      <c r="T2962" s="117">
        <f t="shared" si="555"/>
        <v>767736</v>
      </c>
      <c r="U2962" s="117">
        <f t="shared" si="556"/>
        <v>0</v>
      </c>
    </row>
    <row r="2963" spans="1:21" x14ac:dyDescent="0.3">
      <c r="A2963" s="114">
        <v>503</v>
      </c>
      <c r="B2963" s="114" t="s">
        <v>351</v>
      </c>
      <c r="C2963" s="114" t="s">
        <v>352</v>
      </c>
      <c r="D2963" s="114" t="s">
        <v>2838</v>
      </c>
      <c r="E2963" s="114" t="s">
        <v>2839</v>
      </c>
      <c r="F2963" s="115">
        <v>45322</v>
      </c>
      <c r="G2963" s="114" t="s">
        <v>2462</v>
      </c>
      <c r="H2963" s="116">
        <v>6456192</v>
      </c>
      <c r="I2963" s="116">
        <v>4002840</v>
      </c>
      <c r="J2963" s="116">
        <v>3305286</v>
      </c>
      <c r="K2963" s="116">
        <v>697554</v>
      </c>
      <c r="L2963" s="116">
        <v>0</v>
      </c>
      <c r="M2963" s="116">
        <v>0</v>
      </c>
      <c r="N2963" s="116">
        <v>0</v>
      </c>
      <c r="O2963" s="116">
        <v>129124</v>
      </c>
      <c r="P2963" s="116">
        <v>568430</v>
      </c>
      <c r="Q2963" s="27" t="str">
        <f t="shared" si="553"/>
        <v>Registered</v>
      </c>
      <c r="R2963" s="94">
        <f t="shared" si="554"/>
        <v>0.62000014869446263</v>
      </c>
      <c r="S2963" s="95"/>
      <c r="T2963" s="117">
        <f t="shared" si="555"/>
        <v>697554</v>
      </c>
      <c r="U2963" s="117">
        <f t="shared" si="556"/>
        <v>0</v>
      </c>
    </row>
    <row r="2964" spans="1:21" x14ac:dyDescent="0.3">
      <c r="A2964" s="114">
        <v>616</v>
      </c>
      <c r="B2964" s="114" t="s">
        <v>351</v>
      </c>
      <c r="C2964" s="114" t="s">
        <v>352</v>
      </c>
      <c r="D2964" s="114" t="s">
        <v>2657</v>
      </c>
      <c r="E2964" s="114" t="s">
        <v>2658</v>
      </c>
      <c r="F2964" s="115">
        <v>45290</v>
      </c>
      <c r="G2964" s="114" t="s">
        <v>2659</v>
      </c>
      <c r="H2964" s="116">
        <v>6392850</v>
      </c>
      <c r="I2964" s="116">
        <v>3930806</v>
      </c>
      <c r="J2964" s="116">
        <v>3397907</v>
      </c>
      <c r="K2964" s="116">
        <v>532899</v>
      </c>
      <c r="L2964" s="116">
        <v>0</v>
      </c>
      <c r="M2964" s="116">
        <v>0</v>
      </c>
      <c r="N2964" s="116">
        <v>0</v>
      </c>
      <c r="O2964" s="116">
        <v>129581</v>
      </c>
      <c r="P2964" s="116">
        <v>403318</v>
      </c>
      <c r="Q2964" s="27" t="str">
        <f t="shared" si="553"/>
        <v>Registered</v>
      </c>
      <c r="R2964" s="94">
        <f t="shared" si="554"/>
        <v>0.61487536857583081</v>
      </c>
      <c r="S2964" s="95"/>
      <c r="T2964" s="117">
        <f t="shared" si="555"/>
        <v>532899</v>
      </c>
      <c r="U2964" s="117">
        <f t="shared" si="556"/>
        <v>0</v>
      </c>
    </row>
    <row r="2965" spans="1:21" x14ac:dyDescent="0.3">
      <c r="A2965" s="114">
        <v>1105</v>
      </c>
      <c r="B2965" s="114" t="s">
        <v>351</v>
      </c>
      <c r="C2965" s="114" t="s">
        <v>352</v>
      </c>
      <c r="D2965" s="114" t="s">
        <v>4819</v>
      </c>
      <c r="E2965" s="114" t="s">
        <v>4820</v>
      </c>
      <c r="F2965" s="115">
        <v>45260</v>
      </c>
      <c r="G2965" s="114" t="s">
        <v>2787</v>
      </c>
      <c r="H2965" s="116">
        <v>9608400</v>
      </c>
      <c r="I2965" s="116">
        <v>5957208</v>
      </c>
      <c r="J2965" s="116">
        <v>5947600</v>
      </c>
      <c r="K2965" s="116">
        <v>9608</v>
      </c>
      <c r="L2965" s="116">
        <v>0</v>
      </c>
      <c r="M2965" s="116">
        <v>0</v>
      </c>
      <c r="N2965" s="116">
        <v>0</v>
      </c>
      <c r="O2965" s="116">
        <v>9608</v>
      </c>
      <c r="P2965" s="116">
        <v>0</v>
      </c>
      <c r="Q2965" s="27" t="str">
        <f t="shared" si="553"/>
        <v>Registered</v>
      </c>
      <c r="R2965" s="94">
        <f t="shared" si="554"/>
        <v>0.62</v>
      </c>
      <c r="S2965" s="95"/>
      <c r="T2965" s="117">
        <f t="shared" si="555"/>
        <v>9608</v>
      </c>
      <c r="U2965" s="117">
        <f t="shared" si="556"/>
        <v>0</v>
      </c>
    </row>
    <row r="2966" spans="1:21" x14ac:dyDescent="0.3">
      <c r="A2966" s="114">
        <v>1209</v>
      </c>
      <c r="B2966" s="114" t="s">
        <v>351</v>
      </c>
      <c r="C2966" s="114" t="s">
        <v>352</v>
      </c>
      <c r="D2966" s="114" t="s">
        <v>4940</v>
      </c>
      <c r="E2966" s="114" t="s">
        <v>4941</v>
      </c>
      <c r="F2966" s="115">
        <v>45726</v>
      </c>
      <c r="G2966" s="114" t="s">
        <v>2176</v>
      </c>
      <c r="H2966" s="116">
        <v>6634488</v>
      </c>
      <c r="I2966" s="116">
        <v>4113385</v>
      </c>
      <c r="J2966" s="116">
        <v>4113384.8</v>
      </c>
      <c r="K2966" s="116">
        <v>0.2</v>
      </c>
      <c r="L2966" s="116">
        <v>0</v>
      </c>
      <c r="M2966" s="116">
        <v>0</v>
      </c>
      <c r="N2966" s="116">
        <v>0</v>
      </c>
      <c r="O2966" s="116">
        <v>0.2</v>
      </c>
      <c r="P2966" s="116">
        <v>0</v>
      </c>
      <c r="Q2966" s="27" t="str">
        <f t="shared" si="553"/>
        <v>Registered</v>
      </c>
      <c r="R2966" s="94">
        <f t="shared" si="554"/>
        <v>0.6200003677751772</v>
      </c>
      <c r="S2966" s="95"/>
      <c r="T2966" s="117">
        <f t="shared" si="555"/>
        <v>0.2</v>
      </c>
      <c r="U2966" s="117">
        <f t="shared" si="556"/>
        <v>0</v>
      </c>
    </row>
    <row r="2967" spans="1:21" x14ac:dyDescent="0.3">
      <c r="A2967" s="114">
        <v>7857</v>
      </c>
      <c r="B2967" s="114" t="s">
        <v>351</v>
      </c>
      <c r="C2967" s="114" t="s">
        <v>352</v>
      </c>
      <c r="D2967" s="114" t="s">
        <v>8457</v>
      </c>
      <c r="E2967" s="114" t="s">
        <v>8458</v>
      </c>
      <c r="F2967" s="115">
        <v>45278</v>
      </c>
      <c r="G2967" s="114" t="s">
        <v>4065</v>
      </c>
      <c r="H2967" s="116">
        <v>9608400</v>
      </c>
      <c r="I2967" s="116">
        <v>6437628</v>
      </c>
      <c r="J2967" s="116">
        <v>6437628</v>
      </c>
      <c r="K2967" s="116">
        <v>0</v>
      </c>
      <c r="L2967" s="116">
        <v>0</v>
      </c>
      <c r="M2967" s="116">
        <v>0</v>
      </c>
      <c r="N2967" s="116">
        <v>0</v>
      </c>
      <c r="O2967" s="116">
        <v>0</v>
      </c>
      <c r="P2967" s="116">
        <v>0</v>
      </c>
      <c r="Q2967" s="27" t="str">
        <f t="shared" si="553"/>
        <v>Registered</v>
      </c>
      <c r="R2967" s="94">
        <f t="shared" si="554"/>
        <v>0.67</v>
      </c>
      <c r="S2967" s="95"/>
      <c r="T2967" s="117">
        <f t="shared" si="555"/>
        <v>0</v>
      </c>
      <c r="U2967" s="117">
        <f t="shared" si="556"/>
        <v>0</v>
      </c>
    </row>
    <row r="2968" spans="1:21" x14ac:dyDescent="0.3">
      <c r="A2968" s="114">
        <v>7858</v>
      </c>
      <c r="B2968" s="114" t="s">
        <v>351</v>
      </c>
      <c r="C2968" s="114" t="s">
        <v>352</v>
      </c>
      <c r="D2968" s="114" t="s">
        <v>8459</v>
      </c>
      <c r="E2968" s="114" t="s">
        <v>8460</v>
      </c>
      <c r="F2968" s="115">
        <v>45473</v>
      </c>
      <c r="G2968" s="114" t="s">
        <v>5432</v>
      </c>
      <c r="H2968" s="116">
        <v>9446440</v>
      </c>
      <c r="I2968" s="116">
        <v>5856794</v>
      </c>
      <c r="J2968" s="116">
        <v>5856794</v>
      </c>
      <c r="K2968" s="116">
        <v>0</v>
      </c>
      <c r="L2968" s="116">
        <v>0</v>
      </c>
      <c r="M2968" s="116">
        <v>0</v>
      </c>
      <c r="N2968" s="116">
        <v>0</v>
      </c>
      <c r="O2968" s="116">
        <v>0</v>
      </c>
      <c r="P2968" s="116">
        <v>0</v>
      </c>
      <c r="Q2968" s="27" t="str">
        <f t="shared" si="553"/>
        <v>Registered</v>
      </c>
      <c r="R2968" s="94">
        <f t="shared" si="554"/>
        <v>0.62000012703198237</v>
      </c>
      <c r="S2968" s="95"/>
      <c r="T2968" s="117">
        <f t="shared" si="555"/>
        <v>0</v>
      </c>
      <c r="U2968" s="117">
        <f t="shared" si="556"/>
        <v>0</v>
      </c>
    </row>
    <row r="2969" spans="1:21" x14ac:dyDescent="0.3">
      <c r="A2969" s="114">
        <v>7859</v>
      </c>
      <c r="B2969" s="114" t="s">
        <v>351</v>
      </c>
      <c r="C2969" s="114" t="s">
        <v>352</v>
      </c>
      <c r="D2969" s="114" t="s">
        <v>8461</v>
      </c>
      <c r="E2969" s="114" t="s">
        <v>8462</v>
      </c>
      <c r="F2969" s="115">
        <v>45400</v>
      </c>
      <c r="G2969" s="114" t="s">
        <v>5381</v>
      </c>
      <c r="H2969" s="116">
        <v>6441905</v>
      </c>
      <c r="I2969" s="116">
        <v>3993981</v>
      </c>
      <c r="J2969" s="116">
        <v>3993981</v>
      </c>
      <c r="K2969" s="116">
        <v>0</v>
      </c>
      <c r="L2969" s="116">
        <v>0</v>
      </c>
      <c r="M2969" s="116">
        <v>0</v>
      </c>
      <c r="N2969" s="116">
        <v>0</v>
      </c>
      <c r="O2969" s="116">
        <v>0</v>
      </c>
      <c r="P2969" s="116">
        <v>0</v>
      </c>
      <c r="Q2969" s="27" t="str">
        <f t="shared" si="553"/>
        <v>Registered</v>
      </c>
      <c r="R2969" s="94">
        <f t="shared" si="554"/>
        <v>0.61999998447664162</v>
      </c>
      <c r="S2969" s="95"/>
      <c r="T2969" s="117">
        <f t="shared" si="555"/>
        <v>0</v>
      </c>
      <c r="U2969" s="117">
        <f t="shared" si="556"/>
        <v>0</v>
      </c>
    </row>
    <row r="2970" spans="1:21" x14ac:dyDescent="0.3">
      <c r="A2970" s="114">
        <v>7860</v>
      </c>
      <c r="B2970" s="114" t="s">
        <v>351</v>
      </c>
      <c r="C2970" s="114" t="s">
        <v>352</v>
      </c>
      <c r="D2970" s="114" t="s">
        <v>4278</v>
      </c>
      <c r="E2970" s="114" t="s">
        <v>4279</v>
      </c>
      <c r="F2970" s="115">
        <v>45290</v>
      </c>
      <c r="G2970" s="114" t="s">
        <v>3626</v>
      </c>
      <c r="H2970" s="116">
        <v>9608400</v>
      </c>
      <c r="I2970" s="116">
        <v>5957208</v>
      </c>
      <c r="J2970" s="116">
        <v>5957208</v>
      </c>
      <c r="K2970" s="116">
        <v>0</v>
      </c>
      <c r="L2970" s="116">
        <v>0</v>
      </c>
      <c r="M2970" s="116">
        <v>0</v>
      </c>
      <c r="N2970" s="116">
        <v>0</v>
      </c>
      <c r="O2970" s="116">
        <v>0</v>
      </c>
      <c r="P2970" s="116">
        <v>0</v>
      </c>
      <c r="Q2970" s="27" t="str">
        <f t="shared" si="553"/>
        <v>Registered</v>
      </c>
      <c r="R2970" s="94">
        <f t="shared" si="554"/>
        <v>0.62</v>
      </c>
      <c r="S2970" s="95"/>
      <c r="T2970" s="117">
        <f t="shared" si="555"/>
        <v>0</v>
      </c>
      <c r="U2970" s="117">
        <f t="shared" si="556"/>
        <v>0</v>
      </c>
    </row>
    <row r="2971" spans="1:21" x14ac:dyDescent="0.3">
      <c r="A2971" s="114">
        <v>7861</v>
      </c>
      <c r="B2971" s="114" t="s">
        <v>351</v>
      </c>
      <c r="C2971" s="114" t="s">
        <v>352</v>
      </c>
      <c r="D2971" s="114" t="s">
        <v>8463</v>
      </c>
      <c r="E2971" s="114" t="s">
        <v>8464</v>
      </c>
      <c r="F2971" s="115">
        <v>45307</v>
      </c>
      <c r="G2971" s="114" t="s">
        <v>5375</v>
      </c>
      <c r="H2971" s="116">
        <v>9265000</v>
      </c>
      <c r="I2971" s="116">
        <v>5744300</v>
      </c>
      <c r="J2971" s="116">
        <v>5744300</v>
      </c>
      <c r="K2971" s="116">
        <v>0</v>
      </c>
      <c r="L2971" s="116">
        <v>0</v>
      </c>
      <c r="M2971" s="116">
        <v>0</v>
      </c>
      <c r="N2971" s="116">
        <v>0</v>
      </c>
      <c r="O2971" s="116">
        <v>0</v>
      </c>
      <c r="P2971" s="116">
        <v>0</v>
      </c>
      <c r="Q2971" s="27" t="str">
        <f t="shared" si="553"/>
        <v>Registered</v>
      </c>
      <c r="R2971" s="94">
        <f t="shared" si="554"/>
        <v>0.62</v>
      </c>
      <c r="S2971" s="95"/>
      <c r="T2971" s="117">
        <f t="shared" si="555"/>
        <v>0</v>
      </c>
      <c r="U2971" s="117">
        <f t="shared" si="556"/>
        <v>0</v>
      </c>
    </row>
    <row r="2972" spans="1:21" x14ac:dyDescent="0.3">
      <c r="A2972" s="114">
        <v>7862</v>
      </c>
      <c r="B2972" s="114" t="s">
        <v>351</v>
      </c>
      <c r="C2972" s="114" t="s">
        <v>352</v>
      </c>
      <c r="D2972" s="114" t="s">
        <v>8465</v>
      </c>
      <c r="E2972" s="114" t="s">
        <v>8466</v>
      </c>
      <c r="F2972" s="115">
        <v>45291</v>
      </c>
      <c r="G2972" s="114" t="s">
        <v>5171</v>
      </c>
      <c r="H2972" s="116">
        <v>6470268</v>
      </c>
      <c r="I2972" s="116">
        <v>4011567</v>
      </c>
      <c r="J2972" s="116">
        <v>4011567</v>
      </c>
      <c r="K2972" s="116">
        <v>0</v>
      </c>
      <c r="L2972" s="116">
        <v>0</v>
      </c>
      <c r="M2972" s="116">
        <v>0</v>
      </c>
      <c r="N2972" s="116">
        <v>0</v>
      </c>
      <c r="O2972" s="116">
        <v>0</v>
      </c>
      <c r="P2972" s="116">
        <v>0</v>
      </c>
      <c r="Q2972" s="27" t="str">
        <f t="shared" si="553"/>
        <v>Registered</v>
      </c>
      <c r="R2972" s="94">
        <f t="shared" si="554"/>
        <v>0.62000012982460695</v>
      </c>
      <c r="S2972" s="95"/>
      <c r="T2972" s="117">
        <f t="shared" si="555"/>
        <v>0</v>
      </c>
      <c r="U2972" s="117">
        <f t="shared" si="556"/>
        <v>0</v>
      </c>
    </row>
    <row r="2973" spans="1:21" x14ac:dyDescent="0.3">
      <c r="A2973" s="114">
        <v>7863</v>
      </c>
      <c r="B2973" s="114" t="s">
        <v>351</v>
      </c>
      <c r="C2973" s="114" t="s">
        <v>352</v>
      </c>
      <c r="D2973" s="114" t="s">
        <v>8467</v>
      </c>
      <c r="E2973" s="114" t="s">
        <v>8468</v>
      </c>
      <c r="F2973" s="115">
        <v>45408</v>
      </c>
      <c r="G2973" s="114" t="s">
        <v>3317</v>
      </c>
      <c r="H2973" s="116">
        <v>9743765</v>
      </c>
      <c r="I2973" s="116">
        <v>6041136</v>
      </c>
      <c r="J2973" s="116">
        <v>6041136</v>
      </c>
      <c r="K2973" s="116">
        <v>0</v>
      </c>
      <c r="L2973" s="116">
        <v>0</v>
      </c>
      <c r="M2973" s="116">
        <v>0</v>
      </c>
      <c r="N2973" s="116">
        <v>0</v>
      </c>
      <c r="O2973" s="116">
        <v>0</v>
      </c>
      <c r="P2973" s="116">
        <v>0</v>
      </c>
      <c r="Q2973" s="27" t="str">
        <f t="shared" si="553"/>
        <v>Registered</v>
      </c>
      <c r="R2973" s="94">
        <f t="shared" si="554"/>
        <v>0.62000017447054601</v>
      </c>
      <c r="S2973" s="95"/>
      <c r="T2973" s="117">
        <f t="shared" si="555"/>
        <v>0</v>
      </c>
      <c r="U2973" s="117">
        <f t="shared" si="556"/>
        <v>0</v>
      </c>
    </row>
    <row r="2974" spans="1:21" x14ac:dyDescent="0.3">
      <c r="A2974" s="114">
        <v>7864</v>
      </c>
      <c r="B2974" s="114" t="s">
        <v>351</v>
      </c>
      <c r="C2974" s="114" t="s">
        <v>352</v>
      </c>
      <c r="D2974" s="114" t="s">
        <v>8469</v>
      </c>
      <c r="E2974" s="114" t="s">
        <v>8470</v>
      </c>
      <c r="F2974" s="115">
        <v>45268</v>
      </c>
      <c r="G2974" s="114" t="s">
        <v>4964</v>
      </c>
      <c r="H2974" s="116">
        <v>6469944</v>
      </c>
      <c r="I2974" s="116">
        <v>4011366</v>
      </c>
      <c r="J2974" s="116">
        <v>4011366</v>
      </c>
      <c r="K2974" s="116">
        <v>0</v>
      </c>
      <c r="L2974" s="116">
        <v>0</v>
      </c>
      <c r="M2974" s="116">
        <v>0</v>
      </c>
      <c r="N2974" s="116">
        <v>0</v>
      </c>
      <c r="O2974" s="116">
        <v>0</v>
      </c>
      <c r="P2974" s="116">
        <v>0</v>
      </c>
      <c r="Q2974" s="27" t="str">
        <f t="shared" si="553"/>
        <v>Registered</v>
      </c>
      <c r="R2974" s="94">
        <f t="shared" si="554"/>
        <v>0.62000011128380705</v>
      </c>
      <c r="S2974" s="95"/>
      <c r="T2974" s="117">
        <f t="shared" si="555"/>
        <v>0</v>
      </c>
      <c r="U2974" s="117">
        <f t="shared" si="556"/>
        <v>0</v>
      </c>
    </row>
    <row r="2975" spans="1:21" x14ac:dyDescent="0.3">
      <c r="A2975" s="114">
        <v>7865</v>
      </c>
      <c r="B2975" s="114" t="s">
        <v>351</v>
      </c>
      <c r="C2975" s="114" t="s">
        <v>352</v>
      </c>
      <c r="D2975" s="114" t="s">
        <v>8471</v>
      </c>
      <c r="E2975" s="114" t="s">
        <v>8472</v>
      </c>
      <c r="F2975" s="115">
        <v>45306</v>
      </c>
      <c r="G2975" s="114" t="s">
        <v>5171</v>
      </c>
      <c r="H2975" s="116">
        <v>8925000</v>
      </c>
      <c r="I2975" s="116">
        <v>5533500</v>
      </c>
      <c r="J2975" s="116">
        <v>5533500</v>
      </c>
      <c r="K2975" s="116">
        <v>0</v>
      </c>
      <c r="L2975" s="116">
        <v>0</v>
      </c>
      <c r="M2975" s="116">
        <v>0</v>
      </c>
      <c r="N2975" s="116">
        <v>0</v>
      </c>
      <c r="O2975" s="116">
        <v>0</v>
      </c>
      <c r="P2975" s="116">
        <v>0</v>
      </c>
      <c r="Q2975" s="27" t="str">
        <f t="shared" si="553"/>
        <v>Registered</v>
      </c>
      <c r="R2975" s="94">
        <f t="shared" si="554"/>
        <v>0.62</v>
      </c>
      <c r="S2975" s="95"/>
      <c r="T2975" s="117">
        <f t="shared" si="555"/>
        <v>0</v>
      </c>
      <c r="U2975" s="117">
        <f t="shared" si="556"/>
        <v>0</v>
      </c>
    </row>
    <row r="2976" spans="1:21" x14ac:dyDescent="0.3">
      <c r="A2976" s="114">
        <v>7866</v>
      </c>
      <c r="B2976" s="114" t="s">
        <v>351</v>
      </c>
      <c r="C2976" s="114" t="s">
        <v>352</v>
      </c>
      <c r="D2976" s="114" t="s">
        <v>8473</v>
      </c>
      <c r="E2976" s="114" t="s">
        <v>8474</v>
      </c>
      <c r="F2976" s="115">
        <v>45311</v>
      </c>
      <c r="G2976" s="114" t="s">
        <v>4376</v>
      </c>
      <c r="H2976" s="116">
        <v>9608400</v>
      </c>
      <c r="I2976" s="116">
        <v>5957208</v>
      </c>
      <c r="J2976" s="116">
        <v>5957208</v>
      </c>
      <c r="K2976" s="116">
        <v>0</v>
      </c>
      <c r="L2976" s="116">
        <v>0</v>
      </c>
      <c r="M2976" s="116">
        <v>0</v>
      </c>
      <c r="N2976" s="116">
        <v>0</v>
      </c>
      <c r="O2976" s="116">
        <v>0</v>
      </c>
      <c r="P2976" s="116">
        <v>0</v>
      </c>
      <c r="Q2976" s="27" t="str">
        <f t="shared" si="553"/>
        <v>Registered</v>
      </c>
      <c r="R2976" s="94">
        <f t="shared" si="554"/>
        <v>0.62</v>
      </c>
      <c r="S2976" s="95"/>
      <c r="T2976" s="117">
        <f t="shared" si="555"/>
        <v>0</v>
      </c>
      <c r="U2976" s="117">
        <f t="shared" si="556"/>
        <v>0</v>
      </c>
    </row>
    <row r="2977" spans="1:21" x14ac:dyDescent="0.3">
      <c r="A2977" s="114">
        <v>7867</v>
      </c>
      <c r="B2977" s="114" t="s">
        <v>351</v>
      </c>
      <c r="C2977" s="114" t="s">
        <v>352</v>
      </c>
      <c r="D2977" s="114" t="s">
        <v>8475</v>
      </c>
      <c r="E2977" s="114" t="s">
        <v>8476</v>
      </c>
      <c r="F2977" s="115">
        <v>45313</v>
      </c>
      <c r="G2977" s="114" t="s">
        <v>2462</v>
      </c>
      <c r="H2977" s="116">
        <v>6334200</v>
      </c>
      <c r="I2977" s="116">
        <v>3927204</v>
      </c>
      <c r="J2977" s="116">
        <v>3927204</v>
      </c>
      <c r="K2977" s="116">
        <v>0</v>
      </c>
      <c r="L2977" s="116">
        <v>0</v>
      </c>
      <c r="M2977" s="116">
        <v>0</v>
      </c>
      <c r="N2977" s="116">
        <v>0</v>
      </c>
      <c r="O2977" s="116">
        <v>0</v>
      </c>
      <c r="P2977" s="116">
        <v>0</v>
      </c>
      <c r="Q2977" s="27" t="str">
        <f t="shared" si="553"/>
        <v>Registered</v>
      </c>
      <c r="R2977" s="94">
        <f t="shared" si="554"/>
        <v>0.62</v>
      </c>
      <c r="S2977" s="95"/>
      <c r="T2977" s="117">
        <f t="shared" si="555"/>
        <v>0</v>
      </c>
      <c r="U2977" s="117">
        <f t="shared" si="556"/>
        <v>0</v>
      </c>
    </row>
    <row r="2978" spans="1:21" x14ac:dyDescent="0.3">
      <c r="A2978" s="114">
        <v>7868</v>
      </c>
      <c r="B2978" s="114" t="s">
        <v>351</v>
      </c>
      <c r="C2978" s="114" t="s">
        <v>352</v>
      </c>
      <c r="D2978" s="114" t="s">
        <v>8477</v>
      </c>
      <c r="E2978" s="114" t="s">
        <v>8478</v>
      </c>
      <c r="F2978" s="115">
        <v>45290</v>
      </c>
      <c r="G2978" s="114" t="s">
        <v>4376</v>
      </c>
      <c r="H2978" s="116">
        <v>9295600</v>
      </c>
      <c r="I2978" s="116">
        <v>5712410</v>
      </c>
      <c r="J2978" s="116">
        <v>5712410</v>
      </c>
      <c r="K2978" s="116">
        <v>0</v>
      </c>
      <c r="L2978" s="116">
        <v>0</v>
      </c>
      <c r="M2978" s="116">
        <v>0</v>
      </c>
      <c r="N2978" s="116">
        <v>0</v>
      </c>
      <c r="O2978" s="116">
        <v>0</v>
      </c>
      <c r="P2978" s="116">
        <v>0</v>
      </c>
      <c r="Q2978" s="27" t="str">
        <f t="shared" si="553"/>
        <v>Registered</v>
      </c>
      <c r="R2978" s="94">
        <f t="shared" si="554"/>
        <v>0.61452837901803004</v>
      </c>
      <c r="S2978" s="95"/>
      <c r="T2978" s="117">
        <f t="shared" si="555"/>
        <v>0</v>
      </c>
      <c r="U2978" s="117">
        <f t="shared" si="556"/>
        <v>0</v>
      </c>
    </row>
    <row r="2979" spans="1:21" x14ac:dyDescent="0.3">
      <c r="A2979" s="114">
        <v>7869</v>
      </c>
      <c r="B2979" s="114" t="s">
        <v>351</v>
      </c>
      <c r="C2979" s="114" t="s">
        <v>352</v>
      </c>
      <c r="D2979" s="114" t="s">
        <v>8479</v>
      </c>
      <c r="E2979" s="114" t="s">
        <v>8480</v>
      </c>
      <c r="F2979" s="115">
        <v>45260</v>
      </c>
      <c r="G2979" s="114" t="s">
        <v>2953</v>
      </c>
      <c r="H2979" s="116">
        <v>6469944</v>
      </c>
      <c r="I2979" s="116">
        <v>4011366</v>
      </c>
      <c r="J2979" s="116">
        <v>4011366</v>
      </c>
      <c r="K2979" s="116">
        <v>0</v>
      </c>
      <c r="L2979" s="116">
        <v>0</v>
      </c>
      <c r="M2979" s="116">
        <v>0</v>
      </c>
      <c r="N2979" s="116">
        <v>0</v>
      </c>
      <c r="O2979" s="116">
        <v>0</v>
      </c>
      <c r="P2979" s="116">
        <v>0</v>
      </c>
      <c r="Q2979" s="27" t="str">
        <f t="shared" si="553"/>
        <v>Registered</v>
      </c>
      <c r="R2979" s="94">
        <f t="shared" si="554"/>
        <v>0.62000011128380705</v>
      </c>
      <c r="S2979" s="95"/>
      <c r="T2979" s="117">
        <f t="shared" si="555"/>
        <v>0</v>
      </c>
      <c r="U2979" s="117">
        <f t="shared" si="556"/>
        <v>0</v>
      </c>
    </row>
    <row r="2980" spans="1:21" x14ac:dyDescent="0.3">
      <c r="A2980" s="114">
        <v>7870</v>
      </c>
      <c r="B2980" s="114" t="s">
        <v>351</v>
      </c>
      <c r="C2980" s="114" t="s">
        <v>352</v>
      </c>
      <c r="D2980" s="114" t="s">
        <v>8481</v>
      </c>
      <c r="E2980" s="114" t="s">
        <v>8482</v>
      </c>
      <c r="F2980" s="115">
        <v>45290</v>
      </c>
      <c r="G2980" s="114" t="s">
        <v>4376</v>
      </c>
      <c r="H2980" s="116">
        <v>6413964</v>
      </c>
      <c r="I2980" s="116">
        <v>3964484</v>
      </c>
      <c r="J2980" s="116">
        <v>3964484</v>
      </c>
      <c r="K2980" s="116">
        <v>0</v>
      </c>
      <c r="L2980" s="116">
        <v>0</v>
      </c>
      <c r="M2980" s="116">
        <v>0</v>
      </c>
      <c r="N2980" s="116">
        <v>0</v>
      </c>
      <c r="O2980" s="116">
        <v>0</v>
      </c>
      <c r="P2980" s="116">
        <v>0</v>
      </c>
      <c r="Q2980" s="27" t="str">
        <f t="shared" si="553"/>
        <v>Registered</v>
      </c>
      <c r="R2980" s="94">
        <f t="shared" si="554"/>
        <v>0.61810200369069734</v>
      </c>
      <c r="S2980" s="95"/>
      <c r="T2980" s="117">
        <f t="shared" si="555"/>
        <v>0</v>
      </c>
      <c r="U2980" s="117">
        <f t="shared" si="556"/>
        <v>0</v>
      </c>
    </row>
    <row r="2981" spans="1:21" x14ac:dyDescent="0.3">
      <c r="A2981" s="114">
        <v>7871</v>
      </c>
      <c r="B2981" s="114" t="s">
        <v>351</v>
      </c>
      <c r="C2981" s="114" t="s">
        <v>352</v>
      </c>
      <c r="D2981" s="114" t="s">
        <v>4276</v>
      </c>
      <c r="E2981" s="114" t="s">
        <v>4277</v>
      </c>
      <c r="F2981" s="115">
        <v>45813</v>
      </c>
      <c r="G2981" s="114" t="s">
        <v>1706</v>
      </c>
      <c r="H2981" s="116">
        <v>9691096</v>
      </c>
      <c r="I2981" s="116">
        <v>6008480</v>
      </c>
      <c r="J2981" s="116">
        <v>6008480</v>
      </c>
      <c r="K2981" s="116">
        <v>0</v>
      </c>
      <c r="L2981" s="116">
        <v>0</v>
      </c>
      <c r="M2981" s="116">
        <v>0</v>
      </c>
      <c r="N2981" s="116">
        <v>0</v>
      </c>
      <c r="O2981" s="116">
        <v>0</v>
      </c>
      <c r="P2981" s="116">
        <v>0</v>
      </c>
      <c r="Q2981" s="27" t="str">
        <f t="shared" si="553"/>
        <v>Registered</v>
      </c>
      <c r="R2981" s="94">
        <f t="shared" si="554"/>
        <v>0.62000004953000154</v>
      </c>
      <c r="S2981" s="95"/>
      <c r="T2981" s="117">
        <f t="shared" si="555"/>
        <v>0</v>
      </c>
      <c r="U2981" s="117">
        <f t="shared" si="556"/>
        <v>0</v>
      </c>
    </row>
    <row r="2982" spans="1:21" x14ac:dyDescent="0.3">
      <c r="A2982" s="114">
        <v>7872</v>
      </c>
      <c r="B2982" s="114" t="s">
        <v>351</v>
      </c>
      <c r="C2982" s="114" t="s">
        <v>352</v>
      </c>
      <c r="D2982" s="114" t="s">
        <v>8483</v>
      </c>
      <c r="E2982" s="114" t="s">
        <v>8484</v>
      </c>
      <c r="F2982" s="115">
        <v>45331</v>
      </c>
      <c r="G2982" s="114" t="s">
        <v>3765</v>
      </c>
      <c r="H2982" s="116">
        <v>6490536</v>
      </c>
      <c r="I2982" s="116">
        <v>4024131</v>
      </c>
      <c r="J2982" s="116">
        <v>4024131</v>
      </c>
      <c r="K2982" s="116">
        <v>0</v>
      </c>
      <c r="L2982" s="116">
        <v>0</v>
      </c>
      <c r="M2982" s="116">
        <v>0</v>
      </c>
      <c r="N2982" s="116">
        <v>0</v>
      </c>
      <c r="O2982" s="116">
        <v>0</v>
      </c>
      <c r="P2982" s="116">
        <v>0</v>
      </c>
      <c r="Q2982" s="27" t="str">
        <f t="shared" si="553"/>
        <v>Registered</v>
      </c>
      <c r="R2982" s="94">
        <f t="shared" si="554"/>
        <v>0.6199997966269658</v>
      </c>
      <c r="S2982" s="95"/>
      <c r="T2982" s="117">
        <f t="shared" si="555"/>
        <v>0</v>
      </c>
      <c r="U2982" s="117">
        <f t="shared" si="556"/>
        <v>0</v>
      </c>
    </row>
    <row r="2983" spans="1:21" x14ac:dyDescent="0.3">
      <c r="A2983" s="114">
        <v>7873</v>
      </c>
      <c r="B2983" s="114" t="s">
        <v>351</v>
      </c>
      <c r="C2983" s="114" t="s">
        <v>352</v>
      </c>
      <c r="D2983" s="114" t="s">
        <v>8485</v>
      </c>
      <c r="E2983" s="114" t="s">
        <v>8486</v>
      </c>
      <c r="F2983" s="115">
        <v>45371</v>
      </c>
      <c r="G2983" s="114" t="s">
        <v>5011</v>
      </c>
      <c r="H2983" s="116">
        <v>6515143</v>
      </c>
      <c r="I2983" s="116">
        <v>4039389</v>
      </c>
      <c r="J2983" s="116">
        <v>4039389</v>
      </c>
      <c r="K2983" s="116">
        <v>0</v>
      </c>
      <c r="L2983" s="116">
        <v>0</v>
      </c>
      <c r="M2983" s="116">
        <v>0</v>
      </c>
      <c r="N2983" s="116">
        <v>0</v>
      </c>
      <c r="O2983" s="116">
        <v>0</v>
      </c>
      <c r="P2983" s="116">
        <v>0</v>
      </c>
      <c r="Q2983" s="27" t="str">
        <f t="shared" si="553"/>
        <v>Registered</v>
      </c>
      <c r="R2983" s="94">
        <f t="shared" si="554"/>
        <v>0.62000005218611476</v>
      </c>
      <c r="S2983" s="95"/>
      <c r="T2983" s="117">
        <f t="shared" si="555"/>
        <v>0</v>
      </c>
      <c r="U2983" s="117">
        <f t="shared" si="556"/>
        <v>0</v>
      </c>
    </row>
    <row r="2984" spans="1:21" x14ac:dyDescent="0.3">
      <c r="A2984" s="114">
        <v>7874</v>
      </c>
      <c r="B2984" s="114" t="s">
        <v>351</v>
      </c>
      <c r="C2984" s="114" t="s">
        <v>352</v>
      </c>
      <c r="D2984" s="114" t="s">
        <v>8487</v>
      </c>
      <c r="E2984" s="114" t="s">
        <v>8488</v>
      </c>
      <c r="F2984" s="115">
        <v>45291</v>
      </c>
      <c r="G2984" s="114" t="s">
        <v>4376</v>
      </c>
      <c r="H2984" s="116">
        <v>9608400</v>
      </c>
      <c r="I2984" s="116">
        <v>5957208</v>
      </c>
      <c r="J2984" s="116">
        <v>5957208</v>
      </c>
      <c r="K2984" s="116">
        <v>0</v>
      </c>
      <c r="L2984" s="116">
        <v>0</v>
      </c>
      <c r="M2984" s="116">
        <v>0</v>
      </c>
      <c r="N2984" s="116">
        <v>0</v>
      </c>
      <c r="O2984" s="116">
        <v>0</v>
      </c>
      <c r="P2984" s="116">
        <v>0</v>
      </c>
      <c r="Q2984" s="27" t="str">
        <f t="shared" si="553"/>
        <v>Registered</v>
      </c>
      <c r="R2984" s="94">
        <f t="shared" si="554"/>
        <v>0.62</v>
      </c>
      <c r="S2984" s="95"/>
      <c r="T2984" s="117">
        <f t="shared" si="555"/>
        <v>0</v>
      </c>
      <c r="U2984" s="117">
        <f t="shared" si="556"/>
        <v>0</v>
      </c>
    </row>
    <row r="2985" spans="1:21" x14ac:dyDescent="0.3">
      <c r="A2985" s="114">
        <v>7875</v>
      </c>
      <c r="B2985" s="114" t="s">
        <v>351</v>
      </c>
      <c r="C2985" s="114" t="s">
        <v>352</v>
      </c>
      <c r="D2985" s="114" t="s">
        <v>4280</v>
      </c>
      <c r="E2985" s="114" t="s">
        <v>4281</v>
      </c>
      <c r="F2985" s="115">
        <v>45272</v>
      </c>
      <c r="G2985" s="114" t="s">
        <v>4282</v>
      </c>
      <c r="H2985" s="116">
        <v>9608400</v>
      </c>
      <c r="I2985" s="116">
        <v>5957208</v>
      </c>
      <c r="J2985" s="116">
        <v>5957208</v>
      </c>
      <c r="K2985" s="116">
        <v>0</v>
      </c>
      <c r="L2985" s="116">
        <v>0</v>
      </c>
      <c r="M2985" s="116">
        <v>0</v>
      </c>
      <c r="N2985" s="116">
        <v>0</v>
      </c>
      <c r="O2985" s="116">
        <v>0</v>
      </c>
      <c r="P2985" s="116">
        <v>0</v>
      </c>
      <c r="Q2985" s="27" t="str">
        <f t="shared" si="553"/>
        <v>Registered</v>
      </c>
      <c r="R2985" s="94">
        <f t="shared" si="554"/>
        <v>0.62</v>
      </c>
      <c r="S2985" s="95"/>
      <c r="T2985" s="117">
        <f t="shared" si="555"/>
        <v>0</v>
      </c>
      <c r="U2985" s="117">
        <f t="shared" si="556"/>
        <v>0</v>
      </c>
    </row>
    <row r="2986" spans="1:21" x14ac:dyDescent="0.3">
      <c r="A2986" s="114">
        <v>7876</v>
      </c>
      <c r="B2986" s="114" t="s">
        <v>351</v>
      </c>
      <c r="C2986" s="114" t="s">
        <v>352</v>
      </c>
      <c r="D2986" s="114" t="s">
        <v>8489</v>
      </c>
      <c r="E2986" s="114" t="s">
        <v>8490</v>
      </c>
      <c r="F2986" s="115">
        <v>45260</v>
      </c>
      <c r="G2986" s="114" t="s">
        <v>4961</v>
      </c>
      <c r="H2986" s="116">
        <v>6469944</v>
      </c>
      <c r="I2986" s="116">
        <v>3429070</v>
      </c>
      <c r="J2986" s="116">
        <v>3429070</v>
      </c>
      <c r="K2986" s="116">
        <v>0</v>
      </c>
      <c r="L2986" s="116">
        <v>0</v>
      </c>
      <c r="M2986" s="116">
        <v>0</v>
      </c>
      <c r="N2986" s="116">
        <v>0</v>
      </c>
      <c r="O2986" s="116">
        <v>0</v>
      </c>
      <c r="P2986" s="116">
        <v>0</v>
      </c>
      <c r="Q2986" s="27" t="str">
        <f t="shared" si="553"/>
        <v>Registered</v>
      </c>
      <c r="R2986" s="94">
        <f t="shared" si="554"/>
        <v>0.52999995054053017</v>
      </c>
      <c r="S2986" s="95"/>
      <c r="T2986" s="117">
        <f t="shared" si="555"/>
        <v>0</v>
      </c>
      <c r="U2986" s="117">
        <f t="shared" si="556"/>
        <v>0</v>
      </c>
    </row>
    <row r="2987" spans="1:21" x14ac:dyDescent="0.3">
      <c r="A2987" s="114">
        <v>7877</v>
      </c>
      <c r="B2987" s="114" t="s">
        <v>351</v>
      </c>
      <c r="C2987" s="114" t="s">
        <v>352</v>
      </c>
      <c r="D2987" s="114" t="s">
        <v>8491</v>
      </c>
      <c r="E2987" s="114" t="s">
        <v>8492</v>
      </c>
      <c r="F2987" s="115">
        <v>45688</v>
      </c>
      <c r="G2987" s="114" t="s">
        <v>4330</v>
      </c>
      <c r="H2987" s="116">
        <v>6613374</v>
      </c>
      <c r="I2987" s="116">
        <v>4100291</v>
      </c>
      <c r="J2987" s="116">
        <v>4100291</v>
      </c>
      <c r="K2987" s="116">
        <v>0</v>
      </c>
      <c r="L2987" s="116">
        <v>0</v>
      </c>
      <c r="M2987" s="116">
        <v>0</v>
      </c>
      <c r="N2987" s="116">
        <v>0</v>
      </c>
      <c r="O2987" s="116">
        <v>0</v>
      </c>
      <c r="P2987" s="116">
        <v>0</v>
      </c>
      <c r="Q2987" s="27" t="str">
        <f t="shared" si="553"/>
        <v>Registered</v>
      </c>
      <c r="R2987" s="94">
        <f t="shared" si="554"/>
        <v>0.61999986693630216</v>
      </c>
      <c r="S2987" s="95"/>
      <c r="T2987" s="117">
        <f t="shared" si="555"/>
        <v>0</v>
      </c>
      <c r="U2987" s="117">
        <f t="shared" si="556"/>
        <v>0</v>
      </c>
    </row>
    <row r="2988" spans="1:21" x14ac:dyDescent="0.3">
      <c r="A2988" s="114">
        <v>7878</v>
      </c>
      <c r="B2988" s="114" t="s">
        <v>351</v>
      </c>
      <c r="C2988" s="114" t="s">
        <v>352</v>
      </c>
      <c r="D2988" s="114" t="s">
        <v>8493</v>
      </c>
      <c r="E2988" s="114" t="s">
        <v>8494</v>
      </c>
      <c r="F2988" s="115">
        <v>45231</v>
      </c>
      <c r="G2988" s="114" t="s">
        <v>6026</v>
      </c>
      <c r="H2988" s="116">
        <v>9608762</v>
      </c>
      <c r="I2988" s="116">
        <v>5957430</v>
      </c>
      <c r="J2988" s="116">
        <v>5957430</v>
      </c>
      <c r="K2988" s="116">
        <v>0</v>
      </c>
      <c r="L2988" s="116">
        <v>0</v>
      </c>
      <c r="M2988" s="116">
        <v>0</v>
      </c>
      <c r="N2988" s="116">
        <v>0</v>
      </c>
      <c r="O2988" s="116">
        <v>0</v>
      </c>
      <c r="P2988" s="116">
        <v>0</v>
      </c>
      <c r="Q2988" s="27" t="str">
        <f t="shared" si="553"/>
        <v>Registered</v>
      </c>
      <c r="R2988" s="94">
        <f t="shared" si="554"/>
        <v>0.61999974606510178</v>
      </c>
      <c r="S2988" s="95"/>
      <c r="T2988" s="117">
        <f t="shared" si="555"/>
        <v>0</v>
      </c>
      <c r="U2988" s="117">
        <f t="shared" si="556"/>
        <v>0</v>
      </c>
    </row>
    <row r="2989" spans="1:21" x14ac:dyDescent="0.3">
      <c r="A2989" s="114">
        <v>7879</v>
      </c>
      <c r="B2989" s="114" t="s">
        <v>351</v>
      </c>
      <c r="C2989" s="114" t="s">
        <v>352</v>
      </c>
      <c r="D2989" s="114" t="s">
        <v>4411</v>
      </c>
      <c r="E2989" s="114" t="s">
        <v>4412</v>
      </c>
      <c r="F2989" s="115">
        <v>45230</v>
      </c>
      <c r="G2989" s="114" t="s">
        <v>4376</v>
      </c>
      <c r="H2989" s="116">
        <v>6469944</v>
      </c>
      <c r="I2989" s="116">
        <v>4011366</v>
      </c>
      <c r="J2989" s="116">
        <v>4011366</v>
      </c>
      <c r="K2989" s="116">
        <v>0</v>
      </c>
      <c r="L2989" s="116">
        <v>0</v>
      </c>
      <c r="M2989" s="116">
        <v>0</v>
      </c>
      <c r="N2989" s="116">
        <v>0</v>
      </c>
      <c r="O2989" s="116">
        <v>0</v>
      </c>
      <c r="P2989" s="116">
        <v>0</v>
      </c>
      <c r="Q2989" s="27" t="str">
        <f t="shared" si="553"/>
        <v>Registered</v>
      </c>
      <c r="R2989" s="94">
        <f t="shared" si="554"/>
        <v>0.62000011128380705</v>
      </c>
      <c r="S2989" s="95"/>
      <c r="T2989" s="117">
        <f t="shared" si="555"/>
        <v>0</v>
      </c>
      <c r="U2989" s="117">
        <f t="shared" si="556"/>
        <v>0</v>
      </c>
    </row>
    <row r="2990" spans="1:21" x14ac:dyDescent="0.3">
      <c r="A2990" s="114">
        <v>7880</v>
      </c>
      <c r="B2990" s="114" t="s">
        <v>351</v>
      </c>
      <c r="C2990" s="114" t="s">
        <v>352</v>
      </c>
      <c r="D2990" s="114" t="s">
        <v>8495</v>
      </c>
      <c r="E2990" s="114" t="s">
        <v>8496</v>
      </c>
      <c r="F2990" s="115">
        <v>45544</v>
      </c>
      <c r="G2990" s="114" t="s">
        <v>6832</v>
      </c>
      <c r="H2990" s="116">
        <v>6568800</v>
      </c>
      <c r="I2990" s="116">
        <v>4072656</v>
      </c>
      <c r="J2990" s="116">
        <v>4072656</v>
      </c>
      <c r="K2990" s="116">
        <v>0</v>
      </c>
      <c r="L2990" s="116">
        <v>0</v>
      </c>
      <c r="M2990" s="116">
        <v>0</v>
      </c>
      <c r="N2990" s="116">
        <v>0</v>
      </c>
      <c r="O2990" s="116">
        <v>0</v>
      </c>
      <c r="P2990" s="116">
        <v>0</v>
      </c>
      <c r="Q2990" s="27" t="str">
        <f t="shared" si="553"/>
        <v>Registered</v>
      </c>
      <c r="R2990" s="94">
        <f t="shared" si="554"/>
        <v>0.62</v>
      </c>
      <c r="S2990" s="95"/>
      <c r="T2990" s="117">
        <f t="shared" si="555"/>
        <v>0</v>
      </c>
      <c r="U2990" s="117">
        <f t="shared" si="556"/>
        <v>0</v>
      </c>
    </row>
    <row r="2991" spans="1:21" x14ac:dyDescent="0.3">
      <c r="A2991" s="114">
        <v>7881</v>
      </c>
      <c r="B2991" s="114" t="s">
        <v>351</v>
      </c>
      <c r="C2991" s="114" t="s">
        <v>352</v>
      </c>
      <c r="D2991" s="114" t="s">
        <v>8497</v>
      </c>
      <c r="E2991" s="114" t="s">
        <v>8498</v>
      </c>
      <c r="F2991" s="115">
        <v>45311</v>
      </c>
      <c r="G2991" s="114" t="s">
        <v>3765</v>
      </c>
      <c r="H2991" s="116">
        <v>9608400</v>
      </c>
      <c r="I2991" s="116">
        <v>5957208</v>
      </c>
      <c r="J2991" s="116">
        <v>5957208</v>
      </c>
      <c r="K2991" s="116">
        <v>0</v>
      </c>
      <c r="L2991" s="116">
        <v>0</v>
      </c>
      <c r="M2991" s="116">
        <v>0</v>
      </c>
      <c r="N2991" s="116">
        <v>0</v>
      </c>
      <c r="O2991" s="116">
        <v>0</v>
      </c>
      <c r="P2991" s="116">
        <v>0</v>
      </c>
      <c r="Q2991" s="27" t="str">
        <f t="shared" si="553"/>
        <v>Registered</v>
      </c>
      <c r="R2991" s="94">
        <f t="shared" si="554"/>
        <v>0.62</v>
      </c>
      <c r="S2991" s="95"/>
      <c r="T2991" s="117">
        <f t="shared" si="555"/>
        <v>0</v>
      </c>
      <c r="U2991" s="117">
        <f t="shared" si="556"/>
        <v>0</v>
      </c>
    </row>
    <row r="2992" spans="1:21" x14ac:dyDescent="0.3">
      <c r="A2992" s="114">
        <v>7882</v>
      </c>
      <c r="B2992" s="114" t="s">
        <v>351</v>
      </c>
      <c r="C2992" s="114" t="s">
        <v>352</v>
      </c>
      <c r="D2992" s="114" t="s">
        <v>8499</v>
      </c>
      <c r="E2992" s="114" t="s">
        <v>8500</v>
      </c>
      <c r="F2992" s="115">
        <v>45336</v>
      </c>
      <c r="G2992" s="114" t="s">
        <v>7263</v>
      </c>
      <c r="H2992" s="116">
        <v>6510150</v>
      </c>
      <c r="I2992" s="116">
        <v>4036294</v>
      </c>
      <c r="J2992" s="116">
        <v>4036294</v>
      </c>
      <c r="K2992" s="116">
        <v>0</v>
      </c>
      <c r="L2992" s="116">
        <v>0</v>
      </c>
      <c r="M2992" s="116">
        <v>0</v>
      </c>
      <c r="N2992" s="116">
        <v>0</v>
      </c>
      <c r="O2992" s="116">
        <v>0</v>
      </c>
      <c r="P2992" s="116">
        <v>0</v>
      </c>
      <c r="Q2992" s="27" t="str">
        <f t="shared" si="553"/>
        <v>Registered</v>
      </c>
      <c r="R2992" s="94">
        <f t="shared" si="554"/>
        <v>0.62000015360629168</v>
      </c>
      <c r="S2992" s="95"/>
      <c r="T2992" s="117">
        <f t="shared" si="555"/>
        <v>0</v>
      </c>
      <c r="U2992" s="117">
        <f t="shared" si="556"/>
        <v>0</v>
      </c>
    </row>
    <row r="2993" spans="1:21" x14ac:dyDescent="0.3">
      <c r="A2993" s="114">
        <v>7883</v>
      </c>
      <c r="B2993" s="114" t="s">
        <v>351</v>
      </c>
      <c r="C2993" s="114" t="s">
        <v>352</v>
      </c>
      <c r="D2993" s="114" t="s">
        <v>8501</v>
      </c>
      <c r="E2993" s="114" t="s">
        <v>8502</v>
      </c>
      <c r="F2993" s="115">
        <v>45355</v>
      </c>
      <c r="G2993" s="114" t="s">
        <v>2972</v>
      </c>
      <c r="H2993" s="116">
        <v>6557070</v>
      </c>
      <c r="I2993" s="116">
        <v>4065384</v>
      </c>
      <c r="J2993" s="116">
        <v>4065384</v>
      </c>
      <c r="K2993" s="116">
        <v>0</v>
      </c>
      <c r="L2993" s="116">
        <v>0</v>
      </c>
      <c r="M2993" s="116">
        <v>0</v>
      </c>
      <c r="N2993" s="116">
        <v>0</v>
      </c>
      <c r="O2993" s="116">
        <v>0</v>
      </c>
      <c r="P2993" s="116">
        <v>0</v>
      </c>
      <c r="Q2993" s="27" t="str">
        <f t="shared" si="553"/>
        <v>Registered</v>
      </c>
      <c r="R2993" s="94">
        <f t="shared" si="554"/>
        <v>0.6200000915042847</v>
      </c>
      <c r="S2993" s="95"/>
      <c r="T2993" s="117">
        <f t="shared" si="555"/>
        <v>0</v>
      </c>
      <c r="U2993" s="117">
        <f t="shared" si="556"/>
        <v>0</v>
      </c>
    </row>
    <row r="2994" spans="1:21" x14ac:dyDescent="0.3">
      <c r="A2994" s="114">
        <v>7884</v>
      </c>
      <c r="B2994" s="114" t="s">
        <v>351</v>
      </c>
      <c r="C2994" s="114" t="s">
        <v>352</v>
      </c>
      <c r="D2994" s="114" t="s">
        <v>8503</v>
      </c>
      <c r="E2994" s="114" t="s">
        <v>8504</v>
      </c>
      <c r="F2994" s="115">
        <v>45260</v>
      </c>
      <c r="G2994" s="114" t="s">
        <v>2990</v>
      </c>
      <c r="H2994" s="116">
        <v>9608400</v>
      </c>
      <c r="I2994" s="116">
        <v>5957208</v>
      </c>
      <c r="J2994" s="116">
        <v>5957208</v>
      </c>
      <c r="K2994" s="116">
        <v>0</v>
      </c>
      <c r="L2994" s="116">
        <v>0</v>
      </c>
      <c r="M2994" s="116">
        <v>0</v>
      </c>
      <c r="N2994" s="116">
        <v>0</v>
      </c>
      <c r="O2994" s="116">
        <v>0</v>
      </c>
      <c r="P2994" s="116">
        <v>0</v>
      </c>
      <c r="Q2994" s="27" t="str">
        <f t="shared" si="553"/>
        <v>Registered</v>
      </c>
      <c r="R2994" s="94">
        <f t="shared" si="554"/>
        <v>0.62</v>
      </c>
      <c r="S2994" s="95"/>
      <c r="T2994" s="117">
        <f t="shared" si="555"/>
        <v>0</v>
      </c>
      <c r="U2994" s="117">
        <f t="shared" si="556"/>
        <v>0</v>
      </c>
    </row>
    <row r="2995" spans="1:21" x14ac:dyDescent="0.3">
      <c r="A2995" s="114">
        <v>7885</v>
      </c>
      <c r="B2995" s="114" t="s">
        <v>351</v>
      </c>
      <c r="C2995" s="114" t="s">
        <v>352</v>
      </c>
      <c r="D2995" s="114" t="s">
        <v>8505</v>
      </c>
      <c r="E2995" s="114" t="s">
        <v>8506</v>
      </c>
      <c r="F2995" s="115">
        <v>45287</v>
      </c>
      <c r="G2995" s="114" t="s">
        <v>8507</v>
      </c>
      <c r="H2995" s="116">
        <v>9327510</v>
      </c>
      <c r="I2995" s="116">
        <v>5783055</v>
      </c>
      <c r="J2995" s="116">
        <v>5783055</v>
      </c>
      <c r="K2995" s="116">
        <v>0</v>
      </c>
      <c r="L2995" s="116">
        <v>0</v>
      </c>
      <c r="M2995" s="116">
        <v>0</v>
      </c>
      <c r="N2995" s="116">
        <v>0</v>
      </c>
      <c r="O2995" s="116">
        <v>0</v>
      </c>
      <c r="P2995" s="116">
        <v>0</v>
      </c>
      <c r="Q2995" s="27" t="str">
        <f t="shared" si="553"/>
        <v>Registered</v>
      </c>
      <c r="R2995" s="94">
        <f t="shared" si="554"/>
        <v>0.61999987134830192</v>
      </c>
      <c r="S2995" s="95"/>
      <c r="T2995" s="117">
        <f t="shared" si="555"/>
        <v>0</v>
      </c>
      <c r="U2995" s="117">
        <f t="shared" si="556"/>
        <v>0</v>
      </c>
    </row>
    <row r="2996" spans="1:21" x14ac:dyDescent="0.3">
      <c r="A2996" s="114">
        <v>7886</v>
      </c>
      <c r="B2996" s="114" t="s">
        <v>351</v>
      </c>
      <c r="C2996" s="114" t="s">
        <v>352</v>
      </c>
      <c r="D2996" s="114" t="s">
        <v>8508</v>
      </c>
      <c r="E2996" s="114" t="s">
        <v>8509</v>
      </c>
      <c r="F2996" s="115">
        <v>45322</v>
      </c>
      <c r="G2996" s="114" t="s">
        <v>4901</v>
      </c>
      <c r="H2996" s="116">
        <v>6363525</v>
      </c>
      <c r="I2996" s="116">
        <v>3945387</v>
      </c>
      <c r="J2996" s="116">
        <v>3945387</v>
      </c>
      <c r="K2996" s="116">
        <v>0</v>
      </c>
      <c r="L2996" s="116">
        <v>0</v>
      </c>
      <c r="M2996" s="116">
        <v>0</v>
      </c>
      <c r="N2996" s="116">
        <v>0</v>
      </c>
      <c r="O2996" s="116">
        <v>0</v>
      </c>
      <c r="P2996" s="116">
        <v>0</v>
      </c>
      <c r="Q2996" s="27" t="str">
        <f t="shared" si="553"/>
        <v>Registered</v>
      </c>
      <c r="R2996" s="94">
        <f t="shared" si="554"/>
        <v>0.62000023571841079</v>
      </c>
      <c r="S2996" s="95"/>
      <c r="T2996" s="117">
        <f t="shared" si="555"/>
        <v>0</v>
      </c>
      <c r="U2996" s="117">
        <f t="shared" si="556"/>
        <v>0</v>
      </c>
    </row>
    <row r="2997" spans="1:21" x14ac:dyDescent="0.3">
      <c r="A2997" s="114">
        <v>7887</v>
      </c>
      <c r="B2997" s="114" t="s">
        <v>351</v>
      </c>
      <c r="C2997" s="114" t="s">
        <v>352</v>
      </c>
      <c r="D2997" s="114" t="s">
        <v>8510</v>
      </c>
      <c r="E2997" s="114" t="s">
        <v>8511</v>
      </c>
      <c r="F2997" s="115">
        <v>45419</v>
      </c>
      <c r="G2997" s="114" t="s">
        <v>1940</v>
      </c>
      <c r="H2997" s="116">
        <v>6252620</v>
      </c>
      <c r="I2997" s="116">
        <v>3876625</v>
      </c>
      <c r="J2997" s="116">
        <v>3876625</v>
      </c>
      <c r="K2997" s="116">
        <v>0</v>
      </c>
      <c r="L2997" s="116">
        <v>0</v>
      </c>
      <c r="M2997" s="116">
        <v>0</v>
      </c>
      <c r="N2997" s="116">
        <v>0</v>
      </c>
      <c r="O2997" s="116">
        <v>0</v>
      </c>
      <c r="P2997" s="116">
        <v>0</v>
      </c>
      <c r="Q2997" s="27" t="str">
        <f t="shared" si="553"/>
        <v>Registered</v>
      </c>
      <c r="R2997" s="94">
        <f t="shared" si="554"/>
        <v>0.62000009595977368</v>
      </c>
      <c r="S2997" s="95"/>
      <c r="T2997" s="117">
        <f t="shared" si="555"/>
        <v>0</v>
      </c>
      <c r="U2997" s="117">
        <f t="shared" si="556"/>
        <v>0</v>
      </c>
    </row>
    <row r="2998" spans="1:21" x14ac:dyDescent="0.3">
      <c r="A2998" s="114">
        <v>7888</v>
      </c>
      <c r="B2998" s="114" t="s">
        <v>351</v>
      </c>
      <c r="C2998" s="114" t="s">
        <v>352</v>
      </c>
      <c r="D2998" s="114" t="s">
        <v>8512</v>
      </c>
      <c r="E2998" s="114" t="s">
        <v>8513</v>
      </c>
      <c r="F2998" s="115">
        <v>45747</v>
      </c>
      <c r="G2998" s="114" t="s">
        <v>2696</v>
      </c>
      <c r="H2998" s="116">
        <v>9514400</v>
      </c>
      <c r="I2998" s="116">
        <v>6850368</v>
      </c>
      <c r="J2998" s="116">
        <v>6850368</v>
      </c>
      <c r="K2998" s="116">
        <v>0</v>
      </c>
      <c r="L2998" s="116">
        <v>0</v>
      </c>
      <c r="M2998" s="116">
        <v>0</v>
      </c>
      <c r="N2998" s="116">
        <v>0</v>
      </c>
      <c r="O2998" s="116">
        <v>0</v>
      </c>
      <c r="P2998" s="116">
        <v>0</v>
      </c>
      <c r="Q2998" s="27" t="str">
        <f t="shared" si="553"/>
        <v>Registered</v>
      </c>
      <c r="R2998" s="94">
        <f t="shared" si="554"/>
        <v>0.72</v>
      </c>
      <c r="S2998" s="95"/>
      <c r="T2998" s="117">
        <f t="shared" si="555"/>
        <v>0</v>
      </c>
      <c r="U2998" s="117">
        <f t="shared" si="556"/>
        <v>0</v>
      </c>
    </row>
    <row r="2999" spans="1:21" x14ac:dyDescent="0.3">
      <c r="A2999" s="114">
        <v>7889</v>
      </c>
      <c r="B2999" s="114" t="s">
        <v>351</v>
      </c>
      <c r="C2999" s="114" t="s">
        <v>352</v>
      </c>
      <c r="D2999" s="114" t="s">
        <v>4351</v>
      </c>
      <c r="E2999" s="114" t="s">
        <v>4352</v>
      </c>
      <c r="F2999" s="115">
        <v>45230</v>
      </c>
      <c r="G2999" s="114" t="s">
        <v>4353</v>
      </c>
      <c r="H2999" s="116">
        <v>9183400</v>
      </c>
      <c r="I2999" s="116">
        <v>5693708</v>
      </c>
      <c r="J2999" s="116">
        <v>5693708</v>
      </c>
      <c r="K2999" s="116">
        <v>0</v>
      </c>
      <c r="L2999" s="116">
        <v>0</v>
      </c>
      <c r="M2999" s="116">
        <v>0</v>
      </c>
      <c r="N2999" s="116">
        <v>0</v>
      </c>
      <c r="O2999" s="116">
        <v>0</v>
      </c>
      <c r="P2999" s="116">
        <v>0</v>
      </c>
      <c r="Q2999" s="27" t="str">
        <f t="shared" si="553"/>
        <v>Registered</v>
      </c>
      <c r="R2999" s="94">
        <f t="shared" si="554"/>
        <v>0.62</v>
      </c>
      <c r="S2999" s="95"/>
      <c r="T2999" s="117">
        <f t="shared" si="555"/>
        <v>0</v>
      </c>
      <c r="U2999" s="117">
        <f t="shared" si="556"/>
        <v>0</v>
      </c>
    </row>
    <row r="3000" spans="1:21" x14ac:dyDescent="0.3">
      <c r="A3000" s="114">
        <v>7890</v>
      </c>
      <c r="B3000" s="114" t="s">
        <v>351</v>
      </c>
      <c r="C3000" s="114" t="s">
        <v>352</v>
      </c>
      <c r="D3000" s="114" t="s">
        <v>8514</v>
      </c>
      <c r="E3000" s="114" t="s">
        <v>8515</v>
      </c>
      <c r="F3000" s="115">
        <v>45366</v>
      </c>
      <c r="G3000" s="114" t="s">
        <v>2154</v>
      </c>
      <c r="H3000" s="116">
        <v>6504600</v>
      </c>
      <c r="I3000" s="116">
        <v>4032852</v>
      </c>
      <c r="J3000" s="116">
        <v>4032852</v>
      </c>
      <c r="K3000" s="116">
        <v>0</v>
      </c>
      <c r="L3000" s="116">
        <v>0</v>
      </c>
      <c r="M3000" s="116">
        <v>0</v>
      </c>
      <c r="N3000" s="116">
        <v>0</v>
      </c>
      <c r="O3000" s="116">
        <v>0</v>
      </c>
      <c r="P3000" s="116">
        <v>0</v>
      </c>
      <c r="Q3000" s="27" t="str">
        <f t="shared" si="553"/>
        <v>Registered</v>
      </c>
      <c r="R3000" s="94">
        <f t="shared" si="554"/>
        <v>0.62</v>
      </c>
      <c r="S3000" s="95"/>
      <c r="T3000" s="117">
        <f t="shared" si="555"/>
        <v>0</v>
      </c>
      <c r="U3000" s="117">
        <f t="shared" si="556"/>
        <v>0</v>
      </c>
    </row>
    <row r="3001" spans="1:21" x14ac:dyDescent="0.3">
      <c r="A3001" s="114">
        <v>7891</v>
      </c>
      <c r="B3001" s="114" t="s">
        <v>351</v>
      </c>
      <c r="C3001" s="114" t="s">
        <v>352</v>
      </c>
      <c r="D3001" s="114" t="s">
        <v>8518</v>
      </c>
      <c r="E3001" s="114" t="s">
        <v>8519</v>
      </c>
      <c r="F3001" s="115">
        <v>45322</v>
      </c>
      <c r="G3001" s="114" t="s">
        <v>2805</v>
      </c>
      <c r="H3001" s="116">
        <v>6392850</v>
      </c>
      <c r="I3001" s="116">
        <v>3963568</v>
      </c>
      <c r="J3001" s="116">
        <v>3963568</v>
      </c>
      <c r="K3001" s="116">
        <v>0</v>
      </c>
      <c r="L3001" s="116">
        <v>0</v>
      </c>
      <c r="M3001" s="116">
        <v>0</v>
      </c>
      <c r="N3001" s="116">
        <v>0</v>
      </c>
      <c r="O3001" s="116">
        <v>0</v>
      </c>
      <c r="P3001" s="116">
        <v>0</v>
      </c>
      <c r="Q3001" s="27" t="str">
        <f t="shared" si="553"/>
        <v>Registered</v>
      </c>
      <c r="R3001" s="94">
        <f t="shared" si="554"/>
        <v>0.62000015642475581</v>
      </c>
      <c r="S3001" s="95"/>
      <c r="T3001" s="117">
        <f t="shared" si="555"/>
        <v>0</v>
      </c>
      <c r="U3001" s="117">
        <f t="shared" si="556"/>
        <v>0</v>
      </c>
    </row>
    <row r="3002" spans="1:21" x14ac:dyDescent="0.3">
      <c r="A3002" s="114">
        <v>7892</v>
      </c>
      <c r="B3002" s="114" t="s">
        <v>351</v>
      </c>
      <c r="C3002" s="114" t="s">
        <v>352</v>
      </c>
      <c r="D3002" s="114" t="s">
        <v>8520</v>
      </c>
      <c r="E3002" s="114" t="s">
        <v>8521</v>
      </c>
      <c r="F3002" s="115">
        <v>45740</v>
      </c>
      <c r="G3002" s="114" t="s">
        <v>2740</v>
      </c>
      <c r="H3002" s="116">
        <v>6657546</v>
      </c>
      <c r="I3002" s="116">
        <v>4127679</v>
      </c>
      <c r="J3002" s="116">
        <v>4127679</v>
      </c>
      <c r="K3002" s="116">
        <v>0</v>
      </c>
      <c r="L3002" s="116">
        <v>0</v>
      </c>
      <c r="M3002" s="116">
        <v>0</v>
      </c>
      <c r="N3002" s="116">
        <v>0</v>
      </c>
      <c r="O3002" s="116">
        <v>0</v>
      </c>
      <c r="P3002" s="116">
        <v>0</v>
      </c>
      <c r="Q3002" s="27" t="str">
        <f t="shared" si="553"/>
        <v>Registered</v>
      </c>
      <c r="R3002" s="94">
        <f t="shared" si="554"/>
        <v>0.62000007209863817</v>
      </c>
      <c r="S3002" s="95"/>
      <c r="T3002" s="117">
        <f t="shared" si="555"/>
        <v>0</v>
      </c>
      <c r="U3002" s="117">
        <f t="shared" si="556"/>
        <v>0</v>
      </c>
    </row>
    <row r="3003" spans="1:21" x14ac:dyDescent="0.3">
      <c r="A3003" s="114">
        <v>7893</v>
      </c>
      <c r="B3003" s="114" t="s">
        <v>351</v>
      </c>
      <c r="C3003" s="114" t="s">
        <v>352</v>
      </c>
      <c r="D3003" s="114" t="s">
        <v>3386</v>
      </c>
      <c r="E3003" s="114" t="s">
        <v>3387</v>
      </c>
      <c r="F3003" s="115">
        <v>45268</v>
      </c>
      <c r="G3003" s="114" t="s">
        <v>2979</v>
      </c>
      <c r="H3003" s="116">
        <v>9355333</v>
      </c>
      <c r="I3003" s="116">
        <v>4209902</v>
      </c>
      <c r="J3003" s="116">
        <v>4209902</v>
      </c>
      <c r="K3003" s="116">
        <v>0</v>
      </c>
      <c r="L3003" s="116">
        <v>0</v>
      </c>
      <c r="M3003" s="116">
        <v>0</v>
      </c>
      <c r="N3003" s="116">
        <v>0</v>
      </c>
      <c r="O3003" s="116">
        <v>0</v>
      </c>
      <c r="P3003" s="116">
        <v>0</v>
      </c>
      <c r="Q3003" s="27" t="str">
        <f t="shared" si="553"/>
        <v>Registered</v>
      </c>
      <c r="R3003" s="94">
        <f t="shared" si="554"/>
        <v>0.45000022981544324</v>
      </c>
      <c r="S3003" s="95"/>
      <c r="T3003" s="117">
        <f t="shared" si="555"/>
        <v>0</v>
      </c>
      <c r="U3003" s="117">
        <f t="shared" si="556"/>
        <v>0</v>
      </c>
    </row>
    <row r="3004" spans="1:21" x14ac:dyDescent="0.3">
      <c r="A3004" s="114">
        <v>7894</v>
      </c>
      <c r="B3004" s="114" t="s">
        <v>351</v>
      </c>
      <c r="C3004" s="114" t="s">
        <v>352</v>
      </c>
      <c r="D3004" s="114" t="s">
        <v>8522</v>
      </c>
      <c r="E3004" s="114" t="s">
        <v>8484</v>
      </c>
      <c r="F3004" s="115">
        <v>45330</v>
      </c>
      <c r="G3004" s="114" t="s">
        <v>3765</v>
      </c>
      <c r="H3004" s="116">
        <v>6490536</v>
      </c>
      <c r="I3004" s="116">
        <v>4024131</v>
      </c>
      <c r="J3004" s="116">
        <v>4024131</v>
      </c>
      <c r="K3004" s="116">
        <v>0</v>
      </c>
      <c r="L3004" s="116">
        <v>0</v>
      </c>
      <c r="M3004" s="116">
        <v>0</v>
      </c>
      <c r="N3004" s="116">
        <v>0</v>
      </c>
      <c r="O3004" s="116">
        <v>0</v>
      </c>
      <c r="P3004" s="116">
        <v>0</v>
      </c>
      <c r="Q3004" s="27" t="str">
        <f t="shared" si="553"/>
        <v>Registered</v>
      </c>
      <c r="R3004" s="94">
        <f t="shared" si="554"/>
        <v>0.6199997966269658</v>
      </c>
      <c r="S3004" s="95"/>
      <c r="T3004" s="117">
        <f t="shared" si="555"/>
        <v>0</v>
      </c>
      <c r="U3004" s="117">
        <f t="shared" si="556"/>
        <v>0</v>
      </c>
    </row>
    <row r="3005" spans="1:21" x14ac:dyDescent="0.3">
      <c r="A3005" s="114">
        <v>7895</v>
      </c>
      <c r="B3005" s="114" t="s">
        <v>351</v>
      </c>
      <c r="C3005" s="114" t="s">
        <v>352</v>
      </c>
      <c r="D3005" s="114" t="s">
        <v>8523</v>
      </c>
      <c r="E3005" s="114" t="s">
        <v>8524</v>
      </c>
      <c r="F3005" s="115">
        <v>45320</v>
      </c>
      <c r="G3005" s="114" t="s">
        <v>4065</v>
      </c>
      <c r="H3005" s="116">
        <v>6557070</v>
      </c>
      <c r="I3005" s="116">
        <v>4065384</v>
      </c>
      <c r="J3005" s="116">
        <v>4065384</v>
      </c>
      <c r="K3005" s="116">
        <v>0</v>
      </c>
      <c r="L3005" s="116">
        <v>0</v>
      </c>
      <c r="M3005" s="116">
        <v>0</v>
      </c>
      <c r="N3005" s="116">
        <v>0</v>
      </c>
      <c r="O3005" s="116">
        <v>0</v>
      </c>
      <c r="P3005" s="116">
        <v>0</v>
      </c>
      <c r="Q3005" s="27" t="str">
        <f t="shared" si="553"/>
        <v>Registered</v>
      </c>
      <c r="R3005" s="94">
        <f t="shared" si="554"/>
        <v>0.6200000915042847</v>
      </c>
      <c r="S3005" s="95"/>
      <c r="T3005" s="117">
        <f t="shared" si="555"/>
        <v>0</v>
      </c>
      <c r="U3005" s="117">
        <f t="shared" si="556"/>
        <v>0</v>
      </c>
    </row>
    <row r="3006" spans="1:21" x14ac:dyDescent="0.3">
      <c r="A3006" s="114">
        <v>7896</v>
      </c>
      <c r="B3006" s="114" t="s">
        <v>351</v>
      </c>
      <c r="C3006" s="114" t="s">
        <v>352</v>
      </c>
      <c r="D3006" s="114" t="s">
        <v>8525</v>
      </c>
      <c r="E3006" s="114" t="s">
        <v>8526</v>
      </c>
      <c r="F3006" s="115">
        <v>45290</v>
      </c>
      <c r="G3006" s="114" t="s">
        <v>1527</v>
      </c>
      <c r="H3006" s="116">
        <v>9608400</v>
      </c>
      <c r="I3006" s="116">
        <v>5957208</v>
      </c>
      <c r="J3006" s="116">
        <v>5957208</v>
      </c>
      <c r="K3006" s="116">
        <v>0</v>
      </c>
      <c r="L3006" s="116">
        <v>0</v>
      </c>
      <c r="M3006" s="116">
        <v>0</v>
      </c>
      <c r="N3006" s="116">
        <v>0</v>
      </c>
      <c r="O3006" s="116">
        <v>0</v>
      </c>
      <c r="P3006" s="116">
        <v>0</v>
      </c>
      <c r="Q3006" s="27" t="str">
        <f t="shared" si="553"/>
        <v>Registered</v>
      </c>
      <c r="R3006" s="94">
        <f t="shared" si="554"/>
        <v>0.62</v>
      </c>
      <c r="S3006" s="95"/>
      <c r="T3006" s="117">
        <f t="shared" si="555"/>
        <v>0</v>
      </c>
      <c r="U3006" s="117">
        <f t="shared" si="556"/>
        <v>0</v>
      </c>
    </row>
    <row r="3007" spans="1:21" x14ac:dyDescent="0.3">
      <c r="A3007" s="114">
        <v>7897</v>
      </c>
      <c r="B3007" s="114" t="s">
        <v>351</v>
      </c>
      <c r="C3007" s="114" t="s">
        <v>352</v>
      </c>
      <c r="D3007" s="114" t="s">
        <v>8527</v>
      </c>
      <c r="E3007" s="114" t="s">
        <v>8528</v>
      </c>
      <c r="F3007" s="115">
        <v>45370</v>
      </c>
      <c r="G3007" s="114" t="s">
        <v>3184</v>
      </c>
      <c r="H3007" s="116">
        <v>9327510</v>
      </c>
      <c r="I3007" s="116">
        <v>5783055</v>
      </c>
      <c r="J3007" s="116">
        <v>5783055</v>
      </c>
      <c r="K3007" s="116">
        <v>0</v>
      </c>
      <c r="L3007" s="116">
        <v>0</v>
      </c>
      <c r="M3007" s="116">
        <v>0</v>
      </c>
      <c r="N3007" s="116">
        <v>0</v>
      </c>
      <c r="O3007" s="116">
        <v>0</v>
      </c>
      <c r="P3007" s="116">
        <v>0</v>
      </c>
      <c r="Q3007" s="27" t="str">
        <f t="shared" si="553"/>
        <v>Registered</v>
      </c>
      <c r="R3007" s="94">
        <f t="shared" si="554"/>
        <v>0.61999987134830192</v>
      </c>
      <c r="S3007" s="95"/>
      <c r="T3007" s="117">
        <f t="shared" si="555"/>
        <v>0</v>
      </c>
      <c r="U3007" s="117">
        <f t="shared" si="556"/>
        <v>0</v>
      </c>
    </row>
    <row r="3008" spans="1:21" x14ac:dyDescent="0.3">
      <c r="A3008" s="114">
        <v>7898</v>
      </c>
      <c r="B3008" s="114" t="s">
        <v>351</v>
      </c>
      <c r="C3008" s="114" t="s">
        <v>352</v>
      </c>
      <c r="D3008" s="114" t="s">
        <v>8529</v>
      </c>
      <c r="E3008" s="114" t="s">
        <v>8530</v>
      </c>
      <c r="F3008" s="115">
        <v>45291</v>
      </c>
      <c r="G3008" s="114" t="s">
        <v>3033</v>
      </c>
      <c r="H3008" s="116">
        <v>6557070</v>
      </c>
      <c r="I3008" s="116">
        <v>4065384</v>
      </c>
      <c r="J3008" s="116">
        <v>4065384</v>
      </c>
      <c r="K3008" s="116">
        <v>0</v>
      </c>
      <c r="L3008" s="116">
        <v>0</v>
      </c>
      <c r="M3008" s="116">
        <v>0</v>
      </c>
      <c r="N3008" s="116">
        <v>0</v>
      </c>
      <c r="O3008" s="116">
        <v>0</v>
      </c>
      <c r="P3008" s="116">
        <v>0</v>
      </c>
      <c r="Q3008" s="27" t="str">
        <f t="shared" si="553"/>
        <v>Registered</v>
      </c>
      <c r="R3008" s="94">
        <f t="shared" si="554"/>
        <v>0.6200000915042847</v>
      </c>
      <c r="S3008" s="95"/>
      <c r="T3008" s="117">
        <f t="shared" si="555"/>
        <v>0</v>
      </c>
      <c r="U3008" s="117">
        <f t="shared" si="556"/>
        <v>0</v>
      </c>
    </row>
    <row r="3009" spans="1:21" x14ac:dyDescent="0.3">
      <c r="A3009" s="114">
        <v>7899</v>
      </c>
      <c r="B3009" s="114" t="s">
        <v>351</v>
      </c>
      <c r="C3009" s="114" t="s">
        <v>352</v>
      </c>
      <c r="D3009" s="114" t="s">
        <v>8531</v>
      </c>
      <c r="E3009" s="114" t="s">
        <v>8532</v>
      </c>
      <c r="F3009" s="115">
        <v>45632</v>
      </c>
      <c r="G3009" s="114" t="s">
        <v>2808</v>
      </c>
      <c r="H3009" s="116">
        <v>6400006</v>
      </c>
      <c r="I3009" s="116">
        <v>3968003</v>
      </c>
      <c r="J3009" s="116">
        <v>3968003</v>
      </c>
      <c r="K3009" s="116">
        <v>0</v>
      </c>
      <c r="L3009" s="116">
        <v>0</v>
      </c>
      <c r="M3009" s="116">
        <v>0</v>
      </c>
      <c r="N3009" s="116">
        <v>0</v>
      </c>
      <c r="O3009" s="116">
        <v>0</v>
      </c>
      <c r="P3009" s="116">
        <v>0</v>
      </c>
      <c r="Q3009" s="27" t="str">
        <f t="shared" si="553"/>
        <v>Registered</v>
      </c>
      <c r="R3009" s="94">
        <f t="shared" si="554"/>
        <v>0.61999988750010548</v>
      </c>
      <c r="S3009" s="95"/>
      <c r="T3009" s="117">
        <f t="shared" si="555"/>
        <v>0</v>
      </c>
      <c r="U3009" s="117">
        <f t="shared" si="556"/>
        <v>0</v>
      </c>
    </row>
    <row r="3010" spans="1:21" x14ac:dyDescent="0.3">
      <c r="A3010" s="114">
        <v>7900</v>
      </c>
      <c r="B3010" s="114" t="s">
        <v>351</v>
      </c>
      <c r="C3010" s="114" t="s">
        <v>352</v>
      </c>
      <c r="D3010" s="114" t="s">
        <v>8533</v>
      </c>
      <c r="E3010" s="114" t="s">
        <v>8534</v>
      </c>
      <c r="F3010" s="115">
        <v>45420</v>
      </c>
      <c r="G3010" s="114" t="s">
        <v>5435</v>
      </c>
      <c r="H3010" s="116">
        <v>9514286</v>
      </c>
      <c r="I3010" s="116">
        <v>5898857</v>
      </c>
      <c r="J3010" s="116">
        <v>5898857</v>
      </c>
      <c r="K3010" s="116">
        <v>0</v>
      </c>
      <c r="L3010" s="116">
        <v>0</v>
      </c>
      <c r="M3010" s="116">
        <v>0</v>
      </c>
      <c r="N3010" s="116">
        <v>0</v>
      </c>
      <c r="O3010" s="116">
        <v>0</v>
      </c>
      <c r="P3010" s="116">
        <v>0</v>
      </c>
      <c r="Q3010" s="27" t="str">
        <f t="shared" ref="Q3010:Q3073" si="557">IF(G3010="01 Jan 1900","Unregistered","Registered")</f>
        <v>Registered</v>
      </c>
      <c r="R3010" s="94">
        <f t="shared" ref="R3010:R3073" si="558">(I3010/H3010)</f>
        <v>0.61999996636636734</v>
      </c>
      <c r="S3010" s="95"/>
      <c r="T3010" s="117">
        <f t="shared" ref="T3010:T3035" si="559">L3010+M3010+N3010+O3010+P3010</f>
        <v>0</v>
      </c>
      <c r="U3010" s="117">
        <f t="shared" ref="U3010:U3035" si="560">K3010-T3010</f>
        <v>0</v>
      </c>
    </row>
    <row r="3011" spans="1:21" x14ac:dyDescent="0.3">
      <c r="A3011" s="114">
        <v>7901</v>
      </c>
      <c r="B3011" s="114" t="s">
        <v>351</v>
      </c>
      <c r="C3011" s="114" t="s">
        <v>352</v>
      </c>
      <c r="D3011" s="114" t="s">
        <v>8535</v>
      </c>
      <c r="E3011" s="114" t="s">
        <v>8536</v>
      </c>
      <c r="F3011" s="115">
        <v>45356</v>
      </c>
      <c r="G3011" s="114" t="s">
        <v>5381</v>
      </c>
      <c r="H3011" s="116">
        <v>9605000</v>
      </c>
      <c r="I3011" s="116">
        <v>5955100</v>
      </c>
      <c r="J3011" s="116">
        <v>5955100</v>
      </c>
      <c r="K3011" s="116">
        <v>0</v>
      </c>
      <c r="L3011" s="116">
        <v>0</v>
      </c>
      <c r="M3011" s="116">
        <v>0</v>
      </c>
      <c r="N3011" s="116">
        <v>0</v>
      </c>
      <c r="O3011" s="116">
        <v>0</v>
      </c>
      <c r="P3011" s="116">
        <v>0</v>
      </c>
      <c r="Q3011" s="27" t="str">
        <f t="shared" si="557"/>
        <v>Registered</v>
      </c>
      <c r="R3011" s="94">
        <f t="shared" si="558"/>
        <v>0.62</v>
      </c>
      <c r="S3011" s="95"/>
      <c r="T3011" s="117">
        <f t="shared" si="559"/>
        <v>0</v>
      </c>
      <c r="U3011" s="117">
        <f t="shared" si="560"/>
        <v>0</v>
      </c>
    </row>
    <row r="3012" spans="1:21" x14ac:dyDescent="0.3">
      <c r="A3012" s="114">
        <v>7902</v>
      </c>
      <c r="B3012" s="114" t="s">
        <v>351</v>
      </c>
      <c r="C3012" s="114" t="s">
        <v>352</v>
      </c>
      <c r="D3012" s="114" t="s">
        <v>8537</v>
      </c>
      <c r="E3012" s="114" t="s">
        <v>8538</v>
      </c>
      <c r="F3012" s="115">
        <v>45382</v>
      </c>
      <c r="G3012" s="114" t="s">
        <v>5737</v>
      </c>
      <c r="H3012" s="116">
        <v>6422175</v>
      </c>
      <c r="I3012" s="116">
        <v>3981749</v>
      </c>
      <c r="J3012" s="116">
        <v>3981749</v>
      </c>
      <c r="K3012" s="116">
        <v>0</v>
      </c>
      <c r="L3012" s="116">
        <v>0</v>
      </c>
      <c r="M3012" s="116">
        <v>0</v>
      </c>
      <c r="N3012" s="116">
        <v>0</v>
      </c>
      <c r="O3012" s="116">
        <v>0</v>
      </c>
      <c r="P3012" s="116">
        <v>0</v>
      </c>
      <c r="Q3012" s="27" t="str">
        <f t="shared" si="557"/>
        <v>Registered</v>
      </c>
      <c r="R3012" s="94">
        <f t="shared" si="558"/>
        <v>0.62000007785524369</v>
      </c>
      <c r="S3012" s="95"/>
      <c r="T3012" s="117">
        <f t="shared" si="559"/>
        <v>0</v>
      </c>
      <c r="U3012" s="117">
        <f t="shared" si="560"/>
        <v>0</v>
      </c>
    </row>
    <row r="3013" spans="1:21" x14ac:dyDescent="0.3">
      <c r="A3013" s="114">
        <v>7903</v>
      </c>
      <c r="B3013" s="114" t="s">
        <v>351</v>
      </c>
      <c r="C3013" s="114" t="s">
        <v>352</v>
      </c>
      <c r="D3013" s="114" t="s">
        <v>8539</v>
      </c>
      <c r="E3013" s="114" t="s">
        <v>8540</v>
      </c>
      <c r="F3013" s="115">
        <v>45580</v>
      </c>
      <c r="G3013" s="114" t="s">
        <v>2577</v>
      </c>
      <c r="H3013" s="116">
        <v>6551205</v>
      </c>
      <c r="I3013" s="116">
        <v>4716867</v>
      </c>
      <c r="J3013" s="116">
        <v>4716867</v>
      </c>
      <c r="K3013" s="116">
        <v>0</v>
      </c>
      <c r="L3013" s="116">
        <v>0</v>
      </c>
      <c r="M3013" s="116">
        <v>0</v>
      </c>
      <c r="N3013" s="116">
        <v>0</v>
      </c>
      <c r="O3013" s="116">
        <v>0</v>
      </c>
      <c r="P3013" s="116">
        <v>0</v>
      </c>
      <c r="Q3013" s="27" t="str">
        <f t="shared" si="557"/>
        <v>Registered</v>
      </c>
      <c r="R3013" s="94">
        <f t="shared" si="558"/>
        <v>0.71999990841379558</v>
      </c>
      <c r="S3013" s="95"/>
      <c r="T3013" s="117">
        <f t="shared" si="559"/>
        <v>0</v>
      </c>
      <c r="U3013" s="117">
        <f t="shared" si="560"/>
        <v>0</v>
      </c>
    </row>
    <row r="3014" spans="1:21" x14ac:dyDescent="0.3">
      <c r="A3014" s="114">
        <v>7904</v>
      </c>
      <c r="B3014" s="114" t="s">
        <v>351</v>
      </c>
      <c r="C3014" s="114" t="s">
        <v>352</v>
      </c>
      <c r="D3014" s="114" t="s">
        <v>8541</v>
      </c>
      <c r="E3014" s="114" t="s">
        <v>8542</v>
      </c>
      <c r="F3014" s="115">
        <v>45765</v>
      </c>
      <c r="G3014" s="114" t="s">
        <v>3885</v>
      </c>
      <c r="H3014" s="116">
        <v>6656775</v>
      </c>
      <c r="I3014" s="116">
        <v>4792879</v>
      </c>
      <c r="J3014" s="116">
        <v>4792879</v>
      </c>
      <c r="K3014" s="116">
        <v>0</v>
      </c>
      <c r="L3014" s="116">
        <v>0</v>
      </c>
      <c r="M3014" s="116">
        <v>0</v>
      </c>
      <c r="N3014" s="116">
        <v>0</v>
      </c>
      <c r="O3014" s="116">
        <v>0</v>
      </c>
      <c r="P3014" s="116">
        <v>0</v>
      </c>
      <c r="Q3014" s="27" t="str">
        <f t="shared" si="557"/>
        <v>Registered</v>
      </c>
      <c r="R3014" s="94">
        <f t="shared" si="558"/>
        <v>0.72000015022289321</v>
      </c>
      <c r="S3014" s="95"/>
      <c r="T3014" s="117">
        <f t="shared" si="559"/>
        <v>0</v>
      </c>
      <c r="U3014" s="117">
        <f t="shared" si="560"/>
        <v>0</v>
      </c>
    </row>
    <row r="3015" spans="1:21" x14ac:dyDescent="0.3">
      <c r="A3015" s="114">
        <v>7905</v>
      </c>
      <c r="B3015" s="114" t="s">
        <v>351</v>
      </c>
      <c r="C3015" s="114" t="s">
        <v>352</v>
      </c>
      <c r="D3015" s="114" t="s">
        <v>8543</v>
      </c>
      <c r="E3015" s="114" t="s">
        <v>8544</v>
      </c>
      <c r="F3015" s="115">
        <v>45400</v>
      </c>
      <c r="G3015" s="114" t="s">
        <v>8545</v>
      </c>
      <c r="H3015" s="116">
        <v>9429450</v>
      </c>
      <c r="I3015" s="116">
        <v>6789206</v>
      </c>
      <c r="J3015" s="116">
        <v>6789206</v>
      </c>
      <c r="K3015" s="116">
        <v>0</v>
      </c>
      <c r="L3015" s="116">
        <v>0</v>
      </c>
      <c r="M3015" s="116">
        <v>0</v>
      </c>
      <c r="N3015" s="116">
        <v>0</v>
      </c>
      <c r="O3015" s="116">
        <v>0</v>
      </c>
      <c r="P3015" s="116">
        <v>0</v>
      </c>
      <c r="Q3015" s="27" t="str">
        <f t="shared" si="557"/>
        <v>Registered</v>
      </c>
      <c r="R3015" s="94">
        <f t="shared" si="558"/>
        <v>0.72000021210144816</v>
      </c>
      <c r="S3015" s="95"/>
      <c r="T3015" s="117">
        <f t="shared" si="559"/>
        <v>0</v>
      </c>
      <c r="U3015" s="117">
        <f t="shared" si="560"/>
        <v>0</v>
      </c>
    </row>
    <row r="3016" spans="1:21" x14ac:dyDescent="0.3">
      <c r="A3016" s="114">
        <v>7906</v>
      </c>
      <c r="B3016" s="114" t="s">
        <v>351</v>
      </c>
      <c r="C3016" s="114" t="s">
        <v>352</v>
      </c>
      <c r="D3016" s="114" t="s">
        <v>8546</v>
      </c>
      <c r="E3016" s="114" t="s">
        <v>8547</v>
      </c>
      <c r="F3016" s="115">
        <v>45565</v>
      </c>
      <c r="G3016" s="114" t="s">
        <v>6090</v>
      </c>
      <c r="H3016" s="116">
        <v>6521880</v>
      </c>
      <c r="I3016" s="116">
        <v>4695753</v>
      </c>
      <c r="J3016" s="116">
        <v>4695753</v>
      </c>
      <c r="K3016" s="116">
        <v>0</v>
      </c>
      <c r="L3016" s="116">
        <v>0</v>
      </c>
      <c r="M3016" s="116">
        <v>0</v>
      </c>
      <c r="N3016" s="116">
        <v>0</v>
      </c>
      <c r="O3016" s="116">
        <v>0</v>
      </c>
      <c r="P3016" s="116">
        <v>0</v>
      </c>
      <c r="Q3016" s="27" t="str">
        <f t="shared" si="557"/>
        <v>Registered</v>
      </c>
      <c r="R3016" s="94">
        <f t="shared" si="558"/>
        <v>0.71999990800198721</v>
      </c>
      <c r="S3016" s="95"/>
      <c r="T3016" s="117">
        <f t="shared" si="559"/>
        <v>0</v>
      </c>
      <c r="U3016" s="117">
        <f t="shared" si="560"/>
        <v>0</v>
      </c>
    </row>
    <row r="3017" spans="1:21" x14ac:dyDescent="0.3">
      <c r="A3017" s="114">
        <v>7907</v>
      </c>
      <c r="B3017" s="114" t="s">
        <v>351</v>
      </c>
      <c r="C3017" s="114" t="s">
        <v>352</v>
      </c>
      <c r="D3017" s="114" t="s">
        <v>8548</v>
      </c>
      <c r="E3017" s="114" t="s">
        <v>8549</v>
      </c>
      <c r="F3017" s="115">
        <v>45408</v>
      </c>
      <c r="G3017" s="114" t="s">
        <v>4881</v>
      </c>
      <c r="H3017" s="116">
        <v>6252620</v>
      </c>
      <c r="I3017" s="116">
        <v>4501887</v>
      </c>
      <c r="J3017" s="116">
        <v>4501887</v>
      </c>
      <c r="K3017" s="116">
        <v>0</v>
      </c>
      <c r="L3017" s="116">
        <v>0</v>
      </c>
      <c r="M3017" s="116">
        <v>0</v>
      </c>
      <c r="N3017" s="116">
        <v>0</v>
      </c>
      <c r="O3017" s="116">
        <v>0</v>
      </c>
      <c r="P3017" s="116">
        <v>0</v>
      </c>
      <c r="Q3017" s="27" t="str">
        <f t="shared" si="557"/>
        <v>Registered</v>
      </c>
      <c r="R3017" s="94">
        <f t="shared" si="558"/>
        <v>0.72000009595977366</v>
      </c>
      <c r="S3017" s="95"/>
      <c r="T3017" s="117">
        <f t="shared" si="559"/>
        <v>0</v>
      </c>
      <c r="U3017" s="117">
        <f t="shared" si="560"/>
        <v>0</v>
      </c>
    </row>
    <row r="3018" spans="1:21" x14ac:dyDescent="0.3">
      <c r="A3018" s="114">
        <v>7908</v>
      </c>
      <c r="B3018" s="114" t="s">
        <v>351</v>
      </c>
      <c r="C3018" s="114" t="s">
        <v>352</v>
      </c>
      <c r="D3018" s="114" t="s">
        <v>2602</v>
      </c>
      <c r="E3018" s="114" t="s">
        <v>2603</v>
      </c>
      <c r="F3018" s="115">
        <v>45230</v>
      </c>
      <c r="G3018" s="114" t="s">
        <v>2604</v>
      </c>
      <c r="H3018" s="116">
        <v>9608762</v>
      </c>
      <c r="I3018" s="116">
        <v>5573079</v>
      </c>
      <c r="J3018" s="116">
        <v>5573079</v>
      </c>
      <c r="K3018" s="116">
        <v>0</v>
      </c>
      <c r="L3018" s="116">
        <v>0</v>
      </c>
      <c r="M3018" s="116">
        <v>0</v>
      </c>
      <c r="N3018" s="116">
        <v>0</v>
      </c>
      <c r="O3018" s="116">
        <v>0</v>
      </c>
      <c r="P3018" s="116">
        <v>0</v>
      </c>
      <c r="Q3018" s="27" t="str">
        <f t="shared" si="557"/>
        <v>Registered</v>
      </c>
      <c r="R3018" s="94">
        <f t="shared" si="558"/>
        <v>0.57999969194782841</v>
      </c>
      <c r="S3018" s="95"/>
      <c r="T3018" s="117">
        <f t="shared" si="559"/>
        <v>0</v>
      </c>
      <c r="U3018" s="117">
        <f t="shared" si="560"/>
        <v>0</v>
      </c>
    </row>
    <row r="3019" spans="1:21" x14ac:dyDescent="0.3">
      <c r="A3019" s="114">
        <v>7909</v>
      </c>
      <c r="B3019" s="114" t="s">
        <v>351</v>
      </c>
      <c r="C3019" s="114" t="s">
        <v>352</v>
      </c>
      <c r="D3019" s="114" t="s">
        <v>8550</v>
      </c>
      <c r="E3019" s="114" t="s">
        <v>8551</v>
      </c>
      <c r="F3019" s="115">
        <v>45432</v>
      </c>
      <c r="G3019" s="114" t="s">
        <v>3437</v>
      </c>
      <c r="H3019" s="116">
        <v>6496396</v>
      </c>
      <c r="I3019" s="116">
        <v>4352586</v>
      </c>
      <c r="J3019" s="116">
        <v>4352586</v>
      </c>
      <c r="K3019" s="116">
        <v>0</v>
      </c>
      <c r="L3019" s="116">
        <v>0</v>
      </c>
      <c r="M3019" s="116">
        <v>0</v>
      </c>
      <c r="N3019" s="116">
        <v>0</v>
      </c>
      <c r="O3019" s="116">
        <v>0</v>
      </c>
      <c r="P3019" s="116">
        <v>0</v>
      </c>
      <c r="Q3019" s="27" t="str">
        <f t="shared" si="557"/>
        <v>Registered</v>
      </c>
      <c r="R3019" s="94">
        <f t="shared" si="558"/>
        <v>0.67000010467342197</v>
      </c>
      <c r="S3019" s="95"/>
      <c r="T3019" s="117">
        <f t="shared" si="559"/>
        <v>0</v>
      </c>
      <c r="U3019" s="117">
        <f t="shared" si="560"/>
        <v>0</v>
      </c>
    </row>
    <row r="3020" spans="1:21" x14ac:dyDescent="0.3">
      <c r="A3020" s="114">
        <v>7910</v>
      </c>
      <c r="B3020" s="114" t="s">
        <v>351</v>
      </c>
      <c r="C3020" s="114" t="s">
        <v>352</v>
      </c>
      <c r="D3020" s="114" t="s">
        <v>8552</v>
      </c>
      <c r="E3020" s="114" t="s">
        <v>8553</v>
      </c>
      <c r="F3020" s="115">
        <v>45432</v>
      </c>
      <c r="G3020" s="114" t="s">
        <v>8554</v>
      </c>
      <c r="H3020" s="116">
        <v>6496396</v>
      </c>
      <c r="I3020" s="116">
        <v>4352586</v>
      </c>
      <c r="J3020" s="116">
        <v>4352586</v>
      </c>
      <c r="K3020" s="116">
        <v>0</v>
      </c>
      <c r="L3020" s="116">
        <v>0</v>
      </c>
      <c r="M3020" s="116">
        <v>0</v>
      </c>
      <c r="N3020" s="116">
        <v>0</v>
      </c>
      <c r="O3020" s="116">
        <v>0</v>
      </c>
      <c r="P3020" s="116">
        <v>0</v>
      </c>
      <c r="Q3020" s="27" t="str">
        <f t="shared" si="557"/>
        <v>Registered</v>
      </c>
      <c r="R3020" s="94">
        <f t="shared" si="558"/>
        <v>0.67000010467342197</v>
      </c>
      <c r="S3020" s="95"/>
      <c r="T3020" s="117">
        <f t="shared" si="559"/>
        <v>0</v>
      </c>
      <c r="U3020" s="117">
        <f t="shared" si="560"/>
        <v>0</v>
      </c>
    </row>
    <row r="3021" spans="1:21" x14ac:dyDescent="0.3">
      <c r="A3021" s="114">
        <v>7911</v>
      </c>
      <c r="B3021" s="114" t="s">
        <v>351</v>
      </c>
      <c r="C3021" s="114" t="s">
        <v>352</v>
      </c>
      <c r="D3021" s="114" t="s">
        <v>8555</v>
      </c>
      <c r="E3021" s="114" t="s">
        <v>8556</v>
      </c>
      <c r="F3021" s="115">
        <v>45432</v>
      </c>
      <c r="G3021" s="114" t="s">
        <v>4881</v>
      </c>
      <c r="H3021" s="116">
        <v>9608400</v>
      </c>
      <c r="I3021" s="116">
        <v>6437628</v>
      </c>
      <c r="J3021" s="116">
        <v>6437628</v>
      </c>
      <c r="K3021" s="116">
        <v>0</v>
      </c>
      <c r="L3021" s="116">
        <v>0</v>
      </c>
      <c r="M3021" s="116">
        <v>0</v>
      </c>
      <c r="N3021" s="116">
        <v>0</v>
      </c>
      <c r="O3021" s="116">
        <v>0</v>
      </c>
      <c r="P3021" s="116">
        <v>0</v>
      </c>
      <c r="Q3021" s="27" t="str">
        <f t="shared" si="557"/>
        <v>Registered</v>
      </c>
      <c r="R3021" s="94">
        <f t="shared" si="558"/>
        <v>0.67</v>
      </c>
      <c r="S3021" s="95"/>
      <c r="T3021" s="117">
        <f t="shared" si="559"/>
        <v>0</v>
      </c>
      <c r="U3021" s="117">
        <f t="shared" si="560"/>
        <v>0</v>
      </c>
    </row>
    <row r="3022" spans="1:21" x14ac:dyDescent="0.3">
      <c r="A3022" s="114">
        <v>7912</v>
      </c>
      <c r="B3022" s="114" t="s">
        <v>351</v>
      </c>
      <c r="C3022" s="114" t="s">
        <v>352</v>
      </c>
      <c r="D3022" s="114" t="s">
        <v>8557</v>
      </c>
      <c r="E3022" s="114" t="s">
        <v>8558</v>
      </c>
      <c r="F3022" s="115">
        <v>45420</v>
      </c>
      <c r="G3022" s="114" t="s">
        <v>2944</v>
      </c>
      <c r="H3022" s="116">
        <v>9246381</v>
      </c>
      <c r="I3022" s="116">
        <v>6195074</v>
      </c>
      <c r="J3022" s="116">
        <v>6195074</v>
      </c>
      <c r="K3022" s="116">
        <v>0</v>
      </c>
      <c r="L3022" s="116">
        <v>0</v>
      </c>
      <c r="M3022" s="116">
        <v>0</v>
      </c>
      <c r="N3022" s="116">
        <v>0</v>
      </c>
      <c r="O3022" s="116">
        <v>0</v>
      </c>
      <c r="P3022" s="116">
        <v>0</v>
      </c>
      <c r="Q3022" s="27" t="str">
        <f t="shared" si="557"/>
        <v>Registered</v>
      </c>
      <c r="R3022" s="94">
        <f t="shared" si="558"/>
        <v>0.66999986264896505</v>
      </c>
      <c r="S3022" s="95"/>
      <c r="T3022" s="117">
        <f t="shared" si="559"/>
        <v>0</v>
      </c>
      <c r="U3022" s="117">
        <f t="shared" si="560"/>
        <v>0</v>
      </c>
    </row>
    <row r="3023" spans="1:21" x14ac:dyDescent="0.3">
      <c r="A3023" s="114">
        <v>7913</v>
      </c>
      <c r="B3023" s="114" t="s">
        <v>351</v>
      </c>
      <c r="C3023" s="114" t="s">
        <v>352</v>
      </c>
      <c r="D3023" s="114" t="s">
        <v>1722</v>
      </c>
      <c r="E3023" s="114" t="s">
        <v>1723</v>
      </c>
      <c r="F3023" s="115">
        <v>46053</v>
      </c>
      <c r="G3023" s="114" t="s">
        <v>1653</v>
      </c>
      <c r="H3023" s="116">
        <v>6686100</v>
      </c>
      <c r="I3023" s="116">
        <v>4479687</v>
      </c>
      <c r="J3023" s="116">
        <v>4479687</v>
      </c>
      <c r="K3023" s="116">
        <v>0</v>
      </c>
      <c r="L3023" s="116">
        <v>0</v>
      </c>
      <c r="M3023" s="116">
        <v>0</v>
      </c>
      <c r="N3023" s="116">
        <v>0</v>
      </c>
      <c r="O3023" s="116">
        <v>0</v>
      </c>
      <c r="P3023" s="116">
        <v>0</v>
      </c>
      <c r="Q3023" s="27" t="str">
        <f t="shared" si="557"/>
        <v>Registered</v>
      </c>
      <c r="R3023" s="94">
        <f t="shared" si="558"/>
        <v>0.67</v>
      </c>
      <c r="S3023" s="95"/>
      <c r="T3023" s="117">
        <f t="shared" si="559"/>
        <v>0</v>
      </c>
      <c r="U3023" s="117">
        <f t="shared" si="560"/>
        <v>0</v>
      </c>
    </row>
    <row r="3024" spans="1:21" x14ac:dyDescent="0.3">
      <c r="A3024" s="114">
        <v>7914</v>
      </c>
      <c r="B3024" s="114" t="s">
        <v>351</v>
      </c>
      <c r="C3024" s="114" t="s">
        <v>352</v>
      </c>
      <c r="D3024" s="114" t="s">
        <v>8559</v>
      </c>
      <c r="E3024" s="114" t="s">
        <v>8560</v>
      </c>
      <c r="F3024" s="115">
        <v>45390</v>
      </c>
      <c r="G3024" s="114" t="s">
        <v>5737</v>
      </c>
      <c r="H3024" s="116">
        <v>9565370</v>
      </c>
      <c r="I3024" s="116">
        <v>6408799</v>
      </c>
      <c r="J3024" s="116">
        <v>6408799</v>
      </c>
      <c r="K3024" s="116">
        <v>0</v>
      </c>
      <c r="L3024" s="116">
        <v>0</v>
      </c>
      <c r="M3024" s="116">
        <v>0</v>
      </c>
      <c r="N3024" s="116">
        <v>0</v>
      </c>
      <c r="O3024" s="116">
        <v>0</v>
      </c>
      <c r="P3024" s="116">
        <v>0</v>
      </c>
      <c r="Q3024" s="27" t="str">
        <f t="shared" si="557"/>
        <v>Registered</v>
      </c>
      <c r="R3024" s="94">
        <f t="shared" si="558"/>
        <v>0.67000011499816525</v>
      </c>
      <c r="S3024" s="95"/>
      <c r="T3024" s="117">
        <f t="shared" si="559"/>
        <v>0</v>
      </c>
      <c r="U3024" s="117">
        <f t="shared" si="560"/>
        <v>0</v>
      </c>
    </row>
    <row r="3025" spans="1:21" x14ac:dyDescent="0.3">
      <c r="A3025" s="114">
        <v>7915</v>
      </c>
      <c r="B3025" s="114" t="s">
        <v>351</v>
      </c>
      <c r="C3025" s="114" t="s">
        <v>352</v>
      </c>
      <c r="D3025" s="114" t="s">
        <v>8561</v>
      </c>
      <c r="E3025" s="114" t="s">
        <v>8562</v>
      </c>
      <c r="F3025" s="115">
        <v>45362</v>
      </c>
      <c r="G3025" s="114" t="s">
        <v>2154</v>
      </c>
      <c r="H3025" s="116">
        <v>9478721</v>
      </c>
      <c r="I3025" s="116">
        <v>6350743</v>
      </c>
      <c r="J3025" s="116">
        <v>6350743</v>
      </c>
      <c r="K3025" s="116">
        <v>0</v>
      </c>
      <c r="L3025" s="116">
        <v>0</v>
      </c>
      <c r="M3025" s="116">
        <v>0</v>
      </c>
      <c r="N3025" s="116">
        <v>0</v>
      </c>
      <c r="O3025" s="116">
        <v>0</v>
      </c>
      <c r="P3025" s="116">
        <v>0</v>
      </c>
      <c r="Q3025" s="27" t="str">
        <f t="shared" si="557"/>
        <v>Registered</v>
      </c>
      <c r="R3025" s="94">
        <f t="shared" si="558"/>
        <v>0.6699999926150374</v>
      </c>
      <c r="S3025" s="95"/>
      <c r="T3025" s="117">
        <f t="shared" si="559"/>
        <v>0</v>
      </c>
      <c r="U3025" s="117">
        <f t="shared" si="560"/>
        <v>0</v>
      </c>
    </row>
    <row r="3026" spans="1:21" x14ac:dyDescent="0.3">
      <c r="A3026" s="114">
        <v>7916</v>
      </c>
      <c r="B3026" s="114" t="s">
        <v>351</v>
      </c>
      <c r="C3026" s="114" t="s">
        <v>352</v>
      </c>
      <c r="D3026" s="114" t="s">
        <v>8563</v>
      </c>
      <c r="E3026" s="114" t="s">
        <v>8564</v>
      </c>
      <c r="F3026" s="115">
        <v>45338</v>
      </c>
      <c r="G3026" s="114" t="s">
        <v>7263</v>
      </c>
      <c r="H3026" s="116">
        <v>6510150</v>
      </c>
      <c r="I3026" s="116">
        <v>4361802</v>
      </c>
      <c r="J3026" s="116">
        <v>4361802</v>
      </c>
      <c r="K3026" s="116">
        <v>0</v>
      </c>
      <c r="L3026" s="116">
        <v>0</v>
      </c>
      <c r="M3026" s="116">
        <v>0</v>
      </c>
      <c r="N3026" s="116">
        <v>0</v>
      </c>
      <c r="O3026" s="116">
        <v>0</v>
      </c>
      <c r="P3026" s="116">
        <v>0</v>
      </c>
      <c r="Q3026" s="27" t="str">
        <f t="shared" si="557"/>
        <v>Registered</v>
      </c>
      <c r="R3026" s="94">
        <f t="shared" si="558"/>
        <v>0.67000023040943757</v>
      </c>
      <c r="S3026" s="95"/>
      <c r="T3026" s="117">
        <f t="shared" si="559"/>
        <v>0</v>
      </c>
      <c r="U3026" s="117">
        <f t="shared" si="560"/>
        <v>0</v>
      </c>
    </row>
    <row r="3027" spans="1:21" x14ac:dyDescent="0.3">
      <c r="A3027" s="114">
        <v>7917</v>
      </c>
      <c r="B3027" s="114" t="s">
        <v>351</v>
      </c>
      <c r="C3027" s="114" t="s">
        <v>352</v>
      </c>
      <c r="D3027" s="114" t="s">
        <v>8565</v>
      </c>
      <c r="E3027" s="114" t="s">
        <v>8566</v>
      </c>
      <c r="F3027" s="115">
        <v>45355</v>
      </c>
      <c r="G3027" s="114" t="s">
        <v>5014</v>
      </c>
      <c r="H3027" s="116">
        <v>9636728</v>
      </c>
      <c r="I3027" s="116">
        <v>6456608</v>
      </c>
      <c r="J3027" s="116">
        <v>6456608</v>
      </c>
      <c r="K3027" s="116">
        <v>0</v>
      </c>
      <c r="L3027" s="116">
        <v>0</v>
      </c>
      <c r="M3027" s="116">
        <v>0</v>
      </c>
      <c r="N3027" s="116">
        <v>0</v>
      </c>
      <c r="O3027" s="116">
        <v>0</v>
      </c>
      <c r="P3027" s="116">
        <v>0</v>
      </c>
      <c r="Q3027" s="27" t="str">
        <f t="shared" si="557"/>
        <v>Registered</v>
      </c>
      <c r="R3027" s="94">
        <f t="shared" si="558"/>
        <v>0.67000002490471866</v>
      </c>
      <c r="S3027" s="95"/>
      <c r="T3027" s="117">
        <f t="shared" si="559"/>
        <v>0</v>
      </c>
      <c r="U3027" s="117">
        <f t="shared" si="560"/>
        <v>0</v>
      </c>
    </row>
    <row r="3028" spans="1:21" x14ac:dyDescent="0.3">
      <c r="A3028" s="114">
        <v>7918</v>
      </c>
      <c r="B3028" s="114" t="s">
        <v>351</v>
      </c>
      <c r="C3028" s="114" t="s">
        <v>352</v>
      </c>
      <c r="D3028" s="114" t="s">
        <v>2906</v>
      </c>
      <c r="E3028" s="114" t="s">
        <v>2907</v>
      </c>
      <c r="F3028" s="115">
        <v>45311</v>
      </c>
      <c r="G3028" s="114" t="s">
        <v>2908</v>
      </c>
      <c r="H3028" s="116">
        <v>9010000</v>
      </c>
      <c r="I3028" s="116">
        <v>6036700</v>
      </c>
      <c r="J3028" s="116">
        <v>6036700</v>
      </c>
      <c r="K3028" s="116">
        <v>0</v>
      </c>
      <c r="L3028" s="116">
        <v>0</v>
      </c>
      <c r="M3028" s="116">
        <v>0</v>
      </c>
      <c r="N3028" s="116">
        <v>0</v>
      </c>
      <c r="O3028" s="116">
        <v>0</v>
      </c>
      <c r="P3028" s="116">
        <v>0</v>
      </c>
      <c r="Q3028" s="27" t="str">
        <f t="shared" si="557"/>
        <v>Registered</v>
      </c>
      <c r="R3028" s="94">
        <f t="shared" si="558"/>
        <v>0.67</v>
      </c>
      <c r="S3028" s="95"/>
      <c r="T3028" s="117">
        <f t="shared" si="559"/>
        <v>0</v>
      </c>
      <c r="U3028" s="117">
        <f t="shared" si="560"/>
        <v>0</v>
      </c>
    </row>
    <row r="3029" spans="1:21" x14ac:dyDescent="0.3">
      <c r="A3029" s="114">
        <v>7919</v>
      </c>
      <c r="B3029" s="114" t="s">
        <v>351</v>
      </c>
      <c r="C3029" s="114" t="s">
        <v>352</v>
      </c>
      <c r="D3029" s="114" t="s">
        <v>8567</v>
      </c>
      <c r="E3029" s="114" t="s">
        <v>8568</v>
      </c>
      <c r="F3029" s="115">
        <v>45322</v>
      </c>
      <c r="G3029" s="114" t="s">
        <v>4282</v>
      </c>
      <c r="H3029" s="116">
        <v>6557070</v>
      </c>
      <c r="I3029" s="116">
        <v>4393238</v>
      </c>
      <c r="J3029" s="116">
        <v>4393238</v>
      </c>
      <c r="K3029" s="116">
        <v>0</v>
      </c>
      <c r="L3029" s="116">
        <v>0</v>
      </c>
      <c r="M3029" s="116">
        <v>0</v>
      </c>
      <c r="N3029" s="116">
        <v>0</v>
      </c>
      <c r="O3029" s="116">
        <v>0</v>
      </c>
      <c r="P3029" s="116">
        <v>159864</v>
      </c>
      <c r="Q3029" s="27" t="str">
        <f t="shared" si="557"/>
        <v>Registered</v>
      </c>
      <c r="R3029" s="94">
        <f t="shared" si="558"/>
        <v>0.67000016775785531</v>
      </c>
      <c r="S3029" s="95"/>
      <c r="T3029" s="117">
        <f t="shared" si="559"/>
        <v>159864</v>
      </c>
      <c r="U3029" s="117">
        <f t="shared" si="560"/>
        <v>-159864</v>
      </c>
    </row>
    <row r="3030" spans="1:21" x14ac:dyDescent="0.3">
      <c r="A3030" s="114">
        <v>10212</v>
      </c>
      <c r="B3030" s="114" t="s">
        <v>351</v>
      </c>
      <c r="C3030" s="114" t="s">
        <v>352</v>
      </c>
      <c r="D3030" s="114" t="s">
        <v>9624</v>
      </c>
      <c r="E3030" s="114" t="s">
        <v>8636</v>
      </c>
      <c r="F3030" s="115">
        <v>46108</v>
      </c>
      <c r="G3030" s="114" t="s">
        <v>9607</v>
      </c>
      <c r="H3030" s="116">
        <v>10136448</v>
      </c>
      <c r="I3030" s="116">
        <v>1013645</v>
      </c>
      <c r="J3030" s="116">
        <v>1013743</v>
      </c>
      <c r="K3030" s="116">
        <v>-98</v>
      </c>
      <c r="L3030" s="116">
        <v>0</v>
      </c>
      <c r="M3030" s="116">
        <v>0</v>
      </c>
      <c r="N3030" s="116">
        <v>0</v>
      </c>
      <c r="O3030" s="116">
        <v>0</v>
      </c>
      <c r="P3030" s="116">
        <v>0</v>
      </c>
      <c r="Q3030" s="27" t="str">
        <f t="shared" si="557"/>
        <v>Registered</v>
      </c>
      <c r="R3030" s="94">
        <f t="shared" si="558"/>
        <v>0.10000001973077749</v>
      </c>
      <c r="S3030" s="95"/>
      <c r="T3030" s="117">
        <f t="shared" si="559"/>
        <v>0</v>
      </c>
      <c r="U3030" s="117">
        <f t="shared" si="560"/>
        <v>-98</v>
      </c>
    </row>
    <row r="3031" spans="1:21" x14ac:dyDescent="0.3">
      <c r="A3031" s="114">
        <v>10266</v>
      </c>
      <c r="B3031" s="114" t="s">
        <v>351</v>
      </c>
      <c r="C3031" s="114" t="s">
        <v>352</v>
      </c>
      <c r="D3031" s="114" t="s">
        <v>1916</v>
      </c>
      <c r="E3031" s="114" t="s">
        <v>1917</v>
      </c>
      <c r="F3031" s="115">
        <v>45777</v>
      </c>
      <c r="G3031" s="114" t="s">
        <v>1615</v>
      </c>
      <c r="H3031" s="116">
        <v>6565281</v>
      </c>
      <c r="I3031" s="116">
        <v>4070473</v>
      </c>
      <c r="J3031" s="116">
        <v>4136125</v>
      </c>
      <c r="K3031" s="116">
        <v>-65652</v>
      </c>
      <c r="L3031" s="116">
        <v>0</v>
      </c>
      <c r="M3031" s="116">
        <v>0</v>
      </c>
      <c r="N3031" s="116">
        <v>0</v>
      </c>
      <c r="O3031" s="116">
        <v>0</v>
      </c>
      <c r="P3031" s="116">
        <v>0</v>
      </c>
      <c r="Q3031" s="27" t="str">
        <f t="shared" si="557"/>
        <v>Registered</v>
      </c>
      <c r="R3031" s="94">
        <f t="shared" si="558"/>
        <v>0.61999981417398586</v>
      </c>
      <c r="S3031" s="95"/>
      <c r="T3031" s="117">
        <f t="shared" si="559"/>
        <v>0</v>
      </c>
      <c r="U3031" s="117">
        <f t="shared" si="560"/>
        <v>-65652</v>
      </c>
    </row>
    <row r="3032" spans="1:21" x14ac:dyDescent="0.3">
      <c r="A3032" s="114">
        <v>10270</v>
      </c>
      <c r="B3032" s="114" t="s">
        <v>351</v>
      </c>
      <c r="C3032" s="114" t="s">
        <v>352</v>
      </c>
      <c r="D3032" s="114" t="s">
        <v>4405</v>
      </c>
      <c r="E3032" s="114" t="s">
        <v>4406</v>
      </c>
      <c r="F3032" s="115">
        <v>45958</v>
      </c>
      <c r="G3032" s="114" t="s">
        <v>1810</v>
      </c>
      <c r="H3032" s="116">
        <v>6752961</v>
      </c>
      <c r="I3032" s="116">
        <v>4862130</v>
      </c>
      <c r="J3032" s="116">
        <v>4929660</v>
      </c>
      <c r="K3032" s="116">
        <v>-67530</v>
      </c>
      <c r="L3032" s="116">
        <v>0</v>
      </c>
      <c r="M3032" s="116">
        <v>0</v>
      </c>
      <c r="N3032" s="116">
        <v>0</v>
      </c>
      <c r="O3032" s="116">
        <v>0</v>
      </c>
      <c r="P3032" s="116">
        <v>0</v>
      </c>
      <c r="Q3032" s="27" t="str">
        <f t="shared" si="557"/>
        <v>Registered</v>
      </c>
      <c r="R3032" s="94">
        <f t="shared" si="558"/>
        <v>0.7199997156802771</v>
      </c>
      <c r="S3032" s="95"/>
      <c r="T3032" s="117">
        <f t="shared" si="559"/>
        <v>0</v>
      </c>
      <c r="U3032" s="117">
        <f t="shared" si="560"/>
        <v>-67530</v>
      </c>
    </row>
    <row r="3033" spans="1:21" x14ac:dyDescent="0.3">
      <c r="A3033" s="114">
        <v>10273</v>
      </c>
      <c r="B3033" s="114" t="s">
        <v>351</v>
      </c>
      <c r="C3033" s="114" t="s">
        <v>352</v>
      </c>
      <c r="D3033" s="114" t="s">
        <v>9621</v>
      </c>
      <c r="E3033" s="114" t="s">
        <v>9622</v>
      </c>
      <c r="F3033" s="115">
        <v>46081</v>
      </c>
      <c r="G3033" s="114" t="s">
        <v>9623</v>
      </c>
      <c r="H3033" s="116">
        <v>7074363</v>
      </c>
      <c r="I3033" s="116">
        <v>4386106</v>
      </c>
      <c r="J3033" s="116">
        <v>4456850</v>
      </c>
      <c r="K3033" s="116">
        <v>-70744</v>
      </c>
      <c r="L3033" s="116">
        <v>0</v>
      </c>
      <c r="M3033" s="116">
        <v>0</v>
      </c>
      <c r="N3033" s="116">
        <v>0</v>
      </c>
      <c r="O3033" s="116">
        <v>0</v>
      </c>
      <c r="P3033" s="116">
        <v>0</v>
      </c>
      <c r="Q3033" s="27" t="str">
        <f t="shared" si="557"/>
        <v>Registered</v>
      </c>
      <c r="R3033" s="94">
        <f t="shared" si="558"/>
        <v>0.62000013287415423</v>
      </c>
      <c r="S3033" s="95"/>
      <c r="T3033" s="117">
        <f t="shared" si="559"/>
        <v>0</v>
      </c>
      <c r="U3033" s="117">
        <f t="shared" si="560"/>
        <v>-70744</v>
      </c>
    </row>
    <row r="3034" spans="1:21" x14ac:dyDescent="0.3">
      <c r="A3034" s="114">
        <v>10326</v>
      </c>
      <c r="B3034" s="114" t="s">
        <v>351</v>
      </c>
      <c r="C3034" s="114" t="s">
        <v>352</v>
      </c>
      <c r="D3034" s="114" t="s">
        <v>8455</v>
      </c>
      <c r="E3034" s="114" t="s">
        <v>8456</v>
      </c>
      <c r="F3034" s="115">
        <v>45547</v>
      </c>
      <c r="G3034" s="114" t="s">
        <v>4956</v>
      </c>
      <c r="H3034" s="116">
        <v>9477500</v>
      </c>
      <c r="I3034" s="116">
        <v>6349925</v>
      </c>
      <c r="J3034" s="116">
        <v>6444700</v>
      </c>
      <c r="K3034" s="116">
        <v>-94775</v>
      </c>
      <c r="L3034" s="116">
        <v>0</v>
      </c>
      <c r="M3034" s="116">
        <v>0</v>
      </c>
      <c r="N3034" s="116">
        <v>0</v>
      </c>
      <c r="O3034" s="116">
        <v>0</v>
      </c>
      <c r="P3034" s="116">
        <v>0</v>
      </c>
      <c r="Q3034" s="27" t="str">
        <f t="shared" si="557"/>
        <v>Registered</v>
      </c>
      <c r="R3034" s="94">
        <f t="shared" si="558"/>
        <v>0.67</v>
      </c>
      <c r="S3034" s="95"/>
      <c r="T3034" s="117">
        <f t="shared" si="559"/>
        <v>0</v>
      </c>
      <c r="U3034" s="117">
        <f t="shared" si="560"/>
        <v>-94775</v>
      </c>
    </row>
    <row r="3035" spans="1:21" x14ac:dyDescent="0.3">
      <c r="A3035" s="114">
        <v>10339</v>
      </c>
      <c r="B3035" s="114" t="s">
        <v>351</v>
      </c>
      <c r="C3035" s="114" t="s">
        <v>352</v>
      </c>
      <c r="D3035" s="114" t="s">
        <v>8516</v>
      </c>
      <c r="E3035" s="114" t="s">
        <v>8517</v>
      </c>
      <c r="F3035" s="115">
        <v>45355</v>
      </c>
      <c r="G3035" s="114" t="s">
        <v>2154</v>
      </c>
      <c r="H3035" s="116">
        <v>9608400</v>
      </c>
      <c r="I3035" s="116">
        <v>5957208</v>
      </c>
      <c r="J3035" s="116">
        <v>6053292</v>
      </c>
      <c r="K3035" s="116">
        <v>-96084</v>
      </c>
      <c r="L3035" s="116">
        <v>0</v>
      </c>
      <c r="M3035" s="116">
        <v>0</v>
      </c>
      <c r="N3035" s="116">
        <v>0</v>
      </c>
      <c r="O3035" s="116">
        <v>0</v>
      </c>
      <c r="P3035" s="116">
        <v>0</v>
      </c>
      <c r="Q3035" s="27" t="str">
        <f t="shared" si="557"/>
        <v>Registered</v>
      </c>
      <c r="R3035" s="94">
        <f t="shared" si="558"/>
        <v>0.62</v>
      </c>
      <c r="S3035" s="95"/>
      <c r="T3035" s="117">
        <f t="shared" si="559"/>
        <v>0</v>
      </c>
      <c r="U3035" s="117">
        <f t="shared" si="560"/>
        <v>-96084</v>
      </c>
    </row>
    <row r="3036" spans="1:21" s="101" customFormat="1" x14ac:dyDescent="0.3">
      <c r="A3036" s="99">
        <v>10369</v>
      </c>
      <c r="B3036" s="99" t="s">
        <v>351</v>
      </c>
      <c r="C3036" s="99" t="s">
        <v>352</v>
      </c>
      <c r="D3036" s="99" t="s">
        <v>378</v>
      </c>
      <c r="E3036" s="99" t="s">
        <v>10817</v>
      </c>
      <c r="F3036" s="100">
        <v>46172</v>
      </c>
      <c r="G3036" s="99" t="s">
        <v>1898</v>
      </c>
      <c r="H3036" s="96">
        <v>10047886</v>
      </c>
      <c r="I3036" s="96">
        <f>H3036*R3036</f>
        <v>6732083.6200000001</v>
      </c>
      <c r="J3036" s="96">
        <v>100000</v>
      </c>
      <c r="K3036" s="96">
        <f>I3036-J3036</f>
        <v>6632083.6200000001</v>
      </c>
      <c r="L3036" s="97">
        <f>IF(AND($S3036&gt;=0,$S3036&lt;=30),$K3036,0)</f>
        <v>0</v>
      </c>
      <c r="M3036" s="97">
        <f>IF(AND($S3036&gt;=31,$S3036&lt;=60),$K3036,0)</f>
        <v>6632083.6200000001</v>
      </c>
      <c r="N3036" s="97">
        <f>IF(AND($S3036&gt;=61,$S3036&lt;=90),$K3036,0)</f>
        <v>0</v>
      </c>
      <c r="O3036" s="97">
        <f>IF(AND($S3036&gt;=91,$S3036&lt;=120),$K3036,0)</f>
        <v>0</v>
      </c>
      <c r="P3036" s="98">
        <f>IF($S3036&gt;120,$K3036,0)</f>
        <v>0</v>
      </c>
      <c r="Q3036" s="101" t="str">
        <f t="shared" si="557"/>
        <v>Unregistered</v>
      </c>
      <c r="R3036" s="102">
        <v>0.67</v>
      </c>
      <c r="S3036" s="95">
        <f>DATE(2026,6,30)-F3036</f>
        <v>31</v>
      </c>
    </row>
    <row r="3037" spans="1:21" x14ac:dyDescent="0.3">
      <c r="A3037" s="114">
        <v>10384</v>
      </c>
      <c r="B3037" s="114" t="s">
        <v>351</v>
      </c>
      <c r="C3037" s="114" t="s">
        <v>352</v>
      </c>
      <c r="D3037" s="114" t="s">
        <v>1581</v>
      </c>
      <c r="E3037" s="114" t="s">
        <v>1582</v>
      </c>
      <c r="F3037" s="115">
        <v>46078</v>
      </c>
      <c r="G3037" s="114" t="s">
        <v>1583</v>
      </c>
      <c r="H3037" s="116">
        <v>10194000</v>
      </c>
      <c r="I3037" s="116">
        <v>6320280</v>
      </c>
      <c r="J3037" s="116">
        <v>6422220</v>
      </c>
      <c r="K3037" s="116">
        <v>-101940</v>
      </c>
      <c r="L3037" s="116">
        <v>0</v>
      </c>
      <c r="M3037" s="116">
        <v>0</v>
      </c>
      <c r="N3037" s="116">
        <v>0</v>
      </c>
      <c r="O3037" s="116">
        <v>0</v>
      </c>
      <c r="P3037" s="116">
        <v>0</v>
      </c>
      <c r="Q3037" s="27" t="str">
        <f t="shared" si="557"/>
        <v>Registered</v>
      </c>
      <c r="R3037" s="94">
        <f t="shared" si="558"/>
        <v>0.62</v>
      </c>
      <c r="S3037" s="95"/>
      <c r="T3037" s="117">
        <f t="shared" ref="T3037:T3047" si="561">L3037+M3037+N3037+O3037+P3037</f>
        <v>0</v>
      </c>
      <c r="U3037" s="117">
        <f t="shared" ref="U3037:U3047" si="562">K3037-T3037</f>
        <v>-101940</v>
      </c>
    </row>
    <row r="3038" spans="1:21" x14ac:dyDescent="0.3">
      <c r="A3038" s="114">
        <v>10385</v>
      </c>
      <c r="B3038" s="114" t="s">
        <v>351</v>
      </c>
      <c r="C3038" s="114" t="s">
        <v>352</v>
      </c>
      <c r="D3038" s="114" t="s">
        <v>9655</v>
      </c>
      <c r="E3038" s="114" t="s">
        <v>9656</v>
      </c>
      <c r="F3038" s="115">
        <v>46078</v>
      </c>
      <c r="G3038" s="114" t="s">
        <v>1464</v>
      </c>
      <c r="H3038" s="116">
        <v>10202682</v>
      </c>
      <c r="I3038" s="116">
        <v>6325661</v>
      </c>
      <c r="J3038" s="116">
        <v>6427687</v>
      </c>
      <c r="K3038" s="116">
        <v>-102026</v>
      </c>
      <c r="L3038" s="116">
        <v>0</v>
      </c>
      <c r="M3038" s="116">
        <v>0</v>
      </c>
      <c r="N3038" s="116">
        <v>0</v>
      </c>
      <c r="O3038" s="116">
        <v>0</v>
      </c>
      <c r="P3038" s="116">
        <v>0</v>
      </c>
      <c r="Q3038" s="27" t="str">
        <f t="shared" si="557"/>
        <v>Registered</v>
      </c>
      <c r="R3038" s="94">
        <f t="shared" si="558"/>
        <v>0.61999981965526318</v>
      </c>
      <c r="S3038" s="95"/>
      <c r="T3038" s="117">
        <f t="shared" si="561"/>
        <v>0</v>
      </c>
      <c r="U3038" s="117">
        <f t="shared" si="562"/>
        <v>-102026</v>
      </c>
    </row>
    <row r="3039" spans="1:21" x14ac:dyDescent="0.3">
      <c r="A3039" s="114">
        <v>10509</v>
      </c>
      <c r="B3039" s="114" t="s">
        <v>351</v>
      </c>
      <c r="C3039" s="114" t="s">
        <v>352</v>
      </c>
      <c r="D3039" s="114" t="s">
        <v>9831</v>
      </c>
      <c r="E3039" s="114" t="s">
        <v>9832</v>
      </c>
      <c r="F3039" s="115">
        <v>45394</v>
      </c>
      <c r="G3039" s="114" t="s">
        <v>6053</v>
      </c>
      <c r="H3039" s="116">
        <v>9429450</v>
      </c>
      <c r="I3039" s="116">
        <v>5846260</v>
      </c>
      <c r="J3039" s="116">
        <v>6125596</v>
      </c>
      <c r="K3039" s="116">
        <v>-279336</v>
      </c>
      <c r="L3039" s="116">
        <v>0</v>
      </c>
      <c r="M3039" s="116">
        <v>0</v>
      </c>
      <c r="N3039" s="116">
        <v>0</v>
      </c>
      <c r="O3039" s="116">
        <v>0</v>
      </c>
      <c r="P3039" s="116">
        <v>0</v>
      </c>
      <c r="Q3039" s="27" t="str">
        <f t="shared" si="557"/>
        <v>Registered</v>
      </c>
      <c r="R3039" s="94">
        <f t="shared" si="558"/>
        <v>0.62000010605072409</v>
      </c>
      <c r="S3039" s="95"/>
      <c r="T3039" s="117">
        <f t="shared" si="561"/>
        <v>0</v>
      </c>
      <c r="U3039" s="117">
        <f t="shared" si="562"/>
        <v>-279336</v>
      </c>
    </row>
    <row r="3040" spans="1:21" x14ac:dyDescent="0.3">
      <c r="A3040" s="114">
        <v>10519</v>
      </c>
      <c r="B3040" s="114" t="s">
        <v>351</v>
      </c>
      <c r="C3040" s="114" t="s">
        <v>352</v>
      </c>
      <c r="D3040" s="114" t="s">
        <v>9852</v>
      </c>
      <c r="E3040" s="114" t="s">
        <v>9853</v>
      </c>
      <c r="F3040" s="115">
        <v>45322</v>
      </c>
      <c r="G3040" s="114" t="s">
        <v>2462</v>
      </c>
      <c r="H3040" s="116">
        <v>6334200</v>
      </c>
      <c r="I3040" s="116">
        <v>4243914</v>
      </c>
      <c r="J3040" s="116">
        <v>4560624</v>
      </c>
      <c r="K3040" s="116">
        <v>-316710</v>
      </c>
      <c r="L3040" s="116">
        <v>0</v>
      </c>
      <c r="M3040" s="116">
        <v>0</v>
      </c>
      <c r="N3040" s="116">
        <v>0</v>
      </c>
      <c r="O3040" s="116">
        <v>0</v>
      </c>
      <c r="P3040" s="116">
        <v>0</v>
      </c>
      <c r="Q3040" s="27" t="str">
        <f t="shared" si="557"/>
        <v>Registered</v>
      </c>
      <c r="R3040" s="94">
        <f t="shared" si="558"/>
        <v>0.67</v>
      </c>
      <c r="S3040" s="95"/>
      <c r="T3040" s="117">
        <f t="shared" si="561"/>
        <v>0</v>
      </c>
      <c r="U3040" s="117">
        <f t="shared" si="562"/>
        <v>-316710</v>
      </c>
    </row>
    <row r="3041" spans="1:21" x14ac:dyDescent="0.3">
      <c r="A3041" s="114">
        <v>10577</v>
      </c>
      <c r="B3041" s="114" t="s">
        <v>351</v>
      </c>
      <c r="C3041" s="114" t="s">
        <v>352</v>
      </c>
      <c r="D3041" s="114" t="s">
        <v>9946</v>
      </c>
      <c r="E3041" s="114" t="s">
        <v>9947</v>
      </c>
      <c r="F3041" s="115">
        <v>45504</v>
      </c>
      <c r="G3041" s="114" t="s">
        <v>4956</v>
      </c>
      <c r="H3041" s="116">
        <v>9265000</v>
      </c>
      <c r="I3041" s="116">
        <v>4539850</v>
      </c>
      <c r="J3041" s="116">
        <v>5148050</v>
      </c>
      <c r="K3041" s="116">
        <v>-608200</v>
      </c>
      <c r="L3041" s="116">
        <v>0</v>
      </c>
      <c r="M3041" s="116">
        <v>0</v>
      </c>
      <c r="N3041" s="116">
        <v>0</v>
      </c>
      <c r="O3041" s="116">
        <v>0</v>
      </c>
      <c r="P3041" s="116">
        <v>0</v>
      </c>
      <c r="Q3041" s="27" t="str">
        <f t="shared" si="557"/>
        <v>Registered</v>
      </c>
      <c r="R3041" s="94">
        <f t="shared" si="558"/>
        <v>0.49</v>
      </c>
      <c r="S3041" s="95"/>
      <c r="T3041" s="117">
        <f t="shared" si="561"/>
        <v>0</v>
      </c>
      <c r="U3041" s="117">
        <f t="shared" si="562"/>
        <v>-608200</v>
      </c>
    </row>
    <row r="3042" spans="1:21" x14ac:dyDescent="0.3">
      <c r="A3042" s="114">
        <v>10578</v>
      </c>
      <c r="B3042" s="114" t="s">
        <v>351</v>
      </c>
      <c r="C3042" s="114" t="s">
        <v>352</v>
      </c>
      <c r="D3042" s="114" t="s">
        <v>9948</v>
      </c>
      <c r="E3042" s="114" t="s">
        <v>9949</v>
      </c>
      <c r="F3042" s="115">
        <v>45287</v>
      </c>
      <c r="G3042" s="114" t="s">
        <v>5163</v>
      </c>
      <c r="H3042" s="116">
        <v>6257955</v>
      </c>
      <c r="I3042" s="116">
        <v>4069184</v>
      </c>
      <c r="J3042" s="116">
        <v>4682000</v>
      </c>
      <c r="K3042" s="116">
        <v>-612816</v>
      </c>
      <c r="L3042" s="116">
        <v>0</v>
      </c>
      <c r="M3042" s="116">
        <v>0</v>
      </c>
      <c r="N3042" s="116">
        <v>0</v>
      </c>
      <c r="O3042" s="116">
        <v>0</v>
      </c>
      <c r="P3042" s="116">
        <v>0</v>
      </c>
      <c r="Q3042" s="27" t="str">
        <f t="shared" si="557"/>
        <v>Registered</v>
      </c>
      <c r="R3042" s="94">
        <f t="shared" si="558"/>
        <v>0.65024181222140465</v>
      </c>
      <c r="S3042" s="95"/>
      <c r="T3042" s="117">
        <f t="shared" si="561"/>
        <v>0</v>
      </c>
      <c r="U3042" s="117">
        <f t="shared" si="562"/>
        <v>-612816</v>
      </c>
    </row>
    <row r="3043" spans="1:21" x14ac:dyDescent="0.3">
      <c r="A3043" s="114">
        <v>10595</v>
      </c>
      <c r="B3043" s="114" t="s">
        <v>351</v>
      </c>
      <c r="C3043" s="114" t="s">
        <v>352</v>
      </c>
      <c r="D3043" s="114" t="s">
        <v>9882</v>
      </c>
      <c r="E3043" s="114" t="s">
        <v>8613</v>
      </c>
      <c r="F3043" s="115">
        <v>45260</v>
      </c>
      <c r="G3043" s="114" t="s">
        <v>5027</v>
      </c>
      <c r="H3043" s="116">
        <v>9350000</v>
      </c>
      <c r="I3043" s="116">
        <v>5797000</v>
      </c>
      <c r="J3043" s="116">
        <v>6545000</v>
      </c>
      <c r="K3043" s="116">
        <v>-748000</v>
      </c>
      <c r="L3043" s="116">
        <v>0</v>
      </c>
      <c r="M3043" s="116">
        <v>0</v>
      </c>
      <c r="N3043" s="116">
        <v>0</v>
      </c>
      <c r="O3043" s="116">
        <v>0</v>
      </c>
      <c r="P3043" s="116">
        <v>0</v>
      </c>
      <c r="Q3043" s="27" t="str">
        <f t="shared" si="557"/>
        <v>Registered</v>
      </c>
      <c r="R3043" s="94">
        <f t="shared" si="558"/>
        <v>0.62</v>
      </c>
      <c r="S3043" s="95"/>
      <c r="T3043" s="117">
        <f t="shared" si="561"/>
        <v>0</v>
      </c>
      <c r="U3043" s="117">
        <f t="shared" si="562"/>
        <v>-748000</v>
      </c>
    </row>
    <row r="3044" spans="1:21" x14ac:dyDescent="0.3">
      <c r="A3044" s="114">
        <v>10597</v>
      </c>
      <c r="B3044" s="114" t="s">
        <v>351</v>
      </c>
      <c r="C3044" s="114" t="s">
        <v>352</v>
      </c>
      <c r="D3044" s="114" t="s">
        <v>9929</v>
      </c>
      <c r="E3044" s="114" t="s">
        <v>9930</v>
      </c>
      <c r="F3044" s="115">
        <v>45777</v>
      </c>
      <c r="G3044" s="114" t="s">
        <v>5429</v>
      </c>
      <c r="H3044" s="116">
        <v>6680400</v>
      </c>
      <c r="I3044" s="116">
        <v>4141848</v>
      </c>
      <c r="J3044" s="116">
        <v>4915656</v>
      </c>
      <c r="K3044" s="116">
        <v>-773808</v>
      </c>
      <c r="L3044" s="116">
        <v>0</v>
      </c>
      <c r="M3044" s="116">
        <v>0</v>
      </c>
      <c r="N3044" s="116">
        <v>0</v>
      </c>
      <c r="O3044" s="116">
        <v>0</v>
      </c>
      <c r="P3044" s="116">
        <v>0</v>
      </c>
      <c r="Q3044" s="27" t="str">
        <f t="shared" si="557"/>
        <v>Registered</v>
      </c>
      <c r="R3044" s="94">
        <f t="shared" si="558"/>
        <v>0.62</v>
      </c>
      <c r="S3044" s="95"/>
      <c r="T3044" s="117">
        <f t="shared" si="561"/>
        <v>0</v>
      </c>
      <c r="U3044" s="117">
        <f t="shared" si="562"/>
        <v>-773808</v>
      </c>
    </row>
    <row r="3045" spans="1:21" x14ac:dyDescent="0.3">
      <c r="A3045" s="114">
        <v>10681</v>
      </c>
      <c r="B3045" s="114" t="s">
        <v>351</v>
      </c>
      <c r="C3045" s="114" t="s">
        <v>352</v>
      </c>
      <c r="D3045" s="114" t="s">
        <v>10098</v>
      </c>
      <c r="E3045" s="114" t="s">
        <v>10099</v>
      </c>
      <c r="F3045" s="115">
        <v>45382</v>
      </c>
      <c r="G3045" s="114" t="s">
        <v>5360</v>
      </c>
      <c r="H3045" s="116">
        <v>5578134</v>
      </c>
      <c r="I3045" s="116">
        <v>3737349</v>
      </c>
      <c r="J3045" s="116">
        <v>5578134</v>
      </c>
      <c r="K3045" s="116">
        <v>-1840785</v>
      </c>
      <c r="L3045" s="116">
        <v>0</v>
      </c>
      <c r="M3045" s="116">
        <v>0</v>
      </c>
      <c r="N3045" s="116">
        <v>0</v>
      </c>
      <c r="O3045" s="116">
        <v>0</v>
      </c>
      <c r="P3045" s="116">
        <v>0</v>
      </c>
      <c r="Q3045" s="27" t="str">
        <f t="shared" si="557"/>
        <v>Registered</v>
      </c>
      <c r="R3045" s="94">
        <f t="shared" si="558"/>
        <v>0.66999986016829283</v>
      </c>
      <c r="S3045" s="95"/>
      <c r="T3045" s="117">
        <f t="shared" si="561"/>
        <v>0</v>
      </c>
      <c r="U3045" s="117">
        <f t="shared" si="562"/>
        <v>-1840785</v>
      </c>
    </row>
    <row r="3046" spans="1:21" x14ac:dyDescent="0.3">
      <c r="A3046" s="114">
        <v>10716</v>
      </c>
      <c r="B3046" s="114" t="s">
        <v>351</v>
      </c>
      <c r="C3046" s="114" t="s">
        <v>352</v>
      </c>
      <c r="D3046" s="114" t="s">
        <v>10138</v>
      </c>
      <c r="E3046" s="114" t="s">
        <v>9930</v>
      </c>
      <c r="F3046" s="115">
        <v>45431</v>
      </c>
      <c r="G3046" s="114" t="s">
        <v>4881</v>
      </c>
      <c r="H3046" s="116">
        <v>8624100</v>
      </c>
      <c r="I3046" s="116">
        <v>5346942</v>
      </c>
      <c r="J3046" s="116">
        <v>8192894</v>
      </c>
      <c r="K3046" s="116">
        <v>-2845952</v>
      </c>
      <c r="L3046" s="116">
        <v>0</v>
      </c>
      <c r="M3046" s="116">
        <v>0</v>
      </c>
      <c r="N3046" s="116">
        <v>0</v>
      </c>
      <c r="O3046" s="116">
        <v>0</v>
      </c>
      <c r="P3046" s="116">
        <v>1</v>
      </c>
      <c r="Q3046" s="27" t="str">
        <f t="shared" si="557"/>
        <v>Registered</v>
      </c>
      <c r="R3046" s="94">
        <f t="shared" si="558"/>
        <v>0.62</v>
      </c>
      <c r="S3046" s="95"/>
      <c r="T3046" s="117">
        <f t="shared" si="561"/>
        <v>1</v>
      </c>
      <c r="U3046" s="117">
        <f t="shared" si="562"/>
        <v>-2845953</v>
      </c>
    </row>
    <row r="3047" spans="1:21" x14ac:dyDescent="0.3">
      <c r="A3047" s="114">
        <v>10717</v>
      </c>
      <c r="B3047" s="114" t="s">
        <v>351</v>
      </c>
      <c r="C3047" s="114" t="s">
        <v>352</v>
      </c>
      <c r="D3047" s="114" t="s">
        <v>10139</v>
      </c>
      <c r="E3047" s="114" t="s">
        <v>10140</v>
      </c>
      <c r="F3047" s="115">
        <v>45260</v>
      </c>
      <c r="G3047" s="114" t="s">
        <v>4961</v>
      </c>
      <c r="H3047" s="116">
        <v>8168500</v>
      </c>
      <c r="I3047" s="116">
        <v>5297494</v>
      </c>
      <c r="J3047" s="116">
        <v>8168500</v>
      </c>
      <c r="K3047" s="116">
        <v>-2871006</v>
      </c>
      <c r="L3047" s="116">
        <v>0</v>
      </c>
      <c r="M3047" s="116">
        <v>0</v>
      </c>
      <c r="N3047" s="116">
        <v>0</v>
      </c>
      <c r="O3047" s="116">
        <v>0</v>
      </c>
      <c r="P3047" s="116">
        <v>0</v>
      </c>
      <c r="Q3047" s="27" t="str">
        <f t="shared" si="557"/>
        <v>Registered</v>
      </c>
      <c r="R3047" s="94">
        <f t="shared" si="558"/>
        <v>0.64852714696700742</v>
      </c>
      <c r="S3047" s="95"/>
      <c r="T3047" s="117">
        <f t="shared" si="561"/>
        <v>0</v>
      </c>
      <c r="U3047" s="117">
        <f t="shared" si="562"/>
        <v>-2871006</v>
      </c>
    </row>
    <row r="3048" spans="1:21" s="101" customFormat="1" x14ac:dyDescent="0.3">
      <c r="A3048" s="99">
        <v>11062</v>
      </c>
      <c r="B3048" s="99" t="s">
        <v>351</v>
      </c>
      <c r="C3048" s="99" t="s">
        <v>352</v>
      </c>
      <c r="D3048" s="99" t="s">
        <v>379</v>
      </c>
      <c r="E3048" s="99" t="s">
        <v>380</v>
      </c>
      <c r="F3048" s="100">
        <v>46173</v>
      </c>
      <c r="G3048" s="99" t="s">
        <v>1898</v>
      </c>
      <c r="H3048" s="96">
        <v>6921873</v>
      </c>
      <c r="I3048" s="96">
        <f>H3048*R3048</f>
        <v>4637654.91</v>
      </c>
      <c r="J3048" s="96"/>
      <c r="K3048" s="96">
        <f t="shared" ref="K3048:K3049" si="563">I3048-J3048</f>
        <v>4637654.91</v>
      </c>
      <c r="L3048" s="97">
        <f t="shared" ref="L3048:L3049" si="564">IF(AND($S3048&gt;=0,$S3048&lt;=30),$K3048,0)</f>
        <v>4637654.91</v>
      </c>
      <c r="M3048" s="97">
        <f t="shared" ref="M3048:M3049" si="565">IF(AND($S3048&gt;=31,$S3048&lt;=60),$K3048,0)</f>
        <v>0</v>
      </c>
      <c r="N3048" s="97">
        <f t="shared" ref="N3048:N3049" si="566">IF(AND($S3048&gt;=61,$S3048&lt;=90),$K3048,0)</f>
        <v>0</v>
      </c>
      <c r="O3048" s="97">
        <f t="shared" ref="O3048:O3049" si="567">IF(AND($S3048&gt;=91,$S3048&lt;=120),$K3048,0)</f>
        <v>0</v>
      </c>
      <c r="P3048" s="98">
        <f t="shared" ref="P3048:P3049" si="568">IF($S3048&gt;120,$K3048,0)</f>
        <v>0</v>
      </c>
      <c r="Q3048" s="101" t="str">
        <f t="shared" si="557"/>
        <v>Unregistered</v>
      </c>
      <c r="R3048" s="102">
        <v>0.67</v>
      </c>
      <c r="S3048" s="95"/>
    </row>
    <row r="3049" spans="1:21" s="101" customFormat="1" x14ac:dyDescent="0.3">
      <c r="A3049" s="99">
        <v>11063</v>
      </c>
      <c r="B3049" s="99" t="s">
        <v>351</v>
      </c>
      <c r="C3049" s="99" t="s">
        <v>352</v>
      </c>
      <c r="D3049" s="99" t="s">
        <v>1005</v>
      </c>
      <c r="E3049" s="99" t="s">
        <v>10698</v>
      </c>
      <c r="F3049" s="100">
        <v>46203</v>
      </c>
      <c r="G3049" s="99" t="s">
        <v>1898</v>
      </c>
      <c r="H3049" s="96">
        <v>10005411</v>
      </c>
      <c r="I3049" s="96">
        <v>0</v>
      </c>
      <c r="J3049" s="96"/>
      <c r="K3049" s="96">
        <f t="shared" si="563"/>
        <v>0</v>
      </c>
      <c r="L3049" s="97">
        <f t="shared" si="564"/>
        <v>0</v>
      </c>
      <c r="M3049" s="97">
        <f t="shared" si="565"/>
        <v>0</v>
      </c>
      <c r="N3049" s="97">
        <f t="shared" si="566"/>
        <v>0</v>
      </c>
      <c r="O3049" s="97">
        <f t="shared" si="567"/>
        <v>0</v>
      </c>
      <c r="P3049" s="98">
        <f t="shared" si="568"/>
        <v>0</v>
      </c>
      <c r="Q3049" s="101" t="str">
        <f t="shared" si="557"/>
        <v>Unregistered</v>
      </c>
      <c r="R3049" s="102">
        <v>0.67</v>
      </c>
      <c r="S3049" s="95">
        <f t="shared" ref="S3049" si="569">DATE(2026,6,30)-F3049</f>
        <v>0</v>
      </c>
    </row>
    <row r="3050" spans="1:21" x14ac:dyDescent="0.3">
      <c r="A3050" s="114">
        <v>225</v>
      </c>
      <c r="B3050" s="114" t="s">
        <v>130</v>
      </c>
      <c r="C3050" s="114" t="s">
        <v>23</v>
      </c>
      <c r="D3050" s="114" t="s">
        <v>1818</v>
      </c>
      <c r="E3050" s="114" t="s">
        <v>1819</v>
      </c>
      <c r="F3050" s="115">
        <v>44957</v>
      </c>
      <c r="G3050" s="114" t="s">
        <v>1807</v>
      </c>
      <c r="H3050" s="116">
        <v>11123598</v>
      </c>
      <c r="I3050" s="116">
        <v>9455058</v>
      </c>
      <c r="J3050" s="116">
        <v>7148316</v>
      </c>
      <c r="K3050" s="116">
        <v>2306742</v>
      </c>
      <c r="L3050" s="116">
        <v>0</v>
      </c>
      <c r="M3050" s="116">
        <v>0</v>
      </c>
      <c r="N3050" s="116">
        <v>0</v>
      </c>
      <c r="O3050" s="116">
        <v>0</v>
      </c>
      <c r="P3050" s="116">
        <v>2306742</v>
      </c>
      <c r="Q3050" s="27" t="str">
        <f t="shared" si="557"/>
        <v>Registered</v>
      </c>
      <c r="R3050" s="94">
        <f t="shared" si="558"/>
        <v>0.84999997303030905</v>
      </c>
      <c r="S3050" s="95"/>
      <c r="T3050" s="117">
        <f t="shared" ref="T3050:T3113" si="570">L3050+M3050+N3050+O3050+P3050</f>
        <v>2306742</v>
      </c>
      <c r="U3050" s="117">
        <f t="shared" ref="U3050:U3113" si="571">K3050-T3050</f>
        <v>0</v>
      </c>
    </row>
    <row r="3051" spans="1:21" x14ac:dyDescent="0.3">
      <c r="A3051" s="114">
        <v>266</v>
      </c>
      <c r="B3051" s="114" t="s">
        <v>130</v>
      </c>
      <c r="C3051" s="114" t="s">
        <v>23</v>
      </c>
      <c r="D3051" s="114" t="s">
        <v>2331</v>
      </c>
      <c r="E3051" s="114" t="s">
        <v>2332</v>
      </c>
      <c r="F3051" s="115">
        <v>45389</v>
      </c>
      <c r="G3051" s="114" t="s">
        <v>2333</v>
      </c>
      <c r="H3051" s="116">
        <v>12373326</v>
      </c>
      <c r="I3051" s="116">
        <v>11135993</v>
      </c>
      <c r="J3051" s="116">
        <v>9279995</v>
      </c>
      <c r="K3051" s="116">
        <v>1855998</v>
      </c>
      <c r="L3051" s="116">
        <v>618666</v>
      </c>
      <c r="M3051" s="116">
        <v>0</v>
      </c>
      <c r="N3051" s="116">
        <v>0</v>
      </c>
      <c r="O3051" s="116">
        <v>0</v>
      </c>
      <c r="P3051" s="116">
        <v>1237332</v>
      </c>
      <c r="Q3051" s="27" t="str">
        <f t="shared" si="557"/>
        <v>Registered</v>
      </c>
      <c r="R3051" s="94">
        <f t="shared" si="558"/>
        <v>0.89999996767239465</v>
      </c>
      <c r="S3051" s="95"/>
      <c r="T3051" s="117">
        <f t="shared" si="570"/>
        <v>1855998</v>
      </c>
      <c r="U3051" s="117">
        <f t="shared" si="571"/>
        <v>0</v>
      </c>
    </row>
    <row r="3052" spans="1:21" x14ac:dyDescent="0.3">
      <c r="A3052" s="114">
        <v>346</v>
      </c>
      <c r="B3052" s="114" t="s">
        <v>130</v>
      </c>
      <c r="C3052" s="114" t="s">
        <v>23</v>
      </c>
      <c r="D3052" s="114" t="s">
        <v>3662</v>
      </c>
      <c r="E3052" s="114" t="s">
        <v>3663</v>
      </c>
      <c r="F3052" s="115">
        <v>45168</v>
      </c>
      <c r="G3052" s="114" t="s">
        <v>3567</v>
      </c>
      <c r="H3052" s="116">
        <v>7954113</v>
      </c>
      <c r="I3052" s="116">
        <v>7158703</v>
      </c>
      <c r="J3052" s="116">
        <v>5806504</v>
      </c>
      <c r="K3052" s="116">
        <v>1352199</v>
      </c>
      <c r="L3052" s="116">
        <v>954494</v>
      </c>
      <c r="M3052" s="116">
        <v>0</v>
      </c>
      <c r="N3052" s="116">
        <v>0</v>
      </c>
      <c r="O3052" s="116">
        <v>0</v>
      </c>
      <c r="P3052" s="116">
        <v>397705</v>
      </c>
      <c r="Q3052" s="27" t="str">
        <f t="shared" si="557"/>
        <v>Registered</v>
      </c>
      <c r="R3052" s="94">
        <f t="shared" si="558"/>
        <v>0.90000016343745681</v>
      </c>
      <c r="S3052" s="95"/>
      <c r="T3052" s="117">
        <f t="shared" si="570"/>
        <v>1352199</v>
      </c>
      <c r="U3052" s="117">
        <f t="shared" si="571"/>
        <v>0</v>
      </c>
    </row>
    <row r="3053" spans="1:21" x14ac:dyDescent="0.3">
      <c r="A3053" s="114">
        <v>543</v>
      </c>
      <c r="B3053" s="114" t="s">
        <v>130</v>
      </c>
      <c r="C3053" s="114" t="s">
        <v>23</v>
      </c>
      <c r="D3053" s="114" t="s">
        <v>7409</v>
      </c>
      <c r="E3053" s="114" t="s">
        <v>7410</v>
      </c>
      <c r="F3053" s="115">
        <v>45185</v>
      </c>
      <c r="G3053" s="114" t="s">
        <v>4827</v>
      </c>
      <c r="H3053" s="116">
        <v>12106740</v>
      </c>
      <c r="I3053" s="116">
        <v>10896066</v>
      </c>
      <c r="J3053" s="116">
        <v>10290729</v>
      </c>
      <c r="K3053" s="116">
        <v>605337</v>
      </c>
      <c r="L3053" s="116">
        <v>605337</v>
      </c>
      <c r="M3053" s="116">
        <v>0</v>
      </c>
      <c r="N3053" s="116">
        <v>0</v>
      </c>
      <c r="O3053" s="116">
        <v>0</v>
      </c>
      <c r="P3053" s="116">
        <v>0</v>
      </c>
      <c r="Q3053" s="27" t="str">
        <f t="shared" si="557"/>
        <v>Registered</v>
      </c>
      <c r="R3053" s="94">
        <f t="shared" si="558"/>
        <v>0.9</v>
      </c>
      <c r="S3053" s="95"/>
      <c r="T3053" s="117">
        <f t="shared" si="570"/>
        <v>605337</v>
      </c>
      <c r="U3053" s="117">
        <f t="shared" si="571"/>
        <v>0</v>
      </c>
    </row>
    <row r="3054" spans="1:21" x14ac:dyDescent="0.3">
      <c r="A3054" s="114">
        <v>544</v>
      </c>
      <c r="B3054" s="114" t="s">
        <v>130</v>
      </c>
      <c r="C3054" s="114" t="s">
        <v>23</v>
      </c>
      <c r="D3054" s="114" t="s">
        <v>7421</v>
      </c>
      <c r="E3054" s="114" t="s">
        <v>7422</v>
      </c>
      <c r="F3054" s="115">
        <v>45215</v>
      </c>
      <c r="G3054" s="114" t="s">
        <v>5613</v>
      </c>
      <c r="H3054" s="116">
        <v>12106740</v>
      </c>
      <c r="I3054" s="116">
        <v>10896066</v>
      </c>
      <c r="J3054" s="116">
        <v>10290729</v>
      </c>
      <c r="K3054" s="116">
        <v>605337</v>
      </c>
      <c r="L3054" s="116">
        <v>605337</v>
      </c>
      <c r="M3054" s="116">
        <v>0</v>
      </c>
      <c r="N3054" s="116">
        <v>0</v>
      </c>
      <c r="O3054" s="116">
        <v>0</v>
      </c>
      <c r="P3054" s="116">
        <v>0</v>
      </c>
      <c r="Q3054" s="27" t="str">
        <f t="shared" si="557"/>
        <v>Registered</v>
      </c>
      <c r="R3054" s="94">
        <f t="shared" si="558"/>
        <v>0.9</v>
      </c>
      <c r="S3054" s="95"/>
      <c r="T3054" s="117">
        <f t="shared" si="570"/>
        <v>605337</v>
      </c>
      <c r="U3054" s="117">
        <f t="shared" si="571"/>
        <v>0</v>
      </c>
    </row>
    <row r="3055" spans="1:21" x14ac:dyDescent="0.3">
      <c r="A3055" s="114">
        <v>555</v>
      </c>
      <c r="B3055" s="114" t="s">
        <v>130</v>
      </c>
      <c r="C3055" s="114" t="s">
        <v>23</v>
      </c>
      <c r="D3055" s="114" t="s">
        <v>7401</v>
      </c>
      <c r="E3055" s="114" t="s">
        <v>7402</v>
      </c>
      <c r="F3055" s="115">
        <v>45013</v>
      </c>
      <c r="G3055" s="114" t="s">
        <v>1981</v>
      </c>
      <c r="H3055" s="116">
        <v>11992974</v>
      </c>
      <c r="I3055" s="116">
        <v>10793677</v>
      </c>
      <c r="J3055" s="116">
        <v>10194028</v>
      </c>
      <c r="K3055" s="116">
        <v>599649</v>
      </c>
      <c r="L3055" s="116">
        <v>599649</v>
      </c>
      <c r="M3055" s="116">
        <v>0</v>
      </c>
      <c r="N3055" s="116">
        <v>0</v>
      </c>
      <c r="O3055" s="116">
        <v>0</v>
      </c>
      <c r="P3055" s="116">
        <v>0</v>
      </c>
      <c r="Q3055" s="27" t="str">
        <f t="shared" si="557"/>
        <v>Registered</v>
      </c>
      <c r="R3055" s="94">
        <f t="shared" si="558"/>
        <v>0.90000003335286138</v>
      </c>
      <c r="S3055" s="95"/>
      <c r="T3055" s="117">
        <f t="shared" si="570"/>
        <v>599649</v>
      </c>
      <c r="U3055" s="117">
        <f t="shared" si="571"/>
        <v>0</v>
      </c>
    </row>
    <row r="3056" spans="1:21" x14ac:dyDescent="0.3">
      <c r="A3056" s="114">
        <v>579</v>
      </c>
      <c r="B3056" s="114" t="s">
        <v>130</v>
      </c>
      <c r="C3056" s="114" t="s">
        <v>23</v>
      </c>
      <c r="D3056" s="114" t="s">
        <v>7433</v>
      </c>
      <c r="E3056" s="114" t="s">
        <v>7434</v>
      </c>
      <c r="F3056" s="115">
        <v>44921</v>
      </c>
      <c r="G3056" s="114" t="s">
        <v>5127</v>
      </c>
      <c r="H3056" s="116">
        <v>11660166</v>
      </c>
      <c r="I3056" s="116">
        <v>10494148</v>
      </c>
      <c r="J3056" s="116">
        <v>9911140</v>
      </c>
      <c r="K3056" s="116">
        <v>583008</v>
      </c>
      <c r="L3056" s="116">
        <v>583008</v>
      </c>
      <c r="M3056" s="116">
        <v>0</v>
      </c>
      <c r="N3056" s="116">
        <v>0</v>
      </c>
      <c r="O3056" s="116">
        <v>0</v>
      </c>
      <c r="P3056" s="116">
        <v>0</v>
      </c>
      <c r="Q3056" s="27" t="str">
        <f t="shared" si="557"/>
        <v>Registered</v>
      </c>
      <c r="R3056" s="94">
        <f t="shared" si="558"/>
        <v>0.89999987993309871</v>
      </c>
      <c r="S3056" s="95"/>
      <c r="T3056" s="117">
        <f t="shared" si="570"/>
        <v>583008</v>
      </c>
      <c r="U3056" s="117">
        <f t="shared" si="571"/>
        <v>0</v>
      </c>
    </row>
    <row r="3057" spans="1:21" x14ac:dyDescent="0.3">
      <c r="A3057" s="114">
        <v>610</v>
      </c>
      <c r="B3057" s="114" t="s">
        <v>130</v>
      </c>
      <c r="C3057" s="114" t="s">
        <v>23</v>
      </c>
      <c r="D3057" s="114" t="s">
        <v>7393</v>
      </c>
      <c r="E3057" s="114" t="s">
        <v>7394</v>
      </c>
      <c r="F3057" s="115">
        <v>44918</v>
      </c>
      <c r="G3057" s="114" t="s">
        <v>4115</v>
      </c>
      <c r="H3057" s="116">
        <v>11213592</v>
      </c>
      <c r="I3057" s="116">
        <v>10092232</v>
      </c>
      <c r="J3057" s="116">
        <v>9531552</v>
      </c>
      <c r="K3057" s="116">
        <v>560680</v>
      </c>
      <c r="L3057" s="116">
        <v>560680</v>
      </c>
      <c r="M3057" s="116">
        <v>0</v>
      </c>
      <c r="N3057" s="116">
        <v>0</v>
      </c>
      <c r="O3057" s="116">
        <v>0</v>
      </c>
      <c r="P3057" s="116">
        <v>0</v>
      </c>
      <c r="Q3057" s="27" t="str">
        <f t="shared" si="557"/>
        <v>Registered</v>
      </c>
      <c r="R3057" s="94">
        <f t="shared" si="558"/>
        <v>0.89999992865800715</v>
      </c>
      <c r="S3057" s="95"/>
      <c r="T3057" s="117">
        <f t="shared" si="570"/>
        <v>560680</v>
      </c>
      <c r="U3057" s="117">
        <f t="shared" si="571"/>
        <v>0</v>
      </c>
    </row>
    <row r="3058" spans="1:21" x14ac:dyDescent="0.3">
      <c r="A3058" s="114">
        <v>611</v>
      </c>
      <c r="B3058" s="114" t="s">
        <v>130</v>
      </c>
      <c r="C3058" s="114" t="s">
        <v>23</v>
      </c>
      <c r="D3058" s="114" t="s">
        <v>7387</v>
      </c>
      <c r="E3058" s="114" t="s">
        <v>7388</v>
      </c>
      <c r="F3058" s="115">
        <v>44942</v>
      </c>
      <c r="G3058" s="114" t="s">
        <v>3780</v>
      </c>
      <c r="H3058" s="116">
        <v>11123598</v>
      </c>
      <c r="I3058" s="116">
        <v>10011240</v>
      </c>
      <c r="J3058" s="116">
        <v>9455060</v>
      </c>
      <c r="K3058" s="116">
        <v>556180</v>
      </c>
      <c r="L3058" s="116">
        <v>556180</v>
      </c>
      <c r="M3058" s="116">
        <v>0</v>
      </c>
      <c r="N3058" s="116">
        <v>0</v>
      </c>
      <c r="O3058" s="116">
        <v>0</v>
      </c>
      <c r="P3058" s="116">
        <v>0</v>
      </c>
      <c r="Q3058" s="27" t="str">
        <f t="shared" si="557"/>
        <v>Registered</v>
      </c>
      <c r="R3058" s="94">
        <f t="shared" si="558"/>
        <v>0.90000016181814557</v>
      </c>
      <c r="S3058" s="95"/>
      <c r="T3058" s="117">
        <f t="shared" si="570"/>
        <v>556180</v>
      </c>
      <c r="U3058" s="117">
        <f t="shared" si="571"/>
        <v>0</v>
      </c>
    </row>
    <row r="3059" spans="1:21" x14ac:dyDescent="0.3">
      <c r="A3059" s="114">
        <v>642</v>
      </c>
      <c r="B3059" s="114" t="s">
        <v>130</v>
      </c>
      <c r="C3059" s="114" t="s">
        <v>23</v>
      </c>
      <c r="D3059" s="114" t="s">
        <v>7443</v>
      </c>
      <c r="E3059" s="114" t="s">
        <v>7444</v>
      </c>
      <c r="F3059" s="115">
        <v>44956</v>
      </c>
      <c r="G3059" s="114" t="s">
        <v>2616</v>
      </c>
      <c r="H3059" s="116">
        <v>11121900</v>
      </c>
      <c r="I3059" s="116">
        <v>10009710</v>
      </c>
      <c r="J3059" s="116">
        <v>9543615</v>
      </c>
      <c r="K3059" s="116">
        <v>466095</v>
      </c>
      <c r="L3059" s="116">
        <v>466095</v>
      </c>
      <c r="M3059" s="116">
        <v>0</v>
      </c>
      <c r="N3059" s="116">
        <v>0</v>
      </c>
      <c r="O3059" s="116">
        <v>0</v>
      </c>
      <c r="P3059" s="116">
        <v>0</v>
      </c>
      <c r="Q3059" s="27" t="str">
        <f t="shared" si="557"/>
        <v>Registered</v>
      </c>
      <c r="R3059" s="94">
        <f t="shared" si="558"/>
        <v>0.9</v>
      </c>
      <c r="S3059" s="95"/>
      <c r="T3059" s="117">
        <f t="shared" si="570"/>
        <v>466095</v>
      </c>
      <c r="U3059" s="117">
        <f t="shared" si="571"/>
        <v>0</v>
      </c>
    </row>
    <row r="3060" spans="1:21" x14ac:dyDescent="0.3">
      <c r="A3060" s="114">
        <v>644</v>
      </c>
      <c r="B3060" s="114" t="s">
        <v>130</v>
      </c>
      <c r="C3060" s="114" t="s">
        <v>23</v>
      </c>
      <c r="D3060" s="114" t="s">
        <v>4255</v>
      </c>
      <c r="E3060" s="114" t="s">
        <v>4256</v>
      </c>
      <c r="F3060" s="115">
        <v>45838</v>
      </c>
      <c r="G3060" s="114" t="s">
        <v>4077</v>
      </c>
      <c r="H3060" s="116">
        <v>9157611</v>
      </c>
      <c r="I3060" s="116">
        <v>8241850</v>
      </c>
      <c r="J3060" s="116">
        <v>7783969.0999999996</v>
      </c>
      <c r="K3060" s="116">
        <v>457880.9</v>
      </c>
      <c r="L3060" s="116">
        <v>457881</v>
      </c>
      <c r="M3060" s="116">
        <v>0</v>
      </c>
      <c r="N3060" s="116">
        <v>0</v>
      </c>
      <c r="O3060" s="116">
        <v>0</v>
      </c>
      <c r="P3060" s="116">
        <v>0</v>
      </c>
      <c r="Q3060" s="27" t="str">
        <f t="shared" si="557"/>
        <v>Registered</v>
      </c>
      <c r="R3060" s="94">
        <f t="shared" si="558"/>
        <v>0.90000001091987858</v>
      </c>
      <c r="S3060" s="95"/>
      <c r="T3060" s="117">
        <f t="shared" si="570"/>
        <v>457881</v>
      </c>
      <c r="U3060" s="117">
        <f t="shared" si="571"/>
        <v>-9.9999999976716936E-2</v>
      </c>
    </row>
    <row r="3061" spans="1:21" x14ac:dyDescent="0.3">
      <c r="A3061" s="114">
        <v>646</v>
      </c>
      <c r="B3061" s="114" t="s">
        <v>130</v>
      </c>
      <c r="C3061" s="114" t="s">
        <v>23</v>
      </c>
      <c r="D3061" s="114" t="s">
        <v>3401</v>
      </c>
      <c r="E3061" s="114" t="s">
        <v>3402</v>
      </c>
      <c r="F3061" s="115">
        <v>44918</v>
      </c>
      <c r="G3061" s="114" t="s">
        <v>3072</v>
      </c>
      <c r="H3061" s="116">
        <v>11393580</v>
      </c>
      <c r="I3061" s="116">
        <v>3987753</v>
      </c>
      <c r="J3061" s="116">
        <v>3532010</v>
      </c>
      <c r="K3061" s="116">
        <v>455743</v>
      </c>
      <c r="L3061" s="116">
        <v>0</v>
      </c>
      <c r="M3061" s="116">
        <v>0</v>
      </c>
      <c r="N3061" s="116">
        <v>0</v>
      </c>
      <c r="O3061" s="116">
        <v>0</v>
      </c>
      <c r="P3061" s="116">
        <v>455743</v>
      </c>
      <c r="Q3061" s="27" t="str">
        <f t="shared" si="557"/>
        <v>Registered</v>
      </c>
      <c r="R3061" s="94">
        <f t="shared" si="558"/>
        <v>0.35</v>
      </c>
      <c r="S3061" s="95"/>
      <c r="T3061" s="117">
        <f t="shared" si="570"/>
        <v>455743</v>
      </c>
      <c r="U3061" s="117">
        <f t="shared" si="571"/>
        <v>0</v>
      </c>
    </row>
    <row r="3062" spans="1:21" x14ac:dyDescent="0.3">
      <c r="A3062" s="114">
        <v>657</v>
      </c>
      <c r="B3062" s="114" t="s">
        <v>130</v>
      </c>
      <c r="C3062" s="114" t="s">
        <v>23</v>
      </c>
      <c r="D3062" s="114" t="s">
        <v>3511</v>
      </c>
      <c r="E3062" s="114" t="s">
        <v>3512</v>
      </c>
      <c r="F3062" s="115">
        <v>45161</v>
      </c>
      <c r="G3062" s="114" t="s">
        <v>2424</v>
      </c>
      <c r="H3062" s="116">
        <v>8445600</v>
      </c>
      <c r="I3062" s="116">
        <v>7601040</v>
      </c>
      <c r="J3062" s="116">
        <v>7178760</v>
      </c>
      <c r="K3062" s="116">
        <v>422280</v>
      </c>
      <c r="L3062" s="116">
        <v>0</v>
      </c>
      <c r="M3062" s="116">
        <v>422280</v>
      </c>
      <c r="N3062" s="116">
        <v>0</v>
      </c>
      <c r="O3062" s="116">
        <v>0</v>
      </c>
      <c r="P3062" s="116">
        <v>0</v>
      </c>
      <c r="Q3062" s="27" t="str">
        <f t="shared" si="557"/>
        <v>Registered</v>
      </c>
      <c r="R3062" s="94">
        <f t="shared" si="558"/>
        <v>0.9</v>
      </c>
      <c r="S3062" s="95"/>
      <c r="T3062" s="117">
        <f t="shared" si="570"/>
        <v>422280</v>
      </c>
      <c r="U3062" s="117">
        <f t="shared" si="571"/>
        <v>0</v>
      </c>
    </row>
    <row r="3063" spans="1:21" x14ac:dyDescent="0.3">
      <c r="A3063" s="114">
        <v>662</v>
      </c>
      <c r="B3063" s="114" t="s">
        <v>130</v>
      </c>
      <c r="C3063" s="114" t="s">
        <v>23</v>
      </c>
      <c r="D3063" s="114" t="s">
        <v>7403</v>
      </c>
      <c r="E3063" s="114" t="s">
        <v>7404</v>
      </c>
      <c r="F3063" s="115">
        <v>45322</v>
      </c>
      <c r="G3063" s="114" t="s">
        <v>5376</v>
      </c>
      <c r="H3063" s="116">
        <v>8311878</v>
      </c>
      <c r="I3063" s="116">
        <v>7480690</v>
      </c>
      <c r="J3063" s="116">
        <v>7065096</v>
      </c>
      <c r="K3063" s="116">
        <v>415594</v>
      </c>
      <c r="L3063" s="116">
        <v>415594</v>
      </c>
      <c r="M3063" s="116">
        <v>0</v>
      </c>
      <c r="N3063" s="116">
        <v>0</v>
      </c>
      <c r="O3063" s="116">
        <v>0</v>
      </c>
      <c r="P3063" s="116">
        <v>0</v>
      </c>
      <c r="Q3063" s="27" t="str">
        <f t="shared" si="557"/>
        <v>Registered</v>
      </c>
      <c r="R3063" s="94">
        <f t="shared" si="558"/>
        <v>0.89999997593804915</v>
      </c>
      <c r="S3063" s="95"/>
      <c r="T3063" s="117">
        <f t="shared" si="570"/>
        <v>415594</v>
      </c>
      <c r="U3063" s="117">
        <f t="shared" si="571"/>
        <v>0</v>
      </c>
    </row>
    <row r="3064" spans="1:21" x14ac:dyDescent="0.3">
      <c r="A3064" s="114">
        <v>665</v>
      </c>
      <c r="B3064" s="114" t="s">
        <v>130</v>
      </c>
      <c r="C3064" s="114" t="s">
        <v>23</v>
      </c>
      <c r="D3064" s="114" t="s">
        <v>7411</v>
      </c>
      <c r="E3064" s="114" t="s">
        <v>7412</v>
      </c>
      <c r="F3064" s="115">
        <v>45374</v>
      </c>
      <c r="G3064" s="114" t="s">
        <v>2787</v>
      </c>
      <c r="H3064" s="116">
        <v>8269650</v>
      </c>
      <c r="I3064" s="116">
        <v>7442691</v>
      </c>
      <c r="J3064" s="116">
        <v>7029208</v>
      </c>
      <c r="K3064" s="116">
        <v>413483</v>
      </c>
      <c r="L3064" s="116">
        <v>413483</v>
      </c>
      <c r="M3064" s="116">
        <v>0</v>
      </c>
      <c r="N3064" s="116">
        <v>0</v>
      </c>
      <c r="O3064" s="116">
        <v>0</v>
      </c>
      <c r="P3064" s="116">
        <v>0</v>
      </c>
      <c r="Q3064" s="27" t="str">
        <f t="shared" si="557"/>
        <v>Registered</v>
      </c>
      <c r="R3064" s="94">
        <f t="shared" si="558"/>
        <v>0.90000072554461197</v>
      </c>
      <c r="S3064" s="95"/>
      <c r="T3064" s="117">
        <f t="shared" si="570"/>
        <v>413483</v>
      </c>
      <c r="U3064" s="117">
        <f t="shared" si="571"/>
        <v>0</v>
      </c>
    </row>
    <row r="3065" spans="1:21" x14ac:dyDescent="0.3">
      <c r="A3065" s="114">
        <v>672</v>
      </c>
      <c r="B3065" s="114" t="s">
        <v>130</v>
      </c>
      <c r="C3065" s="114" t="s">
        <v>23</v>
      </c>
      <c r="D3065" s="114" t="s">
        <v>7405</v>
      </c>
      <c r="E3065" s="114" t="s">
        <v>7406</v>
      </c>
      <c r="F3065" s="115">
        <v>45194</v>
      </c>
      <c r="G3065" s="114" t="s">
        <v>1940</v>
      </c>
      <c r="H3065" s="116">
        <v>8176983</v>
      </c>
      <c r="I3065" s="116">
        <v>7359281</v>
      </c>
      <c r="J3065" s="116">
        <v>6950432</v>
      </c>
      <c r="K3065" s="116">
        <v>408849</v>
      </c>
      <c r="L3065" s="116">
        <v>408849</v>
      </c>
      <c r="M3065" s="116">
        <v>0</v>
      </c>
      <c r="N3065" s="116">
        <v>0</v>
      </c>
      <c r="O3065" s="116">
        <v>0</v>
      </c>
      <c r="P3065" s="116">
        <v>0</v>
      </c>
      <c r="Q3065" s="27" t="str">
        <f t="shared" si="557"/>
        <v>Registered</v>
      </c>
      <c r="R3065" s="94">
        <f t="shared" si="558"/>
        <v>0.89999954751037148</v>
      </c>
      <c r="S3065" s="95"/>
      <c r="T3065" s="117">
        <f t="shared" si="570"/>
        <v>408849</v>
      </c>
      <c r="U3065" s="117">
        <f t="shared" si="571"/>
        <v>0</v>
      </c>
    </row>
    <row r="3066" spans="1:21" x14ac:dyDescent="0.3">
      <c r="A3066" s="114">
        <v>681</v>
      </c>
      <c r="B3066" s="114" t="s">
        <v>130</v>
      </c>
      <c r="C3066" s="114" t="s">
        <v>23</v>
      </c>
      <c r="D3066" s="114" t="s">
        <v>7397</v>
      </c>
      <c r="E3066" s="114" t="s">
        <v>7398</v>
      </c>
      <c r="F3066" s="115">
        <v>45290</v>
      </c>
      <c r="G3066" s="114" t="s">
        <v>1822</v>
      </c>
      <c r="H3066" s="116">
        <v>8035050</v>
      </c>
      <c r="I3066" s="116">
        <v>7231551</v>
      </c>
      <c r="J3066" s="116">
        <v>6829798</v>
      </c>
      <c r="K3066" s="116">
        <v>401753</v>
      </c>
      <c r="L3066" s="116">
        <v>401753</v>
      </c>
      <c r="M3066" s="116">
        <v>0</v>
      </c>
      <c r="N3066" s="116">
        <v>0</v>
      </c>
      <c r="O3066" s="116">
        <v>0</v>
      </c>
      <c r="P3066" s="116">
        <v>0</v>
      </c>
      <c r="Q3066" s="27" t="str">
        <f t="shared" si="557"/>
        <v>Registered</v>
      </c>
      <c r="R3066" s="94">
        <f t="shared" si="558"/>
        <v>0.90000074672839625</v>
      </c>
      <c r="S3066" s="95"/>
      <c r="T3066" s="117">
        <f t="shared" si="570"/>
        <v>401753</v>
      </c>
      <c r="U3066" s="117">
        <f t="shared" si="571"/>
        <v>0</v>
      </c>
    </row>
    <row r="3067" spans="1:21" x14ac:dyDescent="0.3">
      <c r="A3067" s="114">
        <v>692</v>
      </c>
      <c r="B3067" s="114" t="s">
        <v>130</v>
      </c>
      <c r="C3067" s="114" t="s">
        <v>23</v>
      </c>
      <c r="D3067" s="114" t="s">
        <v>7381</v>
      </c>
      <c r="E3067" s="114" t="s">
        <v>7382</v>
      </c>
      <c r="F3067" s="115">
        <v>45125</v>
      </c>
      <c r="G3067" s="114" t="s">
        <v>4878</v>
      </c>
      <c r="H3067" s="116">
        <v>7998687</v>
      </c>
      <c r="I3067" s="116">
        <v>7198817</v>
      </c>
      <c r="J3067" s="116">
        <v>6798883</v>
      </c>
      <c r="K3067" s="116">
        <v>399934</v>
      </c>
      <c r="L3067" s="116">
        <v>399934</v>
      </c>
      <c r="M3067" s="116">
        <v>0</v>
      </c>
      <c r="N3067" s="116">
        <v>0</v>
      </c>
      <c r="O3067" s="116">
        <v>0</v>
      </c>
      <c r="P3067" s="116">
        <v>0</v>
      </c>
      <c r="Q3067" s="27" t="str">
        <f t="shared" si="557"/>
        <v>Registered</v>
      </c>
      <c r="R3067" s="94">
        <f t="shared" si="558"/>
        <v>0.89999983747332535</v>
      </c>
      <c r="S3067" s="95"/>
      <c r="T3067" s="117">
        <f t="shared" si="570"/>
        <v>399934</v>
      </c>
      <c r="U3067" s="117">
        <f t="shared" si="571"/>
        <v>0</v>
      </c>
    </row>
    <row r="3068" spans="1:21" x14ac:dyDescent="0.3">
      <c r="A3068" s="114">
        <v>704</v>
      </c>
      <c r="B3068" s="114" t="s">
        <v>130</v>
      </c>
      <c r="C3068" s="114" t="s">
        <v>23</v>
      </c>
      <c r="D3068" s="114" t="s">
        <v>7352</v>
      </c>
      <c r="E3068" s="114" t="s">
        <v>7353</v>
      </c>
      <c r="F3068" s="115">
        <v>44935</v>
      </c>
      <c r="G3068" s="114" t="s">
        <v>2751</v>
      </c>
      <c r="H3068" s="116">
        <v>7890771</v>
      </c>
      <c r="I3068" s="116">
        <v>7101696</v>
      </c>
      <c r="J3068" s="116">
        <v>6707157</v>
      </c>
      <c r="K3068" s="116">
        <v>394539</v>
      </c>
      <c r="L3068" s="116">
        <v>394539</v>
      </c>
      <c r="M3068" s="116">
        <v>0</v>
      </c>
      <c r="N3068" s="116">
        <v>0</v>
      </c>
      <c r="O3068" s="116">
        <v>0</v>
      </c>
      <c r="P3068" s="116">
        <v>0</v>
      </c>
      <c r="Q3068" s="27" t="str">
        <f t="shared" si="557"/>
        <v>Registered</v>
      </c>
      <c r="R3068" s="94">
        <f t="shared" si="558"/>
        <v>0.90000026613368955</v>
      </c>
      <c r="S3068" s="95"/>
      <c r="T3068" s="117">
        <f t="shared" si="570"/>
        <v>394539</v>
      </c>
      <c r="U3068" s="117">
        <f t="shared" si="571"/>
        <v>0</v>
      </c>
    </row>
    <row r="3069" spans="1:21" x14ac:dyDescent="0.3">
      <c r="A3069" s="114">
        <v>709</v>
      </c>
      <c r="B3069" s="114" t="s">
        <v>130</v>
      </c>
      <c r="C3069" s="114" t="s">
        <v>23</v>
      </c>
      <c r="D3069" s="114" t="s">
        <v>7425</v>
      </c>
      <c r="E3069" s="114" t="s">
        <v>7426</v>
      </c>
      <c r="F3069" s="115">
        <v>44918</v>
      </c>
      <c r="G3069" s="114" t="s">
        <v>2862</v>
      </c>
      <c r="H3069" s="116">
        <v>7864965</v>
      </c>
      <c r="I3069" s="116">
        <v>7078469</v>
      </c>
      <c r="J3069" s="116">
        <v>6685221</v>
      </c>
      <c r="K3069" s="116">
        <v>393248</v>
      </c>
      <c r="L3069" s="116">
        <v>393248</v>
      </c>
      <c r="M3069" s="116">
        <v>0</v>
      </c>
      <c r="N3069" s="116">
        <v>0</v>
      </c>
      <c r="O3069" s="116">
        <v>0</v>
      </c>
      <c r="P3069" s="116">
        <v>0</v>
      </c>
      <c r="Q3069" s="27" t="str">
        <f t="shared" si="557"/>
        <v>Registered</v>
      </c>
      <c r="R3069" s="94">
        <f t="shared" si="558"/>
        <v>0.90000006357307372</v>
      </c>
      <c r="S3069" s="95"/>
      <c r="T3069" s="117">
        <f t="shared" si="570"/>
        <v>393248</v>
      </c>
      <c r="U3069" s="117">
        <f t="shared" si="571"/>
        <v>0</v>
      </c>
    </row>
    <row r="3070" spans="1:21" x14ac:dyDescent="0.3">
      <c r="A3070" s="114">
        <v>715</v>
      </c>
      <c r="B3070" s="114" t="s">
        <v>130</v>
      </c>
      <c r="C3070" s="114" t="s">
        <v>23</v>
      </c>
      <c r="D3070" s="114" t="s">
        <v>7367</v>
      </c>
      <c r="E3070" s="114" t="s">
        <v>7368</v>
      </c>
      <c r="F3070" s="115">
        <v>44918</v>
      </c>
      <c r="G3070" s="114" t="s">
        <v>5390</v>
      </c>
      <c r="H3070" s="116">
        <v>7741800</v>
      </c>
      <c r="I3070" s="116">
        <v>6967620</v>
      </c>
      <c r="J3070" s="116">
        <v>6580530</v>
      </c>
      <c r="K3070" s="116">
        <v>387090</v>
      </c>
      <c r="L3070" s="116">
        <v>0</v>
      </c>
      <c r="M3070" s="116">
        <v>387090</v>
      </c>
      <c r="N3070" s="116">
        <v>0</v>
      </c>
      <c r="O3070" s="116">
        <v>0</v>
      </c>
      <c r="P3070" s="116">
        <v>0</v>
      </c>
      <c r="Q3070" s="27" t="str">
        <f t="shared" si="557"/>
        <v>Registered</v>
      </c>
      <c r="R3070" s="94">
        <f t="shared" si="558"/>
        <v>0.9</v>
      </c>
      <c r="S3070" s="95"/>
      <c r="T3070" s="117">
        <f t="shared" si="570"/>
        <v>387090</v>
      </c>
      <c r="U3070" s="117">
        <f t="shared" si="571"/>
        <v>0</v>
      </c>
    </row>
    <row r="3071" spans="1:21" x14ac:dyDescent="0.3">
      <c r="A3071" s="114">
        <v>720</v>
      </c>
      <c r="B3071" s="114" t="s">
        <v>130</v>
      </c>
      <c r="C3071" s="114" t="s">
        <v>23</v>
      </c>
      <c r="D3071" s="114" t="s">
        <v>7369</v>
      </c>
      <c r="E3071" s="114" t="s">
        <v>7370</v>
      </c>
      <c r="F3071" s="115">
        <v>45045</v>
      </c>
      <c r="G3071" s="114" t="s">
        <v>2587</v>
      </c>
      <c r="H3071" s="116">
        <v>7731243</v>
      </c>
      <c r="I3071" s="116">
        <v>6958117</v>
      </c>
      <c r="J3071" s="116">
        <v>6571555</v>
      </c>
      <c r="K3071" s="116">
        <v>386562</v>
      </c>
      <c r="L3071" s="116">
        <v>0</v>
      </c>
      <c r="M3071" s="116">
        <v>386562</v>
      </c>
      <c r="N3071" s="116">
        <v>0</v>
      </c>
      <c r="O3071" s="116">
        <v>0</v>
      </c>
      <c r="P3071" s="116">
        <v>0</v>
      </c>
      <c r="Q3071" s="27" t="str">
        <f t="shared" si="557"/>
        <v>Registered</v>
      </c>
      <c r="R3071" s="94">
        <f t="shared" si="558"/>
        <v>0.89999978011297799</v>
      </c>
      <c r="S3071" s="95"/>
      <c r="T3071" s="117">
        <f t="shared" si="570"/>
        <v>386562</v>
      </c>
      <c r="U3071" s="117">
        <f t="shared" si="571"/>
        <v>0</v>
      </c>
    </row>
    <row r="3072" spans="1:21" x14ac:dyDescent="0.3">
      <c r="A3072" s="114">
        <v>721</v>
      </c>
      <c r="B3072" s="114" t="s">
        <v>130</v>
      </c>
      <c r="C3072" s="114" t="s">
        <v>23</v>
      </c>
      <c r="D3072" s="114" t="s">
        <v>7389</v>
      </c>
      <c r="E3072" s="114" t="s">
        <v>7390</v>
      </c>
      <c r="F3072" s="115">
        <v>45016</v>
      </c>
      <c r="G3072" s="114" t="s">
        <v>5183</v>
      </c>
      <c r="H3072" s="116">
        <v>7731243</v>
      </c>
      <c r="I3072" s="116">
        <v>6958117</v>
      </c>
      <c r="J3072" s="116">
        <v>6571555</v>
      </c>
      <c r="K3072" s="116">
        <v>386562</v>
      </c>
      <c r="L3072" s="116">
        <v>386562</v>
      </c>
      <c r="M3072" s="116">
        <v>0</v>
      </c>
      <c r="N3072" s="116">
        <v>0</v>
      </c>
      <c r="O3072" s="116">
        <v>0</v>
      </c>
      <c r="P3072" s="116">
        <v>0</v>
      </c>
      <c r="Q3072" s="27" t="str">
        <f t="shared" si="557"/>
        <v>Registered</v>
      </c>
      <c r="R3072" s="94">
        <f t="shared" si="558"/>
        <v>0.89999978011297799</v>
      </c>
      <c r="S3072" s="95"/>
      <c r="T3072" s="117">
        <f t="shared" si="570"/>
        <v>386562</v>
      </c>
      <c r="U3072" s="117">
        <f t="shared" si="571"/>
        <v>0</v>
      </c>
    </row>
    <row r="3073" spans="1:21" x14ac:dyDescent="0.3">
      <c r="A3073" s="114">
        <v>725</v>
      </c>
      <c r="B3073" s="114" t="s">
        <v>130</v>
      </c>
      <c r="C3073" s="114" t="s">
        <v>23</v>
      </c>
      <c r="D3073" s="114" t="s">
        <v>7395</v>
      </c>
      <c r="E3073" s="114" t="s">
        <v>7396</v>
      </c>
      <c r="F3073" s="115">
        <v>45045</v>
      </c>
      <c r="G3073" s="114" t="s">
        <v>3702</v>
      </c>
      <c r="H3073" s="116">
        <v>7683150</v>
      </c>
      <c r="I3073" s="116">
        <v>6914841</v>
      </c>
      <c r="J3073" s="116">
        <v>6530683</v>
      </c>
      <c r="K3073" s="116">
        <v>384158</v>
      </c>
      <c r="L3073" s="116">
        <v>384158</v>
      </c>
      <c r="M3073" s="116">
        <v>0</v>
      </c>
      <c r="N3073" s="116">
        <v>0</v>
      </c>
      <c r="O3073" s="116">
        <v>0</v>
      </c>
      <c r="P3073" s="116">
        <v>0</v>
      </c>
      <c r="Q3073" s="27" t="str">
        <f t="shared" si="557"/>
        <v>Registered</v>
      </c>
      <c r="R3073" s="94">
        <f t="shared" si="558"/>
        <v>0.90000078092969682</v>
      </c>
      <c r="S3073" s="95"/>
      <c r="T3073" s="117">
        <f t="shared" si="570"/>
        <v>384158</v>
      </c>
      <c r="U3073" s="117">
        <f t="shared" si="571"/>
        <v>0</v>
      </c>
    </row>
    <row r="3074" spans="1:21" x14ac:dyDescent="0.3">
      <c r="A3074" s="114">
        <v>738</v>
      </c>
      <c r="B3074" s="114" t="s">
        <v>130</v>
      </c>
      <c r="C3074" s="114" t="s">
        <v>23</v>
      </c>
      <c r="D3074" s="114" t="s">
        <v>7362</v>
      </c>
      <c r="E3074" s="114" t="s">
        <v>6931</v>
      </c>
      <c r="F3074" s="115">
        <v>45045</v>
      </c>
      <c r="G3074" s="114" t="s">
        <v>1774</v>
      </c>
      <c r="H3074" s="116">
        <v>7050000</v>
      </c>
      <c r="I3074" s="116">
        <v>6345000</v>
      </c>
      <c r="J3074" s="116">
        <v>5992500</v>
      </c>
      <c r="K3074" s="116">
        <v>352500</v>
      </c>
      <c r="L3074" s="116">
        <v>0</v>
      </c>
      <c r="M3074" s="116">
        <v>352500</v>
      </c>
      <c r="N3074" s="116">
        <v>0</v>
      </c>
      <c r="O3074" s="116">
        <v>0</v>
      </c>
      <c r="P3074" s="116">
        <v>0</v>
      </c>
      <c r="Q3074" s="27" t="str">
        <f t="shared" ref="Q3074:Q3137" si="572">IF(G3074="01 Jan 1900","Unregistered","Registered")</f>
        <v>Registered</v>
      </c>
      <c r="R3074" s="94">
        <f t="shared" ref="R3074:R3137" si="573">(I3074/H3074)</f>
        <v>0.9</v>
      </c>
      <c r="S3074" s="95"/>
      <c r="T3074" s="117">
        <f t="shared" si="570"/>
        <v>352500</v>
      </c>
      <c r="U3074" s="117">
        <f t="shared" si="571"/>
        <v>0</v>
      </c>
    </row>
    <row r="3075" spans="1:21" x14ac:dyDescent="0.3">
      <c r="A3075" s="114">
        <v>882</v>
      </c>
      <c r="B3075" s="114" t="s">
        <v>130</v>
      </c>
      <c r="C3075" s="114" t="s">
        <v>23</v>
      </c>
      <c r="D3075" s="114" t="s">
        <v>9826</v>
      </c>
      <c r="E3075" s="114" t="s">
        <v>9827</v>
      </c>
      <c r="F3075" s="115">
        <v>45281</v>
      </c>
      <c r="G3075" s="114" t="s">
        <v>4799</v>
      </c>
      <c r="H3075" s="116">
        <v>8176983</v>
      </c>
      <c r="I3075" s="116">
        <v>7359281</v>
      </c>
      <c r="J3075" s="116">
        <v>7211622</v>
      </c>
      <c r="K3075" s="116">
        <v>147659</v>
      </c>
      <c r="L3075" s="116">
        <v>147659</v>
      </c>
      <c r="M3075" s="116">
        <v>0</v>
      </c>
      <c r="N3075" s="116">
        <v>0</v>
      </c>
      <c r="O3075" s="116">
        <v>0</v>
      </c>
      <c r="P3075" s="116">
        <v>0</v>
      </c>
      <c r="Q3075" s="27" t="str">
        <f t="shared" si="572"/>
        <v>Registered</v>
      </c>
      <c r="R3075" s="94">
        <f t="shared" si="573"/>
        <v>0.89999954751037148</v>
      </c>
      <c r="S3075" s="95"/>
      <c r="T3075" s="117">
        <f t="shared" si="570"/>
        <v>147659</v>
      </c>
      <c r="U3075" s="117">
        <f t="shared" si="571"/>
        <v>0</v>
      </c>
    </row>
    <row r="3076" spans="1:21" x14ac:dyDescent="0.3">
      <c r="A3076" s="114">
        <v>1051</v>
      </c>
      <c r="B3076" s="114" t="s">
        <v>130</v>
      </c>
      <c r="C3076" s="114" t="s">
        <v>23</v>
      </c>
      <c r="D3076" s="114" t="s">
        <v>2964</v>
      </c>
      <c r="E3076" s="114" t="s">
        <v>2965</v>
      </c>
      <c r="F3076" s="115">
        <v>44957</v>
      </c>
      <c r="G3076" s="114" t="s">
        <v>2966</v>
      </c>
      <c r="H3076" s="116">
        <v>11391882</v>
      </c>
      <c r="I3076" s="116">
        <v>9683100</v>
      </c>
      <c r="J3076" s="116">
        <v>9582562</v>
      </c>
      <c r="K3076" s="116">
        <v>100538</v>
      </c>
      <c r="L3076" s="116">
        <v>0</v>
      </c>
      <c r="M3076" s="116">
        <v>0</v>
      </c>
      <c r="N3076" s="116">
        <v>0</v>
      </c>
      <c r="O3076" s="116">
        <v>0</v>
      </c>
      <c r="P3076" s="116">
        <v>100538</v>
      </c>
      <c r="Q3076" s="27" t="str">
        <f t="shared" si="572"/>
        <v>Registered</v>
      </c>
      <c r="R3076" s="94">
        <f t="shared" si="573"/>
        <v>0.85000002633454241</v>
      </c>
      <c r="S3076" s="95"/>
      <c r="T3076" s="117">
        <f t="shared" si="570"/>
        <v>100538</v>
      </c>
      <c r="U3076" s="117">
        <f t="shared" si="571"/>
        <v>0</v>
      </c>
    </row>
    <row r="3077" spans="1:21" x14ac:dyDescent="0.3">
      <c r="A3077" s="114">
        <v>1080</v>
      </c>
      <c r="B3077" s="114" t="s">
        <v>130</v>
      </c>
      <c r="C3077" s="114" t="s">
        <v>23</v>
      </c>
      <c r="D3077" s="114" t="s">
        <v>4787</v>
      </c>
      <c r="E3077" s="114" t="s">
        <v>4788</v>
      </c>
      <c r="F3077" s="115">
        <v>45159</v>
      </c>
      <c r="G3077" s="114" t="s">
        <v>2372</v>
      </c>
      <c r="H3077" s="116">
        <v>12060894</v>
      </c>
      <c r="I3077" s="116">
        <v>10251763</v>
      </c>
      <c r="J3077" s="116">
        <v>10211763</v>
      </c>
      <c r="K3077" s="116">
        <v>40000</v>
      </c>
      <c r="L3077" s="116">
        <v>0</v>
      </c>
      <c r="M3077" s="116">
        <v>0</v>
      </c>
      <c r="N3077" s="116">
        <v>0</v>
      </c>
      <c r="O3077" s="116">
        <v>0</v>
      </c>
      <c r="P3077" s="116">
        <v>40000</v>
      </c>
      <c r="Q3077" s="27" t="str">
        <f t="shared" si="572"/>
        <v>Registered</v>
      </c>
      <c r="R3077" s="94">
        <f t="shared" si="573"/>
        <v>0.85000025702903947</v>
      </c>
      <c r="S3077" s="95"/>
      <c r="T3077" s="117">
        <f t="shared" si="570"/>
        <v>40000</v>
      </c>
      <c r="U3077" s="117">
        <f t="shared" si="571"/>
        <v>0</v>
      </c>
    </row>
    <row r="3078" spans="1:21" x14ac:dyDescent="0.3">
      <c r="A3078" s="114">
        <v>1113</v>
      </c>
      <c r="B3078" s="114" t="s">
        <v>130</v>
      </c>
      <c r="C3078" s="114" t="s">
        <v>23</v>
      </c>
      <c r="D3078" s="114" t="s">
        <v>2877</v>
      </c>
      <c r="E3078" s="114" t="s">
        <v>2878</v>
      </c>
      <c r="F3078" s="115">
        <v>45804</v>
      </c>
      <c r="G3078" s="114" t="s">
        <v>1718</v>
      </c>
      <c r="H3078" s="116">
        <v>13174782</v>
      </c>
      <c r="I3078" s="116">
        <v>11198561</v>
      </c>
      <c r="J3078" s="116">
        <v>11193561</v>
      </c>
      <c r="K3078" s="116">
        <v>5000</v>
      </c>
      <c r="L3078" s="116">
        <v>0</v>
      </c>
      <c r="M3078" s="116">
        <v>0</v>
      </c>
      <c r="N3078" s="116">
        <v>0</v>
      </c>
      <c r="O3078" s="116">
        <v>5000</v>
      </c>
      <c r="P3078" s="116">
        <v>0</v>
      </c>
      <c r="Q3078" s="27" t="str">
        <f t="shared" si="572"/>
        <v>Registered</v>
      </c>
      <c r="R3078" s="94">
        <f t="shared" si="573"/>
        <v>0.84999971916043848</v>
      </c>
      <c r="S3078" s="95"/>
      <c r="T3078" s="117">
        <f t="shared" si="570"/>
        <v>5000</v>
      </c>
      <c r="U3078" s="117">
        <f t="shared" si="571"/>
        <v>0</v>
      </c>
    </row>
    <row r="3079" spans="1:21" x14ac:dyDescent="0.3">
      <c r="A3079" s="114">
        <v>1122</v>
      </c>
      <c r="B3079" s="114" t="s">
        <v>130</v>
      </c>
      <c r="C3079" s="114" t="s">
        <v>23</v>
      </c>
      <c r="D3079" s="114" t="s">
        <v>3636</v>
      </c>
      <c r="E3079" s="114" t="s">
        <v>3637</v>
      </c>
      <c r="F3079" s="115">
        <v>44985</v>
      </c>
      <c r="G3079" s="114" t="s">
        <v>2966</v>
      </c>
      <c r="H3079" s="116">
        <v>8005725</v>
      </c>
      <c r="I3079" s="116">
        <v>7205153</v>
      </c>
      <c r="J3079" s="116">
        <v>7204867</v>
      </c>
      <c r="K3079" s="116">
        <v>286</v>
      </c>
      <c r="L3079" s="116">
        <v>0</v>
      </c>
      <c r="M3079" s="116">
        <v>0</v>
      </c>
      <c r="N3079" s="116">
        <v>286</v>
      </c>
      <c r="O3079" s="116">
        <v>0</v>
      </c>
      <c r="P3079" s="116">
        <v>0</v>
      </c>
      <c r="Q3079" s="27" t="str">
        <f t="shared" si="572"/>
        <v>Registered</v>
      </c>
      <c r="R3079" s="94">
        <f t="shared" si="573"/>
        <v>0.90000006245530539</v>
      </c>
      <c r="S3079" s="95"/>
      <c r="T3079" s="117">
        <f t="shared" si="570"/>
        <v>286</v>
      </c>
      <c r="U3079" s="117">
        <f t="shared" si="571"/>
        <v>0</v>
      </c>
    </row>
    <row r="3080" spans="1:21" x14ac:dyDescent="0.3">
      <c r="A3080" s="114">
        <v>6692</v>
      </c>
      <c r="B3080" s="114" t="s">
        <v>130</v>
      </c>
      <c r="C3080" s="114" t="s">
        <v>23</v>
      </c>
      <c r="D3080" s="114" t="s">
        <v>7322</v>
      </c>
      <c r="E3080" s="114" t="s">
        <v>7323</v>
      </c>
      <c r="F3080" s="115">
        <v>45796</v>
      </c>
      <c r="G3080" s="114" t="s">
        <v>5429</v>
      </c>
      <c r="H3080" s="116">
        <v>10050238</v>
      </c>
      <c r="I3080" s="116">
        <v>8542704</v>
      </c>
      <c r="J3080" s="116">
        <v>8542704</v>
      </c>
      <c r="K3080" s="116">
        <v>0</v>
      </c>
      <c r="L3080" s="116">
        <v>0</v>
      </c>
      <c r="M3080" s="116">
        <v>0</v>
      </c>
      <c r="N3080" s="116">
        <v>0</v>
      </c>
      <c r="O3080" s="116">
        <v>0</v>
      </c>
      <c r="P3080" s="116">
        <v>0</v>
      </c>
      <c r="Q3080" s="27" t="str">
        <f t="shared" si="572"/>
        <v>Registered</v>
      </c>
      <c r="R3080" s="94">
        <f t="shared" si="573"/>
        <v>0.85000016915022314</v>
      </c>
      <c r="S3080" s="95"/>
      <c r="T3080" s="117">
        <f t="shared" si="570"/>
        <v>0</v>
      </c>
      <c r="U3080" s="117">
        <f t="shared" si="571"/>
        <v>0</v>
      </c>
    </row>
    <row r="3081" spans="1:21" x14ac:dyDescent="0.3">
      <c r="A3081" s="114">
        <v>6693</v>
      </c>
      <c r="B3081" s="114" t="s">
        <v>130</v>
      </c>
      <c r="C3081" s="114" t="s">
        <v>23</v>
      </c>
      <c r="D3081" s="114" t="s">
        <v>7324</v>
      </c>
      <c r="E3081" s="114" t="s">
        <v>7325</v>
      </c>
      <c r="F3081" s="115">
        <v>45007</v>
      </c>
      <c r="G3081" s="114" t="s">
        <v>3094</v>
      </c>
      <c r="H3081" s="116">
        <v>11481876</v>
      </c>
      <c r="I3081" s="116">
        <v>9759595</v>
      </c>
      <c r="J3081" s="116">
        <v>9759595</v>
      </c>
      <c r="K3081" s="116">
        <v>0</v>
      </c>
      <c r="L3081" s="116">
        <v>0</v>
      </c>
      <c r="M3081" s="116">
        <v>0</v>
      </c>
      <c r="N3081" s="116">
        <v>0</v>
      </c>
      <c r="O3081" s="116">
        <v>0</v>
      </c>
      <c r="P3081" s="116">
        <v>0</v>
      </c>
      <c r="Q3081" s="27" t="str">
        <f t="shared" si="572"/>
        <v>Registered</v>
      </c>
      <c r="R3081" s="94">
        <f t="shared" si="573"/>
        <v>0.85000003483751263</v>
      </c>
      <c r="S3081" s="95"/>
      <c r="T3081" s="117">
        <f t="shared" si="570"/>
        <v>0</v>
      </c>
      <c r="U3081" s="117">
        <f t="shared" si="571"/>
        <v>0</v>
      </c>
    </row>
    <row r="3082" spans="1:21" x14ac:dyDescent="0.3">
      <c r="A3082" s="114">
        <v>6694</v>
      </c>
      <c r="B3082" s="114" t="s">
        <v>130</v>
      </c>
      <c r="C3082" s="114" t="s">
        <v>23</v>
      </c>
      <c r="D3082" s="114" t="s">
        <v>3608</v>
      </c>
      <c r="E3082" s="114" t="s">
        <v>3609</v>
      </c>
      <c r="F3082" s="115">
        <v>44918</v>
      </c>
      <c r="G3082" s="114" t="s">
        <v>3610</v>
      </c>
      <c r="H3082" s="116">
        <v>8087835</v>
      </c>
      <c r="I3082" s="116">
        <v>6874659</v>
      </c>
      <c r="J3082" s="116">
        <v>6874659</v>
      </c>
      <c r="K3082" s="116">
        <v>0</v>
      </c>
      <c r="L3082" s="116">
        <v>0</v>
      </c>
      <c r="M3082" s="116">
        <v>0</v>
      </c>
      <c r="N3082" s="116">
        <v>0</v>
      </c>
      <c r="O3082" s="116">
        <v>0</v>
      </c>
      <c r="P3082" s="116">
        <v>0</v>
      </c>
      <c r="Q3082" s="27" t="str">
        <f t="shared" si="572"/>
        <v>Registered</v>
      </c>
      <c r="R3082" s="94">
        <f t="shared" si="573"/>
        <v>0.8499999072681379</v>
      </c>
      <c r="S3082" s="95"/>
      <c r="T3082" s="117">
        <f t="shared" si="570"/>
        <v>0</v>
      </c>
      <c r="U3082" s="117">
        <f t="shared" si="571"/>
        <v>0</v>
      </c>
    </row>
    <row r="3083" spans="1:21" x14ac:dyDescent="0.3">
      <c r="A3083" s="114">
        <v>6695</v>
      </c>
      <c r="B3083" s="114" t="s">
        <v>130</v>
      </c>
      <c r="C3083" s="114" t="s">
        <v>23</v>
      </c>
      <c r="D3083" s="114" t="s">
        <v>7326</v>
      </c>
      <c r="E3083" s="114" t="s">
        <v>7327</v>
      </c>
      <c r="F3083" s="115">
        <v>45623</v>
      </c>
      <c r="G3083" s="114" t="s">
        <v>2492</v>
      </c>
      <c r="H3083" s="116">
        <v>12819900</v>
      </c>
      <c r="I3083" s="116">
        <v>10896915</v>
      </c>
      <c r="J3083" s="116">
        <v>10896915</v>
      </c>
      <c r="K3083" s="116">
        <v>0</v>
      </c>
      <c r="L3083" s="116">
        <v>0</v>
      </c>
      <c r="M3083" s="116">
        <v>0</v>
      </c>
      <c r="N3083" s="116">
        <v>0</v>
      </c>
      <c r="O3083" s="116">
        <v>0</v>
      </c>
      <c r="P3083" s="116">
        <v>0</v>
      </c>
      <c r="Q3083" s="27" t="str">
        <f t="shared" si="572"/>
        <v>Registered</v>
      </c>
      <c r="R3083" s="94">
        <f t="shared" si="573"/>
        <v>0.85</v>
      </c>
      <c r="S3083" s="95"/>
      <c r="T3083" s="117">
        <f t="shared" si="570"/>
        <v>0</v>
      </c>
      <c r="U3083" s="117">
        <f t="shared" si="571"/>
        <v>0</v>
      </c>
    </row>
    <row r="3084" spans="1:21" x14ac:dyDescent="0.3">
      <c r="A3084" s="114">
        <v>6696</v>
      </c>
      <c r="B3084" s="114" t="s">
        <v>130</v>
      </c>
      <c r="C3084" s="114" t="s">
        <v>23</v>
      </c>
      <c r="D3084" s="114" t="s">
        <v>7328</v>
      </c>
      <c r="E3084" s="114" t="s">
        <v>7329</v>
      </c>
      <c r="F3084" s="115">
        <v>45640</v>
      </c>
      <c r="G3084" s="114" t="s">
        <v>1699</v>
      </c>
      <c r="H3084" s="116">
        <v>8445600</v>
      </c>
      <c r="I3084" s="116">
        <v>7178760</v>
      </c>
      <c r="J3084" s="116">
        <v>7178760</v>
      </c>
      <c r="K3084" s="116">
        <v>0</v>
      </c>
      <c r="L3084" s="116">
        <v>0</v>
      </c>
      <c r="M3084" s="116">
        <v>0</v>
      </c>
      <c r="N3084" s="116">
        <v>0</v>
      </c>
      <c r="O3084" s="116">
        <v>0</v>
      </c>
      <c r="P3084" s="116">
        <v>0</v>
      </c>
      <c r="Q3084" s="27" t="str">
        <f t="shared" si="572"/>
        <v>Registered</v>
      </c>
      <c r="R3084" s="94">
        <f t="shared" si="573"/>
        <v>0.85</v>
      </c>
      <c r="S3084" s="95"/>
      <c r="T3084" s="117">
        <f t="shared" si="570"/>
        <v>0</v>
      </c>
      <c r="U3084" s="117">
        <f t="shared" si="571"/>
        <v>0</v>
      </c>
    </row>
    <row r="3085" spans="1:21" x14ac:dyDescent="0.3">
      <c r="A3085" s="114">
        <v>6697</v>
      </c>
      <c r="B3085" s="114" t="s">
        <v>130</v>
      </c>
      <c r="C3085" s="114" t="s">
        <v>23</v>
      </c>
      <c r="D3085" s="114" t="s">
        <v>7330</v>
      </c>
      <c r="E3085" s="114" t="s">
        <v>7331</v>
      </c>
      <c r="F3085" s="115">
        <v>45653</v>
      </c>
      <c r="G3085" s="114" t="s">
        <v>4649</v>
      </c>
      <c r="H3085" s="116">
        <v>8668470</v>
      </c>
      <c r="I3085" s="116">
        <v>7368202</v>
      </c>
      <c r="J3085" s="116">
        <v>7368202</v>
      </c>
      <c r="K3085" s="116">
        <v>0</v>
      </c>
      <c r="L3085" s="116">
        <v>0</v>
      </c>
      <c r="M3085" s="116">
        <v>0</v>
      </c>
      <c r="N3085" s="116">
        <v>0</v>
      </c>
      <c r="O3085" s="116">
        <v>0</v>
      </c>
      <c r="P3085" s="116">
        <v>0</v>
      </c>
      <c r="Q3085" s="27" t="str">
        <f t="shared" si="572"/>
        <v>Registered</v>
      </c>
      <c r="R3085" s="94">
        <f t="shared" si="573"/>
        <v>0.85000028840152875</v>
      </c>
      <c r="S3085" s="95"/>
      <c r="T3085" s="117">
        <f t="shared" si="570"/>
        <v>0</v>
      </c>
      <c r="U3085" s="117">
        <f t="shared" si="571"/>
        <v>0</v>
      </c>
    </row>
    <row r="3086" spans="1:21" x14ac:dyDescent="0.3">
      <c r="A3086" s="114">
        <v>6698</v>
      </c>
      <c r="B3086" s="114" t="s">
        <v>130</v>
      </c>
      <c r="C3086" s="114" t="s">
        <v>23</v>
      </c>
      <c r="D3086" s="114" t="s">
        <v>7332</v>
      </c>
      <c r="E3086" s="114" t="s">
        <v>7333</v>
      </c>
      <c r="F3086" s="115">
        <v>44918</v>
      </c>
      <c r="G3086" s="114" t="s">
        <v>3780</v>
      </c>
      <c r="H3086" s="116">
        <v>11342640</v>
      </c>
      <c r="I3086" s="116">
        <v>9641244</v>
      </c>
      <c r="J3086" s="116">
        <v>9641244</v>
      </c>
      <c r="K3086" s="116">
        <v>0</v>
      </c>
      <c r="L3086" s="116">
        <v>0</v>
      </c>
      <c r="M3086" s="116">
        <v>0</v>
      </c>
      <c r="N3086" s="116">
        <v>0</v>
      </c>
      <c r="O3086" s="116">
        <v>0</v>
      </c>
      <c r="P3086" s="116">
        <v>0</v>
      </c>
      <c r="Q3086" s="27" t="str">
        <f t="shared" si="572"/>
        <v>Registered</v>
      </c>
      <c r="R3086" s="94">
        <f t="shared" si="573"/>
        <v>0.85</v>
      </c>
      <c r="S3086" s="95"/>
      <c r="T3086" s="117">
        <f t="shared" si="570"/>
        <v>0</v>
      </c>
      <c r="U3086" s="117">
        <f t="shared" si="571"/>
        <v>0</v>
      </c>
    </row>
    <row r="3087" spans="1:21" x14ac:dyDescent="0.3">
      <c r="A3087" s="114">
        <v>6699</v>
      </c>
      <c r="B3087" s="114" t="s">
        <v>130</v>
      </c>
      <c r="C3087" s="114" t="s">
        <v>23</v>
      </c>
      <c r="D3087" s="114" t="s">
        <v>7334</v>
      </c>
      <c r="E3087" s="114" t="s">
        <v>7335</v>
      </c>
      <c r="F3087" s="115">
        <v>44918</v>
      </c>
      <c r="G3087" s="114" t="s">
        <v>5148</v>
      </c>
      <c r="H3087" s="116">
        <v>11342640</v>
      </c>
      <c r="I3087" s="116">
        <v>10208376</v>
      </c>
      <c r="J3087" s="116">
        <v>10208376</v>
      </c>
      <c r="K3087" s="116">
        <v>0</v>
      </c>
      <c r="L3087" s="116">
        <v>0</v>
      </c>
      <c r="M3087" s="116">
        <v>0</v>
      </c>
      <c r="N3087" s="116">
        <v>0</v>
      </c>
      <c r="O3087" s="116">
        <v>0</v>
      </c>
      <c r="P3087" s="116">
        <v>0</v>
      </c>
      <c r="Q3087" s="27" t="str">
        <f t="shared" si="572"/>
        <v>Registered</v>
      </c>
      <c r="R3087" s="94">
        <f t="shared" si="573"/>
        <v>0.9</v>
      </c>
      <c r="S3087" s="95"/>
      <c r="T3087" s="117">
        <f t="shared" si="570"/>
        <v>0</v>
      </c>
      <c r="U3087" s="117">
        <f t="shared" si="571"/>
        <v>0</v>
      </c>
    </row>
    <row r="3088" spans="1:21" x14ac:dyDescent="0.3">
      <c r="A3088" s="114">
        <v>6700</v>
      </c>
      <c r="B3088" s="114" t="s">
        <v>130</v>
      </c>
      <c r="C3088" s="114" t="s">
        <v>23</v>
      </c>
      <c r="D3088" s="114" t="s">
        <v>3717</v>
      </c>
      <c r="E3088" s="114" t="s">
        <v>3718</v>
      </c>
      <c r="F3088" s="115">
        <v>44918</v>
      </c>
      <c r="G3088" s="114" t="s">
        <v>3083</v>
      </c>
      <c r="H3088" s="116">
        <v>7859100</v>
      </c>
      <c r="I3088" s="116">
        <v>7073190</v>
      </c>
      <c r="J3088" s="116">
        <v>7073190</v>
      </c>
      <c r="K3088" s="116">
        <v>0</v>
      </c>
      <c r="L3088" s="116">
        <v>0</v>
      </c>
      <c r="M3088" s="116">
        <v>0</v>
      </c>
      <c r="N3088" s="116">
        <v>0</v>
      </c>
      <c r="O3088" s="116">
        <v>0</v>
      </c>
      <c r="P3088" s="116">
        <v>0</v>
      </c>
      <c r="Q3088" s="27" t="str">
        <f t="shared" si="572"/>
        <v>Registered</v>
      </c>
      <c r="R3088" s="94">
        <f t="shared" si="573"/>
        <v>0.9</v>
      </c>
      <c r="S3088" s="95"/>
      <c r="T3088" s="117">
        <f t="shared" si="570"/>
        <v>0</v>
      </c>
      <c r="U3088" s="117">
        <f t="shared" si="571"/>
        <v>0</v>
      </c>
    </row>
    <row r="3089" spans="1:21" x14ac:dyDescent="0.3">
      <c r="A3089" s="114">
        <v>6701</v>
      </c>
      <c r="B3089" s="114" t="s">
        <v>130</v>
      </c>
      <c r="C3089" s="114" t="s">
        <v>23</v>
      </c>
      <c r="D3089" s="114" t="s">
        <v>7336</v>
      </c>
      <c r="E3089" s="114" t="s">
        <v>7337</v>
      </c>
      <c r="F3089" s="115">
        <v>44918</v>
      </c>
      <c r="G3089" s="114" t="s">
        <v>2672</v>
      </c>
      <c r="H3089" s="116">
        <v>11434332</v>
      </c>
      <c r="I3089" s="116">
        <v>10290901</v>
      </c>
      <c r="J3089" s="116">
        <v>10290901</v>
      </c>
      <c r="K3089" s="116">
        <v>0</v>
      </c>
      <c r="L3089" s="116">
        <v>0</v>
      </c>
      <c r="M3089" s="116">
        <v>0</v>
      </c>
      <c r="N3089" s="116">
        <v>0</v>
      </c>
      <c r="O3089" s="116">
        <v>0</v>
      </c>
      <c r="P3089" s="116">
        <v>0</v>
      </c>
      <c r="Q3089" s="27" t="str">
        <f t="shared" si="572"/>
        <v>Registered</v>
      </c>
      <c r="R3089" s="94">
        <f t="shared" si="573"/>
        <v>0.90000019240301921</v>
      </c>
      <c r="S3089" s="95"/>
      <c r="T3089" s="117">
        <f t="shared" si="570"/>
        <v>0</v>
      </c>
      <c r="U3089" s="117">
        <f t="shared" si="571"/>
        <v>0</v>
      </c>
    </row>
    <row r="3090" spans="1:21" x14ac:dyDescent="0.3">
      <c r="A3090" s="114">
        <v>6702</v>
      </c>
      <c r="B3090" s="114" t="s">
        <v>130</v>
      </c>
      <c r="C3090" s="114" t="s">
        <v>23</v>
      </c>
      <c r="D3090" s="114" t="s">
        <v>7338</v>
      </c>
      <c r="E3090" s="114" t="s">
        <v>7339</v>
      </c>
      <c r="F3090" s="115">
        <v>45009</v>
      </c>
      <c r="G3090" s="114" t="s">
        <v>2541</v>
      </c>
      <c r="H3090" s="116">
        <v>7731243</v>
      </c>
      <c r="I3090" s="116">
        <v>6958117</v>
      </c>
      <c r="J3090" s="116">
        <v>6958117</v>
      </c>
      <c r="K3090" s="116">
        <v>0</v>
      </c>
      <c r="L3090" s="116">
        <v>0</v>
      </c>
      <c r="M3090" s="116">
        <v>0</v>
      </c>
      <c r="N3090" s="116">
        <v>0</v>
      </c>
      <c r="O3090" s="116">
        <v>0</v>
      </c>
      <c r="P3090" s="116">
        <v>0</v>
      </c>
      <c r="Q3090" s="27" t="str">
        <f t="shared" si="572"/>
        <v>Registered</v>
      </c>
      <c r="R3090" s="94">
        <f t="shared" si="573"/>
        <v>0.89999978011297799</v>
      </c>
      <c r="S3090" s="95"/>
      <c r="T3090" s="117">
        <f t="shared" si="570"/>
        <v>0</v>
      </c>
      <c r="U3090" s="117">
        <f t="shared" si="571"/>
        <v>0</v>
      </c>
    </row>
    <row r="3091" spans="1:21" x14ac:dyDescent="0.3">
      <c r="A3091" s="114">
        <v>6703</v>
      </c>
      <c r="B3091" s="114" t="s">
        <v>130</v>
      </c>
      <c r="C3091" s="114" t="s">
        <v>23</v>
      </c>
      <c r="D3091" s="114" t="s">
        <v>3097</v>
      </c>
      <c r="E3091" s="114" t="s">
        <v>3098</v>
      </c>
      <c r="F3091" s="115">
        <v>44931</v>
      </c>
      <c r="G3091" s="114" t="s">
        <v>3099</v>
      </c>
      <c r="H3091" s="116">
        <v>11481876</v>
      </c>
      <c r="I3091" s="116">
        <v>9759594</v>
      </c>
      <c r="J3091" s="116">
        <v>9759594</v>
      </c>
      <c r="K3091" s="116">
        <v>0</v>
      </c>
      <c r="L3091" s="116">
        <v>0</v>
      </c>
      <c r="M3091" s="116">
        <v>0</v>
      </c>
      <c r="N3091" s="116">
        <v>0</v>
      </c>
      <c r="O3091" s="116">
        <v>0</v>
      </c>
      <c r="P3091" s="116">
        <v>0</v>
      </c>
      <c r="Q3091" s="27" t="str">
        <f t="shared" si="572"/>
        <v>Registered</v>
      </c>
      <c r="R3091" s="94">
        <f t="shared" si="573"/>
        <v>0.84999994774373111</v>
      </c>
      <c r="S3091" s="95"/>
      <c r="T3091" s="117">
        <f t="shared" si="570"/>
        <v>0</v>
      </c>
      <c r="U3091" s="117">
        <f t="shared" si="571"/>
        <v>0</v>
      </c>
    </row>
    <row r="3092" spans="1:21" x14ac:dyDescent="0.3">
      <c r="A3092" s="114">
        <v>6704</v>
      </c>
      <c r="B3092" s="114" t="s">
        <v>130</v>
      </c>
      <c r="C3092" s="114" t="s">
        <v>23</v>
      </c>
      <c r="D3092" s="114" t="s">
        <v>7340</v>
      </c>
      <c r="E3092" s="114" t="s">
        <v>7341</v>
      </c>
      <c r="F3092" s="115">
        <v>44925</v>
      </c>
      <c r="G3092" s="114" t="s">
        <v>2346</v>
      </c>
      <c r="H3092" s="116">
        <v>11303586</v>
      </c>
      <c r="I3092" s="116">
        <v>9995116</v>
      </c>
      <c r="J3092" s="116">
        <v>9995116</v>
      </c>
      <c r="K3092" s="116">
        <v>0</v>
      </c>
      <c r="L3092" s="116">
        <v>0</v>
      </c>
      <c r="M3092" s="116">
        <v>0</v>
      </c>
      <c r="N3092" s="116">
        <v>0</v>
      </c>
      <c r="O3092" s="116">
        <v>0</v>
      </c>
      <c r="P3092" s="116">
        <v>0</v>
      </c>
      <c r="Q3092" s="27" t="str">
        <f t="shared" si="572"/>
        <v>Registered</v>
      </c>
      <c r="R3092" s="94">
        <f t="shared" si="573"/>
        <v>0.88424292963312701</v>
      </c>
      <c r="S3092" s="95"/>
      <c r="T3092" s="117">
        <f t="shared" si="570"/>
        <v>0</v>
      </c>
      <c r="U3092" s="117">
        <f t="shared" si="571"/>
        <v>0</v>
      </c>
    </row>
    <row r="3093" spans="1:21" x14ac:dyDescent="0.3">
      <c r="A3093" s="114">
        <v>6705</v>
      </c>
      <c r="B3093" s="114" t="s">
        <v>130</v>
      </c>
      <c r="C3093" s="114" t="s">
        <v>23</v>
      </c>
      <c r="D3093" s="114" t="s">
        <v>3807</v>
      </c>
      <c r="E3093" s="114" t="s">
        <v>3808</v>
      </c>
      <c r="F3093" s="115">
        <v>44917</v>
      </c>
      <c r="G3093" s="114" t="s">
        <v>3809</v>
      </c>
      <c r="H3093" s="116">
        <v>7731243</v>
      </c>
      <c r="I3093" s="116">
        <v>6958117</v>
      </c>
      <c r="J3093" s="116">
        <v>6958117</v>
      </c>
      <c r="K3093" s="116">
        <v>0</v>
      </c>
      <c r="L3093" s="116">
        <v>0</v>
      </c>
      <c r="M3093" s="116">
        <v>0</v>
      </c>
      <c r="N3093" s="116">
        <v>0</v>
      </c>
      <c r="O3093" s="116">
        <v>0</v>
      </c>
      <c r="P3093" s="116">
        <v>0</v>
      </c>
      <c r="Q3093" s="27" t="str">
        <f t="shared" si="572"/>
        <v>Registered</v>
      </c>
      <c r="R3093" s="94">
        <f t="shared" si="573"/>
        <v>0.89999978011297799</v>
      </c>
      <c r="S3093" s="95"/>
      <c r="T3093" s="117">
        <f t="shared" si="570"/>
        <v>0</v>
      </c>
      <c r="U3093" s="117">
        <f t="shared" si="571"/>
        <v>0</v>
      </c>
    </row>
    <row r="3094" spans="1:21" x14ac:dyDescent="0.3">
      <c r="A3094" s="114">
        <v>6706</v>
      </c>
      <c r="B3094" s="114" t="s">
        <v>130</v>
      </c>
      <c r="C3094" s="114" t="s">
        <v>23</v>
      </c>
      <c r="D3094" s="114" t="s">
        <v>3669</v>
      </c>
      <c r="E3094" s="114" t="s">
        <v>3670</v>
      </c>
      <c r="F3094" s="115">
        <v>45180</v>
      </c>
      <c r="G3094" s="114" t="s">
        <v>3613</v>
      </c>
      <c r="H3094" s="116">
        <v>7927600</v>
      </c>
      <c r="I3094" s="116">
        <v>7134840</v>
      </c>
      <c r="J3094" s="116">
        <v>7134840</v>
      </c>
      <c r="K3094" s="116">
        <v>0</v>
      </c>
      <c r="L3094" s="116">
        <v>0</v>
      </c>
      <c r="M3094" s="116">
        <v>0</v>
      </c>
      <c r="N3094" s="116">
        <v>0</v>
      </c>
      <c r="O3094" s="116">
        <v>0</v>
      </c>
      <c r="P3094" s="116">
        <v>0</v>
      </c>
      <c r="Q3094" s="27" t="str">
        <f t="shared" si="572"/>
        <v>Registered</v>
      </c>
      <c r="R3094" s="94">
        <f t="shared" si="573"/>
        <v>0.9</v>
      </c>
      <c r="S3094" s="95"/>
      <c r="T3094" s="117">
        <f t="shared" si="570"/>
        <v>0</v>
      </c>
      <c r="U3094" s="117">
        <f t="shared" si="571"/>
        <v>0</v>
      </c>
    </row>
    <row r="3095" spans="1:21" x14ac:dyDescent="0.3">
      <c r="A3095" s="114">
        <v>6707</v>
      </c>
      <c r="B3095" s="114" t="s">
        <v>130</v>
      </c>
      <c r="C3095" s="114" t="s">
        <v>23</v>
      </c>
      <c r="D3095" s="114" t="s">
        <v>7342</v>
      </c>
      <c r="E3095" s="114" t="s">
        <v>7343</v>
      </c>
      <c r="F3095" s="115">
        <v>44918</v>
      </c>
      <c r="G3095" s="114" t="s">
        <v>2862</v>
      </c>
      <c r="H3095" s="116">
        <v>11391882</v>
      </c>
      <c r="I3095" s="116">
        <v>9683096</v>
      </c>
      <c r="J3095" s="116">
        <v>9683096</v>
      </c>
      <c r="K3095" s="116">
        <v>0</v>
      </c>
      <c r="L3095" s="116">
        <v>0</v>
      </c>
      <c r="M3095" s="116">
        <v>0</v>
      </c>
      <c r="N3095" s="116">
        <v>0</v>
      </c>
      <c r="O3095" s="116">
        <v>0</v>
      </c>
      <c r="P3095" s="116">
        <v>0</v>
      </c>
      <c r="Q3095" s="27" t="str">
        <f t="shared" si="572"/>
        <v>Registered</v>
      </c>
      <c r="R3095" s="94">
        <f t="shared" si="573"/>
        <v>0.8499996752073099</v>
      </c>
      <c r="S3095" s="95"/>
      <c r="T3095" s="117">
        <f t="shared" si="570"/>
        <v>0</v>
      </c>
      <c r="U3095" s="117">
        <f t="shared" si="571"/>
        <v>0</v>
      </c>
    </row>
    <row r="3096" spans="1:21" x14ac:dyDescent="0.3">
      <c r="A3096" s="114">
        <v>6708</v>
      </c>
      <c r="B3096" s="114" t="s">
        <v>130</v>
      </c>
      <c r="C3096" s="114" t="s">
        <v>23</v>
      </c>
      <c r="D3096" s="114" t="s">
        <v>7344</v>
      </c>
      <c r="E3096" s="114" t="s">
        <v>7345</v>
      </c>
      <c r="F3096" s="115">
        <v>44918</v>
      </c>
      <c r="G3096" s="114" t="s">
        <v>5106</v>
      </c>
      <c r="H3096" s="116">
        <v>11393580</v>
      </c>
      <c r="I3096" s="116">
        <v>10254222</v>
      </c>
      <c r="J3096" s="116">
        <v>10254222</v>
      </c>
      <c r="K3096" s="116">
        <v>0</v>
      </c>
      <c r="L3096" s="116">
        <v>0</v>
      </c>
      <c r="M3096" s="116">
        <v>0</v>
      </c>
      <c r="N3096" s="116">
        <v>0</v>
      </c>
      <c r="O3096" s="116">
        <v>0</v>
      </c>
      <c r="P3096" s="116">
        <v>0</v>
      </c>
      <c r="Q3096" s="27" t="str">
        <f t="shared" si="572"/>
        <v>Registered</v>
      </c>
      <c r="R3096" s="94">
        <f t="shared" si="573"/>
        <v>0.9</v>
      </c>
      <c r="S3096" s="95"/>
      <c r="T3096" s="117">
        <f t="shared" si="570"/>
        <v>0</v>
      </c>
      <c r="U3096" s="117">
        <f t="shared" si="571"/>
        <v>0</v>
      </c>
    </row>
    <row r="3097" spans="1:21" x14ac:dyDescent="0.3">
      <c r="A3097" s="114">
        <v>6709</v>
      </c>
      <c r="B3097" s="114" t="s">
        <v>130</v>
      </c>
      <c r="C3097" s="114" t="s">
        <v>23</v>
      </c>
      <c r="D3097" s="114" t="s">
        <v>3698</v>
      </c>
      <c r="E3097" s="114" t="s">
        <v>3699</v>
      </c>
      <c r="F3097" s="115">
        <v>44985</v>
      </c>
      <c r="G3097" s="114" t="s">
        <v>2635</v>
      </c>
      <c r="H3097" s="116">
        <v>7864965</v>
      </c>
      <c r="I3097" s="116">
        <v>7078469</v>
      </c>
      <c r="J3097" s="116">
        <v>7078469</v>
      </c>
      <c r="K3097" s="116">
        <v>0</v>
      </c>
      <c r="L3097" s="116">
        <v>0</v>
      </c>
      <c r="M3097" s="116">
        <v>0</v>
      </c>
      <c r="N3097" s="116">
        <v>0</v>
      </c>
      <c r="O3097" s="116">
        <v>0</v>
      </c>
      <c r="P3097" s="116">
        <v>0</v>
      </c>
      <c r="Q3097" s="27" t="str">
        <f t="shared" si="572"/>
        <v>Registered</v>
      </c>
      <c r="R3097" s="94">
        <f t="shared" si="573"/>
        <v>0.90000006357307372</v>
      </c>
      <c r="S3097" s="95"/>
      <c r="T3097" s="117">
        <f t="shared" si="570"/>
        <v>0</v>
      </c>
      <c r="U3097" s="117">
        <f t="shared" si="571"/>
        <v>0</v>
      </c>
    </row>
    <row r="3098" spans="1:21" x14ac:dyDescent="0.3">
      <c r="A3098" s="114">
        <v>6710</v>
      </c>
      <c r="B3098" s="114" t="s">
        <v>130</v>
      </c>
      <c r="C3098" s="114" t="s">
        <v>23</v>
      </c>
      <c r="D3098" s="114" t="s">
        <v>7346</v>
      </c>
      <c r="E3098" s="114" t="s">
        <v>7347</v>
      </c>
      <c r="F3098" s="115">
        <v>44918</v>
      </c>
      <c r="G3098" s="114" t="s">
        <v>4115</v>
      </c>
      <c r="H3098" s="116">
        <v>11123598</v>
      </c>
      <c r="I3098" s="116">
        <v>9455058</v>
      </c>
      <c r="J3098" s="116">
        <v>9455058</v>
      </c>
      <c r="K3098" s="116">
        <v>0</v>
      </c>
      <c r="L3098" s="116">
        <v>0</v>
      </c>
      <c r="M3098" s="116">
        <v>0</v>
      </c>
      <c r="N3098" s="116">
        <v>0</v>
      </c>
      <c r="O3098" s="116">
        <v>0</v>
      </c>
      <c r="P3098" s="116">
        <v>0</v>
      </c>
      <c r="Q3098" s="27" t="str">
        <f t="shared" si="572"/>
        <v>Registered</v>
      </c>
      <c r="R3098" s="94">
        <f t="shared" si="573"/>
        <v>0.84999997303030905</v>
      </c>
      <c r="S3098" s="95"/>
      <c r="T3098" s="117">
        <f t="shared" si="570"/>
        <v>0</v>
      </c>
      <c r="U3098" s="117">
        <f t="shared" si="571"/>
        <v>0</v>
      </c>
    </row>
    <row r="3099" spans="1:21" x14ac:dyDescent="0.3">
      <c r="A3099" s="114">
        <v>6711</v>
      </c>
      <c r="B3099" s="114" t="s">
        <v>130</v>
      </c>
      <c r="C3099" s="114" t="s">
        <v>23</v>
      </c>
      <c r="D3099" s="114" t="s">
        <v>7348</v>
      </c>
      <c r="E3099" s="114" t="s">
        <v>7349</v>
      </c>
      <c r="F3099" s="115">
        <v>44918</v>
      </c>
      <c r="G3099" s="114" t="s">
        <v>2541</v>
      </c>
      <c r="H3099" s="116">
        <v>11206800</v>
      </c>
      <c r="I3099" s="116">
        <v>10086120</v>
      </c>
      <c r="J3099" s="116">
        <v>10086120</v>
      </c>
      <c r="K3099" s="116">
        <v>0</v>
      </c>
      <c r="L3099" s="116">
        <v>0</v>
      </c>
      <c r="M3099" s="116">
        <v>0</v>
      </c>
      <c r="N3099" s="116">
        <v>0</v>
      </c>
      <c r="O3099" s="116">
        <v>28018</v>
      </c>
      <c r="P3099" s="116">
        <v>0</v>
      </c>
      <c r="Q3099" s="27" t="str">
        <f t="shared" si="572"/>
        <v>Registered</v>
      </c>
      <c r="R3099" s="94">
        <f t="shared" si="573"/>
        <v>0.9</v>
      </c>
      <c r="S3099" s="95"/>
      <c r="T3099" s="117">
        <f t="shared" si="570"/>
        <v>28018</v>
      </c>
      <c r="U3099" s="117">
        <f t="shared" si="571"/>
        <v>-28018</v>
      </c>
    </row>
    <row r="3100" spans="1:21" x14ac:dyDescent="0.3">
      <c r="A3100" s="114">
        <v>6712</v>
      </c>
      <c r="B3100" s="114" t="s">
        <v>130</v>
      </c>
      <c r="C3100" s="114" t="s">
        <v>23</v>
      </c>
      <c r="D3100" s="114" t="s">
        <v>3783</v>
      </c>
      <c r="E3100" s="114" t="s">
        <v>3784</v>
      </c>
      <c r="F3100" s="115">
        <v>44918</v>
      </c>
      <c r="G3100" s="114" t="s">
        <v>3785</v>
      </c>
      <c r="H3100" s="116">
        <v>7741800</v>
      </c>
      <c r="I3100" s="116">
        <v>6967620</v>
      </c>
      <c r="J3100" s="116">
        <v>6967620</v>
      </c>
      <c r="K3100" s="116">
        <v>0</v>
      </c>
      <c r="L3100" s="116">
        <v>0</v>
      </c>
      <c r="M3100" s="116">
        <v>0</v>
      </c>
      <c r="N3100" s="116">
        <v>0</v>
      </c>
      <c r="O3100" s="116">
        <v>0</v>
      </c>
      <c r="P3100" s="116">
        <v>0</v>
      </c>
      <c r="Q3100" s="27" t="str">
        <f t="shared" si="572"/>
        <v>Registered</v>
      </c>
      <c r="R3100" s="94">
        <f t="shared" si="573"/>
        <v>0.9</v>
      </c>
      <c r="S3100" s="95"/>
      <c r="T3100" s="117">
        <f t="shared" si="570"/>
        <v>0</v>
      </c>
      <c r="U3100" s="117">
        <f t="shared" si="571"/>
        <v>0</v>
      </c>
    </row>
    <row r="3101" spans="1:21" x14ac:dyDescent="0.3">
      <c r="A3101" s="114">
        <v>6713</v>
      </c>
      <c r="B3101" s="114" t="s">
        <v>130</v>
      </c>
      <c r="C3101" s="114" t="s">
        <v>23</v>
      </c>
      <c r="D3101" s="114" t="s">
        <v>7350</v>
      </c>
      <c r="E3101" s="114" t="s">
        <v>7351</v>
      </c>
      <c r="F3101" s="115">
        <v>44925</v>
      </c>
      <c r="G3101" s="114" t="s">
        <v>3413</v>
      </c>
      <c r="H3101" s="116">
        <v>12016746</v>
      </c>
      <c r="I3101" s="116">
        <v>10214231</v>
      </c>
      <c r="J3101" s="116">
        <v>10214231</v>
      </c>
      <c r="K3101" s="116">
        <v>0</v>
      </c>
      <c r="L3101" s="116">
        <v>0</v>
      </c>
      <c r="M3101" s="116">
        <v>0</v>
      </c>
      <c r="N3101" s="116">
        <v>0</v>
      </c>
      <c r="O3101" s="116">
        <v>0</v>
      </c>
      <c r="P3101" s="116">
        <v>0</v>
      </c>
      <c r="Q3101" s="27" t="str">
        <f t="shared" si="572"/>
        <v>Registered</v>
      </c>
      <c r="R3101" s="94">
        <f t="shared" si="573"/>
        <v>0.8499997420266685</v>
      </c>
      <c r="S3101" s="95"/>
      <c r="T3101" s="117">
        <f t="shared" si="570"/>
        <v>0</v>
      </c>
      <c r="U3101" s="117">
        <f t="shared" si="571"/>
        <v>0</v>
      </c>
    </row>
    <row r="3102" spans="1:21" x14ac:dyDescent="0.3">
      <c r="A3102" s="114">
        <v>6714</v>
      </c>
      <c r="B3102" s="114" t="s">
        <v>130</v>
      </c>
      <c r="C3102" s="114" t="s">
        <v>23</v>
      </c>
      <c r="D3102" s="114" t="s">
        <v>7354</v>
      </c>
      <c r="E3102" s="114" t="s">
        <v>7355</v>
      </c>
      <c r="F3102" s="115">
        <v>44925</v>
      </c>
      <c r="G3102" s="114" t="s">
        <v>2862</v>
      </c>
      <c r="H3102" s="116">
        <v>7864965</v>
      </c>
      <c r="I3102" s="116">
        <v>7078468</v>
      </c>
      <c r="J3102" s="116">
        <v>7078468</v>
      </c>
      <c r="K3102" s="116">
        <v>0</v>
      </c>
      <c r="L3102" s="116">
        <v>0</v>
      </c>
      <c r="M3102" s="116">
        <v>0</v>
      </c>
      <c r="N3102" s="116">
        <v>0</v>
      </c>
      <c r="O3102" s="116">
        <v>0</v>
      </c>
      <c r="P3102" s="116">
        <v>0</v>
      </c>
      <c r="Q3102" s="27" t="str">
        <f t="shared" si="572"/>
        <v>Registered</v>
      </c>
      <c r="R3102" s="94">
        <f t="shared" si="573"/>
        <v>0.89999993642692622</v>
      </c>
      <c r="S3102" s="95"/>
      <c r="T3102" s="117">
        <f t="shared" si="570"/>
        <v>0</v>
      </c>
      <c r="U3102" s="117">
        <f t="shared" si="571"/>
        <v>0</v>
      </c>
    </row>
    <row r="3103" spans="1:21" x14ac:dyDescent="0.3">
      <c r="A3103" s="114">
        <v>6715</v>
      </c>
      <c r="B3103" s="114" t="s">
        <v>130</v>
      </c>
      <c r="C3103" s="114" t="s">
        <v>23</v>
      </c>
      <c r="D3103" s="114" t="s">
        <v>7356</v>
      </c>
      <c r="E3103" s="114" t="s">
        <v>7357</v>
      </c>
      <c r="F3103" s="115">
        <v>44918</v>
      </c>
      <c r="G3103" s="114" t="s">
        <v>2430</v>
      </c>
      <c r="H3103" s="116">
        <v>11391882</v>
      </c>
      <c r="I3103" s="116">
        <v>9683097</v>
      </c>
      <c r="J3103" s="116">
        <v>9683097</v>
      </c>
      <c r="K3103" s="116">
        <v>0</v>
      </c>
      <c r="L3103" s="116">
        <v>0</v>
      </c>
      <c r="M3103" s="116">
        <v>0</v>
      </c>
      <c r="N3103" s="116">
        <v>0</v>
      </c>
      <c r="O3103" s="116">
        <v>0</v>
      </c>
      <c r="P3103" s="116">
        <v>0</v>
      </c>
      <c r="Q3103" s="27" t="str">
        <f t="shared" si="572"/>
        <v>Registered</v>
      </c>
      <c r="R3103" s="94">
        <f t="shared" si="573"/>
        <v>0.84999976298911806</v>
      </c>
      <c r="S3103" s="95"/>
      <c r="T3103" s="117">
        <f t="shared" si="570"/>
        <v>0</v>
      </c>
      <c r="U3103" s="117">
        <f t="shared" si="571"/>
        <v>0</v>
      </c>
    </row>
    <row r="3104" spans="1:21" x14ac:dyDescent="0.3">
      <c r="A3104" s="114">
        <v>6716</v>
      </c>
      <c r="B3104" s="114" t="s">
        <v>130</v>
      </c>
      <c r="C3104" s="114" t="s">
        <v>23</v>
      </c>
      <c r="D3104" s="114" t="s">
        <v>3108</v>
      </c>
      <c r="E3104" s="114" t="s">
        <v>3109</v>
      </c>
      <c r="F3104" s="115">
        <v>44918</v>
      </c>
      <c r="G3104" s="114" t="s">
        <v>3110</v>
      </c>
      <c r="H3104" s="116">
        <v>11391882</v>
      </c>
      <c r="I3104" s="116">
        <v>10252690</v>
      </c>
      <c r="J3104" s="116">
        <v>10252690</v>
      </c>
      <c r="K3104" s="116">
        <v>0</v>
      </c>
      <c r="L3104" s="116">
        <v>0</v>
      </c>
      <c r="M3104" s="116">
        <v>0</v>
      </c>
      <c r="N3104" s="116">
        <v>0</v>
      </c>
      <c r="O3104" s="116">
        <v>0</v>
      </c>
      <c r="P3104" s="116">
        <v>0</v>
      </c>
      <c r="Q3104" s="27" t="str">
        <f t="shared" si="572"/>
        <v>Registered</v>
      </c>
      <c r="R3104" s="94">
        <f t="shared" si="573"/>
        <v>0.8999996664291291</v>
      </c>
      <c r="S3104" s="95"/>
      <c r="T3104" s="117">
        <f t="shared" si="570"/>
        <v>0</v>
      </c>
      <c r="U3104" s="117">
        <f t="shared" si="571"/>
        <v>0</v>
      </c>
    </row>
    <row r="3105" spans="1:21" x14ac:dyDescent="0.3">
      <c r="A3105" s="114">
        <v>6717</v>
      </c>
      <c r="B3105" s="114" t="s">
        <v>130</v>
      </c>
      <c r="C3105" s="114" t="s">
        <v>23</v>
      </c>
      <c r="D3105" s="114" t="s">
        <v>3688</v>
      </c>
      <c r="E3105" s="114" t="s">
        <v>3689</v>
      </c>
      <c r="F3105" s="115">
        <v>44957</v>
      </c>
      <c r="G3105" s="114" t="s">
        <v>2751</v>
      </c>
      <c r="H3105" s="116">
        <v>7890771</v>
      </c>
      <c r="I3105" s="116">
        <v>7101696</v>
      </c>
      <c r="J3105" s="116">
        <v>7101696</v>
      </c>
      <c r="K3105" s="116">
        <v>0</v>
      </c>
      <c r="L3105" s="116">
        <v>0</v>
      </c>
      <c r="M3105" s="116">
        <v>0</v>
      </c>
      <c r="N3105" s="116">
        <v>0</v>
      </c>
      <c r="O3105" s="116">
        <v>0</v>
      </c>
      <c r="P3105" s="116">
        <v>0</v>
      </c>
      <c r="Q3105" s="27" t="str">
        <f t="shared" si="572"/>
        <v>Registered</v>
      </c>
      <c r="R3105" s="94">
        <f t="shared" si="573"/>
        <v>0.90000026613368955</v>
      </c>
      <c r="S3105" s="95"/>
      <c r="T3105" s="117">
        <f t="shared" si="570"/>
        <v>0</v>
      </c>
      <c r="U3105" s="117">
        <f t="shared" si="571"/>
        <v>0</v>
      </c>
    </row>
    <row r="3106" spans="1:21" x14ac:dyDescent="0.3">
      <c r="A3106" s="114">
        <v>6718</v>
      </c>
      <c r="B3106" s="114" t="s">
        <v>130</v>
      </c>
      <c r="C3106" s="114" t="s">
        <v>23</v>
      </c>
      <c r="D3106" s="114" t="s">
        <v>3638</v>
      </c>
      <c r="E3106" s="114" t="s">
        <v>3639</v>
      </c>
      <c r="F3106" s="115">
        <v>44925</v>
      </c>
      <c r="G3106" s="114" t="s">
        <v>3500</v>
      </c>
      <c r="H3106" s="116">
        <v>8005725</v>
      </c>
      <c r="I3106" s="116">
        <v>7205153</v>
      </c>
      <c r="J3106" s="116">
        <v>7205153</v>
      </c>
      <c r="K3106" s="116">
        <v>0</v>
      </c>
      <c r="L3106" s="116">
        <v>0</v>
      </c>
      <c r="M3106" s="116">
        <v>0</v>
      </c>
      <c r="N3106" s="116">
        <v>0</v>
      </c>
      <c r="O3106" s="116">
        <v>0</v>
      </c>
      <c r="P3106" s="116">
        <v>0</v>
      </c>
      <c r="Q3106" s="27" t="str">
        <f t="shared" si="572"/>
        <v>Registered</v>
      </c>
      <c r="R3106" s="94">
        <f t="shared" si="573"/>
        <v>0.90000006245530539</v>
      </c>
      <c r="S3106" s="95"/>
      <c r="T3106" s="117">
        <f t="shared" si="570"/>
        <v>0</v>
      </c>
      <c r="U3106" s="117">
        <f t="shared" si="571"/>
        <v>0</v>
      </c>
    </row>
    <row r="3107" spans="1:21" x14ac:dyDescent="0.3">
      <c r="A3107" s="114">
        <v>6719</v>
      </c>
      <c r="B3107" s="114" t="s">
        <v>130</v>
      </c>
      <c r="C3107" s="114" t="s">
        <v>23</v>
      </c>
      <c r="D3107" s="114" t="s">
        <v>7358</v>
      </c>
      <c r="E3107" s="114" t="s">
        <v>7359</v>
      </c>
      <c r="F3107" s="115">
        <v>44925</v>
      </c>
      <c r="G3107" s="114" t="s">
        <v>3067</v>
      </c>
      <c r="H3107" s="116">
        <v>11213592</v>
      </c>
      <c r="I3107" s="116">
        <v>9531557</v>
      </c>
      <c r="J3107" s="116">
        <v>9531557</v>
      </c>
      <c r="K3107" s="116">
        <v>0</v>
      </c>
      <c r="L3107" s="116">
        <v>0</v>
      </c>
      <c r="M3107" s="116">
        <v>0</v>
      </c>
      <c r="N3107" s="116">
        <v>0</v>
      </c>
      <c r="O3107" s="116">
        <v>0</v>
      </c>
      <c r="P3107" s="116">
        <v>0</v>
      </c>
      <c r="Q3107" s="27" t="str">
        <f t="shared" si="572"/>
        <v>Registered</v>
      </c>
      <c r="R3107" s="94">
        <f t="shared" si="573"/>
        <v>0.85000033887446591</v>
      </c>
      <c r="S3107" s="95"/>
      <c r="T3107" s="117">
        <f t="shared" si="570"/>
        <v>0</v>
      </c>
      <c r="U3107" s="117">
        <f t="shared" si="571"/>
        <v>0</v>
      </c>
    </row>
    <row r="3108" spans="1:21" x14ac:dyDescent="0.3">
      <c r="A3108" s="114">
        <v>6720</v>
      </c>
      <c r="B3108" s="114" t="s">
        <v>130</v>
      </c>
      <c r="C3108" s="114" t="s">
        <v>23</v>
      </c>
      <c r="D3108" s="114" t="s">
        <v>7360</v>
      </c>
      <c r="E3108" s="114" t="s">
        <v>7361</v>
      </c>
      <c r="F3108" s="115">
        <v>45013</v>
      </c>
      <c r="G3108" s="114" t="s">
        <v>3042</v>
      </c>
      <c r="H3108" s="116">
        <v>11481876</v>
      </c>
      <c r="I3108" s="116">
        <v>10333689</v>
      </c>
      <c r="J3108" s="116">
        <v>10333689</v>
      </c>
      <c r="K3108" s="116">
        <v>0</v>
      </c>
      <c r="L3108" s="116">
        <v>0</v>
      </c>
      <c r="M3108" s="116">
        <v>0</v>
      </c>
      <c r="N3108" s="116">
        <v>0</v>
      </c>
      <c r="O3108" s="116">
        <v>0</v>
      </c>
      <c r="P3108" s="116">
        <v>0</v>
      </c>
      <c r="Q3108" s="27" t="str">
        <f t="shared" si="572"/>
        <v>Registered</v>
      </c>
      <c r="R3108" s="94">
        <f t="shared" si="573"/>
        <v>0.90000005225626889</v>
      </c>
      <c r="S3108" s="95"/>
      <c r="T3108" s="117">
        <f t="shared" si="570"/>
        <v>0</v>
      </c>
      <c r="U3108" s="117">
        <f t="shared" si="571"/>
        <v>0</v>
      </c>
    </row>
    <row r="3109" spans="1:21" x14ac:dyDescent="0.3">
      <c r="A3109" s="114">
        <v>6721</v>
      </c>
      <c r="B3109" s="114" t="s">
        <v>130</v>
      </c>
      <c r="C3109" s="114" t="s">
        <v>23</v>
      </c>
      <c r="D3109" s="114" t="s">
        <v>2728</v>
      </c>
      <c r="E3109" s="114" t="s">
        <v>2729</v>
      </c>
      <c r="F3109" s="115">
        <v>44951</v>
      </c>
      <c r="G3109" s="114" t="s">
        <v>2672</v>
      </c>
      <c r="H3109" s="116">
        <v>7909539</v>
      </c>
      <c r="I3109" s="116">
        <v>7118586</v>
      </c>
      <c r="J3109" s="116">
        <v>7118586</v>
      </c>
      <c r="K3109" s="116">
        <v>0</v>
      </c>
      <c r="L3109" s="116">
        <v>0</v>
      </c>
      <c r="M3109" s="116">
        <v>0</v>
      </c>
      <c r="N3109" s="116">
        <v>0</v>
      </c>
      <c r="O3109" s="116">
        <v>0</v>
      </c>
      <c r="P3109" s="116">
        <v>0</v>
      </c>
      <c r="Q3109" s="27" t="str">
        <f t="shared" si="572"/>
        <v>Registered</v>
      </c>
      <c r="R3109" s="94">
        <f t="shared" si="573"/>
        <v>0.9000001137866569</v>
      </c>
      <c r="S3109" s="95"/>
      <c r="T3109" s="117">
        <f t="shared" si="570"/>
        <v>0</v>
      </c>
      <c r="U3109" s="117">
        <f t="shared" si="571"/>
        <v>0</v>
      </c>
    </row>
    <row r="3110" spans="1:21" x14ac:dyDescent="0.3">
      <c r="A3110" s="114">
        <v>6722</v>
      </c>
      <c r="B3110" s="114" t="s">
        <v>130</v>
      </c>
      <c r="C3110" s="114" t="s">
        <v>23</v>
      </c>
      <c r="D3110" s="114" t="s">
        <v>3062</v>
      </c>
      <c r="E3110" s="114" t="s">
        <v>3063</v>
      </c>
      <c r="F3110" s="115">
        <v>44918</v>
      </c>
      <c r="G3110" s="114" t="s">
        <v>3064</v>
      </c>
      <c r="H3110" s="116">
        <v>11571870</v>
      </c>
      <c r="I3110" s="116">
        <v>10414685</v>
      </c>
      <c r="J3110" s="116">
        <v>10414685</v>
      </c>
      <c r="K3110" s="116">
        <v>0</v>
      </c>
      <c r="L3110" s="116">
        <v>0</v>
      </c>
      <c r="M3110" s="116">
        <v>0</v>
      </c>
      <c r="N3110" s="116">
        <v>0</v>
      </c>
      <c r="O3110" s="116">
        <v>0</v>
      </c>
      <c r="P3110" s="116">
        <v>0</v>
      </c>
      <c r="Q3110" s="27" t="str">
        <f t="shared" si="572"/>
        <v>Registered</v>
      </c>
      <c r="R3110" s="94">
        <f t="shared" si="573"/>
        <v>0.90000017283291289</v>
      </c>
      <c r="S3110" s="95"/>
      <c r="T3110" s="117">
        <f t="shared" si="570"/>
        <v>0</v>
      </c>
      <c r="U3110" s="117">
        <f t="shared" si="571"/>
        <v>0</v>
      </c>
    </row>
    <row r="3111" spans="1:21" x14ac:dyDescent="0.3">
      <c r="A3111" s="114">
        <v>6723</v>
      </c>
      <c r="B3111" s="114" t="s">
        <v>130</v>
      </c>
      <c r="C3111" s="114" t="s">
        <v>23</v>
      </c>
      <c r="D3111" s="114" t="s">
        <v>7363</v>
      </c>
      <c r="E3111" s="114" t="s">
        <v>7364</v>
      </c>
      <c r="F3111" s="115">
        <v>45009</v>
      </c>
      <c r="G3111" s="114" t="s">
        <v>1981</v>
      </c>
      <c r="H3111" s="116">
        <v>7917750</v>
      </c>
      <c r="I3111" s="116">
        <v>7125981</v>
      </c>
      <c r="J3111" s="116">
        <v>7125981</v>
      </c>
      <c r="K3111" s="116">
        <v>0</v>
      </c>
      <c r="L3111" s="116">
        <v>0</v>
      </c>
      <c r="M3111" s="116">
        <v>0</v>
      </c>
      <c r="N3111" s="116">
        <v>0</v>
      </c>
      <c r="O3111" s="116">
        <v>0</v>
      </c>
      <c r="P3111" s="116">
        <v>0</v>
      </c>
      <c r="Q3111" s="27" t="str">
        <f t="shared" si="572"/>
        <v>Registered</v>
      </c>
      <c r="R3111" s="94">
        <f t="shared" si="573"/>
        <v>0.90000075779103916</v>
      </c>
      <c r="S3111" s="95"/>
      <c r="T3111" s="117">
        <f t="shared" si="570"/>
        <v>0</v>
      </c>
      <c r="U3111" s="117">
        <f t="shared" si="571"/>
        <v>0</v>
      </c>
    </row>
    <row r="3112" spans="1:21" x14ac:dyDescent="0.3">
      <c r="A3112" s="114">
        <v>6724</v>
      </c>
      <c r="B3112" s="114" t="s">
        <v>130</v>
      </c>
      <c r="C3112" s="114" t="s">
        <v>23</v>
      </c>
      <c r="D3112" s="114" t="s">
        <v>7365</v>
      </c>
      <c r="E3112" s="114" t="s">
        <v>7366</v>
      </c>
      <c r="F3112" s="115">
        <v>44926</v>
      </c>
      <c r="G3112" s="114" t="s">
        <v>5151</v>
      </c>
      <c r="H3112" s="116">
        <v>11391882</v>
      </c>
      <c r="I3112" s="116">
        <v>10252690</v>
      </c>
      <c r="J3112" s="116">
        <v>10252690</v>
      </c>
      <c r="K3112" s="116">
        <v>0</v>
      </c>
      <c r="L3112" s="116">
        <v>0</v>
      </c>
      <c r="M3112" s="116">
        <v>0</v>
      </c>
      <c r="N3112" s="116">
        <v>0</v>
      </c>
      <c r="O3112" s="116">
        <v>0</v>
      </c>
      <c r="P3112" s="116">
        <v>0</v>
      </c>
      <c r="Q3112" s="27" t="str">
        <f t="shared" si="572"/>
        <v>Registered</v>
      </c>
      <c r="R3112" s="94">
        <f t="shared" si="573"/>
        <v>0.8999996664291291</v>
      </c>
      <c r="S3112" s="95"/>
      <c r="T3112" s="117">
        <f t="shared" si="570"/>
        <v>0</v>
      </c>
      <c r="U3112" s="117">
        <f t="shared" si="571"/>
        <v>0</v>
      </c>
    </row>
    <row r="3113" spans="1:21" x14ac:dyDescent="0.3">
      <c r="A3113" s="114">
        <v>6725</v>
      </c>
      <c r="B3113" s="114" t="s">
        <v>130</v>
      </c>
      <c r="C3113" s="114" t="s">
        <v>23</v>
      </c>
      <c r="D3113" s="114" t="s">
        <v>7371</v>
      </c>
      <c r="E3113" s="114" t="s">
        <v>7372</v>
      </c>
      <c r="F3113" s="115">
        <v>45187</v>
      </c>
      <c r="G3113" s="114" t="s">
        <v>1963</v>
      </c>
      <c r="H3113" s="116">
        <v>11835060</v>
      </c>
      <c r="I3113" s="116">
        <v>10059801</v>
      </c>
      <c r="J3113" s="116">
        <v>10059801</v>
      </c>
      <c r="K3113" s="116">
        <v>0</v>
      </c>
      <c r="L3113" s="116">
        <v>0</v>
      </c>
      <c r="M3113" s="116">
        <v>0</v>
      </c>
      <c r="N3113" s="116">
        <v>0</v>
      </c>
      <c r="O3113" s="116">
        <v>0</v>
      </c>
      <c r="P3113" s="116">
        <v>0</v>
      </c>
      <c r="Q3113" s="27" t="str">
        <f t="shared" si="572"/>
        <v>Registered</v>
      </c>
      <c r="R3113" s="94">
        <f t="shared" si="573"/>
        <v>0.85</v>
      </c>
      <c r="S3113" s="95"/>
      <c r="T3113" s="117">
        <f t="shared" si="570"/>
        <v>0</v>
      </c>
      <c r="U3113" s="117">
        <f t="shared" si="571"/>
        <v>0</v>
      </c>
    </row>
    <row r="3114" spans="1:21" x14ac:dyDescent="0.3">
      <c r="A3114" s="114">
        <v>6726</v>
      </c>
      <c r="B3114" s="114" t="s">
        <v>130</v>
      </c>
      <c r="C3114" s="114" t="s">
        <v>23</v>
      </c>
      <c r="D3114" s="114" t="s">
        <v>7373</v>
      </c>
      <c r="E3114" s="114" t="s">
        <v>7374</v>
      </c>
      <c r="F3114" s="115">
        <v>45320</v>
      </c>
      <c r="G3114" s="114" t="s">
        <v>5383</v>
      </c>
      <c r="H3114" s="116">
        <v>12021840</v>
      </c>
      <c r="I3114" s="116">
        <v>10819656</v>
      </c>
      <c r="J3114" s="116">
        <v>10819656</v>
      </c>
      <c r="K3114" s="116">
        <v>0</v>
      </c>
      <c r="L3114" s="116">
        <v>0</v>
      </c>
      <c r="M3114" s="116">
        <v>0</v>
      </c>
      <c r="N3114" s="116">
        <v>0</v>
      </c>
      <c r="O3114" s="116">
        <v>0</v>
      </c>
      <c r="P3114" s="116">
        <v>0</v>
      </c>
      <c r="Q3114" s="27" t="str">
        <f t="shared" si="572"/>
        <v>Registered</v>
      </c>
      <c r="R3114" s="94">
        <f t="shared" si="573"/>
        <v>0.9</v>
      </c>
      <c r="S3114" s="95"/>
      <c r="T3114" s="117">
        <f t="shared" ref="T3114:T3177" si="574">L3114+M3114+N3114+O3114+P3114</f>
        <v>0</v>
      </c>
      <c r="U3114" s="117">
        <f t="shared" ref="U3114:U3177" si="575">K3114-T3114</f>
        <v>0</v>
      </c>
    </row>
    <row r="3115" spans="1:21" x14ac:dyDescent="0.3">
      <c r="A3115" s="114">
        <v>6727</v>
      </c>
      <c r="B3115" s="114" t="s">
        <v>130</v>
      </c>
      <c r="C3115" s="114" t="s">
        <v>23</v>
      </c>
      <c r="D3115" s="114" t="s">
        <v>7375</v>
      </c>
      <c r="E3115" s="114" t="s">
        <v>7376</v>
      </c>
      <c r="F3115" s="115">
        <v>45398</v>
      </c>
      <c r="G3115" s="114" t="s">
        <v>5019</v>
      </c>
      <c r="H3115" s="116">
        <v>8269650</v>
      </c>
      <c r="I3115" s="116">
        <v>7442685</v>
      </c>
      <c r="J3115" s="116">
        <v>7442685</v>
      </c>
      <c r="K3115" s="116">
        <v>0</v>
      </c>
      <c r="L3115" s="116">
        <v>0</v>
      </c>
      <c r="M3115" s="116">
        <v>0</v>
      </c>
      <c r="N3115" s="116">
        <v>0</v>
      </c>
      <c r="O3115" s="116">
        <v>165393</v>
      </c>
      <c r="P3115" s="116">
        <v>0</v>
      </c>
      <c r="Q3115" s="27" t="str">
        <f t="shared" si="572"/>
        <v>Registered</v>
      </c>
      <c r="R3115" s="94">
        <f t="shared" si="573"/>
        <v>0.9</v>
      </c>
      <c r="S3115" s="95"/>
      <c r="T3115" s="117">
        <f t="shared" si="574"/>
        <v>165393</v>
      </c>
      <c r="U3115" s="117">
        <f t="shared" si="575"/>
        <v>-165393</v>
      </c>
    </row>
    <row r="3116" spans="1:21" x14ac:dyDescent="0.3">
      <c r="A3116" s="114">
        <v>6728</v>
      </c>
      <c r="B3116" s="114" t="s">
        <v>130</v>
      </c>
      <c r="C3116" s="114" t="s">
        <v>23</v>
      </c>
      <c r="D3116" s="114" t="s">
        <v>7377</v>
      </c>
      <c r="E3116" s="114" t="s">
        <v>7378</v>
      </c>
      <c r="F3116" s="115">
        <v>44942</v>
      </c>
      <c r="G3116" s="114" t="s">
        <v>5148</v>
      </c>
      <c r="H3116" s="116">
        <v>11570172</v>
      </c>
      <c r="I3116" s="116">
        <v>9834647</v>
      </c>
      <c r="J3116" s="116">
        <v>9834647</v>
      </c>
      <c r="K3116" s="116">
        <v>0</v>
      </c>
      <c r="L3116" s="116">
        <v>0</v>
      </c>
      <c r="M3116" s="116">
        <v>0</v>
      </c>
      <c r="N3116" s="116">
        <v>0</v>
      </c>
      <c r="O3116" s="116">
        <v>0</v>
      </c>
      <c r="P3116" s="116">
        <v>0</v>
      </c>
      <c r="Q3116" s="27" t="str">
        <f t="shared" si="572"/>
        <v>Registered</v>
      </c>
      <c r="R3116" s="94">
        <f t="shared" si="573"/>
        <v>0.85000006914331094</v>
      </c>
      <c r="S3116" s="95"/>
      <c r="T3116" s="117">
        <f t="shared" si="574"/>
        <v>0</v>
      </c>
      <c r="U3116" s="117">
        <f t="shared" si="575"/>
        <v>0</v>
      </c>
    </row>
    <row r="3117" spans="1:21" x14ac:dyDescent="0.3">
      <c r="A3117" s="114">
        <v>6729</v>
      </c>
      <c r="B3117" s="114" t="s">
        <v>130</v>
      </c>
      <c r="C3117" s="114" t="s">
        <v>23</v>
      </c>
      <c r="D3117" s="114" t="s">
        <v>7379</v>
      </c>
      <c r="E3117" s="114" t="s">
        <v>7380</v>
      </c>
      <c r="F3117" s="115">
        <v>44918</v>
      </c>
      <c r="G3117" s="114" t="s">
        <v>4115</v>
      </c>
      <c r="H3117" s="116">
        <v>11213592</v>
      </c>
      <c r="I3117" s="116">
        <v>9531557</v>
      </c>
      <c r="J3117" s="116">
        <v>9531557</v>
      </c>
      <c r="K3117" s="116">
        <v>0</v>
      </c>
      <c r="L3117" s="116">
        <v>0</v>
      </c>
      <c r="M3117" s="116">
        <v>0</v>
      </c>
      <c r="N3117" s="116">
        <v>0</v>
      </c>
      <c r="O3117" s="116">
        <v>0</v>
      </c>
      <c r="P3117" s="116">
        <v>0</v>
      </c>
      <c r="Q3117" s="27" t="str">
        <f t="shared" si="572"/>
        <v>Registered</v>
      </c>
      <c r="R3117" s="94">
        <f t="shared" si="573"/>
        <v>0.85000033887446591</v>
      </c>
      <c r="S3117" s="95"/>
      <c r="T3117" s="117">
        <f t="shared" si="574"/>
        <v>0</v>
      </c>
      <c r="U3117" s="117">
        <f t="shared" si="575"/>
        <v>0</v>
      </c>
    </row>
    <row r="3118" spans="1:21" x14ac:dyDescent="0.3">
      <c r="A3118" s="114">
        <v>6730</v>
      </c>
      <c r="B3118" s="114" t="s">
        <v>130</v>
      </c>
      <c r="C3118" s="114" t="s">
        <v>23</v>
      </c>
      <c r="D3118" s="114" t="s">
        <v>7383</v>
      </c>
      <c r="E3118" s="114" t="s">
        <v>7384</v>
      </c>
      <c r="F3118" s="115">
        <v>45412</v>
      </c>
      <c r="G3118" s="114" t="s">
        <v>2684</v>
      </c>
      <c r="H3118" s="116">
        <v>8311878</v>
      </c>
      <c r="I3118" s="116">
        <v>7480690</v>
      </c>
      <c r="J3118" s="116">
        <v>7480690</v>
      </c>
      <c r="K3118" s="116">
        <v>0</v>
      </c>
      <c r="L3118" s="116">
        <v>0</v>
      </c>
      <c r="M3118" s="116">
        <v>0</v>
      </c>
      <c r="N3118" s="116">
        <v>0</v>
      </c>
      <c r="O3118" s="116">
        <v>0</v>
      </c>
      <c r="P3118" s="116">
        <v>0</v>
      </c>
      <c r="Q3118" s="27" t="str">
        <f t="shared" si="572"/>
        <v>Registered</v>
      </c>
      <c r="R3118" s="94">
        <f t="shared" si="573"/>
        <v>0.89999997593804915</v>
      </c>
      <c r="S3118" s="95"/>
      <c r="T3118" s="117">
        <f t="shared" si="574"/>
        <v>0</v>
      </c>
      <c r="U3118" s="117">
        <f t="shared" si="575"/>
        <v>0</v>
      </c>
    </row>
    <row r="3119" spans="1:21" x14ac:dyDescent="0.3">
      <c r="A3119" s="114">
        <v>6731</v>
      </c>
      <c r="B3119" s="114" t="s">
        <v>130</v>
      </c>
      <c r="C3119" s="114" t="s">
        <v>23</v>
      </c>
      <c r="D3119" s="114" t="s">
        <v>7385</v>
      </c>
      <c r="E3119" s="114" t="s">
        <v>7386</v>
      </c>
      <c r="F3119" s="115">
        <v>44918</v>
      </c>
      <c r="G3119" s="114" t="s">
        <v>5390</v>
      </c>
      <c r="H3119" s="116">
        <v>12016988</v>
      </c>
      <c r="I3119" s="116">
        <v>10214441</v>
      </c>
      <c r="J3119" s="116">
        <v>10214441</v>
      </c>
      <c r="K3119" s="116">
        <v>0</v>
      </c>
      <c r="L3119" s="116">
        <v>0</v>
      </c>
      <c r="M3119" s="116">
        <v>0</v>
      </c>
      <c r="N3119" s="116">
        <v>0</v>
      </c>
      <c r="O3119" s="116">
        <v>0</v>
      </c>
      <c r="P3119" s="116">
        <v>0</v>
      </c>
      <c r="Q3119" s="27" t="str">
        <f t="shared" si="572"/>
        <v>Registered</v>
      </c>
      <c r="R3119" s="94">
        <f t="shared" si="573"/>
        <v>0.85000009985863345</v>
      </c>
      <c r="S3119" s="95"/>
      <c r="T3119" s="117">
        <f t="shared" si="574"/>
        <v>0</v>
      </c>
      <c r="U3119" s="117">
        <f t="shared" si="575"/>
        <v>0</v>
      </c>
    </row>
    <row r="3120" spans="1:21" x14ac:dyDescent="0.3">
      <c r="A3120" s="114">
        <v>6732</v>
      </c>
      <c r="B3120" s="114" t="s">
        <v>130</v>
      </c>
      <c r="C3120" s="114" t="s">
        <v>23</v>
      </c>
      <c r="D3120" s="114" t="s">
        <v>7391</v>
      </c>
      <c r="E3120" s="114" t="s">
        <v>7392</v>
      </c>
      <c r="F3120" s="115">
        <v>44918</v>
      </c>
      <c r="G3120" s="114" t="s">
        <v>3215</v>
      </c>
      <c r="H3120" s="116">
        <v>11928450</v>
      </c>
      <c r="I3120" s="116">
        <v>10102669</v>
      </c>
      <c r="J3120" s="116">
        <v>10102669</v>
      </c>
      <c r="K3120" s="116">
        <v>0</v>
      </c>
      <c r="L3120" s="116">
        <v>0</v>
      </c>
      <c r="M3120" s="116">
        <v>0</v>
      </c>
      <c r="N3120" s="116">
        <v>0</v>
      </c>
      <c r="O3120" s="116">
        <v>0</v>
      </c>
      <c r="P3120" s="116">
        <v>0</v>
      </c>
      <c r="Q3120" s="27" t="str">
        <f t="shared" si="572"/>
        <v>Registered</v>
      </c>
      <c r="R3120" s="94">
        <f t="shared" si="573"/>
        <v>0.84693895686363274</v>
      </c>
      <c r="S3120" s="95"/>
      <c r="T3120" s="117">
        <f t="shared" si="574"/>
        <v>0</v>
      </c>
      <c r="U3120" s="117">
        <f t="shared" si="575"/>
        <v>0</v>
      </c>
    </row>
    <row r="3121" spans="1:21" x14ac:dyDescent="0.3">
      <c r="A3121" s="114">
        <v>6733</v>
      </c>
      <c r="B3121" s="114" t="s">
        <v>130</v>
      </c>
      <c r="C3121" s="114" t="s">
        <v>23</v>
      </c>
      <c r="D3121" s="114" t="s">
        <v>7399</v>
      </c>
      <c r="E3121" s="114" t="s">
        <v>7400</v>
      </c>
      <c r="F3121" s="115">
        <v>45075</v>
      </c>
      <c r="G3121" s="114" t="s">
        <v>2714</v>
      </c>
      <c r="H3121" s="116">
        <v>11748462</v>
      </c>
      <c r="I3121" s="116">
        <v>9986191</v>
      </c>
      <c r="J3121" s="116">
        <v>9986191</v>
      </c>
      <c r="K3121" s="116">
        <v>0</v>
      </c>
      <c r="L3121" s="116">
        <v>0</v>
      </c>
      <c r="M3121" s="116">
        <v>0</v>
      </c>
      <c r="N3121" s="116">
        <v>0</v>
      </c>
      <c r="O3121" s="116">
        <v>0</v>
      </c>
      <c r="P3121" s="116">
        <v>0</v>
      </c>
      <c r="Q3121" s="27" t="str">
        <f t="shared" si="572"/>
        <v>Registered</v>
      </c>
      <c r="R3121" s="94">
        <f t="shared" si="573"/>
        <v>0.84999985530020861</v>
      </c>
      <c r="S3121" s="95"/>
      <c r="T3121" s="117">
        <f t="shared" si="574"/>
        <v>0</v>
      </c>
      <c r="U3121" s="117">
        <f t="shared" si="575"/>
        <v>0</v>
      </c>
    </row>
    <row r="3122" spans="1:21" x14ac:dyDescent="0.3">
      <c r="A3122" s="114">
        <v>6734</v>
      </c>
      <c r="B3122" s="114" t="s">
        <v>130</v>
      </c>
      <c r="C3122" s="114" t="s">
        <v>23</v>
      </c>
      <c r="D3122" s="114" t="s">
        <v>9887</v>
      </c>
      <c r="E3122" s="114" t="s">
        <v>9888</v>
      </c>
      <c r="F3122" s="115">
        <v>45308</v>
      </c>
      <c r="G3122" s="114" t="s">
        <v>3508</v>
      </c>
      <c r="H3122" s="116">
        <v>8152350</v>
      </c>
      <c r="I3122" s="116">
        <v>7337121</v>
      </c>
      <c r="J3122" s="116">
        <v>7337121</v>
      </c>
      <c r="K3122" s="116">
        <v>0</v>
      </c>
      <c r="L3122" s="116">
        <v>0</v>
      </c>
      <c r="M3122" s="116">
        <v>0</v>
      </c>
      <c r="N3122" s="116">
        <v>0</v>
      </c>
      <c r="O3122" s="116">
        <v>0</v>
      </c>
      <c r="P3122" s="116">
        <v>0</v>
      </c>
      <c r="Q3122" s="27" t="str">
        <f t="shared" si="572"/>
        <v>Registered</v>
      </c>
      <c r="R3122" s="94">
        <f t="shared" si="573"/>
        <v>0.9000007359841028</v>
      </c>
      <c r="S3122" s="95"/>
      <c r="T3122" s="117">
        <f t="shared" si="574"/>
        <v>0</v>
      </c>
      <c r="U3122" s="117">
        <f t="shared" si="575"/>
        <v>0</v>
      </c>
    </row>
    <row r="3123" spans="1:21" x14ac:dyDescent="0.3">
      <c r="A3123" s="114">
        <v>6735</v>
      </c>
      <c r="B3123" s="114" t="s">
        <v>130</v>
      </c>
      <c r="C3123" s="114" t="s">
        <v>23</v>
      </c>
      <c r="D3123" s="114" t="s">
        <v>7407</v>
      </c>
      <c r="E3123" s="114" t="s">
        <v>7408</v>
      </c>
      <c r="F3123" s="115">
        <v>45169</v>
      </c>
      <c r="G3123" s="114" t="s">
        <v>5372</v>
      </c>
      <c r="H3123" s="116">
        <v>12106740</v>
      </c>
      <c r="I3123" s="116">
        <v>10290729</v>
      </c>
      <c r="J3123" s="116">
        <v>10290729</v>
      </c>
      <c r="K3123" s="116">
        <v>0</v>
      </c>
      <c r="L3123" s="116">
        <v>0</v>
      </c>
      <c r="M3123" s="116">
        <v>0</v>
      </c>
      <c r="N3123" s="116">
        <v>0</v>
      </c>
      <c r="O3123" s="116">
        <v>0</v>
      </c>
      <c r="P3123" s="116">
        <v>0</v>
      </c>
      <c r="Q3123" s="27" t="str">
        <f t="shared" si="572"/>
        <v>Registered</v>
      </c>
      <c r="R3123" s="94">
        <f t="shared" si="573"/>
        <v>0.85</v>
      </c>
      <c r="S3123" s="95"/>
      <c r="T3123" s="117">
        <f t="shared" si="574"/>
        <v>0</v>
      </c>
      <c r="U3123" s="117">
        <f t="shared" si="575"/>
        <v>0</v>
      </c>
    </row>
    <row r="3124" spans="1:21" x14ac:dyDescent="0.3">
      <c r="A3124" s="114">
        <v>6736</v>
      </c>
      <c r="B3124" s="114" t="s">
        <v>130</v>
      </c>
      <c r="C3124" s="114" t="s">
        <v>23</v>
      </c>
      <c r="D3124" s="114" t="s">
        <v>3235</v>
      </c>
      <c r="E3124" s="114" t="s">
        <v>3236</v>
      </c>
      <c r="F3124" s="115">
        <v>45770</v>
      </c>
      <c r="G3124" s="114" t="s">
        <v>3237</v>
      </c>
      <c r="H3124" s="116">
        <v>13358166</v>
      </c>
      <c r="I3124" s="116">
        <v>11354440</v>
      </c>
      <c r="J3124" s="116">
        <v>11354440</v>
      </c>
      <c r="K3124" s="116">
        <v>0</v>
      </c>
      <c r="L3124" s="116">
        <v>0</v>
      </c>
      <c r="M3124" s="116">
        <v>0</v>
      </c>
      <c r="N3124" s="116">
        <v>0</v>
      </c>
      <c r="O3124" s="116">
        <v>0</v>
      </c>
      <c r="P3124" s="116">
        <v>0</v>
      </c>
      <c r="Q3124" s="27" t="str">
        <f t="shared" si="572"/>
        <v>Registered</v>
      </c>
      <c r="R3124" s="94">
        <f t="shared" si="573"/>
        <v>0.84999991765336647</v>
      </c>
      <c r="S3124" s="95"/>
      <c r="T3124" s="117">
        <f t="shared" si="574"/>
        <v>0</v>
      </c>
      <c r="U3124" s="117">
        <f t="shared" si="575"/>
        <v>0</v>
      </c>
    </row>
    <row r="3125" spans="1:21" x14ac:dyDescent="0.3">
      <c r="A3125" s="114">
        <v>6737</v>
      </c>
      <c r="B3125" s="114" t="s">
        <v>130</v>
      </c>
      <c r="C3125" s="114" t="s">
        <v>23</v>
      </c>
      <c r="D3125" s="114" t="s">
        <v>3399</v>
      </c>
      <c r="E3125" s="114" t="s">
        <v>3400</v>
      </c>
      <c r="F3125" s="115">
        <v>45842</v>
      </c>
      <c r="G3125" s="114" t="s">
        <v>3163</v>
      </c>
      <c r="H3125" s="116">
        <v>9157611</v>
      </c>
      <c r="I3125" s="116">
        <v>7783969</v>
      </c>
      <c r="J3125" s="116">
        <v>7783969</v>
      </c>
      <c r="K3125" s="116">
        <v>0</v>
      </c>
      <c r="L3125" s="116">
        <v>0</v>
      </c>
      <c r="M3125" s="116">
        <v>0</v>
      </c>
      <c r="N3125" s="116">
        <v>0</v>
      </c>
      <c r="O3125" s="116">
        <v>0</v>
      </c>
      <c r="P3125" s="116">
        <v>0</v>
      </c>
      <c r="Q3125" s="27" t="str">
        <f t="shared" si="572"/>
        <v>Registered</v>
      </c>
      <c r="R3125" s="94">
        <f t="shared" si="573"/>
        <v>0.84999996178042503</v>
      </c>
      <c r="S3125" s="95"/>
      <c r="T3125" s="117">
        <f t="shared" si="574"/>
        <v>0</v>
      </c>
      <c r="U3125" s="117">
        <f t="shared" si="575"/>
        <v>0</v>
      </c>
    </row>
    <row r="3126" spans="1:21" x14ac:dyDescent="0.3">
      <c r="A3126" s="114">
        <v>6738</v>
      </c>
      <c r="B3126" s="114" t="s">
        <v>130</v>
      </c>
      <c r="C3126" s="114" t="s">
        <v>23</v>
      </c>
      <c r="D3126" s="114" t="s">
        <v>7413</v>
      </c>
      <c r="E3126" s="114" t="s">
        <v>7414</v>
      </c>
      <c r="F3126" s="115">
        <v>45227</v>
      </c>
      <c r="G3126" s="114" t="s">
        <v>5096</v>
      </c>
      <c r="H3126" s="116">
        <v>11928450</v>
      </c>
      <c r="I3126" s="116">
        <v>10139188</v>
      </c>
      <c r="J3126" s="116">
        <v>10139188</v>
      </c>
      <c r="K3126" s="116">
        <v>0</v>
      </c>
      <c r="L3126" s="116">
        <v>0</v>
      </c>
      <c r="M3126" s="116">
        <v>0</v>
      </c>
      <c r="N3126" s="116">
        <v>0</v>
      </c>
      <c r="O3126" s="116">
        <v>0</v>
      </c>
      <c r="P3126" s="116">
        <v>0</v>
      </c>
      <c r="Q3126" s="27" t="str">
        <f t="shared" si="572"/>
        <v>Registered</v>
      </c>
      <c r="R3126" s="94">
        <f t="shared" si="573"/>
        <v>0.85000046108253802</v>
      </c>
      <c r="S3126" s="95"/>
      <c r="T3126" s="117">
        <f t="shared" si="574"/>
        <v>0</v>
      </c>
      <c r="U3126" s="117">
        <f t="shared" si="575"/>
        <v>0</v>
      </c>
    </row>
    <row r="3127" spans="1:21" x14ac:dyDescent="0.3">
      <c r="A3127" s="114">
        <v>6739</v>
      </c>
      <c r="B3127" s="114" t="s">
        <v>130</v>
      </c>
      <c r="C3127" s="114" t="s">
        <v>23</v>
      </c>
      <c r="D3127" s="114" t="s">
        <v>7415</v>
      </c>
      <c r="E3127" s="114" t="s">
        <v>7416</v>
      </c>
      <c r="F3127" s="115">
        <v>44946</v>
      </c>
      <c r="G3127" s="114" t="s">
        <v>5137</v>
      </c>
      <c r="H3127" s="116">
        <v>11570172</v>
      </c>
      <c r="I3127" s="116">
        <v>10413156</v>
      </c>
      <c r="J3127" s="116">
        <v>10413156</v>
      </c>
      <c r="K3127" s="116">
        <v>0</v>
      </c>
      <c r="L3127" s="116">
        <v>0</v>
      </c>
      <c r="M3127" s="116">
        <v>0</v>
      </c>
      <c r="N3127" s="116">
        <v>0</v>
      </c>
      <c r="O3127" s="116">
        <v>0</v>
      </c>
      <c r="P3127" s="116">
        <v>0</v>
      </c>
      <c r="Q3127" s="27" t="str">
        <f t="shared" si="572"/>
        <v>Registered</v>
      </c>
      <c r="R3127" s="94">
        <f t="shared" si="573"/>
        <v>0.90000010371496642</v>
      </c>
      <c r="S3127" s="95"/>
      <c r="T3127" s="117">
        <f t="shared" si="574"/>
        <v>0</v>
      </c>
      <c r="U3127" s="117">
        <f t="shared" si="575"/>
        <v>0</v>
      </c>
    </row>
    <row r="3128" spans="1:21" x14ac:dyDescent="0.3">
      <c r="A3128" s="114">
        <v>6740</v>
      </c>
      <c r="B3128" s="114" t="s">
        <v>130</v>
      </c>
      <c r="C3128" s="114" t="s">
        <v>23</v>
      </c>
      <c r="D3128" s="114" t="s">
        <v>7417</v>
      </c>
      <c r="E3128" s="114" t="s">
        <v>7418</v>
      </c>
      <c r="F3128" s="115">
        <v>45443</v>
      </c>
      <c r="G3128" s="114" t="s">
        <v>2372</v>
      </c>
      <c r="H3128" s="116">
        <v>8401026</v>
      </c>
      <c r="I3128" s="116">
        <v>7560923</v>
      </c>
      <c r="J3128" s="116">
        <v>7560923</v>
      </c>
      <c r="K3128" s="116">
        <v>0</v>
      </c>
      <c r="L3128" s="116">
        <v>0</v>
      </c>
      <c r="M3128" s="116">
        <v>0</v>
      </c>
      <c r="N3128" s="116">
        <v>0</v>
      </c>
      <c r="O3128" s="116">
        <v>0</v>
      </c>
      <c r="P3128" s="116">
        <v>0</v>
      </c>
      <c r="Q3128" s="27" t="str">
        <f t="shared" si="572"/>
        <v>Registered</v>
      </c>
      <c r="R3128" s="94">
        <f t="shared" si="573"/>
        <v>0.899999952386768</v>
      </c>
      <c r="S3128" s="95"/>
      <c r="T3128" s="117">
        <f t="shared" si="574"/>
        <v>0</v>
      </c>
      <c r="U3128" s="117">
        <f t="shared" si="575"/>
        <v>0</v>
      </c>
    </row>
    <row r="3129" spans="1:21" x14ac:dyDescent="0.3">
      <c r="A3129" s="114">
        <v>6741</v>
      </c>
      <c r="B3129" s="114" t="s">
        <v>130</v>
      </c>
      <c r="C3129" s="114" t="s">
        <v>23</v>
      </c>
      <c r="D3129" s="114" t="s">
        <v>7419</v>
      </c>
      <c r="E3129" s="114" t="s">
        <v>7420</v>
      </c>
      <c r="F3129" s="115">
        <v>45510</v>
      </c>
      <c r="G3129" s="114" t="s">
        <v>5432</v>
      </c>
      <c r="H3129" s="116">
        <v>8445600</v>
      </c>
      <c r="I3129" s="116">
        <v>7601040</v>
      </c>
      <c r="J3129" s="116">
        <v>7601040</v>
      </c>
      <c r="K3129" s="116">
        <v>0</v>
      </c>
      <c r="L3129" s="116">
        <v>0</v>
      </c>
      <c r="M3129" s="116">
        <v>0</v>
      </c>
      <c r="N3129" s="116">
        <v>0</v>
      </c>
      <c r="O3129" s="116">
        <v>0</v>
      </c>
      <c r="P3129" s="116">
        <v>0</v>
      </c>
      <c r="Q3129" s="27" t="str">
        <f t="shared" si="572"/>
        <v>Registered</v>
      </c>
      <c r="R3129" s="94">
        <f t="shared" si="573"/>
        <v>0.9</v>
      </c>
      <c r="S3129" s="95"/>
      <c r="T3129" s="117">
        <f t="shared" si="574"/>
        <v>0</v>
      </c>
      <c r="U3129" s="117">
        <f t="shared" si="575"/>
        <v>0</v>
      </c>
    </row>
    <row r="3130" spans="1:21" x14ac:dyDescent="0.3">
      <c r="A3130" s="114">
        <v>6742</v>
      </c>
      <c r="B3130" s="114" t="s">
        <v>130</v>
      </c>
      <c r="C3130" s="114" t="s">
        <v>23</v>
      </c>
      <c r="D3130" s="114" t="s">
        <v>7423</v>
      </c>
      <c r="E3130" s="114" t="s">
        <v>7424</v>
      </c>
      <c r="F3130" s="115">
        <v>44918</v>
      </c>
      <c r="G3130" s="114" t="s">
        <v>5137</v>
      </c>
      <c r="H3130" s="116">
        <v>11376600</v>
      </c>
      <c r="I3130" s="116">
        <v>10238940</v>
      </c>
      <c r="J3130" s="116">
        <v>10238940</v>
      </c>
      <c r="K3130" s="116">
        <v>0</v>
      </c>
      <c r="L3130" s="116">
        <v>0</v>
      </c>
      <c r="M3130" s="116">
        <v>0</v>
      </c>
      <c r="N3130" s="116">
        <v>0</v>
      </c>
      <c r="O3130" s="116">
        <v>0</v>
      </c>
      <c r="P3130" s="116">
        <v>0</v>
      </c>
      <c r="Q3130" s="27" t="str">
        <f t="shared" si="572"/>
        <v>Registered</v>
      </c>
      <c r="R3130" s="94">
        <f t="shared" si="573"/>
        <v>0.9</v>
      </c>
      <c r="S3130" s="95"/>
      <c r="T3130" s="117">
        <f t="shared" si="574"/>
        <v>0</v>
      </c>
      <c r="U3130" s="117">
        <f t="shared" si="575"/>
        <v>0</v>
      </c>
    </row>
    <row r="3131" spans="1:21" x14ac:dyDescent="0.3">
      <c r="A3131" s="114">
        <v>6743</v>
      </c>
      <c r="B3131" s="114" t="s">
        <v>130</v>
      </c>
      <c r="C3131" s="114" t="s">
        <v>23</v>
      </c>
      <c r="D3131" s="114" t="s">
        <v>7427</v>
      </c>
      <c r="E3131" s="114" t="s">
        <v>7428</v>
      </c>
      <c r="F3131" s="115">
        <v>45412</v>
      </c>
      <c r="G3131" s="114" t="s">
        <v>3437</v>
      </c>
      <c r="H3131" s="116">
        <v>8401026</v>
      </c>
      <c r="I3131" s="116">
        <v>7560923</v>
      </c>
      <c r="J3131" s="116">
        <v>7560923</v>
      </c>
      <c r="K3131" s="116">
        <v>0</v>
      </c>
      <c r="L3131" s="116">
        <v>0</v>
      </c>
      <c r="M3131" s="116">
        <v>0</v>
      </c>
      <c r="N3131" s="116">
        <v>0</v>
      </c>
      <c r="O3131" s="116">
        <v>0</v>
      </c>
      <c r="P3131" s="116">
        <v>168020</v>
      </c>
      <c r="Q3131" s="27" t="str">
        <f t="shared" si="572"/>
        <v>Registered</v>
      </c>
      <c r="R3131" s="94">
        <f t="shared" si="573"/>
        <v>0.899999952386768</v>
      </c>
      <c r="S3131" s="95"/>
      <c r="T3131" s="117">
        <f t="shared" si="574"/>
        <v>168020</v>
      </c>
      <c r="U3131" s="117">
        <f t="shared" si="575"/>
        <v>-168020</v>
      </c>
    </row>
    <row r="3132" spans="1:21" x14ac:dyDescent="0.3">
      <c r="A3132" s="114">
        <v>6744</v>
      </c>
      <c r="B3132" s="114" t="s">
        <v>130</v>
      </c>
      <c r="C3132" s="114" t="s">
        <v>23</v>
      </c>
      <c r="D3132" s="114" t="s">
        <v>7429</v>
      </c>
      <c r="E3132" s="114" t="s">
        <v>7430</v>
      </c>
      <c r="F3132" s="115">
        <v>44942</v>
      </c>
      <c r="G3132" s="114" t="s">
        <v>2375</v>
      </c>
      <c r="H3132" s="116">
        <v>11570172</v>
      </c>
      <c r="I3132" s="116">
        <v>9834647</v>
      </c>
      <c r="J3132" s="116">
        <v>9834647</v>
      </c>
      <c r="K3132" s="116">
        <v>0</v>
      </c>
      <c r="L3132" s="116">
        <v>0</v>
      </c>
      <c r="M3132" s="116">
        <v>0</v>
      </c>
      <c r="N3132" s="116">
        <v>0</v>
      </c>
      <c r="O3132" s="116">
        <v>0</v>
      </c>
      <c r="P3132" s="116">
        <v>0</v>
      </c>
      <c r="Q3132" s="27" t="str">
        <f t="shared" si="572"/>
        <v>Registered</v>
      </c>
      <c r="R3132" s="94">
        <f t="shared" si="573"/>
        <v>0.85000006914331094</v>
      </c>
      <c r="S3132" s="95"/>
      <c r="T3132" s="117">
        <f t="shared" si="574"/>
        <v>0</v>
      </c>
      <c r="U3132" s="117">
        <f t="shared" si="575"/>
        <v>0</v>
      </c>
    </row>
    <row r="3133" spans="1:21" x14ac:dyDescent="0.3">
      <c r="A3133" s="114">
        <v>6745</v>
      </c>
      <c r="B3133" s="114" t="s">
        <v>130</v>
      </c>
      <c r="C3133" s="114" t="s">
        <v>23</v>
      </c>
      <c r="D3133" s="114" t="s">
        <v>7431</v>
      </c>
      <c r="E3133" s="114" t="s">
        <v>7432</v>
      </c>
      <c r="F3133" s="115">
        <v>45027</v>
      </c>
      <c r="G3133" s="114" t="s">
        <v>2308</v>
      </c>
      <c r="H3133" s="116">
        <v>7864965</v>
      </c>
      <c r="I3133" s="116">
        <v>7078468</v>
      </c>
      <c r="J3133" s="116">
        <v>7078468</v>
      </c>
      <c r="K3133" s="116">
        <v>0</v>
      </c>
      <c r="L3133" s="116">
        <v>0</v>
      </c>
      <c r="M3133" s="116">
        <v>0</v>
      </c>
      <c r="N3133" s="116">
        <v>0</v>
      </c>
      <c r="O3133" s="116">
        <v>0</v>
      </c>
      <c r="P3133" s="116">
        <v>0</v>
      </c>
      <c r="Q3133" s="27" t="str">
        <f t="shared" si="572"/>
        <v>Registered</v>
      </c>
      <c r="R3133" s="94">
        <f t="shared" si="573"/>
        <v>0.89999993642692622</v>
      </c>
      <c r="S3133" s="95"/>
      <c r="T3133" s="117">
        <f t="shared" si="574"/>
        <v>0</v>
      </c>
      <c r="U3133" s="117">
        <f t="shared" si="575"/>
        <v>0</v>
      </c>
    </row>
    <row r="3134" spans="1:21" x14ac:dyDescent="0.3">
      <c r="A3134" s="114">
        <v>6746</v>
      </c>
      <c r="B3134" s="114" t="s">
        <v>130</v>
      </c>
      <c r="C3134" s="114" t="s">
        <v>23</v>
      </c>
      <c r="D3134" s="114" t="s">
        <v>7435</v>
      </c>
      <c r="E3134" s="114" t="s">
        <v>7436</v>
      </c>
      <c r="F3134" s="115">
        <v>44918</v>
      </c>
      <c r="G3134" s="114" t="s">
        <v>5369</v>
      </c>
      <c r="H3134" s="116">
        <v>11376600</v>
      </c>
      <c r="I3134" s="116">
        <v>10238940</v>
      </c>
      <c r="J3134" s="116">
        <v>10238940</v>
      </c>
      <c r="K3134" s="116">
        <v>0</v>
      </c>
      <c r="L3134" s="116">
        <v>0</v>
      </c>
      <c r="M3134" s="116">
        <v>0</v>
      </c>
      <c r="N3134" s="116">
        <v>0</v>
      </c>
      <c r="O3134" s="116">
        <v>0</v>
      </c>
      <c r="P3134" s="116">
        <v>0</v>
      </c>
      <c r="Q3134" s="27" t="str">
        <f t="shared" si="572"/>
        <v>Registered</v>
      </c>
      <c r="R3134" s="94">
        <f t="shared" si="573"/>
        <v>0.9</v>
      </c>
      <c r="S3134" s="95"/>
      <c r="T3134" s="117">
        <f t="shared" si="574"/>
        <v>0</v>
      </c>
      <c r="U3134" s="117">
        <f t="shared" si="575"/>
        <v>0</v>
      </c>
    </row>
    <row r="3135" spans="1:21" x14ac:dyDescent="0.3">
      <c r="A3135" s="114">
        <v>6747</v>
      </c>
      <c r="B3135" s="114" t="s">
        <v>130</v>
      </c>
      <c r="C3135" s="114" t="s">
        <v>23</v>
      </c>
      <c r="D3135" s="114" t="s">
        <v>7437</v>
      </c>
      <c r="E3135" s="114" t="s">
        <v>7438</v>
      </c>
      <c r="F3135" s="115">
        <v>44918</v>
      </c>
      <c r="G3135" s="114" t="s">
        <v>2862</v>
      </c>
      <c r="H3135" s="116">
        <v>7864965</v>
      </c>
      <c r="I3135" s="116">
        <v>7078468</v>
      </c>
      <c r="J3135" s="116">
        <v>7078468</v>
      </c>
      <c r="K3135" s="116">
        <v>0</v>
      </c>
      <c r="L3135" s="116">
        <v>0</v>
      </c>
      <c r="M3135" s="116">
        <v>0</v>
      </c>
      <c r="N3135" s="116">
        <v>0</v>
      </c>
      <c r="O3135" s="116">
        <v>0</v>
      </c>
      <c r="P3135" s="116">
        <v>0</v>
      </c>
      <c r="Q3135" s="27" t="str">
        <f t="shared" si="572"/>
        <v>Registered</v>
      </c>
      <c r="R3135" s="94">
        <f t="shared" si="573"/>
        <v>0.89999993642692622</v>
      </c>
      <c r="S3135" s="95"/>
      <c r="T3135" s="117">
        <f t="shared" si="574"/>
        <v>0</v>
      </c>
      <c r="U3135" s="117">
        <f t="shared" si="575"/>
        <v>0</v>
      </c>
    </row>
    <row r="3136" spans="1:21" x14ac:dyDescent="0.3">
      <c r="A3136" s="114">
        <v>6748</v>
      </c>
      <c r="B3136" s="114" t="s">
        <v>130</v>
      </c>
      <c r="C3136" s="114" t="s">
        <v>23</v>
      </c>
      <c r="D3136" s="114" t="s">
        <v>7439</v>
      </c>
      <c r="E3136" s="114" t="s">
        <v>7440</v>
      </c>
      <c r="F3136" s="115">
        <v>45226</v>
      </c>
      <c r="G3136" s="114" t="s">
        <v>2717</v>
      </c>
      <c r="H3136" s="116">
        <v>8065548</v>
      </c>
      <c r="I3136" s="116">
        <v>7258989</v>
      </c>
      <c r="J3136" s="116">
        <v>7258989</v>
      </c>
      <c r="K3136" s="116">
        <v>0</v>
      </c>
      <c r="L3136" s="116">
        <v>0</v>
      </c>
      <c r="M3136" s="116">
        <v>0</v>
      </c>
      <c r="N3136" s="116">
        <v>0</v>
      </c>
      <c r="O3136" s="116">
        <v>0</v>
      </c>
      <c r="P3136" s="116">
        <v>0</v>
      </c>
      <c r="Q3136" s="27" t="str">
        <f t="shared" si="572"/>
        <v>Registered</v>
      </c>
      <c r="R3136" s="94">
        <f t="shared" si="573"/>
        <v>0.89999947926662882</v>
      </c>
      <c r="S3136" s="95"/>
      <c r="T3136" s="117">
        <f t="shared" si="574"/>
        <v>0</v>
      </c>
      <c r="U3136" s="117">
        <f t="shared" si="575"/>
        <v>0</v>
      </c>
    </row>
    <row r="3137" spans="1:21" x14ac:dyDescent="0.3">
      <c r="A3137" s="114">
        <v>6749</v>
      </c>
      <c r="B3137" s="114" t="s">
        <v>130</v>
      </c>
      <c r="C3137" s="114" t="s">
        <v>23</v>
      </c>
      <c r="D3137" s="114" t="s">
        <v>7441</v>
      </c>
      <c r="E3137" s="114" t="s">
        <v>7442</v>
      </c>
      <c r="F3137" s="115">
        <v>44918</v>
      </c>
      <c r="G3137" s="114" t="s">
        <v>5127</v>
      </c>
      <c r="H3137" s="116">
        <v>11481876</v>
      </c>
      <c r="I3137" s="116">
        <v>9759595</v>
      </c>
      <c r="J3137" s="116">
        <v>9759595</v>
      </c>
      <c r="K3137" s="116">
        <v>0</v>
      </c>
      <c r="L3137" s="116">
        <v>0</v>
      </c>
      <c r="M3137" s="116">
        <v>0</v>
      </c>
      <c r="N3137" s="116">
        <v>0</v>
      </c>
      <c r="O3137" s="116">
        <v>0</v>
      </c>
      <c r="P3137" s="116">
        <v>0</v>
      </c>
      <c r="Q3137" s="27" t="str">
        <f t="shared" si="572"/>
        <v>Registered</v>
      </c>
      <c r="R3137" s="94">
        <f t="shared" si="573"/>
        <v>0.85000003483751263</v>
      </c>
      <c r="S3137" s="95"/>
      <c r="T3137" s="117">
        <f t="shared" si="574"/>
        <v>0</v>
      </c>
      <c r="U3137" s="117">
        <f t="shared" si="575"/>
        <v>0</v>
      </c>
    </row>
    <row r="3138" spans="1:21" x14ac:dyDescent="0.3">
      <c r="A3138" s="114">
        <v>6750</v>
      </c>
      <c r="B3138" s="114" t="s">
        <v>130</v>
      </c>
      <c r="C3138" s="114" t="s">
        <v>23</v>
      </c>
      <c r="D3138" s="114" t="s">
        <v>2388</v>
      </c>
      <c r="E3138" s="114" t="s">
        <v>2389</v>
      </c>
      <c r="F3138" s="115">
        <v>44925</v>
      </c>
      <c r="G3138" s="114" t="s">
        <v>2390</v>
      </c>
      <c r="H3138" s="116">
        <v>11748462</v>
      </c>
      <c r="I3138" s="116">
        <v>10573614</v>
      </c>
      <c r="J3138" s="116">
        <v>10573614</v>
      </c>
      <c r="K3138" s="116">
        <v>0</v>
      </c>
      <c r="L3138" s="116">
        <v>0</v>
      </c>
      <c r="M3138" s="116">
        <v>0</v>
      </c>
      <c r="N3138" s="116">
        <v>0</v>
      </c>
      <c r="O3138" s="116">
        <v>0</v>
      </c>
      <c r="P3138" s="116">
        <v>0</v>
      </c>
      <c r="Q3138" s="27" t="str">
        <f t="shared" ref="Q3138:Q3201" si="576">IF(G3138="01 Jan 1900","Unregistered","Registered")</f>
        <v>Registered</v>
      </c>
      <c r="R3138" s="94">
        <f t="shared" ref="R3138:R3201" si="577">(I3138/H3138)</f>
        <v>0.89999984678845624</v>
      </c>
      <c r="S3138" s="95"/>
      <c r="T3138" s="117">
        <f t="shared" si="574"/>
        <v>0</v>
      </c>
      <c r="U3138" s="117">
        <f t="shared" si="575"/>
        <v>0</v>
      </c>
    </row>
    <row r="3139" spans="1:21" x14ac:dyDescent="0.3">
      <c r="A3139" s="114">
        <v>6751</v>
      </c>
      <c r="B3139" s="114" t="s">
        <v>130</v>
      </c>
      <c r="C3139" s="114" t="s">
        <v>23</v>
      </c>
      <c r="D3139" s="114" t="s">
        <v>3810</v>
      </c>
      <c r="E3139" s="114" t="s">
        <v>3811</v>
      </c>
      <c r="F3139" s="115">
        <v>44925</v>
      </c>
      <c r="G3139" s="114" t="s">
        <v>2672</v>
      </c>
      <c r="H3139" s="116">
        <v>7731243</v>
      </c>
      <c r="I3139" s="116">
        <v>6958117</v>
      </c>
      <c r="J3139" s="116">
        <v>6958117</v>
      </c>
      <c r="K3139" s="116">
        <v>0</v>
      </c>
      <c r="L3139" s="116">
        <v>0</v>
      </c>
      <c r="M3139" s="116">
        <v>0</v>
      </c>
      <c r="N3139" s="116">
        <v>0</v>
      </c>
      <c r="O3139" s="116">
        <v>0</v>
      </c>
      <c r="P3139" s="116">
        <v>0</v>
      </c>
      <c r="Q3139" s="27" t="str">
        <f t="shared" si="576"/>
        <v>Registered</v>
      </c>
      <c r="R3139" s="94">
        <f t="shared" si="577"/>
        <v>0.89999978011297799</v>
      </c>
      <c r="S3139" s="95"/>
      <c r="T3139" s="117">
        <f t="shared" si="574"/>
        <v>0</v>
      </c>
      <c r="U3139" s="117">
        <f t="shared" si="575"/>
        <v>0</v>
      </c>
    </row>
    <row r="3140" spans="1:21" x14ac:dyDescent="0.3">
      <c r="A3140" s="114">
        <v>6752</v>
      </c>
      <c r="B3140" s="114" t="s">
        <v>130</v>
      </c>
      <c r="C3140" s="114" t="s">
        <v>23</v>
      </c>
      <c r="D3140" s="114" t="s">
        <v>7445</v>
      </c>
      <c r="E3140" s="114" t="s">
        <v>7446</v>
      </c>
      <c r="F3140" s="115">
        <v>44918</v>
      </c>
      <c r="G3140" s="114" t="s">
        <v>5390</v>
      </c>
      <c r="H3140" s="116">
        <v>11391882</v>
      </c>
      <c r="I3140" s="116">
        <v>10252690</v>
      </c>
      <c r="J3140" s="116">
        <v>10252690</v>
      </c>
      <c r="K3140" s="116">
        <v>0</v>
      </c>
      <c r="L3140" s="116">
        <v>0</v>
      </c>
      <c r="M3140" s="116">
        <v>0</v>
      </c>
      <c r="N3140" s="116">
        <v>0</v>
      </c>
      <c r="O3140" s="116">
        <v>0</v>
      </c>
      <c r="P3140" s="116">
        <v>0</v>
      </c>
      <c r="Q3140" s="27" t="str">
        <f t="shared" si="576"/>
        <v>Registered</v>
      </c>
      <c r="R3140" s="94">
        <f t="shared" si="577"/>
        <v>0.8999996664291291</v>
      </c>
      <c r="S3140" s="95"/>
      <c r="T3140" s="117">
        <f t="shared" si="574"/>
        <v>0</v>
      </c>
      <c r="U3140" s="117">
        <f t="shared" si="575"/>
        <v>0</v>
      </c>
    </row>
    <row r="3141" spans="1:21" x14ac:dyDescent="0.3">
      <c r="A3141" s="114">
        <v>6753</v>
      </c>
      <c r="B3141" s="114" t="s">
        <v>130</v>
      </c>
      <c r="C3141" s="114" t="s">
        <v>23</v>
      </c>
      <c r="D3141" s="114" t="s">
        <v>3624</v>
      </c>
      <c r="E3141" s="114" t="s">
        <v>3625</v>
      </c>
      <c r="F3141" s="115">
        <v>45251</v>
      </c>
      <c r="G3141" s="114" t="s">
        <v>3626</v>
      </c>
      <c r="H3141" s="116">
        <v>8043261</v>
      </c>
      <c r="I3141" s="116">
        <v>7238934</v>
      </c>
      <c r="J3141" s="116">
        <v>7238934</v>
      </c>
      <c r="K3141" s="116">
        <v>0</v>
      </c>
      <c r="L3141" s="116">
        <v>0</v>
      </c>
      <c r="M3141" s="116">
        <v>0</v>
      </c>
      <c r="N3141" s="116">
        <v>0</v>
      </c>
      <c r="O3141" s="116">
        <v>0</v>
      </c>
      <c r="P3141" s="116">
        <v>0</v>
      </c>
      <c r="Q3141" s="27" t="str">
        <f t="shared" si="576"/>
        <v>Registered</v>
      </c>
      <c r="R3141" s="94">
        <f t="shared" si="577"/>
        <v>0.89999988810508569</v>
      </c>
      <c r="S3141" s="95"/>
      <c r="T3141" s="117">
        <f t="shared" si="574"/>
        <v>0</v>
      </c>
      <c r="U3141" s="117">
        <f t="shared" si="575"/>
        <v>0</v>
      </c>
    </row>
    <row r="3142" spans="1:21" x14ac:dyDescent="0.3">
      <c r="A3142" s="114">
        <v>6754</v>
      </c>
      <c r="B3142" s="114" t="s">
        <v>130</v>
      </c>
      <c r="C3142" s="114" t="s">
        <v>23</v>
      </c>
      <c r="D3142" s="114" t="s">
        <v>7447</v>
      </c>
      <c r="E3142" s="114" t="s">
        <v>7448</v>
      </c>
      <c r="F3142" s="115">
        <v>45253</v>
      </c>
      <c r="G3142" s="114" t="s">
        <v>3559</v>
      </c>
      <c r="H3142" s="116">
        <v>8043261</v>
      </c>
      <c r="I3142" s="116">
        <v>7238935</v>
      </c>
      <c r="J3142" s="116">
        <v>7238935</v>
      </c>
      <c r="K3142" s="116">
        <v>0</v>
      </c>
      <c r="L3142" s="116">
        <v>0</v>
      </c>
      <c r="M3142" s="116">
        <v>0</v>
      </c>
      <c r="N3142" s="116">
        <v>0</v>
      </c>
      <c r="O3142" s="116">
        <v>0</v>
      </c>
      <c r="P3142" s="116">
        <v>20108</v>
      </c>
      <c r="Q3142" s="27" t="str">
        <f t="shared" si="576"/>
        <v>Registered</v>
      </c>
      <c r="R3142" s="94">
        <f t="shared" si="577"/>
        <v>0.90000001243276828</v>
      </c>
      <c r="S3142" s="95"/>
      <c r="T3142" s="117">
        <f t="shared" si="574"/>
        <v>20108</v>
      </c>
      <c r="U3142" s="117">
        <f t="shared" si="575"/>
        <v>-20108</v>
      </c>
    </row>
    <row r="3143" spans="1:21" x14ac:dyDescent="0.3">
      <c r="A3143" s="114">
        <v>6755</v>
      </c>
      <c r="B3143" s="114" t="s">
        <v>130</v>
      </c>
      <c r="C3143" s="114" t="s">
        <v>23</v>
      </c>
      <c r="D3143" s="114" t="s">
        <v>7449</v>
      </c>
      <c r="E3143" s="114" t="s">
        <v>7450</v>
      </c>
      <c r="F3143" s="115">
        <v>44918</v>
      </c>
      <c r="G3143" s="114" t="s">
        <v>5137</v>
      </c>
      <c r="H3143" s="116">
        <v>11206800</v>
      </c>
      <c r="I3143" s="116">
        <v>10086120</v>
      </c>
      <c r="J3143" s="116">
        <v>10086120</v>
      </c>
      <c r="K3143" s="116">
        <v>0</v>
      </c>
      <c r="L3143" s="116">
        <v>0</v>
      </c>
      <c r="M3143" s="116">
        <v>0</v>
      </c>
      <c r="N3143" s="116">
        <v>0</v>
      </c>
      <c r="O3143" s="116">
        <v>0</v>
      </c>
      <c r="P3143" s="116">
        <v>0</v>
      </c>
      <c r="Q3143" s="27" t="str">
        <f t="shared" si="576"/>
        <v>Registered</v>
      </c>
      <c r="R3143" s="94">
        <f t="shared" si="577"/>
        <v>0.9</v>
      </c>
      <c r="S3143" s="95"/>
      <c r="T3143" s="117">
        <f t="shared" si="574"/>
        <v>0</v>
      </c>
      <c r="U3143" s="117">
        <f t="shared" si="575"/>
        <v>0</v>
      </c>
    </row>
    <row r="3144" spans="1:21" x14ac:dyDescent="0.3">
      <c r="A3144" s="114">
        <v>6756</v>
      </c>
      <c r="B3144" s="114" t="s">
        <v>130</v>
      </c>
      <c r="C3144" s="114" t="s">
        <v>23</v>
      </c>
      <c r="D3144" s="114" t="s">
        <v>2840</v>
      </c>
      <c r="E3144" s="114" t="s">
        <v>2841</v>
      </c>
      <c r="F3144" s="115">
        <v>45000</v>
      </c>
      <c r="G3144" s="114" t="s">
        <v>2842</v>
      </c>
      <c r="H3144" s="116">
        <v>7731243</v>
      </c>
      <c r="I3144" s="116">
        <v>6958117</v>
      </c>
      <c r="J3144" s="116">
        <v>6958117</v>
      </c>
      <c r="K3144" s="116">
        <v>0</v>
      </c>
      <c r="L3144" s="116">
        <v>0</v>
      </c>
      <c r="M3144" s="116">
        <v>0</v>
      </c>
      <c r="N3144" s="116">
        <v>0</v>
      </c>
      <c r="O3144" s="116">
        <v>0</v>
      </c>
      <c r="P3144" s="116">
        <v>0</v>
      </c>
      <c r="Q3144" s="27" t="str">
        <f t="shared" si="576"/>
        <v>Registered</v>
      </c>
      <c r="R3144" s="94">
        <f t="shared" si="577"/>
        <v>0.89999978011297799</v>
      </c>
      <c r="S3144" s="95"/>
      <c r="T3144" s="117">
        <f t="shared" si="574"/>
        <v>0</v>
      </c>
      <c r="U3144" s="117">
        <f t="shared" si="575"/>
        <v>0</v>
      </c>
    </row>
    <row r="3145" spans="1:21" x14ac:dyDescent="0.3">
      <c r="A3145" s="114">
        <v>6757</v>
      </c>
      <c r="B3145" s="114" t="s">
        <v>130</v>
      </c>
      <c r="C3145" s="114" t="s">
        <v>23</v>
      </c>
      <c r="D3145" s="114" t="s">
        <v>7451</v>
      </c>
      <c r="E3145" s="114" t="s">
        <v>7452</v>
      </c>
      <c r="F3145" s="115">
        <v>45226</v>
      </c>
      <c r="G3145" s="114" t="s">
        <v>5096</v>
      </c>
      <c r="H3145" s="116">
        <v>8176983</v>
      </c>
      <c r="I3145" s="116">
        <v>7359281</v>
      </c>
      <c r="J3145" s="116">
        <v>7359281</v>
      </c>
      <c r="K3145" s="116">
        <v>0</v>
      </c>
      <c r="L3145" s="116">
        <v>0</v>
      </c>
      <c r="M3145" s="116">
        <v>0</v>
      </c>
      <c r="N3145" s="116">
        <v>0</v>
      </c>
      <c r="O3145" s="116">
        <v>0</v>
      </c>
      <c r="P3145" s="116">
        <v>0</v>
      </c>
      <c r="Q3145" s="27" t="str">
        <f t="shared" si="576"/>
        <v>Registered</v>
      </c>
      <c r="R3145" s="94">
        <f t="shared" si="577"/>
        <v>0.89999954751037148</v>
      </c>
      <c r="S3145" s="95"/>
      <c r="T3145" s="117">
        <f t="shared" si="574"/>
        <v>0</v>
      </c>
      <c r="U3145" s="117">
        <f t="shared" si="575"/>
        <v>0</v>
      </c>
    </row>
    <row r="3146" spans="1:21" x14ac:dyDescent="0.3">
      <c r="A3146" s="114">
        <v>10170</v>
      </c>
      <c r="B3146" s="114" t="s">
        <v>130</v>
      </c>
      <c r="C3146" s="114" t="s">
        <v>23</v>
      </c>
      <c r="D3146" s="114" t="s">
        <v>9364</v>
      </c>
      <c r="E3146" s="114" t="s">
        <v>9365</v>
      </c>
      <c r="F3146" s="115">
        <v>44926</v>
      </c>
      <c r="G3146" s="114" t="s">
        <v>7296</v>
      </c>
      <c r="H3146" s="116">
        <v>11748462</v>
      </c>
      <c r="I3146" s="116">
        <v>10573616</v>
      </c>
      <c r="J3146" s="116">
        <v>10573616.02</v>
      </c>
      <c r="K3146" s="116">
        <v>-0.02</v>
      </c>
      <c r="L3146" s="116">
        <v>0</v>
      </c>
      <c r="M3146" s="116">
        <v>0</v>
      </c>
      <c r="N3146" s="116">
        <v>0</v>
      </c>
      <c r="O3146" s="116">
        <v>0</v>
      </c>
      <c r="P3146" s="116">
        <v>0</v>
      </c>
      <c r="Q3146" s="27" t="str">
        <f t="shared" si="576"/>
        <v>Registered</v>
      </c>
      <c r="R3146" s="94">
        <f t="shared" si="577"/>
        <v>0.90000001702350485</v>
      </c>
      <c r="S3146" s="95"/>
      <c r="T3146" s="117">
        <f t="shared" si="574"/>
        <v>0</v>
      </c>
      <c r="U3146" s="117">
        <f t="shared" si="575"/>
        <v>-0.02</v>
      </c>
    </row>
    <row r="3147" spans="1:21" x14ac:dyDescent="0.3">
      <c r="A3147" s="114">
        <v>10181</v>
      </c>
      <c r="B3147" s="114" t="s">
        <v>130</v>
      </c>
      <c r="C3147" s="114" t="s">
        <v>23</v>
      </c>
      <c r="D3147" s="114" t="s">
        <v>9378</v>
      </c>
      <c r="E3147" s="114" t="s">
        <v>9379</v>
      </c>
      <c r="F3147" s="115">
        <v>45187</v>
      </c>
      <c r="G3147" s="114" t="s">
        <v>5378</v>
      </c>
      <c r="H3147" s="116">
        <v>7954113</v>
      </c>
      <c r="I3147" s="116">
        <v>7158703</v>
      </c>
      <c r="J3147" s="116">
        <v>7158703.2999999998</v>
      </c>
      <c r="K3147" s="116">
        <v>-0.3</v>
      </c>
      <c r="L3147" s="116">
        <v>0</v>
      </c>
      <c r="M3147" s="116">
        <v>0</v>
      </c>
      <c r="N3147" s="116">
        <v>0</v>
      </c>
      <c r="O3147" s="116">
        <v>0</v>
      </c>
      <c r="P3147" s="116">
        <v>0</v>
      </c>
      <c r="Q3147" s="27" t="str">
        <f t="shared" si="576"/>
        <v>Registered</v>
      </c>
      <c r="R3147" s="94">
        <f t="shared" si="577"/>
        <v>0.90000016343745681</v>
      </c>
      <c r="S3147" s="95"/>
      <c r="T3147" s="117">
        <f t="shared" si="574"/>
        <v>0</v>
      </c>
      <c r="U3147" s="117">
        <f t="shared" si="575"/>
        <v>-0.3</v>
      </c>
    </row>
    <row r="3148" spans="1:21" x14ac:dyDescent="0.3">
      <c r="A3148" s="114">
        <v>10186</v>
      </c>
      <c r="B3148" s="114" t="s">
        <v>130</v>
      </c>
      <c r="C3148" s="114" t="s">
        <v>23</v>
      </c>
      <c r="D3148" s="114" t="s">
        <v>9382</v>
      </c>
      <c r="E3148" s="114" t="s">
        <v>9383</v>
      </c>
      <c r="F3148" s="115">
        <v>45279</v>
      </c>
      <c r="G3148" s="114" t="s">
        <v>1789</v>
      </c>
      <c r="H3148" s="116">
        <v>8038569</v>
      </c>
      <c r="I3148" s="116">
        <v>7234709</v>
      </c>
      <c r="J3148" s="116">
        <v>7234709.5599999996</v>
      </c>
      <c r="K3148" s="116">
        <v>-0.56000000000000005</v>
      </c>
      <c r="L3148" s="116">
        <v>0</v>
      </c>
      <c r="M3148" s="116">
        <v>0</v>
      </c>
      <c r="N3148" s="116">
        <v>0</v>
      </c>
      <c r="O3148" s="116">
        <v>0</v>
      </c>
      <c r="P3148" s="116">
        <v>0</v>
      </c>
      <c r="Q3148" s="27" t="str">
        <f t="shared" si="576"/>
        <v>Registered</v>
      </c>
      <c r="R3148" s="94">
        <f t="shared" si="577"/>
        <v>0.89999961435922238</v>
      </c>
      <c r="S3148" s="95"/>
      <c r="T3148" s="117">
        <f t="shared" si="574"/>
        <v>0</v>
      </c>
      <c r="U3148" s="117">
        <f t="shared" si="575"/>
        <v>-0.56000000000000005</v>
      </c>
    </row>
    <row r="3149" spans="1:21" x14ac:dyDescent="0.3">
      <c r="A3149" s="114">
        <v>10199</v>
      </c>
      <c r="B3149" s="114" t="s">
        <v>130</v>
      </c>
      <c r="C3149" s="114" t="s">
        <v>23</v>
      </c>
      <c r="D3149" s="114" t="s">
        <v>9399</v>
      </c>
      <c r="E3149" s="114" t="s">
        <v>9400</v>
      </c>
      <c r="F3149" s="115">
        <v>45517</v>
      </c>
      <c r="G3149" s="114" t="s">
        <v>3616</v>
      </c>
      <c r="H3149" s="116">
        <v>8474925</v>
      </c>
      <c r="I3149" s="116">
        <v>7627433</v>
      </c>
      <c r="J3149" s="116">
        <v>7627434</v>
      </c>
      <c r="K3149" s="116">
        <v>-1</v>
      </c>
      <c r="L3149" s="116">
        <v>0</v>
      </c>
      <c r="M3149" s="116">
        <v>0</v>
      </c>
      <c r="N3149" s="116">
        <v>0</v>
      </c>
      <c r="O3149" s="116">
        <v>0</v>
      </c>
      <c r="P3149" s="116">
        <v>0</v>
      </c>
      <c r="Q3149" s="27" t="str">
        <f t="shared" si="576"/>
        <v>Registered</v>
      </c>
      <c r="R3149" s="94">
        <f t="shared" si="577"/>
        <v>0.90000005899757229</v>
      </c>
      <c r="S3149" s="95"/>
      <c r="T3149" s="117">
        <f t="shared" si="574"/>
        <v>0</v>
      </c>
      <c r="U3149" s="117">
        <f t="shared" si="575"/>
        <v>-1</v>
      </c>
    </row>
    <row r="3150" spans="1:21" x14ac:dyDescent="0.3">
      <c r="A3150" s="114">
        <v>10285</v>
      </c>
      <c r="B3150" s="114" t="s">
        <v>130</v>
      </c>
      <c r="C3150" s="114" t="s">
        <v>23</v>
      </c>
      <c r="D3150" s="114" t="s">
        <v>9501</v>
      </c>
      <c r="E3150" s="114" t="s">
        <v>9502</v>
      </c>
      <c r="F3150" s="115">
        <v>44942</v>
      </c>
      <c r="G3150" s="114" t="s">
        <v>3042</v>
      </c>
      <c r="H3150" s="116">
        <v>7859100</v>
      </c>
      <c r="I3150" s="116">
        <v>7073190</v>
      </c>
      <c r="J3150" s="116">
        <v>7151781</v>
      </c>
      <c r="K3150" s="116">
        <v>-78591</v>
      </c>
      <c r="L3150" s="116">
        <v>0</v>
      </c>
      <c r="M3150" s="116">
        <v>0</v>
      </c>
      <c r="N3150" s="116">
        <v>0</v>
      </c>
      <c r="O3150" s="116">
        <v>0</v>
      </c>
      <c r="P3150" s="116">
        <v>0</v>
      </c>
      <c r="Q3150" s="27" t="str">
        <f t="shared" si="576"/>
        <v>Registered</v>
      </c>
      <c r="R3150" s="94">
        <f t="shared" si="577"/>
        <v>0.9</v>
      </c>
      <c r="S3150" s="95"/>
      <c r="T3150" s="117">
        <f t="shared" si="574"/>
        <v>0</v>
      </c>
      <c r="U3150" s="117">
        <f t="shared" si="575"/>
        <v>-78591</v>
      </c>
    </row>
    <row r="3151" spans="1:21" x14ac:dyDescent="0.3">
      <c r="A3151" s="114">
        <v>10288</v>
      </c>
      <c r="B3151" s="114" t="s">
        <v>130</v>
      </c>
      <c r="C3151" s="114" t="s">
        <v>23</v>
      </c>
      <c r="D3151" s="114" t="s">
        <v>9505</v>
      </c>
      <c r="E3151" s="114" t="s">
        <v>9506</v>
      </c>
      <c r="F3151" s="115">
        <v>45290</v>
      </c>
      <c r="G3151" s="114" t="s">
        <v>3623</v>
      </c>
      <c r="H3151" s="116">
        <v>8087835</v>
      </c>
      <c r="I3151" s="116">
        <v>7279053</v>
      </c>
      <c r="J3151" s="116">
        <v>7362904</v>
      </c>
      <c r="K3151" s="116">
        <v>-83851</v>
      </c>
      <c r="L3151" s="116">
        <v>0</v>
      </c>
      <c r="M3151" s="116">
        <v>0</v>
      </c>
      <c r="N3151" s="116">
        <v>0</v>
      </c>
      <c r="O3151" s="116">
        <v>0</v>
      </c>
      <c r="P3151" s="116">
        <v>0</v>
      </c>
      <c r="Q3151" s="27" t="str">
        <f t="shared" si="576"/>
        <v>Registered</v>
      </c>
      <c r="R3151" s="94">
        <f t="shared" si="577"/>
        <v>0.90000018546372418</v>
      </c>
      <c r="S3151" s="95"/>
      <c r="T3151" s="117">
        <f t="shared" si="574"/>
        <v>0</v>
      </c>
      <c r="U3151" s="117">
        <f t="shared" si="575"/>
        <v>-83851</v>
      </c>
    </row>
    <row r="3152" spans="1:21" x14ac:dyDescent="0.3">
      <c r="A3152" s="114">
        <v>10359</v>
      </c>
      <c r="B3152" s="114" t="s">
        <v>130</v>
      </c>
      <c r="C3152" s="114" t="s">
        <v>23</v>
      </c>
      <c r="D3152" s="114" t="s">
        <v>2550</v>
      </c>
      <c r="E3152" s="114" t="s">
        <v>2271</v>
      </c>
      <c r="F3152" s="115">
        <v>46080</v>
      </c>
      <c r="G3152" s="114" t="s">
        <v>1907</v>
      </c>
      <c r="H3152" s="116">
        <v>10000000</v>
      </c>
      <c r="I3152" s="116">
        <v>8000000</v>
      </c>
      <c r="J3152" s="116">
        <v>8100000</v>
      </c>
      <c r="K3152" s="116">
        <v>-100000</v>
      </c>
      <c r="L3152" s="116">
        <v>0</v>
      </c>
      <c r="M3152" s="116">
        <v>0</v>
      </c>
      <c r="N3152" s="116">
        <v>0</v>
      </c>
      <c r="O3152" s="116">
        <v>0</v>
      </c>
      <c r="P3152" s="116">
        <v>0</v>
      </c>
      <c r="Q3152" s="27" t="str">
        <f t="shared" si="576"/>
        <v>Registered</v>
      </c>
      <c r="R3152" s="94">
        <f t="shared" si="577"/>
        <v>0.8</v>
      </c>
      <c r="S3152" s="95"/>
      <c r="T3152" s="117">
        <f t="shared" si="574"/>
        <v>0</v>
      </c>
      <c r="U3152" s="117">
        <f t="shared" si="575"/>
        <v>-100000</v>
      </c>
    </row>
    <row r="3153" spans="1:21" x14ac:dyDescent="0.3">
      <c r="A3153" s="114">
        <v>10401</v>
      </c>
      <c r="B3153" s="114" t="s">
        <v>130</v>
      </c>
      <c r="C3153" s="114" t="s">
        <v>23</v>
      </c>
      <c r="D3153" s="114" t="s">
        <v>9679</v>
      </c>
      <c r="E3153" s="114" t="s">
        <v>9680</v>
      </c>
      <c r="F3153" s="115">
        <v>44942</v>
      </c>
      <c r="G3153" s="114" t="s">
        <v>3042</v>
      </c>
      <c r="H3153" s="116">
        <v>11434332</v>
      </c>
      <c r="I3153" s="116">
        <v>9719184</v>
      </c>
      <c r="J3153" s="116">
        <v>9833529</v>
      </c>
      <c r="K3153" s="116">
        <v>-114345</v>
      </c>
      <c r="L3153" s="116">
        <v>0</v>
      </c>
      <c r="M3153" s="116">
        <v>0</v>
      </c>
      <c r="N3153" s="116">
        <v>0</v>
      </c>
      <c r="O3153" s="116">
        <v>0</v>
      </c>
      <c r="P3153" s="116">
        <v>0</v>
      </c>
      <c r="Q3153" s="27" t="str">
        <f t="shared" si="576"/>
        <v>Registered</v>
      </c>
      <c r="R3153" s="94">
        <f t="shared" si="577"/>
        <v>0.85000015742065216</v>
      </c>
      <c r="S3153" s="95"/>
      <c r="T3153" s="117">
        <f t="shared" si="574"/>
        <v>0</v>
      </c>
      <c r="U3153" s="117">
        <f t="shared" si="575"/>
        <v>-114345</v>
      </c>
    </row>
    <row r="3154" spans="1:21" x14ac:dyDescent="0.3">
      <c r="A3154" s="114">
        <v>10502</v>
      </c>
      <c r="B3154" s="114" t="s">
        <v>130</v>
      </c>
      <c r="C3154" s="114" t="s">
        <v>23</v>
      </c>
      <c r="D3154" s="114" t="s">
        <v>9822</v>
      </c>
      <c r="E3154" s="114" t="s">
        <v>9823</v>
      </c>
      <c r="F3154" s="115">
        <v>45467</v>
      </c>
      <c r="G3154" s="114" t="s">
        <v>7276</v>
      </c>
      <c r="H3154" s="116">
        <v>12310500</v>
      </c>
      <c r="I3154" s="116">
        <v>10463925</v>
      </c>
      <c r="J3154" s="116">
        <v>10718135</v>
      </c>
      <c r="K3154" s="116">
        <v>-254210</v>
      </c>
      <c r="L3154" s="116">
        <v>0</v>
      </c>
      <c r="M3154" s="116">
        <v>0</v>
      </c>
      <c r="N3154" s="116">
        <v>0</v>
      </c>
      <c r="O3154" s="116">
        <v>0</v>
      </c>
      <c r="P3154" s="116">
        <v>0</v>
      </c>
      <c r="Q3154" s="27" t="str">
        <f t="shared" si="576"/>
        <v>Registered</v>
      </c>
      <c r="R3154" s="94">
        <f t="shared" si="577"/>
        <v>0.85</v>
      </c>
      <c r="S3154" s="95"/>
      <c r="T3154" s="117">
        <f t="shared" si="574"/>
        <v>0</v>
      </c>
      <c r="U3154" s="117">
        <f t="shared" si="575"/>
        <v>-254210</v>
      </c>
    </row>
    <row r="3155" spans="1:21" x14ac:dyDescent="0.3">
      <c r="A3155" s="114">
        <v>10528</v>
      </c>
      <c r="B3155" s="114" t="s">
        <v>130</v>
      </c>
      <c r="C3155" s="114" t="s">
        <v>23</v>
      </c>
      <c r="D3155" s="114" t="s">
        <v>9876</v>
      </c>
      <c r="E3155" s="114" t="s">
        <v>9877</v>
      </c>
      <c r="F3155" s="115">
        <v>45016</v>
      </c>
      <c r="G3155" s="114" t="s">
        <v>3537</v>
      </c>
      <c r="H3155" s="116">
        <v>7731243</v>
      </c>
      <c r="I3155" s="116">
        <v>6958117</v>
      </c>
      <c r="J3155" s="116">
        <v>7344679</v>
      </c>
      <c r="K3155" s="116">
        <v>-386562</v>
      </c>
      <c r="L3155" s="116">
        <v>0</v>
      </c>
      <c r="M3155" s="116">
        <v>0</v>
      </c>
      <c r="N3155" s="116">
        <v>0</v>
      </c>
      <c r="O3155" s="116">
        <v>0</v>
      </c>
      <c r="P3155" s="116">
        <v>0</v>
      </c>
      <c r="Q3155" s="27" t="str">
        <f t="shared" si="576"/>
        <v>Registered</v>
      </c>
      <c r="R3155" s="94">
        <f t="shared" si="577"/>
        <v>0.89999978011297799</v>
      </c>
      <c r="S3155" s="95"/>
      <c r="T3155" s="117">
        <f t="shared" si="574"/>
        <v>0</v>
      </c>
      <c r="U3155" s="117">
        <f t="shared" si="575"/>
        <v>-386562</v>
      </c>
    </row>
    <row r="3156" spans="1:21" x14ac:dyDescent="0.3">
      <c r="A3156" s="114">
        <v>10530</v>
      </c>
      <c r="B3156" s="114" t="s">
        <v>130</v>
      </c>
      <c r="C3156" s="114" t="s">
        <v>23</v>
      </c>
      <c r="D3156" s="114" t="s">
        <v>9880</v>
      </c>
      <c r="E3156" s="114" t="s">
        <v>9881</v>
      </c>
      <c r="F3156" s="115">
        <v>44957</v>
      </c>
      <c r="G3156" s="114" t="s">
        <v>4101</v>
      </c>
      <c r="H3156" s="116">
        <v>7859100</v>
      </c>
      <c r="I3156" s="116">
        <v>7073190</v>
      </c>
      <c r="J3156" s="116">
        <v>7466145</v>
      </c>
      <c r="K3156" s="116">
        <v>-392955</v>
      </c>
      <c r="L3156" s="116">
        <v>0</v>
      </c>
      <c r="M3156" s="116">
        <v>0</v>
      </c>
      <c r="N3156" s="116">
        <v>0</v>
      </c>
      <c r="O3156" s="116">
        <v>0</v>
      </c>
      <c r="P3156" s="116">
        <v>0</v>
      </c>
      <c r="Q3156" s="27" t="str">
        <f t="shared" si="576"/>
        <v>Registered</v>
      </c>
      <c r="R3156" s="94">
        <f t="shared" si="577"/>
        <v>0.9</v>
      </c>
      <c r="S3156" s="95"/>
      <c r="T3156" s="117">
        <f t="shared" si="574"/>
        <v>0</v>
      </c>
      <c r="U3156" s="117">
        <f t="shared" si="575"/>
        <v>-392955</v>
      </c>
    </row>
    <row r="3157" spans="1:21" x14ac:dyDescent="0.3">
      <c r="A3157" s="114">
        <v>10575</v>
      </c>
      <c r="B3157" s="114" t="s">
        <v>130</v>
      </c>
      <c r="C3157" s="114" t="s">
        <v>23</v>
      </c>
      <c r="D3157" s="114" t="s">
        <v>9941</v>
      </c>
      <c r="E3157" s="114" t="s">
        <v>7087</v>
      </c>
      <c r="F3157" s="115">
        <v>44918</v>
      </c>
      <c r="G3157" s="114" t="s">
        <v>5387</v>
      </c>
      <c r="H3157" s="116">
        <v>11334150</v>
      </c>
      <c r="I3157" s="116">
        <v>10200741</v>
      </c>
      <c r="J3157" s="116">
        <v>10767449</v>
      </c>
      <c r="K3157" s="116">
        <v>-566708</v>
      </c>
      <c r="L3157" s="116">
        <v>0</v>
      </c>
      <c r="M3157" s="116">
        <v>0</v>
      </c>
      <c r="N3157" s="116">
        <v>0</v>
      </c>
      <c r="O3157" s="116">
        <v>0</v>
      </c>
      <c r="P3157" s="116">
        <v>0</v>
      </c>
      <c r="Q3157" s="27" t="str">
        <f t="shared" si="576"/>
        <v>Registered</v>
      </c>
      <c r="R3157" s="94">
        <f t="shared" si="577"/>
        <v>0.90000052937361863</v>
      </c>
      <c r="S3157" s="95"/>
      <c r="T3157" s="117">
        <f t="shared" si="574"/>
        <v>0</v>
      </c>
      <c r="U3157" s="117">
        <f t="shared" si="575"/>
        <v>-566708</v>
      </c>
    </row>
    <row r="3158" spans="1:21" x14ac:dyDescent="0.3">
      <c r="A3158" s="114">
        <v>10599</v>
      </c>
      <c r="B3158" s="114" t="s">
        <v>130</v>
      </c>
      <c r="C3158" s="114" t="s">
        <v>23</v>
      </c>
      <c r="D3158" s="114" t="s">
        <v>10060</v>
      </c>
      <c r="E3158" s="114" t="s">
        <v>4010</v>
      </c>
      <c r="F3158" s="115">
        <v>45948</v>
      </c>
      <c r="G3158" s="114" t="s">
        <v>1477</v>
      </c>
      <c r="H3158" s="116">
        <v>7924600</v>
      </c>
      <c r="I3158" s="116">
        <v>7132140</v>
      </c>
      <c r="J3158" s="116">
        <v>7924600</v>
      </c>
      <c r="K3158" s="116">
        <v>-792460</v>
      </c>
      <c r="L3158" s="116">
        <v>0</v>
      </c>
      <c r="M3158" s="116">
        <v>0</v>
      </c>
      <c r="N3158" s="116">
        <v>0</v>
      </c>
      <c r="O3158" s="116">
        <v>0</v>
      </c>
      <c r="P3158" s="116">
        <v>0</v>
      </c>
      <c r="Q3158" s="27" t="str">
        <f t="shared" si="576"/>
        <v>Registered</v>
      </c>
      <c r="R3158" s="94">
        <f t="shared" si="577"/>
        <v>0.9</v>
      </c>
      <c r="S3158" s="95"/>
      <c r="T3158" s="117">
        <f t="shared" si="574"/>
        <v>0</v>
      </c>
      <c r="U3158" s="117">
        <f t="shared" si="575"/>
        <v>-792460</v>
      </c>
    </row>
    <row r="3159" spans="1:21" x14ac:dyDescent="0.3">
      <c r="A3159" s="114">
        <v>10698</v>
      </c>
      <c r="B3159" s="114" t="s">
        <v>130</v>
      </c>
      <c r="C3159" s="114" t="s">
        <v>23</v>
      </c>
      <c r="D3159" s="114" t="s">
        <v>10126</v>
      </c>
      <c r="E3159" s="114" t="s">
        <v>10127</v>
      </c>
      <c r="F3159" s="115">
        <v>44942</v>
      </c>
      <c r="G3159" s="114" t="s">
        <v>3048</v>
      </c>
      <c r="H3159" s="116">
        <v>11570172</v>
      </c>
      <c r="I3159" s="116">
        <v>9256138</v>
      </c>
      <c r="J3159" s="116">
        <v>11570172</v>
      </c>
      <c r="K3159" s="116">
        <v>-2314034</v>
      </c>
      <c r="L3159" s="116">
        <v>0</v>
      </c>
      <c r="M3159" s="116">
        <v>0</v>
      </c>
      <c r="N3159" s="116">
        <v>0</v>
      </c>
      <c r="O3159" s="116">
        <v>0</v>
      </c>
      <c r="P3159" s="116">
        <v>0</v>
      </c>
      <c r="Q3159" s="27" t="str">
        <f t="shared" si="576"/>
        <v>Registered</v>
      </c>
      <c r="R3159" s="94">
        <f t="shared" si="577"/>
        <v>0.80000003457165547</v>
      </c>
      <c r="S3159" s="95"/>
      <c r="T3159" s="117">
        <f t="shared" si="574"/>
        <v>0</v>
      </c>
      <c r="U3159" s="117">
        <f t="shared" si="575"/>
        <v>-2314034</v>
      </c>
    </row>
    <row r="3160" spans="1:21" x14ac:dyDescent="0.3">
      <c r="A3160" s="114">
        <v>111</v>
      </c>
      <c r="B3160" s="114" t="s">
        <v>314</v>
      </c>
      <c r="C3160" s="114" t="s">
        <v>315</v>
      </c>
      <c r="D3160" s="114" t="s">
        <v>1654</v>
      </c>
      <c r="E3160" s="114" t="s">
        <v>1655</v>
      </c>
      <c r="F3160" s="115">
        <v>45473</v>
      </c>
      <c r="G3160" s="114" t="s">
        <v>1656</v>
      </c>
      <c r="H3160" s="116">
        <v>4521150</v>
      </c>
      <c r="I3160" s="116">
        <v>4521150</v>
      </c>
      <c r="J3160" s="116">
        <v>100000</v>
      </c>
      <c r="K3160" s="116">
        <v>4421150</v>
      </c>
      <c r="L3160" s="116">
        <v>0</v>
      </c>
      <c r="M3160" s="116">
        <v>0</v>
      </c>
      <c r="N3160" s="116">
        <v>0</v>
      </c>
      <c r="O3160" s="116">
        <v>678170</v>
      </c>
      <c r="P3160" s="116">
        <v>3742980</v>
      </c>
      <c r="Q3160" s="27" t="str">
        <f t="shared" si="576"/>
        <v>Registered</v>
      </c>
      <c r="R3160" s="94">
        <f t="shared" si="577"/>
        <v>1</v>
      </c>
      <c r="S3160" s="95"/>
      <c r="T3160" s="117">
        <f t="shared" si="574"/>
        <v>4421150</v>
      </c>
      <c r="U3160" s="117">
        <f t="shared" si="575"/>
        <v>0</v>
      </c>
    </row>
    <row r="3161" spans="1:21" x14ac:dyDescent="0.3">
      <c r="A3161" s="114">
        <v>9796</v>
      </c>
      <c r="B3161" s="114" t="s">
        <v>314</v>
      </c>
      <c r="C3161" s="114" t="s">
        <v>315</v>
      </c>
      <c r="D3161" s="114" t="s">
        <v>9043</v>
      </c>
      <c r="E3161" s="114" t="s">
        <v>9044</v>
      </c>
      <c r="F3161" s="115">
        <v>45471</v>
      </c>
      <c r="G3161" s="114" t="s">
        <v>3464</v>
      </c>
      <c r="H3161" s="116">
        <v>5052840</v>
      </c>
      <c r="I3161" s="116">
        <v>5052840</v>
      </c>
      <c r="J3161" s="116">
        <v>5052840</v>
      </c>
      <c r="K3161" s="116">
        <v>0</v>
      </c>
      <c r="L3161" s="116">
        <v>0</v>
      </c>
      <c r="M3161" s="116">
        <v>0</v>
      </c>
      <c r="N3161" s="116">
        <v>0</v>
      </c>
      <c r="O3161" s="116">
        <v>0</v>
      </c>
      <c r="P3161" s="116">
        <v>0</v>
      </c>
      <c r="Q3161" s="27" t="str">
        <f t="shared" si="576"/>
        <v>Registered</v>
      </c>
      <c r="R3161" s="94">
        <f t="shared" si="577"/>
        <v>1</v>
      </c>
      <c r="S3161" s="95"/>
      <c r="T3161" s="117">
        <f t="shared" si="574"/>
        <v>0</v>
      </c>
      <c r="U3161" s="117">
        <f t="shared" si="575"/>
        <v>0</v>
      </c>
    </row>
    <row r="3162" spans="1:21" x14ac:dyDescent="0.3">
      <c r="A3162" s="114">
        <v>9797</v>
      </c>
      <c r="B3162" s="114" t="s">
        <v>314</v>
      </c>
      <c r="C3162" s="114" t="s">
        <v>315</v>
      </c>
      <c r="D3162" s="114" t="s">
        <v>4310</v>
      </c>
      <c r="E3162" s="114" t="s">
        <v>4311</v>
      </c>
      <c r="F3162" s="115">
        <v>45473</v>
      </c>
      <c r="G3162" s="114" t="s">
        <v>2850</v>
      </c>
      <c r="H3162" s="116">
        <v>4404384</v>
      </c>
      <c r="I3162" s="116">
        <v>4404384</v>
      </c>
      <c r="J3162" s="116">
        <v>4404384</v>
      </c>
      <c r="K3162" s="116">
        <v>0</v>
      </c>
      <c r="L3162" s="116">
        <v>0</v>
      </c>
      <c r="M3162" s="116">
        <v>0</v>
      </c>
      <c r="N3162" s="116">
        <v>0</v>
      </c>
      <c r="O3162" s="116">
        <v>0</v>
      </c>
      <c r="P3162" s="116">
        <v>0</v>
      </c>
      <c r="Q3162" s="27" t="str">
        <f t="shared" si="576"/>
        <v>Registered</v>
      </c>
      <c r="R3162" s="94">
        <f t="shared" si="577"/>
        <v>1</v>
      </c>
      <c r="S3162" s="95"/>
      <c r="T3162" s="117">
        <f t="shared" si="574"/>
        <v>0</v>
      </c>
      <c r="U3162" s="117">
        <f t="shared" si="575"/>
        <v>0</v>
      </c>
    </row>
    <row r="3163" spans="1:21" x14ac:dyDescent="0.3">
      <c r="A3163" s="114">
        <v>9798</v>
      </c>
      <c r="B3163" s="114" t="s">
        <v>314</v>
      </c>
      <c r="C3163" s="114" t="s">
        <v>315</v>
      </c>
      <c r="D3163" s="114" t="s">
        <v>9045</v>
      </c>
      <c r="E3163" s="114" t="s">
        <v>9046</v>
      </c>
      <c r="F3163" s="115">
        <v>45471</v>
      </c>
      <c r="G3163" s="114" t="s">
        <v>5434</v>
      </c>
      <c r="H3163" s="116">
        <v>5014872</v>
      </c>
      <c r="I3163" s="116">
        <v>5014872</v>
      </c>
      <c r="J3163" s="116">
        <v>5014872</v>
      </c>
      <c r="K3163" s="116">
        <v>0</v>
      </c>
      <c r="L3163" s="116">
        <v>0</v>
      </c>
      <c r="M3163" s="116">
        <v>0</v>
      </c>
      <c r="N3163" s="116">
        <v>0</v>
      </c>
      <c r="O3163" s="116">
        <v>0</v>
      </c>
      <c r="P3163" s="116">
        <v>0</v>
      </c>
      <c r="Q3163" s="27" t="str">
        <f t="shared" si="576"/>
        <v>Registered</v>
      </c>
      <c r="R3163" s="94">
        <f t="shared" si="577"/>
        <v>1</v>
      </c>
      <c r="S3163" s="95"/>
      <c r="T3163" s="117">
        <f t="shared" si="574"/>
        <v>0</v>
      </c>
      <c r="U3163" s="117">
        <f t="shared" si="575"/>
        <v>0</v>
      </c>
    </row>
    <row r="3164" spans="1:21" x14ac:dyDescent="0.3">
      <c r="A3164" s="114">
        <v>9799</v>
      </c>
      <c r="B3164" s="114" t="s">
        <v>314</v>
      </c>
      <c r="C3164" s="114" t="s">
        <v>315</v>
      </c>
      <c r="D3164" s="114" t="s">
        <v>3342</v>
      </c>
      <c r="E3164" s="114" t="s">
        <v>3343</v>
      </c>
      <c r="F3164" s="115">
        <v>45461</v>
      </c>
      <c r="G3164" s="114" t="s">
        <v>3344</v>
      </c>
      <c r="H3164" s="116">
        <v>4495000</v>
      </c>
      <c r="I3164" s="116">
        <v>4495000</v>
      </c>
      <c r="J3164" s="116">
        <v>4495000</v>
      </c>
      <c r="K3164" s="116">
        <v>0</v>
      </c>
      <c r="L3164" s="116">
        <v>0</v>
      </c>
      <c r="M3164" s="116">
        <v>0</v>
      </c>
      <c r="N3164" s="116">
        <v>0</v>
      </c>
      <c r="O3164" s="116">
        <v>0</v>
      </c>
      <c r="P3164" s="116">
        <v>0</v>
      </c>
      <c r="Q3164" s="27" t="str">
        <f t="shared" si="576"/>
        <v>Registered</v>
      </c>
      <c r="R3164" s="94">
        <f t="shared" si="577"/>
        <v>1</v>
      </c>
      <c r="S3164" s="95"/>
      <c r="T3164" s="117">
        <f t="shared" si="574"/>
        <v>0</v>
      </c>
      <c r="U3164" s="117">
        <f t="shared" si="575"/>
        <v>0</v>
      </c>
    </row>
    <row r="3165" spans="1:21" x14ac:dyDescent="0.3">
      <c r="A3165" s="114">
        <v>9800</v>
      </c>
      <c r="B3165" s="114" t="s">
        <v>314</v>
      </c>
      <c r="C3165" s="114" t="s">
        <v>315</v>
      </c>
      <c r="D3165" s="114" t="s">
        <v>9047</v>
      </c>
      <c r="E3165" s="114" t="s">
        <v>9048</v>
      </c>
      <c r="F3165" s="115">
        <v>45930</v>
      </c>
      <c r="G3165" s="114" t="s">
        <v>3734</v>
      </c>
      <c r="H3165" s="116">
        <v>5333280</v>
      </c>
      <c r="I3165" s="116">
        <v>5333280</v>
      </c>
      <c r="J3165" s="116">
        <v>5333280</v>
      </c>
      <c r="K3165" s="116">
        <v>0</v>
      </c>
      <c r="L3165" s="116">
        <v>0</v>
      </c>
      <c r="M3165" s="116">
        <v>0</v>
      </c>
      <c r="N3165" s="116">
        <v>0</v>
      </c>
      <c r="O3165" s="116">
        <v>0</v>
      </c>
      <c r="P3165" s="116">
        <v>0</v>
      </c>
      <c r="Q3165" s="27" t="str">
        <f t="shared" si="576"/>
        <v>Registered</v>
      </c>
      <c r="R3165" s="94">
        <f t="shared" si="577"/>
        <v>1</v>
      </c>
      <c r="S3165" s="95"/>
      <c r="T3165" s="117">
        <f t="shared" si="574"/>
        <v>0</v>
      </c>
      <c r="U3165" s="117">
        <f t="shared" si="575"/>
        <v>0</v>
      </c>
    </row>
    <row r="3166" spans="1:21" x14ac:dyDescent="0.3">
      <c r="A3166" s="114">
        <v>9801</v>
      </c>
      <c r="B3166" s="114" t="s">
        <v>314</v>
      </c>
      <c r="C3166" s="114" t="s">
        <v>315</v>
      </c>
      <c r="D3166" s="114" t="s">
        <v>2436</v>
      </c>
      <c r="E3166" s="114" t="s">
        <v>2437</v>
      </c>
      <c r="F3166" s="115">
        <v>45681</v>
      </c>
      <c r="G3166" s="114" t="s">
        <v>2438</v>
      </c>
      <c r="H3166" s="116">
        <v>5318520</v>
      </c>
      <c r="I3166" s="116">
        <v>5318520</v>
      </c>
      <c r="J3166" s="116">
        <v>5318520</v>
      </c>
      <c r="K3166" s="116">
        <v>0</v>
      </c>
      <c r="L3166" s="116">
        <v>0</v>
      </c>
      <c r="M3166" s="116">
        <v>0</v>
      </c>
      <c r="N3166" s="116">
        <v>0</v>
      </c>
      <c r="O3166" s="116">
        <v>0</v>
      </c>
      <c r="P3166" s="116">
        <v>0</v>
      </c>
      <c r="Q3166" s="27" t="str">
        <f t="shared" si="576"/>
        <v>Registered</v>
      </c>
      <c r="R3166" s="94">
        <f t="shared" si="577"/>
        <v>1</v>
      </c>
      <c r="S3166" s="95"/>
      <c r="T3166" s="117">
        <f t="shared" si="574"/>
        <v>0</v>
      </c>
      <c r="U3166" s="117">
        <f t="shared" si="575"/>
        <v>0</v>
      </c>
    </row>
    <row r="3167" spans="1:21" x14ac:dyDescent="0.3">
      <c r="A3167" s="114">
        <v>9802</v>
      </c>
      <c r="B3167" s="114" t="s">
        <v>314</v>
      </c>
      <c r="C3167" s="114" t="s">
        <v>315</v>
      </c>
      <c r="D3167" s="114" t="s">
        <v>9643</v>
      </c>
      <c r="E3167" s="114" t="s">
        <v>9644</v>
      </c>
      <c r="F3167" s="115">
        <v>46108</v>
      </c>
      <c r="G3167" s="114" t="s">
        <v>9645</v>
      </c>
      <c r="H3167" s="116">
        <v>5787900</v>
      </c>
      <c r="I3167" s="116">
        <v>5787900</v>
      </c>
      <c r="J3167" s="116">
        <v>5787900</v>
      </c>
      <c r="K3167" s="116">
        <v>0</v>
      </c>
      <c r="L3167" s="116">
        <v>0</v>
      </c>
      <c r="M3167" s="116">
        <v>0</v>
      </c>
      <c r="N3167" s="116">
        <v>0</v>
      </c>
      <c r="O3167" s="116">
        <v>0</v>
      </c>
      <c r="P3167" s="116">
        <v>0</v>
      </c>
      <c r="Q3167" s="27" t="str">
        <f t="shared" si="576"/>
        <v>Registered</v>
      </c>
      <c r="R3167" s="94">
        <f t="shared" si="577"/>
        <v>1</v>
      </c>
      <c r="S3167" s="95"/>
      <c r="T3167" s="117">
        <f t="shared" si="574"/>
        <v>0</v>
      </c>
      <c r="U3167" s="117">
        <f t="shared" si="575"/>
        <v>0</v>
      </c>
    </row>
    <row r="3168" spans="1:21" x14ac:dyDescent="0.3">
      <c r="A3168" s="114">
        <v>9803</v>
      </c>
      <c r="B3168" s="114" t="s">
        <v>314</v>
      </c>
      <c r="C3168" s="114" t="s">
        <v>315</v>
      </c>
      <c r="D3168" s="114" t="s">
        <v>4379</v>
      </c>
      <c r="E3168" s="114" t="s">
        <v>4380</v>
      </c>
      <c r="F3168" s="115">
        <v>45468</v>
      </c>
      <c r="G3168" s="114" t="s">
        <v>3089</v>
      </c>
      <c r="H3168" s="116">
        <v>4420128</v>
      </c>
      <c r="I3168" s="116">
        <v>4420128</v>
      </c>
      <c r="J3168" s="116">
        <v>4420128</v>
      </c>
      <c r="K3168" s="116">
        <v>0</v>
      </c>
      <c r="L3168" s="116">
        <v>0</v>
      </c>
      <c r="M3168" s="116">
        <v>0</v>
      </c>
      <c r="N3168" s="116">
        <v>0</v>
      </c>
      <c r="O3168" s="116">
        <v>0</v>
      </c>
      <c r="P3168" s="116">
        <v>0</v>
      </c>
      <c r="Q3168" s="27" t="str">
        <f t="shared" si="576"/>
        <v>Registered</v>
      </c>
      <c r="R3168" s="94">
        <f t="shared" si="577"/>
        <v>1</v>
      </c>
      <c r="S3168" s="95"/>
      <c r="T3168" s="117">
        <f t="shared" si="574"/>
        <v>0</v>
      </c>
      <c r="U3168" s="117">
        <f t="shared" si="575"/>
        <v>0</v>
      </c>
    </row>
    <row r="3169" spans="1:21" x14ac:dyDescent="0.3">
      <c r="A3169" s="114">
        <v>9804</v>
      </c>
      <c r="B3169" s="114" t="s">
        <v>314</v>
      </c>
      <c r="C3169" s="114" t="s">
        <v>315</v>
      </c>
      <c r="D3169" s="114" t="s">
        <v>3087</v>
      </c>
      <c r="E3169" s="114" t="s">
        <v>3088</v>
      </c>
      <c r="F3169" s="115">
        <v>45468</v>
      </c>
      <c r="G3169" s="114" t="s">
        <v>3089</v>
      </c>
      <c r="H3169" s="116">
        <v>4420128</v>
      </c>
      <c r="I3169" s="116">
        <v>4420128</v>
      </c>
      <c r="J3169" s="116">
        <v>4420128</v>
      </c>
      <c r="K3169" s="116">
        <v>0</v>
      </c>
      <c r="L3169" s="116">
        <v>0</v>
      </c>
      <c r="M3169" s="116">
        <v>0</v>
      </c>
      <c r="N3169" s="116">
        <v>0</v>
      </c>
      <c r="O3169" s="116">
        <v>0</v>
      </c>
      <c r="P3169" s="116">
        <v>0</v>
      </c>
      <c r="Q3169" s="27" t="str">
        <f t="shared" si="576"/>
        <v>Registered</v>
      </c>
      <c r="R3169" s="94">
        <f t="shared" si="577"/>
        <v>1</v>
      </c>
      <c r="S3169" s="95"/>
      <c r="T3169" s="117">
        <f t="shared" si="574"/>
        <v>0</v>
      </c>
      <c r="U3169" s="117">
        <f t="shared" si="575"/>
        <v>0</v>
      </c>
    </row>
    <row r="3170" spans="1:21" x14ac:dyDescent="0.3">
      <c r="A3170" s="114">
        <v>9805</v>
      </c>
      <c r="B3170" s="114" t="s">
        <v>314</v>
      </c>
      <c r="C3170" s="114" t="s">
        <v>315</v>
      </c>
      <c r="D3170" s="114" t="s">
        <v>9049</v>
      </c>
      <c r="E3170" s="114" t="s">
        <v>9050</v>
      </c>
      <c r="F3170" s="115">
        <v>45523</v>
      </c>
      <c r="G3170" s="114" t="s">
        <v>2233</v>
      </c>
      <c r="H3170" s="116">
        <v>5096295</v>
      </c>
      <c r="I3170" s="116">
        <v>5096295</v>
      </c>
      <c r="J3170" s="116">
        <v>5096295</v>
      </c>
      <c r="K3170" s="116">
        <v>0</v>
      </c>
      <c r="L3170" s="116">
        <v>0</v>
      </c>
      <c r="M3170" s="116">
        <v>0</v>
      </c>
      <c r="N3170" s="116">
        <v>0</v>
      </c>
      <c r="O3170" s="116">
        <v>0</v>
      </c>
      <c r="P3170" s="116">
        <v>0</v>
      </c>
      <c r="Q3170" s="27" t="str">
        <f t="shared" si="576"/>
        <v>Registered</v>
      </c>
      <c r="R3170" s="94">
        <f t="shared" si="577"/>
        <v>1</v>
      </c>
      <c r="S3170" s="95"/>
      <c r="T3170" s="117">
        <f t="shared" si="574"/>
        <v>0</v>
      </c>
      <c r="U3170" s="117">
        <f t="shared" si="575"/>
        <v>0</v>
      </c>
    </row>
    <row r="3171" spans="1:21" x14ac:dyDescent="0.3">
      <c r="A3171" s="114">
        <v>9806</v>
      </c>
      <c r="B3171" s="114" t="s">
        <v>314</v>
      </c>
      <c r="C3171" s="114" t="s">
        <v>315</v>
      </c>
      <c r="D3171" s="114" t="s">
        <v>2551</v>
      </c>
      <c r="E3171" s="114" t="s">
        <v>2552</v>
      </c>
      <c r="F3171" s="115">
        <v>45461</v>
      </c>
      <c r="G3171" s="114" t="s">
        <v>1785</v>
      </c>
      <c r="H3171" s="116">
        <v>4495000</v>
      </c>
      <c r="I3171" s="116">
        <v>4495000</v>
      </c>
      <c r="J3171" s="116">
        <v>4495000</v>
      </c>
      <c r="K3171" s="116">
        <v>0</v>
      </c>
      <c r="L3171" s="116">
        <v>0</v>
      </c>
      <c r="M3171" s="116">
        <v>0</v>
      </c>
      <c r="N3171" s="116">
        <v>0</v>
      </c>
      <c r="O3171" s="116">
        <v>0</v>
      </c>
      <c r="P3171" s="116">
        <v>0</v>
      </c>
      <c r="Q3171" s="27" t="str">
        <f t="shared" si="576"/>
        <v>Registered</v>
      </c>
      <c r="R3171" s="94">
        <f t="shared" si="577"/>
        <v>1</v>
      </c>
      <c r="S3171" s="95"/>
      <c r="T3171" s="117">
        <f t="shared" si="574"/>
        <v>0</v>
      </c>
      <c r="U3171" s="117">
        <f t="shared" si="575"/>
        <v>0</v>
      </c>
    </row>
    <row r="3172" spans="1:21" x14ac:dyDescent="0.3">
      <c r="A3172" s="114">
        <v>9807</v>
      </c>
      <c r="B3172" s="114" t="s">
        <v>314</v>
      </c>
      <c r="C3172" s="114" t="s">
        <v>315</v>
      </c>
      <c r="D3172" s="114" t="s">
        <v>9051</v>
      </c>
      <c r="E3172" s="114" t="s">
        <v>9052</v>
      </c>
      <c r="F3172" s="115">
        <v>45588</v>
      </c>
      <c r="G3172" s="114" t="s">
        <v>2050</v>
      </c>
      <c r="H3172" s="116">
        <v>4469328</v>
      </c>
      <c r="I3172" s="116">
        <v>4469328</v>
      </c>
      <c r="J3172" s="116">
        <v>4469328</v>
      </c>
      <c r="K3172" s="116">
        <v>0</v>
      </c>
      <c r="L3172" s="116">
        <v>0</v>
      </c>
      <c r="M3172" s="116">
        <v>0</v>
      </c>
      <c r="N3172" s="116">
        <v>0</v>
      </c>
      <c r="O3172" s="116">
        <v>0</v>
      </c>
      <c r="P3172" s="116">
        <v>0</v>
      </c>
      <c r="Q3172" s="27" t="str">
        <f t="shared" si="576"/>
        <v>Registered</v>
      </c>
      <c r="R3172" s="94">
        <f t="shared" si="577"/>
        <v>1</v>
      </c>
      <c r="S3172" s="95"/>
      <c r="T3172" s="117">
        <f t="shared" si="574"/>
        <v>0</v>
      </c>
      <c r="U3172" s="117">
        <f t="shared" si="575"/>
        <v>0</v>
      </c>
    </row>
    <row r="3173" spans="1:21" x14ac:dyDescent="0.3">
      <c r="A3173" s="114">
        <v>9808</v>
      </c>
      <c r="B3173" s="114" t="s">
        <v>314</v>
      </c>
      <c r="C3173" s="114" t="s">
        <v>315</v>
      </c>
      <c r="D3173" s="114" t="s">
        <v>4055</v>
      </c>
      <c r="E3173" s="114" t="s">
        <v>4056</v>
      </c>
      <c r="F3173" s="115">
        <v>45473</v>
      </c>
      <c r="G3173" s="114" t="s">
        <v>2850</v>
      </c>
      <c r="H3173" s="116">
        <v>4404384</v>
      </c>
      <c r="I3173" s="116">
        <v>4404384</v>
      </c>
      <c r="J3173" s="116">
        <v>4404384</v>
      </c>
      <c r="K3173" s="116">
        <v>0</v>
      </c>
      <c r="L3173" s="116">
        <v>0</v>
      </c>
      <c r="M3173" s="116">
        <v>0</v>
      </c>
      <c r="N3173" s="116">
        <v>0</v>
      </c>
      <c r="O3173" s="116">
        <v>0</v>
      </c>
      <c r="P3173" s="116">
        <v>0</v>
      </c>
      <c r="Q3173" s="27" t="str">
        <f t="shared" si="576"/>
        <v>Registered</v>
      </c>
      <c r="R3173" s="94">
        <f t="shared" si="577"/>
        <v>1</v>
      </c>
      <c r="S3173" s="95"/>
      <c r="T3173" s="117">
        <f t="shared" si="574"/>
        <v>0</v>
      </c>
      <c r="U3173" s="117">
        <f t="shared" si="575"/>
        <v>0</v>
      </c>
    </row>
    <row r="3174" spans="1:21" x14ac:dyDescent="0.3">
      <c r="A3174" s="114">
        <v>9809</v>
      </c>
      <c r="B3174" s="114" t="s">
        <v>314</v>
      </c>
      <c r="C3174" s="114" t="s">
        <v>315</v>
      </c>
      <c r="D3174" s="114" t="s">
        <v>2620</v>
      </c>
      <c r="E3174" s="114" t="s">
        <v>2621</v>
      </c>
      <c r="F3174" s="115">
        <v>45475</v>
      </c>
      <c r="G3174" s="114" t="s">
        <v>2293</v>
      </c>
      <c r="H3174" s="116">
        <v>4356621</v>
      </c>
      <c r="I3174" s="116">
        <v>4356621</v>
      </c>
      <c r="J3174" s="116">
        <v>4356621</v>
      </c>
      <c r="K3174" s="116">
        <v>0</v>
      </c>
      <c r="L3174" s="116">
        <v>0</v>
      </c>
      <c r="M3174" s="116">
        <v>0</v>
      </c>
      <c r="N3174" s="116">
        <v>0</v>
      </c>
      <c r="O3174" s="116">
        <v>0</v>
      </c>
      <c r="P3174" s="116">
        <v>0</v>
      </c>
      <c r="Q3174" s="27" t="str">
        <f t="shared" si="576"/>
        <v>Registered</v>
      </c>
      <c r="R3174" s="94">
        <f t="shared" si="577"/>
        <v>1</v>
      </c>
      <c r="S3174" s="95"/>
      <c r="T3174" s="117">
        <f t="shared" si="574"/>
        <v>0</v>
      </c>
      <c r="U3174" s="117">
        <f t="shared" si="575"/>
        <v>0</v>
      </c>
    </row>
    <row r="3175" spans="1:21" x14ac:dyDescent="0.3">
      <c r="A3175" s="114">
        <v>9810</v>
      </c>
      <c r="B3175" s="114" t="s">
        <v>314</v>
      </c>
      <c r="C3175" s="114" t="s">
        <v>315</v>
      </c>
      <c r="D3175" s="114" t="s">
        <v>9053</v>
      </c>
      <c r="E3175" s="114" t="s">
        <v>9054</v>
      </c>
      <c r="F3175" s="115">
        <v>45523</v>
      </c>
      <c r="G3175" s="114" t="s">
        <v>4161</v>
      </c>
      <c r="H3175" s="116">
        <v>5202243</v>
      </c>
      <c r="I3175" s="116">
        <v>5202243</v>
      </c>
      <c r="J3175" s="116">
        <v>5202243</v>
      </c>
      <c r="K3175" s="116">
        <v>0</v>
      </c>
      <c r="L3175" s="116">
        <v>0</v>
      </c>
      <c r="M3175" s="116">
        <v>0</v>
      </c>
      <c r="N3175" s="116">
        <v>0</v>
      </c>
      <c r="O3175" s="116">
        <v>0</v>
      </c>
      <c r="P3175" s="116">
        <v>0</v>
      </c>
      <c r="Q3175" s="27" t="str">
        <f t="shared" si="576"/>
        <v>Registered</v>
      </c>
      <c r="R3175" s="94">
        <f t="shared" si="577"/>
        <v>1</v>
      </c>
      <c r="S3175" s="95"/>
      <c r="T3175" s="117">
        <f t="shared" si="574"/>
        <v>0</v>
      </c>
      <c r="U3175" s="117">
        <f t="shared" si="575"/>
        <v>0</v>
      </c>
    </row>
    <row r="3176" spans="1:21" x14ac:dyDescent="0.3">
      <c r="A3176" s="114">
        <v>9811</v>
      </c>
      <c r="B3176" s="114" t="s">
        <v>314</v>
      </c>
      <c r="C3176" s="114" t="s">
        <v>315</v>
      </c>
      <c r="D3176" s="114" t="s">
        <v>2898</v>
      </c>
      <c r="E3176" s="114" t="s">
        <v>318</v>
      </c>
      <c r="F3176" s="115">
        <v>45473</v>
      </c>
      <c r="G3176" s="114" t="s">
        <v>1825</v>
      </c>
      <c r="H3176" s="116">
        <v>5052840</v>
      </c>
      <c r="I3176" s="116">
        <v>5052840</v>
      </c>
      <c r="J3176" s="116">
        <v>5052840</v>
      </c>
      <c r="K3176" s="116">
        <v>0</v>
      </c>
      <c r="L3176" s="116">
        <v>0</v>
      </c>
      <c r="M3176" s="116">
        <v>0</v>
      </c>
      <c r="N3176" s="116">
        <v>0</v>
      </c>
      <c r="O3176" s="116">
        <v>0</v>
      </c>
      <c r="P3176" s="116">
        <v>0</v>
      </c>
      <c r="Q3176" s="27" t="str">
        <f t="shared" si="576"/>
        <v>Registered</v>
      </c>
      <c r="R3176" s="94">
        <f t="shared" si="577"/>
        <v>1</v>
      </c>
      <c r="S3176" s="95"/>
      <c r="T3176" s="117">
        <f t="shared" si="574"/>
        <v>0</v>
      </c>
      <c r="U3176" s="117">
        <f t="shared" si="575"/>
        <v>0</v>
      </c>
    </row>
    <row r="3177" spans="1:21" x14ac:dyDescent="0.3">
      <c r="A3177" s="114">
        <v>9812</v>
      </c>
      <c r="B3177" s="114" t="s">
        <v>314</v>
      </c>
      <c r="C3177" s="114" t="s">
        <v>315</v>
      </c>
      <c r="D3177" s="114" t="s">
        <v>4042</v>
      </c>
      <c r="E3177" s="114" t="s">
        <v>4043</v>
      </c>
      <c r="F3177" s="115">
        <v>45463</v>
      </c>
      <c r="G3177" s="114" t="s">
        <v>2610</v>
      </c>
      <c r="H3177" s="116">
        <v>4469328</v>
      </c>
      <c r="I3177" s="116">
        <v>4469328</v>
      </c>
      <c r="J3177" s="116">
        <v>4469328</v>
      </c>
      <c r="K3177" s="116">
        <v>0</v>
      </c>
      <c r="L3177" s="116">
        <v>0</v>
      </c>
      <c r="M3177" s="116">
        <v>0</v>
      </c>
      <c r="N3177" s="116">
        <v>0</v>
      </c>
      <c r="O3177" s="116">
        <v>0</v>
      </c>
      <c r="P3177" s="116">
        <v>0</v>
      </c>
      <c r="Q3177" s="27" t="str">
        <f t="shared" si="576"/>
        <v>Registered</v>
      </c>
      <c r="R3177" s="94">
        <f t="shared" si="577"/>
        <v>1</v>
      </c>
      <c r="S3177" s="95"/>
      <c r="T3177" s="117">
        <f t="shared" si="574"/>
        <v>0</v>
      </c>
      <c r="U3177" s="117">
        <f t="shared" si="575"/>
        <v>0</v>
      </c>
    </row>
    <row r="3178" spans="1:21" x14ac:dyDescent="0.3">
      <c r="A3178" s="114">
        <v>9813</v>
      </c>
      <c r="B3178" s="114" t="s">
        <v>314</v>
      </c>
      <c r="C3178" s="114" t="s">
        <v>315</v>
      </c>
      <c r="D3178" s="114" t="s">
        <v>9055</v>
      </c>
      <c r="E3178" s="114" t="s">
        <v>9056</v>
      </c>
      <c r="F3178" s="115">
        <v>45443</v>
      </c>
      <c r="G3178" s="114" t="s">
        <v>2850</v>
      </c>
      <c r="H3178" s="116">
        <v>4404396</v>
      </c>
      <c r="I3178" s="116">
        <v>4404396</v>
      </c>
      <c r="J3178" s="116">
        <v>4404396</v>
      </c>
      <c r="K3178" s="116">
        <v>0</v>
      </c>
      <c r="L3178" s="116">
        <v>0</v>
      </c>
      <c r="M3178" s="116">
        <v>0</v>
      </c>
      <c r="N3178" s="116">
        <v>0</v>
      </c>
      <c r="O3178" s="116">
        <v>0</v>
      </c>
      <c r="P3178" s="116">
        <v>0</v>
      </c>
      <c r="Q3178" s="27" t="str">
        <f t="shared" si="576"/>
        <v>Registered</v>
      </c>
      <c r="R3178" s="94">
        <f t="shared" si="577"/>
        <v>1</v>
      </c>
      <c r="S3178" s="95"/>
      <c r="T3178" s="117">
        <f t="shared" ref="T3178:T3241" si="578">L3178+M3178+N3178+O3178+P3178</f>
        <v>0</v>
      </c>
      <c r="U3178" s="117">
        <f t="shared" ref="U3178:U3241" si="579">K3178-T3178</f>
        <v>0</v>
      </c>
    </row>
    <row r="3179" spans="1:21" x14ac:dyDescent="0.3">
      <c r="A3179" s="114">
        <v>9814</v>
      </c>
      <c r="B3179" s="114" t="s">
        <v>314</v>
      </c>
      <c r="C3179" s="114" t="s">
        <v>315</v>
      </c>
      <c r="D3179" s="114" t="s">
        <v>2765</v>
      </c>
      <c r="E3179" s="114" t="s">
        <v>2766</v>
      </c>
      <c r="F3179" s="115">
        <v>45491</v>
      </c>
      <c r="G3179" s="114" t="s">
        <v>2767</v>
      </c>
      <c r="H3179" s="116">
        <v>5139459</v>
      </c>
      <c r="I3179" s="116">
        <v>5139459</v>
      </c>
      <c r="J3179" s="116">
        <v>5139459</v>
      </c>
      <c r="K3179" s="116">
        <v>0</v>
      </c>
      <c r="L3179" s="116">
        <v>0</v>
      </c>
      <c r="M3179" s="116">
        <v>0</v>
      </c>
      <c r="N3179" s="116">
        <v>0</v>
      </c>
      <c r="O3179" s="116">
        <v>0</v>
      </c>
      <c r="P3179" s="116">
        <v>0</v>
      </c>
      <c r="Q3179" s="27" t="str">
        <f t="shared" si="576"/>
        <v>Registered</v>
      </c>
      <c r="R3179" s="94">
        <f t="shared" si="577"/>
        <v>1</v>
      </c>
      <c r="S3179" s="95"/>
      <c r="T3179" s="117">
        <f t="shared" si="578"/>
        <v>0</v>
      </c>
      <c r="U3179" s="117">
        <f t="shared" si="579"/>
        <v>0</v>
      </c>
    </row>
    <row r="3180" spans="1:21" x14ac:dyDescent="0.3">
      <c r="A3180" s="114">
        <v>9815</v>
      </c>
      <c r="B3180" s="114" t="s">
        <v>314</v>
      </c>
      <c r="C3180" s="114" t="s">
        <v>315</v>
      </c>
      <c r="D3180" s="114" t="s">
        <v>9057</v>
      </c>
      <c r="E3180" s="114" t="s">
        <v>9058</v>
      </c>
      <c r="F3180" s="115">
        <v>45491</v>
      </c>
      <c r="G3180" s="114" t="s">
        <v>9059</v>
      </c>
      <c r="H3180" s="116">
        <v>5116800</v>
      </c>
      <c r="I3180" s="116">
        <v>5116800</v>
      </c>
      <c r="J3180" s="116">
        <v>5116800</v>
      </c>
      <c r="K3180" s="116">
        <v>0</v>
      </c>
      <c r="L3180" s="116">
        <v>0</v>
      </c>
      <c r="M3180" s="116">
        <v>0</v>
      </c>
      <c r="N3180" s="116">
        <v>0</v>
      </c>
      <c r="O3180" s="116">
        <v>0</v>
      </c>
      <c r="P3180" s="116">
        <v>0</v>
      </c>
      <c r="Q3180" s="27" t="str">
        <f t="shared" si="576"/>
        <v>Registered</v>
      </c>
      <c r="R3180" s="94">
        <f t="shared" si="577"/>
        <v>1</v>
      </c>
      <c r="S3180" s="95"/>
      <c r="T3180" s="117">
        <f t="shared" si="578"/>
        <v>0</v>
      </c>
      <c r="U3180" s="117">
        <f t="shared" si="579"/>
        <v>0</v>
      </c>
    </row>
    <row r="3181" spans="1:21" x14ac:dyDescent="0.3">
      <c r="A3181" s="114">
        <v>9816</v>
      </c>
      <c r="B3181" s="114" t="s">
        <v>314</v>
      </c>
      <c r="C3181" s="114" t="s">
        <v>315</v>
      </c>
      <c r="D3181" s="114" t="s">
        <v>9060</v>
      </c>
      <c r="E3181" s="114" t="s">
        <v>9061</v>
      </c>
      <c r="F3181" s="115">
        <v>45868</v>
      </c>
      <c r="G3181" s="114" t="s">
        <v>9062</v>
      </c>
      <c r="H3181" s="116">
        <v>5405310</v>
      </c>
      <c r="I3181" s="116">
        <v>5405310</v>
      </c>
      <c r="J3181" s="116">
        <v>5405310</v>
      </c>
      <c r="K3181" s="116">
        <v>0</v>
      </c>
      <c r="L3181" s="116">
        <v>0</v>
      </c>
      <c r="M3181" s="116">
        <v>0</v>
      </c>
      <c r="N3181" s="116">
        <v>0</v>
      </c>
      <c r="O3181" s="116">
        <v>0</v>
      </c>
      <c r="P3181" s="116">
        <v>0</v>
      </c>
      <c r="Q3181" s="27" t="str">
        <f t="shared" si="576"/>
        <v>Registered</v>
      </c>
      <c r="R3181" s="94">
        <f t="shared" si="577"/>
        <v>1</v>
      </c>
      <c r="S3181" s="95"/>
      <c r="T3181" s="117">
        <f t="shared" si="578"/>
        <v>0</v>
      </c>
      <c r="U3181" s="117">
        <f t="shared" si="579"/>
        <v>0</v>
      </c>
    </row>
    <row r="3182" spans="1:21" x14ac:dyDescent="0.3">
      <c r="A3182" s="114">
        <v>9817</v>
      </c>
      <c r="B3182" s="114" t="s">
        <v>314</v>
      </c>
      <c r="C3182" s="114" t="s">
        <v>315</v>
      </c>
      <c r="D3182" s="114" t="s">
        <v>2559</v>
      </c>
      <c r="E3182" s="114" t="s">
        <v>2560</v>
      </c>
      <c r="F3182" s="115">
        <v>45588</v>
      </c>
      <c r="G3182" s="114" t="s">
        <v>1699</v>
      </c>
      <c r="H3182" s="116">
        <v>4960970</v>
      </c>
      <c r="I3182" s="116">
        <v>4960970</v>
      </c>
      <c r="J3182" s="116">
        <v>4960970</v>
      </c>
      <c r="K3182" s="116">
        <v>0</v>
      </c>
      <c r="L3182" s="116">
        <v>0</v>
      </c>
      <c r="M3182" s="116">
        <v>0</v>
      </c>
      <c r="N3182" s="116">
        <v>0</v>
      </c>
      <c r="O3182" s="116">
        <v>0</v>
      </c>
      <c r="P3182" s="116">
        <v>0</v>
      </c>
      <c r="Q3182" s="27" t="str">
        <f t="shared" si="576"/>
        <v>Registered</v>
      </c>
      <c r="R3182" s="94">
        <f t="shared" si="577"/>
        <v>1</v>
      </c>
      <c r="S3182" s="95"/>
      <c r="T3182" s="117">
        <f t="shared" si="578"/>
        <v>0</v>
      </c>
      <c r="U3182" s="117">
        <f t="shared" si="579"/>
        <v>0</v>
      </c>
    </row>
    <row r="3183" spans="1:21" x14ac:dyDescent="0.3">
      <c r="A3183" s="114">
        <v>9818</v>
      </c>
      <c r="B3183" s="114" t="s">
        <v>314</v>
      </c>
      <c r="C3183" s="114" t="s">
        <v>315</v>
      </c>
      <c r="D3183" s="114" t="s">
        <v>4040</v>
      </c>
      <c r="E3183" s="114" t="s">
        <v>4041</v>
      </c>
      <c r="F3183" s="115">
        <v>45443</v>
      </c>
      <c r="G3183" s="114" t="s">
        <v>3344</v>
      </c>
      <c r="H3183" s="116">
        <v>4478265</v>
      </c>
      <c r="I3183" s="116">
        <v>4478265</v>
      </c>
      <c r="J3183" s="116">
        <v>4478265</v>
      </c>
      <c r="K3183" s="116">
        <v>0</v>
      </c>
      <c r="L3183" s="116">
        <v>0</v>
      </c>
      <c r="M3183" s="116">
        <v>0</v>
      </c>
      <c r="N3183" s="116">
        <v>0</v>
      </c>
      <c r="O3183" s="116">
        <v>0</v>
      </c>
      <c r="P3183" s="116">
        <v>0</v>
      </c>
      <c r="Q3183" s="27" t="str">
        <f t="shared" si="576"/>
        <v>Registered</v>
      </c>
      <c r="R3183" s="94">
        <f t="shared" si="577"/>
        <v>1</v>
      </c>
      <c r="S3183" s="95"/>
      <c r="T3183" s="117">
        <f t="shared" si="578"/>
        <v>0</v>
      </c>
      <c r="U3183" s="117">
        <f t="shared" si="579"/>
        <v>0</v>
      </c>
    </row>
    <row r="3184" spans="1:21" x14ac:dyDescent="0.3">
      <c r="A3184" s="114">
        <v>9819</v>
      </c>
      <c r="B3184" s="114" t="s">
        <v>314</v>
      </c>
      <c r="C3184" s="114" t="s">
        <v>315</v>
      </c>
      <c r="D3184" s="114" t="s">
        <v>2868</v>
      </c>
      <c r="E3184" s="114" t="s">
        <v>2869</v>
      </c>
      <c r="F3184" s="115">
        <v>45443</v>
      </c>
      <c r="G3184" s="114" t="s">
        <v>2870</v>
      </c>
      <c r="H3184" s="116">
        <v>4469328</v>
      </c>
      <c r="I3184" s="116">
        <v>4469328</v>
      </c>
      <c r="J3184" s="116">
        <v>4469328</v>
      </c>
      <c r="K3184" s="116">
        <v>0</v>
      </c>
      <c r="L3184" s="116">
        <v>0</v>
      </c>
      <c r="M3184" s="116">
        <v>0</v>
      </c>
      <c r="N3184" s="116">
        <v>0</v>
      </c>
      <c r="O3184" s="116">
        <v>0</v>
      </c>
      <c r="P3184" s="116">
        <v>0</v>
      </c>
      <c r="Q3184" s="27" t="str">
        <f t="shared" si="576"/>
        <v>Registered</v>
      </c>
      <c r="R3184" s="94">
        <f t="shared" si="577"/>
        <v>1</v>
      </c>
      <c r="S3184" s="95"/>
      <c r="T3184" s="117">
        <f t="shared" si="578"/>
        <v>0</v>
      </c>
      <c r="U3184" s="117">
        <f t="shared" si="579"/>
        <v>0</v>
      </c>
    </row>
    <row r="3185" spans="1:21" x14ac:dyDescent="0.3">
      <c r="A3185" s="114">
        <v>9820</v>
      </c>
      <c r="B3185" s="114" t="s">
        <v>314</v>
      </c>
      <c r="C3185" s="114" t="s">
        <v>315</v>
      </c>
      <c r="D3185" s="114" t="s">
        <v>3462</v>
      </c>
      <c r="E3185" s="114" t="s">
        <v>3463</v>
      </c>
      <c r="F3185" s="115">
        <v>45475</v>
      </c>
      <c r="G3185" s="114" t="s">
        <v>3464</v>
      </c>
      <c r="H3185" s="116">
        <v>4413240</v>
      </c>
      <c r="I3185" s="116">
        <v>4413240</v>
      </c>
      <c r="J3185" s="116">
        <v>4413240</v>
      </c>
      <c r="K3185" s="116">
        <v>0</v>
      </c>
      <c r="L3185" s="116">
        <v>0</v>
      </c>
      <c r="M3185" s="116">
        <v>0</v>
      </c>
      <c r="N3185" s="116">
        <v>0</v>
      </c>
      <c r="O3185" s="116">
        <v>0</v>
      </c>
      <c r="P3185" s="116">
        <v>0</v>
      </c>
      <c r="Q3185" s="27" t="str">
        <f t="shared" si="576"/>
        <v>Registered</v>
      </c>
      <c r="R3185" s="94">
        <f t="shared" si="577"/>
        <v>1</v>
      </c>
      <c r="S3185" s="95"/>
      <c r="T3185" s="117">
        <f t="shared" si="578"/>
        <v>0</v>
      </c>
      <c r="U3185" s="117">
        <f t="shared" si="579"/>
        <v>0</v>
      </c>
    </row>
    <row r="3186" spans="1:21" x14ac:dyDescent="0.3">
      <c r="A3186" s="114">
        <v>9821</v>
      </c>
      <c r="B3186" s="114" t="s">
        <v>314</v>
      </c>
      <c r="C3186" s="114" t="s">
        <v>315</v>
      </c>
      <c r="D3186" s="114" t="s">
        <v>9063</v>
      </c>
      <c r="E3186" s="114" t="s">
        <v>9064</v>
      </c>
      <c r="F3186" s="115">
        <v>45532</v>
      </c>
      <c r="G3186" s="114" t="s">
        <v>7038</v>
      </c>
      <c r="H3186" s="116">
        <v>4494942</v>
      </c>
      <c r="I3186" s="116">
        <v>4494942</v>
      </c>
      <c r="J3186" s="116">
        <v>4494942</v>
      </c>
      <c r="K3186" s="116">
        <v>0</v>
      </c>
      <c r="L3186" s="116">
        <v>0</v>
      </c>
      <c r="M3186" s="116">
        <v>0</v>
      </c>
      <c r="N3186" s="116">
        <v>0</v>
      </c>
      <c r="O3186" s="116">
        <v>0</v>
      </c>
      <c r="P3186" s="116">
        <v>0</v>
      </c>
      <c r="Q3186" s="27" t="str">
        <f t="shared" si="576"/>
        <v>Registered</v>
      </c>
      <c r="R3186" s="94">
        <f t="shared" si="577"/>
        <v>1</v>
      </c>
      <c r="S3186" s="95"/>
      <c r="T3186" s="117">
        <f t="shared" si="578"/>
        <v>0</v>
      </c>
      <c r="U3186" s="117">
        <f t="shared" si="579"/>
        <v>0</v>
      </c>
    </row>
    <row r="3187" spans="1:21" x14ac:dyDescent="0.3">
      <c r="A3187" s="114">
        <v>9822</v>
      </c>
      <c r="B3187" s="114" t="s">
        <v>314</v>
      </c>
      <c r="C3187" s="114" t="s">
        <v>315</v>
      </c>
      <c r="D3187" s="114" t="s">
        <v>9065</v>
      </c>
      <c r="E3187" s="114" t="s">
        <v>9066</v>
      </c>
      <c r="F3187" s="115">
        <v>45777</v>
      </c>
      <c r="G3187" s="114" t="s">
        <v>1568</v>
      </c>
      <c r="H3187" s="116">
        <v>5364108</v>
      </c>
      <c r="I3187" s="116">
        <v>5364108</v>
      </c>
      <c r="J3187" s="116">
        <v>5364108</v>
      </c>
      <c r="K3187" s="116">
        <v>0</v>
      </c>
      <c r="L3187" s="116">
        <v>0</v>
      </c>
      <c r="M3187" s="116">
        <v>0</v>
      </c>
      <c r="N3187" s="116">
        <v>0</v>
      </c>
      <c r="O3187" s="116">
        <v>0</v>
      </c>
      <c r="P3187" s="116">
        <v>0</v>
      </c>
      <c r="Q3187" s="27" t="str">
        <f t="shared" si="576"/>
        <v>Registered</v>
      </c>
      <c r="R3187" s="94">
        <f t="shared" si="577"/>
        <v>1</v>
      </c>
      <c r="S3187" s="95"/>
      <c r="T3187" s="117">
        <f t="shared" si="578"/>
        <v>0</v>
      </c>
      <c r="U3187" s="117">
        <f t="shared" si="579"/>
        <v>0</v>
      </c>
    </row>
    <row r="3188" spans="1:21" x14ac:dyDescent="0.3">
      <c r="A3188" s="114">
        <v>9823</v>
      </c>
      <c r="B3188" s="114" t="s">
        <v>314</v>
      </c>
      <c r="C3188" s="114" t="s">
        <v>315</v>
      </c>
      <c r="D3188" s="114" t="s">
        <v>9067</v>
      </c>
      <c r="E3188" s="114" t="s">
        <v>9068</v>
      </c>
      <c r="F3188" s="115">
        <v>45443</v>
      </c>
      <c r="G3188" s="114" t="s">
        <v>2147</v>
      </c>
      <c r="H3188" s="116">
        <v>5116800</v>
      </c>
      <c r="I3188" s="116">
        <v>5116800</v>
      </c>
      <c r="J3188" s="116">
        <v>5116800</v>
      </c>
      <c r="K3188" s="116">
        <v>0</v>
      </c>
      <c r="L3188" s="116">
        <v>0</v>
      </c>
      <c r="M3188" s="116">
        <v>0</v>
      </c>
      <c r="N3188" s="116">
        <v>0</v>
      </c>
      <c r="O3188" s="116">
        <v>0</v>
      </c>
      <c r="P3188" s="116">
        <v>0</v>
      </c>
      <c r="Q3188" s="27" t="str">
        <f t="shared" si="576"/>
        <v>Registered</v>
      </c>
      <c r="R3188" s="94">
        <f t="shared" si="577"/>
        <v>1</v>
      </c>
      <c r="S3188" s="95"/>
      <c r="T3188" s="117">
        <f t="shared" si="578"/>
        <v>0</v>
      </c>
      <c r="U3188" s="117">
        <f t="shared" si="579"/>
        <v>0</v>
      </c>
    </row>
    <row r="3189" spans="1:21" x14ac:dyDescent="0.3">
      <c r="A3189" s="114">
        <v>9824</v>
      </c>
      <c r="B3189" s="114" t="s">
        <v>314</v>
      </c>
      <c r="C3189" s="114" t="s">
        <v>315</v>
      </c>
      <c r="D3189" s="114" t="s">
        <v>9069</v>
      </c>
      <c r="E3189" s="114" t="s">
        <v>9070</v>
      </c>
      <c r="F3189" s="115">
        <v>45473</v>
      </c>
      <c r="G3189" s="114" t="s">
        <v>2233</v>
      </c>
      <c r="H3189" s="116">
        <v>5101056</v>
      </c>
      <c r="I3189" s="116">
        <v>5101056</v>
      </c>
      <c r="J3189" s="116">
        <v>5101056</v>
      </c>
      <c r="K3189" s="116">
        <v>0</v>
      </c>
      <c r="L3189" s="116">
        <v>0</v>
      </c>
      <c r="M3189" s="116">
        <v>0</v>
      </c>
      <c r="N3189" s="116">
        <v>0</v>
      </c>
      <c r="O3189" s="116">
        <v>0</v>
      </c>
      <c r="P3189" s="116">
        <v>0</v>
      </c>
      <c r="Q3189" s="27" t="str">
        <f t="shared" si="576"/>
        <v>Registered</v>
      </c>
      <c r="R3189" s="94">
        <f t="shared" si="577"/>
        <v>1</v>
      </c>
      <c r="S3189" s="95"/>
      <c r="T3189" s="117">
        <f t="shared" si="578"/>
        <v>0</v>
      </c>
      <c r="U3189" s="117">
        <f t="shared" si="579"/>
        <v>0</v>
      </c>
    </row>
    <row r="3190" spans="1:21" x14ac:dyDescent="0.3">
      <c r="A3190" s="114">
        <v>9825</v>
      </c>
      <c r="B3190" s="114" t="s">
        <v>314</v>
      </c>
      <c r="C3190" s="114" t="s">
        <v>315</v>
      </c>
      <c r="D3190" s="114" t="s">
        <v>2794</v>
      </c>
      <c r="E3190" s="114" t="s">
        <v>2795</v>
      </c>
      <c r="F3190" s="115">
        <v>45473</v>
      </c>
      <c r="G3190" s="114" t="s">
        <v>2796</v>
      </c>
      <c r="H3190" s="116">
        <v>5051169</v>
      </c>
      <c r="I3190" s="116">
        <v>5051169</v>
      </c>
      <c r="J3190" s="116">
        <v>5051169</v>
      </c>
      <c r="K3190" s="116">
        <v>0</v>
      </c>
      <c r="L3190" s="116">
        <v>0</v>
      </c>
      <c r="M3190" s="116">
        <v>0</v>
      </c>
      <c r="N3190" s="116">
        <v>0</v>
      </c>
      <c r="O3190" s="116">
        <v>0</v>
      </c>
      <c r="P3190" s="116">
        <v>0</v>
      </c>
      <c r="Q3190" s="27" t="str">
        <f t="shared" si="576"/>
        <v>Registered</v>
      </c>
      <c r="R3190" s="94">
        <f t="shared" si="577"/>
        <v>1</v>
      </c>
      <c r="S3190" s="95"/>
      <c r="T3190" s="117">
        <f t="shared" si="578"/>
        <v>0</v>
      </c>
      <c r="U3190" s="117">
        <f t="shared" si="579"/>
        <v>0</v>
      </c>
    </row>
    <row r="3191" spans="1:21" x14ac:dyDescent="0.3">
      <c r="A3191" s="114">
        <v>9826</v>
      </c>
      <c r="B3191" s="114" t="s">
        <v>314</v>
      </c>
      <c r="C3191" s="114" t="s">
        <v>315</v>
      </c>
      <c r="D3191" s="114" t="s">
        <v>9071</v>
      </c>
      <c r="E3191" s="114" t="s">
        <v>9072</v>
      </c>
      <c r="F3191" s="115">
        <v>45473</v>
      </c>
      <c r="G3191" s="114" t="s">
        <v>2435</v>
      </c>
      <c r="H3191" s="116">
        <v>4454721</v>
      </c>
      <c r="I3191" s="116">
        <v>4454721</v>
      </c>
      <c r="J3191" s="116">
        <v>4454721</v>
      </c>
      <c r="K3191" s="116">
        <v>0</v>
      </c>
      <c r="L3191" s="116">
        <v>0</v>
      </c>
      <c r="M3191" s="116">
        <v>0</v>
      </c>
      <c r="N3191" s="116">
        <v>0</v>
      </c>
      <c r="O3191" s="116">
        <v>0</v>
      </c>
      <c r="P3191" s="116">
        <v>0</v>
      </c>
      <c r="Q3191" s="27" t="str">
        <f t="shared" si="576"/>
        <v>Registered</v>
      </c>
      <c r="R3191" s="94">
        <f t="shared" si="577"/>
        <v>1</v>
      </c>
      <c r="S3191" s="95"/>
      <c r="T3191" s="117">
        <f t="shared" si="578"/>
        <v>0</v>
      </c>
      <c r="U3191" s="117">
        <f t="shared" si="579"/>
        <v>0</v>
      </c>
    </row>
    <row r="3192" spans="1:21" x14ac:dyDescent="0.3">
      <c r="A3192" s="114">
        <v>9827</v>
      </c>
      <c r="B3192" s="114" t="s">
        <v>314</v>
      </c>
      <c r="C3192" s="114" t="s">
        <v>315</v>
      </c>
      <c r="D3192" s="114" t="s">
        <v>4198</v>
      </c>
      <c r="E3192" s="114" t="s">
        <v>4199</v>
      </c>
      <c r="F3192" s="115">
        <v>45626</v>
      </c>
      <c r="G3192" s="114" t="s">
        <v>2737</v>
      </c>
      <c r="H3192" s="116">
        <v>5228976</v>
      </c>
      <c r="I3192" s="116">
        <v>5228976</v>
      </c>
      <c r="J3192" s="116">
        <v>5228976</v>
      </c>
      <c r="K3192" s="116">
        <v>0</v>
      </c>
      <c r="L3192" s="116">
        <v>0</v>
      </c>
      <c r="M3192" s="116">
        <v>0</v>
      </c>
      <c r="N3192" s="116">
        <v>0</v>
      </c>
      <c r="O3192" s="116">
        <v>0</v>
      </c>
      <c r="P3192" s="116">
        <v>0</v>
      </c>
      <c r="Q3192" s="27" t="str">
        <f t="shared" si="576"/>
        <v>Registered</v>
      </c>
      <c r="R3192" s="94">
        <f t="shared" si="577"/>
        <v>1</v>
      </c>
      <c r="S3192" s="95"/>
      <c r="T3192" s="117">
        <f t="shared" si="578"/>
        <v>0</v>
      </c>
      <c r="U3192" s="117">
        <f t="shared" si="579"/>
        <v>0</v>
      </c>
    </row>
    <row r="3193" spans="1:21" x14ac:dyDescent="0.3">
      <c r="A3193" s="114">
        <v>9828</v>
      </c>
      <c r="B3193" s="114" t="s">
        <v>314</v>
      </c>
      <c r="C3193" s="114" t="s">
        <v>315</v>
      </c>
      <c r="D3193" s="114" t="s">
        <v>4430</v>
      </c>
      <c r="E3193" s="114" t="s">
        <v>4431</v>
      </c>
      <c r="F3193" s="115">
        <v>45473</v>
      </c>
      <c r="G3193" s="114" t="s">
        <v>2850</v>
      </c>
      <c r="H3193" s="116">
        <v>4404384</v>
      </c>
      <c r="I3193" s="116">
        <v>4404384</v>
      </c>
      <c r="J3193" s="116">
        <v>4404384</v>
      </c>
      <c r="K3193" s="116">
        <v>0</v>
      </c>
      <c r="L3193" s="116">
        <v>0</v>
      </c>
      <c r="M3193" s="116">
        <v>0</v>
      </c>
      <c r="N3193" s="116">
        <v>0</v>
      </c>
      <c r="O3193" s="116">
        <v>0</v>
      </c>
      <c r="P3193" s="116">
        <v>0</v>
      </c>
      <c r="Q3193" s="27" t="str">
        <f t="shared" si="576"/>
        <v>Registered</v>
      </c>
      <c r="R3193" s="94">
        <f t="shared" si="577"/>
        <v>1</v>
      </c>
      <c r="S3193" s="95"/>
      <c r="T3193" s="117">
        <f t="shared" si="578"/>
        <v>0</v>
      </c>
      <c r="U3193" s="117">
        <f t="shared" si="579"/>
        <v>0</v>
      </c>
    </row>
    <row r="3194" spans="1:21" x14ac:dyDescent="0.3">
      <c r="A3194" s="114">
        <v>9829</v>
      </c>
      <c r="B3194" s="114" t="s">
        <v>314</v>
      </c>
      <c r="C3194" s="114" t="s">
        <v>315</v>
      </c>
      <c r="D3194" s="114" t="s">
        <v>2376</v>
      </c>
      <c r="E3194" s="114" t="s">
        <v>2377</v>
      </c>
      <c r="F3194" s="115">
        <v>45473</v>
      </c>
      <c r="G3194" s="114" t="s">
        <v>2378</v>
      </c>
      <c r="H3194" s="116">
        <v>4454721</v>
      </c>
      <c r="I3194" s="116">
        <v>4454721</v>
      </c>
      <c r="J3194" s="116">
        <v>4454721</v>
      </c>
      <c r="K3194" s="116">
        <v>0</v>
      </c>
      <c r="L3194" s="116">
        <v>0</v>
      </c>
      <c r="M3194" s="116">
        <v>0</v>
      </c>
      <c r="N3194" s="116">
        <v>0</v>
      </c>
      <c r="O3194" s="116">
        <v>0</v>
      </c>
      <c r="P3194" s="116">
        <v>0</v>
      </c>
      <c r="Q3194" s="27" t="str">
        <f t="shared" si="576"/>
        <v>Registered</v>
      </c>
      <c r="R3194" s="94">
        <f t="shared" si="577"/>
        <v>1</v>
      </c>
      <c r="S3194" s="95"/>
      <c r="T3194" s="117">
        <f t="shared" si="578"/>
        <v>0</v>
      </c>
      <c r="U3194" s="117">
        <f t="shared" si="579"/>
        <v>0</v>
      </c>
    </row>
    <row r="3195" spans="1:21" x14ac:dyDescent="0.3">
      <c r="A3195" s="114">
        <v>9830</v>
      </c>
      <c r="B3195" s="114" t="s">
        <v>314</v>
      </c>
      <c r="C3195" s="114" t="s">
        <v>315</v>
      </c>
      <c r="D3195" s="114" t="s">
        <v>9073</v>
      </c>
      <c r="E3195" s="114" t="s">
        <v>9074</v>
      </c>
      <c r="F3195" s="115">
        <v>45580</v>
      </c>
      <c r="G3195" s="114" t="s">
        <v>2481</v>
      </c>
      <c r="H3195" s="116">
        <v>5146817</v>
      </c>
      <c r="I3195" s="116">
        <v>5146817</v>
      </c>
      <c r="J3195" s="116">
        <v>5146817</v>
      </c>
      <c r="K3195" s="116">
        <v>0</v>
      </c>
      <c r="L3195" s="116">
        <v>0</v>
      </c>
      <c r="M3195" s="116">
        <v>0</v>
      </c>
      <c r="N3195" s="116">
        <v>0</v>
      </c>
      <c r="O3195" s="116">
        <v>0</v>
      </c>
      <c r="P3195" s="116">
        <v>0</v>
      </c>
      <c r="Q3195" s="27" t="str">
        <f t="shared" si="576"/>
        <v>Registered</v>
      </c>
      <c r="R3195" s="94">
        <f t="shared" si="577"/>
        <v>1</v>
      </c>
      <c r="S3195" s="95"/>
      <c r="T3195" s="117">
        <f t="shared" si="578"/>
        <v>0</v>
      </c>
      <c r="U3195" s="117">
        <f t="shared" si="579"/>
        <v>0</v>
      </c>
    </row>
    <row r="3196" spans="1:21" x14ac:dyDescent="0.3">
      <c r="A3196" s="114">
        <v>9831</v>
      </c>
      <c r="B3196" s="114" t="s">
        <v>314</v>
      </c>
      <c r="C3196" s="114" t="s">
        <v>315</v>
      </c>
      <c r="D3196" s="114" t="s">
        <v>9075</v>
      </c>
      <c r="E3196" s="114" t="s">
        <v>9076</v>
      </c>
      <c r="F3196" s="115">
        <v>45532</v>
      </c>
      <c r="G3196" s="114" t="s">
        <v>7736</v>
      </c>
      <c r="H3196" s="116">
        <v>5206344</v>
      </c>
      <c r="I3196" s="116">
        <v>5206344</v>
      </c>
      <c r="J3196" s="116">
        <v>5206344</v>
      </c>
      <c r="K3196" s="116">
        <v>0</v>
      </c>
      <c r="L3196" s="116">
        <v>0</v>
      </c>
      <c r="M3196" s="116">
        <v>0</v>
      </c>
      <c r="N3196" s="116">
        <v>0</v>
      </c>
      <c r="O3196" s="116">
        <v>0</v>
      </c>
      <c r="P3196" s="116">
        <v>0</v>
      </c>
      <c r="Q3196" s="27" t="str">
        <f t="shared" si="576"/>
        <v>Registered</v>
      </c>
      <c r="R3196" s="94">
        <f t="shared" si="577"/>
        <v>1</v>
      </c>
      <c r="S3196" s="95"/>
      <c r="T3196" s="117">
        <f t="shared" si="578"/>
        <v>0</v>
      </c>
      <c r="U3196" s="117">
        <f t="shared" si="579"/>
        <v>0</v>
      </c>
    </row>
    <row r="3197" spans="1:21" x14ac:dyDescent="0.3">
      <c r="A3197" s="114">
        <v>9832</v>
      </c>
      <c r="B3197" s="114" t="s">
        <v>314</v>
      </c>
      <c r="C3197" s="114" t="s">
        <v>315</v>
      </c>
      <c r="D3197" s="114" t="s">
        <v>9077</v>
      </c>
      <c r="E3197" s="114" t="s">
        <v>9078</v>
      </c>
      <c r="F3197" s="115">
        <v>45473</v>
      </c>
      <c r="G3197" s="114" t="s">
        <v>2711</v>
      </c>
      <c r="H3197" s="116">
        <v>4821600</v>
      </c>
      <c r="I3197" s="116">
        <v>4821600</v>
      </c>
      <c r="J3197" s="116">
        <v>4821600</v>
      </c>
      <c r="K3197" s="116">
        <v>0</v>
      </c>
      <c r="L3197" s="116">
        <v>0</v>
      </c>
      <c r="M3197" s="116">
        <v>0</v>
      </c>
      <c r="N3197" s="116">
        <v>0</v>
      </c>
      <c r="O3197" s="116">
        <v>0</v>
      </c>
      <c r="P3197" s="116">
        <v>0</v>
      </c>
      <c r="Q3197" s="27" t="str">
        <f t="shared" si="576"/>
        <v>Registered</v>
      </c>
      <c r="R3197" s="94">
        <f t="shared" si="577"/>
        <v>1</v>
      </c>
      <c r="S3197" s="95"/>
      <c r="T3197" s="117">
        <f t="shared" si="578"/>
        <v>0</v>
      </c>
      <c r="U3197" s="117">
        <f t="shared" si="579"/>
        <v>0</v>
      </c>
    </row>
    <row r="3198" spans="1:21" x14ac:dyDescent="0.3">
      <c r="A3198" s="114">
        <v>9833</v>
      </c>
      <c r="B3198" s="114" t="s">
        <v>314</v>
      </c>
      <c r="C3198" s="114" t="s">
        <v>315</v>
      </c>
      <c r="D3198" s="114" t="s">
        <v>9079</v>
      </c>
      <c r="E3198" s="114" t="s">
        <v>9080</v>
      </c>
      <c r="F3198" s="115">
        <v>45473</v>
      </c>
      <c r="G3198" s="114" t="s">
        <v>2067</v>
      </c>
      <c r="H3198" s="116">
        <v>4455702</v>
      </c>
      <c r="I3198" s="116">
        <v>4455702</v>
      </c>
      <c r="J3198" s="116">
        <v>4455702</v>
      </c>
      <c r="K3198" s="116">
        <v>0</v>
      </c>
      <c r="L3198" s="116">
        <v>0</v>
      </c>
      <c r="M3198" s="116">
        <v>0</v>
      </c>
      <c r="N3198" s="116">
        <v>0</v>
      </c>
      <c r="O3198" s="116">
        <v>0</v>
      </c>
      <c r="P3198" s="116">
        <v>0</v>
      </c>
      <c r="Q3198" s="27" t="str">
        <f t="shared" si="576"/>
        <v>Registered</v>
      </c>
      <c r="R3198" s="94">
        <f t="shared" si="577"/>
        <v>1</v>
      </c>
      <c r="S3198" s="95"/>
      <c r="T3198" s="117">
        <f t="shared" si="578"/>
        <v>0</v>
      </c>
      <c r="U3198" s="117">
        <f t="shared" si="579"/>
        <v>0</v>
      </c>
    </row>
    <row r="3199" spans="1:21" x14ac:dyDescent="0.3">
      <c r="A3199" s="114">
        <v>9834</v>
      </c>
      <c r="B3199" s="114" t="s">
        <v>314</v>
      </c>
      <c r="C3199" s="114" t="s">
        <v>315</v>
      </c>
      <c r="D3199" s="114" t="s">
        <v>9081</v>
      </c>
      <c r="E3199" s="114" t="s">
        <v>9082</v>
      </c>
      <c r="F3199" s="115">
        <v>45475</v>
      </c>
      <c r="G3199" s="114" t="s">
        <v>1699</v>
      </c>
      <c r="H3199" s="116">
        <v>4495000</v>
      </c>
      <c r="I3199" s="116">
        <v>4495000</v>
      </c>
      <c r="J3199" s="116">
        <v>4495000</v>
      </c>
      <c r="K3199" s="116">
        <v>0</v>
      </c>
      <c r="L3199" s="116">
        <v>0</v>
      </c>
      <c r="M3199" s="116">
        <v>0</v>
      </c>
      <c r="N3199" s="116">
        <v>0</v>
      </c>
      <c r="O3199" s="116">
        <v>0</v>
      </c>
      <c r="P3199" s="116">
        <v>0</v>
      </c>
      <c r="Q3199" s="27" t="str">
        <f t="shared" si="576"/>
        <v>Registered</v>
      </c>
      <c r="R3199" s="94">
        <f t="shared" si="577"/>
        <v>1</v>
      </c>
      <c r="S3199" s="95"/>
      <c r="T3199" s="117">
        <f t="shared" si="578"/>
        <v>0</v>
      </c>
      <c r="U3199" s="117">
        <f t="shared" si="579"/>
        <v>0</v>
      </c>
    </row>
    <row r="3200" spans="1:21" x14ac:dyDescent="0.3">
      <c r="A3200" s="114">
        <v>9835</v>
      </c>
      <c r="B3200" s="114" t="s">
        <v>314</v>
      </c>
      <c r="C3200" s="114" t="s">
        <v>315</v>
      </c>
      <c r="D3200" s="114" t="s">
        <v>9083</v>
      </c>
      <c r="E3200" s="114" t="s">
        <v>9084</v>
      </c>
      <c r="F3200" s="115">
        <v>45443</v>
      </c>
      <c r="G3200" s="114" t="s">
        <v>1380</v>
      </c>
      <c r="H3200" s="116">
        <v>5050872</v>
      </c>
      <c r="I3200" s="116">
        <v>5050872</v>
      </c>
      <c r="J3200" s="116">
        <v>5050872</v>
      </c>
      <c r="K3200" s="116">
        <v>0</v>
      </c>
      <c r="L3200" s="116">
        <v>0</v>
      </c>
      <c r="M3200" s="116">
        <v>0</v>
      </c>
      <c r="N3200" s="116">
        <v>0</v>
      </c>
      <c r="O3200" s="116">
        <v>0</v>
      </c>
      <c r="P3200" s="116">
        <v>0</v>
      </c>
      <c r="Q3200" s="27" t="str">
        <f t="shared" si="576"/>
        <v>Registered</v>
      </c>
      <c r="R3200" s="94">
        <f t="shared" si="577"/>
        <v>1</v>
      </c>
      <c r="S3200" s="95"/>
      <c r="T3200" s="117">
        <f t="shared" si="578"/>
        <v>0</v>
      </c>
      <c r="U3200" s="117">
        <f t="shared" si="579"/>
        <v>0</v>
      </c>
    </row>
    <row r="3201" spans="1:21" x14ac:dyDescent="0.3">
      <c r="A3201" s="114">
        <v>9836</v>
      </c>
      <c r="B3201" s="114" t="s">
        <v>314</v>
      </c>
      <c r="C3201" s="114" t="s">
        <v>315</v>
      </c>
      <c r="D3201" s="114" t="s">
        <v>2673</v>
      </c>
      <c r="E3201" s="114" t="s">
        <v>2674</v>
      </c>
      <c r="F3201" s="115">
        <v>45475</v>
      </c>
      <c r="G3201" s="114" t="s">
        <v>2675</v>
      </c>
      <c r="H3201" s="116">
        <v>4521150</v>
      </c>
      <c r="I3201" s="116">
        <v>4521150</v>
      </c>
      <c r="J3201" s="116">
        <v>4521150</v>
      </c>
      <c r="K3201" s="116">
        <v>0</v>
      </c>
      <c r="L3201" s="116">
        <v>0</v>
      </c>
      <c r="M3201" s="116">
        <v>0</v>
      </c>
      <c r="N3201" s="116">
        <v>0</v>
      </c>
      <c r="O3201" s="116">
        <v>0</v>
      </c>
      <c r="P3201" s="116">
        <v>0</v>
      </c>
      <c r="Q3201" s="27" t="str">
        <f t="shared" si="576"/>
        <v>Registered</v>
      </c>
      <c r="R3201" s="94">
        <f t="shared" si="577"/>
        <v>1</v>
      </c>
      <c r="S3201" s="95"/>
      <c r="T3201" s="117">
        <f t="shared" si="578"/>
        <v>0</v>
      </c>
      <c r="U3201" s="117">
        <f t="shared" si="579"/>
        <v>0</v>
      </c>
    </row>
    <row r="3202" spans="1:21" x14ac:dyDescent="0.3">
      <c r="A3202" s="114">
        <v>9837</v>
      </c>
      <c r="B3202" s="114" t="s">
        <v>314</v>
      </c>
      <c r="C3202" s="114" t="s">
        <v>315</v>
      </c>
      <c r="D3202" s="114" t="s">
        <v>9085</v>
      </c>
      <c r="E3202" s="114" t="s">
        <v>9086</v>
      </c>
      <c r="F3202" s="115">
        <v>45443</v>
      </c>
      <c r="G3202" s="114" t="s">
        <v>3951</v>
      </c>
      <c r="H3202" s="116">
        <v>4478265</v>
      </c>
      <c r="I3202" s="116">
        <v>4478265</v>
      </c>
      <c r="J3202" s="116">
        <v>4478265</v>
      </c>
      <c r="K3202" s="116">
        <v>0</v>
      </c>
      <c r="L3202" s="116">
        <v>0</v>
      </c>
      <c r="M3202" s="116">
        <v>0</v>
      </c>
      <c r="N3202" s="116">
        <v>0</v>
      </c>
      <c r="O3202" s="116">
        <v>0</v>
      </c>
      <c r="P3202" s="116">
        <v>0</v>
      </c>
      <c r="Q3202" s="27" t="str">
        <f t="shared" ref="Q3202:Q3265" si="580">IF(G3202="01 Jan 1900","Unregistered","Registered")</f>
        <v>Registered</v>
      </c>
      <c r="R3202" s="94">
        <f t="shared" ref="R3202:R3265" si="581">(I3202/H3202)</f>
        <v>1</v>
      </c>
      <c r="S3202" s="95"/>
      <c r="T3202" s="117">
        <f t="shared" si="578"/>
        <v>0</v>
      </c>
      <c r="U3202" s="117">
        <f t="shared" si="579"/>
        <v>0</v>
      </c>
    </row>
    <row r="3203" spans="1:21" x14ac:dyDescent="0.3">
      <c r="A3203" s="114">
        <v>9838</v>
      </c>
      <c r="B3203" s="114" t="s">
        <v>314</v>
      </c>
      <c r="C3203" s="114" t="s">
        <v>315</v>
      </c>
      <c r="D3203" s="114" t="s">
        <v>4159</v>
      </c>
      <c r="E3203" s="114" t="s">
        <v>4160</v>
      </c>
      <c r="F3203" s="115">
        <v>45473</v>
      </c>
      <c r="G3203" s="114" t="s">
        <v>4161</v>
      </c>
      <c r="H3203" s="116">
        <v>4478265</v>
      </c>
      <c r="I3203" s="116">
        <v>4478265</v>
      </c>
      <c r="J3203" s="116">
        <v>4478265</v>
      </c>
      <c r="K3203" s="116">
        <v>0</v>
      </c>
      <c r="L3203" s="116">
        <v>0</v>
      </c>
      <c r="M3203" s="116">
        <v>0</v>
      </c>
      <c r="N3203" s="116">
        <v>0</v>
      </c>
      <c r="O3203" s="116">
        <v>0</v>
      </c>
      <c r="P3203" s="116">
        <v>0</v>
      </c>
      <c r="Q3203" s="27" t="str">
        <f t="shared" si="580"/>
        <v>Registered</v>
      </c>
      <c r="R3203" s="94">
        <f t="shared" si="581"/>
        <v>1</v>
      </c>
      <c r="S3203" s="95"/>
      <c r="T3203" s="117">
        <f t="shared" si="578"/>
        <v>0</v>
      </c>
      <c r="U3203" s="117">
        <f t="shared" si="579"/>
        <v>0</v>
      </c>
    </row>
    <row r="3204" spans="1:21" x14ac:dyDescent="0.3">
      <c r="A3204" s="114">
        <v>9839</v>
      </c>
      <c r="B3204" s="114" t="s">
        <v>314</v>
      </c>
      <c r="C3204" s="114" t="s">
        <v>315</v>
      </c>
      <c r="D3204" s="114" t="s">
        <v>2912</v>
      </c>
      <c r="E3204" s="114" t="s">
        <v>2913</v>
      </c>
      <c r="F3204" s="115">
        <v>45443</v>
      </c>
      <c r="G3204" s="114" t="s">
        <v>2481</v>
      </c>
      <c r="H3204" s="116">
        <v>4493928</v>
      </c>
      <c r="I3204" s="116">
        <v>4493928</v>
      </c>
      <c r="J3204" s="116">
        <v>4493928</v>
      </c>
      <c r="K3204" s="116">
        <v>0</v>
      </c>
      <c r="L3204" s="116">
        <v>0</v>
      </c>
      <c r="M3204" s="116">
        <v>0</v>
      </c>
      <c r="N3204" s="116">
        <v>0</v>
      </c>
      <c r="O3204" s="116">
        <v>0</v>
      </c>
      <c r="P3204" s="116">
        <v>0</v>
      </c>
      <c r="Q3204" s="27" t="str">
        <f t="shared" si="580"/>
        <v>Registered</v>
      </c>
      <c r="R3204" s="94">
        <f t="shared" si="581"/>
        <v>1</v>
      </c>
      <c r="S3204" s="95"/>
      <c r="T3204" s="117">
        <f t="shared" si="578"/>
        <v>0</v>
      </c>
      <c r="U3204" s="117">
        <f t="shared" si="579"/>
        <v>0</v>
      </c>
    </row>
    <row r="3205" spans="1:21" x14ac:dyDescent="0.3">
      <c r="A3205" s="114">
        <v>9840</v>
      </c>
      <c r="B3205" s="114" t="s">
        <v>314</v>
      </c>
      <c r="C3205" s="114" t="s">
        <v>315</v>
      </c>
      <c r="D3205" s="114" t="s">
        <v>9087</v>
      </c>
      <c r="E3205" s="114" t="s">
        <v>9088</v>
      </c>
      <c r="F3205" s="115">
        <v>45260</v>
      </c>
      <c r="G3205" s="114" t="s">
        <v>6168</v>
      </c>
      <c r="H3205" s="116">
        <v>4495000</v>
      </c>
      <c r="I3205" s="116">
        <v>4495000</v>
      </c>
      <c r="J3205" s="116">
        <v>4495000</v>
      </c>
      <c r="K3205" s="116">
        <v>0</v>
      </c>
      <c r="L3205" s="116">
        <v>0</v>
      </c>
      <c r="M3205" s="116">
        <v>0</v>
      </c>
      <c r="N3205" s="116">
        <v>0</v>
      </c>
      <c r="O3205" s="116">
        <v>0</v>
      </c>
      <c r="P3205" s="116">
        <v>0</v>
      </c>
      <c r="Q3205" s="27" t="str">
        <f t="shared" si="580"/>
        <v>Registered</v>
      </c>
      <c r="R3205" s="94">
        <f t="shared" si="581"/>
        <v>1</v>
      </c>
      <c r="S3205" s="95"/>
      <c r="T3205" s="117">
        <f t="shared" si="578"/>
        <v>0</v>
      </c>
      <c r="U3205" s="117">
        <f t="shared" si="579"/>
        <v>0</v>
      </c>
    </row>
    <row r="3206" spans="1:21" x14ac:dyDescent="0.3">
      <c r="A3206" s="114">
        <v>9841</v>
      </c>
      <c r="B3206" s="114" t="s">
        <v>314</v>
      </c>
      <c r="C3206" s="114" t="s">
        <v>315</v>
      </c>
      <c r="D3206" s="114" t="s">
        <v>9089</v>
      </c>
      <c r="E3206" s="114" t="s">
        <v>9090</v>
      </c>
      <c r="F3206" s="115">
        <v>45588</v>
      </c>
      <c r="G3206" s="114" t="s">
        <v>6168</v>
      </c>
      <c r="H3206" s="116">
        <v>4495000</v>
      </c>
      <c r="I3206" s="116">
        <v>4495000</v>
      </c>
      <c r="J3206" s="116">
        <v>4495000</v>
      </c>
      <c r="K3206" s="116">
        <v>0</v>
      </c>
      <c r="L3206" s="116">
        <v>0</v>
      </c>
      <c r="M3206" s="116">
        <v>0</v>
      </c>
      <c r="N3206" s="116">
        <v>0</v>
      </c>
      <c r="O3206" s="116">
        <v>0</v>
      </c>
      <c r="P3206" s="116">
        <v>0</v>
      </c>
      <c r="Q3206" s="27" t="str">
        <f t="shared" si="580"/>
        <v>Registered</v>
      </c>
      <c r="R3206" s="94">
        <f t="shared" si="581"/>
        <v>1</v>
      </c>
      <c r="S3206" s="95"/>
      <c r="T3206" s="117">
        <f t="shared" si="578"/>
        <v>0</v>
      </c>
      <c r="U3206" s="117">
        <f t="shared" si="579"/>
        <v>0</v>
      </c>
    </row>
    <row r="3207" spans="1:21" x14ac:dyDescent="0.3">
      <c r="A3207" s="114">
        <v>9842</v>
      </c>
      <c r="B3207" s="114" t="s">
        <v>314</v>
      </c>
      <c r="C3207" s="114" t="s">
        <v>315</v>
      </c>
      <c r="D3207" s="114" t="s">
        <v>9091</v>
      </c>
      <c r="E3207" s="114" t="s">
        <v>9092</v>
      </c>
      <c r="F3207" s="115">
        <v>45588</v>
      </c>
      <c r="G3207" s="114" t="s">
        <v>2569</v>
      </c>
      <c r="H3207" s="116">
        <v>4960917</v>
      </c>
      <c r="I3207" s="116">
        <v>4960917</v>
      </c>
      <c r="J3207" s="116">
        <v>4960917</v>
      </c>
      <c r="K3207" s="116">
        <v>0</v>
      </c>
      <c r="L3207" s="116">
        <v>0</v>
      </c>
      <c r="M3207" s="116">
        <v>0</v>
      </c>
      <c r="N3207" s="116">
        <v>0</v>
      </c>
      <c r="O3207" s="116">
        <v>0</v>
      </c>
      <c r="P3207" s="116">
        <v>0</v>
      </c>
      <c r="Q3207" s="27" t="str">
        <f t="shared" si="580"/>
        <v>Registered</v>
      </c>
      <c r="R3207" s="94">
        <f t="shared" si="581"/>
        <v>1</v>
      </c>
      <c r="S3207" s="95"/>
      <c r="T3207" s="117">
        <f t="shared" si="578"/>
        <v>0</v>
      </c>
      <c r="U3207" s="117">
        <f t="shared" si="579"/>
        <v>0</v>
      </c>
    </row>
    <row r="3208" spans="1:21" x14ac:dyDescent="0.3">
      <c r="A3208" s="114">
        <v>9843</v>
      </c>
      <c r="B3208" s="114" t="s">
        <v>314</v>
      </c>
      <c r="C3208" s="114" t="s">
        <v>315</v>
      </c>
      <c r="D3208" s="114" t="s">
        <v>2785</v>
      </c>
      <c r="E3208" s="114" t="s">
        <v>2786</v>
      </c>
      <c r="F3208" s="115">
        <v>45456</v>
      </c>
      <c r="G3208" s="114" t="s">
        <v>2787</v>
      </c>
      <c r="H3208" s="116">
        <v>5067600</v>
      </c>
      <c r="I3208" s="116">
        <v>5067600</v>
      </c>
      <c r="J3208" s="116">
        <v>5067600</v>
      </c>
      <c r="K3208" s="116">
        <v>0</v>
      </c>
      <c r="L3208" s="116">
        <v>0</v>
      </c>
      <c r="M3208" s="116">
        <v>0</v>
      </c>
      <c r="N3208" s="116">
        <v>0</v>
      </c>
      <c r="O3208" s="116">
        <v>0</v>
      </c>
      <c r="P3208" s="116">
        <v>0</v>
      </c>
      <c r="Q3208" s="27" t="str">
        <f t="shared" si="580"/>
        <v>Registered</v>
      </c>
      <c r="R3208" s="94">
        <f t="shared" si="581"/>
        <v>1</v>
      </c>
      <c r="S3208" s="95"/>
      <c r="T3208" s="117">
        <f t="shared" si="578"/>
        <v>0</v>
      </c>
      <c r="U3208" s="117">
        <f t="shared" si="579"/>
        <v>0</v>
      </c>
    </row>
    <row r="3209" spans="1:21" x14ac:dyDescent="0.3">
      <c r="A3209" s="114">
        <v>9844</v>
      </c>
      <c r="B3209" s="114" t="s">
        <v>314</v>
      </c>
      <c r="C3209" s="114" t="s">
        <v>315</v>
      </c>
      <c r="D3209" s="114" t="s">
        <v>1592</v>
      </c>
      <c r="E3209" s="114" t="s">
        <v>1593</v>
      </c>
      <c r="F3209" s="115">
        <v>46106</v>
      </c>
      <c r="G3209" s="114" t="s">
        <v>1440</v>
      </c>
      <c r="H3209" s="116">
        <v>5738850</v>
      </c>
      <c r="I3209" s="116">
        <v>5738850</v>
      </c>
      <c r="J3209" s="116">
        <v>5738850</v>
      </c>
      <c r="K3209" s="116">
        <v>0</v>
      </c>
      <c r="L3209" s="116">
        <v>0</v>
      </c>
      <c r="M3209" s="116">
        <v>0</v>
      </c>
      <c r="N3209" s="116">
        <v>0</v>
      </c>
      <c r="O3209" s="116">
        <v>0</v>
      </c>
      <c r="P3209" s="116">
        <v>0</v>
      </c>
      <c r="Q3209" s="27" t="str">
        <f t="shared" si="580"/>
        <v>Registered</v>
      </c>
      <c r="R3209" s="94">
        <f t="shared" si="581"/>
        <v>1</v>
      </c>
      <c r="S3209" s="95"/>
      <c r="T3209" s="117">
        <f t="shared" si="578"/>
        <v>0</v>
      </c>
      <c r="U3209" s="117">
        <f t="shared" si="579"/>
        <v>0</v>
      </c>
    </row>
    <row r="3210" spans="1:21" x14ac:dyDescent="0.3">
      <c r="A3210" s="114">
        <v>9845</v>
      </c>
      <c r="B3210" s="114" t="s">
        <v>314</v>
      </c>
      <c r="C3210" s="114" t="s">
        <v>315</v>
      </c>
      <c r="D3210" s="114" t="s">
        <v>1556</v>
      </c>
      <c r="E3210" s="114" t="s">
        <v>1557</v>
      </c>
      <c r="F3210" s="115">
        <v>46111</v>
      </c>
      <c r="G3210" s="114" t="s">
        <v>1558</v>
      </c>
      <c r="H3210" s="116">
        <v>5836950</v>
      </c>
      <c r="I3210" s="116">
        <v>5836950</v>
      </c>
      <c r="J3210" s="116">
        <v>5836950</v>
      </c>
      <c r="K3210" s="116">
        <v>0</v>
      </c>
      <c r="L3210" s="116">
        <v>0</v>
      </c>
      <c r="M3210" s="116">
        <v>0</v>
      </c>
      <c r="N3210" s="116">
        <v>0</v>
      </c>
      <c r="O3210" s="116">
        <v>0</v>
      </c>
      <c r="P3210" s="116">
        <v>0</v>
      </c>
      <c r="Q3210" s="27" t="str">
        <f t="shared" si="580"/>
        <v>Registered</v>
      </c>
      <c r="R3210" s="94">
        <f t="shared" si="581"/>
        <v>1</v>
      </c>
      <c r="S3210" s="95"/>
      <c r="T3210" s="117">
        <f t="shared" si="578"/>
        <v>0</v>
      </c>
      <c r="U3210" s="117">
        <f t="shared" si="579"/>
        <v>0</v>
      </c>
    </row>
    <row r="3211" spans="1:21" x14ac:dyDescent="0.3">
      <c r="A3211" s="114">
        <v>9846</v>
      </c>
      <c r="B3211" s="114" t="s">
        <v>314</v>
      </c>
      <c r="C3211" s="114" t="s">
        <v>315</v>
      </c>
      <c r="D3211" s="114" t="s">
        <v>9093</v>
      </c>
      <c r="E3211" s="114" t="s">
        <v>9094</v>
      </c>
      <c r="F3211" s="115">
        <v>45471</v>
      </c>
      <c r="G3211" s="114" t="s">
        <v>2610</v>
      </c>
      <c r="H3211" s="116">
        <v>4495000</v>
      </c>
      <c r="I3211" s="116">
        <v>4495000</v>
      </c>
      <c r="J3211" s="116">
        <v>4495000</v>
      </c>
      <c r="K3211" s="116">
        <v>0</v>
      </c>
      <c r="L3211" s="116">
        <v>0</v>
      </c>
      <c r="M3211" s="116">
        <v>0</v>
      </c>
      <c r="N3211" s="116">
        <v>0</v>
      </c>
      <c r="O3211" s="116">
        <v>0</v>
      </c>
      <c r="P3211" s="116">
        <v>0</v>
      </c>
      <c r="Q3211" s="27" t="str">
        <f t="shared" si="580"/>
        <v>Registered</v>
      </c>
      <c r="R3211" s="94">
        <f t="shared" si="581"/>
        <v>1</v>
      </c>
      <c r="S3211" s="95"/>
      <c r="T3211" s="117">
        <f t="shared" si="578"/>
        <v>0</v>
      </c>
      <c r="U3211" s="117">
        <f t="shared" si="579"/>
        <v>0</v>
      </c>
    </row>
    <row r="3212" spans="1:21" x14ac:dyDescent="0.3">
      <c r="A3212" s="114">
        <v>9847</v>
      </c>
      <c r="B3212" s="114" t="s">
        <v>314</v>
      </c>
      <c r="C3212" s="114" t="s">
        <v>315</v>
      </c>
      <c r="D3212" s="114" t="s">
        <v>9095</v>
      </c>
      <c r="E3212" s="114" t="s">
        <v>9096</v>
      </c>
      <c r="F3212" s="115">
        <v>45306</v>
      </c>
      <c r="G3212" s="114" t="s">
        <v>2610</v>
      </c>
      <c r="H3212" s="116">
        <v>4469328</v>
      </c>
      <c r="I3212" s="116">
        <v>4469328</v>
      </c>
      <c r="J3212" s="116">
        <v>4469328</v>
      </c>
      <c r="K3212" s="116">
        <v>0</v>
      </c>
      <c r="L3212" s="116">
        <v>0</v>
      </c>
      <c r="M3212" s="116">
        <v>0</v>
      </c>
      <c r="N3212" s="116">
        <v>0</v>
      </c>
      <c r="O3212" s="116">
        <v>0</v>
      </c>
      <c r="P3212" s="116">
        <v>0</v>
      </c>
      <c r="Q3212" s="27" t="str">
        <f t="shared" si="580"/>
        <v>Registered</v>
      </c>
      <c r="R3212" s="94">
        <f t="shared" si="581"/>
        <v>1</v>
      </c>
      <c r="S3212" s="95"/>
      <c r="T3212" s="117">
        <f t="shared" si="578"/>
        <v>0</v>
      </c>
      <c r="U3212" s="117">
        <f t="shared" si="579"/>
        <v>0</v>
      </c>
    </row>
    <row r="3213" spans="1:21" x14ac:dyDescent="0.3">
      <c r="A3213" s="114">
        <v>9848</v>
      </c>
      <c r="B3213" s="114" t="s">
        <v>314</v>
      </c>
      <c r="C3213" s="114" t="s">
        <v>315</v>
      </c>
      <c r="D3213" s="114" t="s">
        <v>2832</v>
      </c>
      <c r="E3213" s="114" t="s">
        <v>2833</v>
      </c>
      <c r="F3213" s="115">
        <v>45588</v>
      </c>
      <c r="G3213" s="114" t="s">
        <v>2580</v>
      </c>
      <c r="H3213" s="116">
        <v>4200642</v>
      </c>
      <c r="I3213" s="116">
        <v>4200642</v>
      </c>
      <c r="J3213" s="116">
        <v>4200642</v>
      </c>
      <c r="K3213" s="116">
        <v>0</v>
      </c>
      <c r="L3213" s="116">
        <v>0</v>
      </c>
      <c r="M3213" s="116">
        <v>0</v>
      </c>
      <c r="N3213" s="116">
        <v>0</v>
      </c>
      <c r="O3213" s="116">
        <v>0</v>
      </c>
      <c r="P3213" s="116">
        <v>0</v>
      </c>
      <c r="Q3213" s="27" t="str">
        <f t="shared" si="580"/>
        <v>Registered</v>
      </c>
      <c r="R3213" s="94">
        <f t="shared" si="581"/>
        <v>1</v>
      </c>
      <c r="S3213" s="95"/>
      <c r="T3213" s="117">
        <f t="shared" si="578"/>
        <v>0</v>
      </c>
      <c r="U3213" s="117">
        <f t="shared" si="579"/>
        <v>0</v>
      </c>
    </row>
    <row r="3214" spans="1:21" x14ac:dyDescent="0.3">
      <c r="A3214" s="114">
        <v>9849</v>
      </c>
      <c r="B3214" s="114" t="s">
        <v>314</v>
      </c>
      <c r="C3214" s="114" t="s">
        <v>315</v>
      </c>
      <c r="D3214" s="114" t="s">
        <v>9097</v>
      </c>
      <c r="E3214" s="114" t="s">
        <v>9098</v>
      </c>
      <c r="F3214" s="115">
        <v>45502</v>
      </c>
      <c r="G3214" s="114" t="s">
        <v>5436</v>
      </c>
      <c r="H3214" s="116">
        <v>4316400</v>
      </c>
      <c r="I3214" s="116">
        <v>4316400</v>
      </c>
      <c r="J3214" s="116">
        <v>4316400</v>
      </c>
      <c r="K3214" s="116">
        <v>0</v>
      </c>
      <c r="L3214" s="116">
        <v>0</v>
      </c>
      <c r="M3214" s="116">
        <v>0</v>
      </c>
      <c r="N3214" s="116">
        <v>0</v>
      </c>
      <c r="O3214" s="116">
        <v>0</v>
      </c>
      <c r="P3214" s="116">
        <v>0</v>
      </c>
      <c r="Q3214" s="27" t="str">
        <f t="shared" si="580"/>
        <v>Registered</v>
      </c>
      <c r="R3214" s="94">
        <f t="shared" si="581"/>
        <v>1</v>
      </c>
      <c r="S3214" s="95"/>
      <c r="T3214" s="117">
        <f t="shared" si="578"/>
        <v>0</v>
      </c>
      <c r="U3214" s="117">
        <f t="shared" si="579"/>
        <v>0</v>
      </c>
    </row>
    <row r="3215" spans="1:21" x14ac:dyDescent="0.3">
      <c r="A3215" s="114">
        <v>9850</v>
      </c>
      <c r="B3215" s="114" t="s">
        <v>314</v>
      </c>
      <c r="C3215" s="114" t="s">
        <v>315</v>
      </c>
      <c r="D3215" s="114" t="s">
        <v>9099</v>
      </c>
      <c r="E3215" s="114" t="s">
        <v>9100</v>
      </c>
      <c r="F3215" s="115">
        <v>45473</v>
      </c>
      <c r="G3215" s="114" t="s">
        <v>3963</v>
      </c>
      <c r="H3215" s="116">
        <v>5023500</v>
      </c>
      <c r="I3215" s="116">
        <v>5023500</v>
      </c>
      <c r="J3215" s="116">
        <v>5023500</v>
      </c>
      <c r="K3215" s="116">
        <v>0</v>
      </c>
      <c r="L3215" s="116">
        <v>0</v>
      </c>
      <c r="M3215" s="116">
        <v>0</v>
      </c>
      <c r="N3215" s="116">
        <v>0</v>
      </c>
      <c r="O3215" s="116">
        <v>0</v>
      </c>
      <c r="P3215" s="116">
        <v>0</v>
      </c>
      <c r="Q3215" s="27" t="str">
        <f t="shared" si="580"/>
        <v>Registered</v>
      </c>
      <c r="R3215" s="94">
        <f t="shared" si="581"/>
        <v>1</v>
      </c>
      <c r="S3215" s="95"/>
      <c r="T3215" s="117">
        <f t="shared" si="578"/>
        <v>0</v>
      </c>
      <c r="U3215" s="117">
        <f t="shared" si="579"/>
        <v>0</v>
      </c>
    </row>
    <row r="3216" spans="1:21" x14ac:dyDescent="0.3">
      <c r="A3216" s="114">
        <v>9851</v>
      </c>
      <c r="B3216" s="114" t="s">
        <v>314</v>
      </c>
      <c r="C3216" s="114" t="s">
        <v>315</v>
      </c>
      <c r="D3216" s="114" t="s">
        <v>2848</v>
      </c>
      <c r="E3216" s="114" t="s">
        <v>2849</v>
      </c>
      <c r="F3216" s="115">
        <v>45473</v>
      </c>
      <c r="G3216" s="114" t="s">
        <v>2850</v>
      </c>
      <c r="H3216" s="116">
        <v>4404384</v>
      </c>
      <c r="I3216" s="116">
        <v>4404384</v>
      </c>
      <c r="J3216" s="116">
        <v>4404384</v>
      </c>
      <c r="K3216" s="116">
        <v>0</v>
      </c>
      <c r="L3216" s="116">
        <v>0</v>
      </c>
      <c r="M3216" s="116">
        <v>0</v>
      </c>
      <c r="N3216" s="116">
        <v>0</v>
      </c>
      <c r="O3216" s="116">
        <v>0</v>
      </c>
      <c r="P3216" s="116">
        <v>0</v>
      </c>
      <c r="Q3216" s="27" t="str">
        <f t="shared" si="580"/>
        <v>Registered</v>
      </c>
      <c r="R3216" s="94">
        <f t="shared" si="581"/>
        <v>1</v>
      </c>
      <c r="S3216" s="95"/>
      <c r="T3216" s="117">
        <f t="shared" si="578"/>
        <v>0</v>
      </c>
      <c r="U3216" s="117">
        <f t="shared" si="579"/>
        <v>0</v>
      </c>
    </row>
    <row r="3217" spans="1:21" x14ac:dyDescent="0.3">
      <c r="A3217" s="114">
        <v>9852</v>
      </c>
      <c r="B3217" s="114" t="s">
        <v>314</v>
      </c>
      <c r="C3217" s="114" t="s">
        <v>315</v>
      </c>
      <c r="D3217" s="114" t="s">
        <v>9101</v>
      </c>
      <c r="E3217" s="114" t="s">
        <v>9102</v>
      </c>
      <c r="F3217" s="115">
        <v>45471</v>
      </c>
      <c r="G3217" s="114" t="s">
        <v>6168</v>
      </c>
      <c r="H3217" s="116">
        <v>4495000</v>
      </c>
      <c r="I3217" s="116">
        <v>4495000</v>
      </c>
      <c r="J3217" s="116">
        <v>4495000</v>
      </c>
      <c r="K3217" s="116">
        <v>0</v>
      </c>
      <c r="L3217" s="116">
        <v>0</v>
      </c>
      <c r="M3217" s="116">
        <v>0</v>
      </c>
      <c r="N3217" s="116">
        <v>0</v>
      </c>
      <c r="O3217" s="116">
        <v>0</v>
      </c>
      <c r="P3217" s="116">
        <v>0</v>
      </c>
      <c r="Q3217" s="27" t="str">
        <f t="shared" si="580"/>
        <v>Registered</v>
      </c>
      <c r="R3217" s="94">
        <f t="shared" si="581"/>
        <v>1</v>
      </c>
      <c r="S3217" s="95"/>
      <c r="T3217" s="117">
        <f t="shared" si="578"/>
        <v>0</v>
      </c>
      <c r="U3217" s="117">
        <f t="shared" si="579"/>
        <v>0</v>
      </c>
    </row>
    <row r="3218" spans="1:21" x14ac:dyDescent="0.3">
      <c r="A3218" s="114">
        <v>9853</v>
      </c>
      <c r="B3218" s="114" t="s">
        <v>314</v>
      </c>
      <c r="C3218" s="114" t="s">
        <v>315</v>
      </c>
      <c r="D3218" s="114" t="s">
        <v>2917</v>
      </c>
      <c r="E3218" s="114" t="s">
        <v>2918</v>
      </c>
      <c r="F3218" s="115">
        <v>45471</v>
      </c>
      <c r="G3218" s="114" t="s">
        <v>2610</v>
      </c>
      <c r="H3218" s="116">
        <v>4478265</v>
      </c>
      <c r="I3218" s="116">
        <v>4478265</v>
      </c>
      <c r="J3218" s="116">
        <v>4478265</v>
      </c>
      <c r="K3218" s="116">
        <v>0</v>
      </c>
      <c r="L3218" s="116">
        <v>0</v>
      </c>
      <c r="M3218" s="116">
        <v>0</v>
      </c>
      <c r="N3218" s="116">
        <v>0</v>
      </c>
      <c r="O3218" s="116">
        <v>0</v>
      </c>
      <c r="P3218" s="116">
        <v>0</v>
      </c>
      <c r="Q3218" s="27" t="str">
        <f t="shared" si="580"/>
        <v>Registered</v>
      </c>
      <c r="R3218" s="94">
        <f t="shared" si="581"/>
        <v>1</v>
      </c>
      <c r="S3218" s="95"/>
      <c r="T3218" s="117">
        <f t="shared" si="578"/>
        <v>0</v>
      </c>
      <c r="U3218" s="117">
        <f t="shared" si="579"/>
        <v>0</v>
      </c>
    </row>
    <row r="3219" spans="1:21" x14ac:dyDescent="0.3">
      <c r="A3219" s="114">
        <v>9854</v>
      </c>
      <c r="B3219" s="114" t="s">
        <v>314</v>
      </c>
      <c r="C3219" s="114" t="s">
        <v>315</v>
      </c>
      <c r="D3219" s="114" t="s">
        <v>9103</v>
      </c>
      <c r="E3219" s="114" t="s">
        <v>9104</v>
      </c>
      <c r="F3219" s="115">
        <v>45958</v>
      </c>
      <c r="G3219" s="114" t="s">
        <v>2778</v>
      </c>
      <c r="H3219" s="116">
        <v>5589120</v>
      </c>
      <c r="I3219" s="116">
        <v>5589120</v>
      </c>
      <c r="J3219" s="116">
        <v>5589120</v>
      </c>
      <c r="K3219" s="116">
        <v>0</v>
      </c>
      <c r="L3219" s="116">
        <v>0</v>
      </c>
      <c r="M3219" s="116">
        <v>0</v>
      </c>
      <c r="N3219" s="116">
        <v>0</v>
      </c>
      <c r="O3219" s="116">
        <v>0</v>
      </c>
      <c r="P3219" s="116">
        <v>0</v>
      </c>
      <c r="Q3219" s="27" t="str">
        <f t="shared" si="580"/>
        <v>Registered</v>
      </c>
      <c r="R3219" s="94">
        <f t="shared" si="581"/>
        <v>1</v>
      </c>
      <c r="S3219" s="95"/>
      <c r="T3219" s="117">
        <f t="shared" si="578"/>
        <v>0</v>
      </c>
      <c r="U3219" s="117">
        <f t="shared" si="579"/>
        <v>0</v>
      </c>
    </row>
    <row r="3220" spans="1:21" x14ac:dyDescent="0.3">
      <c r="A3220" s="114">
        <v>9855</v>
      </c>
      <c r="B3220" s="114" t="s">
        <v>314</v>
      </c>
      <c r="C3220" s="114" t="s">
        <v>315</v>
      </c>
      <c r="D3220" s="114" t="s">
        <v>9105</v>
      </c>
      <c r="E3220" s="114" t="s">
        <v>9106</v>
      </c>
      <c r="F3220" s="115">
        <v>45709</v>
      </c>
      <c r="G3220" s="114" t="s">
        <v>4291</v>
      </c>
      <c r="H3220" s="116">
        <v>5452344</v>
      </c>
      <c r="I3220" s="116">
        <v>5452344</v>
      </c>
      <c r="J3220" s="116">
        <v>5452344</v>
      </c>
      <c r="K3220" s="116">
        <v>0</v>
      </c>
      <c r="L3220" s="116">
        <v>0</v>
      </c>
      <c r="M3220" s="116">
        <v>0</v>
      </c>
      <c r="N3220" s="116">
        <v>0</v>
      </c>
      <c r="O3220" s="116">
        <v>0</v>
      </c>
      <c r="P3220" s="116">
        <v>0</v>
      </c>
      <c r="Q3220" s="27" t="str">
        <f t="shared" si="580"/>
        <v>Registered</v>
      </c>
      <c r="R3220" s="94">
        <f t="shared" si="581"/>
        <v>1</v>
      </c>
      <c r="S3220" s="95"/>
      <c r="T3220" s="117">
        <f t="shared" si="578"/>
        <v>0</v>
      </c>
      <c r="U3220" s="117">
        <f t="shared" si="579"/>
        <v>0</v>
      </c>
    </row>
    <row r="3221" spans="1:21" x14ac:dyDescent="0.3">
      <c r="A3221" s="114">
        <v>9856</v>
      </c>
      <c r="B3221" s="114" t="s">
        <v>314</v>
      </c>
      <c r="C3221" s="114" t="s">
        <v>315</v>
      </c>
      <c r="D3221" s="114" t="s">
        <v>9107</v>
      </c>
      <c r="E3221" s="114" t="s">
        <v>9108</v>
      </c>
      <c r="F3221" s="115">
        <v>45443</v>
      </c>
      <c r="G3221" s="114" t="s">
        <v>2610</v>
      </c>
      <c r="H3221" s="116">
        <v>4478265</v>
      </c>
      <c r="I3221" s="116">
        <v>4478265</v>
      </c>
      <c r="J3221" s="116">
        <v>4478265</v>
      </c>
      <c r="K3221" s="116">
        <v>0</v>
      </c>
      <c r="L3221" s="116">
        <v>0</v>
      </c>
      <c r="M3221" s="116">
        <v>0</v>
      </c>
      <c r="N3221" s="116">
        <v>0</v>
      </c>
      <c r="O3221" s="116">
        <v>0</v>
      </c>
      <c r="P3221" s="116">
        <v>0</v>
      </c>
      <c r="Q3221" s="27" t="str">
        <f t="shared" si="580"/>
        <v>Registered</v>
      </c>
      <c r="R3221" s="94">
        <f t="shared" si="581"/>
        <v>1</v>
      </c>
      <c r="S3221" s="95"/>
      <c r="T3221" s="117">
        <f t="shared" si="578"/>
        <v>0</v>
      </c>
      <c r="U3221" s="117">
        <f t="shared" si="579"/>
        <v>0</v>
      </c>
    </row>
    <row r="3222" spans="1:21" x14ac:dyDescent="0.3">
      <c r="A3222" s="114">
        <v>9857</v>
      </c>
      <c r="B3222" s="114" t="s">
        <v>314</v>
      </c>
      <c r="C3222" s="114" t="s">
        <v>315</v>
      </c>
      <c r="D3222" s="114" t="s">
        <v>9109</v>
      </c>
      <c r="E3222" s="114" t="s">
        <v>9110</v>
      </c>
      <c r="F3222" s="115">
        <v>45874</v>
      </c>
      <c r="G3222" s="114" t="s">
        <v>3911</v>
      </c>
      <c r="H3222" s="116">
        <v>5315568</v>
      </c>
      <c r="I3222" s="116">
        <v>5315568</v>
      </c>
      <c r="J3222" s="116">
        <v>5315568</v>
      </c>
      <c r="K3222" s="116">
        <v>0</v>
      </c>
      <c r="L3222" s="116">
        <v>0</v>
      </c>
      <c r="M3222" s="116">
        <v>0</v>
      </c>
      <c r="N3222" s="116">
        <v>0</v>
      </c>
      <c r="O3222" s="116">
        <v>0</v>
      </c>
      <c r="P3222" s="116">
        <v>0</v>
      </c>
      <c r="Q3222" s="27" t="str">
        <f t="shared" si="580"/>
        <v>Registered</v>
      </c>
      <c r="R3222" s="94">
        <f t="shared" si="581"/>
        <v>1</v>
      </c>
      <c r="S3222" s="95"/>
      <c r="T3222" s="117">
        <f t="shared" si="578"/>
        <v>0</v>
      </c>
      <c r="U3222" s="117">
        <f t="shared" si="579"/>
        <v>0</v>
      </c>
    </row>
    <row r="3223" spans="1:21" x14ac:dyDescent="0.3">
      <c r="A3223" s="114">
        <v>9858</v>
      </c>
      <c r="B3223" s="114" t="s">
        <v>314</v>
      </c>
      <c r="C3223" s="114" t="s">
        <v>315</v>
      </c>
      <c r="D3223" s="114" t="s">
        <v>9111</v>
      </c>
      <c r="E3223" s="114" t="s">
        <v>9112</v>
      </c>
      <c r="F3223" s="115">
        <v>45596</v>
      </c>
      <c r="G3223" s="114" t="s">
        <v>1380</v>
      </c>
      <c r="H3223" s="116">
        <v>4495000</v>
      </c>
      <c r="I3223" s="116">
        <v>4495000</v>
      </c>
      <c r="J3223" s="116">
        <v>4495000</v>
      </c>
      <c r="K3223" s="116">
        <v>0</v>
      </c>
      <c r="L3223" s="116">
        <v>0</v>
      </c>
      <c r="M3223" s="116">
        <v>0</v>
      </c>
      <c r="N3223" s="116">
        <v>0</v>
      </c>
      <c r="O3223" s="116">
        <v>0</v>
      </c>
      <c r="P3223" s="116">
        <v>0</v>
      </c>
      <c r="Q3223" s="27" t="str">
        <f t="shared" si="580"/>
        <v>Registered</v>
      </c>
      <c r="R3223" s="94">
        <f t="shared" si="581"/>
        <v>1</v>
      </c>
      <c r="S3223" s="95"/>
      <c r="T3223" s="117">
        <f t="shared" si="578"/>
        <v>0</v>
      </c>
      <c r="U3223" s="117">
        <f t="shared" si="579"/>
        <v>0</v>
      </c>
    </row>
    <row r="3224" spans="1:21" x14ac:dyDescent="0.3">
      <c r="A3224" s="114">
        <v>9859</v>
      </c>
      <c r="B3224" s="114" t="s">
        <v>314</v>
      </c>
      <c r="C3224" s="114" t="s">
        <v>315</v>
      </c>
      <c r="D3224" s="114" t="s">
        <v>1901</v>
      </c>
      <c r="E3224" s="114" t="s">
        <v>1902</v>
      </c>
      <c r="F3224" s="115">
        <v>45523</v>
      </c>
      <c r="G3224" s="114" t="s">
        <v>1903</v>
      </c>
      <c r="H3224" s="116">
        <v>5215200</v>
      </c>
      <c r="I3224" s="116">
        <v>5215200</v>
      </c>
      <c r="J3224" s="116">
        <v>5215200</v>
      </c>
      <c r="K3224" s="116">
        <v>0</v>
      </c>
      <c r="L3224" s="116">
        <v>0</v>
      </c>
      <c r="M3224" s="116">
        <v>0</v>
      </c>
      <c r="N3224" s="116">
        <v>0</v>
      </c>
      <c r="O3224" s="116">
        <v>0</v>
      </c>
      <c r="P3224" s="116">
        <v>0</v>
      </c>
      <c r="Q3224" s="27" t="str">
        <f t="shared" si="580"/>
        <v>Registered</v>
      </c>
      <c r="R3224" s="94">
        <f t="shared" si="581"/>
        <v>1</v>
      </c>
      <c r="S3224" s="95"/>
      <c r="T3224" s="117">
        <f t="shared" si="578"/>
        <v>0</v>
      </c>
      <c r="U3224" s="117">
        <f t="shared" si="579"/>
        <v>0</v>
      </c>
    </row>
    <row r="3225" spans="1:21" x14ac:dyDescent="0.3">
      <c r="A3225" s="114">
        <v>9860</v>
      </c>
      <c r="B3225" s="114" t="s">
        <v>314</v>
      </c>
      <c r="C3225" s="114" t="s">
        <v>315</v>
      </c>
      <c r="D3225" s="114" t="s">
        <v>9113</v>
      </c>
      <c r="E3225" s="114" t="s">
        <v>9114</v>
      </c>
      <c r="F3225" s="115">
        <v>45475</v>
      </c>
      <c r="G3225" s="114" t="s">
        <v>2492</v>
      </c>
      <c r="H3225" s="116">
        <v>4495000</v>
      </c>
      <c r="I3225" s="116">
        <v>4495000</v>
      </c>
      <c r="J3225" s="116">
        <v>4495000</v>
      </c>
      <c r="K3225" s="116">
        <v>0</v>
      </c>
      <c r="L3225" s="116">
        <v>0</v>
      </c>
      <c r="M3225" s="116">
        <v>0</v>
      </c>
      <c r="N3225" s="116">
        <v>0</v>
      </c>
      <c r="O3225" s="116">
        <v>0</v>
      </c>
      <c r="P3225" s="116">
        <v>0</v>
      </c>
      <c r="Q3225" s="27" t="str">
        <f t="shared" si="580"/>
        <v>Registered</v>
      </c>
      <c r="R3225" s="94">
        <f t="shared" si="581"/>
        <v>1</v>
      </c>
      <c r="S3225" s="95"/>
      <c r="T3225" s="117">
        <f t="shared" si="578"/>
        <v>0</v>
      </c>
      <c r="U3225" s="117">
        <f t="shared" si="579"/>
        <v>0</v>
      </c>
    </row>
    <row r="3226" spans="1:21" x14ac:dyDescent="0.3">
      <c r="A3226" s="114">
        <v>9861</v>
      </c>
      <c r="B3226" s="114" t="s">
        <v>314</v>
      </c>
      <c r="C3226" s="114" t="s">
        <v>315</v>
      </c>
      <c r="D3226" s="114" t="s">
        <v>4413</v>
      </c>
      <c r="E3226" s="114" t="s">
        <v>4414</v>
      </c>
      <c r="F3226" s="115">
        <v>45473</v>
      </c>
      <c r="G3226" s="114" t="s">
        <v>2610</v>
      </c>
      <c r="H3226" s="116">
        <v>5052150</v>
      </c>
      <c r="I3226" s="116">
        <v>5052150</v>
      </c>
      <c r="J3226" s="116">
        <v>5052150</v>
      </c>
      <c r="K3226" s="116">
        <v>0</v>
      </c>
      <c r="L3226" s="116">
        <v>0</v>
      </c>
      <c r="M3226" s="116">
        <v>0</v>
      </c>
      <c r="N3226" s="116">
        <v>0</v>
      </c>
      <c r="O3226" s="116">
        <v>0</v>
      </c>
      <c r="P3226" s="116">
        <v>0</v>
      </c>
      <c r="Q3226" s="27" t="str">
        <f t="shared" si="580"/>
        <v>Registered</v>
      </c>
      <c r="R3226" s="94">
        <f t="shared" si="581"/>
        <v>1</v>
      </c>
      <c r="S3226" s="95"/>
      <c r="T3226" s="117">
        <f t="shared" si="578"/>
        <v>0</v>
      </c>
      <c r="U3226" s="117">
        <f t="shared" si="579"/>
        <v>0</v>
      </c>
    </row>
    <row r="3227" spans="1:21" x14ac:dyDescent="0.3">
      <c r="A3227" s="114">
        <v>9862</v>
      </c>
      <c r="B3227" s="114" t="s">
        <v>314</v>
      </c>
      <c r="C3227" s="114" t="s">
        <v>315</v>
      </c>
      <c r="D3227" s="114" t="s">
        <v>9115</v>
      </c>
      <c r="E3227" s="114" t="s">
        <v>9116</v>
      </c>
      <c r="F3227" s="115">
        <v>45554</v>
      </c>
      <c r="G3227" s="114" t="s">
        <v>5434</v>
      </c>
      <c r="H3227" s="116">
        <v>5215200</v>
      </c>
      <c r="I3227" s="116">
        <v>5215200</v>
      </c>
      <c r="J3227" s="116">
        <v>5215200</v>
      </c>
      <c r="K3227" s="116">
        <v>0</v>
      </c>
      <c r="L3227" s="116">
        <v>0</v>
      </c>
      <c r="M3227" s="116">
        <v>0</v>
      </c>
      <c r="N3227" s="116">
        <v>0</v>
      </c>
      <c r="O3227" s="116">
        <v>0</v>
      </c>
      <c r="P3227" s="116">
        <v>0</v>
      </c>
      <c r="Q3227" s="27" t="str">
        <f t="shared" si="580"/>
        <v>Registered</v>
      </c>
      <c r="R3227" s="94">
        <f t="shared" si="581"/>
        <v>1</v>
      </c>
      <c r="S3227" s="95"/>
      <c r="T3227" s="117">
        <f t="shared" si="578"/>
        <v>0</v>
      </c>
      <c r="U3227" s="117">
        <f t="shared" si="579"/>
        <v>0</v>
      </c>
    </row>
    <row r="3228" spans="1:21" x14ac:dyDescent="0.3">
      <c r="A3228" s="114">
        <v>9863</v>
      </c>
      <c r="B3228" s="114" t="s">
        <v>314</v>
      </c>
      <c r="C3228" s="114" t="s">
        <v>315</v>
      </c>
      <c r="D3228" s="114" t="s">
        <v>9117</v>
      </c>
      <c r="E3228" s="114" t="s">
        <v>9118</v>
      </c>
      <c r="F3228" s="115">
        <v>45475</v>
      </c>
      <c r="G3228" s="114" t="s">
        <v>2476</v>
      </c>
      <c r="H3228" s="116">
        <v>4496880</v>
      </c>
      <c r="I3228" s="116">
        <v>4496880</v>
      </c>
      <c r="J3228" s="116">
        <v>4496880</v>
      </c>
      <c r="K3228" s="116">
        <v>0</v>
      </c>
      <c r="L3228" s="116">
        <v>0</v>
      </c>
      <c r="M3228" s="116">
        <v>0</v>
      </c>
      <c r="N3228" s="116">
        <v>0</v>
      </c>
      <c r="O3228" s="116">
        <v>0</v>
      </c>
      <c r="P3228" s="116">
        <v>0</v>
      </c>
      <c r="Q3228" s="27" t="str">
        <f t="shared" si="580"/>
        <v>Registered</v>
      </c>
      <c r="R3228" s="94">
        <f t="shared" si="581"/>
        <v>1</v>
      </c>
      <c r="S3228" s="95"/>
      <c r="T3228" s="117">
        <f t="shared" si="578"/>
        <v>0</v>
      </c>
      <c r="U3228" s="117">
        <f t="shared" si="579"/>
        <v>0</v>
      </c>
    </row>
    <row r="3229" spans="1:21" x14ac:dyDescent="0.3">
      <c r="A3229" s="114">
        <v>9864</v>
      </c>
      <c r="B3229" s="114" t="s">
        <v>314</v>
      </c>
      <c r="C3229" s="114" t="s">
        <v>315</v>
      </c>
      <c r="D3229" s="114" t="s">
        <v>9119</v>
      </c>
      <c r="E3229" s="114" t="s">
        <v>9120</v>
      </c>
      <c r="F3229" s="115">
        <v>45731</v>
      </c>
      <c r="G3229" s="114" t="s">
        <v>1858</v>
      </c>
      <c r="H3229" s="116">
        <v>5003100</v>
      </c>
      <c r="I3229" s="116">
        <v>5003100</v>
      </c>
      <c r="J3229" s="116">
        <v>5003100</v>
      </c>
      <c r="K3229" s="116">
        <v>0</v>
      </c>
      <c r="L3229" s="116">
        <v>0</v>
      </c>
      <c r="M3229" s="116">
        <v>0</v>
      </c>
      <c r="N3229" s="116">
        <v>0</v>
      </c>
      <c r="O3229" s="116">
        <v>0</v>
      </c>
      <c r="P3229" s="116">
        <v>0</v>
      </c>
      <c r="Q3229" s="27" t="str">
        <f t="shared" si="580"/>
        <v>Registered</v>
      </c>
      <c r="R3229" s="94">
        <f t="shared" si="581"/>
        <v>1</v>
      </c>
      <c r="S3229" s="95"/>
      <c r="T3229" s="117">
        <f t="shared" si="578"/>
        <v>0</v>
      </c>
      <c r="U3229" s="117">
        <f t="shared" si="579"/>
        <v>0</v>
      </c>
    </row>
    <row r="3230" spans="1:21" x14ac:dyDescent="0.3">
      <c r="A3230" s="114">
        <v>9865</v>
      </c>
      <c r="B3230" s="114" t="s">
        <v>314</v>
      </c>
      <c r="C3230" s="114" t="s">
        <v>315</v>
      </c>
      <c r="D3230" s="114" t="s">
        <v>9121</v>
      </c>
      <c r="E3230" s="114" t="s">
        <v>9122</v>
      </c>
      <c r="F3230" s="115">
        <v>45473</v>
      </c>
      <c r="G3230" s="114" t="s">
        <v>3928</v>
      </c>
      <c r="H3230" s="116">
        <v>4478265</v>
      </c>
      <c r="I3230" s="116">
        <v>4478265</v>
      </c>
      <c r="J3230" s="116">
        <v>4478265</v>
      </c>
      <c r="K3230" s="116">
        <v>0</v>
      </c>
      <c r="L3230" s="116">
        <v>0</v>
      </c>
      <c r="M3230" s="116">
        <v>0</v>
      </c>
      <c r="N3230" s="116">
        <v>0</v>
      </c>
      <c r="O3230" s="116">
        <v>0</v>
      </c>
      <c r="P3230" s="116">
        <v>0</v>
      </c>
      <c r="Q3230" s="27" t="str">
        <f t="shared" si="580"/>
        <v>Registered</v>
      </c>
      <c r="R3230" s="94">
        <f t="shared" si="581"/>
        <v>1</v>
      </c>
      <c r="S3230" s="95"/>
      <c r="T3230" s="117">
        <f t="shared" si="578"/>
        <v>0</v>
      </c>
      <c r="U3230" s="117">
        <f t="shared" si="579"/>
        <v>0</v>
      </c>
    </row>
    <row r="3231" spans="1:21" x14ac:dyDescent="0.3">
      <c r="A3231" s="114">
        <v>9866</v>
      </c>
      <c r="B3231" s="114" t="s">
        <v>314</v>
      </c>
      <c r="C3231" s="114" t="s">
        <v>315</v>
      </c>
      <c r="D3231" s="114" t="s">
        <v>2145</v>
      </c>
      <c r="E3231" s="114" t="s">
        <v>2146</v>
      </c>
      <c r="F3231" s="115">
        <v>45443</v>
      </c>
      <c r="G3231" s="114" t="s">
        <v>2147</v>
      </c>
      <c r="H3231" s="116">
        <v>5112864</v>
      </c>
      <c r="I3231" s="116">
        <v>5112864</v>
      </c>
      <c r="J3231" s="116">
        <v>5112864</v>
      </c>
      <c r="K3231" s="116">
        <v>0</v>
      </c>
      <c r="L3231" s="116">
        <v>0</v>
      </c>
      <c r="M3231" s="116">
        <v>0</v>
      </c>
      <c r="N3231" s="116">
        <v>0</v>
      </c>
      <c r="O3231" s="116">
        <v>0</v>
      </c>
      <c r="P3231" s="116">
        <v>0</v>
      </c>
      <c r="Q3231" s="27" t="str">
        <f t="shared" si="580"/>
        <v>Registered</v>
      </c>
      <c r="R3231" s="94">
        <f t="shared" si="581"/>
        <v>1</v>
      </c>
      <c r="S3231" s="95"/>
      <c r="T3231" s="117">
        <f t="shared" si="578"/>
        <v>0</v>
      </c>
      <c r="U3231" s="117">
        <f t="shared" si="579"/>
        <v>0</v>
      </c>
    </row>
    <row r="3232" spans="1:21" x14ac:dyDescent="0.3">
      <c r="A3232" s="114">
        <v>9867</v>
      </c>
      <c r="B3232" s="114" t="s">
        <v>314</v>
      </c>
      <c r="C3232" s="114" t="s">
        <v>315</v>
      </c>
      <c r="D3232" s="114" t="s">
        <v>4249</v>
      </c>
      <c r="E3232" s="114" t="s">
        <v>4250</v>
      </c>
      <c r="F3232" s="115">
        <v>45544</v>
      </c>
      <c r="G3232" s="114" t="s">
        <v>3089</v>
      </c>
      <c r="H3232" s="116">
        <v>4890480</v>
      </c>
      <c r="I3232" s="116">
        <v>4890480</v>
      </c>
      <c r="J3232" s="116">
        <v>4890480</v>
      </c>
      <c r="K3232" s="116">
        <v>0</v>
      </c>
      <c r="L3232" s="116">
        <v>0</v>
      </c>
      <c r="M3232" s="116">
        <v>0</v>
      </c>
      <c r="N3232" s="116">
        <v>0</v>
      </c>
      <c r="O3232" s="116">
        <v>0</v>
      </c>
      <c r="P3232" s="116">
        <v>0</v>
      </c>
      <c r="Q3232" s="27" t="str">
        <f t="shared" si="580"/>
        <v>Registered</v>
      </c>
      <c r="R3232" s="94">
        <f t="shared" si="581"/>
        <v>1</v>
      </c>
      <c r="S3232" s="95"/>
      <c r="T3232" s="117">
        <f t="shared" si="578"/>
        <v>0</v>
      </c>
      <c r="U3232" s="117">
        <f t="shared" si="579"/>
        <v>0</v>
      </c>
    </row>
    <row r="3233" spans="1:21" x14ac:dyDescent="0.3">
      <c r="A3233" s="114">
        <v>9868</v>
      </c>
      <c r="B3233" s="114" t="s">
        <v>314</v>
      </c>
      <c r="C3233" s="114" t="s">
        <v>315</v>
      </c>
      <c r="D3233" s="114" t="s">
        <v>9123</v>
      </c>
      <c r="E3233" s="114" t="s">
        <v>9124</v>
      </c>
      <c r="F3233" s="115">
        <v>45523</v>
      </c>
      <c r="G3233" s="114" t="s">
        <v>2050</v>
      </c>
      <c r="H3233" s="116">
        <v>5208129</v>
      </c>
      <c r="I3233" s="116">
        <v>5208129</v>
      </c>
      <c r="J3233" s="116">
        <v>5208129</v>
      </c>
      <c r="K3233" s="116">
        <v>0</v>
      </c>
      <c r="L3233" s="116">
        <v>0</v>
      </c>
      <c r="M3233" s="116">
        <v>0</v>
      </c>
      <c r="N3233" s="116">
        <v>0</v>
      </c>
      <c r="O3233" s="116">
        <v>0</v>
      </c>
      <c r="P3233" s="116">
        <v>0</v>
      </c>
      <c r="Q3233" s="27" t="str">
        <f t="shared" si="580"/>
        <v>Registered</v>
      </c>
      <c r="R3233" s="94">
        <f t="shared" si="581"/>
        <v>1</v>
      </c>
      <c r="S3233" s="95"/>
      <c r="T3233" s="117">
        <f t="shared" si="578"/>
        <v>0</v>
      </c>
      <c r="U3233" s="117">
        <f t="shared" si="579"/>
        <v>0</v>
      </c>
    </row>
    <row r="3234" spans="1:21" x14ac:dyDescent="0.3">
      <c r="A3234" s="114">
        <v>9869</v>
      </c>
      <c r="B3234" s="114" t="s">
        <v>314</v>
      </c>
      <c r="C3234" s="114" t="s">
        <v>315</v>
      </c>
      <c r="D3234" s="114" t="s">
        <v>9125</v>
      </c>
      <c r="E3234" s="114" t="s">
        <v>9126</v>
      </c>
      <c r="F3234" s="115">
        <v>45813</v>
      </c>
      <c r="G3234" s="114" t="s">
        <v>4212</v>
      </c>
      <c r="H3234" s="116">
        <v>5405310</v>
      </c>
      <c r="I3234" s="116">
        <v>5405310</v>
      </c>
      <c r="J3234" s="116">
        <v>5405310</v>
      </c>
      <c r="K3234" s="116">
        <v>0</v>
      </c>
      <c r="L3234" s="116">
        <v>0</v>
      </c>
      <c r="M3234" s="116">
        <v>0</v>
      </c>
      <c r="N3234" s="116">
        <v>0</v>
      </c>
      <c r="O3234" s="116">
        <v>0</v>
      </c>
      <c r="P3234" s="116">
        <v>0</v>
      </c>
      <c r="Q3234" s="27" t="str">
        <f t="shared" si="580"/>
        <v>Registered</v>
      </c>
      <c r="R3234" s="94">
        <f t="shared" si="581"/>
        <v>1</v>
      </c>
      <c r="S3234" s="95"/>
      <c r="T3234" s="117">
        <f t="shared" si="578"/>
        <v>0</v>
      </c>
      <c r="U3234" s="117">
        <f t="shared" si="579"/>
        <v>0</v>
      </c>
    </row>
    <row r="3235" spans="1:21" x14ac:dyDescent="0.3">
      <c r="A3235" s="114">
        <v>9870</v>
      </c>
      <c r="B3235" s="114" t="s">
        <v>314</v>
      </c>
      <c r="C3235" s="114" t="s">
        <v>315</v>
      </c>
      <c r="D3235" s="114" t="s">
        <v>3422</v>
      </c>
      <c r="E3235" s="114" t="s">
        <v>3423</v>
      </c>
      <c r="F3235" s="115">
        <v>45565</v>
      </c>
      <c r="G3235" s="114" t="s">
        <v>3424</v>
      </c>
      <c r="H3235" s="116">
        <v>4495000</v>
      </c>
      <c r="I3235" s="116">
        <v>4495000</v>
      </c>
      <c r="J3235" s="116">
        <v>4495000</v>
      </c>
      <c r="K3235" s="116">
        <v>0</v>
      </c>
      <c r="L3235" s="116">
        <v>0</v>
      </c>
      <c r="M3235" s="116">
        <v>0</v>
      </c>
      <c r="N3235" s="116">
        <v>0</v>
      </c>
      <c r="O3235" s="116">
        <v>0</v>
      </c>
      <c r="P3235" s="116">
        <v>0</v>
      </c>
      <c r="Q3235" s="27" t="str">
        <f t="shared" si="580"/>
        <v>Registered</v>
      </c>
      <c r="R3235" s="94">
        <f t="shared" si="581"/>
        <v>1</v>
      </c>
      <c r="S3235" s="95"/>
      <c r="T3235" s="117">
        <f t="shared" si="578"/>
        <v>0</v>
      </c>
      <c r="U3235" s="117">
        <f t="shared" si="579"/>
        <v>0</v>
      </c>
    </row>
    <row r="3236" spans="1:21" x14ac:dyDescent="0.3">
      <c r="A3236" s="114">
        <v>9871</v>
      </c>
      <c r="B3236" s="114" t="s">
        <v>314</v>
      </c>
      <c r="C3236" s="114" t="s">
        <v>315</v>
      </c>
      <c r="D3236" s="114" t="s">
        <v>2479</v>
      </c>
      <c r="E3236" s="114" t="s">
        <v>2480</v>
      </c>
      <c r="F3236" s="115">
        <v>45471</v>
      </c>
      <c r="G3236" s="114" t="s">
        <v>2481</v>
      </c>
      <c r="H3236" s="116">
        <v>5023500</v>
      </c>
      <c r="I3236" s="116">
        <v>5023500</v>
      </c>
      <c r="J3236" s="116">
        <v>5023500</v>
      </c>
      <c r="K3236" s="116">
        <v>0</v>
      </c>
      <c r="L3236" s="116">
        <v>0</v>
      </c>
      <c r="M3236" s="116">
        <v>0</v>
      </c>
      <c r="N3236" s="116">
        <v>0</v>
      </c>
      <c r="O3236" s="116">
        <v>0</v>
      </c>
      <c r="P3236" s="116">
        <v>0</v>
      </c>
      <c r="Q3236" s="27" t="str">
        <f t="shared" si="580"/>
        <v>Registered</v>
      </c>
      <c r="R3236" s="94">
        <f t="shared" si="581"/>
        <v>1</v>
      </c>
      <c r="S3236" s="95"/>
      <c r="T3236" s="117">
        <f t="shared" si="578"/>
        <v>0</v>
      </c>
      <c r="U3236" s="117">
        <f t="shared" si="579"/>
        <v>0</v>
      </c>
    </row>
    <row r="3237" spans="1:21" x14ac:dyDescent="0.3">
      <c r="A3237" s="114">
        <v>9872</v>
      </c>
      <c r="B3237" s="114" t="s">
        <v>314</v>
      </c>
      <c r="C3237" s="114" t="s">
        <v>315</v>
      </c>
      <c r="D3237" s="114" t="s">
        <v>4381</v>
      </c>
      <c r="E3237" s="114" t="s">
        <v>4382</v>
      </c>
      <c r="F3237" s="115">
        <v>45607</v>
      </c>
      <c r="G3237" s="114" t="s">
        <v>2299</v>
      </c>
      <c r="H3237" s="116">
        <v>5228730</v>
      </c>
      <c r="I3237" s="116">
        <v>5228730</v>
      </c>
      <c r="J3237" s="116">
        <v>5228730</v>
      </c>
      <c r="K3237" s="116">
        <v>0</v>
      </c>
      <c r="L3237" s="116">
        <v>0</v>
      </c>
      <c r="M3237" s="116">
        <v>0</v>
      </c>
      <c r="N3237" s="116">
        <v>0</v>
      </c>
      <c r="O3237" s="116">
        <v>0</v>
      </c>
      <c r="P3237" s="116">
        <v>0</v>
      </c>
      <c r="Q3237" s="27" t="str">
        <f t="shared" si="580"/>
        <v>Registered</v>
      </c>
      <c r="R3237" s="94">
        <f t="shared" si="581"/>
        <v>1</v>
      </c>
      <c r="S3237" s="95"/>
      <c r="T3237" s="117">
        <f t="shared" si="578"/>
        <v>0</v>
      </c>
      <c r="U3237" s="117">
        <f t="shared" si="579"/>
        <v>0</v>
      </c>
    </row>
    <row r="3238" spans="1:21" x14ac:dyDescent="0.3">
      <c r="A3238" s="114">
        <v>9873</v>
      </c>
      <c r="B3238" s="114" t="s">
        <v>314</v>
      </c>
      <c r="C3238" s="114" t="s">
        <v>315</v>
      </c>
      <c r="D3238" s="114" t="s">
        <v>4407</v>
      </c>
      <c r="E3238" s="114" t="s">
        <v>4408</v>
      </c>
      <c r="F3238" s="115">
        <v>46053</v>
      </c>
      <c r="G3238" s="114" t="s">
        <v>1837</v>
      </c>
      <c r="H3238" s="116">
        <v>5395500</v>
      </c>
      <c r="I3238" s="116">
        <v>5395500</v>
      </c>
      <c r="J3238" s="116">
        <v>5395500</v>
      </c>
      <c r="K3238" s="116">
        <v>0</v>
      </c>
      <c r="L3238" s="116">
        <v>0</v>
      </c>
      <c r="M3238" s="116">
        <v>0</v>
      </c>
      <c r="N3238" s="116">
        <v>0</v>
      </c>
      <c r="O3238" s="116">
        <v>0</v>
      </c>
      <c r="P3238" s="116">
        <v>0</v>
      </c>
      <c r="Q3238" s="27" t="str">
        <f t="shared" si="580"/>
        <v>Registered</v>
      </c>
      <c r="R3238" s="94">
        <f t="shared" si="581"/>
        <v>1</v>
      </c>
      <c r="S3238" s="95"/>
      <c r="T3238" s="117">
        <f t="shared" si="578"/>
        <v>0</v>
      </c>
      <c r="U3238" s="117">
        <f t="shared" si="579"/>
        <v>0</v>
      </c>
    </row>
    <row r="3239" spans="1:21" x14ac:dyDescent="0.3">
      <c r="A3239" s="114">
        <v>9874</v>
      </c>
      <c r="B3239" s="114" t="s">
        <v>314</v>
      </c>
      <c r="C3239" s="114" t="s">
        <v>315</v>
      </c>
      <c r="D3239" s="114" t="s">
        <v>4171</v>
      </c>
      <c r="E3239" s="114" t="s">
        <v>4172</v>
      </c>
      <c r="F3239" s="115">
        <v>45854</v>
      </c>
      <c r="G3239" s="114" t="s">
        <v>4173</v>
      </c>
      <c r="H3239" s="116">
        <v>5338200</v>
      </c>
      <c r="I3239" s="116">
        <v>5338200</v>
      </c>
      <c r="J3239" s="116">
        <v>5338200</v>
      </c>
      <c r="K3239" s="116">
        <v>0</v>
      </c>
      <c r="L3239" s="116">
        <v>0</v>
      </c>
      <c r="M3239" s="116">
        <v>0</v>
      </c>
      <c r="N3239" s="116">
        <v>0</v>
      </c>
      <c r="O3239" s="116">
        <v>0</v>
      </c>
      <c r="P3239" s="116">
        <v>0</v>
      </c>
      <c r="Q3239" s="27" t="str">
        <f t="shared" si="580"/>
        <v>Registered</v>
      </c>
      <c r="R3239" s="94">
        <f t="shared" si="581"/>
        <v>1</v>
      </c>
      <c r="S3239" s="95"/>
      <c r="T3239" s="117">
        <f t="shared" si="578"/>
        <v>0</v>
      </c>
      <c r="U3239" s="117">
        <f t="shared" si="579"/>
        <v>0</v>
      </c>
    </row>
    <row r="3240" spans="1:21" x14ac:dyDescent="0.3">
      <c r="A3240" s="114">
        <v>9875</v>
      </c>
      <c r="B3240" s="114" t="s">
        <v>314</v>
      </c>
      <c r="C3240" s="114" t="s">
        <v>315</v>
      </c>
      <c r="D3240" s="114" t="s">
        <v>9127</v>
      </c>
      <c r="E3240" s="114" t="s">
        <v>319</v>
      </c>
      <c r="F3240" s="115">
        <v>45544</v>
      </c>
      <c r="G3240" s="114" t="s">
        <v>2580</v>
      </c>
      <c r="H3240" s="116">
        <v>4466376</v>
      </c>
      <c r="I3240" s="116">
        <v>4466376</v>
      </c>
      <c r="J3240" s="116">
        <v>4466376</v>
      </c>
      <c r="K3240" s="116">
        <v>0</v>
      </c>
      <c r="L3240" s="116">
        <v>0</v>
      </c>
      <c r="M3240" s="116">
        <v>0</v>
      </c>
      <c r="N3240" s="116">
        <v>0</v>
      </c>
      <c r="O3240" s="116">
        <v>0</v>
      </c>
      <c r="P3240" s="116">
        <v>0</v>
      </c>
      <c r="Q3240" s="27" t="str">
        <f t="shared" si="580"/>
        <v>Registered</v>
      </c>
      <c r="R3240" s="94">
        <f t="shared" si="581"/>
        <v>1</v>
      </c>
      <c r="S3240" s="95"/>
      <c r="T3240" s="117">
        <f t="shared" si="578"/>
        <v>0</v>
      </c>
      <c r="U3240" s="117">
        <f t="shared" si="579"/>
        <v>0</v>
      </c>
    </row>
    <row r="3241" spans="1:21" x14ac:dyDescent="0.3">
      <c r="A3241" s="114">
        <v>9876</v>
      </c>
      <c r="B3241" s="114" t="s">
        <v>314</v>
      </c>
      <c r="C3241" s="114" t="s">
        <v>315</v>
      </c>
      <c r="D3241" s="114" t="s">
        <v>9128</v>
      </c>
      <c r="E3241" s="114" t="s">
        <v>9129</v>
      </c>
      <c r="F3241" s="115">
        <v>45813</v>
      </c>
      <c r="G3241" s="114" t="s">
        <v>2876</v>
      </c>
      <c r="H3241" s="116">
        <v>5150250</v>
      </c>
      <c r="I3241" s="116">
        <v>5150250</v>
      </c>
      <c r="J3241" s="116">
        <v>5150250</v>
      </c>
      <c r="K3241" s="116">
        <v>0</v>
      </c>
      <c r="L3241" s="116">
        <v>0</v>
      </c>
      <c r="M3241" s="116">
        <v>0</v>
      </c>
      <c r="N3241" s="116">
        <v>0</v>
      </c>
      <c r="O3241" s="116">
        <v>0</v>
      </c>
      <c r="P3241" s="116">
        <v>0</v>
      </c>
      <c r="Q3241" s="27" t="str">
        <f t="shared" si="580"/>
        <v>Registered</v>
      </c>
      <c r="R3241" s="94">
        <f t="shared" si="581"/>
        <v>1</v>
      </c>
      <c r="S3241" s="95"/>
      <c r="T3241" s="117">
        <f t="shared" si="578"/>
        <v>0</v>
      </c>
      <c r="U3241" s="117">
        <f t="shared" si="579"/>
        <v>0</v>
      </c>
    </row>
    <row r="3242" spans="1:21" x14ac:dyDescent="0.3">
      <c r="A3242" s="114">
        <v>9877</v>
      </c>
      <c r="B3242" s="114" t="s">
        <v>314</v>
      </c>
      <c r="C3242" s="114" t="s">
        <v>315</v>
      </c>
      <c r="D3242" s="114" t="s">
        <v>1835</v>
      </c>
      <c r="E3242" s="114" t="s">
        <v>1836</v>
      </c>
      <c r="F3242" s="115">
        <v>46053</v>
      </c>
      <c r="G3242" s="114" t="s">
        <v>1837</v>
      </c>
      <c r="H3242" s="116">
        <v>5583473</v>
      </c>
      <c r="I3242" s="116">
        <v>5583473</v>
      </c>
      <c r="J3242" s="116">
        <v>5583473</v>
      </c>
      <c r="K3242" s="116">
        <v>0</v>
      </c>
      <c r="L3242" s="116">
        <v>0</v>
      </c>
      <c r="M3242" s="116">
        <v>0</v>
      </c>
      <c r="N3242" s="116">
        <v>0</v>
      </c>
      <c r="O3242" s="116">
        <v>0</v>
      </c>
      <c r="P3242" s="116">
        <v>0</v>
      </c>
      <c r="Q3242" s="27" t="str">
        <f t="shared" si="580"/>
        <v>Registered</v>
      </c>
      <c r="R3242" s="94">
        <f t="shared" si="581"/>
        <v>1</v>
      </c>
      <c r="S3242" s="95"/>
      <c r="T3242" s="117">
        <f t="shared" ref="T3242:T3261" si="582">L3242+M3242+N3242+O3242+P3242</f>
        <v>0</v>
      </c>
      <c r="U3242" s="117">
        <f t="shared" ref="U3242:U3261" si="583">K3242-T3242</f>
        <v>0</v>
      </c>
    </row>
    <row r="3243" spans="1:21" x14ac:dyDescent="0.3">
      <c r="A3243" s="114">
        <v>9878</v>
      </c>
      <c r="B3243" s="114" t="s">
        <v>314</v>
      </c>
      <c r="C3243" s="114" t="s">
        <v>315</v>
      </c>
      <c r="D3243" s="114" t="s">
        <v>9130</v>
      </c>
      <c r="E3243" s="114" t="s">
        <v>9131</v>
      </c>
      <c r="F3243" s="115">
        <v>45588</v>
      </c>
      <c r="G3243" s="114" t="s">
        <v>2002</v>
      </c>
      <c r="H3243" s="116">
        <v>4469328</v>
      </c>
      <c r="I3243" s="116">
        <v>4469328</v>
      </c>
      <c r="J3243" s="116">
        <v>4469328</v>
      </c>
      <c r="K3243" s="116">
        <v>0</v>
      </c>
      <c r="L3243" s="116">
        <v>0</v>
      </c>
      <c r="M3243" s="116">
        <v>0</v>
      </c>
      <c r="N3243" s="116">
        <v>0</v>
      </c>
      <c r="O3243" s="116">
        <v>0</v>
      </c>
      <c r="P3243" s="116">
        <v>0</v>
      </c>
      <c r="Q3243" s="27" t="str">
        <f t="shared" si="580"/>
        <v>Registered</v>
      </c>
      <c r="R3243" s="94">
        <f t="shared" si="581"/>
        <v>1</v>
      </c>
      <c r="S3243" s="95"/>
      <c r="T3243" s="117">
        <f t="shared" si="582"/>
        <v>0</v>
      </c>
      <c r="U3243" s="117">
        <f t="shared" si="583"/>
        <v>0</v>
      </c>
    </row>
    <row r="3244" spans="1:21" x14ac:dyDescent="0.3">
      <c r="A3244" s="114">
        <v>9879</v>
      </c>
      <c r="B3244" s="114" t="s">
        <v>314</v>
      </c>
      <c r="C3244" s="114" t="s">
        <v>315</v>
      </c>
      <c r="D3244" s="114" t="s">
        <v>4230</v>
      </c>
      <c r="E3244" s="114" t="s">
        <v>4231</v>
      </c>
      <c r="F3244" s="115">
        <v>45664</v>
      </c>
      <c r="G3244" s="114" t="s">
        <v>4232</v>
      </c>
      <c r="H3244" s="116">
        <v>4920000</v>
      </c>
      <c r="I3244" s="116">
        <v>4920000</v>
      </c>
      <c r="J3244" s="116">
        <v>4920000</v>
      </c>
      <c r="K3244" s="116">
        <v>0</v>
      </c>
      <c r="L3244" s="116">
        <v>0</v>
      </c>
      <c r="M3244" s="116">
        <v>0</v>
      </c>
      <c r="N3244" s="116">
        <v>0</v>
      </c>
      <c r="O3244" s="116">
        <v>0</v>
      </c>
      <c r="P3244" s="116">
        <v>0</v>
      </c>
      <c r="Q3244" s="27" t="str">
        <f t="shared" si="580"/>
        <v>Registered</v>
      </c>
      <c r="R3244" s="94">
        <f t="shared" si="581"/>
        <v>1</v>
      </c>
      <c r="S3244" s="95"/>
      <c r="T3244" s="117">
        <f t="shared" si="582"/>
        <v>0</v>
      </c>
      <c r="U3244" s="117">
        <f t="shared" si="583"/>
        <v>0</v>
      </c>
    </row>
    <row r="3245" spans="1:21" x14ac:dyDescent="0.3">
      <c r="A3245" s="114">
        <v>9880</v>
      </c>
      <c r="B3245" s="114" t="s">
        <v>314</v>
      </c>
      <c r="C3245" s="114" t="s">
        <v>315</v>
      </c>
      <c r="D3245" s="114" t="s">
        <v>9132</v>
      </c>
      <c r="E3245" s="114" t="s">
        <v>9133</v>
      </c>
      <c r="F3245" s="115">
        <v>45565</v>
      </c>
      <c r="G3245" s="114" t="s">
        <v>3928</v>
      </c>
      <c r="H3245" s="116">
        <v>4495000</v>
      </c>
      <c r="I3245" s="116">
        <v>4495000</v>
      </c>
      <c r="J3245" s="116">
        <v>4495000</v>
      </c>
      <c r="K3245" s="116">
        <v>0</v>
      </c>
      <c r="L3245" s="116">
        <v>0</v>
      </c>
      <c r="M3245" s="116">
        <v>0</v>
      </c>
      <c r="N3245" s="116">
        <v>0</v>
      </c>
      <c r="O3245" s="116">
        <v>0</v>
      </c>
      <c r="P3245" s="116">
        <v>0</v>
      </c>
      <c r="Q3245" s="27" t="str">
        <f t="shared" si="580"/>
        <v>Registered</v>
      </c>
      <c r="R3245" s="94">
        <f t="shared" si="581"/>
        <v>1</v>
      </c>
      <c r="S3245" s="95"/>
      <c r="T3245" s="117">
        <f t="shared" si="582"/>
        <v>0</v>
      </c>
      <c r="U3245" s="117">
        <f t="shared" si="583"/>
        <v>0</v>
      </c>
    </row>
    <row r="3246" spans="1:21" x14ac:dyDescent="0.3">
      <c r="A3246" s="114">
        <v>9881</v>
      </c>
      <c r="B3246" s="114" t="s">
        <v>314</v>
      </c>
      <c r="C3246" s="114" t="s">
        <v>315</v>
      </c>
      <c r="D3246" s="114" t="s">
        <v>1838</v>
      </c>
      <c r="E3246" s="114" t="s">
        <v>1839</v>
      </c>
      <c r="F3246" s="115">
        <v>46053</v>
      </c>
      <c r="G3246" s="114" t="s">
        <v>1837</v>
      </c>
      <c r="H3246" s="116">
        <v>5583473</v>
      </c>
      <c r="I3246" s="116">
        <v>5583473</v>
      </c>
      <c r="J3246" s="116">
        <v>5583473</v>
      </c>
      <c r="K3246" s="116">
        <v>0</v>
      </c>
      <c r="L3246" s="116">
        <v>0</v>
      </c>
      <c r="M3246" s="116">
        <v>0</v>
      </c>
      <c r="N3246" s="116">
        <v>0</v>
      </c>
      <c r="O3246" s="116">
        <v>0</v>
      </c>
      <c r="P3246" s="116">
        <v>0</v>
      </c>
      <c r="Q3246" s="27" t="str">
        <f t="shared" si="580"/>
        <v>Registered</v>
      </c>
      <c r="R3246" s="94">
        <f t="shared" si="581"/>
        <v>1</v>
      </c>
      <c r="S3246" s="95"/>
      <c r="T3246" s="117">
        <f t="shared" si="582"/>
        <v>0</v>
      </c>
      <c r="U3246" s="117">
        <f t="shared" si="583"/>
        <v>0</v>
      </c>
    </row>
    <row r="3247" spans="1:21" x14ac:dyDescent="0.3">
      <c r="A3247" s="114">
        <v>9882</v>
      </c>
      <c r="B3247" s="114" t="s">
        <v>314</v>
      </c>
      <c r="C3247" s="114" t="s">
        <v>315</v>
      </c>
      <c r="D3247" s="114" t="s">
        <v>2578</v>
      </c>
      <c r="E3247" s="114" t="s">
        <v>2579</v>
      </c>
      <c r="F3247" s="115">
        <v>45471</v>
      </c>
      <c r="G3247" s="114" t="s">
        <v>2580</v>
      </c>
      <c r="H3247" s="116">
        <v>4875750</v>
      </c>
      <c r="I3247" s="116">
        <v>4875750</v>
      </c>
      <c r="J3247" s="116">
        <v>4875750</v>
      </c>
      <c r="K3247" s="116">
        <v>0</v>
      </c>
      <c r="L3247" s="116">
        <v>0</v>
      </c>
      <c r="M3247" s="116">
        <v>0</v>
      </c>
      <c r="N3247" s="116">
        <v>0</v>
      </c>
      <c r="O3247" s="116">
        <v>0</v>
      </c>
      <c r="P3247" s="116">
        <v>0</v>
      </c>
      <c r="Q3247" s="27" t="str">
        <f t="shared" si="580"/>
        <v>Registered</v>
      </c>
      <c r="R3247" s="94">
        <f t="shared" si="581"/>
        <v>1</v>
      </c>
      <c r="S3247" s="95"/>
      <c r="T3247" s="117">
        <f t="shared" si="582"/>
        <v>0</v>
      </c>
      <c r="U3247" s="117">
        <f t="shared" si="583"/>
        <v>0</v>
      </c>
    </row>
    <row r="3248" spans="1:21" x14ac:dyDescent="0.3">
      <c r="A3248" s="114">
        <v>9883</v>
      </c>
      <c r="B3248" s="114" t="s">
        <v>314</v>
      </c>
      <c r="C3248" s="114" t="s">
        <v>315</v>
      </c>
      <c r="D3248" s="114" t="s">
        <v>9134</v>
      </c>
      <c r="E3248" s="114" t="s">
        <v>9135</v>
      </c>
      <c r="F3248" s="115">
        <v>45535</v>
      </c>
      <c r="G3248" s="114" t="s">
        <v>5430</v>
      </c>
      <c r="H3248" s="116">
        <v>5126640</v>
      </c>
      <c r="I3248" s="116">
        <v>5126640</v>
      </c>
      <c r="J3248" s="116">
        <v>5126640</v>
      </c>
      <c r="K3248" s="116">
        <v>0</v>
      </c>
      <c r="L3248" s="116">
        <v>0</v>
      </c>
      <c r="M3248" s="116">
        <v>0</v>
      </c>
      <c r="N3248" s="116">
        <v>0</v>
      </c>
      <c r="O3248" s="116">
        <v>0</v>
      </c>
      <c r="P3248" s="116">
        <v>0</v>
      </c>
      <c r="Q3248" s="27" t="str">
        <f t="shared" si="580"/>
        <v>Registered</v>
      </c>
      <c r="R3248" s="94">
        <f t="shared" si="581"/>
        <v>1</v>
      </c>
      <c r="S3248" s="95"/>
      <c r="T3248" s="117">
        <f t="shared" si="582"/>
        <v>0</v>
      </c>
      <c r="U3248" s="117">
        <f t="shared" si="583"/>
        <v>0</v>
      </c>
    </row>
    <row r="3249" spans="1:21" x14ac:dyDescent="0.3">
      <c r="A3249" s="114">
        <v>9884</v>
      </c>
      <c r="B3249" s="114" t="s">
        <v>314</v>
      </c>
      <c r="C3249" s="114" t="s">
        <v>315</v>
      </c>
      <c r="D3249" s="114" t="s">
        <v>9136</v>
      </c>
      <c r="E3249" s="114" t="s">
        <v>9137</v>
      </c>
      <c r="F3249" s="115">
        <v>45544</v>
      </c>
      <c r="G3249" s="114" t="s">
        <v>3951</v>
      </c>
      <c r="H3249" s="116">
        <v>4495000</v>
      </c>
      <c r="I3249" s="116">
        <v>4495000</v>
      </c>
      <c r="J3249" s="116">
        <v>4495000</v>
      </c>
      <c r="K3249" s="116">
        <v>0</v>
      </c>
      <c r="L3249" s="116">
        <v>0</v>
      </c>
      <c r="M3249" s="116">
        <v>0</v>
      </c>
      <c r="N3249" s="116">
        <v>0</v>
      </c>
      <c r="O3249" s="116">
        <v>0</v>
      </c>
      <c r="P3249" s="116">
        <v>0</v>
      </c>
      <c r="Q3249" s="27" t="str">
        <f t="shared" si="580"/>
        <v>Registered</v>
      </c>
      <c r="R3249" s="94">
        <f t="shared" si="581"/>
        <v>1</v>
      </c>
      <c r="S3249" s="95"/>
      <c r="T3249" s="117">
        <f t="shared" si="582"/>
        <v>0</v>
      </c>
      <c r="U3249" s="117">
        <f t="shared" si="583"/>
        <v>0</v>
      </c>
    </row>
    <row r="3250" spans="1:21" x14ac:dyDescent="0.3">
      <c r="A3250" s="114">
        <v>9885</v>
      </c>
      <c r="B3250" s="114" t="s">
        <v>314</v>
      </c>
      <c r="C3250" s="114" t="s">
        <v>315</v>
      </c>
      <c r="D3250" s="114" t="s">
        <v>1607</v>
      </c>
      <c r="E3250" s="114" t="s">
        <v>1608</v>
      </c>
      <c r="F3250" s="115">
        <v>45982</v>
      </c>
      <c r="G3250" s="114" t="s">
        <v>1609</v>
      </c>
      <c r="H3250" s="116">
        <v>5627997</v>
      </c>
      <c r="I3250" s="116">
        <v>5627997</v>
      </c>
      <c r="J3250" s="116">
        <v>5627997</v>
      </c>
      <c r="K3250" s="116">
        <v>0</v>
      </c>
      <c r="L3250" s="116">
        <v>0</v>
      </c>
      <c r="M3250" s="116">
        <v>0</v>
      </c>
      <c r="N3250" s="116">
        <v>0</v>
      </c>
      <c r="O3250" s="116">
        <v>0</v>
      </c>
      <c r="P3250" s="116">
        <v>0</v>
      </c>
      <c r="Q3250" s="27" t="str">
        <f t="shared" si="580"/>
        <v>Registered</v>
      </c>
      <c r="R3250" s="94">
        <f t="shared" si="581"/>
        <v>1</v>
      </c>
      <c r="S3250" s="95"/>
      <c r="T3250" s="117">
        <f t="shared" si="582"/>
        <v>0</v>
      </c>
      <c r="U3250" s="117">
        <f t="shared" si="583"/>
        <v>0</v>
      </c>
    </row>
    <row r="3251" spans="1:21" x14ac:dyDescent="0.3">
      <c r="A3251" s="114">
        <v>9886</v>
      </c>
      <c r="B3251" s="114" t="s">
        <v>314</v>
      </c>
      <c r="C3251" s="114" t="s">
        <v>315</v>
      </c>
      <c r="D3251" s="114" t="s">
        <v>2567</v>
      </c>
      <c r="E3251" s="114" t="s">
        <v>2568</v>
      </c>
      <c r="F3251" s="115">
        <v>45523</v>
      </c>
      <c r="G3251" s="114" t="s">
        <v>2569</v>
      </c>
      <c r="H3251" s="116">
        <v>4454721</v>
      </c>
      <c r="I3251" s="116">
        <v>4454721</v>
      </c>
      <c r="J3251" s="116">
        <v>4454721</v>
      </c>
      <c r="K3251" s="116">
        <v>0</v>
      </c>
      <c r="L3251" s="116">
        <v>0</v>
      </c>
      <c r="M3251" s="116">
        <v>0</v>
      </c>
      <c r="N3251" s="116">
        <v>0</v>
      </c>
      <c r="O3251" s="116">
        <v>0</v>
      </c>
      <c r="P3251" s="116">
        <v>0</v>
      </c>
      <c r="Q3251" s="27" t="str">
        <f t="shared" si="580"/>
        <v>Registered</v>
      </c>
      <c r="R3251" s="94">
        <f t="shared" si="581"/>
        <v>1</v>
      </c>
      <c r="S3251" s="95"/>
      <c r="T3251" s="117">
        <f t="shared" si="582"/>
        <v>0</v>
      </c>
      <c r="U3251" s="117">
        <f t="shared" si="583"/>
        <v>0</v>
      </c>
    </row>
    <row r="3252" spans="1:21" x14ac:dyDescent="0.3">
      <c r="A3252" s="114">
        <v>9887</v>
      </c>
      <c r="B3252" s="114" t="s">
        <v>314</v>
      </c>
      <c r="C3252" s="114" t="s">
        <v>315</v>
      </c>
      <c r="D3252" s="114" t="s">
        <v>4243</v>
      </c>
      <c r="E3252" s="114" t="s">
        <v>4244</v>
      </c>
      <c r="F3252" s="115">
        <v>45473</v>
      </c>
      <c r="G3252" s="114" t="s">
        <v>2675</v>
      </c>
      <c r="H3252" s="116">
        <v>4521150</v>
      </c>
      <c r="I3252" s="116">
        <v>4521150</v>
      </c>
      <c r="J3252" s="116">
        <v>4521150</v>
      </c>
      <c r="K3252" s="116">
        <v>0</v>
      </c>
      <c r="L3252" s="116">
        <v>0</v>
      </c>
      <c r="M3252" s="116">
        <v>0</v>
      </c>
      <c r="N3252" s="116">
        <v>0</v>
      </c>
      <c r="O3252" s="116">
        <v>0</v>
      </c>
      <c r="P3252" s="116">
        <v>0</v>
      </c>
      <c r="Q3252" s="27" t="str">
        <f t="shared" si="580"/>
        <v>Registered</v>
      </c>
      <c r="R3252" s="94">
        <f t="shared" si="581"/>
        <v>1</v>
      </c>
      <c r="S3252" s="95"/>
      <c r="T3252" s="117">
        <f t="shared" si="582"/>
        <v>0</v>
      </c>
      <c r="U3252" s="117">
        <f t="shared" si="583"/>
        <v>0</v>
      </c>
    </row>
    <row r="3253" spans="1:21" x14ac:dyDescent="0.3">
      <c r="A3253" s="114">
        <v>9888</v>
      </c>
      <c r="B3253" s="114" t="s">
        <v>314</v>
      </c>
      <c r="C3253" s="114" t="s">
        <v>315</v>
      </c>
      <c r="D3253" s="114" t="s">
        <v>2744</v>
      </c>
      <c r="E3253" s="114" t="s">
        <v>2745</v>
      </c>
      <c r="F3253" s="115">
        <v>45596</v>
      </c>
      <c r="G3253" s="114" t="s">
        <v>2481</v>
      </c>
      <c r="H3253" s="116">
        <v>5228573</v>
      </c>
      <c r="I3253" s="116">
        <v>5228573</v>
      </c>
      <c r="J3253" s="116">
        <v>5228573</v>
      </c>
      <c r="K3253" s="116">
        <v>0</v>
      </c>
      <c r="L3253" s="116">
        <v>0</v>
      </c>
      <c r="M3253" s="116">
        <v>0</v>
      </c>
      <c r="N3253" s="116">
        <v>0</v>
      </c>
      <c r="O3253" s="116">
        <v>0</v>
      </c>
      <c r="P3253" s="116">
        <v>0</v>
      </c>
      <c r="Q3253" s="27" t="str">
        <f t="shared" si="580"/>
        <v>Registered</v>
      </c>
      <c r="R3253" s="94">
        <f t="shared" si="581"/>
        <v>1</v>
      </c>
      <c r="S3253" s="95"/>
      <c r="T3253" s="117">
        <f t="shared" si="582"/>
        <v>0</v>
      </c>
      <c r="U3253" s="117">
        <f t="shared" si="583"/>
        <v>0</v>
      </c>
    </row>
    <row r="3254" spans="1:21" x14ac:dyDescent="0.3">
      <c r="A3254" s="114">
        <v>9889</v>
      </c>
      <c r="B3254" s="114" t="s">
        <v>314</v>
      </c>
      <c r="C3254" s="114" t="s">
        <v>315</v>
      </c>
      <c r="D3254" s="114" t="s">
        <v>9138</v>
      </c>
      <c r="E3254" s="114" t="s">
        <v>9139</v>
      </c>
      <c r="F3254" s="115">
        <v>45523</v>
      </c>
      <c r="G3254" s="114" t="s">
        <v>2147</v>
      </c>
      <c r="H3254" s="116">
        <v>4495923</v>
      </c>
      <c r="I3254" s="116">
        <v>4495923</v>
      </c>
      <c r="J3254" s="116">
        <v>4495923</v>
      </c>
      <c r="K3254" s="116">
        <v>0</v>
      </c>
      <c r="L3254" s="116">
        <v>0</v>
      </c>
      <c r="M3254" s="116">
        <v>0</v>
      </c>
      <c r="N3254" s="116">
        <v>0</v>
      </c>
      <c r="O3254" s="116">
        <v>0</v>
      </c>
      <c r="P3254" s="116">
        <v>0</v>
      </c>
      <c r="Q3254" s="27" t="str">
        <f t="shared" si="580"/>
        <v>Registered</v>
      </c>
      <c r="R3254" s="94">
        <f t="shared" si="581"/>
        <v>1</v>
      </c>
      <c r="S3254" s="95"/>
      <c r="T3254" s="117">
        <f t="shared" si="582"/>
        <v>0</v>
      </c>
      <c r="U3254" s="117">
        <f t="shared" si="583"/>
        <v>0</v>
      </c>
    </row>
    <row r="3255" spans="1:21" x14ac:dyDescent="0.3">
      <c r="A3255" s="114">
        <v>9890</v>
      </c>
      <c r="B3255" s="114" t="s">
        <v>314</v>
      </c>
      <c r="C3255" s="114" t="s">
        <v>315</v>
      </c>
      <c r="D3255" s="114" t="s">
        <v>4828</v>
      </c>
      <c r="E3255" s="114" t="s">
        <v>4829</v>
      </c>
      <c r="F3255" s="115">
        <v>45473</v>
      </c>
      <c r="G3255" s="114" t="s">
        <v>2610</v>
      </c>
      <c r="H3255" s="116">
        <v>5005608</v>
      </c>
      <c r="I3255" s="116">
        <v>5005608</v>
      </c>
      <c r="J3255" s="116">
        <v>5005608</v>
      </c>
      <c r="K3255" s="116">
        <v>0</v>
      </c>
      <c r="L3255" s="116">
        <v>0</v>
      </c>
      <c r="M3255" s="116">
        <v>0</v>
      </c>
      <c r="N3255" s="116">
        <v>0</v>
      </c>
      <c r="O3255" s="116">
        <v>0</v>
      </c>
      <c r="P3255" s="116">
        <v>0</v>
      </c>
      <c r="Q3255" s="27" t="str">
        <f t="shared" si="580"/>
        <v>Registered</v>
      </c>
      <c r="R3255" s="94">
        <f t="shared" si="581"/>
        <v>1</v>
      </c>
      <c r="S3255" s="95"/>
      <c r="T3255" s="117">
        <f t="shared" si="582"/>
        <v>0</v>
      </c>
      <c r="U3255" s="117">
        <f t="shared" si="583"/>
        <v>0</v>
      </c>
    </row>
    <row r="3256" spans="1:21" x14ac:dyDescent="0.3">
      <c r="A3256" s="114">
        <v>9891</v>
      </c>
      <c r="B3256" s="114" t="s">
        <v>314</v>
      </c>
      <c r="C3256" s="114" t="s">
        <v>315</v>
      </c>
      <c r="D3256" s="114" t="s">
        <v>9140</v>
      </c>
      <c r="E3256" s="114" t="s">
        <v>9141</v>
      </c>
      <c r="F3256" s="115">
        <v>45588</v>
      </c>
      <c r="G3256" s="114" t="s">
        <v>3304</v>
      </c>
      <c r="H3256" s="116">
        <v>4469328</v>
      </c>
      <c r="I3256" s="116">
        <v>4469328</v>
      </c>
      <c r="J3256" s="116">
        <v>4469328</v>
      </c>
      <c r="K3256" s="116">
        <v>0</v>
      </c>
      <c r="L3256" s="116">
        <v>0</v>
      </c>
      <c r="M3256" s="116">
        <v>0</v>
      </c>
      <c r="N3256" s="116">
        <v>0</v>
      </c>
      <c r="O3256" s="116">
        <v>0</v>
      </c>
      <c r="P3256" s="116">
        <v>0</v>
      </c>
      <c r="Q3256" s="27" t="str">
        <f t="shared" si="580"/>
        <v>Registered</v>
      </c>
      <c r="R3256" s="94">
        <f t="shared" si="581"/>
        <v>1</v>
      </c>
      <c r="S3256" s="95"/>
      <c r="T3256" s="117">
        <f t="shared" si="582"/>
        <v>0</v>
      </c>
      <c r="U3256" s="117">
        <f t="shared" si="583"/>
        <v>0</v>
      </c>
    </row>
    <row r="3257" spans="1:21" x14ac:dyDescent="0.3">
      <c r="A3257" s="114">
        <v>9892</v>
      </c>
      <c r="B3257" s="114" t="s">
        <v>314</v>
      </c>
      <c r="C3257" s="114" t="s">
        <v>315</v>
      </c>
      <c r="D3257" s="114" t="s">
        <v>9142</v>
      </c>
      <c r="E3257" s="114" t="s">
        <v>9143</v>
      </c>
      <c r="F3257" s="115">
        <v>45471</v>
      </c>
      <c r="G3257" s="114" t="s">
        <v>3344</v>
      </c>
      <c r="H3257" s="116">
        <v>5052150</v>
      </c>
      <c r="I3257" s="116">
        <v>5052150</v>
      </c>
      <c r="J3257" s="116">
        <v>5052150</v>
      </c>
      <c r="K3257" s="116">
        <v>0</v>
      </c>
      <c r="L3257" s="116">
        <v>0</v>
      </c>
      <c r="M3257" s="116">
        <v>0</v>
      </c>
      <c r="N3257" s="116">
        <v>0</v>
      </c>
      <c r="O3257" s="116">
        <v>0</v>
      </c>
      <c r="P3257" s="116">
        <v>0</v>
      </c>
      <c r="Q3257" s="27" t="str">
        <f t="shared" si="580"/>
        <v>Registered</v>
      </c>
      <c r="R3257" s="94">
        <f t="shared" si="581"/>
        <v>1</v>
      </c>
      <c r="S3257" s="95"/>
      <c r="T3257" s="117">
        <f t="shared" si="582"/>
        <v>0</v>
      </c>
      <c r="U3257" s="117">
        <f t="shared" si="583"/>
        <v>0</v>
      </c>
    </row>
    <row r="3258" spans="1:21" x14ac:dyDescent="0.3">
      <c r="A3258" s="114">
        <v>9893</v>
      </c>
      <c r="B3258" s="114" t="s">
        <v>314</v>
      </c>
      <c r="C3258" s="114" t="s">
        <v>315</v>
      </c>
      <c r="D3258" s="114" t="s">
        <v>9144</v>
      </c>
      <c r="E3258" s="114" t="s">
        <v>9145</v>
      </c>
      <c r="F3258" s="115">
        <v>45547</v>
      </c>
      <c r="G3258" s="114" t="s">
        <v>3963</v>
      </c>
      <c r="H3258" s="116">
        <v>4948164</v>
      </c>
      <c r="I3258" s="116">
        <v>4948164</v>
      </c>
      <c r="J3258" s="116">
        <v>4948164</v>
      </c>
      <c r="K3258" s="116">
        <v>0</v>
      </c>
      <c r="L3258" s="116">
        <v>0</v>
      </c>
      <c r="M3258" s="116">
        <v>0</v>
      </c>
      <c r="N3258" s="116">
        <v>0</v>
      </c>
      <c r="O3258" s="116">
        <v>0</v>
      </c>
      <c r="P3258" s="116">
        <v>0</v>
      </c>
      <c r="Q3258" s="27" t="str">
        <f t="shared" si="580"/>
        <v>Registered</v>
      </c>
      <c r="R3258" s="94">
        <f t="shared" si="581"/>
        <v>1</v>
      </c>
      <c r="S3258" s="95"/>
      <c r="T3258" s="117">
        <f t="shared" si="582"/>
        <v>0</v>
      </c>
      <c r="U3258" s="117">
        <f t="shared" si="583"/>
        <v>0</v>
      </c>
    </row>
    <row r="3259" spans="1:21" x14ac:dyDescent="0.3">
      <c r="A3259" s="114">
        <v>9894</v>
      </c>
      <c r="B3259" s="114" t="s">
        <v>314</v>
      </c>
      <c r="C3259" s="114" t="s">
        <v>315</v>
      </c>
      <c r="D3259" s="114" t="s">
        <v>9146</v>
      </c>
      <c r="E3259" s="114" t="s">
        <v>9147</v>
      </c>
      <c r="F3259" s="115">
        <v>45626</v>
      </c>
      <c r="G3259" s="114" t="s">
        <v>2473</v>
      </c>
      <c r="H3259" s="116">
        <v>5228976</v>
      </c>
      <c r="I3259" s="116">
        <v>5228976</v>
      </c>
      <c r="J3259" s="116">
        <v>5228976</v>
      </c>
      <c r="K3259" s="116">
        <v>0</v>
      </c>
      <c r="L3259" s="116">
        <v>0</v>
      </c>
      <c r="M3259" s="116">
        <v>0</v>
      </c>
      <c r="N3259" s="116">
        <v>0</v>
      </c>
      <c r="O3259" s="116">
        <v>0</v>
      </c>
      <c r="P3259" s="116">
        <v>0</v>
      </c>
      <c r="Q3259" s="27" t="str">
        <f t="shared" si="580"/>
        <v>Registered</v>
      </c>
      <c r="R3259" s="94">
        <f t="shared" si="581"/>
        <v>1</v>
      </c>
      <c r="S3259" s="95"/>
      <c r="T3259" s="117">
        <f t="shared" si="582"/>
        <v>0</v>
      </c>
      <c r="U3259" s="117">
        <f t="shared" si="583"/>
        <v>0</v>
      </c>
    </row>
    <row r="3260" spans="1:21" x14ac:dyDescent="0.3">
      <c r="A3260" s="114">
        <v>9895</v>
      </c>
      <c r="B3260" s="114" t="s">
        <v>314</v>
      </c>
      <c r="C3260" s="114" t="s">
        <v>315</v>
      </c>
      <c r="D3260" s="114" t="s">
        <v>9148</v>
      </c>
      <c r="E3260" s="114" t="s">
        <v>9149</v>
      </c>
      <c r="F3260" s="115">
        <v>45471</v>
      </c>
      <c r="G3260" s="114" t="s">
        <v>3344</v>
      </c>
      <c r="H3260" s="116">
        <v>5052150</v>
      </c>
      <c r="I3260" s="116">
        <v>5052150</v>
      </c>
      <c r="J3260" s="116">
        <v>5052150</v>
      </c>
      <c r="K3260" s="116">
        <v>0</v>
      </c>
      <c r="L3260" s="116">
        <v>0</v>
      </c>
      <c r="M3260" s="116">
        <v>0</v>
      </c>
      <c r="N3260" s="116">
        <v>0</v>
      </c>
      <c r="O3260" s="116">
        <v>0</v>
      </c>
      <c r="P3260" s="116">
        <v>0</v>
      </c>
      <c r="Q3260" s="27" t="str">
        <f t="shared" si="580"/>
        <v>Registered</v>
      </c>
      <c r="R3260" s="94">
        <f t="shared" si="581"/>
        <v>1</v>
      </c>
      <c r="S3260" s="95"/>
      <c r="T3260" s="117">
        <f t="shared" si="582"/>
        <v>0</v>
      </c>
      <c r="U3260" s="117">
        <f t="shared" si="583"/>
        <v>0</v>
      </c>
    </row>
    <row r="3261" spans="1:21" x14ac:dyDescent="0.3">
      <c r="A3261" s="114">
        <v>9896</v>
      </c>
      <c r="B3261" s="114" t="s">
        <v>314</v>
      </c>
      <c r="C3261" s="114" t="s">
        <v>315</v>
      </c>
      <c r="D3261" s="114" t="s">
        <v>9150</v>
      </c>
      <c r="E3261" s="114" t="s">
        <v>9151</v>
      </c>
      <c r="F3261" s="115">
        <v>45849</v>
      </c>
      <c r="G3261" s="114" t="s">
        <v>3362</v>
      </c>
      <c r="H3261" s="116">
        <v>5331735</v>
      </c>
      <c r="I3261" s="116">
        <v>5331735</v>
      </c>
      <c r="J3261" s="116">
        <v>5331735</v>
      </c>
      <c r="K3261" s="116">
        <v>0</v>
      </c>
      <c r="L3261" s="116">
        <v>0</v>
      </c>
      <c r="M3261" s="116">
        <v>0</v>
      </c>
      <c r="N3261" s="116">
        <v>0</v>
      </c>
      <c r="O3261" s="116">
        <v>0</v>
      </c>
      <c r="P3261" s="116">
        <v>0</v>
      </c>
      <c r="Q3261" s="27" t="str">
        <f t="shared" si="580"/>
        <v>Registered</v>
      </c>
      <c r="R3261" s="94">
        <f t="shared" si="581"/>
        <v>1</v>
      </c>
      <c r="S3261" s="95"/>
      <c r="T3261" s="117">
        <f t="shared" si="582"/>
        <v>0</v>
      </c>
      <c r="U3261" s="117">
        <f t="shared" si="583"/>
        <v>0</v>
      </c>
    </row>
    <row r="3262" spans="1:21" s="101" customFormat="1" x14ac:dyDescent="0.3">
      <c r="A3262" s="99">
        <v>11111</v>
      </c>
      <c r="B3262" s="99" t="s">
        <v>314</v>
      </c>
      <c r="C3262" s="99" t="s">
        <v>315</v>
      </c>
      <c r="D3262" s="99" t="s">
        <v>10603</v>
      </c>
      <c r="E3262" s="99" t="s">
        <v>10604</v>
      </c>
      <c r="F3262" s="100">
        <v>46203</v>
      </c>
      <c r="G3262" s="99" t="s">
        <v>1898</v>
      </c>
      <c r="H3262" s="96">
        <v>5984100</v>
      </c>
      <c r="I3262" s="96">
        <v>0</v>
      </c>
      <c r="J3262" s="96"/>
      <c r="K3262" s="96">
        <f>I3262-J3262</f>
        <v>0</v>
      </c>
      <c r="L3262" s="97">
        <f>IF(AND($S3262&gt;=0,$S3262&lt;=30),$K3262,0)</f>
        <v>0</v>
      </c>
      <c r="M3262" s="97">
        <f>IF(AND($S3262&gt;=31,$S3262&lt;=60),$K3262,0)</f>
        <v>0</v>
      </c>
      <c r="N3262" s="97">
        <f>IF(AND($S3262&gt;=61,$S3262&lt;=90),$K3262,0)</f>
        <v>0</v>
      </c>
      <c r="O3262" s="97">
        <f>IF(AND($S3262&gt;=91,$S3262&lt;=120),$K3262,0)</f>
        <v>0</v>
      </c>
      <c r="P3262" s="98">
        <f>IF($S3262&gt;120,$K3262,0)</f>
        <v>0</v>
      </c>
      <c r="Q3262" s="101" t="str">
        <f t="shared" si="580"/>
        <v>Unregistered</v>
      </c>
      <c r="R3262" s="102">
        <v>1</v>
      </c>
      <c r="S3262" s="95">
        <f t="shared" ref="S3262:S3263" si="584">DATE(2026,6,30)-F3262</f>
        <v>0</v>
      </c>
    </row>
    <row r="3263" spans="1:21" x14ac:dyDescent="0.3">
      <c r="A3263" s="114">
        <v>11112</v>
      </c>
      <c r="B3263" s="114" t="s">
        <v>314</v>
      </c>
      <c r="C3263" s="114" t="s">
        <v>315</v>
      </c>
      <c r="D3263" s="114" t="s">
        <v>340</v>
      </c>
      <c r="E3263" s="114" t="s">
        <v>10449</v>
      </c>
      <c r="F3263" s="115">
        <v>46197</v>
      </c>
      <c r="G3263" s="114" t="s">
        <v>10815</v>
      </c>
      <c r="H3263" s="116">
        <v>6008500</v>
      </c>
      <c r="I3263" s="116">
        <v>0</v>
      </c>
      <c r="J3263" s="116"/>
      <c r="K3263" s="116">
        <f>I3263-J3263</f>
        <v>0</v>
      </c>
      <c r="L3263" s="116">
        <v>0</v>
      </c>
      <c r="M3263" s="116">
        <v>0</v>
      </c>
      <c r="N3263" s="116">
        <v>0</v>
      </c>
      <c r="O3263" s="116">
        <v>0</v>
      </c>
      <c r="P3263" s="116">
        <v>0</v>
      </c>
      <c r="Q3263" s="27" t="str">
        <f t="shared" si="580"/>
        <v>Registered</v>
      </c>
      <c r="R3263" s="94">
        <f t="shared" si="581"/>
        <v>0</v>
      </c>
      <c r="S3263" s="95">
        <f t="shared" si="584"/>
        <v>6</v>
      </c>
      <c r="T3263" s="117">
        <f t="shared" ref="T3263:T3326" si="585">L3263+M3263+N3263+O3263+P3263</f>
        <v>0</v>
      </c>
      <c r="U3263" s="117">
        <f t="shared" ref="U3263:U3326" si="586">K3263-T3263</f>
        <v>0</v>
      </c>
    </row>
    <row r="3264" spans="1:21" x14ac:dyDescent="0.3">
      <c r="A3264" s="114">
        <v>179</v>
      </c>
      <c r="B3264" s="114" t="s">
        <v>130</v>
      </c>
      <c r="C3264" s="114" t="s">
        <v>132</v>
      </c>
      <c r="D3264" s="114" t="s">
        <v>10046</v>
      </c>
      <c r="E3264" s="114" t="s">
        <v>10047</v>
      </c>
      <c r="F3264" s="115">
        <v>45954</v>
      </c>
      <c r="G3264" s="114" t="s">
        <v>9636</v>
      </c>
      <c r="H3264" s="116">
        <v>13353192</v>
      </c>
      <c r="I3264" s="116">
        <v>4005957</v>
      </c>
      <c r="J3264" s="116">
        <v>1100000</v>
      </c>
      <c r="K3264" s="116">
        <v>2905957</v>
      </c>
      <c r="L3264" s="116">
        <v>2905957</v>
      </c>
      <c r="M3264" s="116">
        <v>0</v>
      </c>
      <c r="N3264" s="116">
        <v>0</v>
      </c>
      <c r="O3264" s="116">
        <v>0</v>
      </c>
      <c r="P3264" s="116">
        <v>0</v>
      </c>
      <c r="Q3264" s="27" t="str">
        <f t="shared" si="580"/>
        <v>Registered</v>
      </c>
      <c r="R3264" s="94">
        <f t="shared" si="581"/>
        <v>0.29999995506692334</v>
      </c>
      <c r="S3264" s="95"/>
      <c r="T3264" s="117">
        <f t="shared" si="585"/>
        <v>2905957</v>
      </c>
      <c r="U3264" s="117">
        <f t="shared" si="586"/>
        <v>0</v>
      </c>
    </row>
    <row r="3265" spans="1:21" x14ac:dyDescent="0.3">
      <c r="A3265" s="114">
        <v>189</v>
      </c>
      <c r="B3265" s="114" t="s">
        <v>130</v>
      </c>
      <c r="C3265" s="114" t="s">
        <v>132</v>
      </c>
      <c r="D3265" s="114" t="s">
        <v>156</v>
      </c>
      <c r="E3265" s="114" t="s">
        <v>157</v>
      </c>
      <c r="F3265" s="115">
        <v>46167</v>
      </c>
      <c r="G3265" s="114" t="s">
        <v>10362</v>
      </c>
      <c r="H3265" s="116">
        <v>13923900</v>
      </c>
      <c r="I3265" s="116">
        <v>4177170</v>
      </c>
      <c r="J3265" s="116">
        <v>1392390</v>
      </c>
      <c r="K3265" s="116">
        <v>2784780</v>
      </c>
      <c r="L3265" s="116">
        <v>2784780</v>
      </c>
      <c r="M3265" s="116">
        <v>0</v>
      </c>
      <c r="N3265" s="116">
        <v>0</v>
      </c>
      <c r="O3265" s="116">
        <v>0</v>
      </c>
      <c r="P3265" s="116">
        <v>0</v>
      </c>
      <c r="Q3265" s="27" t="str">
        <f t="shared" si="580"/>
        <v>Registered</v>
      </c>
      <c r="R3265" s="94">
        <f t="shared" si="581"/>
        <v>0.3</v>
      </c>
      <c r="S3265" s="95"/>
      <c r="T3265" s="117">
        <f t="shared" si="585"/>
        <v>2784780</v>
      </c>
      <c r="U3265" s="117">
        <f t="shared" si="586"/>
        <v>0</v>
      </c>
    </row>
    <row r="3266" spans="1:21" x14ac:dyDescent="0.3">
      <c r="A3266" s="114">
        <v>201</v>
      </c>
      <c r="B3266" s="114" t="s">
        <v>130</v>
      </c>
      <c r="C3266" s="114" t="s">
        <v>132</v>
      </c>
      <c r="D3266" s="114" t="s">
        <v>1943</v>
      </c>
      <c r="E3266" s="114" t="s">
        <v>1944</v>
      </c>
      <c r="F3266" s="115">
        <v>45894</v>
      </c>
      <c r="G3266" s="114" t="s">
        <v>1558</v>
      </c>
      <c r="H3266" s="116">
        <v>13150350</v>
      </c>
      <c r="I3266" s="116">
        <v>3945105</v>
      </c>
      <c r="J3266" s="116">
        <v>1315035</v>
      </c>
      <c r="K3266" s="116">
        <v>2630070</v>
      </c>
      <c r="L3266" s="116">
        <v>0</v>
      </c>
      <c r="M3266" s="116">
        <v>0</v>
      </c>
      <c r="N3266" s="116">
        <v>2630070</v>
      </c>
      <c r="O3266" s="116">
        <v>0</v>
      </c>
      <c r="P3266" s="116">
        <v>0</v>
      </c>
      <c r="Q3266" s="27" t="str">
        <f t="shared" ref="Q3266:Q3329" si="587">IF(G3266="01 Jan 1900","Unregistered","Registered")</f>
        <v>Registered</v>
      </c>
      <c r="R3266" s="94">
        <f t="shared" ref="R3266:R3329" si="588">(I3266/H3266)</f>
        <v>0.3</v>
      </c>
      <c r="S3266" s="95"/>
      <c r="T3266" s="117">
        <f t="shared" si="585"/>
        <v>2630070</v>
      </c>
      <c r="U3266" s="117">
        <f t="shared" si="586"/>
        <v>0</v>
      </c>
    </row>
    <row r="3267" spans="1:21" x14ac:dyDescent="0.3">
      <c r="A3267" s="114">
        <v>248</v>
      </c>
      <c r="B3267" s="114" t="s">
        <v>130</v>
      </c>
      <c r="C3267" s="114" t="s">
        <v>132</v>
      </c>
      <c r="D3267" s="114" t="s">
        <v>9553</v>
      </c>
      <c r="E3267" s="114" t="s">
        <v>9554</v>
      </c>
      <c r="F3267" s="115">
        <v>46112</v>
      </c>
      <c r="G3267" s="114" t="s">
        <v>9555</v>
      </c>
      <c r="H3267" s="116">
        <v>8928000</v>
      </c>
      <c r="I3267" s="116">
        <v>2678400</v>
      </c>
      <c r="J3267" s="116">
        <v>590000</v>
      </c>
      <c r="K3267" s="116">
        <v>2088400</v>
      </c>
      <c r="L3267" s="116">
        <v>2088400</v>
      </c>
      <c r="M3267" s="116">
        <v>0</v>
      </c>
      <c r="N3267" s="116">
        <v>0</v>
      </c>
      <c r="O3267" s="116">
        <v>0</v>
      </c>
      <c r="P3267" s="116">
        <v>0</v>
      </c>
      <c r="Q3267" s="27" t="str">
        <f t="shared" si="587"/>
        <v>Registered</v>
      </c>
      <c r="R3267" s="94">
        <f t="shared" si="588"/>
        <v>0.3</v>
      </c>
      <c r="S3267" s="95"/>
      <c r="T3267" s="117">
        <f t="shared" si="585"/>
        <v>2088400</v>
      </c>
      <c r="U3267" s="117">
        <f t="shared" si="586"/>
        <v>0</v>
      </c>
    </row>
    <row r="3268" spans="1:21" x14ac:dyDescent="0.3">
      <c r="A3268" s="114">
        <v>329</v>
      </c>
      <c r="B3268" s="114" t="s">
        <v>130</v>
      </c>
      <c r="C3268" s="114" t="s">
        <v>132</v>
      </c>
      <c r="D3268" s="114" t="s">
        <v>1914</v>
      </c>
      <c r="E3268" s="114" t="s">
        <v>1915</v>
      </c>
      <c r="F3268" s="115">
        <v>46051</v>
      </c>
      <c r="G3268" s="114" t="s">
        <v>1535</v>
      </c>
      <c r="H3268" s="116">
        <v>13623075</v>
      </c>
      <c r="I3268" s="116">
        <v>4086923</v>
      </c>
      <c r="J3268" s="116">
        <v>2562308</v>
      </c>
      <c r="K3268" s="116">
        <v>1524615</v>
      </c>
      <c r="L3268" s="116">
        <v>0</v>
      </c>
      <c r="M3268" s="116">
        <v>0</v>
      </c>
      <c r="N3268" s="116">
        <v>0</v>
      </c>
      <c r="O3268" s="116">
        <v>0</v>
      </c>
      <c r="P3268" s="116">
        <v>1524615</v>
      </c>
      <c r="Q3268" s="27" t="str">
        <f t="shared" si="587"/>
        <v>Registered</v>
      </c>
      <c r="R3268" s="94">
        <f t="shared" si="588"/>
        <v>0.30000003670243319</v>
      </c>
      <c r="S3268" s="95"/>
      <c r="T3268" s="117">
        <f t="shared" si="585"/>
        <v>1524615</v>
      </c>
      <c r="U3268" s="117">
        <f t="shared" si="586"/>
        <v>0</v>
      </c>
    </row>
    <row r="3269" spans="1:21" x14ac:dyDescent="0.3">
      <c r="A3269" s="114">
        <v>1075</v>
      </c>
      <c r="B3269" s="114" t="s">
        <v>130</v>
      </c>
      <c r="C3269" s="114" t="s">
        <v>132</v>
      </c>
      <c r="D3269" s="114" t="s">
        <v>4783</v>
      </c>
      <c r="E3269" s="114" t="s">
        <v>2132</v>
      </c>
      <c r="F3269" s="115">
        <v>45832</v>
      </c>
      <c r="G3269" s="114" t="s">
        <v>1583</v>
      </c>
      <c r="H3269" s="116">
        <v>8500000</v>
      </c>
      <c r="I3269" s="116">
        <v>2550000</v>
      </c>
      <c r="J3269" s="116">
        <v>2500000</v>
      </c>
      <c r="K3269" s="116">
        <v>50000</v>
      </c>
      <c r="L3269" s="116">
        <v>0</v>
      </c>
      <c r="M3269" s="116">
        <v>0</v>
      </c>
      <c r="N3269" s="116">
        <v>0</v>
      </c>
      <c r="O3269" s="116">
        <v>50000</v>
      </c>
      <c r="P3269" s="116">
        <v>0</v>
      </c>
      <c r="Q3269" s="27" t="str">
        <f t="shared" si="587"/>
        <v>Registered</v>
      </c>
      <c r="R3269" s="94">
        <f t="shared" si="588"/>
        <v>0.3</v>
      </c>
      <c r="S3269" s="95"/>
      <c r="T3269" s="117">
        <f t="shared" si="585"/>
        <v>50000</v>
      </c>
      <c r="U3269" s="117">
        <f t="shared" si="586"/>
        <v>0</v>
      </c>
    </row>
    <row r="3270" spans="1:21" x14ac:dyDescent="0.3">
      <c r="A3270" s="114">
        <v>1081</v>
      </c>
      <c r="B3270" s="114" t="s">
        <v>130</v>
      </c>
      <c r="C3270" s="114" t="s">
        <v>132</v>
      </c>
      <c r="D3270" s="114" t="s">
        <v>4790</v>
      </c>
      <c r="E3270" s="114" t="s">
        <v>4791</v>
      </c>
      <c r="F3270" s="115">
        <v>45898</v>
      </c>
      <c r="G3270" s="114" t="s">
        <v>3768</v>
      </c>
      <c r="H3270" s="116">
        <v>13442580</v>
      </c>
      <c r="I3270" s="116">
        <v>4032774</v>
      </c>
      <c r="J3270" s="116">
        <v>4000000</v>
      </c>
      <c r="K3270" s="116">
        <v>32774</v>
      </c>
      <c r="L3270" s="116">
        <v>0</v>
      </c>
      <c r="M3270" s="116">
        <v>0</v>
      </c>
      <c r="N3270" s="116">
        <v>0</v>
      </c>
      <c r="O3270" s="116">
        <v>0</v>
      </c>
      <c r="P3270" s="116">
        <v>32774</v>
      </c>
      <c r="Q3270" s="27" t="str">
        <f t="shared" si="587"/>
        <v>Registered</v>
      </c>
      <c r="R3270" s="94">
        <f t="shared" si="588"/>
        <v>0.3</v>
      </c>
      <c r="S3270" s="95"/>
      <c r="T3270" s="117">
        <f t="shared" si="585"/>
        <v>32774</v>
      </c>
      <c r="U3270" s="117">
        <f t="shared" si="586"/>
        <v>0</v>
      </c>
    </row>
    <row r="3271" spans="1:21" x14ac:dyDescent="0.3">
      <c r="A3271" s="114">
        <v>1120</v>
      </c>
      <c r="B3271" s="114" t="s">
        <v>130</v>
      </c>
      <c r="C3271" s="114" t="s">
        <v>132</v>
      </c>
      <c r="D3271" s="114" t="s">
        <v>4836</v>
      </c>
      <c r="E3271" s="114" t="s">
        <v>4837</v>
      </c>
      <c r="F3271" s="115">
        <v>45910</v>
      </c>
      <c r="G3271" s="114" t="s">
        <v>1656</v>
      </c>
      <c r="H3271" s="116">
        <v>13085028</v>
      </c>
      <c r="I3271" s="116">
        <v>3925509</v>
      </c>
      <c r="J3271" s="116">
        <v>3925000</v>
      </c>
      <c r="K3271" s="116">
        <v>509</v>
      </c>
      <c r="L3271" s="116">
        <v>0</v>
      </c>
      <c r="M3271" s="116">
        <v>0</v>
      </c>
      <c r="N3271" s="116">
        <v>0</v>
      </c>
      <c r="O3271" s="116">
        <v>0</v>
      </c>
      <c r="P3271" s="116">
        <v>509</v>
      </c>
      <c r="Q3271" s="27" t="str">
        <f t="shared" si="587"/>
        <v>Registered</v>
      </c>
      <c r="R3271" s="94">
        <f t="shared" si="588"/>
        <v>0.30000004585393319</v>
      </c>
      <c r="S3271" s="95"/>
      <c r="T3271" s="117">
        <f t="shared" si="585"/>
        <v>509</v>
      </c>
      <c r="U3271" s="117">
        <f t="shared" si="586"/>
        <v>0</v>
      </c>
    </row>
    <row r="3272" spans="1:21" x14ac:dyDescent="0.3">
      <c r="A3272" s="114">
        <v>1207</v>
      </c>
      <c r="B3272" s="114" t="s">
        <v>130</v>
      </c>
      <c r="C3272" s="114" t="s">
        <v>132</v>
      </c>
      <c r="D3272" s="114" t="s">
        <v>4938</v>
      </c>
      <c r="E3272" s="114" t="s">
        <v>4939</v>
      </c>
      <c r="F3272" s="115">
        <v>45954</v>
      </c>
      <c r="G3272" s="114" t="s">
        <v>3312</v>
      </c>
      <c r="H3272" s="116">
        <v>8978688</v>
      </c>
      <c r="I3272" s="116">
        <v>2693607</v>
      </c>
      <c r="J3272" s="116">
        <v>2693606.8</v>
      </c>
      <c r="K3272" s="116">
        <v>0.2</v>
      </c>
      <c r="L3272" s="116">
        <v>0</v>
      </c>
      <c r="M3272" s="116">
        <v>0</v>
      </c>
      <c r="N3272" s="116">
        <v>0</v>
      </c>
      <c r="O3272" s="116">
        <v>0</v>
      </c>
      <c r="P3272" s="116">
        <v>0</v>
      </c>
      <c r="Q3272" s="27" t="str">
        <f t="shared" si="587"/>
        <v>Registered</v>
      </c>
      <c r="R3272" s="94">
        <f t="shared" si="588"/>
        <v>0.30000006682490804</v>
      </c>
      <c r="S3272" s="95"/>
      <c r="T3272" s="117">
        <f t="shared" si="585"/>
        <v>0</v>
      </c>
      <c r="U3272" s="117">
        <f t="shared" si="586"/>
        <v>0.2</v>
      </c>
    </row>
    <row r="3273" spans="1:21" x14ac:dyDescent="0.3">
      <c r="A3273" s="114">
        <v>6758</v>
      </c>
      <c r="B3273" s="114" t="s">
        <v>130</v>
      </c>
      <c r="C3273" s="114" t="s">
        <v>132</v>
      </c>
      <c r="D3273" s="114" t="s">
        <v>7453</v>
      </c>
      <c r="E3273" s="114" t="s">
        <v>7454</v>
      </c>
      <c r="F3273" s="115">
        <v>45746</v>
      </c>
      <c r="G3273" s="114" t="s">
        <v>2495</v>
      </c>
      <c r="H3273" s="116">
        <v>8623872</v>
      </c>
      <c r="I3273" s="116">
        <v>2587161</v>
      </c>
      <c r="J3273" s="116">
        <v>2587161</v>
      </c>
      <c r="K3273" s="116">
        <v>0</v>
      </c>
      <c r="L3273" s="116">
        <v>0</v>
      </c>
      <c r="M3273" s="116">
        <v>0</v>
      </c>
      <c r="N3273" s="116">
        <v>0</v>
      </c>
      <c r="O3273" s="116">
        <v>0</v>
      </c>
      <c r="P3273" s="116">
        <v>0</v>
      </c>
      <c r="Q3273" s="27" t="str">
        <f t="shared" si="587"/>
        <v>Registered</v>
      </c>
      <c r="R3273" s="94">
        <f t="shared" si="588"/>
        <v>0.29999993042568351</v>
      </c>
      <c r="S3273" s="95"/>
      <c r="T3273" s="117">
        <f t="shared" si="585"/>
        <v>0</v>
      </c>
      <c r="U3273" s="117">
        <f t="shared" si="586"/>
        <v>0</v>
      </c>
    </row>
    <row r="3274" spans="1:21" x14ac:dyDescent="0.3">
      <c r="A3274" s="114">
        <v>6759</v>
      </c>
      <c r="B3274" s="114" t="s">
        <v>130</v>
      </c>
      <c r="C3274" s="114" t="s">
        <v>132</v>
      </c>
      <c r="D3274" s="114" t="s">
        <v>7455</v>
      </c>
      <c r="E3274" s="114" t="s">
        <v>7456</v>
      </c>
      <c r="F3274" s="115">
        <v>45977</v>
      </c>
      <c r="G3274" s="114" t="s">
        <v>1524</v>
      </c>
      <c r="H3274" s="116">
        <v>13666050</v>
      </c>
      <c r="I3274" s="116">
        <v>4099815</v>
      </c>
      <c r="J3274" s="116">
        <v>4099815</v>
      </c>
      <c r="K3274" s="116">
        <v>0</v>
      </c>
      <c r="L3274" s="116">
        <v>0</v>
      </c>
      <c r="M3274" s="116">
        <v>0</v>
      </c>
      <c r="N3274" s="116">
        <v>0</v>
      </c>
      <c r="O3274" s="116">
        <v>0</v>
      </c>
      <c r="P3274" s="116">
        <v>0</v>
      </c>
      <c r="Q3274" s="27" t="str">
        <f t="shared" si="587"/>
        <v>Registered</v>
      </c>
      <c r="R3274" s="94">
        <f t="shared" si="588"/>
        <v>0.3</v>
      </c>
      <c r="S3274" s="95"/>
      <c r="T3274" s="117">
        <f t="shared" si="585"/>
        <v>0</v>
      </c>
      <c r="U3274" s="117">
        <f t="shared" si="586"/>
        <v>0</v>
      </c>
    </row>
    <row r="3275" spans="1:21" x14ac:dyDescent="0.3">
      <c r="A3275" s="114">
        <v>6760</v>
      </c>
      <c r="B3275" s="114" t="s">
        <v>130</v>
      </c>
      <c r="C3275" s="114" t="s">
        <v>132</v>
      </c>
      <c r="D3275" s="114" t="s">
        <v>7457</v>
      </c>
      <c r="E3275" s="114" t="s">
        <v>7458</v>
      </c>
      <c r="F3275" s="115">
        <v>45806</v>
      </c>
      <c r="G3275" s="114" t="s">
        <v>6787</v>
      </c>
      <c r="H3275" s="116">
        <v>8891136</v>
      </c>
      <c r="I3275" s="116">
        <v>2667341</v>
      </c>
      <c r="J3275" s="116">
        <v>2667341</v>
      </c>
      <c r="K3275" s="116">
        <v>0</v>
      </c>
      <c r="L3275" s="116">
        <v>0</v>
      </c>
      <c r="M3275" s="116">
        <v>0</v>
      </c>
      <c r="N3275" s="116">
        <v>0</v>
      </c>
      <c r="O3275" s="116">
        <v>0</v>
      </c>
      <c r="P3275" s="116">
        <v>0</v>
      </c>
      <c r="Q3275" s="27" t="str">
        <f t="shared" si="587"/>
        <v>Registered</v>
      </c>
      <c r="R3275" s="94">
        <f t="shared" si="588"/>
        <v>0.30000002249431346</v>
      </c>
      <c r="S3275" s="95"/>
      <c r="T3275" s="117">
        <f t="shared" si="585"/>
        <v>0</v>
      </c>
      <c r="U3275" s="117">
        <f t="shared" si="586"/>
        <v>0</v>
      </c>
    </row>
    <row r="3276" spans="1:21" x14ac:dyDescent="0.3">
      <c r="A3276" s="114">
        <v>6761</v>
      </c>
      <c r="B3276" s="114" t="s">
        <v>130</v>
      </c>
      <c r="C3276" s="114" t="s">
        <v>132</v>
      </c>
      <c r="D3276" s="114" t="s">
        <v>7459</v>
      </c>
      <c r="E3276" s="114" t="s">
        <v>7460</v>
      </c>
      <c r="F3276" s="115">
        <v>45838</v>
      </c>
      <c r="G3276" s="114" t="s">
        <v>3390</v>
      </c>
      <c r="H3276" s="116">
        <v>13219110</v>
      </c>
      <c r="I3276" s="116">
        <v>2643822</v>
      </c>
      <c r="J3276" s="116">
        <v>2643822</v>
      </c>
      <c r="K3276" s="116">
        <v>0</v>
      </c>
      <c r="L3276" s="116">
        <v>0</v>
      </c>
      <c r="M3276" s="116">
        <v>0</v>
      </c>
      <c r="N3276" s="116">
        <v>0</v>
      </c>
      <c r="O3276" s="116">
        <v>0</v>
      </c>
      <c r="P3276" s="116">
        <v>0</v>
      </c>
      <c r="Q3276" s="27" t="str">
        <f t="shared" si="587"/>
        <v>Registered</v>
      </c>
      <c r="R3276" s="94">
        <f t="shared" si="588"/>
        <v>0.2</v>
      </c>
      <c r="S3276" s="95"/>
      <c r="T3276" s="117">
        <f t="shared" si="585"/>
        <v>0</v>
      </c>
      <c r="U3276" s="117">
        <f t="shared" si="586"/>
        <v>0</v>
      </c>
    </row>
    <row r="3277" spans="1:21" x14ac:dyDescent="0.3">
      <c r="A3277" s="114">
        <v>6762</v>
      </c>
      <c r="B3277" s="114" t="s">
        <v>130</v>
      </c>
      <c r="C3277" s="114" t="s">
        <v>132</v>
      </c>
      <c r="D3277" s="114" t="s">
        <v>7461</v>
      </c>
      <c r="E3277" s="114" t="s">
        <v>7462</v>
      </c>
      <c r="F3277" s="115">
        <v>45797</v>
      </c>
      <c r="G3277" s="114" t="s">
        <v>7463</v>
      </c>
      <c r="H3277" s="116">
        <v>8710272</v>
      </c>
      <c r="I3277" s="116">
        <v>2613081</v>
      </c>
      <c r="J3277" s="116">
        <v>2613081</v>
      </c>
      <c r="K3277" s="116">
        <v>0</v>
      </c>
      <c r="L3277" s="116">
        <v>0</v>
      </c>
      <c r="M3277" s="116">
        <v>0</v>
      </c>
      <c r="N3277" s="116">
        <v>0</v>
      </c>
      <c r="O3277" s="116">
        <v>0</v>
      </c>
      <c r="P3277" s="116">
        <v>0</v>
      </c>
      <c r="Q3277" s="27" t="str">
        <f t="shared" si="587"/>
        <v>Registered</v>
      </c>
      <c r="R3277" s="94">
        <f t="shared" si="588"/>
        <v>0.29999993111581358</v>
      </c>
      <c r="S3277" s="95"/>
      <c r="T3277" s="117">
        <f t="shared" si="585"/>
        <v>0</v>
      </c>
      <c r="U3277" s="117">
        <f t="shared" si="586"/>
        <v>0</v>
      </c>
    </row>
    <row r="3278" spans="1:21" x14ac:dyDescent="0.3">
      <c r="A3278" s="114">
        <v>6763</v>
      </c>
      <c r="B3278" s="114" t="s">
        <v>130</v>
      </c>
      <c r="C3278" s="114" t="s">
        <v>132</v>
      </c>
      <c r="D3278" s="114" t="s">
        <v>1953</v>
      </c>
      <c r="E3278" s="114" t="s">
        <v>1954</v>
      </c>
      <c r="F3278" s="115">
        <v>46060</v>
      </c>
      <c r="G3278" s="114" t="s">
        <v>1575</v>
      </c>
      <c r="H3278" s="116">
        <v>13710744</v>
      </c>
      <c r="I3278" s="116">
        <v>4113223</v>
      </c>
      <c r="J3278" s="116">
        <v>4113223</v>
      </c>
      <c r="K3278" s="116">
        <v>0</v>
      </c>
      <c r="L3278" s="116">
        <v>0</v>
      </c>
      <c r="M3278" s="116">
        <v>0</v>
      </c>
      <c r="N3278" s="116">
        <v>0</v>
      </c>
      <c r="O3278" s="116">
        <v>0</v>
      </c>
      <c r="P3278" s="116">
        <v>0</v>
      </c>
      <c r="Q3278" s="27" t="str">
        <f t="shared" si="587"/>
        <v>Registered</v>
      </c>
      <c r="R3278" s="94">
        <f t="shared" si="588"/>
        <v>0.29999998541289957</v>
      </c>
      <c r="S3278" s="95"/>
      <c r="T3278" s="117">
        <f t="shared" si="585"/>
        <v>0</v>
      </c>
      <c r="U3278" s="117">
        <f t="shared" si="586"/>
        <v>0</v>
      </c>
    </row>
    <row r="3279" spans="1:21" x14ac:dyDescent="0.3">
      <c r="A3279" s="114">
        <v>6764</v>
      </c>
      <c r="B3279" s="114" t="s">
        <v>130</v>
      </c>
      <c r="C3279" s="114" t="s">
        <v>132</v>
      </c>
      <c r="D3279" s="114" t="s">
        <v>7464</v>
      </c>
      <c r="E3279" s="114" t="s">
        <v>7465</v>
      </c>
      <c r="F3279" s="115">
        <v>45838</v>
      </c>
      <c r="G3279" s="114" t="s">
        <v>3181</v>
      </c>
      <c r="H3279" s="116">
        <v>8755200</v>
      </c>
      <c r="I3279" s="116">
        <v>2626560</v>
      </c>
      <c r="J3279" s="116">
        <v>2626560</v>
      </c>
      <c r="K3279" s="116">
        <v>0</v>
      </c>
      <c r="L3279" s="116">
        <v>0</v>
      </c>
      <c r="M3279" s="116">
        <v>0</v>
      </c>
      <c r="N3279" s="116">
        <v>0</v>
      </c>
      <c r="O3279" s="116">
        <v>0</v>
      </c>
      <c r="P3279" s="116">
        <v>0</v>
      </c>
      <c r="Q3279" s="27" t="str">
        <f t="shared" si="587"/>
        <v>Registered</v>
      </c>
      <c r="R3279" s="94">
        <f t="shared" si="588"/>
        <v>0.3</v>
      </c>
      <c r="S3279" s="95"/>
      <c r="T3279" s="117">
        <f t="shared" si="585"/>
        <v>0</v>
      </c>
      <c r="U3279" s="117">
        <f t="shared" si="586"/>
        <v>0</v>
      </c>
    </row>
    <row r="3280" spans="1:21" x14ac:dyDescent="0.3">
      <c r="A3280" s="114">
        <v>6765</v>
      </c>
      <c r="B3280" s="114" t="s">
        <v>130</v>
      </c>
      <c r="C3280" s="114" t="s">
        <v>132</v>
      </c>
      <c r="D3280" s="114" t="s">
        <v>7466</v>
      </c>
      <c r="E3280" s="114" t="s">
        <v>7467</v>
      </c>
      <c r="F3280" s="115">
        <v>45898</v>
      </c>
      <c r="G3280" s="114" t="s">
        <v>7468</v>
      </c>
      <c r="H3280" s="116">
        <v>13150350</v>
      </c>
      <c r="I3280" s="116">
        <v>3945105</v>
      </c>
      <c r="J3280" s="116">
        <v>3945105</v>
      </c>
      <c r="K3280" s="116">
        <v>0</v>
      </c>
      <c r="L3280" s="116">
        <v>0</v>
      </c>
      <c r="M3280" s="116">
        <v>0</v>
      </c>
      <c r="N3280" s="116">
        <v>0</v>
      </c>
      <c r="O3280" s="116">
        <v>0</v>
      </c>
      <c r="P3280" s="116">
        <v>0</v>
      </c>
      <c r="Q3280" s="27" t="str">
        <f t="shared" si="587"/>
        <v>Registered</v>
      </c>
      <c r="R3280" s="94">
        <f t="shared" si="588"/>
        <v>0.3</v>
      </c>
      <c r="S3280" s="95"/>
      <c r="T3280" s="117">
        <f t="shared" si="585"/>
        <v>0</v>
      </c>
      <c r="U3280" s="117">
        <f t="shared" si="586"/>
        <v>0</v>
      </c>
    </row>
    <row r="3281" spans="1:21" x14ac:dyDescent="0.3">
      <c r="A3281" s="114">
        <v>6766</v>
      </c>
      <c r="B3281" s="114" t="s">
        <v>130</v>
      </c>
      <c r="C3281" s="114" t="s">
        <v>132</v>
      </c>
      <c r="D3281" s="114" t="s">
        <v>7469</v>
      </c>
      <c r="E3281" s="114" t="s">
        <v>7470</v>
      </c>
      <c r="F3281" s="115">
        <v>45930</v>
      </c>
      <c r="G3281" s="114" t="s">
        <v>3222</v>
      </c>
      <c r="H3281" s="116">
        <v>8755200</v>
      </c>
      <c r="I3281" s="116">
        <v>1751040</v>
      </c>
      <c r="J3281" s="116">
        <v>1751040</v>
      </c>
      <c r="K3281" s="116">
        <v>0</v>
      </c>
      <c r="L3281" s="116">
        <v>0</v>
      </c>
      <c r="M3281" s="116">
        <v>0</v>
      </c>
      <c r="N3281" s="116">
        <v>0</v>
      </c>
      <c r="O3281" s="116">
        <v>0</v>
      </c>
      <c r="P3281" s="116">
        <v>0</v>
      </c>
      <c r="Q3281" s="27" t="str">
        <f t="shared" si="587"/>
        <v>Registered</v>
      </c>
      <c r="R3281" s="94">
        <f t="shared" si="588"/>
        <v>0.2</v>
      </c>
      <c r="S3281" s="95"/>
      <c r="T3281" s="117">
        <f t="shared" si="585"/>
        <v>0</v>
      </c>
      <c r="U3281" s="117">
        <f t="shared" si="586"/>
        <v>0</v>
      </c>
    </row>
    <row r="3282" spans="1:21" x14ac:dyDescent="0.3">
      <c r="A3282" s="114">
        <v>6767</v>
      </c>
      <c r="B3282" s="114" t="s">
        <v>130</v>
      </c>
      <c r="C3282" s="114" t="s">
        <v>132</v>
      </c>
      <c r="D3282" s="114" t="s">
        <v>7473</v>
      </c>
      <c r="E3282" s="114" t="s">
        <v>7474</v>
      </c>
      <c r="F3282" s="115">
        <v>45961</v>
      </c>
      <c r="G3282" s="114" t="s">
        <v>7101</v>
      </c>
      <c r="H3282" s="116">
        <v>8928000</v>
      </c>
      <c r="I3282" s="116">
        <v>2678400</v>
      </c>
      <c r="J3282" s="116">
        <v>2678400</v>
      </c>
      <c r="K3282" s="116">
        <v>0</v>
      </c>
      <c r="L3282" s="116">
        <v>0</v>
      </c>
      <c r="M3282" s="116">
        <v>0</v>
      </c>
      <c r="N3282" s="116">
        <v>0</v>
      </c>
      <c r="O3282" s="116">
        <v>0</v>
      </c>
      <c r="P3282" s="116">
        <v>0</v>
      </c>
      <c r="Q3282" s="27" t="str">
        <f t="shared" si="587"/>
        <v>Registered</v>
      </c>
      <c r="R3282" s="94">
        <f t="shared" si="588"/>
        <v>0.3</v>
      </c>
      <c r="S3282" s="95"/>
      <c r="T3282" s="117">
        <f t="shared" si="585"/>
        <v>0</v>
      </c>
      <c r="U3282" s="117">
        <f t="shared" si="586"/>
        <v>0</v>
      </c>
    </row>
    <row r="3283" spans="1:21" x14ac:dyDescent="0.3">
      <c r="A3283" s="114">
        <v>6768</v>
      </c>
      <c r="B3283" s="114" t="s">
        <v>130</v>
      </c>
      <c r="C3283" s="114" t="s">
        <v>132</v>
      </c>
      <c r="D3283" s="114" t="s">
        <v>9777</v>
      </c>
      <c r="E3283" s="114" t="s">
        <v>9778</v>
      </c>
      <c r="F3283" s="115">
        <v>46105</v>
      </c>
      <c r="G3283" s="114" t="s">
        <v>9587</v>
      </c>
      <c r="H3283" s="116">
        <v>9043200</v>
      </c>
      <c r="I3283" s="116">
        <v>2712960</v>
      </c>
      <c r="J3283" s="116">
        <v>2712960</v>
      </c>
      <c r="K3283" s="116">
        <v>0</v>
      </c>
      <c r="L3283" s="116">
        <v>0</v>
      </c>
      <c r="M3283" s="116">
        <v>0</v>
      </c>
      <c r="N3283" s="116">
        <v>0</v>
      </c>
      <c r="O3283" s="116">
        <v>0</v>
      </c>
      <c r="P3283" s="116">
        <v>0</v>
      </c>
      <c r="Q3283" s="27" t="str">
        <f t="shared" si="587"/>
        <v>Registered</v>
      </c>
      <c r="R3283" s="94">
        <f t="shared" si="588"/>
        <v>0.3</v>
      </c>
      <c r="S3283" s="95"/>
      <c r="T3283" s="117">
        <f t="shared" si="585"/>
        <v>0</v>
      </c>
      <c r="U3283" s="117">
        <f t="shared" si="586"/>
        <v>0</v>
      </c>
    </row>
    <row r="3284" spans="1:21" x14ac:dyDescent="0.3">
      <c r="A3284" s="114">
        <v>6769</v>
      </c>
      <c r="B3284" s="114" t="s">
        <v>130</v>
      </c>
      <c r="C3284" s="114" t="s">
        <v>132</v>
      </c>
      <c r="D3284" s="114" t="s">
        <v>7475</v>
      </c>
      <c r="E3284" s="114" t="s">
        <v>7476</v>
      </c>
      <c r="F3284" s="115">
        <v>46020</v>
      </c>
      <c r="G3284" s="114" t="s">
        <v>7477</v>
      </c>
      <c r="H3284" s="116">
        <v>13799106</v>
      </c>
      <c r="I3284" s="116">
        <v>2759822</v>
      </c>
      <c r="J3284" s="116">
        <v>2759822</v>
      </c>
      <c r="K3284" s="116">
        <v>0</v>
      </c>
      <c r="L3284" s="116">
        <v>0</v>
      </c>
      <c r="M3284" s="116">
        <v>0</v>
      </c>
      <c r="N3284" s="116">
        <v>0</v>
      </c>
      <c r="O3284" s="116">
        <v>0</v>
      </c>
      <c r="P3284" s="116">
        <v>0</v>
      </c>
      <c r="Q3284" s="27" t="str">
        <f t="shared" si="587"/>
        <v>Registered</v>
      </c>
      <c r="R3284" s="94">
        <f t="shared" si="588"/>
        <v>0.20000005797477025</v>
      </c>
      <c r="S3284" s="95"/>
      <c r="T3284" s="117">
        <f t="shared" si="585"/>
        <v>0</v>
      </c>
      <c r="U3284" s="117">
        <f t="shared" si="586"/>
        <v>0</v>
      </c>
    </row>
    <row r="3285" spans="1:21" x14ac:dyDescent="0.3">
      <c r="A3285" s="114">
        <v>6770</v>
      </c>
      <c r="B3285" s="114" t="s">
        <v>130</v>
      </c>
      <c r="C3285" s="114" t="s">
        <v>132</v>
      </c>
      <c r="D3285" s="114" t="s">
        <v>7478</v>
      </c>
      <c r="E3285" s="114" t="s">
        <v>7479</v>
      </c>
      <c r="F3285" s="115">
        <v>45973</v>
      </c>
      <c r="G3285" s="114" t="s">
        <v>2802</v>
      </c>
      <c r="H3285" s="116">
        <v>13512200</v>
      </c>
      <c r="I3285" s="116">
        <v>4053660</v>
      </c>
      <c r="J3285" s="116">
        <v>4053660</v>
      </c>
      <c r="K3285" s="116">
        <v>0</v>
      </c>
      <c r="L3285" s="116">
        <v>0</v>
      </c>
      <c r="M3285" s="116">
        <v>0</v>
      </c>
      <c r="N3285" s="116">
        <v>0</v>
      </c>
      <c r="O3285" s="116">
        <v>0</v>
      </c>
      <c r="P3285" s="116">
        <v>0</v>
      </c>
      <c r="Q3285" s="27" t="str">
        <f t="shared" si="587"/>
        <v>Registered</v>
      </c>
      <c r="R3285" s="94">
        <f t="shared" si="588"/>
        <v>0.3</v>
      </c>
      <c r="S3285" s="95"/>
      <c r="T3285" s="117">
        <f t="shared" si="585"/>
        <v>0</v>
      </c>
      <c r="U3285" s="117">
        <f t="shared" si="586"/>
        <v>0</v>
      </c>
    </row>
    <row r="3286" spans="1:21" x14ac:dyDescent="0.3">
      <c r="A3286" s="114">
        <v>6771</v>
      </c>
      <c r="B3286" s="114" t="s">
        <v>130</v>
      </c>
      <c r="C3286" s="114" t="s">
        <v>132</v>
      </c>
      <c r="D3286" s="114" t="s">
        <v>7480</v>
      </c>
      <c r="E3286" s="114" t="s">
        <v>7481</v>
      </c>
      <c r="F3286" s="115">
        <v>45798</v>
      </c>
      <c r="G3286" s="114" t="s">
        <v>1373</v>
      </c>
      <c r="H3286" s="116">
        <v>8800128</v>
      </c>
      <c r="I3286" s="116">
        <v>2640039</v>
      </c>
      <c r="J3286" s="116">
        <v>2640039</v>
      </c>
      <c r="K3286" s="116">
        <v>0</v>
      </c>
      <c r="L3286" s="116">
        <v>0</v>
      </c>
      <c r="M3286" s="116">
        <v>0</v>
      </c>
      <c r="N3286" s="116">
        <v>0</v>
      </c>
      <c r="O3286" s="116">
        <v>0</v>
      </c>
      <c r="P3286" s="116">
        <v>0</v>
      </c>
      <c r="Q3286" s="27" t="str">
        <f t="shared" si="587"/>
        <v>Registered</v>
      </c>
      <c r="R3286" s="94">
        <f t="shared" si="588"/>
        <v>0.30000006818082647</v>
      </c>
      <c r="S3286" s="95"/>
      <c r="T3286" s="117">
        <f t="shared" si="585"/>
        <v>0</v>
      </c>
      <c r="U3286" s="117">
        <f t="shared" si="586"/>
        <v>0</v>
      </c>
    </row>
    <row r="3287" spans="1:21" x14ac:dyDescent="0.3">
      <c r="A3287" s="114">
        <v>6772</v>
      </c>
      <c r="B3287" s="114" t="s">
        <v>130</v>
      </c>
      <c r="C3287" s="114" t="s">
        <v>132</v>
      </c>
      <c r="D3287" s="114" t="s">
        <v>1975</v>
      </c>
      <c r="E3287" s="114" t="s">
        <v>1976</v>
      </c>
      <c r="F3287" s="115">
        <v>46105</v>
      </c>
      <c r="G3287" s="114" t="s">
        <v>1977</v>
      </c>
      <c r="H3287" s="116">
        <v>9043200</v>
      </c>
      <c r="I3287" s="116">
        <v>2712960</v>
      </c>
      <c r="J3287" s="116">
        <v>2712960</v>
      </c>
      <c r="K3287" s="116">
        <v>0</v>
      </c>
      <c r="L3287" s="116">
        <v>0</v>
      </c>
      <c r="M3287" s="116">
        <v>0</v>
      </c>
      <c r="N3287" s="116">
        <v>0</v>
      </c>
      <c r="O3287" s="116">
        <v>0</v>
      </c>
      <c r="P3287" s="116">
        <v>0</v>
      </c>
      <c r="Q3287" s="27" t="str">
        <f t="shared" si="587"/>
        <v>Registered</v>
      </c>
      <c r="R3287" s="94">
        <f t="shared" si="588"/>
        <v>0.3</v>
      </c>
      <c r="S3287" s="95"/>
      <c r="T3287" s="117">
        <f t="shared" si="585"/>
        <v>0</v>
      </c>
      <c r="U3287" s="117">
        <f t="shared" si="586"/>
        <v>0</v>
      </c>
    </row>
    <row r="3288" spans="1:21" x14ac:dyDescent="0.3">
      <c r="A3288" s="114">
        <v>6773</v>
      </c>
      <c r="B3288" s="114" t="s">
        <v>130</v>
      </c>
      <c r="C3288" s="114" t="s">
        <v>132</v>
      </c>
      <c r="D3288" s="114" t="s">
        <v>7482</v>
      </c>
      <c r="E3288" s="114" t="s">
        <v>7483</v>
      </c>
      <c r="F3288" s="115">
        <v>45777</v>
      </c>
      <c r="G3288" s="114" t="s">
        <v>3916</v>
      </c>
      <c r="H3288" s="116">
        <v>8798976</v>
      </c>
      <c r="I3288" s="116">
        <v>2639693</v>
      </c>
      <c r="J3288" s="116">
        <v>2639693</v>
      </c>
      <c r="K3288" s="116">
        <v>0</v>
      </c>
      <c r="L3288" s="116">
        <v>0</v>
      </c>
      <c r="M3288" s="116">
        <v>0</v>
      </c>
      <c r="N3288" s="116">
        <v>0</v>
      </c>
      <c r="O3288" s="116">
        <v>0</v>
      </c>
      <c r="P3288" s="116">
        <v>0</v>
      </c>
      <c r="Q3288" s="27" t="str">
        <f t="shared" si="587"/>
        <v>Registered</v>
      </c>
      <c r="R3288" s="94">
        <f t="shared" si="588"/>
        <v>0.30000002272991766</v>
      </c>
      <c r="S3288" s="95"/>
      <c r="T3288" s="117">
        <f t="shared" si="585"/>
        <v>0</v>
      </c>
      <c r="U3288" s="117">
        <f t="shared" si="586"/>
        <v>0</v>
      </c>
    </row>
    <row r="3289" spans="1:21" x14ac:dyDescent="0.3">
      <c r="A3289" s="114">
        <v>6774</v>
      </c>
      <c r="B3289" s="114" t="s">
        <v>130</v>
      </c>
      <c r="C3289" s="114" t="s">
        <v>132</v>
      </c>
      <c r="D3289" s="114" t="s">
        <v>7484</v>
      </c>
      <c r="E3289" s="114" t="s">
        <v>7485</v>
      </c>
      <c r="F3289" s="115">
        <v>45745</v>
      </c>
      <c r="G3289" s="114" t="s">
        <v>1650</v>
      </c>
      <c r="H3289" s="116">
        <v>8266752</v>
      </c>
      <c r="I3289" s="116">
        <v>2480025</v>
      </c>
      <c r="J3289" s="116">
        <v>2480025</v>
      </c>
      <c r="K3289" s="116">
        <v>0</v>
      </c>
      <c r="L3289" s="116">
        <v>0</v>
      </c>
      <c r="M3289" s="116">
        <v>0</v>
      </c>
      <c r="N3289" s="116">
        <v>0</v>
      </c>
      <c r="O3289" s="116">
        <v>0</v>
      </c>
      <c r="P3289" s="116">
        <v>0</v>
      </c>
      <c r="Q3289" s="27" t="str">
        <f t="shared" si="587"/>
        <v>Registered</v>
      </c>
      <c r="R3289" s="94">
        <f t="shared" si="588"/>
        <v>0.29999992742010406</v>
      </c>
      <c r="S3289" s="95"/>
      <c r="T3289" s="117">
        <f t="shared" si="585"/>
        <v>0</v>
      </c>
      <c r="U3289" s="117">
        <f t="shared" si="586"/>
        <v>0</v>
      </c>
    </row>
    <row r="3290" spans="1:21" x14ac:dyDescent="0.3">
      <c r="A3290" s="114">
        <v>6775</v>
      </c>
      <c r="B3290" s="114" t="s">
        <v>130</v>
      </c>
      <c r="C3290" s="114" t="s">
        <v>132</v>
      </c>
      <c r="D3290" s="114" t="s">
        <v>9848</v>
      </c>
      <c r="E3290" s="114" t="s">
        <v>9849</v>
      </c>
      <c r="F3290" s="115">
        <v>46081</v>
      </c>
      <c r="G3290" s="114" t="s">
        <v>9650</v>
      </c>
      <c r="H3290" s="116">
        <v>13519935</v>
      </c>
      <c r="I3290" s="116">
        <v>4055981</v>
      </c>
      <c r="J3290" s="116">
        <v>4055981</v>
      </c>
      <c r="K3290" s="116">
        <v>0</v>
      </c>
      <c r="L3290" s="116">
        <v>0</v>
      </c>
      <c r="M3290" s="116">
        <v>0</v>
      </c>
      <c r="N3290" s="116">
        <v>0</v>
      </c>
      <c r="O3290" s="116">
        <v>0</v>
      </c>
      <c r="P3290" s="116">
        <v>0</v>
      </c>
      <c r="Q3290" s="27" t="str">
        <f t="shared" si="587"/>
        <v>Registered</v>
      </c>
      <c r="R3290" s="94">
        <f t="shared" si="588"/>
        <v>0.30000003698242633</v>
      </c>
      <c r="S3290" s="95"/>
      <c r="T3290" s="117">
        <f t="shared" si="585"/>
        <v>0</v>
      </c>
      <c r="U3290" s="117">
        <f t="shared" si="586"/>
        <v>0</v>
      </c>
    </row>
    <row r="3291" spans="1:21" x14ac:dyDescent="0.3">
      <c r="A3291" s="114">
        <v>6776</v>
      </c>
      <c r="B3291" s="114" t="s">
        <v>130</v>
      </c>
      <c r="C3291" s="114" t="s">
        <v>132</v>
      </c>
      <c r="D3291" s="114" t="s">
        <v>7486</v>
      </c>
      <c r="E3291" s="114" t="s">
        <v>7487</v>
      </c>
      <c r="F3291" s="115">
        <v>45930</v>
      </c>
      <c r="G3291" s="114" t="s">
        <v>2854</v>
      </c>
      <c r="H3291" s="116">
        <v>8665344</v>
      </c>
      <c r="I3291" s="116">
        <v>2599603</v>
      </c>
      <c r="J3291" s="116">
        <v>2599603</v>
      </c>
      <c r="K3291" s="116">
        <v>0</v>
      </c>
      <c r="L3291" s="116">
        <v>0</v>
      </c>
      <c r="M3291" s="116">
        <v>0</v>
      </c>
      <c r="N3291" s="116">
        <v>0</v>
      </c>
      <c r="O3291" s="116">
        <v>0</v>
      </c>
      <c r="P3291" s="116">
        <v>0</v>
      </c>
      <c r="Q3291" s="27" t="str">
        <f t="shared" si="587"/>
        <v>Registered</v>
      </c>
      <c r="R3291" s="94">
        <f t="shared" si="588"/>
        <v>0.29999997691955449</v>
      </c>
      <c r="S3291" s="95"/>
      <c r="T3291" s="117">
        <f t="shared" si="585"/>
        <v>0</v>
      </c>
      <c r="U3291" s="117">
        <f t="shared" si="586"/>
        <v>0</v>
      </c>
    </row>
    <row r="3292" spans="1:21" x14ac:dyDescent="0.3">
      <c r="A3292" s="114">
        <v>6777</v>
      </c>
      <c r="B3292" s="114" t="s">
        <v>130</v>
      </c>
      <c r="C3292" s="114" t="s">
        <v>132</v>
      </c>
      <c r="D3292" s="114" t="s">
        <v>7488</v>
      </c>
      <c r="E3292" s="114" t="s">
        <v>7489</v>
      </c>
      <c r="F3292" s="115">
        <v>45777</v>
      </c>
      <c r="G3292" s="114" t="s">
        <v>6790</v>
      </c>
      <c r="H3292" s="116">
        <v>8980992</v>
      </c>
      <c r="I3292" s="116">
        <v>2694297</v>
      </c>
      <c r="J3292" s="116">
        <v>2694297</v>
      </c>
      <c r="K3292" s="116">
        <v>0</v>
      </c>
      <c r="L3292" s="116">
        <v>0</v>
      </c>
      <c r="M3292" s="116">
        <v>0</v>
      </c>
      <c r="N3292" s="116">
        <v>0</v>
      </c>
      <c r="O3292" s="116">
        <v>0</v>
      </c>
      <c r="P3292" s="116">
        <v>0</v>
      </c>
      <c r="Q3292" s="27" t="str">
        <f t="shared" si="587"/>
        <v>Registered</v>
      </c>
      <c r="R3292" s="94">
        <f t="shared" si="588"/>
        <v>0.29999993319223534</v>
      </c>
      <c r="S3292" s="95"/>
      <c r="T3292" s="117">
        <f t="shared" si="585"/>
        <v>0</v>
      </c>
      <c r="U3292" s="117">
        <f t="shared" si="586"/>
        <v>0</v>
      </c>
    </row>
    <row r="3293" spans="1:21" x14ac:dyDescent="0.3">
      <c r="A3293" s="114">
        <v>6778</v>
      </c>
      <c r="B3293" s="114" t="s">
        <v>130</v>
      </c>
      <c r="C3293" s="114" t="s">
        <v>132</v>
      </c>
      <c r="D3293" s="114" t="s">
        <v>7490</v>
      </c>
      <c r="E3293" s="114" t="s">
        <v>7491</v>
      </c>
      <c r="F3293" s="115">
        <v>45833</v>
      </c>
      <c r="G3293" s="114" t="s">
        <v>7492</v>
      </c>
      <c r="H3293" s="116">
        <v>8620416</v>
      </c>
      <c r="I3293" s="116">
        <v>2586125</v>
      </c>
      <c r="J3293" s="116">
        <v>2586125</v>
      </c>
      <c r="K3293" s="116">
        <v>0</v>
      </c>
      <c r="L3293" s="116">
        <v>0</v>
      </c>
      <c r="M3293" s="116">
        <v>0</v>
      </c>
      <c r="N3293" s="116">
        <v>0</v>
      </c>
      <c r="O3293" s="116">
        <v>0</v>
      </c>
      <c r="P3293" s="116">
        <v>0</v>
      </c>
      <c r="Q3293" s="27" t="str">
        <f t="shared" si="587"/>
        <v>Registered</v>
      </c>
      <c r="R3293" s="94">
        <f t="shared" si="588"/>
        <v>0.30000002320073649</v>
      </c>
      <c r="S3293" s="95"/>
      <c r="T3293" s="117">
        <f t="shared" si="585"/>
        <v>0</v>
      </c>
      <c r="U3293" s="117">
        <f t="shared" si="586"/>
        <v>0</v>
      </c>
    </row>
    <row r="3294" spans="1:21" x14ac:dyDescent="0.3">
      <c r="A3294" s="114">
        <v>6779</v>
      </c>
      <c r="B3294" s="114" t="s">
        <v>130</v>
      </c>
      <c r="C3294" s="114" t="s">
        <v>132</v>
      </c>
      <c r="D3294" s="114" t="s">
        <v>4403</v>
      </c>
      <c r="E3294" s="114" t="s">
        <v>4404</v>
      </c>
      <c r="F3294" s="115">
        <v>46014</v>
      </c>
      <c r="G3294" s="114" t="s">
        <v>1609</v>
      </c>
      <c r="H3294" s="116">
        <v>13717620</v>
      </c>
      <c r="I3294" s="116">
        <v>2743524</v>
      </c>
      <c r="J3294" s="116">
        <v>2743524</v>
      </c>
      <c r="K3294" s="116">
        <v>0</v>
      </c>
      <c r="L3294" s="116">
        <v>0</v>
      </c>
      <c r="M3294" s="116">
        <v>0</v>
      </c>
      <c r="N3294" s="116">
        <v>0</v>
      </c>
      <c r="O3294" s="116">
        <v>0</v>
      </c>
      <c r="P3294" s="116">
        <v>0</v>
      </c>
      <c r="Q3294" s="27" t="str">
        <f t="shared" si="587"/>
        <v>Registered</v>
      </c>
      <c r="R3294" s="94">
        <f t="shared" si="588"/>
        <v>0.2</v>
      </c>
      <c r="S3294" s="95"/>
      <c r="T3294" s="117">
        <f t="shared" si="585"/>
        <v>0</v>
      </c>
      <c r="U3294" s="117">
        <f t="shared" si="586"/>
        <v>0</v>
      </c>
    </row>
    <row r="3295" spans="1:21" x14ac:dyDescent="0.3">
      <c r="A3295" s="114">
        <v>6780</v>
      </c>
      <c r="B3295" s="114" t="s">
        <v>130</v>
      </c>
      <c r="C3295" s="114" t="s">
        <v>132</v>
      </c>
      <c r="D3295" s="114" t="s">
        <v>7493</v>
      </c>
      <c r="E3295" s="114" t="s">
        <v>7494</v>
      </c>
      <c r="F3295" s="115">
        <v>45793</v>
      </c>
      <c r="G3295" s="114" t="s">
        <v>1555</v>
      </c>
      <c r="H3295" s="116">
        <v>8755200</v>
      </c>
      <c r="I3295" s="116">
        <v>2626560</v>
      </c>
      <c r="J3295" s="116">
        <v>2626560</v>
      </c>
      <c r="K3295" s="116">
        <v>0</v>
      </c>
      <c r="L3295" s="116">
        <v>0</v>
      </c>
      <c r="M3295" s="116">
        <v>0</v>
      </c>
      <c r="N3295" s="116">
        <v>0</v>
      </c>
      <c r="O3295" s="116">
        <v>0</v>
      </c>
      <c r="P3295" s="116">
        <v>0</v>
      </c>
      <c r="Q3295" s="27" t="str">
        <f t="shared" si="587"/>
        <v>Registered</v>
      </c>
      <c r="R3295" s="94">
        <f t="shared" si="588"/>
        <v>0.3</v>
      </c>
      <c r="S3295" s="95"/>
      <c r="T3295" s="117">
        <f t="shared" si="585"/>
        <v>0</v>
      </c>
      <c r="U3295" s="117">
        <f t="shared" si="586"/>
        <v>0</v>
      </c>
    </row>
    <row r="3296" spans="1:21" x14ac:dyDescent="0.3">
      <c r="A3296" s="114">
        <v>6781</v>
      </c>
      <c r="B3296" s="114" t="s">
        <v>130</v>
      </c>
      <c r="C3296" s="114" t="s">
        <v>132</v>
      </c>
      <c r="D3296" s="114" t="s">
        <v>1912</v>
      </c>
      <c r="E3296" s="114" t="s">
        <v>1913</v>
      </c>
      <c r="F3296" s="115">
        <v>46071</v>
      </c>
      <c r="G3296" s="114" t="s">
        <v>1615</v>
      </c>
      <c r="H3296" s="116">
        <v>13666050</v>
      </c>
      <c r="I3296" s="116">
        <v>4099815</v>
      </c>
      <c r="J3296" s="116">
        <v>4099815</v>
      </c>
      <c r="K3296" s="116">
        <v>0</v>
      </c>
      <c r="L3296" s="116">
        <v>0</v>
      </c>
      <c r="M3296" s="116">
        <v>0</v>
      </c>
      <c r="N3296" s="116">
        <v>0</v>
      </c>
      <c r="O3296" s="116">
        <v>0</v>
      </c>
      <c r="P3296" s="116">
        <v>0</v>
      </c>
      <c r="Q3296" s="27" t="str">
        <f t="shared" si="587"/>
        <v>Registered</v>
      </c>
      <c r="R3296" s="94">
        <f t="shared" si="588"/>
        <v>0.3</v>
      </c>
      <c r="S3296" s="95"/>
      <c r="T3296" s="117">
        <f t="shared" si="585"/>
        <v>0</v>
      </c>
      <c r="U3296" s="117">
        <f t="shared" si="586"/>
        <v>0</v>
      </c>
    </row>
    <row r="3297" spans="1:21" x14ac:dyDescent="0.3">
      <c r="A3297" s="114">
        <v>10176</v>
      </c>
      <c r="B3297" s="114" t="s">
        <v>130</v>
      </c>
      <c r="C3297" s="114" t="s">
        <v>132</v>
      </c>
      <c r="D3297" s="114" t="s">
        <v>9372</v>
      </c>
      <c r="E3297" s="114" t="s">
        <v>9373</v>
      </c>
      <c r="F3297" s="115">
        <v>45716</v>
      </c>
      <c r="G3297" s="114" t="s">
        <v>4649</v>
      </c>
      <c r="H3297" s="116">
        <v>12820302</v>
      </c>
      <c r="I3297" s="116">
        <v>3846090</v>
      </c>
      <c r="J3297" s="116">
        <v>3846090.2</v>
      </c>
      <c r="K3297" s="116">
        <v>-0.2</v>
      </c>
      <c r="L3297" s="116">
        <v>0</v>
      </c>
      <c r="M3297" s="116">
        <v>0</v>
      </c>
      <c r="N3297" s="116">
        <v>0</v>
      </c>
      <c r="O3297" s="116">
        <v>0</v>
      </c>
      <c r="P3297" s="116">
        <v>0</v>
      </c>
      <c r="Q3297" s="27" t="str">
        <f t="shared" si="587"/>
        <v>Registered</v>
      </c>
      <c r="R3297" s="94">
        <f t="shared" si="588"/>
        <v>0.2999999531992304</v>
      </c>
      <c r="S3297" s="95"/>
      <c r="T3297" s="117">
        <f t="shared" si="585"/>
        <v>0</v>
      </c>
      <c r="U3297" s="117">
        <f t="shared" si="586"/>
        <v>-0.2</v>
      </c>
    </row>
    <row r="3298" spans="1:21" x14ac:dyDescent="0.3">
      <c r="A3298" s="114">
        <v>10200</v>
      </c>
      <c r="B3298" s="114" t="s">
        <v>130</v>
      </c>
      <c r="C3298" s="114" t="s">
        <v>132</v>
      </c>
      <c r="D3298" s="114" t="s">
        <v>9401</v>
      </c>
      <c r="E3298" s="114" t="s">
        <v>9402</v>
      </c>
      <c r="F3298" s="115">
        <v>45656</v>
      </c>
      <c r="G3298" s="114" t="s">
        <v>9403</v>
      </c>
      <c r="H3298" s="116">
        <v>9069696</v>
      </c>
      <c r="I3298" s="116">
        <v>2720909</v>
      </c>
      <c r="J3298" s="116">
        <v>2720910</v>
      </c>
      <c r="K3298" s="116">
        <v>-1</v>
      </c>
      <c r="L3298" s="116">
        <v>0</v>
      </c>
      <c r="M3298" s="116">
        <v>0</v>
      </c>
      <c r="N3298" s="116">
        <v>0</v>
      </c>
      <c r="O3298" s="116">
        <v>0</v>
      </c>
      <c r="P3298" s="116">
        <v>0</v>
      </c>
      <c r="Q3298" s="27" t="str">
        <f t="shared" si="587"/>
        <v>Registered</v>
      </c>
      <c r="R3298" s="94">
        <f t="shared" si="588"/>
        <v>0.30000002205145576</v>
      </c>
      <c r="S3298" s="95"/>
      <c r="T3298" s="117">
        <f t="shared" si="585"/>
        <v>0</v>
      </c>
      <c r="U3298" s="117">
        <f t="shared" si="586"/>
        <v>-1</v>
      </c>
    </row>
    <row r="3299" spans="1:21" x14ac:dyDescent="0.3">
      <c r="A3299" s="114">
        <v>10201</v>
      </c>
      <c r="B3299" s="114" t="s">
        <v>130</v>
      </c>
      <c r="C3299" s="114" t="s">
        <v>132</v>
      </c>
      <c r="D3299" s="114" t="s">
        <v>9404</v>
      </c>
      <c r="E3299" s="114" t="s">
        <v>9405</v>
      </c>
      <c r="F3299" s="115">
        <v>45915</v>
      </c>
      <c r="G3299" s="114" t="s">
        <v>4158</v>
      </c>
      <c r="H3299" s="116">
        <v>8697600</v>
      </c>
      <c r="I3299" s="116">
        <v>2609280</v>
      </c>
      <c r="J3299" s="116">
        <v>2609281</v>
      </c>
      <c r="K3299" s="116">
        <v>-1</v>
      </c>
      <c r="L3299" s="116">
        <v>0</v>
      </c>
      <c r="M3299" s="116">
        <v>0</v>
      </c>
      <c r="N3299" s="116">
        <v>0</v>
      </c>
      <c r="O3299" s="116">
        <v>0</v>
      </c>
      <c r="P3299" s="116">
        <v>0</v>
      </c>
      <c r="Q3299" s="27" t="str">
        <f t="shared" si="587"/>
        <v>Registered</v>
      </c>
      <c r="R3299" s="94">
        <f t="shared" si="588"/>
        <v>0.3</v>
      </c>
      <c r="S3299" s="95"/>
      <c r="T3299" s="117">
        <f t="shared" si="585"/>
        <v>0</v>
      </c>
      <c r="U3299" s="117">
        <f t="shared" si="586"/>
        <v>-1</v>
      </c>
    </row>
    <row r="3300" spans="1:21" x14ac:dyDescent="0.3">
      <c r="A3300" s="114">
        <v>10289</v>
      </c>
      <c r="B3300" s="114" t="s">
        <v>130</v>
      </c>
      <c r="C3300" s="114" t="s">
        <v>132</v>
      </c>
      <c r="D3300" s="114" t="s">
        <v>9507</v>
      </c>
      <c r="E3300" s="114" t="s">
        <v>9508</v>
      </c>
      <c r="F3300" s="115">
        <v>45726</v>
      </c>
      <c r="G3300" s="114" t="s">
        <v>2796</v>
      </c>
      <c r="H3300" s="116">
        <v>8623872</v>
      </c>
      <c r="I3300" s="116">
        <v>2587161</v>
      </c>
      <c r="J3300" s="116">
        <v>2673400.2000000002</v>
      </c>
      <c r="K3300" s="116">
        <v>-86239.2</v>
      </c>
      <c r="L3300" s="116">
        <v>0</v>
      </c>
      <c r="M3300" s="116">
        <v>0</v>
      </c>
      <c r="N3300" s="116">
        <v>0</v>
      </c>
      <c r="O3300" s="116">
        <v>0</v>
      </c>
      <c r="P3300" s="116">
        <v>0</v>
      </c>
      <c r="Q3300" s="27" t="str">
        <f t="shared" si="587"/>
        <v>Registered</v>
      </c>
      <c r="R3300" s="94">
        <f t="shared" si="588"/>
        <v>0.29999993042568351</v>
      </c>
      <c r="S3300" s="95"/>
      <c r="T3300" s="117">
        <f t="shared" si="585"/>
        <v>0</v>
      </c>
      <c r="U3300" s="117">
        <f t="shared" si="586"/>
        <v>-86239.2</v>
      </c>
    </row>
    <row r="3301" spans="1:21" x14ac:dyDescent="0.3">
      <c r="A3301" s="114">
        <v>10290</v>
      </c>
      <c r="B3301" s="114" t="s">
        <v>130</v>
      </c>
      <c r="C3301" s="114" t="s">
        <v>132</v>
      </c>
      <c r="D3301" s="114" t="s">
        <v>9509</v>
      </c>
      <c r="E3301" s="114" t="s">
        <v>9510</v>
      </c>
      <c r="F3301" s="115">
        <v>45990</v>
      </c>
      <c r="G3301" s="114" t="s">
        <v>2453</v>
      </c>
      <c r="H3301" s="116">
        <v>8660736</v>
      </c>
      <c r="I3301" s="116">
        <v>2598221</v>
      </c>
      <c r="J3301" s="116">
        <v>2684829</v>
      </c>
      <c r="K3301" s="116">
        <v>-86608</v>
      </c>
      <c r="L3301" s="116">
        <v>0</v>
      </c>
      <c r="M3301" s="116">
        <v>0</v>
      </c>
      <c r="N3301" s="116">
        <v>0</v>
      </c>
      <c r="O3301" s="116">
        <v>0</v>
      </c>
      <c r="P3301" s="116">
        <v>0</v>
      </c>
      <c r="Q3301" s="27" t="str">
        <f t="shared" si="587"/>
        <v>Registered</v>
      </c>
      <c r="R3301" s="94">
        <f t="shared" si="588"/>
        <v>0.30000002309272561</v>
      </c>
      <c r="S3301" s="95"/>
      <c r="T3301" s="117">
        <f t="shared" si="585"/>
        <v>0</v>
      </c>
      <c r="U3301" s="117">
        <f t="shared" si="586"/>
        <v>-86608</v>
      </c>
    </row>
    <row r="3302" spans="1:21" x14ac:dyDescent="0.3">
      <c r="A3302" s="114">
        <v>10292</v>
      </c>
      <c r="B3302" s="114" t="s">
        <v>130</v>
      </c>
      <c r="C3302" s="114" t="s">
        <v>132</v>
      </c>
      <c r="D3302" s="114" t="s">
        <v>9513</v>
      </c>
      <c r="E3302" s="114" t="s">
        <v>9514</v>
      </c>
      <c r="F3302" s="115">
        <v>45915</v>
      </c>
      <c r="G3302" s="114" t="s">
        <v>7838</v>
      </c>
      <c r="H3302" s="116">
        <v>8710272</v>
      </c>
      <c r="I3302" s="116">
        <v>2613081</v>
      </c>
      <c r="J3302" s="116">
        <v>2700184</v>
      </c>
      <c r="K3302" s="116">
        <v>-87103</v>
      </c>
      <c r="L3302" s="116">
        <v>0</v>
      </c>
      <c r="M3302" s="116">
        <v>0</v>
      </c>
      <c r="N3302" s="116">
        <v>0</v>
      </c>
      <c r="O3302" s="116">
        <v>0</v>
      </c>
      <c r="P3302" s="116">
        <v>0</v>
      </c>
      <c r="Q3302" s="27" t="str">
        <f t="shared" si="587"/>
        <v>Registered</v>
      </c>
      <c r="R3302" s="94">
        <f t="shared" si="588"/>
        <v>0.29999993111581358</v>
      </c>
      <c r="S3302" s="95"/>
      <c r="T3302" s="117">
        <f t="shared" si="585"/>
        <v>0</v>
      </c>
      <c r="U3302" s="117">
        <f t="shared" si="586"/>
        <v>-87103</v>
      </c>
    </row>
    <row r="3303" spans="1:21" x14ac:dyDescent="0.3">
      <c r="A3303" s="114">
        <v>10294</v>
      </c>
      <c r="B3303" s="114" t="s">
        <v>130</v>
      </c>
      <c r="C3303" s="114" t="s">
        <v>132</v>
      </c>
      <c r="D3303" s="114" t="s">
        <v>9518</v>
      </c>
      <c r="E3303" s="114" t="s">
        <v>9519</v>
      </c>
      <c r="F3303" s="115">
        <v>45796</v>
      </c>
      <c r="G3303" s="114" t="s">
        <v>3916</v>
      </c>
      <c r="H3303" s="116">
        <v>8800128</v>
      </c>
      <c r="I3303" s="116">
        <v>2640039</v>
      </c>
      <c r="J3303" s="116">
        <v>2728040</v>
      </c>
      <c r="K3303" s="116">
        <v>-88001</v>
      </c>
      <c r="L3303" s="116">
        <v>0</v>
      </c>
      <c r="M3303" s="116">
        <v>0</v>
      </c>
      <c r="N3303" s="116">
        <v>0</v>
      </c>
      <c r="O3303" s="116">
        <v>0</v>
      </c>
      <c r="P3303" s="116">
        <v>0</v>
      </c>
      <c r="Q3303" s="27" t="str">
        <f t="shared" si="587"/>
        <v>Registered</v>
      </c>
      <c r="R3303" s="94">
        <f t="shared" si="588"/>
        <v>0.30000006818082647</v>
      </c>
      <c r="S3303" s="95"/>
      <c r="T3303" s="117">
        <f t="shared" si="585"/>
        <v>0</v>
      </c>
      <c r="U3303" s="117">
        <f t="shared" si="586"/>
        <v>-88001</v>
      </c>
    </row>
    <row r="3304" spans="1:21" x14ac:dyDescent="0.3">
      <c r="A3304" s="114">
        <v>10295</v>
      </c>
      <c r="B3304" s="114" t="s">
        <v>130</v>
      </c>
      <c r="C3304" s="114" t="s">
        <v>132</v>
      </c>
      <c r="D3304" s="114" t="s">
        <v>9520</v>
      </c>
      <c r="E3304" s="114" t="s">
        <v>9521</v>
      </c>
      <c r="F3304" s="115">
        <v>45898</v>
      </c>
      <c r="G3304" s="114" t="s">
        <v>5312</v>
      </c>
      <c r="H3304" s="116">
        <v>8801280</v>
      </c>
      <c r="I3304" s="116">
        <v>2640384</v>
      </c>
      <c r="J3304" s="116">
        <v>2728397</v>
      </c>
      <c r="K3304" s="116">
        <v>-88013</v>
      </c>
      <c r="L3304" s="116">
        <v>0</v>
      </c>
      <c r="M3304" s="116">
        <v>0</v>
      </c>
      <c r="N3304" s="116">
        <v>0</v>
      </c>
      <c r="O3304" s="116">
        <v>0</v>
      </c>
      <c r="P3304" s="116">
        <v>0</v>
      </c>
      <c r="Q3304" s="27" t="str">
        <f t="shared" si="587"/>
        <v>Registered</v>
      </c>
      <c r="R3304" s="94">
        <f t="shared" si="588"/>
        <v>0.3</v>
      </c>
      <c r="S3304" s="95"/>
      <c r="T3304" s="117">
        <f t="shared" si="585"/>
        <v>0</v>
      </c>
      <c r="U3304" s="117">
        <f t="shared" si="586"/>
        <v>-88013</v>
      </c>
    </row>
    <row r="3305" spans="1:21" x14ac:dyDescent="0.3">
      <c r="A3305" s="114">
        <v>10300</v>
      </c>
      <c r="B3305" s="114" t="s">
        <v>130</v>
      </c>
      <c r="C3305" s="114" t="s">
        <v>132</v>
      </c>
      <c r="D3305" s="114" t="s">
        <v>9530</v>
      </c>
      <c r="E3305" s="114" t="s">
        <v>9531</v>
      </c>
      <c r="F3305" s="115">
        <v>45930</v>
      </c>
      <c r="G3305" s="114" t="s">
        <v>4158</v>
      </c>
      <c r="H3305" s="116">
        <v>8888832</v>
      </c>
      <c r="I3305" s="116">
        <v>2666649</v>
      </c>
      <c r="J3305" s="116">
        <v>2755539</v>
      </c>
      <c r="K3305" s="116">
        <v>-88890</v>
      </c>
      <c r="L3305" s="116">
        <v>0</v>
      </c>
      <c r="M3305" s="116">
        <v>0</v>
      </c>
      <c r="N3305" s="116">
        <v>0</v>
      </c>
      <c r="O3305" s="116">
        <v>0</v>
      </c>
      <c r="P3305" s="116">
        <v>0</v>
      </c>
      <c r="Q3305" s="27" t="str">
        <f t="shared" si="587"/>
        <v>Registered</v>
      </c>
      <c r="R3305" s="94">
        <f t="shared" si="588"/>
        <v>0.29999993249956802</v>
      </c>
      <c r="S3305" s="95"/>
      <c r="T3305" s="117">
        <f t="shared" si="585"/>
        <v>0</v>
      </c>
      <c r="U3305" s="117">
        <f t="shared" si="586"/>
        <v>-88890</v>
      </c>
    </row>
    <row r="3306" spans="1:21" x14ac:dyDescent="0.3">
      <c r="A3306" s="114">
        <v>10302</v>
      </c>
      <c r="B3306" s="114" t="s">
        <v>130</v>
      </c>
      <c r="C3306" s="114" t="s">
        <v>132</v>
      </c>
      <c r="D3306" s="114" t="s">
        <v>9534</v>
      </c>
      <c r="E3306" s="114" t="s">
        <v>9535</v>
      </c>
      <c r="F3306" s="115">
        <v>45777</v>
      </c>
      <c r="G3306" s="114" t="s">
        <v>2555</v>
      </c>
      <c r="H3306" s="116">
        <v>8891136</v>
      </c>
      <c r="I3306" s="116">
        <v>2667341</v>
      </c>
      <c r="J3306" s="116">
        <v>2756252</v>
      </c>
      <c r="K3306" s="116">
        <v>-88911</v>
      </c>
      <c r="L3306" s="116">
        <v>0</v>
      </c>
      <c r="M3306" s="116">
        <v>0</v>
      </c>
      <c r="N3306" s="116">
        <v>0</v>
      </c>
      <c r="O3306" s="116">
        <v>0</v>
      </c>
      <c r="P3306" s="116">
        <v>0</v>
      </c>
      <c r="Q3306" s="27" t="str">
        <f t="shared" si="587"/>
        <v>Registered</v>
      </c>
      <c r="R3306" s="94">
        <f t="shared" si="588"/>
        <v>0.30000002249431346</v>
      </c>
      <c r="S3306" s="95"/>
      <c r="T3306" s="117">
        <f t="shared" si="585"/>
        <v>0</v>
      </c>
      <c r="U3306" s="117">
        <f t="shared" si="586"/>
        <v>-88911</v>
      </c>
    </row>
    <row r="3307" spans="1:21" x14ac:dyDescent="0.3">
      <c r="A3307" s="114">
        <v>10303</v>
      </c>
      <c r="B3307" s="114" t="s">
        <v>130</v>
      </c>
      <c r="C3307" s="114" t="s">
        <v>132</v>
      </c>
      <c r="D3307" s="114" t="s">
        <v>9536</v>
      </c>
      <c r="E3307" s="114" t="s">
        <v>9537</v>
      </c>
      <c r="F3307" s="115">
        <v>45777</v>
      </c>
      <c r="G3307" s="114" t="s">
        <v>4525</v>
      </c>
      <c r="H3307" s="116">
        <v>8891136</v>
      </c>
      <c r="I3307" s="116">
        <v>2667341</v>
      </c>
      <c r="J3307" s="116">
        <v>2756252.6</v>
      </c>
      <c r="K3307" s="116">
        <v>-88911.6</v>
      </c>
      <c r="L3307" s="116">
        <v>0</v>
      </c>
      <c r="M3307" s="116">
        <v>0</v>
      </c>
      <c r="N3307" s="116">
        <v>0</v>
      </c>
      <c r="O3307" s="116">
        <v>0</v>
      </c>
      <c r="P3307" s="116">
        <v>0</v>
      </c>
      <c r="Q3307" s="27" t="str">
        <f t="shared" si="587"/>
        <v>Registered</v>
      </c>
      <c r="R3307" s="94">
        <f t="shared" si="588"/>
        <v>0.30000002249431346</v>
      </c>
      <c r="S3307" s="95"/>
      <c r="T3307" s="117">
        <f t="shared" si="585"/>
        <v>0</v>
      </c>
      <c r="U3307" s="117">
        <f t="shared" si="586"/>
        <v>-88911.6</v>
      </c>
    </row>
    <row r="3308" spans="1:21" x14ac:dyDescent="0.3">
      <c r="A3308" s="114">
        <v>10305</v>
      </c>
      <c r="B3308" s="114" t="s">
        <v>130</v>
      </c>
      <c r="C3308" s="114" t="s">
        <v>132</v>
      </c>
      <c r="D3308" s="114" t="s">
        <v>9540</v>
      </c>
      <c r="E3308" s="114" t="s">
        <v>9541</v>
      </c>
      <c r="F3308" s="115">
        <v>46000</v>
      </c>
      <c r="G3308" s="114" t="s">
        <v>1487</v>
      </c>
      <c r="H3308" s="116">
        <v>8891136</v>
      </c>
      <c r="I3308" s="116">
        <v>2667341</v>
      </c>
      <c r="J3308" s="116">
        <v>2756253</v>
      </c>
      <c r="K3308" s="116">
        <v>-88912</v>
      </c>
      <c r="L3308" s="116">
        <v>0</v>
      </c>
      <c r="M3308" s="116">
        <v>0</v>
      </c>
      <c r="N3308" s="116">
        <v>0</v>
      </c>
      <c r="O3308" s="116">
        <v>0</v>
      </c>
      <c r="P3308" s="116">
        <v>0</v>
      </c>
      <c r="Q3308" s="27" t="str">
        <f t="shared" si="587"/>
        <v>Registered</v>
      </c>
      <c r="R3308" s="94">
        <f t="shared" si="588"/>
        <v>0.30000002249431346</v>
      </c>
      <c r="S3308" s="95"/>
      <c r="T3308" s="117">
        <f t="shared" si="585"/>
        <v>0</v>
      </c>
      <c r="U3308" s="117">
        <f t="shared" si="586"/>
        <v>-88912</v>
      </c>
    </row>
    <row r="3309" spans="1:21" x14ac:dyDescent="0.3">
      <c r="A3309" s="114">
        <v>10308</v>
      </c>
      <c r="B3309" s="114" t="s">
        <v>130</v>
      </c>
      <c r="C3309" s="114" t="s">
        <v>132</v>
      </c>
      <c r="D3309" s="114" t="s">
        <v>9546</v>
      </c>
      <c r="E3309" s="114" t="s">
        <v>9547</v>
      </c>
      <c r="F3309" s="115">
        <v>45988</v>
      </c>
      <c r="G3309" s="114" t="s">
        <v>3080</v>
      </c>
      <c r="H3309" s="116">
        <v>8978688</v>
      </c>
      <c r="I3309" s="116">
        <v>2693607</v>
      </c>
      <c r="J3309" s="116">
        <v>2783394</v>
      </c>
      <c r="K3309" s="116">
        <v>-89787</v>
      </c>
      <c r="L3309" s="116">
        <v>0</v>
      </c>
      <c r="M3309" s="116">
        <v>0</v>
      </c>
      <c r="N3309" s="116">
        <v>0</v>
      </c>
      <c r="O3309" s="116">
        <v>0</v>
      </c>
      <c r="P3309" s="116">
        <v>0</v>
      </c>
      <c r="Q3309" s="27" t="str">
        <f t="shared" si="587"/>
        <v>Registered</v>
      </c>
      <c r="R3309" s="94">
        <f t="shared" si="588"/>
        <v>0.30000006682490804</v>
      </c>
      <c r="S3309" s="95"/>
      <c r="T3309" s="117">
        <f t="shared" si="585"/>
        <v>0</v>
      </c>
      <c r="U3309" s="117">
        <f t="shared" si="586"/>
        <v>-89787</v>
      </c>
    </row>
    <row r="3310" spans="1:21" x14ac:dyDescent="0.3">
      <c r="A3310" s="114">
        <v>10309</v>
      </c>
      <c r="B3310" s="114" t="s">
        <v>130</v>
      </c>
      <c r="C3310" s="114" t="s">
        <v>132</v>
      </c>
      <c r="D3310" s="114" t="s">
        <v>9548</v>
      </c>
      <c r="E3310" s="114" t="s">
        <v>9549</v>
      </c>
      <c r="F3310" s="115">
        <v>45698</v>
      </c>
      <c r="G3310" s="114" t="s">
        <v>9550</v>
      </c>
      <c r="H3310" s="116">
        <v>8980992</v>
      </c>
      <c r="I3310" s="116">
        <v>2694297</v>
      </c>
      <c r="J3310" s="116">
        <v>2784098</v>
      </c>
      <c r="K3310" s="116">
        <v>-89801</v>
      </c>
      <c r="L3310" s="116">
        <v>0</v>
      </c>
      <c r="M3310" s="116">
        <v>0</v>
      </c>
      <c r="N3310" s="116">
        <v>0</v>
      </c>
      <c r="O3310" s="116">
        <v>0</v>
      </c>
      <c r="P3310" s="116">
        <v>0</v>
      </c>
      <c r="Q3310" s="27" t="str">
        <f t="shared" si="587"/>
        <v>Registered</v>
      </c>
      <c r="R3310" s="94">
        <f t="shared" si="588"/>
        <v>0.29999993319223534</v>
      </c>
      <c r="S3310" s="95"/>
      <c r="T3310" s="117">
        <f t="shared" si="585"/>
        <v>0</v>
      </c>
      <c r="U3310" s="117">
        <f t="shared" si="586"/>
        <v>-89801</v>
      </c>
    </row>
    <row r="3311" spans="1:21" x14ac:dyDescent="0.3">
      <c r="A3311" s="114">
        <v>10312</v>
      </c>
      <c r="B3311" s="114" t="s">
        <v>130</v>
      </c>
      <c r="C3311" s="114" t="s">
        <v>132</v>
      </c>
      <c r="D3311" s="114" t="s">
        <v>9556</v>
      </c>
      <c r="E3311" s="114" t="s">
        <v>9557</v>
      </c>
      <c r="F3311" s="115">
        <v>45621</v>
      </c>
      <c r="G3311" s="114" t="s">
        <v>2711</v>
      </c>
      <c r="H3311" s="116">
        <v>9009792</v>
      </c>
      <c r="I3311" s="116">
        <v>2702937</v>
      </c>
      <c r="J3311" s="116">
        <v>2793035</v>
      </c>
      <c r="K3311" s="116">
        <v>-90098</v>
      </c>
      <c r="L3311" s="116">
        <v>0</v>
      </c>
      <c r="M3311" s="116">
        <v>0</v>
      </c>
      <c r="N3311" s="116">
        <v>0</v>
      </c>
      <c r="O3311" s="116">
        <v>0</v>
      </c>
      <c r="P3311" s="116">
        <v>0</v>
      </c>
      <c r="Q3311" s="27" t="str">
        <f t="shared" si="587"/>
        <v>Registered</v>
      </c>
      <c r="R3311" s="94">
        <f t="shared" si="588"/>
        <v>0.29999993340578784</v>
      </c>
      <c r="S3311" s="95"/>
      <c r="T3311" s="117">
        <f t="shared" si="585"/>
        <v>0</v>
      </c>
      <c r="U3311" s="117">
        <f t="shared" si="586"/>
        <v>-90098</v>
      </c>
    </row>
    <row r="3312" spans="1:21" x14ac:dyDescent="0.3">
      <c r="A3312" s="114">
        <v>10313</v>
      </c>
      <c r="B3312" s="114" t="s">
        <v>130</v>
      </c>
      <c r="C3312" s="114" t="s">
        <v>132</v>
      </c>
      <c r="D3312" s="114" t="s">
        <v>2126</v>
      </c>
      <c r="E3312" s="114" t="s">
        <v>2127</v>
      </c>
      <c r="F3312" s="115">
        <v>46102</v>
      </c>
      <c r="G3312" s="114" t="s">
        <v>1694</v>
      </c>
      <c r="H3312" s="116">
        <v>9009792</v>
      </c>
      <c r="I3312" s="116">
        <v>2702937</v>
      </c>
      <c r="J3312" s="116">
        <v>2793035</v>
      </c>
      <c r="K3312" s="116">
        <v>-90098</v>
      </c>
      <c r="L3312" s="116">
        <v>0</v>
      </c>
      <c r="M3312" s="116">
        <v>0</v>
      </c>
      <c r="N3312" s="116">
        <v>0</v>
      </c>
      <c r="O3312" s="116">
        <v>0</v>
      </c>
      <c r="P3312" s="116">
        <v>0</v>
      </c>
      <c r="Q3312" s="27" t="str">
        <f t="shared" si="587"/>
        <v>Registered</v>
      </c>
      <c r="R3312" s="94">
        <f t="shared" si="588"/>
        <v>0.29999993340578784</v>
      </c>
      <c r="S3312" s="95"/>
      <c r="T3312" s="117">
        <f t="shared" si="585"/>
        <v>0</v>
      </c>
      <c r="U3312" s="117">
        <f t="shared" si="586"/>
        <v>-90098</v>
      </c>
    </row>
    <row r="3313" spans="1:21" x14ac:dyDescent="0.3">
      <c r="A3313" s="114">
        <v>10315</v>
      </c>
      <c r="B3313" s="114" t="s">
        <v>130</v>
      </c>
      <c r="C3313" s="114" t="s">
        <v>132</v>
      </c>
      <c r="D3313" s="114" t="s">
        <v>9560</v>
      </c>
      <c r="E3313" s="114" t="s">
        <v>9561</v>
      </c>
      <c r="F3313" s="115">
        <v>45764</v>
      </c>
      <c r="G3313" s="114" t="s">
        <v>2509</v>
      </c>
      <c r="H3313" s="116">
        <v>9024653</v>
      </c>
      <c r="I3313" s="116">
        <v>2707396</v>
      </c>
      <c r="J3313" s="116">
        <v>2797795</v>
      </c>
      <c r="K3313" s="116">
        <v>-90399</v>
      </c>
      <c r="L3313" s="116">
        <v>0</v>
      </c>
      <c r="M3313" s="116">
        <v>0</v>
      </c>
      <c r="N3313" s="116">
        <v>0</v>
      </c>
      <c r="O3313" s="116">
        <v>0</v>
      </c>
      <c r="P3313" s="116">
        <v>0</v>
      </c>
      <c r="Q3313" s="27" t="str">
        <f t="shared" si="587"/>
        <v>Registered</v>
      </c>
      <c r="R3313" s="94">
        <f t="shared" si="588"/>
        <v>0.30000001108075847</v>
      </c>
      <c r="S3313" s="95"/>
      <c r="T3313" s="117">
        <f t="shared" si="585"/>
        <v>0</v>
      </c>
      <c r="U3313" s="117">
        <f t="shared" si="586"/>
        <v>-90399</v>
      </c>
    </row>
    <row r="3314" spans="1:21" x14ac:dyDescent="0.3">
      <c r="A3314" s="114">
        <v>10318</v>
      </c>
      <c r="B3314" s="114" t="s">
        <v>130</v>
      </c>
      <c r="C3314" s="114" t="s">
        <v>132</v>
      </c>
      <c r="D3314" s="114" t="s">
        <v>9562</v>
      </c>
      <c r="E3314" s="114" t="s">
        <v>9563</v>
      </c>
      <c r="F3314" s="115">
        <v>45936</v>
      </c>
      <c r="G3314" s="114" t="s">
        <v>7468</v>
      </c>
      <c r="H3314" s="116">
        <v>9245952</v>
      </c>
      <c r="I3314" s="116">
        <v>2773785</v>
      </c>
      <c r="J3314" s="116">
        <v>2866245</v>
      </c>
      <c r="K3314" s="116">
        <v>-92460</v>
      </c>
      <c r="L3314" s="116">
        <v>0</v>
      </c>
      <c r="M3314" s="116">
        <v>0</v>
      </c>
      <c r="N3314" s="116">
        <v>0</v>
      </c>
      <c r="O3314" s="116">
        <v>0</v>
      </c>
      <c r="P3314" s="116">
        <v>0</v>
      </c>
      <c r="Q3314" s="27" t="str">
        <f t="shared" si="587"/>
        <v>Registered</v>
      </c>
      <c r="R3314" s="94">
        <f t="shared" si="588"/>
        <v>0.29999993510673645</v>
      </c>
      <c r="S3314" s="95"/>
      <c r="T3314" s="117">
        <f t="shared" si="585"/>
        <v>0</v>
      </c>
      <c r="U3314" s="117">
        <f t="shared" si="586"/>
        <v>-92460</v>
      </c>
    </row>
    <row r="3315" spans="1:21" x14ac:dyDescent="0.3">
      <c r="A3315" s="114">
        <v>10322</v>
      </c>
      <c r="B3315" s="114" t="s">
        <v>130</v>
      </c>
      <c r="C3315" s="114" t="s">
        <v>132</v>
      </c>
      <c r="D3315" s="114" t="s">
        <v>4890</v>
      </c>
      <c r="E3315" s="114" t="s">
        <v>4891</v>
      </c>
      <c r="F3315" s="115">
        <v>46051</v>
      </c>
      <c r="G3315" s="114" t="s">
        <v>1410</v>
      </c>
      <c r="H3315" s="116">
        <v>9379584</v>
      </c>
      <c r="I3315" s="116">
        <v>2813875</v>
      </c>
      <c r="J3315" s="116">
        <v>2907670.4</v>
      </c>
      <c r="K3315" s="116">
        <v>-93795.4</v>
      </c>
      <c r="L3315" s="116">
        <v>0</v>
      </c>
      <c r="M3315" s="116">
        <v>0</v>
      </c>
      <c r="N3315" s="116">
        <v>0</v>
      </c>
      <c r="O3315" s="116">
        <v>0</v>
      </c>
      <c r="P3315" s="116">
        <v>0</v>
      </c>
      <c r="Q3315" s="27" t="str">
        <f t="shared" si="587"/>
        <v>Registered</v>
      </c>
      <c r="R3315" s="94">
        <f t="shared" si="588"/>
        <v>0.29999997867709272</v>
      </c>
      <c r="S3315" s="95"/>
      <c r="T3315" s="117">
        <f t="shared" si="585"/>
        <v>0</v>
      </c>
      <c r="U3315" s="117">
        <f t="shared" si="586"/>
        <v>-93795.4</v>
      </c>
    </row>
    <row r="3316" spans="1:21" x14ac:dyDescent="0.3">
      <c r="A3316" s="114">
        <v>10406</v>
      </c>
      <c r="B3316" s="114" t="s">
        <v>130</v>
      </c>
      <c r="C3316" s="114" t="s">
        <v>132</v>
      </c>
      <c r="D3316" s="114" t="s">
        <v>9692</v>
      </c>
      <c r="E3316" s="114" t="s">
        <v>9693</v>
      </c>
      <c r="F3316" s="115">
        <v>45747</v>
      </c>
      <c r="G3316" s="114" t="s">
        <v>9035</v>
      </c>
      <c r="H3316" s="116">
        <v>12999078</v>
      </c>
      <c r="I3316" s="116">
        <v>3899724</v>
      </c>
      <c r="J3316" s="116">
        <v>4029714.25</v>
      </c>
      <c r="K3316" s="116">
        <v>-129990.25</v>
      </c>
      <c r="L3316" s="116">
        <v>0</v>
      </c>
      <c r="M3316" s="116">
        <v>0</v>
      </c>
      <c r="N3316" s="116">
        <v>0</v>
      </c>
      <c r="O3316" s="116">
        <v>0</v>
      </c>
      <c r="P3316" s="116">
        <v>0</v>
      </c>
      <c r="Q3316" s="27" t="str">
        <f t="shared" si="587"/>
        <v>Registered</v>
      </c>
      <c r="R3316" s="94">
        <f t="shared" si="588"/>
        <v>0.30000004615711978</v>
      </c>
      <c r="S3316" s="95"/>
      <c r="T3316" s="117">
        <f t="shared" si="585"/>
        <v>0</v>
      </c>
      <c r="U3316" s="117">
        <f t="shared" si="586"/>
        <v>-129990.25</v>
      </c>
    </row>
    <row r="3317" spans="1:21" x14ac:dyDescent="0.3">
      <c r="A3317" s="114">
        <v>10411</v>
      </c>
      <c r="B3317" s="114" t="s">
        <v>130</v>
      </c>
      <c r="C3317" s="114" t="s">
        <v>132</v>
      </c>
      <c r="D3317" s="114" t="s">
        <v>9698</v>
      </c>
      <c r="E3317" s="114" t="s">
        <v>9699</v>
      </c>
      <c r="F3317" s="115">
        <v>45678</v>
      </c>
      <c r="G3317" s="114" t="s">
        <v>9700</v>
      </c>
      <c r="H3317" s="116">
        <v>13267242</v>
      </c>
      <c r="I3317" s="116">
        <v>3980172</v>
      </c>
      <c r="J3317" s="116">
        <v>4112844</v>
      </c>
      <c r="K3317" s="116">
        <v>-132672</v>
      </c>
      <c r="L3317" s="116">
        <v>0</v>
      </c>
      <c r="M3317" s="116">
        <v>0</v>
      </c>
      <c r="N3317" s="116">
        <v>0</v>
      </c>
      <c r="O3317" s="116">
        <v>0</v>
      </c>
      <c r="P3317" s="116">
        <v>0</v>
      </c>
      <c r="Q3317" s="27" t="str">
        <f t="shared" si="587"/>
        <v>Registered</v>
      </c>
      <c r="R3317" s="94">
        <f t="shared" si="588"/>
        <v>0.29999995477583058</v>
      </c>
      <c r="S3317" s="95"/>
      <c r="T3317" s="117">
        <f t="shared" si="585"/>
        <v>0</v>
      </c>
      <c r="U3317" s="117">
        <f t="shared" si="586"/>
        <v>-132672</v>
      </c>
    </row>
    <row r="3318" spans="1:21" x14ac:dyDescent="0.3">
      <c r="A3318" s="114">
        <v>10412</v>
      </c>
      <c r="B3318" s="114" t="s">
        <v>130</v>
      </c>
      <c r="C3318" s="114" t="s">
        <v>132</v>
      </c>
      <c r="D3318" s="114" t="s">
        <v>9701</v>
      </c>
      <c r="E3318" s="114" t="s">
        <v>9702</v>
      </c>
      <c r="F3318" s="115">
        <v>45746</v>
      </c>
      <c r="G3318" s="114" t="s">
        <v>5517</v>
      </c>
      <c r="H3318" s="116">
        <v>13267242</v>
      </c>
      <c r="I3318" s="116">
        <v>3980172</v>
      </c>
      <c r="J3318" s="116">
        <v>4112844</v>
      </c>
      <c r="K3318" s="116">
        <v>-132672</v>
      </c>
      <c r="L3318" s="116">
        <v>0</v>
      </c>
      <c r="M3318" s="116">
        <v>0</v>
      </c>
      <c r="N3318" s="116">
        <v>0</v>
      </c>
      <c r="O3318" s="116">
        <v>0</v>
      </c>
      <c r="P3318" s="116">
        <v>0</v>
      </c>
      <c r="Q3318" s="27" t="str">
        <f t="shared" si="587"/>
        <v>Registered</v>
      </c>
      <c r="R3318" s="94">
        <f t="shared" si="588"/>
        <v>0.29999995477583058</v>
      </c>
      <c r="S3318" s="95"/>
      <c r="T3318" s="117">
        <f t="shared" si="585"/>
        <v>0</v>
      </c>
      <c r="U3318" s="117">
        <f t="shared" si="586"/>
        <v>-132672</v>
      </c>
    </row>
    <row r="3319" spans="1:21" x14ac:dyDescent="0.3">
      <c r="A3319" s="114">
        <v>10414</v>
      </c>
      <c r="B3319" s="114" t="s">
        <v>130</v>
      </c>
      <c r="C3319" s="114" t="s">
        <v>132</v>
      </c>
      <c r="D3319" s="114" t="s">
        <v>9705</v>
      </c>
      <c r="E3319" s="114" t="s">
        <v>9706</v>
      </c>
      <c r="F3319" s="115">
        <v>45854</v>
      </c>
      <c r="G3319" s="114" t="s">
        <v>3888</v>
      </c>
      <c r="H3319" s="116">
        <v>13322250</v>
      </c>
      <c r="I3319" s="116">
        <v>3996675</v>
      </c>
      <c r="J3319" s="116">
        <v>4129897</v>
      </c>
      <c r="K3319" s="116">
        <v>-133222</v>
      </c>
      <c r="L3319" s="116">
        <v>0</v>
      </c>
      <c r="M3319" s="116">
        <v>0</v>
      </c>
      <c r="N3319" s="116">
        <v>0</v>
      </c>
      <c r="O3319" s="116">
        <v>0</v>
      </c>
      <c r="P3319" s="116">
        <v>0</v>
      </c>
      <c r="Q3319" s="27" t="str">
        <f t="shared" si="587"/>
        <v>Registered</v>
      </c>
      <c r="R3319" s="94">
        <f t="shared" si="588"/>
        <v>0.3</v>
      </c>
      <c r="S3319" s="95"/>
      <c r="T3319" s="117">
        <f t="shared" si="585"/>
        <v>0</v>
      </c>
      <c r="U3319" s="117">
        <f t="shared" si="586"/>
        <v>-133222</v>
      </c>
    </row>
    <row r="3320" spans="1:21" x14ac:dyDescent="0.3">
      <c r="A3320" s="114">
        <v>10415</v>
      </c>
      <c r="B3320" s="114" t="s">
        <v>130</v>
      </c>
      <c r="C3320" s="114" t="s">
        <v>132</v>
      </c>
      <c r="D3320" s="114" t="s">
        <v>9707</v>
      </c>
      <c r="E3320" s="114" t="s">
        <v>9708</v>
      </c>
      <c r="F3320" s="115">
        <v>45838</v>
      </c>
      <c r="G3320" s="114" t="s">
        <v>2421</v>
      </c>
      <c r="H3320" s="116">
        <v>13322250</v>
      </c>
      <c r="I3320" s="116">
        <v>3996675</v>
      </c>
      <c r="J3320" s="116">
        <v>4129898</v>
      </c>
      <c r="K3320" s="116">
        <v>-133223</v>
      </c>
      <c r="L3320" s="116">
        <v>0</v>
      </c>
      <c r="M3320" s="116">
        <v>0</v>
      </c>
      <c r="N3320" s="116">
        <v>0</v>
      </c>
      <c r="O3320" s="116">
        <v>0</v>
      </c>
      <c r="P3320" s="116">
        <v>0</v>
      </c>
      <c r="Q3320" s="27" t="str">
        <f t="shared" si="587"/>
        <v>Registered</v>
      </c>
      <c r="R3320" s="94">
        <f t="shared" si="588"/>
        <v>0.3</v>
      </c>
      <c r="S3320" s="95"/>
      <c r="T3320" s="117">
        <f t="shared" si="585"/>
        <v>0</v>
      </c>
      <c r="U3320" s="117">
        <f t="shared" si="586"/>
        <v>-133223</v>
      </c>
    </row>
    <row r="3321" spans="1:21" x14ac:dyDescent="0.3">
      <c r="A3321" s="114">
        <v>10417</v>
      </c>
      <c r="B3321" s="114" t="s">
        <v>130</v>
      </c>
      <c r="C3321" s="114" t="s">
        <v>132</v>
      </c>
      <c r="D3321" s="114" t="s">
        <v>9711</v>
      </c>
      <c r="E3321" s="114" t="s">
        <v>9712</v>
      </c>
      <c r="F3321" s="115">
        <v>46000</v>
      </c>
      <c r="G3321" s="114" t="s">
        <v>3080</v>
      </c>
      <c r="H3321" s="116">
        <v>13353192</v>
      </c>
      <c r="I3321" s="116">
        <v>4005957</v>
      </c>
      <c r="J3321" s="116">
        <v>4139489</v>
      </c>
      <c r="K3321" s="116">
        <v>-133532</v>
      </c>
      <c r="L3321" s="116">
        <v>0</v>
      </c>
      <c r="M3321" s="116">
        <v>0</v>
      </c>
      <c r="N3321" s="116">
        <v>0</v>
      </c>
      <c r="O3321" s="116">
        <v>0</v>
      </c>
      <c r="P3321" s="116">
        <v>0</v>
      </c>
      <c r="Q3321" s="27" t="str">
        <f t="shared" si="587"/>
        <v>Registered</v>
      </c>
      <c r="R3321" s="94">
        <f t="shared" si="588"/>
        <v>0.29999995506692334</v>
      </c>
      <c r="S3321" s="95"/>
      <c r="T3321" s="117">
        <f t="shared" si="585"/>
        <v>0</v>
      </c>
      <c r="U3321" s="117">
        <f t="shared" si="586"/>
        <v>-133532</v>
      </c>
    </row>
    <row r="3322" spans="1:21" x14ac:dyDescent="0.3">
      <c r="A3322" s="114">
        <v>10419</v>
      </c>
      <c r="B3322" s="114" t="s">
        <v>130</v>
      </c>
      <c r="C3322" s="114" t="s">
        <v>132</v>
      </c>
      <c r="D3322" s="114" t="s">
        <v>9715</v>
      </c>
      <c r="E3322" s="114" t="s">
        <v>9716</v>
      </c>
      <c r="F3322" s="115">
        <v>45726</v>
      </c>
      <c r="G3322" s="114" t="s">
        <v>1897</v>
      </c>
      <c r="H3322" s="116">
        <v>13356630</v>
      </c>
      <c r="I3322" s="116">
        <v>4006989</v>
      </c>
      <c r="J3322" s="116">
        <v>4140557</v>
      </c>
      <c r="K3322" s="116">
        <v>-133568</v>
      </c>
      <c r="L3322" s="116">
        <v>0</v>
      </c>
      <c r="M3322" s="116">
        <v>0</v>
      </c>
      <c r="N3322" s="116">
        <v>0</v>
      </c>
      <c r="O3322" s="116">
        <v>0</v>
      </c>
      <c r="P3322" s="116">
        <v>0</v>
      </c>
      <c r="Q3322" s="27" t="str">
        <f t="shared" si="587"/>
        <v>Registered</v>
      </c>
      <c r="R3322" s="94">
        <f t="shared" si="588"/>
        <v>0.3</v>
      </c>
      <c r="S3322" s="95"/>
      <c r="T3322" s="117">
        <f t="shared" si="585"/>
        <v>0</v>
      </c>
      <c r="U3322" s="117">
        <f t="shared" si="586"/>
        <v>-133568</v>
      </c>
    </row>
    <row r="3323" spans="1:21" x14ac:dyDescent="0.3">
      <c r="A3323" s="114">
        <v>10421</v>
      </c>
      <c r="B3323" s="114" t="s">
        <v>130</v>
      </c>
      <c r="C3323" s="114" t="s">
        <v>132</v>
      </c>
      <c r="D3323" s="114" t="s">
        <v>9719</v>
      </c>
      <c r="E3323" s="114" t="s">
        <v>9720</v>
      </c>
      <c r="F3323" s="115">
        <v>45833</v>
      </c>
      <c r="G3323" s="114" t="s">
        <v>3189</v>
      </c>
      <c r="H3323" s="116">
        <v>13442580</v>
      </c>
      <c r="I3323" s="116">
        <v>2688516</v>
      </c>
      <c r="J3323" s="116">
        <v>2822942</v>
      </c>
      <c r="K3323" s="116">
        <v>-134426</v>
      </c>
      <c r="L3323" s="116">
        <v>0</v>
      </c>
      <c r="M3323" s="116">
        <v>0</v>
      </c>
      <c r="N3323" s="116">
        <v>0</v>
      </c>
      <c r="O3323" s="116">
        <v>0</v>
      </c>
      <c r="P3323" s="116">
        <v>0</v>
      </c>
      <c r="Q3323" s="27" t="str">
        <f t="shared" si="587"/>
        <v>Registered</v>
      </c>
      <c r="R3323" s="94">
        <f t="shared" si="588"/>
        <v>0.2</v>
      </c>
      <c r="S3323" s="95"/>
      <c r="T3323" s="117">
        <f t="shared" si="585"/>
        <v>0</v>
      </c>
      <c r="U3323" s="117">
        <f t="shared" si="586"/>
        <v>-134426</v>
      </c>
    </row>
    <row r="3324" spans="1:21" x14ac:dyDescent="0.3">
      <c r="A3324" s="114">
        <v>10422</v>
      </c>
      <c r="B3324" s="114" t="s">
        <v>130</v>
      </c>
      <c r="C3324" s="114" t="s">
        <v>132</v>
      </c>
      <c r="D3324" s="114" t="s">
        <v>9721</v>
      </c>
      <c r="E3324" s="114" t="s">
        <v>9722</v>
      </c>
      <c r="F3324" s="115">
        <v>45621</v>
      </c>
      <c r="G3324" s="114" t="s">
        <v>5815</v>
      </c>
      <c r="H3324" s="116">
        <v>13444299</v>
      </c>
      <c r="I3324" s="116">
        <v>4033290</v>
      </c>
      <c r="J3324" s="116">
        <v>4167732</v>
      </c>
      <c r="K3324" s="116">
        <v>-134442</v>
      </c>
      <c r="L3324" s="116">
        <v>0</v>
      </c>
      <c r="M3324" s="116">
        <v>0</v>
      </c>
      <c r="N3324" s="116">
        <v>0</v>
      </c>
      <c r="O3324" s="116">
        <v>0</v>
      </c>
      <c r="P3324" s="116">
        <v>0</v>
      </c>
      <c r="Q3324" s="27" t="str">
        <f t="shared" si="587"/>
        <v>Registered</v>
      </c>
      <c r="R3324" s="94">
        <f t="shared" si="588"/>
        <v>0.30000002231429096</v>
      </c>
      <c r="S3324" s="95"/>
      <c r="T3324" s="117">
        <f t="shared" si="585"/>
        <v>0</v>
      </c>
      <c r="U3324" s="117">
        <f t="shared" si="586"/>
        <v>-134442</v>
      </c>
    </row>
    <row r="3325" spans="1:21" x14ac:dyDescent="0.3">
      <c r="A3325" s="114">
        <v>10423</v>
      </c>
      <c r="B3325" s="114" t="s">
        <v>130</v>
      </c>
      <c r="C3325" s="114" t="s">
        <v>132</v>
      </c>
      <c r="D3325" s="114" t="s">
        <v>9723</v>
      </c>
      <c r="E3325" s="114" t="s">
        <v>9724</v>
      </c>
      <c r="F3325" s="115">
        <v>45621</v>
      </c>
      <c r="G3325" s="114" t="s">
        <v>5815</v>
      </c>
      <c r="H3325" s="116">
        <v>13444299</v>
      </c>
      <c r="I3325" s="116">
        <v>4033290</v>
      </c>
      <c r="J3325" s="116">
        <v>4167733</v>
      </c>
      <c r="K3325" s="116">
        <v>-134443</v>
      </c>
      <c r="L3325" s="116">
        <v>0</v>
      </c>
      <c r="M3325" s="116">
        <v>0</v>
      </c>
      <c r="N3325" s="116">
        <v>0</v>
      </c>
      <c r="O3325" s="116">
        <v>0</v>
      </c>
      <c r="P3325" s="116">
        <v>0</v>
      </c>
      <c r="Q3325" s="27" t="str">
        <f t="shared" si="587"/>
        <v>Registered</v>
      </c>
      <c r="R3325" s="94">
        <f t="shared" si="588"/>
        <v>0.30000002231429096</v>
      </c>
      <c r="S3325" s="95"/>
      <c r="T3325" s="117">
        <f t="shared" si="585"/>
        <v>0</v>
      </c>
      <c r="U3325" s="117">
        <f t="shared" si="586"/>
        <v>-134443</v>
      </c>
    </row>
    <row r="3326" spans="1:21" x14ac:dyDescent="0.3">
      <c r="A3326" s="114">
        <v>10427</v>
      </c>
      <c r="B3326" s="114" t="s">
        <v>130</v>
      </c>
      <c r="C3326" s="114" t="s">
        <v>132</v>
      </c>
      <c r="D3326" s="114" t="s">
        <v>1920</v>
      </c>
      <c r="E3326" s="114" t="s">
        <v>1921</v>
      </c>
      <c r="F3326" s="115">
        <v>46069</v>
      </c>
      <c r="G3326" s="114" t="s">
        <v>1588</v>
      </c>
      <c r="H3326" s="116">
        <v>13519935</v>
      </c>
      <c r="I3326" s="116">
        <v>4055981</v>
      </c>
      <c r="J3326" s="116">
        <v>4191182</v>
      </c>
      <c r="K3326" s="116">
        <v>-135201</v>
      </c>
      <c r="L3326" s="116">
        <v>0</v>
      </c>
      <c r="M3326" s="116">
        <v>0</v>
      </c>
      <c r="N3326" s="116">
        <v>0</v>
      </c>
      <c r="O3326" s="116">
        <v>0</v>
      </c>
      <c r="P3326" s="116">
        <v>0</v>
      </c>
      <c r="Q3326" s="27" t="str">
        <f t="shared" si="587"/>
        <v>Registered</v>
      </c>
      <c r="R3326" s="94">
        <f t="shared" si="588"/>
        <v>0.30000003698242633</v>
      </c>
      <c r="S3326" s="95"/>
      <c r="T3326" s="117">
        <f t="shared" si="585"/>
        <v>0</v>
      </c>
      <c r="U3326" s="117">
        <f t="shared" si="586"/>
        <v>-135201</v>
      </c>
    </row>
    <row r="3327" spans="1:21" x14ac:dyDescent="0.3">
      <c r="A3327" s="114">
        <v>10428</v>
      </c>
      <c r="B3327" s="114" t="s">
        <v>130</v>
      </c>
      <c r="C3327" s="114" t="s">
        <v>132</v>
      </c>
      <c r="D3327" s="114" t="s">
        <v>9728</v>
      </c>
      <c r="E3327" s="114" t="s">
        <v>9729</v>
      </c>
      <c r="F3327" s="115">
        <v>45988</v>
      </c>
      <c r="G3327" s="114" t="s">
        <v>8038</v>
      </c>
      <c r="H3327" s="116">
        <v>13531968</v>
      </c>
      <c r="I3327" s="116">
        <v>4059591</v>
      </c>
      <c r="J3327" s="116">
        <v>4194911.8</v>
      </c>
      <c r="K3327" s="116">
        <v>-135320.79999999999</v>
      </c>
      <c r="L3327" s="116">
        <v>0</v>
      </c>
      <c r="M3327" s="116">
        <v>0</v>
      </c>
      <c r="N3327" s="116">
        <v>0</v>
      </c>
      <c r="O3327" s="116">
        <v>0</v>
      </c>
      <c r="P3327" s="116">
        <v>0</v>
      </c>
      <c r="Q3327" s="27" t="str">
        <f t="shared" si="587"/>
        <v>Registered</v>
      </c>
      <c r="R3327" s="94">
        <f t="shared" si="588"/>
        <v>0.30000004433944866</v>
      </c>
      <c r="S3327" s="95"/>
      <c r="T3327" s="117">
        <f t="shared" ref="T3327:T3333" si="589">L3327+M3327+N3327+O3327+P3327</f>
        <v>0</v>
      </c>
      <c r="U3327" s="117">
        <f t="shared" ref="U3327:U3333" si="590">K3327-T3327</f>
        <v>-135320.79999999999</v>
      </c>
    </row>
    <row r="3328" spans="1:21" x14ac:dyDescent="0.3">
      <c r="A3328" s="114">
        <v>10430</v>
      </c>
      <c r="B3328" s="114" t="s">
        <v>130</v>
      </c>
      <c r="C3328" s="114" t="s">
        <v>132</v>
      </c>
      <c r="D3328" s="114" t="s">
        <v>9732</v>
      </c>
      <c r="E3328" s="114" t="s">
        <v>9733</v>
      </c>
      <c r="F3328" s="115">
        <v>46020</v>
      </c>
      <c r="G3328" s="114" t="s">
        <v>2407</v>
      </c>
      <c r="H3328" s="116">
        <v>13585257</v>
      </c>
      <c r="I3328" s="116">
        <v>4075577</v>
      </c>
      <c r="J3328" s="116">
        <v>4211429</v>
      </c>
      <c r="K3328" s="116">
        <v>-135852</v>
      </c>
      <c r="L3328" s="116">
        <v>0</v>
      </c>
      <c r="M3328" s="116">
        <v>0</v>
      </c>
      <c r="N3328" s="116">
        <v>0</v>
      </c>
      <c r="O3328" s="116">
        <v>0</v>
      </c>
      <c r="P3328" s="116">
        <v>0</v>
      </c>
      <c r="Q3328" s="27" t="str">
        <f t="shared" si="587"/>
        <v>Registered</v>
      </c>
      <c r="R3328" s="94">
        <f t="shared" si="588"/>
        <v>0.29999999263907928</v>
      </c>
      <c r="S3328" s="95"/>
      <c r="T3328" s="117">
        <f t="shared" si="589"/>
        <v>0</v>
      </c>
      <c r="U3328" s="117">
        <f t="shared" si="590"/>
        <v>-135852</v>
      </c>
    </row>
    <row r="3329" spans="1:21" x14ac:dyDescent="0.3">
      <c r="A3329" s="114">
        <v>10431</v>
      </c>
      <c r="B3329" s="114" t="s">
        <v>130</v>
      </c>
      <c r="C3329" s="114" t="s">
        <v>132</v>
      </c>
      <c r="D3329" s="114" t="s">
        <v>9734</v>
      </c>
      <c r="E3329" s="114" t="s">
        <v>9735</v>
      </c>
      <c r="F3329" s="115">
        <v>45906</v>
      </c>
      <c r="G3329" s="114" t="s">
        <v>3166</v>
      </c>
      <c r="H3329" s="116">
        <v>13621356</v>
      </c>
      <c r="I3329" s="116">
        <v>4086407</v>
      </c>
      <c r="J3329" s="116">
        <v>4222621</v>
      </c>
      <c r="K3329" s="116">
        <v>-136214</v>
      </c>
      <c r="L3329" s="116">
        <v>0</v>
      </c>
      <c r="M3329" s="116">
        <v>0</v>
      </c>
      <c r="N3329" s="116">
        <v>0</v>
      </c>
      <c r="O3329" s="116">
        <v>0</v>
      </c>
      <c r="P3329" s="116">
        <v>0</v>
      </c>
      <c r="Q3329" s="27" t="str">
        <f t="shared" si="587"/>
        <v>Registered</v>
      </c>
      <c r="R3329" s="94">
        <f t="shared" si="588"/>
        <v>0.300000014682826</v>
      </c>
      <c r="S3329" s="95"/>
      <c r="T3329" s="117">
        <f t="shared" si="589"/>
        <v>0</v>
      </c>
      <c r="U3329" s="117">
        <f t="shared" si="590"/>
        <v>-136214</v>
      </c>
    </row>
    <row r="3330" spans="1:21" x14ac:dyDescent="0.3">
      <c r="A3330" s="114">
        <v>10432</v>
      </c>
      <c r="B3330" s="114" t="s">
        <v>130</v>
      </c>
      <c r="C3330" s="114" t="s">
        <v>132</v>
      </c>
      <c r="D3330" s="114" t="s">
        <v>7471</v>
      </c>
      <c r="E3330" s="114" t="s">
        <v>7472</v>
      </c>
      <c r="F3330" s="115">
        <v>45906</v>
      </c>
      <c r="G3330" s="114" t="s">
        <v>2187</v>
      </c>
      <c r="H3330" s="116">
        <v>13621356</v>
      </c>
      <c r="I3330" s="116">
        <v>4086407</v>
      </c>
      <c r="J3330" s="116">
        <v>4222622</v>
      </c>
      <c r="K3330" s="116">
        <v>-136215</v>
      </c>
      <c r="L3330" s="116">
        <v>0</v>
      </c>
      <c r="M3330" s="116">
        <v>0</v>
      </c>
      <c r="N3330" s="116">
        <v>0</v>
      </c>
      <c r="O3330" s="116">
        <v>0</v>
      </c>
      <c r="P3330" s="116">
        <v>0</v>
      </c>
      <c r="Q3330" s="27" t="str">
        <f t="shared" ref="Q3330:Q3393" si="591">IF(G3330="01 Jan 1900","Unregistered","Registered")</f>
        <v>Registered</v>
      </c>
      <c r="R3330" s="94">
        <f t="shared" ref="R3330:R3393" si="592">(I3330/H3330)</f>
        <v>0.300000014682826</v>
      </c>
      <c r="S3330" s="95"/>
      <c r="T3330" s="117">
        <f t="shared" si="589"/>
        <v>0</v>
      </c>
      <c r="U3330" s="117">
        <f t="shared" si="590"/>
        <v>-136215</v>
      </c>
    </row>
    <row r="3331" spans="1:21" x14ac:dyDescent="0.3">
      <c r="A3331" s="114">
        <v>10433</v>
      </c>
      <c r="B3331" s="114" t="s">
        <v>130</v>
      </c>
      <c r="C3331" s="114" t="s">
        <v>132</v>
      </c>
      <c r="D3331" s="114" t="s">
        <v>9736</v>
      </c>
      <c r="E3331" s="114" t="s">
        <v>9737</v>
      </c>
      <c r="F3331" s="115">
        <v>45897</v>
      </c>
      <c r="G3331" s="114" t="s">
        <v>2421</v>
      </c>
      <c r="H3331" s="116">
        <v>13666050</v>
      </c>
      <c r="I3331" s="116">
        <v>4099815</v>
      </c>
      <c r="J3331" s="116">
        <v>4236477</v>
      </c>
      <c r="K3331" s="116">
        <v>-136662</v>
      </c>
      <c r="L3331" s="116">
        <v>0</v>
      </c>
      <c r="M3331" s="116">
        <v>0</v>
      </c>
      <c r="N3331" s="116">
        <v>0</v>
      </c>
      <c r="O3331" s="116">
        <v>0</v>
      </c>
      <c r="P3331" s="116">
        <v>0</v>
      </c>
      <c r="Q3331" s="27" t="str">
        <f t="shared" si="591"/>
        <v>Registered</v>
      </c>
      <c r="R3331" s="94">
        <f t="shared" si="592"/>
        <v>0.3</v>
      </c>
      <c r="S3331" s="95"/>
      <c r="T3331" s="117">
        <f t="shared" si="589"/>
        <v>0</v>
      </c>
      <c r="U3331" s="117">
        <f t="shared" si="590"/>
        <v>-136662</v>
      </c>
    </row>
    <row r="3332" spans="1:21" x14ac:dyDescent="0.3">
      <c r="A3332" s="114">
        <v>10434</v>
      </c>
      <c r="B3332" s="114" t="s">
        <v>130</v>
      </c>
      <c r="C3332" s="114" t="s">
        <v>132</v>
      </c>
      <c r="D3332" s="114" t="s">
        <v>1740</v>
      </c>
      <c r="E3332" s="114" t="s">
        <v>1741</v>
      </c>
      <c r="F3332" s="115">
        <v>46098</v>
      </c>
      <c r="G3332" s="114" t="s">
        <v>1558</v>
      </c>
      <c r="H3332" s="116">
        <v>13621715</v>
      </c>
      <c r="I3332" s="116">
        <v>4086515</v>
      </c>
      <c r="J3332" s="116">
        <v>4224344</v>
      </c>
      <c r="K3332" s="116">
        <v>-137829</v>
      </c>
      <c r="L3332" s="116">
        <v>0</v>
      </c>
      <c r="M3332" s="116">
        <v>0</v>
      </c>
      <c r="N3332" s="116">
        <v>0</v>
      </c>
      <c r="O3332" s="116">
        <v>0</v>
      </c>
      <c r="P3332" s="116">
        <v>0</v>
      </c>
      <c r="Q3332" s="27" t="str">
        <f t="shared" si="591"/>
        <v>Registered</v>
      </c>
      <c r="R3332" s="94">
        <f t="shared" si="592"/>
        <v>0.30000003670609759</v>
      </c>
      <c r="S3332" s="95"/>
      <c r="T3332" s="117">
        <f t="shared" si="589"/>
        <v>0</v>
      </c>
      <c r="U3332" s="117">
        <f t="shared" si="590"/>
        <v>-137829</v>
      </c>
    </row>
    <row r="3333" spans="1:21" x14ac:dyDescent="0.3">
      <c r="A3333" s="114">
        <v>10437</v>
      </c>
      <c r="B3333" s="114" t="s">
        <v>130</v>
      </c>
      <c r="C3333" s="114" t="s">
        <v>132</v>
      </c>
      <c r="D3333" s="114" t="s">
        <v>1899</v>
      </c>
      <c r="E3333" s="114" t="s">
        <v>1900</v>
      </c>
      <c r="F3333" s="115">
        <v>46091</v>
      </c>
      <c r="G3333" s="114" t="s">
        <v>1744</v>
      </c>
      <c r="H3333" s="116">
        <v>14095800</v>
      </c>
      <c r="I3333" s="116">
        <v>4228740</v>
      </c>
      <c r="J3333" s="116">
        <v>4369698</v>
      </c>
      <c r="K3333" s="116">
        <v>-140958</v>
      </c>
      <c r="L3333" s="116">
        <v>0</v>
      </c>
      <c r="M3333" s="116">
        <v>0</v>
      </c>
      <c r="N3333" s="116">
        <v>0</v>
      </c>
      <c r="O3333" s="116">
        <v>0</v>
      </c>
      <c r="P3333" s="116">
        <v>0</v>
      </c>
      <c r="Q3333" s="27" t="str">
        <f t="shared" si="591"/>
        <v>Registered</v>
      </c>
      <c r="R3333" s="94">
        <f t="shared" si="592"/>
        <v>0.3</v>
      </c>
      <c r="S3333" s="95"/>
      <c r="T3333" s="117">
        <f t="shared" si="589"/>
        <v>0</v>
      </c>
      <c r="U3333" s="117">
        <f t="shared" si="590"/>
        <v>-140958</v>
      </c>
    </row>
    <row r="3334" spans="1:21" s="101" customFormat="1" x14ac:dyDescent="0.3">
      <c r="A3334" s="99">
        <v>10474</v>
      </c>
      <c r="B3334" s="99" t="s">
        <v>130</v>
      </c>
      <c r="C3334" s="99" t="s">
        <v>132</v>
      </c>
      <c r="D3334" s="99" t="s">
        <v>151</v>
      </c>
      <c r="E3334" s="99" t="s">
        <v>152</v>
      </c>
      <c r="F3334" s="100">
        <v>46142</v>
      </c>
      <c r="G3334" s="99" t="s">
        <v>1898</v>
      </c>
      <c r="H3334" s="96">
        <v>13752000</v>
      </c>
      <c r="I3334" s="96">
        <f>H3334*R3334</f>
        <v>4125600</v>
      </c>
      <c r="J3334" s="96">
        <v>200000</v>
      </c>
      <c r="K3334" s="96">
        <f t="shared" ref="K3334:K3335" si="593">I3334-J3334</f>
        <v>3925600</v>
      </c>
      <c r="L3334" s="97">
        <f t="shared" ref="L3334:L3335" si="594">IF(AND($S3334&gt;=0,$S3334&lt;=30),$K3334,0)</f>
        <v>0</v>
      </c>
      <c r="M3334" s="97">
        <f t="shared" ref="M3334:M3335" si="595">IF(AND($S3334&gt;=31,$S3334&lt;=60),$K3334,0)</f>
        <v>0</v>
      </c>
      <c r="N3334" s="97">
        <f t="shared" ref="N3334:N3335" si="596">IF(AND($S3334&gt;=61,$S3334&lt;=90),$K3334,0)</f>
        <v>3925600</v>
      </c>
      <c r="O3334" s="97">
        <f t="shared" ref="O3334:O3335" si="597">IF(AND($S3334&gt;=91,$S3334&lt;=120),$K3334,0)</f>
        <v>0</v>
      </c>
      <c r="P3334" s="98">
        <f t="shared" ref="P3334:P3335" si="598">IF($S3334&gt;120,$K3334,0)</f>
        <v>0</v>
      </c>
      <c r="Q3334" s="101" t="str">
        <f t="shared" si="591"/>
        <v>Unregistered</v>
      </c>
      <c r="R3334" s="102">
        <v>0.3</v>
      </c>
      <c r="S3334" s="95">
        <f t="shared" ref="S3334:S3335" si="599">DATE(2026,6,30)-F3334</f>
        <v>61</v>
      </c>
    </row>
    <row r="3335" spans="1:21" s="101" customFormat="1" x14ac:dyDescent="0.3">
      <c r="A3335" s="99">
        <v>10475</v>
      </c>
      <c r="B3335" s="99" t="s">
        <v>130</v>
      </c>
      <c r="C3335" s="99" t="s">
        <v>132</v>
      </c>
      <c r="D3335" s="99" t="s">
        <v>155</v>
      </c>
      <c r="E3335" s="99" t="s">
        <v>154</v>
      </c>
      <c r="F3335" s="100">
        <v>46135</v>
      </c>
      <c r="G3335" s="99" t="s">
        <v>1898</v>
      </c>
      <c r="H3335" s="96">
        <v>9100800</v>
      </c>
      <c r="I3335" s="96">
        <f>H3335*R3335</f>
        <v>2730240</v>
      </c>
      <c r="J3335" s="96">
        <v>200000</v>
      </c>
      <c r="K3335" s="96">
        <f t="shared" si="593"/>
        <v>2530240</v>
      </c>
      <c r="L3335" s="97">
        <f t="shared" si="594"/>
        <v>0</v>
      </c>
      <c r="M3335" s="97">
        <f t="shared" si="595"/>
        <v>0</v>
      </c>
      <c r="N3335" s="97">
        <f t="shared" si="596"/>
        <v>2530240</v>
      </c>
      <c r="O3335" s="97">
        <f t="shared" si="597"/>
        <v>0</v>
      </c>
      <c r="P3335" s="98">
        <f t="shared" si="598"/>
        <v>0</v>
      </c>
      <c r="Q3335" s="101" t="str">
        <f t="shared" si="591"/>
        <v>Unregistered</v>
      </c>
      <c r="R3335" s="102">
        <v>0.3</v>
      </c>
      <c r="S3335" s="95">
        <f t="shared" si="599"/>
        <v>68</v>
      </c>
    </row>
    <row r="3336" spans="1:21" x14ac:dyDescent="0.3">
      <c r="A3336" s="114">
        <v>10508</v>
      </c>
      <c r="B3336" s="114" t="s">
        <v>130</v>
      </c>
      <c r="C3336" s="114" t="s">
        <v>132</v>
      </c>
      <c r="D3336" s="114" t="s">
        <v>9828</v>
      </c>
      <c r="E3336" s="114" t="s">
        <v>9829</v>
      </c>
      <c r="F3336" s="115">
        <v>46020</v>
      </c>
      <c r="G3336" s="114" t="s">
        <v>2847</v>
      </c>
      <c r="H3336" s="116">
        <v>13494150</v>
      </c>
      <c r="I3336" s="116">
        <v>4048245</v>
      </c>
      <c r="J3336" s="116">
        <v>4318129</v>
      </c>
      <c r="K3336" s="116">
        <v>-269884</v>
      </c>
      <c r="L3336" s="116">
        <v>0</v>
      </c>
      <c r="M3336" s="116">
        <v>0</v>
      </c>
      <c r="N3336" s="116">
        <v>0</v>
      </c>
      <c r="O3336" s="116">
        <v>0</v>
      </c>
      <c r="P3336" s="116">
        <v>0</v>
      </c>
      <c r="Q3336" s="27" t="str">
        <f t="shared" si="591"/>
        <v>Registered</v>
      </c>
      <c r="R3336" s="94">
        <f t="shared" si="592"/>
        <v>0.3</v>
      </c>
      <c r="S3336" s="95"/>
      <c r="T3336" s="117">
        <f t="shared" ref="T3336:T3337" si="600">L3336+M3336+N3336+O3336+P3336</f>
        <v>0</v>
      </c>
      <c r="U3336" s="117">
        <f t="shared" ref="U3336:U3337" si="601">K3336-T3336</f>
        <v>-269884</v>
      </c>
    </row>
    <row r="3337" spans="1:21" x14ac:dyDescent="0.3">
      <c r="A3337" s="114">
        <v>10514</v>
      </c>
      <c r="B3337" s="114" t="s">
        <v>130</v>
      </c>
      <c r="C3337" s="114" t="s">
        <v>132</v>
      </c>
      <c r="D3337" s="114" t="s">
        <v>9844</v>
      </c>
      <c r="E3337" s="114" t="s">
        <v>9845</v>
      </c>
      <c r="F3337" s="115">
        <v>46105</v>
      </c>
      <c r="G3337" s="114" t="s">
        <v>9581</v>
      </c>
      <c r="H3337" s="116">
        <v>13666050</v>
      </c>
      <c r="I3337" s="116">
        <v>0</v>
      </c>
      <c r="J3337" s="116">
        <v>299000</v>
      </c>
      <c r="K3337" s="116">
        <v>-299000</v>
      </c>
      <c r="L3337" s="116">
        <v>0</v>
      </c>
      <c r="M3337" s="116">
        <v>0</v>
      </c>
      <c r="N3337" s="116">
        <v>0</v>
      </c>
      <c r="O3337" s="116">
        <v>0</v>
      </c>
      <c r="P3337" s="116">
        <v>0</v>
      </c>
      <c r="Q3337" s="27" t="str">
        <f t="shared" si="591"/>
        <v>Registered</v>
      </c>
      <c r="R3337" s="94">
        <f t="shared" si="592"/>
        <v>0</v>
      </c>
      <c r="S3337" s="95"/>
      <c r="T3337" s="117">
        <f t="shared" si="600"/>
        <v>0</v>
      </c>
      <c r="U3337" s="117">
        <f t="shared" si="601"/>
        <v>-299000</v>
      </c>
    </row>
    <row r="3338" spans="1:21" s="101" customFormat="1" x14ac:dyDescent="0.3">
      <c r="A3338" s="99">
        <v>10515</v>
      </c>
      <c r="B3338" s="99" t="s">
        <v>130</v>
      </c>
      <c r="C3338" s="99" t="s">
        <v>132</v>
      </c>
      <c r="D3338" s="99" t="s">
        <v>153</v>
      </c>
      <c r="E3338" s="99" t="s">
        <v>154</v>
      </c>
      <c r="F3338" s="100">
        <v>46135</v>
      </c>
      <c r="G3338" s="99" t="s">
        <v>1898</v>
      </c>
      <c r="H3338" s="96">
        <v>14224065</v>
      </c>
      <c r="I3338" s="96">
        <f>H3338*R3338</f>
        <v>4267219.5</v>
      </c>
      <c r="J3338" s="96">
        <v>300000</v>
      </c>
      <c r="K3338" s="96">
        <f>I3338-J3338</f>
        <v>3967219.5</v>
      </c>
      <c r="L3338" s="97">
        <f>IF(AND($S3338&gt;=0,$S3338&lt;=30),$K3338,0)</f>
        <v>0</v>
      </c>
      <c r="M3338" s="97">
        <f>IF(AND($S3338&gt;=31,$S3338&lt;=60),$K3338,0)</f>
        <v>0</v>
      </c>
      <c r="N3338" s="97">
        <f>IF(AND($S3338&gt;=61,$S3338&lt;=90),$K3338,0)</f>
        <v>3967219.5</v>
      </c>
      <c r="O3338" s="97">
        <f>IF(AND($S3338&gt;=91,$S3338&lt;=120),$K3338,0)</f>
        <v>0</v>
      </c>
      <c r="P3338" s="98">
        <f>IF($S3338&gt;120,$K3338,0)</f>
        <v>0</v>
      </c>
      <c r="Q3338" s="101" t="str">
        <f t="shared" si="591"/>
        <v>Unregistered</v>
      </c>
      <c r="R3338" s="102">
        <v>0.3</v>
      </c>
      <c r="S3338" s="95">
        <f>DATE(2026,6,30)-F3338</f>
        <v>68</v>
      </c>
    </row>
    <row r="3339" spans="1:21" x14ac:dyDescent="0.3">
      <c r="A3339" s="114">
        <v>10539</v>
      </c>
      <c r="B3339" s="114" t="s">
        <v>130</v>
      </c>
      <c r="C3339" s="114" t="s">
        <v>132</v>
      </c>
      <c r="D3339" s="114" t="s">
        <v>9904</v>
      </c>
      <c r="E3339" s="114" t="s">
        <v>9905</v>
      </c>
      <c r="F3339" s="115">
        <v>45923</v>
      </c>
      <c r="G3339" s="114" t="s">
        <v>7505</v>
      </c>
      <c r="H3339" s="116">
        <v>8822016</v>
      </c>
      <c r="I3339" s="116">
        <v>2646605</v>
      </c>
      <c r="J3339" s="116">
        <v>3087706</v>
      </c>
      <c r="K3339" s="116">
        <v>-441101</v>
      </c>
      <c r="L3339" s="116">
        <v>0</v>
      </c>
      <c r="M3339" s="116">
        <v>0</v>
      </c>
      <c r="N3339" s="116">
        <v>0</v>
      </c>
      <c r="O3339" s="116">
        <v>0</v>
      </c>
      <c r="P3339" s="116">
        <v>0</v>
      </c>
      <c r="Q3339" s="27" t="str">
        <f t="shared" si="591"/>
        <v>Registered</v>
      </c>
      <c r="R3339" s="94">
        <f t="shared" si="592"/>
        <v>0.30000002267055514</v>
      </c>
      <c r="S3339" s="95"/>
      <c r="T3339" s="117">
        <f t="shared" ref="T3339:T3340" si="602">L3339+M3339+N3339+O3339+P3339</f>
        <v>0</v>
      </c>
      <c r="U3339" s="117">
        <f t="shared" ref="U3339:U3340" si="603">K3339-T3339</f>
        <v>-441101</v>
      </c>
    </row>
    <row r="3340" spans="1:21" x14ac:dyDescent="0.3">
      <c r="A3340" s="114">
        <v>10573</v>
      </c>
      <c r="B3340" s="114" t="s">
        <v>130</v>
      </c>
      <c r="C3340" s="114" t="s">
        <v>132</v>
      </c>
      <c r="D3340" s="114" t="s">
        <v>149</v>
      </c>
      <c r="E3340" s="114" t="s">
        <v>150</v>
      </c>
      <c r="F3340" s="115">
        <v>46129</v>
      </c>
      <c r="G3340" s="114" t="s">
        <v>10361</v>
      </c>
      <c r="H3340" s="116">
        <v>13752000</v>
      </c>
      <c r="I3340" s="116">
        <v>4125600</v>
      </c>
      <c r="J3340" s="116">
        <v>4690000</v>
      </c>
      <c r="K3340" s="116">
        <v>-564400</v>
      </c>
      <c r="L3340" s="116">
        <v>0</v>
      </c>
      <c r="M3340" s="116">
        <v>0</v>
      </c>
      <c r="N3340" s="116">
        <v>0</v>
      </c>
      <c r="O3340" s="116">
        <v>0</v>
      </c>
      <c r="P3340" s="116">
        <v>0</v>
      </c>
      <c r="Q3340" s="27" t="str">
        <f t="shared" si="591"/>
        <v>Registered</v>
      </c>
      <c r="R3340" s="94">
        <f t="shared" si="592"/>
        <v>0.3</v>
      </c>
      <c r="S3340" s="95"/>
      <c r="T3340" s="117">
        <f t="shared" si="602"/>
        <v>0</v>
      </c>
      <c r="U3340" s="117">
        <f t="shared" si="603"/>
        <v>-564400</v>
      </c>
    </row>
    <row r="3341" spans="1:21" s="101" customFormat="1" x14ac:dyDescent="0.3">
      <c r="A3341" s="99">
        <v>10646</v>
      </c>
      <c r="B3341" s="99" t="s">
        <v>130</v>
      </c>
      <c r="C3341" s="99" t="s">
        <v>132</v>
      </c>
      <c r="D3341" s="99" t="s">
        <v>10117</v>
      </c>
      <c r="E3341" s="99" t="s">
        <v>10118</v>
      </c>
      <c r="F3341" s="100">
        <v>46053</v>
      </c>
      <c r="G3341" s="99" t="s">
        <v>1898</v>
      </c>
      <c r="H3341" s="96">
        <v>13537125</v>
      </c>
      <c r="I3341" s="96">
        <f>H3341*R3341</f>
        <v>4061137.5</v>
      </c>
      <c r="J3341" s="96">
        <v>1246400</v>
      </c>
      <c r="K3341" s="96">
        <f t="shared" ref="K3341:K3342" si="604">I3341-J3341</f>
        <v>2814737.5</v>
      </c>
      <c r="L3341" s="97">
        <f t="shared" ref="L3341:L3342" si="605">IF(AND($S3341&gt;=0,$S3341&lt;=30),$K3341,0)</f>
        <v>0</v>
      </c>
      <c r="M3341" s="97">
        <f t="shared" ref="M3341:M3342" si="606">IF(AND($S3341&gt;=31,$S3341&lt;=60),$K3341,0)</f>
        <v>0</v>
      </c>
      <c r="N3341" s="97">
        <f t="shared" ref="N3341:N3342" si="607">IF(AND($S3341&gt;=61,$S3341&lt;=90),$K3341,0)</f>
        <v>0</v>
      </c>
      <c r="O3341" s="97">
        <f t="shared" ref="O3341:O3342" si="608">IF(AND($S3341&gt;=91,$S3341&lt;=120),$K3341,0)</f>
        <v>0</v>
      </c>
      <c r="P3341" s="98">
        <f t="shared" ref="P3341:P3342" si="609">IF($S3341&gt;120,$K3341,0)</f>
        <v>2814737.5</v>
      </c>
      <c r="Q3341" s="101" t="str">
        <f t="shared" si="591"/>
        <v>Unregistered</v>
      </c>
      <c r="R3341" s="102">
        <v>0.3</v>
      </c>
      <c r="S3341" s="95">
        <f t="shared" ref="S3341:S3342" si="610">DATE(2026,6,30)-F3341</f>
        <v>150</v>
      </c>
    </row>
    <row r="3342" spans="1:21" s="101" customFormat="1" x14ac:dyDescent="0.3">
      <c r="A3342" s="99">
        <v>11021</v>
      </c>
      <c r="B3342" s="99" t="s">
        <v>130</v>
      </c>
      <c r="C3342" s="99" t="s">
        <v>132</v>
      </c>
      <c r="D3342" s="99" t="s">
        <v>10507</v>
      </c>
      <c r="E3342" s="99" t="s">
        <v>10508</v>
      </c>
      <c r="F3342" s="100">
        <v>46203</v>
      </c>
      <c r="G3342" s="99" t="s">
        <v>1898</v>
      </c>
      <c r="H3342" s="96">
        <v>13923900</v>
      </c>
      <c r="I3342" s="96">
        <v>0</v>
      </c>
      <c r="J3342" s="96"/>
      <c r="K3342" s="96">
        <f t="shared" si="604"/>
        <v>0</v>
      </c>
      <c r="L3342" s="97">
        <f t="shared" si="605"/>
        <v>0</v>
      </c>
      <c r="M3342" s="97">
        <f t="shared" si="606"/>
        <v>0</v>
      </c>
      <c r="N3342" s="97">
        <f t="shared" si="607"/>
        <v>0</v>
      </c>
      <c r="O3342" s="97">
        <f t="shared" si="608"/>
        <v>0</v>
      </c>
      <c r="P3342" s="98">
        <f t="shared" si="609"/>
        <v>0</v>
      </c>
      <c r="Q3342" s="101" t="str">
        <f t="shared" si="591"/>
        <v>Unregistered</v>
      </c>
      <c r="R3342" s="102">
        <v>0.3</v>
      </c>
      <c r="S3342" s="95">
        <f t="shared" si="610"/>
        <v>0</v>
      </c>
    </row>
    <row r="3343" spans="1:21" x14ac:dyDescent="0.3">
      <c r="A3343" s="114">
        <v>131</v>
      </c>
      <c r="B3343" s="114" t="s">
        <v>130</v>
      </c>
      <c r="C3343" s="114" t="s">
        <v>26</v>
      </c>
      <c r="D3343" s="114" t="s">
        <v>1745</v>
      </c>
      <c r="E3343" s="114" t="s">
        <v>1746</v>
      </c>
      <c r="F3343" s="115">
        <v>45744</v>
      </c>
      <c r="G3343" s="114" t="s">
        <v>1747</v>
      </c>
      <c r="H3343" s="116">
        <v>5500000</v>
      </c>
      <c r="I3343" s="116">
        <v>4400000</v>
      </c>
      <c r="J3343" s="116">
        <v>625000</v>
      </c>
      <c r="K3343" s="116">
        <v>3775000</v>
      </c>
      <c r="L3343" s="116">
        <v>0</v>
      </c>
      <c r="M3343" s="116">
        <v>0</v>
      </c>
      <c r="N3343" s="116">
        <v>550000</v>
      </c>
      <c r="O3343" s="116">
        <v>0</v>
      </c>
      <c r="P3343" s="116">
        <v>3225000</v>
      </c>
      <c r="Q3343" s="27" t="str">
        <f t="shared" si="591"/>
        <v>Registered</v>
      </c>
      <c r="R3343" s="94">
        <f t="shared" si="592"/>
        <v>0.8</v>
      </c>
      <c r="S3343" s="95"/>
      <c r="T3343" s="117">
        <f t="shared" ref="T3343:T3396" si="611">L3343+M3343+N3343+O3343+P3343</f>
        <v>3775000</v>
      </c>
      <c r="U3343" s="117">
        <f t="shared" ref="U3343:U3396" si="612">K3343-T3343</f>
        <v>0</v>
      </c>
    </row>
    <row r="3344" spans="1:21" x14ac:dyDescent="0.3">
      <c r="A3344" s="114">
        <v>137</v>
      </c>
      <c r="B3344" s="114" t="s">
        <v>130</v>
      </c>
      <c r="C3344" s="114" t="s">
        <v>26</v>
      </c>
      <c r="D3344" s="114" t="s">
        <v>1766</v>
      </c>
      <c r="E3344" s="114" t="s">
        <v>1767</v>
      </c>
      <c r="F3344" s="115">
        <v>45524</v>
      </c>
      <c r="G3344" s="114" t="s">
        <v>1768</v>
      </c>
      <c r="H3344" s="116">
        <v>6330403</v>
      </c>
      <c r="I3344" s="116">
        <v>4431281</v>
      </c>
      <c r="J3344" s="116">
        <v>884000</v>
      </c>
      <c r="K3344" s="116">
        <v>3547281</v>
      </c>
      <c r="L3344" s="116">
        <v>0</v>
      </c>
      <c r="M3344" s="116">
        <v>0</v>
      </c>
      <c r="N3344" s="116">
        <v>0</v>
      </c>
      <c r="O3344" s="116">
        <v>0</v>
      </c>
      <c r="P3344" s="116">
        <v>3547281</v>
      </c>
      <c r="Q3344" s="27" t="str">
        <f t="shared" si="591"/>
        <v>Registered</v>
      </c>
      <c r="R3344" s="94">
        <f t="shared" si="592"/>
        <v>0.69999982623539136</v>
      </c>
      <c r="S3344" s="95"/>
      <c r="T3344" s="117">
        <f t="shared" si="611"/>
        <v>3547281</v>
      </c>
      <c r="U3344" s="117">
        <f t="shared" si="612"/>
        <v>0</v>
      </c>
    </row>
    <row r="3345" spans="1:21" x14ac:dyDescent="0.3">
      <c r="A3345" s="114">
        <v>148</v>
      </c>
      <c r="B3345" s="114" t="s">
        <v>130</v>
      </c>
      <c r="C3345" s="114" t="s">
        <v>26</v>
      </c>
      <c r="D3345" s="114" t="s">
        <v>1871</v>
      </c>
      <c r="E3345" s="114" t="s">
        <v>1872</v>
      </c>
      <c r="F3345" s="115">
        <v>45521</v>
      </c>
      <c r="G3345" s="114" t="s">
        <v>1873</v>
      </c>
      <c r="H3345" s="116">
        <v>4900000</v>
      </c>
      <c r="I3345" s="116">
        <v>3920000</v>
      </c>
      <c r="J3345" s="116">
        <v>500000</v>
      </c>
      <c r="K3345" s="116">
        <v>3420000</v>
      </c>
      <c r="L3345" s="116">
        <v>0</v>
      </c>
      <c r="M3345" s="116">
        <v>490000</v>
      </c>
      <c r="N3345" s="116">
        <v>0</v>
      </c>
      <c r="O3345" s="116">
        <v>0</v>
      </c>
      <c r="P3345" s="116">
        <v>2930000</v>
      </c>
      <c r="Q3345" s="27" t="str">
        <f t="shared" si="591"/>
        <v>Registered</v>
      </c>
      <c r="R3345" s="94">
        <f t="shared" si="592"/>
        <v>0.8</v>
      </c>
      <c r="S3345" s="95"/>
      <c r="T3345" s="117">
        <f t="shared" si="611"/>
        <v>3420000</v>
      </c>
      <c r="U3345" s="117">
        <f t="shared" si="612"/>
        <v>0</v>
      </c>
    </row>
    <row r="3346" spans="1:21" x14ac:dyDescent="0.3">
      <c r="A3346" s="114">
        <v>156</v>
      </c>
      <c r="B3346" s="114" t="s">
        <v>130</v>
      </c>
      <c r="C3346" s="114" t="s">
        <v>26</v>
      </c>
      <c r="D3346" s="114" t="s">
        <v>1918</v>
      </c>
      <c r="E3346" s="114" t="s">
        <v>1767</v>
      </c>
      <c r="F3346" s="115">
        <v>45815</v>
      </c>
      <c r="G3346" s="114" t="s">
        <v>1919</v>
      </c>
      <c r="H3346" s="116">
        <v>12342000</v>
      </c>
      <c r="I3346" s="116">
        <v>9256500</v>
      </c>
      <c r="J3346" s="116">
        <v>5934200</v>
      </c>
      <c r="K3346" s="116">
        <v>3322300</v>
      </c>
      <c r="L3346" s="116">
        <v>617100</v>
      </c>
      <c r="M3346" s="116">
        <v>0</v>
      </c>
      <c r="N3346" s="116">
        <v>0</v>
      </c>
      <c r="O3346" s="116">
        <v>0</v>
      </c>
      <c r="P3346" s="116">
        <v>2705200</v>
      </c>
      <c r="Q3346" s="27" t="str">
        <f t="shared" si="591"/>
        <v>Registered</v>
      </c>
      <c r="R3346" s="94">
        <f t="shared" si="592"/>
        <v>0.75</v>
      </c>
      <c r="S3346" s="95"/>
      <c r="T3346" s="117">
        <f t="shared" si="611"/>
        <v>3322300</v>
      </c>
      <c r="U3346" s="117">
        <f t="shared" si="612"/>
        <v>0</v>
      </c>
    </row>
    <row r="3347" spans="1:21" x14ac:dyDescent="0.3">
      <c r="A3347" s="114">
        <v>181</v>
      </c>
      <c r="B3347" s="114" t="s">
        <v>130</v>
      </c>
      <c r="C3347" s="114" t="s">
        <v>26</v>
      </c>
      <c r="D3347" s="114" t="s">
        <v>1884</v>
      </c>
      <c r="E3347" s="114" t="s">
        <v>1885</v>
      </c>
      <c r="F3347" s="115">
        <v>45626</v>
      </c>
      <c r="G3347" s="114" t="s">
        <v>1886</v>
      </c>
      <c r="H3347" s="116">
        <v>6430000</v>
      </c>
      <c r="I3347" s="116">
        <v>3536500</v>
      </c>
      <c r="J3347" s="116">
        <v>643000</v>
      </c>
      <c r="K3347" s="116">
        <v>2893500</v>
      </c>
      <c r="L3347" s="116">
        <v>0</v>
      </c>
      <c r="M3347" s="116">
        <v>0</v>
      </c>
      <c r="N3347" s="116">
        <v>0</v>
      </c>
      <c r="O3347" s="116">
        <v>0</v>
      </c>
      <c r="P3347" s="116">
        <v>2893500</v>
      </c>
      <c r="Q3347" s="27" t="str">
        <f t="shared" si="591"/>
        <v>Registered</v>
      </c>
      <c r="R3347" s="94">
        <f t="shared" si="592"/>
        <v>0.55000000000000004</v>
      </c>
      <c r="S3347" s="95"/>
      <c r="T3347" s="117">
        <f t="shared" si="611"/>
        <v>2893500</v>
      </c>
      <c r="U3347" s="117">
        <f t="shared" si="612"/>
        <v>0</v>
      </c>
    </row>
    <row r="3348" spans="1:21" x14ac:dyDescent="0.3">
      <c r="A3348" s="114">
        <v>238</v>
      </c>
      <c r="B3348" s="114" t="s">
        <v>130</v>
      </c>
      <c r="C3348" s="114" t="s">
        <v>26</v>
      </c>
      <c r="D3348" s="114" t="s">
        <v>2043</v>
      </c>
      <c r="E3348" s="114" t="s">
        <v>2044</v>
      </c>
      <c r="F3348" s="115">
        <v>45532</v>
      </c>
      <c r="G3348" s="114" t="s">
        <v>1886</v>
      </c>
      <c r="H3348" s="116">
        <v>6250000</v>
      </c>
      <c r="I3348" s="116">
        <v>2812500</v>
      </c>
      <c r="J3348" s="116">
        <v>625000</v>
      </c>
      <c r="K3348" s="116">
        <v>2187500</v>
      </c>
      <c r="L3348" s="116">
        <v>0</v>
      </c>
      <c r="M3348" s="116">
        <v>0</v>
      </c>
      <c r="N3348" s="116">
        <v>0</v>
      </c>
      <c r="O3348" s="116">
        <v>0</v>
      </c>
      <c r="P3348" s="116">
        <v>2187500</v>
      </c>
      <c r="Q3348" s="27" t="str">
        <f t="shared" si="591"/>
        <v>Registered</v>
      </c>
      <c r="R3348" s="94">
        <f t="shared" si="592"/>
        <v>0.45</v>
      </c>
      <c r="S3348" s="95"/>
      <c r="T3348" s="117">
        <f t="shared" si="611"/>
        <v>2187500</v>
      </c>
      <c r="U3348" s="117">
        <f t="shared" si="612"/>
        <v>0</v>
      </c>
    </row>
    <row r="3349" spans="1:21" x14ac:dyDescent="0.3">
      <c r="A3349" s="114">
        <v>345</v>
      </c>
      <c r="B3349" s="114" t="s">
        <v>130</v>
      </c>
      <c r="C3349" s="114" t="s">
        <v>26</v>
      </c>
      <c r="D3349" s="114" t="s">
        <v>2284</v>
      </c>
      <c r="E3349" s="114" t="s">
        <v>2285</v>
      </c>
      <c r="F3349" s="115">
        <v>44925</v>
      </c>
      <c r="G3349" s="114" t="s">
        <v>2159</v>
      </c>
      <c r="H3349" s="116">
        <v>6745600</v>
      </c>
      <c r="I3349" s="116">
        <v>3035520</v>
      </c>
      <c r="J3349" s="116">
        <v>1674560</v>
      </c>
      <c r="K3349" s="116">
        <v>1360960</v>
      </c>
      <c r="L3349" s="116">
        <v>0</v>
      </c>
      <c r="M3349" s="116">
        <v>0</v>
      </c>
      <c r="N3349" s="116">
        <v>0</v>
      </c>
      <c r="O3349" s="116">
        <v>0</v>
      </c>
      <c r="P3349" s="116">
        <v>1360960</v>
      </c>
      <c r="Q3349" s="27" t="str">
        <f t="shared" si="591"/>
        <v>Registered</v>
      </c>
      <c r="R3349" s="94">
        <f t="shared" si="592"/>
        <v>0.45</v>
      </c>
      <c r="S3349" s="95"/>
      <c r="T3349" s="117">
        <f t="shared" si="611"/>
        <v>1360960</v>
      </c>
      <c r="U3349" s="117">
        <f t="shared" si="612"/>
        <v>0</v>
      </c>
    </row>
    <row r="3350" spans="1:21" x14ac:dyDescent="0.3">
      <c r="A3350" s="114">
        <v>348</v>
      </c>
      <c r="B3350" s="114" t="s">
        <v>130</v>
      </c>
      <c r="C3350" s="114" t="s">
        <v>26</v>
      </c>
      <c r="D3350" s="114" t="s">
        <v>2290</v>
      </c>
      <c r="E3350" s="114" t="s">
        <v>1767</v>
      </c>
      <c r="F3350" s="115">
        <v>45516</v>
      </c>
      <c r="G3350" s="114" t="s">
        <v>1768</v>
      </c>
      <c r="H3350" s="116">
        <v>5380000</v>
      </c>
      <c r="I3350" s="116">
        <v>3766000</v>
      </c>
      <c r="J3350" s="116">
        <v>2440000</v>
      </c>
      <c r="K3350" s="116">
        <v>1326000</v>
      </c>
      <c r="L3350" s="116">
        <v>0</v>
      </c>
      <c r="M3350" s="116">
        <v>0</v>
      </c>
      <c r="N3350" s="116">
        <v>0</v>
      </c>
      <c r="O3350" s="116">
        <v>0</v>
      </c>
      <c r="P3350" s="116">
        <v>1326000</v>
      </c>
      <c r="Q3350" s="27" t="str">
        <f t="shared" si="591"/>
        <v>Registered</v>
      </c>
      <c r="R3350" s="94">
        <f t="shared" si="592"/>
        <v>0.7</v>
      </c>
      <c r="S3350" s="95"/>
      <c r="T3350" s="117">
        <f t="shared" si="611"/>
        <v>1326000</v>
      </c>
      <c r="U3350" s="117">
        <f t="shared" si="612"/>
        <v>0</v>
      </c>
    </row>
    <row r="3351" spans="1:21" x14ac:dyDescent="0.3">
      <c r="A3351" s="114">
        <v>353</v>
      </c>
      <c r="B3351" s="114" t="s">
        <v>130</v>
      </c>
      <c r="C3351" s="114" t="s">
        <v>26</v>
      </c>
      <c r="D3351" s="114" t="s">
        <v>2300</v>
      </c>
      <c r="E3351" s="114" t="s">
        <v>2301</v>
      </c>
      <c r="F3351" s="115">
        <v>44926</v>
      </c>
      <c r="G3351" s="114" t="s">
        <v>2302</v>
      </c>
      <c r="H3351" s="116">
        <v>4620000</v>
      </c>
      <c r="I3351" s="116">
        <v>3696000</v>
      </c>
      <c r="J3351" s="116">
        <v>2381047</v>
      </c>
      <c r="K3351" s="116">
        <v>1314953</v>
      </c>
      <c r="L3351" s="116">
        <v>0</v>
      </c>
      <c r="M3351" s="116">
        <v>0</v>
      </c>
      <c r="N3351" s="116">
        <v>1314953</v>
      </c>
      <c r="O3351" s="116">
        <v>0</v>
      </c>
      <c r="P3351" s="116">
        <v>0</v>
      </c>
      <c r="Q3351" s="27" t="str">
        <f t="shared" si="591"/>
        <v>Registered</v>
      </c>
      <c r="R3351" s="94">
        <f t="shared" si="592"/>
        <v>0.8</v>
      </c>
      <c r="S3351" s="95"/>
      <c r="T3351" s="117">
        <f t="shared" si="611"/>
        <v>1314953</v>
      </c>
      <c r="U3351" s="117">
        <f t="shared" si="612"/>
        <v>0</v>
      </c>
    </row>
    <row r="3352" spans="1:21" x14ac:dyDescent="0.3">
      <c r="A3352" s="114">
        <v>404</v>
      </c>
      <c r="B3352" s="114" t="s">
        <v>130</v>
      </c>
      <c r="C3352" s="114" t="s">
        <v>26</v>
      </c>
      <c r="D3352" s="114" t="s">
        <v>2428</v>
      </c>
      <c r="E3352" s="114" t="s">
        <v>2429</v>
      </c>
      <c r="F3352" s="115">
        <v>44926</v>
      </c>
      <c r="G3352" s="114" t="s">
        <v>2430</v>
      </c>
      <c r="H3352" s="116">
        <v>5060000</v>
      </c>
      <c r="I3352" s="116">
        <v>3542000</v>
      </c>
      <c r="J3352" s="116">
        <v>2470600</v>
      </c>
      <c r="K3352" s="116">
        <v>1071400</v>
      </c>
      <c r="L3352" s="116">
        <v>0</v>
      </c>
      <c r="M3352" s="116">
        <v>0</v>
      </c>
      <c r="N3352" s="116">
        <v>0</v>
      </c>
      <c r="O3352" s="116">
        <v>0</v>
      </c>
      <c r="P3352" s="116">
        <v>1071400</v>
      </c>
      <c r="Q3352" s="27" t="str">
        <f t="shared" si="591"/>
        <v>Registered</v>
      </c>
      <c r="R3352" s="94">
        <f t="shared" si="592"/>
        <v>0.7</v>
      </c>
      <c r="S3352" s="95"/>
      <c r="T3352" s="117">
        <f t="shared" si="611"/>
        <v>1071400</v>
      </c>
      <c r="U3352" s="117">
        <f t="shared" si="612"/>
        <v>0</v>
      </c>
    </row>
    <row r="3353" spans="1:21" x14ac:dyDescent="0.3">
      <c r="A3353" s="114">
        <v>406</v>
      </c>
      <c r="B3353" s="114" t="s">
        <v>130</v>
      </c>
      <c r="C3353" s="114" t="s">
        <v>26</v>
      </c>
      <c r="D3353" s="114" t="s">
        <v>3294</v>
      </c>
      <c r="E3353" s="114" t="s">
        <v>3295</v>
      </c>
      <c r="F3353" s="115">
        <v>44985</v>
      </c>
      <c r="G3353" s="114" t="s">
        <v>3056</v>
      </c>
      <c r="H3353" s="116">
        <v>5380000</v>
      </c>
      <c r="I3353" s="116">
        <v>4304000</v>
      </c>
      <c r="J3353" s="116">
        <v>3250000</v>
      </c>
      <c r="K3353" s="116">
        <v>1054000</v>
      </c>
      <c r="L3353" s="116">
        <v>538000</v>
      </c>
      <c r="M3353" s="116">
        <v>0</v>
      </c>
      <c r="N3353" s="116">
        <v>0</v>
      </c>
      <c r="O3353" s="116">
        <v>0</v>
      </c>
      <c r="P3353" s="116">
        <v>516000</v>
      </c>
      <c r="Q3353" s="27" t="str">
        <f t="shared" si="591"/>
        <v>Registered</v>
      </c>
      <c r="R3353" s="94">
        <f t="shared" si="592"/>
        <v>0.8</v>
      </c>
      <c r="S3353" s="95"/>
      <c r="T3353" s="117">
        <f t="shared" si="611"/>
        <v>1054000</v>
      </c>
      <c r="U3353" s="117">
        <f t="shared" si="612"/>
        <v>0</v>
      </c>
    </row>
    <row r="3354" spans="1:21" x14ac:dyDescent="0.3">
      <c r="A3354" s="114">
        <v>407</v>
      </c>
      <c r="B3354" s="114" t="s">
        <v>130</v>
      </c>
      <c r="C3354" s="114" t="s">
        <v>26</v>
      </c>
      <c r="D3354" s="114" t="s">
        <v>1726</v>
      </c>
      <c r="E3354" s="114" t="s">
        <v>1727</v>
      </c>
      <c r="F3354" s="115">
        <v>46052</v>
      </c>
      <c r="G3354" s="114" t="s">
        <v>1728</v>
      </c>
      <c r="H3354" s="116">
        <v>10460000</v>
      </c>
      <c r="I3354" s="116">
        <v>8368000</v>
      </c>
      <c r="J3354" s="116">
        <v>7322000</v>
      </c>
      <c r="K3354" s="116">
        <v>1046000</v>
      </c>
      <c r="L3354" s="116">
        <v>1046000</v>
      </c>
      <c r="M3354" s="116">
        <v>0</v>
      </c>
      <c r="N3354" s="116">
        <v>0</v>
      </c>
      <c r="O3354" s="116">
        <v>0</v>
      </c>
      <c r="P3354" s="116">
        <v>0</v>
      </c>
      <c r="Q3354" s="27" t="str">
        <f t="shared" si="591"/>
        <v>Registered</v>
      </c>
      <c r="R3354" s="94">
        <f t="shared" si="592"/>
        <v>0.8</v>
      </c>
      <c r="S3354" s="95"/>
      <c r="T3354" s="117">
        <f t="shared" si="611"/>
        <v>1046000</v>
      </c>
      <c r="U3354" s="117">
        <f t="shared" si="612"/>
        <v>0</v>
      </c>
    </row>
    <row r="3355" spans="1:21" x14ac:dyDescent="0.3">
      <c r="A3355" s="114">
        <v>624</v>
      </c>
      <c r="B3355" s="114" t="s">
        <v>130</v>
      </c>
      <c r="C3355" s="114" t="s">
        <v>26</v>
      </c>
      <c r="D3355" s="114" t="s">
        <v>7498</v>
      </c>
      <c r="E3355" s="114" t="s">
        <v>7499</v>
      </c>
      <c r="F3355" s="115">
        <v>45003</v>
      </c>
      <c r="G3355" s="114" t="s">
        <v>2164</v>
      </c>
      <c r="H3355" s="116">
        <v>5060000</v>
      </c>
      <c r="I3355" s="116">
        <v>4048000</v>
      </c>
      <c r="J3355" s="116">
        <v>3542000</v>
      </c>
      <c r="K3355" s="116">
        <v>506000</v>
      </c>
      <c r="L3355" s="116">
        <v>0</v>
      </c>
      <c r="M3355" s="116">
        <v>506000</v>
      </c>
      <c r="N3355" s="116">
        <v>0</v>
      </c>
      <c r="O3355" s="116">
        <v>0</v>
      </c>
      <c r="P3355" s="116">
        <v>0</v>
      </c>
      <c r="Q3355" s="27" t="str">
        <f t="shared" si="591"/>
        <v>Registered</v>
      </c>
      <c r="R3355" s="94">
        <f t="shared" si="592"/>
        <v>0.8</v>
      </c>
      <c r="S3355" s="95"/>
      <c r="T3355" s="117">
        <f t="shared" si="611"/>
        <v>506000</v>
      </c>
      <c r="U3355" s="117">
        <f t="shared" si="612"/>
        <v>0</v>
      </c>
    </row>
    <row r="3356" spans="1:21" x14ac:dyDescent="0.3">
      <c r="A3356" s="114">
        <v>643</v>
      </c>
      <c r="B3356" s="114" t="s">
        <v>130</v>
      </c>
      <c r="C3356" s="114" t="s">
        <v>26</v>
      </c>
      <c r="D3356" s="114" t="s">
        <v>3395</v>
      </c>
      <c r="E3356" s="114" t="s">
        <v>3295</v>
      </c>
      <c r="F3356" s="115">
        <v>44985</v>
      </c>
      <c r="G3356" s="114" t="s">
        <v>3056</v>
      </c>
      <c r="H3356" s="116">
        <v>5380000</v>
      </c>
      <c r="I3356" s="116">
        <v>3766000</v>
      </c>
      <c r="J3356" s="116">
        <v>3303800</v>
      </c>
      <c r="K3356" s="116">
        <v>462200</v>
      </c>
      <c r="L3356" s="116">
        <v>0</v>
      </c>
      <c r="M3356" s="116">
        <v>0</v>
      </c>
      <c r="N3356" s="116">
        <v>0</v>
      </c>
      <c r="O3356" s="116">
        <v>0</v>
      </c>
      <c r="P3356" s="116">
        <v>462200</v>
      </c>
      <c r="Q3356" s="27" t="str">
        <f t="shared" si="591"/>
        <v>Registered</v>
      </c>
      <c r="R3356" s="94">
        <f t="shared" si="592"/>
        <v>0.7</v>
      </c>
      <c r="S3356" s="95"/>
      <c r="T3356" s="117">
        <f t="shared" si="611"/>
        <v>462200</v>
      </c>
      <c r="U3356" s="117">
        <f t="shared" si="612"/>
        <v>0</v>
      </c>
    </row>
    <row r="3357" spans="1:21" x14ac:dyDescent="0.3">
      <c r="A3357" s="114">
        <v>743</v>
      </c>
      <c r="B3357" s="114" t="s">
        <v>130</v>
      </c>
      <c r="C3357" s="114" t="s">
        <v>26</v>
      </c>
      <c r="D3357" s="114" t="s">
        <v>3996</v>
      </c>
      <c r="E3357" s="114" t="s">
        <v>3997</v>
      </c>
      <c r="F3357" s="115">
        <v>45166</v>
      </c>
      <c r="G3357" s="114" t="s">
        <v>2720</v>
      </c>
      <c r="H3357" s="116">
        <v>6924500</v>
      </c>
      <c r="I3357" s="116">
        <v>5539600</v>
      </c>
      <c r="J3357" s="116">
        <v>5196662</v>
      </c>
      <c r="K3357" s="116">
        <v>342938</v>
      </c>
      <c r="L3357" s="116">
        <v>0</v>
      </c>
      <c r="M3357" s="116">
        <v>0</v>
      </c>
      <c r="N3357" s="116">
        <v>342938</v>
      </c>
      <c r="O3357" s="116">
        <v>0</v>
      </c>
      <c r="P3357" s="116">
        <v>0</v>
      </c>
      <c r="Q3357" s="27" t="str">
        <f t="shared" si="591"/>
        <v>Registered</v>
      </c>
      <c r="R3357" s="94">
        <f t="shared" si="592"/>
        <v>0.8</v>
      </c>
      <c r="S3357" s="95"/>
      <c r="T3357" s="117">
        <f t="shared" si="611"/>
        <v>342938</v>
      </c>
      <c r="U3357" s="117">
        <f t="shared" si="612"/>
        <v>0</v>
      </c>
    </row>
    <row r="3358" spans="1:21" x14ac:dyDescent="0.3">
      <c r="A3358" s="114">
        <v>6782</v>
      </c>
      <c r="B3358" s="114" t="s">
        <v>130</v>
      </c>
      <c r="C3358" s="114" t="s">
        <v>26</v>
      </c>
      <c r="D3358" s="114" t="s">
        <v>3378</v>
      </c>
      <c r="E3358" s="114" t="s">
        <v>3379</v>
      </c>
      <c r="F3358" s="115">
        <v>45860</v>
      </c>
      <c r="G3358" s="114" t="s">
        <v>3380</v>
      </c>
      <c r="H3358" s="116">
        <v>4710000</v>
      </c>
      <c r="I3358" s="116">
        <v>3768000</v>
      </c>
      <c r="J3358" s="116">
        <v>3768000</v>
      </c>
      <c r="K3358" s="116">
        <v>0</v>
      </c>
      <c r="L3358" s="116">
        <v>0</v>
      </c>
      <c r="M3358" s="116">
        <v>0</v>
      </c>
      <c r="N3358" s="116">
        <v>0</v>
      </c>
      <c r="O3358" s="116">
        <v>0</v>
      </c>
      <c r="P3358" s="116">
        <v>0</v>
      </c>
      <c r="Q3358" s="27" t="str">
        <f t="shared" si="591"/>
        <v>Registered</v>
      </c>
      <c r="R3358" s="94">
        <f t="shared" si="592"/>
        <v>0.8</v>
      </c>
      <c r="S3358" s="95"/>
      <c r="T3358" s="117">
        <f t="shared" si="611"/>
        <v>0</v>
      </c>
      <c r="U3358" s="117">
        <f t="shared" si="612"/>
        <v>0</v>
      </c>
    </row>
    <row r="3359" spans="1:21" x14ac:dyDescent="0.3">
      <c r="A3359" s="114">
        <v>6783</v>
      </c>
      <c r="B3359" s="114" t="s">
        <v>130</v>
      </c>
      <c r="C3359" s="114" t="s">
        <v>26</v>
      </c>
      <c r="D3359" s="114" t="s">
        <v>7495</v>
      </c>
      <c r="E3359" s="114" t="s">
        <v>7496</v>
      </c>
      <c r="F3359" s="115">
        <v>45453</v>
      </c>
      <c r="G3359" s="114" t="s">
        <v>3524</v>
      </c>
      <c r="H3359" s="116">
        <v>4900000</v>
      </c>
      <c r="I3359" s="116">
        <v>3430000</v>
      </c>
      <c r="J3359" s="116">
        <v>3430000</v>
      </c>
      <c r="K3359" s="116">
        <v>0</v>
      </c>
      <c r="L3359" s="116">
        <v>0</v>
      </c>
      <c r="M3359" s="116">
        <v>0</v>
      </c>
      <c r="N3359" s="116">
        <v>0</v>
      </c>
      <c r="O3359" s="116">
        <v>0</v>
      </c>
      <c r="P3359" s="116">
        <v>0</v>
      </c>
      <c r="Q3359" s="27" t="str">
        <f t="shared" si="591"/>
        <v>Registered</v>
      </c>
      <c r="R3359" s="94">
        <f t="shared" si="592"/>
        <v>0.7</v>
      </c>
      <c r="S3359" s="95"/>
      <c r="T3359" s="117">
        <f t="shared" si="611"/>
        <v>0</v>
      </c>
      <c r="U3359" s="117">
        <f t="shared" si="612"/>
        <v>0</v>
      </c>
    </row>
    <row r="3360" spans="1:21" x14ac:dyDescent="0.3">
      <c r="A3360" s="114">
        <v>6784</v>
      </c>
      <c r="B3360" s="114" t="s">
        <v>130</v>
      </c>
      <c r="C3360" s="114" t="s">
        <v>26</v>
      </c>
      <c r="D3360" s="114" t="s">
        <v>7497</v>
      </c>
      <c r="E3360" s="114" t="s">
        <v>2527</v>
      </c>
      <c r="F3360" s="115">
        <v>44985</v>
      </c>
      <c r="G3360" s="114" t="s">
        <v>4910</v>
      </c>
      <c r="H3360" s="116">
        <v>4820000</v>
      </c>
      <c r="I3360" s="116">
        <v>3374000</v>
      </c>
      <c r="J3360" s="116">
        <v>3374000</v>
      </c>
      <c r="K3360" s="116">
        <v>0</v>
      </c>
      <c r="L3360" s="116">
        <v>0</v>
      </c>
      <c r="M3360" s="116">
        <v>0</v>
      </c>
      <c r="N3360" s="116">
        <v>0</v>
      </c>
      <c r="O3360" s="116">
        <v>0</v>
      </c>
      <c r="P3360" s="116">
        <v>0</v>
      </c>
      <c r="Q3360" s="27" t="str">
        <f t="shared" si="591"/>
        <v>Registered</v>
      </c>
      <c r="R3360" s="94">
        <f t="shared" si="592"/>
        <v>0.7</v>
      </c>
      <c r="S3360" s="95"/>
      <c r="T3360" s="117">
        <f t="shared" si="611"/>
        <v>0</v>
      </c>
      <c r="U3360" s="117">
        <f t="shared" si="612"/>
        <v>0</v>
      </c>
    </row>
    <row r="3361" spans="1:21" x14ac:dyDescent="0.3">
      <c r="A3361" s="114">
        <v>6785</v>
      </c>
      <c r="B3361" s="114" t="s">
        <v>130</v>
      </c>
      <c r="C3361" s="114" t="s">
        <v>26</v>
      </c>
      <c r="D3361" s="114" t="s">
        <v>3320</v>
      </c>
      <c r="E3361" s="114" t="s">
        <v>3321</v>
      </c>
      <c r="F3361" s="115">
        <v>45877</v>
      </c>
      <c r="G3361" s="114" t="s">
        <v>3322</v>
      </c>
      <c r="H3361" s="116">
        <v>5060000</v>
      </c>
      <c r="I3361" s="116">
        <v>4048000</v>
      </c>
      <c r="J3361" s="116">
        <v>4048000</v>
      </c>
      <c r="K3361" s="116">
        <v>0</v>
      </c>
      <c r="L3361" s="116">
        <v>0</v>
      </c>
      <c r="M3361" s="116">
        <v>0</v>
      </c>
      <c r="N3361" s="116">
        <v>0</v>
      </c>
      <c r="O3361" s="116">
        <v>0</v>
      </c>
      <c r="P3361" s="116">
        <v>0</v>
      </c>
      <c r="Q3361" s="27" t="str">
        <f t="shared" si="591"/>
        <v>Registered</v>
      </c>
      <c r="R3361" s="94">
        <f t="shared" si="592"/>
        <v>0.8</v>
      </c>
      <c r="S3361" s="95"/>
      <c r="T3361" s="117">
        <f t="shared" si="611"/>
        <v>0</v>
      </c>
      <c r="U3361" s="117">
        <f t="shared" si="612"/>
        <v>0</v>
      </c>
    </row>
    <row r="3362" spans="1:21" x14ac:dyDescent="0.3">
      <c r="A3362" s="114">
        <v>6786</v>
      </c>
      <c r="B3362" s="114" t="s">
        <v>130</v>
      </c>
      <c r="C3362" s="114" t="s">
        <v>26</v>
      </c>
      <c r="D3362" s="114" t="s">
        <v>3247</v>
      </c>
      <c r="E3362" s="114" t="s">
        <v>3248</v>
      </c>
      <c r="F3362" s="115">
        <v>45911</v>
      </c>
      <c r="G3362" s="114" t="s">
        <v>3249</v>
      </c>
      <c r="H3362" s="116">
        <v>5340000</v>
      </c>
      <c r="I3362" s="116">
        <v>4272000</v>
      </c>
      <c r="J3362" s="116">
        <v>4272000</v>
      </c>
      <c r="K3362" s="116">
        <v>0</v>
      </c>
      <c r="L3362" s="116">
        <v>0</v>
      </c>
      <c r="M3362" s="116">
        <v>0</v>
      </c>
      <c r="N3362" s="116">
        <v>0</v>
      </c>
      <c r="O3362" s="116">
        <v>0</v>
      </c>
      <c r="P3362" s="116">
        <v>0</v>
      </c>
      <c r="Q3362" s="27" t="str">
        <f t="shared" si="591"/>
        <v>Registered</v>
      </c>
      <c r="R3362" s="94">
        <f t="shared" si="592"/>
        <v>0.8</v>
      </c>
      <c r="S3362" s="95"/>
      <c r="T3362" s="117">
        <f t="shared" si="611"/>
        <v>0</v>
      </c>
      <c r="U3362" s="117">
        <f t="shared" si="612"/>
        <v>0</v>
      </c>
    </row>
    <row r="3363" spans="1:21" x14ac:dyDescent="0.3">
      <c r="A3363" s="114">
        <v>6787</v>
      </c>
      <c r="B3363" s="114" t="s">
        <v>130</v>
      </c>
      <c r="C3363" s="114" t="s">
        <v>26</v>
      </c>
      <c r="D3363" s="114" t="s">
        <v>3213</v>
      </c>
      <c r="E3363" s="114" t="s">
        <v>3214</v>
      </c>
      <c r="F3363" s="115">
        <v>44926</v>
      </c>
      <c r="G3363" s="114" t="s">
        <v>3215</v>
      </c>
      <c r="H3363" s="116">
        <v>5380000</v>
      </c>
      <c r="I3363" s="116">
        <v>4304000</v>
      </c>
      <c r="J3363" s="116">
        <v>4304000</v>
      </c>
      <c r="K3363" s="116">
        <v>0</v>
      </c>
      <c r="L3363" s="116">
        <v>0</v>
      </c>
      <c r="M3363" s="116">
        <v>0</v>
      </c>
      <c r="N3363" s="116">
        <v>0</v>
      </c>
      <c r="O3363" s="116">
        <v>0</v>
      </c>
      <c r="P3363" s="116">
        <v>0</v>
      </c>
      <c r="Q3363" s="27" t="str">
        <f t="shared" si="591"/>
        <v>Registered</v>
      </c>
      <c r="R3363" s="94">
        <f t="shared" si="592"/>
        <v>0.8</v>
      </c>
      <c r="S3363" s="95"/>
      <c r="T3363" s="117">
        <f t="shared" si="611"/>
        <v>0</v>
      </c>
      <c r="U3363" s="117">
        <f t="shared" si="612"/>
        <v>0</v>
      </c>
    </row>
    <row r="3364" spans="1:21" x14ac:dyDescent="0.3">
      <c r="A3364" s="114">
        <v>6788</v>
      </c>
      <c r="B3364" s="114" t="s">
        <v>130</v>
      </c>
      <c r="C3364" s="114" t="s">
        <v>26</v>
      </c>
      <c r="D3364" s="114" t="s">
        <v>7500</v>
      </c>
      <c r="E3364" s="114" t="s">
        <v>3379</v>
      </c>
      <c r="F3364" s="115">
        <v>45990</v>
      </c>
      <c r="G3364" s="114" t="s">
        <v>3958</v>
      </c>
      <c r="H3364" s="116">
        <v>9520000</v>
      </c>
      <c r="I3364" s="116">
        <v>5236000</v>
      </c>
      <c r="J3364" s="116">
        <v>5236000</v>
      </c>
      <c r="K3364" s="116">
        <v>0</v>
      </c>
      <c r="L3364" s="116">
        <v>0</v>
      </c>
      <c r="M3364" s="116">
        <v>0</v>
      </c>
      <c r="N3364" s="116">
        <v>0</v>
      </c>
      <c r="O3364" s="116">
        <v>0</v>
      </c>
      <c r="P3364" s="116">
        <v>0</v>
      </c>
      <c r="Q3364" s="27" t="str">
        <f t="shared" si="591"/>
        <v>Registered</v>
      </c>
      <c r="R3364" s="94">
        <f t="shared" si="592"/>
        <v>0.55000000000000004</v>
      </c>
      <c r="S3364" s="95"/>
      <c r="T3364" s="117">
        <f t="shared" si="611"/>
        <v>0</v>
      </c>
      <c r="U3364" s="117">
        <f t="shared" si="612"/>
        <v>0</v>
      </c>
    </row>
    <row r="3365" spans="1:21" x14ac:dyDescent="0.3">
      <c r="A3365" s="114">
        <v>6789</v>
      </c>
      <c r="B3365" s="114" t="s">
        <v>130</v>
      </c>
      <c r="C3365" s="114" t="s">
        <v>26</v>
      </c>
      <c r="D3365" s="114" t="s">
        <v>7501</v>
      </c>
      <c r="E3365" s="114" t="s">
        <v>7502</v>
      </c>
      <c r="F3365" s="115">
        <v>46003</v>
      </c>
      <c r="G3365" s="114" t="s">
        <v>1524</v>
      </c>
      <c r="H3365" s="116">
        <v>9690860</v>
      </c>
      <c r="I3365" s="116">
        <v>5329973</v>
      </c>
      <c r="J3365" s="116">
        <v>5329973</v>
      </c>
      <c r="K3365" s="116">
        <v>0</v>
      </c>
      <c r="L3365" s="116">
        <v>0</v>
      </c>
      <c r="M3365" s="116">
        <v>0</v>
      </c>
      <c r="N3365" s="116">
        <v>0</v>
      </c>
      <c r="O3365" s="116">
        <v>0</v>
      </c>
      <c r="P3365" s="116">
        <v>0</v>
      </c>
      <c r="Q3365" s="27" t="str">
        <f t="shared" si="591"/>
        <v>Registered</v>
      </c>
      <c r="R3365" s="94">
        <f t="shared" si="592"/>
        <v>0.55000000000000004</v>
      </c>
      <c r="S3365" s="95"/>
      <c r="T3365" s="117">
        <f t="shared" si="611"/>
        <v>0</v>
      </c>
      <c r="U3365" s="117">
        <f t="shared" si="612"/>
        <v>0</v>
      </c>
    </row>
    <row r="3366" spans="1:21" x14ac:dyDescent="0.3">
      <c r="A3366" s="114">
        <v>10590</v>
      </c>
      <c r="B3366" s="114" t="s">
        <v>130</v>
      </c>
      <c r="C3366" s="114" t="s">
        <v>26</v>
      </c>
      <c r="D3366" s="114" t="s">
        <v>9968</v>
      </c>
      <c r="E3366" s="114" t="s">
        <v>4822</v>
      </c>
      <c r="F3366" s="115">
        <v>45838</v>
      </c>
      <c r="G3366" s="114" t="s">
        <v>3362</v>
      </c>
      <c r="H3366" s="116">
        <v>6860000</v>
      </c>
      <c r="I3366" s="116">
        <v>3087000</v>
      </c>
      <c r="J3366" s="116">
        <v>3768600</v>
      </c>
      <c r="K3366" s="116">
        <v>-681600</v>
      </c>
      <c r="L3366" s="116">
        <v>0</v>
      </c>
      <c r="M3366" s="116">
        <v>0</v>
      </c>
      <c r="N3366" s="116">
        <v>0</v>
      </c>
      <c r="O3366" s="116">
        <v>0</v>
      </c>
      <c r="P3366" s="116">
        <v>0</v>
      </c>
      <c r="Q3366" s="27" t="str">
        <f t="shared" si="591"/>
        <v>Registered</v>
      </c>
      <c r="R3366" s="94">
        <f t="shared" si="592"/>
        <v>0.45</v>
      </c>
      <c r="S3366" s="95"/>
      <c r="T3366" s="117">
        <f t="shared" si="611"/>
        <v>0</v>
      </c>
      <c r="U3366" s="117">
        <f t="shared" si="612"/>
        <v>-681600</v>
      </c>
    </row>
    <row r="3367" spans="1:21" x14ac:dyDescent="0.3">
      <c r="A3367" s="114">
        <v>10638</v>
      </c>
      <c r="B3367" s="114" t="s">
        <v>130</v>
      </c>
      <c r="C3367" s="114" t="s">
        <v>26</v>
      </c>
      <c r="D3367" s="114" t="s">
        <v>10054</v>
      </c>
      <c r="E3367" s="114" t="s">
        <v>10055</v>
      </c>
      <c r="F3367" s="115">
        <v>44958</v>
      </c>
      <c r="G3367" s="114" t="s">
        <v>2891</v>
      </c>
      <c r="H3367" s="116">
        <v>5460000</v>
      </c>
      <c r="I3367" s="116">
        <v>546000</v>
      </c>
      <c r="J3367" s="116">
        <v>1700600</v>
      </c>
      <c r="K3367" s="116">
        <v>-1154600</v>
      </c>
      <c r="L3367" s="116">
        <v>0</v>
      </c>
      <c r="M3367" s="116">
        <v>0</v>
      </c>
      <c r="N3367" s="116">
        <v>0</v>
      </c>
      <c r="O3367" s="116">
        <v>0</v>
      </c>
      <c r="P3367" s="116">
        <v>0</v>
      </c>
      <c r="Q3367" s="27" t="str">
        <f t="shared" si="591"/>
        <v>Registered</v>
      </c>
      <c r="R3367" s="94">
        <f t="shared" si="592"/>
        <v>0.1</v>
      </c>
      <c r="S3367" s="95"/>
      <c r="T3367" s="117">
        <f t="shared" si="611"/>
        <v>0</v>
      </c>
      <c r="U3367" s="117">
        <f t="shared" si="612"/>
        <v>-1154600</v>
      </c>
    </row>
    <row r="3368" spans="1:21" x14ac:dyDescent="0.3">
      <c r="A3368" s="114">
        <v>10657</v>
      </c>
      <c r="B3368" s="114" t="s">
        <v>130</v>
      </c>
      <c r="C3368" s="114" t="s">
        <v>26</v>
      </c>
      <c r="D3368" s="114" t="s">
        <v>10068</v>
      </c>
      <c r="E3368" s="114" t="s">
        <v>10069</v>
      </c>
      <c r="F3368" s="115">
        <v>45370</v>
      </c>
      <c r="G3368" s="114" t="s">
        <v>4392</v>
      </c>
      <c r="H3368" s="116">
        <v>5060000</v>
      </c>
      <c r="I3368" s="116">
        <v>3542000</v>
      </c>
      <c r="J3368" s="116">
        <v>5000000</v>
      </c>
      <c r="K3368" s="116">
        <v>-1458000</v>
      </c>
      <c r="L3368" s="116">
        <v>0</v>
      </c>
      <c r="M3368" s="116">
        <v>0</v>
      </c>
      <c r="N3368" s="116">
        <v>0</v>
      </c>
      <c r="O3368" s="116">
        <v>0</v>
      </c>
      <c r="P3368" s="116">
        <v>0</v>
      </c>
      <c r="Q3368" s="27" t="str">
        <f t="shared" si="591"/>
        <v>Registered</v>
      </c>
      <c r="R3368" s="94">
        <f t="shared" si="592"/>
        <v>0.7</v>
      </c>
      <c r="S3368" s="95"/>
      <c r="T3368" s="117">
        <f t="shared" si="611"/>
        <v>0</v>
      </c>
      <c r="U3368" s="117">
        <f t="shared" si="612"/>
        <v>-1458000</v>
      </c>
    </row>
    <row r="3369" spans="1:21" x14ac:dyDescent="0.3">
      <c r="A3369" s="114">
        <v>10678</v>
      </c>
      <c r="B3369" s="114" t="s">
        <v>130</v>
      </c>
      <c r="C3369" s="114" t="s">
        <v>26</v>
      </c>
      <c r="D3369" s="114" t="s">
        <v>10094</v>
      </c>
      <c r="E3369" s="114" t="s">
        <v>10095</v>
      </c>
      <c r="F3369" s="115">
        <v>44926</v>
      </c>
      <c r="G3369" s="114" t="s">
        <v>8507</v>
      </c>
      <c r="H3369" s="116">
        <v>6860000</v>
      </c>
      <c r="I3369" s="116">
        <v>3773000</v>
      </c>
      <c r="J3369" s="116">
        <v>5568600</v>
      </c>
      <c r="K3369" s="116">
        <v>-1795600</v>
      </c>
      <c r="L3369" s="116">
        <v>0</v>
      </c>
      <c r="M3369" s="116">
        <v>0</v>
      </c>
      <c r="N3369" s="116">
        <v>0</v>
      </c>
      <c r="O3369" s="116">
        <v>0</v>
      </c>
      <c r="P3369" s="116">
        <v>0</v>
      </c>
      <c r="Q3369" s="27" t="str">
        <f t="shared" si="591"/>
        <v>Registered</v>
      </c>
      <c r="R3369" s="94">
        <f t="shared" si="592"/>
        <v>0.55000000000000004</v>
      </c>
      <c r="S3369" s="95"/>
      <c r="T3369" s="117">
        <f t="shared" si="611"/>
        <v>0</v>
      </c>
      <c r="U3369" s="117">
        <f t="shared" si="612"/>
        <v>-1795600</v>
      </c>
    </row>
    <row r="3370" spans="1:21" x14ac:dyDescent="0.3">
      <c r="A3370" s="114">
        <v>206</v>
      </c>
      <c r="B3370" s="114" t="s">
        <v>130</v>
      </c>
      <c r="C3370" s="114" t="s">
        <v>28</v>
      </c>
      <c r="D3370" s="114" t="s">
        <v>1966</v>
      </c>
      <c r="E3370" s="114" t="s">
        <v>1958</v>
      </c>
      <c r="F3370" s="115">
        <v>46098</v>
      </c>
      <c r="G3370" s="114" t="s">
        <v>1464</v>
      </c>
      <c r="H3370" s="116">
        <v>3360000</v>
      </c>
      <c r="I3370" s="116">
        <v>2856000</v>
      </c>
      <c r="J3370" s="116">
        <v>290640</v>
      </c>
      <c r="K3370" s="116">
        <v>2565360</v>
      </c>
      <c r="L3370" s="116">
        <v>0</v>
      </c>
      <c r="M3370" s="116">
        <v>0</v>
      </c>
      <c r="N3370" s="116">
        <v>2565360</v>
      </c>
      <c r="O3370" s="116">
        <v>0</v>
      </c>
      <c r="P3370" s="116">
        <v>0</v>
      </c>
      <c r="Q3370" s="27" t="str">
        <f t="shared" si="591"/>
        <v>Registered</v>
      </c>
      <c r="R3370" s="94">
        <f t="shared" si="592"/>
        <v>0.85</v>
      </c>
      <c r="S3370" s="95"/>
      <c r="T3370" s="117">
        <f t="shared" si="611"/>
        <v>2565360</v>
      </c>
      <c r="U3370" s="117">
        <f t="shared" si="612"/>
        <v>0</v>
      </c>
    </row>
    <row r="3371" spans="1:21" x14ac:dyDescent="0.3">
      <c r="A3371" s="114">
        <v>219</v>
      </c>
      <c r="B3371" s="114" t="s">
        <v>130</v>
      </c>
      <c r="C3371" s="114" t="s">
        <v>28</v>
      </c>
      <c r="D3371" s="114" t="s">
        <v>158</v>
      </c>
      <c r="E3371" s="114" t="s">
        <v>159</v>
      </c>
      <c r="F3371" s="115">
        <v>46168</v>
      </c>
      <c r="G3371" s="114" t="s">
        <v>10317</v>
      </c>
      <c r="H3371" s="116">
        <v>6816800</v>
      </c>
      <c r="I3371" s="116">
        <v>3067560</v>
      </c>
      <c r="J3371" s="116">
        <v>681680</v>
      </c>
      <c r="K3371" s="116">
        <v>2385880</v>
      </c>
      <c r="L3371" s="116">
        <v>2385880</v>
      </c>
      <c r="M3371" s="116">
        <v>0</v>
      </c>
      <c r="N3371" s="116">
        <v>0</v>
      </c>
      <c r="O3371" s="116">
        <v>0</v>
      </c>
      <c r="P3371" s="116">
        <v>0</v>
      </c>
      <c r="Q3371" s="27" t="str">
        <f t="shared" si="591"/>
        <v>Registered</v>
      </c>
      <c r="R3371" s="94">
        <f t="shared" si="592"/>
        <v>0.45</v>
      </c>
      <c r="S3371" s="95"/>
      <c r="T3371" s="117">
        <f t="shared" si="611"/>
        <v>2385880</v>
      </c>
      <c r="U3371" s="117">
        <f t="shared" si="612"/>
        <v>0</v>
      </c>
    </row>
    <row r="3372" spans="1:21" x14ac:dyDescent="0.3">
      <c r="A3372" s="114">
        <v>531</v>
      </c>
      <c r="B3372" s="114" t="s">
        <v>130</v>
      </c>
      <c r="C3372" s="114" t="s">
        <v>28</v>
      </c>
      <c r="D3372" s="114" t="s">
        <v>1851</v>
      </c>
      <c r="E3372" s="114" t="s">
        <v>1852</v>
      </c>
      <c r="F3372" s="115">
        <v>46094</v>
      </c>
      <c r="G3372" s="114" t="s">
        <v>1588</v>
      </c>
      <c r="H3372" s="116">
        <v>6880000</v>
      </c>
      <c r="I3372" s="116">
        <v>3784000</v>
      </c>
      <c r="J3372" s="116">
        <v>3164800</v>
      </c>
      <c r="K3372" s="116">
        <v>619200</v>
      </c>
      <c r="L3372" s="116">
        <v>0</v>
      </c>
      <c r="M3372" s="116">
        <v>0</v>
      </c>
      <c r="N3372" s="116">
        <v>0</v>
      </c>
      <c r="O3372" s="116">
        <v>619200</v>
      </c>
      <c r="P3372" s="116">
        <v>0</v>
      </c>
      <c r="Q3372" s="27" t="str">
        <f t="shared" si="591"/>
        <v>Registered</v>
      </c>
      <c r="R3372" s="94">
        <f t="shared" si="592"/>
        <v>0.55000000000000004</v>
      </c>
      <c r="S3372" s="95"/>
      <c r="T3372" s="117">
        <f t="shared" si="611"/>
        <v>619200</v>
      </c>
      <c r="U3372" s="117">
        <f t="shared" si="612"/>
        <v>0</v>
      </c>
    </row>
    <row r="3373" spans="1:21" x14ac:dyDescent="0.3">
      <c r="A3373" s="114">
        <v>631</v>
      </c>
      <c r="B3373" s="114" t="s">
        <v>130</v>
      </c>
      <c r="C3373" s="114" t="s">
        <v>28</v>
      </c>
      <c r="D3373" s="114" t="s">
        <v>3340</v>
      </c>
      <c r="E3373" s="114" t="s">
        <v>3341</v>
      </c>
      <c r="F3373" s="115">
        <v>46092</v>
      </c>
      <c r="G3373" s="114" t="s">
        <v>1545</v>
      </c>
      <c r="H3373" s="116">
        <v>7000668</v>
      </c>
      <c r="I3373" s="116">
        <v>5950567</v>
      </c>
      <c r="J3373" s="116">
        <v>5450567</v>
      </c>
      <c r="K3373" s="116">
        <v>500000</v>
      </c>
      <c r="L3373" s="116">
        <v>0</v>
      </c>
      <c r="M3373" s="116">
        <v>0</v>
      </c>
      <c r="N3373" s="116">
        <v>0</v>
      </c>
      <c r="O3373" s="116">
        <v>500000</v>
      </c>
      <c r="P3373" s="116">
        <v>0</v>
      </c>
      <c r="Q3373" s="27" t="str">
        <f t="shared" si="591"/>
        <v>Registered</v>
      </c>
      <c r="R3373" s="94">
        <f t="shared" si="592"/>
        <v>0.84999988572519081</v>
      </c>
      <c r="S3373" s="95"/>
      <c r="T3373" s="117">
        <f t="shared" si="611"/>
        <v>500000</v>
      </c>
      <c r="U3373" s="117">
        <f t="shared" si="612"/>
        <v>0</v>
      </c>
    </row>
    <row r="3374" spans="1:21" x14ac:dyDescent="0.3">
      <c r="A3374" s="114">
        <v>6790</v>
      </c>
      <c r="B3374" s="114" t="s">
        <v>130</v>
      </c>
      <c r="C3374" s="114" t="s">
        <v>28</v>
      </c>
      <c r="D3374" s="114" t="s">
        <v>2213</v>
      </c>
      <c r="E3374" s="114" t="s">
        <v>2214</v>
      </c>
      <c r="F3374" s="115">
        <v>46098</v>
      </c>
      <c r="G3374" s="114" t="s">
        <v>1492</v>
      </c>
      <c r="H3374" s="116">
        <v>3105000</v>
      </c>
      <c r="I3374" s="116">
        <v>2484000</v>
      </c>
      <c r="J3374" s="116">
        <v>2484000</v>
      </c>
      <c r="K3374" s="116">
        <v>0</v>
      </c>
      <c r="L3374" s="116">
        <v>0</v>
      </c>
      <c r="M3374" s="116">
        <v>0</v>
      </c>
      <c r="N3374" s="116">
        <v>0</v>
      </c>
      <c r="O3374" s="116">
        <v>0</v>
      </c>
      <c r="P3374" s="116">
        <v>0</v>
      </c>
      <c r="Q3374" s="27" t="str">
        <f t="shared" si="591"/>
        <v>Registered</v>
      </c>
      <c r="R3374" s="94">
        <f t="shared" si="592"/>
        <v>0.8</v>
      </c>
      <c r="S3374" s="95"/>
      <c r="T3374" s="117">
        <f t="shared" si="611"/>
        <v>0</v>
      </c>
      <c r="U3374" s="117">
        <f t="shared" si="612"/>
        <v>0</v>
      </c>
    </row>
    <row r="3375" spans="1:21" x14ac:dyDescent="0.3">
      <c r="A3375" s="114">
        <v>6791</v>
      </c>
      <c r="B3375" s="114" t="s">
        <v>130</v>
      </c>
      <c r="C3375" s="114" t="s">
        <v>28</v>
      </c>
      <c r="D3375" s="114" t="s">
        <v>7503</v>
      </c>
      <c r="E3375" s="114" t="s">
        <v>7504</v>
      </c>
      <c r="F3375" s="115">
        <v>45869</v>
      </c>
      <c r="G3375" s="114" t="s">
        <v>7505</v>
      </c>
      <c r="H3375" s="116">
        <v>3888675</v>
      </c>
      <c r="I3375" s="116">
        <v>2100000</v>
      </c>
      <c r="J3375" s="116">
        <v>2100000</v>
      </c>
      <c r="K3375" s="116">
        <v>0</v>
      </c>
      <c r="L3375" s="116">
        <v>0</v>
      </c>
      <c r="M3375" s="116">
        <v>0</v>
      </c>
      <c r="N3375" s="116">
        <v>0</v>
      </c>
      <c r="O3375" s="116">
        <v>0</v>
      </c>
      <c r="P3375" s="116">
        <v>0</v>
      </c>
      <c r="Q3375" s="27" t="str">
        <f t="shared" si="591"/>
        <v>Registered</v>
      </c>
      <c r="R3375" s="94">
        <f t="shared" si="592"/>
        <v>0.54002970163358988</v>
      </c>
      <c r="S3375" s="95"/>
      <c r="T3375" s="117">
        <f t="shared" si="611"/>
        <v>0</v>
      </c>
      <c r="U3375" s="117">
        <f t="shared" si="612"/>
        <v>0</v>
      </c>
    </row>
    <row r="3376" spans="1:21" x14ac:dyDescent="0.3">
      <c r="A3376" s="114">
        <v>6792</v>
      </c>
      <c r="B3376" s="114" t="s">
        <v>130</v>
      </c>
      <c r="C3376" s="114" t="s">
        <v>28</v>
      </c>
      <c r="D3376" s="114" t="s">
        <v>7506</v>
      </c>
      <c r="E3376" s="114" t="s">
        <v>7507</v>
      </c>
      <c r="F3376" s="115">
        <v>45901</v>
      </c>
      <c r="G3376" s="114" t="s">
        <v>7101</v>
      </c>
      <c r="H3376" s="116">
        <v>4443075</v>
      </c>
      <c r="I3376" s="116">
        <v>3776616</v>
      </c>
      <c r="J3376" s="116">
        <v>3776616</v>
      </c>
      <c r="K3376" s="116">
        <v>0</v>
      </c>
      <c r="L3376" s="116">
        <v>0</v>
      </c>
      <c r="M3376" s="116">
        <v>0</v>
      </c>
      <c r="N3376" s="116">
        <v>0</v>
      </c>
      <c r="O3376" s="116">
        <v>0</v>
      </c>
      <c r="P3376" s="116">
        <v>0</v>
      </c>
      <c r="Q3376" s="27" t="str">
        <f t="shared" si="591"/>
        <v>Registered</v>
      </c>
      <c r="R3376" s="94">
        <f t="shared" si="592"/>
        <v>0.8500005064060363</v>
      </c>
      <c r="S3376" s="95"/>
      <c r="T3376" s="117">
        <f t="shared" si="611"/>
        <v>0</v>
      </c>
      <c r="U3376" s="117">
        <f t="shared" si="612"/>
        <v>0</v>
      </c>
    </row>
    <row r="3377" spans="1:21" x14ac:dyDescent="0.3">
      <c r="A3377" s="114">
        <v>6793</v>
      </c>
      <c r="B3377" s="114" t="s">
        <v>130</v>
      </c>
      <c r="C3377" s="114" t="s">
        <v>28</v>
      </c>
      <c r="D3377" s="114" t="s">
        <v>7508</v>
      </c>
      <c r="E3377" s="114" t="s">
        <v>7380</v>
      </c>
      <c r="F3377" s="115">
        <v>45898</v>
      </c>
      <c r="G3377" s="114" t="s">
        <v>7509</v>
      </c>
      <c r="H3377" s="116">
        <v>4462300</v>
      </c>
      <c r="I3377" s="116">
        <v>3792955</v>
      </c>
      <c r="J3377" s="116">
        <v>3792955</v>
      </c>
      <c r="K3377" s="116">
        <v>0</v>
      </c>
      <c r="L3377" s="116">
        <v>0</v>
      </c>
      <c r="M3377" s="116">
        <v>0</v>
      </c>
      <c r="N3377" s="116">
        <v>0</v>
      </c>
      <c r="O3377" s="116">
        <v>0</v>
      </c>
      <c r="P3377" s="116">
        <v>0</v>
      </c>
      <c r="Q3377" s="27" t="str">
        <f t="shared" si="591"/>
        <v>Registered</v>
      </c>
      <c r="R3377" s="94">
        <f t="shared" si="592"/>
        <v>0.85</v>
      </c>
      <c r="S3377" s="95"/>
      <c r="T3377" s="117">
        <f t="shared" si="611"/>
        <v>0</v>
      </c>
      <c r="U3377" s="117">
        <f t="shared" si="612"/>
        <v>0</v>
      </c>
    </row>
    <row r="3378" spans="1:21" x14ac:dyDescent="0.3">
      <c r="A3378" s="114">
        <v>6794</v>
      </c>
      <c r="B3378" s="114" t="s">
        <v>130</v>
      </c>
      <c r="C3378" s="114" t="s">
        <v>28</v>
      </c>
      <c r="D3378" s="114" t="s">
        <v>7510</v>
      </c>
      <c r="E3378" s="114" t="s">
        <v>5091</v>
      </c>
      <c r="F3378" s="115">
        <v>45869</v>
      </c>
      <c r="G3378" s="114" t="s">
        <v>4189</v>
      </c>
      <c r="H3378" s="116">
        <v>2904000</v>
      </c>
      <c r="I3378" s="116">
        <v>2468400</v>
      </c>
      <c r="J3378" s="116">
        <v>2468400</v>
      </c>
      <c r="K3378" s="116">
        <v>0</v>
      </c>
      <c r="L3378" s="116">
        <v>0</v>
      </c>
      <c r="M3378" s="116">
        <v>0</v>
      </c>
      <c r="N3378" s="116">
        <v>0</v>
      </c>
      <c r="O3378" s="116">
        <v>0</v>
      </c>
      <c r="P3378" s="116">
        <v>0</v>
      </c>
      <c r="Q3378" s="27" t="str">
        <f t="shared" si="591"/>
        <v>Registered</v>
      </c>
      <c r="R3378" s="94">
        <f t="shared" si="592"/>
        <v>0.85</v>
      </c>
      <c r="S3378" s="95"/>
      <c r="T3378" s="117">
        <f t="shared" si="611"/>
        <v>0</v>
      </c>
      <c r="U3378" s="117">
        <f t="shared" si="612"/>
        <v>0</v>
      </c>
    </row>
    <row r="3379" spans="1:21" x14ac:dyDescent="0.3">
      <c r="A3379" s="114">
        <v>6795</v>
      </c>
      <c r="B3379" s="114" t="s">
        <v>130</v>
      </c>
      <c r="C3379" s="114" t="s">
        <v>28</v>
      </c>
      <c r="D3379" s="114" t="s">
        <v>7511</v>
      </c>
      <c r="E3379" s="114" t="s">
        <v>7512</v>
      </c>
      <c r="F3379" s="115">
        <v>45861</v>
      </c>
      <c r="G3379" s="114" t="s">
        <v>4189</v>
      </c>
      <c r="H3379" s="116">
        <v>3360000</v>
      </c>
      <c r="I3379" s="116">
        <v>2856000</v>
      </c>
      <c r="J3379" s="116">
        <v>2856000</v>
      </c>
      <c r="K3379" s="116">
        <v>0</v>
      </c>
      <c r="L3379" s="116">
        <v>0</v>
      </c>
      <c r="M3379" s="116">
        <v>0</v>
      </c>
      <c r="N3379" s="116">
        <v>0</v>
      </c>
      <c r="O3379" s="116">
        <v>0</v>
      </c>
      <c r="P3379" s="116">
        <v>0</v>
      </c>
      <c r="Q3379" s="27" t="str">
        <f t="shared" si="591"/>
        <v>Registered</v>
      </c>
      <c r="R3379" s="94">
        <f t="shared" si="592"/>
        <v>0.85</v>
      </c>
      <c r="S3379" s="95"/>
      <c r="T3379" s="117">
        <f t="shared" si="611"/>
        <v>0</v>
      </c>
      <c r="U3379" s="117">
        <f t="shared" si="612"/>
        <v>0</v>
      </c>
    </row>
    <row r="3380" spans="1:21" x14ac:dyDescent="0.3">
      <c r="A3380" s="114">
        <v>6796</v>
      </c>
      <c r="B3380" s="114" t="s">
        <v>130</v>
      </c>
      <c r="C3380" s="114" t="s">
        <v>28</v>
      </c>
      <c r="D3380" s="114" t="s">
        <v>7513</v>
      </c>
      <c r="E3380" s="114" t="s">
        <v>7514</v>
      </c>
      <c r="F3380" s="115">
        <v>45868</v>
      </c>
      <c r="G3380" s="114" t="s">
        <v>4189</v>
      </c>
      <c r="H3380" s="116">
        <v>2688000</v>
      </c>
      <c r="I3380" s="116">
        <v>2284800</v>
      </c>
      <c r="J3380" s="116">
        <v>2284800</v>
      </c>
      <c r="K3380" s="116">
        <v>0</v>
      </c>
      <c r="L3380" s="116">
        <v>0</v>
      </c>
      <c r="M3380" s="116">
        <v>0</v>
      </c>
      <c r="N3380" s="116">
        <v>0</v>
      </c>
      <c r="O3380" s="116">
        <v>0</v>
      </c>
      <c r="P3380" s="116">
        <v>0</v>
      </c>
      <c r="Q3380" s="27" t="str">
        <f t="shared" si="591"/>
        <v>Registered</v>
      </c>
      <c r="R3380" s="94">
        <f t="shared" si="592"/>
        <v>0.85</v>
      </c>
      <c r="S3380" s="95"/>
      <c r="T3380" s="117">
        <f t="shared" si="611"/>
        <v>0</v>
      </c>
      <c r="U3380" s="117">
        <f t="shared" si="612"/>
        <v>0</v>
      </c>
    </row>
    <row r="3381" spans="1:21" x14ac:dyDescent="0.3">
      <c r="A3381" s="114">
        <v>6797</v>
      </c>
      <c r="B3381" s="114" t="s">
        <v>130</v>
      </c>
      <c r="C3381" s="114" t="s">
        <v>28</v>
      </c>
      <c r="D3381" s="114" t="s">
        <v>7515</v>
      </c>
      <c r="E3381" s="114" t="s">
        <v>7516</v>
      </c>
      <c r="F3381" s="115">
        <v>45868</v>
      </c>
      <c r="G3381" s="114" t="s">
        <v>4189</v>
      </c>
      <c r="H3381" s="116">
        <v>2688000</v>
      </c>
      <c r="I3381" s="116">
        <v>2284800</v>
      </c>
      <c r="J3381" s="116">
        <v>2284800</v>
      </c>
      <c r="K3381" s="116">
        <v>0</v>
      </c>
      <c r="L3381" s="116">
        <v>0</v>
      </c>
      <c r="M3381" s="116">
        <v>0</v>
      </c>
      <c r="N3381" s="116">
        <v>0</v>
      </c>
      <c r="O3381" s="116">
        <v>0</v>
      </c>
      <c r="P3381" s="116">
        <v>0</v>
      </c>
      <c r="Q3381" s="27" t="str">
        <f t="shared" si="591"/>
        <v>Registered</v>
      </c>
      <c r="R3381" s="94">
        <f t="shared" si="592"/>
        <v>0.85</v>
      </c>
      <c r="S3381" s="95"/>
      <c r="T3381" s="117">
        <f t="shared" si="611"/>
        <v>0</v>
      </c>
      <c r="U3381" s="117">
        <f t="shared" si="612"/>
        <v>0</v>
      </c>
    </row>
    <row r="3382" spans="1:21" x14ac:dyDescent="0.3">
      <c r="A3382" s="114">
        <v>6798</v>
      </c>
      <c r="B3382" s="114" t="s">
        <v>130</v>
      </c>
      <c r="C3382" s="114" t="s">
        <v>28</v>
      </c>
      <c r="D3382" s="114" t="s">
        <v>7517</v>
      </c>
      <c r="E3382" s="114" t="s">
        <v>7518</v>
      </c>
      <c r="F3382" s="115">
        <v>45866</v>
      </c>
      <c r="G3382" s="114" t="s">
        <v>3710</v>
      </c>
      <c r="H3382" s="116">
        <v>2856000</v>
      </c>
      <c r="I3382" s="116">
        <v>2427600</v>
      </c>
      <c r="J3382" s="116">
        <v>2427600</v>
      </c>
      <c r="K3382" s="116">
        <v>0</v>
      </c>
      <c r="L3382" s="116">
        <v>0</v>
      </c>
      <c r="M3382" s="116">
        <v>0</v>
      </c>
      <c r="N3382" s="116">
        <v>0</v>
      </c>
      <c r="O3382" s="116">
        <v>0</v>
      </c>
      <c r="P3382" s="116">
        <v>0</v>
      </c>
      <c r="Q3382" s="27" t="str">
        <f t="shared" si="591"/>
        <v>Registered</v>
      </c>
      <c r="R3382" s="94">
        <f t="shared" si="592"/>
        <v>0.85</v>
      </c>
      <c r="S3382" s="95"/>
      <c r="T3382" s="117">
        <f t="shared" si="611"/>
        <v>0</v>
      </c>
      <c r="U3382" s="117">
        <f t="shared" si="612"/>
        <v>0</v>
      </c>
    </row>
    <row r="3383" spans="1:21" x14ac:dyDescent="0.3">
      <c r="A3383" s="114">
        <v>6799</v>
      </c>
      <c r="B3383" s="114" t="s">
        <v>130</v>
      </c>
      <c r="C3383" s="114" t="s">
        <v>28</v>
      </c>
      <c r="D3383" s="114" t="s">
        <v>7519</v>
      </c>
      <c r="E3383" s="114" t="s">
        <v>7520</v>
      </c>
      <c r="F3383" s="115">
        <v>45889</v>
      </c>
      <c r="G3383" s="114" t="s">
        <v>2799</v>
      </c>
      <c r="H3383" s="116">
        <v>5049410</v>
      </c>
      <c r="I3383" s="116">
        <v>4292001</v>
      </c>
      <c r="J3383" s="116">
        <v>4292001</v>
      </c>
      <c r="K3383" s="116">
        <v>0</v>
      </c>
      <c r="L3383" s="116">
        <v>0</v>
      </c>
      <c r="M3383" s="116">
        <v>0</v>
      </c>
      <c r="N3383" s="116">
        <v>0</v>
      </c>
      <c r="O3383" s="116">
        <v>0</v>
      </c>
      <c r="P3383" s="116">
        <v>0</v>
      </c>
      <c r="Q3383" s="27" t="str">
        <f t="shared" si="591"/>
        <v>Registered</v>
      </c>
      <c r="R3383" s="94">
        <f t="shared" si="592"/>
        <v>0.85000049510734921</v>
      </c>
      <c r="S3383" s="95"/>
      <c r="T3383" s="117">
        <f t="shared" si="611"/>
        <v>0</v>
      </c>
      <c r="U3383" s="117">
        <f t="shared" si="612"/>
        <v>0</v>
      </c>
    </row>
    <row r="3384" spans="1:21" x14ac:dyDescent="0.3">
      <c r="A3384" s="114">
        <v>6800</v>
      </c>
      <c r="B3384" s="114" t="s">
        <v>130</v>
      </c>
      <c r="C3384" s="114" t="s">
        <v>28</v>
      </c>
      <c r="D3384" s="114" t="s">
        <v>1957</v>
      </c>
      <c r="E3384" s="114" t="s">
        <v>1958</v>
      </c>
      <c r="F3384" s="115">
        <v>45899</v>
      </c>
      <c r="G3384" s="114" t="s">
        <v>1464</v>
      </c>
      <c r="H3384" s="116">
        <v>3712443</v>
      </c>
      <c r="I3384" s="116">
        <v>2969953</v>
      </c>
      <c r="J3384" s="116">
        <v>2969953</v>
      </c>
      <c r="K3384" s="116">
        <v>0</v>
      </c>
      <c r="L3384" s="116">
        <v>0</v>
      </c>
      <c r="M3384" s="116">
        <v>0</v>
      </c>
      <c r="N3384" s="116">
        <v>0</v>
      </c>
      <c r="O3384" s="116">
        <v>0</v>
      </c>
      <c r="P3384" s="116">
        <v>0</v>
      </c>
      <c r="Q3384" s="27" t="str">
        <f t="shared" si="591"/>
        <v>Registered</v>
      </c>
      <c r="R3384" s="94">
        <f t="shared" si="592"/>
        <v>0.79999962288983295</v>
      </c>
      <c r="S3384" s="95"/>
      <c r="T3384" s="117">
        <f t="shared" si="611"/>
        <v>0</v>
      </c>
      <c r="U3384" s="117">
        <f t="shared" si="612"/>
        <v>0</v>
      </c>
    </row>
    <row r="3385" spans="1:21" x14ac:dyDescent="0.3">
      <c r="A3385" s="114">
        <v>6801</v>
      </c>
      <c r="B3385" s="114" t="s">
        <v>130</v>
      </c>
      <c r="C3385" s="114" t="s">
        <v>28</v>
      </c>
      <c r="D3385" s="114" t="s">
        <v>7521</v>
      </c>
      <c r="E3385" s="114" t="s">
        <v>7394</v>
      </c>
      <c r="F3385" s="115">
        <v>45898</v>
      </c>
      <c r="G3385" s="114" t="s">
        <v>7509</v>
      </c>
      <c r="H3385" s="116">
        <v>4003920</v>
      </c>
      <c r="I3385" s="116">
        <v>3403332</v>
      </c>
      <c r="J3385" s="116">
        <v>3403332</v>
      </c>
      <c r="K3385" s="116">
        <v>0</v>
      </c>
      <c r="L3385" s="116">
        <v>0</v>
      </c>
      <c r="M3385" s="116">
        <v>0</v>
      </c>
      <c r="N3385" s="116">
        <v>0</v>
      </c>
      <c r="O3385" s="116">
        <v>0</v>
      </c>
      <c r="P3385" s="116">
        <v>0</v>
      </c>
      <c r="Q3385" s="27" t="str">
        <f t="shared" si="591"/>
        <v>Registered</v>
      </c>
      <c r="R3385" s="94">
        <f t="shared" si="592"/>
        <v>0.85</v>
      </c>
      <c r="S3385" s="95"/>
      <c r="T3385" s="117">
        <f t="shared" si="611"/>
        <v>0</v>
      </c>
      <c r="U3385" s="117">
        <f t="shared" si="612"/>
        <v>0</v>
      </c>
    </row>
    <row r="3386" spans="1:21" x14ac:dyDescent="0.3">
      <c r="A3386" s="114">
        <v>6802</v>
      </c>
      <c r="B3386" s="114" t="s">
        <v>130</v>
      </c>
      <c r="C3386" s="114" t="s">
        <v>28</v>
      </c>
      <c r="D3386" s="114" t="s">
        <v>1991</v>
      </c>
      <c r="E3386" s="114" t="s">
        <v>1992</v>
      </c>
      <c r="F3386" s="115">
        <v>46101</v>
      </c>
      <c r="G3386" s="114" t="s">
        <v>1492</v>
      </c>
      <c r="H3386" s="116">
        <v>3255000</v>
      </c>
      <c r="I3386" s="116">
        <v>2766750</v>
      </c>
      <c r="J3386" s="116">
        <v>2766750</v>
      </c>
      <c r="K3386" s="116">
        <v>0</v>
      </c>
      <c r="L3386" s="116">
        <v>0</v>
      </c>
      <c r="M3386" s="116">
        <v>0</v>
      </c>
      <c r="N3386" s="116">
        <v>0</v>
      </c>
      <c r="O3386" s="116">
        <v>0</v>
      </c>
      <c r="P3386" s="116">
        <v>0</v>
      </c>
      <c r="Q3386" s="27" t="str">
        <f t="shared" si="591"/>
        <v>Registered</v>
      </c>
      <c r="R3386" s="94">
        <f t="shared" si="592"/>
        <v>0.85</v>
      </c>
      <c r="S3386" s="95"/>
      <c r="T3386" s="117">
        <f t="shared" si="611"/>
        <v>0</v>
      </c>
      <c r="U3386" s="117">
        <f t="shared" si="612"/>
        <v>0</v>
      </c>
    </row>
    <row r="3387" spans="1:21" x14ac:dyDescent="0.3">
      <c r="A3387" s="114">
        <v>6803</v>
      </c>
      <c r="B3387" s="114" t="s">
        <v>130</v>
      </c>
      <c r="C3387" s="114" t="s">
        <v>28</v>
      </c>
      <c r="D3387" s="114" t="s">
        <v>7522</v>
      </c>
      <c r="E3387" s="114" t="s">
        <v>7523</v>
      </c>
      <c r="F3387" s="115">
        <v>45930</v>
      </c>
      <c r="G3387" s="114" t="s">
        <v>1524</v>
      </c>
      <c r="H3387" s="116">
        <v>4531274</v>
      </c>
      <c r="I3387" s="116">
        <v>2039073</v>
      </c>
      <c r="J3387" s="116">
        <v>2039073</v>
      </c>
      <c r="K3387" s="116">
        <v>0</v>
      </c>
      <c r="L3387" s="116">
        <v>0</v>
      </c>
      <c r="M3387" s="116">
        <v>0</v>
      </c>
      <c r="N3387" s="116">
        <v>0</v>
      </c>
      <c r="O3387" s="116">
        <v>0</v>
      </c>
      <c r="P3387" s="116">
        <v>0</v>
      </c>
      <c r="Q3387" s="27" t="str">
        <f t="shared" si="591"/>
        <v>Registered</v>
      </c>
      <c r="R3387" s="94">
        <f t="shared" si="592"/>
        <v>0.4499999337934541</v>
      </c>
      <c r="S3387" s="95"/>
      <c r="T3387" s="117">
        <f t="shared" si="611"/>
        <v>0</v>
      </c>
      <c r="U3387" s="117">
        <f t="shared" si="612"/>
        <v>0</v>
      </c>
    </row>
    <row r="3388" spans="1:21" x14ac:dyDescent="0.3">
      <c r="A3388" s="114">
        <v>6804</v>
      </c>
      <c r="B3388" s="114" t="s">
        <v>130</v>
      </c>
      <c r="C3388" s="114" t="s">
        <v>28</v>
      </c>
      <c r="D3388" s="114" t="s">
        <v>7524</v>
      </c>
      <c r="E3388" s="114" t="s">
        <v>7525</v>
      </c>
      <c r="F3388" s="115">
        <v>45904</v>
      </c>
      <c r="G3388" s="114" t="s">
        <v>7526</v>
      </c>
      <c r="H3388" s="116">
        <v>4553153</v>
      </c>
      <c r="I3388" s="116">
        <v>2048919</v>
      </c>
      <c r="J3388" s="116">
        <v>2048919</v>
      </c>
      <c r="K3388" s="116">
        <v>0</v>
      </c>
      <c r="L3388" s="116">
        <v>0</v>
      </c>
      <c r="M3388" s="116">
        <v>0</v>
      </c>
      <c r="N3388" s="116">
        <v>0</v>
      </c>
      <c r="O3388" s="116">
        <v>0</v>
      </c>
      <c r="P3388" s="116">
        <v>0</v>
      </c>
      <c r="Q3388" s="27" t="str">
        <f t="shared" si="591"/>
        <v>Registered</v>
      </c>
      <c r="R3388" s="94">
        <f t="shared" si="592"/>
        <v>0.45000003294420371</v>
      </c>
      <c r="S3388" s="95"/>
      <c r="T3388" s="117">
        <f t="shared" si="611"/>
        <v>0</v>
      </c>
      <c r="U3388" s="117">
        <f t="shared" si="612"/>
        <v>0</v>
      </c>
    </row>
    <row r="3389" spans="1:21" x14ac:dyDescent="0.3">
      <c r="A3389" s="114">
        <v>6805</v>
      </c>
      <c r="B3389" s="114" t="s">
        <v>130</v>
      </c>
      <c r="C3389" s="114" t="s">
        <v>28</v>
      </c>
      <c r="D3389" s="114" t="s">
        <v>7527</v>
      </c>
      <c r="E3389" s="114" t="s">
        <v>7291</v>
      </c>
      <c r="F3389" s="115">
        <v>45930</v>
      </c>
      <c r="G3389" s="114" t="s">
        <v>3734</v>
      </c>
      <c r="H3389" s="116">
        <v>4713471</v>
      </c>
      <c r="I3389" s="116">
        <v>2121062</v>
      </c>
      <c r="J3389" s="116">
        <v>2121062</v>
      </c>
      <c r="K3389" s="116">
        <v>0</v>
      </c>
      <c r="L3389" s="116">
        <v>0</v>
      </c>
      <c r="M3389" s="116">
        <v>0</v>
      </c>
      <c r="N3389" s="116">
        <v>0</v>
      </c>
      <c r="O3389" s="116">
        <v>0</v>
      </c>
      <c r="P3389" s="116">
        <v>0</v>
      </c>
      <c r="Q3389" s="27" t="str">
        <f t="shared" si="591"/>
        <v>Registered</v>
      </c>
      <c r="R3389" s="94">
        <f t="shared" si="592"/>
        <v>0.45000001060789385</v>
      </c>
      <c r="S3389" s="95"/>
      <c r="T3389" s="117">
        <f t="shared" si="611"/>
        <v>0</v>
      </c>
      <c r="U3389" s="117">
        <f t="shared" si="612"/>
        <v>0</v>
      </c>
    </row>
    <row r="3390" spans="1:21" x14ac:dyDescent="0.3">
      <c r="A3390" s="114">
        <v>6806</v>
      </c>
      <c r="B3390" s="114" t="s">
        <v>130</v>
      </c>
      <c r="C3390" s="114" t="s">
        <v>28</v>
      </c>
      <c r="D3390" s="114" t="s">
        <v>7528</v>
      </c>
      <c r="E3390" s="114" t="s">
        <v>7529</v>
      </c>
      <c r="F3390" s="115">
        <v>45914</v>
      </c>
      <c r="G3390" s="114" t="s">
        <v>7530</v>
      </c>
      <c r="H3390" s="116">
        <v>4603200</v>
      </c>
      <c r="I3390" s="116">
        <v>2531760</v>
      </c>
      <c r="J3390" s="116">
        <v>2531760</v>
      </c>
      <c r="K3390" s="116">
        <v>0</v>
      </c>
      <c r="L3390" s="116">
        <v>0</v>
      </c>
      <c r="M3390" s="116">
        <v>0</v>
      </c>
      <c r="N3390" s="116">
        <v>0</v>
      </c>
      <c r="O3390" s="116">
        <v>0</v>
      </c>
      <c r="P3390" s="116">
        <v>0</v>
      </c>
      <c r="Q3390" s="27" t="str">
        <f t="shared" si="591"/>
        <v>Registered</v>
      </c>
      <c r="R3390" s="94">
        <f t="shared" si="592"/>
        <v>0.55000000000000004</v>
      </c>
      <c r="S3390" s="95"/>
      <c r="T3390" s="117">
        <f t="shared" si="611"/>
        <v>0</v>
      </c>
      <c r="U3390" s="117">
        <f t="shared" si="612"/>
        <v>0</v>
      </c>
    </row>
    <row r="3391" spans="1:21" x14ac:dyDescent="0.3">
      <c r="A3391" s="114">
        <v>6807</v>
      </c>
      <c r="B3391" s="114" t="s">
        <v>130</v>
      </c>
      <c r="C3391" s="114" t="s">
        <v>28</v>
      </c>
      <c r="D3391" s="114" t="s">
        <v>7531</v>
      </c>
      <c r="E3391" s="114" t="s">
        <v>7532</v>
      </c>
      <c r="F3391" s="115">
        <v>45930</v>
      </c>
      <c r="G3391" s="114" t="s">
        <v>1867</v>
      </c>
      <c r="H3391" s="116">
        <v>6655418</v>
      </c>
      <c r="I3391" s="116">
        <v>3660481</v>
      </c>
      <c r="J3391" s="116">
        <v>3660481</v>
      </c>
      <c r="K3391" s="116">
        <v>0</v>
      </c>
      <c r="L3391" s="116">
        <v>0</v>
      </c>
      <c r="M3391" s="116">
        <v>0</v>
      </c>
      <c r="N3391" s="116">
        <v>0</v>
      </c>
      <c r="O3391" s="116">
        <v>0</v>
      </c>
      <c r="P3391" s="116">
        <v>0</v>
      </c>
      <c r="Q3391" s="27" t="str">
        <f t="shared" si="591"/>
        <v>Registered</v>
      </c>
      <c r="R3391" s="94">
        <f t="shared" si="592"/>
        <v>0.55000016527887508</v>
      </c>
      <c r="S3391" s="95"/>
      <c r="T3391" s="117">
        <f t="shared" si="611"/>
        <v>0</v>
      </c>
      <c r="U3391" s="117">
        <f t="shared" si="612"/>
        <v>0</v>
      </c>
    </row>
    <row r="3392" spans="1:21" x14ac:dyDescent="0.3">
      <c r="A3392" s="114">
        <v>10195</v>
      </c>
      <c r="B3392" s="114" t="s">
        <v>130</v>
      </c>
      <c r="C3392" s="114" t="s">
        <v>28</v>
      </c>
      <c r="D3392" s="114" t="s">
        <v>9393</v>
      </c>
      <c r="E3392" s="114" t="s">
        <v>9394</v>
      </c>
      <c r="F3392" s="115">
        <v>45930</v>
      </c>
      <c r="G3392" s="114" t="s">
        <v>1867</v>
      </c>
      <c r="H3392" s="116">
        <v>6655418</v>
      </c>
      <c r="I3392" s="116">
        <v>3660481</v>
      </c>
      <c r="J3392" s="116">
        <v>3660481.8</v>
      </c>
      <c r="K3392" s="116">
        <v>-0.8</v>
      </c>
      <c r="L3392" s="116">
        <v>0</v>
      </c>
      <c r="M3392" s="116">
        <v>0</v>
      </c>
      <c r="N3392" s="116">
        <v>0</v>
      </c>
      <c r="O3392" s="116">
        <v>0</v>
      </c>
      <c r="P3392" s="116">
        <v>0</v>
      </c>
      <c r="Q3392" s="27" t="str">
        <f t="shared" si="591"/>
        <v>Registered</v>
      </c>
      <c r="R3392" s="94">
        <f t="shared" si="592"/>
        <v>0.55000016527887508</v>
      </c>
      <c r="S3392" s="95"/>
      <c r="T3392" s="117">
        <f t="shared" si="611"/>
        <v>0</v>
      </c>
      <c r="U3392" s="117">
        <f t="shared" si="612"/>
        <v>-0.8</v>
      </c>
    </row>
    <row r="3393" spans="1:21" x14ac:dyDescent="0.3">
      <c r="A3393" s="114">
        <v>10207</v>
      </c>
      <c r="B3393" s="114" t="s">
        <v>130</v>
      </c>
      <c r="C3393" s="114" t="s">
        <v>28</v>
      </c>
      <c r="D3393" s="114" t="s">
        <v>9410</v>
      </c>
      <c r="E3393" s="114" t="s">
        <v>9411</v>
      </c>
      <c r="F3393" s="115">
        <v>45838</v>
      </c>
      <c r="G3393" s="114" t="s">
        <v>9412</v>
      </c>
      <c r="H3393" s="116">
        <v>2282000</v>
      </c>
      <c r="I3393" s="116">
        <v>1939700</v>
      </c>
      <c r="J3393" s="116">
        <v>1939702</v>
      </c>
      <c r="K3393" s="116">
        <v>-2</v>
      </c>
      <c r="L3393" s="116">
        <v>0</v>
      </c>
      <c r="M3393" s="116">
        <v>0</v>
      </c>
      <c r="N3393" s="116">
        <v>0</v>
      </c>
      <c r="O3393" s="116">
        <v>0</v>
      </c>
      <c r="P3393" s="116">
        <v>0</v>
      </c>
      <c r="Q3393" s="27" t="str">
        <f t="shared" si="591"/>
        <v>Registered</v>
      </c>
      <c r="R3393" s="94">
        <f t="shared" si="592"/>
        <v>0.85</v>
      </c>
      <c r="S3393" s="95"/>
      <c r="T3393" s="117">
        <f t="shared" si="611"/>
        <v>0</v>
      </c>
      <c r="U3393" s="117">
        <f t="shared" si="612"/>
        <v>-2</v>
      </c>
    </row>
    <row r="3394" spans="1:21" x14ac:dyDescent="0.3">
      <c r="A3394" s="114">
        <v>10211</v>
      </c>
      <c r="B3394" s="114" t="s">
        <v>130</v>
      </c>
      <c r="C3394" s="114" t="s">
        <v>28</v>
      </c>
      <c r="D3394" s="114" t="s">
        <v>9417</v>
      </c>
      <c r="E3394" s="114" t="s">
        <v>9418</v>
      </c>
      <c r="F3394" s="115">
        <v>45743</v>
      </c>
      <c r="G3394" s="114" t="s">
        <v>9419</v>
      </c>
      <c r="H3394" s="116">
        <v>4246368</v>
      </c>
      <c r="I3394" s="116">
        <v>2972458</v>
      </c>
      <c r="J3394" s="116">
        <v>2972538</v>
      </c>
      <c r="K3394" s="116">
        <v>-80</v>
      </c>
      <c r="L3394" s="116">
        <v>0</v>
      </c>
      <c r="M3394" s="116">
        <v>0</v>
      </c>
      <c r="N3394" s="116">
        <v>0</v>
      </c>
      <c r="O3394" s="116">
        <v>0</v>
      </c>
      <c r="P3394" s="116">
        <v>0</v>
      </c>
      <c r="Q3394" s="27" t="str">
        <f t="shared" ref="Q3394:Q3457" si="613">IF(G3394="01 Jan 1900","Unregistered","Registered")</f>
        <v>Registered</v>
      </c>
      <c r="R3394" s="94">
        <f t="shared" ref="R3394:R3457" si="614">(I3394/H3394)</f>
        <v>0.70000009419814768</v>
      </c>
      <c r="S3394" s="95"/>
      <c r="T3394" s="117">
        <f t="shared" si="611"/>
        <v>0</v>
      </c>
      <c r="U3394" s="117">
        <f t="shared" si="612"/>
        <v>-80</v>
      </c>
    </row>
    <row r="3395" spans="1:21" x14ac:dyDescent="0.3">
      <c r="A3395" s="114">
        <v>10277</v>
      </c>
      <c r="B3395" s="114" t="s">
        <v>130</v>
      </c>
      <c r="C3395" s="114" t="s">
        <v>28</v>
      </c>
      <c r="D3395" s="114" t="s">
        <v>9490</v>
      </c>
      <c r="E3395" s="114" t="s">
        <v>9491</v>
      </c>
      <c r="F3395" s="115">
        <v>45869</v>
      </c>
      <c r="G3395" s="114" t="s">
        <v>4189</v>
      </c>
      <c r="H3395" s="116">
        <v>2568000</v>
      </c>
      <c r="I3395" s="116">
        <v>2182800</v>
      </c>
      <c r="J3395" s="116">
        <v>2256800</v>
      </c>
      <c r="K3395" s="116">
        <v>-74000</v>
      </c>
      <c r="L3395" s="116">
        <v>0</v>
      </c>
      <c r="M3395" s="116">
        <v>0</v>
      </c>
      <c r="N3395" s="116">
        <v>0</v>
      </c>
      <c r="O3395" s="116">
        <v>0</v>
      </c>
      <c r="P3395" s="116">
        <v>0</v>
      </c>
      <c r="Q3395" s="27" t="str">
        <f t="shared" si="613"/>
        <v>Registered</v>
      </c>
      <c r="R3395" s="94">
        <f t="shared" si="614"/>
        <v>0.85</v>
      </c>
      <c r="S3395" s="95"/>
      <c r="T3395" s="117">
        <f t="shared" si="611"/>
        <v>0</v>
      </c>
      <c r="U3395" s="117">
        <f t="shared" si="612"/>
        <v>-74000</v>
      </c>
    </row>
    <row r="3396" spans="1:21" x14ac:dyDescent="0.3">
      <c r="A3396" s="114">
        <v>10447</v>
      </c>
      <c r="B3396" s="114" t="s">
        <v>130</v>
      </c>
      <c r="C3396" s="114" t="s">
        <v>28</v>
      </c>
      <c r="D3396" s="114" t="s">
        <v>9749</v>
      </c>
      <c r="E3396" s="114" t="s">
        <v>9750</v>
      </c>
      <c r="F3396" s="115">
        <v>45899</v>
      </c>
      <c r="G3396" s="114" t="s">
        <v>3061</v>
      </c>
      <c r="H3396" s="116">
        <v>4692083</v>
      </c>
      <c r="I3396" s="116">
        <v>2111437</v>
      </c>
      <c r="J3396" s="116">
        <v>2268120</v>
      </c>
      <c r="K3396" s="116">
        <v>-156683</v>
      </c>
      <c r="L3396" s="116">
        <v>0</v>
      </c>
      <c r="M3396" s="116">
        <v>0</v>
      </c>
      <c r="N3396" s="116">
        <v>0</v>
      </c>
      <c r="O3396" s="116">
        <v>0</v>
      </c>
      <c r="P3396" s="116">
        <v>0</v>
      </c>
      <c r="Q3396" s="27" t="str">
        <f t="shared" si="613"/>
        <v>Registered</v>
      </c>
      <c r="R3396" s="94">
        <f t="shared" si="614"/>
        <v>0.4499999254062641</v>
      </c>
      <c r="S3396" s="95"/>
      <c r="T3396" s="117">
        <f t="shared" si="611"/>
        <v>0</v>
      </c>
      <c r="U3396" s="117">
        <f t="shared" si="612"/>
        <v>-156683</v>
      </c>
    </row>
    <row r="3397" spans="1:21" s="101" customFormat="1" x14ac:dyDescent="0.3">
      <c r="A3397" s="99">
        <v>10529</v>
      </c>
      <c r="B3397" s="99" t="s">
        <v>130</v>
      </c>
      <c r="C3397" s="99" t="s">
        <v>28</v>
      </c>
      <c r="D3397" s="99" t="s">
        <v>9878</v>
      </c>
      <c r="E3397" s="99" t="s">
        <v>9879</v>
      </c>
      <c r="F3397" s="100">
        <v>45961</v>
      </c>
      <c r="G3397" s="99" t="s">
        <v>1898</v>
      </c>
      <c r="H3397" s="96">
        <v>3833900</v>
      </c>
      <c r="I3397" s="96">
        <f>H3397*R3397</f>
        <v>1725255</v>
      </c>
      <c r="J3397" s="96">
        <v>387305</v>
      </c>
      <c r="K3397" s="96">
        <f t="shared" ref="K3397:K3398" si="615">I3397-J3397</f>
        <v>1337950</v>
      </c>
      <c r="L3397" s="97">
        <f t="shared" ref="L3397:L3398" si="616">IF(AND($S3397&gt;=0,$S3397&lt;=30),$K3397,0)</f>
        <v>0</v>
      </c>
      <c r="M3397" s="97">
        <f t="shared" ref="M3397:M3398" si="617">IF(AND($S3397&gt;=31,$S3397&lt;=60),$K3397,0)</f>
        <v>0</v>
      </c>
      <c r="N3397" s="97">
        <f t="shared" ref="N3397:N3398" si="618">IF(AND($S3397&gt;=61,$S3397&lt;=90),$K3397,0)</f>
        <v>0</v>
      </c>
      <c r="O3397" s="97">
        <f t="shared" ref="O3397:O3398" si="619">IF(AND($S3397&gt;=91,$S3397&lt;=120),$K3397,0)</f>
        <v>0</v>
      </c>
      <c r="P3397" s="98">
        <f t="shared" ref="P3397:P3398" si="620">IF($S3397&gt;120,$K3397,0)</f>
        <v>1337950</v>
      </c>
      <c r="Q3397" s="101" t="str">
        <f t="shared" si="613"/>
        <v>Unregistered</v>
      </c>
      <c r="R3397" s="102">
        <v>0.45</v>
      </c>
      <c r="S3397" s="95">
        <f t="shared" ref="S3397:S3400" si="621">DATE(2026,6,30)-F3397</f>
        <v>242</v>
      </c>
    </row>
    <row r="3398" spans="1:21" s="101" customFormat="1" x14ac:dyDescent="0.3">
      <c r="A3398" s="99">
        <v>10588</v>
      </c>
      <c r="B3398" s="99" t="s">
        <v>130</v>
      </c>
      <c r="C3398" s="99" t="s">
        <v>28</v>
      </c>
      <c r="D3398" s="99" t="s">
        <v>9964</v>
      </c>
      <c r="E3398" s="99" t="s">
        <v>9965</v>
      </c>
      <c r="F3398" s="100">
        <v>46092</v>
      </c>
      <c r="G3398" s="99" t="s">
        <v>1898</v>
      </c>
      <c r="H3398" s="96">
        <v>6656788</v>
      </c>
      <c r="I3398" s="96">
        <f>H3398*R3398</f>
        <v>3661233.4000000004</v>
      </c>
      <c r="J3398" s="96">
        <v>665678</v>
      </c>
      <c r="K3398" s="96">
        <f t="shared" si="615"/>
        <v>2995555.4000000004</v>
      </c>
      <c r="L3398" s="97">
        <f t="shared" si="616"/>
        <v>0</v>
      </c>
      <c r="M3398" s="97">
        <f t="shared" si="617"/>
        <v>0</v>
      </c>
      <c r="N3398" s="97">
        <f t="shared" si="618"/>
        <v>0</v>
      </c>
      <c r="O3398" s="97">
        <f t="shared" si="619"/>
        <v>2995555.4000000004</v>
      </c>
      <c r="P3398" s="98">
        <f t="shared" si="620"/>
        <v>0</v>
      </c>
      <c r="Q3398" s="101" t="str">
        <f t="shared" si="613"/>
        <v>Unregistered</v>
      </c>
      <c r="R3398" s="102">
        <v>0.55000000000000004</v>
      </c>
      <c r="S3398" s="95">
        <f t="shared" si="621"/>
        <v>111</v>
      </c>
    </row>
    <row r="3399" spans="1:21" x14ac:dyDescent="0.3">
      <c r="A3399" s="114">
        <v>11022</v>
      </c>
      <c r="B3399" s="114" t="s">
        <v>130</v>
      </c>
      <c r="C3399" s="114" t="s">
        <v>28</v>
      </c>
      <c r="D3399" s="114" t="s">
        <v>10363</v>
      </c>
      <c r="E3399" s="114" t="s">
        <v>10364</v>
      </c>
      <c r="F3399" s="115">
        <v>46184</v>
      </c>
      <c r="G3399" s="114" t="s">
        <v>10805</v>
      </c>
      <c r="H3399" s="116">
        <v>8288720</v>
      </c>
      <c r="I3399" s="116">
        <v>0</v>
      </c>
      <c r="J3399" s="116"/>
      <c r="K3399" s="116">
        <f>I3399-J3399</f>
        <v>0</v>
      </c>
      <c r="L3399" s="116">
        <v>0</v>
      </c>
      <c r="M3399" s="116">
        <v>0</v>
      </c>
      <c r="N3399" s="116">
        <v>0</v>
      </c>
      <c r="O3399" s="116">
        <v>0</v>
      </c>
      <c r="P3399" s="116">
        <v>0</v>
      </c>
      <c r="Q3399" s="27" t="str">
        <f t="shared" si="613"/>
        <v>Registered</v>
      </c>
      <c r="R3399" s="94">
        <f t="shared" si="614"/>
        <v>0</v>
      </c>
      <c r="S3399" s="95">
        <f t="shared" si="621"/>
        <v>19</v>
      </c>
      <c r="T3399" s="117">
        <f t="shared" ref="T3399:T3462" si="622">L3399+M3399+N3399+O3399+P3399</f>
        <v>0</v>
      </c>
      <c r="U3399" s="117">
        <f t="shared" ref="U3399:U3462" si="623">K3399-T3399</f>
        <v>0</v>
      </c>
    </row>
    <row r="3400" spans="1:21" x14ac:dyDescent="0.3">
      <c r="A3400" s="114">
        <v>11023</v>
      </c>
      <c r="B3400" s="114" t="s">
        <v>130</v>
      </c>
      <c r="C3400" s="114" t="s">
        <v>28</v>
      </c>
      <c r="D3400" s="114" t="s">
        <v>10365</v>
      </c>
      <c r="E3400" s="114" t="s">
        <v>7896</v>
      </c>
      <c r="F3400" s="115">
        <v>46184</v>
      </c>
      <c r="G3400" s="114" t="s">
        <v>10805</v>
      </c>
      <c r="H3400" s="116">
        <v>6250000</v>
      </c>
      <c r="I3400" s="116">
        <v>0</v>
      </c>
      <c r="J3400" s="116"/>
      <c r="K3400" s="116">
        <f>I3400-J3400</f>
        <v>0</v>
      </c>
      <c r="L3400" s="116">
        <v>0</v>
      </c>
      <c r="M3400" s="116">
        <v>0</v>
      </c>
      <c r="N3400" s="116">
        <v>0</v>
      </c>
      <c r="O3400" s="116">
        <v>0</v>
      </c>
      <c r="P3400" s="116">
        <v>0</v>
      </c>
      <c r="Q3400" s="27" t="str">
        <f t="shared" si="613"/>
        <v>Registered</v>
      </c>
      <c r="R3400" s="94">
        <f t="shared" si="614"/>
        <v>0</v>
      </c>
      <c r="S3400" s="95">
        <f t="shared" si="621"/>
        <v>19</v>
      </c>
      <c r="T3400" s="117">
        <f t="shared" si="622"/>
        <v>0</v>
      </c>
      <c r="U3400" s="117">
        <f t="shared" si="623"/>
        <v>0</v>
      </c>
    </row>
    <row r="3401" spans="1:21" x14ac:dyDescent="0.3">
      <c r="A3401" s="114">
        <v>203</v>
      </c>
      <c r="B3401" s="114" t="s">
        <v>130</v>
      </c>
      <c r="C3401" s="114" t="s">
        <v>29</v>
      </c>
      <c r="D3401" s="114" t="s">
        <v>1955</v>
      </c>
      <c r="E3401" s="114" t="s">
        <v>1956</v>
      </c>
      <c r="F3401" s="115">
        <v>45990</v>
      </c>
      <c r="G3401" s="114" t="s">
        <v>1416</v>
      </c>
      <c r="H3401" s="116">
        <v>3468750</v>
      </c>
      <c r="I3401" s="116">
        <v>2948440</v>
      </c>
      <c r="J3401" s="116">
        <v>346875</v>
      </c>
      <c r="K3401" s="116">
        <v>2601565</v>
      </c>
      <c r="L3401" s="116">
        <v>0</v>
      </c>
      <c r="M3401" s="116">
        <v>0</v>
      </c>
      <c r="N3401" s="116">
        <v>2601565</v>
      </c>
      <c r="O3401" s="116">
        <v>0</v>
      </c>
      <c r="P3401" s="116">
        <v>0</v>
      </c>
      <c r="Q3401" s="27" t="str">
        <f t="shared" si="613"/>
        <v>Registered</v>
      </c>
      <c r="R3401" s="94">
        <f t="shared" si="614"/>
        <v>0.85000072072072075</v>
      </c>
      <c r="S3401" s="95"/>
      <c r="T3401" s="117">
        <f t="shared" si="622"/>
        <v>2601565</v>
      </c>
      <c r="U3401" s="117">
        <f t="shared" si="623"/>
        <v>0</v>
      </c>
    </row>
    <row r="3402" spans="1:21" x14ac:dyDescent="0.3">
      <c r="A3402" s="114">
        <v>243</v>
      </c>
      <c r="B3402" s="114" t="s">
        <v>130</v>
      </c>
      <c r="C3402" s="114" t="s">
        <v>29</v>
      </c>
      <c r="D3402" s="114" t="s">
        <v>160</v>
      </c>
      <c r="E3402" s="114" t="s">
        <v>161</v>
      </c>
      <c r="F3402" s="115">
        <v>46134</v>
      </c>
      <c r="G3402" s="114" t="s">
        <v>9590</v>
      </c>
      <c r="H3402" s="116">
        <v>6115500</v>
      </c>
      <c r="I3402" s="116">
        <v>2751975</v>
      </c>
      <c r="J3402" s="116">
        <v>611550</v>
      </c>
      <c r="K3402" s="116">
        <v>2140425</v>
      </c>
      <c r="L3402" s="116">
        <v>2140425</v>
      </c>
      <c r="M3402" s="116">
        <v>0</v>
      </c>
      <c r="N3402" s="116">
        <v>0</v>
      </c>
      <c r="O3402" s="116">
        <v>0</v>
      </c>
      <c r="P3402" s="116">
        <v>0</v>
      </c>
      <c r="Q3402" s="27" t="str">
        <f t="shared" si="613"/>
        <v>Registered</v>
      </c>
      <c r="R3402" s="94">
        <f t="shared" si="614"/>
        <v>0.45</v>
      </c>
      <c r="S3402" s="95"/>
      <c r="T3402" s="117">
        <f t="shared" si="622"/>
        <v>2140425</v>
      </c>
      <c r="U3402" s="117">
        <f t="shared" si="623"/>
        <v>0</v>
      </c>
    </row>
    <row r="3403" spans="1:21" x14ac:dyDescent="0.3">
      <c r="A3403" s="114">
        <v>338</v>
      </c>
      <c r="B3403" s="114" t="s">
        <v>130</v>
      </c>
      <c r="C3403" s="114" t="s">
        <v>29</v>
      </c>
      <c r="D3403" s="114" t="s">
        <v>9885</v>
      </c>
      <c r="E3403" s="114" t="s">
        <v>9886</v>
      </c>
      <c r="F3403" s="115">
        <v>46015</v>
      </c>
      <c r="G3403" s="114" t="s">
        <v>9616</v>
      </c>
      <c r="H3403" s="116">
        <v>4069008</v>
      </c>
      <c r="I3403" s="116">
        <v>1831054</v>
      </c>
      <c r="J3403" s="116">
        <v>406900.8</v>
      </c>
      <c r="K3403" s="116">
        <v>1424153.2</v>
      </c>
      <c r="L3403" s="116">
        <v>0</v>
      </c>
      <c r="M3403" s="116">
        <v>1424153.2</v>
      </c>
      <c r="N3403" s="116">
        <v>0</v>
      </c>
      <c r="O3403" s="116">
        <v>0</v>
      </c>
      <c r="P3403" s="116">
        <v>0</v>
      </c>
      <c r="Q3403" s="27" t="str">
        <f t="shared" si="613"/>
        <v>Registered</v>
      </c>
      <c r="R3403" s="94">
        <f t="shared" si="614"/>
        <v>0.4500000983040584</v>
      </c>
      <c r="S3403" s="95"/>
      <c r="T3403" s="117">
        <f t="shared" si="622"/>
        <v>1424153.2</v>
      </c>
      <c r="U3403" s="117">
        <f t="shared" si="623"/>
        <v>0</v>
      </c>
    </row>
    <row r="3404" spans="1:21" x14ac:dyDescent="0.3">
      <c r="A3404" s="114">
        <v>382</v>
      </c>
      <c r="B3404" s="114" t="s">
        <v>130</v>
      </c>
      <c r="C3404" s="114" t="s">
        <v>29</v>
      </c>
      <c r="D3404" s="114" t="s">
        <v>162</v>
      </c>
      <c r="E3404" s="114" t="s">
        <v>163</v>
      </c>
      <c r="F3404" s="115">
        <v>46155</v>
      </c>
      <c r="G3404" s="114" t="s">
        <v>10366</v>
      </c>
      <c r="H3404" s="116">
        <v>6030000</v>
      </c>
      <c r="I3404" s="116">
        <v>1809000</v>
      </c>
      <c r="J3404" s="116">
        <v>600000</v>
      </c>
      <c r="K3404" s="116">
        <v>1209000</v>
      </c>
      <c r="L3404" s="116">
        <v>0</v>
      </c>
      <c r="M3404" s="116">
        <v>1209000</v>
      </c>
      <c r="N3404" s="116">
        <v>0</v>
      </c>
      <c r="O3404" s="116">
        <v>0</v>
      </c>
      <c r="P3404" s="116">
        <v>0</v>
      </c>
      <c r="Q3404" s="27" t="str">
        <f t="shared" si="613"/>
        <v>Registered</v>
      </c>
      <c r="R3404" s="94">
        <f t="shared" si="614"/>
        <v>0.3</v>
      </c>
      <c r="S3404" s="95"/>
      <c r="T3404" s="117">
        <f t="shared" si="622"/>
        <v>1209000</v>
      </c>
      <c r="U3404" s="117">
        <f t="shared" si="623"/>
        <v>0</v>
      </c>
    </row>
    <row r="3405" spans="1:21" x14ac:dyDescent="0.3">
      <c r="A3405" s="114">
        <v>667</v>
      </c>
      <c r="B3405" s="114" t="s">
        <v>130</v>
      </c>
      <c r="C3405" s="114" t="s">
        <v>29</v>
      </c>
      <c r="D3405" s="114" t="s">
        <v>3563</v>
      </c>
      <c r="E3405" s="114" t="s">
        <v>3564</v>
      </c>
      <c r="F3405" s="115">
        <v>45930</v>
      </c>
      <c r="G3405" s="114" t="s">
        <v>2221</v>
      </c>
      <c r="H3405" s="116">
        <v>3486000</v>
      </c>
      <c r="I3405" s="116">
        <v>2963100</v>
      </c>
      <c r="J3405" s="116">
        <v>2550000</v>
      </c>
      <c r="K3405" s="116">
        <v>413100</v>
      </c>
      <c r="L3405" s="116">
        <v>0</v>
      </c>
      <c r="M3405" s="116">
        <v>0</v>
      </c>
      <c r="N3405" s="116">
        <v>0</v>
      </c>
      <c r="O3405" s="116">
        <v>0</v>
      </c>
      <c r="P3405" s="116">
        <v>413100</v>
      </c>
      <c r="Q3405" s="27" t="str">
        <f t="shared" si="613"/>
        <v>Registered</v>
      </c>
      <c r="R3405" s="94">
        <f t="shared" si="614"/>
        <v>0.85</v>
      </c>
      <c r="S3405" s="95"/>
      <c r="T3405" s="117">
        <f t="shared" si="622"/>
        <v>413100</v>
      </c>
      <c r="U3405" s="117">
        <f t="shared" si="623"/>
        <v>0</v>
      </c>
    </row>
    <row r="3406" spans="1:21" x14ac:dyDescent="0.3">
      <c r="A3406" s="114">
        <v>1069</v>
      </c>
      <c r="B3406" s="114" t="s">
        <v>130</v>
      </c>
      <c r="C3406" s="114" t="s">
        <v>29</v>
      </c>
      <c r="D3406" s="114" t="s">
        <v>4776</v>
      </c>
      <c r="E3406" s="114" t="s">
        <v>4777</v>
      </c>
      <c r="F3406" s="115">
        <v>46022</v>
      </c>
      <c r="G3406" s="114" t="s">
        <v>3298</v>
      </c>
      <c r="H3406" s="116">
        <v>4209340</v>
      </c>
      <c r="I3406" s="116">
        <v>3577939</v>
      </c>
      <c r="J3406" s="116">
        <v>3514800</v>
      </c>
      <c r="K3406" s="116">
        <v>63139</v>
      </c>
      <c r="L3406" s="116">
        <v>0</v>
      </c>
      <c r="M3406" s="116">
        <v>0</v>
      </c>
      <c r="N3406" s="116">
        <v>0</v>
      </c>
      <c r="O3406" s="116">
        <v>0</v>
      </c>
      <c r="P3406" s="116">
        <v>63139</v>
      </c>
      <c r="Q3406" s="27" t="str">
        <f t="shared" si="613"/>
        <v>Registered</v>
      </c>
      <c r="R3406" s="94">
        <f t="shared" si="614"/>
        <v>0.85</v>
      </c>
      <c r="S3406" s="95"/>
      <c r="T3406" s="117">
        <f t="shared" si="622"/>
        <v>63139</v>
      </c>
      <c r="U3406" s="117">
        <f t="shared" si="623"/>
        <v>0</v>
      </c>
    </row>
    <row r="3407" spans="1:21" x14ac:dyDescent="0.3">
      <c r="A3407" s="114">
        <v>6808</v>
      </c>
      <c r="B3407" s="114" t="s">
        <v>130</v>
      </c>
      <c r="C3407" s="114" t="s">
        <v>29</v>
      </c>
      <c r="D3407" s="114" t="s">
        <v>3919</v>
      </c>
      <c r="E3407" s="114" t="s">
        <v>3920</v>
      </c>
      <c r="F3407" s="115">
        <v>46017</v>
      </c>
      <c r="G3407" s="114" t="s">
        <v>3166</v>
      </c>
      <c r="H3407" s="116">
        <v>3664445</v>
      </c>
      <c r="I3407" s="116">
        <v>2931557</v>
      </c>
      <c r="J3407" s="116">
        <v>2931557</v>
      </c>
      <c r="K3407" s="116">
        <v>0</v>
      </c>
      <c r="L3407" s="116">
        <v>0</v>
      </c>
      <c r="M3407" s="116">
        <v>0</v>
      </c>
      <c r="N3407" s="116">
        <v>0</v>
      </c>
      <c r="O3407" s="116">
        <v>0</v>
      </c>
      <c r="P3407" s="116">
        <v>0</v>
      </c>
      <c r="Q3407" s="27" t="str">
        <f t="shared" si="613"/>
        <v>Registered</v>
      </c>
      <c r="R3407" s="94">
        <f t="shared" si="614"/>
        <v>0.80000027289262088</v>
      </c>
      <c r="S3407" s="95"/>
      <c r="T3407" s="117">
        <f t="shared" si="622"/>
        <v>0</v>
      </c>
      <c r="U3407" s="117">
        <f t="shared" si="623"/>
        <v>0</v>
      </c>
    </row>
    <row r="3408" spans="1:21" x14ac:dyDescent="0.3">
      <c r="A3408" s="114">
        <v>6809</v>
      </c>
      <c r="B3408" s="114" t="s">
        <v>130</v>
      </c>
      <c r="C3408" s="114" t="s">
        <v>29</v>
      </c>
      <c r="D3408" s="114" t="s">
        <v>4020</v>
      </c>
      <c r="E3408" s="114" t="s">
        <v>4021</v>
      </c>
      <c r="F3408" s="115">
        <v>45990</v>
      </c>
      <c r="G3408" s="114" t="s">
        <v>4022</v>
      </c>
      <c r="H3408" s="116">
        <v>3264500</v>
      </c>
      <c r="I3408" s="116">
        <v>2611600</v>
      </c>
      <c r="J3408" s="116">
        <v>2611600</v>
      </c>
      <c r="K3408" s="116">
        <v>0</v>
      </c>
      <c r="L3408" s="116">
        <v>0</v>
      </c>
      <c r="M3408" s="116">
        <v>0</v>
      </c>
      <c r="N3408" s="116">
        <v>0</v>
      </c>
      <c r="O3408" s="116">
        <v>0</v>
      </c>
      <c r="P3408" s="116">
        <v>0</v>
      </c>
      <c r="Q3408" s="27" t="str">
        <f t="shared" si="613"/>
        <v>Registered</v>
      </c>
      <c r="R3408" s="94">
        <f t="shared" si="614"/>
        <v>0.8</v>
      </c>
      <c r="S3408" s="95"/>
      <c r="T3408" s="117">
        <f t="shared" si="622"/>
        <v>0</v>
      </c>
      <c r="U3408" s="117">
        <f t="shared" si="623"/>
        <v>0</v>
      </c>
    </row>
    <row r="3409" spans="1:21" x14ac:dyDescent="0.3">
      <c r="A3409" s="114">
        <v>6810</v>
      </c>
      <c r="B3409" s="114" t="s">
        <v>130</v>
      </c>
      <c r="C3409" s="114" t="s">
        <v>29</v>
      </c>
      <c r="D3409" s="114" t="s">
        <v>7533</v>
      </c>
      <c r="E3409" s="114" t="s">
        <v>7534</v>
      </c>
      <c r="F3409" s="115">
        <v>45988</v>
      </c>
      <c r="G3409" s="114" t="s">
        <v>2802</v>
      </c>
      <c r="H3409" s="116">
        <v>3283600</v>
      </c>
      <c r="I3409" s="116">
        <v>2462700</v>
      </c>
      <c r="J3409" s="116">
        <v>2462700</v>
      </c>
      <c r="K3409" s="116">
        <v>0</v>
      </c>
      <c r="L3409" s="116">
        <v>0</v>
      </c>
      <c r="M3409" s="116">
        <v>0</v>
      </c>
      <c r="N3409" s="116">
        <v>0</v>
      </c>
      <c r="O3409" s="116">
        <v>0</v>
      </c>
      <c r="P3409" s="116">
        <v>0</v>
      </c>
      <c r="Q3409" s="27" t="str">
        <f t="shared" si="613"/>
        <v>Registered</v>
      </c>
      <c r="R3409" s="94">
        <f t="shared" si="614"/>
        <v>0.75</v>
      </c>
      <c r="S3409" s="95"/>
      <c r="T3409" s="117">
        <f t="shared" si="622"/>
        <v>0</v>
      </c>
      <c r="U3409" s="117">
        <f t="shared" si="623"/>
        <v>0</v>
      </c>
    </row>
    <row r="3410" spans="1:21" x14ac:dyDescent="0.3">
      <c r="A3410" s="114">
        <v>6811</v>
      </c>
      <c r="B3410" s="114" t="s">
        <v>130</v>
      </c>
      <c r="C3410" s="114" t="s">
        <v>29</v>
      </c>
      <c r="D3410" s="114" t="s">
        <v>7535</v>
      </c>
      <c r="E3410" s="114" t="s">
        <v>7536</v>
      </c>
      <c r="F3410" s="115">
        <v>46041</v>
      </c>
      <c r="G3410" s="114" t="s">
        <v>2847</v>
      </c>
      <c r="H3410" s="116">
        <v>3454650</v>
      </c>
      <c r="I3410" s="116">
        <v>2936455</v>
      </c>
      <c r="J3410" s="116">
        <v>2936455</v>
      </c>
      <c r="K3410" s="116">
        <v>0</v>
      </c>
      <c r="L3410" s="116">
        <v>0</v>
      </c>
      <c r="M3410" s="116">
        <v>0</v>
      </c>
      <c r="N3410" s="116">
        <v>0</v>
      </c>
      <c r="O3410" s="116">
        <v>0</v>
      </c>
      <c r="P3410" s="116">
        <v>0</v>
      </c>
      <c r="Q3410" s="27" t="str">
        <f t="shared" si="613"/>
        <v>Registered</v>
      </c>
      <c r="R3410" s="94">
        <f t="shared" si="614"/>
        <v>0.85000072366231016</v>
      </c>
      <c r="S3410" s="95"/>
      <c r="T3410" s="117">
        <f t="shared" si="622"/>
        <v>0</v>
      </c>
      <c r="U3410" s="117">
        <f t="shared" si="623"/>
        <v>0</v>
      </c>
    </row>
    <row r="3411" spans="1:21" x14ac:dyDescent="0.3">
      <c r="A3411" s="114">
        <v>6812</v>
      </c>
      <c r="B3411" s="114" t="s">
        <v>130</v>
      </c>
      <c r="C3411" s="114" t="s">
        <v>29</v>
      </c>
      <c r="D3411" s="114" t="s">
        <v>1989</v>
      </c>
      <c r="E3411" s="114" t="s">
        <v>1990</v>
      </c>
      <c r="F3411" s="115">
        <v>46098</v>
      </c>
      <c r="G3411" s="114" t="s">
        <v>1612</v>
      </c>
      <c r="H3411" s="116">
        <v>3307195</v>
      </c>
      <c r="I3411" s="116">
        <v>2811118</v>
      </c>
      <c r="J3411" s="116">
        <v>2811118</v>
      </c>
      <c r="K3411" s="116">
        <v>0</v>
      </c>
      <c r="L3411" s="116">
        <v>0</v>
      </c>
      <c r="M3411" s="116">
        <v>0</v>
      </c>
      <c r="N3411" s="116">
        <v>0</v>
      </c>
      <c r="O3411" s="116">
        <v>0</v>
      </c>
      <c r="P3411" s="116">
        <v>0</v>
      </c>
      <c r="Q3411" s="27" t="str">
        <f t="shared" si="613"/>
        <v>Registered</v>
      </c>
      <c r="R3411" s="94">
        <f t="shared" si="614"/>
        <v>0.85000068033484566</v>
      </c>
      <c r="S3411" s="95"/>
      <c r="T3411" s="117">
        <f t="shared" si="622"/>
        <v>0</v>
      </c>
      <c r="U3411" s="117">
        <f t="shared" si="623"/>
        <v>0</v>
      </c>
    </row>
    <row r="3412" spans="1:21" x14ac:dyDescent="0.3">
      <c r="A3412" s="114">
        <v>6813</v>
      </c>
      <c r="B3412" s="114" t="s">
        <v>130</v>
      </c>
      <c r="C3412" s="114" t="s">
        <v>29</v>
      </c>
      <c r="D3412" s="114" t="s">
        <v>7537</v>
      </c>
      <c r="E3412" s="114" t="s">
        <v>7538</v>
      </c>
      <c r="F3412" s="115">
        <v>46022</v>
      </c>
      <c r="G3412" s="114" t="s">
        <v>4944</v>
      </c>
      <c r="H3412" s="116">
        <v>3281600</v>
      </c>
      <c r="I3412" s="116">
        <v>2297120</v>
      </c>
      <c r="J3412" s="116">
        <v>2297120</v>
      </c>
      <c r="K3412" s="116">
        <v>0</v>
      </c>
      <c r="L3412" s="116">
        <v>0</v>
      </c>
      <c r="M3412" s="116">
        <v>0</v>
      </c>
      <c r="N3412" s="116">
        <v>0</v>
      </c>
      <c r="O3412" s="116">
        <v>0</v>
      </c>
      <c r="P3412" s="116">
        <v>0</v>
      </c>
      <c r="Q3412" s="27" t="str">
        <f t="shared" si="613"/>
        <v>Registered</v>
      </c>
      <c r="R3412" s="94">
        <f t="shared" si="614"/>
        <v>0.7</v>
      </c>
      <c r="S3412" s="95"/>
      <c r="T3412" s="117">
        <f t="shared" si="622"/>
        <v>0</v>
      </c>
      <c r="U3412" s="117">
        <f t="shared" si="623"/>
        <v>0</v>
      </c>
    </row>
    <row r="3413" spans="1:21" x14ac:dyDescent="0.3">
      <c r="A3413" s="114">
        <v>6814</v>
      </c>
      <c r="B3413" s="114" t="s">
        <v>130</v>
      </c>
      <c r="C3413" s="114" t="s">
        <v>29</v>
      </c>
      <c r="D3413" s="114" t="s">
        <v>1865</v>
      </c>
      <c r="E3413" s="114" t="s">
        <v>1866</v>
      </c>
      <c r="F3413" s="115">
        <v>46036</v>
      </c>
      <c r="G3413" s="114" t="s">
        <v>1612</v>
      </c>
      <c r="H3413" s="116">
        <v>3998240</v>
      </c>
      <c r="I3413" s="116">
        <v>3398504</v>
      </c>
      <c r="J3413" s="116">
        <v>3398504</v>
      </c>
      <c r="K3413" s="116">
        <v>0</v>
      </c>
      <c r="L3413" s="116">
        <v>0</v>
      </c>
      <c r="M3413" s="116">
        <v>0</v>
      </c>
      <c r="N3413" s="116">
        <v>0</v>
      </c>
      <c r="O3413" s="116">
        <v>0</v>
      </c>
      <c r="P3413" s="116">
        <v>0</v>
      </c>
      <c r="Q3413" s="27" t="str">
        <f t="shared" si="613"/>
        <v>Registered</v>
      </c>
      <c r="R3413" s="94">
        <f t="shared" si="614"/>
        <v>0.85</v>
      </c>
      <c r="S3413" s="95"/>
      <c r="T3413" s="117">
        <f t="shared" si="622"/>
        <v>0</v>
      </c>
      <c r="U3413" s="117">
        <f t="shared" si="623"/>
        <v>0</v>
      </c>
    </row>
    <row r="3414" spans="1:21" x14ac:dyDescent="0.3">
      <c r="A3414" s="114">
        <v>6815</v>
      </c>
      <c r="B3414" s="114" t="s">
        <v>130</v>
      </c>
      <c r="C3414" s="114" t="s">
        <v>29</v>
      </c>
      <c r="D3414" s="114" t="s">
        <v>4026</v>
      </c>
      <c r="E3414" s="114" t="s">
        <v>4027</v>
      </c>
      <c r="F3414" s="115">
        <v>46022</v>
      </c>
      <c r="G3414" s="114" t="s">
        <v>4028</v>
      </c>
      <c r="H3414" s="116">
        <v>3245425</v>
      </c>
      <c r="I3414" s="116">
        <v>2758612</v>
      </c>
      <c r="J3414" s="116">
        <v>2758612</v>
      </c>
      <c r="K3414" s="116">
        <v>0</v>
      </c>
      <c r="L3414" s="116">
        <v>0</v>
      </c>
      <c r="M3414" s="116">
        <v>0</v>
      </c>
      <c r="N3414" s="116">
        <v>0</v>
      </c>
      <c r="O3414" s="116">
        <v>0</v>
      </c>
      <c r="P3414" s="116">
        <v>0</v>
      </c>
      <c r="Q3414" s="27" t="str">
        <f t="shared" si="613"/>
        <v>Registered</v>
      </c>
      <c r="R3414" s="94">
        <f t="shared" si="614"/>
        <v>0.85000023109454081</v>
      </c>
      <c r="S3414" s="95"/>
      <c r="T3414" s="117">
        <f t="shared" si="622"/>
        <v>0</v>
      </c>
      <c r="U3414" s="117">
        <f t="shared" si="623"/>
        <v>0</v>
      </c>
    </row>
    <row r="3415" spans="1:21" x14ac:dyDescent="0.3">
      <c r="A3415" s="114">
        <v>6816</v>
      </c>
      <c r="B3415" s="114" t="s">
        <v>130</v>
      </c>
      <c r="C3415" s="114" t="s">
        <v>29</v>
      </c>
      <c r="D3415" s="114" t="s">
        <v>4858</v>
      </c>
      <c r="E3415" s="114" t="s">
        <v>4859</v>
      </c>
      <c r="F3415" s="115">
        <v>45990</v>
      </c>
      <c r="G3415" s="114" t="s">
        <v>4028</v>
      </c>
      <c r="H3415" s="116">
        <v>3351710</v>
      </c>
      <c r="I3415" s="116">
        <v>2848956</v>
      </c>
      <c r="J3415" s="116">
        <v>2848956</v>
      </c>
      <c r="K3415" s="116">
        <v>0</v>
      </c>
      <c r="L3415" s="116">
        <v>0</v>
      </c>
      <c r="M3415" s="116">
        <v>0</v>
      </c>
      <c r="N3415" s="116">
        <v>0</v>
      </c>
      <c r="O3415" s="116">
        <v>0</v>
      </c>
      <c r="P3415" s="116">
        <v>0</v>
      </c>
      <c r="Q3415" s="27" t="str">
        <f t="shared" si="613"/>
        <v>Registered</v>
      </c>
      <c r="R3415" s="94">
        <f t="shared" si="614"/>
        <v>0.85000074588791985</v>
      </c>
      <c r="S3415" s="95"/>
      <c r="T3415" s="117">
        <f t="shared" si="622"/>
        <v>0</v>
      </c>
      <c r="U3415" s="117">
        <f t="shared" si="623"/>
        <v>0</v>
      </c>
    </row>
    <row r="3416" spans="1:21" x14ac:dyDescent="0.3">
      <c r="A3416" s="114">
        <v>6817</v>
      </c>
      <c r="B3416" s="114" t="s">
        <v>130</v>
      </c>
      <c r="C3416" s="114" t="s">
        <v>29</v>
      </c>
      <c r="D3416" s="114" t="s">
        <v>7539</v>
      </c>
      <c r="E3416" s="114" t="s">
        <v>7540</v>
      </c>
      <c r="F3416" s="115">
        <v>45991</v>
      </c>
      <c r="G3416" s="114" t="s">
        <v>4944</v>
      </c>
      <c r="H3416" s="116">
        <v>3391040</v>
      </c>
      <c r="I3416" s="116">
        <v>2882384</v>
      </c>
      <c r="J3416" s="116">
        <v>2882384</v>
      </c>
      <c r="K3416" s="116">
        <v>0</v>
      </c>
      <c r="L3416" s="116">
        <v>0</v>
      </c>
      <c r="M3416" s="116">
        <v>0</v>
      </c>
      <c r="N3416" s="116">
        <v>0</v>
      </c>
      <c r="O3416" s="116">
        <v>0</v>
      </c>
      <c r="P3416" s="116">
        <v>0</v>
      </c>
      <c r="Q3416" s="27" t="str">
        <f t="shared" si="613"/>
        <v>Registered</v>
      </c>
      <c r="R3416" s="94">
        <f t="shared" si="614"/>
        <v>0.85</v>
      </c>
      <c r="S3416" s="95"/>
      <c r="T3416" s="117">
        <f t="shared" si="622"/>
        <v>0</v>
      </c>
      <c r="U3416" s="117">
        <f t="shared" si="623"/>
        <v>0</v>
      </c>
    </row>
    <row r="3417" spans="1:21" x14ac:dyDescent="0.3">
      <c r="A3417" s="114">
        <v>6818</v>
      </c>
      <c r="B3417" s="114" t="s">
        <v>130</v>
      </c>
      <c r="C3417" s="114" t="s">
        <v>29</v>
      </c>
      <c r="D3417" s="114" t="s">
        <v>4258</v>
      </c>
      <c r="E3417" s="114" t="s">
        <v>4259</v>
      </c>
      <c r="F3417" s="115">
        <v>46098</v>
      </c>
      <c r="G3417" s="114" t="s">
        <v>4260</v>
      </c>
      <c r="H3417" s="116">
        <v>3025000</v>
      </c>
      <c r="I3417" s="116">
        <v>302500</v>
      </c>
      <c r="J3417" s="116">
        <v>302500</v>
      </c>
      <c r="K3417" s="116">
        <v>0</v>
      </c>
      <c r="L3417" s="116">
        <v>0</v>
      </c>
      <c r="M3417" s="116">
        <v>0</v>
      </c>
      <c r="N3417" s="116">
        <v>0</v>
      </c>
      <c r="O3417" s="116">
        <v>0</v>
      </c>
      <c r="P3417" s="116">
        <v>0</v>
      </c>
      <c r="Q3417" s="27" t="str">
        <f t="shared" si="613"/>
        <v>Registered</v>
      </c>
      <c r="R3417" s="94">
        <f t="shared" si="614"/>
        <v>0.1</v>
      </c>
      <c r="S3417" s="95"/>
      <c r="T3417" s="117">
        <f t="shared" si="622"/>
        <v>0</v>
      </c>
      <c r="U3417" s="117">
        <f t="shared" si="623"/>
        <v>0</v>
      </c>
    </row>
    <row r="3418" spans="1:21" x14ac:dyDescent="0.3">
      <c r="A3418" s="114">
        <v>6819</v>
      </c>
      <c r="B3418" s="114" t="s">
        <v>130</v>
      </c>
      <c r="C3418" s="114" t="s">
        <v>29</v>
      </c>
      <c r="D3418" s="114" t="s">
        <v>7541</v>
      </c>
      <c r="E3418" s="114" t="s">
        <v>7542</v>
      </c>
      <c r="F3418" s="115">
        <v>46040</v>
      </c>
      <c r="G3418" s="114" t="s">
        <v>2334</v>
      </c>
      <c r="H3418" s="116">
        <v>4167550</v>
      </c>
      <c r="I3418" s="116">
        <v>1875398</v>
      </c>
      <c r="J3418" s="116">
        <v>1875398</v>
      </c>
      <c r="K3418" s="116">
        <v>0</v>
      </c>
      <c r="L3418" s="116">
        <v>0</v>
      </c>
      <c r="M3418" s="116">
        <v>0</v>
      </c>
      <c r="N3418" s="116">
        <v>0</v>
      </c>
      <c r="O3418" s="116">
        <v>0</v>
      </c>
      <c r="P3418" s="116">
        <v>0</v>
      </c>
      <c r="Q3418" s="27" t="str">
        <f t="shared" si="613"/>
        <v>Registered</v>
      </c>
      <c r="R3418" s="94">
        <f t="shared" si="614"/>
        <v>0.4500001199745654</v>
      </c>
      <c r="S3418" s="95"/>
      <c r="T3418" s="117">
        <f t="shared" si="622"/>
        <v>0</v>
      </c>
      <c r="U3418" s="117">
        <f t="shared" si="623"/>
        <v>0</v>
      </c>
    </row>
    <row r="3419" spans="1:21" x14ac:dyDescent="0.3">
      <c r="A3419" s="114">
        <v>6820</v>
      </c>
      <c r="B3419" s="114" t="s">
        <v>130</v>
      </c>
      <c r="C3419" s="114" t="s">
        <v>29</v>
      </c>
      <c r="D3419" s="114" t="s">
        <v>7543</v>
      </c>
      <c r="E3419" s="114" t="s">
        <v>7542</v>
      </c>
      <c r="F3419" s="115">
        <v>46040</v>
      </c>
      <c r="G3419" s="114" t="s">
        <v>2334</v>
      </c>
      <c r="H3419" s="116">
        <v>4167550</v>
      </c>
      <c r="I3419" s="116">
        <v>1875398</v>
      </c>
      <c r="J3419" s="116">
        <v>1875398</v>
      </c>
      <c r="K3419" s="116">
        <v>0</v>
      </c>
      <c r="L3419" s="116">
        <v>0</v>
      </c>
      <c r="M3419" s="116">
        <v>0</v>
      </c>
      <c r="N3419" s="116">
        <v>0</v>
      </c>
      <c r="O3419" s="116">
        <v>0</v>
      </c>
      <c r="P3419" s="116">
        <v>0</v>
      </c>
      <c r="Q3419" s="27" t="str">
        <f t="shared" si="613"/>
        <v>Registered</v>
      </c>
      <c r="R3419" s="94">
        <f t="shared" si="614"/>
        <v>0.4500001199745654</v>
      </c>
      <c r="S3419" s="95"/>
      <c r="T3419" s="117">
        <f t="shared" si="622"/>
        <v>0</v>
      </c>
      <c r="U3419" s="117">
        <f t="shared" si="623"/>
        <v>0</v>
      </c>
    </row>
    <row r="3420" spans="1:21" x14ac:dyDescent="0.3">
      <c r="A3420" s="114">
        <v>6821</v>
      </c>
      <c r="B3420" s="114" t="s">
        <v>130</v>
      </c>
      <c r="C3420" s="114" t="s">
        <v>29</v>
      </c>
      <c r="D3420" s="114" t="s">
        <v>7544</v>
      </c>
      <c r="E3420" s="114" t="s">
        <v>7545</v>
      </c>
      <c r="F3420" s="115">
        <v>46049</v>
      </c>
      <c r="G3420" s="114" t="s">
        <v>7546</v>
      </c>
      <c r="H3420" s="116">
        <v>4067238</v>
      </c>
      <c r="I3420" s="116">
        <v>2236982</v>
      </c>
      <c r="J3420" s="116">
        <v>2236982</v>
      </c>
      <c r="K3420" s="116">
        <v>0</v>
      </c>
      <c r="L3420" s="116">
        <v>0</v>
      </c>
      <c r="M3420" s="116">
        <v>0</v>
      </c>
      <c r="N3420" s="116">
        <v>0</v>
      </c>
      <c r="O3420" s="116">
        <v>0</v>
      </c>
      <c r="P3420" s="116">
        <v>0</v>
      </c>
      <c r="Q3420" s="27" t="str">
        <f t="shared" si="613"/>
        <v>Registered</v>
      </c>
      <c r="R3420" s="94">
        <f t="shared" si="614"/>
        <v>0.55000027045380673</v>
      </c>
      <c r="S3420" s="95"/>
      <c r="T3420" s="117">
        <f t="shared" si="622"/>
        <v>0</v>
      </c>
      <c r="U3420" s="117">
        <f t="shared" si="623"/>
        <v>0</v>
      </c>
    </row>
    <row r="3421" spans="1:21" x14ac:dyDescent="0.3">
      <c r="A3421" s="114">
        <v>6822</v>
      </c>
      <c r="B3421" s="114" t="s">
        <v>130</v>
      </c>
      <c r="C3421" s="114" t="s">
        <v>29</v>
      </c>
      <c r="D3421" s="114" t="s">
        <v>7547</v>
      </c>
      <c r="E3421" s="114" t="s">
        <v>7548</v>
      </c>
      <c r="F3421" s="115">
        <v>46050</v>
      </c>
      <c r="G3421" s="114" t="s">
        <v>7546</v>
      </c>
      <c r="H3421" s="116">
        <v>4067238</v>
      </c>
      <c r="I3421" s="116">
        <v>2236982</v>
      </c>
      <c r="J3421" s="116">
        <v>2236982</v>
      </c>
      <c r="K3421" s="116">
        <v>0</v>
      </c>
      <c r="L3421" s="116">
        <v>0</v>
      </c>
      <c r="M3421" s="116">
        <v>0</v>
      </c>
      <c r="N3421" s="116">
        <v>0</v>
      </c>
      <c r="O3421" s="116">
        <v>0</v>
      </c>
      <c r="P3421" s="116">
        <v>0</v>
      </c>
      <c r="Q3421" s="27" t="str">
        <f t="shared" si="613"/>
        <v>Registered</v>
      </c>
      <c r="R3421" s="94">
        <f t="shared" si="614"/>
        <v>0.55000027045380673</v>
      </c>
      <c r="S3421" s="95"/>
      <c r="T3421" s="117">
        <f t="shared" si="622"/>
        <v>0</v>
      </c>
      <c r="U3421" s="117">
        <f t="shared" si="623"/>
        <v>0</v>
      </c>
    </row>
    <row r="3422" spans="1:21" x14ac:dyDescent="0.3">
      <c r="A3422" s="114">
        <v>6823</v>
      </c>
      <c r="B3422" s="114" t="s">
        <v>130</v>
      </c>
      <c r="C3422" s="114" t="s">
        <v>29</v>
      </c>
      <c r="D3422" s="114" t="s">
        <v>7549</v>
      </c>
      <c r="E3422" s="114" t="s">
        <v>7550</v>
      </c>
      <c r="F3422" s="115">
        <v>45930</v>
      </c>
      <c r="G3422" s="114" t="s">
        <v>7551</v>
      </c>
      <c r="H3422" s="116">
        <v>3570000</v>
      </c>
      <c r="I3422" s="116">
        <v>1963500</v>
      </c>
      <c r="J3422" s="116">
        <v>1963500</v>
      </c>
      <c r="K3422" s="116">
        <v>0</v>
      </c>
      <c r="L3422" s="116">
        <v>0</v>
      </c>
      <c r="M3422" s="116">
        <v>0</v>
      </c>
      <c r="N3422" s="116">
        <v>0</v>
      </c>
      <c r="O3422" s="116">
        <v>0</v>
      </c>
      <c r="P3422" s="116">
        <v>0</v>
      </c>
      <c r="Q3422" s="27" t="str">
        <f t="shared" si="613"/>
        <v>Registered</v>
      </c>
      <c r="R3422" s="94">
        <f t="shared" si="614"/>
        <v>0.55000000000000004</v>
      </c>
      <c r="S3422" s="95"/>
      <c r="T3422" s="117">
        <f t="shared" si="622"/>
        <v>0</v>
      </c>
      <c r="U3422" s="117">
        <f t="shared" si="623"/>
        <v>0</v>
      </c>
    </row>
    <row r="3423" spans="1:21" x14ac:dyDescent="0.3">
      <c r="A3423" s="114">
        <v>6824</v>
      </c>
      <c r="B3423" s="114" t="s">
        <v>130</v>
      </c>
      <c r="C3423" s="114" t="s">
        <v>29</v>
      </c>
      <c r="D3423" s="114" t="s">
        <v>7552</v>
      </c>
      <c r="E3423" s="114" t="s">
        <v>7553</v>
      </c>
      <c r="F3423" s="115">
        <v>46074</v>
      </c>
      <c r="G3423" s="114" t="s">
        <v>4022</v>
      </c>
      <c r="H3423" s="116">
        <v>3639215</v>
      </c>
      <c r="I3423" s="116">
        <v>2001569</v>
      </c>
      <c r="J3423" s="116">
        <v>2001569</v>
      </c>
      <c r="K3423" s="116">
        <v>0</v>
      </c>
      <c r="L3423" s="116">
        <v>0</v>
      </c>
      <c r="M3423" s="116">
        <v>0</v>
      </c>
      <c r="N3423" s="116">
        <v>0</v>
      </c>
      <c r="O3423" s="116">
        <v>0</v>
      </c>
      <c r="P3423" s="116">
        <v>0</v>
      </c>
      <c r="Q3423" s="27" t="str">
        <f t="shared" si="613"/>
        <v>Registered</v>
      </c>
      <c r="R3423" s="94">
        <f t="shared" si="614"/>
        <v>0.55000020608840094</v>
      </c>
      <c r="S3423" s="95"/>
      <c r="T3423" s="117">
        <f t="shared" si="622"/>
        <v>0</v>
      </c>
      <c r="U3423" s="117">
        <f t="shared" si="623"/>
        <v>0</v>
      </c>
    </row>
    <row r="3424" spans="1:21" x14ac:dyDescent="0.3">
      <c r="A3424" s="114">
        <v>10444</v>
      </c>
      <c r="B3424" s="114" t="s">
        <v>130</v>
      </c>
      <c r="C3424" s="114" t="s">
        <v>29</v>
      </c>
      <c r="D3424" s="114" t="s">
        <v>9744</v>
      </c>
      <c r="E3424" s="114" t="s">
        <v>9745</v>
      </c>
      <c r="F3424" s="115">
        <v>46036</v>
      </c>
      <c r="G3424" s="114" t="s">
        <v>10823</v>
      </c>
      <c r="H3424" s="116">
        <v>3486383</v>
      </c>
      <c r="I3424" s="116">
        <v>0</v>
      </c>
      <c r="J3424" s="116">
        <v>148639</v>
      </c>
      <c r="K3424" s="116">
        <v>-148639</v>
      </c>
      <c r="L3424" s="116">
        <v>0</v>
      </c>
      <c r="M3424" s="116">
        <v>0</v>
      </c>
      <c r="N3424" s="116">
        <v>0</v>
      </c>
      <c r="O3424" s="116">
        <v>0</v>
      </c>
      <c r="P3424" s="116">
        <v>0</v>
      </c>
      <c r="Q3424" s="27" t="str">
        <f t="shared" si="613"/>
        <v>Registered</v>
      </c>
      <c r="R3424" s="94">
        <f t="shared" si="614"/>
        <v>0</v>
      </c>
      <c r="S3424" s="95"/>
      <c r="T3424" s="117">
        <f t="shared" si="622"/>
        <v>0</v>
      </c>
      <c r="U3424" s="117">
        <f t="shared" si="623"/>
        <v>-148639</v>
      </c>
    </row>
    <row r="3425" spans="1:21" x14ac:dyDescent="0.3">
      <c r="A3425" s="114">
        <v>10483</v>
      </c>
      <c r="B3425" s="114" t="s">
        <v>130</v>
      </c>
      <c r="C3425" s="114" t="s">
        <v>29</v>
      </c>
      <c r="D3425" s="114" t="s">
        <v>9803</v>
      </c>
      <c r="E3425" s="114" t="s">
        <v>9804</v>
      </c>
      <c r="F3425" s="115">
        <v>46039</v>
      </c>
      <c r="G3425" s="114" t="s">
        <v>5422</v>
      </c>
      <c r="H3425" s="116">
        <v>4198860</v>
      </c>
      <c r="I3425" s="116">
        <v>2939202</v>
      </c>
      <c r="J3425" s="116">
        <v>3149145</v>
      </c>
      <c r="K3425" s="116">
        <v>-209943</v>
      </c>
      <c r="L3425" s="116">
        <v>0</v>
      </c>
      <c r="M3425" s="116">
        <v>0</v>
      </c>
      <c r="N3425" s="116">
        <v>0</v>
      </c>
      <c r="O3425" s="116">
        <v>0</v>
      </c>
      <c r="P3425" s="116">
        <v>0</v>
      </c>
      <c r="Q3425" s="27" t="str">
        <f t="shared" si="613"/>
        <v>Registered</v>
      </c>
      <c r="R3425" s="94">
        <f t="shared" si="614"/>
        <v>0.7</v>
      </c>
      <c r="S3425" s="95"/>
      <c r="T3425" s="117">
        <f t="shared" si="622"/>
        <v>0</v>
      </c>
      <c r="U3425" s="117">
        <f t="shared" si="623"/>
        <v>-209943</v>
      </c>
    </row>
    <row r="3426" spans="1:21" x14ac:dyDescent="0.3">
      <c r="A3426" s="114">
        <v>10571</v>
      </c>
      <c r="B3426" s="114" t="s">
        <v>130</v>
      </c>
      <c r="C3426" s="114" t="s">
        <v>29</v>
      </c>
      <c r="D3426" s="114" t="s">
        <v>9935</v>
      </c>
      <c r="E3426" s="114" t="s">
        <v>9936</v>
      </c>
      <c r="F3426" s="115">
        <v>46039</v>
      </c>
      <c r="G3426" s="114" t="s">
        <v>5419</v>
      </c>
      <c r="H3426" s="116">
        <v>3753182</v>
      </c>
      <c r="I3426" s="116">
        <v>3190203</v>
      </c>
      <c r="J3426" s="116">
        <v>3736955</v>
      </c>
      <c r="K3426" s="116">
        <v>-546752</v>
      </c>
      <c r="L3426" s="116">
        <v>0</v>
      </c>
      <c r="M3426" s="116">
        <v>0</v>
      </c>
      <c r="N3426" s="116">
        <v>0</v>
      </c>
      <c r="O3426" s="116">
        <v>0</v>
      </c>
      <c r="P3426" s="116">
        <v>0</v>
      </c>
      <c r="Q3426" s="27" t="str">
        <f t="shared" si="613"/>
        <v>Registered</v>
      </c>
      <c r="R3426" s="94">
        <f t="shared" si="614"/>
        <v>0.849999547051009</v>
      </c>
      <c r="S3426" s="95"/>
      <c r="T3426" s="117">
        <f t="shared" si="622"/>
        <v>0</v>
      </c>
      <c r="U3426" s="117">
        <f t="shared" si="623"/>
        <v>-546752</v>
      </c>
    </row>
    <row r="3427" spans="1:21" x14ac:dyDescent="0.3">
      <c r="A3427" s="114">
        <v>10592</v>
      </c>
      <c r="B3427" s="114" t="s">
        <v>130</v>
      </c>
      <c r="C3427" s="114" t="s">
        <v>29</v>
      </c>
      <c r="D3427" s="114" t="s">
        <v>9969</v>
      </c>
      <c r="E3427" s="114" t="s">
        <v>9970</v>
      </c>
      <c r="F3427" s="115">
        <v>45926</v>
      </c>
      <c r="G3427" s="114" t="s">
        <v>1383</v>
      </c>
      <c r="H3427" s="116">
        <v>2891700</v>
      </c>
      <c r="I3427" s="116">
        <v>2168775</v>
      </c>
      <c r="J3427" s="116">
        <v>2891700</v>
      </c>
      <c r="K3427" s="116">
        <v>-722925</v>
      </c>
      <c r="L3427" s="116">
        <v>0</v>
      </c>
      <c r="M3427" s="116">
        <v>0</v>
      </c>
      <c r="N3427" s="116">
        <v>0</v>
      </c>
      <c r="O3427" s="116">
        <v>0</v>
      </c>
      <c r="P3427" s="116">
        <v>0</v>
      </c>
      <c r="Q3427" s="27" t="str">
        <f t="shared" si="613"/>
        <v>Registered</v>
      </c>
      <c r="R3427" s="94">
        <f t="shared" si="614"/>
        <v>0.75</v>
      </c>
      <c r="S3427" s="95"/>
      <c r="T3427" s="117">
        <f t="shared" si="622"/>
        <v>0</v>
      </c>
      <c r="U3427" s="117">
        <f t="shared" si="623"/>
        <v>-722925</v>
      </c>
    </row>
    <row r="3428" spans="1:21" x14ac:dyDescent="0.3">
      <c r="A3428" s="114">
        <v>641</v>
      </c>
      <c r="B3428" s="114" t="s">
        <v>1879</v>
      </c>
      <c r="C3428" s="114" t="s">
        <v>3383</v>
      </c>
      <c r="D3428" s="114" t="s">
        <v>3384</v>
      </c>
      <c r="E3428" s="114" t="s">
        <v>3385</v>
      </c>
      <c r="F3428" s="115">
        <v>45260</v>
      </c>
      <c r="G3428" s="114" t="s">
        <v>2604</v>
      </c>
      <c r="H3428" s="116">
        <v>9402679</v>
      </c>
      <c r="I3428" s="116">
        <v>7522143</v>
      </c>
      <c r="J3428" s="116">
        <v>7052009</v>
      </c>
      <c r="K3428" s="116">
        <v>470134</v>
      </c>
      <c r="L3428" s="116">
        <v>0</v>
      </c>
      <c r="M3428" s="116">
        <v>0</v>
      </c>
      <c r="N3428" s="116">
        <v>0</v>
      </c>
      <c r="O3428" s="116">
        <v>0</v>
      </c>
      <c r="P3428" s="116">
        <v>470134</v>
      </c>
      <c r="Q3428" s="27" t="str">
        <f t="shared" si="613"/>
        <v>Registered</v>
      </c>
      <c r="R3428" s="94">
        <f t="shared" si="614"/>
        <v>0.79999997872946638</v>
      </c>
      <c r="S3428" s="95"/>
      <c r="T3428" s="117">
        <f t="shared" si="622"/>
        <v>470134</v>
      </c>
      <c r="U3428" s="117">
        <f t="shared" si="623"/>
        <v>0</v>
      </c>
    </row>
    <row r="3429" spans="1:21" x14ac:dyDescent="0.3">
      <c r="A3429" s="114">
        <v>755</v>
      </c>
      <c r="B3429" s="114" t="s">
        <v>1879</v>
      </c>
      <c r="C3429" s="114" t="s">
        <v>3383</v>
      </c>
      <c r="D3429" s="114" t="s">
        <v>4029</v>
      </c>
      <c r="E3429" s="114" t="s">
        <v>4030</v>
      </c>
      <c r="F3429" s="115">
        <v>45209</v>
      </c>
      <c r="G3429" s="114" t="s">
        <v>4031</v>
      </c>
      <c r="H3429" s="116">
        <v>6487500</v>
      </c>
      <c r="I3429" s="116">
        <v>5190000</v>
      </c>
      <c r="J3429" s="116">
        <v>4865625</v>
      </c>
      <c r="K3429" s="116">
        <v>324375</v>
      </c>
      <c r="L3429" s="116">
        <v>0</v>
      </c>
      <c r="M3429" s="116">
        <v>0</v>
      </c>
      <c r="N3429" s="116">
        <v>0</v>
      </c>
      <c r="O3429" s="116">
        <v>0</v>
      </c>
      <c r="P3429" s="116">
        <v>324375</v>
      </c>
      <c r="Q3429" s="27" t="str">
        <f t="shared" si="613"/>
        <v>Registered</v>
      </c>
      <c r="R3429" s="94">
        <f t="shared" si="614"/>
        <v>0.8</v>
      </c>
      <c r="S3429" s="95"/>
      <c r="T3429" s="117">
        <f t="shared" si="622"/>
        <v>324375</v>
      </c>
      <c r="U3429" s="117">
        <f t="shared" si="623"/>
        <v>0</v>
      </c>
    </row>
    <row r="3430" spans="1:21" x14ac:dyDescent="0.3">
      <c r="A3430" s="114">
        <v>761</v>
      </c>
      <c r="B3430" s="114" t="s">
        <v>1879</v>
      </c>
      <c r="C3430" s="114" t="s">
        <v>3383</v>
      </c>
      <c r="D3430" s="114" t="s">
        <v>4059</v>
      </c>
      <c r="E3430" s="114" t="s">
        <v>4060</v>
      </c>
      <c r="F3430" s="115">
        <v>45209</v>
      </c>
      <c r="G3430" s="114" t="s">
        <v>4031</v>
      </c>
      <c r="H3430" s="116">
        <v>6121429</v>
      </c>
      <c r="I3430" s="116">
        <v>4897141</v>
      </c>
      <c r="J3430" s="116">
        <v>4591070</v>
      </c>
      <c r="K3430" s="116">
        <v>306071</v>
      </c>
      <c r="L3430" s="116">
        <v>0</v>
      </c>
      <c r="M3430" s="116">
        <v>0</v>
      </c>
      <c r="N3430" s="116">
        <v>0</v>
      </c>
      <c r="O3430" s="116">
        <v>0</v>
      </c>
      <c r="P3430" s="116">
        <v>306071</v>
      </c>
      <c r="Q3430" s="27" t="str">
        <f t="shared" si="613"/>
        <v>Registered</v>
      </c>
      <c r="R3430" s="94">
        <f t="shared" si="614"/>
        <v>0.79999964060679296</v>
      </c>
      <c r="S3430" s="95"/>
      <c r="T3430" s="117">
        <f t="shared" si="622"/>
        <v>306071</v>
      </c>
      <c r="U3430" s="117">
        <f t="shared" si="623"/>
        <v>0</v>
      </c>
    </row>
    <row r="3431" spans="1:21" x14ac:dyDescent="0.3">
      <c r="A3431" s="114">
        <v>1151</v>
      </c>
      <c r="B3431" s="114" t="s">
        <v>1879</v>
      </c>
      <c r="C3431" s="114" t="s">
        <v>3383</v>
      </c>
      <c r="D3431" s="114" t="s">
        <v>4864</v>
      </c>
      <c r="E3431" s="114" t="s">
        <v>4865</v>
      </c>
      <c r="F3431" s="115">
        <v>45209</v>
      </c>
      <c r="G3431" s="114" t="s">
        <v>4866</v>
      </c>
      <c r="H3431" s="116">
        <v>6478571</v>
      </c>
      <c r="I3431" s="116">
        <v>4858930</v>
      </c>
      <c r="J3431" s="116">
        <v>4858929.0999999996</v>
      </c>
      <c r="K3431" s="116">
        <v>0.9</v>
      </c>
      <c r="L3431" s="116">
        <v>0</v>
      </c>
      <c r="M3431" s="116">
        <v>0</v>
      </c>
      <c r="N3431" s="116">
        <v>0</v>
      </c>
      <c r="O3431" s="116">
        <v>0</v>
      </c>
      <c r="P3431" s="116">
        <v>0.9</v>
      </c>
      <c r="Q3431" s="27" t="str">
        <f t="shared" si="613"/>
        <v>Registered</v>
      </c>
      <c r="R3431" s="94">
        <f t="shared" si="614"/>
        <v>0.75000027012129677</v>
      </c>
      <c r="S3431" s="95"/>
      <c r="T3431" s="117">
        <f t="shared" si="622"/>
        <v>0.9</v>
      </c>
      <c r="U3431" s="117">
        <f t="shared" si="623"/>
        <v>0</v>
      </c>
    </row>
    <row r="3432" spans="1:21" x14ac:dyDescent="0.3">
      <c r="A3432" s="114">
        <v>1152</v>
      </c>
      <c r="B3432" s="114" t="s">
        <v>1879</v>
      </c>
      <c r="C3432" s="114" t="s">
        <v>3383</v>
      </c>
      <c r="D3432" s="114" t="s">
        <v>4867</v>
      </c>
      <c r="E3432" s="114" t="s">
        <v>4868</v>
      </c>
      <c r="F3432" s="115">
        <v>45209</v>
      </c>
      <c r="G3432" s="114" t="s">
        <v>2265</v>
      </c>
      <c r="H3432" s="116">
        <v>6497321</v>
      </c>
      <c r="I3432" s="116">
        <v>5197857</v>
      </c>
      <c r="J3432" s="116">
        <v>5197856.0999999996</v>
      </c>
      <c r="K3432" s="116">
        <v>0.9</v>
      </c>
      <c r="L3432" s="116">
        <v>0</v>
      </c>
      <c r="M3432" s="116">
        <v>0</v>
      </c>
      <c r="N3432" s="116">
        <v>0</v>
      </c>
      <c r="O3432" s="116">
        <v>0.9</v>
      </c>
      <c r="P3432" s="116">
        <v>0</v>
      </c>
      <c r="Q3432" s="27" t="str">
        <f t="shared" si="613"/>
        <v>Registered</v>
      </c>
      <c r="R3432" s="94">
        <f t="shared" si="614"/>
        <v>0.80000003078191761</v>
      </c>
      <c r="S3432" s="95"/>
      <c r="T3432" s="117">
        <f t="shared" si="622"/>
        <v>0.9</v>
      </c>
      <c r="U3432" s="117">
        <f t="shared" si="623"/>
        <v>0</v>
      </c>
    </row>
    <row r="3433" spans="1:21" x14ac:dyDescent="0.3">
      <c r="A3433" s="114">
        <v>7638</v>
      </c>
      <c r="B3433" s="114" t="s">
        <v>1879</v>
      </c>
      <c r="C3433" s="114" t="s">
        <v>3383</v>
      </c>
      <c r="D3433" s="114" t="s">
        <v>8120</v>
      </c>
      <c r="E3433" s="114" t="s">
        <v>8121</v>
      </c>
      <c r="F3433" s="115">
        <v>45226</v>
      </c>
      <c r="G3433" s="114" t="s">
        <v>4961</v>
      </c>
      <c r="H3433" s="116">
        <v>9291964</v>
      </c>
      <c r="I3433" s="116">
        <v>6968975</v>
      </c>
      <c r="J3433" s="116">
        <v>6968975</v>
      </c>
      <c r="K3433" s="116">
        <v>0</v>
      </c>
      <c r="L3433" s="116">
        <v>0</v>
      </c>
      <c r="M3433" s="116">
        <v>0</v>
      </c>
      <c r="N3433" s="116">
        <v>0</v>
      </c>
      <c r="O3433" s="116">
        <v>0</v>
      </c>
      <c r="P3433" s="116">
        <v>0</v>
      </c>
      <c r="Q3433" s="27" t="str">
        <f t="shared" si="613"/>
        <v>Registered</v>
      </c>
      <c r="R3433" s="94">
        <f t="shared" si="614"/>
        <v>0.75000021523974914</v>
      </c>
      <c r="S3433" s="95"/>
      <c r="T3433" s="117">
        <f t="shared" si="622"/>
        <v>0</v>
      </c>
      <c r="U3433" s="117">
        <f t="shared" si="623"/>
        <v>0</v>
      </c>
    </row>
    <row r="3434" spans="1:21" x14ac:dyDescent="0.3">
      <c r="A3434" s="114">
        <v>7639</v>
      </c>
      <c r="B3434" s="114" t="s">
        <v>1879</v>
      </c>
      <c r="C3434" s="114" t="s">
        <v>3383</v>
      </c>
      <c r="D3434" s="114" t="s">
        <v>8122</v>
      </c>
      <c r="E3434" s="114" t="s">
        <v>8123</v>
      </c>
      <c r="F3434" s="115">
        <v>45233</v>
      </c>
      <c r="G3434" s="114" t="s">
        <v>3562</v>
      </c>
      <c r="H3434" s="116">
        <v>9402679</v>
      </c>
      <c r="I3434" s="116">
        <v>7052009</v>
      </c>
      <c r="J3434" s="116">
        <v>7052009</v>
      </c>
      <c r="K3434" s="116">
        <v>0</v>
      </c>
      <c r="L3434" s="116">
        <v>0</v>
      </c>
      <c r="M3434" s="116">
        <v>0</v>
      </c>
      <c r="N3434" s="116">
        <v>0</v>
      </c>
      <c r="O3434" s="116">
        <v>0</v>
      </c>
      <c r="P3434" s="116">
        <v>0</v>
      </c>
      <c r="Q3434" s="27" t="str">
        <f t="shared" si="613"/>
        <v>Registered</v>
      </c>
      <c r="R3434" s="94">
        <f t="shared" si="614"/>
        <v>0.749999973411833</v>
      </c>
      <c r="S3434" s="95"/>
      <c r="T3434" s="117">
        <f t="shared" si="622"/>
        <v>0</v>
      </c>
      <c r="U3434" s="117">
        <f t="shared" si="623"/>
        <v>0</v>
      </c>
    </row>
    <row r="3435" spans="1:21" x14ac:dyDescent="0.3">
      <c r="A3435" s="114">
        <v>7640</v>
      </c>
      <c r="B3435" s="114" t="s">
        <v>1879</v>
      </c>
      <c r="C3435" s="114" t="s">
        <v>3383</v>
      </c>
      <c r="D3435" s="114" t="s">
        <v>8124</v>
      </c>
      <c r="E3435" s="114" t="s">
        <v>8125</v>
      </c>
      <c r="F3435" s="115">
        <v>45479</v>
      </c>
      <c r="G3435" s="114" t="s">
        <v>4794</v>
      </c>
      <c r="H3435" s="116">
        <v>9514286</v>
      </c>
      <c r="I3435" s="116">
        <v>7611426</v>
      </c>
      <c r="J3435" s="116">
        <v>7611426</v>
      </c>
      <c r="K3435" s="116">
        <v>0</v>
      </c>
      <c r="L3435" s="116">
        <v>0</v>
      </c>
      <c r="M3435" s="116">
        <v>0</v>
      </c>
      <c r="N3435" s="116">
        <v>0</v>
      </c>
      <c r="O3435" s="116">
        <v>0</v>
      </c>
      <c r="P3435" s="116">
        <v>0</v>
      </c>
      <c r="Q3435" s="27" t="str">
        <f t="shared" si="613"/>
        <v>Registered</v>
      </c>
      <c r="R3435" s="94">
        <f t="shared" si="614"/>
        <v>0.79999970570571455</v>
      </c>
      <c r="S3435" s="95"/>
      <c r="T3435" s="117">
        <f t="shared" si="622"/>
        <v>0</v>
      </c>
      <c r="U3435" s="117">
        <f t="shared" si="623"/>
        <v>0</v>
      </c>
    </row>
    <row r="3436" spans="1:21" x14ac:dyDescent="0.3">
      <c r="A3436" s="114">
        <v>7641</v>
      </c>
      <c r="B3436" s="114" t="s">
        <v>1879</v>
      </c>
      <c r="C3436" s="114" t="s">
        <v>3383</v>
      </c>
      <c r="D3436" s="114" t="s">
        <v>8126</v>
      </c>
      <c r="E3436" s="114" t="s">
        <v>8127</v>
      </c>
      <c r="F3436" s="115">
        <v>45376</v>
      </c>
      <c r="G3436" s="114" t="s">
        <v>5360</v>
      </c>
      <c r="H3436" s="116">
        <v>9355400</v>
      </c>
      <c r="I3436" s="116">
        <v>7484320</v>
      </c>
      <c r="J3436" s="116">
        <v>7484320</v>
      </c>
      <c r="K3436" s="116">
        <v>0</v>
      </c>
      <c r="L3436" s="116">
        <v>0</v>
      </c>
      <c r="M3436" s="116">
        <v>0</v>
      </c>
      <c r="N3436" s="116">
        <v>0</v>
      </c>
      <c r="O3436" s="116">
        <v>0</v>
      </c>
      <c r="P3436" s="116">
        <v>0</v>
      </c>
      <c r="Q3436" s="27" t="str">
        <f t="shared" si="613"/>
        <v>Registered</v>
      </c>
      <c r="R3436" s="94">
        <f t="shared" si="614"/>
        <v>0.8</v>
      </c>
      <c r="S3436" s="95"/>
      <c r="T3436" s="117">
        <f t="shared" si="622"/>
        <v>0</v>
      </c>
      <c r="U3436" s="117">
        <f t="shared" si="623"/>
        <v>0</v>
      </c>
    </row>
    <row r="3437" spans="1:21" x14ac:dyDescent="0.3">
      <c r="A3437" s="114">
        <v>7642</v>
      </c>
      <c r="B3437" s="114" t="s">
        <v>1879</v>
      </c>
      <c r="C3437" s="114" t="s">
        <v>3383</v>
      </c>
      <c r="D3437" s="114" t="s">
        <v>8128</v>
      </c>
      <c r="E3437" s="114" t="s">
        <v>8129</v>
      </c>
      <c r="F3437" s="115">
        <v>45593</v>
      </c>
      <c r="G3437" s="114" t="s">
        <v>2170</v>
      </c>
      <c r="H3437" s="116">
        <v>7469643</v>
      </c>
      <c r="I3437" s="116">
        <v>5975715</v>
      </c>
      <c r="J3437" s="116">
        <v>5975715</v>
      </c>
      <c r="K3437" s="116">
        <v>0</v>
      </c>
      <c r="L3437" s="116">
        <v>0</v>
      </c>
      <c r="M3437" s="116">
        <v>0</v>
      </c>
      <c r="N3437" s="116">
        <v>0</v>
      </c>
      <c r="O3437" s="116">
        <v>0</v>
      </c>
      <c r="P3437" s="116">
        <v>0</v>
      </c>
      <c r="Q3437" s="27" t="str">
        <f t="shared" si="613"/>
        <v>Registered</v>
      </c>
      <c r="R3437" s="94">
        <f t="shared" si="614"/>
        <v>0.80000008032512393</v>
      </c>
      <c r="S3437" s="95"/>
      <c r="T3437" s="117">
        <f t="shared" si="622"/>
        <v>0</v>
      </c>
      <c r="U3437" s="117">
        <f t="shared" si="623"/>
        <v>0</v>
      </c>
    </row>
    <row r="3438" spans="1:21" x14ac:dyDescent="0.3">
      <c r="A3438" s="114">
        <v>7643</v>
      </c>
      <c r="B3438" s="114" t="s">
        <v>1879</v>
      </c>
      <c r="C3438" s="114" t="s">
        <v>3383</v>
      </c>
      <c r="D3438" s="114" t="s">
        <v>8130</v>
      </c>
      <c r="E3438" s="114" t="s">
        <v>8131</v>
      </c>
      <c r="F3438" s="115">
        <v>45290</v>
      </c>
      <c r="G3438" s="114" t="s">
        <v>4956</v>
      </c>
      <c r="H3438" s="116">
        <v>6344643</v>
      </c>
      <c r="I3438" s="116">
        <v>5075715</v>
      </c>
      <c r="J3438" s="116">
        <v>5075715</v>
      </c>
      <c r="K3438" s="116">
        <v>0</v>
      </c>
      <c r="L3438" s="116">
        <v>0</v>
      </c>
      <c r="M3438" s="116">
        <v>0</v>
      </c>
      <c r="N3438" s="116">
        <v>0</v>
      </c>
      <c r="O3438" s="116">
        <v>0</v>
      </c>
      <c r="P3438" s="116">
        <v>0</v>
      </c>
      <c r="Q3438" s="27" t="str">
        <f t="shared" si="613"/>
        <v>Registered</v>
      </c>
      <c r="R3438" s="94">
        <f t="shared" si="614"/>
        <v>0.80000009456796861</v>
      </c>
      <c r="S3438" s="95"/>
      <c r="T3438" s="117">
        <f t="shared" si="622"/>
        <v>0</v>
      </c>
      <c r="U3438" s="117">
        <f t="shared" si="623"/>
        <v>0</v>
      </c>
    </row>
    <row r="3439" spans="1:21" x14ac:dyDescent="0.3">
      <c r="A3439" s="114">
        <v>7644</v>
      </c>
      <c r="B3439" s="114" t="s">
        <v>1879</v>
      </c>
      <c r="C3439" s="114" t="s">
        <v>3383</v>
      </c>
      <c r="D3439" s="114" t="s">
        <v>8132</v>
      </c>
      <c r="E3439" s="114" t="s">
        <v>8133</v>
      </c>
      <c r="F3439" s="115">
        <v>45233</v>
      </c>
      <c r="G3439" s="114" t="s">
        <v>5671</v>
      </c>
      <c r="H3439" s="116">
        <v>9425000</v>
      </c>
      <c r="I3439" s="116">
        <v>7068750</v>
      </c>
      <c r="J3439" s="116">
        <v>7068750</v>
      </c>
      <c r="K3439" s="116">
        <v>0</v>
      </c>
      <c r="L3439" s="116">
        <v>0</v>
      </c>
      <c r="M3439" s="116">
        <v>0</v>
      </c>
      <c r="N3439" s="116">
        <v>0</v>
      </c>
      <c r="O3439" s="116">
        <v>0</v>
      </c>
      <c r="P3439" s="116">
        <v>0</v>
      </c>
      <c r="Q3439" s="27" t="str">
        <f t="shared" si="613"/>
        <v>Registered</v>
      </c>
      <c r="R3439" s="94">
        <f t="shared" si="614"/>
        <v>0.75</v>
      </c>
      <c r="S3439" s="95"/>
      <c r="T3439" s="117">
        <f t="shared" si="622"/>
        <v>0</v>
      </c>
      <c r="U3439" s="117">
        <f t="shared" si="623"/>
        <v>0</v>
      </c>
    </row>
    <row r="3440" spans="1:21" x14ac:dyDescent="0.3">
      <c r="A3440" s="114">
        <v>7645</v>
      </c>
      <c r="B3440" s="114" t="s">
        <v>1879</v>
      </c>
      <c r="C3440" s="114" t="s">
        <v>3383</v>
      </c>
      <c r="D3440" s="114" t="s">
        <v>8134</v>
      </c>
      <c r="E3440" s="114" t="s">
        <v>8135</v>
      </c>
      <c r="F3440" s="115">
        <v>45215</v>
      </c>
      <c r="G3440" s="114" t="s">
        <v>1932</v>
      </c>
      <c r="H3440" s="116">
        <v>9335714</v>
      </c>
      <c r="I3440" s="116">
        <v>7001788</v>
      </c>
      <c r="J3440" s="116">
        <v>7001788</v>
      </c>
      <c r="K3440" s="116">
        <v>0</v>
      </c>
      <c r="L3440" s="116">
        <v>0</v>
      </c>
      <c r="M3440" s="116">
        <v>0</v>
      </c>
      <c r="N3440" s="116">
        <v>0</v>
      </c>
      <c r="O3440" s="116">
        <v>0</v>
      </c>
      <c r="P3440" s="116">
        <v>0</v>
      </c>
      <c r="Q3440" s="27" t="str">
        <f t="shared" si="613"/>
        <v>Registered</v>
      </c>
      <c r="R3440" s="94">
        <f t="shared" si="614"/>
        <v>0.75000026778883755</v>
      </c>
      <c r="S3440" s="95"/>
      <c r="T3440" s="117">
        <f t="shared" si="622"/>
        <v>0</v>
      </c>
      <c r="U3440" s="117">
        <f t="shared" si="623"/>
        <v>0</v>
      </c>
    </row>
    <row r="3441" spans="1:21" x14ac:dyDescent="0.3">
      <c r="A3441" s="114">
        <v>7646</v>
      </c>
      <c r="B3441" s="114" t="s">
        <v>1879</v>
      </c>
      <c r="C3441" s="114" t="s">
        <v>3383</v>
      </c>
      <c r="D3441" s="114" t="s">
        <v>8136</v>
      </c>
      <c r="E3441" s="114" t="s">
        <v>8137</v>
      </c>
      <c r="F3441" s="115">
        <v>45233</v>
      </c>
      <c r="G3441" s="114" t="s">
        <v>2690</v>
      </c>
      <c r="H3441" s="116">
        <v>6572973</v>
      </c>
      <c r="I3441" s="116">
        <v>4929731</v>
      </c>
      <c r="J3441" s="116">
        <v>4929731</v>
      </c>
      <c r="K3441" s="116">
        <v>0</v>
      </c>
      <c r="L3441" s="116">
        <v>0</v>
      </c>
      <c r="M3441" s="116">
        <v>0</v>
      </c>
      <c r="N3441" s="116">
        <v>0</v>
      </c>
      <c r="O3441" s="116">
        <v>0</v>
      </c>
      <c r="P3441" s="116">
        <v>0</v>
      </c>
      <c r="Q3441" s="27" t="str">
        <f t="shared" si="613"/>
        <v>Registered</v>
      </c>
      <c r="R3441" s="94">
        <f t="shared" si="614"/>
        <v>0.75000019017269659</v>
      </c>
      <c r="S3441" s="95"/>
      <c r="T3441" s="117">
        <f t="shared" si="622"/>
        <v>0</v>
      </c>
      <c r="U3441" s="117">
        <f t="shared" si="623"/>
        <v>0</v>
      </c>
    </row>
    <row r="3442" spans="1:21" x14ac:dyDescent="0.3">
      <c r="A3442" s="114">
        <v>7647</v>
      </c>
      <c r="B3442" s="114" t="s">
        <v>1879</v>
      </c>
      <c r="C3442" s="114" t="s">
        <v>3383</v>
      </c>
      <c r="D3442" s="114" t="s">
        <v>8138</v>
      </c>
      <c r="E3442" s="114" t="s">
        <v>8139</v>
      </c>
      <c r="F3442" s="115">
        <v>45233</v>
      </c>
      <c r="G3442" s="114" t="s">
        <v>8140</v>
      </c>
      <c r="H3442" s="116">
        <v>6599107</v>
      </c>
      <c r="I3442" s="116">
        <v>4949328</v>
      </c>
      <c r="J3442" s="116">
        <v>4949328</v>
      </c>
      <c r="K3442" s="116">
        <v>0</v>
      </c>
      <c r="L3442" s="116">
        <v>0</v>
      </c>
      <c r="M3442" s="116">
        <v>0</v>
      </c>
      <c r="N3442" s="116">
        <v>0</v>
      </c>
      <c r="O3442" s="116">
        <v>0</v>
      </c>
      <c r="P3442" s="116">
        <v>0</v>
      </c>
      <c r="Q3442" s="27" t="str">
        <f t="shared" si="613"/>
        <v>Registered</v>
      </c>
      <c r="R3442" s="94">
        <f t="shared" si="614"/>
        <v>0.74999965904477683</v>
      </c>
      <c r="S3442" s="95"/>
      <c r="T3442" s="117">
        <f t="shared" si="622"/>
        <v>0</v>
      </c>
      <c r="U3442" s="117">
        <f t="shared" si="623"/>
        <v>0</v>
      </c>
    </row>
    <row r="3443" spans="1:21" x14ac:dyDescent="0.3">
      <c r="A3443" s="114">
        <v>7648</v>
      </c>
      <c r="B3443" s="114" t="s">
        <v>1879</v>
      </c>
      <c r="C3443" s="114" t="s">
        <v>3383</v>
      </c>
      <c r="D3443" s="114" t="s">
        <v>8141</v>
      </c>
      <c r="E3443" s="114" t="s">
        <v>8142</v>
      </c>
      <c r="F3443" s="115">
        <v>45762</v>
      </c>
      <c r="G3443" s="114" t="s">
        <v>2011</v>
      </c>
      <c r="H3443" s="116">
        <v>11032143</v>
      </c>
      <c r="I3443" s="116">
        <v>7722501</v>
      </c>
      <c r="J3443" s="116">
        <v>7722501</v>
      </c>
      <c r="K3443" s="116">
        <v>0</v>
      </c>
      <c r="L3443" s="116">
        <v>0</v>
      </c>
      <c r="M3443" s="116">
        <v>0</v>
      </c>
      <c r="N3443" s="116">
        <v>0</v>
      </c>
      <c r="O3443" s="116">
        <v>0</v>
      </c>
      <c r="P3443" s="116">
        <v>0</v>
      </c>
      <c r="Q3443" s="27" t="str">
        <f t="shared" si="613"/>
        <v>Registered</v>
      </c>
      <c r="R3443" s="94">
        <f t="shared" si="614"/>
        <v>0.70000008157979821</v>
      </c>
      <c r="S3443" s="95"/>
      <c r="T3443" s="117">
        <f t="shared" si="622"/>
        <v>0</v>
      </c>
      <c r="U3443" s="117">
        <f t="shared" si="623"/>
        <v>0</v>
      </c>
    </row>
    <row r="3444" spans="1:21" x14ac:dyDescent="0.3">
      <c r="A3444" s="114">
        <v>7649</v>
      </c>
      <c r="B3444" s="114" t="s">
        <v>1879</v>
      </c>
      <c r="C3444" s="114" t="s">
        <v>3383</v>
      </c>
      <c r="D3444" s="114" t="s">
        <v>8143</v>
      </c>
      <c r="E3444" s="114" t="s">
        <v>8144</v>
      </c>
      <c r="F3444" s="115">
        <v>45762</v>
      </c>
      <c r="G3444" s="114" t="s">
        <v>8145</v>
      </c>
      <c r="H3444" s="116">
        <v>11032143</v>
      </c>
      <c r="I3444" s="116">
        <v>7722501</v>
      </c>
      <c r="J3444" s="116">
        <v>7722501</v>
      </c>
      <c r="K3444" s="116">
        <v>0</v>
      </c>
      <c r="L3444" s="116">
        <v>0</v>
      </c>
      <c r="M3444" s="116">
        <v>0</v>
      </c>
      <c r="N3444" s="116">
        <v>0</v>
      </c>
      <c r="O3444" s="116">
        <v>0</v>
      </c>
      <c r="P3444" s="116">
        <v>0</v>
      </c>
      <c r="Q3444" s="27" t="str">
        <f t="shared" si="613"/>
        <v>Registered</v>
      </c>
      <c r="R3444" s="94">
        <f t="shared" si="614"/>
        <v>0.70000008157979821</v>
      </c>
      <c r="S3444" s="95"/>
      <c r="T3444" s="117">
        <f t="shared" si="622"/>
        <v>0</v>
      </c>
      <c r="U3444" s="117">
        <f t="shared" si="623"/>
        <v>0</v>
      </c>
    </row>
    <row r="3445" spans="1:21" x14ac:dyDescent="0.3">
      <c r="A3445" s="114">
        <v>7650</v>
      </c>
      <c r="B3445" s="114" t="s">
        <v>1879</v>
      </c>
      <c r="C3445" s="114" t="s">
        <v>3383</v>
      </c>
      <c r="D3445" s="114" t="s">
        <v>8146</v>
      </c>
      <c r="E3445" s="114" t="s">
        <v>8147</v>
      </c>
      <c r="F3445" s="115">
        <v>45762</v>
      </c>
      <c r="G3445" s="114" t="s">
        <v>2891</v>
      </c>
      <c r="H3445" s="116">
        <v>6717117</v>
      </c>
      <c r="I3445" s="116">
        <v>4701984</v>
      </c>
      <c r="J3445" s="116">
        <v>4701984</v>
      </c>
      <c r="K3445" s="116">
        <v>0</v>
      </c>
      <c r="L3445" s="116">
        <v>0</v>
      </c>
      <c r="M3445" s="116">
        <v>0</v>
      </c>
      <c r="N3445" s="116">
        <v>0</v>
      </c>
      <c r="O3445" s="116">
        <v>0</v>
      </c>
      <c r="P3445" s="116">
        <v>0</v>
      </c>
      <c r="Q3445" s="27" t="str">
        <f t="shared" si="613"/>
        <v>Registered</v>
      </c>
      <c r="R3445" s="94">
        <f t="shared" si="614"/>
        <v>0.70000031263412565</v>
      </c>
      <c r="S3445" s="95"/>
      <c r="T3445" s="117">
        <f t="shared" si="622"/>
        <v>0</v>
      </c>
      <c r="U3445" s="117">
        <f t="shared" si="623"/>
        <v>0</v>
      </c>
    </row>
    <row r="3446" spans="1:21" x14ac:dyDescent="0.3">
      <c r="A3446" s="114">
        <v>7651</v>
      </c>
      <c r="B3446" s="114" t="s">
        <v>1879</v>
      </c>
      <c r="C3446" s="114" t="s">
        <v>3383</v>
      </c>
      <c r="D3446" s="114" t="s">
        <v>8148</v>
      </c>
      <c r="E3446" s="114" t="s">
        <v>8149</v>
      </c>
      <c r="F3446" s="115">
        <v>45762</v>
      </c>
      <c r="G3446" s="114" t="s">
        <v>3286</v>
      </c>
      <c r="H3446" s="116">
        <v>9919950</v>
      </c>
      <c r="I3446" s="116">
        <v>6943966</v>
      </c>
      <c r="J3446" s="116">
        <v>6943966</v>
      </c>
      <c r="K3446" s="116">
        <v>0</v>
      </c>
      <c r="L3446" s="116">
        <v>0</v>
      </c>
      <c r="M3446" s="116">
        <v>0</v>
      </c>
      <c r="N3446" s="116">
        <v>0</v>
      </c>
      <c r="O3446" s="116">
        <v>0</v>
      </c>
      <c r="P3446" s="116">
        <v>0</v>
      </c>
      <c r="Q3446" s="27" t="str">
        <f t="shared" si="613"/>
        <v>Registered</v>
      </c>
      <c r="R3446" s="94">
        <f t="shared" si="614"/>
        <v>0.70000010080695974</v>
      </c>
      <c r="S3446" s="95"/>
      <c r="T3446" s="117">
        <f t="shared" si="622"/>
        <v>0</v>
      </c>
      <c r="U3446" s="117">
        <f t="shared" si="623"/>
        <v>0</v>
      </c>
    </row>
    <row r="3447" spans="1:21" x14ac:dyDescent="0.3">
      <c r="A3447" s="114">
        <v>7652</v>
      </c>
      <c r="B3447" s="114" t="s">
        <v>1879</v>
      </c>
      <c r="C3447" s="114" t="s">
        <v>3383</v>
      </c>
      <c r="D3447" s="114" t="s">
        <v>8150</v>
      </c>
      <c r="E3447" s="114" t="s">
        <v>8151</v>
      </c>
      <c r="F3447" s="115">
        <v>45359</v>
      </c>
      <c r="G3447" s="114" t="s">
        <v>1822</v>
      </c>
      <c r="H3447" s="116">
        <v>9067857</v>
      </c>
      <c r="I3447" s="116">
        <v>7254285</v>
      </c>
      <c r="J3447" s="116">
        <v>7254285</v>
      </c>
      <c r="K3447" s="116">
        <v>0</v>
      </c>
      <c r="L3447" s="116">
        <v>0</v>
      </c>
      <c r="M3447" s="116">
        <v>0</v>
      </c>
      <c r="N3447" s="116">
        <v>0</v>
      </c>
      <c r="O3447" s="116">
        <v>0</v>
      </c>
      <c r="P3447" s="116">
        <v>0</v>
      </c>
      <c r="Q3447" s="27" t="str">
        <f t="shared" si="613"/>
        <v>Registered</v>
      </c>
      <c r="R3447" s="94">
        <f t="shared" si="614"/>
        <v>0.79999993383221635</v>
      </c>
      <c r="S3447" s="95"/>
      <c r="T3447" s="117">
        <f t="shared" si="622"/>
        <v>0</v>
      </c>
      <c r="U3447" s="117">
        <f t="shared" si="623"/>
        <v>0</v>
      </c>
    </row>
    <row r="3448" spans="1:21" x14ac:dyDescent="0.3">
      <c r="A3448" s="114">
        <v>7653</v>
      </c>
      <c r="B3448" s="114" t="s">
        <v>1879</v>
      </c>
      <c r="C3448" s="114" t="s">
        <v>3383</v>
      </c>
      <c r="D3448" s="114" t="s">
        <v>8152</v>
      </c>
      <c r="E3448" s="114" t="s">
        <v>8153</v>
      </c>
      <c r="F3448" s="115">
        <v>45290</v>
      </c>
      <c r="G3448" s="114" t="s">
        <v>8154</v>
      </c>
      <c r="H3448" s="116">
        <v>9234425</v>
      </c>
      <c r="I3448" s="116">
        <v>7387540</v>
      </c>
      <c r="J3448" s="116">
        <v>7387540</v>
      </c>
      <c r="K3448" s="116">
        <v>0</v>
      </c>
      <c r="L3448" s="116">
        <v>0</v>
      </c>
      <c r="M3448" s="116">
        <v>0</v>
      </c>
      <c r="N3448" s="116">
        <v>0</v>
      </c>
      <c r="O3448" s="116">
        <v>0</v>
      </c>
      <c r="P3448" s="116">
        <v>0</v>
      </c>
      <c r="Q3448" s="27" t="str">
        <f t="shared" si="613"/>
        <v>Registered</v>
      </c>
      <c r="R3448" s="94">
        <f t="shared" si="614"/>
        <v>0.8</v>
      </c>
      <c r="S3448" s="95"/>
      <c r="T3448" s="117">
        <f t="shared" si="622"/>
        <v>0</v>
      </c>
      <c r="U3448" s="117">
        <f t="shared" si="623"/>
        <v>0</v>
      </c>
    </row>
    <row r="3449" spans="1:21" x14ac:dyDescent="0.3">
      <c r="A3449" s="114">
        <v>7654</v>
      </c>
      <c r="B3449" s="114" t="s">
        <v>1879</v>
      </c>
      <c r="C3449" s="114" t="s">
        <v>3383</v>
      </c>
      <c r="D3449" s="114" t="s">
        <v>8155</v>
      </c>
      <c r="E3449" s="114" t="s">
        <v>8156</v>
      </c>
      <c r="F3449" s="115">
        <v>45236</v>
      </c>
      <c r="G3449" s="114" t="s">
        <v>5709</v>
      </c>
      <c r="H3449" s="116">
        <v>6220536</v>
      </c>
      <c r="I3449" s="116">
        <v>4976427</v>
      </c>
      <c r="J3449" s="116">
        <v>4976427</v>
      </c>
      <c r="K3449" s="116">
        <v>0</v>
      </c>
      <c r="L3449" s="116">
        <v>0</v>
      </c>
      <c r="M3449" s="116">
        <v>0</v>
      </c>
      <c r="N3449" s="116">
        <v>0</v>
      </c>
      <c r="O3449" s="116">
        <v>0</v>
      </c>
      <c r="P3449" s="116">
        <v>0</v>
      </c>
      <c r="Q3449" s="27" t="str">
        <f t="shared" si="613"/>
        <v>Registered</v>
      </c>
      <c r="R3449" s="94">
        <f t="shared" si="614"/>
        <v>0.79999971063586806</v>
      </c>
      <c r="S3449" s="95"/>
      <c r="T3449" s="117">
        <f t="shared" si="622"/>
        <v>0</v>
      </c>
      <c r="U3449" s="117">
        <f t="shared" si="623"/>
        <v>0</v>
      </c>
    </row>
    <row r="3450" spans="1:21" x14ac:dyDescent="0.3">
      <c r="A3450" s="114">
        <v>7655</v>
      </c>
      <c r="B3450" s="114" t="s">
        <v>1879</v>
      </c>
      <c r="C3450" s="114" t="s">
        <v>3383</v>
      </c>
      <c r="D3450" s="114" t="s">
        <v>8157</v>
      </c>
      <c r="E3450" s="114" t="s">
        <v>8158</v>
      </c>
      <c r="F3450" s="115">
        <v>45236</v>
      </c>
      <c r="G3450" s="114" t="s">
        <v>3036</v>
      </c>
      <c r="H3450" s="116">
        <v>6408036</v>
      </c>
      <c r="I3450" s="116">
        <v>5126427</v>
      </c>
      <c r="J3450" s="116">
        <v>5126427</v>
      </c>
      <c r="K3450" s="116">
        <v>0</v>
      </c>
      <c r="L3450" s="116">
        <v>0</v>
      </c>
      <c r="M3450" s="116">
        <v>0</v>
      </c>
      <c r="N3450" s="116">
        <v>0</v>
      </c>
      <c r="O3450" s="116">
        <v>0</v>
      </c>
      <c r="P3450" s="116">
        <v>0</v>
      </c>
      <c r="Q3450" s="27" t="str">
        <f t="shared" si="613"/>
        <v>Registered</v>
      </c>
      <c r="R3450" s="94">
        <f t="shared" si="614"/>
        <v>0.79999971910270162</v>
      </c>
      <c r="S3450" s="95"/>
      <c r="T3450" s="117">
        <f t="shared" si="622"/>
        <v>0</v>
      </c>
      <c r="U3450" s="117">
        <f t="shared" si="623"/>
        <v>0</v>
      </c>
    </row>
    <row r="3451" spans="1:21" x14ac:dyDescent="0.3">
      <c r="A3451" s="114">
        <v>7656</v>
      </c>
      <c r="B3451" s="114" t="s">
        <v>1879</v>
      </c>
      <c r="C3451" s="114" t="s">
        <v>3383</v>
      </c>
      <c r="D3451" s="114" t="s">
        <v>8159</v>
      </c>
      <c r="E3451" s="114" t="s">
        <v>8160</v>
      </c>
      <c r="F3451" s="115">
        <v>45209</v>
      </c>
      <c r="G3451" s="114" t="s">
        <v>2598</v>
      </c>
      <c r="H3451" s="116">
        <v>9113450</v>
      </c>
      <c r="I3451" s="116">
        <v>7290762</v>
      </c>
      <c r="J3451" s="116">
        <v>7290762</v>
      </c>
      <c r="K3451" s="116">
        <v>0</v>
      </c>
      <c r="L3451" s="116">
        <v>0</v>
      </c>
      <c r="M3451" s="116">
        <v>0</v>
      </c>
      <c r="N3451" s="116">
        <v>0</v>
      </c>
      <c r="O3451" s="116">
        <v>0</v>
      </c>
      <c r="P3451" s="116">
        <v>0</v>
      </c>
      <c r="Q3451" s="27" t="str">
        <f t="shared" si="613"/>
        <v>Registered</v>
      </c>
      <c r="R3451" s="94">
        <f t="shared" si="614"/>
        <v>0.8000002194558592</v>
      </c>
      <c r="S3451" s="95"/>
      <c r="T3451" s="117">
        <f t="shared" si="622"/>
        <v>0</v>
      </c>
      <c r="U3451" s="117">
        <f t="shared" si="623"/>
        <v>0</v>
      </c>
    </row>
    <row r="3452" spans="1:21" x14ac:dyDescent="0.3">
      <c r="A3452" s="114">
        <v>7657</v>
      </c>
      <c r="B3452" s="114" t="s">
        <v>1879</v>
      </c>
      <c r="C3452" s="114" t="s">
        <v>3383</v>
      </c>
      <c r="D3452" s="114" t="s">
        <v>8161</v>
      </c>
      <c r="E3452" s="114" t="s">
        <v>8162</v>
      </c>
      <c r="F3452" s="115">
        <v>45287</v>
      </c>
      <c r="G3452" s="114" t="s">
        <v>8163</v>
      </c>
      <c r="H3452" s="116">
        <v>6497321</v>
      </c>
      <c r="I3452" s="116">
        <v>5197857</v>
      </c>
      <c r="J3452" s="116">
        <v>5197857</v>
      </c>
      <c r="K3452" s="116">
        <v>0</v>
      </c>
      <c r="L3452" s="116">
        <v>0</v>
      </c>
      <c r="M3452" s="116">
        <v>0</v>
      </c>
      <c r="N3452" s="116">
        <v>0</v>
      </c>
      <c r="O3452" s="116">
        <v>0</v>
      </c>
      <c r="P3452" s="116">
        <v>0</v>
      </c>
      <c r="Q3452" s="27" t="str">
        <f t="shared" si="613"/>
        <v>Registered</v>
      </c>
      <c r="R3452" s="94">
        <f t="shared" si="614"/>
        <v>0.80000003078191761</v>
      </c>
      <c r="S3452" s="95"/>
      <c r="T3452" s="117">
        <f t="shared" si="622"/>
        <v>0</v>
      </c>
      <c r="U3452" s="117">
        <f t="shared" si="623"/>
        <v>0</v>
      </c>
    </row>
    <row r="3453" spans="1:21" x14ac:dyDescent="0.3">
      <c r="A3453" s="114">
        <v>7658</v>
      </c>
      <c r="B3453" s="114" t="s">
        <v>1879</v>
      </c>
      <c r="C3453" s="114" t="s">
        <v>3383</v>
      </c>
      <c r="D3453" s="114" t="s">
        <v>8164</v>
      </c>
      <c r="E3453" s="114" t="s">
        <v>8165</v>
      </c>
      <c r="F3453" s="115">
        <v>45209</v>
      </c>
      <c r="G3453" s="114" t="s">
        <v>2598</v>
      </c>
      <c r="H3453" s="116">
        <v>9113450</v>
      </c>
      <c r="I3453" s="116">
        <v>7290762</v>
      </c>
      <c r="J3453" s="116">
        <v>7290762</v>
      </c>
      <c r="K3453" s="116">
        <v>0</v>
      </c>
      <c r="L3453" s="116">
        <v>0</v>
      </c>
      <c r="M3453" s="116">
        <v>0</v>
      </c>
      <c r="N3453" s="116">
        <v>0</v>
      </c>
      <c r="O3453" s="116">
        <v>0</v>
      </c>
      <c r="P3453" s="116">
        <v>0</v>
      </c>
      <c r="Q3453" s="27" t="str">
        <f t="shared" si="613"/>
        <v>Registered</v>
      </c>
      <c r="R3453" s="94">
        <f t="shared" si="614"/>
        <v>0.8000002194558592</v>
      </c>
      <c r="S3453" s="95"/>
      <c r="T3453" s="117">
        <f t="shared" si="622"/>
        <v>0</v>
      </c>
      <c r="U3453" s="117">
        <f t="shared" si="623"/>
        <v>0</v>
      </c>
    </row>
    <row r="3454" spans="1:21" x14ac:dyDescent="0.3">
      <c r="A3454" s="114">
        <v>7659</v>
      </c>
      <c r="B3454" s="114" t="s">
        <v>1879</v>
      </c>
      <c r="C3454" s="114" t="s">
        <v>3383</v>
      </c>
      <c r="D3454" s="114" t="s">
        <v>8166</v>
      </c>
      <c r="E3454" s="114" t="s">
        <v>8167</v>
      </c>
      <c r="F3454" s="115">
        <v>45199</v>
      </c>
      <c r="G3454" s="114" t="s">
        <v>1963</v>
      </c>
      <c r="H3454" s="116">
        <v>6478571</v>
      </c>
      <c r="I3454" s="116">
        <v>5182859</v>
      </c>
      <c r="J3454" s="116">
        <v>5182859</v>
      </c>
      <c r="K3454" s="116">
        <v>0</v>
      </c>
      <c r="L3454" s="116">
        <v>0</v>
      </c>
      <c r="M3454" s="116">
        <v>0</v>
      </c>
      <c r="N3454" s="116">
        <v>0</v>
      </c>
      <c r="O3454" s="116">
        <v>0</v>
      </c>
      <c r="P3454" s="116">
        <v>0</v>
      </c>
      <c r="Q3454" s="27" t="str">
        <f t="shared" si="613"/>
        <v>Registered</v>
      </c>
      <c r="R3454" s="94">
        <f t="shared" si="614"/>
        <v>0.80000033958105887</v>
      </c>
      <c r="S3454" s="95"/>
      <c r="T3454" s="117">
        <f t="shared" si="622"/>
        <v>0</v>
      </c>
      <c r="U3454" s="117">
        <f t="shared" si="623"/>
        <v>0</v>
      </c>
    </row>
    <row r="3455" spans="1:21" x14ac:dyDescent="0.3">
      <c r="A3455" s="114">
        <v>7660</v>
      </c>
      <c r="B3455" s="114" t="s">
        <v>1879</v>
      </c>
      <c r="C3455" s="114" t="s">
        <v>3383</v>
      </c>
      <c r="D3455" s="114" t="s">
        <v>8168</v>
      </c>
      <c r="E3455" s="114" t="s">
        <v>8169</v>
      </c>
      <c r="F3455" s="115">
        <v>45408</v>
      </c>
      <c r="G3455" s="114" t="s">
        <v>8170</v>
      </c>
      <c r="H3455" s="116">
        <v>6121429</v>
      </c>
      <c r="I3455" s="116">
        <v>4897141</v>
      </c>
      <c r="J3455" s="116">
        <v>4897141</v>
      </c>
      <c r="K3455" s="116">
        <v>0</v>
      </c>
      <c r="L3455" s="116">
        <v>0</v>
      </c>
      <c r="M3455" s="116">
        <v>0</v>
      </c>
      <c r="N3455" s="116">
        <v>0</v>
      </c>
      <c r="O3455" s="116">
        <v>0</v>
      </c>
      <c r="P3455" s="116">
        <v>0</v>
      </c>
      <c r="Q3455" s="27" t="str">
        <f t="shared" si="613"/>
        <v>Registered</v>
      </c>
      <c r="R3455" s="94">
        <f t="shared" si="614"/>
        <v>0.79999964060679296</v>
      </c>
      <c r="S3455" s="95"/>
      <c r="T3455" s="117">
        <f t="shared" si="622"/>
        <v>0</v>
      </c>
      <c r="U3455" s="117">
        <f t="shared" si="623"/>
        <v>0</v>
      </c>
    </row>
    <row r="3456" spans="1:21" x14ac:dyDescent="0.3">
      <c r="A3456" s="114">
        <v>7661</v>
      </c>
      <c r="B3456" s="114" t="s">
        <v>1879</v>
      </c>
      <c r="C3456" s="114" t="s">
        <v>3383</v>
      </c>
      <c r="D3456" s="114" t="s">
        <v>8171</v>
      </c>
      <c r="E3456" s="114" t="s">
        <v>8172</v>
      </c>
      <c r="F3456" s="115">
        <v>45233</v>
      </c>
      <c r="G3456" s="114" t="s">
        <v>5072</v>
      </c>
      <c r="H3456" s="116">
        <v>9282815</v>
      </c>
      <c r="I3456" s="116">
        <v>7426255</v>
      </c>
      <c r="J3456" s="116">
        <v>7426255</v>
      </c>
      <c r="K3456" s="116">
        <v>0</v>
      </c>
      <c r="L3456" s="116">
        <v>0</v>
      </c>
      <c r="M3456" s="116">
        <v>0</v>
      </c>
      <c r="N3456" s="116">
        <v>0</v>
      </c>
      <c r="O3456" s="116">
        <v>0</v>
      </c>
      <c r="P3456" s="116">
        <v>0</v>
      </c>
      <c r="Q3456" s="27" t="str">
        <f t="shared" si="613"/>
        <v>Registered</v>
      </c>
      <c r="R3456" s="94">
        <f t="shared" si="614"/>
        <v>0.8000003231778291</v>
      </c>
      <c r="S3456" s="95"/>
      <c r="T3456" s="117">
        <f t="shared" si="622"/>
        <v>0</v>
      </c>
      <c r="U3456" s="117">
        <f t="shared" si="623"/>
        <v>0</v>
      </c>
    </row>
    <row r="3457" spans="1:21" x14ac:dyDescent="0.3">
      <c r="A3457" s="114">
        <v>7662</v>
      </c>
      <c r="B3457" s="114" t="s">
        <v>1879</v>
      </c>
      <c r="C3457" s="114" t="s">
        <v>3383</v>
      </c>
      <c r="D3457" s="114" t="s">
        <v>8173</v>
      </c>
      <c r="E3457" s="114" t="s">
        <v>8174</v>
      </c>
      <c r="F3457" s="115">
        <v>45197</v>
      </c>
      <c r="G3457" s="114" t="s">
        <v>5161</v>
      </c>
      <c r="H3457" s="116">
        <v>6300000</v>
      </c>
      <c r="I3457" s="116">
        <v>5040000</v>
      </c>
      <c r="J3457" s="116">
        <v>5040000</v>
      </c>
      <c r="K3457" s="116">
        <v>0</v>
      </c>
      <c r="L3457" s="116">
        <v>0</v>
      </c>
      <c r="M3457" s="116">
        <v>0</v>
      </c>
      <c r="N3457" s="116">
        <v>0</v>
      </c>
      <c r="O3457" s="116">
        <v>0</v>
      </c>
      <c r="P3457" s="116">
        <v>0</v>
      </c>
      <c r="Q3457" s="27" t="str">
        <f t="shared" si="613"/>
        <v>Registered</v>
      </c>
      <c r="R3457" s="94">
        <f t="shared" si="614"/>
        <v>0.8</v>
      </c>
      <c r="S3457" s="95"/>
      <c r="T3457" s="117">
        <f t="shared" si="622"/>
        <v>0</v>
      </c>
      <c r="U3457" s="117">
        <f t="shared" si="623"/>
        <v>0</v>
      </c>
    </row>
    <row r="3458" spans="1:21" x14ac:dyDescent="0.3">
      <c r="A3458" s="114">
        <v>7663</v>
      </c>
      <c r="B3458" s="114" t="s">
        <v>1879</v>
      </c>
      <c r="C3458" s="114" t="s">
        <v>3383</v>
      </c>
      <c r="D3458" s="114" t="s">
        <v>8175</v>
      </c>
      <c r="E3458" s="114" t="s">
        <v>8176</v>
      </c>
      <c r="F3458" s="115">
        <v>45209</v>
      </c>
      <c r="G3458" s="114" t="s">
        <v>3613</v>
      </c>
      <c r="H3458" s="116">
        <v>9355400</v>
      </c>
      <c r="I3458" s="116">
        <v>7484320</v>
      </c>
      <c r="J3458" s="116">
        <v>7484320</v>
      </c>
      <c r="K3458" s="116">
        <v>0</v>
      </c>
      <c r="L3458" s="116">
        <v>0</v>
      </c>
      <c r="M3458" s="116">
        <v>0</v>
      </c>
      <c r="N3458" s="116">
        <v>0</v>
      </c>
      <c r="O3458" s="116">
        <v>0</v>
      </c>
      <c r="P3458" s="116">
        <v>0</v>
      </c>
      <c r="Q3458" s="27" t="str">
        <f t="shared" ref="Q3458:Q3521" si="624">IF(G3458="01 Jan 1900","Unregistered","Registered")</f>
        <v>Registered</v>
      </c>
      <c r="R3458" s="94">
        <f t="shared" ref="R3458:R3521" si="625">(I3458/H3458)</f>
        <v>0.8</v>
      </c>
      <c r="S3458" s="95"/>
      <c r="T3458" s="117">
        <f t="shared" si="622"/>
        <v>0</v>
      </c>
      <c r="U3458" s="117">
        <f t="shared" si="623"/>
        <v>0</v>
      </c>
    </row>
    <row r="3459" spans="1:21" x14ac:dyDescent="0.3">
      <c r="A3459" s="114">
        <v>7664</v>
      </c>
      <c r="B3459" s="114" t="s">
        <v>1879</v>
      </c>
      <c r="C3459" s="114" t="s">
        <v>3383</v>
      </c>
      <c r="D3459" s="114" t="s">
        <v>3391</v>
      </c>
      <c r="E3459" s="114" t="s">
        <v>3392</v>
      </c>
      <c r="F3459" s="115">
        <v>45233</v>
      </c>
      <c r="G3459" s="114" t="s">
        <v>2604</v>
      </c>
      <c r="H3459" s="116">
        <v>9274750</v>
      </c>
      <c r="I3459" s="116">
        <v>7419802</v>
      </c>
      <c r="J3459" s="116">
        <v>7419802</v>
      </c>
      <c r="K3459" s="116">
        <v>0</v>
      </c>
      <c r="L3459" s="116">
        <v>0</v>
      </c>
      <c r="M3459" s="116">
        <v>0</v>
      </c>
      <c r="N3459" s="116">
        <v>0</v>
      </c>
      <c r="O3459" s="116">
        <v>0</v>
      </c>
      <c r="P3459" s="116">
        <v>0</v>
      </c>
      <c r="Q3459" s="27" t="str">
        <f t="shared" si="624"/>
        <v>Registered</v>
      </c>
      <c r="R3459" s="94">
        <f t="shared" si="625"/>
        <v>0.80000021563923551</v>
      </c>
      <c r="S3459" s="95"/>
      <c r="T3459" s="117">
        <f t="shared" si="622"/>
        <v>0</v>
      </c>
      <c r="U3459" s="117">
        <f t="shared" si="623"/>
        <v>0</v>
      </c>
    </row>
    <row r="3460" spans="1:21" x14ac:dyDescent="0.3">
      <c r="A3460" s="114">
        <v>7665</v>
      </c>
      <c r="B3460" s="114" t="s">
        <v>1879</v>
      </c>
      <c r="C3460" s="114" t="s">
        <v>3383</v>
      </c>
      <c r="D3460" s="114" t="s">
        <v>8177</v>
      </c>
      <c r="E3460" s="114" t="s">
        <v>8178</v>
      </c>
      <c r="F3460" s="115">
        <v>45215</v>
      </c>
      <c r="G3460" s="114" t="s">
        <v>2604</v>
      </c>
      <c r="H3460" s="116">
        <v>6401100</v>
      </c>
      <c r="I3460" s="116">
        <v>5120880</v>
      </c>
      <c r="J3460" s="116">
        <v>5120880</v>
      </c>
      <c r="K3460" s="116">
        <v>0</v>
      </c>
      <c r="L3460" s="116">
        <v>0</v>
      </c>
      <c r="M3460" s="116">
        <v>0</v>
      </c>
      <c r="N3460" s="116">
        <v>0</v>
      </c>
      <c r="O3460" s="116">
        <v>0</v>
      </c>
      <c r="P3460" s="116">
        <v>0</v>
      </c>
      <c r="Q3460" s="27" t="str">
        <f t="shared" si="624"/>
        <v>Registered</v>
      </c>
      <c r="R3460" s="94">
        <f t="shared" si="625"/>
        <v>0.8</v>
      </c>
      <c r="S3460" s="95"/>
      <c r="T3460" s="117">
        <f t="shared" si="622"/>
        <v>0</v>
      </c>
      <c r="U3460" s="117">
        <f t="shared" si="623"/>
        <v>0</v>
      </c>
    </row>
    <row r="3461" spans="1:21" x14ac:dyDescent="0.3">
      <c r="A3461" s="114">
        <v>7666</v>
      </c>
      <c r="B3461" s="114" t="s">
        <v>1879</v>
      </c>
      <c r="C3461" s="114" t="s">
        <v>3383</v>
      </c>
      <c r="D3461" s="114" t="s">
        <v>8179</v>
      </c>
      <c r="E3461" s="114" t="s">
        <v>8180</v>
      </c>
      <c r="F3461" s="115">
        <v>45209</v>
      </c>
      <c r="G3461" s="114" t="s">
        <v>5384</v>
      </c>
      <c r="H3461" s="116">
        <v>6399107</v>
      </c>
      <c r="I3461" s="116">
        <v>5119283</v>
      </c>
      <c r="J3461" s="116">
        <v>5119283</v>
      </c>
      <c r="K3461" s="116">
        <v>0</v>
      </c>
      <c r="L3461" s="116">
        <v>0</v>
      </c>
      <c r="M3461" s="116">
        <v>0</v>
      </c>
      <c r="N3461" s="116">
        <v>0</v>
      </c>
      <c r="O3461" s="116">
        <v>0</v>
      </c>
      <c r="P3461" s="116">
        <v>0</v>
      </c>
      <c r="Q3461" s="27" t="str">
        <f t="shared" si="624"/>
        <v>Registered</v>
      </c>
      <c r="R3461" s="94">
        <f t="shared" si="625"/>
        <v>0.79999959369330753</v>
      </c>
      <c r="S3461" s="95"/>
      <c r="T3461" s="117">
        <f t="shared" si="622"/>
        <v>0</v>
      </c>
      <c r="U3461" s="117">
        <f t="shared" si="623"/>
        <v>0</v>
      </c>
    </row>
    <row r="3462" spans="1:21" x14ac:dyDescent="0.3">
      <c r="A3462" s="114">
        <v>7667</v>
      </c>
      <c r="B3462" s="114" t="s">
        <v>1879</v>
      </c>
      <c r="C3462" s="114" t="s">
        <v>3383</v>
      </c>
      <c r="D3462" s="114" t="s">
        <v>8181</v>
      </c>
      <c r="E3462" s="114" t="s">
        <v>8182</v>
      </c>
      <c r="F3462" s="115">
        <v>45260</v>
      </c>
      <c r="G3462" s="114" t="s">
        <v>4964</v>
      </c>
      <c r="H3462" s="116">
        <v>9469643</v>
      </c>
      <c r="I3462" s="116">
        <v>7575715</v>
      </c>
      <c r="J3462" s="116">
        <v>7575715</v>
      </c>
      <c r="K3462" s="116">
        <v>0</v>
      </c>
      <c r="L3462" s="116">
        <v>0</v>
      </c>
      <c r="M3462" s="116">
        <v>0</v>
      </c>
      <c r="N3462" s="116">
        <v>0</v>
      </c>
      <c r="O3462" s="116">
        <v>0</v>
      </c>
      <c r="P3462" s="116">
        <v>0</v>
      </c>
      <c r="Q3462" s="27" t="str">
        <f t="shared" si="624"/>
        <v>Registered</v>
      </c>
      <c r="R3462" s="94">
        <f t="shared" si="625"/>
        <v>0.80000006336036111</v>
      </c>
      <c r="S3462" s="95"/>
      <c r="T3462" s="117">
        <f t="shared" si="622"/>
        <v>0</v>
      </c>
      <c r="U3462" s="117">
        <f t="shared" si="623"/>
        <v>0</v>
      </c>
    </row>
    <row r="3463" spans="1:21" x14ac:dyDescent="0.3">
      <c r="A3463" s="114">
        <v>7668</v>
      </c>
      <c r="B3463" s="114" t="s">
        <v>1879</v>
      </c>
      <c r="C3463" s="114" t="s">
        <v>3383</v>
      </c>
      <c r="D3463" s="114" t="s">
        <v>8183</v>
      </c>
      <c r="E3463" s="114" t="s">
        <v>8184</v>
      </c>
      <c r="F3463" s="115">
        <v>45215</v>
      </c>
      <c r="G3463" s="114" t="s">
        <v>3036</v>
      </c>
      <c r="H3463" s="116">
        <v>9201786</v>
      </c>
      <c r="I3463" s="116">
        <v>7361426</v>
      </c>
      <c r="J3463" s="116">
        <v>7361426</v>
      </c>
      <c r="K3463" s="116">
        <v>0</v>
      </c>
      <c r="L3463" s="116">
        <v>0</v>
      </c>
      <c r="M3463" s="116">
        <v>0</v>
      </c>
      <c r="N3463" s="116">
        <v>0</v>
      </c>
      <c r="O3463" s="116">
        <v>0</v>
      </c>
      <c r="P3463" s="116">
        <v>0</v>
      </c>
      <c r="Q3463" s="27" t="str">
        <f t="shared" si="624"/>
        <v>Registered</v>
      </c>
      <c r="R3463" s="94">
        <f t="shared" si="625"/>
        <v>0.79999969571124563</v>
      </c>
      <c r="S3463" s="95"/>
      <c r="T3463" s="117">
        <f t="shared" ref="T3463:T3526" si="626">L3463+M3463+N3463+O3463+P3463</f>
        <v>0</v>
      </c>
      <c r="U3463" s="117">
        <f t="shared" ref="U3463:U3526" si="627">K3463-T3463</f>
        <v>0</v>
      </c>
    </row>
    <row r="3464" spans="1:21" x14ac:dyDescent="0.3">
      <c r="A3464" s="114">
        <v>7669</v>
      </c>
      <c r="B3464" s="114" t="s">
        <v>1879</v>
      </c>
      <c r="C3464" s="114" t="s">
        <v>3383</v>
      </c>
      <c r="D3464" s="114" t="s">
        <v>8185</v>
      </c>
      <c r="E3464" s="114" t="s">
        <v>8186</v>
      </c>
      <c r="F3464" s="115">
        <v>45197</v>
      </c>
      <c r="G3464" s="114" t="s">
        <v>1963</v>
      </c>
      <c r="H3464" s="116">
        <v>6345536</v>
      </c>
      <c r="I3464" s="116">
        <v>5076427</v>
      </c>
      <c r="J3464" s="116">
        <v>5076427</v>
      </c>
      <c r="K3464" s="116">
        <v>0</v>
      </c>
      <c r="L3464" s="116">
        <v>0</v>
      </c>
      <c r="M3464" s="116">
        <v>0</v>
      </c>
      <c r="N3464" s="116">
        <v>0</v>
      </c>
      <c r="O3464" s="116">
        <v>0</v>
      </c>
      <c r="P3464" s="116">
        <v>0</v>
      </c>
      <c r="Q3464" s="27" t="str">
        <f t="shared" si="624"/>
        <v>Registered</v>
      </c>
      <c r="R3464" s="94">
        <f t="shared" si="625"/>
        <v>0.79999971633601952</v>
      </c>
      <c r="S3464" s="95"/>
      <c r="T3464" s="117">
        <f t="shared" si="626"/>
        <v>0</v>
      </c>
      <c r="U3464" s="117">
        <f t="shared" si="627"/>
        <v>0</v>
      </c>
    </row>
    <row r="3465" spans="1:21" x14ac:dyDescent="0.3">
      <c r="A3465" s="114">
        <v>7670</v>
      </c>
      <c r="B3465" s="114" t="s">
        <v>1879</v>
      </c>
      <c r="C3465" s="114" t="s">
        <v>3383</v>
      </c>
      <c r="D3465" s="114" t="s">
        <v>8187</v>
      </c>
      <c r="E3465" s="114" t="s">
        <v>8188</v>
      </c>
      <c r="F3465" s="115">
        <v>45209</v>
      </c>
      <c r="G3465" s="114" t="s">
        <v>2265</v>
      </c>
      <c r="H3465" s="116">
        <v>9202679</v>
      </c>
      <c r="I3465" s="116">
        <v>7362143</v>
      </c>
      <c r="J3465" s="116">
        <v>7362143</v>
      </c>
      <c r="K3465" s="116">
        <v>0</v>
      </c>
      <c r="L3465" s="116">
        <v>0</v>
      </c>
      <c r="M3465" s="116">
        <v>0</v>
      </c>
      <c r="N3465" s="116">
        <v>0</v>
      </c>
      <c r="O3465" s="116">
        <v>0</v>
      </c>
      <c r="P3465" s="116">
        <v>0</v>
      </c>
      <c r="Q3465" s="27" t="str">
        <f t="shared" si="624"/>
        <v>Registered</v>
      </c>
      <c r="R3465" s="94">
        <f t="shared" si="625"/>
        <v>0.79999997826719804</v>
      </c>
      <c r="S3465" s="95"/>
      <c r="T3465" s="117">
        <f t="shared" si="626"/>
        <v>0</v>
      </c>
      <c r="U3465" s="117">
        <f t="shared" si="627"/>
        <v>0</v>
      </c>
    </row>
    <row r="3466" spans="1:21" x14ac:dyDescent="0.3">
      <c r="A3466" s="114">
        <v>7671</v>
      </c>
      <c r="B3466" s="114" t="s">
        <v>1879</v>
      </c>
      <c r="C3466" s="114" t="s">
        <v>3383</v>
      </c>
      <c r="D3466" s="114" t="s">
        <v>8189</v>
      </c>
      <c r="E3466" s="114" t="s">
        <v>8190</v>
      </c>
      <c r="F3466" s="115">
        <v>45209</v>
      </c>
      <c r="G3466" s="114" t="s">
        <v>2078</v>
      </c>
      <c r="H3466" s="116">
        <v>9335714</v>
      </c>
      <c r="I3466" s="116">
        <v>7468574</v>
      </c>
      <c r="J3466" s="116">
        <v>7468574</v>
      </c>
      <c r="K3466" s="116">
        <v>0</v>
      </c>
      <c r="L3466" s="116">
        <v>0</v>
      </c>
      <c r="M3466" s="116">
        <v>0</v>
      </c>
      <c r="N3466" s="116">
        <v>0</v>
      </c>
      <c r="O3466" s="116">
        <v>0</v>
      </c>
      <c r="P3466" s="116">
        <v>0</v>
      </c>
      <c r="Q3466" s="27" t="str">
        <f t="shared" si="624"/>
        <v>Registered</v>
      </c>
      <c r="R3466" s="94">
        <f t="shared" si="625"/>
        <v>0.80000029992349808</v>
      </c>
      <c r="S3466" s="95"/>
      <c r="T3466" s="117">
        <f t="shared" si="626"/>
        <v>0</v>
      </c>
      <c r="U3466" s="117">
        <f t="shared" si="627"/>
        <v>0</v>
      </c>
    </row>
    <row r="3467" spans="1:21" x14ac:dyDescent="0.3">
      <c r="A3467" s="114">
        <v>7672</v>
      </c>
      <c r="B3467" s="114" t="s">
        <v>1879</v>
      </c>
      <c r="C3467" s="114" t="s">
        <v>3383</v>
      </c>
      <c r="D3467" s="114" t="s">
        <v>8191</v>
      </c>
      <c r="E3467" s="114" t="s">
        <v>8192</v>
      </c>
      <c r="F3467" s="115">
        <v>45233</v>
      </c>
      <c r="G3467" s="114" t="s">
        <v>4031</v>
      </c>
      <c r="H3467" s="116">
        <v>9380357</v>
      </c>
      <c r="I3467" s="116">
        <v>7504285</v>
      </c>
      <c r="J3467" s="116">
        <v>7504285</v>
      </c>
      <c r="K3467" s="116">
        <v>0</v>
      </c>
      <c r="L3467" s="116">
        <v>0</v>
      </c>
      <c r="M3467" s="116">
        <v>0</v>
      </c>
      <c r="N3467" s="116">
        <v>0</v>
      </c>
      <c r="O3467" s="116">
        <v>0</v>
      </c>
      <c r="P3467" s="116">
        <v>0</v>
      </c>
      <c r="Q3467" s="27" t="str">
        <f t="shared" si="624"/>
        <v>Registered</v>
      </c>
      <c r="R3467" s="94">
        <f t="shared" si="625"/>
        <v>0.79999993603654962</v>
      </c>
      <c r="S3467" s="95"/>
      <c r="T3467" s="117">
        <f t="shared" si="626"/>
        <v>0</v>
      </c>
      <c r="U3467" s="117">
        <f t="shared" si="627"/>
        <v>0</v>
      </c>
    </row>
    <row r="3468" spans="1:21" x14ac:dyDescent="0.3">
      <c r="A3468" s="114">
        <v>7673</v>
      </c>
      <c r="B3468" s="114" t="s">
        <v>1879</v>
      </c>
      <c r="C3468" s="114" t="s">
        <v>3383</v>
      </c>
      <c r="D3468" s="114" t="s">
        <v>8193</v>
      </c>
      <c r="E3468" s="114" t="s">
        <v>8194</v>
      </c>
      <c r="F3468" s="115">
        <v>45209</v>
      </c>
      <c r="G3468" s="114" t="s">
        <v>3613</v>
      </c>
      <c r="H3468" s="116">
        <v>6536937</v>
      </c>
      <c r="I3468" s="116">
        <v>5229548</v>
      </c>
      <c r="J3468" s="116">
        <v>5229548</v>
      </c>
      <c r="K3468" s="116">
        <v>0</v>
      </c>
      <c r="L3468" s="116">
        <v>0</v>
      </c>
      <c r="M3468" s="116">
        <v>0</v>
      </c>
      <c r="N3468" s="116">
        <v>0</v>
      </c>
      <c r="O3468" s="116">
        <v>0</v>
      </c>
      <c r="P3468" s="116">
        <v>0</v>
      </c>
      <c r="Q3468" s="27" t="str">
        <f t="shared" si="624"/>
        <v>Registered</v>
      </c>
      <c r="R3468" s="94">
        <f t="shared" si="625"/>
        <v>0.79999975523704758</v>
      </c>
      <c r="S3468" s="95"/>
      <c r="T3468" s="117">
        <f t="shared" si="626"/>
        <v>0</v>
      </c>
      <c r="U3468" s="117">
        <f t="shared" si="627"/>
        <v>0</v>
      </c>
    </row>
    <row r="3469" spans="1:21" x14ac:dyDescent="0.3">
      <c r="A3469" s="114">
        <v>7674</v>
      </c>
      <c r="B3469" s="114" t="s">
        <v>1879</v>
      </c>
      <c r="C3469" s="114" t="s">
        <v>3383</v>
      </c>
      <c r="D3469" s="114" t="s">
        <v>8195</v>
      </c>
      <c r="E3469" s="114" t="s">
        <v>8196</v>
      </c>
      <c r="F3469" s="115">
        <v>45215</v>
      </c>
      <c r="G3469" s="114" t="s">
        <v>5483</v>
      </c>
      <c r="H3469" s="116">
        <v>6434821</v>
      </c>
      <c r="I3469" s="116">
        <v>5147857</v>
      </c>
      <c r="J3469" s="116">
        <v>5147857</v>
      </c>
      <c r="K3469" s="116">
        <v>0</v>
      </c>
      <c r="L3469" s="116">
        <v>0</v>
      </c>
      <c r="M3469" s="116">
        <v>0</v>
      </c>
      <c r="N3469" s="116">
        <v>0</v>
      </c>
      <c r="O3469" s="116">
        <v>0</v>
      </c>
      <c r="P3469" s="116">
        <v>0</v>
      </c>
      <c r="Q3469" s="27" t="str">
        <f t="shared" si="624"/>
        <v>Registered</v>
      </c>
      <c r="R3469" s="94">
        <f t="shared" si="625"/>
        <v>0.80000003108089568</v>
      </c>
      <c r="S3469" s="95"/>
      <c r="T3469" s="117">
        <f t="shared" si="626"/>
        <v>0</v>
      </c>
      <c r="U3469" s="117">
        <f t="shared" si="627"/>
        <v>0</v>
      </c>
    </row>
    <row r="3470" spans="1:21" x14ac:dyDescent="0.3">
      <c r="A3470" s="114">
        <v>10209</v>
      </c>
      <c r="B3470" s="114" t="s">
        <v>1879</v>
      </c>
      <c r="C3470" s="114" t="s">
        <v>3383</v>
      </c>
      <c r="D3470" s="114" t="s">
        <v>9413</v>
      </c>
      <c r="E3470" s="114" t="s">
        <v>9414</v>
      </c>
      <c r="F3470" s="115">
        <v>45209</v>
      </c>
      <c r="G3470" s="114" t="s">
        <v>5161</v>
      </c>
      <c r="H3470" s="116">
        <v>6411607</v>
      </c>
      <c r="I3470" s="116">
        <v>4808703</v>
      </c>
      <c r="J3470" s="116">
        <v>4808711.0999999996</v>
      </c>
      <c r="K3470" s="116">
        <v>-8.1</v>
      </c>
      <c r="L3470" s="116">
        <v>0</v>
      </c>
      <c r="M3470" s="116">
        <v>0</v>
      </c>
      <c r="N3470" s="116">
        <v>0</v>
      </c>
      <c r="O3470" s="116">
        <v>0</v>
      </c>
      <c r="P3470" s="116">
        <v>0</v>
      </c>
      <c r="Q3470" s="27" t="str">
        <f t="shared" si="624"/>
        <v>Registered</v>
      </c>
      <c r="R3470" s="94">
        <f t="shared" si="625"/>
        <v>0.74999964907393735</v>
      </c>
      <c r="S3470" s="95"/>
      <c r="T3470" s="117">
        <f t="shared" si="626"/>
        <v>0</v>
      </c>
      <c r="U3470" s="117">
        <f t="shared" si="627"/>
        <v>-8.1</v>
      </c>
    </row>
    <row r="3471" spans="1:21" x14ac:dyDescent="0.3">
      <c r="A3471" s="114">
        <v>10215</v>
      </c>
      <c r="B3471" s="114" t="s">
        <v>1879</v>
      </c>
      <c r="C3471" s="114" t="s">
        <v>3383</v>
      </c>
      <c r="D3471" s="114" t="s">
        <v>9422</v>
      </c>
      <c r="E3471" s="114" t="s">
        <v>9423</v>
      </c>
      <c r="F3471" s="115">
        <v>45287</v>
      </c>
      <c r="G3471" s="114" t="s">
        <v>3357</v>
      </c>
      <c r="H3471" s="116">
        <v>4645045</v>
      </c>
      <c r="I3471" s="116">
        <v>3716037</v>
      </c>
      <c r="J3471" s="116">
        <v>3716421</v>
      </c>
      <c r="K3471" s="116">
        <v>-384</v>
      </c>
      <c r="L3471" s="116">
        <v>0</v>
      </c>
      <c r="M3471" s="116">
        <v>0</v>
      </c>
      <c r="N3471" s="116">
        <v>0</v>
      </c>
      <c r="O3471" s="116">
        <v>0</v>
      </c>
      <c r="P3471" s="116">
        <v>0</v>
      </c>
      <c r="Q3471" s="27" t="str">
        <f t="shared" si="624"/>
        <v>Registered</v>
      </c>
      <c r="R3471" s="94">
        <f t="shared" si="625"/>
        <v>0.80000021528316734</v>
      </c>
      <c r="S3471" s="95"/>
      <c r="T3471" s="117">
        <f t="shared" si="626"/>
        <v>0</v>
      </c>
      <c r="U3471" s="117">
        <f t="shared" si="627"/>
        <v>-384</v>
      </c>
    </row>
    <row r="3472" spans="1:21" x14ac:dyDescent="0.3">
      <c r="A3472" s="114">
        <v>10226</v>
      </c>
      <c r="B3472" s="114" t="s">
        <v>1879</v>
      </c>
      <c r="C3472" s="114" t="s">
        <v>3383</v>
      </c>
      <c r="D3472" s="114" t="s">
        <v>9445</v>
      </c>
      <c r="E3472" s="114" t="s">
        <v>9446</v>
      </c>
      <c r="F3472" s="115">
        <v>45762</v>
      </c>
      <c r="G3472" s="114" t="s">
        <v>2555</v>
      </c>
      <c r="H3472" s="116">
        <v>6701786</v>
      </c>
      <c r="I3472" s="116">
        <v>4691248</v>
      </c>
      <c r="J3472" s="116">
        <v>4704652</v>
      </c>
      <c r="K3472" s="116">
        <v>-13404</v>
      </c>
      <c r="L3472" s="116">
        <v>0</v>
      </c>
      <c r="M3472" s="116">
        <v>0</v>
      </c>
      <c r="N3472" s="116">
        <v>0</v>
      </c>
      <c r="O3472" s="116">
        <v>0</v>
      </c>
      <c r="P3472" s="116">
        <v>0</v>
      </c>
      <c r="Q3472" s="27" t="str">
        <f t="shared" si="624"/>
        <v>Registered</v>
      </c>
      <c r="R3472" s="94">
        <f t="shared" si="625"/>
        <v>0.69999967172929722</v>
      </c>
      <c r="S3472" s="95"/>
      <c r="T3472" s="117">
        <f t="shared" si="626"/>
        <v>0</v>
      </c>
      <c r="U3472" s="117">
        <f t="shared" si="627"/>
        <v>-13404</v>
      </c>
    </row>
    <row r="3473" spans="1:21" x14ac:dyDescent="0.3">
      <c r="A3473" s="114">
        <v>10257</v>
      </c>
      <c r="B3473" s="114" t="s">
        <v>1879</v>
      </c>
      <c r="C3473" s="114" t="s">
        <v>3383</v>
      </c>
      <c r="D3473" s="114" t="s">
        <v>9479</v>
      </c>
      <c r="E3473" s="114" t="s">
        <v>9480</v>
      </c>
      <c r="F3473" s="115">
        <v>46020</v>
      </c>
      <c r="G3473" s="114" t="s">
        <v>3257</v>
      </c>
      <c r="H3473" s="116">
        <v>5406000</v>
      </c>
      <c r="I3473" s="116">
        <v>3784200</v>
      </c>
      <c r="J3473" s="116">
        <v>3838260</v>
      </c>
      <c r="K3473" s="116">
        <v>-54060</v>
      </c>
      <c r="L3473" s="116">
        <v>0</v>
      </c>
      <c r="M3473" s="116">
        <v>0</v>
      </c>
      <c r="N3473" s="116">
        <v>0</v>
      </c>
      <c r="O3473" s="116">
        <v>0</v>
      </c>
      <c r="P3473" s="116">
        <v>0</v>
      </c>
      <c r="Q3473" s="27" t="str">
        <f t="shared" si="624"/>
        <v>Registered</v>
      </c>
      <c r="R3473" s="94">
        <f t="shared" si="625"/>
        <v>0.7</v>
      </c>
      <c r="S3473" s="95"/>
      <c r="T3473" s="117">
        <f t="shared" si="626"/>
        <v>0</v>
      </c>
      <c r="U3473" s="117">
        <f t="shared" si="627"/>
        <v>-54060</v>
      </c>
    </row>
    <row r="3474" spans="1:21" x14ac:dyDescent="0.3">
      <c r="A3474" s="114">
        <v>10279</v>
      </c>
      <c r="B3474" s="114" t="s">
        <v>1879</v>
      </c>
      <c r="C3474" s="114" t="s">
        <v>3383</v>
      </c>
      <c r="D3474" s="114" t="s">
        <v>9492</v>
      </c>
      <c r="E3474" s="114" t="s">
        <v>9493</v>
      </c>
      <c r="F3474" s="115">
        <v>45855</v>
      </c>
      <c r="G3474" s="114" t="s">
        <v>3362</v>
      </c>
      <c r="H3474" s="116">
        <v>7524107</v>
      </c>
      <c r="I3474" s="116">
        <v>5266873</v>
      </c>
      <c r="J3474" s="116">
        <v>5342114</v>
      </c>
      <c r="K3474" s="116">
        <v>-75241</v>
      </c>
      <c r="L3474" s="116">
        <v>0</v>
      </c>
      <c r="M3474" s="116">
        <v>0</v>
      </c>
      <c r="N3474" s="116">
        <v>0</v>
      </c>
      <c r="O3474" s="116">
        <v>0</v>
      </c>
      <c r="P3474" s="116">
        <v>0</v>
      </c>
      <c r="Q3474" s="27" t="str">
        <f t="shared" si="624"/>
        <v>Registered</v>
      </c>
      <c r="R3474" s="94">
        <f t="shared" si="625"/>
        <v>0.6999997474783386</v>
      </c>
      <c r="S3474" s="95"/>
      <c r="T3474" s="117">
        <f t="shared" si="626"/>
        <v>0</v>
      </c>
      <c r="U3474" s="117">
        <f t="shared" si="627"/>
        <v>-75241</v>
      </c>
    </row>
    <row r="3475" spans="1:21" x14ac:dyDescent="0.3">
      <c r="A3475" s="114">
        <v>10321</v>
      </c>
      <c r="B3475" s="114" t="s">
        <v>1879</v>
      </c>
      <c r="C3475" s="114" t="s">
        <v>3383</v>
      </c>
      <c r="D3475" s="114" t="s">
        <v>9567</v>
      </c>
      <c r="E3475" s="114" t="s">
        <v>9568</v>
      </c>
      <c r="F3475" s="115">
        <v>45762</v>
      </c>
      <c r="G3475" s="114" t="s">
        <v>1764</v>
      </c>
      <c r="H3475" s="116">
        <v>9358036</v>
      </c>
      <c r="I3475" s="116">
        <v>6550623</v>
      </c>
      <c r="J3475" s="116">
        <v>6644203</v>
      </c>
      <c r="K3475" s="116">
        <v>-93580</v>
      </c>
      <c r="L3475" s="116">
        <v>0</v>
      </c>
      <c r="M3475" s="116">
        <v>0</v>
      </c>
      <c r="N3475" s="116">
        <v>0</v>
      </c>
      <c r="O3475" s="116">
        <v>0</v>
      </c>
      <c r="P3475" s="116">
        <v>0</v>
      </c>
      <c r="Q3475" s="27" t="str">
        <f t="shared" si="624"/>
        <v>Registered</v>
      </c>
      <c r="R3475" s="94">
        <f t="shared" si="625"/>
        <v>0.69999976490793581</v>
      </c>
      <c r="S3475" s="95"/>
      <c r="T3475" s="117">
        <f t="shared" si="626"/>
        <v>0</v>
      </c>
      <c r="U3475" s="117">
        <f t="shared" si="627"/>
        <v>-93580</v>
      </c>
    </row>
    <row r="3476" spans="1:21" x14ac:dyDescent="0.3">
      <c r="A3476" s="114">
        <v>10497</v>
      </c>
      <c r="B3476" s="114" t="s">
        <v>1879</v>
      </c>
      <c r="C3476" s="114" t="s">
        <v>3383</v>
      </c>
      <c r="D3476" s="114" t="s">
        <v>9817</v>
      </c>
      <c r="E3476" s="114" t="s">
        <v>9818</v>
      </c>
      <c r="F3476" s="115">
        <v>45215</v>
      </c>
      <c r="G3476" s="114" t="s">
        <v>2717</v>
      </c>
      <c r="H3476" s="116">
        <v>5942857</v>
      </c>
      <c r="I3476" s="116">
        <v>4754285</v>
      </c>
      <c r="J3476" s="116">
        <v>4995286</v>
      </c>
      <c r="K3476" s="116">
        <v>-241001</v>
      </c>
      <c r="L3476" s="116">
        <v>0</v>
      </c>
      <c r="M3476" s="116">
        <v>0</v>
      </c>
      <c r="N3476" s="116">
        <v>0</v>
      </c>
      <c r="O3476" s="116">
        <v>0</v>
      </c>
      <c r="P3476" s="116">
        <v>0</v>
      </c>
      <c r="Q3476" s="27" t="str">
        <f t="shared" si="624"/>
        <v>Registered</v>
      </c>
      <c r="R3476" s="94">
        <f t="shared" si="625"/>
        <v>0.79999989903845914</v>
      </c>
      <c r="S3476" s="95"/>
      <c r="T3476" s="117">
        <f t="shared" si="626"/>
        <v>0</v>
      </c>
      <c r="U3476" s="117">
        <f t="shared" si="627"/>
        <v>-241001</v>
      </c>
    </row>
    <row r="3477" spans="1:21" x14ac:dyDescent="0.3">
      <c r="A3477" s="114">
        <v>10513</v>
      </c>
      <c r="B3477" s="114" t="s">
        <v>1879</v>
      </c>
      <c r="C3477" s="114" t="s">
        <v>3383</v>
      </c>
      <c r="D3477" s="114" t="s">
        <v>9842</v>
      </c>
      <c r="E3477" s="114" t="s">
        <v>9843</v>
      </c>
      <c r="F3477" s="115">
        <v>45233</v>
      </c>
      <c r="G3477" s="114" t="s">
        <v>1789</v>
      </c>
      <c r="H3477" s="116">
        <v>9247321</v>
      </c>
      <c r="I3477" s="116">
        <v>7397857</v>
      </c>
      <c r="J3477" s="116">
        <v>7688869</v>
      </c>
      <c r="K3477" s="116">
        <v>-291012</v>
      </c>
      <c r="L3477" s="116">
        <v>0</v>
      </c>
      <c r="M3477" s="116">
        <v>0</v>
      </c>
      <c r="N3477" s="116">
        <v>0</v>
      </c>
      <c r="O3477" s="116">
        <v>0</v>
      </c>
      <c r="P3477" s="116">
        <v>0</v>
      </c>
      <c r="Q3477" s="27" t="str">
        <f t="shared" si="624"/>
        <v>Registered</v>
      </c>
      <c r="R3477" s="94">
        <f t="shared" si="625"/>
        <v>0.80000002162788553</v>
      </c>
      <c r="S3477" s="95"/>
      <c r="T3477" s="117">
        <f t="shared" si="626"/>
        <v>0</v>
      </c>
      <c r="U3477" s="117">
        <f t="shared" si="627"/>
        <v>-291012</v>
      </c>
    </row>
    <row r="3478" spans="1:21" x14ac:dyDescent="0.3">
      <c r="A3478" s="114">
        <v>10542</v>
      </c>
      <c r="B3478" s="114" t="s">
        <v>1879</v>
      </c>
      <c r="C3478" s="114" t="s">
        <v>3383</v>
      </c>
      <c r="D3478" s="114" t="s">
        <v>9911</v>
      </c>
      <c r="E3478" s="114" t="s">
        <v>9912</v>
      </c>
      <c r="F3478" s="115">
        <v>45233</v>
      </c>
      <c r="G3478" s="114" t="s">
        <v>5186</v>
      </c>
      <c r="H3478" s="116">
        <v>9355400</v>
      </c>
      <c r="I3478" s="116">
        <v>7484320</v>
      </c>
      <c r="J3478" s="116">
        <v>7952090</v>
      </c>
      <c r="K3478" s="116">
        <v>-467770</v>
      </c>
      <c r="L3478" s="116">
        <v>0</v>
      </c>
      <c r="M3478" s="116">
        <v>0</v>
      </c>
      <c r="N3478" s="116">
        <v>0</v>
      </c>
      <c r="O3478" s="116">
        <v>0</v>
      </c>
      <c r="P3478" s="116">
        <v>0</v>
      </c>
      <c r="Q3478" s="27" t="str">
        <f t="shared" si="624"/>
        <v>Registered</v>
      </c>
      <c r="R3478" s="94">
        <f t="shared" si="625"/>
        <v>0.8</v>
      </c>
      <c r="S3478" s="95"/>
      <c r="T3478" s="117">
        <f t="shared" si="626"/>
        <v>0</v>
      </c>
      <c r="U3478" s="117">
        <f t="shared" si="627"/>
        <v>-467770</v>
      </c>
    </row>
    <row r="3479" spans="1:21" x14ac:dyDescent="0.3">
      <c r="A3479" s="114">
        <v>10610</v>
      </c>
      <c r="B3479" s="114" t="s">
        <v>1879</v>
      </c>
      <c r="C3479" s="114" t="s">
        <v>3383</v>
      </c>
      <c r="D3479" s="114" t="s">
        <v>9991</v>
      </c>
      <c r="E3479" s="114" t="s">
        <v>9992</v>
      </c>
      <c r="F3479" s="115">
        <v>45230</v>
      </c>
      <c r="G3479" s="114" t="s">
        <v>5096</v>
      </c>
      <c r="H3479" s="116">
        <v>9032800</v>
      </c>
      <c r="I3479" s="116">
        <v>7226240</v>
      </c>
      <c r="J3479" s="116">
        <v>8129520</v>
      </c>
      <c r="K3479" s="116">
        <v>-903280</v>
      </c>
      <c r="L3479" s="116">
        <v>0</v>
      </c>
      <c r="M3479" s="116">
        <v>0</v>
      </c>
      <c r="N3479" s="116">
        <v>0</v>
      </c>
      <c r="O3479" s="116">
        <v>0</v>
      </c>
      <c r="P3479" s="116">
        <v>0</v>
      </c>
      <c r="Q3479" s="27" t="str">
        <f t="shared" si="624"/>
        <v>Registered</v>
      </c>
      <c r="R3479" s="94">
        <f t="shared" si="625"/>
        <v>0.8</v>
      </c>
      <c r="S3479" s="95"/>
      <c r="T3479" s="117">
        <f t="shared" si="626"/>
        <v>0</v>
      </c>
      <c r="U3479" s="117">
        <f t="shared" si="627"/>
        <v>-903280</v>
      </c>
    </row>
    <row r="3480" spans="1:21" x14ac:dyDescent="0.3">
      <c r="A3480" s="114">
        <v>77</v>
      </c>
      <c r="B3480" s="114" t="s">
        <v>314</v>
      </c>
      <c r="C3480" s="114" t="s">
        <v>316</v>
      </c>
      <c r="D3480" s="114" t="s">
        <v>347</v>
      </c>
      <c r="E3480" s="114" t="s">
        <v>348</v>
      </c>
      <c r="F3480" s="115">
        <v>46130</v>
      </c>
      <c r="G3480" s="114" t="s">
        <v>9639</v>
      </c>
      <c r="H3480" s="116">
        <v>5788881</v>
      </c>
      <c r="I3480" s="116">
        <v>5788881</v>
      </c>
      <c r="J3480" s="116">
        <v>99000</v>
      </c>
      <c r="K3480" s="116">
        <v>5689881</v>
      </c>
      <c r="L3480" s="116">
        <v>5689881</v>
      </c>
      <c r="M3480" s="116">
        <v>0</v>
      </c>
      <c r="N3480" s="116">
        <v>0</v>
      </c>
      <c r="O3480" s="116">
        <v>0</v>
      </c>
      <c r="P3480" s="116">
        <v>0</v>
      </c>
      <c r="Q3480" s="27" t="str">
        <f t="shared" si="624"/>
        <v>Registered</v>
      </c>
      <c r="R3480" s="94">
        <f t="shared" si="625"/>
        <v>1</v>
      </c>
      <c r="S3480" s="95"/>
      <c r="T3480" s="117">
        <f t="shared" si="626"/>
        <v>5689881</v>
      </c>
      <c r="U3480" s="117">
        <f t="shared" si="627"/>
        <v>0</v>
      </c>
    </row>
    <row r="3481" spans="1:21" x14ac:dyDescent="0.3">
      <c r="A3481" s="114">
        <v>85</v>
      </c>
      <c r="B3481" s="114" t="s">
        <v>314</v>
      </c>
      <c r="C3481" s="114" t="s">
        <v>316</v>
      </c>
      <c r="D3481" s="114" t="s">
        <v>343</v>
      </c>
      <c r="E3481" s="114" t="s">
        <v>344</v>
      </c>
      <c r="F3481" s="115">
        <v>46172</v>
      </c>
      <c r="G3481" s="114" t="s">
        <v>9555</v>
      </c>
      <c r="H3481" s="116">
        <v>5886981</v>
      </c>
      <c r="I3481" s="116">
        <v>5886981</v>
      </c>
      <c r="J3481" s="116">
        <v>588698</v>
      </c>
      <c r="K3481" s="116">
        <v>5298283</v>
      </c>
      <c r="L3481" s="116">
        <v>5298283</v>
      </c>
      <c r="M3481" s="116">
        <v>0</v>
      </c>
      <c r="N3481" s="116">
        <v>0</v>
      </c>
      <c r="O3481" s="116">
        <v>0</v>
      </c>
      <c r="P3481" s="116">
        <v>0</v>
      </c>
      <c r="Q3481" s="27" t="str">
        <f t="shared" si="624"/>
        <v>Registered</v>
      </c>
      <c r="R3481" s="94">
        <f t="shared" si="625"/>
        <v>1</v>
      </c>
      <c r="S3481" s="95"/>
      <c r="T3481" s="117">
        <f t="shared" si="626"/>
        <v>5298283</v>
      </c>
      <c r="U3481" s="117">
        <f t="shared" si="627"/>
        <v>0</v>
      </c>
    </row>
    <row r="3482" spans="1:21" x14ac:dyDescent="0.3">
      <c r="A3482" s="114">
        <v>141</v>
      </c>
      <c r="B3482" s="114" t="s">
        <v>314</v>
      </c>
      <c r="C3482" s="114" t="s">
        <v>316</v>
      </c>
      <c r="D3482" s="114" t="s">
        <v>1783</v>
      </c>
      <c r="E3482" s="114" t="s">
        <v>1784</v>
      </c>
      <c r="F3482" s="115">
        <v>45623</v>
      </c>
      <c r="G3482" s="114" t="s">
        <v>1785</v>
      </c>
      <c r="H3482" s="116">
        <v>5213232</v>
      </c>
      <c r="I3482" s="116">
        <v>5213232</v>
      </c>
      <c r="J3482" s="116">
        <v>1718207</v>
      </c>
      <c r="K3482" s="116">
        <v>3495025</v>
      </c>
      <c r="L3482" s="116">
        <v>0</v>
      </c>
      <c r="M3482" s="116">
        <v>0</v>
      </c>
      <c r="N3482" s="116">
        <v>0</v>
      </c>
      <c r="O3482" s="116">
        <v>781982</v>
      </c>
      <c r="P3482" s="116">
        <v>2713043</v>
      </c>
      <c r="Q3482" s="27" t="str">
        <f t="shared" si="624"/>
        <v>Registered</v>
      </c>
      <c r="R3482" s="94">
        <f t="shared" si="625"/>
        <v>1</v>
      </c>
      <c r="S3482" s="95"/>
      <c r="T3482" s="117">
        <f t="shared" si="626"/>
        <v>3495025</v>
      </c>
      <c r="U3482" s="117">
        <f t="shared" si="627"/>
        <v>0</v>
      </c>
    </row>
    <row r="3483" spans="1:21" x14ac:dyDescent="0.3">
      <c r="A3483" s="114">
        <v>150</v>
      </c>
      <c r="B3483" s="114" t="s">
        <v>314</v>
      </c>
      <c r="C3483" s="114" t="s">
        <v>316</v>
      </c>
      <c r="D3483" s="114" t="s">
        <v>1808</v>
      </c>
      <c r="E3483" s="114" t="s">
        <v>1809</v>
      </c>
      <c r="F3483" s="115">
        <v>45657</v>
      </c>
      <c r="G3483" s="114" t="s">
        <v>1810</v>
      </c>
      <c r="H3483" s="116">
        <v>5166050</v>
      </c>
      <c r="I3483" s="116">
        <v>5166050</v>
      </c>
      <c r="J3483" s="116">
        <v>1768210</v>
      </c>
      <c r="K3483" s="116">
        <v>3397840</v>
      </c>
      <c r="L3483" s="116">
        <v>0</v>
      </c>
      <c r="M3483" s="116">
        <v>0</v>
      </c>
      <c r="N3483" s="116">
        <v>0</v>
      </c>
      <c r="O3483" s="116">
        <v>774905</v>
      </c>
      <c r="P3483" s="116">
        <v>2622935</v>
      </c>
      <c r="Q3483" s="27" t="str">
        <f t="shared" si="624"/>
        <v>Registered</v>
      </c>
      <c r="R3483" s="94">
        <f t="shared" si="625"/>
        <v>1</v>
      </c>
      <c r="S3483" s="95"/>
      <c r="T3483" s="117">
        <f t="shared" si="626"/>
        <v>3397840</v>
      </c>
      <c r="U3483" s="117">
        <f t="shared" si="627"/>
        <v>0</v>
      </c>
    </row>
    <row r="3484" spans="1:21" x14ac:dyDescent="0.3">
      <c r="A3484" s="114">
        <v>153</v>
      </c>
      <c r="B3484" s="114" t="s">
        <v>314</v>
      </c>
      <c r="C3484" s="114" t="s">
        <v>316</v>
      </c>
      <c r="D3484" s="114" t="s">
        <v>1704</v>
      </c>
      <c r="E3484" s="114" t="s">
        <v>1705</v>
      </c>
      <c r="F3484" s="115">
        <v>45596</v>
      </c>
      <c r="G3484" s="114" t="s">
        <v>1706</v>
      </c>
      <c r="H3484" s="116">
        <v>5116800</v>
      </c>
      <c r="I3484" s="116">
        <v>5116800</v>
      </c>
      <c r="J3484" s="116">
        <v>1778280</v>
      </c>
      <c r="K3484" s="116">
        <v>3338520</v>
      </c>
      <c r="L3484" s="116">
        <v>0</v>
      </c>
      <c r="M3484" s="116">
        <v>0</v>
      </c>
      <c r="N3484" s="116">
        <v>0</v>
      </c>
      <c r="O3484" s="116">
        <v>767520</v>
      </c>
      <c r="P3484" s="116">
        <v>2571000</v>
      </c>
      <c r="Q3484" s="27" t="str">
        <f t="shared" si="624"/>
        <v>Registered</v>
      </c>
      <c r="R3484" s="94">
        <f t="shared" si="625"/>
        <v>1</v>
      </c>
      <c r="S3484" s="95"/>
      <c r="T3484" s="117">
        <f t="shared" si="626"/>
        <v>3338520</v>
      </c>
      <c r="U3484" s="117">
        <f t="shared" si="627"/>
        <v>0</v>
      </c>
    </row>
    <row r="3485" spans="1:21" x14ac:dyDescent="0.3">
      <c r="A3485" s="114">
        <v>222</v>
      </c>
      <c r="B3485" s="114" t="s">
        <v>314</v>
      </c>
      <c r="C3485" s="114" t="s">
        <v>316</v>
      </c>
      <c r="D3485" s="114" t="s">
        <v>10454</v>
      </c>
      <c r="E3485" s="114" t="s">
        <v>10453</v>
      </c>
      <c r="F3485" s="115">
        <v>46091</v>
      </c>
      <c r="G3485" s="114" t="s">
        <v>9604</v>
      </c>
      <c r="H3485" s="116">
        <v>5405310</v>
      </c>
      <c r="I3485" s="116">
        <v>5405310</v>
      </c>
      <c r="J3485" s="116">
        <v>3040531</v>
      </c>
      <c r="K3485" s="116">
        <v>2364779</v>
      </c>
      <c r="L3485" s="116">
        <v>0</v>
      </c>
      <c r="M3485" s="116">
        <v>2364779</v>
      </c>
      <c r="N3485" s="116">
        <v>0</v>
      </c>
      <c r="O3485" s="116">
        <v>0</v>
      </c>
      <c r="P3485" s="116">
        <v>0</v>
      </c>
      <c r="Q3485" s="27" t="str">
        <f t="shared" si="624"/>
        <v>Registered</v>
      </c>
      <c r="R3485" s="94">
        <f t="shared" si="625"/>
        <v>1</v>
      </c>
      <c r="S3485" s="95"/>
      <c r="T3485" s="117">
        <f t="shared" si="626"/>
        <v>2364779</v>
      </c>
      <c r="U3485" s="117">
        <f t="shared" si="627"/>
        <v>0</v>
      </c>
    </row>
    <row r="3486" spans="1:21" x14ac:dyDescent="0.3">
      <c r="A3486" s="114">
        <v>229</v>
      </c>
      <c r="B3486" s="114" t="s">
        <v>314</v>
      </c>
      <c r="C3486" s="114" t="s">
        <v>316</v>
      </c>
      <c r="D3486" s="114" t="s">
        <v>1856</v>
      </c>
      <c r="E3486" s="114" t="s">
        <v>1857</v>
      </c>
      <c r="F3486" s="115">
        <v>45657</v>
      </c>
      <c r="G3486" s="114" t="s">
        <v>1858</v>
      </c>
      <c r="H3486" s="116">
        <v>4495000</v>
      </c>
      <c r="I3486" s="116">
        <v>4495000</v>
      </c>
      <c r="J3486" s="116">
        <v>2252013</v>
      </c>
      <c r="K3486" s="116">
        <v>2242987</v>
      </c>
      <c r="L3486" s="116">
        <v>0</v>
      </c>
      <c r="M3486" s="116">
        <v>0</v>
      </c>
      <c r="N3486" s="116">
        <v>0</v>
      </c>
      <c r="O3486" s="116">
        <v>674250</v>
      </c>
      <c r="P3486" s="116">
        <v>1568737</v>
      </c>
      <c r="Q3486" s="27" t="str">
        <f t="shared" si="624"/>
        <v>Registered</v>
      </c>
      <c r="R3486" s="94">
        <f t="shared" si="625"/>
        <v>1</v>
      </c>
      <c r="S3486" s="95"/>
      <c r="T3486" s="117">
        <f t="shared" si="626"/>
        <v>2242987</v>
      </c>
      <c r="U3486" s="117">
        <f t="shared" si="627"/>
        <v>0</v>
      </c>
    </row>
    <row r="3487" spans="1:21" x14ac:dyDescent="0.3">
      <c r="A3487" s="114">
        <v>390</v>
      </c>
      <c r="B3487" s="114" t="s">
        <v>314</v>
      </c>
      <c r="C3487" s="114" t="s">
        <v>316</v>
      </c>
      <c r="D3487" s="114" t="s">
        <v>2231</v>
      </c>
      <c r="E3487" s="114" t="s">
        <v>2232</v>
      </c>
      <c r="F3487" s="115">
        <v>45565</v>
      </c>
      <c r="G3487" s="114" t="s">
        <v>2233</v>
      </c>
      <c r="H3487" s="116">
        <v>5215192</v>
      </c>
      <c r="I3487" s="116">
        <v>5215192</v>
      </c>
      <c r="J3487" s="116">
        <v>4067633</v>
      </c>
      <c r="K3487" s="116">
        <v>1147559</v>
      </c>
      <c r="L3487" s="116">
        <v>0</v>
      </c>
      <c r="M3487" s="116">
        <v>0</v>
      </c>
      <c r="N3487" s="116">
        <v>0</v>
      </c>
      <c r="O3487" s="116">
        <v>1147559</v>
      </c>
      <c r="P3487" s="116">
        <v>0</v>
      </c>
      <c r="Q3487" s="27" t="str">
        <f t="shared" si="624"/>
        <v>Registered</v>
      </c>
      <c r="R3487" s="94">
        <f t="shared" si="625"/>
        <v>1</v>
      </c>
      <c r="S3487" s="95"/>
      <c r="T3487" s="117">
        <f t="shared" si="626"/>
        <v>1147559</v>
      </c>
      <c r="U3487" s="117">
        <f t="shared" si="627"/>
        <v>0</v>
      </c>
    </row>
    <row r="3488" spans="1:21" x14ac:dyDescent="0.3">
      <c r="A3488" s="114">
        <v>413</v>
      </c>
      <c r="B3488" s="114" t="s">
        <v>314</v>
      </c>
      <c r="C3488" s="114" t="s">
        <v>316</v>
      </c>
      <c r="D3488" s="114" t="s">
        <v>2470</v>
      </c>
      <c r="E3488" s="114" t="s">
        <v>2466</v>
      </c>
      <c r="F3488" s="115">
        <v>45504</v>
      </c>
      <c r="G3488" s="114" t="s">
        <v>2467</v>
      </c>
      <c r="H3488" s="116">
        <v>4905000</v>
      </c>
      <c r="I3488" s="116">
        <v>4905000</v>
      </c>
      <c r="J3488" s="116">
        <v>3889500</v>
      </c>
      <c r="K3488" s="116">
        <v>1015500</v>
      </c>
      <c r="L3488" s="116">
        <v>0</v>
      </c>
      <c r="M3488" s="116">
        <v>0</v>
      </c>
      <c r="N3488" s="116">
        <v>0</v>
      </c>
      <c r="O3488" s="116">
        <v>774474</v>
      </c>
      <c r="P3488" s="116">
        <v>241026</v>
      </c>
      <c r="Q3488" s="27" t="str">
        <f t="shared" si="624"/>
        <v>Registered</v>
      </c>
      <c r="R3488" s="94">
        <f t="shared" si="625"/>
        <v>1</v>
      </c>
      <c r="S3488" s="95"/>
      <c r="T3488" s="117">
        <f t="shared" si="626"/>
        <v>1015500</v>
      </c>
      <c r="U3488" s="117">
        <f t="shared" si="627"/>
        <v>0</v>
      </c>
    </row>
    <row r="3489" spans="1:21" x14ac:dyDescent="0.3">
      <c r="A3489" s="114">
        <v>474</v>
      </c>
      <c r="B3489" s="114" t="s">
        <v>314</v>
      </c>
      <c r="C3489" s="114" t="s">
        <v>316</v>
      </c>
      <c r="D3489" s="114" t="s">
        <v>2082</v>
      </c>
      <c r="E3489" s="114" t="s">
        <v>2083</v>
      </c>
      <c r="F3489" s="115">
        <v>45596</v>
      </c>
      <c r="G3489" s="114" t="s">
        <v>2067</v>
      </c>
      <c r="H3489" s="116">
        <v>4495000</v>
      </c>
      <c r="I3489" s="116">
        <v>4495000</v>
      </c>
      <c r="J3489" s="116">
        <v>3667700</v>
      </c>
      <c r="K3489" s="116">
        <v>827300</v>
      </c>
      <c r="L3489" s="116">
        <v>0</v>
      </c>
      <c r="M3489" s="116">
        <v>0</v>
      </c>
      <c r="N3489" s="116">
        <v>0</v>
      </c>
      <c r="O3489" s="116">
        <v>827300</v>
      </c>
      <c r="P3489" s="116">
        <v>0</v>
      </c>
      <c r="Q3489" s="27" t="str">
        <f t="shared" si="624"/>
        <v>Registered</v>
      </c>
      <c r="R3489" s="94">
        <f t="shared" si="625"/>
        <v>1</v>
      </c>
      <c r="S3489" s="95"/>
      <c r="T3489" s="117">
        <f t="shared" si="626"/>
        <v>827300</v>
      </c>
      <c r="U3489" s="117">
        <f t="shared" si="627"/>
        <v>0</v>
      </c>
    </row>
    <row r="3490" spans="1:21" x14ac:dyDescent="0.3">
      <c r="A3490" s="114">
        <v>689</v>
      </c>
      <c r="B3490" s="114" t="s">
        <v>314</v>
      </c>
      <c r="C3490" s="114" t="s">
        <v>316</v>
      </c>
      <c r="D3490" s="114" t="s">
        <v>2068</v>
      </c>
      <c r="E3490" s="114" t="s">
        <v>2069</v>
      </c>
      <c r="F3490" s="115">
        <v>45565</v>
      </c>
      <c r="G3490" s="114" t="s">
        <v>2067</v>
      </c>
      <c r="H3490" s="116">
        <v>4495000</v>
      </c>
      <c r="I3490" s="116">
        <v>4495000</v>
      </c>
      <c r="J3490" s="116">
        <v>4095000</v>
      </c>
      <c r="K3490" s="116">
        <v>400000</v>
      </c>
      <c r="L3490" s="116">
        <v>0</v>
      </c>
      <c r="M3490" s="116">
        <v>0</v>
      </c>
      <c r="N3490" s="116">
        <v>0</v>
      </c>
      <c r="O3490" s="116">
        <v>400000</v>
      </c>
      <c r="P3490" s="116">
        <v>0</v>
      </c>
      <c r="Q3490" s="27" t="str">
        <f t="shared" si="624"/>
        <v>Registered</v>
      </c>
      <c r="R3490" s="94">
        <f t="shared" si="625"/>
        <v>1</v>
      </c>
      <c r="S3490" s="95"/>
      <c r="T3490" s="117">
        <f t="shared" si="626"/>
        <v>400000</v>
      </c>
      <c r="U3490" s="117">
        <f t="shared" si="627"/>
        <v>0</v>
      </c>
    </row>
    <row r="3491" spans="1:21" x14ac:dyDescent="0.3">
      <c r="A3491" s="114">
        <v>739</v>
      </c>
      <c r="B3491" s="114" t="s">
        <v>314</v>
      </c>
      <c r="C3491" s="114" t="s">
        <v>316</v>
      </c>
      <c r="D3491" s="114" t="s">
        <v>2836</v>
      </c>
      <c r="E3491" s="114" t="s">
        <v>2837</v>
      </c>
      <c r="F3491" s="115">
        <v>45473</v>
      </c>
      <c r="G3491" s="114" t="s">
        <v>1858</v>
      </c>
      <c r="H3491" s="116">
        <v>4495896</v>
      </c>
      <c r="I3491" s="116">
        <v>4495896</v>
      </c>
      <c r="J3491" s="116">
        <v>4145896</v>
      </c>
      <c r="K3491" s="116">
        <v>350000</v>
      </c>
      <c r="L3491" s="116">
        <v>0</v>
      </c>
      <c r="M3491" s="116">
        <v>0</v>
      </c>
      <c r="N3491" s="116">
        <v>0</v>
      </c>
      <c r="O3491" s="116">
        <v>350000</v>
      </c>
      <c r="P3491" s="116">
        <v>0</v>
      </c>
      <c r="Q3491" s="27" t="str">
        <f t="shared" si="624"/>
        <v>Registered</v>
      </c>
      <c r="R3491" s="94">
        <f t="shared" si="625"/>
        <v>1</v>
      </c>
      <c r="S3491" s="95"/>
      <c r="T3491" s="117">
        <f t="shared" si="626"/>
        <v>350000</v>
      </c>
      <c r="U3491" s="117">
        <f t="shared" si="627"/>
        <v>0</v>
      </c>
    </row>
    <row r="3492" spans="1:21" x14ac:dyDescent="0.3">
      <c r="A3492" s="114">
        <v>1065</v>
      </c>
      <c r="B3492" s="114" t="s">
        <v>314</v>
      </c>
      <c r="C3492" s="114" t="s">
        <v>316</v>
      </c>
      <c r="D3492" s="114" t="s">
        <v>10452</v>
      </c>
      <c r="E3492" s="114" t="s">
        <v>10453</v>
      </c>
      <c r="F3492" s="115">
        <v>46091</v>
      </c>
      <c r="G3492" s="114" t="s">
        <v>9604</v>
      </c>
      <c r="H3492" s="116">
        <v>5405310</v>
      </c>
      <c r="I3492" s="116">
        <v>5405310</v>
      </c>
      <c r="J3492" s="116">
        <v>5336257</v>
      </c>
      <c r="K3492" s="116">
        <v>69053</v>
      </c>
      <c r="L3492" s="116">
        <v>0</v>
      </c>
      <c r="M3492" s="116">
        <v>69053</v>
      </c>
      <c r="N3492" s="116">
        <v>0</v>
      </c>
      <c r="O3492" s="116">
        <v>0</v>
      </c>
      <c r="P3492" s="116">
        <v>0</v>
      </c>
      <c r="Q3492" s="27" t="str">
        <f t="shared" si="624"/>
        <v>Registered</v>
      </c>
      <c r="R3492" s="94">
        <f t="shared" si="625"/>
        <v>1</v>
      </c>
      <c r="S3492" s="95"/>
      <c r="T3492" s="117">
        <f t="shared" si="626"/>
        <v>69053</v>
      </c>
      <c r="U3492" s="117">
        <f t="shared" si="627"/>
        <v>0</v>
      </c>
    </row>
    <row r="3493" spans="1:21" x14ac:dyDescent="0.3">
      <c r="A3493" s="114">
        <v>9897</v>
      </c>
      <c r="B3493" s="114" t="s">
        <v>314</v>
      </c>
      <c r="C3493" s="114" t="s">
        <v>316</v>
      </c>
      <c r="D3493" s="114" t="s">
        <v>4193</v>
      </c>
      <c r="E3493" s="114" t="s">
        <v>4194</v>
      </c>
      <c r="F3493" s="115">
        <v>45737</v>
      </c>
      <c r="G3493" s="114" t="s">
        <v>2740</v>
      </c>
      <c r="H3493" s="116">
        <v>5274240</v>
      </c>
      <c r="I3493" s="116">
        <v>5274240</v>
      </c>
      <c r="J3493" s="116">
        <v>5274240</v>
      </c>
      <c r="K3493" s="116">
        <v>0</v>
      </c>
      <c r="L3493" s="116">
        <v>0</v>
      </c>
      <c r="M3493" s="116">
        <v>0</v>
      </c>
      <c r="N3493" s="116">
        <v>0</v>
      </c>
      <c r="O3493" s="116">
        <v>0</v>
      </c>
      <c r="P3493" s="116">
        <v>0</v>
      </c>
      <c r="Q3493" s="27" t="str">
        <f t="shared" si="624"/>
        <v>Registered</v>
      </c>
      <c r="R3493" s="94">
        <f t="shared" si="625"/>
        <v>1</v>
      </c>
      <c r="S3493" s="95"/>
      <c r="T3493" s="117">
        <f t="shared" si="626"/>
        <v>0</v>
      </c>
      <c r="U3493" s="117">
        <f t="shared" si="627"/>
        <v>0</v>
      </c>
    </row>
    <row r="3494" spans="1:21" x14ac:dyDescent="0.3">
      <c r="A3494" s="114">
        <v>9898</v>
      </c>
      <c r="B3494" s="114" t="s">
        <v>314</v>
      </c>
      <c r="C3494" s="114" t="s">
        <v>316</v>
      </c>
      <c r="D3494" s="114" t="s">
        <v>9152</v>
      </c>
      <c r="E3494" s="114" t="s">
        <v>9153</v>
      </c>
      <c r="F3494" s="115">
        <v>45747</v>
      </c>
      <c r="G3494" s="114" t="s">
        <v>1974</v>
      </c>
      <c r="H3494" s="116">
        <v>5229960</v>
      </c>
      <c r="I3494" s="116">
        <v>5229960</v>
      </c>
      <c r="J3494" s="116">
        <v>5229960</v>
      </c>
      <c r="K3494" s="116">
        <v>0</v>
      </c>
      <c r="L3494" s="116">
        <v>0</v>
      </c>
      <c r="M3494" s="116">
        <v>0</v>
      </c>
      <c r="N3494" s="116">
        <v>0</v>
      </c>
      <c r="O3494" s="116">
        <v>0</v>
      </c>
      <c r="P3494" s="116">
        <v>0</v>
      </c>
      <c r="Q3494" s="27" t="str">
        <f t="shared" si="624"/>
        <v>Registered</v>
      </c>
      <c r="R3494" s="94">
        <f t="shared" si="625"/>
        <v>1</v>
      </c>
      <c r="S3494" s="95"/>
      <c r="T3494" s="117">
        <f t="shared" si="626"/>
        <v>0</v>
      </c>
      <c r="U3494" s="117">
        <f t="shared" si="627"/>
        <v>0</v>
      </c>
    </row>
    <row r="3495" spans="1:21" x14ac:dyDescent="0.3">
      <c r="A3495" s="114">
        <v>9899</v>
      </c>
      <c r="B3495" s="114" t="s">
        <v>314</v>
      </c>
      <c r="C3495" s="114" t="s">
        <v>316</v>
      </c>
      <c r="D3495" s="114" t="s">
        <v>4210</v>
      </c>
      <c r="E3495" s="114" t="s">
        <v>4211</v>
      </c>
      <c r="F3495" s="115">
        <v>45757</v>
      </c>
      <c r="G3495" s="114" t="s">
        <v>4212</v>
      </c>
      <c r="H3495" s="116">
        <v>5043321</v>
      </c>
      <c r="I3495" s="116">
        <v>5043321</v>
      </c>
      <c r="J3495" s="116">
        <v>5043321</v>
      </c>
      <c r="K3495" s="116">
        <v>0</v>
      </c>
      <c r="L3495" s="116">
        <v>0</v>
      </c>
      <c r="M3495" s="116">
        <v>0</v>
      </c>
      <c r="N3495" s="116">
        <v>0</v>
      </c>
      <c r="O3495" s="116">
        <v>0</v>
      </c>
      <c r="P3495" s="116">
        <v>0</v>
      </c>
      <c r="Q3495" s="27" t="str">
        <f t="shared" si="624"/>
        <v>Registered</v>
      </c>
      <c r="R3495" s="94">
        <f t="shared" si="625"/>
        <v>1</v>
      </c>
      <c r="S3495" s="95"/>
      <c r="T3495" s="117">
        <f t="shared" si="626"/>
        <v>0</v>
      </c>
      <c r="U3495" s="117">
        <f t="shared" si="627"/>
        <v>0</v>
      </c>
    </row>
    <row r="3496" spans="1:21" x14ac:dyDescent="0.3">
      <c r="A3496" s="114">
        <v>9900</v>
      </c>
      <c r="B3496" s="114" t="s">
        <v>314</v>
      </c>
      <c r="C3496" s="114" t="s">
        <v>316</v>
      </c>
      <c r="D3496" s="114" t="s">
        <v>9154</v>
      </c>
      <c r="E3496" s="114" t="s">
        <v>9155</v>
      </c>
      <c r="F3496" s="115">
        <v>45929</v>
      </c>
      <c r="G3496" s="114" t="s">
        <v>2854</v>
      </c>
      <c r="H3496" s="116">
        <v>5404525</v>
      </c>
      <c r="I3496" s="116">
        <v>5404525</v>
      </c>
      <c r="J3496" s="116">
        <v>5404525</v>
      </c>
      <c r="K3496" s="116">
        <v>0</v>
      </c>
      <c r="L3496" s="116">
        <v>0</v>
      </c>
      <c r="M3496" s="116">
        <v>0</v>
      </c>
      <c r="N3496" s="116">
        <v>0</v>
      </c>
      <c r="O3496" s="116">
        <v>0</v>
      </c>
      <c r="P3496" s="116">
        <v>0</v>
      </c>
      <c r="Q3496" s="27" t="str">
        <f t="shared" si="624"/>
        <v>Registered</v>
      </c>
      <c r="R3496" s="94">
        <f t="shared" si="625"/>
        <v>1</v>
      </c>
      <c r="S3496" s="95"/>
      <c r="T3496" s="117">
        <f t="shared" si="626"/>
        <v>0</v>
      </c>
      <c r="U3496" s="117">
        <f t="shared" si="627"/>
        <v>0</v>
      </c>
    </row>
    <row r="3497" spans="1:21" x14ac:dyDescent="0.3">
      <c r="A3497" s="114">
        <v>9901</v>
      </c>
      <c r="B3497" s="114" t="s">
        <v>314</v>
      </c>
      <c r="C3497" s="114" t="s">
        <v>316</v>
      </c>
      <c r="D3497" s="114" t="s">
        <v>9156</v>
      </c>
      <c r="E3497" s="114" t="s">
        <v>9157</v>
      </c>
      <c r="F3497" s="115">
        <v>45580</v>
      </c>
      <c r="G3497" s="114" t="s">
        <v>2610</v>
      </c>
      <c r="H3497" s="116">
        <v>5183712</v>
      </c>
      <c r="I3497" s="116">
        <v>5183712</v>
      </c>
      <c r="J3497" s="116">
        <v>5183712</v>
      </c>
      <c r="K3497" s="116">
        <v>0</v>
      </c>
      <c r="L3497" s="116">
        <v>0</v>
      </c>
      <c r="M3497" s="116">
        <v>0</v>
      </c>
      <c r="N3497" s="116">
        <v>0</v>
      </c>
      <c r="O3497" s="116">
        <v>0</v>
      </c>
      <c r="P3497" s="116">
        <v>0</v>
      </c>
      <c r="Q3497" s="27" t="str">
        <f t="shared" si="624"/>
        <v>Registered</v>
      </c>
      <c r="R3497" s="94">
        <f t="shared" si="625"/>
        <v>1</v>
      </c>
      <c r="S3497" s="95"/>
      <c r="T3497" s="117">
        <f t="shared" si="626"/>
        <v>0</v>
      </c>
      <c r="U3497" s="117">
        <f t="shared" si="627"/>
        <v>0</v>
      </c>
    </row>
    <row r="3498" spans="1:21" x14ac:dyDescent="0.3">
      <c r="A3498" s="114">
        <v>9902</v>
      </c>
      <c r="B3498" s="114" t="s">
        <v>314</v>
      </c>
      <c r="C3498" s="114" t="s">
        <v>316</v>
      </c>
      <c r="D3498" s="114" t="s">
        <v>9158</v>
      </c>
      <c r="E3498" s="114" t="s">
        <v>9159</v>
      </c>
      <c r="F3498" s="115">
        <v>45688</v>
      </c>
      <c r="G3498" s="114" t="s">
        <v>6093</v>
      </c>
      <c r="H3498" s="116">
        <v>5264400</v>
      </c>
      <c r="I3498" s="116">
        <v>5264400</v>
      </c>
      <c r="J3498" s="116">
        <v>5264400</v>
      </c>
      <c r="K3498" s="116">
        <v>0</v>
      </c>
      <c r="L3498" s="116">
        <v>0</v>
      </c>
      <c r="M3498" s="116">
        <v>0</v>
      </c>
      <c r="N3498" s="116">
        <v>0</v>
      </c>
      <c r="O3498" s="116">
        <v>0</v>
      </c>
      <c r="P3498" s="116">
        <v>0</v>
      </c>
      <c r="Q3498" s="27" t="str">
        <f t="shared" si="624"/>
        <v>Registered</v>
      </c>
      <c r="R3498" s="94">
        <f t="shared" si="625"/>
        <v>1</v>
      </c>
      <c r="S3498" s="95"/>
      <c r="T3498" s="117">
        <f t="shared" si="626"/>
        <v>0</v>
      </c>
      <c r="U3498" s="117">
        <f t="shared" si="627"/>
        <v>0</v>
      </c>
    </row>
    <row r="3499" spans="1:21" x14ac:dyDescent="0.3">
      <c r="A3499" s="114">
        <v>9903</v>
      </c>
      <c r="B3499" s="114" t="s">
        <v>314</v>
      </c>
      <c r="C3499" s="114" t="s">
        <v>316</v>
      </c>
      <c r="D3499" s="114" t="s">
        <v>2679</v>
      </c>
      <c r="E3499" s="114" t="s">
        <v>2680</v>
      </c>
      <c r="F3499" s="115">
        <v>45869</v>
      </c>
      <c r="G3499" s="114" t="s">
        <v>2681</v>
      </c>
      <c r="H3499" s="116">
        <v>5405310</v>
      </c>
      <c r="I3499" s="116">
        <v>5405310</v>
      </c>
      <c r="J3499" s="116">
        <v>5405310</v>
      </c>
      <c r="K3499" s="116">
        <v>0</v>
      </c>
      <c r="L3499" s="116">
        <v>0</v>
      </c>
      <c r="M3499" s="116">
        <v>0</v>
      </c>
      <c r="N3499" s="116">
        <v>0</v>
      </c>
      <c r="O3499" s="116">
        <v>0</v>
      </c>
      <c r="P3499" s="116">
        <v>0</v>
      </c>
      <c r="Q3499" s="27" t="str">
        <f t="shared" si="624"/>
        <v>Registered</v>
      </c>
      <c r="R3499" s="94">
        <f t="shared" si="625"/>
        <v>1</v>
      </c>
      <c r="S3499" s="95"/>
      <c r="T3499" s="117">
        <f t="shared" si="626"/>
        <v>0</v>
      </c>
      <c r="U3499" s="117">
        <f t="shared" si="627"/>
        <v>0</v>
      </c>
    </row>
    <row r="3500" spans="1:21" x14ac:dyDescent="0.3">
      <c r="A3500" s="114">
        <v>9904</v>
      </c>
      <c r="B3500" s="114" t="s">
        <v>314</v>
      </c>
      <c r="C3500" s="114" t="s">
        <v>316</v>
      </c>
      <c r="D3500" s="114" t="s">
        <v>4176</v>
      </c>
      <c r="E3500" s="114" t="s">
        <v>4177</v>
      </c>
      <c r="F3500" s="115">
        <v>45705</v>
      </c>
      <c r="G3500" s="114" t="s">
        <v>2111</v>
      </c>
      <c r="H3500" s="116">
        <v>5318001</v>
      </c>
      <c r="I3500" s="116">
        <v>5318001</v>
      </c>
      <c r="J3500" s="116">
        <v>5318001</v>
      </c>
      <c r="K3500" s="116">
        <v>0</v>
      </c>
      <c r="L3500" s="116">
        <v>0</v>
      </c>
      <c r="M3500" s="116">
        <v>0</v>
      </c>
      <c r="N3500" s="116">
        <v>0</v>
      </c>
      <c r="O3500" s="116">
        <v>0</v>
      </c>
      <c r="P3500" s="116">
        <v>0</v>
      </c>
      <c r="Q3500" s="27" t="str">
        <f t="shared" si="624"/>
        <v>Registered</v>
      </c>
      <c r="R3500" s="94">
        <f t="shared" si="625"/>
        <v>1</v>
      </c>
      <c r="S3500" s="95"/>
      <c r="T3500" s="117">
        <f t="shared" si="626"/>
        <v>0</v>
      </c>
      <c r="U3500" s="117">
        <f t="shared" si="627"/>
        <v>0</v>
      </c>
    </row>
    <row r="3501" spans="1:21" x14ac:dyDescent="0.3">
      <c r="A3501" s="114">
        <v>9905</v>
      </c>
      <c r="B3501" s="114" t="s">
        <v>314</v>
      </c>
      <c r="C3501" s="114" t="s">
        <v>316</v>
      </c>
      <c r="D3501" s="114" t="s">
        <v>9160</v>
      </c>
      <c r="E3501" s="114" t="s">
        <v>9161</v>
      </c>
      <c r="F3501" s="115">
        <v>45657</v>
      </c>
      <c r="G3501" s="114" t="s">
        <v>2446</v>
      </c>
      <c r="H3501" s="116">
        <v>5215200</v>
      </c>
      <c r="I3501" s="116">
        <v>5215200</v>
      </c>
      <c r="J3501" s="116">
        <v>5215200</v>
      </c>
      <c r="K3501" s="116">
        <v>0</v>
      </c>
      <c r="L3501" s="116">
        <v>0</v>
      </c>
      <c r="M3501" s="116">
        <v>0</v>
      </c>
      <c r="N3501" s="116">
        <v>0</v>
      </c>
      <c r="O3501" s="116">
        <v>0</v>
      </c>
      <c r="P3501" s="116">
        <v>0</v>
      </c>
      <c r="Q3501" s="27" t="str">
        <f t="shared" si="624"/>
        <v>Registered</v>
      </c>
      <c r="R3501" s="94">
        <f t="shared" si="625"/>
        <v>1</v>
      </c>
      <c r="S3501" s="95"/>
      <c r="T3501" s="117">
        <f t="shared" si="626"/>
        <v>0</v>
      </c>
      <c r="U3501" s="117">
        <f t="shared" si="627"/>
        <v>0</v>
      </c>
    </row>
    <row r="3502" spans="1:21" x14ac:dyDescent="0.3">
      <c r="A3502" s="114">
        <v>9906</v>
      </c>
      <c r="B3502" s="114" t="s">
        <v>314</v>
      </c>
      <c r="C3502" s="114" t="s">
        <v>316</v>
      </c>
      <c r="D3502" s="114" t="s">
        <v>4153</v>
      </c>
      <c r="E3502" s="114" t="s">
        <v>4154</v>
      </c>
      <c r="F3502" s="115">
        <v>45898</v>
      </c>
      <c r="G3502" s="114" t="s">
        <v>4155</v>
      </c>
      <c r="H3502" s="116">
        <v>5417500</v>
      </c>
      <c r="I3502" s="116">
        <v>5417500</v>
      </c>
      <c r="J3502" s="116">
        <v>5417500</v>
      </c>
      <c r="K3502" s="116">
        <v>0</v>
      </c>
      <c r="L3502" s="116">
        <v>0</v>
      </c>
      <c r="M3502" s="116">
        <v>0</v>
      </c>
      <c r="N3502" s="116">
        <v>0</v>
      </c>
      <c r="O3502" s="116">
        <v>0</v>
      </c>
      <c r="P3502" s="116">
        <v>0</v>
      </c>
      <c r="Q3502" s="27" t="str">
        <f t="shared" si="624"/>
        <v>Registered</v>
      </c>
      <c r="R3502" s="94">
        <f t="shared" si="625"/>
        <v>1</v>
      </c>
      <c r="S3502" s="95"/>
      <c r="T3502" s="117">
        <f t="shared" si="626"/>
        <v>0</v>
      </c>
      <c r="U3502" s="117">
        <f t="shared" si="627"/>
        <v>0</v>
      </c>
    </row>
    <row r="3503" spans="1:21" x14ac:dyDescent="0.3">
      <c r="A3503" s="114">
        <v>9907</v>
      </c>
      <c r="B3503" s="114" t="s">
        <v>314</v>
      </c>
      <c r="C3503" s="114" t="s">
        <v>316</v>
      </c>
      <c r="D3503" s="114" t="s">
        <v>4213</v>
      </c>
      <c r="E3503" s="114" t="s">
        <v>4214</v>
      </c>
      <c r="F3503" s="115">
        <v>45716</v>
      </c>
      <c r="G3503" s="114" t="s">
        <v>2675</v>
      </c>
      <c r="H3503" s="116">
        <v>5043321</v>
      </c>
      <c r="I3503" s="116">
        <v>5043321</v>
      </c>
      <c r="J3503" s="116">
        <v>5043321</v>
      </c>
      <c r="K3503" s="116">
        <v>0</v>
      </c>
      <c r="L3503" s="116">
        <v>0</v>
      </c>
      <c r="M3503" s="116">
        <v>0</v>
      </c>
      <c r="N3503" s="116">
        <v>0</v>
      </c>
      <c r="O3503" s="116">
        <v>0</v>
      </c>
      <c r="P3503" s="116">
        <v>0</v>
      </c>
      <c r="Q3503" s="27" t="str">
        <f t="shared" si="624"/>
        <v>Registered</v>
      </c>
      <c r="R3503" s="94">
        <f t="shared" si="625"/>
        <v>1</v>
      </c>
      <c r="S3503" s="95"/>
      <c r="T3503" s="117">
        <f t="shared" si="626"/>
        <v>0</v>
      </c>
      <c r="U3503" s="117">
        <f t="shared" si="627"/>
        <v>0</v>
      </c>
    </row>
    <row r="3504" spans="1:21" x14ac:dyDescent="0.3">
      <c r="A3504" s="114">
        <v>9908</v>
      </c>
      <c r="B3504" s="114" t="s">
        <v>314</v>
      </c>
      <c r="C3504" s="114" t="s">
        <v>316</v>
      </c>
      <c r="D3504" s="114" t="s">
        <v>4215</v>
      </c>
      <c r="E3504" s="114" t="s">
        <v>4216</v>
      </c>
      <c r="F3504" s="115">
        <v>45716</v>
      </c>
      <c r="G3504" s="114" t="s">
        <v>2675</v>
      </c>
      <c r="H3504" s="116">
        <v>5043321</v>
      </c>
      <c r="I3504" s="116">
        <v>5043321</v>
      </c>
      <c r="J3504" s="116">
        <v>5043321</v>
      </c>
      <c r="K3504" s="116">
        <v>0</v>
      </c>
      <c r="L3504" s="116">
        <v>0</v>
      </c>
      <c r="M3504" s="116">
        <v>0</v>
      </c>
      <c r="N3504" s="116">
        <v>0</v>
      </c>
      <c r="O3504" s="116">
        <v>0</v>
      </c>
      <c r="P3504" s="116">
        <v>0</v>
      </c>
      <c r="Q3504" s="27" t="str">
        <f t="shared" si="624"/>
        <v>Registered</v>
      </c>
      <c r="R3504" s="94">
        <f t="shared" si="625"/>
        <v>1</v>
      </c>
      <c r="S3504" s="95"/>
      <c r="T3504" s="117">
        <f t="shared" si="626"/>
        <v>0</v>
      </c>
      <c r="U3504" s="117">
        <f t="shared" si="627"/>
        <v>0</v>
      </c>
    </row>
    <row r="3505" spans="1:21" x14ac:dyDescent="0.3">
      <c r="A3505" s="114">
        <v>9909</v>
      </c>
      <c r="B3505" s="114" t="s">
        <v>314</v>
      </c>
      <c r="C3505" s="114" t="s">
        <v>316</v>
      </c>
      <c r="D3505" s="114" t="s">
        <v>2735</v>
      </c>
      <c r="E3505" s="114" t="s">
        <v>2736</v>
      </c>
      <c r="F3505" s="115">
        <v>45623</v>
      </c>
      <c r="G3505" s="114" t="s">
        <v>2737</v>
      </c>
      <c r="H3505" s="116">
        <v>5228976</v>
      </c>
      <c r="I3505" s="116">
        <v>5228976</v>
      </c>
      <c r="J3505" s="116">
        <v>5228976</v>
      </c>
      <c r="K3505" s="116">
        <v>0</v>
      </c>
      <c r="L3505" s="116">
        <v>0</v>
      </c>
      <c r="M3505" s="116">
        <v>0</v>
      </c>
      <c r="N3505" s="116">
        <v>0</v>
      </c>
      <c r="O3505" s="116">
        <v>0</v>
      </c>
      <c r="P3505" s="116">
        <v>0</v>
      </c>
      <c r="Q3505" s="27" t="str">
        <f t="shared" si="624"/>
        <v>Registered</v>
      </c>
      <c r="R3505" s="94">
        <f t="shared" si="625"/>
        <v>1</v>
      </c>
      <c r="S3505" s="95"/>
      <c r="T3505" s="117">
        <f t="shared" si="626"/>
        <v>0</v>
      </c>
      <c r="U3505" s="117">
        <f t="shared" si="627"/>
        <v>0</v>
      </c>
    </row>
    <row r="3506" spans="1:21" x14ac:dyDescent="0.3">
      <c r="A3506" s="114">
        <v>9910</v>
      </c>
      <c r="B3506" s="114" t="s">
        <v>314</v>
      </c>
      <c r="C3506" s="114" t="s">
        <v>316</v>
      </c>
      <c r="D3506" s="114" t="s">
        <v>4266</v>
      </c>
      <c r="E3506" s="114" t="s">
        <v>4267</v>
      </c>
      <c r="F3506" s="115">
        <v>45547</v>
      </c>
      <c r="G3506" s="114" t="s">
        <v>2067</v>
      </c>
      <c r="H3506" s="116">
        <v>4467360</v>
      </c>
      <c r="I3506" s="116">
        <v>4467360</v>
      </c>
      <c r="J3506" s="116">
        <v>4467360</v>
      </c>
      <c r="K3506" s="116">
        <v>0</v>
      </c>
      <c r="L3506" s="116">
        <v>0</v>
      </c>
      <c r="M3506" s="116">
        <v>0</v>
      </c>
      <c r="N3506" s="116">
        <v>0</v>
      </c>
      <c r="O3506" s="116">
        <v>0</v>
      </c>
      <c r="P3506" s="116">
        <v>0</v>
      </c>
      <c r="Q3506" s="27" t="str">
        <f t="shared" si="624"/>
        <v>Registered</v>
      </c>
      <c r="R3506" s="94">
        <f t="shared" si="625"/>
        <v>1</v>
      </c>
      <c r="S3506" s="95"/>
      <c r="T3506" s="117">
        <f t="shared" si="626"/>
        <v>0</v>
      </c>
      <c r="U3506" s="117">
        <f t="shared" si="627"/>
        <v>0</v>
      </c>
    </row>
    <row r="3507" spans="1:21" x14ac:dyDescent="0.3">
      <c r="A3507" s="114">
        <v>9911</v>
      </c>
      <c r="B3507" s="114" t="s">
        <v>314</v>
      </c>
      <c r="C3507" s="114" t="s">
        <v>316</v>
      </c>
      <c r="D3507" s="114" t="s">
        <v>2286</v>
      </c>
      <c r="E3507" s="114" t="s">
        <v>2287</v>
      </c>
      <c r="F3507" s="115">
        <v>45943</v>
      </c>
      <c r="G3507" s="114" t="s">
        <v>2081</v>
      </c>
      <c r="H3507" s="116">
        <v>4811805</v>
      </c>
      <c r="I3507" s="116">
        <v>4811805</v>
      </c>
      <c r="J3507" s="116">
        <v>4811805</v>
      </c>
      <c r="K3507" s="116">
        <v>0</v>
      </c>
      <c r="L3507" s="116">
        <v>0</v>
      </c>
      <c r="M3507" s="116">
        <v>0</v>
      </c>
      <c r="N3507" s="116">
        <v>0</v>
      </c>
      <c r="O3507" s="116">
        <v>0</v>
      </c>
      <c r="P3507" s="116">
        <v>0</v>
      </c>
      <c r="Q3507" s="27" t="str">
        <f t="shared" si="624"/>
        <v>Registered</v>
      </c>
      <c r="R3507" s="94">
        <f t="shared" si="625"/>
        <v>1</v>
      </c>
      <c r="S3507" s="95"/>
      <c r="T3507" s="117">
        <f t="shared" si="626"/>
        <v>0</v>
      </c>
      <c r="U3507" s="117">
        <f t="shared" si="627"/>
        <v>0</v>
      </c>
    </row>
    <row r="3508" spans="1:21" x14ac:dyDescent="0.3">
      <c r="A3508" s="114">
        <v>9912</v>
      </c>
      <c r="B3508" s="114" t="s">
        <v>314</v>
      </c>
      <c r="C3508" s="114" t="s">
        <v>316</v>
      </c>
      <c r="D3508" s="114" t="s">
        <v>2738</v>
      </c>
      <c r="E3508" s="114" t="s">
        <v>2739</v>
      </c>
      <c r="F3508" s="115">
        <v>45740</v>
      </c>
      <c r="G3508" s="114" t="s">
        <v>2740</v>
      </c>
      <c r="H3508" s="116">
        <v>5228730</v>
      </c>
      <c r="I3508" s="116">
        <v>5228730</v>
      </c>
      <c r="J3508" s="116">
        <v>5228730</v>
      </c>
      <c r="K3508" s="116">
        <v>0</v>
      </c>
      <c r="L3508" s="116">
        <v>0</v>
      </c>
      <c r="M3508" s="116">
        <v>0</v>
      </c>
      <c r="N3508" s="116">
        <v>0</v>
      </c>
      <c r="O3508" s="116">
        <v>0</v>
      </c>
      <c r="P3508" s="116">
        <v>0</v>
      </c>
      <c r="Q3508" s="27" t="str">
        <f t="shared" si="624"/>
        <v>Registered</v>
      </c>
      <c r="R3508" s="94">
        <f t="shared" si="625"/>
        <v>1</v>
      </c>
      <c r="S3508" s="95"/>
      <c r="T3508" s="117">
        <f t="shared" si="626"/>
        <v>0</v>
      </c>
      <c r="U3508" s="117">
        <f t="shared" si="627"/>
        <v>0</v>
      </c>
    </row>
    <row r="3509" spans="1:21" x14ac:dyDescent="0.3">
      <c r="A3509" s="114">
        <v>9913</v>
      </c>
      <c r="B3509" s="114" t="s">
        <v>314</v>
      </c>
      <c r="C3509" s="114" t="s">
        <v>316</v>
      </c>
      <c r="D3509" s="114" t="s">
        <v>3302</v>
      </c>
      <c r="E3509" s="114" t="s">
        <v>3303</v>
      </c>
      <c r="F3509" s="115">
        <v>45565</v>
      </c>
      <c r="G3509" s="114" t="s">
        <v>3304</v>
      </c>
      <c r="H3509" s="116">
        <v>5122000</v>
      </c>
      <c r="I3509" s="116">
        <v>5122000</v>
      </c>
      <c r="J3509" s="116">
        <v>5122000</v>
      </c>
      <c r="K3509" s="116">
        <v>0</v>
      </c>
      <c r="L3509" s="116">
        <v>0</v>
      </c>
      <c r="M3509" s="116">
        <v>0</v>
      </c>
      <c r="N3509" s="116">
        <v>0</v>
      </c>
      <c r="O3509" s="116">
        <v>0</v>
      </c>
      <c r="P3509" s="116">
        <v>0</v>
      </c>
      <c r="Q3509" s="27" t="str">
        <f t="shared" si="624"/>
        <v>Registered</v>
      </c>
      <c r="R3509" s="94">
        <f t="shared" si="625"/>
        <v>1</v>
      </c>
      <c r="S3509" s="95"/>
      <c r="T3509" s="117">
        <f t="shared" si="626"/>
        <v>0</v>
      </c>
      <c r="U3509" s="117">
        <f t="shared" si="627"/>
        <v>0</v>
      </c>
    </row>
    <row r="3510" spans="1:21" x14ac:dyDescent="0.3">
      <c r="A3510" s="114">
        <v>9914</v>
      </c>
      <c r="B3510" s="114" t="s">
        <v>314</v>
      </c>
      <c r="C3510" s="114" t="s">
        <v>316</v>
      </c>
      <c r="D3510" s="114" t="s">
        <v>2706</v>
      </c>
      <c r="E3510" s="114" t="s">
        <v>2707</v>
      </c>
      <c r="F3510" s="115">
        <v>45854</v>
      </c>
      <c r="G3510" s="114" t="s">
        <v>2708</v>
      </c>
      <c r="H3510" s="116">
        <v>5315549</v>
      </c>
      <c r="I3510" s="116">
        <v>5315549</v>
      </c>
      <c r="J3510" s="116">
        <v>5315549</v>
      </c>
      <c r="K3510" s="116">
        <v>0</v>
      </c>
      <c r="L3510" s="116">
        <v>0</v>
      </c>
      <c r="M3510" s="116">
        <v>0</v>
      </c>
      <c r="N3510" s="116">
        <v>0</v>
      </c>
      <c r="O3510" s="116">
        <v>0</v>
      </c>
      <c r="P3510" s="116">
        <v>0</v>
      </c>
      <c r="Q3510" s="27" t="str">
        <f t="shared" si="624"/>
        <v>Registered</v>
      </c>
      <c r="R3510" s="94">
        <f t="shared" si="625"/>
        <v>1</v>
      </c>
      <c r="S3510" s="95"/>
      <c r="T3510" s="117">
        <f t="shared" si="626"/>
        <v>0</v>
      </c>
      <c r="U3510" s="117">
        <f t="shared" si="627"/>
        <v>0</v>
      </c>
    </row>
    <row r="3511" spans="1:21" x14ac:dyDescent="0.3">
      <c r="A3511" s="114">
        <v>9915</v>
      </c>
      <c r="B3511" s="114" t="s">
        <v>314</v>
      </c>
      <c r="C3511" s="114" t="s">
        <v>316</v>
      </c>
      <c r="D3511" s="114" t="s">
        <v>9162</v>
      </c>
      <c r="E3511" s="114" t="s">
        <v>9163</v>
      </c>
      <c r="F3511" s="115">
        <v>45623</v>
      </c>
      <c r="G3511" s="114" t="s">
        <v>2170</v>
      </c>
      <c r="H3511" s="116">
        <v>5228976</v>
      </c>
      <c r="I3511" s="116">
        <v>5228976</v>
      </c>
      <c r="J3511" s="116">
        <v>5228976</v>
      </c>
      <c r="K3511" s="116">
        <v>0</v>
      </c>
      <c r="L3511" s="116">
        <v>0</v>
      </c>
      <c r="M3511" s="116">
        <v>0</v>
      </c>
      <c r="N3511" s="116">
        <v>0</v>
      </c>
      <c r="O3511" s="116">
        <v>0</v>
      </c>
      <c r="P3511" s="116">
        <v>0</v>
      </c>
      <c r="Q3511" s="27" t="str">
        <f t="shared" si="624"/>
        <v>Registered</v>
      </c>
      <c r="R3511" s="94">
        <f t="shared" si="625"/>
        <v>1</v>
      </c>
      <c r="S3511" s="95"/>
      <c r="T3511" s="117">
        <f t="shared" si="626"/>
        <v>0</v>
      </c>
      <c r="U3511" s="117">
        <f t="shared" si="627"/>
        <v>0</v>
      </c>
    </row>
    <row r="3512" spans="1:21" x14ac:dyDescent="0.3">
      <c r="A3512" s="114">
        <v>9916</v>
      </c>
      <c r="B3512" s="114" t="s">
        <v>314</v>
      </c>
      <c r="C3512" s="114" t="s">
        <v>316</v>
      </c>
      <c r="D3512" s="114" t="s">
        <v>4195</v>
      </c>
      <c r="E3512" s="114" t="s">
        <v>4196</v>
      </c>
      <c r="F3512" s="115">
        <v>45777</v>
      </c>
      <c r="G3512" s="114" t="s">
        <v>4197</v>
      </c>
      <c r="H3512" s="116">
        <v>5271288</v>
      </c>
      <c r="I3512" s="116">
        <v>5271288</v>
      </c>
      <c r="J3512" s="116">
        <v>5271288</v>
      </c>
      <c r="K3512" s="116">
        <v>0</v>
      </c>
      <c r="L3512" s="116">
        <v>0</v>
      </c>
      <c r="M3512" s="116">
        <v>0</v>
      </c>
      <c r="N3512" s="116">
        <v>0</v>
      </c>
      <c r="O3512" s="116">
        <v>0</v>
      </c>
      <c r="P3512" s="116">
        <v>0</v>
      </c>
      <c r="Q3512" s="27" t="str">
        <f t="shared" si="624"/>
        <v>Registered</v>
      </c>
      <c r="R3512" s="94">
        <f t="shared" si="625"/>
        <v>1</v>
      </c>
      <c r="S3512" s="95"/>
      <c r="T3512" s="117">
        <f t="shared" si="626"/>
        <v>0</v>
      </c>
      <c r="U3512" s="117">
        <f t="shared" si="627"/>
        <v>0</v>
      </c>
    </row>
    <row r="3513" spans="1:21" x14ac:dyDescent="0.3">
      <c r="A3513" s="114">
        <v>9917</v>
      </c>
      <c r="B3513" s="114" t="s">
        <v>314</v>
      </c>
      <c r="C3513" s="114" t="s">
        <v>316</v>
      </c>
      <c r="D3513" s="114" t="s">
        <v>2733</v>
      </c>
      <c r="E3513" s="114" t="s">
        <v>2734</v>
      </c>
      <c r="F3513" s="115">
        <v>45596</v>
      </c>
      <c r="G3513" s="114" t="s">
        <v>1709</v>
      </c>
      <c r="H3513" s="116">
        <v>5239521</v>
      </c>
      <c r="I3513" s="116">
        <v>5239521</v>
      </c>
      <c r="J3513" s="116">
        <v>5239521</v>
      </c>
      <c r="K3513" s="116">
        <v>0</v>
      </c>
      <c r="L3513" s="116">
        <v>0</v>
      </c>
      <c r="M3513" s="116">
        <v>0</v>
      </c>
      <c r="N3513" s="116">
        <v>0</v>
      </c>
      <c r="O3513" s="116">
        <v>0</v>
      </c>
      <c r="P3513" s="116">
        <v>0</v>
      </c>
      <c r="Q3513" s="27" t="str">
        <f t="shared" si="624"/>
        <v>Registered</v>
      </c>
      <c r="R3513" s="94">
        <f t="shared" si="625"/>
        <v>1</v>
      </c>
      <c r="S3513" s="95"/>
      <c r="T3513" s="117">
        <f t="shared" si="626"/>
        <v>0</v>
      </c>
      <c r="U3513" s="117">
        <f t="shared" si="627"/>
        <v>0</v>
      </c>
    </row>
    <row r="3514" spans="1:21" x14ac:dyDescent="0.3">
      <c r="A3514" s="114">
        <v>9918</v>
      </c>
      <c r="B3514" s="114" t="s">
        <v>314</v>
      </c>
      <c r="C3514" s="114" t="s">
        <v>316</v>
      </c>
      <c r="D3514" s="114" t="s">
        <v>3345</v>
      </c>
      <c r="E3514" s="114" t="s">
        <v>3346</v>
      </c>
      <c r="F3514" s="115">
        <v>45656</v>
      </c>
      <c r="G3514" s="114" t="s">
        <v>3304</v>
      </c>
      <c r="H3514" s="116">
        <v>4996233</v>
      </c>
      <c r="I3514" s="116">
        <v>4996233</v>
      </c>
      <c r="J3514" s="116">
        <v>4996233</v>
      </c>
      <c r="K3514" s="116">
        <v>0</v>
      </c>
      <c r="L3514" s="116">
        <v>0</v>
      </c>
      <c r="M3514" s="116">
        <v>0</v>
      </c>
      <c r="N3514" s="116">
        <v>0</v>
      </c>
      <c r="O3514" s="116">
        <v>0</v>
      </c>
      <c r="P3514" s="116">
        <v>0</v>
      </c>
      <c r="Q3514" s="27" t="str">
        <f t="shared" si="624"/>
        <v>Registered</v>
      </c>
      <c r="R3514" s="94">
        <f t="shared" si="625"/>
        <v>1</v>
      </c>
      <c r="S3514" s="95"/>
      <c r="T3514" s="117">
        <f t="shared" si="626"/>
        <v>0</v>
      </c>
      <c r="U3514" s="117">
        <f t="shared" si="627"/>
        <v>0</v>
      </c>
    </row>
    <row r="3515" spans="1:21" x14ac:dyDescent="0.3">
      <c r="A3515" s="114">
        <v>9919</v>
      </c>
      <c r="B3515" s="114" t="s">
        <v>314</v>
      </c>
      <c r="C3515" s="114" t="s">
        <v>316</v>
      </c>
      <c r="D3515" s="114" t="s">
        <v>3334</v>
      </c>
      <c r="E3515" s="114" t="s">
        <v>3335</v>
      </c>
      <c r="F3515" s="115">
        <v>45726</v>
      </c>
      <c r="G3515" s="114" t="s">
        <v>2740</v>
      </c>
      <c r="H3515" s="116">
        <v>5018400</v>
      </c>
      <c r="I3515" s="116">
        <v>5018400</v>
      </c>
      <c r="J3515" s="116">
        <v>5018400</v>
      </c>
      <c r="K3515" s="116">
        <v>0</v>
      </c>
      <c r="L3515" s="116">
        <v>0</v>
      </c>
      <c r="M3515" s="116">
        <v>0</v>
      </c>
      <c r="N3515" s="116">
        <v>0</v>
      </c>
      <c r="O3515" s="116">
        <v>0</v>
      </c>
      <c r="P3515" s="116">
        <v>0</v>
      </c>
      <c r="Q3515" s="27" t="str">
        <f t="shared" si="624"/>
        <v>Registered</v>
      </c>
      <c r="R3515" s="94">
        <f t="shared" si="625"/>
        <v>1</v>
      </c>
      <c r="S3515" s="95"/>
      <c r="T3515" s="117">
        <f t="shared" si="626"/>
        <v>0</v>
      </c>
      <c r="U3515" s="117">
        <f t="shared" si="627"/>
        <v>0</v>
      </c>
    </row>
    <row r="3516" spans="1:21" x14ac:dyDescent="0.3">
      <c r="A3516" s="114">
        <v>9920</v>
      </c>
      <c r="B3516" s="114" t="s">
        <v>314</v>
      </c>
      <c r="C3516" s="114" t="s">
        <v>316</v>
      </c>
      <c r="D3516" s="114" t="s">
        <v>3258</v>
      </c>
      <c r="E3516" s="114" t="s">
        <v>3259</v>
      </c>
      <c r="F3516" s="115">
        <v>45726</v>
      </c>
      <c r="G3516" s="114" t="s">
        <v>2176</v>
      </c>
      <c r="H3516" s="116">
        <v>5323440</v>
      </c>
      <c r="I3516" s="116">
        <v>5323440</v>
      </c>
      <c r="J3516" s="116">
        <v>5323440</v>
      </c>
      <c r="K3516" s="116">
        <v>0</v>
      </c>
      <c r="L3516" s="116">
        <v>0</v>
      </c>
      <c r="M3516" s="116">
        <v>0</v>
      </c>
      <c r="N3516" s="116">
        <v>0</v>
      </c>
      <c r="O3516" s="116">
        <v>0</v>
      </c>
      <c r="P3516" s="116">
        <v>0</v>
      </c>
      <c r="Q3516" s="27" t="str">
        <f t="shared" si="624"/>
        <v>Registered</v>
      </c>
      <c r="R3516" s="94">
        <f t="shared" si="625"/>
        <v>1</v>
      </c>
      <c r="S3516" s="95"/>
      <c r="T3516" s="117">
        <f t="shared" si="626"/>
        <v>0</v>
      </c>
      <c r="U3516" s="117">
        <f t="shared" si="627"/>
        <v>0</v>
      </c>
    </row>
    <row r="3517" spans="1:21" x14ac:dyDescent="0.3">
      <c r="A3517" s="114">
        <v>9921</v>
      </c>
      <c r="B3517" s="114" t="s">
        <v>314</v>
      </c>
      <c r="C3517" s="114" t="s">
        <v>316</v>
      </c>
      <c r="D3517" s="114" t="s">
        <v>9164</v>
      </c>
      <c r="E3517" s="114" t="s">
        <v>9165</v>
      </c>
      <c r="F3517" s="115">
        <v>45626</v>
      </c>
      <c r="G3517" s="114" t="s">
        <v>1825</v>
      </c>
      <c r="H3517" s="116">
        <v>5228730</v>
      </c>
      <c r="I3517" s="116">
        <v>5228730</v>
      </c>
      <c r="J3517" s="116">
        <v>5228730</v>
      </c>
      <c r="K3517" s="116">
        <v>0</v>
      </c>
      <c r="L3517" s="116">
        <v>0</v>
      </c>
      <c r="M3517" s="116">
        <v>0</v>
      </c>
      <c r="N3517" s="116">
        <v>0</v>
      </c>
      <c r="O3517" s="116">
        <v>0</v>
      </c>
      <c r="P3517" s="116">
        <v>0</v>
      </c>
      <c r="Q3517" s="27" t="str">
        <f t="shared" si="624"/>
        <v>Registered</v>
      </c>
      <c r="R3517" s="94">
        <f t="shared" si="625"/>
        <v>1</v>
      </c>
      <c r="S3517" s="95"/>
      <c r="T3517" s="117">
        <f t="shared" si="626"/>
        <v>0</v>
      </c>
      <c r="U3517" s="117">
        <f t="shared" si="627"/>
        <v>0</v>
      </c>
    </row>
    <row r="3518" spans="1:21" x14ac:dyDescent="0.3">
      <c r="A3518" s="114">
        <v>9922</v>
      </c>
      <c r="B3518" s="114" t="s">
        <v>314</v>
      </c>
      <c r="C3518" s="114" t="s">
        <v>316</v>
      </c>
      <c r="D3518" s="114" t="s">
        <v>9166</v>
      </c>
      <c r="E3518" s="114" t="s">
        <v>9167</v>
      </c>
      <c r="F3518" s="115">
        <v>45734</v>
      </c>
      <c r="G3518" s="114" t="s">
        <v>2176</v>
      </c>
      <c r="H3518" s="116">
        <v>5313600</v>
      </c>
      <c r="I3518" s="116">
        <v>5313600</v>
      </c>
      <c r="J3518" s="116">
        <v>5313600</v>
      </c>
      <c r="K3518" s="116">
        <v>0</v>
      </c>
      <c r="L3518" s="116">
        <v>0</v>
      </c>
      <c r="M3518" s="116">
        <v>0</v>
      </c>
      <c r="N3518" s="116">
        <v>0</v>
      </c>
      <c r="O3518" s="116">
        <v>0</v>
      </c>
      <c r="P3518" s="116">
        <v>0</v>
      </c>
      <c r="Q3518" s="27" t="str">
        <f t="shared" si="624"/>
        <v>Registered</v>
      </c>
      <c r="R3518" s="94">
        <f t="shared" si="625"/>
        <v>1</v>
      </c>
      <c r="S3518" s="95"/>
      <c r="T3518" s="117">
        <f t="shared" si="626"/>
        <v>0</v>
      </c>
      <c r="U3518" s="117">
        <f t="shared" si="627"/>
        <v>0</v>
      </c>
    </row>
    <row r="3519" spans="1:21" x14ac:dyDescent="0.3">
      <c r="A3519" s="114">
        <v>9923</v>
      </c>
      <c r="B3519" s="114" t="s">
        <v>314</v>
      </c>
      <c r="C3519" s="114" t="s">
        <v>316</v>
      </c>
      <c r="D3519" s="114" t="s">
        <v>9168</v>
      </c>
      <c r="E3519" s="114" t="s">
        <v>9169</v>
      </c>
      <c r="F3519" s="115">
        <v>45740</v>
      </c>
      <c r="G3519" s="114" t="s">
        <v>1873</v>
      </c>
      <c r="H3519" s="116">
        <v>5264400</v>
      </c>
      <c r="I3519" s="116">
        <v>5264400</v>
      </c>
      <c r="J3519" s="116">
        <v>5264400</v>
      </c>
      <c r="K3519" s="116">
        <v>0</v>
      </c>
      <c r="L3519" s="116">
        <v>0</v>
      </c>
      <c r="M3519" s="116">
        <v>0</v>
      </c>
      <c r="N3519" s="116">
        <v>0</v>
      </c>
      <c r="O3519" s="116">
        <v>0</v>
      </c>
      <c r="P3519" s="116">
        <v>0</v>
      </c>
      <c r="Q3519" s="27" t="str">
        <f t="shared" si="624"/>
        <v>Registered</v>
      </c>
      <c r="R3519" s="94">
        <f t="shared" si="625"/>
        <v>1</v>
      </c>
      <c r="S3519" s="95"/>
      <c r="T3519" s="117">
        <f t="shared" si="626"/>
        <v>0</v>
      </c>
      <c r="U3519" s="117">
        <f t="shared" si="627"/>
        <v>0</v>
      </c>
    </row>
    <row r="3520" spans="1:21" x14ac:dyDescent="0.3">
      <c r="A3520" s="114">
        <v>9924</v>
      </c>
      <c r="B3520" s="114" t="s">
        <v>314</v>
      </c>
      <c r="C3520" s="114" t="s">
        <v>316</v>
      </c>
      <c r="D3520" s="114" t="s">
        <v>2419</v>
      </c>
      <c r="E3520" s="114" t="s">
        <v>2420</v>
      </c>
      <c r="F3520" s="115">
        <v>45849</v>
      </c>
      <c r="G3520" s="114" t="s">
        <v>2421</v>
      </c>
      <c r="H3520" s="116">
        <v>5361165</v>
      </c>
      <c r="I3520" s="116">
        <v>5361165</v>
      </c>
      <c r="J3520" s="116">
        <v>5361165</v>
      </c>
      <c r="K3520" s="116">
        <v>0</v>
      </c>
      <c r="L3520" s="116">
        <v>0</v>
      </c>
      <c r="M3520" s="116">
        <v>0</v>
      </c>
      <c r="N3520" s="116">
        <v>0</v>
      </c>
      <c r="O3520" s="116">
        <v>0</v>
      </c>
      <c r="P3520" s="116">
        <v>0</v>
      </c>
      <c r="Q3520" s="27" t="str">
        <f t="shared" si="624"/>
        <v>Registered</v>
      </c>
      <c r="R3520" s="94">
        <f t="shared" si="625"/>
        <v>1</v>
      </c>
      <c r="S3520" s="95"/>
      <c r="T3520" s="117">
        <f t="shared" si="626"/>
        <v>0</v>
      </c>
      <c r="U3520" s="117">
        <f t="shared" si="627"/>
        <v>0</v>
      </c>
    </row>
    <row r="3521" spans="1:21" x14ac:dyDescent="0.3">
      <c r="A3521" s="114">
        <v>9925</v>
      </c>
      <c r="B3521" s="114" t="s">
        <v>314</v>
      </c>
      <c r="C3521" s="114" t="s">
        <v>316</v>
      </c>
      <c r="D3521" s="114" t="s">
        <v>4422</v>
      </c>
      <c r="E3521" s="114" t="s">
        <v>4423</v>
      </c>
      <c r="F3521" s="115">
        <v>45988</v>
      </c>
      <c r="G3521" s="114" t="s">
        <v>3080</v>
      </c>
      <c r="H3521" s="116">
        <v>5539707</v>
      </c>
      <c r="I3521" s="116">
        <v>5539707</v>
      </c>
      <c r="J3521" s="116">
        <v>5539707</v>
      </c>
      <c r="K3521" s="116">
        <v>0</v>
      </c>
      <c r="L3521" s="116">
        <v>0</v>
      </c>
      <c r="M3521" s="116">
        <v>0</v>
      </c>
      <c r="N3521" s="116">
        <v>0</v>
      </c>
      <c r="O3521" s="116">
        <v>0</v>
      </c>
      <c r="P3521" s="116">
        <v>0</v>
      </c>
      <c r="Q3521" s="27" t="str">
        <f t="shared" si="624"/>
        <v>Registered</v>
      </c>
      <c r="R3521" s="94">
        <f t="shared" si="625"/>
        <v>1</v>
      </c>
      <c r="S3521" s="95"/>
      <c r="T3521" s="117">
        <f t="shared" si="626"/>
        <v>0</v>
      </c>
      <c r="U3521" s="117">
        <f t="shared" si="627"/>
        <v>0</v>
      </c>
    </row>
    <row r="3522" spans="1:21" x14ac:dyDescent="0.3">
      <c r="A3522" s="114">
        <v>9926</v>
      </c>
      <c r="B3522" s="114" t="s">
        <v>314</v>
      </c>
      <c r="C3522" s="114" t="s">
        <v>316</v>
      </c>
      <c r="D3522" s="114" t="s">
        <v>9170</v>
      </c>
      <c r="E3522" s="114" t="s">
        <v>9171</v>
      </c>
      <c r="F3522" s="115">
        <v>45664</v>
      </c>
      <c r="G3522" s="114" t="s">
        <v>3984</v>
      </c>
      <c r="H3522" s="116">
        <v>5273256</v>
      </c>
      <c r="I3522" s="116">
        <v>5273256</v>
      </c>
      <c r="J3522" s="116">
        <v>5273256</v>
      </c>
      <c r="K3522" s="116">
        <v>0</v>
      </c>
      <c r="L3522" s="116">
        <v>0</v>
      </c>
      <c r="M3522" s="116">
        <v>0</v>
      </c>
      <c r="N3522" s="116">
        <v>0</v>
      </c>
      <c r="O3522" s="116">
        <v>0</v>
      </c>
      <c r="P3522" s="116">
        <v>0</v>
      </c>
      <c r="Q3522" s="27" t="str">
        <f t="shared" ref="Q3522:Q3585" si="628">IF(G3522="01 Jan 1900","Unregistered","Registered")</f>
        <v>Registered</v>
      </c>
      <c r="R3522" s="94">
        <f t="shared" ref="R3522:R3585" si="629">(I3522/H3522)</f>
        <v>1</v>
      </c>
      <c r="S3522" s="95"/>
      <c r="T3522" s="117">
        <f t="shared" si="626"/>
        <v>0</v>
      </c>
      <c r="U3522" s="117">
        <f t="shared" si="627"/>
        <v>0</v>
      </c>
    </row>
    <row r="3523" spans="1:21" x14ac:dyDescent="0.3">
      <c r="A3523" s="114">
        <v>9927</v>
      </c>
      <c r="B3523" s="114" t="s">
        <v>314</v>
      </c>
      <c r="C3523" s="114" t="s">
        <v>316</v>
      </c>
      <c r="D3523" s="114" t="s">
        <v>2775</v>
      </c>
      <c r="E3523" s="114" t="s">
        <v>2776</v>
      </c>
      <c r="F3523" s="115">
        <v>45729</v>
      </c>
      <c r="G3523" s="114" t="s">
        <v>1858</v>
      </c>
      <c r="H3523" s="116">
        <v>5116800</v>
      </c>
      <c r="I3523" s="116">
        <v>5116800</v>
      </c>
      <c r="J3523" s="116">
        <v>5116800</v>
      </c>
      <c r="K3523" s="116">
        <v>0</v>
      </c>
      <c r="L3523" s="116">
        <v>0</v>
      </c>
      <c r="M3523" s="116">
        <v>0</v>
      </c>
      <c r="N3523" s="116">
        <v>0</v>
      </c>
      <c r="O3523" s="116">
        <v>0</v>
      </c>
      <c r="P3523" s="116">
        <v>0</v>
      </c>
      <c r="Q3523" s="27" t="str">
        <f t="shared" si="628"/>
        <v>Registered</v>
      </c>
      <c r="R3523" s="94">
        <f t="shared" si="629"/>
        <v>1</v>
      </c>
      <c r="S3523" s="95"/>
      <c r="T3523" s="117">
        <f t="shared" si="626"/>
        <v>0</v>
      </c>
      <c r="U3523" s="117">
        <f t="shared" si="627"/>
        <v>0</v>
      </c>
    </row>
    <row r="3524" spans="1:21" x14ac:dyDescent="0.3">
      <c r="A3524" s="114">
        <v>9928</v>
      </c>
      <c r="B3524" s="114" t="s">
        <v>314</v>
      </c>
      <c r="C3524" s="114" t="s">
        <v>316</v>
      </c>
      <c r="D3524" s="114" t="s">
        <v>4202</v>
      </c>
      <c r="E3524" s="114" t="s">
        <v>4203</v>
      </c>
      <c r="F3524" s="115">
        <v>45685</v>
      </c>
      <c r="G3524" s="114" t="s">
        <v>4204</v>
      </c>
      <c r="H3524" s="116">
        <v>5199000</v>
      </c>
      <c r="I3524" s="116">
        <v>5199000</v>
      </c>
      <c r="J3524" s="116">
        <v>5199000</v>
      </c>
      <c r="K3524" s="116">
        <v>0</v>
      </c>
      <c r="L3524" s="116">
        <v>0</v>
      </c>
      <c r="M3524" s="116">
        <v>0</v>
      </c>
      <c r="N3524" s="116">
        <v>0</v>
      </c>
      <c r="O3524" s="116">
        <v>0</v>
      </c>
      <c r="P3524" s="116">
        <v>0</v>
      </c>
      <c r="Q3524" s="27" t="str">
        <f t="shared" si="628"/>
        <v>Registered</v>
      </c>
      <c r="R3524" s="94">
        <f t="shared" si="629"/>
        <v>1</v>
      </c>
      <c r="S3524" s="95"/>
      <c r="T3524" s="117">
        <f t="shared" si="626"/>
        <v>0</v>
      </c>
      <c r="U3524" s="117">
        <f t="shared" si="627"/>
        <v>0</v>
      </c>
    </row>
    <row r="3525" spans="1:21" x14ac:dyDescent="0.3">
      <c r="A3525" s="114">
        <v>9929</v>
      </c>
      <c r="B3525" s="114" t="s">
        <v>314</v>
      </c>
      <c r="C3525" s="114" t="s">
        <v>316</v>
      </c>
      <c r="D3525" s="114" t="s">
        <v>2709</v>
      </c>
      <c r="E3525" s="114" t="s">
        <v>2710</v>
      </c>
      <c r="F3525" s="115">
        <v>45596</v>
      </c>
      <c r="G3525" s="114" t="s">
        <v>2711</v>
      </c>
      <c r="H3525" s="116">
        <v>5313600</v>
      </c>
      <c r="I3525" s="116">
        <v>5313600</v>
      </c>
      <c r="J3525" s="116">
        <v>5313600</v>
      </c>
      <c r="K3525" s="116">
        <v>0</v>
      </c>
      <c r="L3525" s="116">
        <v>0</v>
      </c>
      <c r="M3525" s="116">
        <v>0</v>
      </c>
      <c r="N3525" s="116">
        <v>0</v>
      </c>
      <c r="O3525" s="116">
        <v>0</v>
      </c>
      <c r="P3525" s="116">
        <v>0</v>
      </c>
      <c r="Q3525" s="27" t="str">
        <f t="shared" si="628"/>
        <v>Registered</v>
      </c>
      <c r="R3525" s="94">
        <f t="shared" si="629"/>
        <v>1</v>
      </c>
      <c r="S3525" s="95"/>
      <c r="T3525" s="117">
        <f t="shared" si="626"/>
        <v>0</v>
      </c>
      <c r="U3525" s="117">
        <f t="shared" si="627"/>
        <v>0</v>
      </c>
    </row>
    <row r="3526" spans="1:21" x14ac:dyDescent="0.3">
      <c r="A3526" s="114">
        <v>9930</v>
      </c>
      <c r="B3526" s="114" t="s">
        <v>314</v>
      </c>
      <c r="C3526" s="114" t="s">
        <v>316</v>
      </c>
      <c r="D3526" s="114" t="s">
        <v>9172</v>
      </c>
      <c r="E3526" s="114" t="s">
        <v>9173</v>
      </c>
      <c r="F3526" s="115">
        <v>45596</v>
      </c>
      <c r="G3526" s="114" t="s">
        <v>2248</v>
      </c>
      <c r="H3526" s="116">
        <v>5313600</v>
      </c>
      <c r="I3526" s="116">
        <v>5313600</v>
      </c>
      <c r="J3526" s="116">
        <v>5313600</v>
      </c>
      <c r="K3526" s="116">
        <v>0</v>
      </c>
      <c r="L3526" s="116">
        <v>0</v>
      </c>
      <c r="M3526" s="116">
        <v>0</v>
      </c>
      <c r="N3526" s="116">
        <v>0</v>
      </c>
      <c r="O3526" s="116">
        <v>0</v>
      </c>
      <c r="P3526" s="116">
        <v>0</v>
      </c>
      <c r="Q3526" s="27" t="str">
        <f t="shared" si="628"/>
        <v>Registered</v>
      </c>
      <c r="R3526" s="94">
        <f t="shared" si="629"/>
        <v>1</v>
      </c>
      <c r="S3526" s="95"/>
      <c r="T3526" s="117">
        <f t="shared" si="626"/>
        <v>0</v>
      </c>
      <c r="U3526" s="117">
        <f t="shared" si="627"/>
        <v>0</v>
      </c>
    </row>
    <row r="3527" spans="1:21" x14ac:dyDescent="0.3">
      <c r="A3527" s="114">
        <v>9931</v>
      </c>
      <c r="B3527" s="114" t="s">
        <v>314</v>
      </c>
      <c r="C3527" s="114" t="s">
        <v>316</v>
      </c>
      <c r="D3527" s="114" t="s">
        <v>2752</v>
      </c>
      <c r="E3527" s="114" t="s">
        <v>2753</v>
      </c>
      <c r="F3527" s="115">
        <v>45596</v>
      </c>
      <c r="G3527" s="114" t="s">
        <v>1699</v>
      </c>
      <c r="H3527" s="116">
        <v>5202243</v>
      </c>
      <c r="I3527" s="116">
        <v>5202243</v>
      </c>
      <c r="J3527" s="116">
        <v>5202243</v>
      </c>
      <c r="K3527" s="116">
        <v>0</v>
      </c>
      <c r="L3527" s="116">
        <v>0</v>
      </c>
      <c r="M3527" s="116">
        <v>0</v>
      </c>
      <c r="N3527" s="116">
        <v>0</v>
      </c>
      <c r="O3527" s="116">
        <v>0</v>
      </c>
      <c r="P3527" s="116">
        <v>0</v>
      </c>
      <c r="Q3527" s="27" t="str">
        <f t="shared" si="628"/>
        <v>Registered</v>
      </c>
      <c r="R3527" s="94">
        <f t="shared" si="629"/>
        <v>1</v>
      </c>
      <c r="S3527" s="95"/>
      <c r="T3527" s="117">
        <f t="shared" ref="T3527:T3574" si="630">L3527+M3527+N3527+O3527+P3527</f>
        <v>0</v>
      </c>
      <c r="U3527" s="117">
        <f t="shared" ref="U3527:U3574" si="631">K3527-T3527</f>
        <v>0</v>
      </c>
    </row>
    <row r="3528" spans="1:21" x14ac:dyDescent="0.3">
      <c r="A3528" s="114">
        <v>9932</v>
      </c>
      <c r="B3528" s="114" t="s">
        <v>314</v>
      </c>
      <c r="C3528" s="114" t="s">
        <v>316</v>
      </c>
      <c r="D3528" s="114" t="s">
        <v>3598</v>
      </c>
      <c r="E3528" s="114" t="s">
        <v>3599</v>
      </c>
      <c r="F3528" s="115">
        <v>45678</v>
      </c>
      <c r="G3528" s="114" t="s">
        <v>3457</v>
      </c>
      <c r="H3528" s="116">
        <v>5047245</v>
      </c>
      <c r="I3528" s="116">
        <v>5047245</v>
      </c>
      <c r="J3528" s="116">
        <v>5047245</v>
      </c>
      <c r="K3528" s="116">
        <v>0</v>
      </c>
      <c r="L3528" s="116">
        <v>0</v>
      </c>
      <c r="M3528" s="116">
        <v>0</v>
      </c>
      <c r="N3528" s="116">
        <v>0</v>
      </c>
      <c r="O3528" s="116">
        <v>0</v>
      </c>
      <c r="P3528" s="116">
        <v>0</v>
      </c>
      <c r="Q3528" s="27" t="str">
        <f t="shared" si="628"/>
        <v>Registered</v>
      </c>
      <c r="R3528" s="94">
        <f t="shared" si="629"/>
        <v>1</v>
      </c>
      <c r="S3528" s="95"/>
      <c r="T3528" s="117">
        <f t="shared" si="630"/>
        <v>0</v>
      </c>
      <c r="U3528" s="117">
        <f t="shared" si="631"/>
        <v>0</v>
      </c>
    </row>
    <row r="3529" spans="1:21" x14ac:dyDescent="0.3">
      <c r="A3529" s="114">
        <v>9933</v>
      </c>
      <c r="B3529" s="114" t="s">
        <v>314</v>
      </c>
      <c r="C3529" s="114" t="s">
        <v>316</v>
      </c>
      <c r="D3529" s="114" t="s">
        <v>2725</v>
      </c>
      <c r="E3529" s="114" t="s">
        <v>2726</v>
      </c>
      <c r="F3529" s="115">
        <v>45712</v>
      </c>
      <c r="G3529" s="114" t="s">
        <v>2727</v>
      </c>
      <c r="H3529" s="116">
        <v>5276208</v>
      </c>
      <c r="I3529" s="116">
        <v>5276208</v>
      </c>
      <c r="J3529" s="116">
        <v>5276208</v>
      </c>
      <c r="K3529" s="116">
        <v>0</v>
      </c>
      <c r="L3529" s="116">
        <v>0</v>
      </c>
      <c r="M3529" s="116">
        <v>0</v>
      </c>
      <c r="N3529" s="116">
        <v>0</v>
      </c>
      <c r="O3529" s="116">
        <v>0</v>
      </c>
      <c r="P3529" s="116">
        <v>0</v>
      </c>
      <c r="Q3529" s="27" t="str">
        <f t="shared" si="628"/>
        <v>Registered</v>
      </c>
      <c r="R3529" s="94">
        <f t="shared" si="629"/>
        <v>1</v>
      </c>
      <c r="S3529" s="95"/>
      <c r="T3529" s="117">
        <f t="shared" si="630"/>
        <v>0</v>
      </c>
      <c r="U3529" s="117">
        <f t="shared" si="631"/>
        <v>0</v>
      </c>
    </row>
    <row r="3530" spans="1:21" x14ac:dyDescent="0.3">
      <c r="A3530" s="114">
        <v>9934</v>
      </c>
      <c r="B3530" s="114" t="s">
        <v>314</v>
      </c>
      <c r="C3530" s="114" t="s">
        <v>316</v>
      </c>
      <c r="D3530" s="114" t="s">
        <v>9174</v>
      </c>
      <c r="E3530" s="114" t="s">
        <v>9175</v>
      </c>
      <c r="F3530" s="115">
        <v>45747</v>
      </c>
      <c r="G3530" s="114" t="s">
        <v>1450</v>
      </c>
      <c r="H3530" s="116">
        <v>5199300</v>
      </c>
      <c r="I3530" s="116">
        <v>5199300</v>
      </c>
      <c r="J3530" s="116">
        <v>5199300</v>
      </c>
      <c r="K3530" s="116">
        <v>0</v>
      </c>
      <c r="L3530" s="116">
        <v>0</v>
      </c>
      <c r="M3530" s="116">
        <v>0</v>
      </c>
      <c r="N3530" s="116">
        <v>0</v>
      </c>
      <c r="O3530" s="116">
        <v>0</v>
      </c>
      <c r="P3530" s="116">
        <v>0</v>
      </c>
      <c r="Q3530" s="27" t="str">
        <f t="shared" si="628"/>
        <v>Registered</v>
      </c>
      <c r="R3530" s="94">
        <f t="shared" si="629"/>
        <v>1</v>
      </c>
      <c r="S3530" s="95"/>
      <c r="T3530" s="117">
        <f t="shared" si="630"/>
        <v>0</v>
      </c>
      <c r="U3530" s="117">
        <f t="shared" si="631"/>
        <v>0</v>
      </c>
    </row>
    <row r="3531" spans="1:21" x14ac:dyDescent="0.3">
      <c r="A3531" s="114">
        <v>9935</v>
      </c>
      <c r="B3531" s="114" t="s">
        <v>314</v>
      </c>
      <c r="C3531" s="114" t="s">
        <v>316</v>
      </c>
      <c r="D3531" s="114" t="s">
        <v>9176</v>
      </c>
      <c r="E3531" s="114" t="s">
        <v>5099</v>
      </c>
      <c r="F3531" s="115">
        <v>45726</v>
      </c>
      <c r="G3531" s="114" t="s">
        <v>4294</v>
      </c>
      <c r="H3531" s="116">
        <v>5229711</v>
      </c>
      <c r="I3531" s="116">
        <v>5229711</v>
      </c>
      <c r="J3531" s="116">
        <v>5229711</v>
      </c>
      <c r="K3531" s="116">
        <v>0</v>
      </c>
      <c r="L3531" s="116">
        <v>0</v>
      </c>
      <c r="M3531" s="116">
        <v>0</v>
      </c>
      <c r="N3531" s="116">
        <v>0</v>
      </c>
      <c r="O3531" s="116">
        <v>0</v>
      </c>
      <c r="P3531" s="116">
        <v>0</v>
      </c>
      <c r="Q3531" s="27" t="str">
        <f t="shared" si="628"/>
        <v>Registered</v>
      </c>
      <c r="R3531" s="94">
        <f t="shared" si="629"/>
        <v>1</v>
      </c>
      <c r="S3531" s="95"/>
      <c r="T3531" s="117">
        <f t="shared" si="630"/>
        <v>0</v>
      </c>
      <c r="U3531" s="117">
        <f t="shared" si="631"/>
        <v>0</v>
      </c>
    </row>
    <row r="3532" spans="1:21" x14ac:dyDescent="0.3">
      <c r="A3532" s="114">
        <v>9936</v>
      </c>
      <c r="B3532" s="114" t="s">
        <v>314</v>
      </c>
      <c r="C3532" s="114" t="s">
        <v>316</v>
      </c>
      <c r="D3532" s="114" t="s">
        <v>9177</v>
      </c>
      <c r="E3532" s="114" t="s">
        <v>9178</v>
      </c>
      <c r="F3532" s="115">
        <v>46022</v>
      </c>
      <c r="G3532" s="114" t="s">
        <v>3166</v>
      </c>
      <c r="H3532" s="116">
        <v>5368250</v>
      </c>
      <c r="I3532" s="116">
        <v>5368250</v>
      </c>
      <c r="J3532" s="116">
        <v>5368250</v>
      </c>
      <c r="K3532" s="116">
        <v>0</v>
      </c>
      <c r="L3532" s="116">
        <v>0</v>
      </c>
      <c r="M3532" s="116">
        <v>0</v>
      </c>
      <c r="N3532" s="116">
        <v>0</v>
      </c>
      <c r="O3532" s="116">
        <v>0</v>
      </c>
      <c r="P3532" s="116">
        <v>0</v>
      </c>
      <c r="Q3532" s="27" t="str">
        <f t="shared" si="628"/>
        <v>Registered</v>
      </c>
      <c r="R3532" s="94">
        <f t="shared" si="629"/>
        <v>1</v>
      </c>
      <c r="S3532" s="95"/>
      <c r="T3532" s="117">
        <f t="shared" si="630"/>
        <v>0</v>
      </c>
      <c r="U3532" s="117">
        <f t="shared" si="631"/>
        <v>0</v>
      </c>
    </row>
    <row r="3533" spans="1:21" x14ac:dyDescent="0.3">
      <c r="A3533" s="114">
        <v>9937</v>
      </c>
      <c r="B3533" s="114" t="s">
        <v>314</v>
      </c>
      <c r="C3533" s="114" t="s">
        <v>316</v>
      </c>
      <c r="D3533" s="114" t="s">
        <v>1563</v>
      </c>
      <c r="E3533" s="114" t="s">
        <v>1564</v>
      </c>
      <c r="F3533" s="115">
        <v>46108</v>
      </c>
      <c r="G3533" s="114" t="s">
        <v>1565</v>
      </c>
      <c r="H3533" s="116">
        <v>5811500</v>
      </c>
      <c r="I3533" s="116">
        <v>5811500</v>
      </c>
      <c r="J3533" s="116">
        <v>5811500</v>
      </c>
      <c r="K3533" s="116">
        <v>0</v>
      </c>
      <c r="L3533" s="116">
        <v>0</v>
      </c>
      <c r="M3533" s="116">
        <v>0</v>
      </c>
      <c r="N3533" s="116">
        <v>0</v>
      </c>
      <c r="O3533" s="116">
        <v>0</v>
      </c>
      <c r="P3533" s="116">
        <v>0</v>
      </c>
      <c r="Q3533" s="27" t="str">
        <f t="shared" si="628"/>
        <v>Registered</v>
      </c>
      <c r="R3533" s="94">
        <f t="shared" si="629"/>
        <v>1</v>
      </c>
      <c r="S3533" s="95"/>
      <c r="T3533" s="117">
        <f t="shared" si="630"/>
        <v>0</v>
      </c>
      <c r="U3533" s="117">
        <f t="shared" si="631"/>
        <v>0</v>
      </c>
    </row>
    <row r="3534" spans="1:21" x14ac:dyDescent="0.3">
      <c r="A3534" s="114">
        <v>9938</v>
      </c>
      <c r="B3534" s="114" t="s">
        <v>314</v>
      </c>
      <c r="C3534" s="114" t="s">
        <v>316</v>
      </c>
      <c r="D3534" s="114" t="s">
        <v>349</v>
      </c>
      <c r="E3534" s="114" t="s">
        <v>350</v>
      </c>
      <c r="F3534" s="115">
        <v>46136</v>
      </c>
      <c r="G3534" s="114" t="s">
        <v>9607</v>
      </c>
      <c r="H3534" s="116">
        <v>5886000</v>
      </c>
      <c r="I3534" s="116">
        <v>5886000</v>
      </c>
      <c r="J3534" s="116">
        <v>5886000</v>
      </c>
      <c r="K3534" s="116">
        <v>0</v>
      </c>
      <c r="L3534" s="116">
        <v>0</v>
      </c>
      <c r="M3534" s="116">
        <v>0</v>
      </c>
      <c r="N3534" s="116">
        <v>0</v>
      </c>
      <c r="O3534" s="116">
        <v>0</v>
      </c>
      <c r="P3534" s="116">
        <v>0</v>
      </c>
      <c r="Q3534" s="27" t="str">
        <f t="shared" si="628"/>
        <v>Registered</v>
      </c>
      <c r="R3534" s="94">
        <f t="shared" si="629"/>
        <v>1</v>
      </c>
      <c r="S3534" s="95"/>
      <c r="T3534" s="117">
        <f t="shared" si="630"/>
        <v>0</v>
      </c>
      <c r="U3534" s="117">
        <f t="shared" si="631"/>
        <v>0</v>
      </c>
    </row>
    <row r="3535" spans="1:21" x14ac:dyDescent="0.3">
      <c r="A3535" s="114">
        <v>9939</v>
      </c>
      <c r="B3535" s="114" t="s">
        <v>314</v>
      </c>
      <c r="C3535" s="114" t="s">
        <v>316</v>
      </c>
      <c r="D3535" s="114" t="s">
        <v>9179</v>
      </c>
      <c r="E3535" s="114" t="s">
        <v>9180</v>
      </c>
      <c r="F3535" s="115">
        <v>45657</v>
      </c>
      <c r="G3535" s="114" t="s">
        <v>2456</v>
      </c>
      <c r="H3535" s="116">
        <v>5228976</v>
      </c>
      <c r="I3535" s="116">
        <v>5228976</v>
      </c>
      <c r="J3535" s="116">
        <v>5228976</v>
      </c>
      <c r="K3535" s="116">
        <v>0</v>
      </c>
      <c r="L3535" s="116">
        <v>0</v>
      </c>
      <c r="M3535" s="116">
        <v>0</v>
      </c>
      <c r="N3535" s="116">
        <v>0</v>
      </c>
      <c r="O3535" s="116">
        <v>0</v>
      </c>
      <c r="P3535" s="116">
        <v>0</v>
      </c>
      <c r="Q3535" s="27" t="str">
        <f t="shared" si="628"/>
        <v>Registered</v>
      </c>
      <c r="R3535" s="94">
        <f t="shared" si="629"/>
        <v>1</v>
      </c>
      <c r="S3535" s="95"/>
      <c r="T3535" s="117">
        <f t="shared" si="630"/>
        <v>0</v>
      </c>
      <c r="U3535" s="117">
        <f t="shared" si="631"/>
        <v>0</v>
      </c>
    </row>
    <row r="3536" spans="1:21" x14ac:dyDescent="0.3">
      <c r="A3536" s="114">
        <v>9940</v>
      </c>
      <c r="B3536" s="114" t="s">
        <v>314</v>
      </c>
      <c r="C3536" s="114" t="s">
        <v>316</v>
      </c>
      <c r="D3536" s="114" t="s">
        <v>3305</v>
      </c>
      <c r="E3536" s="114" t="s">
        <v>3306</v>
      </c>
      <c r="F3536" s="115">
        <v>45565</v>
      </c>
      <c r="G3536" s="114" t="s">
        <v>3307</v>
      </c>
      <c r="H3536" s="116">
        <v>5116800</v>
      </c>
      <c r="I3536" s="116">
        <v>5116800</v>
      </c>
      <c r="J3536" s="116">
        <v>5116800</v>
      </c>
      <c r="K3536" s="116">
        <v>0</v>
      </c>
      <c r="L3536" s="116">
        <v>0</v>
      </c>
      <c r="M3536" s="116">
        <v>0</v>
      </c>
      <c r="N3536" s="116">
        <v>0</v>
      </c>
      <c r="O3536" s="116">
        <v>0</v>
      </c>
      <c r="P3536" s="116">
        <v>0</v>
      </c>
      <c r="Q3536" s="27" t="str">
        <f t="shared" si="628"/>
        <v>Registered</v>
      </c>
      <c r="R3536" s="94">
        <f t="shared" si="629"/>
        <v>1</v>
      </c>
      <c r="S3536" s="95"/>
      <c r="T3536" s="117">
        <f t="shared" si="630"/>
        <v>0</v>
      </c>
      <c r="U3536" s="117">
        <f t="shared" si="631"/>
        <v>0</v>
      </c>
    </row>
    <row r="3537" spans="1:21" x14ac:dyDescent="0.3">
      <c r="A3537" s="114">
        <v>9941</v>
      </c>
      <c r="B3537" s="114" t="s">
        <v>314</v>
      </c>
      <c r="C3537" s="114" t="s">
        <v>316</v>
      </c>
      <c r="D3537" s="114" t="s">
        <v>3264</v>
      </c>
      <c r="E3537" s="114" t="s">
        <v>3265</v>
      </c>
      <c r="F3537" s="115">
        <v>45709</v>
      </c>
      <c r="G3537" s="114" t="s">
        <v>3266</v>
      </c>
      <c r="H3537" s="116">
        <v>5300000</v>
      </c>
      <c r="I3537" s="116">
        <v>5300000</v>
      </c>
      <c r="J3537" s="116">
        <v>5300000</v>
      </c>
      <c r="K3537" s="116">
        <v>0</v>
      </c>
      <c r="L3537" s="116">
        <v>0</v>
      </c>
      <c r="M3537" s="116">
        <v>0</v>
      </c>
      <c r="N3537" s="116">
        <v>0</v>
      </c>
      <c r="O3537" s="116">
        <v>0</v>
      </c>
      <c r="P3537" s="116">
        <v>0</v>
      </c>
      <c r="Q3537" s="27" t="str">
        <f t="shared" si="628"/>
        <v>Registered</v>
      </c>
      <c r="R3537" s="94">
        <f t="shared" si="629"/>
        <v>1</v>
      </c>
      <c r="S3537" s="95"/>
      <c r="T3537" s="117">
        <f t="shared" si="630"/>
        <v>0</v>
      </c>
      <c r="U3537" s="117">
        <f t="shared" si="631"/>
        <v>0</v>
      </c>
    </row>
    <row r="3538" spans="1:21" x14ac:dyDescent="0.3">
      <c r="A3538" s="114">
        <v>9942</v>
      </c>
      <c r="B3538" s="114" t="s">
        <v>314</v>
      </c>
      <c r="C3538" s="114" t="s">
        <v>316</v>
      </c>
      <c r="D3538" s="114" t="s">
        <v>3347</v>
      </c>
      <c r="E3538" s="114" t="s">
        <v>3348</v>
      </c>
      <c r="F3538" s="115">
        <v>45565</v>
      </c>
      <c r="G3538" s="114" t="s">
        <v>2435</v>
      </c>
      <c r="H3538" s="116">
        <v>4968340</v>
      </c>
      <c r="I3538" s="116">
        <v>4968340</v>
      </c>
      <c r="J3538" s="116">
        <v>4968340</v>
      </c>
      <c r="K3538" s="116">
        <v>0</v>
      </c>
      <c r="L3538" s="116">
        <v>0</v>
      </c>
      <c r="M3538" s="116">
        <v>0</v>
      </c>
      <c r="N3538" s="116">
        <v>0</v>
      </c>
      <c r="O3538" s="116">
        <v>0</v>
      </c>
      <c r="P3538" s="116">
        <v>0</v>
      </c>
      <c r="Q3538" s="27" t="str">
        <f t="shared" si="628"/>
        <v>Registered</v>
      </c>
      <c r="R3538" s="94">
        <f t="shared" si="629"/>
        <v>1</v>
      </c>
      <c r="S3538" s="95"/>
      <c r="T3538" s="117">
        <f t="shared" si="630"/>
        <v>0</v>
      </c>
      <c r="U3538" s="117">
        <f t="shared" si="631"/>
        <v>0</v>
      </c>
    </row>
    <row r="3539" spans="1:21" x14ac:dyDescent="0.3">
      <c r="A3539" s="114">
        <v>9943</v>
      </c>
      <c r="B3539" s="114" t="s">
        <v>314</v>
      </c>
      <c r="C3539" s="114" t="s">
        <v>316</v>
      </c>
      <c r="D3539" s="114" t="s">
        <v>2741</v>
      </c>
      <c r="E3539" s="114" t="s">
        <v>2742</v>
      </c>
      <c r="F3539" s="115">
        <v>45726</v>
      </c>
      <c r="G3539" s="114" t="s">
        <v>2743</v>
      </c>
      <c r="H3539" s="116">
        <v>5228681</v>
      </c>
      <c r="I3539" s="116">
        <v>5228681</v>
      </c>
      <c r="J3539" s="116">
        <v>5228681</v>
      </c>
      <c r="K3539" s="116">
        <v>0</v>
      </c>
      <c r="L3539" s="116">
        <v>0</v>
      </c>
      <c r="M3539" s="116">
        <v>0</v>
      </c>
      <c r="N3539" s="116">
        <v>0</v>
      </c>
      <c r="O3539" s="116">
        <v>0</v>
      </c>
      <c r="P3539" s="116">
        <v>0</v>
      </c>
      <c r="Q3539" s="27" t="str">
        <f t="shared" si="628"/>
        <v>Registered</v>
      </c>
      <c r="R3539" s="94">
        <f t="shared" si="629"/>
        <v>1</v>
      </c>
      <c r="S3539" s="95"/>
      <c r="T3539" s="117">
        <f t="shared" si="630"/>
        <v>0</v>
      </c>
      <c r="U3539" s="117">
        <f t="shared" si="631"/>
        <v>0</v>
      </c>
    </row>
    <row r="3540" spans="1:21" x14ac:dyDescent="0.3">
      <c r="A3540" s="114">
        <v>9944</v>
      </c>
      <c r="B3540" s="114" t="s">
        <v>314</v>
      </c>
      <c r="C3540" s="114" t="s">
        <v>316</v>
      </c>
      <c r="D3540" s="114" t="s">
        <v>3262</v>
      </c>
      <c r="E3540" s="114" t="s">
        <v>3263</v>
      </c>
      <c r="F3540" s="115">
        <v>45623</v>
      </c>
      <c r="G3540" s="114" t="s">
        <v>2067</v>
      </c>
      <c r="H3540" s="116">
        <v>5264046</v>
      </c>
      <c r="I3540" s="116">
        <v>5264046</v>
      </c>
      <c r="J3540" s="116">
        <v>5264046</v>
      </c>
      <c r="K3540" s="116">
        <v>0</v>
      </c>
      <c r="L3540" s="116">
        <v>0</v>
      </c>
      <c r="M3540" s="116">
        <v>0</v>
      </c>
      <c r="N3540" s="116">
        <v>0</v>
      </c>
      <c r="O3540" s="116">
        <v>0</v>
      </c>
      <c r="P3540" s="116">
        <v>0</v>
      </c>
      <c r="Q3540" s="27" t="str">
        <f t="shared" si="628"/>
        <v>Registered</v>
      </c>
      <c r="R3540" s="94">
        <f t="shared" si="629"/>
        <v>1</v>
      </c>
      <c r="S3540" s="95"/>
      <c r="T3540" s="117">
        <f t="shared" si="630"/>
        <v>0</v>
      </c>
      <c r="U3540" s="117">
        <f t="shared" si="631"/>
        <v>0</v>
      </c>
    </row>
    <row r="3541" spans="1:21" x14ac:dyDescent="0.3">
      <c r="A3541" s="114">
        <v>9945</v>
      </c>
      <c r="B3541" s="114" t="s">
        <v>314</v>
      </c>
      <c r="C3541" s="114" t="s">
        <v>316</v>
      </c>
      <c r="D3541" s="114" t="s">
        <v>2065</v>
      </c>
      <c r="E3541" s="114" t="s">
        <v>2066</v>
      </c>
      <c r="F3541" s="115">
        <v>45565</v>
      </c>
      <c r="G3541" s="114" t="s">
        <v>2067</v>
      </c>
      <c r="H3541" s="116">
        <v>4495000</v>
      </c>
      <c r="I3541" s="116">
        <v>4495000</v>
      </c>
      <c r="J3541" s="116">
        <v>4495000</v>
      </c>
      <c r="K3541" s="116">
        <v>0</v>
      </c>
      <c r="L3541" s="116">
        <v>0</v>
      </c>
      <c r="M3541" s="116">
        <v>0</v>
      </c>
      <c r="N3541" s="116">
        <v>0</v>
      </c>
      <c r="O3541" s="116">
        <v>0</v>
      </c>
      <c r="P3541" s="116">
        <v>0</v>
      </c>
      <c r="Q3541" s="27" t="str">
        <f t="shared" si="628"/>
        <v>Registered</v>
      </c>
      <c r="R3541" s="94">
        <f t="shared" si="629"/>
        <v>1</v>
      </c>
      <c r="S3541" s="95"/>
      <c r="T3541" s="117">
        <f t="shared" si="630"/>
        <v>0</v>
      </c>
      <c r="U3541" s="117">
        <f t="shared" si="631"/>
        <v>0</v>
      </c>
    </row>
    <row r="3542" spans="1:21" x14ac:dyDescent="0.3">
      <c r="A3542" s="114">
        <v>9946</v>
      </c>
      <c r="B3542" s="114" t="s">
        <v>314</v>
      </c>
      <c r="C3542" s="114" t="s">
        <v>316</v>
      </c>
      <c r="D3542" s="114" t="s">
        <v>2095</v>
      </c>
      <c r="E3542" s="114" t="s">
        <v>2096</v>
      </c>
      <c r="F3542" s="115">
        <v>45561</v>
      </c>
      <c r="G3542" s="114" t="s">
        <v>1903</v>
      </c>
      <c r="H3542" s="116">
        <v>4495000</v>
      </c>
      <c r="I3542" s="116">
        <v>4495000</v>
      </c>
      <c r="J3542" s="116">
        <v>4495000</v>
      </c>
      <c r="K3542" s="116">
        <v>0</v>
      </c>
      <c r="L3542" s="116">
        <v>0</v>
      </c>
      <c r="M3542" s="116">
        <v>0</v>
      </c>
      <c r="N3542" s="116">
        <v>0</v>
      </c>
      <c r="O3542" s="116">
        <v>0</v>
      </c>
      <c r="P3542" s="116">
        <v>0</v>
      </c>
      <c r="Q3542" s="27" t="str">
        <f t="shared" si="628"/>
        <v>Registered</v>
      </c>
      <c r="R3542" s="94">
        <f t="shared" si="629"/>
        <v>1</v>
      </c>
      <c r="S3542" s="95"/>
      <c r="T3542" s="117">
        <f t="shared" si="630"/>
        <v>0</v>
      </c>
      <c r="U3542" s="117">
        <f t="shared" si="631"/>
        <v>0</v>
      </c>
    </row>
    <row r="3543" spans="1:21" x14ac:dyDescent="0.3">
      <c r="A3543" s="114">
        <v>9947</v>
      </c>
      <c r="B3543" s="114" t="s">
        <v>314</v>
      </c>
      <c r="C3543" s="114" t="s">
        <v>316</v>
      </c>
      <c r="D3543" s="114" t="s">
        <v>9181</v>
      </c>
      <c r="E3543" s="114" t="s">
        <v>9182</v>
      </c>
      <c r="F3543" s="115">
        <v>45834</v>
      </c>
      <c r="G3543" s="114" t="s">
        <v>8450</v>
      </c>
      <c r="H3543" s="116">
        <v>5367720</v>
      </c>
      <c r="I3543" s="116">
        <v>5367720</v>
      </c>
      <c r="J3543" s="116">
        <v>5367720</v>
      </c>
      <c r="K3543" s="116">
        <v>0</v>
      </c>
      <c r="L3543" s="116">
        <v>0</v>
      </c>
      <c r="M3543" s="116">
        <v>0</v>
      </c>
      <c r="N3543" s="116">
        <v>0</v>
      </c>
      <c r="O3543" s="116">
        <v>0</v>
      </c>
      <c r="P3543" s="116">
        <v>0</v>
      </c>
      <c r="Q3543" s="27" t="str">
        <f t="shared" si="628"/>
        <v>Registered</v>
      </c>
      <c r="R3543" s="94">
        <f t="shared" si="629"/>
        <v>1</v>
      </c>
      <c r="S3543" s="95"/>
      <c r="T3543" s="117">
        <f t="shared" si="630"/>
        <v>0</v>
      </c>
      <c r="U3543" s="117">
        <f t="shared" si="631"/>
        <v>0</v>
      </c>
    </row>
    <row r="3544" spans="1:21" x14ac:dyDescent="0.3">
      <c r="A3544" s="114">
        <v>9948</v>
      </c>
      <c r="B3544" s="114" t="s">
        <v>314</v>
      </c>
      <c r="C3544" s="114" t="s">
        <v>316</v>
      </c>
      <c r="D3544" s="114" t="s">
        <v>2465</v>
      </c>
      <c r="E3544" s="114" t="s">
        <v>2466</v>
      </c>
      <c r="F3544" s="115">
        <v>45504</v>
      </c>
      <c r="G3544" s="114" t="s">
        <v>2467</v>
      </c>
      <c r="H3544" s="116">
        <v>4905000</v>
      </c>
      <c r="I3544" s="116">
        <v>4905000</v>
      </c>
      <c r="J3544" s="116">
        <v>4905000</v>
      </c>
      <c r="K3544" s="116">
        <v>0</v>
      </c>
      <c r="L3544" s="116">
        <v>0</v>
      </c>
      <c r="M3544" s="116">
        <v>0</v>
      </c>
      <c r="N3544" s="116">
        <v>0</v>
      </c>
      <c r="O3544" s="116">
        <v>0</v>
      </c>
      <c r="P3544" s="116">
        <v>0</v>
      </c>
      <c r="Q3544" s="27" t="str">
        <f t="shared" si="628"/>
        <v>Registered</v>
      </c>
      <c r="R3544" s="94">
        <f t="shared" si="629"/>
        <v>1</v>
      </c>
      <c r="S3544" s="95"/>
      <c r="T3544" s="117">
        <f t="shared" si="630"/>
        <v>0</v>
      </c>
      <c r="U3544" s="117">
        <f t="shared" si="631"/>
        <v>0</v>
      </c>
    </row>
    <row r="3545" spans="1:21" x14ac:dyDescent="0.3">
      <c r="A3545" s="114">
        <v>9949</v>
      </c>
      <c r="B3545" s="114" t="s">
        <v>314</v>
      </c>
      <c r="C3545" s="114" t="s">
        <v>316</v>
      </c>
      <c r="D3545" s="114" t="s">
        <v>2468</v>
      </c>
      <c r="E3545" s="114" t="s">
        <v>2466</v>
      </c>
      <c r="F3545" s="115">
        <v>45504</v>
      </c>
      <c r="G3545" s="114" t="s">
        <v>2467</v>
      </c>
      <c r="H3545" s="116">
        <v>4905000</v>
      </c>
      <c r="I3545" s="116">
        <v>4905000</v>
      </c>
      <c r="J3545" s="116">
        <v>4905000</v>
      </c>
      <c r="K3545" s="116">
        <v>0</v>
      </c>
      <c r="L3545" s="116">
        <v>0</v>
      </c>
      <c r="M3545" s="116">
        <v>0</v>
      </c>
      <c r="N3545" s="116">
        <v>0</v>
      </c>
      <c r="O3545" s="116">
        <v>0</v>
      </c>
      <c r="P3545" s="116">
        <v>0</v>
      </c>
      <c r="Q3545" s="27" t="str">
        <f t="shared" si="628"/>
        <v>Registered</v>
      </c>
      <c r="R3545" s="94">
        <f t="shared" si="629"/>
        <v>1</v>
      </c>
      <c r="S3545" s="95"/>
      <c r="T3545" s="117">
        <f t="shared" si="630"/>
        <v>0</v>
      </c>
      <c r="U3545" s="117">
        <f t="shared" si="631"/>
        <v>0</v>
      </c>
    </row>
    <row r="3546" spans="1:21" x14ac:dyDescent="0.3">
      <c r="A3546" s="114">
        <v>9950</v>
      </c>
      <c r="B3546" s="114" t="s">
        <v>314</v>
      </c>
      <c r="C3546" s="114" t="s">
        <v>316</v>
      </c>
      <c r="D3546" s="114" t="s">
        <v>2666</v>
      </c>
      <c r="E3546" s="114" t="s">
        <v>2667</v>
      </c>
      <c r="F3546" s="115">
        <v>45990</v>
      </c>
      <c r="G3546" s="114" t="s">
        <v>2478</v>
      </c>
      <c r="H3546" s="116">
        <v>5494164</v>
      </c>
      <c r="I3546" s="116">
        <v>5494164</v>
      </c>
      <c r="J3546" s="116">
        <v>5494164</v>
      </c>
      <c r="K3546" s="116">
        <v>0</v>
      </c>
      <c r="L3546" s="116">
        <v>0</v>
      </c>
      <c r="M3546" s="116">
        <v>0</v>
      </c>
      <c r="N3546" s="116">
        <v>0</v>
      </c>
      <c r="O3546" s="116">
        <v>0</v>
      </c>
      <c r="P3546" s="116">
        <v>0</v>
      </c>
      <c r="Q3546" s="27" t="str">
        <f t="shared" si="628"/>
        <v>Registered</v>
      </c>
      <c r="R3546" s="94">
        <f t="shared" si="629"/>
        <v>1</v>
      </c>
      <c r="S3546" s="95"/>
      <c r="T3546" s="117">
        <f t="shared" si="630"/>
        <v>0</v>
      </c>
      <c r="U3546" s="117">
        <f t="shared" si="631"/>
        <v>0</v>
      </c>
    </row>
    <row r="3547" spans="1:21" x14ac:dyDescent="0.3">
      <c r="A3547" s="114">
        <v>9951</v>
      </c>
      <c r="B3547" s="114" t="s">
        <v>314</v>
      </c>
      <c r="C3547" s="114" t="s">
        <v>316</v>
      </c>
      <c r="D3547" s="114" t="s">
        <v>2704</v>
      </c>
      <c r="E3547" s="114" t="s">
        <v>2705</v>
      </c>
      <c r="F3547" s="115">
        <v>45777</v>
      </c>
      <c r="G3547" s="114" t="s">
        <v>2011</v>
      </c>
      <c r="H3547" s="116">
        <v>5316552</v>
      </c>
      <c r="I3547" s="116">
        <v>5316552</v>
      </c>
      <c r="J3547" s="116">
        <v>5316552</v>
      </c>
      <c r="K3547" s="116">
        <v>0</v>
      </c>
      <c r="L3547" s="116">
        <v>0</v>
      </c>
      <c r="M3547" s="116">
        <v>0</v>
      </c>
      <c r="N3547" s="116">
        <v>0</v>
      </c>
      <c r="O3547" s="116">
        <v>0</v>
      </c>
      <c r="P3547" s="116">
        <v>0</v>
      </c>
      <c r="Q3547" s="27" t="str">
        <f t="shared" si="628"/>
        <v>Registered</v>
      </c>
      <c r="R3547" s="94">
        <f t="shared" si="629"/>
        <v>1</v>
      </c>
      <c r="S3547" s="95"/>
      <c r="T3547" s="117">
        <f t="shared" si="630"/>
        <v>0</v>
      </c>
      <c r="U3547" s="117">
        <f t="shared" si="631"/>
        <v>0</v>
      </c>
    </row>
    <row r="3548" spans="1:21" x14ac:dyDescent="0.3">
      <c r="A3548" s="114">
        <v>9952</v>
      </c>
      <c r="B3548" s="114" t="s">
        <v>314</v>
      </c>
      <c r="C3548" s="114" t="s">
        <v>316</v>
      </c>
      <c r="D3548" s="114" t="s">
        <v>2469</v>
      </c>
      <c r="E3548" s="114" t="s">
        <v>2466</v>
      </c>
      <c r="F3548" s="115">
        <v>45504</v>
      </c>
      <c r="G3548" s="114" t="s">
        <v>2467</v>
      </c>
      <c r="H3548" s="116">
        <v>4905000</v>
      </c>
      <c r="I3548" s="116">
        <v>4905000</v>
      </c>
      <c r="J3548" s="116">
        <v>4905000</v>
      </c>
      <c r="K3548" s="116">
        <v>0</v>
      </c>
      <c r="L3548" s="116">
        <v>0</v>
      </c>
      <c r="M3548" s="116">
        <v>0</v>
      </c>
      <c r="N3548" s="116">
        <v>0</v>
      </c>
      <c r="O3548" s="116">
        <v>0</v>
      </c>
      <c r="P3548" s="116">
        <v>0</v>
      </c>
      <c r="Q3548" s="27" t="str">
        <f t="shared" si="628"/>
        <v>Registered</v>
      </c>
      <c r="R3548" s="94">
        <f t="shared" si="629"/>
        <v>1</v>
      </c>
      <c r="S3548" s="95"/>
      <c r="T3548" s="117">
        <f t="shared" si="630"/>
        <v>0</v>
      </c>
      <c r="U3548" s="117">
        <f t="shared" si="631"/>
        <v>0</v>
      </c>
    </row>
    <row r="3549" spans="1:21" x14ac:dyDescent="0.3">
      <c r="A3549" s="114">
        <v>9953</v>
      </c>
      <c r="B3549" s="114" t="s">
        <v>314</v>
      </c>
      <c r="C3549" s="114" t="s">
        <v>316</v>
      </c>
      <c r="D3549" s="114" t="s">
        <v>2444</v>
      </c>
      <c r="E3549" s="114" t="s">
        <v>2445</v>
      </c>
      <c r="F3549" s="115">
        <v>45580</v>
      </c>
      <c r="G3549" s="114" t="s">
        <v>2446</v>
      </c>
      <c r="H3549" s="116">
        <v>5215200</v>
      </c>
      <c r="I3549" s="116">
        <v>5215200</v>
      </c>
      <c r="J3549" s="116">
        <v>5215200</v>
      </c>
      <c r="K3549" s="116">
        <v>0</v>
      </c>
      <c r="L3549" s="116">
        <v>0</v>
      </c>
      <c r="M3549" s="116">
        <v>0</v>
      </c>
      <c r="N3549" s="116">
        <v>0</v>
      </c>
      <c r="O3549" s="116">
        <v>0</v>
      </c>
      <c r="P3549" s="116">
        <v>0</v>
      </c>
      <c r="Q3549" s="27" t="str">
        <f t="shared" si="628"/>
        <v>Registered</v>
      </c>
      <c r="R3549" s="94">
        <f t="shared" si="629"/>
        <v>1</v>
      </c>
      <c r="S3549" s="95"/>
      <c r="T3549" s="117">
        <f t="shared" si="630"/>
        <v>0</v>
      </c>
      <c r="U3549" s="117">
        <f t="shared" si="631"/>
        <v>0</v>
      </c>
    </row>
    <row r="3550" spans="1:21" x14ac:dyDescent="0.3">
      <c r="A3550" s="114">
        <v>9954</v>
      </c>
      <c r="B3550" s="114" t="s">
        <v>314</v>
      </c>
      <c r="C3550" s="114" t="s">
        <v>316</v>
      </c>
      <c r="D3550" s="114" t="s">
        <v>4417</v>
      </c>
      <c r="E3550" s="114" t="s">
        <v>4418</v>
      </c>
      <c r="F3550" s="115">
        <v>45889</v>
      </c>
      <c r="G3550" s="114" t="s">
        <v>4419</v>
      </c>
      <c r="H3550" s="116">
        <v>5449392</v>
      </c>
      <c r="I3550" s="116">
        <v>5449392</v>
      </c>
      <c r="J3550" s="116">
        <v>5449392</v>
      </c>
      <c r="K3550" s="116">
        <v>0</v>
      </c>
      <c r="L3550" s="116">
        <v>0</v>
      </c>
      <c r="M3550" s="116">
        <v>0</v>
      </c>
      <c r="N3550" s="116">
        <v>0</v>
      </c>
      <c r="O3550" s="116">
        <v>0</v>
      </c>
      <c r="P3550" s="116">
        <v>0</v>
      </c>
      <c r="Q3550" s="27" t="str">
        <f t="shared" si="628"/>
        <v>Registered</v>
      </c>
      <c r="R3550" s="94">
        <f t="shared" si="629"/>
        <v>1</v>
      </c>
      <c r="S3550" s="95"/>
      <c r="T3550" s="117">
        <f t="shared" si="630"/>
        <v>0</v>
      </c>
      <c r="U3550" s="117">
        <f t="shared" si="631"/>
        <v>0</v>
      </c>
    </row>
    <row r="3551" spans="1:21" x14ac:dyDescent="0.3">
      <c r="A3551" s="114">
        <v>9955</v>
      </c>
      <c r="B3551" s="114" t="s">
        <v>314</v>
      </c>
      <c r="C3551" s="114" t="s">
        <v>316</v>
      </c>
      <c r="D3551" s="114" t="s">
        <v>9183</v>
      </c>
      <c r="E3551" s="114" t="s">
        <v>9184</v>
      </c>
      <c r="F3551" s="115">
        <v>45817</v>
      </c>
      <c r="G3551" s="114" t="s">
        <v>4212</v>
      </c>
      <c r="H3551" s="116">
        <v>5360184</v>
      </c>
      <c r="I3551" s="116">
        <v>5360184</v>
      </c>
      <c r="J3551" s="116">
        <v>5360184</v>
      </c>
      <c r="K3551" s="116">
        <v>0</v>
      </c>
      <c r="L3551" s="116">
        <v>0</v>
      </c>
      <c r="M3551" s="116">
        <v>0</v>
      </c>
      <c r="N3551" s="116">
        <v>0</v>
      </c>
      <c r="O3551" s="116">
        <v>0</v>
      </c>
      <c r="P3551" s="116">
        <v>0</v>
      </c>
      <c r="Q3551" s="27" t="str">
        <f t="shared" si="628"/>
        <v>Registered</v>
      </c>
      <c r="R3551" s="94">
        <f t="shared" si="629"/>
        <v>1</v>
      </c>
      <c r="S3551" s="95"/>
      <c r="T3551" s="117">
        <f t="shared" si="630"/>
        <v>0</v>
      </c>
      <c r="U3551" s="117">
        <f t="shared" si="631"/>
        <v>0</v>
      </c>
    </row>
    <row r="3552" spans="1:21" x14ac:dyDescent="0.3">
      <c r="A3552" s="114">
        <v>9956</v>
      </c>
      <c r="B3552" s="114" t="s">
        <v>314</v>
      </c>
      <c r="C3552" s="114" t="s">
        <v>316</v>
      </c>
      <c r="D3552" s="114" t="s">
        <v>9185</v>
      </c>
      <c r="E3552" s="114" t="s">
        <v>9186</v>
      </c>
      <c r="F3552" s="115">
        <v>45930</v>
      </c>
      <c r="G3552" s="114" t="s">
        <v>2854</v>
      </c>
      <c r="H3552" s="116">
        <v>5450436</v>
      </c>
      <c r="I3552" s="116">
        <v>5450436</v>
      </c>
      <c r="J3552" s="116">
        <v>5450436</v>
      </c>
      <c r="K3552" s="116">
        <v>0</v>
      </c>
      <c r="L3552" s="116">
        <v>0</v>
      </c>
      <c r="M3552" s="116">
        <v>0</v>
      </c>
      <c r="N3552" s="116">
        <v>0</v>
      </c>
      <c r="O3552" s="116">
        <v>0</v>
      </c>
      <c r="P3552" s="116">
        <v>0</v>
      </c>
      <c r="Q3552" s="27" t="str">
        <f t="shared" si="628"/>
        <v>Registered</v>
      </c>
      <c r="R3552" s="94">
        <f t="shared" si="629"/>
        <v>1</v>
      </c>
      <c r="S3552" s="95"/>
      <c r="T3552" s="117">
        <f t="shared" si="630"/>
        <v>0</v>
      </c>
      <c r="U3552" s="117">
        <f t="shared" si="631"/>
        <v>0</v>
      </c>
    </row>
    <row r="3553" spans="1:21" x14ac:dyDescent="0.3">
      <c r="A3553" s="114">
        <v>9957</v>
      </c>
      <c r="B3553" s="114" t="s">
        <v>314</v>
      </c>
      <c r="C3553" s="114" t="s">
        <v>316</v>
      </c>
      <c r="D3553" s="114" t="s">
        <v>9187</v>
      </c>
      <c r="E3553" s="114" t="s">
        <v>9188</v>
      </c>
      <c r="F3553" s="115">
        <v>45626</v>
      </c>
      <c r="G3553" s="114" t="s">
        <v>2737</v>
      </c>
      <c r="H3553" s="116">
        <v>4494912</v>
      </c>
      <c r="I3553" s="116">
        <v>4494912</v>
      </c>
      <c r="J3553" s="116">
        <v>4494912</v>
      </c>
      <c r="K3553" s="116">
        <v>0</v>
      </c>
      <c r="L3553" s="116">
        <v>0</v>
      </c>
      <c r="M3553" s="116">
        <v>0</v>
      </c>
      <c r="N3553" s="116">
        <v>0</v>
      </c>
      <c r="O3553" s="116">
        <v>0</v>
      </c>
      <c r="P3553" s="116">
        <v>0</v>
      </c>
      <c r="Q3553" s="27" t="str">
        <f t="shared" si="628"/>
        <v>Registered</v>
      </c>
      <c r="R3553" s="94">
        <f t="shared" si="629"/>
        <v>1</v>
      </c>
      <c r="S3553" s="95"/>
      <c r="T3553" s="117">
        <f t="shared" si="630"/>
        <v>0</v>
      </c>
      <c r="U3553" s="117">
        <f t="shared" si="631"/>
        <v>0</v>
      </c>
    </row>
    <row r="3554" spans="1:21" x14ac:dyDescent="0.3">
      <c r="A3554" s="114">
        <v>9958</v>
      </c>
      <c r="B3554" s="114" t="s">
        <v>314</v>
      </c>
      <c r="C3554" s="114" t="s">
        <v>316</v>
      </c>
      <c r="D3554" s="114" t="s">
        <v>2493</v>
      </c>
      <c r="E3554" s="114" t="s">
        <v>2494</v>
      </c>
      <c r="F3554" s="115">
        <v>45688</v>
      </c>
      <c r="G3554" s="114" t="s">
        <v>2495</v>
      </c>
      <c r="H3554" s="116">
        <v>5411508</v>
      </c>
      <c r="I3554" s="116">
        <v>5411508</v>
      </c>
      <c r="J3554" s="116">
        <v>5411508</v>
      </c>
      <c r="K3554" s="116">
        <v>0</v>
      </c>
      <c r="L3554" s="116">
        <v>0</v>
      </c>
      <c r="M3554" s="116">
        <v>0</v>
      </c>
      <c r="N3554" s="116">
        <v>0</v>
      </c>
      <c r="O3554" s="116">
        <v>0</v>
      </c>
      <c r="P3554" s="116">
        <v>0</v>
      </c>
      <c r="Q3554" s="27" t="str">
        <f t="shared" si="628"/>
        <v>Registered</v>
      </c>
      <c r="R3554" s="94">
        <f t="shared" si="629"/>
        <v>1</v>
      </c>
      <c r="S3554" s="95"/>
      <c r="T3554" s="117">
        <f t="shared" si="630"/>
        <v>0</v>
      </c>
      <c r="U3554" s="117">
        <f t="shared" si="631"/>
        <v>0</v>
      </c>
    </row>
    <row r="3555" spans="1:21" x14ac:dyDescent="0.3">
      <c r="A3555" s="114">
        <v>9959</v>
      </c>
      <c r="B3555" s="114" t="s">
        <v>314</v>
      </c>
      <c r="C3555" s="114" t="s">
        <v>316</v>
      </c>
      <c r="D3555" s="114" t="s">
        <v>9189</v>
      </c>
      <c r="E3555" s="114" t="s">
        <v>9190</v>
      </c>
      <c r="F3555" s="115">
        <v>46064</v>
      </c>
      <c r="G3555" s="114" t="s">
        <v>1532</v>
      </c>
      <c r="H3555" s="116">
        <v>5493600</v>
      </c>
      <c r="I3555" s="116">
        <v>5493600</v>
      </c>
      <c r="J3555" s="116">
        <v>5493600</v>
      </c>
      <c r="K3555" s="116">
        <v>0</v>
      </c>
      <c r="L3555" s="116">
        <v>0</v>
      </c>
      <c r="M3555" s="116">
        <v>0</v>
      </c>
      <c r="N3555" s="116">
        <v>0</v>
      </c>
      <c r="O3555" s="116">
        <v>0</v>
      </c>
      <c r="P3555" s="116">
        <v>0</v>
      </c>
      <c r="Q3555" s="27" t="str">
        <f t="shared" si="628"/>
        <v>Registered</v>
      </c>
      <c r="R3555" s="94">
        <f t="shared" si="629"/>
        <v>1</v>
      </c>
      <c r="S3555" s="95"/>
      <c r="T3555" s="117">
        <f t="shared" si="630"/>
        <v>0</v>
      </c>
      <c r="U3555" s="117">
        <f t="shared" si="631"/>
        <v>0</v>
      </c>
    </row>
    <row r="3556" spans="1:21" x14ac:dyDescent="0.3">
      <c r="A3556" s="114">
        <v>9960</v>
      </c>
      <c r="B3556" s="114" t="s">
        <v>314</v>
      </c>
      <c r="C3556" s="114" t="s">
        <v>316</v>
      </c>
      <c r="D3556" s="114" t="s">
        <v>9191</v>
      </c>
      <c r="E3556" s="114" t="s">
        <v>9192</v>
      </c>
      <c r="F3556" s="115">
        <v>46071</v>
      </c>
      <c r="G3556" s="114" t="s">
        <v>4022</v>
      </c>
      <c r="H3556" s="116">
        <v>5447050</v>
      </c>
      <c r="I3556" s="116">
        <v>5447050</v>
      </c>
      <c r="J3556" s="116">
        <v>5447050</v>
      </c>
      <c r="K3556" s="116">
        <v>0</v>
      </c>
      <c r="L3556" s="116">
        <v>0</v>
      </c>
      <c r="M3556" s="116">
        <v>0</v>
      </c>
      <c r="N3556" s="116">
        <v>0</v>
      </c>
      <c r="O3556" s="116">
        <v>0</v>
      </c>
      <c r="P3556" s="116">
        <v>0</v>
      </c>
      <c r="Q3556" s="27" t="str">
        <f t="shared" si="628"/>
        <v>Registered</v>
      </c>
      <c r="R3556" s="94">
        <f t="shared" si="629"/>
        <v>1</v>
      </c>
      <c r="S3556" s="95"/>
      <c r="T3556" s="117">
        <f t="shared" si="630"/>
        <v>0</v>
      </c>
      <c r="U3556" s="117">
        <f t="shared" si="631"/>
        <v>0</v>
      </c>
    </row>
    <row r="3557" spans="1:21" x14ac:dyDescent="0.3">
      <c r="A3557" s="114">
        <v>9961</v>
      </c>
      <c r="B3557" s="114" t="s">
        <v>314</v>
      </c>
      <c r="C3557" s="114" t="s">
        <v>316</v>
      </c>
      <c r="D3557" s="114" t="s">
        <v>1621</v>
      </c>
      <c r="E3557" s="114" t="s">
        <v>1622</v>
      </c>
      <c r="F3557" s="115">
        <v>46078</v>
      </c>
      <c r="G3557" s="114" t="s">
        <v>1623</v>
      </c>
      <c r="H3557" s="116">
        <v>5331735</v>
      </c>
      <c r="I3557" s="116">
        <v>5331735</v>
      </c>
      <c r="J3557" s="116">
        <v>5331735</v>
      </c>
      <c r="K3557" s="116">
        <v>0</v>
      </c>
      <c r="L3557" s="116">
        <v>0</v>
      </c>
      <c r="M3557" s="116">
        <v>0</v>
      </c>
      <c r="N3557" s="116">
        <v>0</v>
      </c>
      <c r="O3557" s="116">
        <v>0</v>
      </c>
      <c r="P3557" s="116">
        <v>0</v>
      </c>
      <c r="Q3557" s="27" t="str">
        <f t="shared" si="628"/>
        <v>Registered</v>
      </c>
      <c r="R3557" s="94">
        <f t="shared" si="629"/>
        <v>1</v>
      </c>
      <c r="S3557" s="95"/>
      <c r="T3557" s="117">
        <f t="shared" si="630"/>
        <v>0</v>
      </c>
      <c r="U3557" s="117">
        <f t="shared" si="631"/>
        <v>0</v>
      </c>
    </row>
    <row r="3558" spans="1:21" x14ac:dyDescent="0.3">
      <c r="A3558" s="114">
        <v>9962</v>
      </c>
      <c r="B3558" s="114" t="s">
        <v>314</v>
      </c>
      <c r="C3558" s="114" t="s">
        <v>316</v>
      </c>
      <c r="D3558" s="114" t="s">
        <v>1604</v>
      </c>
      <c r="E3558" s="114" t="s">
        <v>1605</v>
      </c>
      <c r="F3558" s="115">
        <v>46078</v>
      </c>
      <c r="G3558" s="114" t="s">
        <v>1606</v>
      </c>
      <c r="H3558" s="116">
        <v>5454360</v>
      </c>
      <c r="I3558" s="116">
        <v>5454360</v>
      </c>
      <c r="J3558" s="116">
        <v>5454360</v>
      </c>
      <c r="K3558" s="116">
        <v>0</v>
      </c>
      <c r="L3558" s="116">
        <v>0</v>
      </c>
      <c r="M3558" s="116">
        <v>0</v>
      </c>
      <c r="N3558" s="116">
        <v>0</v>
      </c>
      <c r="O3558" s="116">
        <v>0</v>
      </c>
      <c r="P3558" s="116">
        <v>0</v>
      </c>
      <c r="Q3558" s="27" t="str">
        <f t="shared" si="628"/>
        <v>Registered</v>
      </c>
      <c r="R3558" s="94">
        <f t="shared" si="629"/>
        <v>1</v>
      </c>
      <c r="S3558" s="95"/>
      <c r="T3558" s="117">
        <f t="shared" si="630"/>
        <v>0</v>
      </c>
      <c r="U3558" s="117">
        <f t="shared" si="631"/>
        <v>0</v>
      </c>
    </row>
    <row r="3559" spans="1:21" x14ac:dyDescent="0.3">
      <c r="A3559" s="114">
        <v>9963</v>
      </c>
      <c r="B3559" s="114" t="s">
        <v>314</v>
      </c>
      <c r="C3559" s="114" t="s">
        <v>316</v>
      </c>
      <c r="D3559" s="114" t="s">
        <v>2433</v>
      </c>
      <c r="E3559" s="114" t="s">
        <v>2434</v>
      </c>
      <c r="F3559" s="115">
        <v>45473</v>
      </c>
      <c r="G3559" s="114" t="s">
        <v>2435</v>
      </c>
      <c r="H3559" s="116">
        <v>5067600</v>
      </c>
      <c r="I3559" s="116">
        <v>5067600</v>
      </c>
      <c r="J3559" s="116">
        <v>5067600</v>
      </c>
      <c r="K3559" s="116">
        <v>0</v>
      </c>
      <c r="L3559" s="116">
        <v>0</v>
      </c>
      <c r="M3559" s="116">
        <v>0</v>
      </c>
      <c r="N3559" s="116">
        <v>0</v>
      </c>
      <c r="O3559" s="116">
        <v>0</v>
      </c>
      <c r="P3559" s="116">
        <v>0</v>
      </c>
      <c r="Q3559" s="27" t="str">
        <f t="shared" si="628"/>
        <v>Registered</v>
      </c>
      <c r="R3559" s="94">
        <f t="shared" si="629"/>
        <v>1</v>
      </c>
      <c r="S3559" s="95"/>
      <c r="T3559" s="117">
        <f t="shared" si="630"/>
        <v>0</v>
      </c>
      <c r="U3559" s="117">
        <f t="shared" si="631"/>
        <v>0</v>
      </c>
    </row>
    <row r="3560" spans="1:21" x14ac:dyDescent="0.3">
      <c r="A3560" s="114">
        <v>9964</v>
      </c>
      <c r="B3560" s="114" t="s">
        <v>314</v>
      </c>
      <c r="C3560" s="114" t="s">
        <v>316</v>
      </c>
      <c r="D3560" s="114" t="s">
        <v>4233</v>
      </c>
      <c r="E3560" s="114" t="s">
        <v>4234</v>
      </c>
      <c r="F3560" s="115">
        <v>45685</v>
      </c>
      <c r="G3560" s="114" t="s">
        <v>1785</v>
      </c>
      <c r="H3560" s="116">
        <v>4920000</v>
      </c>
      <c r="I3560" s="116">
        <v>4920000</v>
      </c>
      <c r="J3560" s="116">
        <v>4920000</v>
      </c>
      <c r="K3560" s="116">
        <v>0</v>
      </c>
      <c r="L3560" s="116">
        <v>0</v>
      </c>
      <c r="M3560" s="116">
        <v>0</v>
      </c>
      <c r="N3560" s="116">
        <v>0</v>
      </c>
      <c r="O3560" s="116">
        <v>0</v>
      </c>
      <c r="P3560" s="116">
        <v>0</v>
      </c>
      <c r="Q3560" s="27" t="str">
        <f t="shared" si="628"/>
        <v>Registered</v>
      </c>
      <c r="R3560" s="94">
        <f t="shared" si="629"/>
        <v>1</v>
      </c>
      <c r="S3560" s="95"/>
      <c r="T3560" s="117">
        <f t="shared" si="630"/>
        <v>0</v>
      </c>
      <c r="U3560" s="117">
        <f t="shared" si="631"/>
        <v>0</v>
      </c>
    </row>
    <row r="3561" spans="1:21" x14ac:dyDescent="0.3">
      <c r="A3561" s="114">
        <v>9965</v>
      </c>
      <c r="B3561" s="114" t="s">
        <v>314</v>
      </c>
      <c r="C3561" s="114" t="s">
        <v>316</v>
      </c>
      <c r="D3561" s="114" t="s">
        <v>2746</v>
      </c>
      <c r="E3561" s="114" t="s">
        <v>2747</v>
      </c>
      <c r="F3561" s="115">
        <v>45889</v>
      </c>
      <c r="G3561" s="114" t="s">
        <v>2748</v>
      </c>
      <c r="H3561" s="116">
        <v>5220500</v>
      </c>
      <c r="I3561" s="116">
        <v>5220500</v>
      </c>
      <c r="J3561" s="116">
        <v>5220500</v>
      </c>
      <c r="K3561" s="116">
        <v>0</v>
      </c>
      <c r="L3561" s="116">
        <v>0</v>
      </c>
      <c r="M3561" s="116">
        <v>0</v>
      </c>
      <c r="N3561" s="116">
        <v>0</v>
      </c>
      <c r="O3561" s="116">
        <v>0</v>
      </c>
      <c r="P3561" s="116">
        <v>0</v>
      </c>
      <c r="Q3561" s="27" t="str">
        <f t="shared" si="628"/>
        <v>Registered</v>
      </c>
      <c r="R3561" s="94">
        <f t="shared" si="629"/>
        <v>1</v>
      </c>
      <c r="S3561" s="95"/>
      <c r="T3561" s="117">
        <f t="shared" si="630"/>
        <v>0</v>
      </c>
      <c r="U3561" s="117">
        <f t="shared" si="631"/>
        <v>0</v>
      </c>
    </row>
    <row r="3562" spans="1:21" x14ac:dyDescent="0.3">
      <c r="A3562" s="114">
        <v>9966</v>
      </c>
      <c r="B3562" s="114" t="s">
        <v>314</v>
      </c>
      <c r="C3562" s="114" t="s">
        <v>316</v>
      </c>
      <c r="D3562" s="114" t="s">
        <v>2782</v>
      </c>
      <c r="E3562" s="114" t="s">
        <v>2783</v>
      </c>
      <c r="F3562" s="115">
        <v>45726</v>
      </c>
      <c r="G3562" s="114" t="s">
        <v>2784</v>
      </c>
      <c r="H3562" s="116">
        <v>5067825</v>
      </c>
      <c r="I3562" s="116">
        <v>5067825</v>
      </c>
      <c r="J3562" s="116">
        <v>5067825</v>
      </c>
      <c r="K3562" s="116">
        <v>0</v>
      </c>
      <c r="L3562" s="116">
        <v>0</v>
      </c>
      <c r="M3562" s="116">
        <v>0</v>
      </c>
      <c r="N3562" s="116">
        <v>0</v>
      </c>
      <c r="O3562" s="116">
        <v>0</v>
      </c>
      <c r="P3562" s="116">
        <v>0</v>
      </c>
      <c r="Q3562" s="27" t="str">
        <f t="shared" si="628"/>
        <v>Registered</v>
      </c>
      <c r="R3562" s="94">
        <f t="shared" si="629"/>
        <v>1</v>
      </c>
      <c r="S3562" s="95"/>
      <c r="T3562" s="117">
        <f t="shared" si="630"/>
        <v>0</v>
      </c>
      <c r="U3562" s="117">
        <f t="shared" si="631"/>
        <v>0</v>
      </c>
    </row>
    <row r="3563" spans="1:21" x14ac:dyDescent="0.3">
      <c r="A3563" s="114">
        <v>9967</v>
      </c>
      <c r="B3563" s="114" t="s">
        <v>314</v>
      </c>
      <c r="C3563" s="114" t="s">
        <v>316</v>
      </c>
      <c r="D3563" s="114" t="s">
        <v>1610</v>
      </c>
      <c r="E3563" s="114" t="s">
        <v>1611</v>
      </c>
      <c r="F3563" s="115">
        <v>46064</v>
      </c>
      <c r="G3563" s="114" t="s">
        <v>1612</v>
      </c>
      <c r="H3563" s="116">
        <v>5494581</v>
      </c>
      <c r="I3563" s="116">
        <v>5494581</v>
      </c>
      <c r="J3563" s="116">
        <v>5494581</v>
      </c>
      <c r="K3563" s="116">
        <v>0</v>
      </c>
      <c r="L3563" s="116">
        <v>0</v>
      </c>
      <c r="M3563" s="116">
        <v>0</v>
      </c>
      <c r="N3563" s="116">
        <v>0</v>
      </c>
      <c r="O3563" s="116">
        <v>0</v>
      </c>
      <c r="P3563" s="116">
        <v>0</v>
      </c>
      <c r="Q3563" s="27" t="str">
        <f t="shared" si="628"/>
        <v>Registered</v>
      </c>
      <c r="R3563" s="94">
        <f t="shared" si="629"/>
        <v>1</v>
      </c>
      <c r="S3563" s="95"/>
      <c r="T3563" s="117">
        <f t="shared" si="630"/>
        <v>0</v>
      </c>
      <c r="U3563" s="117">
        <f t="shared" si="631"/>
        <v>0</v>
      </c>
    </row>
    <row r="3564" spans="1:21" x14ac:dyDescent="0.3">
      <c r="A3564" s="114">
        <v>9968</v>
      </c>
      <c r="B3564" s="114" t="s">
        <v>314</v>
      </c>
      <c r="C3564" s="114" t="s">
        <v>316</v>
      </c>
      <c r="D3564" s="114" t="s">
        <v>9193</v>
      </c>
      <c r="E3564" s="114" t="s">
        <v>5458</v>
      </c>
      <c r="F3564" s="115">
        <v>45608</v>
      </c>
      <c r="G3564" s="114" t="s">
        <v>2737</v>
      </c>
      <c r="H3564" s="116">
        <v>5166000</v>
      </c>
      <c r="I3564" s="116">
        <v>5166000</v>
      </c>
      <c r="J3564" s="116">
        <v>5166000</v>
      </c>
      <c r="K3564" s="116">
        <v>0</v>
      </c>
      <c r="L3564" s="116">
        <v>0</v>
      </c>
      <c r="M3564" s="116">
        <v>0</v>
      </c>
      <c r="N3564" s="116">
        <v>0</v>
      </c>
      <c r="O3564" s="116">
        <v>0</v>
      </c>
      <c r="P3564" s="116">
        <v>0</v>
      </c>
      <c r="Q3564" s="27" t="str">
        <f t="shared" si="628"/>
        <v>Registered</v>
      </c>
      <c r="R3564" s="94">
        <f t="shared" si="629"/>
        <v>1</v>
      </c>
      <c r="S3564" s="95"/>
      <c r="T3564" s="117">
        <f t="shared" si="630"/>
        <v>0</v>
      </c>
      <c r="U3564" s="117">
        <f t="shared" si="631"/>
        <v>0</v>
      </c>
    </row>
    <row r="3565" spans="1:21" x14ac:dyDescent="0.3">
      <c r="A3565" s="114">
        <v>9969</v>
      </c>
      <c r="B3565" s="114" t="s">
        <v>314</v>
      </c>
      <c r="C3565" s="114" t="s">
        <v>316</v>
      </c>
      <c r="D3565" s="114" t="s">
        <v>4772</v>
      </c>
      <c r="E3565" s="114" t="s">
        <v>4773</v>
      </c>
      <c r="F3565" s="115">
        <v>45786</v>
      </c>
      <c r="G3565" s="114" t="s">
        <v>3916</v>
      </c>
      <c r="H3565" s="116">
        <v>5362800</v>
      </c>
      <c r="I3565" s="116">
        <v>5362800</v>
      </c>
      <c r="J3565" s="116">
        <v>5362800</v>
      </c>
      <c r="K3565" s="116">
        <v>0</v>
      </c>
      <c r="L3565" s="116">
        <v>0</v>
      </c>
      <c r="M3565" s="116">
        <v>0</v>
      </c>
      <c r="N3565" s="116">
        <v>0</v>
      </c>
      <c r="O3565" s="116">
        <v>0</v>
      </c>
      <c r="P3565" s="116">
        <v>0</v>
      </c>
      <c r="Q3565" s="27" t="str">
        <f t="shared" si="628"/>
        <v>Registered</v>
      </c>
      <c r="R3565" s="94">
        <f t="shared" si="629"/>
        <v>1</v>
      </c>
      <c r="S3565" s="95"/>
      <c r="T3565" s="117">
        <f t="shared" si="630"/>
        <v>0</v>
      </c>
      <c r="U3565" s="117">
        <f t="shared" si="631"/>
        <v>0</v>
      </c>
    </row>
    <row r="3566" spans="1:21" x14ac:dyDescent="0.3">
      <c r="A3566" s="114">
        <v>9970</v>
      </c>
      <c r="B3566" s="114" t="s">
        <v>314</v>
      </c>
      <c r="C3566" s="114" t="s">
        <v>316</v>
      </c>
      <c r="D3566" s="114" t="s">
        <v>4356</v>
      </c>
      <c r="E3566" s="114" t="s">
        <v>4357</v>
      </c>
      <c r="F3566" s="115">
        <v>45786</v>
      </c>
      <c r="G3566" s="114" t="s">
        <v>3916</v>
      </c>
      <c r="H3566" s="116">
        <v>5362800</v>
      </c>
      <c r="I3566" s="116">
        <v>5362800</v>
      </c>
      <c r="J3566" s="116">
        <v>5362800</v>
      </c>
      <c r="K3566" s="116">
        <v>0</v>
      </c>
      <c r="L3566" s="116">
        <v>0</v>
      </c>
      <c r="M3566" s="116">
        <v>0</v>
      </c>
      <c r="N3566" s="116">
        <v>0</v>
      </c>
      <c r="O3566" s="116">
        <v>0</v>
      </c>
      <c r="P3566" s="116">
        <v>0</v>
      </c>
      <c r="Q3566" s="27" t="str">
        <f t="shared" si="628"/>
        <v>Registered</v>
      </c>
      <c r="R3566" s="94">
        <f t="shared" si="629"/>
        <v>1</v>
      </c>
      <c r="S3566" s="95"/>
      <c r="T3566" s="117">
        <f t="shared" si="630"/>
        <v>0</v>
      </c>
      <c r="U3566" s="117">
        <f t="shared" si="631"/>
        <v>0</v>
      </c>
    </row>
    <row r="3567" spans="1:21" x14ac:dyDescent="0.3">
      <c r="A3567" s="114">
        <v>9971</v>
      </c>
      <c r="B3567" s="114" t="s">
        <v>314</v>
      </c>
      <c r="C3567" s="114" t="s">
        <v>316</v>
      </c>
      <c r="D3567" s="114" t="s">
        <v>9194</v>
      </c>
      <c r="E3567" s="114" t="s">
        <v>9195</v>
      </c>
      <c r="F3567" s="115">
        <v>46053</v>
      </c>
      <c r="G3567" s="114" t="s">
        <v>9196</v>
      </c>
      <c r="H3567" s="116">
        <v>5410215</v>
      </c>
      <c r="I3567" s="116">
        <v>5410215</v>
      </c>
      <c r="J3567" s="116">
        <v>5410215</v>
      </c>
      <c r="K3567" s="116">
        <v>0</v>
      </c>
      <c r="L3567" s="116">
        <v>0</v>
      </c>
      <c r="M3567" s="116">
        <v>0</v>
      </c>
      <c r="N3567" s="116">
        <v>0</v>
      </c>
      <c r="O3567" s="116">
        <v>0</v>
      </c>
      <c r="P3567" s="116">
        <v>0</v>
      </c>
      <c r="Q3567" s="27" t="str">
        <f t="shared" si="628"/>
        <v>Registered</v>
      </c>
      <c r="R3567" s="94">
        <f t="shared" si="629"/>
        <v>1</v>
      </c>
      <c r="S3567" s="95"/>
      <c r="T3567" s="117">
        <f t="shared" si="630"/>
        <v>0</v>
      </c>
      <c r="U3567" s="117">
        <f t="shared" si="631"/>
        <v>0</v>
      </c>
    </row>
    <row r="3568" spans="1:21" x14ac:dyDescent="0.3">
      <c r="A3568" s="114">
        <v>9972</v>
      </c>
      <c r="B3568" s="114" t="s">
        <v>314</v>
      </c>
      <c r="C3568" s="114" t="s">
        <v>316</v>
      </c>
      <c r="D3568" s="114" t="s">
        <v>9197</v>
      </c>
      <c r="E3568" s="114" t="s">
        <v>9198</v>
      </c>
      <c r="F3568" s="115">
        <v>45664</v>
      </c>
      <c r="G3568" s="114" t="s">
        <v>1437</v>
      </c>
      <c r="H3568" s="116">
        <v>5273256</v>
      </c>
      <c r="I3568" s="116">
        <v>5273256</v>
      </c>
      <c r="J3568" s="116">
        <v>5273256</v>
      </c>
      <c r="K3568" s="116">
        <v>0</v>
      </c>
      <c r="L3568" s="116">
        <v>0</v>
      </c>
      <c r="M3568" s="116">
        <v>0</v>
      </c>
      <c r="N3568" s="116">
        <v>0</v>
      </c>
      <c r="O3568" s="116">
        <v>0</v>
      </c>
      <c r="P3568" s="116">
        <v>0</v>
      </c>
      <c r="Q3568" s="27" t="str">
        <f t="shared" si="628"/>
        <v>Registered</v>
      </c>
      <c r="R3568" s="94">
        <f t="shared" si="629"/>
        <v>1</v>
      </c>
      <c r="S3568" s="95"/>
      <c r="T3568" s="117">
        <f t="shared" si="630"/>
        <v>0</v>
      </c>
      <c r="U3568" s="117">
        <f t="shared" si="631"/>
        <v>0</v>
      </c>
    </row>
    <row r="3569" spans="1:21" x14ac:dyDescent="0.3">
      <c r="A3569" s="114">
        <v>9973</v>
      </c>
      <c r="B3569" s="114" t="s">
        <v>314</v>
      </c>
      <c r="C3569" s="114" t="s">
        <v>316</v>
      </c>
      <c r="D3569" s="114" t="s">
        <v>9199</v>
      </c>
      <c r="E3569" s="114" t="s">
        <v>9200</v>
      </c>
      <c r="F3569" s="115">
        <v>45716</v>
      </c>
      <c r="G3569" s="114" t="s">
        <v>2796</v>
      </c>
      <c r="H3569" s="116">
        <v>5313600</v>
      </c>
      <c r="I3569" s="116">
        <v>5313600</v>
      </c>
      <c r="J3569" s="116">
        <v>5313600</v>
      </c>
      <c r="K3569" s="116">
        <v>0</v>
      </c>
      <c r="L3569" s="116">
        <v>0</v>
      </c>
      <c r="M3569" s="116">
        <v>0</v>
      </c>
      <c r="N3569" s="116">
        <v>0</v>
      </c>
      <c r="O3569" s="116">
        <v>0</v>
      </c>
      <c r="P3569" s="116">
        <v>0</v>
      </c>
      <c r="Q3569" s="27" t="str">
        <f t="shared" si="628"/>
        <v>Registered</v>
      </c>
      <c r="R3569" s="94">
        <f t="shared" si="629"/>
        <v>1</v>
      </c>
      <c r="S3569" s="95"/>
      <c r="T3569" s="117">
        <f t="shared" si="630"/>
        <v>0</v>
      </c>
      <c r="U3569" s="117">
        <f t="shared" si="631"/>
        <v>0</v>
      </c>
    </row>
    <row r="3570" spans="1:21" x14ac:dyDescent="0.3">
      <c r="A3570" s="114">
        <v>9974</v>
      </c>
      <c r="B3570" s="114" t="s">
        <v>314</v>
      </c>
      <c r="C3570" s="114" t="s">
        <v>316</v>
      </c>
      <c r="D3570" s="114" t="s">
        <v>9201</v>
      </c>
      <c r="E3570" s="114" t="s">
        <v>9202</v>
      </c>
      <c r="F3570" s="115">
        <v>46053</v>
      </c>
      <c r="G3570" s="114" t="s">
        <v>1615</v>
      </c>
      <c r="H3570" s="116">
        <v>5422968</v>
      </c>
      <c r="I3570" s="116">
        <v>5422968</v>
      </c>
      <c r="J3570" s="116">
        <v>5422968</v>
      </c>
      <c r="K3570" s="116">
        <v>0</v>
      </c>
      <c r="L3570" s="116">
        <v>0</v>
      </c>
      <c r="M3570" s="116">
        <v>0</v>
      </c>
      <c r="N3570" s="116">
        <v>0</v>
      </c>
      <c r="O3570" s="116">
        <v>0</v>
      </c>
      <c r="P3570" s="116">
        <v>0</v>
      </c>
      <c r="Q3570" s="27" t="str">
        <f t="shared" si="628"/>
        <v>Registered</v>
      </c>
      <c r="R3570" s="94">
        <f t="shared" si="629"/>
        <v>1</v>
      </c>
      <c r="S3570" s="95"/>
      <c r="T3570" s="117">
        <f t="shared" si="630"/>
        <v>0</v>
      </c>
      <c r="U3570" s="117">
        <f t="shared" si="631"/>
        <v>0</v>
      </c>
    </row>
    <row r="3571" spans="1:21" x14ac:dyDescent="0.3">
      <c r="A3571" s="114">
        <v>9975</v>
      </c>
      <c r="B3571" s="114" t="s">
        <v>314</v>
      </c>
      <c r="C3571" s="114" t="s">
        <v>316</v>
      </c>
      <c r="D3571" s="114" t="s">
        <v>4017</v>
      </c>
      <c r="E3571" s="114" t="s">
        <v>4018</v>
      </c>
      <c r="F3571" s="115">
        <v>45643</v>
      </c>
      <c r="G3571" s="114" t="s">
        <v>4019</v>
      </c>
      <c r="H3571" s="116">
        <v>5166025</v>
      </c>
      <c r="I3571" s="116">
        <v>5166025</v>
      </c>
      <c r="J3571" s="116">
        <v>5166025</v>
      </c>
      <c r="K3571" s="116">
        <v>0</v>
      </c>
      <c r="L3571" s="116">
        <v>0</v>
      </c>
      <c r="M3571" s="116">
        <v>0</v>
      </c>
      <c r="N3571" s="116">
        <v>0</v>
      </c>
      <c r="O3571" s="116">
        <v>0</v>
      </c>
      <c r="P3571" s="116">
        <v>0</v>
      </c>
      <c r="Q3571" s="27" t="str">
        <f t="shared" si="628"/>
        <v>Registered</v>
      </c>
      <c r="R3571" s="94">
        <f t="shared" si="629"/>
        <v>1</v>
      </c>
      <c r="S3571" s="95"/>
      <c r="T3571" s="117">
        <f t="shared" si="630"/>
        <v>0</v>
      </c>
      <c r="U3571" s="117">
        <f t="shared" si="631"/>
        <v>0</v>
      </c>
    </row>
    <row r="3572" spans="1:21" x14ac:dyDescent="0.3">
      <c r="A3572" s="114">
        <v>9976</v>
      </c>
      <c r="B3572" s="114" t="s">
        <v>314</v>
      </c>
      <c r="C3572" s="114" t="s">
        <v>316</v>
      </c>
      <c r="D3572" s="114" t="s">
        <v>3375</v>
      </c>
      <c r="E3572" s="114" t="s">
        <v>3376</v>
      </c>
      <c r="F3572" s="115">
        <v>45813</v>
      </c>
      <c r="G3572" s="114" t="s">
        <v>3377</v>
      </c>
      <c r="H3572" s="116">
        <v>5315568</v>
      </c>
      <c r="I3572" s="116">
        <v>5315568</v>
      </c>
      <c r="J3572" s="116">
        <v>5315568</v>
      </c>
      <c r="K3572" s="116">
        <v>0</v>
      </c>
      <c r="L3572" s="116">
        <v>0</v>
      </c>
      <c r="M3572" s="116">
        <v>0</v>
      </c>
      <c r="N3572" s="116">
        <v>0</v>
      </c>
      <c r="O3572" s="116">
        <v>0</v>
      </c>
      <c r="P3572" s="116">
        <v>0</v>
      </c>
      <c r="Q3572" s="27" t="str">
        <f t="shared" si="628"/>
        <v>Registered</v>
      </c>
      <c r="R3572" s="94">
        <f t="shared" si="629"/>
        <v>1</v>
      </c>
      <c r="S3572" s="95"/>
      <c r="T3572" s="117">
        <f t="shared" si="630"/>
        <v>0</v>
      </c>
      <c r="U3572" s="117">
        <f t="shared" si="631"/>
        <v>0</v>
      </c>
    </row>
    <row r="3573" spans="1:21" x14ac:dyDescent="0.3">
      <c r="A3573" s="114">
        <v>9977</v>
      </c>
      <c r="B3573" s="114" t="s">
        <v>314</v>
      </c>
      <c r="C3573" s="114" t="s">
        <v>316</v>
      </c>
      <c r="D3573" s="114" t="s">
        <v>9203</v>
      </c>
      <c r="E3573" s="114" t="s">
        <v>9204</v>
      </c>
      <c r="F3573" s="115">
        <v>45930</v>
      </c>
      <c r="G3573" s="114" t="s">
        <v>7468</v>
      </c>
      <c r="H3573" s="116">
        <v>5297400</v>
      </c>
      <c r="I3573" s="116">
        <v>5297400</v>
      </c>
      <c r="J3573" s="116">
        <v>5297400</v>
      </c>
      <c r="K3573" s="116">
        <v>0</v>
      </c>
      <c r="L3573" s="116">
        <v>0</v>
      </c>
      <c r="M3573" s="116">
        <v>0</v>
      </c>
      <c r="N3573" s="116">
        <v>0</v>
      </c>
      <c r="O3573" s="116">
        <v>0</v>
      </c>
      <c r="P3573" s="116">
        <v>0</v>
      </c>
      <c r="Q3573" s="27" t="str">
        <f t="shared" si="628"/>
        <v>Registered</v>
      </c>
      <c r="R3573" s="94">
        <f t="shared" si="629"/>
        <v>1</v>
      </c>
      <c r="S3573" s="95"/>
      <c r="T3573" s="117">
        <f t="shared" si="630"/>
        <v>0</v>
      </c>
      <c r="U3573" s="117">
        <f t="shared" si="631"/>
        <v>0</v>
      </c>
    </row>
    <row r="3574" spans="1:21" x14ac:dyDescent="0.3">
      <c r="A3574" s="114">
        <v>9978</v>
      </c>
      <c r="B3574" s="114" t="s">
        <v>314</v>
      </c>
      <c r="C3574" s="114" t="s">
        <v>316</v>
      </c>
      <c r="D3574" s="114" t="s">
        <v>9205</v>
      </c>
      <c r="E3574" s="114" t="s">
        <v>9206</v>
      </c>
      <c r="F3574" s="115">
        <v>45930</v>
      </c>
      <c r="G3574" s="114" t="s">
        <v>7468</v>
      </c>
      <c r="H3574" s="116">
        <v>5297400</v>
      </c>
      <c r="I3574" s="116">
        <v>5297400</v>
      </c>
      <c r="J3574" s="116">
        <v>5297400</v>
      </c>
      <c r="K3574" s="116">
        <v>0</v>
      </c>
      <c r="L3574" s="116">
        <v>0</v>
      </c>
      <c r="M3574" s="116">
        <v>0</v>
      </c>
      <c r="N3574" s="116">
        <v>0</v>
      </c>
      <c r="O3574" s="116">
        <v>0</v>
      </c>
      <c r="P3574" s="116">
        <v>0</v>
      </c>
      <c r="Q3574" s="27" t="str">
        <f t="shared" si="628"/>
        <v>Registered</v>
      </c>
      <c r="R3574" s="94">
        <f t="shared" si="629"/>
        <v>1</v>
      </c>
      <c r="S3574" s="95"/>
      <c r="T3574" s="117">
        <f t="shared" si="630"/>
        <v>0</v>
      </c>
      <c r="U3574" s="117">
        <f t="shared" si="631"/>
        <v>0</v>
      </c>
    </row>
    <row r="3575" spans="1:21" s="101" customFormat="1" x14ac:dyDescent="0.3">
      <c r="A3575" s="99">
        <v>10378</v>
      </c>
      <c r="B3575" s="99" t="s">
        <v>314</v>
      </c>
      <c r="C3575" s="99" t="s">
        <v>316</v>
      </c>
      <c r="D3575" s="99" t="s">
        <v>345</v>
      </c>
      <c r="E3575" s="99" t="s">
        <v>346</v>
      </c>
      <c r="F3575" s="100">
        <v>46130</v>
      </c>
      <c r="G3575" s="99" t="s">
        <v>1898</v>
      </c>
      <c r="H3575" s="96">
        <v>5910525</v>
      </c>
      <c r="I3575" s="96">
        <f>H3575*R3575</f>
        <v>5910525</v>
      </c>
      <c r="J3575" s="96">
        <v>100000</v>
      </c>
      <c r="K3575" s="96">
        <f t="shared" ref="K3575:K3577" si="632">I3575-J3575</f>
        <v>5810525</v>
      </c>
      <c r="L3575" s="97">
        <f t="shared" ref="L3575:L3577" si="633">IF(AND($S3575&gt;=0,$S3575&lt;=30),$K3575,0)</f>
        <v>0</v>
      </c>
      <c r="M3575" s="97">
        <f t="shared" ref="M3575:M3577" si="634">IF(AND($S3575&gt;=31,$S3575&lt;=60),$K3575,0)</f>
        <v>0</v>
      </c>
      <c r="N3575" s="97">
        <f t="shared" ref="N3575:N3577" si="635">IF(AND($S3575&gt;=61,$S3575&lt;=90),$K3575,0)</f>
        <v>5810525</v>
      </c>
      <c r="O3575" s="97">
        <f t="shared" ref="O3575:O3577" si="636">IF(AND($S3575&gt;=91,$S3575&lt;=120),$K3575,0)</f>
        <v>0</v>
      </c>
      <c r="P3575" s="98">
        <f t="shared" ref="P3575:P3577" si="637">IF($S3575&gt;120,$K3575,0)</f>
        <v>0</v>
      </c>
      <c r="Q3575" s="101" t="str">
        <f t="shared" si="628"/>
        <v>Unregistered</v>
      </c>
      <c r="R3575" s="102">
        <v>1</v>
      </c>
      <c r="S3575" s="95">
        <f t="shared" ref="S3575:S3578" si="638">DATE(2026,6,30)-F3575</f>
        <v>73</v>
      </c>
    </row>
    <row r="3576" spans="1:21" s="101" customFormat="1" x14ac:dyDescent="0.3">
      <c r="A3576" s="99">
        <v>10664</v>
      </c>
      <c r="B3576" s="99" t="s">
        <v>314</v>
      </c>
      <c r="C3576" s="99" t="s">
        <v>316</v>
      </c>
      <c r="D3576" s="99" t="s">
        <v>341</v>
      </c>
      <c r="E3576" s="99" t="s">
        <v>342</v>
      </c>
      <c r="F3576" s="100">
        <v>46172</v>
      </c>
      <c r="G3576" s="99" t="s">
        <v>1898</v>
      </c>
      <c r="H3576" s="96">
        <v>5844005</v>
      </c>
      <c r="I3576" s="96">
        <f>H3576*R3576</f>
        <v>5844005</v>
      </c>
      <c r="J3576" s="96">
        <v>1555900</v>
      </c>
      <c r="K3576" s="96">
        <f t="shared" si="632"/>
        <v>4288105</v>
      </c>
      <c r="L3576" s="97">
        <f t="shared" si="633"/>
        <v>0</v>
      </c>
      <c r="M3576" s="97">
        <f t="shared" si="634"/>
        <v>4288105</v>
      </c>
      <c r="N3576" s="97">
        <f t="shared" si="635"/>
        <v>0</v>
      </c>
      <c r="O3576" s="97">
        <f t="shared" si="636"/>
        <v>0</v>
      </c>
      <c r="P3576" s="98">
        <f t="shared" si="637"/>
        <v>0</v>
      </c>
      <c r="Q3576" s="101" t="str">
        <f t="shared" si="628"/>
        <v>Unregistered</v>
      </c>
      <c r="R3576" s="102">
        <v>1</v>
      </c>
      <c r="S3576" s="95">
        <f t="shared" si="638"/>
        <v>31</v>
      </c>
    </row>
    <row r="3577" spans="1:21" s="101" customFormat="1" x14ac:dyDescent="0.3">
      <c r="A3577" s="99">
        <v>10802</v>
      </c>
      <c r="B3577" s="99" t="s">
        <v>314</v>
      </c>
      <c r="C3577" s="99" t="s">
        <v>316</v>
      </c>
      <c r="D3577" s="99" t="s">
        <v>10195</v>
      </c>
      <c r="E3577" s="99" t="s">
        <v>10187</v>
      </c>
      <c r="F3577" s="100">
        <v>46081</v>
      </c>
      <c r="G3577" s="99" t="s">
        <v>1898</v>
      </c>
      <c r="H3577" s="96">
        <v>5395500</v>
      </c>
      <c r="I3577" s="96">
        <f>H3577*R3577</f>
        <v>5395500</v>
      </c>
      <c r="J3577" s="96">
        <v>4900000</v>
      </c>
      <c r="K3577" s="96">
        <f t="shared" si="632"/>
        <v>495500</v>
      </c>
      <c r="L3577" s="97">
        <f t="shared" si="633"/>
        <v>0</v>
      </c>
      <c r="M3577" s="97">
        <f t="shared" si="634"/>
        <v>0</v>
      </c>
      <c r="N3577" s="97">
        <f t="shared" si="635"/>
        <v>0</v>
      </c>
      <c r="O3577" s="97">
        <f t="shared" si="636"/>
        <v>0</v>
      </c>
      <c r="P3577" s="98">
        <f t="shared" si="637"/>
        <v>495500</v>
      </c>
      <c r="Q3577" s="101" t="str">
        <f t="shared" si="628"/>
        <v>Unregistered</v>
      </c>
      <c r="R3577" s="102">
        <v>1</v>
      </c>
      <c r="S3577" s="95">
        <f t="shared" si="638"/>
        <v>122</v>
      </c>
    </row>
    <row r="3578" spans="1:21" x14ac:dyDescent="0.3">
      <c r="A3578" s="114">
        <v>11113</v>
      </c>
      <c r="B3578" s="114" t="s">
        <v>314</v>
      </c>
      <c r="C3578" s="114" t="s">
        <v>316</v>
      </c>
      <c r="D3578" s="114" t="s">
        <v>10450</v>
      </c>
      <c r="E3578" s="114" t="s">
        <v>10451</v>
      </c>
      <c r="F3578" s="115">
        <v>46179</v>
      </c>
      <c r="G3578" s="114" t="s">
        <v>9599</v>
      </c>
      <c r="H3578" s="116">
        <v>5984100</v>
      </c>
      <c r="I3578" s="116">
        <v>5984100</v>
      </c>
      <c r="J3578" s="116"/>
      <c r="K3578" s="116">
        <f>I3578-J3578</f>
        <v>5984100</v>
      </c>
      <c r="L3578" s="116">
        <v>5984100</v>
      </c>
      <c r="M3578" s="116">
        <v>0</v>
      </c>
      <c r="N3578" s="116">
        <v>0</v>
      </c>
      <c r="O3578" s="116">
        <v>0</v>
      </c>
      <c r="P3578" s="116">
        <v>0</v>
      </c>
      <c r="Q3578" s="27" t="str">
        <f t="shared" si="628"/>
        <v>Registered</v>
      </c>
      <c r="R3578" s="94">
        <f t="shared" si="629"/>
        <v>1</v>
      </c>
      <c r="S3578" s="95">
        <f t="shared" si="638"/>
        <v>24</v>
      </c>
      <c r="T3578" s="117">
        <f t="shared" ref="T3578:T3579" si="639">L3578+M3578+N3578+O3578+P3578</f>
        <v>5984100</v>
      </c>
      <c r="U3578" s="117">
        <f t="shared" ref="U3578:U3579" si="640">K3578-T3578</f>
        <v>0</v>
      </c>
    </row>
    <row r="3579" spans="1:21" x14ac:dyDescent="0.3">
      <c r="A3579" s="114">
        <v>11114</v>
      </c>
      <c r="B3579" s="114" t="s">
        <v>314</v>
      </c>
      <c r="C3579" s="114" t="s">
        <v>316</v>
      </c>
      <c r="D3579" s="114" t="s">
        <v>10455</v>
      </c>
      <c r="E3579" s="114" t="s">
        <v>10456</v>
      </c>
      <c r="F3579" s="115">
        <v>45986</v>
      </c>
      <c r="G3579" s="114" t="s">
        <v>4180</v>
      </c>
      <c r="H3579" s="116">
        <v>1</v>
      </c>
      <c r="I3579" s="116">
        <v>0</v>
      </c>
      <c r="J3579" s="116"/>
      <c r="K3579" s="116">
        <f>I3579-J3579</f>
        <v>0</v>
      </c>
      <c r="L3579" s="116">
        <v>0</v>
      </c>
      <c r="M3579" s="116">
        <v>0</v>
      </c>
      <c r="N3579" s="116">
        <v>0</v>
      </c>
      <c r="O3579" s="116">
        <v>0</v>
      </c>
      <c r="P3579" s="116">
        <v>0</v>
      </c>
      <c r="Q3579" s="27" t="str">
        <f t="shared" si="628"/>
        <v>Registered</v>
      </c>
      <c r="R3579" s="94">
        <f t="shared" si="629"/>
        <v>0</v>
      </c>
      <c r="S3579" s="95"/>
      <c r="T3579" s="117">
        <f t="shared" si="639"/>
        <v>0</v>
      </c>
      <c r="U3579" s="117">
        <f t="shared" si="640"/>
        <v>0</v>
      </c>
    </row>
    <row r="3580" spans="1:21" s="101" customFormat="1" x14ac:dyDescent="0.3">
      <c r="A3580" s="99">
        <v>11115</v>
      </c>
      <c r="B3580" s="99" t="s">
        <v>314</v>
      </c>
      <c r="C3580" s="99" t="s">
        <v>316</v>
      </c>
      <c r="D3580" s="99" t="s">
        <v>10196</v>
      </c>
      <c r="E3580" s="99" t="s">
        <v>10873</v>
      </c>
      <c r="F3580" s="100">
        <v>46203</v>
      </c>
      <c r="G3580" s="99" t="s">
        <v>1898</v>
      </c>
      <c r="H3580" s="96">
        <v>5984100</v>
      </c>
      <c r="I3580" s="96">
        <v>0</v>
      </c>
      <c r="J3580" s="96"/>
      <c r="K3580" s="96">
        <f>I3580-J3580</f>
        <v>0</v>
      </c>
      <c r="L3580" s="97">
        <f>IF(AND($S3580&gt;=0,$S3580&lt;=30),$K3580,0)</f>
        <v>0</v>
      </c>
      <c r="M3580" s="97">
        <f>IF(AND($S3580&gt;=31,$S3580&lt;=60),$K3580,0)</f>
        <v>0</v>
      </c>
      <c r="N3580" s="97">
        <f>IF(AND($S3580&gt;=61,$S3580&lt;=90),$K3580,0)</f>
        <v>0</v>
      </c>
      <c r="O3580" s="97">
        <f>IF(AND($S3580&gt;=91,$S3580&lt;=120),$K3580,0)</f>
        <v>0</v>
      </c>
      <c r="P3580" s="98">
        <f>IF($S3580&gt;120,$K3580,0)</f>
        <v>0</v>
      </c>
      <c r="Q3580" s="101" t="str">
        <f t="shared" si="628"/>
        <v>Unregistered</v>
      </c>
      <c r="R3580" s="102">
        <v>1</v>
      </c>
      <c r="S3580" s="95">
        <f t="shared" ref="S3580" si="641">DATE(2026,6,30)-F3580</f>
        <v>0</v>
      </c>
    </row>
    <row r="3581" spans="1:21" x14ac:dyDescent="0.3">
      <c r="A3581" s="114">
        <v>11116</v>
      </c>
      <c r="B3581" s="114" t="s">
        <v>314</v>
      </c>
      <c r="C3581" s="114" t="s">
        <v>316</v>
      </c>
      <c r="D3581" s="114" t="s">
        <v>10457</v>
      </c>
      <c r="E3581" s="114" t="s">
        <v>10456</v>
      </c>
      <c r="F3581" s="115">
        <v>45986</v>
      </c>
      <c r="G3581" s="114" t="s">
        <v>4180</v>
      </c>
      <c r="H3581" s="116">
        <v>1</v>
      </c>
      <c r="I3581" s="116">
        <v>0</v>
      </c>
      <c r="J3581" s="116"/>
      <c r="K3581" s="116">
        <f>I3581-J3581</f>
        <v>0</v>
      </c>
      <c r="L3581" s="116">
        <v>0</v>
      </c>
      <c r="M3581" s="116">
        <v>0</v>
      </c>
      <c r="N3581" s="116">
        <v>0</v>
      </c>
      <c r="O3581" s="116">
        <v>0</v>
      </c>
      <c r="P3581" s="116">
        <v>0</v>
      </c>
      <c r="Q3581" s="27" t="str">
        <f t="shared" si="628"/>
        <v>Registered</v>
      </c>
      <c r="R3581" s="94">
        <f t="shared" si="629"/>
        <v>0</v>
      </c>
      <c r="S3581" s="95"/>
      <c r="T3581" s="117">
        <f t="shared" ref="T3581:T3644" si="642">L3581+M3581+N3581+O3581+P3581</f>
        <v>0</v>
      </c>
      <c r="U3581" s="117">
        <f t="shared" ref="U3581:U3644" si="643">K3581-T3581</f>
        <v>0</v>
      </c>
    </row>
    <row r="3582" spans="1:21" x14ac:dyDescent="0.3">
      <c r="A3582" s="114">
        <v>628</v>
      </c>
      <c r="B3582" s="114" t="s">
        <v>1879</v>
      </c>
      <c r="C3582" s="114" t="s">
        <v>47</v>
      </c>
      <c r="D3582" s="114" t="s">
        <v>3328</v>
      </c>
      <c r="E3582" s="114" t="s">
        <v>3329</v>
      </c>
      <c r="F3582" s="115">
        <v>45175</v>
      </c>
      <c r="G3582" s="114" t="s">
        <v>3330</v>
      </c>
      <c r="H3582" s="116">
        <v>9023214</v>
      </c>
      <c r="I3582" s="116">
        <v>7218574</v>
      </c>
      <c r="J3582" s="116">
        <v>6716252</v>
      </c>
      <c r="K3582" s="116">
        <v>502322</v>
      </c>
      <c r="L3582" s="116">
        <v>0</v>
      </c>
      <c r="M3582" s="116">
        <v>0</v>
      </c>
      <c r="N3582" s="116">
        <v>0</v>
      </c>
      <c r="O3582" s="116">
        <v>451161</v>
      </c>
      <c r="P3582" s="116">
        <v>51161</v>
      </c>
      <c r="Q3582" s="27" t="str">
        <f t="shared" si="628"/>
        <v>Registered</v>
      </c>
      <c r="R3582" s="94">
        <f t="shared" si="629"/>
        <v>0.80000031031071639</v>
      </c>
      <c r="S3582" s="95"/>
      <c r="T3582" s="117">
        <f t="shared" si="642"/>
        <v>502322</v>
      </c>
      <c r="U3582" s="117">
        <f t="shared" si="643"/>
        <v>0</v>
      </c>
    </row>
    <row r="3583" spans="1:21" x14ac:dyDescent="0.3">
      <c r="A3583" s="114">
        <v>647</v>
      </c>
      <c r="B3583" s="114" t="s">
        <v>1879</v>
      </c>
      <c r="C3583" s="114" t="s">
        <v>47</v>
      </c>
      <c r="D3583" s="114" t="s">
        <v>3414</v>
      </c>
      <c r="E3583" s="114" t="s">
        <v>3415</v>
      </c>
      <c r="F3583" s="115">
        <v>45133</v>
      </c>
      <c r="G3583" s="114" t="s">
        <v>2501</v>
      </c>
      <c r="H3583" s="116">
        <v>9032800</v>
      </c>
      <c r="I3583" s="116">
        <v>7226240</v>
      </c>
      <c r="J3583" s="116">
        <v>6774600</v>
      </c>
      <c r="K3583" s="116">
        <v>451640</v>
      </c>
      <c r="L3583" s="116">
        <v>0</v>
      </c>
      <c r="M3583" s="116">
        <v>0</v>
      </c>
      <c r="N3583" s="116">
        <v>0</v>
      </c>
      <c r="O3583" s="116">
        <v>451640</v>
      </c>
      <c r="P3583" s="116">
        <v>0</v>
      </c>
      <c r="Q3583" s="27" t="str">
        <f t="shared" si="628"/>
        <v>Registered</v>
      </c>
      <c r="R3583" s="94">
        <f t="shared" si="629"/>
        <v>0.8</v>
      </c>
      <c r="S3583" s="95"/>
      <c r="T3583" s="117">
        <f t="shared" si="642"/>
        <v>451640</v>
      </c>
      <c r="U3583" s="117">
        <f t="shared" si="643"/>
        <v>0</v>
      </c>
    </row>
    <row r="3584" spans="1:21" x14ac:dyDescent="0.3">
      <c r="A3584" s="114">
        <v>759</v>
      </c>
      <c r="B3584" s="114" t="s">
        <v>1879</v>
      </c>
      <c r="C3584" s="114" t="s">
        <v>47</v>
      </c>
      <c r="D3584" s="114" t="s">
        <v>4038</v>
      </c>
      <c r="E3584" s="114" t="s">
        <v>4039</v>
      </c>
      <c r="F3584" s="115">
        <v>45212</v>
      </c>
      <c r="G3584" s="114" t="s">
        <v>4031</v>
      </c>
      <c r="H3584" s="116">
        <v>6300000</v>
      </c>
      <c r="I3584" s="116">
        <v>5040000</v>
      </c>
      <c r="J3584" s="116">
        <v>4724999.9000000004</v>
      </c>
      <c r="K3584" s="116">
        <v>315000.09999999998</v>
      </c>
      <c r="L3584" s="116">
        <v>0</v>
      </c>
      <c r="M3584" s="116">
        <v>0</v>
      </c>
      <c r="N3584" s="116">
        <v>0</v>
      </c>
      <c r="O3584" s="116">
        <v>315000</v>
      </c>
      <c r="P3584" s="116">
        <v>0.1</v>
      </c>
      <c r="Q3584" s="27" t="str">
        <f t="shared" si="628"/>
        <v>Registered</v>
      </c>
      <c r="R3584" s="94">
        <f t="shared" si="629"/>
        <v>0.8</v>
      </c>
      <c r="S3584" s="95"/>
      <c r="T3584" s="117">
        <f t="shared" si="642"/>
        <v>315000.09999999998</v>
      </c>
      <c r="U3584" s="117">
        <f t="shared" si="643"/>
        <v>0</v>
      </c>
    </row>
    <row r="3585" spans="1:21" x14ac:dyDescent="0.3">
      <c r="A3585" s="114">
        <v>760</v>
      </c>
      <c r="B3585" s="114" t="s">
        <v>1879</v>
      </c>
      <c r="C3585" s="114" t="s">
        <v>47</v>
      </c>
      <c r="D3585" s="114" t="s">
        <v>4044</v>
      </c>
      <c r="E3585" s="114" t="s">
        <v>4045</v>
      </c>
      <c r="F3585" s="115">
        <v>45142</v>
      </c>
      <c r="G3585" s="114" t="s">
        <v>3001</v>
      </c>
      <c r="H3585" s="116">
        <v>6220536</v>
      </c>
      <c r="I3585" s="116">
        <v>4976427</v>
      </c>
      <c r="J3585" s="116">
        <v>4665400</v>
      </c>
      <c r="K3585" s="116">
        <v>311027</v>
      </c>
      <c r="L3585" s="116">
        <v>0</v>
      </c>
      <c r="M3585" s="116">
        <v>0</v>
      </c>
      <c r="N3585" s="116">
        <v>0</v>
      </c>
      <c r="O3585" s="116">
        <v>311027</v>
      </c>
      <c r="P3585" s="116">
        <v>0</v>
      </c>
      <c r="Q3585" s="27" t="str">
        <f t="shared" si="628"/>
        <v>Registered</v>
      </c>
      <c r="R3585" s="94">
        <f t="shared" si="629"/>
        <v>0.79999971063586806</v>
      </c>
      <c r="S3585" s="95"/>
      <c r="T3585" s="117">
        <f t="shared" si="642"/>
        <v>311027</v>
      </c>
      <c r="U3585" s="117">
        <f t="shared" si="643"/>
        <v>0</v>
      </c>
    </row>
    <row r="3586" spans="1:21" x14ac:dyDescent="0.3">
      <c r="A3586" s="114">
        <v>1161</v>
      </c>
      <c r="B3586" s="114" t="s">
        <v>1879</v>
      </c>
      <c r="C3586" s="114" t="s">
        <v>47</v>
      </c>
      <c r="D3586" s="114" t="s">
        <v>4885</v>
      </c>
      <c r="E3586" s="114" t="s">
        <v>4886</v>
      </c>
      <c r="F3586" s="115">
        <v>45159</v>
      </c>
      <c r="G3586" s="114" t="s">
        <v>4368</v>
      </c>
      <c r="H3586" s="116">
        <v>6438393</v>
      </c>
      <c r="I3586" s="116">
        <v>4828797</v>
      </c>
      <c r="J3586" s="116">
        <v>4828796.3</v>
      </c>
      <c r="K3586" s="116">
        <v>0.7</v>
      </c>
      <c r="L3586" s="116">
        <v>0</v>
      </c>
      <c r="M3586" s="116">
        <v>0</v>
      </c>
      <c r="N3586" s="116">
        <v>0</v>
      </c>
      <c r="O3586" s="116">
        <v>0.7</v>
      </c>
      <c r="P3586" s="116">
        <v>0</v>
      </c>
      <c r="Q3586" s="27" t="str">
        <f t="shared" ref="Q3586:Q3649" si="644">IF(G3586="01 Jan 1900","Unregistered","Registered")</f>
        <v>Registered</v>
      </c>
      <c r="R3586" s="94">
        <f t="shared" ref="R3586:R3649" si="645">(I3586/H3586)</f>
        <v>0.75000034946608574</v>
      </c>
      <c r="S3586" s="95"/>
      <c r="T3586" s="117">
        <f t="shared" si="642"/>
        <v>0.7</v>
      </c>
      <c r="U3586" s="117">
        <f t="shared" si="643"/>
        <v>0</v>
      </c>
    </row>
    <row r="3587" spans="1:21" x14ac:dyDescent="0.3">
      <c r="A3587" s="114">
        <v>1162</v>
      </c>
      <c r="B3587" s="114" t="s">
        <v>1879</v>
      </c>
      <c r="C3587" s="114" t="s">
        <v>47</v>
      </c>
      <c r="D3587" s="114" t="s">
        <v>4887</v>
      </c>
      <c r="E3587" s="114" t="s">
        <v>4888</v>
      </c>
      <c r="F3587" s="115">
        <v>45159</v>
      </c>
      <c r="G3587" s="114" t="s">
        <v>4368</v>
      </c>
      <c r="H3587" s="116">
        <v>6438393</v>
      </c>
      <c r="I3587" s="116">
        <v>5150717</v>
      </c>
      <c r="J3587" s="116">
        <v>5150716.3</v>
      </c>
      <c r="K3587" s="116">
        <v>0.7</v>
      </c>
      <c r="L3587" s="116">
        <v>0</v>
      </c>
      <c r="M3587" s="116">
        <v>0</v>
      </c>
      <c r="N3587" s="116">
        <v>0</v>
      </c>
      <c r="O3587" s="116">
        <v>0.7</v>
      </c>
      <c r="P3587" s="116">
        <v>0</v>
      </c>
      <c r="Q3587" s="27" t="str">
        <f t="shared" si="644"/>
        <v>Registered</v>
      </c>
      <c r="R3587" s="94">
        <f t="shared" si="645"/>
        <v>0.80000040382747684</v>
      </c>
      <c r="S3587" s="95"/>
      <c r="T3587" s="117">
        <f t="shared" si="642"/>
        <v>0.7</v>
      </c>
      <c r="U3587" s="117">
        <f t="shared" si="643"/>
        <v>0</v>
      </c>
    </row>
    <row r="3588" spans="1:21" x14ac:dyDescent="0.3">
      <c r="A3588" s="114">
        <v>1180</v>
      </c>
      <c r="B3588" s="114" t="s">
        <v>1879</v>
      </c>
      <c r="C3588" s="114" t="s">
        <v>47</v>
      </c>
      <c r="D3588" s="114" t="s">
        <v>4906</v>
      </c>
      <c r="E3588" s="114" t="s">
        <v>4907</v>
      </c>
      <c r="F3588" s="115">
        <v>45369</v>
      </c>
      <c r="G3588" s="114" t="s">
        <v>2805</v>
      </c>
      <c r="H3588" s="116">
        <v>9291071</v>
      </c>
      <c r="I3588" s="116">
        <v>7432859</v>
      </c>
      <c r="J3588" s="116">
        <v>7432858.5</v>
      </c>
      <c r="K3588" s="116">
        <v>0.5</v>
      </c>
      <c r="L3588" s="116">
        <v>0</v>
      </c>
      <c r="M3588" s="116">
        <v>0</v>
      </c>
      <c r="N3588" s="116">
        <v>0</v>
      </c>
      <c r="O3588" s="116">
        <v>0</v>
      </c>
      <c r="P3588" s="116">
        <v>0.5</v>
      </c>
      <c r="Q3588" s="27" t="str">
        <f t="shared" si="644"/>
        <v>Registered</v>
      </c>
      <c r="R3588" s="94">
        <f t="shared" si="645"/>
        <v>0.80000023678648025</v>
      </c>
      <c r="S3588" s="95"/>
      <c r="T3588" s="117">
        <f t="shared" si="642"/>
        <v>0.5</v>
      </c>
      <c r="U3588" s="117">
        <f t="shared" si="643"/>
        <v>0</v>
      </c>
    </row>
    <row r="3589" spans="1:21" x14ac:dyDescent="0.3">
      <c r="A3589" s="114">
        <v>1194</v>
      </c>
      <c r="B3589" s="114" t="s">
        <v>1879</v>
      </c>
      <c r="C3589" s="114" t="s">
        <v>47</v>
      </c>
      <c r="D3589" s="114" t="s">
        <v>4926</v>
      </c>
      <c r="E3589" s="114" t="s">
        <v>4927</v>
      </c>
      <c r="F3589" s="115">
        <v>45159</v>
      </c>
      <c r="G3589" s="114" t="s">
        <v>2114</v>
      </c>
      <c r="H3589" s="116">
        <v>9045536</v>
      </c>
      <c r="I3589" s="116">
        <v>7236427</v>
      </c>
      <c r="J3589" s="116">
        <v>7236426.5999999996</v>
      </c>
      <c r="K3589" s="116">
        <v>0.4</v>
      </c>
      <c r="L3589" s="116">
        <v>0</v>
      </c>
      <c r="M3589" s="116">
        <v>0</v>
      </c>
      <c r="N3589" s="116">
        <v>0</v>
      </c>
      <c r="O3589" s="116">
        <v>0</v>
      </c>
      <c r="P3589" s="116">
        <v>0.4</v>
      </c>
      <c r="Q3589" s="27" t="str">
        <f t="shared" si="644"/>
        <v>Registered</v>
      </c>
      <c r="R3589" s="94">
        <f t="shared" si="645"/>
        <v>0.79999980100681711</v>
      </c>
      <c r="S3589" s="95"/>
      <c r="T3589" s="117">
        <f t="shared" si="642"/>
        <v>0.4</v>
      </c>
      <c r="U3589" s="117">
        <f t="shared" si="643"/>
        <v>0</v>
      </c>
    </row>
    <row r="3590" spans="1:21" x14ac:dyDescent="0.3">
      <c r="A3590" s="114">
        <v>1195</v>
      </c>
      <c r="B3590" s="114" t="s">
        <v>1879</v>
      </c>
      <c r="C3590" s="114" t="s">
        <v>47</v>
      </c>
      <c r="D3590" s="114" t="s">
        <v>4928</v>
      </c>
      <c r="E3590" s="114" t="s">
        <v>4929</v>
      </c>
      <c r="F3590" s="115">
        <v>45133</v>
      </c>
      <c r="G3590" s="114" t="s">
        <v>4930</v>
      </c>
      <c r="H3590" s="116">
        <v>9104757</v>
      </c>
      <c r="I3590" s="116">
        <v>7283805</v>
      </c>
      <c r="J3590" s="116">
        <v>7283804.5999999996</v>
      </c>
      <c r="K3590" s="116">
        <v>0.4</v>
      </c>
      <c r="L3590" s="116">
        <v>0</v>
      </c>
      <c r="M3590" s="116">
        <v>0</v>
      </c>
      <c r="N3590" s="116">
        <v>0</v>
      </c>
      <c r="O3590" s="116">
        <v>0.4</v>
      </c>
      <c r="P3590" s="116">
        <v>0</v>
      </c>
      <c r="Q3590" s="27" t="str">
        <f t="shared" si="644"/>
        <v>Registered</v>
      </c>
      <c r="R3590" s="94">
        <f t="shared" si="645"/>
        <v>0.79999993410038295</v>
      </c>
      <c r="S3590" s="95"/>
      <c r="T3590" s="117">
        <f t="shared" si="642"/>
        <v>0.4</v>
      </c>
      <c r="U3590" s="117">
        <f t="shared" si="643"/>
        <v>0</v>
      </c>
    </row>
    <row r="3591" spans="1:21" x14ac:dyDescent="0.3">
      <c r="A3591" s="114">
        <v>7675</v>
      </c>
      <c r="B3591" s="114" t="s">
        <v>1879</v>
      </c>
      <c r="C3591" s="114" t="s">
        <v>47</v>
      </c>
      <c r="D3591" s="114" t="s">
        <v>8197</v>
      </c>
      <c r="E3591" s="114" t="s">
        <v>8198</v>
      </c>
      <c r="F3591" s="115">
        <v>45132</v>
      </c>
      <c r="G3591" s="114" t="s">
        <v>5382</v>
      </c>
      <c r="H3591" s="116">
        <v>9234425</v>
      </c>
      <c r="I3591" s="116">
        <v>7387540</v>
      </c>
      <c r="J3591" s="116">
        <v>7387540</v>
      </c>
      <c r="K3591" s="116">
        <v>0</v>
      </c>
      <c r="L3591" s="116">
        <v>0</v>
      </c>
      <c r="M3591" s="116">
        <v>0</v>
      </c>
      <c r="N3591" s="116">
        <v>0</v>
      </c>
      <c r="O3591" s="116">
        <v>0</v>
      </c>
      <c r="P3591" s="116">
        <v>0</v>
      </c>
      <c r="Q3591" s="27" t="str">
        <f t="shared" si="644"/>
        <v>Registered</v>
      </c>
      <c r="R3591" s="94">
        <f t="shared" si="645"/>
        <v>0.8</v>
      </c>
      <c r="S3591" s="95"/>
      <c r="T3591" s="117">
        <f t="shared" si="642"/>
        <v>0</v>
      </c>
      <c r="U3591" s="117">
        <f t="shared" si="643"/>
        <v>0</v>
      </c>
    </row>
    <row r="3592" spans="1:21" x14ac:dyDescent="0.3">
      <c r="A3592" s="114">
        <v>7676</v>
      </c>
      <c r="B3592" s="114" t="s">
        <v>1879</v>
      </c>
      <c r="C3592" s="114" t="s">
        <v>47</v>
      </c>
      <c r="D3592" s="114" t="s">
        <v>8199</v>
      </c>
      <c r="E3592" s="114" t="s">
        <v>8200</v>
      </c>
      <c r="F3592" s="115">
        <v>45142</v>
      </c>
      <c r="G3592" s="114" t="s">
        <v>4873</v>
      </c>
      <c r="H3592" s="116">
        <v>9194100</v>
      </c>
      <c r="I3592" s="116">
        <v>7355280</v>
      </c>
      <c r="J3592" s="116">
        <v>7355280</v>
      </c>
      <c r="K3592" s="116">
        <v>0</v>
      </c>
      <c r="L3592" s="116">
        <v>0</v>
      </c>
      <c r="M3592" s="116">
        <v>0</v>
      </c>
      <c r="N3592" s="116">
        <v>0</v>
      </c>
      <c r="O3592" s="116">
        <v>0</v>
      </c>
      <c r="P3592" s="116">
        <v>0</v>
      </c>
      <c r="Q3592" s="27" t="str">
        <f t="shared" si="644"/>
        <v>Registered</v>
      </c>
      <c r="R3592" s="94">
        <f t="shared" si="645"/>
        <v>0.8</v>
      </c>
      <c r="S3592" s="95"/>
      <c r="T3592" s="117">
        <f t="shared" si="642"/>
        <v>0</v>
      </c>
      <c r="U3592" s="117">
        <f t="shared" si="643"/>
        <v>0</v>
      </c>
    </row>
    <row r="3593" spans="1:21" x14ac:dyDescent="0.3">
      <c r="A3593" s="114">
        <v>7677</v>
      </c>
      <c r="B3593" s="114" t="s">
        <v>1879</v>
      </c>
      <c r="C3593" s="114" t="s">
        <v>47</v>
      </c>
      <c r="D3593" s="114" t="s">
        <v>8201</v>
      </c>
      <c r="E3593" s="114" t="s">
        <v>8202</v>
      </c>
      <c r="F3593" s="115">
        <v>45142</v>
      </c>
      <c r="G3593" s="114" t="s">
        <v>4873</v>
      </c>
      <c r="H3593" s="116">
        <v>6318750</v>
      </c>
      <c r="I3593" s="116">
        <v>5055002</v>
      </c>
      <c r="J3593" s="116">
        <v>5055002</v>
      </c>
      <c r="K3593" s="116">
        <v>0</v>
      </c>
      <c r="L3593" s="116">
        <v>0</v>
      </c>
      <c r="M3593" s="116">
        <v>0</v>
      </c>
      <c r="N3593" s="116">
        <v>0</v>
      </c>
      <c r="O3593" s="116">
        <v>0</v>
      </c>
      <c r="P3593" s="116">
        <v>0</v>
      </c>
      <c r="Q3593" s="27" t="str">
        <f t="shared" si="644"/>
        <v>Registered</v>
      </c>
      <c r="R3593" s="94">
        <f t="shared" si="645"/>
        <v>0.80000031651829873</v>
      </c>
      <c r="S3593" s="95"/>
      <c r="T3593" s="117">
        <f t="shared" si="642"/>
        <v>0</v>
      </c>
      <c r="U3593" s="117">
        <f t="shared" si="643"/>
        <v>0</v>
      </c>
    </row>
    <row r="3594" spans="1:21" x14ac:dyDescent="0.3">
      <c r="A3594" s="114">
        <v>7678</v>
      </c>
      <c r="B3594" s="114" t="s">
        <v>1879</v>
      </c>
      <c r="C3594" s="114" t="s">
        <v>47</v>
      </c>
      <c r="D3594" s="114" t="s">
        <v>8203</v>
      </c>
      <c r="E3594" s="114" t="s">
        <v>8204</v>
      </c>
      <c r="F3594" s="115">
        <v>45142</v>
      </c>
      <c r="G3594" s="114" t="s">
        <v>4873</v>
      </c>
      <c r="H3594" s="116">
        <v>6318750</v>
      </c>
      <c r="I3594" s="116">
        <v>5055002</v>
      </c>
      <c r="J3594" s="116">
        <v>5055002</v>
      </c>
      <c r="K3594" s="116">
        <v>0</v>
      </c>
      <c r="L3594" s="116">
        <v>0</v>
      </c>
      <c r="M3594" s="116">
        <v>0</v>
      </c>
      <c r="N3594" s="116">
        <v>0</v>
      </c>
      <c r="O3594" s="116">
        <v>0</v>
      </c>
      <c r="P3594" s="116">
        <v>0</v>
      </c>
      <c r="Q3594" s="27" t="str">
        <f t="shared" si="644"/>
        <v>Registered</v>
      </c>
      <c r="R3594" s="94">
        <f t="shared" si="645"/>
        <v>0.80000031651829873</v>
      </c>
      <c r="S3594" s="95"/>
      <c r="T3594" s="117">
        <f t="shared" si="642"/>
        <v>0</v>
      </c>
      <c r="U3594" s="117">
        <f t="shared" si="643"/>
        <v>0</v>
      </c>
    </row>
    <row r="3595" spans="1:21" x14ac:dyDescent="0.3">
      <c r="A3595" s="114">
        <v>7679</v>
      </c>
      <c r="B3595" s="114" t="s">
        <v>1879</v>
      </c>
      <c r="C3595" s="114" t="s">
        <v>47</v>
      </c>
      <c r="D3595" s="114" t="s">
        <v>8205</v>
      </c>
      <c r="E3595" s="114" t="s">
        <v>8206</v>
      </c>
      <c r="F3595" s="115">
        <v>45401</v>
      </c>
      <c r="G3595" s="114" t="s">
        <v>1940</v>
      </c>
      <c r="H3595" s="116">
        <v>9447321</v>
      </c>
      <c r="I3595" s="116">
        <v>7557857</v>
      </c>
      <c r="J3595" s="116">
        <v>7557857</v>
      </c>
      <c r="K3595" s="116">
        <v>0</v>
      </c>
      <c r="L3595" s="116">
        <v>0</v>
      </c>
      <c r="M3595" s="116">
        <v>0</v>
      </c>
      <c r="N3595" s="116">
        <v>0</v>
      </c>
      <c r="O3595" s="116">
        <v>0</v>
      </c>
      <c r="P3595" s="116">
        <v>0</v>
      </c>
      <c r="Q3595" s="27" t="str">
        <f t="shared" si="644"/>
        <v>Registered</v>
      </c>
      <c r="R3595" s="94">
        <f t="shared" si="645"/>
        <v>0.80000002117002267</v>
      </c>
      <c r="S3595" s="95"/>
      <c r="T3595" s="117">
        <f t="shared" si="642"/>
        <v>0</v>
      </c>
      <c r="U3595" s="117">
        <f t="shared" si="643"/>
        <v>0</v>
      </c>
    </row>
    <row r="3596" spans="1:21" x14ac:dyDescent="0.3">
      <c r="A3596" s="114">
        <v>7680</v>
      </c>
      <c r="B3596" s="114" t="s">
        <v>1879</v>
      </c>
      <c r="C3596" s="114" t="s">
        <v>47</v>
      </c>
      <c r="D3596" s="114" t="s">
        <v>8207</v>
      </c>
      <c r="E3596" s="114" t="s">
        <v>8208</v>
      </c>
      <c r="F3596" s="115">
        <v>45260</v>
      </c>
      <c r="G3596" s="114" t="s">
        <v>4031</v>
      </c>
      <c r="H3596" s="116">
        <v>6478571</v>
      </c>
      <c r="I3596" s="116">
        <v>5182859</v>
      </c>
      <c r="J3596" s="116">
        <v>5182859</v>
      </c>
      <c r="K3596" s="116">
        <v>0</v>
      </c>
      <c r="L3596" s="116">
        <v>0</v>
      </c>
      <c r="M3596" s="116">
        <v>0</v>
      </c>
      <c r="N3596" s="116">
        <v>0</v>
      </c>
      <c r="O3596" s="116">
        <v>0</v>
      </c>
      <c r="P3596" s="116">
        <v>0</v>
      </c>
      <c r="Q3596" s="27" t="str">
        <f t="shared" si="644"/>
        <v>Registered</v>
      </c>
      <c r="R3596" s="94">
        <f t="shared" si="645"/>
        <v>0.80000033958105887</v>
      </c>
      <c r="S3596" s="95"/>
      <c r="T3596" s="117">
        <f t="shared" si="642"/>
        <v>0</v>
      </c>
      <c r="U3596" s="117">
        <f t="shared" si="643"/>
        <v>0</v>
      </c>
    </row>
    <row r="3597" spans="1:21" x14ac:dyDescent="0.3">
      <c r="A3597" s="114">
        <v>7681</v>
      </c>
      <c r="B3597" s="114" t="s">
        <v>1879</v>
      </c>
      <c r="C3597" s="114" t="s">
        <v>47</v>
      </c>
      <c r="D3597" s="114" t="s">
        <v>8209</v>
      </c>
      <c r="E3597" s="114" t="s">
        <v>8033</v>
      </c>
      <c r="F3597" s="115">
        <v>45272</v>
      </c>
      <c r="G3597" s="114" t="s">
        <v>6096</v>
      </c>
      <c r="H3597" s="116">
        <v>6210714</v>
      </c>
      <c r="I3597" s="116">
        <v>4968574</v>
      </c>
      <c r="J3597" s="116">
        <v>4968574</v>
      </c>
      <c r="K3597" s="116">
        <v>0</v>
      </c>
      <c r="L3597" s="116">
        <v>0</v>
      </c>
      <c r="M3597" s="116">
        <v>0</v>
      </c>
      <c r="N3597" s="116">
        <v>0</v>
      </c>
      <c r="O3597" s="116">
        <v>0</v>
      </c>
      <c r="P3597" s="116">
        <v>0</v>
      </c>
      <c r="Q3597" s="27" t="str">
        <f t="shared" si="644"/>
        <v>Registered</v>
      </c>
      <c r="R3597" s="94">
        <f t="shared" si="645"/>
        <v>0.80000045083383331</v>
      </c>
      <c r="S3597" s="95"/>
      <c r="T3597" s="117">
        <f t="shared" si="642"/>
        <v>0</v>
      </c>
      <c r="U3597" s="117">
        <f t="shared" si="643"/>
        <v>0</v>
      </c>
    </row>
    <row r="3598" spans="1:21" x14ac:dyDescent="0.3">
      <c r="A3598" s="114">
        <v>7682</v>
      </c>
      <c r="B3598" s="114" t="s">
        <v>1879</v>
      </c>
      <c r="C3598" s="114" t="s">
        <v>47</v>
      </c>
      <c r="D3598" s="114" t="s">
        <v>8210</v>
      </c>
      <c r="E3598" s="114" t="s">
        <v>8211</v>
      </c>
      <c r="F3598" s="115">
        <v>45196</v>
      </c>
      <c r="G3598" s="114" t="s">
        <v>2595</v>
      </c>
      <c r="H3598" s="116">
        <v>9300000</v>
      </c>
      <c r="I3598" s="116">
        <v>7440000</v>
      </c>
      <c r="J3598" s="116">
        <v>7440000</v>
      </c>
      <c r="K3598" s="116">
        <v>0</v>
      </c>
      <c r="L3598" s="116">
        <v>0</v>
      </c>
      <c r="M3598" s="116">
        <v>0</v>
      </c>
      <c r="N3598" s="116">
        <v>0</v>
      </c>
      <c r="O3598" s="116">
        <v>0</v>
      </c>
      <c r="P3598" s="116">
        <v>0</v>
      </c>
      <c r="Q3598" s="27" t="str">
        <f t="shared" si="644"/>
        <v>Registered</v>
      </c>
      <c r="R3598" s="94">
        <f t="shared" si="645"/>
        <v>0.8</v>
      </c>
      <c r="S3598" s="95"/>
      <c r="T3598" s="117">
        <f t="shared" si="642"/>
        <v>0</v>
      </c>
      <c r="U3598" s="117">
        <f t="shared" si="643"/>
        <v>0</v>
      </c>
    </row>
    <row r="3599" spans="1:21" x14ac:dyDescent="0.3">
      <c r="A3599" s="114">
        <v>7683</v>
      </c>
      <c r="B3599" s="114" t="s">
        <v>1879</v>
      </c>
      <c r="C3599" s="114" t="s">
        <v>47</v>
      </c>
      <c r="D3599" s="114" t="s">
        <v>8212</v>
      </c>
      <c r="E3599" s="114" t="s">
        <v>8213</v>
      </c>
      <c r="F3599" s="115">
        <v>45143</v>
      </c>
      <c r="G3599" s="114" t="s">
        <v>5364</v>
      </c>
      <c r="H3599" s="116">
        <v>9112500</v>
      </c>
      <c r="I3599" s="116">
        <v>7290000</v>
      </c>
      <c r="J3599" s="116">
        <v>7290000</v>
      </c>
      <c r="K3599" s="116">
        <v>0</v>
      </c>
      <c r="L3599" s="116">
        <v>0</v>
      </c>
      <c r="M3599" s="116">
        <v>0</v>
      </c>
      <c r="N3599" s="116">
        <v>0</v>
      </c>
      <c r="O3599" s="116">
        <v>0</v>
      </c>
      <c r="P3599" s="116">
        <v>0</v>
      </c>
      <c r="Q3599" s="27" t="str">
        <f t="shared" si="644"/>
        <v>Registered</v>
      </c>
      <c r="R3599" s="94">
        <f t="shared" si="645"/>
        <v>0.8</v>
      </c>
      <c r="S3599" s="95"/>
      <c r="T3599" s="117">
        <f t="shared" si="642"/>
        <v>0</v>
      </c>
      <c r="U3599" s="117">
        <f t="shared" si="643"/>
        <v>0</v>
      </c>
    </row>
    <row r="3600" spans="1:21" x14ac:dyDescent="0.3">
      <c r="A3600" s="114">
        <v>7684</v>
      </c>
      <c r="B3600" s="114" t="s">
        <v>1879</v>
      </c>
      <c r="C3600" s="114" t="s">
        <v>47</v>
      </c>
      <c r="D3600" s="114" t="s">
        <v>8214</v>
      </c>
      <c r="E3600" s="114" t="s">
        <v>8215</v>
      </c>
      <c r="F3600" s="115">
        <v>45132</v>
      </c>
      <c r="G3600" s="114" t="s">
        <v>2924</v>
      </c>
      <c r="H3600" s="116">
        <v>6402679</v>
      </c>
      <c r="I3600" s="116">
        <v>5122143</v>
      </c>
      <c r="J3600" s="116">
        <v>5122143</v>
      </c>
      <c r="K3600" s="116">
        <v>0</v>
      </c>
      <c r="L3600" s="116">
        <v>0</v>
      </c>
      <c r="M3600" s="116">
        <v>0</v>
      </c>
      <c r="N3600" s="116">
        <v>0</v>
      </c>
      <c r="O3600" s="116">
        <v>0</v>
      </c>
      <c r="P3600" s="116">
        <v>0</v>
      </c>
      <c r="Q3600" s="27" t="str">
        <f t="shared" si="644"/>
        <v>Registered</v>
      </c>
      <c r="R3600" s="94">
        <f t="shared" si="645"/>
        <v>0.79999996876307555</v>
      </c>
      <c r="S3600" s="95"/>
      <c r="T3600" s="117">
        <f t="shared" si="642"/>
        <v>0</v>
      </c>
      <c r="U3600" s="117">
        <f t="shared" si="643"/>
        <v>0</v>
      </c>
    </row>
    <row r="3601" spans="1:21" x14ac:dyDescent="0.3">
      <c r="A3601" s="114">
        <v>7685</v>
      </c>
      <c r="B3601" s="114" t="s">
        <v>1879</v>
      </c>
      <c r="C3601" s="114" t="s">
        <v>47</v>
      </c>
      <c r="D3601" s="114" t="s">
        <v>8216</v>
      </c>
      <c r="E3601" s="114" t="s">
        <v>8217</v>
      </c>
      <c r="F3601" s="115">
        <v>45142</v>
      </c>
      <c r="G3601" s="114" t="s">
        <v>3030</v>
      </c>
      <c r="H3601" s="116">
        <v>9291071</v>
      </c>
      <c r="I3601" s="116">
        <v>6968305</v>
      </c>
      <c r="J3601" s="116">
        <v>6968305</v>
      </c>
      <c r="K3601" s="116">
        <v>0</v>
      </c>
      <c r="L3601" s="116">
        <v>0</v>
      </c>
      <c r="M3601" s="116">
        <v>0</v>
      </c>
      <c r="N3601" s="116">
        <v>0</v>
      </c>
      <c r="O3601" s="116">
        <v>0</v>
      </c>
      <c r="P3601" s="116">
        <v>0</v>
      </c>
      <c r="Q3601" s="27" t="str">
        <f t="shared" si="644"/>
        <v>Registered</v>
      </c>
      <c r="R3601" s="94">
        <f t="shared" si="645"/>
        <v>0.75000018835288207</v>
      </c>
      <c r="S3601" s="95"/>
      <c r="T3601" s="117">
        <f t="shared" si="642"/>
        <v>0</v>
      </c>
      <c r="U3601" s="117">
        <f t="shared" si="643"/>
        <v>0</v>
      </c>
    </row>
    <row r="3602" spans="1:21" x14ac:dyDescent="0.3">
      <c r="A3602" s="114">
        <v>7686</v>
      </c>
      <c r="B3602" s="114" t="s">
        <v>1879</v>
      </c>
      <c r="C3602" s="114" t="s">
        <v>47</v>
      </c>
      <c r="D3602" s="114" t="s">
        <v>8218</v>
      </c>
      <c r="E3602" s="114" t="s">
        <v>8219</v>
      </c>
      <c r="F3602" s="115">
        <v>45443</v>
      </c>
      <c r="G3602" s="114" t="s">
        <v>2558</v>
      </c>
      <c r="H3602" s="116">
        <v>9524107</v>
      </c>
      <c r="I3602" s="116">
        <v>6666873</v>
      </c>
      <c r="J3602" s="116">
        <v>6666873</v>
      </c>
      <c r="K3602" s="116">
        <v>0</v>
      </c>
      <c r="L3602" s="116">
        <v>0</v>
      </c>
      <c r="M3602" s="116">
        <v>0</v>
      </c>
      <c r="N3602" s="116">
        <v>0</v>
      </c>
      <c r="O3602" s="116">
        <v>0</v>
      </c>
      <c r="P3602" s="116">
        <v>0</v>
      </c>
      <c r="Q3602" s="27" t="str">
        <f t="shared" si="644"/>
        <v>Registered</v>
      </c>
      <c r="R3602" s="94">
        <f t="shared" si="645"/>
        <v>0.69999980050623123</v>
      </c>
      <c r="S3602" s="95"/>
      <c r="T3602" s="117">
        <f t="shared" si="642"/>
        <v>0</v>
      </c>
      <c r="U3602" s="117">
        <f t="shared" si="643"/>
        <v>0</v>
      </c>
    </row>
    <row r="3603" spans="1:21" x14ac:dyDescent="0.3">
      <c r="A3603" s="114">
        <v>7687</v>
      </c>
      <c r="B3603" s="114" t="s">
        <v>1879</v>
      </c>
      <c r="C3603" s="114" t="s">
        <v>47</v>
      </c>
      <c r="D3603" s="114" t="s">
        <v>8220</v>
      </c>
      <c r="E3603" s="114" t="s">
        <v>8221</v>
      </c>
      <c r="F3603" s="115">
        <v>45233</v>
      </c>
      <c r="G3603" s="114" t="s">
        <v>5384</v>
      </c>
      <c r="H3603" s="116">
        <v>9246429</v>
      </c>
      <c r="I3603" s="116">
        <v>6472499</v>
      </c>
      <c r="J3603" s="116">
        <v>6472499</v>
      </c>
      <c r="K3603" s="116">
        <v>0</v>
      </c>
      <c r="L3603" s="116">
        <v>0</v>
      </c>
      <c r="M3603" s="116">
        <v>0</v>
      </c>
      <c r="N3603" s="116">
        <v>0</v>
      </c>
      <c r="O3603" s="116">
        <v>0</v>
      </c>
      <c r="P3603" s="116">
        <v>0</v>
      </c>
      <c r="Q3603" s="27" t="str">
        <f t="shared" si="644"/>
        <v>Registered</v>
      </c>
      <c r="R3603" s="94">
        <f t="shared" si="645"/>
        <v>0.69999985940518228</v>
      </c>
      <c r="S3603" s="95"/>
      <c r="T3603" s="117">
        <f t="shared" si="642"/>
        <v>0</v>
      </c>
      <c r="U3603" s="117">
        <f t="shared" si="643"/>
        <v>0</v>
      </c>
    </row>
    <row r="3604" spans="1:21" x14ac:dyDescent="0.3">
      <c r="A3604" s="114">
        <v>7688</v>
      </c>
      <c r="B3604" s="114" t="s">
        <v>1879</v>
      </c>
      <c r="C3604" s="114" t="s">
        <v>47</v>
      </c>
      <c r="D3604" s="114" t="s">
        <v>8222</v>
      </c>
      <c r="E3604" s="114" t="s">
        <v>8223</v>
      </c>
      <c r="F3604" s="115">
        <v>45924</v>
      </c>
      <c r="G3604" s="114" t="s">
        <v>8224</v>
      </c>
      <c r="H3604" s="116">
        <v>5392800</v>
      </c>
      <c r="I3604" s="116">
        <v>3774960</v>
      </c>
      <c r="J3604" s="116">
        <v>3774960</v>
      </c>
      <c r="K3604" s="116">
        <v>0</v>
      </c>
      <c r="L3604" s="116">
        <v>0</v>
      </c>
      <c r="M3604" s="116">
        <v>0</v>
      </c>
      <c r="N3604" s="116">
        <v>0</v>
      </c>
      <c r="O3604" s="116">
        <v>0</v>
      </c>
      <c r="P3604" s="116">
        <v>0</v>
      </c>
      <c r="Q3604" s="27" t="str">
        <f t="shared" si="644"/>
        <v>Registered</v>
      </c>
      <c r="R3604" s="94">
        <f t="shared" si="645"/>
        <v>0.7</v>
      </c>
      <c r="S3604" s="95"/>
      <c r="T3604" s="117">
        <f t="shared" si="642"/>
        <v>0</v>
      </c>
      <c r="U3604" s="117">
        <f t="shared" si="643"/>
        <v>0</v>
      </c>
    </row>
    <row r="3605" spans="1:21" x14ac:dyDescent="0.3">
      <c r="A3605" s="114">
        <v>7689</v>
      </c>
      <c r="B3605" s="114" t="s">
        <v>1879</v>
      </c>
      <c r="C3605" s="114" t="s">
        <v>47</v>
      </c>
      <c r="D3605" s="114" t="s">
        <v>8225</v>
      </c>
      <c r="E3605" s="114" t="s">
        <v>8226</v>
      </c>
      <c r="F3605" s="115">
        <v>45287</v>
      </c>
      <c r="G3605" s="114" t="s">
        <v>5392</v>
      </c>
      <c r="H3605" s="116">
        <v>9265179</v>
      </c>
      <c r="I3605" s="116">
        <v>7412143</v>
      </c>
      <c r="J3605" s="116">
        <v>7412143</v>
      </c>
      <c r="K3605" s="116">
        <v>0</v>
      </c>
      <c r="L3605" s="116">
        <v>0</v>
      </c>
      <c r="M3605" s="116">
        <v>0</v>
      </c>
      <c r="N3605" s="116">
        <v>0</v>
      </c>
      <c r="O3605" s="116">
        <v>0</v>
      </c>
      <c r="P3605" s="116">
        <v>0</v>
      </c>
      <c r="Q3605" s="27" t="str">
        <f t="shared" si="644"/>
        <v>Registered</v>
      </c>
      <c r="R3605" s="94">
        <f t="shared" si="645"/>
        <v>0.79999997841380077</v>
      </c>
      <c r="S3605" s="95"/>
      <c r="T3605" s="117">
        <f t="shared" si="642"/>
        <v>0</v>
      </c>
      <c r="U3605" s="117">
        <f t="shared" si="643"/>
        <v>0</v>
      </c>
    </row>
    <row r="3606" spans="1:21" x14ac:dyDescent="0.3">
      <c r="A3606" s="114">
        <v>7690</v>
      </c>
      <c r="B3606" s="114" t="s">
        <v>1879</v>
      </c>
      <c r="C3606" s="114" t="s">
        <v>47</v>
      </c>
      <c r="D3606" s="114" t="s">
        <v>8227</v>
      </c>
      <c r="E3606" s="114" t="s">
        <v>8228</v>
      </c>
      <c r="F3606" s="115">
        <v>45306</v>
      </c>
      <c r="G3606" s="114" t="s">
        <v>2957</v>
      </c>
      <c r="H3606" s="116">
        <v>9067857</v>
      </c>
      <c r="I3606" s="116">
        <v>7254285</v>
      </c>
      <c r="J3606" s="116">
        <v>7254285</v>
      </c>
      <c r="K3606" s="116">
        <v>0</v>
      </c>
      <c r="L3606" s="116">
        <v>0</v>
      </c>
      <c r="M3606" s="116">
        <v>0</v>
      </c>
      <c r="N3606" s="116">
        <v>0</v>
      </c>
      <c r="O3606" s="116">
        <v>0</v>
      </c>
      <c r="P3606" s="116">
        <v>0</v>
      </c>
      <c r="Q3606" s="27" t="str">
        <f t="shared" si="644"/>
        <v>Registered</v>
      </c>
      <c r="R3606" s="94">
        <f t="shared" si="645"/>
        <v>0.79999993383221635</v>
      </c>
      <c r="S3606" s="95"/>
      <c r="T3606" s="117">
        <f t="shared" si="642"/>
        <v>0</v>
      </c>
      <c r="U3606" s="117">
        <f t="shared" si="643"/>
        <v>0</v>
      </c>
    </row>
    <row r="3607" spans="1:21" x14ac:dyDescent="0.3">
      <c r="A3607" s="114">
        <v>7691</v>
      </c>
      <c r="B3607" s="114" t="s">
        <v>1879</v>
      </c>
      <c r="C3607" s="114" t="s">
        <v>47</v>
      </c>
      <c r="D3607" s="114" t="s">
        <v>8229</v>
      </c>
      <c r="E3607" s="114" t="s">
        <v>8230</v>
      </c>
      <c r="F3607" s="115">
        <v>45132</v>
      </c>
      <c r="G3607" s="114" t="s">
        <v>5358</v>
      </c>
      <c r="H3607" s="116">
        <v>6300000</v>
      </c>
      <c r="I3607" s="116">
        <v>5040000</v>
      </c>
      <c r="J3607" s="116">
        <v>5040000</v>
      </c>
      <c r="K3607" s="116">
        <v>0</v>
      </c>
      <c r="L3607" s="116">
        <v>0</v>
      </c>
      <c r="M3607" s="116">
        <v>0</v>
      </c>
      <c r="N3607" s="116">
        <v>0</v>
      </c>
      <c r="O3607" s="116">
        <v>0</v>
      </c>
      <c r="P3607" s="116">
        <v>0</v>
      </c>
      <c r="Q3607" s="27" t="str">
        <f t="shared" si="644"/>
        <v>Registered</v>
      </c>
      <c r="R3607" s="94">
        <f t="shared" si="645"/>
        <v>0.8</v>
      </c>
      <c r="S3607" s="95"/>
      <c r="T3607" s="117">
        <f t="shared" si="642"/>
        <v>0</v>
      </c>
      <c r="U3607" s="117">
        <f t="shared" si="643"/>
        <v>0</v>
      </c>
    </row>
    <row r="3608" spans="1:21" x14ac:dyDescent="0.3">
      <c r="A3608" s="114">
        <v>7692</v>
      </c>
      <c r="B3608" s="114" t="s">
        <v>1879</v>
      </c>
      <c r="C3608" s="114" t="s">
        <v>47</v>
      </c>
      <c r="D3608" s="114" t="s">
        <v>8231</v>
      </c>
      <c r="E3608" s="114" t="s">
        <v>8232</v>
      </c>
      <c r="F3608" s="115">
        <v>45142</v>
      </c>
      <c r="G3608" s="114" t="s">
        <v>5168</v>
      </c>
      <c r="H3608" s="116">
        <v>8889286</v>
      </c>
      <c r="I3608" s="116">
        <v>7111426</v>
      </c>
      <c r="J3608" s="116">
        <v>7111426</v>
      </c>
      <c r="K3608" s="116">
        <v>0</v>
      </c>
      <c r="L3608" s="116">
        <v>0</v>
      </c>
      <c r="M3608" s="116">
        <v>0</v>
      </c>
      <c r="N3608" s="116">
        <v>0</v>
      </c>
      <c r="O3608" s="116">
        <v>0</v>
      </c>
      <c r="P3608" s="116">
        <v>0</v>
      </c>
      <c r="Q3608" s="27" t="str">
        <f t="shared" si="644"/>
        <v>Registered</v>
      </c>
      <c r="R3608" s="94">
        <f t="shared" si="645"/>
        <v>0.79999968501407204</v>
      </c>
      <c r="S3608" s="95"/>
      <c r="T3608" s="117">
        <f t="shared" si="642"/>
        <v>0</v>
      </c>
      <c r="U3608" s="117">
        <f t="shared" si="643"/>
        <v>0</v>
      </c>
    </row>
    <row r="3609" spans="1:21" x14ac:dyDescent="0.3">
      <c r="A3609" s="114">
        <v>7693</v>
      </c>
      <c r="B3609" s="114" t="s">
        <v>1879</v>
      </c>
      <c r="C3609" s="114" t="s">
        <v>47</v>
      </c>
      <c r="D3609" s="114" t="s">
        <v>8233</v>
      </c>
      <c r="E3609" s="114" t="s">
        <v>8234</v>
      </c>
      <c r="F3609" s="115">
        <v>45142</v>
      </c>
      <c r="G3609" s="114" t="s">
        <v>3036</v>
      </c>
      <c r="H3609" s="116">
        <v>6077679</v>
      </c>
      <c r="I3609" s="116">
        <v>4862143</v>
      </c>
      <c r="J3609" s="116">
        <v>4862143</v>
      </c>
      <c r="K3609" s="116">
        <v>0</v>
      </c>
      <c r="L3609" s="116">
        <v>0</v>
      </c>
      <c r="M3609" s="116">
        <v>0</v>
      </c>
      <c r="N3609" s="116">
        <v>0</v>
      </c>
      <c r="O3609" s="116">
        <v>0</v>
      </c>
      <c r="P3609" s="116">
        <v>0</v>
      </c>
      <c r="Q3609" s="27" t="str">
        <f t="shared" si="644"/>
        <v>Registered</v>
      </c>
      <c r="R3609" s="94">
        <f t="shared" si="645"/>
        <v>0.79999996709270105</v>
      </c>
      <c r="S3609" s="95"/>
      <c r="T3609" s="117">
        <f t="shared" si="642"/>
        <v>0</v>
      </c>
      <c r="U3609" s="117">
        <f t="shared" si="643"/>
        <v>0</v>
      </c>
    </row>
    <row r="3610" spans="1:21" x14ac:dyDescent="0.3">
      <c r="A3610" s="114">
        <v>7694</v>
      </c>
      <c r="B3610" s="114" t="s">
        <v>1879</v>
      </c>
      <c r="C3610" s="114" t="s">
        <v>47</v>
      </c>
      <c r="D3610" s="114" t="s">
        <v>8235</v>
      </c>
      <c r="E3610" s="114" t="s">
        <v>8236</v>
      </c>
      <c r="F3610" s="115">
        <v>45142</v>
      </c>
      <c r="G3610" s="114" t="s">
        <v>5483</v>
      </c>
      <c r="H3610" s="116">
        <v>6077679</v>
      </c>
      <c r="I3610" s="116">
        <v>4862143</v>
      </c>
      <c r="J3610" s="116">
        <v>4862143</v>
      </c>
      <c r="K3610" s="116">
        <v>0</v>
      </c>
      <c r="L3610" s="116">
        <v>0</v>
      </c>
      <c r="M3610" s="116">
        <v>0</v>
      </c>
      <c r="N3610" s="116">
        <v>0</v>
      </c>
      <c r="O3610" s="116">
        <v>0</v>
      </c>
      <c r="P3610" s="116">
        <v>0</v>
      </c>
      <c r="Q3610" s="27" t="str">
        <f t="shared" si="644"/>
        <v>Registered</v>
      </c>
      <c r="R3610" s="94">
        <f t="shared" si="645"/>
        <v>0.79999996709270105</v>
      </c>
      <c r="S3610" s="95"/>
      <c r="T3610" s="117">
        <f t="shared" si="642"/>
        <v>0</v>
      </c>
      <c r="U3610" s="117">
        <f t="shared" si="643"/>
        <v>0</v>
      </c>
    </row>
    <row r="3611" spans="1:21" x14ac:dyDescent="0.3">
      <c r="A3611" s="114">
        <v>7695</v>
      </c>
      <c r="B3611" s="114" t="s">
        <v>1879</v>
      </c>
      <c r="C3611" s="114" t="s">
        <v>47</v>
      </c>
      <c r="D3611" s="114" t="s">
        <v>8237</v>
      </c>
      <c r="E3611" s="114" t="s">
        <v>8238</v>
      </c>
      <c r="F3611" s="115">
        <v>45142</v>
      </c>
      <c r="G3611" s="114" t="s">
        <v>3548</v>
      </c>
      <c r="H3611" s="116">
        <v>9067857</v>
      </c>
      <c r="I3611" s="116">
        <v>7254285</v>
      </c>
      <c r="J3611" s="116">
        <v>7254285</v>
      </c>
      <c r="K3611" s="116">
        <v>0</v>
      </c>
      <c r="L3611" s="116">
        <v>0</v>
      </c>
      <c r="M3611" s="116">
        <v>0</v>
      </c>
      <c r="N3611" s="116">
        <v>0</v>
      </c>
      <c r="O3611" s="116">
        <v>0</v>
      </c>
      <c r="P3611" s="116">
        <v>0</v>
      </c>
      <c r="Q3611" s="27" t="str">
        <f t="shared" si="644"/>
        <v>Registered</v>
      </c>
      <c r="R3611" s="94">
        <f t="shared" si="645"/>
        <v>0.79999993383221635</v>
      </c>
      <c r="S3611" s="95"/>
      <c r="T3611" s="117">
        <f t="shared" si="642"/>
        <v>0</v>
      </c>
      <c r="U3611" s="117">
        <f t="shared" si="643"/>
        <v>0</v>
      </c>
    </row>
    <row r="3612" spans="1:21" x14ac:dyDescent="0.3">
      <c r="A3612" s="114">
        <v>7696</v>
      </c>
      <c r="B3612" s="114" t="s">
        <v>1879</v>
      </c>
      <c r="C3612" s="114" t="s">
        <v>47</v>
      </c>
      <c r="D3612" s="114" t="s">
        <v>8239</v>
      </c>
      <c r="E3612" s="114" t="s">
        <v>8240</v>
      </c>
      <c r="F3612" s="115">
        <v>45142</v>
      </c>
      <c r="G3612" s="114" t="s">
        <v>8241</v>
      </c>
      <c r="H3612" s="116">
        <v>6210714</v>
      </c>
      <c r="I3612" s="116">
        <v>4968574</v>
      </c>
      <c r="J3612" s="116">
        <v>4968574</v>
      </c>
      <c r="K3612" s="116">
        <v>0</v>
      </c>
      <c r="L3612" s="116">
        <v>0</v>
      </c>
      <c r="M3612" s="116">
        <v>0</v>
      </c>
      <c r="N3612" s="116">
        <v>0</v>
      </c>
      <c r="O3612" s="116">
        <v>0</v>
      </c>
      <c r="P3612" s="116">
        <v>0</v>
      </c>
      <c r="Q3612" s="27" t="str">
        <f t="shared" si="644"/>
        <v>Registered</v>
      </c>
      <c r="R3612" s="94">
        <f t="shared" si="645"/>
        <v>0.80000045083383331</v>
      </c>
      <c r="S3612" s="95"/>
      <c r="T3612" s="117">
        <f t="shared" si="642"/>
        <v>0</v>
      </c>
      <c r="U3612" s="117">
        <f t="shared" si="643"/>
        <v>0</v>
      </c>
    </row>
    <row r="3613" spans="1:21" x14ac:dyDescent="0.3">
      <c r="A3613" s="114">
        <v>7697</v>
      </c>
      <c r="B3613" s="114" t="s">
        <v>1879</v>
      </c>
      <c r="C3613" s="114" t="s">
        <v>47</v>
      </c>
      <c r="D3613" s="114" t="s">
        <v>8242</v>
      </c>
      <c r="E3613" s="114" t="s">
        <v>8243</v>
      </c>
      <c r="F3613" s="115">
        <v>45142</v>
      </c>
      <c r="G3613" s="114" t="s">
        <v>3010</v>
      </c>
      <c r="H3613" s="116">
        <v>6210714</v>
      </c>
      <c r="I3613" s="116">
        <v>4968574</v>
      </c>
      <c r="J3613" s="116">
        <v>4968574</v>
      </c>
      <c r="K3613" s="116">
        <v>0</v>
      </c>
      <c r="L3613" s="116">
        <v>0</v>
      </c>
      <c r="M3613" s="116">
        <v>0</v>
      </c>
      <c r="N3613" s="116">
        <v>0</v>
      </c>
      <c r="O3613" s="116">
        <v>0</v>
      </c>
      <c r="P3613" s="116">
        <v>0</v>
      </c>
      <c r="Q3613" s="27" t="str">
        <f t="shared" si="644"/>
        <v>Registered</v>
      </c>
      <c r="R3613" s="94">
        <f t="shared" si="645"/>
        <v>0.80000045083383331</v>
      </c>
      <c r="S3613" s="95"/>
      <c r="T3613" s="117">
        <f t="shared" si="642"/>
        <v>0</v>
      </c>
      <c r="U3613" s="117">
        <f t="shared" si="643"/>
        <v>0</v>
      </c>
    </row>
    <row r="3614" spans="1:21" x14ac:dyDescent="0.3">
      <c r="A3614" s="114">
        <v>7698</v>
      </c>
      <c r="B3614" s="114" t="s">
        <v>1879</v>
      </c>
      <c r="C3614" s="114" t="s">
        <v>47</v>
      </c>
      <c r="D3614" s="114" t="s">
        <v>8244</v>
      </c>
      <c r="E3614" s="114" t="s">
        <v>8245</v>
      </c>
      <c r="F3614" s="115">
        <v>45142</v>
      </c>
      <c r="G3614" s="114" t="s">
        <v>5358</v>
      </c>
      <c r="H3614" s="116">
        <v>9073125</v>
      </c>
      <c r="I3614" s="116">
        <v>7258500</v>
      </c>
      <c r="J3614" s="116">
        <v>7258500</v>
      </c>
      <c r="K3614" s="116">
        <v>0</v>
      </c>
      <c r="L3614" s="116">
        <v>0</v>
      </c>
      <c r="M3614" s="116">
        <v>0</v>
      </c>
      <c r="N3614" s="116">
        <v>0</v>
      </c>
      <c r="O3614" s="116">
        <v>0</v>
      </c>
      <c r="P3614" s="116">
        <v>0</v>
      </c>
      <c r="Q3614" s="27" t="str">
        <f t="shared" si="644"/>
        <v>Registered</v>
      </c>
      <c r="R3614" s="94">
        <f t="shared" si="645"/>
        <v>0.8</v>
      </c>
      <c r="S3614" s="95"/>
      <c r="T3614" s="117">
        <f t="shared" si="642"/>
        <v>0</v>
      </c>
      <c r="U3614" s="117">
        <f t="shared" si="643"/>
        <v>0</v>
      </c>
    </row>
    <row r="3615" spans="1:21" x14ac:dyDescent="0.3">
      <c r="A3615" s="114">
        <v>7699</v>
      </c>
      <c r="B3615" s="114" t="s">
        <v>1879</v>
      </c>
      <c r="C3615" s="114" t="s">
        <v>47</v>
      </c>
      <c r="D3615" s="114" t="s">
        <v>8246</v>
      </c>
      <c r="E3615" s="114" t="s">
        <v>6139</v>
      </c>
      <c r="F3615" s="115">
        <v>45132</v>
      </c>
      <c r="G3615" s="114" t="s">
        <v>5364</v>
      </c>
      <c r="H3615" s="116">
        <v>9032800</v>
      </c>
      <c r="I3615" s="116">
        <v>7226240</v>
      </c>
      <c r="J3615" s="116">
        <v>7226240</v>
      </c>
      <c r="K3615" s="116">
        <v>0</v>
      </c>
      <c r="L3615" s="116">
        <v>0</v>
      </c>
      <c r="M3615" s="116">
        <v>0</v>
      </c>
      <c r="N3615" s="116">
        <v>0</v>
      </c>
      <c r="O3615" s="116">
        <v>0</v>
      </c>
      <c r="P3615" s="116">
        <v>0</v>
      </c>
      <c r="Q3615" s="27" t="str">
        <f t="shared" si="644"/>
        <v>Registered</v>
      </c>
      <c r="R3615" s="94">
        <f t="shared" si="645"/>
        <v>0.8</v>
      </c>
      <c r="S3615" s="95"/>
      <c r="T3615" s="117">
        <f t="shared" si="642"/>
        <v>0</v>
      </c>
      <c r="U3615" s="117">
        <f t="shared" si="643"/>
        <v>0</v>
      </c>
    </row>
    <row r="3616" spans="1:21" x14ac:dyDescent="0.3">
      <c r="A3616" s="114">
        <v>7700</v>
      </c>
      <c r="B3616" s="114" t="s">
        <v>1879</v>
      </c>
      <c r="C3616" s="114" t="s">
        <v>47</v>
      </c>
      <c r="D3616" s="114" t="s">
        <v>8247</v>
      </c>
      <c r="E3616" s="114" t="s">
        <v>8248</v>
      </c>
      <c r="F3616" s="115">
        <v>45142</v>
      </c>
      <c r="G3616" s="114" t="s">
        <v>3010</v>
      </c>
      <c r="H3616" s="116">
        <v>6210714</v>
      </c>
      <c r="I3616" s="116">
        <v>4968574</v>
      </c>
      <c r="J3616" s="116">
        <v>4968574</v>
      </c>
      <c r="K3616" s="116">
        <v>0</v>
      </c>
      <c r="L3616" s="116">
        <v>0</v>
      </c>
      <c r="M3616" s="116">
        <v>0</v>
      </c>
      <c r="N3616" s="116">
        <v>0</v>
      </c>
      <c r="O3616" s="116">
        <v>0</v>
      </c>
      <c r="P3616" s="116">
        <v>0</v>
      </c>
      <c r="Q3616" s="27" t="str">
        <f t="shared" si="644"/>
        <v>Registered</v>
      </c>
      <c r="R3616" s="94">
        <f t="shared" si="645"/>
        <v>0.80000045083383331</v>
      </c>
      <c r="S3616" s="95"/>
      <c r="T3616" s="117">
        <f t="shared" si="642"/>
        <v>0</v>
      </c>
      <c r="U3616" s="117">
        <f t="shared" si="643"/>
        <v>0</v>
      </c>
    </row>
    <row r="3617" spans="1:21" x14ac:dyDescent="0.3">
      <c r="A3617" s="114">
        <v>7701</v>
      </c>
      <c r="B3617" s="114" t="s">
        <v>1879</v>
      </c>
      <c r="C3617" s="114" t="s">
        <v>47</v>
      </c>
      <c r="D3617" s="114" t="s">
        <v>8249</v>
      </c>
      <c r="E3617" s="114" t="s">
        <v>8250</v>
      </c>
      <c r="F3617" s="115">
        <v>45142</v>
      </c>
      <c r="G3617" s="114" t="s">
        <v>4857</v>
      </c>
      <c r="H3617" s="116">
        <v>9113450</v>
      </c>
      <c r="I3617" s="116">
        <v>7290762</v>
      </c>
      <c r="J3617" s="116">
        <v>7290762</v>
      </c>
      <c r="K3617" s="116">
        <v>0</v>
      </c>
      <c r="L3617" s="116">
        <v>0</v>
      </c>
      <c r="M3617" s="116">
        <v>0</v>
      </c>
      <c r="N3617" s="116">
        <v>0</v>
      </c>
      <c r="O3617" s="116">
        <v>0</v>
      </c>
      <c r="P3617" s="116">
        <v>0</v>
      </c>
      <c r="Q3617" s="27" t="str">
        <f t="shared" si="644"/>
        <v>Registered</v>
      </c>
      <c r="R3617" s="94">
        <f t="shared" si="645"/>
        <v>0.8000002194558592</v>
      </c>
      <c r="S3617" s="95"/>
      <c r="T3617" s="117">
        <f t="shared" si="642"/>
        <v>0</v>
      </c>
      <c r="U3617" s="117">
        <f t="shared" si="643"/>
        <v>0</v>
      </c>
    </row>
    <row r="3618" spans="1:21" x14ac:dyDescent="0.3">
      <c r="A3618" s="114">
        <v>7702</v>
      </c>
      <c r="B3618" s="114" t="s">
        <v>1879</v>
      </c>
      <c r="C3618" s="114" t="s">
        <v>47</v>
      </c>
      <c r="D3618" s="114" t="s">
        <v>8251</v>
      </c>
      <c r="E3618" s="114" t="s">
        <v>8252</v>
      </c>
      <c r="F3618" s="115">
        <v>45131</v>
      </c>
      <c r="G3618" s="114" t="s">
        <v>5179</v>
      </c>
      <c r="H3618" s="116">
        <v>9086607</v>
      </c>
      <c r="I3618" s="116">
        <v>7269283</v>
      </c>
      <c r="J3618" s="116">
        <v>7269283</v>
      </c>
      <c r="K3618" s="116">
        <v>0</v>
      </c>
      <c r="L3618" s="116">
        <v>0</v>
      </c>
      <c r="M3618" s="116">
        <v>0</v>
      </c>
      <c r="N3618" s="116">
        <v>0</v>
      </c>
      <c r="O3618" s="116">
        <v>0</v>
      </c>
      <c r="P3618" s="116">
        <v>0</v>
      </c>
      <c r="Q3618" s="27" t="str">
        <f t="shared" si="644"/>
        <v>Registered</v>
      </c>
      <c r="R3618" s="94">
        <f t="shared" si="645"/>
        <v>0.79999971386459212</v>
      </c>
      <c r="S3618" s="95"/>
      <c r="T3618" s="117">
        <f t="shared" si="642"/>
        <v>0</v>
      </c>
      <c r="U3618" s="117">
        <f t="shared" si="643"/>
        <v>0</v>
      </c>
    </row>
    <row r="3619" spans="1:21" x14ac:dyDescent="0.3">
      <c r="A3619" s="114">
        <v>7703</v>
      </c>
      <c r="B3619" s="114" t="s">
        <v>1879</v>
      </c>
      <c r="C3619" s="114" t="s">
        <v>47</v>
      </c>
      <c r="D3619" s="114" t="s">
        <v>8253</v>
      </c>
      <c r="E3619" s="114" t="s">
        <v>8254</v>
      </c>
      <c r="F3619" s="115">
        <v>45159</v>
      </c>
      <c r="G3619" s="114" t="s">
        <v>2523</v>
      </c>
      <c r="H3619" s="116">
        <v>6344643</v>
      </c>
      <c r="I3619" s="116">
        <v>5075715</v>
      </c>
      <c r="J3619" s="116">
        <v>5075715</v>
      </c>
      <c r="K3619" s="116">
        <v>0</v>
      </c>
      <c r="L3619" s="116">
        <v>0</v>
      </c>
      <c r="M3619" s="116">
        <v>0</v>
      </c>
      <c r="N3619" s="116">
        <v>0</v>
      </c>
      <c r="O3619" s="116">
        <v>0</v>
      </c>
      <c r="P3619" s="116">
        <v>0</v>
      </c>
      <c r="Q3619" s="27" t="str">
        <f t="shared" si="644"/>
        <v>Registered</v>
      </c>
      <c r="R3619" s="94">
        <f t="shared" si="645"/>
        <v>0.80000009456796861</v>
      </c>
      <c r="S3619" s="95"/>
      <c r="T3619" s="117">
        <f t="shared" si="642"/>
        <v>0</v>
      </c>
      <c r="U3619" s="117">
        <f t="shared" si="643"/>
        <v>0</v>
      </c>
    </row>
    <row r="3620" spans="1:21" x14ac:dyDescent="0.3">
      <c r="A3620" s="114">
        <v>7704</v>
      </c>
      <c r="B3620" s="114" t="s">
        <v>1879</v>
      </c>
      <c r="C3620" s="114" t="s">
        <v>47</v>
      </c>
      <c r="D3620" s="114" t="s">
        <v>8255</v>
      </c>
      <c r="E3620" s="114" t="s">
        <v>8256</v>
      </c>
      <c r="F3620" s="115">
        <v>45132</v>
      </c>
      <c r="G3620" s="114" t="s">
        <v>4930</v>
      </c>
      <c r="H3620" s="116">
        <v>6345536</v>
      </c>
      <c r="I3620" s="116">
        <v>5076427</v>
      </c>
      <c r="J3620" s="116">
        <v>5076427</v>
      </c>
      <c r="K3620" s="116">
        <v>0</v>
      </c>
      <c r="L3620" s="116">
        <v>0</v>
      </c>
      <c r="M3620" s="116">
        <v>0</v>
      </c>
      <c r="N3620" s="116">
        <v>0</v>
      </c>
      <c r="O3620" s="116">
        <v>0</v>
      </c>
      <c r="P3620" s="116">
        <v>0</v>
      </c>
      <c r="Q3620" s="27" t="str">
        <f t="shared" si="644"/>
        <v>Registered</v>
      </c>
      <c r="R3620" s="94">
        <f t="shared" si="645"/>
        <v>0.79999971633601952</v>
      </c>
      <c r="S3620" s="95"/>
      <c r="T3620" s="117">
        <f t="shared" si="642"/>
        <v>0</v>
      </c>
      <c r="U3620" s="117">
        <f t="shared" si="643"/>
        <v>0</v>
      </c>
    </row>
    <row r="3621" spans="1:21" x14ac:dyDescent="0.3">
      <c r="A3621" s="114">
        <v>7705</v>
      </c>
      <c r="B3621" s="114" t="s">
        <v>1879</v>
      </c>
      <c r="C3621" s="114" t="s">
        <v>47</v>
      </c>
      <c r="D3621" s="114" t="s">
        <v>8257</v>
      </c>
      <c r="E3621" s="114" t="s">
        <v>8258</v>
      </c>
      <c r="F3621" s="115">
        <v>45159</v>
      </c>
      <c r="G3621" s="114" t="s">
        <v>4898</v>
      </c>
      <c r="H3621" s="116">
        <v>9166964</v>
      </c>
      <c r="I3621" s="116">
        <v>7333573</v>
      </c>
      <c r="J3621" s="116">
        <v>7333573</v>
      </c>
      <c r="K3621" s="116">
        <v>0</v>
      </c>
      <c r="L3621" s="116">
        <v>0</v>
      </c>
      <c r="M3621" s="116">
        <v>0</v>
      </c>
      <c r="N3621" s="116">
        <v>0</v>
      </c>
      <c r="O3621" s="116">
        <v>0</v>
      </c>
      <c r="P3621" s="116">
        <v>0</v>
      </c>
      <c r="Q3621" s="27" t="str">
        <f t="shared" si="644"/>
        <v>Registered</v>
      </c>
      <c r="R3621" s="94">
        <f t="shared" si="645"/>
        <v>0.80000019635726727</v>
      </c>
      <c r="S3621" s="95"/>
      <c r="T3621" s="117">
        <f t="shared" si="642"/>
        <v>0</v>
      </c>
      <c r="U3621" s="117">
        <f t="shared" si="643"/>
        <v>0</v>
      </c>
    </row>
    <row r="3622" spans="1:21" x14ac:dyDescent="0.3">
      <c r="A3622" s="114">
        <v>7706</v>
      </c>
      <c r="B3622" s="114" t="s">
        <v>1879</v>
      </c>
      <c r="C3622" s="114" t="s">
        <v>47</v>
      </c>
      <c r="D3622" s="114" t="s">
        <v>9944</v>
      </c>
      <c r="E3622" s="114" t="s">
        <v>9945</v>
      </c>
      <c r="F3622" s="115">
        <v>45163</v>
      </c>
      <c r="G3622" s="114" t="s">
        <v>8241</v>
      </c>
      <c r="H3622" s="116">
        <v>6032143</v>
      </c>
      <c r="I3622" s="116">
        <v>4825715</v>
      </c>
      <c r="J3622" s="116">
        <v>4825715</v>
      </c>
      <c r="K3622" s="116">
        <v>0</v>
      </c>
      <c r="L3622" s="116">
        <v>0</v>
      </c>
      <c r="M3622" s="116">
        <v>0</v>
      </c>
      <c r="N3622" s="116">
        <v>0</v>
      </c>
      <c r="O3622" s="116">
        <v>0</v>
      </c>
      <c r="P3622" s="116">
        <v>0</v>
      </c>
      <c r="Q3622" s="27" t="str">
        <f t="shared" si="644"/>
        <v>Registered</v>
      </c>
      <c r="R3622" s="94">
        <f t="shared" si="645"/>
        <v>0.80000009946713802</v>
      </c>
      <c r="S3622" s="95"/>
      <c r="T3622" s="117">
        <f t="shared" si="642"/>
        <v>0</v>
      </c>
      <c r="U3622" s="117">
        <f t="shared" si="643"/>
        <v>0</v>
      </c>
    </row>
    <row r="3623" spans="1:21" x14ac:dyDescent="0.3">
      <c r="A3623" s="114">
        <v>7707</v>
      </c>
      <c r="B3623" s="114" t="s">
        <v>1879</v>
      </c>
      <c r="C3623" s="114" t="s">
        <v>47</v>
      </c>
      <c r="D3623" s="114" t="s">
        <v>8259</v>
      </c>
      <c r="E3623" s="114" t="s">
        <v>8260</v>
      </c>
      <c r="F3623" s="115">
        <v>45142</v>
      </c>
      <c r="G3623" s="114" t="s">
        <v>2924</v>
      </c>
      <c r="H3623" s="116">
        <v>6389286</v>
      </c>
      <c r="I3623" s="116">
        <v>5111426</v>
      </c>
      <c r="J3623" s="116">
        <v>5111426</v>
      </c>
      <c r="K3623" s="116">
        <v>0</v>
      </c>
      <c r="L3623" s="116">
        <v>0</v>
      </c>
      <c r="M3623" s="116">
        <v>0</v>
      </c>
      <c r="N3623" s="116">
        <v>0</v>
      </c>
      <c r="O3623" s="116">
        <v>0</v>
      </c>
      <c r="P3623" s="116">
        <v>0</v>
      </c>
      <c r="Q3623" s="27" t="str">
        <f t="shared" si="644"/>
        <v>Registered</v>
      </c>
      <c r="R3623" s="94">
        <f t="shared" si="645"/>
        <v>0.79999956176636955</v>
      </c>
      <c r="S3623" s="95"/>
      <c r="T3623" s="117">
        <f t="shared" si="642"/>
        <v>0</v>
      </c>
      <c r="U3623" s="117">
        <f t="shared" si="643"/>
        <v>0</v>
      </c>
    </row>
    <row r="3624" spans="1:21" x14ac:dyDescent="0.3">
      <c r="A3624" s="114">
        <v>7708</v>
      </c>
      <c r="B3624" s="114" t="s">
        <v>1879</v>
      </c>
      <c r="C3624" s="114" t="s">
        <v>47</v>
      </c>
      <c r="D3624" s="114" t="s">
        <v>8261</v>
      </c>
      <c r="E3624" s="114" t="s">
        <v>8262</v>
      </c>
      <c r="F3624" s="115">
        <v>45142</v>
      </c>
      <c r="G3624" s="114" t="s">
        <v>4878</v>
      </c>
      <c r="H3624" s="116">
        <v>9166964</v>
      </c>
      <c r="I3624" s="116">
        <v>6875225</v>
      </c>
      <c r="J3624" s="116">
        <v>6875225</v>
      </c>
      <c r="K3624" s="116">
        <v>0</v>
      </c>
      <c r="L3624" s="116">
        <v>0</v>
      </c>
      <c r="M3624" s="116">
        <v>0</v>
      </c>
      <c r="N3624" s="116">
        <v>0</v>
      </c>
      <c r="O3624" s="116">
        <v>0</v>
      </c>
      <c r="P3624" s="116">
        <v>0</v>
      </c>
      <c r="Q3624" s="27" t="str">
        <f t="shared" si="644"/>
        <v>Registered</v>
      </c>
      <c r="R3624" s="94">
        <f t="shared" si="645"/>
        <v>0.75000021817474138</v>
      </c>
      <c r="S3624" s="95"/>
      <c r="T3624" s="117">
        <f t="shared" si="642"/>
        <v>0</v>
      </c>
      <c r="U3624" s="117">
        <f t="shared" si="643"/>
        <v>0</v>
      </c>
    </row>
    <row r="3625" spans="1:21" x14ac:dyDescent="0.3">
      <c r="A3625" s="114">
        <v>7709</v>
      </c>
      <c r="B3625" s="114" t="s">
        <v>1879</v>
      </c>
      <c r="C3625" s="114" t="s">
        <v>47</v>
      </c>
      <c r="D3625" s="114" t="s">
        <v>8263</v>
      </c>
      <c r="E3625" s="114" t="s">
        <v>8264</v>
      </c>
      <c r="F3625" s="115">
        <v>45159</v>
      </c>
      <c r="G3625" s="114" t="s">
        <v>3753</v>
      </c>
      <c r="H3625" s="116">
        <v>9179464</v>
      </c>
      <c r="I3625" s="116">
        <v>6884600</v>
      </c>
      <c r="J3625" s="116">
        <v>6884600</v>
      </c>
      <c r="K3625" s="116">
        <v>0</v>
      </c>
      <c r="L3625" s="116">
        <v>0</v>
      </c>
      <c r="M3625" s="116">
        <v>0</v>
      </c>
      <c r="N3625" s="116">
        <v>0</v>
      </c>
      <c r="O3625" s="116">
        <v>0</v>
      </c>
      <c r="P3625" s="116">
        <v>0</v>
      </c>
      <c r="Q3625" s="27" t="str">
        <f t="shared" si="644"/>
        <v>Registered</v>
      </c>
      <c r="R3625" s="94">
        <f t="shared" si="645"/>
        <v>0.75000021787764515</v>
      </c>
      <c r="S3625" s="95"/>
      <c r="T3625" s="117">
        <f t="shared" si="642"/>
        <v>0</v>
      </c>
      <c r="U3625" s="117">
        <f t="shared" si="643"/>
        <v>0</v>
      </c>
    </row>
    <row r="3626" spans="1:21" x14ac:dyDescent="0.3">
      <c r="A3626" s="114">
        <v>7710</v>
      </c>
      <c r="B3626" s="114" t="s">
        <v>1879</v>
      </c>
      <c r="C3626" s="114" t="s">
        <v>47</v>
      </c>
      <c r="D3626" s="114" t="s">
        <v>8265</v>
      </c>
      <c r="E3626" s="114" t="s">
        <v>8266</v>
      </c>
      <c r="F3626" s="115">
        <v>45132</v>
      </c>
      <c r="G3626" s="114" t="s">
        <v>2008</v>
      </c>
      <c r="H3626" s="116">
        <v>6322321</v>
      </c>
      <c r="I3626" s="116">
        <v>4741741</v>
      </c>
      <c r="J3626" s="116">
        <v>4741741</v>
      </c>
      <c r="K3626" s="116">
        <v>0</v>
      </c>
      <c r="L3626" s="116">
        <v>0</v>
      </c>
      <c r="M3626" s="116">
        <v>0</v>
      </c>
      <c r="N3626" s="116">
        <v>0</v>
      </c>
      <c r="O3626" s="116">
        <v>0</v>
      </c>
      <c r="P3626" s="116">
        <v>0</v>
      </c>
      <c r="Q3626" s="27" t="str">
        <f t="shared" si="644"/>
        <v>Registered</v>
      </c>
      <c r="R3626" s="94">
        <f t="shared" si="645"/>
        <v>0.75000003954244021</v>
      </c>
      <c r="S3626" s="95"/>
      <c r="T3626" s="117">
        <f t="shared" si="642"/>
        <v>0</v>
      </c>
      <c r="U3626" s="117">
        <f t="shared" si="643"/>
        <v>0</v>
      </c>
    </row>
    <row r="3627" spans="1:21" x14ac:dyDescent="0.3">
      <c r="A3627" s="114">
        <v>7711</v>
      </c>
      <c r="B3627" s="114" t="s">
        <v>1879</v>
      </c>
      <c r="C3627" s="114" t="s">
        <v>47</v>
      </c>
      <c r="D3627" s="114" t="s">
        <v>8267</v>
      </c>
      <c r="E3627" s="114" t="s">
        <v>8268</v>
      </c>
      <c r="F3627" s="115">
        <v>45271</v>
      </c>
      <c r="G3627" s="114" t="s">
        <v>2693</v>
      </c>
      <c r="H3627" s="116">
        <v>4451786</v>
      </c>
      <c r="I3627" s="116">
        <v>3338837</v>
      </c>
      <c r="J3627" s="116">
        <v>3338837</v>
      </c>
      <c r="K3627" s="116">
        <v>0</v>
      </c>
      <c r="L3627" s="116">
        <v>0</v>
      </c>
      <c r="M3627" s="116">
        <v>0</v>
      </c>
      <c r="N3627" s="116">
        <v>0</v>
      </c>
      <c r="O3627" s="116">
        <v>0</v>
      </c>
      <c r="P3627" s="116">
        <v>0</v>
      </c>
      <c r="Q3627" s="27" t="str">
        <f t="shared" si="644"/>
        <v>Registered</v>
      </c>
      <c r="R3627" s="94">
        <f t="shared" si="645"/>
        <v>0.74999943842763328</v>
      </c>
      <c r="S3627" s="95"/>
      <c r="T3627" s="117">
        <f t="shared" si="642"/>
        <v>0</v>
      </c>
      <c r="U3627" s="117">
        <f t="shared" si="643"/>
        <v>0</v>
      </c>
    </row>
    <row r="3628" spans="1:21" x14ac:dyDescent="0.3">
      <c r="A3628" s="114">
        <v>7712</v>
      </c>
      <c r="B3628" s="114" t="s">
        <v>1879</v>
      </c>
      <c r="C3628" s="114" t="s">
        <v>47</v>
      </c>
      <c r="D3628" s="114" t="s">
        <v>8269</v>
      </c>
      <c r="E3628" s="114" t="s">
        <v>8270</v>
      </c>
      <c r="F3628" s="115">
        <v>45142</v>
      </c>
      <c r="G3628" s="114" t="s">
        <v>2960</v>
      </c>
      <c r="H3628" s="116">
        <v>9253147</v>
      </c>
      <c r="I3628" s="116">
        <v>7402517</v>
      </c>
      <c r="J3628" s="116">
        <v>7402517</v>
      </c>
      <c r="K3628" s="116">
        <v>0</v>
      </c>
      <c r="L3628" s="116">
        <v>0</v>
      </c>
      <c r="M3628" s="116">
        <v>0</v>
      </c>
      <c r="N3628" s="116">
        <v>0</v>
      </c>
      <c r="O3628" s="116">
        <v>0</v>
      </c>
      <c r="P3628" s="116">
        <v>0</v>
      </c>
      <c r="Q3628" s="27" t="str">
        <f t="shared" si="644"/>
        <v>Registered</v>
      </c>
      <c r="R3628" s="94">
        <f t="shared" si="645"/>
        <v>0.7999999351571957</v>
      </c>
      <c r="S3628" s="95"/>
      <c r="T3628" s="117">
        <f t="shared" si="642"/>
        <v>0</v>
      </c>
      <c r="U3628" s="117">
        <f t="shared" si="643"/>
        <v>0</v>
      </c>
    </row>
    <row r="3629" spans="1:21" x14ac:dyDescent="0.3">
      <c r="A3629" s="114">
        <v>7713</v>
      </c>
      <c r="B3629" s="114" t="s">
        <v>1879</v>
      </c>
      <c r="C3629" s="114" t="s">
        <v>47</v>
      </c>
      <c r="D3629" s="114" t="s">
        <v>8271</v>
      </c>
      <c r="E3629" s="114" t="s">
        <v>8272</v>
      </c>
      <c r="F3629" s="115">
        <v>45145</v>
      </c>
      <c r="G3629" s="114" t="s">
        <v>5391</v>
      </c>
      <c r="H3629" s="116">
        <v>9194100</v>
      </c>
      <c r="I3629" s="116">
        <v>7355280</v>
      </c>
      <c r="J3629" s="116">
        <v>7355280</v>
      </c>
      <c r="K3629" s="116">
        <v>0</v>
      </c>
      <c r="L3629" s="116">
        <v>0</v>
      </c>
      <c r="M3629" s="116">
        <v>0</v>
      </c>
      <c r="N3629" s="116">
        <v>0</v>
      </c>
      <c r="O3629" s="116">
        <v>0</v>
      </c>
      <c r="P3629" s="116">
        <v>0</v>
      </c>
      <c r="Q3629" s="27" t="str">
        <f t="shared" si="644"/>
        <v>Registered</v>
      </c>
      <c r="R3629" s="94">
        <f t="shared" si="645"/>
        <v>0.8</v>
      </c>
      <c r="S3629" s="95"/>
      <c r="T3629" s="117">
        <f t="shared" si="642"/>
        <v>0</v>
      </c>
      <c r="U3629" s="117">
        <f t="shared" si="643"/>
        <v>0</v>
      </c>
    </row>
    <row r="3630" spans="1:21" x14ac:dyDescent="0.3">
      <c r="A3630" s="114">
        <v>7714</v>
      </c>
      <c r="B3630" s="114" t="s">
        <v>1879</v>
      </c>
      <c r="C3630" s="114" t="s">
        <v>47</v>
      </c>
      <c r="D3630" s="114" t="s">
        <v>8273</v>
      </c>
      <c r="E3630" s="114" t="s">
        <v>8274</v>
      </c>
      <c r="F3630" s="115">
        <v>45132</v>
      </c>
      <c r="G3630" s="114" t="s">
        <v>4959</v>
      </c>
      <c r="H3630" s="116">
        <v>6353571</v>
      </c>
      <c r="I3630" s="116">
        <v>5082859</v>
      </c>
      <c r="J3630" s="116">
        <v>5082859</v>
      </c>
      <c r="K3630" s="116">
        <v>0</v>
      </c>
      <c r="L3630" s="116">
        <v>0</v>
      </c>
      <c r="M3630" s="116">
        <v>0</v>
      </c>
      <c r="N3630" s="116">
        <v>0</v>
      </c>
      <c r="O3630" s="116">
        <v>0</v>
      </c>
      <c r="P3630" s="116">
        <v>0</v>
      </c>
      <c r="Q3630" s="27" t="str">
        <f t="shared" si="644"/>
        <v>Registered</v>
      </c>
      <c r="R3630" s="94">
        <f t="shared" si="645"/>
        <v>0.80000034626196825</v>
      </c>
      <c r="S3630" s="95"/>
      <c r="T3630" s="117">
        <f t="shared" si="642"/>
        <v>0</v>
      </c>
      <c r="U3630" s="117">
        <f t="shared" si="643"/>
        <v>0</v>
      </c>
    </row>
    <row r="3631" spans="1:21" x14ac:dyDescent="0.3">
      <c r="A3631" s="114">
        <v>7715</v>
      </c>
      <c r="B3631" s="114" t="s">
        <v>1879</v>
      </c>
      <c r="C3631" s="114" t="s">
        <v>47</v>
      </c>
      <c r="D3631" s="114" t="s">
        <v>8275</v>
      </c>
      <c r="E3631" s="114" t="s">
        <v>8276</v>
      </c>
      <c r="F3631" s="115">
        <v>45132</v>
      </c>
      <c r="G3631" s="114" t="s">
        <v>3753</v>
      </c>
      <c r="H3631" s="116">
        <v>6345536</v>
      </c>
      <c r="I3631" s="116">
        <v>5076427</v>
      </c>
      <c r="J3631" s="116">
        <v>5076427</v>
      </c>
      <c r="K3631" s="116">
        <v>0</v>
      </c>
      <c r="L3631" s="116">
        <v>0</v>
      </c>
      <c r="M3631" s="116">
        <v>0</v>
      </c>
      <c r="N3631" s="116">
        <v>0</v>
      </c>
      <c r="O3631" s="116">
        <v>0</v>
      </c>
      <c r="P3631" s="116">
        <v>0</v>
      </c>
      <c r="Q3631" s="27" t="str">
        <f t="shared" si="644"/>
        <v>Registered</v>
      </c>
      <c r="R3631" s="94">
        <f t="shared" si="645"/>
        <v>0.79999971633601952</v>
      </c>
      <c r="S3631" s="95"/>
      <c r="T3631" s="117">
        <f t="shared" si="642"/>
        <v>0</v>
      </c>
      <c r="U3631" s="117">
        <f t="shared" si="643"/>
        <v>0</v>
      </c>
    </row>
    <row r="3632" spans="1:21" x14ac:dyDescent="0.3">
      <c r="A3632" s="114">
        <v>7716</v>
      </c>
      <c r="B3632" s="114" t="s">
        <v>1879</v>
      </c>
      <c r="C3632" s="114" t="s">
        <v>47</v>
      </c>
      <c r="D3632" s="114" t="s">
        <v>8277</v>
      </c>
      <c r="E3632" s="114" t="s">
        <v>8278</v>
      </c>
      <c r="F3632" s="115">
        <v>45176</v>
      </c>
      <c r="G3632" s="114" t="s">
        <v>3086</v>
      </c>
      <c r="H3632" s="116">
        <v>6210718</v>
      </c>
      <c r="I3632" s="116">
        <v>4347505</v>
      </c>
      <c r="J3632" s="116">
        <v>4347505</v>
      </c>
      <c r="K3632" s="116">
        <v>0</v>
      </c>
      <c r="L3632" s="116">
        <v>0</v>
      </c>
      <c r="M3632" s="116">
        <v>0</v>
      </c>
      <c r="N3632" s="116">
        <v>0</v>
      </c>
      <c r="O3632" s="116">
        <v>0</v>
      </c>
      <c r="P3632" s="116">
        <v>0</v>
      </c>
      <c r="Q3632" s="27" t="str">
        <f t="shared" si="644"/>
        <v>Registered</v>
      </c>
      <c r="R3632" s="94">
        <f t="shared" si="645"/>
        <v>0.70000038642875106</v>
      </c>
      <c r="S3632" s="95"/>
      <c r="T3632" s="117">
        <f t="shared" si="642"/>
        <v>0</v>
      </c>
      <c r="U3632" s="117">
        <f t="shared" si="643"/>
        <v>0</v>
      </c>
    </row>
    <row r="3633" spans="1:21" x14ac:dyDescent="0.3">
      <c r="A3633" s="114">
        <v>10193</v>
      </c>
      <c r="B3633" s="114" t="s">
        <v>1879</v>
      </c>
      <c r="C3633" s="114" t="s">
        <v>47</v>
      </c>
      <c r="D3633" s="114" t="s">
        <v>9389</v>
      </c>
      <c r="E3633" s="114" t="s">
        <v>9390</v>
      </c>
      <c r="F3633" s="115">
        <v>45142</v>
      </c>
      <c r="G3633" s="114" t="s">
        <v>3548</v>
      </c>
      <c r="H3633" s="116">
        <v>6345536</v>
      </c>
      <c r="I3633" s="116">
        <v>5076427</v>
      </c>
      <c r="J3633" s="116">
        <v>5076427.6399999997</v>
      </c>
      <c r="K3633" s="116">
        <v>-0.64</v>
      </c>
      <c r="L3633" s="116">
        <v>0</v>
      </c>
      <c r="M3633" s="116">
        <v>0</v>
      </c>
      <c r="N3633" s="116">
        <v>0</v>
      </c>
      <c r="O3633" s="116">
        <v>0</v>
      </c>
      <c r="P3633" s="116">
        <v>0</v>
      </c>
      <c r="Q3633" s="27" t="str">
        <f t="shared" si="644"/>
        <v>Registered</v>
      </c>
      <c r="R3633" s="94">
        <f t="shared" si="645"/>
        <v>0.79999971633601952</v>
      </c>
      <c r="S3633" s="95"/>
      <c r="T3633" s="117">
        <f t="shared" si="642"/>
        <v>0</v>
      </c>
      <c r="U3633" s="117">
        <f t="shared" si="643"/>
        <v>-0.64</v>
      </c>
    </row>
    <row r="3634" spans="1:21" x14ac:dyDescent="0.3">
      <c r="A3634" s="114">
        <v>92</v>
      </c>
      <c r="B3634" s="114" t="s">
        <v>130</v>
      </c>
      <c r="C3634" s="114" t="s">
        <v>131</v>
      </c>
      <c r="D3634" s="114" t="s">
        <v>1594</v>
      </c>
      <c r="E3634" s="114" t="s">
        <v>1595</v>
      </c>
      <c r="F3634" s="115">
        <v>45593</v>
      </c>
      <c r="G3634" s="114" t="s">
        <v>1568</v>
      </c>
      <c r="H3634" s="116">
        <v>13177854</v>
      </c>
      <c r="I3634" s="116">
        <v>5271142</v>
      </c>
      <c r="J3634" s="116">
        <v>200000</v>
      </c>
      <c r="K3634" s="116">
        <v>5071142</v>
      </c>
      <c r="L3634" s="116">
        <v>0</v>
      </c>
      <c r="M3634" s="116">
        <v>0</v>
      </c>
      <c r="N3634" s="116">
        <v>0</v>
      </c>
      <c r="O3634" s="116">
        <v>0</v>
      </c>
      <c r="P3634" s="116">
        <v>5071142</v>
      </c>
      <c r="Q3634" s="27" t="str">
        <f t="shared" si="644"/>
        <v>Registered</v>
      </c>
      <c r="R3634" s="94">
        <f t="shared" si="645"/>
        <v>0.40000003035395598</v>
      </c>
      <c r="S3634" s="95"/>
      <c r="T3634" s="117">
        <f t="shared" si="642"/>
        <v>5071142</v>
      </c>
      <c r="U3634" s="117">
        <f t="shared" si="643"/>
        <v>0</v>
      </c>
    </row>
    <row r="3635" spans="1:21" x14ac:dyDescent="0.3">
      <c r="A3635" s="114">
        <v>93</v>
      </c>
      <c r="B3635" s="114" t="s">
        <v>130</v>
      </c>
      <c r="C3635" s="114" t="s">
        <v>131</v>
      </c>
      <c r="D3635" s="114" t="s">
        <v>1596</v>
      </c>
      <c r="E3635" s="114" t="s">
        <v>1595</v>
      </c>
      <c r="F3635" s="115">
        <v>45593</v>
      </c>
      <c r="G3635" s="114" t="s">
        <v>1568</v>
      </c>
      <c r="H3635" s="116">
        <v>13177854</v>
      </c>
      <c r="I3635" s="116">
        <v>5271142</v>
      </c>
      <c r="J3635" s="116">
        <v>200000</v>
      </c>
      <c r="K3635" s="116">
        <v>5071142</v>
      </c>
      <c r="L3635" s="116">
        <v>0</v>
      </c>
      <c r="M3635" s="116">
        <v>0</v>
      </c>
      <c r="N3635" s="116">
        <v>0</v>
      </c>
      <c r="O3635" s="116">
        <v>0</v>
      </c>
      <c r="P3635" s="116">
        <v>5071142</v>
      </c>
      <c r="Q3635" s="27" t="str">
        <f t="shared" si="644"/>
        <v>Registered</v>
      </c>
      <c r="R3635" s="94">
        <f t="shared" si="645"/>
        <v>0.40000003035395598</v>
      </c>
      <c r="S3635" s="95"/>
      <c r="T3635" s="117">
        <f t="shared" si="642"/>
        <v>5071142</v>
      </c>
      <c r="U3635" s="117">
        <f t="shared" si="643"/>
        <v>0</v>
      </c>
    </row>
    <row r="3636" spans="1:21" x14ac:dyDescent="0.3">
      <c r="A3636" s="114">
        <v>190</v>
      </c>
      <c r="B3636" s="114" t="s">
        <v>130</v>
      </c>
      <c r="C3636" s="114" t="s">
        <v>131</v>
      </c>
      <c r="D3636" s="114" t="s">
        <v>164</v>
      </c>
      <c r="E3636" s="114" t="s">
        <v>165</v>
      </c>
      <c r="F3636" s="115">
        <v>46133</v>
      </c>
      <c r="G3636" s="114" t="s">
        <v>9790</v>
      </c>
      <c r="H3636" s="116">
        <v>13888470</v>
      </c>
      <c r="I3636" s="116">
        <v>4166542</v>
      </c>
      <c r="J3636" s="116">
        <v>1388847</v>
      </c>
      <c r="K3636" s="116">
        <v>2777695</v>
      </c>
      <c r="L3636" s="116">
        <v>2777695</v>
      </c>
      <c r="M3636" s="116">
        <v>0</v>
      </c>
      <c r="N3636" s="116">
        <v>0</v>
      </c>
      <c r="O3636" s="116">
        <v>0</v>
      </c>
      <c r="P3636" s="116">
        <v>0</v>
      </c>
      <c r="Q3636" s="27" t="str">
        <f t="shared" si="644"/>
        <v>Registered</v>
      </c>
      <c r="R3636" s="94">
        <f t="shared" si="645"/>
        <v>0.3000000720021716</v>
      </c>
      <c r="S3636" s="95"/>
      <c r="T3636" s="117">
        <f t="shared" si="642"/>
        <v>2777695</v>
      </c>
      <c r="U3636" s="117">
        <f t="shared" si="643"/>
        <v>0</v>
      </c>
    </row>
    <row r="3637" spans="1:21" x14ac:dyDescent="0.3">
      <c r="A3637" s="114">
        <v>430</v>
      </c>
      <c r="B3637" s="114" t="s">
        <v>130</v>
      </c>
      <c r="C3637" s="114" t="s">
        <v>131</v>
      </c>
      <c r="D3637" s="114" t="s">
        <v>2526</v>
      </c>
      <c r="E3637" s="114" t="s">
        <v>2527</v>
      </c>
      <c r="F3637" s="115">
        <v>45899</v>
      </c>
      <c r="G3637" s="114" t="s">
        <v>2528</v>
      </c>
      <c r="H3637" s="116">
        <v>8697600</v>
      </c>
      <c r="I3637" s="116">
        <v>3479040</v>
      </c>
      <c r="J3637" s="116">
        <v>2539506</v>
      </c>
      <c r="K3637" s="116">
        <v>939534</v>
      </c>
      <c r="L3637" s="116">
        <v>0</v>
      </c>
      <c r="M3637" s="116">
        <v>0</v>
      </c>
      <c r="N3637" s="116">
        <v>0</v>
      </c>
      <c r="O3637" s="116">
        <v>0</v>
      </c>
      <c r="P3637" s="116">
        <v>939534</v>
      </c>
      <c r="Q3637" s="27" t="str">
        <f t="shared" si="644"/>
        <v>Registered</v>
      </c>
      <c r="R3637" s="94">
        <f t="shared" si="645"/>
        <v>0.4</v>
      </c>
      <c r="S3637" s="95"/>
      <c r="T3637" s="117">
        <f t="shared" si="642"/>
        <v>939534</v>
      </c>
      <c r="U3637" s="117">
        <f t="shared" si="643"/>
        <v>0</v>
      </c>
    </row>
    <row r="3638" spans="1:21" x14ac:dyDescent="0.3">
      <c r="A3638" s="114">
        <v>606</v>
      </c>
      <c r="B3638" s="114" t="s">
        <v>130</v>
      </c>
      <c r="C3638" s="114" t="s">
        <v>131</v>
      </c>
      <c r="D3638" s="114" t="s">
        <v>3131</v>
      </c>
      <c r="E3638" s="114" t="s">
        <v>3132</v>
      </c>
      <c r="F3638" s="115">
        <v>45495</v>
      </c>
      <c r="G3638" s="114" t="s">
        <v>1376</v>
      </c>
      <c r="H3638" s="116">
        <v>12574920</v>
      </c>
      <c r="I3638" s="116">
        <v>5029968</v>
      </c>
      <c r="J3638" s="116">
        <v>4464097</v>
      </c>
      <c r="K3638" s="116">
        <v>565871</v>
      </c>
      <c r="L3638" s="116">
        <v>0</v>
      </c>
      <c r="M3638" s="116">
        <v>0</v>
      </c>
      <c r="N3638" s="116">
        <v>0</v>
      </c>
      <c r="O3638" s="116">
        <v>0</v>
      </c>
      <c r="P3638" s="116">
        <v>565871</v>
      </c>
      <c r="Q3638" s="27" t="str">
        <f t="shared" si="644"/>
        <v>Registered</v>
      </c>
      <c r="R3638" s="94">
        <f t="shared" si="645"/>
        <v>0.4</v>
      </c>
      <c r="S3638" s="95"/>
      <c r="T3638" s="117">
        <f t="shared" si="642"/>
        <v>565871</v>
      </c>
      <c r="U3638" s="117">
        <f t="shared" si="643"/>
        <v>0</v>
      </c>
    </row>
    <row r="3639" spans="1:21" x14ac:dyDescent="0.3">
      <c r="A3639" s="114">
        <v>651</v>
      </c>
      <c r="B3639" s="114" t="s">
        <v>130</v>
      </c>
      <c r="C3639" s="114" t="s">
        <v>131</v>
      </c>
      <c r="D3639" s="114" t="s">
        <v>3430</v>
      </c>
      <c r="E3639" s="114" t="s">
        <v>3431</v>
      </c>
      <c r="F3639" s="115">
        <v>45551</v>
      </c>
      <c r="G3639" s="114" t="s">
        <v>3432</v>
      </c>
      <c r="H3639" s="116">
        <v>12909690</v>
      </c>
      <c r="I3639" s="116">
        <v>3872908</v>
      </c>
      <c r="J3639" s="116">
        <v>3427423</v>
      </c>
      <c r="K3639" s="116">
        <v>445485</v>
      </c>
      <c r="L3639" s="116">
        <v>0</v>
      </c>
      <c r="M3639" s="116">
        <v>0</v>
      </c>
      <c r="N3639" s="116">
        <v>0</v>
      </c>
      <c r="O3639" s="116">
        <v>0</v>
      </c>
      <c r="P3639" s="116">
        <v>445485</v>
      </c>
      <c r="Q3639" s="27" t="str">
        <f t="shared" si="644"/>
        <v>Registered</v>
      </c>
      <c r="R3639" s="94">
        <f t="shared" si="645"/>
        <v>0.30000007746119389</v>
      </c>
      <c r="S3639" s="95"/>
      <c r="T3639" s="117">
        <f t="shared" si="642"/>
        <v>445485</v>
      </c>
      <c r="U3639" s="117">
        <f t="shared" si="643"/>
        <v>0</v>
      </c>
    </row>
    <row r="3640" spans="1:21" x14ac:dyDescent="0.3">
      <c r="A3640" s="114">
        <v>683</v>
      </c>
      <c r="B3640" s="114" t="s">
        <v>130</v>
      </c>
      <c r="C3640" s="114" t="s">
        <v>131</v>
      </c>
      <c r="D3640" s="114" t="s">
        <v>2546</v>
      </c>
      <c r="E3640" s="114" t="s">
        <v>2547</v>
      </c>
      <c r="F3640" s="115">
        <v>45495</v>
      </c>
      <c r="G3640" s="114" t="s">
        <v>2548</v>
      </c>
      <c r="H3640" s="116">
        <v>8363520</v>
      </c>
      <c r="I3640" s="116">
        <v>3345408</v>
      </c>
      <c r="J3640" s="116">
        <v>2944268</v>
      </c>
      <c r="K3640" s="116">
        <v>401140</v>
      </c>
      <c r="L3640" s="116">
        <v>0</v>
      </c>
      <c r="M3640" s="116">
        <v>0</v>
      </c>
      <c r="N3640" s="116">
        <v>0</v>
      </c>
      <c r="O3640" s="116">
        <v>0</v>
      </c>
      <c r="P3640" s="116">
        <v>401140</v>
      </c>
      <c r="Q3640" s="27" t="str">
        <f t="shared" si="644"/>
        <v>Registered</v>
      </c>
      <c r="R3640" s="94">
        <f t="shared" si="645"/>
        <v>0.4</v>
      </c>
      <c r="S3640" s="95"/>
      <c r="T3640" s="117">
        <f t="shared" si="642"/>
        <v>401140</v>
      </c>
      <c r="U3640" s="117">
        <f t="shared" si="643"/>
        <v>0</v>
      </c>
    </row>
    <row r="3641" spans="1:21" x14ac:dyDescent="0.3">
      <c r="A3641" s="114">
        <v>684</v>
      </c>
      <c r="B3641" s="114" t="s">
        <v>130</v>
      </c>
      <c r="C3641" s="114" t="s">
        <v>131</v>
      </c>
      <c r="D3641" s="114" t="s">
        <v>3634</v>
      </c>
      <c r="E3641" s="114" t="s">
        <v>3635</v>
      </c>
      <c r="F3641" s="115">
        <v>45664</v>
      </c>
      <c r="G3641" s="114" t="s">
        <v>1897</v>
      </c>
      <c r="H3641" s="116">
        <v>8006400</v>
      </c>
      <c r="I3641" s="116">
        <v>2001600</v>
      </c>
      <c r="J3641" s="116">
        <v>1601281</v>
      </c>
      <c r="K3641" s="116">
        <v>400319</v>
      </c>
      <c r="L3641" s="116">
        <v>0</v>
      </c>
      <c r="M3641" s="116">
        <v>0</v>
      </c>
      <c r="N3641" s="116">
        <v>0</v>
      </c>
      <c r="O3641" s="116">
        <v>0</v>
      </c>
      <c r="P3641" s="116">
        <v>400319</v>
      </c>
      <c r="Q3641" s="27" t="str">
        <f t="shared" si="644"/>
        <v>Registered</v>
      </c>
      <c r="R3641" s="94">
        <f t="shared" si="645"/>
        <v>0.25</v>
      </c>
      <c r="S3641" s="95"/>
      <c r="T3641" s="117">
        <f t="shared" si="642"/>
        <v>400319</v>
      </c>
      <c r="U3641" s="117">
        <f t="shared" si="643"/>
        <v>0</v>
      </c>
    </row>
    <row r="3642" spans="1:21" x14ac:dyDescent="0.3">
      <c r="A3642" s="114">
        <v>1156</v>
      </c>
      <c r="B3642" s="114" t="s">
        <v>130</v>
      </c>
      <c r="C3642" s="114" t="s">
        <v>131</v>
      </c>
      <c r="D3642" s="114" t="s">
        <v>4874</v>
      </c>
      <c r="E3642" s="114" t="s">
        <v>4875</v>
      </c>
      <c r="F3642" s="115">
        <v>45823</v>
      </c>
      <c r="G3642" s="114" t="s">
        <v>2930</v>
      </c>
      <c r="H3642" s="116">
        <v>8977536</v>
      </c>
      <c r="I3642" s="116">
        <v>3591015</v>
      </c>
      <c r="J3642" s="116">
        <v>3591014.2</v>
      </c>
      <c r="K3642" s="116">
        <v>0.8</v>
      </c>
      <c r="L3642" s="116">
        <v>0</v>
      </c>
      <c r="M3642" s="116">
        <v>0</v>
      </c>
      <c r="N3642" s="116">
        <v>0</v>
      </c>
      <c r="O3642" s="116">
        <v>0</v>
      </c>
      <c r="P3642" s="116">
        <v>0.8</v>
      </c>
      <c r="Q3642" s="27" t="str">
        <f t="shared" si="644"/>
        <v>Registered</v>
      </c>
      <c r="R3642" s="94">
        <f t="shared" si="645"/>
        <v>0.40000006683348305</v>
      </c>
      <c r="S3642" s="95"/>
      <c r="T3642" s="117">
        <f t="shared" si="642"/>
        <v>0.8</v>
      </c>
      <c r="U3642" s="117">
        <f t="shared" si="643"/>
        <v>0</v>
      </c>
    </row>
    <row r="3643" spans="1:21" x14ac:dyDescent="0.3">
      <c r="A3643" s="114">
        <v>1168</v>
      </c>
      <c r="B3643" s="114" t="s">
        <v>130</v>
      </c>
      <c r="C3643" s="114" t="s">
        <v>131</v>
      </c>
      <c r="D3643" s="114" t="s">
        <v>4892</v>
      </c>
      <c r="E3643" s="114" t="s">
        <v>4893</v>
      </c>
      <c r="F3643" s="115">
        <v>45488</v>
      </c>
      <c r="G3643" s="114" t="s">
        <v>2029</v>
      </c>
      <c r="H3643" s="116">
        <v>8619264</v>
      </c>
      <c r="I3643" s="116">
        <v>3447705</v>
      </c>
      <c r="J3643" s="116">
        <v>3447704.4</v>
      </c>
      <c r="K3643" s="116">
        <v>0.6</v>
      </c>
      <c r="L3643" s="116">
        <v>0</v>
      </c>
      <c r="M3643" s="116">
        <v>0</v>
      </c>
      <c r="N3643" s="116">
        <v>0</v>
      </c>
      <c r="O3643" s="116">
        <v>0</v>
      </c>
      <c r="P3643" s="116">
        <v>0.6</v>
      </c>
      <c r="Q3643" s="27" t="str">
        <f t="shared" si="644"/>
        <v>Registered</v>
      </c>
      <c r="R3643" s="94">
        <f t="shared" si="645"/>
        <v>0.39999993038848791</v>
      </c>
      <c r="S3643" s="95"/>
      <c r="T3643" s="117">
        <f t="shared" si="642"/>
        <v>0.6</v>
      </c>
      <c r="U3643" s="117">
        <f t="shared" si="643"/>
        <v>0</v>
      </c>
    </row>
    <row r="3644" spans="1:21" x14ac:dyDescent="0.3">
      <c r="A3644" s="114">
        <v>1218</v>
      </c>
      <c r="B3644" s="114" t="s">
        <v>130</v>
      </c>
      <c r="C3644" s="114" t="s">
        <v>131</v>
      </c>
      <c r="D3644" s="114" t="s">
        <v>1700</v>
      </c>
      <c r="E3644" s="114" t="s">
        <v>1701</v>
      </c>
      <c r="F3644" s="115">
        <v>46097</v>
      </c>
      <c r="G3644" s="114" t="s">
        <v>1429</v>
      </c>
      <c r="H3644" s="116">
        <v>13800699</v>
      </c>
      <c r="I3644" s="116">
        <v>5520280</v>
      </c>
      <c r="J3644" s="116">
        <v>5520279.9000000004</v>
      </c>
      <c r="K3644" s="116">
        <v>0.1</v>
      </c>
      <c r="L3644" s="116">
        <v>0</v>
      </c>
      <c r="M3644" s="116">
        <v>0</v>
      </c>
      <c r="N3644" s="116">
        <v>0.1</v>
      </c>
      <c r="O3644" s="116">
        <v>0</v>
      </c>
      <c r="P3644" s="116">
        <v>0</v>
      </c>
      <c r="Q3644" s="27" t="str">
        <f t="shared" si="644"/>
        <v>Registered</v>
      </c>
      <c r="R3644" s="94">
        <f t="shared" si="645"/>
        <v>0.40000002898403914</v>
      </c>
      <c r="S3644" s="95"/>
      <c r="T3644" s="117">
        <f t="shared" si="642"/>
        <v>0.1</v>
      </c>
      <c r="U3644" s="117">
        <f t="shared" si="643"/>
        <v>0</v>
      </c>
    </row>
    <row r="3645" spans="1:21" x14ac:dyDescent="0.3">
      <c r="A3645" s="114">
        <v>6825</v>
      </c>
      <c r="B3645" s="114" t="s">
        <v>130</v>
      </c>
      <c r="C3645" s="114" t="s">
        <v>131</v>
      </c>
      <c r="D3645" s="114" t="s">
        <v>7554</v>
      </c>
      <c r="E3645" s="114" t="s">
        <v>7555</v>
      </c>
      <c r="F3645" s="115">
        <v>45688</v>
      </c>
      <c r="G3645" s="114" t="s">
        <v>1897</v>
      </c>
      <c r="H3645" s="116">
        <v>10141056</v>
      </c>
      <c r="I3645" s="116">
        <v>4056423</v>
      </c>
      <c r="J3645" s="116">
        <v>4056423</v>
      </c>
      <c r="K3645" s="116">
        <v>0</v>
      </c>
      <c r="L3645" s="116">
        <v>0</v>
      </c>
      <c r="M3645" s="116">
        <v>0</v>
      </c>
      <c r="N3645" s="116">
        <v>0</v>
      </c>
      <c r="O3645" s="116">
        <v>0</v>
      </c>
      <c r="P3645" s="116">
        <v>0</v>
      </c>
      <c r="Q3645" s="27" t="str">
        <f t="shared" si="644"/>
        <v>Registered</v>
      </c>
      <c r="R3645" s="94">
        <f t="shared" si="645"/>
        <v>0.40000005916543602</v>
      </c>
      <c r="S3645" s="95"/>
      <c r="T3645" s="117">
        <f t="shared" ref="T3645:T3708" si="646">L3645+M3645+N3645+O3645+P3645</f>
        <v>0</v>
      </c>
      <c r="U3645" s="117">
        <f t="shared" ref="U3645:U3708" si="647">K3645-T3645</f>
        <v>0</v>
      </c>
    </row>
    <row r="3646" spans="1:21" x14ac:dyDescent="0.3">
      <c r="A3646" s="114">
        <v>6826</v>
      </c>
      <c r="B3646" s="114" t="s">
        <v>130</v>
      </c>
      <c r="C3646" s="114" t="s">
        <v>131</v>
      </c>
      <c r="D3646" s="114" t="s">
        <v>7556</v>
      </c>
      <c r="E3646" s="114" t="s">
        <v>7555</v>
      </c>
      <c r="F3646" s="115">
        <v>45688</v>
      </c>
      <c r="G3646" s="114" t="s">
        <v>1897</v>
      </c>
      <c r="H3646" s="116">
        <v>9950976</v>
      </c>
      <c r="I3646" s="116">
        <v>3980391</v>
      </c>
      <c r="J3646" s="116">
        <v>3980391</v>
      </c>
      <c r="K3646" s="116">
        <v>0</v>
      </c>
      <c r="L3646" s="116">
        <v>0</v>
      </c>
      <c r="M3646" s="116">
        <v>0</v>
      </c>
      <c r="N3646" s="116">
        <v>0</v>
      </c>
      <c r="O3646" s="116">
        <v>0</v>
      </c>
      <c r="P3646" s="116">
        <v>0</v>
      </c>
      <c r="Q3646" s="27" t="str">
        <f t="shared" si="644"/>
        <v>Registered</v>
      </c>
      <c r="R3646" s="94">
        <f t="shared" si="645"/>
        <v>0.4000000602955931</v>
      </c>
      <c r="S3646" s="95"/>
      <c r="T3646" s="117">
        <f t="shared" si="646"/>
        <v>0</v>
      </c>
      <c r="U3646" s="117">
        <f t="shared" si="647"/>
        <v>0</v>
      </c>
    </row>
    <row r="3647" spans="1:21" x14ac:dyDescent="0.3">
      <c r="A3647" s="114">
        <v>6827</v>
      </c>
      <c r="B3647" s="114" t="s">
        <v>130</v>
      </c>
      <c r="C3647" s="114" t="s">
        <v>131</v>
      </c>
      <c r="D3647" s="114" t="s">
        <v>7557</v>
      </c>
      <c r="E3647" s="114" t="s">
        <v>7558</v>
      </c>
      <c r="F3647" s="115">
        <v>45504</v>
      </c>
      <c r="G3647" s="114" t="s">
        <v>7559</v>
      </c>
      <c r="H3647" s="116">
        <v>12506980</v>
      </c>
      <c r="I3647" s="116">
        <v>5002792</v>
      </c>
      <c r="J3647" s="116">
        <v>5002792</v>
      </c>
      <c r="K3647" s="116">
        <v>0</v>
      </c>
      <c r="L3647" s="116">
        <v>0</v>
      </c>
      <c r="M3647" s="116">
        <v>0</v>
      </c>
      <c r="N3647" s="116">
        <v>0</v>
      </c>
      <c r="O3647" s="116">
        <v>0</v>
      </c>
      <c r="P3647" s="116">
        <v>0</v>
      </c>
      <c r="Q3647" s="27" t="str">
        <f t="shared" si="644"/>
        <v>Registered</v>
      </c>
      <c r="R3647" s="94">
        <f t="shared" si="645"/>
        <v>0.4</v>
      </c>
      <c r="S3647" s="95"/>
      <c r="T3647" s="117">
        <f t="shared" si="646"/>
        <v>0</v>
      </c>
      <c r="U3647" s="117">
        <f t="shared" si="647"/>
        <v>0</v>
      </c>
    </row>
    <row r="3648" spans="1:21" x14ac:dyDescent="0.3">
      <c r="A3648" s="114">
        <v>6828</v>
      </c>
      <c r="B3648" s="114" t="s">
        <v>130</v>
      </c>
      <c r="C3648" s="114" t="s">
        <v>131</v>
      </c>
      <c r="D3648" s="114" t="s">
        <v>7560</v>
      </c>
      <c r="E3648" s="114" t="s">
        <v>7561</v>
      </c>
      <c r="F3648" s="115">
        <v>45498</v>
      </c>
      <c r="G3648" s="114" t="s">
        <v>2724</v>
      </c>
      <c r="H3648" s="116">
        <v>12552138</v>
      </c>
      <c r="I3648" s="116">
        <v>5020856</v>
      </c>
      <c r="J3648" s="116">
        <v>5020856</v>
      </c>
      <c r="K3648" s="116">
        <v>0</v>
      </c>
      <c r="L3648" s="116">
        <v>0</v>
      </c>
      <c r="M3648" s="116">
        <v>0</v>
      </c>
      <c r="N3648" s="116">
        <v>0</v>
      </c>
      <c r="O3648" s="116">
        <v>0</v>
      </c>
      <c r="P3648" s="116">
        <v>0</v>
      </c>
      <c r="Q3648" s="27" t="str">
        <f t="shared" si="644"/>
        <v>Registered</v>
      </c>
      <c r="R3648" s="94">
        <f t="shared" si="645"/>
        <v>0.40000006373416225</v>
      </c>
      <c r="S3648" s="95"/>
      <c r="T3648" s="117">
        <f t="shared" si="646"/>
        <v>0</v>
      </c>
      <c r="U3648" s="117">
        <f t="shared" si="647"/>
        <v>0</v>
      </c>
    </row>
    <row r="3649" spans="1:21" x14ac:dyDescent="0.3">
      <c r="A3649" s="114">
        <v>6829</v>
      </c>
      <c r="B3649" s="114" t="s">
        <v>130</v>
      </c>
      <c r="C3649" s="114" t="s">
        <v>131</v>
      </c>
      <c r="D3649" s="114" t="s">
        <v>7562</v>
      </c>
      <c r="E3649" s="114" t="s">
        <v>7563</v>
      </c>
      <c r="F3649" s="115">
        <v>45488</v>
      </c>
      <c r="G3649" s="114" t="s">
        <v>7564</v>
      </c>
      <c r="H3649" s="116">
        <v>8534016</v>
      </c>
      <c r="I3649" s="116">
        <v>3413607</v>
      </c>
      <c r="J3649" s="116">
        <v>3413607</v>
      </c>
      <c r="K3649" s="116">
        <v>0</v>
      </c>
      <c r="L3649" s="116">
        <v>0</v>
      </c>
      <c r="M3649" s="116">
        <v>0</v>
      </c>
      <c r="N3649" s="116">
        <v>0</v>
      </c>
      <c r="O3649" s="116">
        <v>0</v>
      </c>
      <c r="P3649" s="116">
        <v>0</v>
      </c>
      <c r="Q3649" s="27" t="str">
        <f t="shared" si="644"/>
        <v>Registered</v>
      </c>
      <c r="R3649" s="94">
        <f t="shared" si="645"/>
        <v>0.40000007030687545</v>
      </c>
      <c r="S3649" s="95"/>
      <c r="T3649" s="117">
        <f t="shared" si="646"/>
        <v>0</v>
      </c>
      <c r="U3649" s="117">
        <f t="shared" si="647"/>
        <v>0</v>
      </c>
    </row>
    <row r="3650" spans="1:21" x14ac:dyDescent="0.3">
      <c r="A3650" s="114">
        <v>6830</v>
      </c>
      <c r="B3650" s="114" t="s">
        <v>130</v>
      </c>
      <c r="C3650" s="114" t="s">
        <v>131</v>
      </c>
      <c r="D3650" s="114" t="s">
        <v>7565</v>
      </c>
      <c r="E3650" s="114" t="s">
        <v>7566</v>
      </c>
      <c r="F3650" s="115">
        <v>45488</v>
      </c>
      <c r="G3650" s="114" t="s">
        <v>7567</v>
      </c>
      <c r="H3650" s="116">
        <v>8357760</v>
      </c>
      <c r="I3650" s="116">
        <v>3343104</v>
      </c>
      <c r="J3650" s="116">
        <v>3343104</v>
      </c>
      <c r="K3650" s="116">
        <v>0</v>
      </c>
      <c r="L3650" s="116">
        <v>0</v>
      </c>
      <c r="M3650" s="116">
        <v>0</v>
      </c>
      <c r="N3650" s="116">
        <v>0</v>
      </c>
      <c r="O3650" s="116">
        <v>0</v>
      </c>
      <c r="P3650" s="116">
        <v>0</v>
      </c>
      <c r="Q3650" s="27" t="str">
        <f t="shared" ref="Q3650:Q3713" si="648">IF(G3650="01 Jan 1900","Unregistered","Registered")</f>
        <v>Registered</v>
      </c>
      <c r="R3650" s="94">
        <f t="shared" ref="R3650:R3713" si="649">(I3650/H3650)</f>
        <v>0.4</v>
      </c>
      <c r="S3650" s="95"/>
      <c r="T3650" s="117">
        <f t="shared" si="646"/>
        <v>0</v>
      </c>
      <c r="U3650" s="117">
        <f t="shared" si="647"/>
        <v>0</v>
      </c>
    </row>
    <row r="3651" spans="1:21" x14ac:dyDescent="0.3">
      <c r="A3651" s="114">
        <v>6831</v>
      </c>
      <c r="B3651" s="114" t="s">
        <v>130</v>
      </c>
      <c r="C3651" s="114" t="s">
        <v>131</v>
      </c>
      <c r="D3651" s="114" t="s">
        <v>7568</v>
      </c>
      <c r="E3651" s="114" t="s">
        <v>7569</v>
      </c>
      <c r="F3651" s="115">
        <v>45656</v>
      </c>
      <c r="G3651" s="114" t="s">
        <v>1792</v>
      </c>
      <c r="H3651" s="116">
        <v>12909690</v>
      </c>
      <c r="I3651" s="116">
        <v>5163877</v>
      </c>
      <c r="J3651" s="116">
        <v>5163877</v>
      </c>
      <c r="K3651" s="116">
        <v>0</v>
      </c>
      <c r="L3651" s="116">
        <v>0</v>
      </c>
      <c r="M3651" s="116">
        <v>0</v>
      </c>
      <c r="N3651" s="116">
        <v>0</v>
      </c>
      <c r="O3651" s="116">
        <v>0</v>
      </c>
      <c r="P3651" s="116">
        <v>0</v>
      </c>
      <c r="Q3651" s="27" t="str">
        <f t="shared" si="648"/>
        <v>Registered</v>
      </c>
      <c r="R3651" s="94">
        <f t="shared" si="649"/>
        <v>0.40000007746119387</v>
      </c>
      <c r="S3651" s="95"/>
      <c r="T3651" s="117">
        <f t="shared" si="646"/>
        <v>0</v>
      </c>
      <c r="U3651" s="117">
        <f t="shared" si="647"/>
        <v>0</v>
      </c>
    </row>
    <row r="3652" spans="1:21" x14ac:dyDescent="0.3">
      <c r="A3652" s="114">
        <v>6832</v>
      </c>
      <c r="B3652" s="114" t="s">
        <v>130</v>
      </c>
      <c r="C3652" s="114" t="s">
        <v>131</v>
      </c>
      <c r="D3652" s="114" t="s">
        <v>7570</v>
      </c>
      <c r="E3652" s="114" t="s">
        <v>7571</v>
      </c>
      <c r="F3652" s="115">
        <v>45495</v>
      </c>
      <c r="G3652" s="114" t="s">
        <v>7572</v>
      </c>
      <c r="H3652" s="116">
        <v>12641526</v>
      </c>
      <c r="I3652" s="116">
        <v>5056610</v>
      </c>
      <c r="J3652" s="116">
        <v>5056610</v>
      </c>
      <c r="K3652" s="116">
        <v>0</v>
      </c>
      <c r="L3652" s="116">
        <v>0</v>
      </c>
      <c r="M3652" s="116">
        <v>0</v>
      </c>
      <c r="N3652" s="116">
        <v>0</v>
      </c>
      <c r="O3652" s="116">
        <v>0</v>
      </c>
      <c r="P3652" s="116">
        <v>0</v>
      </c>
      <c r="Q3652" s="27" t="str">
        <f t="shared" si="648"/>
        <v>Registered</v>
      </c>
      <c r="R3652" s="94">
        <f t="shared" si="649"/>
        <v>0.39999996835825041</v>
      </c>
      <c r="S3652" s="95"/>
      <c r="T3652" s="117">
        <f t="shared" si="646"/>
        <v>0</v>
      </c>
      <c r="U3652" s="117">
        <f t="shared" si="647"/>
        <v>0</v>
      </c>
    </row>
    <row r="3653" spans="1:21" x14ac:dyDescent="0.3">
      <c r="A3653" s="114">
        <v>6833</v>
      </c>
      <c r="B3653" s="114" t="s">
        <v>130</v>
      </c>
      <c r="C3653" s="114" t="s">
        <v>131</v>
      </c>
      <c r="D3653" s="114" t="s">
        <v>7573</v>
      </c>
      <c r="E3653" s="114" t="s">
        <v>7574</v>
      </c>
      <c r="F3653" s="115">
        <v>45777</v>
      </c>
      <c r="G3653" s="114" t="s">
        <v>7575</v>
      </c>
      <c r="H3653" s="116">
        <v>8755200</v>
      </c>
      <c r="I3653" s="116">
        <v>3502080</v>
      </c>
      <c r="J3653" s="116">
        <v>3502080</v>
      </c>
      <c r="K3653" s="116">
        <v>0</v>
      </c>
      <c r="L3653" s="116">
        <v>0</v>
      </c>
      <c r="M3653" s="116">
        <v>0</v>
      </c>
      <c r="N3653" s="116">
        <v>0</v>
      </c>
      <c r="O3653" s="116">
        <v>0</v>
      </c>
      <c r="P3653" s="116">
        <v>0</v>
      </c>
      <c r="Q3653" s="27" t="str">
        <f t="shared" si="648"/>
        <v>Registered</v>
      </c>
      <c r="R3653" s="94">
        <f t="shared" si="649"/>
        <v>0.4</v>
      </c>
      <c r="S3653" s="95"/>
      <c r="T3653" s="117">
        <f t="shared" si="646"/>
        <v>0</v>
      </c>
      <c r="U3653" s="117">
        <f t="shared" si="647"/>
        <v>0</v>
      </c>
    </row>
    <row r="3654" spans="1:21" x14ac:dyDescent="0.3">
      <c r="A3654" s="114">
        <v>6834</v>
      </c>
      <c r="B3654" s="114" t="s">
        <v>130</v>
      </c>
      <c r="C3654" s="114" t="s">
        <v>131</v>
      </c>
      <c r="D3654" s="114" t="s">
        <v>7576</v>
      </c>
      <c r="E3654" s="114" t="s">
        <v>7577</v>
      </c>
      <c r="F3654" s="115">
        <v>45488</v>
      </c>
      <c r="G3654" s="114" t="s">
        <v>3518</v>
      </c>
      <c r="H3654" s="116">
        <v>8133120</v>
      </c>
      <c r="I3654" s="116">
        <v>3253248</v>
      </c>
      <c r="J3654" s="116">
        <v>3253248</v>
      </c>
      <c r="K3654" s="116">
        <v>0</v>
      </c>
      <c r="L3654" s="116">
        <v>0</v>
      </c>
      <c r="M3654" s="116">
        <v>0</v>
      </c>
      <c r="N3654" s="116">
        <v>0</v>
      </c>
      <c r="O3654" s="116">
        <v>0</v>
      </c>
      <c r="P3654" s="116">
        <v>0</v>
      </c>
      <c r="Q3654" s="27" t="str">
        <f t="shared" si="648"/>
        <v>Registered</v>
      </c>
      <c r="R3654" s="94">
        <f t="shared" si="649"/>
        <v>0.4</v>
      </c>
      <c r="S3654" s="95"/>
      <c r="T3654" s="117">
        <f t="shared" si="646"/>
        <v>0</v>
      </c>
      <c r="U3654" s="117">
        <f t="shared" si="647"/>
        <v>0</v>
      </c>
    </row>
    <row r="3655" spans="1:21" x14ac:dyDescent="0.3">
      <c r="A3655" s="114">
        <v>6835</v>
      </c>
      <c r="B3655" s="114" t="s">
        <v>130</v>
      </c>
      <c r="C3655" s="114" t="s">
        <v>131</v>
      </c>
      <c r="D3655" s="114" t="s">
        <v>7578</v>
      </c>
      <c r="E3655" s="114" t="s">
        <v>7579</v>
      </c>
      <c r="F3655" s="115">
        <v>45488</v>
      </c>
      <c r="G3655" s="114" t="s">
        <v>7564</v>
      </c>
      <c r="H3655" s="116">
        <v>12556000</v>
      </c>
      <c r="I3655" s="116">
        <v>5022400</v>
      </c>
      <c r="J3655" s="116">
        <v>5022400</v>
      </c>
      <c r="K3655" s="116">
        <v>0</v>
      </c>
      <c r="L3655" s="116">
        <v>0</v>
      </c>
      <c r="M3655" s="116">
        <v>0</v>
      </c>
      <c r="N3655" s="116">
        <v>0</v>
      </c>
      <c r="O3655" s="116">
        <v>0</v>
      </c>
      <c r="P3655" s="116">
        <v>0</v>
      </c>
      <c r="Q3655" s="27" t="str">
        <f t="shared" si="648"/>
        <v>Registered</v>
      </c>
      <c r="R3655" s="94">
        <f t="shared" si="649"/>
        <v>0.4</v>
      </c>
      <c r="S3655" s="95"/>
      <c r="T3655" s="117">
        <f t="shared" si="646"/>
        <v>0</v>
      </c>
      <c r="U3655" s="117">
        <f t="shared" si="647"/>
        <v>0</v>
      </c>
    </row>
    <row r="3656" spans="1:21" x14ac:dyDescent="0.3">
      <c r="A3656" s="114">
        <v>6836</v>
      </c>
      <c r="B3656" s="114" t="s">
        <v>130</v>
      </c>
      <c r="C3656" s="114" t="s">
        <v>131</v>
      </c>
      <c r="D3656" s="114" t="s">
        <v>7580</v>
      </c>
      <c r="E3656" s="114" t="s">
        <v>7581</v>
      </c>
      <c r="F3656" s="115">
        <v>45504</v>
      </c>
      <c r="G3656" s="114" t="s">
        <v>5434</v>
      </c>
      <c r="H3656" s="116">
        <v>12731440</v>
      </c>
      <c r="I3656" s="116">
        <v>3819432</v>
      </c>
      <c r="J3656" s="116">
        <v>3819432</v>
      </c>
      <c r="K3656" s="116">
        <v>0</v>
      </c>
      <c r="L3656" s="116">
        <v>0</v>
      </c>
      <c r="M3656" s="116">
        <v>0</v>
      </c>
      <c r="N3656" s="116">
        <v>0</v>
      </c>
      <c r="O3656" s="116">
        <v>0</v>
      </c>
      <c r="P3656" s="116">
        <v>0</v>
      </c>
      <c r="Q3656" s="27" t="str">
        <f t="shared" si="648"/>
        <v>Registered</v>
      </c>
      <c r="R3656" s="94">
        <f t="shared" si="649"/>
        <v>0.3</v>
      </c>
      <c r="S3656" s="95"/>
      <c r="T3656" s="117">
        <f t="shared" si="646"/>
        <v>0</v>
      </c>
      <c r="U3656" s="117">
        <f t="shared" si="647"/>
        <v>0</v>
      </c>
    </row>
    <row r="3657" spans="1:21" x14ac:dyDescent="0.3">
      <c r="A3657" s="114">
        <v>6837</v>
      </c>
      <c r="B3657" s="114" t="s">
        <v>130</v>
      </c>
      <c r="C3657" s="114" t="s">
        <v>131</v>
      </c>
      <c r="D3657" s="114" t="s">
        <v>7582</v>
      </c>
      <c r="E3657" s="114" t="s">
        <v>7583</v>
      </c>
      <c r="F3657" s="115">
        <v>45488</v>
      </c>
      <c r="G3657" s="114" t="s">
        <v>2047</v>
      </c>
      <c r="H3657" s="116">
        <v>8566272</v>
      </c>
      <c r="I3657" s="116">
        <v>3426509</v>
      </c>
      <c r="J3657" s="116">
        <v>3426509</v>
      </c>
      <c r="K3657" s="116">
        <v>0</v>
      </c>
      <c r="L3657" s="116">
        <v>0</v>
      </c>
      <c r="M3657" s="116">
        <v>0</v>
      </c>
      <c r="N3657" s="116">
        <v>0</v>
      </c>
      <c r="O3657" s="116">
        <v>0</v>
      </c>
      <c r="P3657" s="116">
        <v>0</v>
      </c>
      <c r="Q3657" s="27" t="str">
        <f t="shared" si="648"/>
        <v>Registered</v>
      </c>
      <c r="R3657" s="94">
        <f t="shared" si="649"/>
        <v>0.40000002334737911</v>
      </c>
      <c r="S3657" s="95"/>
      <c r="T3657" s="117">
        <f t="shared" si="646"/>
        <v>0</v>
      </c>
      <c r="U3657" s="117">
        <f t="shared" si="647"/>
        <v>0</v>
      </c>
    </row>
    <row r="3658" spans="1:21" x14ac:dyDescent="0.3">
      <c r="A3658" s="114">
        <v>6838</v>
      </c>
      <c r="B3658" s="114" t="s">
        <v>130</v>
      </c>
      <c r="C3658" s="114" t="s">
        <v>131</v>
      </c>
      <c r="D3658" s="114" t="s">
        <v>7584</v>
      </c>
      <c r="E3658" s="114" t="s">
        <v>7585</v>
      </c>
      <c r="F3658" s="115">
        <v>45894</v>
      </c>
      <c r="G3658" s="114" t="s">
        <v>3673</v>
      </c>
      <c r="H3658" s="116">
        <v>8710272</v>
      </c>
      <c r="I3658" s="116">
        <v>3484109</v>
      </c>
      <c r="J3658" s="116">
        <v>3484109</v>
      </c>
      <c r="K3658" s="116">
        <v>0</v>
      </c>
      <c r="L3658" s="116">
        <v>0</v>
      </c>
      <c r="M3658" s="116">
        <v>0</v>
      </c>
      <c r="N3658" s="116">
        <v>0</v>
      </c>
      <c r="O3658" s="116">
        <v>0</v>
      </c>
      <c r="P3658" s="116">
        <v>0</v>
      </c>
      <c r="Q3658" s="27" t="str">
        <f t="shared" si="648"/>
        <v>Registered</v>
      </c>
      <c r="R3658" s="94">
        <f t="shared" si="649"/>
        <v>0.40000002296139547</v>
      </c>
      <c r="S3658" s="95"/>
      <c r="T3658" s="117">
        <f t="shared" si="646"/>
        <v>0</v>
      </c>
      <c r="U3658" s="117">
        <f t="shared" si="647"/>
        <v>0</v>
      </c>
    </row>
    <row r="3659" spans="1:21" x14ac:dyDescent="0.3">
      <c r="A3659" s="114">
        <v>6839</v>
      </c>
      <c r="B3659" s="114" t="s">
        <v>130</v>
      </c>
      <c r="C3659" s="114" t="s">
        <v>131</v>
      </c>
      <c r="D3659" s="114" t="s">
        <v>7586</v>
      </c>
      <c r="E3659" s="114" t="s">
        <v>7587</v>
      </c>
      <c r="F3659" s="115">
        <v>45488</v>
      </c>
      <c r="G3659" s="114" t="s">
        <v>5432</v>
      </c>
      <c r="H3659" s="116">
        <v>12820880</v>
      </c>
      <c r="I3659" s="116">
        <v>5128352</v>
      </c>
      <c r="J3659" s="116">
        <v>5128352</v>
      </c>
      <c r="K3659" s="116">
        <v>0</v>
      </c>
      <c r="L3659" s="116">
        <v>0</v>
      </c>
      <c r="M3659" s="116">
        <v>0</v>
      </c>
      <c r="N3659" s="116">
        <v>0</v>
      </c>
      <c r="O3659" s="116">
        <v>0</v>
      </c>
      <c r="P3659" s="116">
        <v>0</v>
      </c>
      <c r="Q3659" s="27" t="str">
        <f t="shared" si="648"/>
        <v>Registered</v>
      </c>
      <c r="R3659" s="94">
        <f t="shared" si="649"/>
        <v>0.4</v>
      </c>
      <c r="S3659" s="95"/>
      <c r="T3659" s="117">
        <f t="shared" si="646"/>
        <v>0</v>
      </c>
      <c r="U3659" s="117">
        <f t="shared" si="647"/>
        <v>0</v>
      </c>
    </row>
    <row r="3660" spans="1:21" x14ac:dyDescent="0.3">
      <c r="A3660" s="114">
        <v>6840</v>
      </c>
      <c r="B3660" s="114" t="s">
        <v>130</v>
      </c>
      <c r="C3660" s="114" t="s">
        <v>131</v>
      </c>
      <c r="D3660" s="114" t="s">
        <v>7588</v>
      </c>
      <c r="E3660" s="114" t="s">
        <v>7589</v>
      </c>
      <c r="F3660" s="115">
        <v>45488</v>
      </c>
      <c r="G3660" s="114" t="s">
        <v>6832</v>
      </c>
      <c r="H3660" s="116">
        <v>12470000</v>
      </c>
      <c r="I3660" s="116">
        <v>4988000</v>
      </c>
      <c r="J3660" s="116">
        <v>4988000</v>
      </c>
      <c r="K3660" s="116">
        <v>0</v>
      </c>
      <c r="L3660" s="116">
        <v>0</v>
      </c>
      <c r="M3660" s="116">
        <v>0</v>
      </c>
      <c r="N3660" s="116">
        <v>0</v>
      </c>
      <c r="O3660" s="116">
        <v>0</v>
      </c>
      <c r="P3660" s="116">
        <v>0</v>
      </c>
      <c r="Q3660" s="27" t="str">
        <f t="shared" si="648"/>
        <v>Registered</v>
      </c>
      <c r="R3660" s="94">
        <f t="shared" si="649"/>
        <v>0.4</v>
      </c>
      <c r="S3660" s="95"/>
      <c r="T3660" s="117">
        <f t="shared" si="646"/>
        <v>0</v>
      </c>
      <c r="U3660" s="117">
        <f t="shared" si="647"/>
        <v>0</v>
      </c>
    </row>
    <row r="3661" spans="1:21" x14ac:dyDescent="0.3">
      <c r="A3661" s="114">
        <v>6841</v>
      </c>
      <c r="B3661" s="114" t="s">
        <v>130</v>
      </c>
      <c r="C3661" s="114" t="s">
        <v>131</v>
      </c>
      <c r="D3661" s="114" t="s">
        <v>7590</v>
      </c>
      <c r="E3661" s="114" t="s">
        <v>7591</v>
      </c>
      <c r="F3661" s="115">
        <v>45488</v>
      </c>
      <c r="G3661" s="114" t="s">
        <v>5432</v>
      </c>
      <c r="H3661" s="116">
        <v>8133120</v>
      </c>
      <c r="I3661" s="116">
        <v>3253248</v>
      </c>
      <c r="J3661" s="116">
        <v>3253248</v>
      </c>
      <c r="K3661" s="116">
        <v>0</v>
      </c>
      <c r="L3661" s="116">
        <v>0</v>
      </c>
      <c r="M3661" s="116">
        <v>0</v>
      </c>
      <c r="N3661" s="116">
        <v>0</v>
      </c>
      <c r="O3661" s="116">
        <v>0</v>
      </c>
      <c r="P3661" s="116">
        <v>0</v>
      </c>
      <c r="Q3661" s="27" t="str">
        <f t="shared" si="648"/>
        <v>Registered</v>
      </c>
      <c r="R3661" s="94">
        <f t="shared" si="649"/>
        <v>0.4</v>
      </c>
      <c r="S3661" s="95"/>
      <c r="T3661" s="117">
        <f t="shared" si="646"/>
        <v>0</v>
      </c>
      <c r="U3661" s="117">
        <f t="shared" si="647"/>
        <v>0</v>
      </c>
    </row>
    <row r="3662" spans="1:21" x14ac:dyDescent="0.3">
      <c r="A3662" s="114">
        <v>6842</v>
      </c>
      <c r="B3662" s="114" t="s">
        <v>130</v>
      </c>
      <c r="C3662" s="114" t="s">
        <v>131</v>
      </c>
      <c r="D3662" s="114" t="s">
        <v>3445</v>
      </c>
      <c r="E3662" s="114" t="s">
        <v>3446</v>
      </c>
      <c r="F3662" s="115">
        <v>45777</v>
      </c>
      <c r="G3662" s="114" t="s">
        <v>3447</v>
      </c>
      <c r="H3662" s="116">
        <v>8755200</v>
      </c>
      <c r="I3662" s="116">
        <v>3502080</v>
      </c>
      <c r="J3662" s="116">
        <v>3502080</v>
      </c>
      <c r="K3662" s="116">
        <v>0</v>
      </c>
      <c r="L3662" s="116">
        <v>0</v>
      </c>
      <c r="M3662" s="116">
        <v>0</v>
      </c>
      <c r="N3662" s="116">
        <v>0</v>
      </c>
      <c r="O3662" s="116">
        <v>0</v>
      </c>
      <c r="P3662" s="116">
        <v>0</v>
      </c>
      <c r="Q3662" s="27" t="str">
        <f t="shared" si="648"/>
        <v>Registered</v>
      </c>
      <c r="R3662" s="94">
        <f t="shared" si="649"/>
        <v>0.4</v>
      </c>
      <c r="S3662" s="95"/>
      <c r="T3662" s="117">
        <f t="shared" si="646"/>
        <v>0</v>
      </c>
      <c r="U3662" s="117">
        <f t="shared" si="647"/>
        <v>0</v>
      </c>
    </row>
    <row r="3663" spans="1:21" x14ac:dyDescent="0.3">
      <c r="A3663" s="114">
        <v>6843</v>
      </c>
      <c r="B3663" s="114" t="s">
        <v>130</v>
      </c>
      <c r="C3663" s="114" t="s">
        <v>131</v>
      </c>
      <c r="D3663" s="114" t="s">
        <v>7592</v>
      </c>
      <c r="E3663" s="114" t="s">
        <v>7593</v>
      </c>
      <c r="F3663" s="115">
        <v>45488</v>
      </c>
      <c r="G3663" s="114" t="s">
        <v>2067</v>
      </c>
      <c r="H3663" s="116">
        <v>12462750</v>
      </c>
      <c r="I3663" s="116">
        <v>4985101</v>
      </c>
      <c r="J3663" s="116">
        <v>4985101</v>
      </c>
      <c r="K3663" s="116">
        <v>0</v>
      </c>
      <c r="L3663" s="116">
        <v>0</v>
      </c>
      <c r="M3663" s="116">
        <v>0</v>
      </c>
      <c r="N3663" s="116">
        <v>0</v>
      </c>
      <c r="O3663" s="116">
        <v>0</v>
      </c>
      <c r="P3663" s="116">
        <v>0</v>
      </c>
      <c r="Q3663" s="27" t="str">
        <f t="shared" si="648"/>
        <v>Registered</v>
      </c>
      <c r="R3663" s="94">
        <f t="shared" si="649"/>
        <v>0.40000008023911254</v>
      </c>
      <c r="S3663" s="95"/>
      <c r="T3663" s="117">
        <f t="shared" si="646"/>
        <v>0</v>
      </c>
      <c r="U3663" s="117">
        <f t="shared" si="647"/>
        <v>0</v>
      </c>
    </row>
    <row r="3664" spans="1:21" x14ac:dyDescent="0.3">
      <c r="A3664" s="114">
        <v>6844</v>
      </c>
      <c r="B3664" s="114" t="s">
        <v>130</v>
      </c>
      <c r="C3664" s="114" t="s">
        <v>131</v>
      </c>
      <c r="D3664" s="114" t="s">
        <v>7594</v>
      </c>
      <c r="E3664" s="114" t="s">
        <v>7595</v>
      </c>
      <c r="F3664" s="115">
        <v>45503</v>
      </c>
      <c r="G3664" s="114" t="s">
        <v>1739</v>
      </c>
      <c r="H3664" s="116">
        <v>12470000</v>
      </c>
      <c r="I3664" s="116">
        <v>4988000</v>
      </c>
      <c r="J3664" s="116">
        <v>4988000</v>
      </c>
      <c r="K3664" s="116">
        <v>0</v>
      </c>
      <c r="L3664" s="116">
        <v>0</v>
      </c>
      <c r="M3664" s="116">
        <v>0</v>
      </c>
      <c r="N3664" s="116">
        <v>0</v>
      </c>
      <c r="O3664" s="116">
        <v>0</v>
      </c>
      <c r="P3664" s="116">
        <v>0</v>
      </c>
      <c r="Q3664" s="27" t="str">
        <f t="shared" si="648"/>
        <v>Registered</v>
      </c>
      <c r="R3664" s="94">
        <f t="shared" si="649"/>
        <v>0.4</v>
      </c>
      <c r="S3664" s="95"/>
      <c r="T3664" s="117">
        <f t="shared" si="646"/>
        <v>0</v>
      </c>
      <c r="U3664" s="117">
        <f t="shared" si="647"/>
        <v>0</v>
      </c>
    </row>
    <row r="3665" spans="1:21" x14ac:dyDescent="0.3">
      <c r="A3665" s="114">
        <v>6845</v>
      </c>
      <c r="B3665" s="114" t="s">
        <v>130</v>
      </c>
      <c r="C3665" s="114" t="s">
        <v>131</v>
      </c>
      <c r="D3665" s="114" t="s">
        <v>7596</v>
      </c>
      <c r="E3665" s="114" t="s">
        <v>7597</v>
      </c>
      <c r="F3665" s="115">
        <v>45491</v>
      </c>
      <c r="G3665" s="114" t="s">
        <v>6677</v>
      </c>
      <c r="H3665" s="116">
        <v>8490240</v>
      </c>
      <c r="I3665" s="116">
        <v>3396096</v>
      </c>
      <c r="J3665" s="116">
        <v>3396096</v>
      </c>
      <c r="K3665" s="116">
        <v>0</v>
      </c>
      <c r="L3665" s="116">
        <v>0</v>
      </c>
      <c r="M3665" s="116">
        <v>0</v>
      </c>
      <c r="N3665" s="116">
        <v>0</v>
      </c>
      <c r="O3665" s="116">
        <v>0</v>
      </c>
      <c r="P3665" s="116">
        <v>0</v>
      </c>
      <c r="Q3665" s="27" t="str">
        <f t="shared" si="648"/>
        <v>Registered</v>
      </c>
      <c r="R3665" s="94">
        <f t="shared" si="649"/>
        <v>0.4</v>
      </c>
      <c r="S3665" s="95"/>
      <c r="T3665" s="117">
        <f t="shared" si="646"/>
        <v>0</v>
      </c>
      <c r="U3665" s="117">
        <f t="shared" si="647"/>
        <v>0</v>
      </c>
    </row>
    <row r="3666" spans="1:21" x14ac:dyDescent="0.3">
      <c r="A3666" s="114">
        <v>6846</v>
      </c>
      <c r="B3666" s="114" t="s">
        <v>130</v>
      </c>
      <c r="C3666" s="114" t="s">
        <v>131</v>
      </c>
      <c r="D3666" s="114" t="s">
        <v>7598</v>
      </c>
      <c r="E3666" s="114" t="s">
        <v>7599</v>
      </c>
      <c r="F3666" s="115">
        <v>45491</v>
      </c>
      <c r="G3666" s="114" t="s">
        <v>7564</v>
      </c>
      <c r="H3666" s="116">
        <v>13183800</v>
      </c>
      <c r="I3666" s="116">
        <v>5273520</v>
      </c>
      <c r="J3666" s="116">
        <v>5273520</v>
      </c>
      <c r="K3666" s="116">
        <v>0</v>
      </c>
      <c r="L3666" s="116">
        <v>0</v>
      </c>
      <c r="M3666" s="116">
        <v>0</v>
      </c>
      <c r="N3666" s="116">
        <v>0</v>
      </c>
      <c r="O3666" s="116">
        <v>0</v>
      </c>
      <c r="P3666" s="116">
        <v>0</v>
      </c>
      <c r="Q3666" s="27" t="str">
        <f t="shared" si="648"/>
        <v>Registered</v>
      </c>
      <c r="R3666" s="94">
        <f t="shared" si="649"/>
        <v>0.4</v>
      </c>
      <c r="S3666" s="95"/>
      <c r="T3666" s="117">
        <f t="shared" si="646"/>
        <v>0</v>
      </c>
      <c r="U3666" s="117">
        <f t="shared" si="647"/>
        <v>0</v>
      </c>
    </row>
    <row r="3667" spans="1:21" x14ac:dyDescent="0.3">
      <c r="A3667" s="114">
        <v>6847</v>
      </c>
      <c r="B3667" s="114" t="s">
        <v>130</v>
      </c>
      <c r="C3667" s="114" t="s">
        <v>131</v>
      </c>
      <c r="D3667" s="114" t="s">
        <v>7600</v>
      </c>
      <c r="E3667" s="114" t="s">
        <v>7601</v>
      </c>
      <c r="F3667" s="115">
        <v>45491</v>
      </c>
      <c r="G3667" s="114" t="s">
        <v>3278</v>
      </c>
      <c r="H3667" s="116">
        <v>12822600</v>
      </c>
      <c r="I3667" s="116">
        <v>5129040</v>
      </c>
      <c r="J3667" s="116">
        <v>5129040</v>
      </c>
      <c r="K3667" s="116">
        <v>0</v>
      </c>
      <c r="L3667" s="116">
        <v>0</v>
      </c>
      <c r="M3667" s="116">
        <v>0</v>
      </c>
      <c r="N3667" s="116">
        <v>0</v>
      </c>
      <c r="O3667" s="116">
        <v>0</v>
      </c>
      <c r="P3667" s="116">
        <v>0</v>
      </c>
      <c r="Q3667" s="27" t="str">
        <f t="shared" si="648"/>
        <v>Registered</v>
      </c>
      <c r="R3667" s="94">
        <f t="shared" si="649"/>
        <v>0.4</v>
      </c>
      <c r="S3667" s="95"/>
      <c r="T3667" s="117">
        <f t="shared" si="646"/>
        <v>0</v>
      </c>
      <c r="U3667" s="117">
        <f t="shared" si="647"/>
        <v>0</v>
      </c>
    </row>
    <row r="3668" spans="1:21" x14ac:dyDescent="0.3">
      <c r="A3668" s="114">
        <v>6848</v>
      </c>
      <c r="B3668" s="114" t="s">
        <v>130</v>
      </c>
      <c r="C3668" s="114" t="s">
        <v>131</v>
      </c>
      <c r="D3668" s="114" t="s">
        <v>7602</v>
      </c>
      <c r="E3668" s="114" t="s">
        <v>7603</v>
      </c>
      <c r="F3668" s="115">
        <v>45763</v>
      </c>
      <c r="G3668" s="114" t="s">
        <v>2467</v>
      </c>
      <c r="H3668" s="116">
        <v>8891136</v>
      </c>
      <c r="I3668" s="116">
        <v>3556455</v>
      </c>
      <c r="J3668" s="116">
        <v>3556455</v>
      </c>
      <c r="K3668" s="116">
        <v>0</v>
      </c>
      <c r="L3668" s="116">
        <v>0</v>
      </c>
      <c r="M3668" s="116">
        <v>0</v>
      </c>
      <c r="N3668" s="116">
        <v>0</v>
      </c>
      <c r="O3668" s="116">
        <v>0</v>
      </c>
      <c r="P3668" s="116">
        <v>0</v>
      </c>
      <c r="Q3668" s="27" t="str">
        <f t="shared" si="648"/>
        <v>Registered</v>
      </c>
      <c r="R3668" s="94">
        <f t="shared" si="649"/>
        <v>0.40000006748294031</v>
      </c>
      <c r="S3668" s="95"/>
      <c r="T3668" s="117">
        <f t="shared" si="646"/>
        <v>0</v>
      </c>
      <c r="U3668" s="117">
        <f t="shared" si="647"/>
        <v>0</v>
      </c>
    </row>
    <row r="3669" spans="1:21" x14ac:dyDescent="0.3">
      <c r="A3669" s="114">
        <v>6849</v>
      </c>
      <c r="B3669" s="114" t="s">
        <v>130</v>
      </c>
      <c r="C3669" s="114" t="s">
        <v>131</v>
      </c>
      <c r="D3669" s="114" t="s">
        <v>7606</v>
      </c>
      <c r="E3669" s="114" t="s">
        <v>7607</v>
      </c>
      <c r="F3669" s="115">
        <v>45488</v>
      </c>
      <c r="G3669" s="114" t="s">
        <v>2790</v>
      </c>
      <c r="H3669" s="116">
        <v>12642000</v>
      </c>
      <c r="I3669" s="116">
        <v>5056800</v>
      </c>
      <c r="J3669" s="116">
        <v>5056800</v>
      </c>
      <c r="K3669" s="116">
        <v>0</v>
      </c>
      <c r="L3669" s="116">
        <v>0</v>
      </c>
      <c r="M3669" s="116">
        <v>0</v>
      </c>
      <c r="N3669" s="116">
        <v>0</v>
      </c>
      <c r="O3669" s="116">
        <v>0</v>
      </c>
      <c r="P3669" s="116">
        <v>0</v>
      </c>
      <c r="Q3669" s="27" t="str">
        <f t="shared" si="648"/>
        <v>Registered</v>
      </c>
      <c r="R3669" s="94">
        <f t="shared" si="649"/>
        <v>0.4</v>
      </c>
      <c r="S3669" s="95"/>
      <c r="T3669" s="117">
        <f t="shared" si="646"/>
        <v>0</v>
      </c>
      <c r="U3669" s="117">
        <f t="shared" si="647"/>
        <v>0</v>
      </c>
    </row>
    <row r="3670" spans="1:21" x14ac:dyDescent="0.3">
      <c r="A3670" s="114">
        <v>6850</v>
      </c>
      <c r="B3670" s="114" t="s">
        <v>130</v>
      </c>
      <c r="C3670" s="114" t="s">
        <v>131</v>
      </c>
      <c r="D3670" s="114" t="s">
        <v>7608</v>
      </c>
      <c r="E3670" s="114" t="s">
        <v>7609</v>
      </c>
      <c r="F3670" s="115">
        <v>45488</v>
      </c>
      <c r="G3670" s="114" t="s">
        <v>6677</v>
      </c>
      <c r="H3670" s="116">
        <v>12999760</v>
      </c>
      <c r="I3670" s="116">
        <v>5199904</v>
      </c>
      <c r="J3670" s="116">
        <v>5199904</v>
      </c>
      <c r="K3670" s="116">
        <v>0</v>
      </c>
      <c r="L3670" s="116">
        <v>0</v>
      </c>
      <c r="M3670" s="116">
        <v>0</v>
      </c>
      <c r="N3670" s="116">
        <v>0</v>
      </c>
      <c r="O3670" s="116">
        <v>0</v>
      </c>
      <c r="P3670" s="116">
        <v>0</v>
      </c>
      <c r="Q3670" s="27" t="str">
        <f t="shared" si="648"/>
        <v>Registered</v>
      </c>
      <c r="R3670" s="94">
        <f t="shared" si="649"/>
        <v>0.4</v>
      </c>
      <c r="S3670" s="95"/>
      <c r="T3670" s="117">
        <f t="shared" si="646"/>
        <v>0</v>
      </c>
      <c r="U3670" s="117">
        <f t="shared" si="647"/>
        <v>0</v>
      </c>
    </row>
    <row r="3671" spans="1:21" x14ac:dyDescent="0.3">
      <c r="A3671" s="114">
        <v>6851</v>
      </c>
      <c r="B3671" s="114" t="s">
        <v>130</v>
      </c>
      <c r="C3671" s="114" t="s">
        <v>131</v>
      </c>
      <c r="D3671" s="114" t="s">
        <v>7610</v>
      </c>
      <c r="E3671" s="114" t="s">
        <v>7611</v>
      </c>
      <c r="F3671" s="115">
        <v>45842</v>
      </c>
      <c r="G3671" s="114" t="s">
        <v>7612</v>
      </c>
      <c r="H3671" s="116">
        <v>8800128</v>
      </c>
      <c r="I3671" s="116">
        <v>2640038</v>
      </c>
      <c r="J3671" s="116">
        <v>2640038</v>
      </c>
      <c r="K3671" s="116">
        <v>0</v>
      </c>
      <c r="L3671" s="116">
        <v>0</v>
      </c>
      <c r="M3671" s="116">
        <v>0</v>
      </c>
      <c r="N3671" s="116">
        <v>0</v>
      </c>
      <c r="O3671" s="116">
        <v>0</v>
      </c>
      <c r="P3671" s="116">
        <v>0</v>
      </c>
      <c r="Q3671" s="27" t="str">
        <f t="shared" si="648"/>
        <v>Registered</v>
      </c>
      <c r="R3671" s="94">
        <f t="shared" si="649"/>
        <v>0.29999995454611567</v>
      </c>
      <c r="S3671" s="95"/>
      <c r="T3671" s="117">
        <f t="shared" si="646"/>
        <v>0</v>
      </c>
      <c r="U3671" s="117">
        <f t="shared" si="647"/>
        <v>0</v>
      </c>
    </row>
    <row r="3672" spans="1:21" x14ac:dyDescent="0.3">
      <c r="A3672" s="114">
        <v>6852</v>
      </c>
      <c r="B3672" s="114" t="s">
        <v>130</v>
      </c>
      <c r="C3672" s="114" t="s">
        <v>131</v>
      </c>
      <c r="D3672" s="114" t="s">
        <v>7613</v>
      </c>
      <c r="E3672" s="114" t="s">
        <v>7614</v>
      </c>
      <c r="F3672" s="115">
        <v>45712</v>
      </c>
      <c r="G3672" s="114" t="s">
        <v>7615</v>
      </c>
      <c r="H3672" s="116">
        <v>8467200</v>
      </c>
      <c r="I3672" s="116">
        <v>3386880</v>
      </c>
      <c r="J3672" s="116">
        <v>3386880</v>
      </c>
      <c r="K3672" s="116">
        <v>0</v>
      </c>
      <c r="L3672" s="116">
        <v>0</v>
      </c>
      <c r="M3672" s="116">
        <v>0</v>
      </c>
      <c r="N3672" s="116">
        <v>0</v>
      </c>
      <c r="O3672" s="116">
        <v>0</v>
      </c>
      <c r="P3672" s="116">
        <v>0</v>
      </c>
      <c r="Q3672" s="27" t="str">
        <f t="shared" si="648"/>
        <v>Registered</v>
      </c>
      <c r="R3672" s="94">
        <f t="shared" si="649"/>
        <v>0.4</v>
      </c>
      <c r="S3672" s="95"/>
      <c r="T3672" s="117">
        <f t="shared" si="646"/>
        <v>0</v>
      </c>
      <c r="U3672" s="117">
        <f t="shared" si="647"/>
        <v>0</v>
      </c>
    </row>
    <row r="3673" spans="1:21" x14ac:dyDescent="0.3">
      <c r="A3673" s="114">
        <v>6853</v>
      </c>
      <c r="B3673" s="114" t="s">
        <v>130</v>
      </c>
      <c r="C3673" s="114" t="s">
        <v>131</v>
      </c>
      <c r="D3673" s="114" t="s">
        <v>7616</v>
      </c>
      <c r="E3673" s="114" t="s">
        <v>7617</v>
      </c>
      <c r="F3673" s="115">
        <v>45804</v>
      </c>
      <c r="G3673" s="114" t="s">
        <v>6790</v>
      </c>
      <c r="H3673" s="116">
        <v>8812800</v>
      </c>
      <c r="I3673" s="116">
        <v>3525120</v>
      </c>
      <c r="J3673" s="116">
        <v>3525120</v>
      </c>
      <c r="K3673" s="116">
        <v>0</v>
      </c>
      <c r="L3673" s="116">
        <v>0</v>
      </c>
      <c r="M3673" s="116">
        <v>0</v>
      </c>
      <c r="N3673" s="116">
        <v>0</v>
      </c>
      <c r="O3673" s="116">
        <v>0</v>
      </c>
      <c r="P3673" s="116">
        <v>0</v>
      </c>
      <c r="Q3673" s="27" t="str">
        <f t="shared" si="648"/>
        <v>Registered</v>
      </c>
      <c r="R3673" s="94">
        <f t="shared" si="649"/>
        <v>0.4</v>
      </c>
      <c r="S3673" s="95"/>
      <c r="T3673" s="117">
        <f t="shared" si="646"/>
        <v>0</v>
      </c>
      <c r="U3673" s="117">
        <f t="shared" si="647"/>
        <v>0</v>
      </c>
    </row>
    <row r="3674" spans="1:21" x14ac:dyDescent="0.3">
      <c r="A3674" s="114">
        <v>6854</v>
      </c>
      <c r="B3674" s="114" t="s">
        <v>130</v>
      </c>
      <c r="C3674" s="114" t="s">
        <v>131</v>
      </c>
      <c r="D3674" s="114" t="s">
        <v>7618</v>
      </c>
      <c r="E3674" s="114" t="s">
        <v>7619</v>
      </c>
      <c r="F3674" s="115">
        <v>45488</v>
      </c>
      <c r="G3674" s="114" t="s">
        <v>7307</v>
      </c>
      <c r="H3674" s="116">
        <v>13183800</v>
      </c>
      <c r="I3674" s="116">
        <v>5273520</v>
      </c>
      <c r="J3674" s="116">
        <v>5273520</v>
      </c>
      <c r="K3674" s="116">
        <v>0</v>
      </c>
      <c r="L3674" s="116">
        <v>0</v>
      </c>
      <c r="M3674" s="116">
        <v>0</v>
      </c>
      <c r="N3674" s="116">
        <v>0</v>
      </c>
      <c r="O3674" s="116">
        <v>0</v>
      </c>
      <c r="P3674" s="116">
        <v>0</v>
      </c>
      <c r="Q3674" s="27" t="str">
        <f t="shared" si="648"/>
        <v>Registered</v>
      </c>
      <c r="R3674" s="94">
        <f t="shared" si="649"/>
        <v>0.4</v>
      </c>
      <c r="S3674" s="95"/>
      <c r="T3674" s="117">
        <f t="shared" si="646"/>
        <v>0</v>
      </c>
      <c r="U3674" s="117">
        <f t="shared" si="647"/>
        <v>0</v>
      </c>
    </row>
    <row r="3675" spans="1:21" x14ac:dyDescent="0.3">
      <c r="A3675" s="114">
        <v>6855</v>
      </c>
      <c r="B3675" s="114" t="s">
        <v>130</v>
      </c>
      <c r="C3675" s="114" t="s">
        <v>131</v>
      </c>
      <c r="D3675" s="114" t="s">
        <v>7620</v>
      </c>
      <c r="E3675" s="114" t="s">
        <v>7621</v>
      </c>
      <c r="F3675" s="115">
        <v>45488</v>
      </c>
      <c r="G3675" s="114" t="s">
        <v>7622</v>
      </c>
      <c r="H3675" s="116">
        <v>12999760</v>
      </c>
      <c r="I3675" s="116">
        <v>5199904</v>
      </c>
      <c r="J3675" s="116">
        <v>5199904</v>
      </c>
      <c r="K3675" s="116">
        <v>0</v>
      </c>
      <c r="L3675" s="116">
        <v>0</v>
      </c>
      <c r="M3675" s="116">
        <v>0</v>
      </c>
      <c r="N3675" s="116">
        <v>0</v>
      </c>
      <c r="O3675" s="116">
        <v>0</v>
      </c>
      <c r="P3675" s="116">
        <v>0</v>
      </c>
      <c r="Q3675" s="27" t="str">
        <f t="shared" si="648"/>
        <v>Registered</v>
      </c>
      <c r="R3675" s="94">
        <f t="shared" si="649"/>
        <v>0.4</v>
      </c>
      <c r="S3675" s="95"/>
      <c r="T3675" s="117">
        <f t="shared" si="646"/>
        <v>0</v>
      </c>
      <c r="U3675" s="117">
        <f t="shared" si="647"/>
        <v>0</v>
      </c>
    </row>
    <row r="3676" spans="1:21" x14ac:dyDescent="0.3">
      <c r="A3676" s="114">
        <v>6856</v>
      </c>
      <c r="B3676" s="114" t="s">
        <v>130</v>
      </c>
      <c r="C3676" s="114" t="s">
        <v>131</v>
      </c>
      <c r="D3676" s="114" t="s">
        <v>7623</v>
      </c>
      <c r="E3676" s="114" t="s">
        <v>7624</v>
      </c>
      <c r="F3676" s="115">
        <v>45652</v>
      </c>
      <c r="G3676" s="114" t="s">
        <v>3928</v>
      </c>
      <c r="H3676" s="116">
        <v>8847360</v>
      </c>
      <c r="I3676" s="116">
        <v>3538944</v>
      </c>
      <c r="J3676" s="116">
        <v>3538944</v>
      </c>
      <c r="K3676" s="116">
        <v>0</v>
      </c>
      <c r="L3676" s="116">
        <v>0</v>
      </c>
      <c r="M3676" s="116">
        <v>0</v>
      </c>
      <c r="N3676" s="116">
        <v>0</v>
      </c>
      <c r="O3676" s="116">
        <v>0</v>
      </c>
      <c r="P3676" s="116">
        <v>0</v>
      </c>
      <c r="Q3676" s="27" t="str">
        <f t="shared" si="648"/>
        <v>Registered</v>
      </c>
      <c r="R3676" s="94">
        <f t="shared" si="649"/>
        <v>0.4</v>
      </c>
      <c r="S3676" s="95"/>
      <c r="T3676" s="117">
        <f t="shared" si="646"/>
        <v>0</v>
      </c>
      <c r="U3676" s="117">
        <f t="shared" si="647"/>
        <v>0</v>
      </c>
    </row>
    <row r="3677" spans="1:21" x14ac:dyDescent="0.3">
      <c r="A3677" s="114">
        <v>6857</v>
      </c>
      <c r="B3677" s="114" t="s">
        <v>130</v>
      </c>
      <c r="C3677" s="114" t="s">
        <v>131</v>
      </c>
      <c r="D3677" s="114" t="s">
        <v>7625</v>
      </c>
      <c r="E3677" s="114" t="s">
        <v>7626</v>
      </c>
      <c r="F3677" s="115">
        <v>45726</v>
      </c>
      <c r="G3677" s="114" t="s">
        <v>1897</v>
      </c>
      <c r="H3677" s="116">
        <v>13177854</v>
      </c>
      <c r="I3677" s="116">
        <v>5271142</v>
      </c>
      <c r="J3677" s="116">
        <v>5271142</v>
      </c>
      <c r="K3677" s="116">
        <v>0</v>
      </c>
      <c r="L3677" s="116">
        <v>0</v>
      </c>
      <c r="M3677" s="116">
        <v>0</v>
      </c>
      <c r="N3677" s="116">
        <v>0</v>
      </c>
      <c r="O3677" s="116">
        <v>0</v>
      </c>
      <c r="P3677" s="116">
        <v>0</v>
      </c>
      <c r="Q3677" s="27" t="str">
        <f t="shared" si="648"/>
        <v>Registered</v>
      </c>
      <c r="R3677" s="94">
        <f t="shared" si="649"/>
        <v>0.40000003035395598</v>
      </c>
      <c r="S3677" s="95"/>
      <c r="T3677" s="117">
        <f t="shared" si="646"/>
        <v>0</v>
      </c>
      <c r="U3677" s="117">
        <f t="shared" si="647"/>
        <v>0</v>
      </c>
    </row>
    <row r="3678" spans="1:21" x14ac:dyDescent="0.3">
      <c r="A3678" s="114">
        <v>6858</v>
      </c>
      <c r="B3678" s="114" t="s">
        <v>130</v>
      </c>
      <c r="C3678" s="114" t="s">
        <v>131</v>
      </c>
      <c r="D3678" s="114" t="s">
        <v>7627</v>
      </c>
      <c r="E3678" s="114" t="s">
        <v>7628</v>
      </c>
      <c r="F3678" s="115">
        <v>45488</v>
      </c>
      <c r="G3678" s="114" t="s">
        <v>3354</v>
      </c>
      <c r="H3678" s="116">
        <v>12820880</v>
      </c>
      <c r="I3678" s="116">
        <v>5128352</v>
      </c>
      <c r="J3678" s="116">
        <v>5128352</v>
      </c>
      <c r="K3678" s="116">
        <v>0</v>
      </c>
      <c r="L3678" s="116">
        <v>0</v>
      </c>
      <c r="M3678" s="116">
        <v>0</v>
      </c>
      <c r="N3678" s="116">
        <v>0</v>
      </c>
      <c r="O3678" s="116">
        <v>0</v>
      </c>
      <c r="P3678" s="116">
        <v>0</v>
      </c>
      <c r="Q3678" s="27" t="str">
        <f t="shared" si="648"/>
        <v>Registered</v>
      </c>
      <c r="R3678" s="94">
        <f t="shared" si="649"/>
        <v>0.4</v>
      </c>
      <c r="S3678" s="95"/>
      <c r="T3678" s="117">
        <f t="shared" si="646"/>
        <v>0</v>
      </c>
      <c r="U3678" s="117">
        <f t="shared" si="647"/>
        <v>0</v>
      </c>
    </row>
    <row r="3679" spans="1:21" x14ac:dyDescent="0.3">
      <c r="A3679" s="114">
        <v>6859</v>
      </c>
      <c r="B3679" s="114" t="s">
        <v>130</v>
      </c>
      <c r="C3679" s="114" t="s">
        <v>131</v>
      </c>
      <c r="D3679" s="114" t="s">
        <v>7629</v>
      </c>
      <c r="E3679" s="114" t="s">
        <v>7630</v>
      </c>
      <c r="F3679" s="115">
        <v>45553</v>
      </c>
      <c r="G3679" s="114" t="s">
        <v>2413</v>
      </c>
      <c r="H3679" s="116">
        <v>8714880</v>
      </c>
      <c r="I3679" s="116">
        <v>3485952</v>
      </c>
      <c r="J3679" s="116">
        <v>3485952</v>
      </c>
      <c r="K3679" s="116">
        <v>0</v>
      </c>
      <c r="L3679" s="116">
        <v>0</v>
      </c>
      <c r="M3679" s="116">
        <v>0</v>
      </c>
      <c r="N3679" s="116">
        <v>0</v>
      </c>
      <c r="O3679" s="116">
        <v>0</v>
      </c>
      <c r="P3679" s="116">
        <v>0</v>
      </c>
      <c r="Q3679" s="27" t="str">
        <f t="shared" si="648"/>
        <v>Registered</v>
      </c>
      <c r="R3679" s="94">
        <f t="shared" si="649"/>
        <v>0.4</v>
      </c>
      <c r="S3679" s="95"/>
      <c r="T3679" s="117">
        <f t="shared" si="646"/>
        <v>0</v>
      </c>
      <c r="U3679" s="117">
        <f t="shared" si="647"/>
        <v>0</v>
      </c>
    </row>
    <row r="3680" spans="1:21" x14ac:dyDescent="0.3">
      <c r="A3680" s="114">
        <v>6860</v>
      </c>
      <c r="B3680" s="114" t="s">
        <v>130</v>
      </c>
      <c r="C3680" s="114" t="s">
        <v>131</v>
      </c>
      <c r="D3680" s="114" t="s">
        <v>7631</v>
      </c>
      <c r="E3680" s="114" t="s">
        <v>7632</v>
      </c>
      <c r="F3680" s="115">
        <v>45642</v>
      </c>
      <c r="G3680" s="114" t="s">
        <v>3457</v>
      </c>
      <c r="H3680" s="116">
        <v>8352000</v>
      </c>
      <c r="I3680" s="116">
        <v>3340800</v>
      </c>
      <c r="J3680" s="116">
        <v>3340800</v>
      </c>
      <c r="K3680" s="116">
        <v>0</v>
      </c>
      <c r="L3680" s="116">
        <v>0</v>
      </c>
      <c r="M3680" s="116">
        <v>0</v>
      </c>
      <c r="N3680" s="116">
        <v>0</v>
      </c>
      <c r="O3680" s="116">
        <v>0</v>
      </c>
      <c r="P3680" s="116">
        <v>0</v>
      </c>
      <c r="Q3680" s="27" t="str">
        <f t="shared" si="648"/>
        <v>Registered</v>
      </c>
      <c r="R3680" s="94">
        <f t="shared" si="649"/>
        <v>0.4</v>
      </c>
      <c r="S3680" s="95"/>
      <c r="T3680" s="117">
        <f t="shared" si="646"/>
        <v>0</v>
      </c>
      <c r="U3680" s="117">
        <f t="shared" si="647"/>
        <v>0</v>
      </c>
    </row>
    <row r="3681" spans="1:21" x14ac:dyDescent="0.3">
      <c r="A3681" s="114">
        <v>6861</v>
      </c>
      <c r="B3681" s="114" t="s">
        <v>130</v>
      </c>
      <c r="C3681" s="114" t="s">
        <v>131</v>
      </c>
      <c r="D3681" s="114" t="s">
        <v>7633</v>
      </c>
      <c r="E3681" s="114" t="s">
        <v>7634</v>
      </c>
      <c r="F3681" s="115">
        <v>45535</v>
      </c>
      <c r="G3681" s="114" t="s">
        <v>4799</v>
      </c>
      <c r="H3681" s="116">
        <v>13238019</v>
      </c>
      <c r="I3681" s="116">
        <v>5295208</v>
      </c>
      <c r="J3681" s="116">
        <v>5295208</v>
      </c>
      <c r="K3681" s="116">
        <v>0</v>
      </c>
      <c r="L3681" s="116">
        <v>0</v>
      </c>
      <c r="M3681" s="116">
        <v>0</v>
      </c>
      <c r="N3681" s="116">
        <v>0</v>
      </c>
      <c r="O3681" s="116">
        <v>0</v>
      </c>
      <c r="P3681" s="116">
        <v>0</v>
      </c>
      <c r="Q3681" s="27" t="str">
        <f t="shared" si="648"/>
        <v>Registered</v>
      </c>
      <c r="R3681" s="94">
        <f t="shared" si="649"/>
        <v>0.40000003021600133</v>
      </c>
      <c r="S3681" s="95"/>
      <c r="T3681" s="117">
        <f t="shared" si="646"/>
        <v>0</v>
      </c>
      <c r="U3681" s="117">
        <f t="shared" si="647"/>
        <v>0</v>
      </c>
    </row>
    <row r="3682" spans="1:21" x14ac:dyDescent="0.3">
      <c r="A3682" s="114">
        <v>6862</v>
      </c>
      <c r="B3682" s="114" t="s">
        <v>130</v>
      </c>
      <c r="C3682" s="114" t="s">
        <v>131</v>
      </c>
      <c r="D3682" s="114" t="s">
        <v>7635</v>
      </c>
      <c r="E3682" s="114" t="s">
        <v>7636</v>
      </c>
      <c r="F3682" s="115">
        <v>45504</v>
      </c>
      <c r="G3682" s="114" t="s">
        <v>1739</v>
      </c>
      <c r="H3682" s="116">
        <v>8403840</v>
      </c>
      <c r="I3682" s="116">
        <v>3361536</v>
      </c>
      <c r="J3682" s="116">
        <v>3361536</v>
      </c>
      <c r="K3682" s="116">
        <v>0</v>
      </c>
      <c r="L3682" s="116">
        <v>0</v>
      </c>
      <c r="M3682" s="116">
        <v>0</v>
      </c>
      <c r="N3682" s="116">
        <v>0</v>
      </c>
      <c r="O3682" s="116">
        <v>0</v>
      </c>
      <c r="P3682" s="116">
        <v>0</v>
      </c>
      <c r="Q3682" s="27" t="str">
        <f t="shared" si="648"/>
        <v>Registered</v>
      </c>
      <c r="R3682" s="94">
        <f t="shared" si="649"/>
        <v>0.4</v>
      </c>
      <c r="S3682" s="95"/>
      <c r="T3682" s="117">
        <f t="shared" si="646"/>
        <v>0</v>
      </c>
      <c r="U3682" s="117">
        <f t="shared" si="647"/>
        <v>0</v>
      </c>
    </row>
    <row r="3683" spans="1:21" x14ac:dyDescent="0.3">
      <c r="A3683" s="114">
        <v>6863</v>
      </c>
      <c r="B3683" s="114" t="s">
        <v>130</v>
      </c>
      <c r="C3683" s="114" t="s">
        <v>131</v>
      </c>
      <c r="D3683" s="114" t="s">
        <v>7637</v>
      </c>
      <c r="E3683" s="114" t="s">
        <v>7638</v>
      </c>
      <c r="F3683" s="115">
        <v>45854</v>
      </c>
      <c r="G3683" s="114" t="s">
        <v>4173</v>
      </c>
      <c r="H3683" s="116">
        <v>13353192</v>
      </c>
      <c r="I3683" s="116">
        <v>4005958</v>
      </c>
      <c r="J3683" s="116">
        <v>4005958</v>
      </c>
      <c r="K3683" s="116">
        <v>0</v>
      </c>
      <c r="L3683" s="116">
        <v>0</v>
      </c>
      <c r="M3683" s="116">
        <v>0</v>
      </c>
      <c r="N3683" s="116">
        <v>0</v>
      </c>
      <c r="O3683" s="116">
        <v>0</v>
      </c>
      <c r="P3683" s="116">
        <v>0</v>
      </c>
      <c r="Q3683" s="27" t="str">
        <f t="shared" si="648"/>
        <v>Registered</v>
      </c>
      <c r="R3683" s="94">
        <f t="shared" si="649"/>
        <v>0.30000002995538444</v>
      </c>
      <c r="S3683" s="95"/>
      <c r="T3683" s="117">
        <f t="shared" si="646"/>
        <v>0</v>
      </c>
      <c r="U3683" s="117">
        <f t="shared" si="647"/>
        <v>0</v>
      </c>
    </row>
    <row r="3684" spans="1:21" x14ac:dyDescent="0.3">
      <c r="A3684" s="114">
        <v>6864</v>
      </c>
      <c r="B3684" s="114" t="s">
        <v>130</v>
      </c>
      <c r="C3684" s="114" t="s">
        <v>131</v>
      </c>
      <c r="D3684" s="114" t="s">
        <v>7639</v>
      </c>
      <c r="E3684" s="114" t="s">
        <v>7640</v>
      </c>
      <c r="F3684" s="115">
        <v>45650</v>
      </c>
      <c r="G3684" s="114" t="s">
        <v>6093</v>
      </c>
      <c r="H3684" s="116">
        <v>8628480</v>
      </c>
      <c r="I3684" s="116">
        <v>3451392</v>
      </c>
      <c r="J3684" s="116">
        <v>3451392</v>
      </c>
      <c r="K3684" s="116">
        <v>0</v>
      </c>
      <c r="L3684" s="116">
        <v>0</v>
      </c>
      <c r="M3684" s="116">
        <v>0</v>
      </c>
      <c r="N3684" s="116">
        <v>0</v>
      </c>
      <c r="O3684" s="116">
        <v>0</v>
      </c>
      <c r="P3684" s="116">
        <v>0</v>
      </c>
      <c r="Q3684" s="27" t="str">
        <f t="shared" si="648"/>
        <v>Registered</v>
      </c>
      <c r="R3684" s="94">
        <f t="shared" si="649"/>
        <v>0.4</v>
      </c>
      <c r="S3684" s="95"/>
      <c r="T3684" s="117">
        <f t="shared" si="646"/>
        <v>0</v>
      </c>
      <c r="U3684" s="117">
        <f t="shared" si="647"/>
        <v>0</v>
      </c>
    </row>
    <row r="3685" spans="1:21" x14ac:dyDescent="0.3">
      <c r="A3685" s="114">
        <v>6865</v>
      </c>
      <c r="B3685" s="114" t="s">
        <v>130</v>
      </c>
      <c r="C3685" s="114" t="s">
        <v>131</v>
      </c>
      <c r="D3685" s="114" t="s">
        <v>7641</v>
      </c>
      <c r="E3685" s="114" t="s">
        <v>7642</v>
      </c>
      <c r="F3685" s="115">
        <v>46053</v>
      </c>
      <c r="G3685" s="114" t="s">
        <v>1615</v>
      </c>
      <c r="H3685" s="116">
        <v>9275210</v>
      </c>
      <c r="I3685" s="116">
        <v>3431829</v>
      </c>
      <c r="J3685" s="116">
        <v>3431829</v>
      </c>
      <c r="K3685" s="116">
        <v>0</v>
      </c>
      <c r="L3685" s="116">
        <v>0</v>
      </c>
      <c r="M3685" s="116">
        <v>0</v>
      </c>
      <c r="N3685" s="116">
        <v>0</v>
      </c>
      <c r="O3685" s="116">
        <v>0</v>
      </c>
      <c r="P3685" s="116">
        <v>0</v>
      </c>
      <c r="Q3685" s="27" t="str">
        <f t="shared" si="648"/>
        <v>Registered</v>
      </c>
      <c r="R3685" s="94">
        <f t="shared" si="649"/>
        <v>0.37000014015855165</v>
      </c>
      <c r="S3685" s="95"/>
      <c r="T3685" s="117">
        <f t="shared" si="646"/>
        <v>0</v>
      </c>
      <c r="U3685" s="117">
        <f t="shared" si="647"/>
        <v>0</v>
      </c>
    </row>
    <row r="3686" spans="1:21" x14ac:dyDescent="0.3">
      <c r="A3686" s="114">
        <v>6866</v>
      </c>
      <c r="B3686" s="114" t="s">
        <v>130</v>
      </c>
      <c r="C3686" s="114" t="s">
        <v>131</v>
      </c>
      <c r="D3686" s="114" t="s">
        <v>7643</v>
      </c>
      <c r="E3686" s="114" t="s">
        <v>7644</v>
      </c>
      <c r="F3686" s="115">
        <v>45565</v>
      </c>
      <c r="G3686" s="114" t="s">
        <v>1897</v>
      </c>
      <c r="H3686" s="116">
        <v>8236800</v>
      </c>
      <c r="I3686" s="116">
        <v>1317888</v>
      </c>
      <c r="J3686" s="116">
        <v>1317888</v>
      </c>
      <c r="K3686" s="116">
        <v>0</v>
      </c>
      <c r="L3686" s="116">
        <v>0</v>
      </c>
      <c r="M3686" s="116">
        <v>0</v>
      </c>
      <c r="N3686" s="116">
        <v>0</v>
      </c>
      <c r="O3686" s="116">
        <v>0</v>
      </c>
      <c r="P3686" s="116">
        <v>0</v>
      </c>
      <c r="Q3686" s="27" t="str">
        <f t="shared" si="648"/>
        <v>Registered</v>
      </c>
      <c r="R3686" s="94">
        <f t="shared" si="649"/>
        <v>0.16</v>
      </c>
      <c r="S3686" s="95"/>
      <c r="T3686" s="117">
        <f t="shared" si="646"/>
        <v>0</v>
      </c>
      <c r="U3686" s="117">
        <f t="shared" si="647"/>
        <v>0</v>
      </c>
    </row>
    <row r="3687" spans="1:21" x14ac:dyDescent="0.3">
      <c r="A3687" s="114">
        <v>6867</v>
      </c>
      <c r="B3687" s="114" t="s">
        <v>130</v>
      </c>
      <c r="C3687" s="114" t="s">
        <v>131</v>
      </c>
      <c r="D3687" s="114" t="s">
        <v>7645</v>
      </c>
      <c r="E3687" s="114" t="s">
        <v>7646</v>
      </c>
      <c r="F3687" s="115">
        <v>45717</v>
      </c>
      <c r="G3687" s="114" t="s">
        <v>7647</v>
      </c>
      <c r="H3687" s="116">
        <v>9250560</v>
      </c>
      <c r="I3687" s="116">
        <v>1480089</v>
      </c>
      <c r="J3687" s="116">
        <v>1480089</v>
      </c>
      <c r="K3687" s="116">
        <v>0</v>
      </c>
      <c r="L3687" s="116">
        <v>0</v>
      </c>
      <c r="M3687" s="116">
        <v>0</v>
      </c>
      <c r="N3687" s="116">
        <v>0</v>
      </c>
      <c r="O3687" s="116">
        <v>0</v>
      </c>
      <c r="P3687" s="116">
        <v>0</v>
      </c>
      <c r="Q3687" s="27" t="str">
        <f t="shared" si="648"/>
        <v>Registered</v>
      </c>
      <c r="R3687" s="94">
        <f t="shared" si="649"/>
        <v>0.15999993513906186</v>
      </c>
      <c r="S3687" s="95"/>
      <c r="T3687" s="117">
        <f t="shared" si="646"/>
        <v>0</v>
      </c>
      <c r="U3687" s="117">
        <f t="shared" si="647"/>
        <v>0</v>
      </c>
    </row>
    <row r="3688" spans="1:21" x14ac:dyDescent="0.3">
      <c r="A3688" s="114">
        <v>6868</v>
      </c>
      <c r="B3688" s="114" t="s">
        <v>130</v>
      </c>
      <c r="C3688" s="114" t="s">
        <v>131</v>
      </c>
      <c r="D3688" s="114" t="s">
        <v>7648</v>
      </c>
      <c r="E3688" s="114" t="s">
        <v>7649</v>
      </c>
      <c r="F3688" s="115">
        <v>45838</v>
      </c>
      <c r="G3688" s="114" t="s">
        <v>1679</v>
      </c>
      <c r="H3688" s="116">
        <v>9067392</v>
      </c>
      <c r="I3688" s="116">
        <v>3626957</v>
      </c>
      <c r="J3688" s="116">
        <v>3626957</v>
      </c>
      <c r="K3688" s="116">
        <v>0</v>
      </c>
      <c r="L3688" s="116">
        <v>0</v>
      </c>
      <c r="M3688" s="116">
        <v>0</v>
      </c>
      <c r="N3688" s="116">
        <v>0</v>
      </c>
      <c r="O3688" s="116">
        <v>0</v>
      </c>
      <c r="P3688" s="116">
        <v>0</v>
      </c>
      <c r="Q3688" s="27" t="str">
        <f t="shared" si="648"/>
        <v>Registered</v>
      </c>
      <c r="R3688" s="94">
        <f t="shared" si="649"/>
        <v>0.40000002205705898</v>
      </c>
      <c r="S3688" s="95"/>
      <c r="T3688" s="117">
        <f t="shared" si="646"/>
        <v>0</v>
      </c>
      <c r="U3688" s="117">
        <f t="shared" si="647"/>
        <v>0</v>
      </c>
    </row>
    <row r="3689" spans="1:21" x14ac:dyDescent="0.3">
      <c r="A3689" s="114">
        <v>6869</v>
      </c>
      <c r="B3689" s="114" t="s">
        <v>130</v>
      </c>
      <c r="C3689" s="114" t="s">
        <v>131</v>
      </c>
      <c r="D3689" s="114" t="s">
        <v>7650</v>
      </c>
      <c r="E3689" s="114" t="s">
        <v>7649</v>
      </c>
      <c r="F3689" s="115">
        <v>45838</v>
      </c>
      <c r="G3689" s="114" t="s">
        <v>1679</v>
      </c>
      <c r="H3689" s="116">
        <v>9067392</v>
      </c>
      <c r="I3689" s="116">
        <v>3626957</v>
      </c>
      <c r="J3689" s="116">
        <v>3626957</v>
      </c>
      <c r="K3689" s="116">
        <v>0</v>
      </c>
      <c r="L3689" s="116">
        <v>0</v>
      </c>
      <c r="M3689" s="116">
        <v>0</v>
      </c>
      <c r="N3689" s="116">
        <v>0</v>
      </c>
      <c r="O3689" s="116">
        <v>0</v>
      </c>
      <c r="P3689" s="116">
        <v>0</v>
      </c>
      <c r="Q3689" s="27" t="str">
        <f t="shared" si="648"/>
        <v>Registered</v>
      </c>
      <c r="R3689" s="94">
        <f t="shared" si="649"/>
        <v>0.40000002205705898</v>
      </c>
      <c r="S3689" s="95"/>
      <c r="T3689" s="117">
        <f t="shared" si="646"/>
        <v>0</v>
      </c>
      <c r="U3689" s="117">
        <f t="shared" si="647"/>
        <v>0</v>
      </c>
    </row>
    <row r="3690" spans="1:21" x14ac:dyDescent="0.3">
      <c r="A3690" s="114">
        <v>6870</v>
      </c>
      <c r="B3690" s="114" t="s">
        <v>130</v>
      </c>
      <c r="C3690" s="114" t="s">
        <v>131</v>
      </c>
      <c r="D3690" s="114" t="s">
        <v>7651</v>
      </c>
      <c r="E3690" s="114" t="s">
        <v>7652</v>
      </c>
      <c r="F3690" s="115">
        <v>45517</v>
      </c>
      <c r="G3690" s="114" t="s">
        <v>2413</v>
      </c>
      <c r="H3690" s="116">
        <v>12277360</v>
      </c>
      <c r="I3690" s="116">
        <v>4910944</v>
      </c>
      <c r="J3690" s="116">
        <v>4910944</v>
      </c>
      <c r="K3690" s="116">
        <v>0</v>
      </c>
      <c r="L3690" s="116">
        <v>0</v>
      </c>
      <c r="M3690" s="116">
        <v>0</v>
      </c>
      <c r="N3690" s="116">
        <v>0</v>
      </c>
      <c r="O3690" s="116">
        <v>0</v>
      </c>
      <c r="P3690" s="116">
        <v>0</v>
      </c>
      <c r="Q3690" s="27" t="str">
        <f t="shared" si="648"/>
        <v>Registered</v>
      </c>
      <c r="R3690" s="94">
        <f t="shared" si="649"/>
        <v>0.4</v>
      </c>
      <c r="S3690" s="95"/>
      <c r="T3690" s="117">
        <f t="shared" si="646"/>
        <v>0</v>
      </c>
      <c r="U3690" s="117">
        <f t="shared" si="647"/>
        <v>0</v>
      </c>
    </row>
    <row r="3691" spans="1:21" x14ac:dyDescent="0.3">
      <c r="A3691" s="114">
        <v>6871</v>
      </c>
      <c r="B3691" s="114" t="s">
        <v>130</v>
      </c>
      <c r="C3691" s="114" t="s">
        <v>131</v>
      </c>
      <c r="D3691" s="114" t="s">
        <v>7653</v>
      </c>
      <c r="E3691" s="114" t="s">
        <v>7654</v>
      </c>
      <c r="F3691" s="115">
        <v>45576</v>
      </c>
      <c r="G3691" s="114" t="s">
        <v>7655</v>
      </c>
      <c r="H3691" s="116">
        <v>8355456</v>
      </c>
      <c r="I3691" s="116">
        <v>3342183</v>
      </c>
      <c r="J3691" s="116">
        <v>3342183</v>
      </c>
      <c r="K3691" s="116">
        <v>0</v>
      </c>
      <c r="L3691" s="116">
        <v>0</v>
      </c>
      <c r="M3691" s="116">
        <v>0</v>
      </c>
      <c r="N3691" s="116">
        <v>0</v>
      </c>
      <c r="O3691" s="116">
        <v>0</v>
      </c>
      <c r="P3691" s="116">
        <v>0</v>
      </c>
      <c r="Q3691" s="27" t="str">
        <f t="shared" si="648"/>
        <v>Registered</v>
      </c>
      <c r="R3691" s="94">
        <f t="shared" si="649"/>
        <v>0.40000007180936625</v>
      </c>
      <c r="S3691" s="95"/>
      <c r="T3691" s="117">
        <f t="shared" si="646"/>
        <v>0</v>
      </c>
      <c r="U3691" s="117">
        <f t="shared" si="647"/>
        <v>0</v>
      </c>
    </row>
    <row r="3692" spans="1:21" x14ac:dyDescent="0.3">
      <c r="A3692" s="114">
        <v>6872</v>
      </c>
      <c r="B3692" s="114" t="s">
        <v>130</v>
      </c>
      <c r="C3692" s="114" t="s">
        <v>131</v>
      </c>
      <c r="D3692" s="114" t="s">
        <v>7656</v>
      </c>
      <c r="E3692" s="114" t="s">
        <v>1685</v>
      </c>
      <c r="F3692" s="115">
        <v>45896</v>
      </c>
      <c r="G3692" s="114" t="s">
        <v>7530</v>
      </c>
      <c r="H3692" s="116">
        <v>8712800</v>
      </c>
      <c r="I3692" s="116">
        <v>3485120</v>
      </c>
      <c r="J3692" s="116">
        <v>3485120</v>
      </c>
      <c r="K3692" s="116">
        <v>0</v>
      </c>
      <c r="L3692" s="116">
        <v>0</v>
      </c>
      <c r="M3692" s="116">
        <v>0</v>
      </c>
      <c r="N3692" s="116">
        <v>0</v>
      </c>
      <c r="O3692" s="116">
        <v>0</v>
      </c>
      <c r="P3692" s="116">
        <v>0</v>
      </c>
      <c r="Q3692" s="27" t="str">
        <f t="shared" si="648"/>
        <v>Registered</v>
      </c>
      <c r="R3692" s="94">
        <f t="shared" si="649"/>
        <v>0.4</v>
      </c>
      <c r="S3692" s="95"/>
      <c r="T3692" s="117">
        <f t="shared" si="646"/>
        <v>0</v>
      </c>
      <c r="U3692" s="117">
        <f t="shared" si="647"/>
        <v>0</v>
      </c>
    </row>
    <row r="3693" spans="1:21" x14ac:dyDescent="0.3">
      <c r="A3693" s="114">
        <v>6873</v>
      </c>
      <c r="B3693" s="114" t="s">
        <v>130</v>
      </c>
      <c r="C3693" s="114" t="s">
        <v>131</v>
      </c>
      <c r="D3693" s="114" t="s">
        <v>7657</v>
      </c>
      <c r="E3693" s="114" t="s">
        <v>7658</v>
      </c>
      <c r="F3693" s="115">
        <v>45777</v>
      </c>
      <c r="G3693" s="114" t="s">
        <v>3240</v>
      </c>
      <c r="H3693" s="116">
        <v>13442580</v>
      </c>
      <c r="I3693" s="116">
        <v>5377032</v>
      </c>
      <c r="J3693" s="116">
        <v>5377032</v>
      </c>
      <c r="K3693" s="116">
        <v>0</v>
      </c>
      <c r="L3693" s="116">
        <v>0</v>
      </c>
      <c r="M3693" s="116">
        <v>0</v>
      </c>
      <c r="N3693" s="116">
        <v>0</v>
      </c>
      <c r="O3693" s="116">
        <v>0</v>
      </c>
      <c r="P3693" s="116">
        <v>0</v>
      </c>
      <c r="Q3693" s="27" t="str">
        <f t="shared" si="648"/>
        <v>Registered</v>
      </c>
      <c r="R3693" s="94">
        <f t="shared" si="649"/>
        <v>0.4</v>
      </c>
      <c r="S3693" s="95"/>
      <c r="T3693" s="117">
        <f t="shared" si="646"/>
        <v>0</v>
      </c>
      <c r="U3693" s="117">
        <f t="shared" si="647"/>
        <v>0</v>
      </c>
    </row>
    <row r="3694" spans="1:21" x14ac:dyDescent="0.3">
      <c r="A3694" s="114">
        <v>6874</v>
      </c>
      <c r="B3694" s="114" t="s">
        <v>130</v>
      </c>
      <c r="C3694" s="114" t="s">
        <v>131</v>
      </c>
      <c r="D3694" s="114" t="s">
        <v>7659</v>
      </c>
      <c r="E3694" s="114" t="s">
        <v>7660</v>
      </c>
      <c r="F3694" s="115">
        <v>45488</v>
      </c>
      <c r="G3694" s="114" t="s">
        <v>2029</v>
      </c>
      <c r="H3694" s="116">
        <v>8121600</v>
      </c>
      <c r="I3694" s="116">
        <v>3248640</v>
      </c>
      <c r="J3694" s="116">
        <v>3248640</v>
      </c>
      <c r="K3694" s="116">
        <v>0</v>
      </c>
      <c r="L3694" s="116">
        <v>0</v>
      </c>
      <c r="M3694" s="116">
        <v>0</v>
      </c>
      <c r="N3694" s="116">
        <v>0</v>
      </c>
      <c r="O3694" s="116">
        <v>0</v>
      </c>
      <c r="P3694" s="116">
        <v>0</v>
      </c>
      <c r="Q3694" s="27" t="str">
        <f t="shared" si="648"/>
        <v>Registered</v>
      </c>
      <c r="R3694" s="94">
        <f t="shared" si="649"/>
        <v>0.4</v>
      </c>
      <c r="S3694" s="95"/>
      <c r="T3694" s="117">
        <f t="shared" si="646"/>
        <v>0</v>
      </c>
      <c r="U3694" s="117">
        <f t="shared" si="647"/>
        <v>0</v>
      </c>
    </row>
    <row r="3695" spans="1:21" x14ac:dyDescent="0.3">
      <c r="A3695" s="114">
        <v>6875</v>
      </c>
      <c r="B3695" s="114" t="s">
        <v>130</v>
      </c>
      <c r="C3695" s="114" t="s">
        <v>131</v>
      </c>
      <c r="D3695" s="114" t="s">
        <v>7661</v>
      </c>
      <c r="E3695" s="114" t="s">
        <v>7662</v>
      </c>
      <c r="F3695" s="115">
        <v>45535</v>
      </c>
      <c r="G3695" s="114" t="s">
        <v>6075</v>
      </c>
      <c r="H3695" s="116">
        <v>8445312</v>
      </c>
      <c r="I3695" s="116">
        <v>3378125</v>
      </c>
      <c r="J3695" s="116">
        <v>3378125</v>
      </c>
      <c r="K3695" s="116">
        <v>0</v>
      </c>
      <c r="L3695" s="116">
        <v>0</v>
      </c>
      <c r="M3695" s="116">
        <v>0</v>
      </c>
      <c r="N3695" s="116">
        <v>0</v>
      </c>
      <c r="O3695" s="116">
        <v>0</v>
      </c>
      <c r="P3695" s="116">
        <v>0</v>
      </c>
      <c r="Q3695" s="27" t="str">
        <f t="shared" si="648"/>
        <v>Registered</v>
      </c>
      <c r="R3695" s="94">
        <f t="shared" si="649"/>
        <v>0.40000002368177756</v>
      </c>
      <c r="S3695" s="95"/>
      <c r="T3695" s="117">
        <f t="shared" si="646"/>
        <v>0</v>
      </c>
      <c r="U3695" s="117">
        <f t="shared" si="647"/>
        <v>0</v>
      </c>
    </row>
    <row r="3696" spans="1:21" x14ac:dyDescent="0.3">
      <c r="A3696" s="114">
        <v>6876</v>
      </c>
      <c r="B3696" s="114" t="s">
        <v>130</v>
      </c>
      <c r="C3696" s="114" t="s">
        <v>131</v>
      </c>
      <c r="D3696" s="114" t="s">
        <v>7663</v>
      </c>
      <c r="E3696" s="114" t="s">
        <v>7664</v>
      </c>
      <c r="F3696" s="115">
        <v>45488</v>
      </c>
      <c r="G3696" s="114" t="s">
        <v>2047</v>
      </c>
      <c r="H3696" s="116">
        <v>12667800</v>
      </c>
      <c r="I3696" s="116">
        <v>5067120</v>
      </c>
      <c r="J3696" s="116">
        <v>5067120</v>
      </c>
      <c r="K3696" s="116">
        <v>0</v>
      </c>
      <c r="L3696" s="116">
        <v>0</v>
      </c>
      <c r="M3696" s="116">
        <v>0</v>
      </c>
      <c r="N3696" s="116">
        <v>0</v>
      </c>
      <c r="O3696" s="116">
        <v>0</v>
      </c>
      <c r="P3696" s="116">
        <v>0</v>
      </c>
      <c r="Q3696" s="27" t="str">
        <f t="shared" si="648"/>
        <v>Registered</v>
      </c>
      <c r="R3696" s="94">
        <f t="shared" si="649"/>
        <v>0.4</v>
      </c>
      <c r="S3696" s="95"/>
      <c r="T3696" s="117">
        <f t="shared" si="646"/>
        <v>0</v>
      </c>
      <c r="U3696" s="117">
        <f t="shared" si="647"/>
        <v>0</v>
      </c>
    </row>
    <row r="3697" spans="1:21" x14ac:dyDescent="0.3">
      <c r="A3697" s="114">
        <v>6877</v>
      </c>
      <c r="B3697" s="114" t="s">
        <v>130</v>
      </c>
      <c r="C3697" s="114" t="s">
        <v>131</v>
      </c>
      <c r="D3697" s="114" t="s">
        <v>7665</v>
      </c>
      <c r="E3697" s="114" t="s">
        <v>7666</v>
      </c>
      <c r="F3697" s="115">
        <v>45802</v>
      </c>
      <c r="G3697" s="114" t="s">
        <v>6787</v>
      </c>
      <c r="H3697" s="116">
        <v>8755200</v>
      </c>
      <c r="I3697" s="116">
        <v>3502080</v>
      </c>
      <c r="J3697" s="116">
        <v>3502080</v>
      </c>
      <c r="K3697" s="116">
        <v>0</v>
      </c>
      <c r="L3697" s="116">
        <v>0</v>
      </c>
      <c r="M3697" s="116">
        <v>0</v>
      </c>
      <c r="N3697" s="116">
        <v>0</v>
      </c>
      <c r="O3697" s="116">
        <v>0</v>
      </c>
      <c r="P3697" s="116">
        <v>0</v>
      </c>
      <c r="Q3697" s="27" t="str">
        <f t="shared" si="648"/>
        <v>Registered</v>
      </c>
      <c r="R3697" s="94">
        <f t="shared" si="649"/>
        <v>0.4</v>
      </c>
      <c r="S3697" s="95"/>
      <c r="T3697" s="117">
        <f t="shared" si="646"/>
        <v>0</v>
      </c>
      <c r="U3697" s="117">
        <f t="shared" si="647"/>
        <v>0</v>
      </c>
    </row>
    <row r="3698" spans="1:21" x14ac:dyDescent="0.3">
      <c r="A3698" s="114">
        <v>6878</v>
      </c>
      <c r="B3698" s="114" t="s">
        <v>130</v>
      </c>
      <c r="C3698" s="114" t="s">
        <v>131</v>
      </c>
      <c r="D3698" s="114" t="s">
        <v>7667</v>
      </c>
      <c r="E3698" s="114" t="s">
        <v>7668</v>
      </c>
      <c r="F3698" s="115">
        <v>45556</v>
      </c>
      <c r="G3698" s="114" t="s">
        <v>2693</v>
      </c>
      <c r="H3698" s="116">
        <v>12909690</v>
      </c>
      <c r="I3698" s="116">
        <v>5163877</v>
      </c>
      <c r="J3698" s="116">
        <v>5163877</v>
      </c>
      <c r="K3698" s="116">
        <v>0</v>
      </c>
      <c r="L3698" s="116">
        <v>0</v>
      </c>
      <c r="M3698" s="116">
        <v>0</v>
      </c>
      <c r="N3698" s="116">
        <v>0</v>
      </c>
      <c r="O3698" s="116">
        <v>0</v>
      </c>
      <c r="P3698" s="116">
        <v>0</v>
      </c>
      <c r="Q3698" s="27" t="str">
        <f t="shared" si="648"/>
        <v>Registered</v>
      </c>
      <c r="R3698" s="94">
        <f t="shared" si="649"/>
        <v>0.40000007746119387</v>
      </c>
      <c r="S3698" s="95"/>
      <c r="T3698" s="117">
        <f t="shared" si="646"/>
        <v>0</v>
      </c>
      <c r="U3698" s="117">
        <f t="shared" si="647"/>
        <v>0</v>
      </c>
    </row>
    <row r="3699" spans="1:21" x14ac:dyDescent="0.3">
      <c r="A3699" s="114">
        <v>6879</v>
      </c>
      <c r="B3699" s="114" t="s">
        <v>130</v>
      </c>
      <c r="C3699" s="114" t="s">
        <v>131</v>
      </c>
      <c r="D3699" s="114" t="s">
        <v>7669</v>
      </c>
      <c r="E3699" s="114" t="s">
        <v>7670</v>
      </c>
      <c r="F3699" s="115">
        <v>45594</v>
      </c>
      <c r="G3699" s="114" t="s">
        <v>2481</v>
      </c>
      <c r="H3699" s="116">
        <v>8662576</v>
      </c>
      <c r="I3699" s="116">
        <v>3465031</v>
      </c>
      <c r="J3699" s="116">
        <v>3465031</v>
      </c>
      <c r="K3699" s="116">
        <v>0</v>
      </c>
      <c r="L3699" s="116">
        <v>0</v>
      </c>
      <c r="M3699" s="116">
        <v>0</v>
      </c>
      <c r="N3699" s="116">
        <v>0</v>
      </c>
      <c r="O3699" s="116">
        <v>0</v>
      </c>
      <c r="P3699" s="116">
        <v>0</v>
      </c>
      <c r="Q3699" s="27" t="str">
        <f t="shared" si="648"/>
        <v>Registered</v>
      </c>
      <c r="R3699" s="94">
        <f t="shared" si="649"/>
        <v>0.4000000692634616</v>
      </c>
      <c r="S3699" s="95"/>
      <c r="T3699" s="117">
        <f t="shared" si="646"/>
        <v>0</v>
      </c>
      <c r="U3699" s="117">
        <f t="shared" si="647"/>
        <v>0</v>
      </c>
    </row>
    <row r="3700" spans="1:21" x14ac:dyDescent="0.3">
      <c r="A3700" s="114">
        <v>6880</v>
      </c>
      <c r="B3700" s="114" t="s">
        <v>130</v>
      </c>
      <c r="C3700" s="114" t="s">
        <v>131</v>
      </c>
      <c r="D3700" s="114" t="s">
        <v>7671</v>
      </c>
      <c r="E3700" s="114" t="s">
        <v>7672</v>
      </c>
      <c r="F3700" s="115">
        <v>45594</v>
      </c>
      <c r="G3700" s="114" t="s">
        <v>3194</v>
      </c>
      <c r="H3700" s="116">
        <v>8599680</v>
      </c>
      <c r="I3700" s="116">
        <v>3439872</v>
      </c>
      <c r="J3700" s="116">
        <v>3439872</v>
      </c>
      <c r="K3700" s="116">
        <v>0</v>
      </c>
      <c r="L3700" s="116">
        <v>0</v>
      </c>
      <c r="M3700" s="116">
        <v>0</v>
      </c>
      <c r="N3700" s="116">
        <v>0</v>
      </c>
      <c r="O3700" s="116">
        <v>0</v>
      </c>
      <c r="P3700" s="116">
        <v>0</v>
      </c>
      <c r="Q3700" s="27" t="str">
        <f t="shared" si="648"/>
        <v>Registered</v>
      </c>
      <c r="R3700" s="94">
        <f t="shared" si="649"/>
        <v>0.4</v>
      </c>
      <c r="S3700" s="95"/>
      <c r="T3700" s="117">
        <f t="shared" si="646"/>
        <v>0</v>
      </c>
      <c r="U3700" s="117">
        <f t="shared" si="647"/>
        <v>0</v>
      </c>
    </row>
    <row r="3701" spans="1:21" x14ac:dyDescent="0.3">
      <c r="A3701" s="114">
        <v>6881</v>
      </c>
      <c r="B3701" s="114" t="s">
        <v>130</v>
      </c>
      <c r="C3701" s="114" t="s">
        <v>131</v>
      </c>
      <c r="D3701" s="114" t="s">
        <v>7673</v>
      </c>
      <c r="E3701" s="114" t="s">
        <v>7674</v>
      </c>
      <c r="F3701" s="115">
        <v>45495</v>
      </c>
      <c r="G3701" s="114" t="s">
        <v>2170</v>
      </c>
      <c r="H3701" s="116">
        <v>12463120</v>
      </c>
      <c r="I3701" s="116">
        <v>4985248</v>
      </c>
      <c r="J3701" s="116">
        <v>4985248</v>
      </c>
      <c r="K3701" s="116">
        <v>0</v>
      </c>
      <c r="L3701" s="116">
        <v>0</v>
      </c>
      <c r="M3701" s="116">
        <v>0</v>
      </c>
      <c r="N3701" s="116">
        <v>0</v>
      </c>
      <c r="O3701" s="116">
        <v>0</v>
      </c>
      <c r="P3701" s="116">
        <v>0</v>
      </c>
      <c r="Q3701" s="27" t="str">
        <f t="shared" si="648"/>
        <v>Registered</v>
      </c>
      <c r="R3701" s="94">
        <f t="shared" si="649"/>
        <v>0.4</v>
      </c>
      <c r="S3701" s="95"/>
      <c r="T3701" s="117">
        <f t="shared" si="646"/>
        <v>0</v>
      </c>
      <c r="U3701" s="117">
        <f t="shared" si="647"/>
        <v>0</v>
      </c>
    </row>
    <row r="3702" spans="1:21" x14ac:dyDescent="0.3">
      <c r="A3702" s="114">
        <v>6882</v>
      </c>
      <c r="B3702" s="114" t="s">
        <v>130</v>
      </c>
      <c r="C3702" s="114" t="s">
        <v>131</v>
      </c>
      <c r="D3702" s="114" t="s">
        <v>7675</v>
      </c>
      <c r="E3702" s="114" t="s">
        <v>7676</v>
      </c>
      <c r="F3702" s="115">
        <v>45504</v>
      </c>
      <c r="G3702" s="114" t="s">
        <v>1376</v>
      </c>
      <c r="H3702" s="116">
        <v>8355456</v>
      </c>
      <c r="I3702" s="116">
        <v>2924410</v>
      </c>
      <c r="J3702" s="116">
        <v>2924410</v>
      </c>
      <c r="K3702" s="116">
        <v>0</v>
      </c>
      <c r="L3702" s="116">
        <v>0</v>
      </c>
      <c r="M3702" s="116">
        <v>0</v>
      </c>
      <c r="N3702" s="116">
        <v>0</v>
      </c>
      <c r="O3702" s="116">
        <v>0</v>
      </c>
      <c r="P3702" s="116">
        <v>0</v>
      </c>
      <c r="Q3702" s="27" t="str">
        <f t="shared" si="648"/>
        <v>Registered</v>
      </c>
      <c r="R3702" s="94">
        <f t="shared" si="649"/>
        <v>0.35000004787291084</v>
      </c>
      <c r="S3702" s="95"/>
      <c r="T3702" s="117">
        <f t="shared" si="646"/>
        <v>0</v>
      </c>
      <c r="U3702" s="117">
        <f t="shared" si="647"/>
        <v>0</v>
      </c>
    </row>
    <row r="3703" spans="1:21" x14ac:dyDescent="0.3">
      <c r="A3703" s="114">
        <v>6883</v>
      </c>
      <c r="B3703" s="114" t="s">
        <v>130</v>
      </c>
      <c r="C3703" s="114" t="s">
        <v>131</v>
      </c>
      <c r="D3703" s="114" t="s">
        <v>7677</v>
      </c>
      <c r="E3703" s="114" t="s">
        <v>7678</v>
      </c>
      <c r="F3703" s="115">
        <v>45687</v>
      </c>
      <c r="G3703" s="114" t="s">
        <v>2740</v>
      </c>
      <c r="H3703" s="116">
        <v>8631936</v>
      </c>
      <c r="I3703" s="116">
        <v>3452775</v>
      </c>
      <c r="J3703" s="116">
        <v>3452775</v>
      </c>
      <c r="K3703" s="116">
        <v>0</v>
      </c>
      <c r="L3703" s="116">
        <v>0</v>
      </c>
      <c r="M3703" s="116">
        <v>0</v>
      </c>
      <c r="N3703" s="116">
        <v>0</v>
      </c>
      <c r="O3703" s="116">
        <v>0</v>
      </c>
      <c r="P3703" s="116">
        <v>0</v>
      </c>
      <c r="Q3703" s="27" t="str">
        <f t="shared" si="648"/>
        <v>Registered</v>
      </c>
      <c r="R3703" s="94">
        <f t="shared" si="649"/>
        <v>0.40000006950931982</v>
      </c>
      <c r="S3703" s="95"/>
      <c r="T3703" s="117">
        <f t="shared" si="646"/>
        <v>0</v>
      </c>
      <c r="U3703" s="117">
        <f t="shared" si="647"/>
        <v>0</v>
      </c>
    </row>
    <row r="3704" spans="1:21" x14ac:dyDescent="0.3">
      <c r="A3704" s="114">
        <v>6884</v>
      </c>
      <c r="B3704" s="114" t="s">
        <v>130</v>
      </c>
      <c r="C3704" s="114" t="s">
        <v>131</v>
      </c>
      <c r="D3704" s="114" t="s">
        <v>7679</v>
      </c>
      <c r="E3704" s="114" t="s">
        <v>7680</v>
      </c>
      <c r="F3704" s="115">
        <v>45587</v>
      </c>
      <c r="G3704" s="114" t="s">
        <v>2610</v>
      </c>
      <c r="H3704" s="116">
        <v>13088466</v>
      </c>
      <c r="I3704" s="116">
        <v>5235386</v>
      </c>
      <c r="J3704" s="116">
        <v>5235386</v>
      </c>
      <c r="K3704" s="116">
        <v>0</v>
      </c>
      <c r="L3704" s="116">
        <v>0</v>
      </c>
      <c r="M3704" s="116">
        <v>0</v>
      </c>
      <c r="N3704" s="116">
        <v>0</v>
      </c>
      <c r="O3704" s="116">
        <v>0</v>
      </c>
      <c r="P3704" s="116">
        <v>0</v>
      </c>
      <c r="Q3704" s="27" t="str">
        <f t="shared" si="648"/>
        <v>Registered</v>
      </c>
      <c r="R3704" s="94">
        <f t="shared" si="649"/>
        <v>0.39999996943874094</v>
      </c>
      <c r="S3704" s="95"/>
      <c r="T3704" s="117">
        <f t="shared" si="646"/>
        <v>0</v>
      </c>
      <c r="U3704" s="117">
        <f t="shared" si="647"/>
        <v>0</v>
      </c>
    </row>
    <row r="3705" spans="1:21" x14ac:dyDescent="0.3">
      <c r="A3705" s="114">
        <v>6885</v>
      </c>
      <c r="B3705" s="114" t="s">
        <v>130</v>
      </c>
      <c r="C3705" s="114" t="s">
        <v>131</v>
      </c>
      <c r="D3705" s="114" t="s">
        <v>7681</v>
      </c>
      <c r="E3705" s="114" t="s">
        <v>7682</v>
      </c>
      <c r="F3705" s="115">
        <v>45511</v>
      </c>
      <c r="G3705" s="114" t="s">
        <v>3508</v>
      </c>
      <c r="H3705" s="116">
        <v>12596832</v>
      </c>
      <c r="I3705" s="116">
        <v>5038733</v>
      </c>
      <c r="J3705" s="116">
        <v>5038733</v>
      </c>
      <c r="K3705" s="116">
        <v>0</v>
      </c>
      <c r="L3705" s="116">
        <v>0</v>
      </c>
      <c r="M3705" s="116">
        <v>0</v>
      </c>
      <c r="N3705" s="116">
        <v>0</v>
      </c>
      <c r="O3705" s="116">
        <v>0</v>
      </c>
      <c r="P3705" s="116">
        <v>0</v>
      </c>
      <c r="Q3705" s="27" t="str">
        <f t="shared" si="648"/>
        <v>Registered</v>
      </c>
      <c r="R3705" s="94">
        <f t="shared" si="649"/>
        <v>0.40000001587700779</v>
      </c>
      <c r="S3705" s="95"/>
      <c r="T3705" s="117">
        <f t="shared" si="646"/>
        <v>0</v>
      </c>
      <c r="U3705" s="117">
        <f t="shared" si="647"/>
        <v>0</v>
      </c>
    </row>
    <row r="3706" spans="1:21" x14ac:dyDescent="0.3">
      <c r="A3706" s="114">
        <v>6886</v>
      </c>
      <c r="B3706" s="114" t="s">
        <v>130</v>
      </c>
      <c r="C3706" s="114" t="s">
        <v>131</v>
      </c>
      <c r="D3706" s="114" t="s">
        <v>7683</v>
      </c>
      <c r="E3706" s="114" t="s">
        <v>7684</v>
      </c>
      <c r="F3706" s="115">
        <v>45565</v>
      </c>
      <c r="G3706" s="114" t="s">
        <v>1903</v>
      </c>
      <c r="H3706" s="116">
        <v>8802432</v>
      </c>
      <c r="I3706" s="116">
        <v>3520973</v>
      </c>
      <c r="J3706" s="116">
        <v>3520973</v>
      </c>
      <c r="K3706" s="116">
        <v>0</v>
      </c>
      <c r="L3706" s="116">
        <v>0</v>
      </c>
      <c r="M3706" s="116">
        <v>0</v>
      </c>
      <c r="N3706" s="116">
        <v>0</v>
      </c>
      <c r="O3706" s="116">
        <v>0</v>
      </c>
      <c r="P3706" s="116">
        <v>0</v>
      </c>
      <c r="Q3706" s="27" t="str">
        <f t="shared" si="648"/>
        <v>Registered</v>
      </c>
      <c r="R3706" s="94">
        <f t="shared" si="649"/>
        <v>0.4000000227209935</v>
      </c>
      <c r="S3706" s="95"/>
      <c r="T3706" s="117">
        <f t="shared" si="646"/>
        <v>0</v>
      </c>
      <c r="U3706" s="117">
        <f t="shared" si="647"/>
        <v>0</v>
      </c>
    </row>
    <row r="3707" spans="1:21" x14ac:dyDescent="0.3">
      <c r="A3707" s="114">
        <v>6887</v>
      </c>
      <c r="B3707" s="114" t="s">
        <v>130</v>
      </c>
      <c r="C3707" s="114" t="s">
        <v>131</v>
      </c>
      <c r="D3707" s="114" t="s">
        <v>7685</v>
      </c>
      <c r="E3707" s="114" t="s">
        <v>7686</v>
      </c>
      <c r="F3707" s="115">
        <v>45488</v>
      </c>
      <c r="G3707" s="114" t="s">
        <v>3370</v>
      </c>
      <c r="H3707" s="116">
        <v>12088868</v>
      </c>
      <c r="I3707" s="116">
        <v>4835547</v>
      </c>
      <c r="J3707" s="116">
        <v>4835547</v>
      </c>
      <c r="K3707" s="116">
        <v>0</v>
      </c>
      <c r="L3707" s="116">
        <v>0</v>
      </c>
      <c r="M3707" s="116">
        <v>0</v>
      </c>
      <c r="N3707" s="116">
        <v>0</v>
      </c>
      <c r="O3707" s="116">
        <v>0</v>
      </c>
      <c r="P3707" s="116">
        <v>0</v>
      </c>
      <c r="Q3707" s="27" t="str">
        <f t="shared" si="648"/>
        <v>Registered</v>
      </c>
      <c r="R3707" s="94">
        <f t="shared" si="649"/>
        <v>0.39999998345585375</v>
      </c>
      <c r="S3707" s="95"/>
      <c r="T3707" s="117">
        <f t="shared" si="646"/>
        <v>0</v>
      </c>
      <c r="U3707" s="117">
        <f t="shared" si="647"/>
        <v>0</v>
      </c>
    </row>
    <row r="3708" spans="1:21" x14ac:dyDescent="0.3">
      <c r="A3708" s="114">
        <v>6888</v>
      </c>
      <c r="B3708" s="114" t="s">
        <v>130</v>
      </c>
      <c r="C3708" s="114" t="s">
        <v>131</v>
      </c>
      <c r="D3708" s="114" t="s">
        <v>7687</v>
      </c>
      <c r="E3708" s="114" t="s">
        <v>7688</v>
      </c>
      <c r="F3708" s="115">
        <v>45575</v>
      </c>
      <c r="G3708" s="114" t="s">
        <v>3464</v>
      </c>
      <c r="H3708" s="116">
        <v>12376800</v>
      </c>
      <c r="I3708" s="116">
        <v>4950720</v>
      </c>
      <c r="J3708" s="116">
        <v>4950720</v>
      </c>
      <c r="K3708" s="116">
        <v>0</v>
      </c>
      <c r="L3708" s="116">
        <v>0</v>
      </c>
      <c r="M3708" s="116">
        <v>0</v>
      </c>
      <c r="N3708" s="116">
        <v>0</v>
      </c>
      <c r="O3708" s="116">
        <v>0</v>
      </c>
      <c r="P3708" s="116">
        <v>0</v>
      </c>
      <c r="Q3708" s="27" t="str">
        <f t="shared" si="648"/>
        <v>Registered</v>
      </c>
      <c r="R3708" s="94">
        <f t="shared" si="649"/>
        <v>0.4</v>
      </c>
      <c r="S3708" s="95"/>
      <c r="T3708" s="117">
        <f t="shared" si="646"/>
        <v>0</v>
      </c>
      <c r="U3708" s="117">
        <f t="shared" si="647"/>
        <v>0</v>
      </c>
    </row>
    <row r="3709" spans="1:21" x14ac:dyDescent="0.3">
      <c r="A3709" s="114">
        <v>6889</v>
      </c>
      <c r="B3709" s="114" t="s">
        <v>130</v>
      </c>
      <c r="C3709" s="114" t="s">
        <v>131</v>
      </c>
      <c r="D3709" s="114" t="s">
        <v>7689</v>
      </c>
      <c r="E3709" s="114" t="s">
        <v>7690</v>
      </c>
      <c r="F3709" s="115">
        <v>45504</v>
      </c>
      <c r="G3709" s="114" t="s">
        <v>1376</v>
      </c>
      <c r="H3709" s="116">
        <v>8355456</v>
      </c>
      <c r="I3709" s="116">
        <v>2924410</v>
      </c>
      <c r="J3709" s="116">
        <v>2924410</v>
      </c>
      <c r="K3709" s="116">
        <v>0</v>
      </c>
      <c r="L3709" s="116">
        <v>0</v>
      </c>
      <c r="M3709" s="116">
        <v>0</v>
      </c>
      <c r="N3709" s="116">
        <v>0</v>
      </c>
      <c r="O3709" s="116">
        <v>0</v>
      </c>
      <c r="P3709" s="116">
        <v>0</v>
      </c>
      <c r="Q3709" s="27" t="str">
        <f t="shared" si="648"/>
        <v>Registered</v>
      </c>
      <c r="R3709" s="94">
        <f t="shared" si="649"/>
        <v>0.35000004787291084</v>
      </c>
      <c r="S3709" s="95"/>
      <c r="T3709" s="117">
        <f t="shared" ref="T3709:T3772" si="650">L3709+M3709+N3709+O3709+P3709</f>
        <v>0</v>
      </c>
      <c r="U3709" s="117">
        <f t="shared" ref="U3709:U3772" si="651">K3709-T3709</f>
        <v>0</v>
      </c>
    </row>
    <row r="3710" spans="1:21" x14ac:dyDescent="0.3">
      <c r="A3710" s="114">
        <v>6890</v>
      </c>
      <c r="B3710" s="114" t="s">
        <v>130</v>
      </c>
      <c r="C3710" s="114" t="s">
        <v>131</v>
      </c>
      <c r="D3710" s="114" t="s">
        <v>7691</v>
      </c>
      <c r="E3710" s="114" t="s">
        <v>7692</v>
      </c>
      <c r="F3710" s="115">
        <v>45565</v>
      </c>
      <c r="G3710" s="114" t="s">
        <v>3089</v>
      </c>
      <c r="H3710" s="116">
        <v>8667648</v>
      </c>
      <c r="I3710" s="116">
        <v>3467059</v>
      </c>
      <c r="J3710" s="116">
        <v>3467059</v>
      </c>
      <c r="K3710" s="116">
        <v>0</v>
      </c>
      <c r="L3710" s="116">
        <v>0</v>
      </c>
      <c r="M3710" s="116">
        <v>0</v>
      </c>
      <c r="N3710" s="116">
        <v>0</v>
      </c>
      <c r="O3710" s="116">
        <v>0</v>
      </c>
      <c r="P3710" s="116">
        <v>0</v>
      </c>
      <c r="Q3710" s="27" t="str">
        <f t="shared" si="648"/>
        <v>Registered</v>
      </c>
      <c r="R3710" s="94">
        <f t="shared" si="649"/>
        <v>0.39999997692568967</v>
      </c>
      <c r="S3710" s="95"/>
      <c r="T3710" s="117">
        <f t="shared" si="650"/>
        <v>0</v>
      </c>
      <c r="U3710" s="117">
        <f t="shared" si="651"/>
        <v>0</v>
      </c>
    </row>
    <row r="3711" spans="1:21" x14ac:dyDescent="0.3">
      <c r="A3711" s="114">
        <v>6891</v>
      </c>
      <c r="B3711" s="114" t="s">
        <v>130</v>
      </c>
      <c r="C3711" s="114" t="s">
        <v>131</v>
      </c>
      <c r="D3711" s="114" t="s">
        <v>7693</v>
      </c>
      <c r="E3711" s="114" t="s">
        <v>7694</v>
      </c>
      <c r="F3711" s="115">
        <v>45553</v>
      </c>
      <c r="G3711" s="114" t="s">
        <v>7038</v>
      </c>
      <c r="H3711" s="116">
        <v>12999078</v>
      </c>
      <c r="I3711" s="116">
        <v>5199632</v>
      </c>
      <c r="J3711" s="116">
        <v>5199632</v>
      </c>
      <c r="K3711" s="116">
        <v>0</v>
      </c>
      <c r="L3711" s="116">
        <v>0</v>
      </c>
      <c r="M3711" s="116">
        <v>0</v>
      </c>
      <c r="N3711" s="116">
        <v>0</v>
      </c>
      <c r="O3711" s="116">
        <v>0</v>
      </c>
      <c r="P3711" s="116">
        <v>0</v>
      </c>
      <c r="Q3711" s="27" t="str">
        <f t="shared" si="648"/>
        <v>Registered</v>
      </c>
      <c r="R3711" s="94">
        <f t="shared" si="649"/>
        <v>0.40000006154282636</v>
      </c>
      <c r="S3711" s="95"/>
      <c r="T3711" s="117">
        <f t="shared" si="650"/>
        <v>0</v>
      </c>
      <c r="U3711" s="117">
        <f t="shared" si="651"/>
        <v>0</v>
      </c>
    </row>
    <row r="3712" spans="1:21" x14ac:dyDescent="0.3">
      <c r="A3712" s="114">
        <v>6892</v>
      </c>
      <c r="B3712" s="114" t="s">
        <v>130</v>
      </c>
      <c r="C3712" s="114" t="s">
        <v>131</v>
      </c>
      <c r="D3712" s="114" t="s">
        <v>7695</v>
      </c>
      <c r="E3712" s="114" t="s">
        <v>7696</v>
      </c>
      <c r="F3712" s="115">
        <v>45495</v>
      </c>
      <c r="G3712" s="114" t="s">
        <v>3370</v>
      </c>
      <c r="H3712" s="116">
        <v>12283974</v>
      </c>
      <c r="I3712" s="116">
        <v>4913590</v>
      </c>
      <c r="J3712" s="116">
        <v>4913590</v>
      </c>
      <c r="K3712" s="116">
        <v>0</v>
      </c>
      <c r="L3712" s="116">
        <v>0</v>
      </c>
      <c r="M3712" s="116">
        <v>0</v>
      </c>
      <c r="N3712" s="116">
        <v>0</v>
      </c>
      <c r="O3712" s="116">
        <v>0</v>
      </c>
      <c r="P3712" s="116">
        <v>0</v>
      </c>
      <c r="Q3712" s="27" t="str">
        <f t="shared" si="648"/>
        <v>Registered</v>
      </c>
      <c r="R3712" s="94">
        <f t="shared" si="649"/>
        <v>0.40000003256275207</v>
      </c>
      <c r="S3712" s="95"/>
      <c r="T3712" s="117">
        <f t="shared" si="650"/>
        <v>0</v>
      </c>
      <c r="U3712" s="117">
        <f t="shared" si="651"/>
        <v>0</v>
      </c>
    </row>
    <row r="3713" spans="1:21" x14ac:dyDescent="0.3">
      <c r="A3713" s="114">
        <v>6893</v>
      </c>
      <c r="B3713" s="114" t="s">
        <v>130</v>
      </c>
      <c r="C3713" s="114" t="s">
        <v>131</v>
      </c>
      <c r="D3713" s="114" t="s">
        <v>7697</v>
      </c>
      <c r="E3713" s="114" t="s">
        <v>7698</v>
      </c>
      <c r="F3713" s="115">
        <v>45488</v>
      </c>
      <c r="G3713" s="114" t="s">
        <v>2029</v>
      </c>
      <c r="H3713" s="116">
        <v>8121600</v>
      </c>
      <c r="I3713" s="116">
        <v>3248640</v>
      </c>
      <c r="J3713" s="116">
        <v>3248640</v>
      </c>
      <c r="K3713" s="116">
        <v>0</v>
      </c>
      <c r="L3713" s="116">
        <v>0</v>
      </c>
      <c r="M3713" s="116">
        <v>0</v>
      </c>
      <c r="N3713" s="116">
        <v>0</v>
      </c>
      <c r="O3713" s="116">
        <v>0</v>
      </c>
      <c r="P3713" s="116">
        <v>0</v>
      </c>
      <c r="Q3713" s="27" t="str">
        <f t="shared" si="648"/>
        <v>Registered</v>
      </c>
      <c r="R3713" s="94">
        <f t="shared" si="649"/>
        <v>0.4</v>
      </c>
      <c r="S3713" s="95"/>
      <c r="T3713" s="117">
        <f t="shared" si="650"/>
        <v>0</v>
      </c>
      <c r="U3713" s="117">
        <f t="shared" si="651"/>
        <v>0</v>
      </c>
    </row>
    <row r="3714" spans="1:21" x14ac:dyDescent="0.3">
      <c r="A3714" s="114">
        <v>6894</v>
      </c>
      <c r="B3714" s="114" t="s">
        <v>130</v>
      </c>
      <c r="C3714" s="114" t="s">
        <v>131</v>
      </c>
      <c r="D3714" s="114" t="s">
        <v>7699</v>
      </c>
      <c r="E3714" s="114" t="s">
        <v>7700</v>
      </c>
      <c r="F3714" s="115">
        <v>45734</v>
      </c>
      <c r="G3714" s="114" t="s">
        <v>2675</v>
      </c>
      <c r="H3714" s="116">
        <v>8580096</v>
      </c>
      <c r="I3714" s="116">
        <v>3432039</v>
      </c>
      <c r="J3714" s="116">
        <v>3432039</v>
      </c>
      <c r="K3714" s="116">
        <v>0</v>
      </c>
      <c r="L3714" s="116">
        <v>0</v>
      </c>
      <c r="M3714" s="116">
        <v>0</v>
      </c>
      <c r="N3714" s="116">
        <v>0</v>
      </c>
      <c r="O3714" s="116">
        <v>0</v>
      </c>
      <c r="P3714" s="116">
        <v>0</v>
      </c>
      <c r="Q3714" s="27" t="str">
        <f t="shared" ref="Q3714:Q3777" si="652">IF(G3714="01 Jan 1900","Unregistered","Registered")</f>
        <v>Registered</v>
      </c>
      <c r="R3714" s="94">
        <f t="shared" ref="R3714:R3777" si="653">(I3714/H3714)</f>
        <v>0.40000006992928749</v>
      </c>
      <c r="S3714" s="95"/>
      <c r="T3714" s="117">
        <f t="shared" si="650"/>
        <v>0</v>
      </c>
      <c r="U3714" s="117">
        <f t="shared" si="651"/>
        <v>0</v>
      </c>
    </row>
    <row r="3715" spans="1:21" x14ac:dyDescent="0.3">
      <c r="A3715" s="114">
        <v>10177</v>
      </c>
      <c r="B3715" s="114" t="s">
        <v>130</v>
      </c>
      <c r="C3715" s="114" t="s">
        <v>131</v>
      </c>
      <c r="D3715" s="114" t="s">
        <v>9374</v>
      </c>
      <c r="E3715" s="114" t="s">
        <v>9375</v>
      </c>
      <c r="F3715" s="115">
        <v>45832</v>
      </c>
      <c r="G3715" s="114" t="s">
        <v>4921</v>
      </c>
      <c r="H3715" s="116">
        <v>8888832</v>
      </c>
      <c r="I3715" s="116">
        <v>3555533</v>
      </c>
      <c r="J3715" s="116">
        <v>3555533.2</v>
      </c>
      <c r="K3715" s="116">
        <v>-0.2</v>
      </c>
      <c r="L3715" s="116">
        <v>0</v>
      </c>
      <c r="M3715" s="116">
        <v>0</v>
      </c>
      <c r="N3715" s="116">
        <v>0</v>
      </c>
      <c r="O3715" s="116">
        <v>0</v>
      </c>
      <c r="P3715" s="116">
        <v>0</v>
      </c>
      <c r="Q3715" s="27" t="str">
        <f t="shared" si="652"/>
        <v>Registered</v>
      </c>
      <c r="R3715" s="94">
        <f t="shared" si="653"/>
        <v>0.40000002250014399</v>
      </c>
      <c r="S3715" s="95"/>
      <c r="T3715" s="117">
        <f t="shared" si="650"/>
        <v>0</v>
      </c>
      <c r="U3715" s="117">
        <f t="shared" si="651"/>
        <v>-0.2</v>
      </c>
    </row>
    <row r="3716" spans="1:21" x14ac:dyDescent="0.3">
      <c r="A3716" s="114">
        <v>10182</v>
      </c>
      <c r="B3716" s="114" t="s">
        <v>130</v>
      </c>
      <c r="C3716" s="114" t="s">
        <v>131</v>
      </c>
      <c r="D3716" s="114" t="s">
        <v>9380</v>
      </c>
      <c r="E3716" s="114" t="s">
        <v>9381</v>
      </c>
      <c r="F3716" s="115">
        <v>45687</v>
      </c>
      <c r="G3716" s="114" t="s">
        <v>2438</v>
      </c>
      <c r="H3716" s="116">
        <v>13488993</v>
      </c>
      <c r="I3716" s="116">
        <v>5395598</v>
      </c>
      <c r="J3716" s="116">
        <v>5395598.2999999998</v>
      </c>
      <c r="K3716" s="116">
        <v>-0.3</v>
      </c>
      <c r="L3716" s="116">
        <v>0</v>
      </c>
      <c r="M3716" s="116">
        <v>0</v>
      </c>
      <c r="N3716" s="116">
        <v>0</v>
      </c>
      <c r="O3716" s="116">
        <v>0</v>
      </c>
      <c r="P3716" s="116">
        <v>0</v>
      </c>
      <c r="Q3716" s="27" t="str">
        <f t="shared" si="652"/>
        <v>Registered</v>
      </c>
      <c r="R3716" s="94">
        <f t="shared" si="653"/>
        <v>0.40000005930761473</v>
      </c>
      <c r="S3716" s="95"/>
      <c r="T3716" s="117">
        <f t="shared" si="650"/>
        <v>0</v>
      </c>
      <c r="U3716" s="117">
        <f t="shared" si="651"/>
        <v>-0.3</v>
      </c>
    </row>
    <row r="3717" spans="1:21" x14ac:dyDescent="0.3">
      <c r="A3717" s="114">
        <v>10306</v>
      </c>
      <c r="B3717" s="114" t="s">
        <v>130</v>
      </c>
      <c r="C3717" s="114" t="s">
        <v>131</v>
      </c>
      <c r="D3717" s="114" t="s">
        <v>9542</v>
      </c>
      <c r="E3717" s="114" t="s">
        <v>9543</v>
      </c>
      <c r="F3717" s="115">
        <v>45950</v>
      </c>
      <c r="G3717" s="114" t="s">
        <v>7551</v>
      </c>
      <c r="H3717" s="116">
        <v>8928000</v>
      </c>
      <c r="I3717" s="116">
        <v>3571200</v>
      </c>
      <c r="J3717" s="116">
        <v>3660480</v>
      </c>
      <c r="K3717" s="116">
        <v>-89280</v>
      </c>
      <c r="L3717" s="116">
        <v>0</v>
      </c>
      <c r="M3717" s="116">
        <v>0</v>
      </c>
      <c r="N3717" s="116">
        <v>0</v>
      </c>
      <c r="O3717" s="116">
        <v>0</v>
      </c>
      <c r="P3717" s="116">
        <v>0</v>
      </c>
      <c r="Q3717" s="27" t="str">
        <f t="shared" si="652"/>
        <v>Registered</v>
      </c>
      <c r="R3717" s="94">
        <f t="shared" si="653"/>
        <v>0.4</v>
      </c>
      <c r="S3717" s="95"/>
      <c r="T3717" s="117">
        <f t="shared" si="650"/>
        <v>0</v>
      </c>
      <c r="U3717" s="117">
        <f t="shared" si="651"/>
        <v>-89280</v>
      </c>
    </row>
    <row r="3718" spans="1:21" x14ac:dyDescent="0.3">
      <c r="A3718" s="114">
        <v>10319</v>
      </c>
      <c r="B3718" s="114" t="s">
        <v>130</v>
      </c>
      <c r="C3718" s="114" t="s">
        <v>131</v>
      </c>
      <c r="D3718" s="114" t="s">
        <v>1776</v>
      </c>
      <c r="E3718" s="114" t="s">
        <v>1777</v>
      </c>
      <c r="F3718" s="115">
        <v>46081</v>
      </c>
      <c r="G3718" s="114" t="s">
        <v>1558</v>
      </c>
      <c r="H3718" s="116">
        <v>9273600</v>
      </c>
      <c r="I3718" s="116">
        <v>3709440</v>
      </c>
      <c r="J3718" s="116">
        <v>3802176</v>
      </c>
      <c r="K3718" s="116">
        <v>-92736</v>
      </c>
      <c r="L3718" s="116">
        <v>0</v>
      </c>
      <c r="M3718" s="116">
        <v>0</v>
      </c>
      <c r="N3718" s="116">
        <v>0</v>
      </c>
      <c r="O3718" s="116">
        <v>0</v>
      </c>
      <c r="P3718" s="116">
        <v>0</v>
      </c>
      <c r="Q3718" s="27" t="str">
        <f t="shared" si="652"/>
        <v>Registered</v>
      </c>
      <c r="R3718" s="94">
        <f t="shared" si="653"/>
        <v>0.4</v>
      </c>
      <c r="S3718" s="95"/>
      <c r="T3718" s="117">
        <f t="shared" si="650"/>
        <v>0</v>
      </c>
      <c r="U3718" s="117">
        <f t="shared" si="651"/>
        <v>-92736</v>
      </c>
    </row>
    <row r="3719" spans="1:21" x14ac:dyDescent="0.3">
      <c r="A3719" s="114">
        <v>10426</v>
      </c>
      <c r="B3719" s="114" t="s">
        <v>130</v>
      </c>
      <c r="C3719" s="114" t="s">
        <v>131</v>
      </c>
      <c r="D3719" s="114" t="s">
        <v>9782</v>
      </c>
      <c r="E3719" s="114" t="s">
        <v>9783</v>
      </c>
      <c r="F3719" s="115">
        <v>46081</v>
      </c>
      <c r="G3719" s="114" t="s">
        <v>9607</v>
      </c>
      <c r="H3719" s="116">
        <v>13519935</v>
      </c>
      <c r="I3719" s="116">
        <v>5407975</v>
      </c>
      <c r="J3719" s="116">
        <v>5543174</v>
      </c>
      <c r="K3719" s="116">
        <v>-135199</v>
      </c>
      <c r="L3719" s="116">
        <v>0</v>
      </c>
      <c r="M3719" s="116">
        <v>0</v>
      </c>
      <c r="N3719" s="116">
        <v>0</v>
      </c>
      <c r="O3719" s="116">
        <v>0</v>
      </c>
      <c r="P3719" s="116">
        <v>0</v>
      </c>
      <c r="Q3719" s="27" t="str">
        <f t="shared" si="652"/>
        <v>Registered</v>
      </c>
      <c r="R3719" s="94">
        <f t="shared" si="653"/>
        <v>0.40000007396485265</v>
      </c>
      <c r="S3719" s="95"/>
      <c r="T3719" s="117">
        <f t="shared" si="650"/>
        <v>0</v>
      </c>
      <c r="U3719" s="117">
        <f t="shared" si="651"/>
        <v>-135199</v>
      </c>
    </row>
    <row r="3720" spans="1:21" x14ac:dyDescent="0.3">
      <c r="A3720" s="114">
        <v>10538</v>
      </c>
      <c r="B3720" s="114" t="s">
        <v>130</v>
      </c>
      <c r="C3720" s="114" t="s">
        <v>131</v>
      </c>
      <c r="D3720" s="114" t="s">
        <v>7604</v>
      </c>
      <c r="E3720" s="114" t="s">
        <v>7605</v>
      </c>
      <c r="F3720" s="115">
        <v>45747</v>
      </c>
      <c r="G3720" s="114" t="s">
        <v>2467</v>
      </c>
      <c r="H3720" s="116">
        <v>8467200</v>
      </c>
      <c r="I3720" s="116">
        <v>3386880</v>
      </c>
      <c r="J3720" s="116">
        <v>3810240</v>
      </c>
      <c r="K3720" s="116">
        <v>-423360</v>
      </c>
      <c r="L3720" s="116">
        <v>0</v>
      </c>
      <c r="M3720" s="116">
        <v>0</v>
      </c>
      <c r="N3720" s="116">
        <v>0</v>
      </c>
      <c r="O3720" s="116">
        <v>0</v>
      </c>
      <c r="P3720" s="116">
        <v>0</v>
      </c>
      <c r="Q3720" s="27" t="str">
        <f t="shared" si="652"/>
        <v>Registered</v>
      </c>
      <c r="R3720" s="94">
        <f t="shared" si="653"/>
        <v>0.4</v>
      </c>
      <c r="S3720" s="95"/>
      <c r="T3720" s="117">
        <f t="shared" si="650"/>
        <v>0</v>
      </c>
      <c r="U3720" s="117">
        <f t="shared" si="651"/>
        <v>-423360</v>
      </c>
    </row>
    <row r="3721" spans="1:21" x14ac:dyDescent="0.3">
      <c r="A3721" s="114">
        <v>10572</v>
      </c>
      <c r="B3721" s="114" t="s">
        <v>130</v>
      </c>
      <c r="C3721" s="114" t="s">
        <v>131</v>
      </c>
      <c r="D3721" s="114" t="s">
        <v>9937</v>
      </c>
      <c r="E3721" s="114" t="s">
        <v>9938</v>
      </c>
      <c r="F3721" s="115">
        <v>45502</v>
      </c>
      <c r="G3721" s="114" t="s">
        <v>1376</v>
      </c>
      <c r="H3721" s="116">
        <v>8355279</v>
      </c>
      <c r="I3721" s="116">
        <v>3342112</v>
      </c>
      <c r="J3721" s="116">
        <v>3890135.9</v>
      </c>
      <c r="K3721" s="116">
        <v>-548023.9</v>
      </c>
      <c r="L3721" s="116">
        <v>0</v>
      </c>
      <c r="M3721" s="116">
        <v>0</v>
      </c>
      <c r="N3721" s="116">
        <v>0</v>
      </c>
      <c r="O3721" s="116">
        <v>0</v>
      </c>
      <c r="P3721" s="116">
        <v>0</v>
      </c>
      <c r="Q3721" s="27" t="str">
        <f t="shared" si="652"/>
        <v>Registered</v>
      </c>
      <c r="R3721" s="94">
        <f t="shared" si="653"/>
        <v>0.40000004787392496</v>
      </c>
      <c r="S3721" s="95"/>
      <c r="T3721" s="117">
        <f t="shared" si="650"/>
        <v>0</v>
      </c>
      <c r="U3721" s="117">
        <f t="shared" si="651"/>
        <v>-548023.9</v>
      </c>
    </row>
    <row r="3722" spans="1:21" x14ac:dyDescent="0.3">
      <c r="A3722" s="114">
        <v>56</v>
      </c>
      <c r="B3722" s="114" t="s">
        <v>107</v>
      </c>
      <c r="C3722" s="114" t="s">
        <v>108</v>
      </c>
      <c r="D3722" s="114" t="s">
        <v>120</v>
      </c>
      <c r="E3722" s="114" t="s">
        <v>121</v>
      </c>
      <c r="F3722" s="115">
        <v>46168</v>
      </c>
      <c r="G3722" s="114" t="s">
        <v>9639</v>
      </c>
      <c r="H3722" s="116">
        <v>14441771</v>
      </c>
      <c r="I3722" s="116">
        <v>8809481</v>
      </c>
      <c r="J3722" s="116">
        <v>500000</v>
      </c>
      <c r="K3722" s="116">
        <v>8309481</v>
      </c>
      <c r="L3722" s="116">
        <v>8309481</v>
      </c>
      <c r="M3722" s="116">
        <v>0</v>
      </c>
      <c r="N3722" s="116">
        <v>0</v>
      </c>
      <c r="O3722" s="116">
        <v>0</v>
      </c>
      <c r="P3722" s="116">
        <v>0</v>
      </c>
      <c r="Q3722" s="27" t="str">
        <f t="shared" si="652"/>
        <v>Registered</v>
      </c>
      <c r="R3722" s="94">
        <f t="shared" si="653"/>
        <v>0.61000004777807371</v>
      </c>
      <c r="S3722" s="95"/>
      <c r="T3722" s="117">
        <f t="shared" si="650"/>
        <v>8309481</v>
      </c>
      <c r="U3722" s="117">
        <f t="shared" si="651"/>
        <v>0</v>
      </c>
    </row>
    <row r="3723" spans="1:21" x14ac:dyDescent="0.3">
      <c r="A3723" s="114">
        <v>68</v>
      </c>
      <c r="B3723" s="114" t="s">
        <v>107</v>
      </c>
      <c r="C3723" s="114" t="s">
        <v>108</v>
      </c>
      <c r="D3723" s="114" t="s">
        <v>1522</v>
      </c>
      <c r="E3723" s="114" t="s">
        <v>1523</v>
      </c>
      <c r="F3723" s="115">
        <v>45930</v>
      </c>
      <c r="G3723" s="114" t="s">
        <v>1524</v>
      </c>
      <c r="H3723" s="116">
        <v>13241071</v>
      </c>
      <c r="I3723" s="116">
        <v>8077054</v>
      </c>
      <c r="J3723" s="116">
        <v>1489518</v>
      </c>
      <c r="K3723" s="116">
        <v>6587536</v>
      </c>
      <c r="L3723" s="116">
        <v>0</v>
      </c>
      <c r="M3723" s="116">
        <v>0</v>
      </c>
      <c r="N3723" s="116">
        <v>529643</v>
      </c>
      <c r="O3723" s="116">
        <v>529643</v>
      </c>
      <c r="P3723" s="116">
        <v>5528250</v>
      </c>
      <c r="Q3723" s="27" t="str">
        <f t="shared" si="652"/>
        <v>Registered</v>
      </c>
      <c r="R3723" s="94">
        <f t="shared" si="653"/>
        <v>0.61000005211058839</v>
      </c>
      <c r="S3723" s="95"/>
      <c r="T3723" s="117">
        <f t="shared" si="650"/>
        <v>6587536</v>
      </c>
      <c r="U3723" s="117">
        <f t="shared" si="651"/>
        <v>0</v>
      </c>
    </row>
    <row r="3724" spans="1:21" x14ac:dyDescent="0.3">
      <c r="A3724" s="114">
        <v>91</v>
      </c>
      <c r="B3724" s="114" t="s">
        <v>107</v>
      </c>
      <c r="C3724" s="114" t="s">
        <v>108</v>
      </c>
      <c r="D3724" s="114" t="s">
        <v>9770</v>
      </c>
      <c r="E3724" s="114" t="s">
        <v>9771</v>
      </c>
      <c r="F3724" s="115">
        <v>46105</v>
      </c>
      <c r="G3724" s="114" t="s">
        <v>9590</v>
      </c>
      <c r="H3724" s="116">
        <v>9998214</v>
      </c>
      <c r="I3724" s="116">
        <v>6098912</v>
      </c>
      <c r="J3724" s="116">
        <v>999821</v>
      </c>
      <c r="K3724" s="116">
        <v>5099091</v>
      </c>
      <c r="L3724" s="116">
        <v>0</v>
      </c>
      <c r="M3724" s="116">
        <v>5099091</v>
      </c>
      <c r="N3724" s="116">
        <v>0</v>
      </c>
      <c r="O3724" s="116">
        <v>0</v>
      </c>
      <c r="P3724" s="116">
        <v>0</v>
      </c>
      <c r="Q3724" s="27" t="str">
        <f t="shared" si="652"/>
        <v>Registered</v>
      </c>
      <c r="R3724" s="94">
        <f t="shared" si="653"/>
        <v>0.61000014602608021</v>
      </c>
      <c r="S3724" s="95"/>
      <c r="T3724" s="117">
        <f t="shared" si="650"/>
        <v>5099091</v>
      </c>
      <c r="U3724" s="117">
        <f t="shared" si="651"/>
        <v>0</v>
      </c>
    </row>
    <row r="3725" spans="1:21" x14ac:dyDescent="0.3">
      <c r="A3725" s="114">
        <v>96</v>
      </c>
      <c r="B3725" s="114" t="s">
        <v>107</v>
      </c>
      <c r="C3725" s="114" t="s">
        <v>108</v>
      </c>
      <c r="D3725" s="114" t="s">
        <v>122</v>
      </c>
      <c r="E3725" s="114" t="s">
        <v>123</v>
      </c>
      <c r="F3725" s="115">
        <v>46162</v>
      </c>
      <c r="G3725" s="114" t="s">
        <v>10330</v>
      </c>
      <c r="H3725" s="116">
        <v>9735900</v>
      </c>
      <c r="I3725" s="116">
        <v>5938899</v>
      </c>
      <c r="J3725" s="116">
        <v>973590</v>
      </c>
      <c r="K3725" s="116">
        <v>4965309</v>
      </c>
      <c r="L3725" s="116">
        <v>0</v>
      </c>
      <c r="M3725" s="116">
        <v>4965309</v>
      </c>
      <c r="N3725" s="116">
        <v>0</v>
      </c>
      <c r="O3725" s="116">
        <v>0</v>
      </c>
      <c r="P3725" s="116">
        <v>0</v>
      </c>
      <c r="Q3725" s="27" t="str">
        <f t="shared" si="652"/>
        <v>Registered</v>
      </c>
      <c r="R3725" s="94">
        <f t="shared" si="653"/>
        <v>0.61</v>
      </c>
      <c r="S3725" s="95"/>
      <c r="T3725" s="117">
        <f t="shared" si="650"/>
        <v>4965309</v>
      </c>
      <c r="U3725" s="117">
        <f t="shared" si="651"/>
        <v>0</v>
      </c>
    </row>
    <row r="3726" spans="1:21" x14ac:dyDescent="0.3">
      <c r="A3726" s="114">
        <v>125</v>
      </c>
      <c r="B3726" s="114" t="s">
        <v>107</v>
      </c>
      <c r="C3726" s="114" t="s">
        <v>108</v>
      </c>
      <c r="D3726" s="114" t="s">
        <v>1661</v>
      </c>
      <c r="E3726" s="114" t="s">
        <v>1662</v>
      </c>
      <c r="F3726" s="115">
        <v>46022</v>
      </c>
      <c r="G3726" s="114" t="s">
        <v>1663</v>
      </c>
      <c r="H3726" s="116">
        <v>9399250</v>
      </c>
      <c r="I3726" s="116">
        <v>5733543</v>
      </c>
      <c r="J3726" s="116">
        <v>1785859</v>
      </c>
      <c r="K3726" s="116">
        <v>3947684</v>
      </c>
      <c r="L3726" s="116">
        <v>0</v>
      </c>
      <c r="M3726" s="116">
        <v>0</v>
      </c>
      <c r="N3726" s="116">
        <v>375970</v>
      </c>
      <c r="O3726" s="116">
        <v>375970</v>
      </c>
      <c r="P3726" s="116">
        <v>3195744</v>
      </c>
      <c r="Q3726" s="27" t="str">
        <f t="shared" si="652"/>
        <v>Registered</v>
      </c>
      <c r="R3726" s="94">
        <f t="shared" si="653"/>
        <v>0.61000005319573369</v>
      </c>
      <c r="S3726" s="95"/>
      <c r="T3726" s="117">
        <f t="shared" si="650"/>
        <v>3947684</v>
      </c>
      <c r="U3726" s="117">
        <f t="shared" si="651"/>
        <v>0</v>
      </c>
    </row>
    <row r="3727" spans="1:21" x14ac:dyDescent="0.3">
      <c r="A3727" s="114">
        <v>173</v>
      </c>
      <c r="B3727" s="114" t="s">
        <v>107</v>
      </c>
      <c r="C3727" s="114" t="s">
        <v>108</v>
      </c>
      <c r="D3727" s="114" t="s">
        <v>1769</v>
      </c>
      <c r="E3727" s="114" t="s">
        <v>1770</v>
      </c>
      <c r="F3727" s="115">
        <v>45768</v>
      </c>
      <c r="G3727" s="114" t="s">
        <v>1771</v>
      </c>
      <c r="H3727" s="116">
        <v>13080000</v>
      </c>
      <c r="I3727" s="116">
        <v>7978800</v>
      </c>
      <c r="J3727" s="116">
        <v>4970400</v>
      </c>
      <c r="K3727" s="116">
        <v>3008400</v>
      </c>
      <c r="L3727" s="116">
        <v>0</v>
      </c>
      <c r="M3727" s="116">
        <v>0</v>
      </c>
      <c r="N3727" s="116">
        <v>523200</v>
      </c>
      <c r="O3727" s="116">
        <v>523200</v>
      </c>
      <c r="P3727" s="116">
        <v>1962000</v>
      </c>
      <c r="Q3727" s="27" t="str">
        <f t="shared" si="652"/>
        <v>Registered</v>
      </c>
      <c r="R3727" s="94">
        <f t="shared" si="653"/>
        <v>0.61</v>
      </c>
      <c r="S3727" s="95"/>
      <c r="T3727" s="117">
        <f t="shared" si="650"/>
        <v>3008400</v>
      </c>
      <c r="U3727" s="117">
        <f t="shared" si="651"/>
        <v>0</v>
      </c>
    </row>
    <row r="3728" spans="1:21" x14ac:dyDescent="0.3">
      <c r="A3728" s="114">
        <v>176</v>
      </c>
      <c r="B3728" s="114" t="s">
        <v>107</v>
      </c>
      <c r="C3728" s="114" t="s">
        <v>108</v>
      </c>
      <c r="D3728" s="114" t="s">
        <v>124</v>
      </c>
      <c r="E3728" s="114" t="s">
        <v>125</v>
      </c>
      <c r="F3728" s="115">
        <v>46133</v>
      </c>
      <c r="G3728" s="114" t="s">
        <v>10303</v>
      </c>
      <c r="H3728" s="116">
        <v>9694643</v>
      </c>
      <c r="I3728" s="116">
        <v>5913733</v>
      </c>
      <c r="J3728" s="116">
        <v>2966410</v>
      </c>
      <c r="K3728" s="116">
        <v>2947323</v>
      </c>
      <c r="L3728" s="116">
        <v>0</v>
      </c>
      <c r="M3728" s="116">
        <v>2947323</v>
      </c>
      <c r="N3728" s="116">
        <v>0</v>
      </c>
      <c r="O3728" s="116">
        <v>0</v>
      </c>
      <c r="P3728" s="116">
        <v>0</v>
      </c>
      <c r="Q3728" s="27" t="str">
        <f t="shared" si="652"/>
        <v>Registered</v>
      </c>
      <c r="R3728" s="94">
        <f t="shared" si="653"/>
        <v>0.61000007942530732</v>
      </c>
      <c r="S3728" s="95"/>
      <c r="T3728" s="117">
        <f t="shared" si="650"/>
        <v>2947323</v>
      </c>
      <c r="U3728" s="117">
        <f t="shared" si="651"/>
        <v>0</v>
      </c>
    </row>
    <row r="3729" spans="1:21" x14ac:dyDescent="0.3">
      <c r="A3729" s="114">
        <v>218</v>
      </c>
      <c r="B3729" s="114" t="s">
        <v>107</v>
      </c>
      <c r="C3729" s="114" t="s">
        <v>108</v>
      </c>
      <c r="D3729" s="114" t="s">
        <v>2009</v>
      </c>
      <c r="E3729" s="114" t="s">
        <v>2010</v>
      </c>
      <c r="F3729" s="115">
        <v>45735</v>
      </c>
      <c r="G3729" s="114" t="s">
        <v>2011</v>
      </c>
      <c r="H3729" s="116">
        <v>13348214</v>
      </c>
      <c r="I3729" s="116">
        <v>8142412</v>
      </c>
      <c r="J3729" s="116">
        <v>5756419.4000000004</v>
      </c>
      <c r="K3729" s="116">
        <v>2385992.6</v>
      </c>
      <c r="L3729" s="116">
        <v>0</v>
      </c>
      <c r="M3729" s="116">
        <v>0</v>
      </c>
      <c r="N3729" s="116">
        <v>533929</v>
      </c>
      <c r="O3729" s="116">
        <v>533929</v>
      </c>
      <c r="P3729" s="116">
        <v>1318134.6000000001</v>
      </c>
      <c r="Q3729" s="27" t="str">
        <f t="shared" si="652"/>
        <v>Registered</v>
      </c>
      <c r="R3729" s="94">
        <f t="shared" si="653"/>
        <v>0.61000010937792881</v>
      </c>
      <c r="S3729" s="95"/>
      <c r="T3729" s="117">
        <f t="shared" si="650"/>
        <v>2385992.6</v>
      </c>
      <c r="U3729" s="117">
        <f t="shared" si="651"/>
        <v>0</v>
      </c>
    </row>
    <row r="3730" spans="1:21" x14ac:dyDescent="0.3">
      <c r="A3730" s="114">
        <v>341</v>
      </c>
      <c r="B3730" s="114" t="s">
        <v>107</v>
      </c>
      <c r="C3730" s="114" t="s">
        <v>108</v>
      </c>
      <c r="D3730" s="114" t="s">
        <v>2003</v>
      </c>
      <c r="E3730" s="114" t="s">
        <v>2004</v>
      </c>
      <c r="F3730" s="115">
        <v>45762</v>
      </c>
      <c r="G3730" s="114" t="s">
        <v>1996</v>
      </c>
      <c r="H3730" s="116">
        <v>12904800</v>
      </c>
      <c r="I3730" s="116">
        <v>7871928</v>
      </c>
      <c r="J3730" s="116">
        <v>6484662</v>
      </c>
      <c r="K3730" s="116">
        <v>1387266</v>
      </c>
      <c r="L3730" s="116">
        <v>0</v>
      </c>
      <c r="M3730" s="116">
        <v>0</v>
      </c>
      <c r="N3730" s="116">
        <v>516192</v>
      </c>
      <c r="O3730" s="116">
        <v>516192</v>
      </c>
      <c r="P3730" s="116">
        <v>354882</v>
      </c>
      <c r="Q3730" s="27" t="str">
        <f t="shared" si="652"/>
        <v>Registered</v>
      </c>
      <c r="R3730" s="94">
        <f t="shared" si="653"/>
        <v>0.61</v>
      </c>
      <c r="S3730" s="95"/>
      <c r="T3730" s="117">
        <f t="shared" si="650"/>
        <v>1387266</v>
      </c>
      <c r="U3730" s="117">
        <f t="shared" si="651"/>
        <v>0</v>
      </c>
    </row>
    <row r="3731" spans="1:21" x14ac:dyDescent="0.3">
      <c r="A3731" s="114">
        <v>342</v>
      </c>
      <c r="B3731" s="114" t="s">
        <v>107</v>
      </c>
      <c r="C3731" s="114" t="s">
        <v>108</v>
      </c>
      <c r="D3731" s="114" t="s">
        <v>1994</v>
      </c>
      <c r="E3731" s="114" t="s">
        <v>1995</v>
      </c>
      <c r="F3731" s="115">
        <v>45762</v>
      </c>
      <c r="G3731" s="114" t="s">
        <v>1996</v>
      </c>
      <c r="H3731" s="116">
        <v>12904800</v>
      </c>
      <c r="I3731" s="116">
        <v>7871928</v>
      </c>
      <c r="J3731" s="116">
        <v>6484662</v>
      </c>
      <c r="K3731" s="116">
        <v>1387266</v>
      </c>
      <c r="L3731" s="116">
        <v>0</v>
      </c>
      <c r="M3731" s="116">
        <v>0</v>
      </c>
      <c r="N3731" s="116">
        <v>516192</v>
      </c>
      <c r="O3731" s="116">
        <v>516192</v>
      </c>
      <c r="P3731" s="116">
        <v>354882</v>
      </c>
      <c r="Q3731" s="27" t="str">
        <f t="shared" si="652"/>
        <v>Registered</v>
      </c>
      <c r="R3731" s="94">
        <f t="shared" si="653"/>
        <v>0.61</v>
      </c>
      <c r="S3731" s="95"/>
      <c r="T3731" s="117">
        <f t="shared" si="650"/>
        <v>1387266</v>
      </c>
      <c r="U3731" s="117">
        <f t="shared" si="651"/>
        <v>0</v>
      </c>
    </row>
    <row r="3732" spans="1:21" x14ac:dyDescent="0.3">
      <c r="A3732" s="114">
        <v>737</v>
      </c>
      <c r="B3732" s="114" t="s">
        <v>107</v>
      </c>
      <c r="C3732" s="114" t="s">
        <v>108</v>
      </c>
      <c r="D3732" s="114" t="s">
        <v>3974</v>
      </c>
      <c r="E3732" s="114" t="s">
        <v>3975</v>
      </c>
      <c r="F3732" s="115">
        <v>45792</v>
      </c>
      <c r="G3732" s="114" t="s">
        <v>3976</v>
      </c>
      <c r="H3732" s="116">
        <v>8819200</v>
      </c>
      <c r="I3732" s="116">
        <v>5379712</v>
      </c>
      <c r="J3732" s="116">
        <v>5026944</v>
      </c>
      <c r="K3732" s="116">
        <v>352768</v>
      </c>
      <c r="L3732" s="116">
        <v>0</v>
      </c>
      <c r="M3732" s="116">
        <v>0</v>
      </c>
      <c r="N3732" s="116">
        <v>352768</v>
      </c>
      <c r="O3732" s="116">
        <v>0</v>
      </c>
      <c r="P3732" s="116">
        <v>0</v>
      </c>
      <c r="Q3732" s="27" t="str">
        <f t="shared" si="652"/>
        <v>Registered</v>
      </c>
      <c r="R3732" s="94">
        <f t="shared" si="653"/>
        <v>0.61</v>
      </c>
      <c r="S3732" s="95"/>
      <c r="T3732" s="117">
        <f t="shared" si="650"/>
        <v>352768</v>
      </c>
      <c r="U3732" s="117">
        <f t="shared" si="651"/>
        <v>0</v>
      </c>
    </row>
    <row r="3733" spans="1:21" x14ac:dyDescent="0.3">
      <c r="A3733" s="114">
        <v>1118</v>
      </c>
      <c r="B3733" s="114" t="s">
        <v>107</v>
      </c>
      <c r="C3733" s="114" t="s">
        <v>108</v>
      </c>
      <c r="D3733" s="114" t="s">
        <v>4834</v>
      </c>
      <c r="E3733" s="114" t="s">
        <v>4835</v>
      </c>
      <c r="F3733" s="115">
        <v>45797</v>
      </c>
      <c r="G3733" s="114" t="s">
        <v>4186</v>
      </c>
      <c r="H3733" s="116">
        <v>13434821</v>
      </c>
      <c r="I3733" s="116">
        <v>3358705</v>
      </c>
      <c r="J3733" s="116">
        <v>3358000</v>
      </c>
      <c r="K3733" s="116">
        <v>705</v>
      </c>
      <c r="L3733" s="116">
        <v>0</v>
      </c>
      <c r="M3733" s="116">
        <v>0</v>
      </c>
      <c r="N3733" s="116">
        <v>0</v>
      </c>
      <c r="O3733" s="116">
        <v>0</v>
      </c>
      <c r="P3733" s="116">
        <v>705</v>
      </c>
      <c r="Q3733" s="27" t="str">
        <f t="shared" si="652"/>
        <v>Registered</v>
      </c>
      <c r="R3733" s="94">
        <f t="shared" si="653"/>
        <v>0.24999998139163893</v>
      </c>
      <c r="S3733" s="95"/>
      <c r="T3733" s="117">
        <f t="shared" si="650"/>
        <v>705</v>
      </c>
      <c r="U3733" s="117">
        <f t="shared" si="651"/>
        <v>0</v>
      </c>
    </row>
    <row r="3734" spans="1:21" x14ac:dyDescent="0.3">
      <c r="A3734" s="114">
        <v>1166</v>
      </c>
      <c r="B3734" s="114" t="s">
        <v>107</v>
      </c>
      <c r="C3734" s="114" t="s">
        <v>108</v>
      </c>
      <c r="D3734" s="114" t="s">
        <v>3886</v>
      </c>
      <c r="E3734" s="114" t="s">
        <v>3887</v>
      </c>
      <c r="F3734" s="115">
        <v>45849</v>
      </c>
      <c r="G3734" s="114" t="s">
        <v>3888</v>
      </c>
      <c r="H3734" s="116">
        <v>9373214</v>
      </c>
      <c r="I3734" s="116">
        <v>5717662</v>
      </c>
      <c r="J3734" s="116">
        <v>5717661.4000000004</v>
      </c>
      <c r="K3734" s="116">
        <v>0.6</v>
      </c>
      <c r="L3734" s="116">
        <v>0</v>
      </c>
      <c r="M3734" s="116">
        <v>0</v>
      </c>
      <c r="N3734" s="116">
        <v>0.6</v>
      </c>
      <c r="O3734" s="116">
        <v>0</v>
      </c>
      <c r="P3734" s="116">
        <v>0</v>
      </c>
      <c r="Q3734" s="27" t="str">
        <f t="shared" si="652"/>
        <v>Registered</v>
      </c>
      <c r="R3734" s="94">
        <f t="shared" si="653"/>
        <v>0.61000015576300726</v>
      </c>
      <c r="S3734" s="95"/>
      <c r="T3734" s="117">
        <f t="shared" si="650"/>
        <v>0.6</v>
      </c>
      <c r="U3734" s="117">
        <f t="shared" si="651"/>
        <v>0</v>
      </c>
    </row>
    <row r="3735" spans="1:21" x14ac:dyDescent="0.3">
      <c r="A3735" s="114">
        <v>1189</v>
      </c>
      <c r="B3735" s="114" t="s">
        <v>107</v>
      </c>
      <c r="C3735" s="114" t="s">
        <v>108</v>
      </c>
      <c r="D3735" s="114" t="s">
        <v>3850</v>
      </c>
      <c r="E3735" s="114" t="s">
        <v>3851</v>
      </c>
      <c r="F3735" s="115">
        <v>46052</v>
      </c>
      <c r="G3735" s="114" t="s">
        <v>1653</v>
      </c>
      <c r="H3735" s="116">
        <v>9551786</v>
      </c>
      <c r="I3735" s="116">
        <v>5826588</v>
      </c>
      <c r="J3735" s="116">
        <v>5826587.5999999996</v>
      </c>
      <c r="K3735" s="116">
        <v>0.4</v>
      </c>
      <c r="L3735" s="116">
        <v>0</v>
      </c>
      <c r="M3735" s="116">
        <v>0</v>
      </c>
      <c r="N3735" s="116">
        <v>0.4</v>
      </c>
      <c r="O3735" s="116">
        <v>0</v>
      </c>
      <c r="P3735" s="116">
        <v>0</v>
      </c>
      <c r="Q3735" s="27" t="str">
        <f t="shared" si="652"/>
        <v>Registered</v>
      </c>
      <c r="R3735" s="94">
        <f t="shared" si="653"/>
        <v>0.60999984714900435</v>
      </c>
      <c r="S3735" s="95"/>
      <c r="T3735" s="117">
        <f t="shared" si="650"/>
        <v>0.4</v>
      </c>
      <c r="U3735" s="117">
        <f t="shared" si="651"/>
        <v>0</v>
      </c>
    </row>
    <row r="3736" spans="1:21" x14ac:dyDescent="0.3">
      <c r="A3736" s="114">
        <v>5171</v>
      </c>
      <c r="B3736" s="114" t="s">
        <v>107</v>
      </c>
      <c r="C3736" s="114" t="s">
        <v>108</v>
      </c>
      <c r="D3736" s="114" t="s">
        <v>3929</v>
      </c>
      <c r="E3736" s="114" t="s">
        <v>3930</v>
      </c>
      <c r="F3736" s="115">
        <v>45799</v>
      </c>
      <c r="G3736" s="114" t="s">
        <v>1679</v>
      </c>
      <c r="H3736" s="116">
        <v>9078571</v>
      </c>
      <c r="I3736" s="116">
        <v>5537929</v>
      </c>
      <c r="J3736" s="116">
        <v>5537929</v>
      </c>
      <c r="K3736" s="116">
        <v>0</v>
      </c>
      <c r="L3736" s="116">
        <v>0</v>
      </c>
      <c r="M3736" s="116">
        <v>0</v>
      </c>
      <c r="N3736" s="116">
        <v>0</v>
      </c>
      <c r="O3736" s="116">
        <v>0</v>
      </c>
      <c r="P3736" s="116">
        <v>0</v>
      </c>
      <c r="Q3736" s="27" t="str">
        <f t="shared" si="652"/>
        <v>Registered</v>
      </c>
      <c r="R3736" s="94">
        <f t="shared" si="653"/>
        <v>0.61000007600315076</v>
      </c>
      <c r="S3736" s="95"/>
      <c r="T3736" s="117">
        <f t="shared" si="650"/>
        <v>0</v>
      </c>
      <c r="U3736" s="117">
        <f t="shared" si="651"/>
        <v>0</v>
      </c>
    </row>
    <row r="3737" spans="1:21" x14ac:dyDescent="0.3">
      <c r="A3737" s="114">
        <v>5172</v>
      </c>
      <c r="B3737" s="114" t="s">
        <v>107</v>
      </c>
      <c r="C3737" s="114" t="s">
        <v>108</v>
      </c>
      <c r="D3737" s="114" t="s">
        <v>3291</v>
      </c>
      <c r="E3737" s="114" t="s">
        <v>3292</v>
      </c>
      <c r="F3737" s="115">
        <v>45838</v>
      </c>
      <c r="G3737" s="114" t="s">
        <v>3293</v>
      </c>
      <c r="H3737" s="116">
        <v>12912480</v>
      </c>
      <c r="I3737" s="116">
        <v>7876612</v>
      </c>
      <c r="J3737" s="116">
        <v>7876612</v>
      </c>
      <c r="K3737" s="116">
        <v>0</v>
      </c>
      <c r="L3737" s="116">
        <v>0</v>
      </c>
      <c r="M3737" s="116">
        <v>0</v>
      </c>
      <c r="N3737" s="116">
        <v>0</v>
      </c>
      <c r="O3737" s="116">
        <v>0</v>
      </c>
      <c r="P3737" s="116">
        <v>0</v>
      </c>
      <c r="Q3737" s="27" t="str">
        <f t="shared" si="652"/>
        <v>Registered</v>
      </c>
      <c r="R3737" s="94">
        <f t="shared" si="653"/>
        <v>0.60999993804443453</v>
      </c>
      <c r="S3737" s="95"/>
      <c r="T3737" s="117">
        <f t="shared" si="650"/>
        <v>0</v>
      </c>
      <c r="U3737" s="117">
        <f t="shared" si="651"/>
        <v>0</v>
      </c>
    </row>
    <row r="3738" spans="1:21" x14ac:dyDescent="0.3">
      <c r="A3738" s="114">
        <v>5173</v>
      </c>
      <c r="B3738" s="114" t="s">
        <v>107</v>
      </c>
      <c r="C3738" s="114" t="s">
        <v>108</v>
      </c>
      <c r="D3738" s="114" t="s">
        <v>3940</v>
      </c>
      <c r="E3738" s="114" t="s">
        <v>3941</v>
      </c>
      <c r="F3738" s="115">
        <v>45831</v>
      </c>
      <c r="G3738" s="114" t="s">
        <v>1771</v>
      </c>
      <c r="H3738" s="116">
        <v>9028571</v>
      </c>
      <c r="I3738" s="116">
        <v>4604572</v>
      </c>
      <c r="J3738" s="116">
        <v>4604572</v>
      </c>
      <c r="K3738" s="116">
        <v>0</v>
      </c>
      <c r="L3738" s="116">
        <v>0</v>
      </c>
      <c r="M3738" s="116">
        <v>0</v>
      </c>
      <c r="N3738" s="116">
        <v>0</v>
      </c>
      <c r="O3738" s="116">
        <v>0</v>
      </c>
      <c r="P3738" s="116">
        <v>0</v>
      </c>
      <c r="Q3738" s="27" t="str">
        <f t="shared" si="652"/>
        <v>Registered</v>
      </c>
      <c r="R3738" s="94">
        <f t="shared" si="653"/>
        <v>0.51000008750000414</v>
      </c>
      <c r="S3738" s="95"/>
      <c r="T3738" s="117">
        <f t="shared" si="650"/>
        <v>0</v>
      </c>
      <c r="U3738" s="117">
        <f t="shared" si="651"/>
        <v>0</v>
      </c>
    </row>
    <row r="3739" spans="1:21" x14ac:dyDescent="0.3">
      <c r="A3739" s="114">
        <v>5174</v>
      </c>
      <c r="B3739" s="114" t="s">
        <v>107</v>
      </c>
      <c r="C3739" s="114" t="s">
        <v>108</v>
      </c>
      <c r="D3739" s="114" t="s">
        <v>3201</v>
      </c>
      <c r="E3739" s="114" t="s">
        <v>3202</v>
      </c>
      <c r="F3739" s="115">
        <v>45735</v>
      </c>
      <c r="G3739" s="114" t="s">
        <v>1897</v>
      </c>
      <c r="H3739" s="116">
        <v>13660714</v>
      </c>
      <c r="I3739" s="116">
        <v>7650047</v>
      </c>
      <c r="J3739" s="116">
        <v>7650047</v>
      </c>
      <c r="K3739" s="116">
        <v>0</v>
      </c>
      <c r="L3739" s="116">
        <v>0</v>
      </c>
      <c r="M3739" s="116">
        <v>0</v>
      </c>
      <c r="N3739" s="116">
        <v>0</v>
      </c>
      <c r="O3739" s="116">
        <v>0</v>
      </c>
      <c r="P3739" s="116">
        <v>0</v>
      </c>
      <c r="Q3739" s="27" t="str">
        <f t="shared" si="652"/>
        <v>Registered</v>
      </c>
      <c r="R3739" s="94">
        <f t="shared" si="653"/>
        <v>0.56000345223536629</v>
      </c>
      <c r="S3739" s="95"/>
      <c r="T3739" s="117">
        <f t="shared" si="650"/>
        <v>0</v>
      </c>
      <c r="U3739" s="117">
        <f t="shared" si="651"/>
        <v>0</v>
      </c>
    </row>
    <row r="3740" spans="1:21" x14ac:dyDescent="0.3">
      <c r="A3740" s="114">
        <v>5175</v>
      </c>
      <c r="B3740" s="114" t="s">
        <v>107</v>
      </c>
      <c r="C3740" s="114" t="s">
        <v>108</v>
      </c>
      <c r="D3740" s="114" t="s">
        <v>3873</v>
      </c>
      <c r="E3740" s="114" t="s">
        <v>3874</v>
      </c>
      <c r="F3740" s="115">
        <v>45877</v>
      </c>
      <c r="G3740" s="114" t="s">
        <v>3275</v>
      </c>
      <c r="H3740" s="116">
        <v>9416964</v>
      </c>
      <c r="I3740" s="116">
        <v>4802653</v>
      </c>
      <c r="J3740" s="116">
        <v>4802653</v>
      </c>
      <c r="K3740" s="116">
        <v>0</v>
      </c>
      <c r="L3740" s="116">
        <v>0</v>
      </c>
      <c r="M3740" s="116">
        <v>0</v>
      </c>
      <c r="N3740" s="116">
        <v>0</v>
      </c>
      <c r="O3740" s="116">
        <v>0</v>
      </c>
      <c r="P3740" s="116">
        <v>0</v>
      </c>
      <c r="Q3740" s="27" t="str">
        <f t="shared" si="652"/>
        <v>Registered</v>
      </c>
      <c r="R3740" s="94">
        <f t="shared" si="653"/>
        <v>0.51000014442021868</v>
      </c>
      <c r="S3740" s="95"/>
      <c r="T3740" s="117">
        <f t="shared" si="650"/>
        <v>0</v>
      </c>
      <c r="U3740" s="117">
        <f t="shared" si="651"/>
        <v>0</v>
      </c>
    </row>
    <row r="3741" spans="1:21" x14ac:dyDescent="0.3">
      <c r="A3741" s="114">
        <v>5176</v>
      </c>
      <c r="B3741" s="114" t="s">
        <v>107</v>
      </c>
      <c r="C3741" s="114" t="s">
        <v>108</v>
      </c>
      <c r="D3741" s="114" t="s">
        <v>3241</v>
      </c>
      <c r="E3741" s="114" t="s">
        <v>3242</v>
      </c>
      <c r="F3741" s="115">
        <v>45768</v>
      </c>
      <c r="G3741" s="114" t="s">
        <v>3243</v>
      </c>
      <c r="H3741" s="116">
        <v>13355357</v>
      </c>
      <c r="I3741" s="116">
        <v>8146767</v>
      </c>
      <c r="J3741" s="116">
        <v>8146767</v>
      </c>
      <c r="K3741" s="116">
        <v>0</v>
      </c>
      <c r="L3741" s="116">
        <v>0</v>
      </c>
      <c r="M3741" s="116">
        <v>0</v>
      </c>
      <c r="N3741" s="116">
        <v>0</v>
      </c>
      <c r="O3741" s="116">
        <v>0</v>
      </c>
      <c r="P3741" s="116">
        <v>0</v>
      </c>
      <c r="Q3741" s="27" t="str">
        <f t="shared" si="652"/>
        <v>Registered</v>
      </c>
      <c r="R3741" s="94">
        <f t="shared" si="653"/>
        <v>0.60999994234523269</v>
      </c>
      <c r="S3741" s="95"/>
      <c r="T3741" s="117">
        <f t="shared" si="650"/>
        <v>0</v>
      </c>
      <c r="U3741" s="117">
        <f t="shared" si="651"/>
        <v>0</v>
      </c>
    </row>
    <row r="3742" spans="1:21" x14ac:dyDescent="0.3">
      <c r="A3742" s="114">
        <v>5177</v>
      </c>
      <c r="B3742" s="114" t="s">
        <v>107</v>
      </c>
      <c r="C3742" s="114" t="s">
        <v>108</v>
      </c>
      <c r="D3742" s="114" t="s">
        <v>3284</v>
      </c>
      <c r="E3742" s="114" t="s">
        <v>3285</v>
      </c>
      <c r="F3742" s="115">
        <v>45747</v>
      </c>
      <c r="G3742" s="114" t="s">
        <v>3286</v>
      </c>
      <c r="H3742" s="116">
        <v>13080357</v>
      </c>
      <c r="I3742" s="116">
        <v>6670982</v>
      </c>
      <c r="J3742" s="116">
        <v>6670982</v>
      </c>
      <c r="K3742" s="116">
        <v>0</v>
      </c>
      <c r="L3742" s="116">
        <v>0</v>
      </c>
      <c r="M3742" s="116">
        <v>0</v>
      </c>
      <c r="N3742" s="116">
        <v>0</v>
      </c>
      <c r="O3742" s="116">
        <v>0</v>
      </c>
      <c r="P3742" s="116">
        <v>0</v>
      </c>
      <c r="Q3742" s="27" t="str">
        <f t="shared" si="652"/>
        <v>Registered</v>
      </c>
      <c r="R3742" s="94">
        <f t="shared" si="653"/>
        <v>0.50999999464846413</v>
      </c>
      <c r="S3742" s="95"/>
      <c r="T3742" s="117">
        <f t="shared" si="650"/>
        <v>0</v>
      </c>
      <c r="U3742" s="117">
        <f t="shared" si="651"/>
        <v>0</v>
      </c>
    </row>
    <row r="3743" spans="1:21" x14ac:dyDescent="0.3">
      <c r="A3743" s="114">
        <v>5178</v>
      </c>
      <c r="B3743" s="114" t="s">
        <v>107</v>
      </c>
      <c r="C3743" s="114" t="s">
        <v>108</v>
      </c>
      <c r="D3743" s="114" t="s">
        <v>3858</v>
      </c>
      <c r="E3743" s="114" t="s">
        <v>3859</v>
      </c>
      <c r="F3743" s="115">
        <v>45959</v>
      </c>
      <c r="G3743" s="114" t="s">
        <v>3860</v>
      </c>
      <c r="H3743" s="116">
        <v>9471429</v>
      </c>
      <c r="I3743" s="116">
        <v>5777571</v>
      </c>
      <c r="J3743" s="116">
        <v>5777571</v>
      </c>
      <c r="K3743" s="116">
        <v>0</v>
      </c>
      <c r="L3743" s="116">
        <v>0</v>
      </c>
      <c r="M3743" s="116">
        <v>0</v>
      </c>
      <c r="N3743" s="116">
        <v>0</v>
      </c>
      <c r="O3743" s="116">
        <v>0</v>
      </c>
      <c r="P3743" s="116">
        <v>0</v>
      </c>
      <c r="Q3743" s="27" t="str">
        <f t="shared" si="652"/>
        <v>Registered</v>
      </c>
      <c r="R3743" s="94">
        <f t="shared" si="653"/>
        <v>0.60999992714932461</v>
      </c>
      <c r="S3743" s="95"/>
      <c r="T3743" s="117">
        <f t="shared" si="650"/>
        <v>0</v>
      </c>
      <c r="U3743" s="117">
        <f t="shared" si="651"/>
        <v>0</v>
      </c>
    </row>
    <row r="3744" spans="1:21" x14ac:dyDescent="0.3">
      <c r="A3744" s="114">
        <v>5179</v>
      </c>
      <c r="B3744" s="114" t="s">
        <v>107</v>
      </c>
      <c r="C3744" s="114" t="s">
        <v>108</v>
      </c>
      <c r="D3744" s="114" t="s">
        <v>3931</v>
      </c>
      <c r="E3744" s="114" t="s">
        <v>3932</v>
      </c>
      <c r="F3744" s="115">
        <v>45812</v>
      </c>
      <c r="G3744" s="114" t="s">
        <v>2816</v>
      </c>
      <c r="H3744" s="116">
        <v>9078571</v>
      </c>
      <c r="I3744" s="116">
        <v>5537929</v>
      </c>
      <c r="J3744" s="116">
        <v>5537929</v>
      </c>
      <c r="K3744" s="116">
        <v>0</v>
      </c>
      <c r="L3744" s="116">
        <v>0</v>
      </c>
      <c r="M3744" s="116">
        <v>0</v>
      </c>
      <c r="N3744" s="116">
        <v>0</v>
      </c>
      <c r="O3744" s="116">
        <v>0</v>
      </c>
      <c r="P3744" s="116">
        <v>0</v>
      </c>
      <c r="Q3744" s="27" t="str">
        <f t="shared" si="652"/>
        <v>Registered</v>
      </c>
      <c r="R3744" s="94">
        <f t="shared" si="653"/>
        <v>0.61000007600315076</v>
      </c>
      <c r="S3744" s="95"/>
      <c r="T3744" s="117">
        <f t="shared" si="650"/>
        <v>0</v>
      </c>
      <c r="U3744" s="117">
        <f t="shared" si="651"/>
        <v>0</v>
      </c>
    </row>
    <row r="3745" spans="1:21" x14ac:dyDescent="0.3">
      <c r="A3745" s="114">
        <v>5180</v>
      </c>
      <c r="B3745" s="114" t="s">
        <v>107</v>
      </c>
      <c r="C3745" s="114" t="s">
        <v>108</v>
      </c>
      <c r="D3745" s="114" t="s">
        <v>3230</v>
      </c>
      <c r="E3745" s="114" t="s">
        <v>3231</v>
      </c>
      <c r="F3745" s="115">
        <v>45762</v>
      </c>
      <c r="G3745" s="114" t="s">
        <v>2743</v>
      </c>
      <c r="H3745" s="116">
        <v>13397220</v>
      </c>
      <c r="I3745" s="116">
        <v>8172305</v>
      </c>
      <c r="J3745" s="116">
        <v>8172305</v>
      </c>
      <c r="K3745" s="116">
        <v>0</v>
      </c>
      <c r="L3745" s="116">
        <v>0</v>
      </c>
      <c r="M3745" s="116">
        <v>0</v>
      </c>
      <c r="N3745" s="116">
        <v>0</v>
      </c>
      <c r="O3745" s="116">
        <v>0</v>
      </c>
      <c r="P3745" s="116">
        <v>0</v>
      </c>
      <c r="Q3745" s="27" t="str">
        <f t="shared" si="652"/>
        <v>Registered</v>
      </c>
      <c r="R3745" s="94">
        <f t="shared" si="653"/>
        <v>0.61000005971388094</v>
      </c>
      <c r="S3745" s="95"/>
      <c r="T3745" s="117">
        <f t="shared" si="650"/>
        <v>0</v>
      </c>
      <c r="U3745" s="117">
        <f t="shared" si="651"/>
        <v>0</v>
      </c>
    </row>
    <row r="3746" spans="1:21" x14ac:dyDescent="0.3">
      <c r="A3746" s="114">
        <v>5181</v>
      </c>
      <c r="B3746" s="114" t="s">
        <v>107</v>
      </c>
      <c r="C3746" s="114" t="s">
        <v>108</v>
      </c>
      <c r="D3746" s="114" t="s">
        <v>2416</v>
      </c>
      <c r="E3746" s="114" t="s">
        <v>2417</v>
      </c>
      <c r="F3746" s="115">
        <v>45777</v>
      </c>
      <c r="G3746" s="114" t="s">
        <v>2418</v>
      </c>
      <c r="H3746" s="116">
        <v>13444643</v>
      </c>
      <c r="I3746" s="116">
        <v>8201233</v>
      </c>
      <c r="J3746" s="116">
        <v>8201233</v>
      </c>
      <c r="K3746" s="116">
        <v>0</v>
      </c>
      <c r="L3746" s="116">
        <v>0</v>
      </c>
      <c r="M3746" s="116">
        <v>0</v>
      </c>
      <c r="N3746" s="116">
        <v>0</v>
      </c>
      <c r="O3746" s="116">
        <v>0</v>
      </c>
      <c r="P3746" s="116">
        <v>0</v>
      </c>
      <c r="Q3746" s="27" t="str">
        <f t="shared" si="652"/>
        <v>Registered</v>
      </c>
      <c r="R3746" s="94">
        <f t="shared" si="653"/>
        <v>0.61000005727188145</v>
      </c>
      <c r="S3746" s="95"/>
      <c r="T3746" s="117">
        <f t="shared" si="650"/>
        <v>0</v>
      </c>
      <c r="U3746" s="117">
        <f t="shared" si="651"/>
        <v>0</v>
      </c>
    </row>
    <row r="3747" spans="1:21" x14ac:dyDescent="0.3">
      <c r="A3747" s="114">
        <v>5182</v>
      </c>
      <c r="B3747" s="114" t="s">
        <v>107</v>
      </c>
      <c r="C3747" s="114" t="s">
        <v>108</v>
      </c>
      <c r="D3747" s="114" t="s">
        <v>2814</v>
      </c>
      <c r="E3747" s="114" t="s">
        <v>2815</v>
      </c>
      <c r="F3747" s="115">
        <v>45812</v>
      </c>
      <c r="G3747" s="114" t="s">
        <v>2816</v>
      </c>
      <c r="H3747" s="116">
        <v>9078571</v>
      </c>
      <c r="I3747" s="116">
        <v>5537929</v>
      </c>
      <c r="J3747" s="116">
        <v>5537929</v>
      </c>
      <c r="K3747" s="116">
        <v>0</v>
      </c>
      <c r="L3747" s="116">
        <v>0</v>
      </c>
      <c r="M3747" s="116">
        <v>0</v>
      </c>
      <c r="N3747" s="116">
        <v>0</v>
      </c>
      <c r="O3747" s="116">
        <v>0</v>
      </c>
      <c r="P3747" s="116">
        <v>0</v>
      </c>
      <c r="Q3747" s="27" t="str">
        <f t="shared" si="652"/>
        <v>Registered</v>
      </c>
      <c r="R3747" s="94">
        <f t="shared" si="653"/>
        <v>0.61000007600315076</v>
      </c>
      <c r="S3747" s="95"/>
      <c r="T3747" s="117">
        <f t="shared" si="650"/>
        <v>0</v>
      </c>
      <c r="U3747" s="117">
        <f t="shared" si="651"/>
        <v>0</v>
      </c>
    </row>
    <row r="3748" spans="1:21" x14ac:dyDescent="0.3">
      <c r="A3748" s="114">
        <v>5183</v>
      </c>
      <c r="B3748" s="114" t="s">
        <v>107</v>
      </c>
      <c r="C3748" s="114" t="s">
        <v>108</v>
      </c>
      <c r="D3748" s="114" t="s">
        <v>3968</v>
      </c>
      <c r="E3748" s="114" t="s">
        <v>3969</v>
      </c>
      <c r="F3748" s="115">
        <v>45742</v>
      </c>
      <c r="G3748" s="114" t="s">
        <v>2675</v>
      </c>
      <c r="H3748" s="116">
        <v>8875000</v>
      </c>
      <c r="I3748" s="116">
        <v>4881250</v>
      </c>
      <c r="J3748" s="116">
        <v>4881250</v>
      </c>
      <c r="K3748" s="116">
        <v>0</v>
      </c>
      <c r="L3748" s="116">
        <v>0</v>
      </c>
      <c r="M3748" s="116">
        <v>0</v>
      </c>
      <c r="N3748" s="116">
        <v>0</v>
      </c>
      <c r="O3748" s="116">
        <v>0</v>
      </c>
      <c r="P3748" s="116">
        <v>0</v>
      </c>
      <c r="Q3748" s="27" t="str">
        <f t="shared" si="652"/>
        <v>Registered</v>
      </c>
      <c r="R3748" s="94">
        <f t="shared" si="653"/>
        <v>0.55000000000000004</v>
      </c>
      <c r="S3748" s="95"/>
      <c r="T3748" s="117">
        <f t="shared" si="650"/>
        <v>0</v>
      </c>
      <c r="U3748" s="117">
        <f t="shared" si="651"/>
        <v>0</v>
      </c>
    </row>
    <row r="3749" spans="1:21" x14ac:dyDescent="0.3">
      <c r="A3749" s="114">
        <v>5184</v>
      </c>
      <c r="B3749" s="114" t="s">
        <v>107</v>
      </c>
      <c r="C3749" s="114" t="s">
        <v>108</v>
      </c>
      <c r="D3749" s="114" t="s">
        <v>3358</v>
      </c>
      <c r="E3749" s="114" t="s">
        <v>3359</v>
      </c>
      <c r="F3749" s="115">
        <v>45930</v>
      </c>
      <c r="G3749" s="114" t="s">
        <v>2802</v>
      </c>
      <c r="H3749" s="116">
        <v>12765564</v>
      </c>
      <c r="I3749" s="116">
        <v>5872160</v>
      </c>
      <c r="J3749" s="116">
        <v>5872160</v>
      </c>
      <c r="K3749" s="116">
        <v>0</v>
      </c>
      <c r="L3749" s="116">
        <v>0</v>
      </c>
      <c r="M3749" s="116">
        <v>0</v>
      </c>
      <c r="N3749" s="116">
        <v>0</v>
      </c>
      <c r="O3749" s="116">
        <v>0</v>
      </c>
      <c r="P3749" s="116">
        <v>0</v>
      </c>
      <c r="Q3749" s="27" t="str">
        <f t="shared" si="652"/>
        <v>Registered</v>
      </c>
      <c r="R3749" s="94">
        <f t="shared" si="653"/>
        <v>0.46000004386801868</v>
      </c>
      <c r="S3749" s="95"/>
      <c r="T3749" s="117">
        <f t="shared" si="650"/>
        <v>0</v>
      </c>
      <c r="U3749" s="117">
        <f t="shared" si="651"/>
        <v>0</v>
      </c>
    </row>
    <row r="3750" spans="1:21" x14ac:dyDescent="0.3">
      <c r="A3750" s="114">
        <v>5185</v>
      </c>
      <c r="B3750" s="114" t="s">
        <v>107</v>
      </c>
      <c r="C3750" s="114" t="s">
        <v>108</v>
      </c>
      <c r="D3750" s="114" t="s">
        <v>3250</v>
      </c>
      <c r="E3750" s="114" t="s">
        <v>3251</v>
      </c>
      <c r="F3750" s="115">
        <v>45819</v>
      </c>
      <c r="G3750" s="114" t="s">
        <v>1771</v>
      </c>
      <c r="H3750" s="116">
        <v>13345536</v>
      </c>
      <c r="I3750" s="116">
        <v>8140775</v>
      </c>
      <c r="J3750" s="116">
        <v>8140775</v>
      </c>
      <c r="K3750" s="116">
        <v>0</v>
      </c>
      <c r="L3750" s="116">
        <v>0</v>
      </c>
      <c r="M3750" s="116">
        <v>0</v>
      </c>
      <c r="N3750" s="116">
        <v>0</v>
      </c>
      <c r="O3750" s="116">
        <v>0</v>
      </c>
      <c r="P3750" s="116">
        <v>0</v>
      </c>
      <c r="Q3750" s="27" t="str">
        <f t="shared" si="652"/>
        <v>Registered</v>
      </c>
      <c r="R3750" s="94">
        <f t="shared" si="653"/>
        <v>0.60999985313441141</v>
      </c>
      <c r="S3750" s="95"/>
      <c r="T3750" s="117">
        <f t="shared" si="650"/>
        <v>0</v>
      </c>
      <c r="U3750" s="117">
        <f t="shared" si="651"/>
        <v>0</v>
      </c>
    </row>
    <row r="3751" spans="1:21" x14ac:dyDescent="0.3">
      <c r="A3751" s="114">
        <v>5186</v>
      </c>
      <c r="B3751" s="114" t="s">
        <v>107</v>
      </c>
      <c r="C3751" s="114" t="s">
        <v>108</v>
      </c>
      <c r="D3751" s="114" t="s">
        <v>3952</v>
      </c>
      <c r="E3751" s="114" t="s">
        <v>3953</v>
      </c>
      <c r="F3751" s="115">
        <v>45818</v>
      </c>
      <c r="G3751" s="114" t="s">
        <v>2505</v>
      </c>
      <c r="H3751" s="116">
        <v>8971104</v>
      </c>
      <c r="I3751" s="116">
        <v>5472373</v>
      </c>
      <c r="J3751" s="116">
        <v>5472373</v>
      </c>
      <c r="K3751" s="116">
        <v>0</v>
      </c>
      <c r="L3751" s="116">
        <v>0</v>
      </c>
      <c r="M3751" s="116">
        <v>0</v>
      </c>
      <c r="N3751" s="116">
        <v>0</v>
      </c>
      <c r="O3751" s="116">
        <v>0</v>
      </c>
      <c r="P3751" s="116">
        <v>0</v>
      </c>
      <c r="Q3751" s="27" t="str">
        <f t="shared" si="652"/>
        <v>Registered</v>
      </c>
      <c r="R3751" s="94">
        <f t="shared" si="653"/>
        <v>0.60999995095363957</v>
      </c>
      <c r="S3751" s="95"/>
      <c r="T3751" s="117">
        <f t="shared" si="650"/>
        <v>0</v>
      </c>
      <c r="U3751" s="117">
        <f t="shared" si="651"/>
        <v>0</v>
      </c>
    </row>
    <row r="3752" spans="1:21" x14ac:dyDescent="0.3">
      <c r="A3752" s="114">
        <v>5187</v>
      </c>
      <c r="B3752" s="114" t="s">
        <v>107</v>
      </c>
      <c r="C3752" s="114" t="s">
        <v>108</v>
      </c>
      <c r="D3752" s="114" t="s">
        <v>3238</v>
      </c>
      <c r="E3752" s="114" t="s">
        <v>3239</v>
      </c>
      <c r="F3752" s="115">
        <v>45747</v>
      </c>
      <c r="G3752" s="114" t="s">
        <v>3240</v>
      </c>
      <c r="H3752" s="116">
        <v>13358036</v>
      </c>
      <c r="I3752" s="116">
        <v>6812597</v>
      </c>
      <c r="J3752" s="116">
        <v>6812597</v>
      </c>
      <c r="K3752" s="116">
        <v>0</v>
      </c>
      <c r="L3752" s="116">
        <v>0</v>
      </c>
      <c r="M3752" s="116">
        <v>0</v>
      </c>
      <c r="N3752" s="116">
        <v>0</v>
      </c>
      <c r="O3752" s="116">
        <v>0</v>
      </c>
      <c r="P3752" s="116">
        <v>0</v>
      </c>
      <c r="Q3752" s="27" t="str">
        <f t="shared" si="652"/>
        <v>Registered</v>
      </c>
      <c r="R3752" s="94">
        <f t="shared" si="653"/>
        <v>0.5099998981886259</v>
      </c>
      <c r="S3752" s="95"/>
      <c r="T3752" s="117">
        <f t="shared" si="650"/>
        <v>0</v>
      </c>
      <c r="U3752" s="117">
        <f t="shared" si="651"/>
        <v>0</v>
      </c>
    </row>
    <row r="3753" spans="1:21" x14ac:dyDescent="0.3">
      <c r="A3753" s="114">
        <v>5188</v>
      </c>
      <c r="B3753" s="114" t="s">
        <v>107</v>
      </c>
      <c r="C3753" s="114" t="s">
        <v>108</v>
      </c>
      <c r="D3753" s="114" t="s">
        <v>3988</v>
      </c>
      <c r="E3753" s="114" t="s">
        <v>3989</v>
      </c>
      <c r="F3753" s="115">
        <v>45803</v>
      </c>
      <c r="G3753" s="114" t="s">
        <v>3990</v>
      </c>
      <c r="H3753" s="116">
        <v>8647356</v>
      </c>
      <c r="I3753" s="116">
        <v>5274886</v>
      </c>
      <c r="J3753" s="116">
        <v>5274886</v>
      </c>
      <c r="K3753" s="116">
        <v>0</v>
      </c>
      <c r="L3753" s="116">
        <v>0</v>
      </c>
      <c r="M3753" s="116">
        <v>0</v>
      </c>
      <c r="N3753" s="116">
        <v>0</v>
      </c>
      <c r="O3753" s="116">
        <v>0</v>
      </c>
      <c r="P3753" s="116">
        <v>0</v>
      </c>
      <c r="Q3753" s="27" t="str">
        <f t="shared" si="652"/>
        <v>Registered</v>
      </c>
      <c r="R3753" s="94">
        <f t="shared" si="653"/>
        <v>0.60999986585495036</v>
      </c>
      <c r="S3753" s="95"/>
      <c r="T3753" s="117">
        <f t="shared" si="650"/>
        <v>0</v>
      </c>
      <c r="U3753" s="117">
        <f t="shared" si="651"/>
        <v>0</v>
      </c>
    </row>
    <row r="3754" spans="1:21" x14ac:dyDescent="0.3">
      <c r="A3754" s="114">
        <v>5189</v>
      </c>
      <c r="B3754" s="114" t="s">
        <v>107</v>
      </c>
      <c r="C3754" s="114" t="s">
        <v>108</v>
      </c>
      <c r="D3754" s="114" t="s">
        <v>3895</v>
      </c>
      <c r="E3754" s="114" t="s">
        <v>3896</v>
      </c>
      <c r="F3754" s="115">
        <v>45796</v>
      </c>
      <c r="G3754" s="114" t="s">
        <v>3897</v>
      </c>
      <c r="H3754" s="116">
        <v>9327679</v>
      </c>
      <c r="I3754" s="116">
        <v>4757116</v>
      </c>
      <c r="J3754" s="116">
        <v>4757116</v>
      </c>
      <c r="K3754" s="116">
        <v>0</v>
      </c>
      <c r="L3754" s="116">
        <v>0</v>
      </c>
      <c r="M3754" s="116">
        <v>0</v>
      </c>
      <c r="N3754" s="116">
        <v>0</v>
      </c>
      <c r="O3754" s="116">
        <v>0</v>
      </c>
      <c r="P3754" s="116">
        <v>0</v>
      </c>
      <c r="Q3754" s="27" t="str">
        <f t="shared" si="652"/>
        <v>Registered</v>
      </c>
      <c r="R3754" s="94">
        <f t="shared" si="653"/>
        <v>0.50999996890973631</v>
      </c>
      <c r="S3754" s="95"/>
      <c r="T3754" s="117">
        <f t="shared" si="650"/>
        <v>0</v>
      </c>
      <c r="U3754" s="117">
        <f t="shared" si="651"/>
        <v>0</v>
      </c>
    </row>
    <row r="3755" spans="1:21" x14ac:dyDescent="0.3">
      <c r="A3755" s="114">
        <v>5190</v>
      </c>
      <c r="B3755" s="114" t="s">
        <v>107</v>
      </c>
      <c r="C3755" s="114" t="s">
        <v>108</v>
      </c>
      <c r="D3755" s="114" t="s">
        <v>3905</v>
      </c>
      <c r="E3755" s="114" t="s">
        <v>3906</v>
      </c>
      <c r="F3755" s="115">
        <v>45816</v>
      </c>
      <c r="G3755" s="114" t="s">
        <v>2509</v>
      </c>
      <c r="H3755" s="116">
        <v>9257143</v>
      </c>
      <c r="I3755" s="116">
        <v>5646858</v>
      </c>
      <c r="J3755" s="116">
        <v>5646858</v>
      </c>
      <c r="K3755" s="116">
        <v>0</v>
      </c>
      <c r="L3755" s="116">
        <v>0</v>
      </c>
      <c r="M3755" s="116">
        <v>0</v>
      </c>
      <c r="N3755" s="116">
        <v>0</v>
      </c>
      <c r="O3755" s="116">
        <v>0</v>
      </c>
      <c r="P3755" s="116">
        <v>0</v>
      </c>
      <c r="Q3755" s="27" t="str">
        <f t="shared" si="652"/>
        <v>Registered</v>
      </c>
      <c r="R3755" s="94">
        <f t="shared" si="653"/>
        <v>0.61000008317901111</v>
      </c>
      <c r="S3755" s="95"/>
      <c r="T3755" s="117">
        <f t="shared" si="650"/>
        <v>0</v>
      </c>
      <c r="U3755" s="117">
        <f t="shared" si="651"/>
        <v>0</v>
      </c>
    </row>
    <row r="3756" spans="1:21" x14ac:dyDescent="0.3">
      <c r="A3756" s="114">
        <v>5191</v>
      </c>
      <c r="B3756" s="114" t="s">
        <v>107</v>
      </c>
      <c r="C3756" s="114" t="s">
        <v>108</v>
      </c>
      <c r="D3756" s="114" t="s">
        <v>3187</v>
      </c>
      <c r="E3756" s="114" t="s">
        <v>3188</v>
      </c>
      <c r="F3756" s="115">
        <v>45826</v>
      </c>
      <c r="G3756" s="114" t="s">
        <v>3189</v>
      </c>
      <c r="H3756" s="116">
        <v>13760714</v>
      </c>
      <c r="I3756" s="116">
        <v>8394037</v>
      </c>
      <c r="J3756" s="116">
        <v>8394037</v>
      </c>
      <c r="K3756" s="116">
        <v>0</v>
      </c>
      <c r="L3756" s="116">
        <v>0</v>
      </c>
      <c r="M3756" s="116">
        <v>0</v>
      </c>
      <c r="N3756" s="116">
        <v>0</v>
      </c>
      <c r="O3756" s="116">
        <v>0</v>
      </c>
      <c r="P3756" s="116">
        <v>0</v>
      </c>
      <c r="Q3756" s="27" t="str">
        <f t="shared" si="652"/>
        <v>Registered</v>
      </c>
      <c r="R3756" s="94">
        <f t="shared" si="653"/>
        <v>0.61000010609914568</v>
      </c>
      <c r="S3756" s="95"/>
      <c r="T3756" s="117">
        <f t="shared" si="650"/>
        <v>0</v>
      </c>
      <c r="U3756" s="117">
        <f t="shared" si="651"/>
        <v>0</v>
      </c>
    </row>
    <row r="3757" spans="1:21" x14ac:dyDescent="0.3">
      <c r="A3757" s="114">
        <v>5192</v>
      </c>
      <c r="B3757" s="114" t="s">
        <v>107</v>
      </c>
      <c r="C3757" s="114" t="s">
        <v>108</v>
      </c>
      <c r="D3757" s="114" t="s">
        <v>3954</v>
      </c>
      <c r="E3757" s="114" t="s">
        <v>3955</v>
      </c>
      <c r="F3757" s="115">
        <v>45815</v>
      </c>
      <c r="G3757" s="114" t="s">
        <v>3189</v>
      </c>
      <c r="H3757" s="116">
        <v>8970536</v>
      </c>
      <c r="I3757" s="116">
        <v>5472025</v>
      </c>
      <c r="J3757" s="116">
        <v>5472025</v>
      </c>
      <c r="K3757" s="116">
        <v>0</v>
      </c>
      <c r="L3757" s="116">
        <v>0</v>
      </c>
      <c r="M3757" s="116">
        <v>0</v>
      </c>
      <c r="N3757" s="116">
        <v>0</v>
      </c>
      <c r="O3757" s="116">
        <v>0</v>
      </c>
      <c r="P3757" s="116">
        <v>0</v>
      </c>
      <c r="Q3757" s="27" t="str">
        <f t="shared" si="652"/>
        <v>Registered</v>
      </c>
      <c r="R3757" s="94">
        <f t="shared" si="653"/>
        <v>0.60999978150692447</v>
      </c>
      <c r="S3757" s="95"/>
      <c r="T3757" s="117">
        <f t="shared" si="650"/>
        <v>0</v>
      </c>
      <c r="U3757" s="117">
        <f t="shared" si="651"/>
        <v>0</v>
      </c>
    </row>
    <row r="3758" spans="1:21" x14ac:dyDescent="0.3">
      <c r="A3758" s="114">
        <v>5193</v>
      </c>
      <c r="B3758" s="114" t="s">
        <v>107</v>
      </c>
      <c r="C3758" s="114" t="s">
        <v>108</v>
      </c>
      <c r="D3758" s="114" t="s">
        <v>3933</v>
      </c>
      <c r="E3758" s="114" t="s">
        <v>3934</v>
      </c>
      <c r="F3758" s="115">
        <v>45754</v>
      </c>
      <c r="G3758" s="114" t="s">
        <v>2495</v>
      </c>
      <c r="H3758" s="116">
        <v>9072321</v>
      </c>
      <c r="I3758" s="116">
        <v>5534116</v>
      </c>
      <c r="J3758" s="116">
        <v>5534116</v>
      </c>
      <c r="K3758" s="116">
        <v>0</v>
      </c>
      <c r="L3758" s="116">
        <v>0</v>
      </c>
      <c r="M3758" s="116">
        <v>0</v>
      </c>
      <c r="N3758" s="116">
        <v>0</v>
      </c>
      <c r="O3758" s="116">
        <v>0</v>
      </c>
      <c r="P3758" s="116">
        <v>0</v>
      </c>
      <c r="Q3758" s="27" t="str">
        <f t="shared" si="652"/>
        <v>Registered</v>
      </c>
      <c r="R3758" s="94">
        <f t="shared" si="653"/>
        <v>0.61000002094282157</v>
      </c>
      <c r="S3758" s="95"/>
      <c r="T3758" s="117">
        <f t="shared" si="650"/>
        <v>0</v>
      </c>
      <c r="U3758" s="117">
        <f t="shared" si="651"/>
        <v>0</v>
      </c>
    </row>
    <row r="3759" spans="1:21" x14ac:dyDescent="0.3">
      <c r="A3759" s="114">
        <v>5194</v>
      </c>
      <c r="B3759" s="114" t="s">
        <v>107</v>
      </c>
      <c r="C3759" s="114" t="s">
        <v>108</v>
      </c>
      <c r="D3759" s="114" t="s">
        <v>3161</v>
      </c>
      <c r="E3759" s="114" t="s">
        <v>3162</v>
      </c>
      <c r="F3759" s="115">
        <v>45852</v>
      </c>
      <c r="G3759" s="114" t="s">
        <v>3163</v>
      </c>
      <c r="H3759" s="116">
        <v>13926996</v>
      </c>
      <c r="I3759" s="116">
        <v>7450944</v>
      </c>
      <c r="J3759" s="116">
        <v>7450944</v>
      </c>
      <c r="K3759" s="116">
        <v>0</v>
      </c>
      <c r="L3759" s="116">
        <v>0</v>
      </c>
      <c r="M3759" s="116">
        <v>0</v>
      </c>
      <c r="N3759" s="116">
        <v>0</v>
      </c>
      <c r="O3759" s="116">
        <v>0</v>
      </c>
      <c r="P3759" s="116">
        <v>0</v>
      </c>
      <c r="Q3759" s="27" t="str">
        <f t="shared" si="652"/>
        <v>Registered</v>
      </c>
      <c r="R3759" s="94">
        <f t="shared" si="653"/>
        <v>0.53500008185541237</v>
      </c>
      <c r="S3759" s="95"/>
      <c r="T3759" s="117">
        <f t="shared" si="650"/>
        <v>0</v>
      </c>
      <c r="U3759" s="117">
        <f t="shared" si="651"/>
        <v>0</v>
      </c>
    </row>
    <row r="3760" spans="1:21" x14ac:dyDescent="0.3">
      <c r="A3760" s="114">
        <v>5195</v>
      </c>
      <c r="B3760" s="114" t="s">
        <v>107</v>
      </c>
      <c r="C3760" s="114" t="s">
        <v>108</v>
      </c>
      <c r="D3760" s="114" t="s">
        <v>3914</v>
      </c>
      <c r="E3760" s="114" t="s">
        <v>3915</v>
      </c>
      <c r="F3760" s="115">
        <v>45784</v>
      </c>
      <c r="G3760" s="114" t="s">
        <v>3916</v>
      </c>
      <c r="H3760" s="116">
        <v>9194643</v>
      </c>
      <c r="I3760" s="116">
        <v>5608733</v>
      </c>
      <c r="J3760" s="116">
        <v>5608733</v>
      </c>
      <c r="K3760" s="116">
        <v>0</v>
      </c>
      <c r="L3760" s="116">
        <v>0</v>
      </c>
      <c r="M3760" s="116">
        <v>0</v>
      </c>
      <c r="N3760" s="116">
        <v>0</v>
      </c>
      <c r="O3760" s="116">
        <v>0</v>
      </c>
      <c r="P3760" s="116">
        <v>0</v>
      </c>
      <c r="Q3760" s="27" t="str">
        <f t="shared" si="652"/>
        <v>Registered</v>
      </c>
      <c r="R3760" s="94">
        <f t="shared" si="653"/>
        <v>0.61000008374441506</v>
      </c>
      <c r="S3760" s="95"/>
      <c r="T3760" s="117">
        <f t="shared" si="650"/>
        <v>0</v>
      </c>
      <c r="U3760" s="117">
        <f t="shared" si="651"/>
        <v>0</v>
      </c>
    </row>
    <row r="3761" spans="1:21" x14ac:dyDescent="0.3">
      <c r="A3761" s="114">
        <v>5196</v>
      </c>
      <c r="B3761" s="114" t="s">
        <v>107</v>
      </c>
      <c r="C3761" s="114" t="s">
        <v>108</v>
      </c>
      <c r="D3761" s="114" t="s">
        <v>3921</v>
      </c>
      <c r="E3761" s="114" t="s">
        <v>3922</v>
      </c>
      <c r="F3761" s="115">
        <v>45815</v>
      </c>
      <c r="G3761" s="114" t="s">
        <v>3923</v>
      </c>
      <c r="H3761" s="116">
        <v>9158929</v>
      </c>
      <c r="I3761" s="116">
        <v>5586946</v>
      </c>
      <c r="J3761" s="116">
        <v>5586946</v>
      </c>
      <c r="K3761" s="116">
        <v>0</v>
      </c>
      <c r="L3761" s="116">
        <v>0</v>
      </c>
      <c r="M3761" s="116">
        <v>0</v>
      </c>
      <c r="N3761" s="116">
        <v>0</v>
      </c>
      <c r="O3761" s="116">
        <v>0</v>
      </c>
      <c r="P3761" s="116">
        <v>0</v>
      </c>
      <c r="Q3761" s="27" t="str">
        <f t="shared" si="652"/>
        <v>Registered</v>
      </c>
      <c r="R3761" s="94">
        <f t="shared" si="653"/>
        <v>0.60999992466368069</v>
      </c>
      <c r="S3761" s="95"/>
      <c r="T3761" s="117">
        <f t="shared" si="650"/>
        <v>0</v>
      </c>
      <c r="U3761" s="117">
        <f t="shared" si="651"/>
        <v>0</v>
      </c>
    </row>
    <row r="3762" spans="1:21" x14ac:dyDescent="0.3">
      <c r="A3762" s="114">
        <v>5197</v>
      </c>
      <c r="B3762" s="114" t="s">
        <v>107</v>
      </c>
      <c r="C3762" s="114" t="s">
        <v>108</v>
      </c>
      <c r="D3762" s="114" t="s">
        <v>3310</v>
      </c>
      <c r="E3762" s="114" t="s">
        <v>3311</v>
      </c>
      <c r="F3762" s="115">
        <v>45930</v>
      </c>
      <c r="G3762" s="114" t="s">
        <v>3312</v>
      </c>
      <c r="H3762" s="116">
        <v>12768960</v>
      </c>
      <c r="I3762" s="116">
        <v>7789064</v>
      </c>
      <c r="J3762" s="116">
        <v>7789064</v>
      </c>
      <c r="K3762" s="116">
        <v>0</v>
      </c>
      <c r="L3762" s="116">
        <v>0</v>
      </c>
      <c r="M3762" s="116">
        <v>0</v>
      </c>
      <c r="N3762" s="116">
        <v>0</v>
      </c>
      <c r="O3762" s="116">
        <v>0</v>
      </c>
      <c r="P3762" s="116">
        <v>0</v>
      </c>
      <c r="Q3762" s="27" t="str">
        <f t="shared" si="652"/>
        <v>Registered</v>
      </c>
      <c r="R3762" s="94">
        <f t="shared" si="653"/>
        <v>0.60999987469613814</v>
      </c>
      <c r="S3762" s="95"/>
      <c r="T3762" s="117">
        <f t="shared" si="650"/>
        <v>0</v>
      </c>
      <c r="U3762" s="117">
        <f t="shared" si="651"/>
        <v>0</v>
      </c>
    </row>
    <row r="3763" spans="1:21" x14ac:dyDescent="0.3">
      <c r="A3763" s="114">
        <v>5198</v>
      </c>
      <c r="B3763" s="114" t="s">
        <v>107</v>
      </c>
      <c r="C3763" s="114" t="s">
        <v>108</v>
      </c>
      <c r="D3763" s="114" t="s">
        <v>6309</v>
      </c>
      <c r="E3763" s="114" t="s">
        <v>6310</v>
      </c>
      <c r="F3763" s="115">
        <v>45985</v>
      </c>
      <c r="G3763" s="114" t="s">
        <v>2453</v>
      </c>
      <c r="H3763" s="116">
        <v>9321622</v>
      </c>
      <c r="I3763" s="116">
        <v>7923379</v>
      </c>
      <c r="J3763" s="116">
        <v>7923379</v>
      </c>
      <c r="K3763" s="116">
        <v>0</v>
      </c>
      <c r="L3763" s="116">
        <v>0</v>
      </c>
      <c r="M3763" s="116">
        <v>0</v>
      </c>
      <c r="N3763" s="116">
        <v>0</v>
      </c>
      <c r="O3763" s="116">
        <v>0</v>
      </c>
      <c r="P3763" s="116">
        <v>0</v>
      </c>
      <c r="Q3763" s="27" t="str">
        <f t="shared" si="652"/>
        <v>Registered</v>
      </c>
      <c r="R3763" s="94">
        <f t="shared" si="653"/>
        <v>0.85000003218324016</v>
      </c>
      <c r="S3763" s="95"/>
      <c r="T3763" s="117">
        <f t="shared" si="650"/>
        <v>0</v>
      </c>
      <c r="U3763" s="117">
        <f t="shared" si="651"/>
        <v>0</v>
      </c>
    </row>
    <row r="3764" spans="1:21" x14ac:dyDescent="0.3">
      <c r="A3764" s="114">
        <v>5199</v>
      </c>
      <c r="B3764" s="114" t="s">
        <v>107</v>
      </c>
      <c r="C3764" s="114" t="s">
        <v>108</v>
      </c>
      <c r="D3764" s="114" t="s">
        <v>3775</v>
      </c>
      <c r="E3764" s="114" t="s">
        <v>3776</v>
      </c>
      <c r="F3764" s="115">
        <v>46006</v>
      </c>
      <c r="G3764" s="114" t="s">
        <v>3777</v>
      </c>
      <c r="H3764" s="116">
        <v>9681982</v>
      </c>
      <c r="I3764" s="116">
        <v>5906007</v>
      </c>
      <c r="J3764" s="116">
        <v>5906007</v>
      </c>
      <c r="K3764" s="116">
        <v>0</v>
      </c>
      <c r="L3764" s="116">
        <v>0</v>
      </c>
      <c r="M3764" s="116">
        <v>0</v>
      </c>
      <c r="N3764" s="116">
        <v>0</v>
      </c>
      <c r="O3764" s="116">
        <v>0</v>
      </c>
      <c r="P3764" s="116">
        <v>0</v>
      </c>
      <c r="Q3764" s="27" t="str">
        <f t="shared" si="652"/>
        <v>Registered</v>
      </c>
      <c r="R3764" s="94">
        <f t="shared" si="653"/>
        <v>0.60999979136503246</v>
      </c>
      <c r="S3764" s="95"/>
      <c r="T3764" s="117">
        <f t="shared" si="650"/>
        <v>0</v>
      </c>
      <c r="U3764" s="117">
        <f t="shared" si="651"/>
        <v>0</v>
      </c>
    </row>
    <row r="3765" spans="1:21" x14ac:dyDescent="0.3">
      <c r="A3765" s="114">
        <v>5200</v>
      </c>
      <c r="B3765" s="114" t="s">
        <v>107</v>
      </c>
      <c r="C3765" s="114" t="s">
        <v>108</v>
      </c>
      <c r="D3765" s="114" t="s">
        <v>4071</v>
      </c>
      <c r="E3765" s="114" t="s">
        <v>4072</v>
      </c>
      <c r="F3765" s="115">
        <v>46022</v>
      </c>
      <c r="G3765" s="114" t="s">
        <v>1782</v>
      </c>
      <c r="H3765" s="116">
        <v>9863393</v>
      </c>
      <c r="I3765" s="116">
        <v>5523501</v>
      </c>
      <c r="J3765" s="116">
        <v>5523501</v>
      </c>
      <c r="K3765" s="116">
        <v>0</v>
      </c>
      <c r="L3765" s="116">
        <v>0</v>
      </c>
      <c r="M3765" s="116">
        <v>0</v>
      </c>
      <c r="N3765" s="116">
        <v>0</v>
      </c>
      <c r="O3765" s="116">
        <v>0</v>
      </c>
      <c r="P3765" s="116">
        <v>0</v>
      </c>
      <c r="Q3765" s="27" t="str">
        <f t="shared" si="652"/>
        <v>Registered</v>
      </c>
      <c r="R3765" s="94">
        <f t="shared" si="653"/>
        <v>0.56000009327419076</v>
      </c>
      <c r="S3765" s="95"/>
      <c r="T3765" s="117">
        <f t="shared" si="650"/>
        <v>0</v>
      </c>
      <c r="U3765" s="117">
        <f t="shared" si="651"/>
        <v>0</v>
      </c>
    </row>
    <row r="3766" spans="1:21" x14ac:dyDescent="0.3">
      <c r="A3766" s="114">
        <v>5201</v>
      </c>
      <c r="B3766" s="114" t="s">
        <v>107</v>
      </c>
      <c r="C3766" s="114" t="s">
        <v>108</v>
      </c>
      <c r="D3766" s="114" t="s">
        <v>3271</v>
      </c>
      <c r="E3766" s="114" t="s">
        <v>3272</v>
      </c>
      <c r="F3766" s="115">
        <v>45747</v>
      </c>
      <c r="G3766" s="114" t="s">
        <v>1996</v>
      </c>
      <c r="H3766" s="116">
        <v>13169643</v>
      </c>
      <c r="I3766" s="116">
        <v>6058036</v>
      </c>
      <c r="J3766" s="116">
        <v>6058036</v>
      </c>
      <c r="K3766" s="116">
        <v>0</v>
      </c>
      <c r="L3766" s="116">
        <v>0</v>
      </c>
      <c r="M3766" s="116">
        <v>0</v>
      </c>
      <c r="N3766" s="116">
        <v>0</v>
      </c>
      <c r="O3766" s="116">
        <v>0</v>
      </c>
      <c r="P3766" s="116">
        <v>0</v>
      </c>
      <c r="Q3766" s="27" t="str">
        <f t="shared" si="652"/>
        <v>Registered</v>
      </c>
      <c r="R3766" s="94">
        <f t="shared" si="653"/>
        <v>0.46000001670508456</v>
      </c>
      <c r="S3766" s="95"/>
      <c r="T3766" s="117">
        <f t="shared" si="650"/>
        <v>0</v>
      </c>
      <c r="U3766" s="117">
        <f t="shared" si="651"/>
        <v>0</v>
      </c>
    </row>
    <row r="3767" spans="1:21" x14ac:dyDescent="0.3">
      <c r="A3767" s="114">
        <v>5202</v>
      </c>
      <c r="B3767" s="114" t="s">
        <v>107</v>
      </c>
      <c r="C3767" s="114" t="s">
        <v>108</v>
      </c>
      <c r="D3767" s="114" t="s">
        <v>3176</v>
      </c>
      <c r="E3767" s="114" t="s">
        <v>3177</v>
      </c>
      <c r="F3767" s="115">
        <v>45928</v>
      </c>
      <c r="G3767" s="114" t="s">
        <v>3178</v>
      </c>
      <c r="H3767" s="116">
        <v>13837500</v>
      </c>
      <c r="I3767" s="116">
        <v>8440875</v>
      </c>
      <c r="J3767" s="116">
        <v>8440875</v>
      </c>
      <c r="K3767" s="116">
        <v>0</v>
      </c>
      <c r="L3767" s="116">
        <v>0</v>
      </c>
      <c r="M3767" s="116">
        <v>0</v>
      </c>
      <c r="N3767" s="116">
        <v>0</v>
      </c>
      <c r="O3767" s="116">
        <v>0</v>
      </c>
      <c r="P3767" s="116">
        <v>0</v>
      </c>
      <c r="Q3767" s="27" t="str">
        <f t="shared" si="652"/>
        <v>Registered</v>
      </c>
      <c r="R3767" s="94">
        <f t="shared" si="653"/>
        <v>0.61</v>
      </c>
      <c r="S3767" s="95"/>
      <c r="T3767" s="117">
        <f t="shared" si="650"/>
        <v>0</v>
      </c>
      <c r="U3767" s="117">
        <f t="shared" si="651"/>
        <v>0</v>
      </c>
    </row>
    <row r="3768" spans="1:21" x14ac:dyDescent="0.3">
      <c r="A3768" s="114">
        <v>5203</v>
      </c>
      <c r="B3768" s="114" t="s">
        <v>107</v>
      </c>
      <c r="C3768" s="114" t="s">
        <v>108</v>
      </c>
      <c r="D3768" s="114" t="s">
        <v>3893</v>
      </c>
      <c r="E3768" s="114" t="s">
        <v>3894</v>
      </c>
      <c r="F3768" s="115">
        <v>45882</v>
      </c>
      <c r="G3768" s="114" t="s">
        <v>2141</v>
      </c>
      <c r="H3768" s="116">
        <v>9327679</v>
      </c>
      <c r="I3768" s="116">
        <v>5689884</v>
      </c>
      <c r="J3768" s="116">
        <v>5689884</v>
      </c>
      <c r="K3768" s="116">
        <v>0</v>
      </c>
      <c r="L3768" s="116">
        <v>0</v>
      </c>
      <c r="M3768" s="116">
        <v>0</v>
      </c>
      <c r="N3768" s="116">
        <v>0</v>
      </c>
      <c r="O3768" s="116">
        <v>0</v>
      </c>
      <c r="P3768" s="116">
        <v>0</v>
      </c>
      <c r="Q3768" s="27" t="str">
        <f t="shared" si="652"/>
        <v>Registered</v>
      </c>
      <c r="R3768" s="94">
        <f t="shared" si="653"/>
        <v>0.60999997963051689</v>
      </c>
      <c r="S3768" s="95"/>
      <c r="T3768" s="117">
        <f t="shared" si="650"/>
        <v>0</v>
      </c>
      <c r="U3768" s="117">
        <f t="shared" si="651"/>
        <v>0</v>
      </c>
    </row>
    <row r="3769" spans="1:21" x14ac:dyDescent="0.3">
      <c r="A3769" s="114">
        <v>5204</v>
      </c>
      <c r="B3769" s="114" t="s">
        <v>107</v>
      </c>
      <c r="C3769" s="114" t="s">
        <v>108</v>
      </c>
      <c r="D3769" s="114" t="s">
        <v>3244</v>
      </c>
      <c r="E3769" s="114" t="s">
        <v>3245</v>
      </c>
      <c r="F3769" s="115">
        <v>45815</v>
      </c>
      <c r="G3769" s="114" t="s">
        <v>3246</v>
      </c>
      <c r="H3769" s="116">
        <v>13355357</v>
      </c>
      <c r="I3769" s="116">
        <v>6811232</v>
      </c>
      <c r="J3769" s="116">
        <v>6811232</v>
      </c>
      <c r="K3769" s="116">
        <v>0</v>
      </c>
      <c r="L3769" s="116">
        <v>0</v>
      </c>
      <c r="M3769" s="116">
        <v>0</v>
      </c>
      <c r="N3769" s="116">
        <v>0</v>
      </c>
      <c r="O3769" s="116">
        <v>0</v>
      </c>
      <c r="P3769" s="116">
        <v>0</v>
      </c>
      <c r="Q3769" s="27" t="str">
        <f t="shared" si="652"/>
        <v>Registered</v>
      </c>
      <c r="R3769" s="94">
        <f t="shared" si="653"/>
        <v>0.50999999475865754</v>
      </c>
      <c r="S3769" s="95"/>
      <c r="T3769" s="117">
        <f t="shared" si="650"/>
        <v>0</v>
      </c>
      <c r="U3769" s="117">
        <f t="shared" si="651"/>
        <v>0</v>
      </c>
    </row>
    <row r="3770" spans="1:21" x14ac:dyDescent="0.3">
      <c r="A3770" s="114">
        <v>5205</v>
      </c>
      <c r="B3770" s="114" t="s">
        <v>107</v>
      </c>
      <c r="C3770" s="114" t="s">
        <v>108</v>
      </c>
      <c r="D3770" s="114" t="s">
        <v>3223</v>
      </c>
      <c r="E3770" s="114" t="s">
        <v>3224</v>
      </c>
      <c r="F3770" s="115">
        <v>45848</v>
      </c>
      <c r="G3770" s="114" t="s">
        <v>2708</v>
      </c>
      <c r="H3770" s="116">
        <v>13434821</v>
      </c>
      <c r="I3770" s="116">
        <v>8195241</v>
      </c>
      <c r="J3770" s="116">
        <v>8195241</v>
      </c>
      <c r="K3770" s="116">
        <v>0</v>
      </c>
      <c r="L3770" s="116">
        <v>0</v>
      </c>
      <c r="M3770" s="116">
        <v>0</v>
      </c>
      <c r="N3770" s="116">
        <v>0</v>
      </c>
      <c r="O3770" s="116">
        <v>0</v>
      </c>
      <c r="P3770" s="116">
        <v>0</v>
      </c>
      <c r="Q3770" s="27" t="str">
        <f t="shared" si="652"/>
        <v>Registered</v>
      </c>
      <c r="R3770" s="94">
        <f t="shared" si="653"/>
        <v>0.61000001414235439</v>
      </c>
      <c r="S3770" s="95"/>
      <c r="T3770" s="117">
        <f t="shared" si="650"/>
        <v>0</v>
      </c>
      <c r="U3770" s="117">
        <f t="shared" si="651"/>
        <v>0</v>
      </c>
    </row>
    <row r="3771" spans="1:21" x14ac:dyDescent="0.3">
      <c r="A3771" s="114">
        <v>5206</v>
      </c>
      <c r="B3771" s="114" t="s">
        <v>107</v>
      </c>
      <c r="C3771" s="114" t="s">
        <v>108</v>
      </c>
      <c r="D3771" s="114" t="s">
        <v>3938</v>
      </c>
      <c r="E3771" s="114" t="s">
        <v>3939</v>
      </c>
      <c r="F3771" s="115">
        <v>46077</v>
      </c>
      <c r="G3771" s="114" t="s">
        <v>1615</v>
      </c>
      <c r="H3771" s="116">
        <v>9052041</v>
      </c>
      <c r="I3771" s="116">
        <v>5521746</v>
      </c>
      <c r="J3771" s="116">
        <v>5521746</v>
      </c>
      <c r="K3771" s="116">
        <v>0</v>
      </c>
      <c r="L3771" s="116">
        <v>0</v>
      </c>
      <c r="M3771" s="116">
        <v>0</v>
      </c>
      <c r="N3771" s="116">
        <v>0</v>
      </c>
      <c r="O3771" s="116">
        <v>0</v>
      </c>
      <c r="P3771" s="116">
        <v>0</v>
      </c>
      <c r="Q3771" s="27" t="str">
        <f t="shared" si="652"/>
        <v>Registered</v>
      </c>
      <c r="R3771" s="94">
        <f t="shared" si="653"/>
        <v>0.61000010936760007</v>
      </c>
      <c r="S3771" s="95"/>
      <c r="T3771" s="117">
        <f t="shared" si="650"/>
        <v>0</v>
      </c>
      <c r="U3771" s="117">
        <f t="shared" si="651"/>
        <v>0</v>
      </c>
    </row>
    <row r="3772" spans="1:21" x14ac:dyDescent="0.3">
      <c r="A3772" s="114">
        <v>5207</v>
      </c>
      <c r="B3772" s="114" t="s">
        <v>107</v>
      </c>
      <c r="C3772" s="114" t="s">
        <v>108</v>
      </c>
      <c r="D3772" s="114" t="s">
        <v>2694</v>
      </c>
      <c r="E3772" s="114" t="s">
        <v>2695</v>
      </c>
      <c r="F3772" s="115">
        <v>45746</v>
      </c>
      <c r="G3772" s="114" t="s">
        <v>2696</v>
      </c>
      <c r="H3772" s="116">
        <v>13437500</v>
      </c>
      <c r="I3772" s="116">
        <v>7390625</v>
      </c>
      <c r="J3772" s="116">
        <v>7390625</v>
      </c>
      <c r="K3772" s="116">
        <v>0</v>
      </c>
      <c r="L3772" s="116">
        <v>0</v>
      </c>
      <c r="M3772" s="116">
        <v>0</v>
      </c>
      <c r="N3772" s="116">
        <v>0</v>
      </c>
      <c r="O3772" s="116">
        <v>0</v>
      </c>
      <c r="P3772" s="116">
        <v>0</v>
      </c>
      <c r="Q3772" s="27" t="str">
        <f t="shared" si="652"/>
        <v>Registered</v>
      </c>
      <c r="R3772" s="94">
        <f t="shared" si="653"/>
        <v>0.55000000000000004</v>
      </c>
      <c r="S3772" s="95"/>
      <c r="T3772" s="117">
        <f t="shared" si="650"/>
        <v>0</v>
      </c>
      <c r="U3772" s="117">
        <f t="shared" si="651"/>
        <v>0</v>
      </c>
    </row>
    <row r="3773" spans="1:21" x14ac:dyDescent="0.3">
      <c r="A3773" s="114">
        <v>10224</v>
      </c>
      <c r="B3773" s="114" t="s">
        <v>107</v>
      </c>
      <c r="C3773" s="114" t="s">
        <v>108</v>
      </c>
      <c r="D3773" s="114" t="s">
        <v>2874</v>
      </c>
      <c r="E3773" s="114" t="s">
        <v>2875</v>
      </c>
      <c r="F3773" s="115">
        <v>45768</v>
      </c>
      <c r="G3773" s="114" t="s">
        <v>2876</v>
      </c>
      <c r="H3773" s="116">
        <v>13211607</v>
      </c>
      <c r="I3773" s="116">
        <v>6605803</v>
      </c>
      <c r="J3773" s="116">
        <v>6614483</v>
      </c>
      <c r="K3773" s="116">
        <v>-8680</v>
      </c>
      <c r="L3773" s="116">
        <v>0</v>
      </c>
      <c r="M3773" s="116">
        <v>0</v>
      </c>
      <c r="N3773" s="116">
        <v>0</v>
      </c>
      <c r="O3773" s="116">
        <v>0</v>
      </c>
      <c r="P3773" s="116">
        <v>0</v>
      </c>
      <c r="Q3773" s="27" t="str">
        <f t="shared" si="652"/>
        <v>Registered</v>
      </c>
      <c r="R3773" s="94">
        <f t="shared" si="653"/>
        <v>0.49999996215449038</v>
      </c>
      <c r="S3773" s="95"/>
      <c r="T3773" s="117">
        <f t="shared" ref="T3773:T3778" si="654">L3773+M3773+N3773+O3773+P3773</f>
        <v>0</v>
      </c>
      <c r="U3773" s="117">
        <f t="shared" ref="U3773:U3778" si="655">K3773-T3773</f>
        <v>-8680</v>
      </c>
    </row>
    <row r="3774" spans="1:21" x14ac:dyDescent="0.3">
      <c r="A3774" s="114">
        <v>10230</v>
      </c>
      <c r="B3774" s="114" t="s">
        <v>107</v>
      </c>
      <c r="C3774" s="114" t="s">
        <v>108</v>
      </c>
      <c r="D3774" s="114" t="s">
        <v>4424</v>
      </c>
      <c r="E3774" s="114" t="s">
        <v>4425</v>
      </c>
      <c r="F3774" s="115">
        <v>46013</v>
      </c>
      <c r="G3774" s="114" t="s">
        <v>4260</v>
      </c>
      <c r="H3774" s="116">
        <v>13329300</v>
      </c>
      <c r="I3774" s="116">
        <v>1448837</v>
      </c>
      <c r="J3774" s="116">
        <v>1466223</v>
      </c>
      <c r="K3774" s="116">
        <v>-17386</v>
      </c>
      <c r="L3774" s="116">
        <v>0</v>
      </c>
      <c r="M3774" s="116">
        <v>0</v>
      </c>
      <c r="N3774" s="116">
        <v>0</v>
      </c>
      <c r="O3774" s="116">
        <v>0</v>
      </c>
      <c r="P3774" s="116">
        <v>0</v>
      </c>
      <c r="Q3774" s="27" t="str">
        <f t="shared" si="652"/>
        <v>Registered</v>
      </c>
      <c r="R3774" s="94">
        <f t="shared" si="653"/>
        <v>0.10869565543576933</v>
      </c>
      <c r="S3774" s="95"/>
      <c r="T3774" s="117">
        <f t="shared" si="654"/>
        <v>0</v>
      </c>
      <c r="U3774" s="117">
        <f t="shared" si="655"/>
        <v>-17386</v>
      </c>
    </row>
    <row r="3775" spans="1:21" x14ac:dyDescent="0.3">
      <c r="A3775" s="114">
        <v>10236</v>
      </c>
      <c r="B3775" s="114" t="s">
        <v>107</v>
      </c>
      <c r="C3775" s="114" t="s">
        <v>108</v>
      </c>
      <c r="D3775" s="114" t="s">
        <v>3216</v>
      </c>
      <c r="E3775" s="114" t="s">
        <v>3217</v>
      </c>
      <c r="F3775" s="115">
        <v>45828</v>
      </c>
      <c r="G3775" s="114" t="s">
        <v>2421</v>
      </c>
      <c r="H3775" s="116">
        <v>13438060</v>
      </c>
      <c r="I3775" s="116">
        <v>8197215</v>
      </c>
      <c r="J3775" s="116">
        <v>8224091</v>
      </c>
      <c r="K3775" s="116">
        <v>-26876</v>
      </c>
      <c r="L3775" s="116">
        <v>0</v>
      </c>
      <c r="M3775" s="116">
        <v>0</v>
      </c>
      <c r="N3775" s="116">
        <v>0</v>
      </c>
      <c r="O3775" s="116">
        <v>0</v>
      </c>
      <c r="P3775" s="116">
        <v>0</v>
      </c>
      <c r="Q3775" s="27" t="str">
        <f t="shared" si="652"/>
        <v>Registered</v>
      </c>
      <c r="R3775" s="94">
        <f t="shared" si="653"/>
        <v>0.60999988093519453</v>
      </c>
      <c r="S3775" s="95"/>
      <c r="T3775" s="117">
        <f t="shared" si="654"/>
        <v>0</v>
      </c>
      <c r="U3775" s="117">
        <f t="shared" si="655"/>
        <v>-26876</v>
      </c>
    </row>
    <row r="3776" spans="1:21" x14ac:dyDescent="0.3">
      <c r="A3776" s="114">
        <v>10239</v>
      </c>
      <c r="B3776" s="114" t="s">
        <v>107</v>
      </c>
      <c r="C3776" s="114" t="s">
        <v>108</v>
      </c>
      <c r="D3776" s="114" t="s">
        <v>2830</v>
      </c>
      <c r="E3776" s="114" t="s">
        <v>2831</v>
      </c>
      <c r="F3776" s="115">
        <v>45793</v>
      </c>
      <c r="G3776" s="114" t="s">
        <v>2528</v>
      </c>
      <c r="H3776" s="116">
        <v>8797500</v>
      </c>
      <c r="I3776" s="116">
        <v>5366475</v>
      </c>
      <c r="J3776" s="116">
        <v>5398677</v>
      </c>
      <c r="K3776" s="116">
        <v>-32202</v>
      </c>
      <c r="L3776" s="116">
        <v>0</v>
      </c>
      <c r="M3776" s="116">
        <v>0</v>
      </c>
      <c r="N3776" s="116">
        <v>0</v>
      </c>
      <c r="O3776" s="116">
        <v>0</v>
      </c>
      <c r="P3776" s="116">
        <v>0</v>
      </c>
      <c r="Q3776" s="27" t="str">
        <f t="shared" si="652"/>
        <v>Registered</v>
      </c>
      <c r="R3776" s="94">
        <f t="shared" si="653"/>
        <v>0.61</v>
      </c>
      <c r="S3776" s="95"/>
      <c r="T3776" s="117">
        <f t="shared" si="654"/>
        <v>0</v>
      </c>
      <c r="U3776" s="117">
        <f t="shared" si="655"/>
        <v>-32202</v>
      </c>
    </row>
    <row r="3777" spans="1:21" x14ac:dyDescent="0.3">
      <c r="A3777" s="114">
        <v>10381</v>
      </c>
      <c r="B3777" s="114" t="s">
        <v>107</v>
      </c>
      <c r="C3777" s="114" t="s">
        <v>108</v>
      </c>
      <c r="D3777" s="114" t="s">
        <v>4789</v>
      </c>
      <c r="E3777" s="114" t="s">
        <v>4425</v>
      </c>
      <c r="F3777" s="115">
        <v>46022</v>
      </c>
      <c r="G3777" s="114" t="s">
        <v>1422</v>
      </c>
      <c r="H3777" s="116">
        <v>13329300</v>
      </c>
      <c r="I3777" s="116">
        <v>1332930</v>
      </c>
      <c r="J3777" s="116">
        <v>1433293</v>
      </c>
      <c r="K3777" s="116">
        <v>-100363</v>
      </c>
      <c r="L3777" s="116">
        <v>0</v>
      </c>
      <c r="M3777" s="116">
        <v>0</v>
      </c>
      <c r="N3777" s="116">
        <v>0</v>
      </c>
      <c r="O3777" s="116">
        <v>0</v>
      </c>
      <c r="P3777" s="116">
        <v>0</v>
      </c>
      <c r="Q3777" s="27" t="str">
        <f t="shared" si="652"/>
        <v>Registered</v>
      </c>
      <c r="R3777" s="94">
        <f t="shared" si="653"/>
        <v>0.1</v>
      </c>
      <c r="S3777" s="95"/>
      <c r="T3777" s="117">
        <f t="shared" si="654"/>
        <v>0</v>
      </c>
      <c r="U3777" s="117">
        <f t="shared" si="655"/>
        <v>-100363</v>
      </c>
    </row>
    <row r="3778" spans="1:21" x14ac:dyDescent="0.3">
      <c r="A3778" s="114">
        <v>10602</v>
      </c>
      <c r="B3778" s="114" t="s">
        <v>107</v>
      </c>
      <c r="C3778" s="114" t="s">
        <v>108</v>
      </c>
      <c r="D3778" s="114" t="s">
        <v>9982</v>
      </c>
      <c r="E3778" s="114" t="s">
        <v>9983</v>
      </c>
      <c r="F3778" s="115">
        <v>45684</v>
      </c>
      <c r="G3778" s="114" t="s">
        <v>3424</v>
      </c>
      <c r="H3778" s="116">
        <v>12759876</v>
      </c>
      <c r="I3778" s="116">
        <v>5103952</v>
      </c>
      <c r="J3778" s="116">
        <v>5924822</v>
      </c>
      <c r="K3778" s="116">
        <v>-820870</v>
      </c>
      <c r="L3778" s="116">
        <v>0</v>
      </c>
      <c r="M3778" s="116">
        <v>0</v>
      </c>
      <c r="N3778" s="116">
        <v>0</v>
      </c>
      <c r="O3778" s="116">
        <v>0</v>
      </c>
      <c r="P3778" s="116">
        <v>0</v>
      </c>
      <c r="Q3778" s="27" t="str">
        <f t="shared" ref="Q3778:Q3841" si="656">IF(G3778="01 Jan 1900","Unregistered","Registered")</f>
        <v>Registered</v>
      </c>
      <c r="R3778" s="94">
        <f t="shared" ref="R3778:R3841" si="657">(I3778/H3778)</f>
        <v>0.40000012539306806</v>
      </c>
      <c r="S3778" s="95"/>
      <c r="T3778" s="117">
        <f t="shared" si="654"/>
        <v>0</v>
      </c>
      <c r="U3778" s="117">
        <f t="shared" si="655"/>
        <v>-820870</v>
      </c>
    </row>
    <row r="3779" spans="1:21" s="101" customFormat="1" x14ac:dyDescent="0.3">
      <c r="A3779" s="99">
        <v>10971</v>
      </c>
      <c r="B3779" s="99" t="s">
        <v>107</v>
      </c>
      <c r="C3779" s="99" t="s">
        <v>108</v>
      </c>
      <c r="D3779" s="99" t="s">
        <v>118</v>
      </c>
      <c r="E3779" s="99" t="s">
        <v>119</v>
      </c>
      <c r="F3779" s="100">
        <v>46173</v>
      </c>
      <c r="G3779" s="99" t="s">
        <v>1898</v>
      </c>
      <c r="H3779" s="96">
        <v>9501300</v>
      </c>
      <c r="I3779" s="96">
        <f>H3779*R3779</f>
        <v>4845663</v>
      </c>
      <c r="J3779" s="96"/>
      <c r="K3779" s="96">
        <f t="shared" ref="K3779:K3780" si="658">I3779-J3779</f>
        <v>4845663</v>
      </c>
      <c r="L3779" s="97">
        <f t="shared" ref="L3779:L3780" si="659">IF(AND($S3779&gt;=0,$S3779&lt;=30),$K3779,0)</f>
        <v>4845663</v>
      </c>
      <c r="M3779" s="97">
        <f t="shared" ref="M3779:M3780" si="660">IF(AND($S3779&gt;=31,$S3779&lt;=60),$K3779,0)</f>
        <v>0</v>
      </c>
      <c r="N3779" s="97">
        <f t="shared" ref="N3779:N3780" si="661">IF(AND($S3779&gt;=61,$S3779&lt;=90),$K3779,0)</f>
        <v>0</v>
      </c>
      <c r="O3779" s="97">
        <f t="shared" ref="O3779:O3780" si="662">IF(AND($S3779&gt;=91,$S3779&lt;=120),$K3779,0)</f>
        <v>0</v>
      </c>
      <c r="P3779" s="98">
        <f t="shared" ref="P3779:P3780" si="663">IF($S3779&gt;120,$K3779,0)</f>
        <v>0</v>
      </c>
      <c r="Q3779" s="101" t="str">
        <f t="shared" si="656"/>
        <v>Unregistered</v>
      </c>
      <c r="R3779" s="102">
        <v>0.51</v>
      </c>
      <c r="S3779" s="95"/>
    </row>
    <row r="3780" spans="1:21" s="101" customFormat="1" x14ac:dyDescent="0.3">
      <c r="A3780" s="99">
        <v>10972</v>
      </c>
      <c r="B3780" s="99" t="s">
        <v>107</v>
      </c>
      <c r="C3780" s="99" t="s">
        <v>108</v>
      </c>
      <c r="D3780" s="99" t="s">
        <v>1304</v>
      </c>
      <c r="E3780" s="99" t="s">
        <v>10855</v>
      </c>
      <c r="F3780" s="100">
        <v>46203</v>
      </c>
      <c r="G3780" s="99" t="s">
        <v>1898</v>
      </c>
      <c r="H3780" s="96">
        <v>14008500</v>
      </c>
      <c r="I3780" s="96">
        <v>0</v>
      </c>
      <c r="J3780" s="96"/>
      <c r="K3780" s="96">
        <f t="shared" si="658"/>
        <v>0</v>
      </c>
      <c r="L3780" s="97">
        <f t="shared" si="659"/>
        <v>0</v>
      </c>
      <c r="M3780" s="97">
        <f t="shared" si="660"/>
        <v>0</v>
      </c>
      <c r="N3780" s="97">
        <f t="shared" si="661"/>
        <v>0</v>
      </c>
      <c r="O3780" s="97">
        <f t="shared" si="662"/>
        <v>0</v>
      </c>
      <c r="P3780" s="98">
        <f t="shared" si="663"/>
        <v>0</v>
      </c>
      <c r="Q3780" s="101" t="str">
        <f t="shared" si="656"/>
        <v>Unregistered</v>
      </c>
      <c r="R3780" s="102">
        <v>0.51</v>
      </c>
      <c r="S3780" s="95">
        <f t="shared" ref="S3780" si="664">DATE(2026,6,30)-F3780</f>
        <v>0</v>
      </c>
    </row>
    <row r="3781" spans="1:21" x14ac:dyDescent="0.3">
      <c r="A3781" s="114">
        <v>78</v>
      </c>
      <c r="B3781" s="114" t="s">
        <v>1430</v>
      </c>
      <c r="C3781" s="114" t="s">
        <v>6</v>
      </c>
      <c r="D3781" s="114" t="s">
        <v>1566</v>
      </c>
      <c r="E3781" s="114" t="s">
        <v>1567</v>
      </c>
      <c r="F3781" s="115">
        <v>45716</v>
      </c>
      <c r="G3781" s="114" t="s">
        <v>1568</v>
      </c>
      <c r="H3781" s="116">
        <v>8750000</v>
      </c>
      <c r="I3781" s="116">
        <v>6562500</v>
      </c>
      <c r="J3781" s="116">
        <v>875000</v>
      </c>
      <c r="K3781" s="116">
        <v>5687500</v>
      </c>
      <c r="L3781" s="116">
        <v>0</v>
      </c>
      <c r="M3781" s="116">
        <v>0</v>
      </c>
      <c r="N3781" s="116">
        <v>0</v>
      </c>
      <c r="O3781" s="116">
        <v>0</v>
      </c>
      <c r="P3781" s="116">
        <v>5687500</v>
      </c>
      <c r="Q3781" s="27" t="str">
        <f t="shared" si="656"/>
        <v>Registered</v>
      </c>
      <c r="R3781" s="94">
        <f t="shared" si="657"/>
        <v>0.75</v>
      </c>
      <c r="S3781" s="95"/>
      <c r="T3781" s="117">
        <f t="shared" ref="T3781:T3844" si="665">L3781+M3781+N3781+O3781+P3781</f>
        <v>5687500</v>
      </c>
      <c r="U3781" s="117">
        <f t="shared" ref="U3781:U3844" si="666">K3781-T3781</f>
        <v>0</v>
      </c>
    </row>
    <row r="3782" spans="1:21" x14ac:dyDescent="0.3">
      <c r="A3782" s="114">
        <v>143</v>
      </c>
      <c r="B3782" s="114" t="s">
        <v>1430</v>
      </c>
      <c r="C3782" s="114" t="s">
        <v>6</v>
      </c>
      <c r="D3782" s="114" t="s">
        <v>1793</v>
      </c>
      <c r="E3782" s="114" t="s">
        <v>1794</v>
      </c>
      <c r="F3782" s="115">
        <v>45135</v>
      </c>
      <c r="G3782" s="114" t="s">
        <v>1795</v>
      </c>
      <c r="H3782" s="116">
        <v>11970900</v>
      </c>
      <c r="I3782" s="116">
        <v>9576720</v>
      </c>
      <c r="J3782" s="116">
        <v>6100000</v>
      </c>
      <c r="K3782" s="116">
        <v>3476720</v>
      </c>
      <c r="L3782" s="116">
        <v>0</v>
      </c>
      <c r="M3782" s="116">
        <v>0</v>
      </c>
      <c r="N3782" s="116">
        <v>0</v>
      </c>
      <c r="O3782" s="116">
        <v>0</v>
      </c>
      <c r="P3782" s="116">
        <v>3476720</v>
      </c>
      <c r="Q3782" s="27" t="str">
        <f t="shared" si="656"/>
        <v>Registered</v>
      </c>
      <c r="R3782" s="94">
        <f t="shared" si="657"/>
        <v>0.8</v>
      </c>
      <c r="S3782" s="95"/>
      <c r="T3782" s="117">
        <f t="shared" si="665"/>
        <v>3476720</v>
      </c>
      <c r="U3782" s="117">
        <f t="shared" si="666"/>
        <v>0</v>
      </c>
    </row>
    <row r="3783" spans="1:21" x14ac:dyDescent="0.3">
      <c r="A3783" s="114">
        <v>194</v>
      </c>
      <c r="B3783" s="114" t="s">
        <v>1430</v>
      </c>
      <c r="C3783" s="114" t="s">
        <v>6</v>
      </c>
      <c r="D3783" s="114" t="s">
        <v>1930</v>
      </c>
      <c r="E3783" s="114" t="s">
        <v>1931</v>
      </c>
      <c r="F3783" s="115">
        <v>45194</v>
      </c>
      <c r="G3783" s="114" t="s">
        <v>1932</v>
      </c>
      <c r="H3783" s="116">
        <v>8258929</v>
      </c>
      <c r="I3783" s="116">
        <v>7020089</v>
      </c>
      <c r="J3783" s="116">
        <v>4326060</v>
      </c>
      <c r="K3783" s="116">
        <v>2694029</v>
      </c>
      <c r="L3783" s="116">
        <v>0</v>
      </c>
      <c r="M3783" s="116">
        <v>0</v>
      </c>
      <c r="N3783" s="116">
        <v>0</v>
      </c>
      <c r="O3783" s="116">
        <v>412946</v>
      </c>
      <c r="P3783" s="116">
        <v>2281083</v>
      </c>
      <c r="Q3783" s="27" t="str">
        <f t="shared" si="656"/>
        <v>Registered</v>
      </c>
      <c r="R3783" s="94">
        <f t="shared" si="657"/>
        <v>0.8499999212973014</v>
      </c>
      <c r="S3783" s="95"/>
      <c r="T3783" s="117">
        <f t="shared" si="665"/>
        <v>2694029</v>
      </c>
      <c r="U3783" s="117">
        <f t="shared" si="666"/>
        <v>0</v>
      </c>
    </row>
    <row r="3784" spans="1:21" x14ac:dyDescent="0.3">
      <c r="A3784" s="114">
        <v>259</v>
      </c>
      <c r="B3784" s="114" t="s">
        <v>1430</v>
      </c>
      <c r="C3784" s="114" t="s">
        <v>6</v>
      </c>
      <c r="D3784" s="114" t="s">
        <v>1790</v>
      </c>
      <c r="E3784" s="114" t="s">
        <v>1791</v>
      </c>
      <c r="F3784" s="115">
        <v>45688</v>
      </c>
      <c r="G3784" s="114" t="s">
        <v>1792</v>
      </c>
      <c r="H3784" s="116">
        <v>12819900</v>
      </c>
      <c r="I3784" s="116">
        <v>10896915</v>
      </c>
      <c r="J3784" s="116">
        <v>8910190</v>
      </c>
      <c r="K3784" s="116">
        <v>1986725</v>
      </c>
      <c r="L3784" s="116">
        <v>0</v>
      </c>
      <c r="M3784" s="116">
        <v>0</v>
      </c>
      <c r="N3784" s="116">
        <v>640995</v>
      </c>
      <c r="O3784" s="116">
        <v>0</v>
      </c>
      <c r="P3784" s="116">
        <v>1345730</v>
      </c>
      <c r="Q3784" s="27" t="str">
        <f t="shared" si="656"/>
        <v>Registered</v>
      </c>
      <c r="R3784" s="94">
        <f t="shared" si="657"/>
        <v>0.85</v>
      </c>
      <c r="S3784" s="95"/>
      <c r="T3784" s="117">
        <f t="shared" si="665"/>
        <v>1986725</v>
      </c>
      <c r="U3784" s="117">
        <f t="shared" si="666"/>
        <v>0</v>
      </c>
    </row>
    <row r="3785" spans="1:21" x14ac:dyDescent="0.3">
      <c r="A3785" s="114">
        <v>265</v>
      </c>
      <c r="B3785" s="114" t="s">
        <v>1430</v>
      </c>
      <c r="C3785" s="114" t="s">
        <v>6</v>
      </c>
      <c r="D3785" s="114" t="s">
        <v>2261</v>
      </c>
      <c r="E3785" s="114" t="s">
        <v>2262</v>
      </c>
      <c r="F3785" s="115">
        <v>45196</v>
      </c>
      <c r="G3785" s="114" t="s">
        <v>1620</v>
      </c>
      <c r="H3785" s="116">
        <v>8325893</v>
      </c>
      <c r="I3785" s="116">
        <v>6660717</v>
      </c>
      <c r="J3785" s="116">
        <v>4800000</v>
      </c>
      <c r="K3785" s="116">
        <v>1860717</v>
      </c>
      <c r="L3785" s="116">
        <v>416295</v>
      </c>
      <c r="M3785" s="116">
        <v>0</v>
      </c>
      <c r="N3785" s="116">
        <v>0</v>
      </c>
      <c r="O3785" s="116">
        <v>0</v>
      </c>
      <c r="P3785" s="116">
        <v>1444422</v>
      </c>
      <c r="Q3785" s="27" t="str">
        <f t="shared" si="656"/>
        <v>Registered</v>
      </c>
      <c r="R3785" s="94">
        <f t="shared" si="657"/>
        <v>0.80000031227881496</v>
      </c>
      <c r="S3785" s="95"/>
      <c r="T3785" s="117">
        <f t="shared" si="665"/>
        <v>1860717</v>
      </c>
      <c r="U3785" s="117">
        <f t="shared" si="666"/>
        <v>0</v>
      </c>
    </row>
    <row r="3786" spans="1:21" x14ac:dyDescent="0.3">
      <c r="A3786" s="114">
        <v>279</v>
      </c>
      <c r="B3786" s="114" t="s">
        <v>1430</v>
      </c>
      <c r="C3786" s="114" t="s">
        <v>6</v>
      </c>
      <c r="D3786" s="114" t="s">
        <v>1772</v>
      </c>
      <c r="E3786" s="114" t="s">
        <v>1773</v>
      </c>
      <c r="F3786" s="115">
        <v>45103</v>
      </c>
      <c r="G3786" s="114" t="s">
        <v>1774</v>
      </c>
      <c r="H3786" s="116">
        <v>11741071</v>
      </c>
      <c r="I3786" s="116">
        <v>9979911</v>
      </c>
      <c r="J3786" s="116">
        <v>8218751</v>
      </c>
      <c r="K3786" s="116">
        <v>1761160</v>
      </c>
      <c r="L3786" s="116">
        <v>0</v>
      </c>
      <c r="M3786" s="116">
        <v>0</v>
      </c>
      <c r="N3786" s="116">
        <v>587054</v>
      </c>
      <c r="O3786" s="116">
        <v>0</v>
      </c>
      <c r="P3786" s="116">
        <v>1174106</v>
      </c>
      <c r="Q3786" s="27" t="str">
        <f t="shared" si="656"/>
        <v>Registered</v>
      </c>
      <c r="R3786" s="94">
        <f t="shared" si="657"/>
        <v>0.8500000553612187</v>
      </c>
      <c r="S3786" s="95"/>
      <c r="T3786" s="117">
        <f t="shared" si="665"/>
        <v>1761160</v>
      </c>
      <c r="U3786" s="117">
        <f t="shared" si="666"/>
        <v>0</v>
      </c>
    </row>
    <row r="3787" spans="1:21" x14ac:dyDescent="0.3">
      <c r="A3787" s="114">
        <v>350</v>
      </c>
      <c r="B3787" s="114" t="s">
        <v>1430</v>
      </c>
      <c r="C3787" s="114" t="s">
        <v>6</v>
      </c>
      <c r="D3787" s="114" t="s">
        <v>2291</v>
      </c>
      <c r="E3787" s="114" t="s">
        <v>2292</v>
      </c>
      <c r="F3787" s="115">
        <v>45169</v>
      </c>
      <c r="G3787" s="114" t="s">
        <v>2293</v>
      </c>
      <c r="H3787" s="116">
        <v>8156000</v>
      </c>
      <c r="I3787" s="116">
        <v>6524800</v>
      </c>
      <c r="J3787" s="116">
        <v>5200000</v>
      </c>
      <c r="K3787" s="116">
        <v>1324800</v>
      </c>
      <c r="L3787" s="116">
        <v>0</v>
      </c>
      <c r="M3787" s="116">
        <v>0</v>
      </c>
      <c r="N3787" s="116">
        <v>0</v>
      </c>
      <c r="O3787" s="116">
        <v>0</v>
      </c>
      <c r="P3787" s="116">
        <v>1324800</v>
      </c>
      <c r="Q3787" s="27" t="str">
        <f t="shared" si="656"/>
        <v>Registered</v>
      </c>
      <c r="R3787" s="94">
        <f t="shared" si="657"/>
        <v>0.8</v>
      </c>
      <c r="S3787" s="95"/>
      <c r="T3787" s="117">
        <f t="shared" si="665"/>
        <v>1324800</v>
      </c>
      <c r="U3787" s="117">
        <f t="shared" si="666"/>
        <v>0</v>
      </c>
    </row>
    <row r="3788" spans="1:21" x14ac:dyDescent="0.3">
      <c r="A3788" s="114">
        <v>533</v>
      </c>
      <c r="B3788" s="114" t="s">
        <v>1430</v>
      </c>
      <c r="C3788" s="114" t="s">
        <v>6</v>
      </c>
      <c r="D3788" s="114" t="s">
        <v>6254</v>
      </c>
      <c r="E3788" s="114" t="s">
        <v>6255</v>
      </c>
      <c r="F3788" s="115">
        <v>45100</v>
      </c>
      <c r="G3788" s="114" t="s">
        <v>5480</v>
      </c>
      <c r="H3788" s="116">
        <v>12321429</v>
      </c>
      <c r="I3788" s="116">
        <v>9857143</v>
      </c>
      <c r="J3788" s="116">
        <v>9241072</v>
      </c>
      <c r="K3788" s="116">
        <v>616071</v>
      </c>
      <c r="L3788" s="116">
        <v>616071</v>
      </c>
      <c r="M3788" s="116">
        <v>0</v>
      </c>
      <c r="N3788" s="116">
        <v>0</v>
      </c>
      <c r="O3788" s="116">
        <v>0</v>
      </c>
      <c r="P3788" s="116">
        <v>0</v>
      </c>
      <c r="Q3788" s="27" t="str">
        <f t="shared" si="656"/>
        <v>Registered</v>
      </c>
      <c r="R3788" s="94">
        <f t="shared" si="657"/>
        <v>0.79999998376811654</v>
      </c>
      <c r="S3788" s="95"/>
      <c r="T3788" s="117">
        <f t="shared" si="665"/>
        <v>616071</v>
      </c>
      <c r="U3788" s="117">
        <f t="shared" si="666"/>
        <v>0</v>
      </c>
    </row>
    <row r="3789" spans="1:21" x14ac:dyDescent="0.3">
      <c r="A3789" s="114">
        <v>540</v>
      </c>
      <c r="B3789" s="114" t="s">
        <v>1430</v>
      </c>
      <c r="C3789" s="114" t="s">
        <v>6</v>
      </c>
      <c r="D3789" s="114" t="s">
        <v>6262</v>
      </c>
      <c r="E3789" s="114" t="s">
        <v>6263</v>
      </c>
      <c r="F3789" s="115">
        <v>45100</v>
      </c>
      <c r="G3789" s="114" t="s">
        <v>5364</v>
      </c>
      <c r="H3789" s="116">
        <v>12142857</v>
      </c>
      <c r="I3789" s="116">
        <v>9714285</v>
      </c>
      <c r="J3789" s="116">
        <v>9107142</v>
      </c>
      <c r="K3789" s="116">
        <v>607143</v>
      </c>
      <c r="L3789" s="116">
        <v>607143</v>
      </c>
      <c r="M3789" s="116">
        <v>0</v>
      </c>
      <c r="N3789" s="116">
        <v>0</v>
      </c>
      <c r="O3789" s="116">
        <v>0</v>
      </c>
      <c r="P3789" s="116">
        <v>0</v>
      </c>
      <c r="Q3789" s="27" t="str">
        <f t="shared" si="656"/>
        <v>Registered</v>
      </c>
      <c r="R3789" s="94">
        <f t="shared" si="657"/>
        <v>0.7999999505882347</v>
      </c>
      <c r="S3789" s="95"/>
      <c r="T3789" s="117">
        <f t="shared" si="665"/>
        <v>607143</v>
      </c>
      <c r="U3789" s="117">
        <f t="shared" si="666"/>
        <v>0</v>
      </c>
    </row>
    <row r="3790" spans="1:21" x14ac:dyDescent="0.3">
      <c r="A3790" s="114">
        <v>552</v>
      </c>
      <c r="B3790" s="114" t="s">
        <v>1430</v>
      </c>
      <c r="C3790" s="114" t="s">
        <v>6</v>
      </c>
      <c r="D3790" s="114" t="s">
        <v>6250</v>
      </c>
      <c r="E3790" s="114" t="s">
        <v>6251</v>
      </c>
      <c r="F3790" s="115">
        <v>45104</v>
      </c>
      <c r="G3790" s="114" t="s">
        <v>5389</v>
      </c>
      <c r="H3790" s="116">
        <v>12008929</v>
      </c>
      <c r="I3790" s="116">
        <v>9607143</v>
      </c>
      <c r="J3790" s="116">
        <v>9006697</v>
      </c>
      <c r="K3790" s="116">
        <v>600446</v>
      </c>
      <c r="L3790" s="116">
        <v>600446</v>
      </c>
      <c r="M3790" s="116">
        <v>0</v>
      </c>
      <c r="N3790" s="116">
        <v>0</v>
      </c>
      <c r="O3790" s="116">
        <v>0</v>
      </c>
      <c r="P3790" s="116">
        <v>0</v>
      </c>
      <c r="Q3790" s="27" t="str">
        <f t="shared" si="656"/>
        <v>Registered</v>
      </c>
      <c r="R3790" s="94">
        <f t="shared" si="657"/>
        <v>0.79999998334572553</v>
      </c>
      <c r="S3790" s="95"/>
      <c r="T3790" s="117">
        <f t="shared" si="665"/>
        <v>600446</v>
      </c>
      <c r="U3790" s="117">
        <f t="shared" si="666"/>
        <v>0</v>
      </c>
    </row>
    <row r="3791" spans="1:21" x14ac:dyDescent="0.3">
      <c r="A3791" s="114">
        <v>553</v>
      </c>
      <c r="B3791" s="114" t="s">
        <v>1430</v>
      </c>
      <c r="C3791" s="114" t="s">
        <v>6</v>
      </c>
      <c r="D3791" s="114" t="s">
        <v>6268</v>
      </c>
      <c r="E3791" s="114" t="s">
        <v>6269</v>
      </c>
      <c r="F3791" s="115">
        <v>45096</v>
      </c>
      <c r="G3791" s="114" t="s">
        <v>4150</v>
      </c>
      <c r="H3791" s="116">
        <v>12008929</v>
      </c>
      <c r="I3791" s="116">
        <v>9607143</v>
      </c>
      <c r="J3791" s="116">
        <v>9006697</v>
      </c>
      <c r="K3791" s="116">
        <v>600446</v>
      </c>
      <c r="L3791" s="116">
        <v>600446</v>
      </c>
      <c r="M3791" s="116">
        <v>0</v>
      </c>
      <c r="N3791" s="116">
        <v>0</v>
      </c>
      <c r="O3791" s="116">
        <v>0</v>
      </c>
      <c r="P3791" s="116">
        <v>0</v>
      </c>
      <c r="Q3791" s="27" t="str">
        <f t="shared" si="656"/>
        <v>Registered</v>
      </c>
      <c r="R3791" s="94">
        <f t="shared" si="657"/>
        <v>0.79999998334572553</v>
      </c>
      <c r="S3791" s="95"/>
      <c r="T3791" s="117">
        <f t="shared" si="665"/>
        <v>600446</v>
      </c>
      <c r="U3791" s="117">
        <f t="shared" si="666"/>
        <v>0</v>
      </c>
    </row>
    <row r="3792" spans="1:21" x14ac:dyDescent="0.3">
      <c r="A3792" s="114">
        <v>561</v>
      </c>
      <c r="B3792" s="114" t="s">
        <v>1430</v>
      </c>
      <c r="C3792" s="114" t="s">
        <v>6</v>
      </c>
      <c r="D3792" s="114" t="s">
        <v>6258</v>
      </c>
      <c r="E3792" s="114" t="s">
        <v>6259</v>
      </c>
      <c r="F3792" s="115">
        <v>45107</v>
      </c>
      <c r="G3792" s="114" t="s">
        <v>5364</v>
      </c>
      <c r="H3792" s="116">
        <v>11830357</v>
      </c>
      <c r="I3792" s="116">
        <v>9464285</v>
      </c>
      <c r="J3792" s="116">
        <v>8872767</v>
      </c>
      <c r="K3792" s="116">
        <v>591518</v>
      </c>
      <c r="L3792" s="116">
        <v>591518</v>
      </c>
      <c r="M3792" s="116">
        <v>0</v>
      </c>
      <c r="N3792" s="116">
        <v>0</v>
      </c>
      <c r="O3792" s="116">
        <v>0</v>
      </c>
      <c r="P3792" s="116">
        <v>0</v>
      </c>
      <c r="Q3792" s="27" t="str">
        <f t="shared" si="656"/>
        <v>Registered</v>
      </c>
      <c r="R3792" s="94">
        <f t="shared" si="657"/>
        <v>0.79999994928301821</v>
      </c>
      <c r="S3792" s="95"/>
      <c r="T3792" s="117">
        <f t="shared" si="665"/>
        <v>591518</v>
      </c>
      <c r="U3792" s="117">
        <f t="shared" si="666"/>
        <v>0</v>
      </c>
    </row>
    <row r="3793" spans="1:21" x14ac:dyDescent="0.3">
      <c r="A3793" s="114">
        <v>562</v>
      </c>
      <c r="B3793" s="114" t="s">
        <v>1430</v>
      </c>
      <c r="C3793" s="114" t="s">
        <v>6</v>
      </c>
      <c r="D3793" s="114" t="s">
        <v>2382</v>
      </c>
      <c r="E3793" s="114" t="s">
        <v>2383</v>
      </c>
      <c r="F3793" s="115">
        <v>45107</v>
      </c>
      <c r="G3793" s="114" t="s">
        <v>2384</v>
      </c>
      <c r="H3793" s="116">
        <v>11830357</v>
      </c>
      <c r="I3793" s="116">
        <v>10055803</v>
      </c>
      <c r="J3793" s="116">
        <v>9464285</v>
      </c>
      <c r="K3793" s="116">
        <v>591518</v>
      </c>
      <c r="L3793" s="116">
        <v>0</v>
      </c>
      <c r="M3793" s="116">
        <v>0</v>
      </c>
      <c r="N3793" s="116">
        <v>0</v>
      </c>
      <c r="O3793" s="116">
        <v>591518</v>
      </c>
      <c r="P3793" s="116">
        <v>0</v>
      </c>
      <c r="Q3793" s="27" t="str">
        <f t="shared" si="656"/>
        <v>Registered</v>
      </c>
      <c r="R3793" s="94">
        <f t="shared" si="657"/>
        <v>0.84999996196226368</v>
      </c>
      <c r="S3793" s="95"/>
      <c r="T3793" s="117">
        <f t="shared" si="665"/>
        <v>591518</v>
      </c>
      <c r="U3793" s="117">
        <f t="shared" si="666"/>
        <v>0</v>
      </c>
    </row>
    <row r="3794" spans="1:21" x14ac:dyDescent="0.3">
      <c r="A3794" s="114">
        <v>575</v>
      </c>
      <c r="B3794" s="114" t="s">
        <v>1430</v>
      </c>
      <c r="C3794" s="114" t="s">
        <v>6</v>
      </c>
      <c r="D3794" s="114" t="s">
        <v>6260</v>
      </c>
      <c r="E3794" s="114" t="s">
        <v>6261</v>
      </c>
      <c r="F3794" s="115">
        <v>45104</v>
      </c>
      <c r="G3794" s="114" t="s">
        <v>3007</v>
      </c>
      <c r="H3794" s="116">
        <v>11717580</v>
      </c>
      <c r="I3794" s="116">
        <v>9374064</v>
      </c>
      <c r="J3794" s="116">
        <v>8788185</v>
      </c>
      <c r="K3794" s="116">
        <v>585879</v>
      </c>
      <c r="L3794" s="116">
        <v>585879</v>
      </c>
      <c r="M3794" s="116">
        <v>0</v>
      </c>
      <c r="N3794" s="116">
        <v>0</v>
      </c>
      <c r="O3794" s="116">
        <v>0</v>
      </c>
      <c r="P3794" s="116">
        <v>0</v>
      </c>
      <c r="Q3794" s="27" t="str">
        <f t="shared" si="656"/>
        <v>Registered</v>
      </c>
      <c r="R3794" s="94">
        <f t="shared" si="657"/>
        <v>0.8</v>
      </c>
      <c r="S3794" s="95"/>
      <c r="T3794" s="117">
        <f t="shared" si="665"/>
        <v>585879</v>
      </c>
      <c r="U3794" s="117">
        <f t="shared" si="666"/>
        <v>0</v>
      </c>
    </row>
    <row r="3795" spans="1:21" x14ac:dyDescent="0.3">
      <c r="A3795" s="114">
        <v>586</v>
      </c>
      <c r="B3795" s="114" t="s">
        <v>1430</v>
      </c>
      <c r="C3795" s="114" t="s">
        <v>6</v>
      </c>
      <c r="D3795" s="114" t="s">
        <v>6266</v>
      </c>
      <c r="E3795" s="114" t="s">
        <v>6267</v>
      </c>
      <c r="F3795" s="115">
        <v>45096</v>
      </c>
      <c r="G3795" s="114" t="s">
        <v>3039</v>
      </c>
      <c r="H3795" s="116">
        <v>11546400</v>
      </c>
      <c r="I3795" s="116">
        <v>9237120</v>
      </c>
      <c r="J3795" s="116">
        <v>8659800</v>
      </c>
      <c r="K3795" s="116">
        <v>577320</v>
      </c>
      <c r="L3795" s="116">
        <v>577320</v>
      </c>
      <c r="M3795" s="116">
        <v>0</v>
      </c>
      <c r="N3795" s="116">
        <v>0</v>
      </c>
      <c r="O3795" s="116">
        <v>0</v>
      </c>
      <c r="P3795" s="116">
        <v>0</v>
      </c>
      <c r="Q3795" s="27" t="str">
        <f t="shared" si="656"/>
        <v>Registered</v>
      </c>
      <c r="R3795" s="94">
        <f t="shared" si="657"/>
        <v>0.8</v>
      </c>
      <c r="S3795" s="95"/>
      <c r="T3795" s="117">
        <f t="shared" si="665"/>
        <v>577320</v>
      </c>
      <c r="U3795" s="117">
        <f t="shared" si="666"/>
        <v>0</v>
      </c>
    </row>
    <row r="3796" spans="1:21" x14ac:dyDescent="0.3">
      <c r="A3796" s="114">
        <v>632</v>
      </c>
      <c r="B3796" s="114" t="s">
        <v>1430</v>
      </c>
      <c r="C3796" s="114" t="s">
        <v>6</v>
      </c>
      <c r="D3796" s="114" t="s">
        <v>2474</v>
      </c>
      <c r="E3796" s="114" t="s">
        <v>2475</v>
      </c>
      <c r="F3796" s="115">
        <v>45107</v>
      </c>
      <c r="G3796" s="114" t="s">
        <v>2476</v>
      </c>
      <c r="H3796" s="116">
        <v>7973214</v>
      </c>
      <c r="I3796" s="116">
        <v>6777233</v>
      </c>
      <c r="J3796" s="116">
        <v>6278334.2199999997</v>
      </c>
      <c r="K3796" s="116">
        <v>498898.78</v>
      </c>
      <c r="L3796" s="116">
        <v>0</v>
      </c>
      <c r="M3796" s="116">
        <v>0</v>
      </c>
      <c r="N3796" s="116">
        <v>398661</v>
      </c>
      <c r="O3796" s="116">
        <v>0</v>
      </c>
      <c r="P3796" s="116">
        <v>100237.78</v>
      </c>
      <c r="Q3796" s="27" t="str">
        <f t="shared" si="656"/>
        <v>Registered</v>
      </c>
      <c r="R3796" s="94">
        <f t="shared" si="657"/>
        <v>0.85000013796193108</v>
      </c>
      <c r="S3796" s="95"/>
      <c r="T3796" s="117">
        <f t="shared" si="665"/>
        <v>498898.78</v>
      </c>
      <c r="U3796" s="117">
        <f t="shared" si="666"/>
        <v>0</v>
      </c>
    </row>
    <row r="3797" spans="1:21" x14ac:dyDescent="0.3">
      <c r="A3797" s="114">
        <v>649</v>
      </c>
      <c r="B3797" s="114" t="s">
        <v>1430</v>
      </c>
      <c r="C3797" s="114" t="s">
        <v>6</v>
      </c>
      <c r="D3797" s="114" t="s">
        <v>6247</v>
      </c>
      <c r="E3797" s="114" t="s">
        <v>6248</v>
      </c>
      <c r="F3797" s="115">
        <v>45672</v>
      </c>
      <c r="G3797" s="114" t="s">
        <v>6249</v>
      </c>
      <c r="H3797" s="116">
        <v>8973214</v>
      </c>
      <c r="I3797" s="116">
        <v>6281250</v>
      </c>
      <c r="J3797" s="116">
        <v>5832589</v>
      </c>
      <c r="K3797" s="116">
        <v>448661</v>
      </c>
      <c r="L3797" s="116">
        <v>448661</v>
      </c>
      <c r="M3797" s="116">
        <v>0</v>
      </c>
      <c r="N3797" s="116">
        <v>0</v>
      </c>
      <c r="O3797" s="116">
        <v>0</v>
      </c>
      <c r="P3797" s="116">
        <v>0</v>
      </c>
      <c r="Q3797" s="27" t="str">
        <f t="shared" si="656"/>
        <v>Registered</v>
      </c>
      <c r="R3797" s="94">
        <f t="shared" si="657"/>
        <v>0.70000002228855795</v>
      </c>
      <c r="S3797" s="95"/>
      <c r="T3797" s="117">
        <f t="shared" si="665"/>
        <v>448661</v>
      </c>
      <c r="U3797" s="117">
        <f t="shared" si="666"/>
        <v>0</v>
      </c>
    </row>
    <row r="3798" spans="1:21" x14ac:dyDescent="0.3">
      <c r="A3798" s="114">
        <v>654</v>
      </c>
      <c r="B3798" s="114" t="s">
        <v>1430</v>
      </c>
      <c r="C3798" s="114" t="s">
        <v>6</v>
      </c>
      <c r="D3798" s="114" t="s">
        <v>6256</v>
      </c>
      <c r="E3798" s="114" t="s">
        <v>6257</v>
      </c>
      <c r="F3798" s="115">
        <v>45370</v>
      </c>
      <c r="G3798" s="114" t="s">
        <v>2562</v>
      </c>
      <c r="H3798" s="116">
        <v>8724107</v>
      </c>
      <c r="I3798" s="116">
        <v>6979283</v>
      </c>
      <c r="J3798" s="116">
        <v>6543078</v>
      </c>
      <c r="K3798" s="116">
        <v>436205</v>
      </c>
      <c r="L3798" s="116">
        <v>436205</v>
      </c>
      <c r="M3798" s="116">
        <v>0</v>
      </c>
      <c r="N3798" s="116">
        <v>0</v>
      </c>
      <c r="O3798" s="116">
        <v>0</v>
      </c>
      <c r="P3798" s="116">
        <v>0</v>
      </c>
      <c r="Q3798" s="27" t="str">
        <f t="shared" si="656"/>
        <v>Registered</v>
      </c>
      <c r="R3798" s="94">
        <f t="shared" si="657"/>
        <v>0.79999970197522796</v>
      </c>
      <c r="S3798" s="95"/>
      <c r="T3798" s="117">
        <f t="shared" si="665"/>
        <v>436205</v>
      </c>
      <c r="U3798" s="117">
        <f t="shared" si="666"/>
        <v>0</v>
      </c>
    </row>
    <row r="3799" spans="1:21" x14ac:dyDescent="0.3">
      <c r="A3799" s="114">
        <v>671</v>
      </c>
      <c r="B3799" s="114" t="s">
        <v>1430</v>
      </c>
      <c r="C3799" s="114" t="s">
        <v>6</v>
      </c>
      <c r="D3799" s="114" t="s">
        <v>6252</v>
      </c>
      <c r="E3799" s="114" t="s">
        <v>6253</v>
      </c>
      <c r="F3799" s="115">
        <v>45176</v>
      </c>
      <c r="G3799" s="114" t="s">
        <v>2523</v>
      </c>
      <c r="H3799" s="116">
        <v>8214284</v>
      </c>
      <c r="I3799" s="116">
        <v>6571427</v>
      </c>
      <c r="J3799" s="116">
        <v>6160713</v>
      </c>
      <c r="K3799" s="116">
        <v>410714</v>
      </c>
      <c r="L3799" s="116">
        <v>410714</v>
      </c>
      <c r="M3799" s="116">
        <v>0</v>
      </c>
      <c r="N3799" s="116">
        <v>0</v>
      </c>
      <c r="O3799" s="116">
        <v>0</v>
      </c>
      <c r="P3799" s="116">
        <v>0</v>
      </c>
      <c r="Q3799" s="27" t="str">
        <f t="shared" si="656"/>
        <v>Registered</v>
      </c>
      <c r="R3799" s="94">
        <f t="shared" si="657"/>
        <v>0.79999997565216885</v>
      </c>
      <c r="S3799" s="95"/>
      <c r="T3799" s="117">
        <f t="shared" si="665"/>
        <v>410714</v>
      </c>
      <c r="U3799" s="117">
        <f t="shared" si="666"/>
        <v>0</v>
      </c>
    </row>
    <row r="3800" spans="1:21" x14ac:dyDescent="0.3">
      <c r="A3800" s="114">
        <v>710</v>
      </c>
      <c r="B3800" s="114" t="s">
        <v>1430</v>
      </c>
      <c r="C3800" s="114" t="s">
        <v>6</v>
      </c>
      <c r="D3800" s="114" t="s">
        <v>6264</v>
      </c>
      <c r="E3800" s="114" t="s">
        <v>6265</v>
      </c>
      <c r="F3800" s="115">
        <v>45104</v>
      </c>
      <c r="G3800" s="114" t="s">
        <v>3633</v>
      </c>
      <c r="H3800" s="116">
        <v>7859100</v>
      </c>
      <c r="I3800" s="116">
        <v>6287280</v>
      </c>
      <c r="J3800" s="116">
        <v>5894325</v>
      </c>
      <c r="K3800" s="116">
        <v>392955</v>
      </c>
      <c r="L3800" s="116">
        <v>392955</v>
      </c>
      <c r="M3800" s="116">
        <v>0</v>
      </c>
      <c r="N3800" s="116">
        <v>0</v>
      </c>
      <c r="O3800" s="116">
        <v>0</v>
      </c>
      <c r="P3800" s="116">
        <v>0</v>
      </c>
      <c r="Q3800" s="27" t="str">
        <f t="shared" si="656"/>
        <v>Registered</v>
      </c>
      <c r="R3800" s="94">
        <f t="shared" si="657"/>
        <v>0.8</v>
      </c>
      <c r="S3800" s="95"/>
      <c r="T3800" s="117">
        <f t="shared" si="665"/>
        <v>392955</v>
      </c>
      <c r="U3800" s="117">
        <f t="shared" si="666"/>
        <v>0</v>
      </c>
    </row>
    <row r="3801" spans="1:21" x14ac:dyDescent="0.3">
      <c r="A3801" s="114">
        <v>1061</v>
      </c>
      <c r="B3801" s="114" t="s">
        <v>1430</v>
      </c>
      <c r="C3801" s="114" t="s">
        <v>6</v>
      </c>
      <c r="D3801" s="114" t="s">
        <v>9859</v>
      </c>
      <c r="E3801" s="114" t="s">
        <v>8639</v>
      </c>
      <c r="F3801" s="115">
        <v>45185</v>
      </c>
      <c r="G3801" s="114" t="s">
        <v>2060</v>
      </c>
      <c r="H3801" s="116">
        <v>8328300</v>
      </c>
      <c r="I3801" s="116">
        <v>6662640</v>
      </c>
      <c r="J3801" s="116">
        <v>6580867</v>
      </c>
      <c r="K3801" s="116">
        <v>81773</v>
      </c>
      <c r="L3801" s="116">
        <v>81773</v>
      </c>
      <c r="M3801" s="116">
        <v>0</v>
      </c>
      <c r="N3801" s="116">
        <v>0</v>
      </c>
      <c r="O3801" s="116">
        <v>0</v>
      </c>
      <c r="P3801" s="116">
        <v>0</v>
      </c>
      <c r="Q3801" s="27" t="str">
        <f t="shared" si="656"/>
        <v>Registered</v>
      </c>
      <c r="R3801" s="94">
        <f t="shared" si="657"/>
        <v>0.8</v>
      </c>
      <c r="S3801" s="95"/>
      <c r="T3801" s="117">
        <f t="shared" si="665"/>
        <v>81773</v>
      </c>
      <c r="U3801" s="117">
        <f t="shared" si="666"/>
        <v>0</v>
      </c>
    </row>
    <row r="3802" spans="1:21" x14ac:dyDescent="0.3">
      <c r="A3802" s="114">
        <v>5055</v>
      </c>
      <c r="B3802" s="114" t="s">
        <v>1430</v>
      </c>
      <c r="C3802" s="114" t="s">
        <v>6</v>
      </c>
      <c r="D3802" s="114" t="s">
        <v>3686</v>
      </c>
      <c r="E3802" s="114" t="s">
        <v>3687</v>
      </c>
      <c r="F3802" s="115">
        <v>45096</v>
      </c>
      <c r="G3802" s="114" t="s">
        <v>2924</v>
      </c>
      <c r="H3802" s="116">
        <v>7901786</v>
      </c>
      <c r="I3802" s="116">
        <v>6716517</v>
      </c>
      <c r="J3802" s="116">
        <v>6716517</v>
      </c>
      <c r="K3802" s="116">
        <v>0</v>
      </c>
      <c r="L3802" s="116">
        <v>0</v>
      </c>
      <c r="M3802" s="116">
        <v>0</v>
      </c>
      <c r="N3802" s="116">
        <v>0</v>
      </c>
      <c r="O3802" s="116">
        <v>0</v>
      </c>
      <c r="P3802" s="116">
        <v>0</v>
      </c>
      <c r="Q3802" s="27" t="str">
        <f t="shared" si="656"/>
        <v>Registered</v>
      </c>
      <c r="R3802" s="94">
        <f t="shared" si="657"/>
        <v>0.84999986079096546</v>
      </c>
      <c r="S3802" s="95"/>
      <c r="T3802" s="117">
        <f t="shared" si="665"/>
        <v>0</v>
      </c>
      <c r="U3802" s="117">
        <f t="shared" si="666"/>
        <v>0</v>
      </c>
    </row>
    <row r="3803" spans="1:21" x14ac:dyDescent="0.3">
      <c r="A3803" s="114">
        <v>5056</v>
      </c>
      <c r="B3803" s="114" t="s">
        <v>1430</v>
      </c>
      <c r="C3803" s="114" t="s">
        <v>6</v>
      </c>
      <c r="D3803" s="114" t="s">
        <v>3711</v>
      </c>
      <c r="E3803" s="114" t="s">
        <v>3712</v>
      </c>
      <c r="F3803" s="115">
        <v>45097</v>
      </c>
      <c r="G3803" s="114" t="s">
        <v>3442</v>
      </c>
      <c r="H3803" s="116">
        <v>7859100</v>
      </c>
      <c r="I3803" s="116">
        <v>6680235</v>
      </c>
      <c r="J3803" s="116">
        <v>6680235</v>
      </c>
      <c r="K3803" s="116">
        <v>0</v>
      </c>
      <c r="L3803" s="116">
        <v>0</v>
      </c>
      <c r="M3803" s="116">
        <v>0</v>
      </c>
      <c r="N3803" s="116">
        <v>0</v>
      </c>
      <c r="O3803" s="116">
        <v>0</v>
      </c>
      <c r="P3803" s="116">
        <v>0</v>
      </c>
      <c r="Q3803" s="27" t="str">
        <f t="shared" si="656"/>
        <v>Registered</v>
      </c>
      <c r="R3803" s="94">
        <f t="shared" si="657"/>
        <v>0.85</v>
      </c>
      <c r="S3803" s="95"/>
      <c r="T3803" s="117">
        <f t="shared" si="665"/>
        <v>0</v>
      </c>
      <c r="U3803" s="117">
        <f t="shared" si="666"/>
        <v>0</v>
      </c>
    </row>
    <row r="3804" spans="1:21" x14ac:dyDescent="0.3">
      <c r="A3804" s="114">
        <v>5057</v>
      </c>
      <c r="B3804" s="114" t="s">
        <v>1430</v>
      </c>
      <c r="C3804" s="114" t="s">
        <v>6</v>
      </c>
      <c r="D3804" s="114" t="s">
        <v>3073</v>
      </c>
      <c r="E3804" s="114" t="s">
        <v>3074</v>
      </c>
      <c r="F3804" s="115">
        <v>45096</v>
      </c>
      <c r="G3804" s="114" t="s">
        <v>3039</v>
      </c>
      <c r="H3804" s="116">
        <v>11546400</v>
      </c>
      <c r="I3804" s="116">
        <v>9814440</v>
      </c>
      <c r="J3804" s="116">
        <v>9814440</v>
      </c>
      <c r="K3804" s="116">
        <v>0</v>
      </c>
      <c r="L3804" s="116">
        <v>0</v>
      </c>
      <c r="M3804" s="116">
        <v>0</v>
      </c>
      <c r="N3804" s="116">
        <v>0</v>
      </c>
      <c r="O3804" s="116">
        <v>0</v>
      </c>
      <c r="P3804" s="116">
        <v>0</v>
      </c>
      <c r="Q3804" s="27" t="str">
        <f t="shared" si="656"/>
        <v>Registered</v>
      </c>
      <c r="R3804" s="94">
        <f t="shared" si="657"/>
        <v>0.85</v>
      </c>
      <c r="S3804" s="95"/>
      <c r="T3804" s="117">
        <f t="shared" si="665"/>
        <v>0</v>
      </c>
      <c r="U3804" s="117">
        <f t="shared" si="666"/>
        <v>0</v>
      </c>
    </row>
    <row r="3805" spans="1:21" x14ac:dyDescent="0.3">
      <c r="A3805" s="114">
        <v>5058</v>
      </c>
      <c r="B3805" s="114" t="s">
        <v>1430</v>
      </c>
      <c r="C3805" s="114" t="s">
        <v>6</v>
      </c>
      <c r="D3805" s="114" t="s">
        <v>3791</v>
      </c>
      <c r="E3805" s="114" t="s">
        <v>3792</v>
      </c>
      <c r="F3805" s="115">
        <v>45107</v>
      </c>
      <c r="G3805" s="114" t="s">
        <v>3793</v>
      </c>
      <c r="H3805" s="116">
        <v>7737108</v>
      </c>
      <c r="I3805" s="116">
        <v>6576539</v>
      </c>
      <c r="J3805" s="116">
        <v>6576539</v>
      </c>
      <c r="K3805" s="116">
        <v>0</v>
      </c>
      <c r="L3805" s="116">
        <v>0</v>
      </c>
      <c r="M3805" s="116">
        <v>0</v>
      </c>
      <c r="N3805" s="116">
        <v>0</v>
      </c>
      <c r="O3805" s="116">
        <v>0</v>
      </c>
      <c r="P3805" s="116">
        <v>0</v>
      </c>
      <c r="Q3805" s="27" t="str">
        <f t="shared" si="656"/>
        <v>Registered</v>
      </c>
      <c r="R3805" s="94">
        <f t="shared" si="657"/>
        <v>0.84999963810767543</v>
      </c>
      <c r="S3805" s="95"/>
      <c r="T3805" s="117">
        <f t="shared" si="665"/>
        <v>0</v>
      </c>
      <c r="U3805" s="117">
        <f t="shared" si="666"/>
        <v>0</v>
      </c>
    </row>
    <row r="3806" spans="1:21" x14ac:dyDescent="0.3">
      <c r="A3806" s="114">
        <v>5059</v>
      </c>
      <c r="B3806" s="114" t="s">
        <v>1430</v>
      </c>
      <c r="C3806" s="114" t="s">
        <v>6</v>
      </c>
      <c r="D3806" s="114" t="s">
        <v>3182</v>
      </c>
      <c r="E3806" s="114" t="s">
        <v>3183</v>
      </c>
      <c r="F3806" s="115">
        <v>45107</v>
      </c>
      <c r="G3806" s="114" t="s">
        <v>3184</v>
      </c>
      <c r="H3806" s="116">
        <v>11038300</v>
      </c>
      <c r="I3806" s="116">
        <v>9382555</v>
      </c>
      <c r="J3806" s="116">
        <v>9382555</v>
      </c>
      <c r="K3806" s="116">
        <v>0</v>
      </c>
      <c r="L3806" s="116">
        <v>0</v>
      </c>
      <c r="M3806" s="116">
        <v>0</v>
      </c>
      <c r="N3806" s="116">
        <v>0</v>
      </c>
      <c r="O3806" s="116">
        <v>0</v>
      </c>
      <c r="P3806" s="116">
        <v>0</v>
      </c>
      <c r="Q3806" s="27" t="str">
        <f t="shared" si="656"/>
        <v>Registered</v>
      </c>
      <c r="R3806" s="94">
        <f t="shared" si="657"/>
        <v>0.85</v>
      </c>
      <c r="S3806" s="95"/>
      <c r="T3806" s="117">
        <f t="shared" si="665"/>
        <v>0</v>
      </c>
      <c r="U3806" s="117">
        <f t="shared" si="666"/>
        <v>0</v>
      </c>
    </row>
    <row r="3807" spans="1:21" x14ac:dyDescent="0.3">
      <c r="A3807" s="114">
        <v>5060</v>
      </c>
      <c r="B3807" s="114" t="s">
        <v>1430</v>
      </c>
      <c r="C3807" s="114" t="s">
        <v>6</v>
      </c>
      <c r="D3807" s="114" t="s">
        <v>3653</v>
      </c>
      <c r="E3807" s="114" t="s">
        <v>3654</v>
      </c>
      <c r="F3807" s="115">
        <v>45100</v>
      </c>
      <c r="G3807" s="114" t="s">
        <v>2921</v>
      </c>
      <c r="H3807" s="116">
        <v>7991071</v>
      </c>
      <c r="I3807" s="116">
        <v>6792411</v>
      </c>
      <c r="J3807" s="116">
        <v>6792411</v>
      </c>
      <c r="K3807" s="116">
        <v>0</v>
      </c>
      <c r="L3807" s="116">
        <v>0</v>
      </c>
      <c r="M3807" s="116">
        <v>0</v>
      </c>
      <c r="N3807" s="116">
        <v>0</v>
      </c>
      <c r="O3807" s="116">
        <v>0</v>
      </c>
      <c r="P3807" s="116">
        <v>0</v>
      </c>
      <c r="Q3807" s="27" t="str">
        <f t="shared" si="656"/>
        <v>Registered</v>
      </c>
      <c r="R3807" s="94">
        <f t="shared" si="657"/>
        <v>0.85000008134078653</v>
      </c>
      <c r="S3807" s="95"/>
      <c r="T3807" s="117">
        <f t="shared" si="665"/>
        <v>0</v>
      </c>
      <c r="U3807" s="117">
        <f t="shared" si="666"/>
        <v>0</v>
      </c>
    </row>
    <row r="3808" spans="1:21" x14ac:dyDescent="0.3">
      <c r="A3808" s="114">
        <v>5061</v>
      </c>
      <c r="B3808" s="114" t="s">
        <v>1430</v>
      </c>
      <c r="C3808" s="114" t="s">
        <v>6</v>
      </c>
      <c r="D3808" s="114" t="s">
        <v>6202</v>
      </c>
      <c r="E3808" s="114" t="s">
        <v>6203</v>
      </c>
      <c r="F3808" s="115">
        <v>45351</v>
      </c>
      <c r="G3808" s="114" t="s">
        <v>3330</v>
      </c>
      <c r="H3808" s="116">
        <v>8215000</v>
      </c>
      <c r="I3808" s="116">
        <v>6161250</v>
      </c>
      <c r="J3808" s="116">
        <v>6161250</v>
      </c>
      <c r="K3808" s="116">
        <v>0</v>
      </c>
      <c r="L3808" s="116">
        <v>0</v>
      </c>
      <c r="M3808" s="116">
        <v>0</v>
      </c>
      <c r="N3808" s="116">
        <v>0</v>
      </c>
      <c r="O3808" s="116">
        <v>0</v>
      </c>
      <c r="P3808" s="116">
        <v>0</v>
      </c>
      <c r="Q3808" s="27" t="str">
        <f t="shared" si="656"/>
        <v>Registered</v>
      </c>
      <c r="R3808" s="94">
        <f t="shared" si="657"/>
        <v>0.75</v>
      </c>
      <c r="S3808" s="95"/>
      <c r="T3808" s="117">
        <f t="shared" si="665"/>
        <v>0</v>
      </c>
      <c r="U3808" s="117">
        <f t="shared" si="666"/>
        <v>0</v>
      </c>
    </row>
    <row r="3809" spans="1:21" x14ac:dyDescent="0.3">
      <c r="A3809" s="114">
        <v>5062</v>
      </c>
      <c r="B3809" s="114" t="s">
        <v>1430</v>
      </c>
      <c r="C3809" s="114" t="s">
        <v>6</v>
      </c>
      <c r="D3809" s="114" t="s">
        <v>6204</v>
      </c>
      <c r="E3809" s="114" t="s">
        <v>6205</v>
      </c>
      <c r="F3809" s="115">
        <v>45222</v>
      </c>
      <c r="G3809" s="114" t="s">
        <v>1354</v>
      </c>
      <c r="H3809" s="116">
        <v>8259093</v>
      </c>
      <c r="I3809" s="116">
        <v>6607277</v>
      </c>
      <c r="J3809" s="116">
        <v>6607277</v>
      </c>
      <c r="K3809" s="116">
        <v>0</v>
      </c>
      <c r="L3809" s="116">
        <v>0</v>
      </c>
      <c r="M3809" s="116">
        <v>0</v>
      </c>
      <c r="N3809" s="116">
        <v>0</v>
      </c>
      <c r="O3809" s="116">
        <v>0</v>
      </c>
      <c r="P3809" s="116">
        <v>0</v>
      </c>
      <c r="Q3809" s="27" t="str">
        <f t="shared" si="656"/>
        <v>Registered</v>
      </c>
      <c r="R3809" s="94">
        <f t="shared" si="657"/>
        <v>0.80000031480454326</v>
      </c>
      <c r="S3809" s="95"/>
      <c r="T3809" s="117">
        <f t="shared" si="665"/>
        <v>0</v>
      </c>
      <c r="U3809" s="117">
        <f t="shared" si="666"/>
        <v>0</v>
      </c>
    </row>
    <row r="3810" spans="1:21" x14ac:dyDescent="0.3">
      <c r="A3810" s="114">
        <v>5063</v>
      </c>
      <c r="B3810" s="114" t="s">
        <v>1430</v>
      </c>
      <c r="C3810" s="114" t="s">
        <v>6</v>
      </c>
      <c r="D3810" s="114" t="s">
        <v>6206</v>
      </c>
      <c r="E3810" s="114" t="s">
        <v>6207</v>
      </c>
      <c r="F3810" s="115">
        <v>45135</v>
      </c>
      <c r="G3810" s="114" t="s">
        <v>1795</v>
      </c>
      <c r="H3810" s="116">
        <v>11970900</v>
      </c>
      <c r="I3810" s="116">
        <v>9576720</v>
      </c>
      <c r="J3810" s="116">
        <v>9576720</v>
      </c>
      <c r="K3810" s="116">
        <v>0</v>
      </c>
      <c r="L3810" s="116">
        <v>0</v>
      </c>
      <c r="M3810" s="116">
        <v>0</v>
      </c>
      <c r="N3810" s="116">
        <v>0</v>
      </c>
      <c r="O3810" s="116">
        <v>0</v>
      </c>
      <c r="P3810" s="116">
        <v>0</v>
      </c>
      <c r="Q3810" s="27" t="str">
        <f t="shared" si="656"/>
        <v>Registered</v>
      </c>
      <c r="R3810" s="94">
        <f t="shared" si="657"/>
        <v>0.8</v>
      </c>
      <c r="S3810" s="95"/>
      <c r="T3810" s="117">
        <f t="shared" si="665"/>
        <v>0</v>
      </c>
      <c r="U3810" s="117">
        <f t="shared" si="666"/>
        <v>0</v>
      </c>
    </row>
    <row r="3811" spans="1:21" x14ac:dyDescent="0.3">
      <c r="A3811" s="114">
        <v>5064</v>
      </c>
      <c r="B3811" s="114" t="s">
        <v>1430</v>
      </c>
      <c r="C3811" s="114" t="s">
        <v>6</v>
      </c>
      <c r="D3811" s="114" t="s">
        <v>6208</v>
      </c>
      <c r="E3811" s="114" t="s">
        <v>6209</v>
      </c>
      <c r="F3811" s="115">
        <v>45104</v>
      </c>
      <c r="G3811" s="114" t="s">
        <v>4857</v>
      </c>
      <c r="H3811" s="116">
        <v>8125000</v>
      </c>
      <c r="I3811" s="116">
        <v>6500000</v>
      </c>
      <c r="J3811" s="116">
        <v>6500000</v>
      </c>
      <c r="K3811" s="116">
        <v>0</v>
      </c>
      <c r="L3811" s="116">
        <v>0</v>
      </c>
      <c r="M3811" s="116">
        <v>0</v>
      </c>
      <c r="N3811" s="116">
        <v>0</v>
      </c>
      <c r="O3811" s="116">
        <v>0</v>
      </c>
      <c r="P3811" s="116">
        <v>0</v>
      </c>
      <c r="Q3811" s="27" t="str">
        <f t="shared" si="656"/>
        <v>Registered</v>
      </c>
      <c r="R3811" s="94">
        <f t="shared" si="657"/>
        <v>0.8</v>
      </c>
      <c r="S3811" s="95"/>
      <c r="T3811" s="117">
        <f t="shared" si="665"/>
        <v>0</v>
      </c>
      <c r="U3811" s="117">
        <f t="shared" si="666"/>
        <v>0</v>
      </c>
    </row>
    <row r="3812" spans="1:21" x14ac:dyDescent="0.3">
      <c r="A3812" s="114">
        <v>5065</v>
      </c>
      <c r="B3812" s="114" t="s">
        <v>1430</v>
      </c>
      <c r="C3812" s="114" t="s">
        <v>6</v>
      </c>
      <c r="D3812" s="114" t="s">
        <v>6210</v>
      </c>
      <c r="E3812" s="114" t="s">
        <v>6211</v>
      </c>
      <c r="F3812" s="115">
        <v>45104</v>
      </c>
      <c r="G3812" s="114" t="s">
        <v>5131</v>
      </c>
      <c r="H3812" s="116">
        <v>7902501</v>
      </c>
      <c r="I3812" s="116">
        <v>6322000</v>
      </c>
      <c r="J3812" s="116">
        <v>6322000</v>
      </c>
      <c r="K3812" s="116">
        <v>0</v>
      </c>
      <c r="L3812" s="116">
        <v>0</v>
      </c>
      <c r="M3812" s="116">
        <v>0</v>
      </c>
      <c r="N3812" s="116">
        <v>0</v>
      </c>
      <c r="O3812" s="116">
        <v>0</v>
      </c>
      <c r="P3812" s="116">
        <v>0</v>
      </c>
      <c r="Q3812" s="27" t="str">
        <f t="shared" si="656"/>
        <v>Registered</v>
      </c>
      <c r="R3812" s="94">
        <f t="shared" si="657"/>
        <v>0.79999989876622601</v>
      </c>
      <c r="S3812" s="95"/>
      <c r="T3812" s="117">
        <f t="shared" si="665"/>
        <v>0</v>
      </c>
      <c r="U3812" s="117">
        <f t="shared" si="666"/>
        <v>0</v>
      </c>
    </row>
    <row r="3813" spans="1:21" x14ac:dyDescent="0.3">
      <c r="A3813" s="114">
        <v>5066</v>
      </c>
      <c r="B3813" s="114" t="s">
        <v>1430</v>
      </c>
      <c r="C3813" s="114" t="s">
        <v>6</v>
      </c>
      <c r="D3813" s="114" t="s">
        <v>6212</v>
      </c>
      <c r="E3813" s="114" t="s">
        <v>6213</v>
      </c>
      <c r="F3813" s="115">
        <v>45206</v>
      </c>
      <c r="G3813" s="114" t="s">
        <v>4958</v>
      </c>
      <c r="H3813" s="116">
        <v>12055800</v>
      </c>
      <c r="I3813" s="116">
        <v>9644640</v>
      </c>
      <c r="J3813" s="116">
        <v>9644640</v>
      </c>
      <c r="K3813" s="116">
        <v>0</v>
      </c>
      <c r="L3813" s="116">
        <v>0</v>
      </c>
      <c r="M3813" s="116">
        <v>0</v>
      </c>
      <c r="N3813" s="116">
        <v>0</v>
      </c>
      <c r="O3813" s="116">
        <v>0</v>
      </c>
      <c r="P3813" s="116">
        <v>0</v>
      </c>
      <c r="Q3813" s="27" t="str">
        <f t="shared" si="656"/>
        <v>Registered</v>
      </c>
      <c r="R3813" s="94">
        <f t="shared" si="657"/>
        <v>0.8</v>
      </c>
      <c r="S3813" s="95"/>
      <c r="T3813" s="117">
        <f t="shared" si="665"/>
        <v>0</v>
      </c>
      <c r="U3813" s="117">
        <f t="shared" si="666"/>
        <v>0</v>
      </c>
    </row>
    <row r="3814" spans="1:21" x14ac:dyDescent="0.3">
      <c r="A3814" s="114">
        <v>5067</v>
      </c>
      <c r="B3814" s="114" t="s">
        <v>1430</v>
      </c>
      <c r="C3814" s="114" t="s">
        <v>6</v>
      </c>
      <c r="D3814" s="114" t="s">
        <v>6214</v>
      </c>
      <c r="E3814" s="114" t="s">
        <v>6215</v>
      </c>
      <c r="F3814" s="115">
        <v>45147</v>
      </c>
      <c r="G3814" s="114" t="s">
        <v>2732</v>
      </c>
      <c r="H3814" s="116">
        <v>12054102</v>
      </c>
      <c r="I3814" s="116">
        <v>9281657</v>
      </c>
      <c r="J3814" s="116">
        <v>9281657</v>
      </c>
      <c r="K3814" s="116">
        <v>0</v>
      </c>
      <c r="L3814" s="116">
        <v>0</v>
      </c>
      <c r="M3814" s="116">
        <v>0</v>
      </c>
      <c r="N3814" s="116">
        <v>0</v>
      </c>
      <c r="O3814" s="116">
        <v>0</v>
      </c>
      <c r="P3814" s="116">
        <v>0</v>
      </c>
      <c r="Q3814" s="27" t="str">
        <f t="shared" si="656"/>
        <v>Registered</v>
      </c>
      <c r="R3814" s="94">
        <f t="shared" si="657"/>
        <v>0.76999987224266064</v>
      </c>
      <c r="S3814" s="95"/>
      <c r="T3814" s="117">
        <f t="shared" si="665"/>
        <v>0</v>
      </c>
      <c r="U3814" s="117">
        <f t="shared" si="666"/>
        <v>0</v>
      </c>
    </row>
    <row r="3815" spans="1:21" x14ac:dyDescent="0.3">
      <c r="A3815" s="114">
        <v>5068</v>
      </c>
      <c r="B3815" s="114" t="s">
        <v>1430</v>
      </c>
      <c r="C3815" s="114" t="s">
        <v>6</v>
      </c>
      <c r="D3815" s="114" t="s">
        <v>6216</v>
      </c>
      <c r="E3815" s="114" t="s">
        <v>6217</v>
      </c>
      <c r="F3815" s="115">
        <v>45141</v>
      </c>
      <c r="G3815" s="114" t="s">
        <v>3056</v>
      </c>
      <c r="H3815" s="116">
        <v>8022147</v>
      </c>
      <c r="I3815" s="116">
        <v>6417718</v>
      </c>
      <c r="J3815" s="116">
        <v>6417718</v>
      </c>
      <c r="K3815" s="116">
        <v>0</v>
      </c>
      <c r="L3815" s="116">
        <v>0</v>
      </c>
      <c r="M3815" s="116">
        <v>0</v>
      </c>
      <c r="N3815" s="116">
        <v>0</v>
      </c>
      <c r="O3815" s="116">
        <v>0</v>
      </c>
      <c r="P3815" s="116">
        <v>0</v>
      </c>
      <c r="Q3815" s="27" t="str">
        <f t="shared" si="656"/>
        <v>Registered</v>
      </c>
      <c r="R3815" s="94">
        <f t="shared" si="657"/>
        <v>0.80000004986196338</v>
      </c>
      <c r="S3815" s="95"/>
      <c r="T3815" s="117">
        <f t="shared" si="665"/>
        <v>0</v>
      </c>
      <c r="U3815" s="117">
        <f t="shared" si="666"/>
        <v>0</v>
      </c>
    </row>
    <row r="3816" spans="1:21" x14ac:dyDescent="0.3">
      <c r="A3816" s="114">
        <v>5069</v>
      </c>
      <c r="B3816" s="114" t="s">
        <v>1430</v>
      </c>
      <c r="C3816" s="114" t="s">
        <v>6</v>
      </c>
      <c r="D3816" s="114" t="s">
        <v>6218</v>
      </c>
      <c r="E3816" s="114" t="s">
        <v>6219</v>
      </c>
      <c r="F3816" s="115">
        <v>45448</v>
      </c>
      <c r="G3816" s="114" t="s">
        <v>6220</v>
      </c>
      <c r="H3816" s="116">
        <v>8386950</v>
      </c>
      <c r="I3816" s="116">
        <v>6709562</v>
      </c>
      <c r="J3816" s="116">
        <v>6709562</v>
      </c>
      <c r="K3816" s="116">
        <v>0</v>
      </c>
      <c r="L3816" s="116">
        <v>0</v>
      </c>
      <c r="M3816" s="116">
        <v>0</v>
      </c>
      <c r="N3816" s="116">
        <v>0</v>
      </c>
      <c r="O3816" s="116">
        <v>0</v>
      </c>
      <c r="P3816" s="116">
        <v>0</v>
      </c>
      <c r="Q3816" s="27" t="str">
        <f t="shared" si="656"/>
        <v>Registered</v>
      </c>
      <c r="R3816" s="94">
        <f t="shared" si="657"/>
        <v>0.80000023846571167</v>
      </c>
      <c r="S3816" s="95"/>
      <c r="T3816" s="117">
        <f t="shared" si="665"/>
        <v>0</v>
      </c>
      <c r="U3816" s="117">
        <f t="shared" si="666"/>
        <v>0</v>
      </c>
    </row>
    <row r="3817" spans="1:21" x14ac:dyDescent="0.3">
      <c r="A3817" s="114">
        <v>5070</v>
      </c>
      <c r="B3817" s="114" t="s">
        <v>1430</v>
      </c>
      <c r="C3817" s="114" t="s">
        <v>6</v>
      </c>
      <c r="D3817" s="114" t="s">
        <v>6221</v>
      </c>
      <c r="E3817" s="114" t="s">
        <v>6222</v>
      </c>
      <c r="F3817" s="115">
        <v>45107</v>
      </c>
      <c r="G3817" s="114" t="s">
        <v>4878</v>
      </c>
      <c r="H3817" s="116">
        <v>12723214</v>
      </c>
      <c r="I3817" s="116">
        <v>10178572</v>
      </c>
      <c r="J3817" s="116">
        <v>10178572</v>
      </c>
      <c r="K3817" s="116">
        <v>0</v>
      </c>
      <c r="L3817" s="116">
        <v>0</v>
      </c>
      <c r="M3817" s="116">
        <v>0</v>
      </c>
      <c r="N3817" s="116">
        <v>0</v>
      </c>
      <c r="O3817" s="116">
        <v>0</v>
      </c>
      <c r="P3817" s="116">
        <v>0</v>
      </c>
      <c r="Q3817" s="27" t="str">
        <f t="shared" si="656"/>
        <v>Registered</v>
      </c>
      <c r="R3817" s="94">
        <f t="shared" si="657"/>
        <v>0.80000006287719438</v>
      </c>
      <c r="S3817" s="95"/>
      <c r="T3817" s="117">
        <f t="shared" si="665"/>
        <v>0</v>
      </c>
      <c r="U3817" s="117">
        <f t="shared" si="666"/>
        <v>0</v>
      </c>
    </row>
    <row r="3818" spans="1:21" x14ac:dyDescent="0.3">
      <c r="A3818" s="114">
        <v>5071</v>
      </c>
      <c r="B3818" s="114" t="s">
        <v>1430</v>
      </c>
      <c r="C3818" s="114" t="s">
        <v>6</v>
      </c>
      <c r="D3818" s="114" t="s">
        <v>6223</v>
      </c>
      <c r="E3818" s="114" t="s">
        <v>2769</v>
      </c>
      <c r="F3818" s="115">
        <v>45260</v>
      </c>
      <c r="G3818" s="114" t="s">
        <v>5149</v>
      </c>
      <c r="H3818" s="116">
        <v>12901786</v>
      </c>
      <c r="I3818" s="116">
        <v>10321428</v>
      </c>
      <c r="J3818" s="116">
        <v>10321428</v>
      </c>
      <c r="K3818" s="116">
        <v>0</v>
      </c>
      <c r="L3818" s="116">
        <v>0</v>
      </c>
      <c r="M3818" s="116">
        <v>0</v>
      </c>
      <c r="N3818" s="116">
        <v>0</v>
      </c>
      <c r="O3818" s="116">
        <v>0</v>
      </c>
      <c r="P3818" s="116">
        <v>0</v>
      </c>
      <c r="Q3818" s="27" t="str">
        <f t="shared" si="656"/>
        <v>Registered</v>
      </c>
      <c r="R3818" s="94">
        <f t="shared" si="657"/>
        <v>0.799999937993081</v>
      </c>
      <c r="S3818" s="95"/>
      <c r="T3818" s="117">
        <f t="shared" si="665"/>
        <v>0</v>
      </c>
      <c r="U3818" s="117">
        <f t="shared" si="666"/>
        <v>0</v>
      </c>
    </row>
    <row r="3819" spans="1:21" x14ac:dyDescent="0.3">
      <c r="A3819" s="114">
        <v>5072</v>
      </c>
      <c r="B3819" s="114" t="s">
        <v>1430</v>
      </c>
      <c r="C3819" s="114" t="s">
        <v>6</v>
      </c>
      <c r="D3819" s="114" t="s">
        <v>6224</v>
      </c>
      <c r="E3819" s="114" t="s">
        <v>6225</v>
      </c>
      <c r="F3819" s="115">
        <v>45107</v>
      </c>
      <c r="G3819" s="114" t="s">
        <v>3039</v>
      </c>
      <c r="H3819" s="116">
        <v>8263343</v>
      </c>
      <c r="I3819" s="116">
        <v>6610675</v>
      </c>
      <c r="J3819" s="116">
        <v>6610675</v>
      </c>
      <c r="K3819" s="116">
        <v>0</v>
      </c>
      <c r="L3819" s="116">
        <v>0</v>
      </c>
      <c r="M3819" s="116">
        <v>0</v>
      </c>
      <c r="N3819" s="116">
        <v>0</v>
      </c>
      <c r="O3819" s="116">
        <v>0</v>
      </c>
      <c r="P3819" s="116">
        <v>0</v>
      </c>
      <c r="Q3819" s="27" t="str">
        <f t="shared" si="656"/>
        <v>Registered</v>
      </c>
      <c r="R3819" s="94">
        <f t="shared" si="657"/>
        <v>0.80000007260983841</v>
      </c>
      <c r="S3819" s="95"/>
      <c r="T3819" s="117">
        <f t="shared" si="665"/>
        <v>0</v>
      </c>
      <c r="U3819" s="117">
        <f t="shared" si="666"/>
        <v>0</v>
      </c>
    </row>
    <row r="3820" spans="1:21" x14ac:dyDescent="0.3">
      <c r="A3820" s="114">
        <v>5073</v>
      </c>
      <c r="B3820" s="114" t="s">
        <v>1430</v>
      </c>
      <c r="C3820" s="114" t="s">
        <v>6</v>
      </c>
      <c r="D3820" s="114" t="s">
        <v>6226</v>
      </c>
      <c r="E3820" s="114" t="s">
        <v>6227</v>
      </c>
      <c r="F3820" s="115">
        <v>45090</v>
      </c>
      <c r="G3820" s="114" t="s">
        <v>2842</v>
      </c>
      <c r="H3820" s="116">
        <v>12187500</v>
      </c>
      <c r="I3820" s="116">
        <v>9750000</v>
      </c>
      <c r="J3820" s="116">
        <v>9750000</v>
      </c>
      <c r="K3820" s="116">
        <v>0</v>
      </c>
      <c r="L3820" s="116">
        <v>0</v>
      </c>
      <c r="M3820" s="116">
        <v>0</v>
      </c>
      <c r="N3820" s="116">
        <v>0</v>
      </c>
      <c r="O3820" s="116">
        <v>0</v>
      </c>
      <c r="P3820" s="116">
        <v>0</v>
      </c>
      <c r="Q3820" s="27" t="str">
        <f t="shared" si="656"/>
        <v>Registered</v>
      </c>
      <c r="R3820" s="94">
        <f t="shared" si="657"/>
        <v>0.8</v>
      </c>
      <c r="S3820" s="95"/>
      <c r="T3820" s="117">
        <f t="shared" si="665"/>
        <v>0</v>
      </c>
      <c r="U3820" s="117">
        <f t="shared" si="666"/>
        <v>0</v>
      </c>
    </row>
    <row r="3821" spans="1:21" x14ac:dyDescent="0.3">
      <c r="A3821" s="114">
        <v>5074</v>
      </c>
      <c r="B3821" s="114" t="s">
        <v>1430</v>
      </c>
      <c r="C3821" s="114" t="s">
        <v>6</v>
      </c>
      <c r="D3821" s="114" t="s">
        <v>6228</v>
      </c>
      <c r="E3821" s="114" t="s">
        <v>6229</v>
      </c>
      <c r="F3821" s="115">
        <v>45176</v>
      </c>
      <c r="G3821" s="114" t="s">
        <v>2078</v>
      </c>
      <c r="H3821" s="116">
        <v>11970900</v>
      </c>
      <c r="I3821" s="116">
        <v>9217593</v>
      </c>
      <c r="J3821" s="116">
        <v>9217593</v>
      </c>
      <c r="K3821" s="116">
        <v>0</v>
      </c>
      <c r="L3821" s="116">
        <v>0</v>
      </c>
      <c r="M3821" s="116">
        <v>0</v>
      </c>
      <c r="N3821" s="116">
        <v>0</v>
      </c>
      <c r="O3821" s="116">
        <v>0</v>
      </c>
      <c r="P3821" s="116">
        <v>0</v>
      </c>
      <c r="Q3821" s="27" t="str">
        <f t="shared" si="656"/>
        <v>Registered</v>
      </c>
      <c r="R3821" s="94">
        <f t="shared" si="657"/>
        <v>0.77</v>
      </c>
      <c r="S3821" s="95"/>
      <c r="T3821" s="117">
        <f t="shared" si="665"/>
        <v>0</v>
      </c>
      <c r="U3821" s="117">
        <f t="shared" si="666"/>
        <v>0</v>
      </c>
    </row>
    <row r="3822" spans="1:21" x14ac:dyDescent="0.3">
      <c r="A3822" s="114">
        <v>5075</v>
      </c>
      <c r="B3822" s="114" t="s">
        <v>1430</v>
      </c>
      <c r="C3822" s="114" t="s">
        <v>6</v>
      </c>
      <c r="D3822" s="114" t="s">
        <v>6230</v>
      </c>
      <c r="E3822" s="114" t="s">
        <v>2059</v>
      </c>
      <c r="F3822" s="115">
        <v>45107</v>
      </c>
      <c r="G3822" s="114" t="s">
        <v>2060</v>
      </c>
      <c r="H3822" s="116">
        <v>7859100</v>
      </c>
      <c r="I3822" s="116">
        <v>6287280</v>
      </c>
      <c r="J3822" s="116">
        <v>6287280</v>
      </c>
      <c r="K3822" s="116">
        <v>0</v>
      </c>
      <c r="L3822" s="116">
        <v>0</v>
      </c>
      <c r="M3822" s="116">
        <v>0</v>
      </c>
      <c r="N3822" s="116">
        <v>0</v>
      </c>
      <c r="O3822" s="116">
        <v>0</v>
      </c>
      <c r="P3822" s="116">
        <v>0</v>
      </c>
      <c r="Q3822" s="27" t="str">
        <f t="shared" si="656"/>
        <v>Registered</v>
      </c>
      <c r="R3822" s="94">
        <f t="shared" si="657"/>
        <v>0.8</v>
      </c>
      <c r="S3822" s="95"/>
      <c r="T3822" s="117">
        <f t="shared" si="665"/>
        <v>0</v>
      </c>
      <c r="U3822" s="117">
        <f t="shared" si="666"/>
        <v>0</v>
      </c>
    </row>
    <row r="3823" spans="1:21" x14ac:dyDescent="0.3">
      <c r="A3823" s="114">
        <v>5076</v>
      </c>
      <c r="B3823" s="114" t="s">
        <v>1430</v>
      </c>
      <c r="C3823" s="114" t="s">
        <v>6</v>
      </c>
      <c r="D3823" s="114" t="s">
        <v>6231</v>
      </c>
      <c r="E3823" s="114" t="s">
        <v>6232</v>
      </c>
      <c r="F3823" s="115">
        <v>45504</v>
      </c>
      <c r="G3823" s="114" t="s">
        <v>2577</v>
      </c>
      <c r="H3823" s="116">
        <v>8621550</v>
      </c>
      <c r="I3823" s="116">
        <v>6897242</v>
      </c>
      <c r="J3823" s="116">
        <v>6897242</v>
      </c>
      <c r="K3823" s="116">
        <v>0</v>
      </c>
      <c r="L3823" s="116">
        <v>0</v>
      </c>
      <c r="M3823" s="116">
        <v>0</v>
      </c>
      <c r="N3823" s="116">
        <v>0</v>
      </c>
      <c r="O3823" s="116">
        <v>0</v>
      </c>
      <c r="P3823" s="116">
        <v>0</v>
      </c>
      <c r="Q3823" s="27" t="str">
        <f t="shared" si="656"/>
        <v>Registered</v>
      </c>
      <c r="R3823" s="94">
        <f t="shared" si="657"/>
        <v>0.80000023197684866</v>
      </c>
      <c r="S3823" s="95"/>
      <c r="T3823" s="117">
        <f t="shared" si="665"/>
        <v>0</v>
      </c>
      <c r="U3823" s="117">
        <f t="shared" si="666"/>
        <v>0</v>
      </c>
    </row>
    <row r="3824" spans="1:21" x14ac:dyDescent="0.3">
      <c r="A3824" s="114">
        <v>5077</v>
      </c>
      <c r="B3824" s="114" t="s">
        <v>1430</v>
      </c>
      <c r="C3824" s="114" t="s">
        <v>6</v>
      </c>
      <c r="D3824" s="114" t="s">
        <v>6233</v>
      </c>
      <c r="E3824" s="114" t="s">
        <v>6234</v>
      </c>
      <c r="F3824" s="115">
        <v>45147</v>
      </c>
      <c r="G3824" s="114" t="s">
        <v>3682</v>
      </c>
      <c r="H3824" s="116">
        <v>12723214</v>
      </c>
      <c r="I3824" s="116">
        <v>10178572</v>
      </c>
      <c r="J3824" s="116">
        <v>10178572</v>
      </c>
      <c r="K3824" s="116">
        <v>0</v>
      </c>
      <c r="L3824" s="116">
        <v>0</v>
      </c>
      <c r="M3824" s="116">
        <v>0</v>
      </c>
      <c r="N3824" s="116">
        <v>0</v>
      </c>
      <c r="O3824" s="116">
        <v>0</v>
      </c>
      <c r="P3824" s="116">
        <v>0</v>
      </c>
      <c r="Q3824" s="27" t="str">
        <f t="shared" si="656"/>
        <v>Registered</v>
      </c>
      <c r="R3824" s="94">
        <f t="shared" si="657"/>
        <v>0.80000006287719438</v>
      </c>
      <c r="S3824" s="95"/>
      <c r="T3824" s="117">
        <f t="shared" si="665"/>
        <v>0</v>
      </c>
      <c r="U3824" s="117">
        <f t="shared" si="666"/>
        <v>0</v>
      </c>
    </row>
    <row r="3825" spans="1:21" x14ac:dyDescent="0.3">
      <c r="A3825" s="114">
        <v>5078</v>
      </c>
      <c r="B3825" s="114" t="s">
        <v>1430</v>
      </c>
      <c r="C3825" s="114" t="s">
        <v>6</v>
      </c>
      <c r="D3825" s="114" t="s">
        <v>6235</v>
      </c>
      <c r="E3825" s="114" t="s">
        <v>6236</v>
      </c>
      <c r="F3825" s="115">
        <v>45106</v>
      </c>
      <c r="G3825" s="114" t="s">
        <v>4878</v>
      </c>
      <c r="H3825" s="116">
        <v>7901786</v>
      </c>
      <c r="I3825" s="116">
        <v>6321428</v>
      </c>
      <c r="J3825" s="116">
        <v>6321428</v>
      </c>
      <c r="K3825" s="116">
        <v>0</v>
      </c>
      <c r="L3825" s="116">
        <v>0</v>
      </c>
      <c r="M3825" s="116">
        <v>0</v>
      </c>
      <c r="N3825" s="116">
        <v>0</v>
      </c>
      <c r="O3825" s="116">
        <v>0</v>
      </c>
      <c r="P3825" s="116">
        <v>0</v>
      </c>
      <c r="Q3825" s="27" t="str">
        <f t="shared" si="656"/>
        <v>Registered</v>
      </c>
      <c r="R3825" s="94">
        <f t="shared" si="657"/>
        <v>0.79999989875706579</v>
      </c>
      <c r="S3825" s="95"/>
      <c r="T3825" s="117">
        <f t="shared" si="665"/>
        <v>0</v>
      </c>
      <c r="U3825" s="117">
        <f t="shared" si="666"/>
        <v>0</v>
      </c>
    </row>
    <row r="3826" spans="1:21" x14ac:dyDescent="0.3">
      <c r="A3826" s="114">
        <v>5079</v>
      </c>
      <c r="B3826" s="114" t="s">
        <v>1430</v>
      </c>
      <c r="C3826" s="114" t="s">
        <v>6</v>
      </c>
      <c r="D3826" s="114" t="s">
        <v>6237</v>
      </c>
      <c r="E3826" s="114" t="s">
        <v>6238</v>
      </c>
      <c r="F3826" s="115">
        <v>45096</v>
      </c>
      <c r="G3826" s="114" t="s">
        <v>4878</v>
      </c>
      <c r="H3826" s="116">
        <v>12187500</v>
      </c>
      <c r="I3826" s="116">
        <v>9750000</v>
      </c>
      <c r="J3826" s="116">
        <v>9750000</v>
      </c>
      <c r="K3826" s="116">
        <v>0</v>
      </c>
      <c r="L3826" s="116">
        <v>0</v>
      </c>
      <c r="M3826" s="116">
        <v>0</v>
      </c>
      <c r="N3826" s="116">
        <v>0</v>
      </c>
      <c r="O3826" s="116">
        <v>0</v>
      </c>
      <c r="P3826" s="116">
        <v>0</v>
      </c>
      <c r="Q3826" s="27" t="str">
        <f t="shared" si="656"/>
        <v>Registered</v>
      </c>
      <c r="R3826" s="94">
        <f t="shared" si="657"/>
        <v>0.8</v>
      </c>
      <c r="S3826" s="95"/>
      <c r="T3826" s="117">
        <f t="shared" si="665"/>
        <v>0</v>
      </c>
      <c r="U3826" s="117">
        <f t="shared" si="666"/>
        <v>0</v>
      </c>
    </row>
    <row r="3827" spans="1:21" x14ac:dyDescent="0.3">
      <c r="A3827" s="114">
        <v>5080</v>
      </c>
      <c r="B3827" s="114" t="s">
        <v>1430</v>
      </c>
      <c r="C3827" s="114" t="s">
        <v>6</v>
      </c>
      <c r="D3827" s="114" t="s">
        <v>6239</v>
      </c>
      <c r="E3827" s="114" t="s">
        <v>6240</v>
      </c>
      <c r="F3827" s="115">
        <v>45106</v>
      </c>
      <c r="G3827" s="114" t="s">
        <v>4878</v>
      </c>
      <c r="H3827" s="116">
        <v>7901786</v>
      </c>
      <c r="I3827" s="116">
        <v>6321428</v>
      </c>
      <c r="J3827" s="116">
        <v>6321428</v>
      </c>
      <c r="K3827" s="116">
        <v>0</v>
      </c>
      <c r="L3827" s="116">
        <v>0</v>
      </c>
      <c r="M3827" s="116">
        <v>0</v>
      </c>
      <c r="N3827" s="116">
        <v>0</v>
      </c>
      <c r="O3827" s="116">
        <v>0</v>
      </c>
      <c r="P3827" s="116">
        <v>0</v>
      </c>
      <c r="Q3827" s="27" t="str">
        <f t="shared" si="656"/>
        <v>Registered</v>
      </c>
      <c r="R3827" s="94">
        <f t="shared" si="657"/>
        <v>0.79999989875706579</v>
      </c>
      <c r="S3827" s="95"/>
      <c r="T3827" s="117">
        <f t="shared" si="665"/>
        <v>0</v>
      </c>
      <c r="U3827" s="117">
        <f t="shared" si="666"/>
        <v>0</v>
      </c>
    </row>
    <row r="3828" spans="1:21" x14ac:dyDescent="0.3">
      <c r="A3828" s="114">
        <v>5081</v>
      </c>
      <c r="B3828" s="114" t="s">
        <v>1430</v>
      </c>
      <c r="C3828" s="114" t="s">
        <v>6</v>
      </c>
      <c r="D3828" s="114" t="s">
        <v>6241</v>
      </c>
      <c r="E3828" s="114" t="s">
        <v>6242</v>
      </c>
      <c r="F3828" s="115">
        <v>45106</v>
      </c>
      <c r="G3828" s="114" t="s">
        <v>4878</v>
      </c>
      <c r="H3828" s="116">
        <v>7901786</v>
      </c>
      <c r="I3828" s="116">
        <v>6321428</v>
      </c>
      <c r="J3828" s="116">
        <v>6321428</v>
      </c>
      <c r="K3828" s="116">
        <v>0</v>
      </c>
      <c r="L3828" s="116">
        <v>0</v>
      </c>
      <c r="M3828" s="116">
        <v>0</v>
      </c>
      <c r="N3828" s="116">
        <v>0</v>
      </c>
      <c r="O3828" s="116">
        <v>0</v>
      </c>
      <c r="P3828" s="116">
        <v>0</v>
      </c>
      <c r="Q3828" s="27" t="str">
        <f t="shared" si="656"/>
        <v>Registered</v>
      </c>
      <c r="R3828" s="94">
        <f t="shared" si="657"/>
        <v>0.79999989875706579</v>
      </c>
      <c r="S3828" s="95"/>
      <c r="T3828" s="117">
        <f t="shared" si="665"/>
        <v>0</v>
      </c>
      <c r="U3828" s="117">
        <f t="shared" si="666"/>
        <v>0</v>
      </c>
    </row>
    <row r="3829" spans="1:21" x14ac:dyDescent="0.3">
      <c r="A3829" s="114">
        <v>5082</v>
      </c>
      <c r="B3829" s="114" t="s">
        <v>1430</v>
      </c>
      <c r="C3829" s="114" t="s">
        <v>6</v>
      </c>
      <c r="D3829" s="114" t="s">
        <v>6243</v>
      </c>
      <c r="E3829" s="114" t="s">
        <v>6244</v>
      </c>
      <c r="F3829" s="115">
        <v>45248</v>
      </c>
      <c r="G3829" s="114" t="s">
        <v>1789</v>
      </c>
      <c r="H3829" s="116">
        <v>12813000</v>
      </c>
      <c r="I3829" s="116">
        <v>10250400</v>
      </c>
      <c r="J3829" s="116">
        <v>10250400</v>
      </c>
      <c r="K3829" s="116">
        <v>0</v>
      </c>
      <c r="L3829" s="116">
        <v>0</v>
      </c>
      <c r="M3829" s="116">
        <v>0</v>
      </c>
      <c r="N3829" s="116">
        <v>0</v>
      </c>
      <c r="O3829" s="116">
        <v>0</v>
      </c>
      <c r="P3829" s="116">
        <v>0</v>
      </c>
      <c r="Q3829" s="27" t="str">
        <f t="shared" si="656"/>
        <v>Registered</v>
      </c>
      <c r="R3829" s="94">
        <f t="shared" si="657"/>
        <v>0.8</v>
      </c>
      <c r="S3829" s="95"/>
      <c r="T3829" s="117">
        <f t="shared" si="665"/>
        <v>0</v>
      </c>
      <c r="U3829" s="117">
        <f t="shared" si="666"/>
        <v>0</v>
      </c>
    </row>
    <row r="3830" spans="1:21" x14ac:dyDescent="0.3">
      <c r="A3830" s="114">
        <v>5083</v>
      </c>
      <c r="B3830" s="114" t="s">
        <v>1430</v>
      </c>
      <c r="C3830" s="114" t="s">
        <v>6</v>
      </c>
      <c r="D3830" s="114" t="s">
        <v>6245</v>
      </c>
      <c r="E3830" s="114" t="s">
        <v>6246</v>
      </c>
      <c r="F3830" s="115">
        <v>45336</v>
      </c>
      <c r="G3830" s="114" t="s">
        <v>2957</v>
      </c>
      <c r="H3830" s="116">
        <v>12197321</v>
      </c>
      <c r="I3830" s="116">
        <v>9757856</v>
      </c>
      <c r="J3830" s="116">
        <v>9757856</v>
      </c>
      <c r="K3830" s="116">
        <v>0</v>
      </c>
      <c r="L3830" s="116">
        <v>0</v>
      </c>
      <c r="M3830" s="116">
        <v>0</v>
      </c>
      <c r="N3830" s="116">
        <v>0</v>
      </c>
      <c r="O3830" s="116">
        <v>0</v>
      </c>
      <c r="P3830" s="116">
        <v>0</v>
      </c>
      <c r="Q3830" s="27" t="str">
        <f t="shared" si="656"/>
        <v>Registered</v>
      </c>
      <c r="R3830" s="94">
        <f t="shared" si="657"/>
        <v>0.79999993441182704</v>
      </c>
      <c r="S3830" s="95"/>
      <c r="T3830" s="117">
        <f t="shared" si="665"/>
        <v>0</v>
      </c>
      <c r="U3830" s="117">
        <f t="shared" si="666"/>
        <v>0</v>
      </c>
    </row>
    <row r="3831" spans="1:21" x14ac:dyDescent="0.3">
      <c r="A3831" s="114">
        <v>5084</v>
      </c>
      <c r="B3831" s="114" t="s">
        <v>1430</v>
      </c>
      <c r="C3831" s="114" t="s">
        <v>6</v>
      </c>
      <c r="D3831" s="114" t="s">
        <v>6270</v>
      </c>
      <c r="E3831" s="114" t="s">
        <v>6271</v>
      </c>
      <c r="F3831" s="115">
        <v>45434</v>
      </c>
      <c r="G3831" s="114" t="s">
        <v>5108</v>
      </c>
      <c r="H3831" s="116">
        <v>8326788</v>
      </c>
      <c r="I3831" s="116">
        <v>6245094</v>
      </c>
      <c r="J3831" s="116">
        <v>6245094</v>
      </c>
      <c r="K3831" s="116">
        <v>0</v>
      </c>
      <c r="L3831" s="116">
        <v>0</v>
      </c>
      <c r="M3831" s="116">
        <v>0</v>
      </c>
      <c r="N3831" s="116">
        <v>0</v>
      </c>
      <c r="O3831" s="116">
        <v>0</v>
      </c>
      <c r="P3831" s="116">
        <v>0</v>
      </c>
      <c r="Q3831" s="27" t="str">
        <f t="shared" si="656"/>
        <v>Registered</v>
      </c>
      <c r="R3831" s="94">
        <f t="shared" si="657"/>
        <v>0.75000036028298067</v>
      </c>
      <c r="S3831" s="95"/>
      <c r="T3831" s="117">
        <f t="shared" si="665"/>
        <v>0</v>
      </c>
      <c r="U3831" s="117">
        <f t="shared" si="666"/>
        <v>0</v>
      </c>
    </row>
    <row r="3832" spans="1:21" x14ac:dyDescent="0.3">
      <c r="A3832" s="114">
        <v>5085</v>
      </c>
      <c r="B3832" s="114" t="s">
        <v>1430</v>
      </c>
      <c r="C3832" s="114" t="s">
        <v>6</v>
      </c>
      <c r="D3832" s="114" t="s">
        <v>6272</v>
      </c>
      <c r="E3832" s="114" t="s">
        <v>6273</v>
      </c>
      <c r="F3832" s="115">
        <v>45104</v>
      </c>
      <c r="G3832" s="114" t="s">
        <v>4878</v>
      </c>
      <c r="H3832" s="116">
        <v>8036223</v>
      </c>
      <c r="I3832" s="116">
        <v>6027166</v>
      </c>
      <c r="J3832" s="116">
        <v>6027166</v>
      </c>
      <c r="K3832" s="116">
        <v>0</v>
      </c>
      <c r="L3832" s="116">
        <v>0</v>
      </c>
      <c r="M3832" s="116">
        <v>0</v>
      </c>
      <c r="N3832" s="116">
        <v>0</v>
      </c>
      <c r="O3832" s="116">
        <v>0</v>
      </c>
      <c r="P3832" s="116">
        <v>0</v>
      </c>
      <c r="Q3832" s="27" t="str">
        <f t="shared" si="656"/>
        <v>Registered</v>
      </c>
      <c r="R3832" s="94">
        <f t="shared" si="657"/>
        <v>0.74999984445429158</v>
      </c>
      <c r="S3832" s="95"/>
      <c r="T3832" s="117">
        <f t="shared" si="665"/>
        <v>0</v>
      </c>
      <c r="U3832" s="117">
        <f t="shared" si="666"/>
        <v>0</v>
      </c>
    </row>
    <row r="3833" spans="1:21" x14ac:dyDescent="0.3">
      <c r="A3833" s="114">
        <v>5086</v>
      </c>
      <c r="B3833" s="114" t="s">
        <v>1430</v>
      </c>
      <c r="C3833" s="114" t="s">
        <v>6</v>
      </c>
      <c r="D3833" s="114" t="s">
        <v>6274</v>
      </c>
      <c r="E3833" s="114" t="s">
        <v>6275</v>
      </c>
      <c r="F3833" s="115">
        <v>45142</v>
      </c>
      <c r="G3833" s="114" t="s">
        <v>2714</v>
      </c>
      <c r="H3833" s="116">
        <v>12544643</v>
      </c>
      <c r="I3833" s="116">
        <v>9408483</v>
      </c>
      <c r="J3833" s="116">
        <v>9408483</v>
      </c>
      <c r="K3833" s="116">
        <v>0</v>
      </c>
      <c r="L3833" s="116">
        <v>0</v>
      </c>
      <c r="M3833" s="116">
        <v>0</v>
      </c>
      <c r="N3833" s="116">
        <v>0</v>
      </c>
      <c r="O3833" s="116">
        <v>0</v>
      </c>
      <c r="P3833" s="116">
        <v>0</v>
      </c>
      <c r="Q3833" s="27" t="str">
        <f t="shared" si="656"/>
        <v>Registered</v>
      </c>
      <c r="R3833" s="94">
        <f t="shared" si="657"/>
        <v>0.75000005978647621</v>
      </c>
      <c r="S3833" s="95"/>
      <c r="T3833" s="117">
        <f t="shared" si="665"/>
        <v>0</v>
      </c>
      <c r="U3833" s="117">
        <f t="shared" si="666"/>
        <v>0</v>
      </c>
    </row>
    <row r="3834" spans="1:21" x14ac:dyDescent="0.3">
      <c r="A3834" s="114">
        <v>5087</v>
      </c>
      <c r="B3834" s="114" t="s">
        <v>1430</v>
      </c>
      <c r="C3834" s="114" t="s">
        <v>6</v>
      </c>
      <c r="D3834" s="114" t="s">
        <v>6276</v>
      </c>
      <c r="E3834" s="114" t="s">
        <v>6277</v>
      </c>
      <c r="F3834" s="115">
        <v>45308</v>
      </c>
      <c r="G3834" s="114" t="s">
        <v>6278</v>
      </c>
      <c r="H3834" s="116">
        <v>12142398</v>
      </c>
      <c r="I3834" s="116">
        <v>9106800</v>
      </c>
      <c r="J3834" s="116">
        <v>9106800</v>
      </c>
      <c r="K3834" s="116">
        <v>0</v>
      </c>
      <c r="L3834" s="116">
        <v>0</v>
      </c>
      <c r="M3834" s="116">
        <v>0</v>
      </c>
      <c r="N3834" s="116">
        <v>0</v>
      </c>
      <c r="O3834" s="116">
        <v>0</v>
      </c>
      <c r="P3834" s="116">
        <v>0</v>
      </c>
      <c r="Q3834" s="27" t="str">
        <f t="shared" si="656"/>
        <v>Registered</v>
      </c>
      <c r="R3834" s="94">
        <f t="shared" si="657"/>
        <v>0.75000012353408285</v>
      </c>
      <c r="S3834" s="95"/>
      <c r="T3834" s="117">
        <f t="shared" si="665"/>
        <v>0</v>
      </c>
      <c r="U3834" s="117">
        <f t="shared" si="666"/>
        <v>0</v>
      </c>
    </row>
    <row r="3835" spans="1:21" x14ac:dyDescent="0.3">
      <c r="A3835" s="114">
        <v>5088</v>
      </c>
      <c r="B3835" s="114" t="s">
        <v>1430</v>
      </c>
      <c r="C3835" s="114" t="s">
        <v>6</v>
      </c>
      <c r="D3835" s="114" t="s">
        <v>6279</v>
      </c>
      <c r="E3835" s="114" t="s">
        <v>6280</v>
      </c>
      <c r="F3835" s="115">
        <v>45206</v>
      </c>
      <c r="G3835" s="114" t="s">
        <v>5105</v>
      </c>
      <c r="H3835" s="116">
        <v>8363490</v>
      </c>
      <c r="I3835" s="116">
        <v>6272621</v>
      </c>
      <c r="J3835" s="116">
        <v>6272621</v>
      </c>
      <c r="K3835" s="116">
        <v>0</v>
      </c>
      <c r="L3835" s="116">
        <v>0</v>
      </c>
      <c r="M3835" s="116">
        <v>0</v>
      </c>
      <c r="N3835" s="116">
        <v>0</v>
      </c>
      <c r="O3835" s="116">
        <v>0</v>
      </c>
      <c r="P3835" s="116">
        <v>0</v>
      </c>
      <c r="Q3835" s="27" t="str">
        <f t="shared" si="656"/>
        <v>Registered</v>
      </c>
      <c r="R3835" s="94">
        <f t="shared" si="657"/>
        <v>0.75000041848558441</v>
      </c>
      <c r="S3835" s="95"/>
      <c r="T3835" s="117">
        <f t="shared" si="665"/>
        <v>0</v>
      </c>
      <c r="U3835" s="117">
        <f t="shared" si="666"/>
        <v>0</v>
      </c>
    </row>
    <row r="3836" spans="1:21" x14ac:dyDescent="0.3">
      <c r="A3836" s="114">
        <v>5089</v>
      </c>
      <c r="B3836" s="114" t="s">
        <v>1430</v>
      </c>
      <c r="C3836" s="114" t="s">
        <v>6</v>
      </c>
      <c r="D3836" s="114" t="s">
        <v>6281</v>
      </c>
      <c r="E3836" s="114" t="s">
        <v>6282</v>
      </c>
      <c r="F3836" s="115">
        <v>45097</v>
      </c>
      <c r="G3836" s="114" t="s">
        <v>3007</v>
      </c>
      <c r="H3836" s="116">
        <v>11894490</v>
      </c>
      <c r="I3836" s="116">
        <v>8920871</v>
      </c>
      <c r="J3836" s="116">
        <v>8920871</v>
      </c>
      <c r="K3836" s="116">
        <v>0</v>
      </c>
      <c r="L3836" s="116">
        <v>0</v>
      </c>
      <c r="M3836" s="116">
        <v>0</v>
      </c>
      <c r="N3836" s="116">
        <v>0</v>
      </c>
      <c r="O3836" s="116">
        <v>0</v>
      </c>
      <c r="P3836" s="116">
        <v>0</v>
      </c>
      <c r="Q3836" s="27" t="str">
        <f t="shared" si="656"/>
        <v>Registered</v>
      </c>
      <c r="R3836" s="94">
        <f t="shared" si="657"/>
        <v>0.75000029425389403</v>
      </c>
      <c r="S3836" s="95"/>
      <c r="T3836" s="117">
        <f t="shared" si="665"/>
        <v>0</v>
      </c>
      <c r="U3836" s="117">
        <f t="shared" si="666"/>
        <v>0</v>
      </c>
    </row>
    <row r="3837" spans="1:21" x14ac:dyDescent="0.3">
      <c r="A3837" s="114">
        <v>5090</v>
      </c>
      <c r="B3837" s="114" t="s">
        <v>1430</v>
      </c>
      <c r="C3837" s="114" t="s">
        <v>6</v>
      </c>
      <c r="D3837" s="114" t="s">
        <v>6283</v>
      </c>
      <c r="E3837" s="114" t="s">
        <v>6284</v>
      </c>
      <c r="F3837" s="115">
        <v>45176</v>
      </c>
      <c r="G3837" s="114" t="s">
        <v>3548</v>
      </c>
      <c r="H3837" s="116">
        <v>8304465</v>
      </c>
      <c r="I3837" s="116">
        <v>6228350</v>
      </c>
      <c r="J3837" s="116">
        <v>6228350</v>
      </c>
      <c r="K3837" s="116">
        <v>0</v>
      </c>
      <c r="L3837" s="116">
        <v>0</v>
      </c>
      <c r="M3837" s="116">
        <v>0</v>
      </c>
      <c r="N3837" s="116">
        <v>0</v>
      </c>
      <c r="O3837" s="116">
        <v>0</v>
      </c>
      <c r="P3837" s="116">
        <v>0</v>
      </c>
      <c r="Q3837" s="27" t="str">
        <f t="shared" si="656"/>
        <v>Registered</v>
      </c>
      <c r="R3837" s="94">
        <f t="shared" si="657"/>
        <v>0.75000015052143632</v>
      </c>
      <c r="S3837" s="95"/>
      <c r="T3837" s="117">
        <f t="shared" si="665"/>
        <v>0</v>
      </c>
      <c r="U3837" s="117">
        <f t="shared" si="666"/>
        <v>0</v>
      </c>
    </row>
    <row r="3838" spans="1:21" x14ac:dyDescent="0.3">
      <c r="A3838" s="114">
        <v>5091</v>
      </c>
      <c r="B3838" s="114" t="s">
        <v>1430</v>
      </c>
      <c r="C3838" s="114" t="s">
        <v>6</v>
      </c>
      <c r="D3838" s="114" t="s">
        <v>6285</v>
      </c>
      <c r="E3838" s="114" t="s">
        <v>6286</v>
      </c>
      <c r="F3838" s="115">
        <v>45176</v>
      </c>
      <c r="G3838" s="114" t="s">
        <v>3548</v>
      </c>
      <c r="H3838" s="116">
        <v>8304465</v>
      </c>
      <c r="I3838" s="116">
        <v>6228350</v>
      </c>
      <c r="J3838" s="116">
        <v>6228350</v>
      </c>
      <c r="K3838" s="116">
        <v>0</v>
      </c>
      <c r="L3838" s="116">
        <v>0</v>
      </c>
      <c r="M3838" s="116">
        <v>0</v>
      </c>
      <c r="N3838" s="116">
        <v>0</v>
      </c>
      <c r="O3838" s="116">
        <v>0</v>
      </c>
      <c r="P3838" s="116">
        <v>0</v>
      </c>
      <c r="Q3838" s="27" t="str">
        <f t="shared" si="656"/>
        <v>Registered</v>
      </c>
      <c r="R3838" s="94">
        <f t="shared" si="657"/>
        <v>0.75000015052143632</v>
      </c>
      <c r="S3838" s="95"/>
      <c r="T3838" s="117">
        <f t="shared" si="665"/>
        <v>0</v>
      </c>
      <c r="U3838" s="117">
        <f t="shared" si="666"/>
        <v>0</v>
      </c>
    </row>
    <row r="3839" spans="1:21" x14ac:dyDescent="0.3">
      <c r="A3839" s="114">
        <v>5092</v>
      </c>
      <c r="B3839" s="114" t="s">
        <v>1430</v>
      </c>
      <c r="C3839" s="114" t="s">
        <v>6</v>
      </c>
      <c r="D3839" s="114" t="s">
        <v>6287</v>
      </c>
      <c r="E3839" s="114" t="s">
        <v>6288</v>
      </c>
      <c r="F3839" s="115">
        <v>45091</v>
      </c>
      <c r="G3839" s="114" t="s">
        <v>4150</v>
      </c>
      <c r="H3839" s="116">
        <v>12544643</v>
      </c>
      <c r="I3839" s="116">
        <v>9408483</v>
      </c>
      <c r="J3839" s="116">
        <v>9408483</v>
      </c>
      <c r="K3839" s="116">
        <v>0</v>
      </c>
      <c r="L3839" s="116">
        <v>0</v>
      </c>
      <c r="M3839" s="116">
        <v>0</v>
      </c>
      <c r="N3839" s="116">
        <v>0</v>
      </c>
      <c r="O3839" s="116">
        <v>0</v>
      </c>
      <c r="P3839" s="116">
        <v>0</v>
      </c>
      <c r="Q3839" s="27" t="str">
        <f t="shared" si="656"/>
        <v>Registered</v>
      </c>
      <c r="R3839" s="94">
        <f t="shared" si="657"/>
        <v>0.75000005978647621</v>
      </c>
      <c r="S3839" s="95"/>
      <c r="T3839" s="117">
        <f t="shared" si="665"/>
        <v>0</v>
      </c>
      <c r="U3839" s="117">
        <f t="shared" si="666"/>
        <v>0</v>
      </c>
    </row>
    <row r="3840" spans="1:21" x14ac:dyDescent="0.3">
      <c r="A3840" s="114">
        <v>5093</v>
      </c>
      <c r="B3840" s="114" t="s">
        <v>1430</v>
      </c>
      <c r="C3840" s="114" t="s">
        <v>6</v>
      </c>
      <c r="D3840" s="114" t="s">
        <v>6289</v>
      </c>
      <c r="E3840" s="114" t="s">
        <v>6290</v>
      </c>
      <c r="F3840" s="115">
        <v>45335</v>
      </c>
      <c r="G3840" s="114" t="s">
        <v>3765</v>
      </c>
      <c r="H3840" s="116">
        <v>12276785</v>
      </c>
      <c r="I3840" s="116">
        <v>9207589</v>
      </c>
      <c r="J3840" s="116">
        <v>9207589</v>
      </c>
      <c r="K3840" s="116">
        <v>0</v>
      </c>
      <c r="L3840" s="116">
        <v>0</v>
      </c>
      <c r="M3840" s="116">
        <v>0</v>
      </c>
      <c r="N3840" s="116">
        <v>0</v>
      </c>
      <c r="O3840" s="116">
        <v>0</v>
      </c>
      <c r="P3840" s="116">
        <v>0</v>
      </c>
      <c r="Q3840" s="27" t="str">
        <f t="shared" si="656"/>
        <v>Registered</v>
      </c>
      <c r="R3840" s="94">
        <f t="shared" si="657"/>
        <v>0.75000002036363755</v>
      </c>
      <c r="S3840" s="95"/>
      <c r="T3840" s="117">
        <f t="shared" si="665"/>
        <v>0</v>
      </c>
      <c r="U3840" s="117">
        <f t="shared" si="666"/>
        <v>0</v>
      </c>
    </row>
    <row r="3841" spans="1:21" x14ac:dyDescent="0.3">
      <c r="A3841" s="114">
        <v>5094</v>
      </c>
      <c r="B3841" s="114" t="s">
        <v>1430</v>
      </c>
      <c r="C3841" s="114" t="s">
        <v>6</v>
      </c>
      <c r="D3841" s="114" t="s">
        <v>6291</v>
      </c>
      <c r="E3841" s="114" t="s">
        <v>6292</v>
      </c>
      <c r="F3841" s="115">
        <v>45394</v>
      </c>
      <c r="G3841" s="114" t="s">
        <v>5737</v>
      </c>
      <c r="H3841" s="116">
        <v>13571429</v>
      </c>
      <c r="I3841" s="116">
        <v>10178572</v>
      </c>
      <c r="J3841" s="116">
        <v>10178572</v>
      </c>
      <c r="K3841" s="116">
        <v>0</v>
      </c>
      <c r="L3841" s="116">
        <v>0</v>
      </c>
      <c r="M3841" s="116">
        <v>0</v>
      </c>
      <c r="N3841" s="116">
        <v>0</v>
      </c>
      <c r="O3841" s="116">
        <v>0</v>
      </c>
      <c r="P3841" s="116">
        <v>0</v>
      </c>
      <c r="Q3841" s="27" t="str">
        <f t="shared" si="656"/>
        <v>Registered</v>
      </c>
      <c r="R3841" s="94">
        <f t="shared" si="657"/>
        <v>0.75000001842105202</v>
      </c>
      <c r="S3841" s="95"/>
      <c r="T3841" s="117">
        <f t="shared" si="665"/>
        <v>0</v>
      </c>
      <c r="U3841" s="117">
        <f t="shared" si="666"/>
        <v>0</v>
      </c>
    </row>
    <row r="3842" spans="1:21" x14ac:dyDescent="0.3">
      <c r="A3842" s="114">
        <v>5095</v>
      </c>
      <c r="B3842" s="114" t="s">
        <v>1430</v>
      </c>
      <c r="C3842" s="114" t="s">
        <v>6</v>
      </c>
      <c r="D3842" s="114" t="s">
        <v>3059</v>
      </c>
      <c r="E3842" s="114" t="s">
        <v>3060</v>
      </c>
      <c r="F3842" s="115">
        <v>45777</v>
      </c>
      <c r="G3842" s="114" t="s">
        <v>3061</v>
      </c>
      <c r="H3842" s="116">
        <v>8928571</v>
      </c>
      <c r="I3842" s="116">
        <v>7589286</v>
      </c>
      <c r="J3842" s="116">
        <v>7589286</v>
      </c>
      <c r="K3842" s="116">
        <v>0</v>
      </c>
      <c r="L3842" s="116">
        <v>0</v>
      </c>
      <c r="M3842" s="116">
        <v>0</v>
      </c>
      <c r="N3842" s="116">
        <v>0</v>
      </c>
      <c r="O3842" s="116">
        <v>0</v>
      </c>
      <c r="P3842" s="116">
        <v>0</v>
      </c>
      <c r="Q3842" s="27" t="str">
        <f t="shared" ref="Q3842:Q3905" si="667">IF(G3842="01 Jan 1900","Unregistered","Registered")</f>
        <v>Registered</v>
      </c>
      <c r="R3842" s="94">
        <f t="shared" ref="R3842:R3905" si="668">(I3842/H3842)</f>
        <v>0.85000007280000345</v>
      </c>
      <c r="S3842" s="95"/>
      <c r="T3842" s="117">
        <f t="shared" si="665"/>
        <v>0</v>
      </c>
      <c r="U3842" s="117">
        <f t="shared" si="666"/>
        <v>0</v>
      </c>
    </row>
    <row r="3843" spans="1:21" x14ac:dyDescent="0.3">
      <c r="A3843" s="114">
        <v>5096</v>
      </c>
      <c r="B3843" s="114" t="s">
        <v>1430</v>
      </c>
      <c r="C3843" s="114" t="s">
        <v>6</v>
      </c>
      <c r="D3843" s="114" t="s">
        <v>6293</v>
      </c>
      <c r="E3843" s="114" t="s">
        <v>6294</v>
      </c>
      <c r="F3843" s="115">
        <v>45331</v>
      </c>
      <c r="G3843" s="114" t="s">
        <v>3633</v>
      </c>
      <c r="H3843" s="116">
        <v>8304000</v>
      </c>
      <c r="I3843" s="116">
        <v>6643200</v>
      </c>
      <c r="J3843" s="116">
        <v>6643200</v>
      </c>
      <c r="K3843" s="116">
        <v>0</v>
      </c>
      <c r="L3843" s="116">
        <v>0</v>
      </c>
      <c r="M3843" s="116">
        <v>0</v>
      </c>
      <c r="N3843" s="116">
        <v>0</v>
      </c>
      <c r="O3843" s="116">
        <v>0</v>
      </c>
      <c r="P3843" s="116">
        <v>0</v>
      </c>
      <c r="Q3843" s="27" t="str">
        <f t="shared" si="667"/>
        <v>Registered</v>
      </c>
      <c r="R3843" s="94">
        <f t="shared" si="668"/>
        <v>0.8</v>
      </c>
      <c r="S3843" s="95"/>
      <c r="T3843" s="117">
        <f t="shared" si="665"/>
        <v>0</v>
      </c>
      <c r="U3843" s="117">
        <f t="shared" si="666"/>
        <v>0</v>
      </c>
    </row>
    <row r="3844" spans="1:21" x14ac:dyDescent="0.3">
      <c r="A3844" s="114">
        <v>5097</v>
      </c>
      <c r="B3844" s="114" t="s">
        <v>1430</v>
      </c>
      <c r="C3844" s="114" t="s">
        <v>6</v>
      </c>
      <c r="D3844" s="114" t="s">
        <v>2845</v>
      </c>
      <c r="E3844" s="114" t="s">
        <v>2846</v>
      </c>
      <c r="F3844" s="115">
        <v>46031</v>
      </c>
      <c r="G3844" s="114" t="s">
        <v>2847</v>
      </c>
      <c r="H3844" s="116">
        <v>13881250</v>
      </c>
      <c r="I3844" s="116">
        <v>11799065</v>
      </c>
      <c r="J3844" s="116">
        <v>11799065</v>
      </c>
      <c r="K3844" s="116">
        <v>0</v>
      </c>
      <c r="L3844" s="116">
        <v>0</v>
      </c>
      <c r="M3844" s="116">
        <v>0</v>
      </c>
      <c r="N3844" s="116">
        <v>0</v>
      </c>
      <c r="O3844" s="116">
        <v>0</v>
      </c>
      <c r="P3844" s="116">
        <v>0</v>
      </c>
      <c r="Q3844" s="27" t="str">
        <f t="shared" si="667"/>
        <v>Registered</v>
      </c>
      <c r="R3844" s="94">
        <f t="shared" si="668"/>
        <v>0.85000018009905443</v>
      </c>
      <c r="S3844" s="95"/>
      <c r="T3844" s="117">
        <f t="shared" si="665"/>
        <v>0</v>
      </c>
      <c r="U3844" s="117">
        <f t="shared" si="666"/>
        <v>0</v>
      </c>
    </row>
    <row r="3845" spans="1:21" x14ac:dyDescent="0.3">
      <c r="A3845" s="114">
        <v>5098</v>
      </c>
      <c r="B3845" s="114" t="s">
        <v>1430</v>
      </c>
      <c r="C3845" s="114" t="s">
        <v>6</v>
      </c>
      <c r="D3845" s="114" t="s">
        <v>6295</v>
      </c>
      <c r="E3845" s="114" t="s">
        <v>6296</v>
      </c>
      <c r="F3845" s="115">
        <v>45412</v>
      </c>
      <c r="G3845" s="114" t="s">
        <v>1940</v>
      </c>
      <c r="H3845" s="116">
        <v>8504500</v>
      </c>
      <c r="I3845" s="116">
        <v>7228825</v>
      </c>
      <c r="J3845" s="116">
        <v>7228825</v>
      </c>
      <c r="K3845" s="116">
        <v>0</v>
      </c>
      <c r="L3845" s="116">
        <v>0</v>
      </c>
      <c r="M3845" s="116">
        <v>0</v>
      </c>
      <c r="N3845" s="116">
        <v>0</v>
      </c>
      <c r="O3845" s="116">
        <v>0</v>
      </c>
      <c r="P3845" s="116">
        <v>0</v>
      </c>
      <c r="Q3845" s="27" t="str">
        <f t="shared" si="667"/>
        <v>Registered</v>
      </c>
      <c r="R3845" s="94">
        <f t="shared" si="668"/>
        <v>0.85</v>
      </c>
      <c r="S3845" s="95"/>
      <c r="T3845" s="117">
        <f t="shared" ref="T3845:T3866" si="669">L3845+M3845+N3845+O3845+P3845</f>
        <v>0</v>
      </c>
      <c r="U3845" s="117">
        <f t="shared" ref="U3845:U3866" si="670">K3845-T3845</f>
        <v>0</v>
      </c>
    </row>
    <row r="3846" spans="1:21" x14ac:dyDescent="0.3">
      <c r="A3846" s="114">
        <v>5099</v>
      </c>
      <c r="B3846" s="114" t="s">
        <v>1430</v>
      </c>
      <c r="C3846" s="114" t="s">
        <v>6</v>
      </c>
      <c r="D3846" s="114" t="s">
        <v>3491</v>
      </c>
      <c r="E3846" s="114" t="s">
        <v>3492</v>
      </c>
      <c r="F3846" s="115">
        <v>45348</v>
      </c>
      <c r="G3846" s="114" t="s">
        <v>3493</v>
      </c>
      <c r="H3846" s="116">
        <v>8523423</v>
      </c>
      <c r="I3846" s="116">
        <v>7244908</v>
      </c>
      <c r="J3846" s="116">
        <v>7244908</v>
      </c>
      <c r="K3846" s="116">
        <v>0</v>
      </c>
      <c r="L3846" s="116">
        <v>0</v>
      </c>
      <c r="M3846" s="116">
        <v>0</v>
      </c>
      <c r="N3846" s="116">
        <v>0</v>
      </c>
      <c r="O3846" s="116">
        <v>0</v>
      </c>
      <c r="P3846" s="116">
        <v>0</v>
      </c>
      <c r="Q3846" s="27" t="str">
        <f t="shared" si="667"/>
        <v>Registered</v>
      </c>
      <c r="R3846" s="94">
        <f t="shared" si="668"/>
        <v>0.84999981814817827</v>
      </c>
      <c r="S3846" s="95"/>
      <c r="T3846" s="117">
        <f t="shared" si="669"/>
        <v>0</v>
      </c>
      <c r="U3846" s="117">
        <f t="shared" si="670"/>
        <v>0</v>
      </c>
    </row>
    <row r="3847" spans="1:21" x14ac:dyDescent="0.3">
      <c r="A3847" s="114">
        <v>5100</v>
      </c>
      <c r="B3847" s="114" t="s">
        <v>1430</v>
      </c>
      <c r="C3847" s="114" t="s">
        <v>6</v>
      </c>
      <c r="D3847" s="114" t="s">
        <v>6297</v>
      </c>
      <c r="E3847" s="114" t="s">
        <v>6298</v>
      </c>
      <c r="F3847" s="115">
        <v>45459</v>
      </c>
      <c r="G3847" s="114" t="s">
        <v>5770</v>
      </c>
      <c r="H3847" s="116">
        <v>12144096</v>
      </c>
      <c r="I3847" s="116">
        <v>9715279</v>
      </c>
      <c r="J3847" s="116">
        <v>9715279</v>
      </c>
      <c r="K3847" s="116">
        <v>0</v>
      </c>
      <c r="L3847" s="116">
        <v>0</v>
      </c>
      <c r="M3847" s="116">
        <v>0</v>
      </c>
      <c r="N3847" s="116">
        <v>0</v>
      </c>
      <c r="O3847" s="116">
        <v>0</v>
      </c>
      <c r="P3847" s="116">
        <v>0</v>
      </c>
      <c r="Q3847" s="27" t="str">
        <f t="shared" si="667"/>
        <v>Registered</v>
      </c>
      <c r="R3847" s="94">
        <f t="shared" si="668"/>
        <v>0.80000018115798821</v>
      </c>
      <c r="S3847" s="95"/>
      <c r="T3847" s="117">
        <f t="shared" si="669"/>
        <v>0</v>
      </c>
      <c r="U3847" s="117">
        <f t="shared" si="670"/>
        <v>0</v>
      </c>
    </row>
    <row r="3848" spans="1:21" x14ac:dyDescent="0.3">
      <c r="A3848" s="114">
        <v>5101</v>
      </c>
      <c r="B3848" s="114" t="s">
        <v>1430</v>
      </c>
      <c r="C3848" s="114" t="s">
        <v>6</v>
      </c>
      <c r="D3848" s="114" t="s">
        <v>2852</v>
      </c>
      <c r="E3848" s="114" t="s">
        <v>2853</v>
      </c>
      <c r="F3848" s="115">
        <v>45930</v>
      </c>
      <c r="G3848" s="114" t="s">
        <v>2854</v>
      </c>
      <c r="H3848" s="116">
        <v>13748214</v>
      </c>
      <c r="I3848" s="116">
        <v>10311161</v>
      </c>
      <c r="J3848" s="116">
        <v>10311161</v>
      </c>
      <c r="K3848" s="116">
        <v>0</v>
      </c>
      <c r="L3848" s="116">
        <v>0</v>
      </c>
      <c r="M3848" s="116">
        <v>0</v>
      </c>
      <c r="N3848" s="116">
        <v>0</v>
      </c>
      <c r="O3848" s="116">
        <v>0</v>
      </c>
      <c r="P3848" s="116">
        <v>0</v>
      </c>
      <c r="Q3848" s="27" t="str">
        <f t="shared" si="667"/>
        <v>Registered</v>
      </c>
      <c r="R3848" s="94">
        <f t="shared" si="668"/>
        <v>0.75000003636836032</v>
      </c>
      <c r="S3848" s="95"/>
      <c r="T3848" s="117">
        <f t="shared" si="669"/>
        <v>0</v>
      </c>
      <c r="U3848" s="117">
        <f t="shared" si="670"/>
        <v>0</v>
      </c>
    </row>
    <row r="3849" spans="1:21" x14ac:dyDescent="0.3">
      <c r="A3849" s="114">
        <v>5102</v>
      </c>
      <c r="B3849" s="114" t="s">
        <v>1430</v>
      </c>
      <c r="C3849" s="114" t="s">
        <v>6</v>
      </c>
      <c r="D3849" s="114" t="s">
        <v>2925</v>
      </c>
      <c r="E3849" s="114" t="s">
        <v>2926</v>
      </c>
      <c r="F3849" s="115">
        <v>45239</v>
      </c>
      <c r="G3849" s="114" t="s">
        <v>2927</v>
      </c>
      <c r="H3849" s="116">
        <v>12455357</v>
      </c>
      <c r="I3849" s="116">
        <v>10587056</v>
      </c>
      <c r="J3849" s="116">
        <v>10587056</v>
      </c>
      <c r="K3849" s="116">
        <v>0</v>
      </c>
      <c r="L3849" s="116">
        <v>0</v>
      </c>
      <c r="M3849" s="116">
        <v>0</v>
      </c>
      <c r="N3849" s="116">
        <v>0</v>
      </c>
      <c r="O3849" s="116">
        <v>0</v>
      </c>
      <c r="P3849" s="116">
        <v>0</v>
      </c>
      <c r="Q3849" s="27" t="str">
        <f t="shared" si="667"/>
        <v>Registered</v>
      </c>
      <c r="R3849" s="94">
        <f t="shared" si="668"/>
        <v>0.85000020473118509</v>
      </c>
      <c r="S3849" s="95"/>
      <c r="T3849" s="117">
        <f t="shared" si="669"/>
        <v>0</v>
      </c>
      <c r="U3849" s="117">
        <f t="shared" si="670"/>
        <v>0</v>
      </c>
    </row>
    <row r="3850" spans="1:21" x14ac:dyDescent="0.3">
      <c r="A3850" s="114">
        <v>5103</v>
      </c>
      <c r="B3850" s="114" t="s">
        <v>1430</v>
      </c>
      <c r="C3850" s="114" t="s">
        <v>6</v>
      </c>
      <c r="D3850" s="114" t="s">
        <v>6299</v>
      </c>
      <c r="E3850" s="114" t="s">
        <v>6300</v>
      </c>
      <c r="F3850" s="115">
        <v>45240</v>
      </c>
      <c r="G3850" s="114" t="s">
        <v>5384</v>
      </c>
      <c r="H3850" s="116">
        <v>8705361</v>
      </c>
      <c r="I3850" s="116">
        <v>7399554</v>
      </c>
      <c r="J3850" s="116">
        <v>7399554</v>
      </c>
      <c r="K3850" s="116">
        <v>0</v>
      </c>
      <c r="L3850" s="116">
        <v>0</v>
      </c>
      <c r="M3850" s="116">
        <v>0</v>
      </c>
      <c r="N3850" s="116">
        <v>0</v>
      </c>
      <c r="O3850" s="116">
        <v>0</v>
      </c>
      <c r="P3850" s="116">
        <v>0</v>
      </c>
      <c r="Q3850" s="27" t="str">
        <f t="shared" si="667"/>
        <v>Registered</v>
      </c>
      <c r="R3850" s="94">
        <f t="shared" si="668"/>
        <v>0.84999967261552967</v>
      </c>
      <c r="S3850" s="95"/>
      <c r="T3850" s="117">
        <f t="shared" si="669"/>
        <v>0</v>
      </c>
      <c r="U3850" s="117">
        <f t="shared" si="670"/>
        <v>0</v>
      </c>
    </row>
    <row r="3851" spans="1:21" x14ac:dyDescent="0.3">
      <c r="A3851" s="114">
        <v>5104</v>
      </c>
      <c r="B3851" s="114" t="s">
        <v>1430</v>
      </c>
      <c r="C3851" s="114" t="s">
        <v>6</v>
      </c>
      <c r="D3851" s="114" t="s">
        <v>2973</v>
      </c>
      <c r="E3851" s="114" t="s">
        <v>2974</v>
      </c>
      <c r="F3851" s="115">
        <v>45169</v>
      </c>
      <c r="G3851" s="114" t="s">
        <v>2265</v>
      </c>
      <c r="H3851" s="116">
        <v>11970900</v>
      </c>
      <c r="I3851" s="116">
        <v>10175265</v>
      </c>
      <c r="J3851" s="116">
        <v>10175265</v>
      </c>
      <c r="K3851" s="116">
        <v>0</v>
      </c>
      <c r="L3851" s="116">
        <v>0</v>
      </c>
      <c r="M3851" s="116">
        <v>0</v>
      </c>
      <c r="N3851" s="116">
        <v>0</v>
      </c>
      <c r="O3851" s="116">
        <v>0</v>
      </c>
      <c r="P3851" s="116">
        <v>0</v>
      </c>
      <c r="Q3851" s="27" t="str">
        <f t="shared" si="667"/>
        <v>Registered</v>
      </c>
      <c r="R3851" s="94">
        <f t="shared" si="668"/>
        <v>0.85</v>
      </c>
      <c r="S3851" s="95"/>
      <c r="T3851" s="117">
        <f t="shared" si="669"/>
        <v>0</v>
      </c>
      <c r="U3851" s="117">
        <f t="shared" si="670"/>
        <v>0</v>
      </c>
    </row>
    <row r="3852" spans="1:21" x14ac:dyDescent="0.3">
      <c r="A3852" s="114">
        <v>5105</v>
      </c>
      <c r="B3852" s="114" t="s">
        <v>1430</v>
      </c>
      <c r="C3852" s="114" t="s">
        <v>6</v>
      </c>
      <c r="D3852" s="114" t="s">
        <v>6301</v>
      </c>
      <c r="E3852" s="114" t="s">
        <v>6302</v>
      </c>
      <c r="F3852" s="115">
        <v>45194</v>
      </c>
      <c r="G3852" s="114" t="s">
        <v>3567</v>
      </c>
      <c r="H3852" s="116">
        <v>11784120</v>
      </c>
      <c r="I3852" s="116">
        <v>10016502</v>
      </c>
      <c r="J3852" s="116">
        <v>10016502</v>
      </c>
      <c r="K3852" s="116">
        <v>0</v>
      </c>
      <c r="L3852" s="116">
        <v>0</v>
      </c>
      <c r="M3852" s="116">
        <v>0</v>
      </c>
      <c r="N3852" s="116">
        <v>0</v>
      </c>
      <c r="O3852" s="116">
        <v>0</v>
      </c>
      <c r="P3852" s="116">
        <v>0</v>
      </c>
      <c r="Q3852" s="27" t="str">
        <f t="shared" si="667"/>
        <v>Registered</v>
      </c>
      <c r="R3852" s="94">
        <f t="shared" si="668"/>
        <v>0.85</v>
      </c>
      <c r="S3852" s="95"/>
      <c r="T3852" s="117">
        <f t="shared" si="669"/>
        <v>0</v>
      </c>
      <c r="U3852" s="117">
        <f t="shared" si="670"/>
        <v>0</v>
      </c>
    </row>
    <row r="3853" spans="1:21" x14ac:dyDescent="0.3">
      <c r="A3853" s="114">
        <v>5106</v>
      </c>
      <c r="B3853" s="114" t="s">
        <v>1430</v>
      </c>
      <c r="C3853" s="114" t="s">
        <v>6</v>
      </c>
      <c r="D3853" s="114" t="s">
        <v>3568</v>
      </c>
      <c r="E3853" s="114" t="s">
        <v>3569</v>
      </c>
      <c r="F3853" s="115">
        <v>45218</v>
      </c>
      <c r="G3853" s="114" t="s">
        <v>2690</v>
      </c>
      <c r="H3853" s="116">
        <v>8236607</v>
      </c>
      <c r="I3853" s="116">
        <v>7001113</v>
      </c>
      <c r="J3853" s="116">
        <v>7001113</v>
      </c>
      <c r="K3853" s="116">
        <v>0</v>
      </c>
      <c r="L3853" s="116">
        <v>0</v>
      </c>
      <c r="M3853" s="116">
        <v>0</v>
      </c>
      <c r="N3853" s="116">
        <v>0</v>
      </c>
      <c r="O3853" s="116">
        <v>0</v>
      </c>
      <c r="P3853" s="116">
        <v>0</v>
      </c>
      <c r="Q3853" s="27" t="str">
        <f t="shared" si="667"/>
        <v>Registered</v>
      </c>
      <c r="R3853" s="94">
        <f t="shared" si="668"/>
        <v>0.84999964184281218</v>
      </c>
      <c r="S3853" s="95"/>
      <c r="T3853" s="117">
        <f t="shared" si="669"/>
        <v>0</v>
      </c>
      <c r="U3853" s="117">
        <f t="shared" si="670"/>
        <v>0</v>
      </c>
    </row>
    <row r="3854" spans="1:21" x14ac:dyDescent="0.3">
      <c r="A3854" s="114">
        <v>5107</v>
      </c>
      <c r="B3854" s="114" t="s">
        <v>1430</v>
      </c>
      <c r="C3854" s="114" t="s">
        <v>6</v>
      </c>
      <c r="D3854" s="114" t="s">
        <v>3504</v>
      </c>
      <c r="E3854" s="114" t="s">
        <v>3505</v>
      </c>
      <c r="F3854" s="115">
        <v>45350</v>
      </c>
      <c r="G3854" s="114" t="s">
        <v>3033</v>
      </c>
      <c r="H3854" s="116">
        <v>8447400</v>
      </c>
      <c r="I3854" s="116">
        <v>7180290</v>
      </c>
      <c r="J3854" s="116">
        <v>7180290</v>
      </c>
      <c r="K3854" s="116">
        <v>0</v>
      </c>
      <c r="L3854" s="116">
        <v>0</v>
      </c>
      <c r="M3854" s="116">
        <v>0</v>
      </c>
      <c r="N3854" s="116">
        <v>0</v>
      </c>
      <c r="O3854" s="116">
        <v>0</v>
      </c>
      <c r="P3854" s="116">
        <v>0</v>
      </c>
      <c r="Q3854" s="27" t="str">
        <f t="shared" si="667"/>
        <v>Registered</v>
      </c>
      <c r="R3854" s="94">
        <f t="shared" si="668"/>
        <v>0.85</v>
      </c>
      <c r="S3854" s="95"/>
      <c r="T3854" s="117">
        <f t="shared" si="669"/>
        <v>0</v>
      </c>
      <c r="U3854" s="117">
        <f t="shared" si="670"/>
        <v>0</v>
      </c>
    </row>
    <row r="3855" spans="1:21" x14ac:dyDescent="0.3">
      <c r="A3855" s="114">
        <v>5108</v>
      </c>
      <c r="B3855" s="114" t="s">
        <v>1430</v>
      </c>
      <c r="C3855" s="114" t="s">
        <v>6</v>
      </c>
      <c r="D3855" s="114" t="s">
        <v>3005</v>
      </c>
      <c r="E3855" s="114" t="s">
        <v>3006</v>
      </c>
      <c r="F3855" s="115">
        <v>45092</v>
      </c>
      <c r="G3855" s="114" t="s">
        <v>3007</v>
      </c>
      <c r="H3855" s="116">
        <v>11830357</v>
      </c>
      <c r="I3855" s="116">
        <v>10055803</v>
      </c>
      <c r="J3855" s="116">
        <v>10055803</v>
      </c>
      <c r="K3855" s="116">
        <v>0</v>
      </c>
      <c r="L3855" s="116">
        <v>0</v>
      </c>
      <c r="M3855" s="116">
        <v>0</v>
      </c>
      <c r="N3855" s="116">
        <v>0</v>
      </c>
      <c r="O3855" s="116">
        <v>0</v>
      </c>
      <c r="P3855" s="116">
        <v>0</v>
      </c>
      <c r="Q3855" s="27" t="str">
        <f t="shared" si="667"/>
        <v>Registered</v>
      </c>
      <c r="R3855" s="94">
        <f t="shared" si="668"/>
        <v>0.84999996196226368</v>
      </c>
      <c r="S3855" s="95"/>
      <c r="T3855" s="117">
        <f t="shared" si="669"/>
        <v>0</v>
      </c>
      <c r="U3855" s="117">
        <f t="shared" si="670"/>
        <v>0</v>
      </c>
    </row>
    <row r="3856" spans="1:21" x14ac:dyDescent="0.3">
      <c r="A3856" s="114">
        <v>5109</v>
      </c>
      <c r="B3856" s="114" t="s">
        <v>1430</v>
      </c>
      <c r="C3856" s="114" t="s">
        <v>6</v>
      </c>
      <c r="D3856" s="114" t="s">
        <v>3008</v>
      </c>
      <c r="E3856" s="114" t="s">
        <v>3009</v>
      </c>
      <c r="F3856" s="115">
        <v>45104</v>
      </c>
      <c r="G3856" s="114" t="s">
        <v>3010</v>
      </c>
      <c r="H3856" s="116">
        <v>11830357</v>
      </c>
      <c r="I3856" s="116">
        <v>10055803</v>
      </c>
      <c r="J3856" s="116">
        <v>10055803</v>
      </c>
      <c r="K3856" s="116">
        <v>0</v>
      </c>
      <c r="L3856" s="116">
        <v>0</v>
      </c>
      <c r="M3856" s="116">
        <v>0</v>
      </c>
      <c r="N3856" s="116">
        <v>0</v>
      </c>
      <c r="O3856" s="116">
        <v>0</v>
      </c>
      <c r="P3856" s="116">
        <v>0</v>
      </c>
      <c r="Q3856" s="27" t="str">
        <f t="shared" si="667"/>
        <v>Registered</v>
      </c>
      <c r="R3856" s="94">
        <f t="shared" si="668"/>
        <v>0.84999996196226368</v>
      </c>
      <c r="S3856" s="95"/>
      <c r="T3856" s="117">
        <f t="shared" si="669"/>
        <v>0</v>
      </c>
      <c r="U3856" s="117">
        <f t="shared" si="670"/>
        <v>0</v>
      </c>
    </row>
    <row r="3857" spans="1:21" x14ac:dyDescent="0.3">
      <c r="A3857" s="114">
        <v>5110</v>
      </c>
      <c r="B3857" s="114" t="s">
        <v>1430</v>
      </c>
      <c r="C3857" s="114" t="s">
        <v>6</v>
      </c>
      <c r="D3857" s="114" t="s">
        <v>3629</v>
      </c>
      <c r="E3857" s="114" t="s">
        <v>3630</v>
      </c>
      <c r="F3857" s="115">
        <v>45092</v>
      </c>
      <c r="G3857" s="114" t="s">
        <v>2998</v>
      </c>
      <c r="H3857" s="116">
        <v>8035714</v>
      </c>
      <c r="I3857" s="116">
        <v>6830356</v>
      </c>
      <c r="J3857" s="116">
        <v>6830356</v>
      </c>
      <c r="K3857" s="116">
        <v>0</v>
      </c>
      <c r="L3857" s="116">
        <v>0</v>
      </c>
      <c r="M3857" s="116">
        <v>0</v>
      </c>
      <c r="N3857" s="116">
        <v>0</v>
      </c>
      <c r="O3857" s="116">
        <v>0</v>
      </c>
      <c r="P3857" s="116">
        <v>0</v>
      </c>
      <c r="Q3857" s="27" t="str">
        <f t="shared" si="667"/>
        <v>Registered</v>
      </c>
      <c r="R3857" s="94">
        <f t="shared" si="668"/>
        <v>0.84999988799999604</v>
      </c>
      <c r="S3857" s="95"/>
      <c r="T3857" s="117">
        <f t="shared" si="669"/>
        <v>0</v>
      </c>
      <c r="U3857" s="117">
        <f t="shared" si="670"/>
        <v>0</v>
      </c>
    </row>
    <row r="3858" spans="1:21" x14ac:dyDescent="0.3">
      <c r="A3858" s="114">
        <v>5111</v>
      </c>
      <c r="B3858" s="114" t="s">
        <v>1430</v>
      </c>
      <c r="C3858" s="114" t="s">
        <v>6</v>
      </c>
      <c r="D3858" s="114" t="s">
        <v>2919</v>
      </c>
      <c r="E3858" s="114" t="s">
        <v>2920</v>
      </c>
      <c r="F3858" s="115">
        <v>45097</v>
      </c>
      <c r="G3858" s="114" t="s">
        <v>2921</v>
      </c>
      <c r="H3858" s="116">
        <v>12455357</v>
      </c>
      <c r="I3858" s="116">
        <v>10587053</v>
      </c>
      <c r="J3858" s="116">
        <v>10587053</v>
      </c>
      <c r="K3858" s="116">
        <v>0</v>
      </c>
      <c r="L3858" s="116">
        <v>0</v>
      </c>
      <c r="M3858" s="116">
        <v>0</v>
      </c>
      <c r="N3858" s="116">
        <v>0</v>
      </c>
      <c r="O3858" s="116">
        <v>0</v>
      </c>
      <c r="P3858" s="116">
        <v>0</v>
      </c>
      <c r="Q3858" s="27" t="str">
        <f t="shared" si="667"/>
        <v>Registered</v>
      </c>
      <c r="R3858" s="94">
        <f t="shared" si="668"/>
        <v>0.84999996387096732</v>
      </c>
      <c r="S3858" s="95"/>
      <c r="T3858" s="117">
        <f t="shared" si="669"/>
        <v>0</v>
      </c>
      <c r="U3858" s="117">
        <f t="shared" si="670"/>
        <v>0</v>
      </c>
    </row>
    <row r="3859" spans="1:21" x14ac:dyDescent="0.3">
      <c r="A3859" s="114">
        <v>10172</v>
      </c>
      <c r="B3859" s="114" t="s">
        <v>1430</v>
      </c>
      <c r="C3859" s="114" t="s">
        <v>6</v>
      </c>
      <c r="D3859" s="114" t="s">
        <v>3619</v>
      </c>
      <c r="E3859" s="114" t="s">
        <v>3620</v>
      </c>
      <c r="F3859" s="115">
        <v>45341</v>
      </c>
      <c r="G3859" s="114" t="s">
        <v>2905</v>
      </c>
      <c r="H3859" s="116">
        <v>8078451</v>
      </c>
      <c r="I3859" s="116">
        <v>6866685</v>
      </c>
      <c r="J3859" s="116">
        <v>6866685.0999999996</v>
      </c>
      <c r="K3859" s="116">
        <v>-0.1</v>
      </c>
      <c r="L3859" s="116">
        <v>0</v>
      </c>
      <c r="M3859" s="116">
        <v>0</v>
      </c>
      <c r="N3859" s="116">
        <v>0</v>
      </c>
      <c r="O3859" s="116">
        <v>0</v>
      </c>
      <c r="P3859" s="116">
        <v>0</v>
      </c>
      <c r="Q3859" s="27" t="str">
        <f t="shared" si="667"/>
        <v>Registered</v>
      </c>
      <c r="R3859" s="94">
        <f t="shared" si="668"/>
        <v>0.85000020424707656</v>
      </c>
      <c r="S3859" s="95"/>
      <c r="T3859" s="117">
        <f t="shared" si="669"/>
        <v>0</v>
      </c>
      <c r="U3859" s="117">
        <f t="shared" si="670"/>
        <v>-0.1</v>
      </c>
    </row>
    <row r="3860" spans="1:21" x14ac:dyDescent="0.3">
      <c r="A3860" s="114">
        <v>10174</v>
      </c>
      <c r="B3860" s="114" t="s">
        <v>1430</v>
      </c>
      <c r="C3860" s="114" t="s">
        <v>6</v>
      </c>
      <c r="D3860" s="114" t="s">
        <v>3360</v>
      </c>
      <c r="E3860" s="114" t="s">
        <v>3361</v>
      </c>
      <c r="F3860" s="115">
        <v>45838</v>
      </c>
      <c r="G3860" s="114" t="s">
        <v>3362</v>
      </c>
      <c r="H3860" s="116">
        <v>9618600</v>
      </c>
      <c r="I3860" s="116">
        <v>8175810</v>
      </c>
      <c r="J3860" s="116">
        <v>8175810.1399999997</v>
      </c>
      <c r="K3860" s="116">
        <v>-0.14000000000000001</v>
      </c>
      <c r="L3860" s="116">
        <v>0</v>
      </c>
      <c r="M3860" s="116">
        <v>0</v>
      </c>
      <c r="N3860" s="116">
        <v>0</v>
      </c>
      <c r="O3860" s="116">
        <v>0</v>
      </c>
      <c r="P3860" s="116">
        <v>0</v>
      </c>
      <c r="Q3860" s="27" t="str">
        <f t="shared" si="667"/>
        <v>Registered</v>
      </c>
      <c r="R3860" s="94">
        <f t="shared" si="668"/>
        <v>0.85</v>
      </c>
      <c r="S3860" s="95"/>
      <c r="T3860" s="117">
        <f t="shared" si="669"/>
        <v>0</v>
      </c>
      <c r="U3860" s="117">
        <f t="shared" si="670"/>
        <v>-0.14000000000000001</v>
      </c>
    </row>
    <row r="3861" spans="1:21" x14ac:dyDescent="0.3">
      <c r="A3861" s="114">
        <v>10190</v>
      </c>
      <c r="B3861" s="114" t="s">
        <v>1430</v>
      </c>
      <c r="C3861" s="114" t="s">
        <v>6</v>
      </c>
      <c r="D3861" s="114" t="s">
        <v>9388</v>
      </c>
      <c r="E3861" s="114" t="s">
        <v>2429</v>
      </c>
      <c r="F3861" s="115">
        <v>45100</v>
      </c>
      <c r="G3861" s="114" t="s">
        <v>4878</v>
      </c>
      <c r="H3861" s="116">
        <v>7901786</v>
      </c>
      <c r="I3861" s="116">
        <v>6321428</v>
      </c>
      <c r="J3861" s="116">
        <v>6321428.5999999996</v>
      </c>
      <c r="K3861" s="116">
        <v>-0.6</v>
      </c>
      <c r="L3861" s="116">
        <v>0</v>
      </c>
      <c r="M3861" s="116">
        <v>0</v>
      </c>
      <c r="N3861" s="116">
        <v>0</v>
      </c>
      <c r="O3861" s="116">
        <v>0</v>
      </c>
      <c r="P3861" s="116">
        <v>0</v>
      </c>
      <c r="Q3861" s="27" t="str">
        <f t="shared" si="667"/>
        <v>Registered</v>
      </c>
      <c r="R3861" s="94">
        <f t="shared" si="668"/>
        <v>0.79999989875706579</v>
      </c>
      <c r="S3861" s="95"/>
      <c r="T3861" s="117">
        <f t="shared" si="669"/>
        <v>0</v>
      </c>
      <c r="U3861" s="117">
        <f t="shared" si="670"/>
        <v>-0.6</v>
      </c>
    </row>
    <row r="3862" spans="1:21" x14ac:dyDescent="0.3">
      <c r="A3862" s="114">
        <v>10216</v>
      </c>
      <c r="B3862" s="114" t="s">
        <v>1430</v>
      </c>
      <c r="C3862" s="114" t="s">
        <v>6</v>
      </c>
      <c r="D3862" s="114" t="s">
        <v>9424</v>
      </c>
      <c r="E3862" s="114" t="s">
        <v>9425</v>
      </c>
      <c r="F3862" s="115">
        <v>46035</v>
      </c>
      <c r="G3862" s="114" t="s">
        <v>2847</v>
      </c>
      <c r="H3862" s="116">
        <v>9774107</v>
      </c>
      <c r="I3862" s="116">
        <v>6841873</v>
      </c>
      <c r="J3862" s="116">
        <v>6842637</v>
      </c>
      <c r="K3862" s="116">
        <v>-764</v>
      </c>
      <c r="L3862" s="116">
        <v>0</v>
      </c>
      <c r="M3862" s="116">
        <v>0</v>
      </c>
      <c r="N3862" s="116">
        <v>0</v>
      </c>
      <c r="O3862" s="116">
        <v>0</v>
      </c>
      <c r="P3862" s="116">
        <v>0</v>
      </c>
      <c r="Q3862" s="27" t="str">
        <f t="shared" si="667"/>
        <v>Registered</v>
      </c>
      <c r="R3862" s="94">
        <f t="shared" si="668"/>
        <v>0.69999980560883979</v>
      </c>
      <c r="S3862" s="95"/>
      <c r="T3862" s="117">
        <f t="shared" si="669"/>
        <v>0</v>
      </c>
      <c r="U3862" s="117">
        <f t="shared" si="670"/>
        <v>-764</v>
      </c>
    </row>
    <row r="3863" spans="1:21" x14ac:dyDescent="0.3">
      <c r="A3863" s="114">
        <v>10234</v>
      </c>
      <c r="B3863" s="114" t="s">
        <v>1430</v>
      </c>
      <c r="C3863" s="114" t="s">
        <v>6</v>
      </c>
      <c r="D3863" s="114" t="s">
        <v>9454</v>
      </c>
      <c r="E3863" s="114" t="s">
        <v>5077</v>
      </c>
      <c r="F3863" s="115">
        <v>45274</v>
      </c>
      <c r="G3863" s="114" t="s">
        <v>3184</v>
      </c>
      <c r="H3863" s="116">
        <v>7991100</v>
      </c>
      <c r="I3863" s="116">
        <v>5993325</v>
      </c>
      <c r="J3863" s="116">
        <v>6013303</v>
      </c>
      <c r="K3863" s="116">
        <v>-19978</v>
      </c>
      <c r="L3863" s="116">
        <v>0</v>
      </c>
      <c r="M3863" s="116">
        <v>0</v>
      </c>
      <c r="N3863" s="116">
        <v>0</v>
      </c>
      <c r="O3863" s="116">
        <v>0</v>
      </c>
      <c r="P3863" s="116">
        <v>0</v>
      </c>
      <c r="Q3863" s="27" t="str">
        <f t="shared" si="667"/>
        <v>Registered</v>
      </c>
      <c r="R3863" s="94">
        <f t="shared" si="668"/>
        <v>0.75</v>
      </c>
      <c r="S3863" s="95"/>
      <c r="T3863" s="117">
        <f t="shared" si="669"/>
        <v>0</v>
      </c>
      <c r="U3863" s="117">
        <f t="shared" si="670"/>
        <v>-19978</v>
      </c>
    </row>
    <row r="3864" spans="1:21" x14ac:dyDescent="0.3">
      <c r="A3864" s="114">
        <v>10264</v>
      </c>
      <c r="B3864" s="114" t="s">
        <v>1430</v>
      </c>
      <c r="C3864" s="114" t="s">
        <v>6</v>
      </c>
      <c r="D3864" s="114" t="s">
        <v>3440</v>
      </c>
      <c r="E3864" s="114" t="s">
        <v>3441</v>
      </c>
      <c r="F3864" s="115">
        <v>45107</v>
      </c>
      <c r="G3864" s="114" t="s">
        <v>3442</v>
      </c>
      <c r="H3864" s="116">
        <v>7917750</v>
      </c>
      <c r="I3864" s="116">
        <v>5938314</v>
      </c>
      <c r="J3864" s="116">
        <v>6000100</v>
      </c>
      <c r="K3864" s="116">
        <v>-61786</v>
      </c>
      <c r="L3864" s="116">
        <v>0</v>
      </c>
      <c r="M3864" s="116">
        <v>0</v>
      </c>
      <c r="N3864" s="116">
        <v>0</v>
      </c>
      <c r="O3864" s="116">
        <v>0</v>
      </c>
      <c r="P3864" s="116">
        <v>0</v>
      </c>
      <c r="Q3864" s="27" t="str">
        <f t="shared" si="667"/>
        <v>Registered</v>
      </c>
      <c r="R3864" s="94">
        <f t="shared" si="668"/>
        <v>0.75000018944775981</v>
      </c>
      <c r="S3864" s="95"/>
      <c r="T3864" s="117">
        <f t="shared" si="669"/>
        <v>0</v>
      </c>
      <c r="U3864" s="117">
        <f t="shared" si="670"/>
        <v>-61786</v>
      </c>
    </row>
    <row r="3865" spans="1:21" x14ac:dyDescent="0.3">
      <c r="A3865" s="114">
        <v>10265</v>
      </c>
      <c r="B3865" s="114" t="s">
        <v>1430</v>
      </c>
      <c r="C3865" s="114" t="s">
        <v>6</v>
      </c>
      <c r="D3865" s="114" t="s">
        <v>9908</v>
      </c>
      <c r="E3865" s="114" t="s">
        <v>5488</v>
      </c>
      <c r="F3865" s="115">
        <v>45100</v>
      </c>
      <c r="G3865" s="114" t="s">
        <v>4274</v>
      </c>
      <c r="H3865" s="116">
        <v>7911607</v>
      </c>
      <c r="I3865" s="116">
        <v>6329283</v>
      </c>
      <c r="J3865" s="116">
        <v>6391160.7000000002</v>
      </c>
      <c r="K3865" s="116">
        <v>-61877.7</v>
      </c>
      <c r="L3865" s="116">
        <v>0</v>
      </c>
      <c r="M3865" s="116">
        <v>0</v>
      </c>
      <c r="N3865" s="116">
        <v>0</v>
      </c>
      <c r="O3865" s="116">
        <v>0</v>
      </c>
      <c r="P3865" s="116">
        <v>0.3</v>
      </c>
      <c r="Q3865" s="27" t="str">
        <f t="shared" si="667"/>
        <v>Registered</v>
      </c>
      <c r="R3865" s="94">
        <f t="shared" si="668"/>
        <v>0.79999967136891403</v>
      </c>
      <c r="S3865" s="95"/>
      <c r="T3865" s="117">
        <f t="shared" si="669"/>
        <v>0.3</v>
      </c>
      <c r="U3865" s="117">
        <f t="shared" si="670"/>
        <v>-61878</v>
      </c>
    </row>
    <row r="3866" spans="1:21" x14ac:dyDescent="0.3">
      <c r="A3866" s="114">
        <v>10320</v>
      </c>
      <c r="B3866" s="114" t="s">
        <v>1430</v>
      </c>
      <c r="C3866" s="114" t="s">
        <v>6</v>
      </c>
      <c r="D3866" s="114" t="s">
        <v>9564</v>
      </c>
      <c r="E3866" s="114" t="s">
        <v>5507</v>
      </c>
      <c r="F3866" s="115">
        <v>45107</v>
      </c>
      <c r="G3866" s="114" t="s">
        <v>3442</v>
      </c>
      <c r="H3866" s="116">
        <v>7866071</v>
      </c>
      <c r="I3866" s="116">
        <v>6686161</v>
      </c>
      <c r="J3866" s="116">
        <v>6779410</v>
      </c>
      <c r="K3866" s="116">
        <v>-93249</v>
      </c>
      <c r="L3866" s="116">
        <v>0</v>
      </c>
      <c r="M3866" s="116">
        <v>0</v>
      </c>
      <c r="N3866" s="116">
        <v>0</v>
      </c>
      <c r="O3866" s="116">
        <v>0</v>
      </c>
      <c r="P3866" s="116">
        <v>0</v>
      </c>
      <c r="Q3866" s="27" t="str">
        <f t="shared" si="667"/>
        <v>Registered</v>
      </c>
      <c r="R3866" s="94">
        <f t="shared" si="668"/>
        <v>0.85000008263337568</v>
      </c>
      <c r="S3866" s="95"/>
      <c r="T3866" s="117">
        <f t="shared" si="669"/>
        <v>0</v>
      </c>
      <c r="U3866" s="117">
        <f t="shared" si="670"/>
        <v>-93249</v>
      </c>
    </row>
    <row r="3867" spans="1:21" s="101" customFormat="1" x14ac:dyDescent="0.3">
      <c r="A3867" s="99">
        <v>10379</v>
      </c>
      <c r="B3867" s="99" t="s">
        <v>1430</v>
      </c>
      <c r="C3867" s="99" t="s">
        <v>6</v>
      </c>
      <c r="D3867" s="99" t="s">
        <v>9646</v>
      </c>
      <c r="E3867" s="99" t="s">
        <v>9647</v>
      </c>
      <c r="F3867" s="100">
        <v>45290</v>
      </c>
      <c r="G3867" s="99" t="s">
        <v>1898</v>
      </c>
      <c r="H3867" s="96">
        <v>8211000</v>
      </c>
      <c r="I3867" s="96">
        <f>H3867*R3867</f>
        <v>6568800</v>
      </c>
      <c r="J3867" s="96">
        <v>100001</v>
      </c>
      <c r="K3867" s="96">
        <f>I3867-J3867</f>
        <v>6468799</v>
      </c>
      <c r="L3867" s="97">
        <f>IF(AND($S3867&gt;=0,$S3867&lt;=30),$K3867,0)</f>
        <v>0</v>
      </c>
      <c r="M3867" s="97">
        <f>IF(AND($S3867&gt;=31,$S3867&lt;=60),$K3867,0)</f>
        <v>0</v>
      </c>
      <c r="N3867" s="97">
        <f>IF(AND($S3867&gt;=61,$S3867&lt;=90),$K3867,0)</f>
        <v>0</v>
      </c>
      <c r="O3867" s="97">
        <f>IF(AND($S3867&gt;=91,$S3867&lt;=120),$K3867,0)</f>
        <v>0</v>
      </c>
      <c r="P3867" s="98">
        <f>IF($S3867&gt;120,$K3867,0)</f>
        <v>6468799</v>
      </c>
      <c r="Q3867" s="101" t="str">
        <f t="shared" si="667"/>
        <v>Unregistered</v>
      </c>
      <c r="R3867" s="102">
        <v>0.8</v>
      </c>
      <c r="S3867" s="95">
        <f>DATE(2026,6,30)-F3867</f>
        <v>913</v>
      </c>
    </row>
    <row r="3868" spans="1:21" x14ac:dyDescent="0.3">
      <c r="A3868" s="114">
        <v>10439</v>
      </c>
      <c r="B3868" s="114" t="s">
        <v>1430</v>
      </c>
      <c r="C3868" s="114" t="s">
        <v>6</v>
      </c>
      <c r="D3868" s="114" t="s">
        <v>9740</v>
      </c>
      <c r="E3868" s="114" t="s">
        <v>9741</v>
      </c>
      <c r="F3868" s="115">
        <v>46065</v>
      </c>
      <c r="G3868" s="114" t="s">
        <v>1410</v>
      </c>
      <c r="H3868" s="116">
        <v>14238393</v>
      </c>
      <c r="I3868" s="116">
        <v>9966877</v>
      </c>
      <c r="J3868" s="116">
        <v>10109260.300000001</v>
      </c>
      <c r="K3868" s="116">
        <v>-142383.29999999999</v>
      </c>
      <c r="L3868" s="116">
        <v>0</v>
      </c>
      <c r="M3868" s="116">
        <v>0</v>
      </c>
      <c r="N3868" s="116">
        <v>0</v>
      </c>
      <c r="O3868" s="116">
        <v>0</v>
      </c>
      <c r="P3868" s="116">
        <v>0</v>
      </c>
      <c r="Q3868" s="27" t="str">
        <f t="shared" si="667"/>
        <v>Registered</v>
      </c>
      <c r="R3868" s="94">
        <f t="shared" si="668"/>
        <v>0.70000013344202539</v>
      </c>
      <c r="S3868" s="95"/>
      <c r="T3868" s="117">
        <f>L3868+M3868+N3868+O3868+P3868</f>
        <v>0</v>
      </c>
      <c r="U3868" s="117">
        <f>K3868-T3868</f>
        <v>-142383.29999999999</v>
      </c>
    </row>
    <row r="3869" spans="1:21" s="101" customFormat="1" x14ac:dyDescent="0.3">
      <c r="A3869" s="99">
        <v>10468</v>
      </c>
      <c r="B3869" s="99" t="s">
        <v>1430</v>
      </c>
      <c r="C3869" s="99" t="s">
        <v>6</v>
      </c>
      <c r="D3869" s="99" t="s">
        <v>99</v>
      </c>
      <c r="E3869" s="99" t="s">
        <v>10827</v>
      </c>
      <c r="F3869" s="100">
        <v>46162</v>
      </c>
      <c r="G3869" s="99" t="s">
        <v>1898</v>
      </c>
      <c r="H3869" s="96">
        <v>9911850</v>
      </c>
      <c r="I3869" s="96">
        <f>H3869*R3869</f>
        <v>8425072.5</v>
      </c>
      <c r="J3869" s="96">
        <v>200000</v>
      </c>
      <c r="K3869" s="96">
        <f t="shared" ref="K3869:K3870" si="671">I3869-J3869</f>
        <v>8225072.5</v>
      </c>
      <c r="L3869" s="97">
        <f t="shared" ref="L3869:L3870" si="672">IF(AND($S3869&gt;=0,$S3869&lt;=30),$K3869,0)</f>
        <v>0</v>
      </c>
      <c r="M3869" s="97">
        <f t="shared" ref="M3869:M3870" si="673">IF(AND($S3869&gt;=31,$S3869&lt;=60),$K3869,0)</f>
        <v>8225072.5</v>
      </c>
      <c r="N3869" s="97">
        <f t="shared" ref="N3869:N3870" si="674">IF(AND($S3869&gt;=61,$S3869&lt;=90),$K3869,0)</f>
        <v>0</v>
      </c>
      <c r="O3869" s="97">
        <f t="shared" ref="O3869:O3870" si="675">IF(AND($S3869&gt;=91,$S3869&lt;=120),$K3869,0)</f>
        <v>0</v>
      </c>
      <c r="P3869" s="98">
        <f t="shared" ref="P3869:P3870" si="676">IF($S3869&gt;120,$K3869,0)</f>
        <v>0</v>
      </c>
      <c r="Q3869" s="101" t="str">
        <f t="shared" si="667"/>
        <v>Unregistered</v>
      </c>
      <c r="R3869" s="102">
        <v>0.85</v>
      </c>
      <c r="S3869" s="95">
        <f t="shared" ref="S3869:S3870" si="677">DATE(2026,6,30)-F3869</f>
        <v>41</v>
      </c>
    </row>
    <row r="3870" spans="1:21" s="101" customFormat="1" x14ac:dyDescent="0.3">
      <c r="A3870" s="99">
        <v>10469</v>
      </c>
      <c r="B3870" s="99" t="s">
        <v>1430</v>
      </c>
      <c r="C3870" s="99" t="s">
        <v>6</v>
      </c>
      <c r="D3870" s="99" t="s">
        <v>9764</v>
      </c>
      <c r="E3870" s="99" t="s">
        <v>1788</v>
      </c>
      <c r="F3870" s="100">
        <v>46022</v>
      </c>
      <c r="G3870" s="99" t="s">
        <v>1898</v>
      </c>
      <c r="H3870" s="96">
        <v>8340000</v>
      </c>
      <c r="I3870" s="96">
        <f>H3870*R3870</f>
        <v>7089000</v>
      </c>
      <c r="J3870" s="96">
        <v>200000</v>
      </c>
      <c r="K3870" s="96">
        <f t="shared" si="671"/>
        <v>6889000</v>
      </c>
      <c r="L3870" s="97">
        <f t="shared" si="672"/>
        <v>0</v>
      </c>
      <c r="M3870" s="97">
        <f t="shared" si="673"/>
        <v>0</v>
      </c>
      <c r="N3870" s="97">
        <f t="shared" si="674"/>
        <v>0</v>
      </c>
      <c r="O3870" s="97">
        <f t="shared" si="675"/>
        <v>0</v>
      </c>
      <c r="P3870" s="98">
        <f t="shared" si="676"/>
        <v>6889000</v>
      </c>
      <c r="Q3870" s="101" t="str">
        <f t="shared" si="667"/>
        <v>Unregistered</v>
      </c>
      <c r="R3870" s="102">
        <v>0.85</v>
      </c>
      <c r="S3870" s="95">
        <f t="shared" si="677"/>
        <v>181</v>
      </c>
    </row>
    <row r="3871" spans="1:21" x14ac:dyDescent="0.3">
      <c r="A3871" s="114">
        <v>10616</v>
      </c>
      <c r="B3871" s="114" t="s">
        <v>1430</v>
      </c>
      <c r="C3871" s="114" t="s">
        <v>6</v>
      </c>
      <c r="D3871" s="114" t="s">
        <v>10005</v>
      </c>
      <c r="E3871" s="114" t="s">
        <v>10006</v>
      </c>
      <c r="F3871" s="115">
        <v>45236</v>
      </c>
      <c r="G3871" s="114" t="s">
        <v>2462</v>
      </c>
      <c r="H3871" s="116">
        <v>12187500</v>
      </c>
      <c r="I3871" s="116">
        <v>9140625</v>
      </c>
      <c r="J3871" s="116">
        <v>10128751</v>
      </c>
      <c r="K3871" s="116">
        <v>-988126</v>
      </c>
      <c r="L3871" s="116">
        <v>0</v>
      </c>
      <c r="M3871" s="116">
        <v>0</v>
      </c>
      <c r="N3871" s="116">
        <v>0</v>
      </c>
      <c r="O3871" s="116">
        <v>0</v>
      </c>
      <c r="P3871" s="116">
        <v>0</v>
      </c>
      <c r="Q3871" s="27" t="str">
        <f t="shared" si="667"/>
        <v>Registered</v>
      </c>
      <c r="R3871" s="94">
        <f t="shared" si="668"/>
        <v>0.75</v>
      </c>
      <c r="S3871" s="95"/>
      <c r="T3871" s="117">
        <f>L3871+M3871+N3871+O3871+P3871</f>
        <v>0</v>
      </c>
      <c r="U3871" s="117">
        <f>K3871-T3871</f>
        <v>-988126</v>
      </c>
    </row>
    <row r="3872" spans="1:21" s="101" customFormat="1" x14ac:dyDescent="0.3">
      <c r="A3872" s="99">
        <v>10768</v>
      </c>
      <c r="B3872" s="99" t="s">
        <v>1430</v>
      </c>
      <c r="C3872" s="99" t="s">
        <v>6</v>
      </c>
      <c r="D3872" s="99" t="s">
        <v>10176</v>
      </c>
      <c r="E3872" s="99" t="s">
        <v>10175</v>
      </c>
      <c r="F3872" s="100">
        <v>45194</v>
      </c>
      <c r="G3872" s="99" t="s">
        <v>1898</v>
      </c>
      <c r="H3872" s="96">
        <v>8258929</v>
      </c>
      <c r="I3872" s="96">
        <f>H3872*R3872</f>
        <v>7020089.6499999994</v>
      </c>
      <c r="J3872" s="96">
        <v>4200000</v>
      </c>
      <c r="K3872" s="96">
        <f>I3872-J3872</f>
        <v>2820089.6499999994</v>
      </c>
      <c r="L3872" s="97">
        <f>IF(AND($S3872&gt;=0,$S3872&lt;=30),$K3872,0)</f>
        <v>0</v>
      </c>
      <c r="M3872" s="97">
        <f>IF(AND($S3872&gt;=31,$S3872&lt;=60),$K3872,0)</f>
        <v>0</v>
      </c>
      <c r="N3872" s="97">
        <f>IF(AND($S3872&gt;=61,$S3872&lt;=90),$K3872,0)</f>
        <v>0</v>
      </c>
      <c r="O3872" s="97">
        <f>IF(AND($S3872&gt;=91,$S3872&lt;=120),$K3872,0)</f>
        <v>0</v>
      </c>
      <c r="P3872" s="98">
        <f>IF($S3872&gt;120,$K3872,0)</f>
        <v>2820089.6499999994</v>
      </c>
      <c r="Q3872" s="101" t="str">
        <f t="shared" si="667"/>
        <v>Unregistered</v>
      </c>
      <c r="R3872" s="102">
        <v>0.85</v>
      </c>
      <c r="S3872" s="95">
        <f>DATE(2026,6,30)-F3872</f>
        <v>1009</v>
      </c>
    </row>
    <row r="3873" spans="1:21" x14ac:dyDescent="0.3">
      <c r="A3873" s="114">
        <v>161</v>
      </c>
      <c r="B3873" s="114" t="s">
        <v>130</v>
      </c>
      <c r="C3873" s="114" t="s">
        <v>25</v>
      </c>
      <c r="D3873" s="114" t="s">
        <v>1823</v>
      </c>
      <c r="E3873" s="114" t="s">
        <v>1824</v>
      </c>
      <c r="F3873" s="115">
        <v>45707</v>
      </c>
      <c r="G3873" s="114" t="s">
        <v>1825</v>
      </c>
      <c r="H3873" s="116">
        <v>8623896</v>
      </c>
      <c r="I3873" s="116">
        <v>7761509</v>
      </c>
      <c r="J3873" s="116">
        <v>4479091</v>
      </c>
      <c r="K3873" s="116">
        <v>3282418</v>
      </c>
      <c r="L3873" s="116">
        <v>431195</v>
      </c>
      <c r="M3873" s="116">
        <v>0</v>
      </c>
      <c r="N3873" s="116">
        <v>0</v>
      </c>
      <c r="O3873" s="116">
        <v>0</v>
      </c>
      <c r="P3873" s="116">
        <v>2851223</v>
      </c>
      <c r="Q3873" s="27" t="str">
        <f t="shared" si="667"/>
        <v>Registered</v>
      </c>
      <c r="R3873" s="94">
        <f t="shared" si="668"/>
        <v>0.90000030148786581</v>
      </c>
      <c r="S3873" s="95"/>
      <c r="T3873" s="117">
        <f t="shared" ref="T3873:T3936" si="678">L3873+M3873+N3873+O3873+P3873</f>
        <v>3282418</v>
      </c>
      <c r="U3873" s="117">
        <f t="shared" ref="U3873:U3936" si="679">K3873-T3873</f>
        <v>0</v>
      </c>
    </row>
    <row r="3874" spans="1:21" x14ac:dyDescent="0.3">
      <c r="A3874" s="114">
        <v>401</v>
      </c>
      <c r="B3874" s="114" t="s">
        <v>130</v>
      </c>
      <c r="C3874" s="114" t="s">
        <v>25</v>
      </c>
      <c r="D3874" s="114" t="s">
        <v>2730</v>
      </c>
      <c r="E3874" s="114" t="s">
        <v>2731</v>
      </c>
      <c r="F3874" s="115">
        <v>45016</v>
      </c>
      <c r="G3874" s="114" t="s">
        <v>2732</v>
      </c>
      <c r="H3874" s="116">
        <v>7917750</v>
      </c>
      <c r="I3874" s="116">
        <v>7125981</v>
      </c>
      <c r="J3874" s="116">
        <v>6039178</v>
      </c>
      <c r="K3874" s="116">
        <v>1086803</v>
      </c>
      <c r="L3874" s="116">
        <v>395888</v>
      </c>
      <c r="M3874" s="116">
        <v>0</v>
      </c>
      <c r="N3874" s="116">
        <v>0</v>
      </c>
      <c r="O3874" s="116">
        <v>0</v>
      </c>
      <c r="P3874" s="116">
        <v>690915</v>
      </c>
      <c r="Q3874" s="27" t="str">
        <f t="shared" si="667"/>
        <v>Registered</v>
      </c>
      <c r="R3874" s="94">
        <f t="shared" si="668"/>
        <v>0.90000075779103916</v>
      </c>
      <c r="S3874" s="95"/>
      <c r="T3874" s="117">
        <f t="shared" si="678"/>
        <v>1086803</v>
      </c>
      <c r="U3874" s="117">
        <f t="shared" si="679"/>
        <v>0</v>
      </c>
    </row>
    <row r="3875" spans="1:21" x14ac:dyDescent="0.3">
      <c r="A3875" s="114">
        <v>411</v>
      </c>
      <c r="B3875" s="114" t="s">
        <v>130</v>
      </c>
      <c r="C3875" s="114" t="s">
        <v>25</v>
      </c>
      <c r="D3875" s="114" t="s">
        <v>2460</v>
      </c>
      <c r="E3875" s="114" t="s">
        <v>2461</v>
      </c>
      <c r="F3875" s="115">
        <v>45277</v>
      </c>
      <c r="G3875" s="114" t="s">
        <v>2462</v>
      </c>
      <c r="H3875" s="116">
        <v>8005725</v>
      </c>
      <c r="I3875" s="116">
        <v>7205153</v>
      </c>
      <c r="J3875" s="116">
        <v>6179787</v>
      </c>
      <c r="K3875" s="116">
        <v>1025366</v>
      </c>
      <c r="L3875" s="116">
        <v>0</v>
      </c>
      <c r="M3875" s="116">
        <v>0</v>
      </c>
      <c r="N3875" s="116">
        <v>0</v>
      </c>
      <c r="O3875" s="116">
        <v>0</v>
      </c>
      <c r="P3875" s="116">
        <v>1025366</v>
      </c>
      <c r="Q3875" s="27" t="str">
        <f t="shared" si="667"/>
        <v>Registered</v>
      </c>
      <c r="R3875" s="94">
        <f t="shared" si="668"/>
        <v>0.90000006245530539</v>
      </c>
      <c r="S3875" s="95"/>
      <c r="T3875" s="117">
        <f t="shared" si="678"/>
        <v>1025366</v>
      </c>
      <c r="U3875" s="117">
        <f t="shared" si="679"/>
        <v>0</v>
      </c>
    </row>
    <row r="3876" spans="1:21" x14ac:dyDescent="0.3">
      <c r="A3876" s="114">
        <v>493</v>
      </c>
      <c r="B3876" s="114" t="s">
        <v>130</v>
      </c>
      <c r="C3876" s="114" t="s">
        <v>25</v>
      </c>
      <c r="D3876" s="114" t="s">
        <v>2328</v>
      </c>
      <c r="E3876" s="114" t="s">
        <v>2329</v>
      </c>
      <c r="F3876" s="115">
        <v>45549</v>
      </c>
      <c r="G3876" s="114" t="s">
        <v>2330</v>
      </c>
      <c r="H3876" s="116">
        <v>12507468</v>
      </c>
      <c r="I3876" s="116">
        <v>11256719</v>
      </c>
      <c r="J3876" s="116">
        <v>10505973</v>
      </c>
      <c r="K3876" s="116">
        <v>750746</v>
      </c>
      <c r="L3876" s="116">
        <v>0</v>
      </c>
      <c r="M3876" s="116">
        <v>0</v>
      </c>
      <c r="N3876" s="116">
        <v>0</v>
      </c>
      <c r="O3876" s="116">
        <v>625373</v>
      </c>
      <c r="P3876" s="116">
        <v>125373</v>
      </c>
      <c r="Q3876" s="27" t="str">
        <f t="shared" si="667"/>
        <v>Registered</v>
      </c>
      <c r="R3876" s="94">
        <f t="shared" si="668"/>
        <v>0.89999982410508661</v>
      </c>
      <c r="S3876" s="95"/>
      <c r="T3876" s="117">
        <f t="shared" si="678"/>
        <v>750746</v>
      </c>
      <c r="U3876" s="117">
        <f t="shared" si="679"/>
        <v>0</v>
      </c>
    </row>
    <row r="3877" spans="1:21" x14ac:dyDescent="0.3">
      <c r="A3877" s="114">
        <v>515</v>
      </c>
      <c r="B3877" s="114" t="s">
        <v>130</v>
      </c>
      <c r="C3877" s="114" t="s">
        <v>25</v>
      </c>
      <c r="D3877" s="114" t="s">
        <v>7795</v>
      </c>
      <c r="E3877" s="114" t="s">
        <v>7796</v>
      </c>
      <c r="F3877" s="115">
        <v>45610</v>
      </c>
      <c r="G3877" s="114" t="s">
        <v>3344</v>
      </c>
      <c r="H3877" s="116">
        <v>13178178</v>
      </c>
      <c r="I3877" s="116">
        <v>11201451</v>
      </c>
      <c r="J3877" s="116">
        <v>10542542</v>
      </c>
      <c r="K3877" s="116">
        <v>658909</v>
      </c>
      <c r="L3877" s="116">
        <v>658909</v>
      </c>
      <c r="M3877" s="116">
        <v>0</v>
      </c>
      <c r="N3877" s="116">
        <v>0</v>
      </c>
      <c r="O3877" s="116">
        <v>0</v>
      </c>
      <c r="P3877" s="116">
        <v>0</v>
      </c>
      <c r="Q3877" s="27" t="str">
        <f t="shared" si="667"/>
        <v>Registered</v>
      </c>
      <c r="R3877" s="94">
        <f t="shared" si="668"/>
        <v>0.8499999772350928</v>
      </c>
      <c r="S3877" s="95"/>
      <c r="T3877" s="117">
        <f t="shared" si="678"/>
        <v>658909</v>
      </c>
      <c r="U3877" s="117">
        <f t="shared" si="679"/>
        <v>0</v>
      </c>
    </row>
    <row r="3878" spans="1:21" x14ac:dyDescent="0.3">
      <c r="A3878" s="114">
        <v>524</v>
      </c>
      <c r="B3878" s="114" t="s">
        <v>130</v>
      </c>
      <c r="C3878" s="114" t="s">
        <v>25</v>
      </c>
      <c r="D3878" s="114" t="s">
        <v>2895</v>
      </c>
      <c r="E3878" s="114" t="s">
        <v>2896</v>
      </c>
      <c r="F3878" s="115">
        <v>45565</v>
      </c>
      <c r="G3878" s="114" t="s">
        <v>2897</v>
      </c>
      <c r="H3878" s="116">
        <v>8445600</v>
      </c>
      <c r="I3878" s="116">
        <v>7601040</v>
      </c>
      <c r="J3878" s="116">
        <v>6960456</v>
      </c>
      <c r="K3878" s="116">
        <v>640584</v>
      </c>
      <c r="L3878" s="116">
        <v>0</v>
      </c>
      <c r="M3878" s="116">
        <v>0</v>
      </c>
      <c r="N3878" s="116">
        <v>0</v>
      </c>
      <c r="O3878" s="116">
        <v>422280</v>
      </c>
      <c r="P3878" s="116">
        <v>218304</v>
      </c>
      <c r="Q3878" s="27" t="str">
        <f t="shared" si="667"/>
        <v>Registered</v>
      </c>
      <c r="R3878" s="94">
        <f t="shared" si="668"/>
        <v>0.9</v>
      </c>
      <c r="S3878" s="95"/>
      <c r="T3878" s="117">
        <f t="shared" si="678"/>
        <v>640584</v>
      </c>
      <c r="U3878" s="117">
        <f t="shared" si="679"/>
        <v>0</v>
      </c>
    </row>
    <row r="3879" spans="1:21" x14ac:dyDescent="0.3">
      <c r="A3879" s="114">
        <v>526</v>
      </c>
      <c r="B3879" s="114" t="s">
        <v>130</v>
      </c>
      <c r="C3879" s="114" t="s">
        <v>25</v>
      </c>
      <c r="D3879" s="114" t="s">
        <v>7709</v>
      </c>
      <c r="E3879" s="114" t="s">
        <v>7168</v>
      </c>
      <c r="F3879" s="115">
        <v>45657</v>
      </c>
      <c r="G3879" s="114" t="s">
        <v>7710</v>
      </c>
      <c r="H3879" s="116">
        <v>12685758</v>
      </c>
      <c r="I3879" s="116">
        <v>11417184</v>
      </c>
      <c r="J3879" s="116">
        <v>10782896</v>
      </c>
      <c r="K3879" s="116">
        <v>634288</v>
      </c>
      <c r="L3879" s="116">
        <v>634288</v>
      </c>
      <c r="M3879" s="116">
        <v>0</v>
      </c>
      <c r="N3879" s="116">
        <v>0</v>
      </c>
      <c r="O3879" s="116">
        <v>0</v>
      </c>
      <c r="P3879" s="116">
        <v>0</v>
      </c>
      <c r="Q3879" s="27" t="str">
        <f t="shared" si="667"/>
        <v>Registered</v>
      </c>
      <c r="R3879" s="94">
        <f t="shared" si="668"/>
        <v>0.90000014189140298</v>
      </c>
      <c r="S3879" s="95"/>
      <c r="T3879" s="117">
        <f t="shared" si="678"/>
        <v>634288</v>
      </c>
      <c r="U3879" s="117">
        <f t="shared" si="679"/>
        <v>0</v>
      </c>
    </row>
    <row r="3880" spans="1:21" x14ac:dyDescent="0.3">
      <c r="A3880" s="114">
        <v>529</v>
      </c>
      <c r="B3880" s="114" t="s">
        <v>130</v>
      </c>
      <c r="C3880" s="114" t="s">
        <v>25</v>
      </c>
      <c r="D3880" s="114" t="s">
        <v>7730</v>
      </c>
      <c r="E3880" s="114" t="s">
        <v>7731</v>
      </c>
      <c r="F3880" s="115">
        <v>45623</v>
      </c>
      <c r="G3880" s="114" t="s">
        <v>2867</v>
      </c>
      <c r="H3880" s="116">
        <v>12556710</v>
      </c>
      <c r="I3880" s="116">
        <v>11301040</v>
      </c>
      <c r="J3880" s="116">
        <v>10673204</v>
      </c>
      <c r="K3880" s="116">
        <v>627836</v>
      </c>
      <c r="L3880" s="116">
        <v>627836</v>
      </c>
      <c r="M3880" s="116">
        <v>0</v>
      </c>
      <c r="N3880" s="116">
        <v>0</v>
      </c>
      <c r="O3880" s="116">
        <v>0</v>
      </c>
      <c r="P3880" s="116">
        <v>0</v>
      </c>
      <c r="Q3880" s="27" t="str">
        <f t="shared" si="667"/>
        <v>Registered</v>
      </c>
      <c r="R3880" s="94">
        <f t="shared" si="668"/>
        <v>0.90000007963869522</v>
      </c>
      <c r="S3880" s="95"/>
      <c r="T3880" s="117">
        <f t="shared" si="678"/>
        <v>627836</v>
      </c>
      <c r="U3880" s="117">
        <f t="shared" si="679"/>
        <v>0</v>
      </c>
    </row>
    <row r="3881" spans="1:21" x14ac:dyDescent="0.3">
      <c r="A3881" s="114">
        <v>545</v>
      </c>
      <c r="B3881" s="114" t="s">
        <v>130</v>
      </c>
      <c r="C3881" s="114" t="s">
        <v>25</v>
      </c>
      <c r="D3881" s="114" t="s">
        <v>2942</v>
      </c>
      <c r="E3881" s="114" t="s">
        <v>2943</v>
      </c>
      <c r="F3881" s="115">
        <v>45344</v>
      </c>
      <c r="G3881" s="114" t="s">
        <v>2944</v>
      </c>
      <c r="H3881" s="116">
        <v>12106740</v>
      </c>
      <c r="I3881" s="116">
        <v>10896066</v>
      </c>
      <c r="J3881" s="116">
        <v>10290729</v>
      </c>
      <c r="K3881" s="116">
        <v>605337</v>
      </c>
      <c r="L3881" s="116">
        <v>0</v>
      </c>
      <c r="M3881" s="116">
        <v>0</v>
      </c>
      <c r="N3881" s="116">
        <v>0</v>
      </c>
      <c r="O3881" s="116">
        <v>605337</v>
      </c>
      <c r="P3881" s="116">
        <v>0</v>
      </c>
      <c r="Q3881" s="27" t="str">
        <f t="shared" si="667"/>
        <v>Registered</v>
      </c>
      <c r="R3881" s="94">
        <f t="shared" si="668"/>
        <v>0.9</v>
      </c>
      <c r="S3881" s="95"/>
      <c r="T3881" s="117">
        <f t="shared" si="678"/>
        <v>605337</v>
      </c>
      <c r="U3881" s="117">
        <f t="shared" si="679"/>
        <v>0</v>
      </c>
    </row>
    <row r="3882" spans="1:21" x14ac:dyDescent="0.3">
      <c r="A3882" s="114">
        <v>547</v>
      </c>
      <c r="B3882" s="114" t="s">
        <v>130</v>
      </c>
      <c r="C3882" s="114" t="s">
        <v>25</v>
      </c>
      <c r="D3882" s="114" t="s">
        <v>7788</v>
      </c>
      <c r="E3882" s="114" t="s">
        <v>7789</v>
      </c>
      <c r="F3882" s="115">
        <v>45551</v>
      </c>
      <c r="G3882" s="114" t="s">
        <v>7790</v>
      </c>
      <c r="H3882" s="116">
        <v>8646183</v>
      </c>
      <c r="I3882" s="116">
        <v>7435717</v>
      </c>
      <c r="J3882" s="116">
        <v>6830484</v>
      </c>
      <c r="K3882" s="116">
        <v>605233</v>
      </c>
      <c r="L3882" s="116">
        <v>605233</v>
      </c>
      <c r="M3882" s="116">
        <v>0</v>
      </c>
      <c r="N3882" s="116">
        <v>0</v>
      </c>
      <c r="O3882" s="116">
        <v>0</v>
      </c>
      <c r="P3882" s="116">
        <v>0</v>
      </c>
      <c r="Q3882" s="27" t="str">
        <f t="shared" si="667"/>
        <v>Registered</v>
      </c>
      <c r="R3882" s="94">
        <f t="shared" si="668"/>
        <v>0.85999995604997026</v>
      </c>
      <c r="S3882" s="95"/>
      <c r="T3882" s="117">
        <f t="shared" si="678"/>
        <v>605233</v>
      </c>
      <c r="U3882" s="117">
        <f t="shared" si="679"/>
        <v>0</v>
      </c>
    </row>
    <row r="3883" spans="1:21" x14ac:dyDescent="0.3">
      <c r="A3883" s="114">
        <v>556</v>
      </c>
      <c r="B3883" s="114" t="s">
        <v>130</v>
      </c>
      <c r="C3883" s="114" t="s">
        <v>25</v>
      </c>
      <c r="D3883" s="114" t="s">
        <v>7757</v>
      </c>
      <c r="E3883" s="114" t="s">
        <v>7758</v>
      </c>
      <c r="F3883" s="115">
        <v>45362</v>
      </c>
      <c r="G3883" s="114" t="s">
        <v>6053</v>
      </c>
      <c r="H3883" s="116">
        <v>11972598</v>
      </c>
      <c r="I3883" s="116">
        <v>10775340</v>
      </c>
      <c r="J3883" s="116">
        <v>10176710</v>
      </c>
      <c r="K3883" s="116">
        <v>598630</v>
      </c>
      <c r="L3883" s="116">
        <v>598630</v>
      </c>
      <c r="M3883" s="116">
        <v>0</v>
      </c>
      <c r="N3883" s="116">
        <v>0</v>
      </c>
      <c r="O3883" s="116">
        <v>0</v>
      </c>
      <c r="P3883" s="116">
        <v>0</v>
      </c>
      <c r="Q3883" s="27" t="str">
        <f t="shared" si="667"/>
        <v>Registered</v>
      </c>
      <c r="R3883" s="94">
        <f t="shared" si="668"/>
        <v>0.90000015034330894</v>
      </c>
      <c r="S3883" s="95"/>
      <c r="T3883" s="117">
        <f t="shared" si="678"/>
        <v>598630</v>
      </c>
      <c r="U3883" s="117">
        <f t="shared" si="679"/>
        <v>0</v>
      </c>
    </row>
    <row r="3884" spans="1:21" x14ac:dyDescent="0.3">
      <c r="A3884" s="114">
        <v>557</v>
      </c>
      <c r="B3884" s="114" t="s">
        <v>130</v>
      </c>
      <c r="C3884" s="114" t="s">
        <v>25</v>
      </c>
      <c r="D3884" s="114" t="s">
        <v>7763</v>
      </c>
      <c r="E3884" s="114" t="s">
        <v>7764</v>
      </c>
      <c r="F3884" s="115">
        <v>45272</v>
      </c>
      <c r="G3884" s="114" t="s">
        <v>2659</v>
      </c>
      <c r="H3884" s="116">
        <v>11928450</v>
      </c>
      <c r="I3884" s="116">
        <v>10735611</v>
      </c>
      <c r="J3884" s="116">
        <v>10139188</v>
      </c>
      <c r="K3884" s="116">
        <v>596423</v>
      </c>
      <c r="L3884" s="116">
        <v>0</v>
      </c>
      <c r="M3884" s="116">
        <v>596423</v>
      </c>
      <c r="N3884" s="116">
        <v>0</v>
      </c>
      <c r="O3884" s="116">
        <v>0</v>
      </c>
      <c r="P3884" s="116">
        <v>0</v>
      </c>
      <c r="Q3884" s="27" t="str">
        <f t="shared" si="667"/>
        <v>Registered</v>
      </c>
      <c r="R3884" s="94">
        <f t="shared" si="668"/>
        <v>0.90000050299913237</v>
      </c>
      <c r="S3884" s="95"/>
      <c r="T3884" s="117">
        <f t="shared" si="678"/>
        <v>596423</v>
      </c>
      <c r="U3884" s="117">
        <f t="shared" si="679"/>
        <v>0</v>
      </c>
    </row>
    <row r="3885" spans="1:21" x14ac:dyDescent="0.3">
      <c r="A3885" s="114">
        <v>560</v>
      </c>
      <c r="B3885" s="114" t="s">
        <v>130</v>
      </c>
      <c r="C3885" s="114" t="s">
        <v>25</v>
      </c>
      <c r="D3885" s="114" t="s">
        <v>7801</v>
      </c>
      <c r="E3885" s="114" t="s">
        <v>7802</v>
      </c>
      <c r="F3885" s="115">
        <v>45291</v>
      </c>
      <c r="G3885" s="114" t="s">
        <v>7622</v>
      </c>
      <c r="H3885" s="116">
        <v>11843550</v>
      </c>
      <c r="I3885" s="116">
        <v>10659201</v>
      </c>
      <c r="J3885" s="116">
        <v>10067023</v>
      </c>
      <c r="K3885" s="116">
        <v>592178</v>
      </c>
      <c r="L3885" s="116">
        <v>592178</v>
      </c>
      <c r="M3885" s="116">
        <v>0</v>
      </c>
      <c r="N3885" s="116">
        <v>0</v>
      </c>
      <c r="O3885" s="116">
        <v>0</v>
      </c>
      <c r="P3885" s="116">
        <v>0</v>
      </c>
      <c r="Q3885" s="27" t="str">
        <f t="shared" si="667"/>
        <v>Registered</v>
      </c>
      <c r="R3885" s="94">
        <f t="shared" si="668"/>
        <v>0.90000050660486086</v>
      </c>
      <c r="S3885" s="95"/>
      <c r="T3885" s="117">
        <f t="shared" si="678"/>
        <v>592178</v>
      </c>
      <c r="U3885" s="117">
        <f t="shared" si="679"/>
        <v>0</v>
      </c>
    </row>
    <row r="3886" spans="1:21" x14ac:dyDescent="0.3">
      <c r="A3886" s="114">
        <v>573</v>
      </c>
      <c r="B3886" s="114" t="s">
        <v>130</v>
      </c>
      <c r="C3886" s="114" t="s">
        <v>25</v>
      </c>
      <c r="D3886" s="114" t="s">
        <v>7786</v>
      </c>
      <c r="E3886" s="114" t="s">
        <v>7787</v>
      </c>
      <c r="F3886" s="115">
        <v>45259</v>
      </c>
      <c r="G3886" s="114" t="s">
        <v>2894</v>
      </c>
      <c r="H3886" s="116">
        <v>11742416</v>
      </c>
      <c r="I3886" s="116">
        <v>10568174</v>
      </c>
      <c r="J3886" s="116">
        <v>9981053</v>
      </c>
      <c r="K3886" s="116">
        <v>587121</v>
      </c>
      <c r="L3886" s="116">
        <v>587121</v>
      </c>
      <c r="M3886" s="116">
        <v>0</v>
      </c>
      <c r="N3886" s="116">
        <v>0</v>
      </c>
      <c r="O3886" s="116">
        <v>0</v>
      </c>
      <c r="P3886" s="116">
        <v>0</v>
      </c>
      <c r="Q3886" s="27" t="str">
        <f t="shared" si="667"/>
        <v>Registered</v>
      </c>
      <c r="R3886" s="94">
        <f t="shared" si="668"/>
        <v>0.89999996593545994</v>
      </c>
      <c r="S3886" s="95"/>
      <c r="T3886" s="117">
        <f t="shared" si="678"/>
        <v>587121</v>
      </c>
      <c r="U3886" s="117">
        <f t="shared" si="679"/>
        <v>0</v>
      </c>
    </row>
    <row r="3887" spans="1:21" x14ac:dyDescent="0.3">
      <c r="A3887" s="114">
        <v>580</v>
      </c>
      <c r="B3887" s="114" t="s">
        <v>130</v>
      </c>
      <c r="C3887" s="114" t="s">
        <v>25</v>
      </c>
      <c r="D3887" s="114" t="s">
        <v>7741</v>
      </c>
      <c r="E3887" s="114" t="s">
        <v>7742</v>
      </c>
      <c r="F3887" s="115">
        <v>44970</v>
      </c>
      <c r="G3887" s="114" t="s">
        <v>4957</v>
      </c>
      <c r="H3887" s="116">
        <v>11660166</v>
      </c>
      <c r="I3887" s="116">
        <v>10494150</v>
      </c>
      <c r="J3887" s="116">
        <v>9911142</v>
      </c>
      <c r="K3887" s="116">
        <v>583008</v>
      </c>
      <c r="L3887" s="116">
        <v>0</v>
      </c>
      <c r="M3887" s="116">
        <v>583008</v>
      </c>
      <c r="N3887" s="116">
        <v>0</v>
      </c>
      <c r="O3887" s="116">
        <v>0</v>
      </c>
      <c r="P3887" s="116">
        <v>0</v>
      </c>
      <c r="Q3887" s="27" t="str">
        <f t="shared" si="667"/>
        <v>Registered</v>
      </c>
      <c r="R3887" s="94">
        <f t="shared" si="668"/>
        <v>0.90000005145724338</v>
      </c>
      <c r="S3887" s="95"/>
      <c r="T3887" s="117">
        <f t="shared" si="678"/>
        <v>583008</v>
      </c>
      <c r="U3887" s="117">
        <f t="shared" si="679"/>
        <v>0</v>
      </c>
    </row>
    <row r="3888" spans="1:21" x14ac:dyDescent="0.3">
      <c r="A3888" s="114">
        <v>581</v>
      </c>
      <c r="B3888" s="114" t="s">
        <v>130</v>
      </c>
      <c r="C3888" s="114" t="s">
        <v>25</v>
      </c>
      <c r="D3888" s="114" t="s">
        <v>7769</v>
      </c>
      <c r="E3888" s="114" t="s">
        <v>7770</v>
      </c>
      <c r="F3888" s="115">
        <v>44985</v>
      </c>
      <c r="G3888" s="114" t="s">
        <v>2305</v>
      </c>
      <c r="H3888" s="116">
        <v>11660166</v>
      </c>
      <c r="I3888" s="116">
        <v>10494148</v>
      </c>
      <c r="J3888" s="116">
        <v>9911140</v>
      </c>
      <c r="K3888" s="116">
        <v>583008</v>
      </c>
      <c r="L3888" s="116">
        <v>583008</v>
      </c>
      <c r="M3888" s="116">
        <v>0</v>
      </c>
      <c r="N3888" s="116">
        <v>0</v>
      </c>
      <c r="O3888" s="116">
        <v>0</v>
      </c>
      <c r="P3888" s="116">
        <v>0</v>
      </c>
      <c r="Q3888" s="27" t="str">
        <f t="shared" si="667"/>
        <v>Registered</v>
      </c>
      <c r="R3888" s="94">
        <f t="shared" si="668"/>
        <v>0.89999987993309871</v>
      </c>
      <c r="S3888" s="95"/>
      <c r="T3888" s="117">
        <f t="shared" si="678"/>
        <v>583008</v>
      </c>
      <c r="U3888" s="117">
        <f t="shared" si="679"/>
        <v>0</v>
      </c>
    </row>
    <row r="3889" spans="1:21" x14ac:dyDescent="0.3">
      <c r="A3889" s="114">
        <v>594</v>
      </c>
      <c r="B3889" s="114" t="s">
        <v>130</v>
      </c>
      <c r="C3889" s="114" t="s">
        <v>25</v>
      </c>
      <c r="D3889" s="114" t="s">
        <v>7805</v>
      </c>
      <c r="E3889" s="114" t="s">
        <v>7806</v>
      </c>
      <c r="F3889" s="115">
        <v>44971</v>
      </c>
      <c r="G3889" s="114" t="s">
        <v>2164</v>
      </c>
      <c r="H3889" s="116">
        <v>11461500</v>
      </c>
      <c r="I3889" s="116">
        <v>10315350</v>
      </c>
      <c r="J3889" s="116">
        <v>9742275</v>
      </c>
      <c r="K3889" s="116">
        <v>573075</v>
      </c>
      <c r="L3889" s="116">
        <v>573075</v>
      </c>
      <c r="M3889" s="116">
        <v>0</v>
      </c>
      <c r="N3889" s="116">
        <v>0</v>
      </c>
      <c r="O3889" s="116">
        <v>0</v>
      </c>
      <c r="P3889" s="116">
        <v>0</v>
      </c>
      <c r="Q3889" s="27" t="str">
        <f t="shared" si="667"/>
        <v>Registered</v>
      </c>
      <c r="R3889" s="94">
        <f t="shared" si="668"/>
        <v>0.9</v>
      </c>
      <c r="S3889" s="95"/>
      <c r="T3889" s="117">
        <f t="shared" si="678"/>
        <v>573075</v>
      </c>
      <c r="U3889" s="117">
        <f t="shared" si="679"/>
        <v>0</v>
      </c>
    </row>
    <row r="3890" spans="1:21" x14ac:dyDescent="0.3">
      <c r="A3890" s="114">
        <v>607</v>
      </c>
      <c r="B3890" s="114" t="s">
        <v>130</v>
      </c>
      <c r="C3890" s="114" t="s">
        <v>25</v>
      </c>
      <c r="D3890" s="114" t="s">
        <v>7753</v>
      </c>
      <c r="E3890" s="114" t="s">
        <v>7754</v>
      </c>
      <c r="F3890" s="115">
        <v>44918</v>
      </c>
      <c r="G3890" s="114" t="s">
        <v>2966</v>
      </c>
      <c r="H3890" s="116">
        <v>11303586</v>
      </c>
      <c r="I3890" s="116">
        <v>10173227</v>
      </c>
      <c r="J3890" s="116">
        <v>9608048</v>
      </c>
      <c r="K3890" s="116">
        <v>565179</v>
      </c>
      <c r="L3890" s="116">
        <v>0</v>
      </c>
      <c r="M3890" s="116">
        <v>565179</v>
      </c>
      <c r="N3890" s="116">
        <v>0</v>
      </c>
      <c r="O3890" s="116">
        <v>0</v>
      </c>
      <c r="P3890" s="116">
        <v>0</v>
      </c>
      <c r="Q3890" s="27" t="str">
        <f t="shared" si="667"/>
        <v>Registered</v>
      </c>
      <c r="R3890" s="94">
        <f t="shared" si="668"/>
        <v>0.8999999646129998</v>
      </c>
      <c r="S3890" s="95"/>
      <c r="T3890" s="117">
        <f t="shared" si="678"/>
        <v>565179</v>
      </c>
      <c r="U3890" s="117">
        <f t="shared" si="679"/>
        <v>0</v>
      </c>
    </row>
    <row r="3891" spans="1:21" x14ac:dyDescent="0.3">
      <c r="A3891" s="114">
        <v>655</v>
      </c>
      <c r="B3891" s="114" t="s">
        <v>130</v>
      </c>
      <c r="C3891" s="114" t="s">
        <v>25</v>
      </c>
      <c r="D3891" s="114" t="s">
        <v>7793</v>
      </c>
      <c r="E3891" s="114" t="s">
        <v>7794</v>
      </c>
      <c r="F3891" s="115">
        <v>45718</v>
      </c>
      <c r="G3891" s="114" t="s">
        <v>2569</v>
      </c>
      <c r="H3891" s="116">
        <v>8722428</v>
      </c>
      <c r="I3891" s="116">
        <v>7850184</v>
      </c>
      <c r="J3891" s="116">
        <v>7414063</v>
      </c>
      <c r="K3891" s="116">
        <v>436121</v>
      </c>
      <c r="L3891" s="116">
        <v>436121</v>
      </c>
      <c r="M3891" s="116">
        <v>0</v>
      </c>
      <c r="N3891" s="116">
        <v>0</v>
      </c>
      <c r="O3891" s="116">
        <v>0</v>
      </c>
      <c r="P3891" s="116">
        <v>0</v>
      </c>
      <c r="Q3891" s="27" t="str">
        <f t="shared" si="667"/>
        <v>Registered</v>
      </c>
      <c r="R3891" s="94">
        <f t="shared" si="668"/>
        <v>0.89999986242362795</v>
      </c>
      <c r="S3891" s="95"/>
      <c r="T3891" s="117">
        <f t="shared" si="678"/>
        <v>436121</v>
      </c>
      <c r="U3891" s="117">
        <f t="shared" si="679"/>
        <v>0</v>
      </c>
    </row>
    <row r="3892" spans="1:21" x14ac:dyDescent="0.3">
      <c r="A3892" s="114">
        <v>658</v>
      </c>
      <c r="B3892" s="114" t="s">
        <v>130</v>
      </c>
      <c r="C3892" s="114" t="s">
        <v>25</v>
      </c>
      <c r="D3892" s="114" t="s">
        <v>7784</v>
      </c>
      <c r="E3892" s="114" t="s">
        <v>7785</v>
      </c>
      <c r="F3892" s="115">
        <v>45305</v>
      </c>
      <c r="G3892" s="114" t="s">
        <v>2944</v>
      </c>
      <c r="H3892" s="116">
        <v>8399853</v>
      </c>
      <c r="I3892" s="116">
        <v>7559872</v>
      </c>
      <c r="J3892" s="116">
        <v>7139879</v>
      </c>
      <c r="K3892" s="116">
        <v>419993</v>
      </c>
      <c r="L3892" s="116">
        <v>419993</v>
      </c>
      <c r="M3892" s="116">
        <v>0</v>
      </c>
      <c r="N3892" s="116">
        <v>0</v>
      </c>
      <c r="O3892" s="116">
        <v>0</v>
      </c>
      <c r="P3892" s="116">
        <v>0</v>
      </c>
      <c r="Q3892" s="27" t="str">
        <f t="shared" si="667"/>
        <v>Registered</v>
      </c>
      <c r="R3892" s="94">
        <f t="shared" si="668"/>
        <v>0.90000051191372044</v>
      </c>
      <c r="S3892" s="95"/>
      <c r="T3892" s="117">
        <f t="shared" si="678"/>
        <v>419993</v>
      </c>
      <c r="U3892" s="117">
        <f t="shared" si="679"/>
        <v>0</v>
      </c>
    </row>
    <row r="3893" spans="1:21" x14ac:dyDescent="0.3">
      <c r="A3893" s="114">
        <v>673</v>
      </c>
      <c r="B3893" s="114" t="s">
        <v>130</v>
      </c>
      <c r="C3893" s="114" t="s">
        <v>25</v>
      </c>
      <c r="D3893" s="114" t="s">
        <v>3579</v>
      </c>
      <c r="E3893" s="114" t="s">
        <v>3580</v>
      </c>
      <c r="F3893" s="115">
        <v>45374</v>
      </c>
      <c r="G3893" s="114" t="s">
        <v>3581</v>
      </c>
      <c r="H3893" s="116">
        <v>8176983</v>
      </c>
      <c r="I3893" s="116">
        <v>7359281</v>
      </c>
      <c r="J3893" s="116">
        <v>6950432</v>
      </c>
      <c r="K3893" s="116">
        <v>408849</v>
      </c>
      <c r="L3893" s="116">
        <v>0</v>
      </c>
      <c r="M3893" s="116">
        <v>0</v>
      </c>
      <c r="N3893" s="116">
        <v>0</v>
      </c>
      <c r="O3893" s="116">
        <v>0</v>
      </c>
      <c r="P3893" s="116">
        <v>408849</v>
      </c>
      <c r="Q3893" s="27" t="str">
        <f t="shared" si="667"/>
        <v>Registered</v>
      </c>
      <c r="R3893" s="94">
        <f t="shared" si="668"/>
        <v>0.89999954751037148</v>
      </c>
      <c r="S3893" s="95"/>
      <c r="T3893" s="117">
        <f t="shared" si="678"/>
        <v>408849</v>
      </c>
      <c r="U3893" s="117">
        <f t="shared" si="679"/>
        <v>0</v>
      </c>
    </row>
    <row r="3894" spans="1:21" x14ac:dyDescent="0.3">
      <c r="A3894" s="114">
        <v>674</v>
      </c>
      <c r="B3894" s="114" t="s">
        <v>130</v>
      </c>
      <c r="C3894" s="114" t="s">
        <v>25</v>
      </c>
      <c r="D3894" s="114" t="s">
        <v>7780</v>
      </c>
      <c r="E3894" s="114" t="s">
        <v>7781</v>
      </c>
      <c r="F3894" s="115">
        <v>45260</v>
      </c>
      <c r="G3894" s="114" t="s">
        <v>2604</v>
      </c>
      <c r="H3894" s="116">
        <v>8176983</v>
      </c>
      <c r="I3894" s="116">
        <v>7359281</v>
      </c>
      <c r="J3894" s="116">
        <v>6950432</v>
      </c>
      <c r="K3894" s="116">
        <v>408849</v>
      </c>
      <c r="L3894" s="116">
        <v>408849</v>
      </c>
      <c r="M3894" s="116">
        <v>0</v>
      </c>
      <c r="N3894" s="116">
        <v>0</v>
      </c>
      <c r="O3894" s="116">
        <v>0</v>
      </c>
      <c r="P3894" s="116">
        <v>0</v>
      </c>
      <c r="Q3894" s="27" t="str">
        <f t="shared" si="667"/>
        <v>Registered</v>
      </c>
      <c r="R3894" s="94">
        <f t="shared" si="668"/>
        <v>0.89999954751037148</v>
      </c>
      <c r="S3894" s="95"/>
      <c r="T3894" s="117">
        <f t="shared" si="678"/>
        <v>408849</v>
      </c>
      <c r="U3894" s="117">
        <f t="shared" si="679"/>
        <v>0</v>
      </c>
    </row>
    <row r="3895" spans="1:21" x14ac:dyDescent="0.3">
      <c r="A3895" s="114">
        <v>679</v>
      </c>
      <c r="B3895" s="114" t="s">
        <v>130</v>
      </c>
      <c r="C3895" s="114" t="s">
        <v>25</v>
      </c>
      <c r="D3895" s="114" t="s">
        <v>7765</v>
      </c>
      <c r="E3895" s="114" t="s">
        <v>7766</v>
      </c>
      <c r="F3895" s="115">
        <v>45214</v>
      </c>
      <c r="G3895" s="114" t="s">
        <v>2501</v>
      </c>
      <c r="H3895" s="116">
        <v>8038569</v>
      </c>
      <c r="I3895" s="116">
        <v>7234709</v>
      </c>
      <c r="J3895" s="116">
        <v>6832781</v>
      </c>
      <c r="K3895" s="116">
        <v>401928</v>
      </c>
      <c r="L3895" s="116">
        <v>401928</v>
      </c>
      <c r="M3895" s="116">
        <v>0</v>
      </c>
      <c r="N3895" s="116">
        <v>0</v>
      </c>
      <c r="O3895" s="116">
        <v>0</v>
      </c>
      <c r="P3895" s="116">
        <v>0</v>
      </c>
      <c r="Q3895" s="27" t="str">
        <f t="shared" si="667"/>
        <v>Registered</v>
      </c>
      <c r="R3895" s="94">
        <f t="shared" si="668"/>
        <v>0.89999961435922238</v>
      </c>
      <c r="S3895" s="95"/>
      <c r="T3895" s="117">
        <f t="shared" si="678"/>
        <v>401928</v>
      </c>
      <c r="U3895" s="117">
        <f t="shared" si="679"/>
        <v>0</v>
      </c>
    </row>
    <row r="3896" spans="1:21" x14ac:dyDescent="0.3">
      <c r="A3896" s="114">
        <v>680</v>
      </c>
      <c r="B3896" s="114" t="s">
        <v>130</v>
      </c>
      <c r="C3896" s="114" t="s">
        <v>25</v>
      </c>
      <c r="D3896" s="114" t="s">
        <v>7771</v>
      </c>
      <c r="E3896" s="114" t="s">
        <v>7772</v>
      </c>
      <c r="F3896" s="115">
        <v>45214</v>
      </c>
      <c r="G3896" s="114" t="s">
        <v>3086</v>
      </c>
      <c r="H3896" s="116">
        <v>8038569</v>
      </c>
      <c r="I3896" s="116">
        <v>7234709</v>
      </c>
      <c r="J3896" s="116">
        <v>6832781</v>
      </c>
      <c r="K3896" s="116">
        <v>401928</v>
      </c>
      <c r="L3896" s="116">
        <v>401928</v>
      </c>
      <c r="M3896" s="116">
        <v>0</v>
      </c>
      <c r="N3896" s="116">
        <v>0</v>
      </c>
      <c r="O3896" s="116">
        <v>0</v>
      </c>
      <c r="P3896" s="116">
        <v>0</v>
      </c>
      <c r="Q3896" s="27" t="str">
        <f t="shared" si="667"/>
        <v>Registered</v>
      </c>
      <c r="R3896" s="94">
        <f t="shared" si="668"/>
        <v>0.89999961435922238</v>
      </c>
      <c r="S3896" s="95"/>
      <c r="T3896" s="117">
        <f t="shared" si="678"/>
        <v>401928</v>
      </c>
      <c r="U3896" s="117">
        <f t="shared" si="679"/>
        <v>0</v>
      </c>
    </row>
    <row r="3897" spans="1:21" x14ac:dyDescent="0.3">
      <c r="A3897" s="114">
        <v>691</v>
      </c>
      <c r="B3897" s="114" t="s">
        <v>130</v>
      </c>
      <c r="C3897" s="114" t="s">
        <v>25</v>
      </c>
      <c r="D3897" s="114" t="s">
        <v>4908</v>
      </c>
      <c r="E3897" s="114" t="s">
        <v>4909</v>
      </c>
      <c r="F3897" s="115">
        <v>44971</v>
      </c>
      <c r="G3897" s="114" t="s">
        <v>4910</v>
      </c>
      <c r="H3897" s="116">
        <v>7998687</v>
      </c>
      <c r="I3897" s="116">
        <v>7198819</v>
      </c>
      <c r="J3897" s="116">
        <v>6798884.5700000003</v>
      </c>
      <c r="K3897" s="116">
        <v>399934.43</v>
      </c>
      <c r="L3897" s="116">
        <v>399934</v>
      </c>
      <c r="M3897" s="116">
        <v>0</v>
      </c>
      <c r="N3897" s="116">
        <v>0</v>
      </c>
      <c r="O3897" s="116">
        <v>0</v>
      </c>
      <c r="P3897" s="116">
        <v>0.43</v>
      </c>
      <c r="Q3897" s="27" t="str">
        <f t="shared" si="667"/>
        <v>Registered</v>
      </c>
      <c r="R3897" s="94">
        <f t="shared" si="668"/>
        <v>0.90000008751436333</v>
      </c>
      <c r="S3897" s="95"/>
      <c r="T3897" s="117">
        <f t="shared" si="678"/>
        <v>399934.43</v>
      </c>
      <c r="U3897" s="117">
        <f t="shared" si="679"/>
        <v>0</v>
      </c>
    </row>
    <row r="3898" spans="1:21" x14ac:dyDescent="0.3">
      <c r="A3898" s="114">
        <v>713</v>
      </c>
      <c r="B3898" s="114" t="s">
        <v>130</v>
      </c>
      <c r="C3898" s="114" t="s">
        <v>25</v>
      </c>
      <c r="D3898" s="114" t="s">
        <v>7711</v>
      </c>
      <c r="E3898" s="114" t="s">
        <v>7712</v>
      </c>
      <c r="F3898" s="115">
        <v>45090</v>
      </c>
      <c r="G3898" s="114" t="s">
        <v>4150</v>
      </c>
      <c r="H3898" s="116">
        <v>7775817</v>
      </c>
      <c r="I3898" s="116">
        <v>6998235</v>
      </c>
      <c r="J3898" s="116">
        <v>6609444</v>
      </c>
      <c r="K3898" s="116">
        <v>388791</v>
      </c>
      <c r="L3898" s="116">
        <v>388791</v>
      </c>
      <c r="M3898" s="116">
        <v>0</v>
      </c>
      <c r="N3898" s="116">
        <v>0</v>
      </c>
      <c r="O3898" s="116">
        <v>0</v>
      </c>
      <c r="P3898" s="116">
        <v>0</v>
      </c>
      <c r="Q3898" s="27" t="str">
        <f t="shared" si="667"/>
        <v>Registered</v>
      </c>
      <c r="R3898" s="94">
        <f t="shared" si="668"/>
        <v>0.89999996141884508</v>
      </c>
      <c r="S3898" s="95"/>
      <c r="T3898" s="117">
        <f t="shared" si="678"/>
        <v>388791</v>
      </c>
      <c r="U3898" s="117">
        <f t="shared" si="679"/>
        <v>0</v>
      </c>
    </row>
    <row r="3899" spans="1:21" x14ac:dyDescent="0.3">
      <c r="A3899" s="114">
        <v>714</v>
      </c>
      <c r="B3899" s="114" t="s">
        <v>130</v>
      </c>
      <c r="C3899" s="114" t="s">
        <v>25</v>
      </c>
      <c r="D3899" s="114" t="s">
        <v>7715</v>
      </c>
      <c r="E3899" s="114" t="s">
        <v>7716</v>
      </c>
      <c r="F3899" s="115">
        <v>45015</v>
      </c>
      <c r="G3899" s="114" t="s">
        <v>2630</v>
      </c>
      <c r="H3899" s="116">
        <v>7775817</v>
      </c>
      <c r="I3899" s="116">
        <v>6998239</v>
      </c>
      <c r="J3899" s="116">
        <v>6609448</v>
      </c>
      <c r="K3899" s="116">
        <v>388791</v>
      </c>
      <c r="L3899" s="116">
        <v>388791</v>
      </c>
      <c r="M3899" s="116">
        <v>0</v>
      </c>
      <c r="N3899" s="116">
        <v>0</v>
      </c>
      <c r="O3899" s="116">
        <v>0</v>
      </c>
      <c r="P3899" s="116">
        <v>0</v>
      </c>
      <c r="Q3899" s="27" t="str">
        <f t="shared" si="667"/>
        <v>Registered</v>
      </c>
      <c r="R3899" s="94">
        <f t="shared" si="668"/>
        <v>0.90000047583424347</v>
      </c>
      <c r="S3899" s="95"/>
      <c r="T3899" s="117">
        <f t="shared" si="678"/>
        <v>388791</v>
      </c>
      <c r="U3899" s="117">
        <f t="shared" si="679"/>
        <v>0</v>
      </c>
    </row>
    <row r="3900" spans="1:21" x14ac:dyDescent="0.3">
      <c r="A3900" s="114">
        <v>716</v>
      </c>
      <c r="B3900" s="114" t="s">
        <v>130</v>
      </c>
      <c r="C3900" s="114" t="s">
        <v>25</v>
      </c>
      <c r="D3900" s="114" t="s">
        <v>7719</v>
      </c>
      <c r="E3900" s="114" t="s">
        <v>7720</v>
      </c>
      <c r="F3900" s="115">
        <v>45071</v>
      </c>
      <c r="G3900" s="114" t="s">
        <v>3125</v>
      </c>
      <c r="H3900" s="116">
        <v>7741800</v>
      </c>
      <c r="I3900" s="116">
        <v>6967620</v>
      </c>
      <c r="J3900" s="116">
        <v>6580530</v>
      </c>
      <c r="K3900" s="116">
        <v>387090</v>
      </c>
      <c r="L3900" s="116">
        <v>387090</v>
      </c>
      <c r="M3900" s="116">
        <v>0</v>
      </c>
      <c r="N3900" s="116">
        <v>0</v>
      </c>
      <c r="O3900" s="116">
        <v>0</v>
      </c>
      <c r="P3900" s="116">
        <v>0</v>
      </c>
      <c r="Q3900" s="27" t="str">
        <f t="shared" si="667"/>
        <v>Registered</v>
      </c>
      <c r="R3900" s="94">
        <f t="shared" si="668"/>
        <v>0.9</v>
      </c>
      <c r="S3900" s="95"/>
      <c r="T3900" s="117">
        <f t="shared" si="678"/>
        <v>387090</v>
      </c>
      <c r="U3900" s="117">
        <f t="shared" si="679"/>
        <v>0</v>
      </c>
    </row>
    <row r="3901" spans="1:21" x14ac:dyDescent="0.3">
      <c r="A3901" s="114">
        <v>717</v>
      </c>
      <c r="B3901" s="114" t="s">
        <v>130</v>
      </c>
      <c r="C3901" s="114" t="s">
        <v>25</v>
      </c>
      <c r="D3901" s="114" t="s">
        <v>7749</v>
      </c>
      <c r="E3901" s="114" t="s">
        <v>7750</v>
      </c>
      <c r="F3901" s="115">
        <v>45083</v>
      </c>
      <c r="G3901" s="114" t="s">
        <v>3125</v>
      </c>
      <c r="H3901" s="116">
        <v>7741800</v>
      </c>
      <c r="I3901" s="116">
        <v>6967620</v>
      </c>
      <c r="J3901" s="116">
        <v>6580530</v>
      </c>
      <c r="K3901" s="116">
        <v>387090</v>
      </c>
      <c r="L3901" s="116">
        <v>387090</v>
      </c>
      <c r="M3901" s="116">
        <v>0</v>
      </c>
      <c r="N3901" s="116">
        <v>0</v>
      </c>
      <c r="O3901" s="116">
        <v>0</v>
      </c>
      <c r="P3901" s="116">
        <v>0</v>
      </c>
      <c r="Q3901" s="27" t="str">
        <f t="shared" si="667"/>
        <v>Registered</v>
      </c>
      <c r="R3901" s="94">
        <f t="shared" si="668"/>
        <v>0.9</v>
      </c>
      <c r="S3901" s="95"/>
      <c r="T3901" s="117">
        <f t="shared" si="678"/>
        <v>387090</v>
      </c>
      <c r="U3901" s="117">
        <f t="shared" si="679"/>
        <v>0</v>
      </c>
    </row>
    <row r="3902" spans="1:21" x14ac:dyDescent="0.3">
      <c r="A3902" s="114">
        <v>718</v>
      </c>
      <c r="B3902" s="114" t="s">
        <v>130</v>
      </c>
      <c r="C3902" s="114" t="s">
        <v>25</v>
      </c>
      <c r="D3902" s="114" t="s">
        <v>7759</v>
      </c>
      <c r="E3902" s="114" t="s">
        <v>7760</v>
      </c>
      <c r="F3902" s="115">
        <v>45083</v>
      </c>
      <c r="G3902" s="114" t="s">
        <v>2395</v>
      </c>
      <c r="H3902" s="116">
        <v>7741800</v>
      </c>
      <c r="I3902" s="116">
        <v>6967620</v>
      </c>
      <c r="J3902" s="116">
        <v>6580530</v>
      </c>
      <c r="K3902" s="116">
        <v>387090</v>
      </c>
      <c r="L3902" s="116">
        <v>387090</v>
      </c>
      <c r="M3902" s="116">
        <v>0</v>
      </c>
      <c r="N3902" s="116">
        <v>0</v>
      </c>
      <c r="O3902" s="116">
        <v>0</v>
      </c>
      <c r="P3902" s="116">
        <v>0</v>
      </c>
      <c r="Q3902" s="27" t="str">
        <f t="shared" si="667"/>
        <v>Registered</v>
      </c>
      <c r="R3902" s="94">
        <f t="shared" si="668"/>
        <v>0.9</v>
      </c>
      <c r="S3902" s="95"/>
      <c r="T3902" s="117">
        <f t="shared" si="678"/>
        <v>387090</v>
      </c>
      <c r="U3902" s="117">
        <f t="shared" si="679"/>
        <v>0</v>
      </c>
    </row>
    <row r="3903" spans="1:21" x14ac:dyDescent="0.3">
      <c r="A3903" s="114">
        <v>722</v>
      </c>
      <c r="B3903" s="114" t="s">
        <v>130</v>
      </c>
      <c r="C3903" s="114" t="s">
        <v>25</v>
      </c>
      <c r="D3903" s="114" t="s">
        <v>7819</v>
      </c>
      <c r="E3903" s="114" t="s">
        <v>7820</v>
      </c>
      <c r="F3903" s="115">
        <v>45009</v>
      </c>
      <c r="G3903" s="114" t="s">
        <v>2159</v>
      </c>
      <c r="H3903" s="116">
        <v>7731243</v>
      </c>
      <c r="I3903" s="116">
        <v>6958117</v>
      </c>
      <c r="J3903" s="116">
        <v>6571555</v>
      </c>
      <c r="K3903" s="116">
        <v>386562</v>
      </c>
      <c r="L3903" s="116">
        <v>0</v>
      </c>
      <c r="M3903" s="116">
        <v>386562</v>
      </c>
      <c r="N3903" s="116">
        <v>0</v>
      </c>
      <c r="O3903" s="116">
        <v>0</v>
      </c>
      <c r="P3903" s="116">
        <v>0</v>
      </c>
      <c r="Q3903" s="27" t="str">
        <f t="shared" si="667"/>
        <v>Registered</v>
      </c>
      <c r="R3903" s="94">
        <f t="shared" si="668"/>
        <v>0.89999978011297799</v>
      </c>
      <c r="S3903" s="95"/>
      <c r="T3903" s="117">
        <f t="shared" si="678"/>
        <v>386562</v>
      </c>
      <c r="U3903" s="117">
        <f t="shared" si="679"/>
        <v>0</v>
      </c>
    </row>
    <row r="3904" spans="1:21" x14ac:dyDescent="0.3">
      <c r="A3904" s="114">
        <v>723</v>
      </c>
      <c r="B3904" s="114" t="s">
        <v>130</v>
      </c>
      <c r="C3904" s="114" t="s">
        <v>25</v>
      </c>
      <c r="D3904" s="114" t="s">
        <v>7824</v>
      </c>
      <c r="E3904" s="114" t="s">
        <v>7825</v>
      </c>
      <c r="F3904" s="115">
        <v>45015</v>
      </c>
      <c r="G3904" s="114" t="s">
        <v>2381</v>
      </c>
      <c r="H3904" s="116">
        <v>7731243</v>
      </c>
      <c r="I3904" s="116">
        <v>6958117</v>
      </c>
      <c r="J3904" s="116">
        <v>6571555</v>
      </c>
      <c r="K3904" s="116">
        <v>386562</v>
      </c>
      <c r="L3904" s="116">
        <v>386562</v>
      </c>
      <c r="M3904" s="116">
        <v>0</v>
      </c>
      <c r="N3904" s="116">
        <v>0</v>
      </c>
      <c r="O3904" s="116">
        <v>0</v>
      </c>
      <c r="P3904" s="116">
        <v>0</v>
      </c>
      <c r="Q3904" s="27" t="str">
        <f t="shared" si="667"/>
        <v>Registered</v>
      </c>
      <c r="R3904" s="94">
        <f t="shared" si="668"/>
        <v>0.89999978011297799</v>
      </c>
      <c r="S3904" s="95"/>
      <c r="T3904" s="117">
        <f t="shared" si="678"/>
        <v>386562</v>
      </c>
      <c r="U3904" s="117">
        <f t="shared" si="679"/>
        <v>0</v>
      </c>
    </row>
    <row r="3905" spans="1:21" x14ac:dyDescent="0.3">
      <c r="A3905" s="114">
        <v>726</v>
      </c>
      <c r="B3905" s="114" t="s">
        <v>130</v>
      </c>
      <c r="C3905" s="114" t="s">
        <v>25</v>
      </c>
      <c r="D3905" s="114" t="s">
        <v>7809</v>
      </c>
      <c r="E3905" s="114" t="s">
        <v>7810</v>
      </c>
      <c r="F3905" s="115">
        <v>45015</v>
      </c>
      <c r="G3905" s="114" t="s">
        <v>2944</v>
      </c>
      <c r="H3905" s="116">
        <v>7683150</v>
      </c>
      <c r="I3905" s="116">
        <v>6914841</v>
      </c>
      <c r="J3905" s="116">
        <v>6530683</v>
      </c>
      <c r="K3905" s="116">
        <v>384158</v>
      </c>
      <c r="L3905" s="116">
        <v>0</v>
      </c>
      <c r="M3905" s="116">
        <v>384158</v>
      </c>
      <c r="N3905" s="116">
        <v>0</v>
      </c>
      <c r="O3905" s="116">
        <v>0</v>
      </c>
      <c r="P3905" s="116">
        <v>0</v>
      </c>
      <c r="Q3905" s="27" t="str">
        <f t="shared" si="667"/>
        <v>Registered</v>
      </c>
      <c r="R3905" s="94">
        <f t="shared" si="668"/>
        <v>0.90000078092969682</v>
      </c>
      <c r="S3905" s="95"/>
      <c r="T3905" s="117">
        <f t="shared" si="678"/>
        <v>384158</v>
      </c>
      <c r="U3905" s="117">
        <f t="shared" si="679"/>
        <v>0</v>
      </c>
    </row>
    <row r="3906" spans="1:21" x14ac:dyDescent="0.3">
      <c r="A3906" s="114">
        <v>757</v>
      </c>
      <c r="B3906" s="114" t="s">
        <v>130</v>
      </c>
      <c r="C3906" s="114" t="s">
        <v>25</v>
      </c>
      <c r="D3906" s="114" t="s">
        <v>9850</v>
      </c>
      <c r="E3906" s="114" t="s">
        <v>9851</v>
      </c>
      <c r="F3906" s="115">
        <v>45433</v>
      </c>
      <c r="G3906" s="114" t="s">
        <v>5547</v>
      </c>
      <c r="H3906" s="116">
        <v>12373326</v>
      </c>
      <c r="I3906" s="116">
        <v>11135993</v>
      </c>
      <c r="J3906" s="116">
        <v>10817327</v>
      </c>
      <c r="K3906" s="116">
        <v>318666</v>
      </c>
      <c r="L3906" s="116">
        <v>318666</v>
      </c>
      <c r="M3906" s="116">
        <v>0</v>
      </c>
      <c r="N3906" s="116">
        <v>0</v>
      </c>
      <c r="O3906" s="116">
        <v>0</v>
      </c>
      <c r="P3906" s="116">
        <v>0</v>
      </c>
      <c r="Q3906" s="27" t="str">
        <f t="shared" ref="Q3906:Q3969" si="680">IF(G3906="01 Jan 1900","Unregistered","Registered")</f>
        <v>Registered</v>
      </c>
      <c r="R3906" s="94">
        <f t="shared" ref="R3906:R3969" si="681">(I3906/H3906)</f>
        <v>0.89999996767239465</v>
      </c>
      <c r="S3906" s="95"/>
      <c r="T3906" s="117">
        <f t="shared" si="678"/>
        <v>318666</v>
      </c>
      <c r="U3906" s="117">
        <f t="shared" si="679"/>
        <v>0</v>
      </c>
    </row>
    <row r="3907" spans="1:21" x14ac:dyDescent="0.3">
      <c r="A3907" s="114">
        <v>1060</v>
      </c>
      <c r="B3907" s="114" t="s">
        <v>130</v>
      </c>
      <c r="C3907" s="114" t="s">
        <v>25</v>
      </c>
      <c r="D3907" s="114" t="s">
        <v>4674</v>
      </c>
      <c r="E3907" s="114" t="s">
        <v>4675</v>
      </c>
      <c r="F3907" s="115">
        <v>45199</v>
      </c>
      <c r="G3907" s="114" t="s">
        <v>4676</v>
      </c>
      <c r="H3907" s="116">
        <v>7686669</v>
      </c>
      <c r="I3907" s="116">
        <v>6917999</v>
      </c>
      <c r="J3907" s="116">
        <v>6833666</v>
      </c>
      <c r="K3907" s="116">
        <v>84333</v>
      </c>
      <c r="L3907" s="116">
        <v>0</v>
      </c>
      <c r="M3907" s="116">
        <v>0</v>
      </c>
      <c r="N3907" s="116">
        <v>0</v>
      </c>
      <c r="O3907" s="116">
        <v>0</v>
      </c>
      <c r="P3907" s="116">
        <v>84333</v>
      </c>
      <c r="Q3907" s="27" t="str">
        <f t="shared" si="680"/>
        <v>Registered</v>
      </c>
      <c r="R3907" s="94">
        <f t="shared" si="681"/>
        <v>0.89999959670437224</v>
      </c>
      <c r="S3907" s="95"/>
      <c r="T3907" s="117">
        <f t="shared" si="678"/>
        <v>84333</v>
      </c>
      <c r="U3907" s="117">
        <f t="shared" si="679"/>
        <v>0</v>
      </c>
    </row>
    <row r="3908" spans="1:21" x14ac:dyDescent="0.3">
      <c r="A3908" s="114">
        <v>1101</v>
      </c>
      <c r="B3908" s="114" t="s">
        <v>130</v>
      </c>
      <c r="C3908" s="114" t="s">
        <v>25</v>
      </c>
      <c r="D3908" s="114" t="s">
        <v>4817</v>
      </c>
      <c r="E3908" s="114" t="s">
        <v>4818</v>
      </c>
      <c r="F3908" s="115">
        <v>45199</v>
      </c>
      <c r="G3908" s="114" t="s">
        <v>3633</v>
      </c>
      <c r="H3908" s="116">
        <v>7758222</v>
      </c>
      <c r="I3908" s="116">
        <v>6982400</v>
      </c>
      <c r="J3908" s="116">
        <v>6970111</v>
      </c>
      <c r="K3908" s="116">
        <v>12289</v>
      </c>
      <c r="L3908" s="116">
        <v>0</v>
      </c>
      <c r="M3908" s="116">
        <v>0</v>
      </c>
      <c r="N3908" s="116">
        <v>0</v>
      </c>
      <c r="O3908" s="116">
        <v>0</v>
      </c>
      <c r="P3908" s="116">
        <v>12289</v>
      </c>
      <c r="Q3908" s="27" t="str">
        <f t="shared" si="680"/>
        <v>Registered</v>
      </c>
      <c r="R3908" s="94">
        <f t="shared" si="681"/>
        <v>0.90000002577910243</v>
      </c>
      <c r="S3908" s="95"/>
      <c r="T3908" s="117">
        <f t="shared" si="678"/>
        <v>12289</v>
      </c>
      <c r="U3908" s="117">
        <f t="shared" si="679"/>
        <v>0</v>
      </c>
    </row>
    <row r="3909" spans="1:21" x14ac:dyDescent="0.3">
      <c r="A3909" s="114">
        <v>1157</v>
      </c>
      <c r="B3909" s="114" t="s">
        <v>130</v>
      </c>
      <c r="C3909" s="114" t="s">
        <v>25</v>
      </c>
      <c r="D3909" s="114" t="s">
        <v>3065</v>
      </c>
      <c r="E3909" s="114" t="s">
        <v>3066</v>
      </c>
      <c r="F3909" s="115">
        <v>44957</v>
      </c>
      <c r="G3909" s="114" t="s">
        <v>3067</v>
      </c>
      <c r="H3909" s="116">
        <v>11570172</v>
      </c>
      <c r="I3909" s="116">
        <v>10413154</v>
      </c>
      <c r="J3909" s="116">
        <v>10413153.199999999</v>
      </c>
      <c r="K3909" s="116">
        <v>0.8</v>
      </c>
      <c r="L3909" s="116">
        <v>0</v>
      </c>
      <c r="M3909" s="116">
        <v>0</v>
      </c>
      <c r="N3909" s="116">
        <v>0.8</v>
      </c>
      <c r="O3909" s="116">
        <v>0</v>
      </c>
      <c r="P3909" s="116">
        <v>0</v>
      </c>
      <c r="Q3909" s="27" t="str">
        <f t="shared" si="680"/>
        <v>Registered</v>
      </c>
      <c r="R3909" s="94">
        <f t="shared" si="681"/>
        <v>0.89999993085668906</v>
      </c>
      <c r="S3909" s="95"/>
      <c r="T3909" s="117">
        <f t="shared" si="678"/>
        <v>0.8</v>
      </c>
      <c r="U3909" s="117">
        <f t="shared" si="679"/>
        <v>0</v>
      </c>
    </row>
    <row r="3910" spans="1:21" x14ac:dyDescent="0.3">
      <c r="A3910" s="114">
        <v>6895</v>
      </c>
      <c r="B3910" s="114" t="s">
        <v>130</v>
      </c>
      <c r="C3910" s="114" t="s">
        <v>25</v>
      </c>
      <c r="D3910" s="114" t="s">
        <v>7701</v>
      </c>
      <c r="E3910" s="114" t="s">
        <v>7702</v>
      </c>
      <c r="F3910" s="115">
        <v>45182</v>
      </c>
      <c r="G3910" s="114" t="s">
        <v>3033</v>
      </c>
      <c r="H3910" s="116">
        <v>7683150</v>
      </c>
      <c r="I3910" s="116">
        <v>6914841</v>
      </c>
      <c r="J3910" s="116">
        <v>6914841</v>
      </c>
      <c r="K3910" s="116">
        <v>0</v>
      </c>
      <c r="L3910" s="116">
        <v>0</v>
      </c>
      <c r="M3910" s="116">
        <v>0</v>
      </c>
      <c r="N3910" s="116">
        <v>0</v>
      </c>
      <c r="O3910" s="116">
        <v>0</v>
      </c>
      <c r="P3910" s="116">
        <v>0</v>
      </c>
      <c r="Q3910" s="27" t="str">
        <f t="shared" si="680"/>
        <v>Registered</v>
      </c>
      <c r="R3910" s="94">
        <f t="shared" si="681"/>
        <v>0.90000078092969682</v>
      </c>
      <c r="S3910" s="95"/>
      <c r="T3910" s="117">
        <f t="shared" si="678"/>
        <v>0</v>
      </c>
      <c r="U3910" s="117">
        <f t="shared" si="679"/>
        <v>0</v>
      </c>
    </row>
    <row r="3911" spans="1:21" x14ac:dyDescent="0.3">
      <c r="A3911" s="114">
        <v>6896</v>
      </c>
      <c r="B3911" s="114" t="s">
        <v>130</v>
      </c>
      <c r="C3911" s="114" t="s">
        <v>25</v>
      </c>
      <c r="D3911" s="114" t="s">
        <v>7703</v>
      </c>
      <c r="E3911" s="114" t="s">
        <v>7704</v>
      </c>
      <c r="F3911" s="115">
        <v>45576</v>
      </c>
      <c r="G3911" s="114" t="s">
        <v>3344</v>
      </c>
      <c r="H3911" s="116">
        <v>12641610</v>
      </c>
      <c r="I3911" s="116">
        <v>11377450</v>
      </c>
      <c r="J3911" s="116">
        <v>11377450</v>
      </c>
      <c r="K3911" s="116">
        <v>0</v>
      </c>
      <c r="L3911" s="116">
        <v>0</v>
      </c>
      <c r="M3911" s="116">
        <v>0</v>
      </c>
      <c r="N3911" s="116">
        <v>0</v>
      </c>
      <c r="O3911" s="116">
        <v>0</v>
      </c>
      <c r="P3911" s="116">
        <v>0</v>
      </c>
      <c r="Q3911" s="27" t="str">
        <f t="shared" si="680"/>
        <v>Registered</v>
      </c>
      <c r="R3911" s="94">
        <f t="shared" si="681"/>
        <v>0.90000007910384827</v>
      </c>
      <c r="S3911" s="95"/>
      <c r="T3911" s="117">
        <f t="shared" si="678"/>
        <v>0</v>
      </c>
      <c r="U3911" s="117">
        <f t="shared" si="679"/>
        <v>0</v>
      </c>
    </row>
    <row r="3912" spans="1:21" x14ac:dyDescent="0.3">
      <c r="A3912" s="114">
        <v>6897</v>
      </c>
      <c r="B3912" s="114" t="s">
        <v>130</v>
      </c>
      <c r="C3912" s="114" t="s">
        <v>25</v>
      </c>
      <c r="D3912" s="114" t="s">
        <v>3054</v>
      </c>
      <c r="E3912" s="114" t="s">
        <v>3055</v>
      </c>
      <c r="F3912" s="115">
        <v>45142</v>
      </c>
      <c r="G3912" s="114" t="s">
        <v>3056</v>
      </c>
      <c r="H3912" s="116">
        <v>11612622</v>
      </c>
      <c r="I3912" s="116">
        <v>10451360</v>
      </c>
      <c r="J3912" s="116">
        <v>10451360</v>
      </c>
      <c r="K3912" s="116">
        <v>0</v>
      </c>
      <c r="L3912" s="116">
        <v>0</v>
      </c>
      <c r="M3912" s="116">
        <v>0</v>
      </c>
      <c r="N3912" s="116">
        <v>0</v>
      </c>
      <c r="O3912" s="116">
        <v>0</v>
      </c>
      <c r="P3912" s="116">
        <v>0</v>
      </c>
      <c r="Q3912" s="27" t="str">
        <f t="shared" si="680"/>
        <v>Registered</v>
      </c>
      <c r="R3912" s="94">
        <f t="shared" si="681"/>
        <v>0.90000001722263934</v>
      </c>
      <c r="S3912" s="95"/>
      <c r="T3912" s="117">
        <f t="shared" si="678"/>
        <v>0</v>
      </c>
      <c r="U3912" s="117">
        <f t="shared" si="679"/>
        <v>0</v>
      </c>
    </row>
    <row r="3913" spans="1:21" x14ac:dyDescent="0.3">
      <c r="A3913" s="114">
        <v>6898</v>
      </c>
      <c r="B3913" s="114" t="s">
        <v>130</v>
      </c>
      <c r="C3913" s="114" t="s">
        <v>25</v>
      </c>
      <c r="D3913" s="114" t="s">
        <v>7705</v>
      </c>
      <c r="E3913" s="114" t="s">
        <v>7706</v>
      </c>
      <c r="F3913" s="115">
        <v>45199</v>
      </c>
      <c r="G3913" s="114" t="s">
        <v>2604</v>
      </c>
      <c r="H3913" s="116">
        <v>7731243</v>
      </c>
      <c r="I3913" s="116">
        <v>6958117</v>
      </c>
      <c r="J3913" s="116">
        <v>6958117</v>
      </c>
      <c r="K3913" s="116">
        <v>0</v>
      </c>
      <c r="L3913" s="116">
        <v>0</v>
      </c>
      <c r="M3913" s="116">
        <v>0</v>
      </c>
      <c r="N3913" s="116">
        <v>0</v>
      </c>
      <c r="O3913" s="116">
        <v>0</v>
      </c>
      <c r="P3913" s="116">
        <v>0</v>
      </c>
      <c r="Q3913" s="27" t="str">
        <f t="shared" si="680"/>
        <v>Registered</v>
      </c>
      <c r="R3913" s="94">
        <f t="shared" si="681"/>
        <v>0.89999978011297799</v>
      </c>
      <c r="S3913" s="95"/>
      <c r="T3913" s="117">
        <f t="shared" si="678"/>
        <v>0</v>
      </c>
      <c r="U3913" s="117">
        <f t="shared" si="679"/>
        <v>0</v>
      </c>
    </row>
    <row r="3914" spans="1:21" x14ac:dyDescent="0.3">
      <c r="A3914" s="114">
        <v>6899</v>
      </c>
      <c r="B3914" s="114" t="s">
        <v>130</v>
      </c>
      <c r="C3914" s="114" t="s">
        <v>25</v>
      </c>
      <c r="D3914" s="114" t="s">
        <v>7707</v>
      </c>
      <c r="E3914" s="114" t="s">
        <v>7708</v>
      </c>
      <c r="F3914" s="115">
        <v>45250</v>
      </c>
      <c r="G3914" s="114" t="s">
        <v>5480</v>
      </c>
      <c r="H3914" s="116">
        <v>7864965</v>
      </c>
      <c r="I3914" s="116">
        <v>6685220</v>
      </c>
      <c r="J3914" s="116">
        <v>6685220</v>
      </c>
      <c r="K3914" s="116">
        <v>0</v>
      </c>
      <c r="L3914" s="116">
        <v>0</v>
      </c>
      <c r="M3914" s="116">
        <v>0</v>
      </c>
      <c r="N3914" s="116">
        <v>0</v>
      </c>
      <c r="O3914" s="116">
        <v>0</v>
      </c>
      <c r="P3914" s="116">
        <v>0</v>
      </c>
      <c r="Q3914" s="27" t="str">
        <f t="shared" si="680"/>
        <v>Registered</v>
      </c>
      <c r="R3914" s="94">
        <f t="shared" si="681"/>
        <v>0.84999996821346313</v>
      </c>
      <c r="S3914" s="95"/>
      <c r="T3914" s="117">
        <f t="shared" si="678"/>
        <v>0</v>
      </c>
      <c r="U3914" s="117">
        <f t="shared" si="679"/>
        <v>0</v>
      </c>
    </row>
    <row r="3915" spans="1:21" x14ac:dyDescent="0.3">
      <c r="A3915" s="114">
        <v>6900</v>
      </c>
      <c r="B3915" s="114" t="s">
        <v>130</v>
      </c>
      <c r="C3915" s="114" t="s">
        <v>25</v>
      </c>
      <c r="D3915" s="114" t="s">
        <v>7713</v>
      </c>
      <c r="E3915" s="114" t="s">
        <v>7714</v>
      </c>
      <c r="F3915" s="115">
        <v>45765</v>
      </c>
      <c r="G3915" s="114" t="s">
        <v>2748</v>
      </c>
      <c r="H3915" s="116">
        <v>13088184</v>
      </c>
      <c r="I3915" s="116">
        <v>11779366</v>
      </c>
      <c r="J3915" s="116">
        <v>11779366</v>
      </c>
      <c r="K3915" s="116">
        <v>0</v>
      </c>
      <c r="L3915" s="116">
        <v>0</v>
      </c>
      <c r="M3915" s="116">
        <v>0</v>
      </c>
      <c r="N3915" s="116">
        <v>0</v>
      </c>
      <c r="O3915" s="116">
        <v>0</v>
      </c>
      <c r="P3915" s="116">
        <v>0</v>
      </c>
      <c r="Q3915" s="27" t="str">
        <f t="shared" si="680"/>
        <v>Registered</v>
      </c>
      <c r="R3915" s="94">
        <f t="shared" si="681"/>
        <v>0.90000003056191757</v>
      </c>
      <c r="S3915" s="95"/>
      <c r="T3915" s="117">
        <f t="shared" si="678"/>
        <v>0</v>
      </c>
      <c r="U3915" s="117">
        <f t="shared" si="679"/>
        <v>0</v>
      </c>
    </row>
    <row r="3916" spans="1:21" x14ac:dyDescent="0.3">
      <c r="A3916" s="114">
        <v>6901</v>
      </c>
      <c r="B3916" s="114" t="s">
        <v>130</v>
      </c>
      <c r="C3916" s="114" t="s">
        <v>25</v>
      </c>
      <c r="D3916" s="114" t="s">
        <v>3142</v>
      </c>
      <c r="E3916" s="114" t="s">
        <v>3143</v>
      </c>
      <c r="F3916" s="115">
        <v>45008</v>
      </c>
      <c r="G3916" s="114" t="s">
        <v>3144</v>
      </c>
      <c r="H3916" s="116">
        <v>11213592</v>
      </c>
      <c r="I3916" s="116">
        <v>10092237</v>
      </c>
      <c r="J3916" s="116">
        <v>10092237</v>
      </c>
      <c r="K3916" s="116">
        <v>0</v>
      </c>
      <c r="L3916" s="116">
        <v>0</v>
      </c>
      <c r="M3916" s="116">
        <v>0</v>
      </c>
      <c r="N3916" s="116">
        <v>0</v>
      </c>
      <c r="O3916" s="116">
        <v>0</v>
      </c>
      <c r="P3916" s="116">
        <v>0</v>
      </c>
      <c r="Q3916" s="27" t="str">
        <f t="shared" si="680"/>
        <v>Registered</v>
      </c>
      <c r="R3916" s="94">
        <f t="shared" si="681"/>
        <v>0.90000037454546233</v>
      </c>
      <c r="S3916" s="95"/>
      <c r="T3916" s="117">
        <f t="shared" si="678"/>
        <v>0</v>
      </c>
      <c r="U3916" s="117">
        <f t="shared" si="679"/>
        <v>0</v>
      </c>
    </row>
    <row r="3917" spans="1:21" x14ac:dyDescent="0.3">
      <c r="A3917" s="114">
        <v>6902</v>
      </c>
      <c r="B3917" s="114" t="s">
        <v>130</v>
      </c>
      <c r="C3917" s="114" t="s">
        <v>25</v>
      </c>
      <c r="D3917" s="114" t="s">
        <v>3812</v>
      </c>
      <c r="E3917" s="114" t="s">
        <v>3813</v>
      </c>
      <c r="F3917" s="115">
        <v>44985</v>
      </c>
      <c r="G3917" s="114" t="s">
        <v>2616</v>
      </c>
      <c r="H3917" s="116">
        <v>7731243</v>
      </c>
      <c r="I3917" s="116">
        <v>6958117</v>
      </c>
      <c r="J3917" s="116">
        <v>6958117</v>
      </c>
      <c r="K3917" s="116">
        <v>0</v>
      </c>
      <c r="L3917" s="116">
        <v>0</v>
      </c>
      <c r="M3917" s="116">
        <v>0</v>
      </c>
      <c r="N3917" s="116">
        <v>0</v>
      </c>
      <c r="O3917" s="116">
        <v>0</v>
      </c>
      <c r="P3917" s="116">
        <v>0</v>
      </c>
      <c r="Q3917" s="27" t="str">
        <f t="shared" si="680"/>
        <v>Registered</v>
      </c>
      <c r="R3917" s="94">
        <f t="shared" si="681"/>
        <v>0.89999978011297799</v>
      </c>
      <c r="S3917" s="95"/>
      <c r="T3917" s="117">
        <f t="shared" si="678"/>
        <v>0</v>
      </c>
      <c r="U3917" s="117">
        <f t="shared" si="679"/>
        <v>0</v>
      </c>
    </row>
    <row r="3918" spans="1:21" x14ac:dyDescent="0.3">
      <c r="A3918" s="114">
        <v>6903</v>
      </c>
      <c r="B3918" s="114" t="s">
        <v>130</v>
      </c>
      <c r="C3918" s="114" t="s">
        <v>25</v>
      </c>
      <c r="D3918" s="114" t="s">
        <v>7717</v>
      </c>
      <c r="E3918" s="114" t="s">
        <v>7718</v>
      </c>
      <c r="F3918" s="115">
        <v>45433</v>
      </c>
      <c r="G3918" s="114" t="s">
        <v>2333</v>
      </c>
      <c r="H3918" s="116">
        <v>12285030</v>
      </c>
      <c r="I3918" s="116">
        <v>11056531</v>
      </c>
      <c r="J3918" s="116">
        <v>11056531</v>
      </c>
      <c r="K3918" s="116">
        <v>0</v>
      </c>
      <c r="L3918" s="116">
        <v>0</v>
      </c>
      <c r="M3918" s="116">
        <v>0</v>
      </c>
      <c r="N3918" s="116">
        <v>0</v>
      </c>
      <c r="O3918" s="116">
        <v>0</v>
      </c>
      <c r="P3918" s="116">
        <v>0</v>
      </c>
      <c r="Q3918" s="27" t="str">
        <f t="shared" si="680"/>
        <v>Registered</v>
      </c>
      <c r="R3918" s="94">
        <f t="shared" si="681"/>
        <v>0.90000032559953047</v>
      </c>
      <c r="S3918" s="95"/>
      <c r="T3918" s="117">
        <f t="shared" si="678"/>
        <v>0</v>
      </c>
      <c r="U3918" s="117">
        <f t="shared" si="679"/>
        <v>0</v>
      </c>
    </row>
    <row r="3919" spans="1:21" x14ac:dyDescent="0.3">
      <c r="A3919" s="114">
        <v>6904</v>
      </c>
      <c r="B3919" s="114" t="s">
        <v>130</v>
      </c>
      <c r="C3919" s="114" t="s">
        <v>25</v>
      </c>
      <c r="D3919" s="114" t="s">
        <v>2970</v>
      </c>
      <c r="E3919" s="114" t="s">
        <v>2971</v>
      </c>
      <c r="F3919" s="115">
        <v>45334</v>
      </c>
      <c r="G3919" s="114" t="s">
        <v>2972</v>
      </c>
      <c r="H3919" s="116">
        <v>11972598</v>
      </c>
      <c r="I3919" s="116">
        <v>10775340</v>
      </c>
      <c r="J3919" s="116">
        <v>10775340</v>
      </c>
      <c r="K3919" s="116">
        <v>0</v>
      </c>
      <c r="L3919" s="116">
        <v>0</v>
      </c>
      <c r="M3919" s="116">
        <v>0</v>
      </c>
      <c r="N3919" s="116">
        <v>0</v>
      </c>
      <c r="O3919" s="116">
        <v>0</v>
      </c>
      <c r="P3919" s="116">
        <v>0</v>
      </c>
      <c r="Q3919" s="27" t="str">
        <f t="shared" si="680"/>
        <v>Registered</v>
      </c>
      <c r="R3919" s="94">
        <f t="shared" si="681"/>
        <v>0.90000015034330894</v>
      </c>
      <c r="S3919" s="95"/>
      <c r="T3919" s="117">
        <f t="shared" si="678"/>
        <v>0</v>
      </c>
      <c r="U3919" s="117">
        <f t="shared" si="679"/>
        <v>0</v>
      </c>
    </row>
    <row r="3920" spans="1:21" x14ac:dyDescent="0.3">
      <c r="A3920" s="114">
        <v>6905</v>
      </c>
      <c r="B3920" s="114" t="s">
        <v>130</v>
      </c>
      <c r="C3920" s="114" t="s">
        <v>25</v>
      </c>
      <c r="D3920" s="114" t="s">
        <v>3544</v>
      </c>
      <c r="E3920" s="114" t="s">
        <v>3545</v>
      </c>
      <c r="F3920" s="115">
        <v>45532</v>
      </c>
      <c r="G3920" s="114" t="s">
        <v>2577</v>
      </c>
      <c r="H3920" s="116">
        <v>8310705</v>
      </c>
      <c r="I3920" s="116">
        <v>7479632</v>
      </c>
      <c r="J3920" s="116">
        <v>7479632</v>
      </c>
      <c r="K3920" s="116">
        <v>0</v>
      </c>
      <c r="L3920" s="116">
        <v>0</v>
      </c>
      <c r="M3920" s="116">
        <v>0</v>
      </c>
      <c r="N3920" s="116">
        <v>0</v>
      </c>
      <c r="O3920" s="116">
        <v>0</v>
      </c>
      <c r="P3920" s="116">
        <v>0</v>
      </c>
      <c r="Q3920" s="27" t="str">
        <f t="shared" si="680"/>
        <v>Registered</v>
      </c>
      <c r="R3920" s="94">
        <f t="shared" si="681"/>
        <v>0.89999969918316192</v>
      </c>
      <c r="S3920" s="95"/>
      <c r="T3920" s="117">
        <f t="shared" si="678"/>
        <v>0</v>
      </c>
      <c r="U3920" s="117">
        <f t="shared" si="679"/>
        <v>0</v>
      </c>
    </row>
    <row r="3921" spans="1:21" x14ac:dyDescent="0.3">
      <c r="A3921" s="114">
        <v>6906</v>
      </c>
      <c r="B3921" s="114" t="s">
        <v>130</v>
      </c>
      <c r="C3921" s="114" t="s">
        <v>25</v>
      </c>
      <c r="D3921" s="114" t="s">
        <v>7721</v>
      </c>
      <c r="E3921" s="114" t="s">
        <v>7722</v>
      </c>
      <c r="F3921" s="115">
        <v>45261</v>
      </c>
      <c r="G3921" s="114" t="s">
        <v>1789</v>
      </c>
      <c r="H3921" s="116">
        <v>7820391</v>
      </c>
      <c r="I3921" s="116">
        <v>7038357</v>
      </c>
      <c r="J3921" s="116">
        <v>7038357</v>
      </c>
      <c r="K3921" s="116">
        <v>0</v>
      </c>
      <c r="L3921" s="116">
        <v>0</v>
      </c>
      <c r="M3921" s="116">
        <v>0</v>
      </c>
      <c r="N3921" s="116">
        <v>0</v>
      </c>
      <c r="O3921" s="116">
        <v>0</v>
      </c>
      <c r="P3921" s="116">
        <v>0</v>
      </c>
      <c r="Q3921" s="27" t="str">
        <f t="shared" si="680"/>
        <v>Registered</v>
      </c>
      <c r="R3921" s="94">
        <f t="shared" si="681"/>
        <v>0.90000065214130598</v>
      </c>
      <c r="S3921" s="95"/>
      <c r="T3921" s="117">
        <f t="shared" si="678"/>
        <v>0</v>
      </c>
      <c r="U3921" s="117">
        <f t="shared" si="679"/>
        <v>0</v>
      </c>
    </row>
    <row r="3922" spans="1:21" x14ac:dyDescent="0.3">
      <c r="A3922" s="114">
        <v>6907</v>
      </c>
      <c r="B3922" s="114" t="s">
        <v>130</v>
      </c>
      <c r="C3922" s="114" t="s">
        <v>25</v>
      </c>
      <c r="D3922" s="114" t="s">
        <v>7723</v>
      </c>
      <c r="E3922" s="114" t="s">
        <v>7724</v>
      </c>
      <c r="F3922" s="115">
        <v>45381</v>
      </c>
      <c r="G3922" s="114" t="s">
        <v>7725</v>
      </c>
      <c r="H3922" s="116">
        <v>12225600</v>
      </c>
      <c r="I3922" s="116">
        <v>11003040</v>
      </c>
      <c r="J3922" s="116">
        <v>11003040</v>
      </c>
      <c r="K3922" s="116">
        <v>0</v>
      </c>
      <c r="L3922" s="116">
        <v>0</v>
      </c>
      <c r="M3922" s="116">
        <v>0</v>
      </c>
      <c r="N3922" s="116">
        <v>0</v>
      </c>
      <c r="O3922" s="116">
        <v>0</v>
      </c>
      <c r="P3922" s="116">
        <v>0</v>
      </c>
      <c r="Q3922" s="27" t="str">
        <f t="shared" si="680"/>
        <v>Registered</v>
      </c>
      <c r="R3922" s="94">
        <f t="shared" si="681"/>
        <v>0.9</v>
      </c>
      <c r="S3922" s="95"/>
      <c r="T3922" s="117">
        <f t="shared" si="678"/>
        <v>0</v>
      </c>
      <c r="U3922" s="117">
        <f t="shared" si="679"/>
        <v>0</v>
      </c>
    </row>
    <row r="3923" spans="1:21" x14ac:dyDescent="0.3">
      <c r="A3923" s="114">
        <v>6908</v>
      </c>
      <c r="B3923" s="114" t="s">
        <v>130</v>
      </c>
      <c r="C3923" s="114" t="s">
        <v>25</v>
      </c>
      <c r="D3923" s="114" t="s">
        <v>7726</v>
      </c>
      <c r="E3923" s="114" t="s">
        <v>7727</v>
      </c>
      <c r="F3923" s="115">
        <v>45422</v>
      </c>
      <c r="G3923" s="114" t="s">
        <v>3524</v>
      </c>
      <c r="H3923" s="116">
        <v>8329473</v>
      </c>
      <c r="I3923" s="116">
        <v>7496527</v>
      </c>
      <c r="J3923" s="116">
        <v>7496527</v>
      </c>
      <c r="K3923" s="116">
        <v>0</v>
      </c>
      <c r="L3923" s="116">
        <v>0</v>
      </c>
      <c r="M3923" s="116">
        <v>0</v>
      </c>
      <c r="N3923" s="116">
        <v>0</v>
      </c>
      <c r="O3923" s="116">
        <v>0</v>
      </c>
      <c r="P3923" s="116">
        <v>0</v>
      </c>
      <c r="Q3923" s="27" t="str">
        <f t="shared" si="680"/>
        <v>Registered</v>
      </c>
      <c r="R3923" s="94">
        <f t="shared" si="681"/>
        <v>0.90000015607229888</v>
      </c>
      <c r="S3923" s="95"/>
      <c r="T3923" s="117">
        <f t="shared" si="678"/>
        <v>0</v>
      </c>
      <c r="U3923" s="117">
        <f t="shared" si="679"/>
        <v>0</v>
      </c>
    </row>
    <row r="3924" spans="1:21" x14ac:dyDescent="0.3">
      <c r="A3924" s="114">
        <v>6909</v>
      </c>
      <c r="B3924" s="114" t="s">
        <v>130</v>
      </c>
      <c r="C3924" s="114" t="s">
        <v>25</v>
      </c>
      <c r="D3924" s="114" t="s">
        <v>7728</v>
      </c>
      <c r="E3924" s="114" t="s">
        <v>7729</v>
      </c>
      <c r="F3924" s="115">
        <v>45077</v>
      </c>
      <c r="G3924" s="114" t="s">
        <v>3125</v>
      </c>
      <c r="H3924" s="116">
        <v>7741800</v>
      </c>
      <c r="I3924" s="116">
        <v>6580530</v>
      </c>
      <c r="J3924" s="116">
        <v>6580530</v>
      </c>
      <c r="K3924" s="116">
        <v>0</v>
      </c>
      <c r="L3924" s="116">
        <v>0</v>
      </c>
      <c r="M3924" s="116">
        <v>0</v>
      </c>
      <c r="N3924" s="116">
        <v>0</v>
      </c>
      <c r="O3924" s="116">
        <v>0</v>
      </c>
      <c r="P3924" s="116">
        <v>0</v>
      </c>
      <c r="Q3924" s="27" t="str">
        <f t="shared" si="680"/>
        <v>Registered</v>
      </c>
      <c r="R3924" s="94">
        <f t="shared" si="681"/>
        <v>0.85</v>
      </c>
      <c r="S3924" s="95"/>
      <c r="T3924" s="117">
        <f t="shared" si="678"/>
        <v>0</v>
      </c>
      <c r="U3924" s="117">
        <f t="shared" si="679"/>
        <v>0</v>
      </c>
    </row>
    <row r="3925" spans="1:21" x14ac:dyDescent="0.3">
      <c r="A3925" s="114">
        <v>6910</v>
      </c>
      <c r="B3925" s="114" t="s">
        <v>130</v>
      </c>
      <c r="C3925" s="114" t="s">
        <v>25</v>
      </c>
      <c r="D3925" s="114" t="s">
        <v>3113</v>
      </c>
      <c r="E3925" s="114" t="s">
        <v>3114</v>
      </c>
      <c r="F3925" s="115">
        <v>44918</v>
      </c>
      <c r="G3925" s="114" t="s">
        <v>3115</v>
      </c>
      <c r="H3925" s="116">
        <v>11376600</v>
      </c>
      <c r="I3925" s="116">
        <v>10238940</v>
      </c>
      <c r="J3925" s="116">
        <v>10238940</v>
      </c>
      <c r="K3925" s="116">
        <v>0</v>
      </c>
      <c r="L3925" s="116">
        <v>0</v>
      </c>
      <c r="M3925" s="116">
        <v>0</v>
      </c>
      <c r="N3925" s="116">
        <v>0</v>
      </c>
      <c r="O3925" s="116">
        <v>0</v>
      </c>
      <c r="P3925" s="116">
        <v>0</v>
      </c>
      <c r="Q3925" s="27" t="str">
        <f t="shared" si="680"/>
        <v>Registered</v>
      </c>
      <c r="R3925" s="94">
        <f t="shared" si="681"/>
        <v>0.9</v>
      </c>
      <c r="S3925" s="95"/>
      <c r="T3925" s="117">
        <f t="shared" si="678"/>
        <v>0</v>
      </c>
      <c r="U3925" s="117">
        <f t="shared" si="679"/>
        <v>0</v>
      </c>
    </row>
    <row r="3926" spans="1:21" x14ac:dyDescent="0.3">
      <c r="A3926" s="114">
        <v>6911</v>
      </c>
      <c r="B3926" s="114" t="s">
        <v>130</v>
      </c>
      <c r="C3926" s="114" t="s">
        <v>25</v>
      </c>
      <c r="D3926" s="114" t="s">
        <v>3631</v>
      </c>
      <c r="E3926" s="114" t="s">
        <v>3632</v>
      </c>
      <c r="F3926" s="115">
        <v>45320</v>
      </c>
      <c r="G3926" s="114" t="s">
        <v>3633</v>
      </c>
      <c r="H3926" s="116">
        <v>8035050</v>
      </c>
      <c r="I3926" s="116">
        <v>7231551</v>
      </c>
      <c r="J3926" s="116">
        <v>7231551</v>
      </c>
      <c r="K3926" s="116">
        <v>0</v>
      </c>
      <c r="L3926" s="116">
        <v>0</v>
      </c>
      <c r="M3926" s="116">
        <v>0</v>
      </c>
      <c r="N3926" s="116">
        <v>0</v>
      </c>
      <c r="O3926" s="116">
        <v>0</v>
      </c>
      <c r="P3926" s="116">
        <v>0</v>
      </c>
      <c r="Q3926" s="27" t="str">
        <f t="shared" si="680"/>
        <v>Registered</v>
      </c>
      <c r="R3926" s="94">
        <f t="shared" si="681"/>
        <v>0.90000074672839625</v>
      </c>
      <c r="S3926" s="95"/>
      <c r="T3926" s="117">
        <f t="shared" si="678"/>
        <v>0</v>
      </c>
      <c r="U3926" s="117">
        <f t="shared" si="679"/>
        <v>0</v>
      </c>
    </row>
    <row r="3927" spans="1:21" x14ac:dyDescent="0.3">
      <c r="A3927" s="114">
        <v>6912</v>
      </c>
      <c r="B3927" s="114" t="s">
        <v>130</v>
      </c>
      <c r="C3927" s="114" t="s">
        <v>25</v>
      </c>
      <c r="D3927" s="114" t="s">
        <v>7732</v>
      </c>
      <c r="E3927" s="114" t="s">
        <v>7733</v>
      </c>
      <c r="F3927" s="115">
        <v>45145</v>
      </c>
      <c r="G3927" s="114" t="s">
        <v>2714</v>
      </c>
      <c r="H3927" s="116">
        <v>7775817</v>
      </c>
      <c r="I3927" s="116">
        <v>6609444</v>
      </c>
      <c r="J3927" s="116">
        <v>6609444</v>
      </c>
      <c r="K3927" s="116">
        <v>0</v>
      </c>
      <c r="L3927" s="116">
        <v>0</v>
      </c>
      <c r="M3927" s="116">
        <v>0</v>
      </c>
      <c r="N3927" s="116">
        <v>0</v>
      </c>
      <c r="O3927" s="116">
        <v>0</v>
      </c>
      <c r="P3927" s="116">
        <v>0</v>
      </c>
      <c r="Q3927" s="27" t="str">
        <f t="shared" si="680"/>
        <v>Registered</v>
      </c>
      <c r="R3927" s="94">
        <f t="shared" si="681"/>
        <v>0.84999994212826768</v>
      </c>
      <c r="S3927" s="95"/>
      <c r="T3927" s="117">
        <f t="shared" si="678"/>
        <v>0</v>
      </c>
      <c r="U3927" s="117">
        <f t="shared" si="679"/>
        <v>0</v>
      </c>
    </row>
    <row r="3928" spans="1:21" x14ac:dyDescent="0.3">
      <c r="A3928" s="114">
        <v>6913</v>
      </c>
      <c r="B3928" s="114" t="s">
        <v>130</v>
      </c>
      <c r="C3928" s="114" t="s">
        <v>25</v>
      </c>
      <c r="D3928" s="114" t="s">
        <v>7734</v>
      </c>
      <c r="E3928" s="114" t="s">
        <v>7735</v>
      </c>
      <c r="F3928" s="115">
        <v>45580</v>
      </c>
      <c r="G3928" s="114" t="s">
        <v>7736</v>
      </c>
      <c r="H3928" s="116">
        <v>12310500</v>
      </c>
      <c r="I3928" s="116">
        <v>11079450</v>
      </c>
      <c r="J3928" s="116">
        <v>11079450</v>
      </c>
      <c r="K3928" s="116">
        <v>0</v>
      </c>
      <c r="L3928" s="116">
        <v>0</v>
      </c>
      <c r="M3928" s="116">
        <v>0</v>
      </c>
      <c r="N3928" s="116">
        <v>0</v>
      </c>
      <c r="O3928" s="116">
        <v>0</v>
      </c>
      <c r="P3928" s="116">
        <v>0</v>
      </c>
      <c r="Q3928" s="27" t="str">
        <f t="shared" si="680"/>
        <v>Registered</v>
      </c>
      <c r="R3928" s="94">
        <f t="shared" si="681"/>
        <v>0.9</v>
      </c>
      <c r="S3928" s="95"/>
      <c r="T3928" s="117">
        <f t="shared" si="678"/>
        <v>0</v>
      </c>
      <c r="U3928" s="117">
        <f t="shared" si="679"/>
        <v>0</v>
      </c>
    </row>
    <row r="3929" spans="1:21" x14ac:dyDescent="0.3">
      <c r="A3929" s="114">
        <v>6914</v>
      </c>
      <c r="B3929" s="114" t="s">
        <v>130</v>
      </c>
      <c r="C3929" s="114" t="s">
        <v>25</v>
      </c>
      <c r="D3929" s="114" t="s">
        <v>3135</v>
      </c>
      <c r="E3929" s="114" t="s">
        <v>3136</v>
      </c>
      <c r="F3929" s="115">
        <v>44918</v>
      </c>
      <c r="G3929" s="114" t="s">
        <v>3094</v>
      </c>
      <c r="H3929" s="116">
        <v>11301888</v>
      </c>
      <c r="I3929" s="116">
        <v>10171700</v>
      </c>
      <c r="J3929" s="116">
        <v>10171700</v>
      </c>
      <c r="K3929" s="116">
        <v>0</v>
      </c>
      <c r="L3929" s="116">
        <v>0</v>
      </c>
      <c r="M3929" s="116">
        <v>0</v>
      </c>
      <c r="N3929" s="116">
        <v>0</v>
      </c>
      <c r="O3929" s="116">
        <v>0</v>
      </c>
      <c r="P3929" s="116">
        <v>0</v>
      </c>
      <c r="Q3929" s="27" t="str">
        <f t="shared" si="680"/>
        <v>Registered</v>
      </c>
      <c r="R3929" s="94">
        <f t="shared" si="681"/>
        <v>0.90000007078463351</v>
      </c>
      <c r="S3929" s="95"/>
      <c r="T3929" s="117">
        <f t="shared" si="678"/>
        <v>0</v>
      </c>
      <c r="U3929" s="117">
        <f t="shared" si="679"/>
        <v>0</v>
      </c>
    </row>
    <row r="3930" spans="1:21" x14ac:dyDescent="0.3">
      <c r="A3930" s="114">
        <v>6915</v>
      </c>
      <c r="B3930" s="114" t="s">
        <v>130</v>
      </c>
      <c r="C3930" s="114" t="s">
        <v>25</v>
      </c>
      <c r="D3930" s="114" t="s">
        <v>3600</v>
      </c>
      <c r="E3930" s="114" t="s">
        <v>3601</v>
      </c>
      <c r="F3930" s="115">
        <v>45214</v>
      </c>
      <c r="G3930" s="114" t="s">
        <v>3602</v>
      </c>
      <c r="H3930" s="116">
        <v>8132409</v>
      </c>
      <c r="I3930" s="116">
        <v>7319163</v>
      </c>
      <c r="J3930" s="116">
        <v>7319163</v>
      </c>
      <c r="K3930" s="116">
        <v>0</v>
      </c>
      <c r="L3930" s="116">
        <v>0</v>
      </c>
      <c r="M3930" s="116">
        <v>0</v>
      </c>
      <c r="N3930" s="116">
        <v>0</v>
      </c>
      <c r="O3930" s="116">
        <v>0</v>
      </c>
      <c r="P3930" s="116">
        <v>0</v>
      </c>
      <c r="Q3930" s="27" t="str">
        <f t="shared" si="680"/>
        <v>Registered</v>
      </c>
      <c r="R3930" s="94">
        <f t="shared" si="681"/>
        <v>0.89999937287954901</v>
      </c>
      <c r="S3930" s="95"/>
      <c r="T3930" s="117">
        <f t="shared" si="678"/>
        <v>0</v>
      </c>
      <c r="U3930" s="117">
        <f t="shared" si="679"/>
        <v>0</v>
      </c>
    </row>
    <row r="3931" spans="1:21" x14ac:dyDescent="0.3">
      <c r="A3931" s="114">
        <v>6916</v>
      </c>
      <c r="B3931" s="114" t="s">
        <v>130</v>
      </c>
      <c r="C3931" s="114" t="s">
        <v>25</v>
      </c>
      <c r="D3931" s="114" t="s">
        <v>7737</v>
      </c>
      <c r="E3931" s="114" t="s">
        <v>7738</v>
      </c>
      <c r="F3931" s="115">
        <v>45356</v>
      </c>
      <c r="G3931" s="114" t="s">
        <v>5737</v>
      </c>
      <c r="H3931" s="116">
        <v>8266131</v>
      </c>
      <c r="I3931" s="116">
        <v>7026214</v>
      </c>
      <c r="J3931" s="116">
        <v>7026214</v>
      </c>
      <c r="K3931" s="116">
        <v>0</v>
      </c>
      <c r="L3931" s="116">
        <v>0</v>
      </c>
      <c r="M3931" s="116">
        <v>0</v>
      </c>
      <c r="N3931" s="116">
        <v>0</v>
      </c>
      <c r="O3931" s="116">
        <v>0</v>
      </c>
      <c r="P3931" s="116">
        <v>0</v>
      </c>
      <c r="Q3931" s="27" t="str">
        <f t="shared" si="680"/>
        <v>Registered</v>
      </c>
      <c r="R3931" s="94">
        <f t="shared" si="681"/>
        <v>0.85000032058528951</v>
      </c>
      <c r="S3931" s="95"/>
      <c r="T3931" s="117">
        <f t="shared" si="678"/>
        <v>0</v>
      </c>
      <c r="U3931" s="117">
        <f t="shared" si="679"/>
        <v>0</v>
      </c>
    </row>
    <row r="3932" spans="1:21" x14ac:dyDescent="0.3">
      <c r="A3932" s="114">
        <v>6917</v>
      </c>
      <c r="B3932" s="114" t="s">
        <v>130</v>
      </c>
      <c r="C3932" s="114" t="s">
        <v>25</v>
      </c>
      <c r="D3932" s="114" t="s">
        <v>2899</v>
      </c>
      <c r="E3932" s="114" t="s">
        <v>2900</v>
      </c>
      <c r="F3932" s="115">
        <v>45726</v>
      </c>
      <c r="G3932" s="114" t="s">
        <v>2176</v>
      </c>
      <c r="H3932" s="116">
        <v>12731604</v>
      </c>
      <c r="I3932" s="116">
        <v>11458441</v>
      </c>
      <c r="J3932" s="116">
        <v>11458441</v>
      </c>
      <c r="K3932" s="116">
        <v>0</v>
      </c>
      <c r="L3932" s="116">
        <v>0</v>
      </c>
      <c r="M3932" s="116">
        <v>0</v>
      </c>
      <c r="N3932" s="116">
        <v>0</v>
      </c>
      <c r="O3932" s="116">
        <v>0</v>
      </c>
      <c r="P3932" s="116">
        <v>0</v>
      </c>
      <c r="Q3932" s="27" t="str">
        <f t="shared" si="680"/>
        <v>Registered</v>
      </c>
      <c r="R3932" s="94">
        <f t="shared" si="681"/>
        <v>0.89999979578378342</v>
      </c>
      <c r="S3932" s="95"/>
      <c r="T3932" s="117">
        <f t="shared" si="678"/>
        <v>0</v>
      </c>
      <c r="U3932" s="117">
        <f t="shared" si="679"/>
        <v>0</v>
      </c>
    </row>
    <row r="3933" spans="1:21" x14ac:dyDescent="0.3">
      <c r="A3933" s="114">
        <v>6918</v>
      </c>
      <c r="B3933" s="114" t="s">
        <v>130</v>
      </c>
      <c r="C3933" s="114" t="s">
        <v>25</v>
      </c>
      <c r="D3933" s="114" t="s">
        <v>3070</v>
      </c>
      <c r="E3933" s="114" t="s">
        <v>3071</v>
      </c>
      <c r="F3933" s="115">
        <v>44918</v>
      </c>
      <c r="G3933" s="114" t="s">
        <v>3072</v>
      </c>
      <c r="H3933" s="116">
        <v>11570172</v>
      </c>
      <c r="I3933" s="116">
        <v>10413156</v>
      </c>
      <c r="J3933" s="116">
        <v>10413156</v>
      </c>
      <c r="K3933" s="116">
        <v>0</v>
      </c>
      <c r="L3933" s="116">
        <v>0</v>
      </c>
      <c r="M3933" s="116">
        <v>0</v>
      </c>
      <c r="N3933" s="116">
        <v>0</v>
      </c>
      <c r="O3933" s="116">
        <v>0</v>
      </c>
      <c r="P3933" s="116">
        <v>0</v>
      </c>
      <c r="Q3933" s="27" t="str">
        <f t="shared" si="680"/>
        <v>Registered</v>
      </c>
      <c r="R3933" s="94">
        <f t="shared" si="681"/>
        <v>0.90000010371496642</v>
      </c>
      <c r="S3933" s="95"/>
      <c r="T3933" s="117">
        <f t="shared" si="678"/>
        <v>0</v>
      </c>
      <c r="U3933" s="117">
        <f t="shared" si="679"/>
        <v>0</v>
      </c>
    </row>
    <row r="3934" spans="1:21" x14ac:dyDescent="0.3">
      <c r="A3934" s="114">
        <v>6919</v>
      </c>
      <c r="B3934" s="114" t="s">
        <v>130</v>
      </c>
      <c r="C3934" s="114" t="s">
        <v>25</v>
      </c>
      <c r="D3934" s="114" t="s">
        <v>3572</v>
      </c>
      <c r="E3934" s="114" t="s">
        <v>3573</v>
      </c>
      <c r="F3934" s="115">
        <v>45338</v>
      </c>
      <c r="G3934" s="114" t="s">
        <v>3033</v>
      </c>
      <c r="H3934" s="116">
        <v>8221557</v>
      </c>
      <c r="I3934" s="116">
        <v>7399403</v>
      </c>
      <c r="J3934" s="116">
        <v>7399403</v>
      </c>
      <c r="K3934" s="116">
        <v>0</v>
      </c>
      <c r="L3934" s="116">
        <v>0</v>
      </c>
      <c r="M3934" s="116">
        <v>0</v>
      </c>
      <c r="N3934" s="116">
        <v>0</v>
      </c>
      <c r="O3934" s="116">
        <v>0</v>
      </c>
      <c r="P3934" s="116">
        <v>0</v>
      </c>
      <c r="Q3934" s="27" t="str">
        <f t="shared" si="680"/>
        <v>Registered</v>
      </c>
      <c r="R3934" s="94">
        <f t="shared" si="681"/>
        <v>0.9000002067734858</v>
      </c>
      <c r="S3934" s="95"/>
      <c r="T3934" s="117">
        <f t="shared" si="678"/>
        <v>0</v>
      </c>
      <c r="U3934" s="117">
        <f t="shared" si="679"/>
        <v>0</v>
      </c>
    </row>
    <row r="3935" spans="1:21" x14ac:dyDescent="0.3">
      <c r="A3935" s="114">
        <v>6920</v>
      </c>
      <c r="B3935" s="114" t="s">
        <v>130</v>
      </c>
      <c r="C3935" s="114" t="s">
        <v>25</v>
      </c>
      <c r="D3935" s="114" t="s">
        <v>7739</v>
      </c>
      <c r="E3935" s="114" t="s">
        <v>7740</v>
      </c>
      <c r="F3935" s="115">
        <v>45083</v>
      </c>
      <c r="G3935" s="114" t="s">
        <v>2091</v>
      </c>
      <c r="H3935" s="116">
        <v>7741800</v>
      </c>
      <c r="I3935" s="116">
        <v>6967620</v>
      </c>
      <c r="J3935" s="116">
        <v>6967620</v>
      </c>
      <c r="K3935" s="116">
        <v>0</v>
      </c>
      <c r="L3935" s="116">
        <v>0</v>
      </c>
      <c r="M3935" s="116">
        <v>0</v>
      </c>
      <c r="N3935" s="116">
        <v>0</v>
      </c>
      <c r="O3935" s="116">
        <v>0</v>
      </c>
      <c r="P3935" s="116">
        <v>0</v>
      </c>
      <c r="Q3935" s="27" t="str">
        <f t="shared" si="680"/>
        <v>Registered</v>
      </c>
      <c r="R3935" s="94">
        <f t="shared" si="681"/>
        <v>0.9</v>
      </c>
      <c r="S3935" s="95"/>
      <c r="T3935" s="117">
        <f t="shared" si="678"/>
        <v>0</v>
      </c>
      <c r="U3935" s="117">
        <f t="shared" si="679"/>
        <v>0</v>
      </c>
    </row>
    <row r="3936" spans="1:21" x14ac:dyDescent="0.3">
      <c r="A3936" s="114">
        <v>6921</v>
      </c>
      <c r="B3936" s="114" t="s">
        <v>130</v>
      </c>
      <c r="C3936" s="114" t="s">
        <v>25</v>
      </c>
      <c r="D3936" s="114" t="s">
        <v>3557</v>
      </c>
      <c r="E3936" s="114" t="s">
        <v>3558</v>
      </c>
      <c r="F3936" s="115">
        <v>45380</v>
      </c>
      <c r="G3936" s="114" t="s">
        <v>3559</v>
      </c>
      <c r="H3936" s="116">
        <v>8266131</v>
      </c>
      <c r="I3936" s="116">
        <v>7439521</v>
      </c>
      <c r="J3936" s="116">
        <v>7439521</v>
      </c>
      <c r="K3936" s="116">
        <v>0</v>
      </c>
      <c r="L3936" s="116">
        <v>0</v>
      </c>
      <c r="M3936" s="116">
        <v>0</v>
      </c>
      <c r="N3936" s="116">
        <v>0</v>
      </c>
      <c r="O3936" s="116">
        <v>0</v>
      </c>
      <c r="P3936" s="116">
        <v>0</v>
      </c>
      <c r="Q3936" s="27" t="str">
        <f t="shared" si="680"/>
        <v>Registered</v>
      </c>
      <c r="R3936" s="94">
        <f t="shared" si="681"/>
        <v>0.90000037502430097</v>
      </c>
      <c r="S3936" s="95"/>
      <c r="T3936" s="117">
        <f t="shared" si="678"/>
        <v>0</v>
      </c>
      <c r="U3936" s="117">
        <f t="shared" si="679"/>
        <v>0</v>
      </c>
    </row>
    <row r="3937" spans="1:21" x14ac:dyDescent="0.3">
      <c r="A3937" s="114">
        <v>6922</v>
      </c>
      <c r="B3937" s="114" t="s">
        <v>130</v>
      </c>
      <c r="C3937" s="114" t="s">
        <v>25</v>
      </c>
      <c r="D3937" s="114" t="s">
        <v>7743</v>
      </c>
      <c r="E3937" s="114" t="s">
        <v>7744</v>
      </c>
      <c r="F3937" s="115">
        <v>45168</v>
      </c>
      <c r="G3937" s="114" t="s">
        <v>3567</v>
      </c>
      <c r="H3937" s="116">
        <v>7741800</v>
      </c>
      <c r="I3937" s="116">
        <v>6967620</v>
      </c>
      <c r="J3937" s="116">
        <v>6967620</v>
      </c>
      <c r="K3937" s="116">
        <v>0</v>
      </c>
      <c r="L3937" s="116">
        <v>0</v>
      </c>
      <c r="M3937" s="116">
        <v>0</v>
      </c>
      <c r="N3937" s="116">
        <v>0</v>
      </c>
      <c r="O3937" s="116">
        <v>0</v>
      </c>
      <c r="P3937" s="116">
        <v>0</v>
      </c>
      <c r="Q3937" s="27" t="str">
        <f t="shared" si="680"/>
        <v>Registered</v>
      </c>
      <c r="R3937" s="94">
        <f t="shared" si="681"/>
        <v>0.9</v>
      </c>
      <c r="S3937" s="95"/>
      <c r="T3937" s="117">
        <f t="shared" ref="T3937:T3969" si="682">L3937+M3937+N3937+O3937+P3937</f>
        <v>0</v>
      </c>
      <c r="U3937" s="117">
        <f t="shared" ref="U3937:U3969" si="683">K3937-T3937</f>
        <v>0</v>
      </c>
    </row>
    <row r="3938" spans="1:21" x14ac:dyDescent="0.3">
      <c r="A3938" s="114">
        <v>6923</v>
      </c>
      <c r="B3938" s="114" t="s">
        <v>130</v>
      </c>
      <c r="C3938" s="114" t="s">
        <v>25</v>
      </c>
      <c r="D3938" s="114" t="s">
        <v>7745</v>
      </c>
      <c r="E3938" s="114" t="s">
        <v>7746</v>
      </c>
      <c r="F3938" s="115">
        <v>45726</v>
      </c>
      <c r="G3938" s="114" t="s">
        <v>1873</v>
      </c>
      <c r="H3938" s="116">
        <v>12731604</v>
      </c>
      <c r="I3938" s="116">
        <v>11458441</v>
      </c>
      <c r="J3938" s="116">
        <v>11458441</v>
      </c>
      <c r="K3938" s="116">
        <v>0</v>
      </c>
      <c r="L3938" s="116">
        <v>0</v>
      </c>
      <c r="M3938" s="116">
        <v>0</v>
      </c>
      <c r="N3938" s="116">
        <v>0</v>
      </c>
      <c r="O3938" s="116">
        <v>509263.4</v>
      </c>
      <c r="P3938" s="116">
        <v>0</v>
      </c>
      <c r="Q3938" s="27" t="str">
        <f t="shared" si="680"/>
        <v>Registered</v>
      </c>
      <c r="R3938" s="94">
        <f t="shared" si="681"/>
        <v>0.89999979578378342</v>
      </c>
      <c r="S3938" s="95"/>
      <c r="T3938" s="117">
        <f t="shared" si="682"/>
        <v>509263.4</v>
      </c>
      <c r="U3938" s="117">
        <f t="shared" si="683"/>
        <v>-509263.4</v>
      </c>
    </row>
    <row r="3939" spans="1:21" x14ac:dyDescent="0.3">
      <c r="A3939" s="114">
        <v>6924</v>
      </c>
      <c r="B3939" s="114" t="s">
        <v>130</v>
      </c>
      <c r="C3939" s="114" t="s">
        <v>25</v>
      </c>
      <c r="D3939" s="114" t="s">
        <v>7751</v>
      </c>
      <c r="E3939" s="114" t="s">
        <v>7752</v>
      </c>
      <c r="F3939" s="115">
        <v>45012</v>
      </c>
      <c r="G3939" s="114" t="s">
        <v>2635</v>
      </c>
      <c r="H3939" s="116">
        <v>11461500</v>
      </c>
      <c r="I3939" s="116">
        <v>10315350</v>
      </c>
      <c r="J3939" s="116">
        <v>10315350</v>
      </c>
      <c r="K3939" s="116">
        <v>0</v>
      </c>
      <c r="L3939" s="116">
        <v>0</v>
      </c>
      <c r="M3939" s="116">
        <v>0</v>
      </c>
      <c r="N3939" s="116">
        <v>0</v>
      </c>
      <c r="O3939" s="116">
        <v>0</v>
      </c>
      <c r="P3939" s="116">
        <v>0</v>
      </c>
      <c r="Q3939" s="27" t="str">
        <f t="shared" si="680"/>
        <v>Registered</v>
      </c>
      <c r="R3939" s="94">
        <f t="shared" si="681"/>
        <v>0.9</v>
      </c>
      <c r="S3939" s="95"/>
      <c r="T3939" s="117">
        <f t="shared" si="682"/>
        <v>0</v>
      </c>
      <c r="U3939" s="117">
        <f t="shared" si="683"/>
        <v>0</v>
      </c>
    </row>
    <row r="3940" spans="1:21" x14ac:dyDescent="0.3">
      <c r="A3940" s="114">
        <v>6925</v>
      </c>
      <c r="B3940" s="114" t="s">
        <v>130</v>
      </c>
      <c r="C3940" s="114" t="s">
        <v>25</v>
      </c>
      <c r="D3940" s="114" t="s">
        <v>7755</v>
      </c>
      <c r="E3940" s="114" t="s">
        <v>7756</v>
      </c>
      <c r="F3940" s="115">
        <v>45132</v>
      </c>
      <c r="G3940" s="114" t="s">
        <v>3039</v>
      </c>
      <c r="H3940" s="116">
        <v>7917750</v>
      </c>
      <c r="I3940" s="116">
        <v>7125981</v>
      </c>
      <c r="J3940" s="116">
        <v>7125981</v>
      </c>
      <c r="K3940" s="116">
        <v>0</v>
      </c>
      <c r="L3940" s="116">
        <v>0</v>
      </c>
      <c r="M3940" s="116">
        <v>0</v>
      </c>
      <c r="N3940" s="116">
        <v>0</v>
      </c>
      <c r="O3940" s="116">
        <v>0</v>
      </c>
      <c r="P3940" s="116">
        <v>0</v>
      </c>
      <c r="Q3940" s="27" t="str">
        <f t="shared" si="680"/>
        <v>Registered</v>
      </c>
      <c r="R3940" s="94">
        <f t="shared" si="681"/>
        <v>0.90000075779103916</v>
      </c>
      <c r="S3940" s="95"/>
      <c r="T3940" s="117">
        <f t="shared" si="682"/>
        <v>0</v>
      </c>
      <c r="U3940" s="117">
        <f t="shared" si="683"/>
        <v>0</v>
      </c>
    </row>
    <row r="3941" spans="1:21" x14ac:dyDescent="0.3">
      <c r="A3941" s="114">
        <v>6926</v>
      </c>
      <c r="B3941" s="114" t="s">
        <v>130</v>
      </c>
      <c r="C3941" s="114" t="s">
        <v>25</v>
      </c>
      <c r="D3941" s="114" t="s">
        <v>3477</v>
      </c>
      <c r="E3941" s="114" t="s">
        <v>3478</v>
      </c>
      <c r="F3941" s="115">
        <v>45077</v>
      </c>
      <c r="G3941" s="114" t="s">
        <v>2714</v>
      </c>
      <c r="H3941" s="116">
        <v>7554120</v>
      </c>
      <c r="I3941" s="116">
        <v>6662640</v>
      </c>
      <c r="J3941" s="116">
        <v>6662640</v>
      </c>
      <c r="K3941" s="116">
        <v>0</v>
      </c>
      <c r="L3941" s="116">
        <v>0</v>
      </c>
      <c r="M3941" s="116">
        <v>0</v>
      </c>
      <c r="N3941" s="116">
        <v>0</v>
      </c>
      <c r="O3941" s="116">
        <v>0</v>
      </c>
      <c r="P3941" s="116">
        <v>0</v>
      </c>
      <c r="Q3941" s="27" t="str">
        <f t="shared" si="680"/>
        <v>Registered</v>
      </c>
      <c r="R3941" s="94">
        <f t="shared" si="681"/>
        <v>0.88198757763975155</v>
      </c>
      <c r="S3941" s="95"/>
      <c r="T3941" s="117">
        <f t="shared" si="682"/>
        <v>0</v>
      </c>
      <c r="U3941" s="117">
        <f t="shared" si="683"/>
        <v>0</v>
      </c>
    </row>
    <row r="3942" spans="1:21" x14ac:dyDescent="0.3">
      <c r="A3942" s="114">
        <v>6927</v>
      </c>
      <c r="B3942" s="114" t="s">
        <v>130</v>
      </c>
      <c r="C3942" s="114" t="s">
        <v>25</v>
      </c>
      <c r="D3942" s="114" t="s">
        <v>7761</v>
      </c>
      <c r="E3942" s="114" t="s">
        <v>7762</v>
      </c>
      <c r="F3942" s="115">
        <v>45461</v>
      </c>
      <c r="G3942" s="114" t="s">
        <v>5428</v>
      </c>
      <c r="H3942" s="116">
        <v>12329178</v>
      </c>
      <c r="I3942" s="116">
        <v>11096260</v>
      </c>
      <c r="J3942" s="116">
        <v>11096260</v>
      </c>
      <c r="K3942" s="116">
        <v>0</v>
      </c>
      <c r="L3942" s="116">
        <v>0</v>
      </c>
      <c r="M3942" s="116">
        <v>0</v>
      </c>
      <c r="N3942" s="116">
        <v>0</v>
      </c>
      <c r="O3942" s="116">
        <v>0</v>
      </c>
      <c r="P3942" s="116">
        <v>0</v>
      </c>
      <c r="Q3942" s="27" t="str">
        <f t="shared" si="680"/>
        <v>Registered</v>
      </c>
      <c r="R3942" s="94">
        <f t="shared" si="681"/>
        <v>0.89999998377831836</v>
      </c>
      <c r="S3942" s="95"/>
      <c r="T3942" s="117">
        <f t="shared" si="682"/>
        <v>0</v>
      </c>
      <c r="U3942" s="117">
        <f t="shared" si="683"/>
        <v>0</v>
      </c>
    </row>
    <row r="3943" spans="1:21" x14ac:dyDescent="0.3">
      <c r="A3943" s="114">
        <v>6928</v>
      </c>
      <c r="B3943" s="114" t="s">
        <v>130</v>
      </c>
      <c r="C3943" s="114" t="s">
        <v>25</v>
      </c>
      <c r="D3943" s="114" t="s">
        <v>3494</v>
      </c>
      <c r="E3943" s="114" t="s">
        <v>3495</v>
      </c>
      <c r="F3943" s="115">
        <v>45704</v>
      </c>
      <c r="G3943" s="114" t="s">
        <v>2740</v>
      </c>
      <c r="H3943" s="116">
        <v>8504250</v>
      </c>
      <c r="I3943" s="116">
        <v>7653831</v>
      </c>
      <c r="J3943" s="116">
        <v>7653831</v>
      </c>
      <c r="K3943" s="116">
        <v>0</v>
      </c>
      <c r="L3943" s="116">
        <v>0</v>
      </c>
      <c r="M3943" s="116">
        <v>0</v>
      </c>
      <c r="N3943" s="116">
        <v>0</v>
      </c>
      <c r="O3943" s="116">
        <v>0</v>
      </c>
      <c r="P3943" s="116">
        <v>0</v>
      </c>
      <c r="Q3943" s="27" t="str">
        <f t="shared" si="680"/>
        <v>Registered</v>
      </c>
      <c r="R3943" s="94">
        <f t="shared" si="681"/>
        <v>0.90000070552958811</v>
      </c>
      <c r="S3943" s="95"/>
      <c r="T3943" s="117">
        <f t="shared" si="682"/>
        <v>0</v>
      </c>
      <c r="U3943" s="117">
        <f t="shared" si="683"/>
        <v>0</v>
      </c>
    </row>
    <row r="3944" spans="1:21" x14ac:dyDescent="0.3">
      <c r="A3944" s="114">
        <v>6929</v>
      </c>
      <c r="B3944" s="114" t="s">
        <v>130</v>
      </c>
      <c r="C3944" s="114" t="s">
        <v>25</v>
      </c>
      <c r="D3944" s="114" t="s">
        <v>7767</v>
      </c>
      <c r="E3944" s="114" t="s">
        <v>7768</v>
      </c>
      <c r="F3944" s="115">
        <v>45713</v>
      </c>
      <c r="G3944" s="114" t="s">
        <v>3829</v>
      </c>
      <c r="H3944" s="116">
        <v>12641610</v>
      </c>
      <c r="I3944" s="116">
        <v>11377450</v>
      </c>
      <c r="J3944" s="116">
        <v>11377450</v>
      </c>
      <c r="K3944" s="116">
        <v>0</v>
      </c>
      <c r="L3944" s="116">
        <v>0</v>
      </c>
      <c r="M3944" s="116">
        <v>0</v>
      </c>
      <c r="N3944" s="116">
        <v>0</v>
      </c>
      <c r="O3944" s="116">
        <v>0</v>
      </c>
      <c r="P3944" s="116">
        <v>0</v>
      </c>
      <c r="Q3944" s="27" t="str">
        <f t="shared" si="680"/>
        <v>Registered</v>
      </c>
      <c r="R3944" s="94">
        <f t="shared" si="681"/>
        <v>0.90000007910384827</v>
      </c>
      <c r="S3944" s="95"/>
      <c r="T3944" s="117">
        <f t="shared" si="682"/>
        <v>0</v>
      </c>
      <c r="U3944" s="117">
        <f t="shared" si="683"/>
        <v>0</v>
      </c>
    </row>
    <row r="3945" spans="1:21" x14ac:dyDescent="0.3">
      <c r="A3945" s="114">
        <v>6930</v>
      </c>
      <c r="B3945" s="114" t="s">
        <v>130</v>
      </c>
      <c r="C3945" s="114" t="s">
        <v>25</v>
      </c>
      <c r="D3945" s="114" t="s">
        <v>7773</v>
      </c>
      <c r="E3945" s="114" t="s">
        <v>7774</v>
      </c>
      <c r="F3945" s="115">
        <v>45685</v>
      </c>
      <c r="G3945" s="114" t="s">
        <v>7775</v>
      </c>
      <c r="H3945" s="116">
        <v>12999078</v>
      </c>
      <c r="I3945" s="116">
        <v>11699170</v>
      </c>
      <c r="J3945" s="116">
        <v>11699170</v>
      </c>
      <c r="K3945" s="116">
        <v>0</v>
      </c>
      <c r="L3945" s="116">
        <v>0</v>
      </c>
      <c r="M3945" s="116">
        <v>0</v>
      </c>
      <c r="N3945" s="116">
        <v>0</v>
      </c>
      <c r="O3945" s="116">
        <v>0</v>
      </c>
      <c r="P3945" s="116">
        <v>0</v>
      </c>
      <c r="Q3945" s="27" t="str">
        <f t="shared" si="680"/>
        <v>Registered</v>
      </c>
      <c r="R3945" s="94">
        <f t="shared" si="681"/>
        <v>0.89999998461429342</v>
      </c>
      <c r="S3945" s="95"/>
      <c r="T3945" s="117">
        <f t="shared" si="682"/>
        <v>0</v>
      </c>
      <c r="U3945" s="117">
        <f t="shared" si="683"/>
        <v>0</v>
      </c>
    </row>
    <row r="3946" spans="1:21" x14ac:dyDescent="0.3">
      <c r="A3946" s="114">
        <v>6931</v>
      </c>
      <c r="B3946" s="114" t="s">
        <v>130</v>
      </c>
      <c r="C3946" s="114" t="s">
        <v>25</v>
      </c>
      <c r="D3946" s="114" t="s">
        <v>7776</v>
      </c>
      <c r="E3946" s="114" t="s">
        <v>7777</v>
      </c>
      <c r="F3946" s="115">
        <v>45250</v>
      </c>
      <c r="G3946" s="114" t="s">
        <v>4961</v>
      </c>
      <c r="H3946" s="116">
        <v>11748462</v>
      </c>
      <c r="I3946" s="116">
        <v>9986191</v>
      </c>
      <c r="J3946" s="116">
        <v>9986191</v>
      </c>
      <c r="K3946" s="116">
        <v>0</v>
      </c>
      <c r="L3946" s="116">
        <v>0</v>
      </c>
      <c r="M3946" s="116">
        <v>0</v>
      </c>
      <c r="N3946" s="116">
        <v>0</v>
      </c>
      <c r="O3946" s="116">
        <v>0</v>
      </c>
      <c r="P3946" s="116">
        <v>0</v>
      </c>
      <c r="Q3946" s="27" t="str">
        <f t="shared" si="680"/>
        <v>Registered</v>
      </c>
      <c r="R3946" s="94">
        <f t="shared" si="681"/>
        <v>0.84999985530020861</v>
      </c>
      <c r="S3946" s="95"/>
      <c r="T3946" s="117">
        <f t="shared" si="682"/>
        <v>0</v>
      </c>
      <c r="U3946" s="117">
        <f t="shared" si="683"/>
        <v>0</v>
      </c>
    </row>
    <row r="3947" spans="1:21" x14ac:dyDescent="0.3">
      <c r="A3947" s="114">
        <v>6932</v>
      </c>
      <c r="B3947" s="114" t="s">
        <v>130</v>
      </c>
      <c r="C3947" s="114" t="s">
        <v>25</v>
      </c>
      <c r="D3947" s="114" t="s">
        <v>7778</v>
      </c>
      <c r="E3947" s="114" t="s">
        <v>7779</v>
      </c>
      <c r="F3947" s="115">
        <v>45674</v>
      </c>
      <c r="G3947" s="114" t="s">
        <v>2850</v>
      </c>
      <c r="H3947" s="116">
        <v>8269650</v>
      </c>
      <c r="I3947" s="116">
        <v>7029208</v>
      </c>
      <c r="J3947" s="116">
        <v>7029208</v>
      </c>
      <c r="K3947" s="116">
        <v>0</v>
      </c>
      <c r="L3947" s="116">
        <v>0</v>
      </c>
      <c r="M3947" s="116">
        <v>0</v>
      </c>
      <c r="N3947" s="116">
        <v>0</v>
      </c>
      <c r="O3947" s="116">
        <v>0</v>
      </c>
      <c r="P3947" s="116">
        <v>0</v>
      </c>
      <c r="Q3947" s="27" t="str">
        <f t="shared" si="680"/>
        <v>Registered</v>
      </c>
      <c r="R3947" s="94">
        <f t="shared" si="681"/>
        <v>0.85000066508256089</v>
      </c>
      <c r="S3947" s="95"/>
      <c r="T3947" s="117">
        <f t="shared" si="682"/>
        <v>0</v>
      </c>
      <c r="U3947" s="117">
        <f t="shared" si="683"/>
        <v>0</v>
      </c>
    </row>
    <row r="3948" spans="1:21" x14ac:dyDescent="0.3">
      <c r="A3948" s="114">
        <v>6933</v>
      </c>
      <c r="B3948" s="114" t="s">
        <v>130</v>
      </c>
      <c r="C3948" s="114" t="s">
        <v>25</v>
      </c>
      <c r="D3948" s="114" t="s">
        <v>7782</v>
      </c>
      <c r="E3948" s="114" t="s">
        <v>7783</v>
      </c>
      <c r="F3948" s="115">
        <v>45367</v>
      </c>
      <c r="G3948" s="114" t="s">
        <v>5643</v>
      </c>
      <c r="H3948" s="116">
        <v>12105700</v>
      </c>
      <c r="I3948" s="116">
        <v>10895130</v>
      </c>
      <c r="J3948" s="116">
        <v>10895130</v>
      </c>
      <c r="K3948" s="116">
        <v>0</v>
      </c>
      <c r="L3948" s="116">
        <v>0</v>
      </c>
      <c r="M3948" s="116">
        <v>0</v>
      </c>
      <c r="N3948" s="116">
        <v>0</v>
      </c>
      <c r="O3948" s="116">
        <v>0</v>
      </c>
      <c r="P3948" s="116">
        <v>0</v>
      </c>
      <c r="Q3948" s="27" t="str">
        <f t="shared" si="680"/>
        <v>Registered</v>
      </c>
      <c r="R3948" s="94">
        <f t="shared" si="681"/>
        <v>0.9</v>
      </c>
      <c r="S3948" s="95"/>
      <c r="T3948" s="117">
        <f t="shared" si="682"/>
        <v>0</v>
      </c>
      <c r="U3948" s="117">
        <f t="shared" si="683"/>
        <v>0</v>
      </c>
    </row>
    <row r="3949" spans="1:21" x14ac:dyDescent="0.3">
      <c r="A3949" s="114">
        <v>6934</v>
      </c>
      <c r="B3949" s="114" t="s">
        <v>130</v>
      </c>
      <c r="C3949" s="114" t="s">
        <v>25</v>
      </c>
      <c r="D3949" s="114" t="s">
        <v>3455</v>
      </c>
      <c r="E3949" s="114" t="s">
        <v>3456</v>
      </c>
      <c r="F3949" s="115">
        <v>45727</v>
      </c>
      <c r="G3949" s="114" t="s">
        <v>3457</v>
      </c>
      <c r="H3949" s="116">
        <v>8722428</v>
      </c>
      <c r="I3949" s="116">
        <v>7850184</v>
      </c>
      <c r="J3949" s="116">
        <v>7850184</v>
      </c>
      <c r="K3949" s="116">
        <v>0</v>
      </c>
      <c r="L3949" s="116">
        <v>0</v>
      </c>
      <c r="M3949" s="116">
        <v>0</v>
      </c>
      <c r="N3949" s="116">
        <v>0</v>
      </c>
      <c r="O3949" s="116">
        <v>0</v>
      </c>
      <c r="P3949" s="116">
        <v>0</v>
      </c>
      <c r="Q3949" s="27" t="str">
        <f t="shared" si="680"/>
        <v>Registered</v>
      </c>
      <c r="R3949" s="94">
        <f t="shared" si="681"/>
        <v>0.89999986242362795</v>
      </c>
      <c r="S3949" s="95"/>
      <c r="T3949" s="117">
        <f t="shared" si="682"/>
        <v>0</v>
      </c>
      <c r="U3949" s="117">
        <f t="shared" si="683"/>
        <v>0</v>
      </c>
    </row>
    <row r="3950" spans="1:21" x14ac:dyDescent="0.3">
      <c r="A3950" s="114">
        <v>6935</v>
      </c>
      <c r="B3950" s="114" t="s">
        <v>130</v>
      </c>
      <c r="C3950" s="114" t="s">
        <v>25</v>
      </c>
      <c r="D3950" s="114" t="s">
        <v>7791</v>
      </c>
      <c r="E3950" s="114" t="s">
        <v>7792</v>
      </c>
      <c r="F3950" s="115">
        <v>45291</v>
      </c>
      <c r="G3950" s="114" t="s">
        <v>2558</v>
      </c>
      <c r="H3950" s="116">
        <v>11928450</v>
      </c>
      <c r="I3950" s="116">
        <v>10139188</v>
      </c>
      <c r="J3950" s="116">
        <v>10139188</v>
      </c>
      <c r="K3950" s="116">
        <v>0</v>
      </c>
      <c r="L3950" s="116">
        <v>0</v>
      </c>
      <c r="M3950" s="116">
        <v>0</v>
      </c>
      <c r="N3950" s="116">
        <v>0</v>
      </c>
      <c r="O3950" s="116">
        <v>0</v>
      </c>
      <c r="P3950" s="116">
        <v>0</v>
      </c>
      <c r="Q3950" s="27" t="str">
        <f t="shared" si="680"/>
        <v>Registered</v>
      </c>
      <c r="R3950" s="94">
        <f t="shared" si="681"/>
        <v>0.85000046108253802</v>
      </c>
      <c r="S3950" s="95"/>
      <c r="T3950" s="117">
        <f t="shared" si="682"/>
        <v>0</v>
      </c>
      <c r="U3950" s="117">
        <f t="shared" si="683"/>
        <v>0</v>
      </c>
    </row>
    <row r="3951" spans="1:21" x14ac:dyDescent="0.3">
      <c r="A3951" s="114">
        <v>6936</v>
      </c>
      <c r="B3951" s="114" t="s">
        <v>130</v>
      </c>
      <c r="C3951" s="114" t="s">
        <v>25</v>
      </c>
      <c r="D3951" s="114" t="s">
        <v>9950</v>
      </c>
      <c r="E3951" s="114" t="s">
        <v>9951</v>
      </c>
      <c r="F3951" s="115">
        <v>45565</v>
      </c>
      <c r="G3951" s="114" t="s">
        <v>6201</v>
      </c>
      <c r="H3951" s="116">
        <v>12310500</v>
      </c>
      <c r="I3951" s="116">
        <v>10463925</v>
      </c>
      <c r="J3951" s="116">
        <v>10463925</v>
      </c>
      <c r="K3951" s="116">
        <v>0</v>
      </c>
      <c r="L3951" s="116">
        <v>615525</v>
      </c>
      <c r="M3951" s="116">
        <v>0</v>
      </c>
      <c r="N3951" s="116">
        <v>0</v>
      </c>
      <c r="O3951" s="116">
        <v>0</v>
      </c>
      <c r="P3951" s="116">
        <v>0</v>
      </c>
      <c r="Q3951" s="27" t="str">
        <f t="shared" si="680"/>
        <v>Registered</v>
      </c>
      <c r="R3951" s="94">
        <f t="shared" si="681"/>
        <v>0.85</v>
      </c>
      <c r="S3951" s="95"/>
      <c r="T3951" s="117">
        <f t="shared" si="682"/>
        <v>615525</v>
      </c>
      <c r="U3951" s="117">
        <f t="shared" si="683"/>
        <v>-615525</v>
      </c>
    </row>
    <row r="3952" spans="1:21" x14ac:dyDescent="0.3">
      <c r="A3952" s="114">
        <v>6937</v>
      </c>
      <c r="B3952" s="114" t="s">
        <v>130</v>
      </c>
      <c r="C3952" s="114" t="s">
        <v>25</v>
      </c>
      <c r="D3952" s="114" t="s">
        <v>7797</v>
      </c>
      <c r="E3952" s="114" t="s">
        <v>7798</v>
      </c>
      <c r="F3952" s="115">
        <v>45418</v>
      </c>
      <c r="G3952" s="114" t="s">
        <v>3515</v>
      </c>
      <c r="H3952" s="116">
        <v>8445600</v>
      </c>
      <c r="I3952" s="116">
        <v>8023320</v>
      </c>
      <c r="J3952" s="116">
        <v>8023320</v>
      </c>
      <c r="K3952" s="116">
        <v>0</v>
      </c>
      <c r="L3952" s="116">
        <v>0</v>
      </c>
      <c r="M3952" s="116">
        <v>0</v>
      </c>
      <c r="N3952" s="116">
        <v>0</v>
      </c>
      <c r="O3952" s="116">
        <v>0</v>
      </c>
      <c r="P3952" s="116">
        <v>0</v>
      </c>
      <c r="Q3952" s="27" t="str">
        <f t="shared" si="680"/>
        <v>Registered</v>
      </c>
      <c r="R3952" s="94">
        <f t="shared" si="681"/>
        <v>0.95</v>
      </c>
      <c r="S3952" s="95"/>
      <c r="T3952" s="117">
        <f t="shared" si="682"/>
        <v>0</v>
      </c>
      <c r="U3952" s="117">
        <f t="shared" si="683"/>
        <v>0</v>
      </c>
    </row>
    <row r="3953" spans="1:21" x14ac:dyDescent="0.3">
      <c r="A3953" s="114">
        <v>6938</v>
      </c>
      <c r="B3953" s="114" t="s">
        <v>130</v>
      </c>
      <c r="C3953" s="114" t="s">
        <v>25</v>
      </c>
      <c r="D3953" s="114" t="s">
        <v>7799</v>
      </c>
      <c r="E3953" s="114" t="s">
        <v>7800</v>
      </c>
      <c r="F3953" s="115">
        <v>44985</v>
      </c>
      <c r="G3953" s="114" t="s">
        <v>2541</v>
      </c>
      <c r="H3953" s="116">
        <v>7731243</v>
      </c>
      <c r="I3953" s="116">
        <v>6958117</v>
      </c>
      <c r="J3953" s="116">
        <v>6958117</v>
      </c>
      <c r="K3953" s="116">
        <v>0</v>
      </c>
      <c r="L3953" s="116">
        <v>0</v>
      </c>
      <c r="M3953" s="116">
        <v>0</v>
      </c>
      <c r="N3953" s="116">
        <v>0</v>
      </c>
      <c r="O3953" s="116">
        <v>0</v>
      </c>
      <c r="P3953" s="116">
        <v>0</v>
      </c>
      <c r="Q3953" s="27" t="str">
        <f t="shared" si="680"/>
        <v>Registered</v>
      </c>
      <c r="R3953" s="94">
        <f t="shared" si="681"/>
        <v>0.89999978011297799</v>
      </c>
      <c r="S3953" s="95"/>
      <c r="T3953" s="117">
        <f t="shared" si="682"/>
        <v>0</v>
      </c>
      <c r="U3953" s="117">
        <f t="shared" si="683"/>
        <v>0</v>
      </c>
    </row>
    <row r="3954" spans="1:21" x14ac:dyDescent="0.3">
      <c r="A3954" s="114">
        <v>6939</v>
      </c>
      <c r="B3954" s="114" t="s">
        <v>130</v>
      </c>
      <c r="C3954" s="114" t="s">
        <v>25</v>
      </c>
      <c r="D3954" s="114" t="s">
        <v>3786</v>
      </c>
      <c r="E3954" s="114" t="s">
        <v>3787</v>
      </c>
      <c r="F3954" s="115">
        <v>45075</v>
      </c>
      <c r="G3954" s="114" t="s">
        <v>3125</v>
      </c>
      <c r="H3954" s="116">
        <v>7741800</v>
      </c>
      <c r="I3954" s="116">
        <v>6967620</v>
      </c>
      <c r="J3954" s="116">
        <v>6967620</v>
      </c>
      <c r="K3954" s="116">
        <v>0</v>
      </c>
      <c r="L3954" s="116">
        <v>0</v>
      </c>
      <c r="M3954" s="116">
        <v>0</v>
      </c>
      <c r="N3954" s="116">
        <v>0</v>
      </c>
      <c r="O3954" s="116">
        <v>0</v>
      </c>
      <c r="P3954" s="116">
        <v>0</v>
      </c>
      <c r="Q3954" s="27" t="str">
        <f t="shared" si="680"/>
        <v>Registered</v>
      </c>
      <c r="R3954" s="94">
        <f t="shared" si="681"/>
        <v>0.9</v>
      </c>
      <c r="S3954" s="95"/>
      <c r="T3954" s="117">
        <f t="shared" si="682"/>
        <v>0</v>
      </c>
      <c r="U3954" s="117">
        <f t="shared" si="683"/>
        <v>0</v>
      </c>
    </row>
    <row r="3955" spans="1:21" x14ac:dyDescent="0.3">
      <c r="A3955" s="114">
        <v>6940</v>
      </c>
      <c r="B3955" s="114" t="s">
        <v>130</v>
      </c>
      <c r="C3955" s="114" t="s">
        <v>25</v>
      </c>
      <c r="D3955" s="114" t="s">
        <v>3788</v>
      </c>
      <c r="E3955" s="114" t="s">
        <v>3789</v>
      </c>
      <c r="F3955" s="115">
        <v>45068</v>
      </c>
      <c r="G3955" s="114" t="s">
        <v>3790</v>
      </c>
      <c r="H3955" s="116">
        <v>7741800</v>
      </c>
      <c r="I3955" s="116">
        <v>6967620</v>
      </c>
      <c r="J3955" s="116">
        <v>6967620</v>
      </c>
      <c r="K3955" s="116">
        <v>0</v>
      </c>
      <c r="L3955" s="116">
        <v>0</v>
      </c>
      <c r="M3955" s="116">
        <v>0</v>
      </c>
      <c r="N3955" s="116">
        <v>0</v>
      </c>
      <c r="O3955" s="116">
        <v>0</v>
      </c>
      <c r="P3955" s="116">
        <v>0</v>
      </c>
      <c r="Q3955" s="27" t="str">
        <f t="shared" si="680"/>
        <v>Registered</v>
      </c>
      <c r="R3955" s="94">
        <f t="shared" si="681"/>
        <v>0.9</v>
      </c>
      <c r="S3955" s="95"/>
      <c r="T3955" s="117">
        <f t="shared" si="682"/>
        <v>0</v>
      </c>
      <c r="U3955" s="117">
        <f t="shared" si="683"/>
        <v>0</v>
      </c>
    </row>
    <row r="3956" spans="1:21" x14ac:dyDescent="0.3">
      <c r="A3956" s="114">
        <v>6941</v>
      </c>
      <c r="B3956" s="114" t="s">
        <v>130</v>
      </c>
      <c r="C3956" s="114" t="s">
        <v>25</v>
      </c>
      <c r="D3956" s="114" t="s">
        <v>7803</v>
      </c>
      <c r="E3956" s="114" t="s">
        <v>7804</v>
      </c>
      <c r="F3956" s="115">
        <v>45579</v>
      </c>
      <c r="G3956" s="114" t="s">
        <v>5434</v>
      </c>
      <c r="H3956" s="116">
        <v>12731604</v>
      </c>
      <c r="I3956" s="116">
        <v>11458441</v>
      </c>
      <c r="J3956" s="116">
        <v>11458441</v>
      </c>
      <c r="K3956" s="116">
        <v>0</v>
      </c>
      <c r="L3956" s="116">
        <v>0</v>
      </c>
      <c r="M3956" s="116">
        <v>0</v>
      </c>
      <c r="N3956" s="116">
        <v>0</v>
      </c>
      <c r="O3956" s="116">
        <v>0</v>
      </c>
      <c r="P3956" s="116">
        <v>0</v>
      </c>
      <c r="Q3956" s="27" t="str">
        <f t="shared" si="680"/>
        <v>Registered</v>
      </c>
      <c r="R3956" s="94">
        <f t="shared" si="681"/>
        <v>0.89999979578378342</v>
      </c>
      <c r="S3956" s="95"/>
      <c r="T3956" s="117">
        <f t="shared" si="682"/>
        <v>0</v>
      </c>
      <c r="U3956" s="117">
        <f t="shared" si="683"/>
        <v>0</v>
      </c>
    </row>
    <row r="3957" spans="1:21" x14ac:dyDescent="0.3">
      <c r="A3957" s="114">
        <v>6942</v>
      </c>
      <c r="B3957" s="114" t="s">
        <v>130</v>
      </c>
      <c r="C3957" s="114" t="s">
        <v>25</v>
      </c>
      <c r="D3957" s="114" t="s">
        <v>7807</v>
      </c>
      <c r="E3957" s="114" t="s">
        <v>7808</v>
      </c>
      <c r="F3957" s="115">
        <v>45094</v>
      </c>
      <c r="G3957" s="114" t="s">
        <v>4150</v>
      </c>
      <c r="H3957" s="116">
        <v>7659690</v>
      </c>
      <c r="I3957" s="116">
        <v>6893727</v>
      </c>
      <c r="J3957" s="116">
        <v>6893727</v>
      </c>
      <c r="K3957" s="116">
        <v>0</v>
      </c>
      <c r="L3957" s="116">
        <v>0</v>
      </c>
      <c r="M3957" s="116">
        <v>0</v>
      </c>
      <c r="N3957" s="116">
        <v>0</v>
      </c>
      <c r="O3957" s="116">
        <v>0</v>
      </c>
      <c r="P3957" s="116">
        <v>0</v>
      </c>
      <c r="Q3957" s="27" t="str">
        <f t="shared" si="680"/>
        <v>Registered</v>
      </c>
      <c r="R3957" s="94">
        <f t="shared" si="681"/>
        <v>0.90000078332151823</v>
      </c>
      <c r="S3957" s="95"/>
      <c r="T3957" s="117">
        <f t="shared" si="682"/>
        <v>0</v>
      </c>
      <c r="U3957" s="117">
        <f t="shared" si="683"/>
        <v>0</v>
      </c>
    </row>
    <row r="3958" spans="1:21" x14ac:dyDescent="0.3">
      <c r="A3958" s="114">
        <v>6943</v>
      </c>
      <c r="B3958" s="114" t="s">
        <v>130</v>
      </c>
      <c r="C3958" s="114" t="s">
        <v>25</v>
      </c>
      <c r="D3958" s="114" t="s">
        <v>4426</v>
      </c>
      <c r="E3958" s="114" t="s">
        <v>4427</v>
      </c>
      <c r="F3958" s="115">
        <v>45064</v>
      </c>
      <c r="G3958" s="114" t="s">
        <v>3902</v>
      </c>
      <c r="H3958" s="116">
        <v>11391882</v>
      </c>
      <c r="I3958" s="116">
        <v>10252694</v>
      </c>
      <c r="J3958" s="116">
        <v>10252694</v>
      </c>
      <c r="K3958" s="116">
        <v>0</v>
      </c>
      <c r="L3958" s="116">
        <v>0</v>
      </c>
      <c r="M3958" s="116">
        <v>0</v>
      </c>
      <c r="N3958" s="116">
        <v>0</v>
      </c>
      <c r="O3958" s="116">
        <v>0</v>
      </c>
      <c r="P3958" s="116">
        <v>0</v>
      </c>
      <c r="Q3958" s="27" t="str">
        <f t="shared" si="680"/>
        <v>Registered</v>
      </c>
      <c r="R3958" s="94">
        <f t="shared" si="681"/>
        <v>0.90000001755636161</v>
      </c>
      <c r="S3958" s="95"/>
      <c r="T3958" s="117">
        <f t="shared" si="682"/>
        <v>0</v>
      </c>
      <c r="U3958" s="117">
        <f t="shared" si="683"/>
        <v>0</v>
      </c>
    </row>
    <row r="3959" spans="1:21" x14ac:dyDescent="0.3">
      <c r="A3959" s="114">
        <v>6944</v>
      </c>
      <c r="B3959" s="114" t="s">
        <v>130</v>
      </c>
      <c r="C3959" s="114" t="s">
        <v>25</v>
      </c>
      <c r="D3959" s="114" t="s">
        <v>7811</v>
      </c>
      <c r="E3959" s="114" t="s">
        <v>7812</v>
      </c>
      <c r="F3959" s="115">
        <v>45157</v>
      </c>
      <c r="G3959" s="114" t="s">
        <v>2401</v>
      </c>
      <c r="H3959" s="116">
        <v>7998687</v>
      </c>
      <c r="I3959" s="116">
        <v>7198817</v>
      </c>
      <c r="J3959" s="116">
        <v>7198817</v>
      </c>
      <c r="K3959" s="116">
        <v>0</v>
      </c>
      <c r="L3959" s="116">
        <v>0</v>
      </c>
      <c r="M3959" s="116">
        <v>0</v>
      </c>
      <c r="N3959" s="116">
        <v>0</v>
      </c>
      <c r="O3959" s="116">
        <v>0</v>
      </c>
      <c r="P3959" s="116">
        <v>0</v>
      </c>
      <c r="Q3959" s="27" t="str">
        <f t="shared" si="680"/>
        <v>Registered</v>
      </c>
      <c r="R3959" s="94">
        <f t="shared" si="681"/>
        <v>0.89999983747332535</v>
      </c>
      <c r="S3959" s="95"/>
      <c r="T3959" s="117">
        <f t="shared" si="682"/>
        <v>0</v>
      </c>
      <c r="U3959" s="117">
        <f t="shared" si="683"/>
        <v>0</v>
      </c>
    </row>
    <row r="3960" spans="1:21" x14ac:dyDescent="0.3">
      <c r="A3960" s="114">
        <v>6945</v>
      </c>
      <c r="B3960" s="114" t="s">
        <v>130</v>
      </c>
      <c r="C3960" s="114" t="s">
        <v>25</v>
      </c>
      <c r="D3960" s="114" t="s">
        <v>7813</v>
      </c>
      <c r="E3960" s="114" t="s">
        <v>7814</v>
      </c>
      <c r="F3960" s="115">
        <v>44985</v>
      </c>
      <c r="G3960" s="114" t="s">
        <v>2325</v>
      </c>
      <c r="H3960" s="116">
        <v>7731243</v>
      </c>
      <c r="I3960" s="116">
        <v>6958117</v>
      </c>
      <c r="J3960" s="116">
        <v>6958117</v>
      </c>
      <c r="K3960" s="116">
        <v>0</v>
      </c>
      <c r="L3960" s="116">
        <v>0</v>
      </c>
      <c r="M3960" s="116">
        <v>0</v>
      </c>
      <c r="N3960" s="116">
        <v>0</v>
      </c>
      <c r="O3960" s="116">
        <v>0</v>
      </c>
      <c r="P3960" s="116">
        <v>0</v>
      </c>
      <c r="Q3960" s="27" t="str">
        <f t="shared" si="680"/>
        <v>Registered</v>
      </c>
      <c r="R3960" s="94">
        <f t="shared" si="681"/>
        <v>0.89999978011297799</v>
      </c>
      <c r="S3960" s="95"/>
      <c r="T3960" s="117">
        <f t="shared" si="682"/>
        <v>0</v>
      </c>
      <c r="U3960" s="117">
        <f t="shared" si="683"/>
        <v>0</v>
      </c>
    </row>
    <row r="3961" spans="1:21" x14ac:dyDescent="0.3">
      <c r="A3961" s="114">
        <v>6946</v>
      </c>
      <c r="B3961" s="114" t="s">
        <v>130</v>
      </c>
      <c r="C3961" s="114" t="s">
        <v>25</v>
      </c>
      <c r="D3961" s="114" t="s">
        <v>7815</v>
      </c>
      <c r="E3961" s="114" t="s">
        <v>7816</v>
      </c>
      <c r="F3961" s="115">
        <v>46020</v>
      </c>
      <c r="G3961" s="114" t="s">
        <v>3166</v>
      </c>
      <c r="H3961" s="116">
        <v>13244400</v>
      </c>
      <c r="I3961" s="116">
        <v>11919960</v>
      </c>
      <c r="J3961" s="116">
        <v>11919960</v>
      </c>
      <c r="K3961" s="116">
        <v>0</v>
      </c>
      <c r="L3961" s="116">
        <v>0</v>
      </c>
      <c r="M3961" s="116">
        <v>0</v>
      </c>
      <c r="N3961" s="116">
        <v>0</v>
      </c>
      <c r="O3961" s="116">
        <v>0</v>
      </c>
      <c r="P3961" s="116">
        <v>0</v>
      </c>
      <c r="Q3961" s="27" t="str">
        <f t="shared" si="680"/>
        <v>Registered</v>
      </c>
      <c r="R3961" s="94">
        <f t="shared" si="681"/>
        <v>0.9</v>
      </c>
      <c r="S3961" s="95"/>
      <c r="T3961" s="117">
        <f t="shared" si="682"/>
        <v>0</v>
      </c>
      <c r="U3961" s="117">
        <f t="shared" si="683"/>
        <v>0</v>
      </c>
    </row>
    <row r="3962" spans="1:21" x14ac:dyDescent="0.3">
      <c r="A3962" s="114">
        <v>6947</v>
      </c>
      <c r="B3962" s="114" t="s">
        <v>130</v>
      </c>
      <c r="C3962" s="114" t="s">
        <v>25</v>
      </c>
      <c r="D3962" s="114" t="s">
        <v>2988</v>
      </c>
      <c r="E3962" s="114" t="s">
        <v>2989</v>
      </c>
      <c r="F3962" s="115">
        <v>45230</v>
      </c>
      <c r="G3962" s="114" t="s">
        <v>2990</v>
      </c>
      <c r="H3962" s="116">
        <v>11886000</v>
      </c>
      <c r="I3962" s="116">
        <v>10697400</v>
      </c>
      <c r="J3962" s="116">
        <v>10697400</v>
      </c>
      <c r="K3962" s="116">
        <v>0</v>
      </c>
      <c r="L3962" s="116">
        <v>0</v>
      </c>
      <c r="M3962" s="116">
        <v>0</v>
      </c>
      <c r="N3962" s="116">
        <v>0</v>
      </c>
      <c r="O3962" s="116">
        <v>0</v>
      </c>
      <c r="P3962" s="116">
        <v>0</v>
      </c>
      <c r="Q3962" s="27" t="str">
        <f t="shared" si="680"/>
        <v>Registered</v>
      </c>
      <c r="R3962" s="94">
        <f t="shared" si="681"/>
        <v>0.9</v>
      </c>
      <c r="S3962" s="95"/>
      <c r="T3962" s="117">
        <f t="shared" si="682"/>
        <v>0</v>
      </c>
      <c r="U3962" s="117">
        <f t="shared" si="683"/>
        <v>0</v>
      </c>
    </row>
    <row r="3963" spans="1:21" x14ac:dyDescent="0.3">
      <c r="A3963" s="114">
        <v>6948</v>
      </c>
      <c r="B3963" s="114" t="s">
        <v>130</v>
      </c>
      <c r="C3963" s="114" t="s">
        <v>25</v>
      </c>
      <c r="D3963" s="114" t="s">
        <v>7817</v>
      </c>
      <c r="E3963" s="114" t="s">
        <v>7818</v>
      </c>
      <c r="F3963" s="115">
        <v>45378</v>
      </c>
      <c r="G3963" s="114" t="s">
        <v>5435</v>
      </c>
      <c r="H3963" s="116">
        <v>8087835</v>
      </c>
      <c r="I3963" s="116">
        <v>7440808</v>
      </c>
      <c r="J3963" s="116">
        <v>7440808</v>
      </c>
      <c r="K3963" s="116">
        <v>0</v>
      </c>
      <c r="L3963" s="116">
        <v>0</v>
      </c>
      <c r="M3963" s="116">
        <v>0</v>
      </c>
      <c r="N3963" s="116">
        <v>0</v>
      </c>
      <c r="O3963" s="116">
        <v>0</v>
      </c>
      <c r="P3963" s="116">
        <v>0</v>
      </c>
      <c r="Q3963" s="27" t="str">
        <f t="shared" si="680"/>
        <v>Registered</v>
      </c>
      <c r="R3963" s="94">
        <f t="shared" si="681"/>
        <v>0.91999997527150346</v>
      </c>
      <c r="S3963" s="95"/>
      <c r="T3963" s="117">
        <f t="shared" si="682"/>
        <v>0</v>
      </c>
      <c r="U3963" s="117">
        <f t="shared" si="683"/>
        <v>0</v>
      </c>
    </row>
    <row r="3964" spans="1:21" x14ac:dyDescent="0.3">
      <c r="A3964" s="114">
        <v>6949</v>
      </c>
      <c r="B3964" s="114" t="s">
        <v>130</v>
      </c>
      <c r="C3964" s="114" t="s">
        <v>25</v>
      </c>
      <c r="D3964" s="114" t="s">
        <v>7821</v>
      </c>
      <c r="E3964" s="114" t="s">
        <v>7822</v>
      </c>
      <c r="F3964" s="115">
        <v>46016</v>
      </c>
      <c r="G3964" s="114" t="s">
        <v>7823</v>
      </c>
      <c r="H3964" s="116">
        <v>13531362</v>
      </c>
      <c r="I3964" s="116">
        <v>12178224</v>
      </c>
      <c r="J3964" s="116">
        <v>12178224</v>
      </c>
      <c r="K3964" s="116">
        <v>0</v>
      </c>
      <c r="L3964" s="116">
        <v>0</v>
      </c>
      <c r="M3964" s="116">
        <v>0</v>
      </c>
      <c r="N3964" s="116">
        <v>0</v>
      </c>
      <c r="O3964" s="116">
        <v>0</v>
      </c>
      <c r="P3964" s="116">
        <v>0</v>
      </c>
      <c r="Q3964" s="27" t="str">
        <f t="shared" si="680"/>
        <v>Registered</v>
      </c>
      <c r="R3964" s="94">
        <f t="shared" si="681"/>
        <v>0.89999986697569689</v>
      </c>
      <c r="S3964" s="95"/>
      <c r="T3964" s="117">
        <f t="shared" si="682"/>
        <v>0</v>
      </c>
      <c r="U3964" s="117">
        <f t="shared" si="683"/>
        <v>0</v>
      </c>
    </row>
    <row r="3965" spans="1:21" x14ac:dyDescent="0.3">
      <c r="A3965" s="114">
        <v>6950</v>
      </c>
      <c r="B3965" s="114" t="s">
        <v>130</v>
      </c>
      <c r="C3965" s="114" t="s">
        <v>25</v>
      </c>
      <c r="D3965" s="114" t="s">
        <v>2991</v>
      </c>
      <c r="E3965" s="114" t="s">
        <v>2992</v>
      </c>
      <c r="F3965" s="115">
        <v>45223</v>
      </c>
      <c r="G3965" s="114" t="s">
        <v>1354</v>
      </c>
      <c r="H3965" s="116">
        <v>11886000</v>
      </c>
      <c r="I3965" s="116">
        <v>10697400</v>
      </c>
      <c r="J3965" s="116">
        <v>10697400</v>
      </c>
      <c r="K3965" s="116">
        <v>0</v>
      </c>
      <c r="L3965" s="116">
        <v>0</v>
      </c>
      <c r="M3965" s="116">
        <v>0</v>
      </c>
      <c r="N3965" s="116">
        <v>0</v>
      </c>
      <c r="O3965" s="116">
        <v>0</v>
      </c>
      <c r="P3965" s="116">
        <v>0</v>
      </c>
      <c r="Q3965" s="27" t="str">
        <f t="shared" si="680"/>
        <v>Registered</v>
      </c>
      <c r="R3965" s="94">
        <f t="shared" si="681"/>
        <v>0.9</v>
      </c>
      <c r="S3965" s="95"/>
      <c r="T3965" s="117">
        <f t="shared" si="682"/>
        <v>0</v>
      </c>
      <c r="U3965" s="117">
        <f t="shared" si="683"/>
        <v>0</v>
      </c>
    </row>
    <row r="3966" spans="1:21" x14ac:dyDescent="0.3">
      <c r="A3966" s="114">
        <v>6951</v>
      </c>
      <c r="B3966" s="114" t="s">
        <v>130</v>
      </c>
      <c r="C3966" s="114" t="s">
        <v>25</v>
      </c>
      <c r="D3966" s="114" t="s">
        <v>3763</v>
      </c>
      <c r="E3966" s="114" t="s">
        <v>3764</v>
      </c>
      <c r="F3966" s="115">
        <v>45199</v>
      </c>
      <c r="G3966" s="114" t="s">
        <v>3765</v>
      </c>
      <c r="H3966" s="116">
        <v>7758222</v>
      </c>
      <c r="I3966" s="116">
        <v>6982400</v>
      </c>
      <c r="J3966" s="116">
        <v>6982400</v>
      </c>
      <c r="K3966" s="116">
        <v>0</v>
      </c>
      <c r="L3966" s="116">
        <v>0</v>
      </c>
      <c r="M3966" s="116">
        <v>0</v>
      </c>
      <c r="N3966" s="116">
        <v>0</v>
      </c>
      <c r="O3966" s="116">
        <v>0</v>
      </c>
      <c r="P3966" s="116">
        <v>0</v>
      </c>
      <c r="Q3966" s="27" t="str">
        <f t="shared" si="680"/>
        <v>Registered</v>
      </c>
      <c r="R3966" s="94">
        <f t="shared" si="681"/>
        <v>0.90000002577910243</v>
      </c>
      <c r="S3966" s="95"/>
      <c r="T3966" s="117">
        <f t="shared" si="682"/>
        <v>0</v>
      </c>
      <c r="U3966" s="117">
        <f t="shared" si="683"/>
        <v>0</v>
      </c>
    </row>
    <row r="3967" spans="1:21" x14ac:dyDescent="0.3">
      <c r="A3967" s="114">
        <v>6952</v>
      </c>
      <c r="B3967" s="114" t="s">
        <v>130</v>
      </c>
      <c r="C3967" s="114" t="s">
        <v>25</v>
      </c>
      <c r="D3967" s="114" t="s">
        <v>2985</v>
      </c>
      <c r="E3967" s="114" t="s">
        <v>2986</v>
      </c>
      <c r="F3967" s="115">
        <v>45309</v>
      </c>
      <c r="G3967" s="114" t="s">
        <v>2987</v>
      </c>
      <c r="H3967" s="116">
        <v>11888000</v>
      </c>
      <c r="I3967" s="116">
        <v>10699200</v>
      </c>
      <c r="J3967" s="116">
        <v>10699200</v>
      </c>
      <c r="K3967" s="116">
        <v>0</v>
      </c>
      <c r="L3967" s="116">
        <v>0</v>
      </c>
      <c r="M3967" s="116">
        <v>0</v>
      </c>
      <c r="N3967" s="116">
        <v>0</v>
      </c>
      <c r="O3967" s="116">
        <v>0</v>
      </c>
      <c r="P3967" s="116">
        <v>0</v>
      </c>
      <c r="Q3967" s="27" t="str">
        <f t="shared" si="680"/>
        <v>Registered</v>
      </c>
      <c r="R3967" s="94">
        <f t="shared" si="681"/>
        <v>0.9</v>
      </c>
      <c r="S3967" s="95"/>
      <c r="T3967" s="117">
        <f t="shared" si="682"/>
        <v>0</v>
      </c>
      <c r="U3967" s="117">
        <f t="shared" si="683"/>
        <v>0</v>
      </c>
    </row>
    <row r="3968" spans="1:21" x14ac:dyDescent="0.3">
      <c r="A3968" s="114">
        <v>10178</v>
      </c>
      <c r="B3968" s="114" t="s">
        <v>130</v>
      </c>
      <c r="C3968" s="114" t="s">
        <v>25</v>
      </c>
      <c r="D3968" s="114" t="s">
        <v>2871</v>
      </c>
      <c r="E3968" s="114" t="s">
        <v>2872</v>
      </c>
      <c r="F3968" s="115">
        <v>45836</v>
      </c>
      <c r="G3968" s="114" t="s">
        <v>1771</v>
      </c>
      <c r="H3968" s="116">
        <v>13353072</v>
      </c>
      <c r="I3968" s="116">
        <v>12017766</v>
      </c>
      <c r="J3968" s="116">
        <v>12017766.199999999</v>
      </c>
      <c r="K3968" s="116">
        <v>-0.2</v>
      </c>
      <c r="L3968" s="116">
        <v>0</v>
      </c>
      <c r="M3968" s="116">
        <v>0</v>
      </c>
      <c r="N3968" s="116">
        <v>0</v>
      </c>
      <c r="O3968" s="116">
        <v>0</v>
      </c>
      <c r="P3968" s="116">
        <v>0</v>
      </c>
      <c r="Q3968" s="27" t="str">
        <f t="shared" si="680"/>
        <v>Registered</v>
      </c>
      <c r="R3968" s="94">
        <f t="shared" si="681"/>
        <v>0.90000008986696101</v>
      </c>
      <c r="S3968" s="95"/>
      <c r="T3968" s="117">
        <f t="shared" si="682"/>
        <v>0</v>
      </c>
      <c r="U3968" s="117">
        <f t="shared" si="683"/>
        <v>-0.2</v>
      </c>
    </row>
    <row r="3969" spans="1:21" x14ac:dyDescent="0.3">
      <c r="A3969" s="114">
        <v>10405</v>
      </c>
      <c r="B3969" s="114" t="s">
        <v>130</v>
      </c>
      <c r="C3969" s="114" t="s">
        <v>25</v>
      </c>
      <c r="D3969" s="114" t="s">
        <v>9690</v>
      </c>
      <c r="E3969" s="114" t="s">
        <v>9691</v>
      </c>
      <c r="F3969" s="115">
        <v>45746</v>
      </c>
      <c r="G3969" s="114" t="s">
        <v>9419</v>
      </c>
      <c r="H3969" s="116">
        <v>12687456</v>
      </c>
      <c r="I3969" s="116">
        <v>11418713</v>
      </c>
      <c r="J3969" s="116">
        <v>11544713</v>
      </c>
      <c r="K3969" s="116">
        <v>-126000</v>
      </c>
      <c r="L3969" s="116">
        <v>0</v>
      </c>
      <c r="M3969" s="116">
        <v>0</v>
      </c>
      <c r="N3969" s="116">
        <v>0</v>
      </c>
      <c r="O3969" s="116">
        <v>0</v>
      </c>
      <c r="P3969" s="116">
        <v>0</v>
      </c>
      <c r="Q3969" s="27" t="str">
        <f t="shared" si="680"/>
        <v>Registered</v>
      </c>
      <c r="R3969" s="94">
        <f t="shared" si="681"/>
        <v>0.90000020492681909</v>
      </c>
      <c r="S3969" s="95"/>
      <c r="T3969" s="117">
        <f t="shared" si="682"/>
        <v>0</v>
      </c>
      <c r="U3969" s="117">
        <f t="shared" si="683"/>
        <v>-126000</v>
      </c>
    </row>
    <row r="3970" spans="1:21" s="101" customFormat="1" x14ac:dyDescent="0.3">
      <c r="A3970" s="99">
        <v>10452</v>
      </c>
      <c r="B3970" s="99" t="s">
        <v>130</v>
      </c>
      <c r="C3970" s="99" t="s">
        <v>25</v>
      </c>
      <c r="D3970" s="99" t="s">
        <v>166</v>
      </c>
      <c r="E3970" s="99" t="s">
        <v>135</v>
      </c>
      <c r="F3970" s="100">
        <v>46142</v>
      </c>
      <c r="G3970" s="99" t="s">
        <v>1898</v>
      </c>
      <c r="H3970" s="96">
        <v>13329300</v>
      </c>
      <c r="I3970" s="96">
        <f>H3970*R3970</f>
        <v>11996370</v>
      </c>
      <c r="J3970" s="96">
        <v>166464</v>
      </c>
      <c r="K3970" s="96">
        <f>I3970-J3970</f>
        <v>11829906</v>
      </c>
      <c r="L3970" s="97">
        <f>IF(AND($S3970&gt;=0,$S3970&lt;=30),$K3970,0)</f>
        <v>0</v>
      </c>
      <c r="M3970" s="97">
        <f>IF(AND($S3970&gt;=31,$S3970&lt;=60),$K3970,0)</f>
        <v>0</v>
      </c>
      <c r="N3970" s="97">
        <f>IF(AND($S3970&gt;=61,$S3970&lt;=90),$K3970,0)</f>
        <v>11829906</v>
      </c>
      <c r="O3970" s="97">
        <f>IF(AND($S3970&gt;=91,$S3970&lt;=120),$K3970,0)</f>
        <v>0</v>
      </c>
      <c r="P3970" s="98">
        <f>IF($S3970&gt;120,$K3970,0)</f>
        <v>0</v>
      </c>
      <c r="Q3970" s="101" t="str">
        <f t="shared" ref="Q3970:Q4033" si="684">IF(G3970="01 Jan 1900","Unregistered","Registered")</f>
        <v>Unregistered</v>
      </c>
      <c r="R3970" s="102">
        <v>0.9</v>
      </c>
      <c r="S3970" s="95">
        <f>DATE(2026,6,30)-F3970</f>
        <v>61</v>
      </c>
    </row>
    <row r="3971" spans="1:21" x14ac:dyDescent="0.3">
      <c r="A3971" s="114">
        <v>10491</v>
      </c>
      <c r="B3971" s="114" t="s">
        <v>130</v>
      </c>
      <c r="C3971" s="114" t="s">
        <v>25</v>
      </c>
      <c r="D3971" s="114" t="s">
        <v>7747</v>
      </c>
      <c r="E3971" s="114" t="s">
        <v>7748</v>
      </c>
      <c r="F3971" s="115">
        <v>44918</v>
      </c>
      <c r="G3971" s="114" t="s">
        <v>2616</v>
      </c>
      <c r="H3971" s="116">
        <v>11570172</v>
      </c>
      <c r="I3971" s="116">
        <v>10413156</v>
      </c>
      <c r="J3971" s="116">
        <v>10644559</v>
      </c>
      <c r="K3971" s="116">
        <v>-231403</v>
      </c>
      <c r="L3971" s="116">
        <v>0</v>
      </c>
      <c r="M3971" s="116">
        <v>0</v>
      </c>
      <c r="N3971" s="116">
        <v>0</v>
      </c>
      <c r="O3971" s="116">
        <v>0</v>
      </c>
      <c r="P3971" s="116">
        <v>0</v>
      </c>
      <c r="Q3971" s="27" t="str">
        <f t="shared" si="684"/>
        <v>Registered</v>
      </c>
      <c r="R3971" s="94">
        <f t="shared" ref="R3971:R4034" si="685">(I3971/H3971)</f>
        <v>0.90000010371496642</v>
      </c>
      <c r="S3971" s="95"/>
      <c r="T3971" s="117">
        <f t="shared" ref="T3971:T3973" si="686">L3971+M3971+N3971+O3971+P3971</f>
        <v>0</v>
      </c>
      <c r="U3971" s="117">
        <f t="shared" ref="U3971:U3973" si="687">K3971-T3971</f>
        <v>-231403</v>
      </c>
    </row>
    <row r="3972" spans="1:21" x14ac:dyDescent="0.3">
      <c r="A3972" s="114">
        <v>10598</v>
      </c>
      <c r="B3972" s="114" t="s">
        <v>130</v>
      </c>
      <c r="C3972" s="114" t="s">
        <v>25</v>
      </c>
      <c r="D3972" s="114" t="s">
        <v>9976</v>
      </c>
      <c r="E3972" s="114" t="s">
        <v>9977</v>
      </c>
      <c r="F3972" s="115">
        <v>44918</v>
      </c>
      <c r="G3972" s="114" t="s">
        <v>3099</v>
      </c>
      <c r="H3972" s="116">
        <v>7864965</v>
      </c>
      <c r="I3972" s="116">
        <v>7078468</v>
      </c>
      <c r="J3972" s="116">
        <v>7864965</v>
      </c>
      <c r="K3972" s="116">
        <v>-786497</v>
      </c>
      <c r="L3972" s="116">
        <v>0</v>
      </c>
      <c r="M3972" s="116">
        <v>0</v>
      </c>
      <c r="N3972" s="116">
        <v>0</v>
      </c>
      <c r="O3972" s="116">
        <v>0</v>
      </c>
      <c r="P3972" s="116">
        <v>0</v>
      </c>
      <c r="Q3972" s="27" t="str">
        <f t="shared" si="684"/>
        <v>Registered</v>
      </c>
      <c r="R3972" s="94">
        <f t="shared" si="685"/>
        <v>0.89999993642692622</v>
      </c>
      <c r="S3972" s="95"/>
      <c r="T3972" s="117">
        <f t="shared" si="686"/>
        <v>0</v>
      </c>
      <c r="U3972" s="117">
        <f t="shared" si="687"/>
        <v>-786497</v>
      </c>
    </row>
    <row r="3973" spans="1:21" x14ac:dyDescent="0.3">
      <c r="A3973" s="114">
        <v>10639</v>
      </c>
      <c r="B3973" s="114" t="s">
        <v>130</v>
      </c>
      <c r="C3973" s="114" t="s">
        <v>25</v>
      </c>
      <c r="D3973" s="114" t="s">
        <v>10056</v>
      </c>
      <c r="E3973" s="114" t="s">
        <v>10057</v>
      </c>
      <c r="F3973" s="115">
        <v>44918</v>
      </c>
      <c r="G3973" s="114" t="s">
        <v>3610</v>
      </c>
      <c r="H3973" s="116">
        <v>11571870</v>
      </c>
      <c r="I3973" s="116">
        <v>10414686</v>
      </c>
      <c r="J3973" s="116">
        <v>11571870</v>
      </c>
      <c r="K3973" s="116">
        <v>-1157184</v>
      </c>
      <c r="L3973" s="116">
        <v>0</v>
      </c>
      <c r="M3973" s="116">
        <v>0</v>
      </c>
      <c r="N3973" s="116">
        <v>0</v>
      </c>
      <c r="O3973" s="116">
        <v>0</v>
      </c>
      <c r="P3973" s="116">
        <v>0</v>
      </c>
      <c r="Q3973" s="27" t="str">
        <f t="shared" si="684"/>
        <v>Registered</v>
      </c>
      <c r="R3973" s="94">
        <f t="shared" si="685"/>
        <v>0.90000025924936933</v>
      </c>
      <c r="S3973" s="95"/>
      <c r="T3973" s="117">
        <f t="shared" si="686"/>
        <v>0</v>
      </c>
      <c r="U3973" s="117">
        <f t="shared" si="687"/>
        <v>-1157184</v>
      </c>
    </row>
    <row r="3974" spans="1:21" s="101" customFormat="1" x14ac:dyDescent="0.3">
      <c r="A3974" s="99">
        <v>11024</v>
      </c>
      <c r="B3974" s="99" t="s">
        <v>130</v>
      </c>
      <c r="C3974" s="99" t="s">
        <v>25</v>
      </c>
      <c r="D3974" s="99" t="s">
        <v>10367</v>
      </c>
      <c r="E3974" s="99" t="s">
        <v>10368</v>
      </c>
      <c r="F3974" s="100">
        <v>46190</v>
      </c>
      <c r="G3974" s="99" t="s">
        <v>1898</v>
      </c>
      <c r="H3974" s="96">
        <v>11352000</v>
      </c>
      <c r="I3974" s="96">
        <v>0</v>
      </c>
      <c r="J3974" s="96"/>
      <c r="K3974" s="96">
        <f>I3974-J3974</f>
        <v>0</v>
      </c>
      <c r="L3974" s="97">
        <f>IF(AND($S3974&gt;=0,$S3974&lt;=30),$K3974,0)</f>
        <v>0</v>
      </c>
      <c r="M3974" s="97">
        <f>IF(AND($S3974&gt;=31,$S3974&lt;=60),$K3974,0)</f>
        <v>0</v>
      </c>
      <c r="N3974" s="97">
        <f>IF(AND($S3974&gt;=61,$S3974&lt;=90),$K3974,0)</f>
        <v>0</v>
      </c>
      <c r="O3974" s="97">
        <f>IF(AND($S3974&gt;=91,$S3974&lt;=120),$K3974,0)</f>
        <v>0</v>
      </c>
      <c r="P3974" s="98">
        <f>IF($S3974&gt;120,$K3974,0)</f>
        <v>0</v>
      </c>
      <c r="Q3974" s="101" t="str">
        <f t="shared" si="684"/>
        <v>Unregistered</v>
      </c>
      <c r="R3974" s="102">
        <v>0.9</v>
      </c>
      <c r="S3974" s="95">
        <f t="shared" ref="S3974" si="688">DATE(2026,6,30)-F3974</f>
        <v>13</v>
      </c>
    </row>
    <row r="3975" spans="1:21" x14ac:dyDescent="0.3">
      <c r="A3975" s="114">
        <v>188</v>
      </c>
      <c r="B3975" s="114" t="s">
        <v>1426</v>
      </c>
      <c r="C3975" s="114" t="s">
        <v>40</v>
      </c>
      <c r="D3975" s="114" t="s">
        <v>287</v>
      </c>
      <c r="E3975" s="114" t="s">
        <v>288</v>
      </c>
      <c r="F3975" s="115">
        <v>46169</v>
      </c>
      <c r="G3975" s="114" t="s">
        <v>9793</v>
      </c>
      <c r="H3975" s="116">
        <v>2897196</v>
      </c>
      <c r="I3975" s="116">
        <v>2897196</v>
      </c>
      <c r="J3975" s="116">
        <v>100000</v>
      </c>
      <c r="K3975" s="116">
        <v>2797196</v>
      </c>
      <c r="L3975" s="116">
        <v>2797196</v>
      </c>
      <c r="M3975" s="116">
        <v>0</v>
      </c>
      <c r="N3975" s="116">
        <v>0</v>
      </c>
      <c r="O3975" s="116">
        <v>0</v>
      </c>
      <c r="P3975" s="116">
        <v>0</v>
      </c>
      <c r="Q3975" s="27" t="str">
        <f t="shared" si="684"/>
        <v>Registered</v>
      </c>
      <c r="R3975" s="94">
        <f t="shared" si="685"/>
        <v>1</v>
      </c>
      <c r="S3975" s="95"/>
      <c r="T3975" s="117">
        <f t="shared" ref="T3975:T3993" si="689">L3975+M3975+N3975+O3975+P3975</f>
        <v>2797196</v>
      </c>
      <c r="U3975" s="117">
        <f t="shared" ref="U3975:U3993" si="690">K3975-T3975</f>
        <v>0</v>
      </c>
    </row>
    <row r="3976" spans="1:21" x14ac:dyDescent="0.3">
      <c r="A3976" s="114">
        <v>421</v>
      </c>
      <c r="B3976" s="114" t="s">
        <v>1426</v>
      </c>
      <c r="C3976" s="114" t="s">
        <v>40</v>
      </c>
      <c r="D3976" s="114" t="s">
        <v>2499</v>
      </c>
      <c r="E3976" s="114" t="s">
        <v>2500</v>
      </c>
      <c r="F3976" s="115">
        <v>45252</v>
      </c>
      <c r="G3976" s="114" t="s">
        <v>2501</v>
      </c>
      <c r="H3976" s="116">
        <v>2392000</v>
      </c>
      <c r="I3976" s="116">
        <v>2392000</v>
      </c>
      <c r="J3976" s="116">
        <v>1396000</v>
      </c>
      <c r="K3976" s="116">
        <v>996000</v>
      </c>
      <c r="L3976" s="116">
        <v>0</v>
      </c>
      <c r="M3976" s="116">
        <v>0</v>
      </c>
      <c r="N3976" s="116">
        <v>0</v>
      </c>
      <c r="O3976" s="116">
        <v>0</v>
      </c>
      <c r="P3976" s="116">
        <v>996000</v>
      </c>
      <c r="Q3976" s="27" t="str">
        <f t="shared" si="684"/>
        <v>Registered</v>
      </c>
      <c r="R3976" s="94">
        <f t="shared" si="685"/>
        <v>1</v>
      </c>
      <c r="S3976" s="95"/>
      <c r="T3976" s="117">
        <f t="shared" si="689"/>
        <v>996000</v>
      </c>
      <c r="U3976" s="117">
        <f t="shared" si="690"/>
        <v>0</v>
      </c>
    </row>
    <row r="3977" spans="1:21" x14ac:dyDescent="0.3">
      <c r="A3977" s="114">
        <v>45</v>
      </c>
      <c r="B3977" s="114" t="s">
        <v>1426</v>
      </c>
      <c r="C3977" s="114" t="s">
        <v>39</v>
      </c>
      <c r="D3977" s="114" t="s">
        <v>1438</v>
      </c>
      <c r="E3977" s="114" t="s">
        <v>1439</v>
      </c>
      <c r="F3977" s="115">
        <v>46109</v>
      </c>
      <c r="G3977" s="114" t="s">
        <v>1440</v>
      </c>
      <c r="H3977" s="116">
        <v>10836000</v>
      </c>
      <c r="I3977" s="116">
        <v>10836000</v>
      </c>
      <c r="J3977" s="116">
        <v>1283600</v>
      </c>
      <c r="K3977" s="116">
        <v>9552400</v>
      </c>
      <c r="L3977" s="116">
        <v>0</v>
      </c>
      <c r="M3977" s="116">
        <v>0</v>
      </c>
      <c r="N3977" s="116">
        <v>9552400</v>
      </c>
      <c r="O3977" s="116">
        <v>0</v>
      </c>
      <c r="P3977" s="116">
        <v>0</v>
      </c>
      <c r="Q3977" s="27" t="str">
        <f t="shared" si="684"/>
        <v>Registered</v>
      </c>
      <c r="R3977" s="94">
        <f t="shared" si="685"/>
        <v>1</v>
      </c>
      <c r="S3977" s="95"/>
      <c r="T3977" s="117">
        <f t="shared" si="689"/>
        <v>9552400</v>
      </c>
      <c r="U3977" s="117">
        <f t="shared" si="690"/>
        <v>0</v>
      </c>
    </row>
    <row r="3978" spans="1:21" x14ac:dyDescent="0.3">
      <c r="A3978" s="114">
        <v>88</v>
      </c>
      <c r="B3978" s="114" t="s">
        <v>1426</v>
      </c>
      <c r="C3978" s="114" t="s">
        <v>39</v>
      </c>
      <c r="D3978" s="114" t="s">
        <v>1427</v>
      </c>
      <c r="E3978" s="114" t="s">
        <v>1428</v>
      </c>
      <c r="F3978" s="115">
        <v>46112</v>
      </c>
      <c r="G3978" s="114" t="s">
        <v>1429</v>
      </c>
      <c r="H3978" s="116">
        <v>10150000</v>
      </c>
      <c r="I3978" s="116">
        <v>10150000</v>
      </c>
      <c r="J3978" s="116">
        <v>5000000</v>
      </c>
      <c r="K3978" s="116">
        <v>5150000</v>
      </c>
      <c r="L3978" s="116">
        <v>0</v>
      </c>
      <c r="M3978" s="116">
        <v>0</v>
      </c>
      <c r="N3978" s="116">
        <v>5150000</v>
      </c>
      <c r="O3978" s="116">
        <v>0</v>
      </c>
      <c r="P3978" s="116">
        <v>0</v>
      </c>
      <c r="Q3978" s="27" t="str">
        <f t="shared" si="684"/>
        <v>Registered</v>
      </c>
      <c r="R3978" s="94">
        <f t="shared" si="685"/>
        <v>1</v>
      </c>
      <c r="S3978" s="95"/>
      <c r="T3978" s="117">
        <f t="shared" si="689"/>
        <v>5150000</v>
      </c>
      <c r="U3978" s="117">
        <f t="shared" si="690"/>
        <v>0</v>
      </c>
    </row>
    <row r="3979" spans="1:21" x14ac:dyDescent="0.3">
      <c r="A3979" s="114">
        <v>438</v>
      </c>
      <c r="B3979" s="114" t="s">
        <v>1426</v>
      </c>
      <c r="C3979" s="114" t="s">
        <v>39</v>
      </c>
      <c r="D3979" s="114" t="s">
        <v>2556</v>
      </c>
      <c r="E3979" s="114" t="s">
        <v>2557</v>
      </c>
      <c r="F3979" s="115">
        <v>45467</v>
      </c>
      <c r="G3979" s="114" t="s">
        <v>2558</v>
      </c>
      <c r="H3979" s="116">
        <v>9900000</v>
      </c>
      <c r="I3979" s="116">
        <v>9900000</v>
      </c>
      <c r="J3979" s="116">
        <v>9006157.9600000009</v>
      </c>
      <c r="K3979" s="116">
        <v>893842.04</v>
      </c>
      <c r="L3979" s="116">
        <v>0</v>
      </c>
      <c r="M3979" s="116">
        <v>0</v>
      </c>
      <c r="N3979" s="116">
        <v>0</v>
      </c>
      <c r="O3979" s="116">
        <v>0</v>
      </c>
      <c r="P3979" s="116">
        <v>893842.04</v>
      </c>
      <c r="Q3979" s="27" t="str">
        <f t="shared" si="684"/>
        <v>Registered</v>
      </c>
      <c r="R3979" s="94">
        <f t="shared" si="685"/>
        <v>1</v>
      </c>
      <c r="S3979" s="95"/>
      <c r="T3979" s="117">
        <f t="shared" si="689"/>
        <v>893842.04</v>
      </c>
      <c r="U3979" s="117">
        <f t="shared" si="690"/>
        <v>0</v>
      </c>
    </row>
    <row r="3980" spans="1:21" x14ac:dyDescent="0.3">
      <c r="A3980" s="114">
        <v>456</v>
      </c>
      <c r="B3980" s="114" t="s">
        <v>1426</v>
      </c>
      <c r="C3980" s="114" t="s">
        <v>39</v>
      </c>
      <c r="D3980" s="114" t="s">
        <v>2611</v>
      </c>
      <c r="E3980" s="114" t="s">
        <v>2612</v>
      </c>
      <c r="F3980" s="115">
        <v>44874</v>
      </c>
      <c r="G3980" s="114" t="s">
        <v>2613</v>
      </c>
      <c r="H3980" s="116">
        <v>2560000</v>
      </c>
      <c r="I3980" s="116">
        <v>2560000</v>
      </c>
      <c r="J3980" s="116">
        <v>1700000</v>
      </c>
      <c r="K3980" s="116">
        <v>860000</v>
      </c>
      <c r="L3980" s="116">
        <v>0</v>
      </c>
      <c r="M3980" s="116">
        <v>0</v>
      </c>
      <c r="N3980" s="116">
        <v>0</v>
      </c>
      <c r="O3980" s="116">
        <v>0</v>
      </c>
      <c r="P3980" s="116">
        <v>860000</v>
      </c>
      <c r="Q3980" s="27" t="str">
        <f t="shared" si="684"/>
        <v>Registered</v>
      </c>
      <c r="R3980" s="94">
        <f t="shared" si="685"/>
        <v>1</v>
      </c>
      <c r="S3980" s="95"/>
      <c r="T3980" s="117">
        <f t="shared" si="689"/>
        <v>860000</v>
      </c>
      <c r="U3980" s="117">
        <f t="shared" si="690"/>
        <v>0</v>
      </c>
    </row>
    <row r="3981" spans="1:21" x14ac:dyDescent="0.3">
      <c r="A3981" s="114">
        <v>890</v>
      </c>
      <c r="B3981" s="114" t="s">
        <v>1426</v>
      </c>
      <c r="C3981" s="114" t="s">
        <v>39</v>
      </c>
      <c r="D3981" s="114" t="s">
        <v>4401</v>
      </c>
      <c r="E3981" s="114" t="s">
        <v>4402</v>
      </c>
      <c r="F3981" s="115">
        <v>44789</v>
      </c>
      <c r="G3981" s="114" t="s">
        <v>4109</v>
      </c>
      <c r="H3981" s="116">
        <v>2891000</v>
      </c>
      <c r="I3981" s="116">
        <v>2891000</v>
      </c>
      <c r="J3981" s="116">
        <v>2753600</v>
      </c>
      <c r="K3981" s="116">
        <v>137400</v>
      </c>
      <c r="L3981" s="116">
        <v>0</v>
      </c>
      <c r="M3981" s="116">
        <v>0</v>
      </c>
      <c r="N3981" s="116">
        <v>0</v>
      </c>
      <c r="O3981" s="116">
        <v>0</v>
      </c>
      <c r="P3981" s="116">
        <v>137400</v>
      </c>
      <c r="Q3981" s="27" t="str">
        <f t="shared" si="684"/>
        <v>Registered</v>
      </c>
      <c r="R3981" s="94">
        <f t="shared" si="685"/>
        <v>1</v>
      </c>
      <c r="S3981" s="95"/>
      <c r="T3981" s="117">
        <f t="shared" si="689"/>
        <v>137400</v>
      </c>
      <c r="U3981" s="117">
        <f t="shared" si="690"/>
        <v>0</v>
      </c>
    </row>
    <row r="3982" spans="1:21" x14ac:dyDescent="0.3">
      <c r="A3982" s="114">
        <v>7545</v>
      </c>
      <c r="B3982" s="114" t="s">
        <v>1426</v>
      </c>
      <c r="C3982" s="114" t="s">
        <v>39</v>
      </c>
      <c r="D3982" s="114" t="s">
        <v>2219</v>
      </c>
      <c r="E3982" s="114" t="s">
        <v>2220</v>
      </c>
      <c r="F3982" s="115">
        <v>45937</v>
      </c>
      <c r="G3982" s="114" t="s">
        <v>2221</v>
      </c>
      <c r="H3982" s="116">
        <v>5202000</v>
      </c>
      <c r="I3982" s="116">
        <v>5202000</v>
      </c>
      <c r="J3982" s="116">
        <v>5202000</v>
      </c>
      <c r="K3982" s="116">
        <v>0</v>
      </c>
      <c r="L3982" s="116">
        <v>0</v>
      </c>
      <c r="M3982" s="116">
        <v>0</v>
      </c>
      <c r="N3982" s="116">
        <v>0</v>
      </c>
      <c r="O3982" s="116">
        <v>0</v>
      </c>
      <c r="P3982" s="116">
        <v>0</v>
      </c>
      <c r="Q3982" s="27" t="str">
        <f t="shared" si="684"/>
        <v>Registered</v>
      </c>
      <c r="R3982" s="94">
        <f t="shared" si="685"/>
        <v>1</v>
      </c>
      <c r="S3982" s="95"/>
      <c r="T3982" s="117">
        <f t="shared" si="689"/>
        <v>0</v>
      </c>
      <c r="U3982" s="117">
        <f t="shared" si="690"/>
        <v>0</v>
      </c>
    </row>
    <row r="3983" spans="1:21" x14ac:dyDescent="0.3">
      <c r="A3983" s="114">
        <v>7546</v>
      </c>
      <c r="B3983" s="114" t="s">
        <v>1426</v>
      </c>
      <c r="C3983" s="114" t="s">
        <v>39</v>
      </c>
      <c r="D3983" s="114" t="s">
        <v>8034</v>
      </c>
      <c r="E3983" s="114" t="s">
        <v>7056</v>
      </c>
      <c r="F3983" s="115">
        <v>44842</v>
      </c>
      <c r="G3983" s="114" t="s">
        <v>8035</v>
      </c>
      <c r="H3983" s="116">
        <v>4752000</v>
      </c>
      <c r="I3983" s="116">
        <v>4752000</v>
      </c>
      <c r="J3983" s="116">
        <v>4752000</v>
      </c>
      <c r="K3983" s="116">
        <v>0</v>
      </c>
      <c r="L3983" s="116">
        <v>0</v>
      </c>
      <c r="M3983" s="116">
        <v>0</v>
      </c>
      <c r="N3983" s="116">
        <v>0</v>
      </c>
      <c r="O3983" s="116">
        <v>0</v>
      </c>
      <c r="P3983" s="116">
        <v>0</v>
      </c>
      <c r="Q3983" s="27" t="str">
        <f t="shared" si="684"/>
        <v>Registered</v>
      </c>
      <c r="R3983" s="94">
        <f t="shared" si="685"/>
        <v>1</v>
      </c>
      <c r="S3983" s="95"/>
      <c r="T3983" s="117">
        <f t="shared" si="689"/>
        <v>0</v>
      </c>
      <c r="U3983" s="117">
        <f t="shared" si="690"/>
        <v>0</v>
      </c>
    </row>
    <row r="3984" spans="1:21" x14ac:dyDescent="0.3">
      <c r="A3984" s="114">
        <v>7547</v>
      </c>
      <c r="B3984" s="114" t="s">
        <v>1426</v>
      </c>
      <c r="C3984" s="114" t="s">
        <v>39</v>
      </c>
      <c r="D3984" s="114" t="s">
        <v>8036</v>
      </c>
      <c r="E3984" s="114" t="s">
        <v>8037</v>
      </c>
      <c r="F3984" s="115">
        <v>45988</v>
      </c>
      <c r="G3984" s="114" t="s">
        <v>8038</v>
      </c>
      <c r="H3984" s="116">
        <v>2797998</v>
      </c>
      <c r="I3984" s="116">
        <v>2797998</v>
      </c>
      <c r="J3984" s="116">
        <v>2797998</v>
      </c>
      <c r="K3984" s="116">
        <v>0</v>
      </c>
      <c r="L3984" s="116">
        <v>0</v>
      </c>
      <c r="M3984" s="116">
        <v>0</v>
      </c>
      <c r="N3984" s="116">
        <v>0</v>
      </c>
      <c r="O3984" s="116">
        <v>0</v>
      </c>
      <c r="P3984" s="116">
        <v>0</v>
      </c>
      <c r="Q3984" s="27" t="str">
        <f t="shared" si="684"/>
        <v>Registered</v>
      </c>
      <c r="R3984" s="94">
        <f t="shared" si="685"/>
        <v>1</v>
      </c>
      <c r="S3984" s="95"/>
      <c r="T3984" s="117">
        <f t="shared" si="689"/>
        <v>0</v>
      </c>
      <c r="U3984" s="117">
        <f t="shared" si="690"/>
        <v>0</v>
      </c>
    </row>
    <row r="3985" spans="1:21" x14ac:dyDescent="0.3">
      <c r="A3985" s="114">
        <v>7548</v>
      </c>
      <c r="B3985" s="114" t="s">
        <v>1426</v>
      </c>
      <c r="C3985" s="114" t="s">
        <v>39</v>
      </c>
      <c r="D3985" s="114" t="s">
        <v>8039</v>
      </c>
      <c r="E3985" s="114" t="s">
        <v>8040</v>
      </c>
      <c r="F3985" s="115">
        <v>45576</v>
      </c>
      <c r="G3985" s="114" t="s">
        <v>3432</v>
      </c>
      <c r="H3985" s="116">
        <v>3510500</v>
      </c>
      <c r="I3985" s="116">
        <v>3510500</v>
      </c>
      <c r="J3985" s="116">
        <v>3510500</v>
      </c>
      <c r="K3985" s="116">
        <v>0</v>
      </c>
      <c r="L3985" s="116">
        <v>0</v>
      </c>
      <c r="M3985" s="116">
        <v>0</v>
      </c>
      <c r="N3985" s="116">
        <v>0</v>
      </c>
      <c r="O3985" s="116">
        <v>0</v>
      </c>
      <c r="P3985" s="116">
        <v>0</v>
      </c>
      <c r="Q3985" s="27" t="str">
        <f t="shared" si="684"/>
        <v>Registered</v>
      </c>
      <c r="R3985" s="94">
        <f t="shared" si="685"/>
        <v>1</v>
      </c>
      <c r="S3985" s="95"/>
      <c r="T3985" s="117">
        <f t="shared" si="689"/>
        <v>0</v>
      </c>
      <c r="U3985" s="117">
        <f t="shared" si="690"/>
        <v>0</v>
      </c>
    </row>
    <row r="3986" spans="1:21" x14ac:dyDescent="0.3">
      <c r="A3986" s="114">
        <v>7549</v>
      </c>
      <c r="B3986" s="114" t="s">
        <v>1426</v>
      </c>
      <c r="C3986" s="114" t="s">
        <v>39</v>
      </c>
      <c r="D3986" s="114" t="s">
        <v>8041</v>
      </c>
      <c r="E3986" s="114" t="s">
        <v>8042</v>
      </c>
      <c r="F3986" s="115">
        <v>45576</v>
      </c>
      <c r="G3986" s="114" t="s">
        <v>3432</v>
      </c>
      <c r="H3986" s="116">
        <v>3510500</v>
      </c>
      <c r="I3986" s="116">
        <v>3510500</v>
      </c>
      <c r="J3986" s="116">
        <v>3510500</v>
      </c>
      <c r="K3986" s="116">
        <v>0</v>
      </c>
      <c r="L3986" s="116">
        <v>0</v>
      </c>
      <c r="M3986" s="116">
        <v>0</v>
      </c>
      <c r="N3986" s="116">
        <v>0</v>
      </c>
      <c r="O3986" s="116">
        <v>0</v>
      </c>
      <c r="P3986" s="116">
        <v>0</v>
      </c>
      <c r="Q3986" s="27" t="str">
        <f t="shared" si="684"/>
        <v>Registered</v>
      </c>
      <c r="R3986" s="94">
        <f t="shared" si="685"/>
        <v>1</v>
      </c>
      <c r="S3986" s="95"/>
      <c r="T3986" s="117">
        <f t="shared" si="689"/>
        <v>0</v>
      </c>
      <c r="U3986" s="117">
        <f t="shared" si="690"/>
        <v>0</v>
      </c>
    </row>
    <row r="3987" spans="1:21" x14ac:dyDescent="0.3">
      <c r="A3987" s="114">
        <v>7550</v>
      </c>
      <c r="B3987" s="114" t="s">
        <v>1426</v>
      </c>
      <c r="C3987" s="114" t="s">
        <v>39</v>
      </c>
      <c r="D3987" s="114" t="s">
        <v>8043</v>
      </c>
      <c r="E3987" s="114" t="s">
        <v>8044</v>
      </c>
      <c r="F3987" s="115">
        <v>45868</v>
      </c>
      <c r="G3987" s="114" t="s">
        <v>3888</v>
      </c>
      <c r="H3987" s="116">
        <v>4306500</v>
      </c>
      <c r="I3987" s="116">
        <v>4306500</v>
      </c>
      <c r="J3987" s="116">
        <v>4306500</v>
      </c>
      <c r="K3987" s="116">
        <v>0</v>
      </c>
      <c r="L3987" s="116">
        <v>0</v>
      </c>
      <c r="M3987" s="116">
        <v>0</v>
      </c>
      <c r="N3987" s="116">
        <v>0</v>
      </c>
      <c r="O3987" s="116">
        <v>0</v>
      </c>
      <c r="P3987" s="116">
        <v>0</v>
      </c>
      <c r="Q3987" s="27" t="str">
        <f t="shared" si="684"/>
        <v>Registered</v>
      </c>
      <c r="R3987" s="94">
        <f t="shared" si="685"/>
        <v>1</v>
      </c>
      <c r="S3987" s="95"/>
      <c r="T3987" s="117">
        <f t="shared" si="689"/>
        <v>0</v>
      </c>
      <c r="U3987" s="117">
        <f t="shared" si="690"/>
        <v>0</v>
      </c>
    </row>
    <row r="3988" spans="1:21" x14ac:dyDescent="0.3">
      <c r="A3988" s="114">
        <v>7551</v>
      </c>
      <c r="B3988" s="114" t="s">
        <v>1426</v>
      </c>
      <c r="C3988" s="114" t="s">
        <v>39</v>
      </c>
      <c r="D3988" s="114" t="s">
        <v>8045</v>
      </c>
      <c r="E3988" s="114" t="s">
        <v>8046</v>
      </c>
      <c r="F3988" s="115">
        <v>44773</v>
      </c>
      <c r="G3988" s="114" t="s">
        <v>4104</v>
      </c>
      <c r="H3988" s="116">
        <v>3952000</v>
      </c>
      <c r="I3988" s="116">
        <v>3952000</v>
      </c>
      <c r="J3988" s="116">
        <v>3952000</v>
      </c>
      <c r="K3988" s="116">
        <v>0</v>
      </c>
      <c r="L3988" s="116">
        <v>0</v>
      </c>
      <c r="M3988" s="116">
        <v>0</v>
      </c>
      <c r="N3988" s="116">
        <v>0</v>
      </c>
      <c r="O3988" s="116">
        <v>0</v>
      </c>
      <c r="P3988" s="116">
        <v>0</v>
      </c>
      <c r="Q3988" s="27" t="str">
        <f t="shared" si="684"/>
        <v>Registered</v>
      </c>
      <c r="R3988" s="94">
        <f t="shared" si="685"/>
        <v>1</v>
      </c>
      <c r="S3988" s="95"/>
      <c r="T3988" s="117">
        <f t="shared" si="689"/>
        <v>0</v>
      </c>
      <c r="U3988" s="117">
        <f t="shared" si="690"/>
        <v>0</v>
      </c>
    </row>
    <row r="3989" spans="1:21" x14ac:dyDescent="0.3">
      <c r="A3989" s="114">
        <v>7552</v>
      </c>
      <c r="B3989" s="114" t="s">
        <v>1426</v>
      </c>
      <c r="C3989" s="114" t="s">
        <v>39</v>
      </c>
      <c r="D3989" s="114" t="s">
        <v>2089</v>
      </c>
      <c r="E3989" s="114" t="s">
        <v>2090</v>
      </c>
      <c r="F3989" s="115">
        <v>44773</v>
      </c>
      <c r="G3989" s="114" t="s">
        <v>2091</v>
      </c>
      <c r="H3989" s="116">
        <v>3304000</v>
      </c>
      <c r="I3989" s="116">
        <v>3304000</v>
      </c>
      <c r="J3989" s="116">
        <v>3304000</v>
      </c>
      <c r="K3989" s="116">
        <v>0</v>
      </c>
      <c r="L3989" s="116">
        <v>0</v>
      </c>
      <c r="M3989" s="116">
        <v>0</v>
      </c>
      <c r="N3989" s="116">
        <v>0</v>
      </c>
      <c r="O3989" s="116">
        <v>0</v>
      </c>
      <c r="P3989" s="116">
        <v>0</v>
      </c>
      <c r="Q3989" s="27" t="str">
        <f t="shared" si="684"/>
        <v>Registered</v>
      </c>
      <c r="R3989" s="94">
        <f t="shared" si="685"/>
        <v>1</v>
      </c>
      <c r="S3989" s="95"/>
      <c r="T3989" s="117">
        <f t="shared" si="689"/>
        <v>0</v>
      </c>
      <c r="U3989" s="117">
        <f t="shared" si="690"/>
        <v>0</v>
      </c>
    </row>
    <row r="3990" spans="1:21" x14ac:dyDescent="0.3">
      <c r="A3990" s="114">
        <v>7553</v>
      </c>
      <c r="B3990" s="114" t="s">
        <v>1426</v>
      </c>
      <c r="C3990" s="114" t="s">
        <v>39</v>
      </c>
      <c r="D3990" s="114" t="s">
        <v>8047</v>
      </c>
      <c r="E3990" s="114" t="s">
        <v>8048</v>
      </c>
      <c r="F3990" s="115">
        <v>45955</v>
      </c>
      <c r="G3990" s="114" t="s">
        <v>3222</v>
      </c>
      <c r="H3990" s="116">
        <v>6700000</v>
      </c>
      <c r="I3990" s="116">
        <v>6700000</v>
      </c>
      <c r="J3990" s="116">
        <v>6700000</v>
      </c>
      <c r="K3990" s="116">
        <v>0</v>
      </c>
      <c r="L3990" s="116">
        <v>0</v>
      </c>
      <c r="M3990" s="116">
        <v>0</v>
      </c>
      <c r="N3990" s="116">
        <v>0</v>
      </c>
      <c r="O3990" s="116">
        <v>0</v>
      </c>
      <c r="P3990" s="116">
        <v>0</v>
      </c>
      <c r="Q3990" s="27" t="str">
        <f t="shared" si="684"/>
        <v>Registered</v>
      </c>
      <c r="R3990" s="94">
        <f t="shared" si="685"/>
        <v>1</v>
      </c>
      <c r="S3990" s="95"/>
      <c r="T3990" s="117">
        <f t="shared" si="689"/>
        <v>0</v>
      </c>
      <c r="U3990" s="117">
        <f t="shared" si="690"/>
        <v>0</v>
      </c>
    </row>
    <row r="3991" spans="1:21" x14ac:dyDescent="0.3">
      <c r="A3991" s="114">
        <v>7554</v>
      </c>
      <c r="B3991" s="114" t="s">
        <v>1426</v>
      </c>
      <c r="C3991" s="114" t="s">
        <v>39</v>
      </c>
      <c r="D3991" s="114" t="s">
        <v>8049</v>
      </c>
      <c r="E3991" s="114" t="s">
        <v>8050</v>
      </c>
      <c r="F3991" s="115">
        <v>45163</v>
      </c>
      <c r="G3991" s="114" t="s">
        <v>5168</v>
      </c>
      <c r="H3991" s="116">
        <v>2108000</v>
      </c>
      <c r="I3991" s="116">
        <v>2108000</v>
      </c>
      <c r="J3991" s="116">
        <v>2108000</v>
      </c>
      <c r="K3991" s="116">
        <v>0</v>
      </c>
      <c r="L3991" s="116">
        <v>0</v>
      </c>
      <c r="M3991" s="116">
        <v>0</v>
      </c>
      <c r="N3991" s="116">
        <v>0</v>
      </c>
      <c r="O3991" s="116">
        <v>0</v>
      </c>
      <c r="P3991" s="116">
        <v>0</v>
      </c>
      <c r="Q3991" s="27" t="str">
        <f t="shared" si="684"/>
        <v>Registered</v>
      </c>
      <c r="R3991" s="94">
        <f t="shared" si="685"/>
        <v>1</v>
      </c>
      <c r="S3991" s="95"/>
      <c r="T3991" s="117">
        <f t="shared" si="689"/>
        <v>0</v>
      </c>
      <c r="U3991" s="117">
        <f t="shared" si="690"/>
        <v>0</v>
      </c>
    </row>
    <row r="3992" spans="1:21" x14ac:dyDescent="0.3">
      <c r="A3992" s="114">
        <v>7555</v>
      </c>
      <c r="B3992" s="114" t="s">
        <v>1426</v>
      </c>
      <c r="C3992" s="114" t="s">
        <v>39</v>
      </c>
      <c r="D3992" s="114" t="s">
        <v>8051</v>
      </c>
      <c r="E3992" s="114" t="s">
        <v>5450</v>
      </c>
      <c r="F3992" s="115">
        <v>44773</v>
      </c>
      <c r="G3992" s="114" t="s">
        <v>5181</v>
      </c>
      <c r="H3992" s="116">
        <v>1984000</v>
      </c>
      <c r="I3992" s="116">
        <v>1984000</v>
      </c>
      <c r="J3992" s="116">
        <v>1984000</v>
      </c>
      <c r="K3992" s="116">
        <v>0</v>
      </c>
      <c r="L3992" s="116">
        <v>0</v>
      </c>
      <c r="M3992" s="116">
        <v>0</v>
      </c>
      <c r="N3992" s="116">
        <v>0</v>
      </c>
      <c r="O3992" s="116">
        <v>0</v>
      </c>
      <c r="P3992" s="116">
        <v>0</v>
      </c>
      <c r="Q3992" s="27" t="str">
        <f t="shared" si="684"/>
        <v>Registered</v>
      </c>
      <c r="R3992" s="94">
        <f t="shared" si="685"/>
        <v>1</v>
      </c>
      <c r="S3992" s="95"/>
      <c r="T3992" s="117">
        <f t="shared" si="689"/>
        <v>0</v>
      </c>
      <c r="U3992" s="117">
        <f t="shared" si="690"/>
        <v>0</v>
      </c>
    </row>
    <row r="3993" spans="1:21" x14ac:dyDescent="0.3">
      <c r="A3993" s="114">
        <v>7556</v>
      </c>
      <c r="B3993" s="114" t="s">
        <v>1426</v>
      </c>
      <c r="C3993" s="114" t="s">
        <v>39</v>
      </c>
      <c r="D3993" s="114" t="s">
        <v>4795</v>
      </c>
      <c r="E3993" s="114" t="s">
        <v>4796</v>
      </c>
      <c r="F3993" s="115">
        <v>46030</v>
      </c>
      <c r="G3993" s="114" t="s">
        <v>1410</v>
      </c>
      <c r="H3993" s="116">
        <v>6000000</v>
      </c>
      <c r="I3993" s="116">
        <v>6000000</v>
      </c>
      <c r="J3993" s="116">
        <v>6000000</v>
      </c>
      <c r="K3993" s="116">
        <v>0</v>
      </c>
      <c r="L3993" s="116">
        <v>0</v>
      </c>
      <c r="M3993" s="116">
        <v>0</v>
      </c>
      <c r="N3993" s="116">
        <v>0</v>
      </c>
      <c r="O3993" s="116">
        <v>0</v>
      </c>
      <c r="P3993" s="116">
        <v>0</v>
      </c>
      <c r="Q3993" s="27" t="str">
        <f t="shared" si="684"/>
        <v>Registered</v>
      </c>
      <c r="R3993" s="94">
        <f t="shared" si="685"/>
        <v>1</v>
      </c>
      <c r="S3993" s="95"/>
      <c r="T3993" s="117">
        <f t="shared" si="689"/>
        <v>0</v>
      </c>
      <c r="U3993" s="117">
        <f t="shared" si="690"/>
        <v>0</v>
      </c>
    </row>
    <row r="3994" spans="1:21" s="101" customFormat="1" x14ac:dyDescent="0.3">
      <c r="A3994" s="99">
        <v>11038</v>
      </c>
      <c r="B3994" s="99" t="s">
        <v>1426</v>
      </c>
      <c r="C3994" s="99" t="s">
        <v>39</v>
      </c>
      <c r="D3994" s="99" t="s">
        <v>10619</v>
      </c>
      <c r="E3994" s="99" t="s">
        <v>10620</v>
      </c>
      <c r="F3994" s="100">
        <v>46203</v>
      </c>
      <c r="G3994" s="99" t="s">
        <v>1898</v>
      </c>
      <c r="H3994" s="96">
        <v>3900000</v>
      </c>
      <c r="I3994" s="96">
        <v>0</v>
      </c>
      <c r="J3994" s="96"/>
      <c r="K3994" s="96">
        <f t="shared" ref="K3994:K3995" si="691">I3994-J3994</f>
        <v>0</v>
      </c>
      <c r="L3994" s="97">
        <f t="shared" ref="L3994:L3995" si="692">IF(AND($S3994&gt;=0,$S3994&lt;=30),$K3994,0)</f>
        <v>0</v>
      </c>
      <c r="M3994" s="97">
        <f t="shared" ref="M3994:M3995" si="693">IF(AND($S3994&gt;=31,$S3994&lt;=60),$K3994,0)</f>
        <v>0</v>
      </c>
      <c r="N3994" s="97">
        <f t="shared" ref="N3994:N3995" si="694">IF(AND($S3994&gt;=61,$S3994&lt;=90),$K3994,0)</f>
        <v>0</v>
      </c>
      <c r="O3994" s="97">
        <f t="shared" ref="O3994:O3995" si="695">IF(AND($S3994&gt;=91,$S3994&lt;=120),$K3994,0)</f>
        <v>0</v>
      </c>
      <c r="P3994" s="98">
        <f t="shared" ref="P3994:P3995" si="696">IF($S3994&gt;120,$K3994,0)</f>
        <v>0</v>
      </c>
      <c r="Q3994" s="101" t="str">
        <f t="shared" si="684"/>
        <v>Unregistered</v>
      </c>
      <c r="R3994" s="102">
        <v>1</v>
      </c>
      <c r="S3994" s="95">
        <f t="shared" ref="S3994:S3996" si="697">DATE(2026,6,30)-F3994</f>
        <v>0</v>
      </c>
    </row>
    <row r="3995" spans="1:21" s="101" customFormat="1" x14ac:dyDescent="0.3">
      <c r="A3995" s="99">
        <v>11039</v>
      </c>
      <c r="B3995" s="99" t="s">
        <v>1426</v>
      </c>
      <c r="C3995" s="99" t="s">
        <v>39</v>
      </c>
      <c r="D3995" s="99" t="s">
        <v>10623</v>
      </c>
      <c r="E3995" s="99" t="s">
        <v>10624</v>
      </c>
      <c r="F3995" s="100">
        <v>46203</v>
      </c>
      <c r="G3995" s="99" t="s">
        <v>1898</v>
      </c>
      <c r="H3995" s="96">
        <v>4712000</v>
      </c>
      <c r="I3995" s="96">
        <v>0</v>
      </c>
      <c r="J3995" s="96"/>
      <c r="K3995" s="96">
        <f t="shared" si="691"/>
        <v>0</v>
      </c>
      <c r="L3995" s="97">
        <f t="shared" si="692"/>
        <v>0</v>
      </c>
      <c r="M3995" s="97">
        <f t="shared" si="693"/>
        <v>0</v>
      </c>
      <c r="N3995" s="97">
        <f t="shared" si="694"/>
        <v>0</v>
      </c>
      <c r="O3995" s="97">
        <f t="shared" si="695"/>
        <v>0</v>
      </c>
      <c r="P3995" s="98">
        <f t="shared" si="696"/>
        <v>0</v>
      </c>
      <c r="Q3995" s="101" t="str">
        <f t="shared" si="684"/>
        <v>Unregistered</v>
      </c>
      <c r="R3995" s="102">
        <v>1</v>
      </c>
      <c r="S3995" s="95">
        <f t="shared" si="697"/>
        <v>0</v>
      </c>
    </row>
    <row r="3996" spans="1:21" x14ac:dyDescent="0.3">
      <c r="A3996" s="114">
        <v>272</v>
      </c>
      <c r="B3996" s="114" t="s">
        <v>1426</v>
      </c>
      <c r="C3996" s="114" t="s">
        <v>192</v>
      </c>
      <c r="D3996" s="114" t="s">
        <v>10397</v>
      </c>
      <c r="E3996" s="114" t="s">
        <v>10914</v>
      </c>
      <c r="F3996" s="115">
        <v>46174</v>
      </c>
      <c r="G3996" s="114" t="s">
        <v>9919</v>
      </c>
      <c r="H3996" s="116">
        <v>1805600</v>
      </c>
      <c r="I3996" s="116">
        <v>1805600</v>
      </c>
      <c r="J3996" s="116">
        <v>1</v>
      </c>
      <c r="K3996" s="116">
        <v>1805599</v>
      </c>
      <c r="L3996" s="116">
        <v>1805599</v>
      </c>
      <c r="M3996" s="116">
        <v>0</v>
      </c>
      <c r="N3996" s="116">
        <v>0</v>
      </c>
      <c r="O3996" s="116">
        <v>0</v>
      </c>
      <c r="P3996" s="116">
        <v>0</v>
      </c>
      <c r="Q3996" s="27" t="str">
        <f t="shared" si="684"/>
        <v>Registered</v>
      </c>
      <c r="R3996" s="94">
        <f t="shared" si="685"/>
        <v>1</v>
      </c>
      <c r="S3996" s="95">
        <f t="shared" si="697"/>
        <v>29</v>
      </c>
      <c r="T3996" s="117">
        <f t="shared" ref="T3996:T4059" si="698">L3996+M3996+N3996+O3996+P3996</f>
        <v>1805599</v>
      </c>
      <c r="U3996" s="117">
        <f t="shared" ref="U3996:U4059" si="699">K3996-T3996</f>
        <v>0</v>
      </c>
    </row>
    <row r="3997" spans="1:21" x14ac:dyDescent="0.3">
      <c r="A3997" s="114">
        <v>282</v>
      </c>
      <c r="B3997" s="114" t="s">
        <v>1426</v>
      </c>
      <c r="C3997" s="114" t="s">
        <v>192</v>
      </c>
      <c r="D3997" s="114" t="s">
        <v>2135</v>
      </c>
      <c r="E3997" s="114" t="s">
        <v>2136</v>
      </c>
      <c r="F3997" s="115">
        <v>46107</v>
      </c>
      <c r="G3997" s="114" t="s">
        <v>1434</v>
      </c>
      <c r="H3997" s="116">
        <v>1805600</v>
      </c>
      <c r="I3997" s="116">
        <v>1805600</v>
      </c>
      <c r="J3997" s="116">
        <v>65100</v>
      </c>
      <c r="K3997" s="116">
        <v>1740500</v>
      </c>
      <c r="L3997" s="116">
        <v>0</v>
      </c>
      <c r="M3997" s="116">
        <v>0</v>
      </c>
      <c r="N3997" s="116">
        <v>1740500</v>
      </c>
      <c r="O3997" s="116">
        <v>0</v>
      </c>
      <c r="P3997" s="116">
        <v>0</v>
      </c>
      <c r="Q3997" s="27" t="str">
        <f t="shared" si="684"/>
        <v>Registered</v>
      </c>
      <c r="R3997" s="94">
        <f t="shared" si="685"/>
        <v>1</v>
      </c>
      <c r="S3997" s="95"/>
      <c r="T3997" s="117">
        <f t="shared" si="698"/>
        <v>1740500</v>
      </c>
      <c r="U3997" s="117">
        <f t="shared" si="699"/>
        <v>0</v>
      </c>
    </row>
    <row r="3998" spans="1:21" x14ac:dyDescent="0.3">
      <c r="A3998" s="114">
        <v>295</v>
      </c>
      <c r="B3998" s="114" t="s">
        <v>1426</v>
      </c>
      <c r="C3998" s="114" t="s">
        <v>192</v>
      </c>
      <c r="D3998" s="114" t="s">
        <v>207</v>
      </c>
      <c r="E3998" s="114" t="s">
        <v>208</v>
      </c>
      <c r="F3998" s="115">
        <v>46114</v>
      </c>
      <c r="G3998" s="114" t="s">
        <v>1434</v>
      </c>
      <c r="H3998" s="116">
        <v>1805600</v>
      </c>
      <c r="I3998" s="116">
        <v>1805600</v>
      </c>
      <c r="J3998" s="116">
        <v>155600</v>
      </c>
      <c r="K3998" s="116">
        <v>1650000</v>
      </c>
      <c r="L3998" s="116">
        <v>0</v>
      </c>
      <c r="M3998" s="116">
        <v>1650000</v>
      </c>
      <c r="N3998" s="116">
        <v>0</v>
      </c>
      <c r="O3998" s="116">
        <v>0</v>
      </c>
      <c r="P3998" s="116">
        <v>0</v>
      </c>
      <c r="Q3998" s="27" t="str">
        <f t="shared" si="684"/>
        <v>Registered</v>
      </c>
      <c r="R3998" s="94">
        <f t="shared" si="685"/>
        <v>1</v>
      </c>
      <c r="S3998" s="95"/>
      <c r="T3998" s="117">
        <f t="shared" si="698"/>
        <v>1650000</v>
      </c>
      <c r="U3998" s="117">
        <f t="shared" si="699"/>
        <v>0</v>
      </c>
    </row>
    <row r="3999" spans="1:21" x14ac:dyDescent="0.3">
      <c r="A3999" s="114">
        <v>298</v>
      </c>
      <c r="B3999" s="114" t="s">
        <v>1426</v>
      </c>
      <c r="C3999" s="114" t="s">
        <v>192</v>
      </c>
      <c r="D3999" s="114" t="s">
        <v>266</v>
      </c>
      <c r="E3999" s="114" t="s">
        <v>267</v>
      </c>
      <c r="F3999" s="115">
        <v>46116</v>
      </c>
      <c r="G3999" s="114" t="s">
        <v>1694</v>
      </c>
      <c r="H3999" s="116">
        <v>1805600</v>
      </c>
      <c r="I3999" s="116">
        <v>1805600</v>
      </c>
      <c r="J3999" s="116">
        <v>166100</v>
      </c>
      <c r="K3999" s="116">
        <v>1639500</v>
      </c>
      <c r="L3999" s="116">
        <v>0</v>
      </c>
      <c r="M3999" s="116">
        <v>1639500</v>
      </c>
      <c r="N3999" s="116">
        <v>0</v>
      </c>
      <c r="O3999" s="116">
        <v>0</v>
      </c>
      <c r="P3999" s="116">
        <v>0</v>
      </c>
      <c r="Q3999" s="27" t="str">
        <f t="shared" si="684"/>
        <v>Registered</v>
      </c>
      <c r="R3999" s="94">
        <f t="shared" si="685"/>
        <v>1</v>
      </c>
      <c r="S3999" s="95"/>
      <c r="T3999" s="117">
        <f t="shared" si="698"/>
        <v>1639500</v>
      </c>
      <c r="U3999" s="117">
        <f t="shared" si="699"/>
        <v>0</v>
      </c>
    </row>
    <row r="4000" spans="1:21" x14ac:dyDescent="0.3">
      <c r="A4000" s="114">
        <v>300</v>
      </c>
      <c r="B4000" s="114" t="s">
        <v>1426</v>
      </c>
      <c r="C4000" s="114" t="s">
        <v>192</v>
      </c>
      <c r="D4000" s="114" t="s">
        <v>276</v>
      </c>
      <c r="E4000" s="114" t="s">
        <v>277</v>
      </c>
      <c r="F4000" s="115">
        <v>46116</v>
      </c>
      <c r="G4000" s="114" t="s">
        <v>10383</v>
      </c>
      <c r="H4000" s="116">
        <v>1805600</v>
      </c>
      <c r="I4000" s="116">
        <v>1805600</v>
      </c>
      <c r="J4000" s="116">
        <v>180000</v>
      </c>
      <c r="K4000" s="116">
        <v>1625600</v>
      </c>
      <c r="L4000" s="116">
        <v>0</v>
      </c>
      <c r="M4000" s="116">
        <v>1625600</v>
      </c>
      <c r="N4000" s="116">
        <v>0</v>
      </c>
      <c r="O4000" s="116">
        <v>0</v>
      </c>
      <c r="P4000" s="116">
        <v>0</v>
      </c>
      <c r="Q4000" s="27" t="str">
        <f t="shared" si="684"/>
        <v>Registered</v>
      </c>
      <c r="R4000" s="94">
        <f t="shared" si="685"/>
        <v>1</v>
      </c>
      <c r="S4000" s="95"/>
      <c r="T4000" s="117">
        <f t="shared" si="698"/>
        <v>1625600</v>
      </c>
      <c r="U4000" s="117">
        <f t="shared" si="699"/>
        <v>0</v>
      </c>
    </row>
    <row r="4001" spans="1:21" x14ac:dyDescent="0.3">
      <c r="A4001" s="114">
        <v>301</v>
      </c>
      <c r="B4001" s="114" t="s">
        <v>1426</v>
      </c>
      <c r="C4001" s="114" t="s">
        <v>192</v>
      </c>
      <c r="D4001" s="114" t="s">
        <v>2177</v>
      </c>
      <c r="E4001" s="114" t="s">
        <v>2178</v>
      </c>
      <c r="F4001" s="115">
        <v>46104</v>
      </c>
      <c r="G4001" s="114" t="s">
        <v>1440</v>
      </c>
      <c r="H4001" s="116">
        <v>1805600</v>
      </c>
      <c r="I4001" s="116">
        <v>1805600</v>
      </c>
      <c r="J4001" s="116">
        <v>180600</v>
      </c>
      <c r="K4001" s="116">
        <v>1625000</v>
      </c>
      <c r="L4001" s="116">
        <v>0</v>
      </c>
      <c r="M4001" s="116">
        <v>0</v>
      </c>
      <c r="N4001" s="116">
        <v>1625000</v>
      </c>
      <c r="O4001" s="116">
        <v>0</v>
      </c>
      <c r="P4001" s="116">
        <v>0</v>
      </c>
      <c r="Q4001" s="27" t="str">
        <f t="shared" si="684"/>
        <v>Registered</v>
      </c>
      <c r="R4001" s="94">
        <f t="shared" si="685"/>
        <v>1</v>
      </c>
      <c r="S4001" s="95"/>
      <c r="T4001" s="117">
        <f t="shared" si="698"/>
        <v>1625000</v>
      </c>
      <c r="U4001" s="117">
        <f t="shared" si="699"/>
        <v>0</v>
      </c>
    </row>
    <row r="4002" spans="1:21" x14ac:dyDescent="0.3">
      <c r="A4002" s="114">
        <v>302</v>
      </c>
      <c r="B4002" s="114" t="s">
        <v>1426</v>
      </c>
      <c r="C4002" s="114" t="s">
        <v>192</v>
      </c>
      <c r="D4002" s="114" t="s">
        <v>2181</v>
      </c>
      <c r="E4002" s="114" t="s">
        <v>2182</v>
      </c>
      <c r="F4002" s="115">
        <v>46102</v>
      </c>
      <c r="G4002" s="114" t="s">
        <v>1440</v>
      </c>
      <c r="H4002" s="116">
        <v>1805600</v>
      </c>
      <c r="I4002" s="116">
        <v>1805600</v>
      </c>
      <c r="J4002" s="116">
        <v>193610</v>
      </c>
      <c r="K4002" s="116">
        <v>1611990</v>
      </c>
      <c r="L4002" s="116">
        <v>0</v>
      </c>
      <c r="M4002" s="116">
        <v>0</v>
      </c>
      <c r="N4002" s="116">
        <v>1611990</v>
      </c>
      <c r="O4002" s="116">
        <v>0</v>
      </c>
      <c r="P4002" s="116">
        <v>0</v>
      </c>
      <c r="Q4002" s="27" t="str">
        <f t="shared" si="684"/>
        <v>Registered</v>
      </c>
      <c r="R4002" s="94">
        <f t="shared" si="685"/>
        <v>1</v>
      </c>
      <c r="S4002" s="95"/>
      <c r="T4002" s="117">
        <f t="shared" si="698"/>
        <v>1611990</v>
      </c>
      <c r="U4002" s="117">
        <f t="shared" si="699"/>
        <v>0</v>
      </c>
    </row>
    <row r="4003" spans="1:21" x14ac:dyDescent="0.3">
      <c r="A4003" s="114">
        <v>303</v>
      </c>
      <c r="B4003" s="114" t="s">
        <v>1426</v>
      </c>
      <c r="C4003" s="114" t="s">
        <v>192</v>
      </c>
      <c r="D4003" s="114" t="s">
        <v>203</v>
      </c>
      <c r="E4003" s="114" t="s">
        <v>204</v>
      </c>
      <c r="F4003" s="115">
        <v>46121</v>
      </c>
      <c r="G4003" s="114" t="s">
        <v>1460</v>
      </c>
      <c r="H4003" s="116">
        <v>1805600</v>
      </c>
      <c r="I4003" s="116">
        <v>1805600</v>
      </c>
      <c r="J4003" s="116">
        <v>194100</v>
      </c>
      <c r="K4003" s="116">
        <v>1611500</v>
      </c>
      <c r="L4003" s="116">
        <v>0</v>
      </c>
      <c r="M4003" s="116">
        <v>1611500</v>
      </c>
      <c r="N4003" s="116">
        <v>0</v>
      </c>
      <c r="O4003" s="116">
        <v>0</v>
      </c>
      <c r="P4003" s="116">
        <v>0</v>
      </c>
      <c r="Q4003" s="27" t="str">
        <f t="shared" si="684"/>
        <v>Registered</v>
      </c>
      <c r="R4003" s="94">
        <f t="shared" si="685"/>
        <v>1</v>
      </c>
      <c r="S4003" s="95"/>
      <c r="T4003" s="117">
        <f t="shared" si="698"/>
        <v>1611500</v>
      </c>
      <c r="U4003" s="117">
        <f t="shared" si="699"/>
        <v>0</v>
      </c>
    </row>
    <row r="4004" spans="1:21" x14ac:dyDescent="0.3">
      <c r="A4004" s="114">
        <v>304</v>
      </c>
      <c r="B4004" s="114" t="s">
        <v>1426</v>
      </c>
      <c r="C4004" s="114" t="s">
        <v>192</v>
      </c>
      <c r="D4004" s="114" t="s">
        <v>201</v>
      </c>
      <c r="E4004" s="114" t="s">
        <v>202</v>
      </c>
      <c r="F4004" s="115">
        <v>46136</v>
      </c>
      <c r="G4004" s="114" t="s">
        <v>9587</v>
      </c>
      <c r="H4004" s="116">
        <v>1805600</v>
      </c>
      <c r="I4004" s="116">
        <v>1805600</v>
      </c>
      <c r="J4004" s="116">
        <v>194500</v>
      </c>
      <c r="K4004" s="116">
        <v>1611100</v>
      </c>
      <c r="L4004" s="116">
        <v>0</v>
      </c>
      <c r="M4004" s="116">
        <v>1611100</v>
      </c>
      <c r="N4004" s="116">
        <v>0</v>
      </c>
      <c r="O4004" s="116">
        <v>0</v>
      </c>
      <c r="P4004" s="116">
        <v>0</v>
      </c>
      <c r="Q4004" s="27" t="str">
        <f t="shared" si="684"/>
        <v>Registered</v>
      </c>
      <c r="R4004" s="94">
        <f t="shared" si="685"/>
        <v>1</v>
      </c>
      <c r="S4004" s="95"/>
      <c r="T4004" s="117">
        <f t="shared" si="698"/>
        <v>1611100</v>
      </c>
      <c r="U4004" s="117">
        <f t="shared" si="699"/>
        <v>0</v>
      </c>
    </row>
    <row r="4005" spans="1:21" x14ac:dyDescent="0.3">
      <c r="A4005" s="114">
        <v>305</v>
      </c>
      <c r="B4005" s="114" t="s">
        <v>1426</v>
      </c>
      <c r="C4005" s="114" t="s">
        <v>192</v>
      </c>
      <c r="D4005" s="114" t="s">
        <v>10375</v>
      </c>
      <c r="E4005" s="114" t="s">
        <v>10376</v>
      </c>
      <c r="F4005" s="115">
        <v>46102</v>
      </c>
      <c r="G4005" s="114" t="s">
        <v>1558</v>
      </c>
      <c r="H4005" s="116">
        <v>1805600</v>
      </c>
      <c r="I4005" s="116">
        <v>1805600</v>
      </c>
      <c r="J4005" s="116">
        <v>194500</v>
      </c>
      <c r="K4005" s="116">
        <v>1611100</v>
      </c>
      <c r="L4005" s="116">
        <v>0</v>
      </c>
      <c r="M4005" s="116">
        <v>1611100</v>
      </c>
      <c r="N4005" s="116">
        <v>0</v>
      </c>
      <c r="O4005" s="116">
        <v>0</v>
      </c>
      <c r="P4005" s="116">
        <v>0</v>
      </c>
      <c r="Q4005" s="27" t="str">
        <f t="shared" si="684"/>
        <v>Registered</v>
      </c>
      <c r="R4005" s="94">
        <f t="shared" si="685"/>
        <v>1</v>
      </c>
      <c r="S4005" s="95"/>
      <c r="T4005" s="117">
        <f t="shared" si="698"/>
        <v>1611100</v>
      </c>
      <c r="U4005" s="117">
        <f t="shared" si="699"/>
        <v>0</v>
      </c>
    </row>
    <row r="4006" spans="1:21" x14ac:dyDescent="0.3">
      <c r="A4006" s="114">
        <v>306</v>
      </c>
      <c r="B4006" s="114" t="s">
        <v>1426</v>
      </c>
      <c r="C4006" s="114" t="s">
        <v>192</v>
      </c>
      <c r="D4006" s="114" t="s">
        <v>215</v>
      </c>
      <c r="E4006" s="114" t="s">
        <v>10915</v>
      </c>
      <c r="F4006" s="115">
        <v>46163</v>
      </c>
      <c r="G4006" s="114" t="s">
        <v>9616</v>
      </c>
      <c r="H4006" s="116">
        <v>1805600</v>
      </c>
      <c r="I4006" s="116">
        <v>1805600</v>
      </c>
      <c r="J4006" s="116">
        <v>194500</v>
      </c>
      <c r="K4006" s="116">
        <v>1611100</v>
      </c>
      <c r="L4006" s="116">
        <v>0</v>
      </c>
      <c r="M4006" s="116">
        <v>1611100</v>
      </c>
      <c r="N4006" s="116">
        <v>0</v>
      </c>
      <c r="O4006" s="116">
        <v>0</v>
      </c>
      <c r="P4006" s="116">
        <v>0</v>
      </c>
      <c r="Q4006" s="27" t="str">
        <f t="shared" si="684"/>
        <v>Registered</v>
      </c>
      <c r="R4006" s="94">
        <f t="shared" si="685"/>
        <v>1</v>
      </c>
      <c r="S4006" s="95"/>
      <c r="T4006" s="117">
        <f t="shared" si="698"/>
        <v>1611100</v>
      </c>
      <c r="U4006" s="117">
        <f t="shared" si="699"/>
        <v>0</v>
      </c>
    </row>
    <row r="4007" spans="1:21" x14ac:dyDescent="0.3">
      <c r="A4007" s="114">
        <v>307</v>
      </c>
      <c r="B4007" s="114" t="s">
        <v>1426</v>
      </c>
      <c r="C4007" s="114" t="s">
        <v>192</v>
      </c>
      <c r="D4007" s="114" t="s">
        <v>230</v>
      </c>
      <c r="E4007" s="114" t="s">
        <v>231</v>
      </c>
      <c r="F4007" s="115">
        <v>46139</v>
      </c>
      <c r="G4007" s="114" t="s">
        <v>9604</v>
      </c>
      <c r="H4007" s="116">
        <v>1805600</v>
      </c>
      <c r="I4007" s="116">
        <v>1805600</v>
      </c>
      <c r="J4007" s="116">
        <v>194500</v>
      </c>
      <c r="K4007" s="116">
        <v>1611100</v>
      </c>
      <c r="L4007" s="116">
        <v>0</v>
      </c>
      <c r="M4007" s="116">
        <v>1611100</v>
      </c>
      <c r="N4007" s="116">
        <v>0</v>
      </c>
      <c r="O4007" s="116">
        <v>0</v>
      </c>
      <c r="P4007" s="116">
        <v>0</v>
      </c>
      <c r="Q4007" s="27" t="str">
        <f t="shared" si="684"/>
        <v>Registered</v>
      </c>
      <c r="R4007" s="94">
        <f t="shared" si="685"/>
        <v>1</v>
      </c>
      <c r="S4007" s="95"/>
      <c r="T4007" s="117">
        <f t="shared" si="698"/>
        <v>1611100</v>
      </c>
      <c r="U4007" s="117">
        <f t="shared" si="699"/>
        <v>0</v>
      </c>
    </row>
    <row r="4008" spans="1:21" x14ac:dyDescent="0.3">
      <c r="A4008" s="114">
        <v>308</v>
      </c>
      <c r="B4008" s="114" t="s">
        <v>1426</v>
      </c>
      <c r="C4008" s="114" t="s">
        <v>192</v>
      </c>
      <c r="D4008" s="114" t="s">
        <v>240</v>
      </c>
      <c r="E4008" s="114" t="s">
        <v>241</v>
      </c>
      <c r="F4008" s="115">
        <v>46142</v>
      </c>
      <c r="G4008" s="114" t="s">
        <v>10386</v>
      </c>
      <c r="H4008" s="116">
        <v>1805600</v>
      </c>
      <c r="I4008" s="116">
        <v>1805600</v>
      </c>
      <c r="J4008" s="116">
        <v>194500</v>
      </c>
      <c r="K4008" s="116">
        <v>1611100</v>
      </c>
      <c r="L4008" s="116">
        <v>0</v>
      </c>
      <c r="M4008" s="116">
        <v>1611100</v>
      </c>
      <c r="N4008" s="116">
        <v>0</v>
      </c>
      <c r="O4008" s="116">
        <v>0</v>
      </c>
      <c r="P4008" s="116">
        <v>0</v>
      </c>
      <c r="Q4008" s="27" t="str">
        <f t="shared" si="684"/>
        <v>Registered</v>
      </c>
      <c r="R4008" s="94">
        <f t="shared" si="685"/>
        <v>1</v>
      </c>
      <c r="S4008" s="95"/>
      <c r="T4008" s="117">
        <f t="shared" si="698"/>
        <v>1611100</v>
      </c>
      <c r="U4008" s="117">
        <f t="shared" si="699"/>
        <v>0</v>
      </c>
    </row>
    <row r="4009" spans="1:21" x14ac:dyDescent="0.3">
      <c r="A4009" s="114">
        <v>309</v>
      </c>
      <c r="B4009" s="114" t="s">
        <v>1426</v>
      </c>
      <c r="C4009" s="114" t="s">
        <v>192</v>
      </c>
      <c r="D4009" s="114" t="s">
        <v>244</v>
      </c>
      <c r="E4009" s="114" t="s">
        <v>245</v>
      </c>
      <c r="F4009" s="115">
        <v>46137</v>
      </c>
      <c r="G4009" s="114" t="s">
        <v>10390</v>
      </c>
      <c r="H4009" s="116">
        <v>1805600</v>
      </c>
      <c r="I4009" s="116">
        <v>1805600</v>
      </c>
      <c r="J4009" s="116">
        <v>194500</v>
      </c>
      <c r="K4009" s="116">
        <v>1611100</v>
      </c>
      <c r="L4009" s="116">
        <v>0</v>
      </c>
      <c r="M4009" s="116">
        <v>1611100</v>
      </c>
      <c r="N4009" s="116">
        <v>0</v>
      </c>
      <c r="O4009" s="116">
        <v>0</v>
      </c>
      <c r="P4009" s="116">
        <v>0</v>
      </c>
      <c r="Q4009" s="27" t="str">
        <f t="shared" si="684"/>
        <v>Registered</v>
      </c>
      <c r="R4009" s="94">
        <f t="shared" si="685"/>
        <v>1</v>
      </c>
      <c r="S4009" s="95"/>
      <c r="T4009" s="117">
        <f t="shared" si="698"/>
        <v>1611100</v>
      </c>
      <c r="U4009" s="117">
        <f t="shared" si="699"/>
        <v>0</v>
      </c>
    </row>
    <row r="4010" spans="1:21" x14ac:dyDescent="0.3">
      <c r="A4010" s="114">
        <v>310</v>
      </c>
      <c r="B4010" s="114" t="s">
        <v>1426</v>
      </c>
      <c r="C4010" s="114" t="s">
        <v>192</v>
      </c>
      <c r="D4010" s="114" t="s">
        <v>271</v>
      </c>
      <c r="E4010" s="114" t="s">
        <v>272</v>
      </c>
      <c r="F4010" s="115">
        <v>46140</v>
      </c>
      <c r="G4010" s="114" t="s">
        <v>10386</v>
      </c>
      <c r="H4010" s="116">
        <v>1805600</v>
      </c>
      <c r="I4010" s="116">
        <v>1805600</v>
      </c>
      <c r="J4010" s="116">
        <v>194500</v>
      </c>
      <c r="K4010" s="116">
        <v>1611100</v>
      </c>
      <c r="L4010" s="116">
        <v>0</v>
      </c>
      <c r="M4010" s="116">
        <v>1611100</v>
      </c>
      <c r="N4010" s="116">
        <v>0</v>
      </c>
      <c r="O4010" s="116">
        <v>0</v>
      </c>
      <c r="P4010" s="116">
        <v>0</v>
      </c>
      <c r="Q4010" s="27" t="str">
        <f t="shared" si="684"/>
        <v>Registered</v>
      </c>
      <c r="R4010" s="94">
        <f t="shared" si="685"/>
        <v>1</v>
      </c>
      <c r="S4010" s="95"/>
      <c r="T4010" s="117">
        <f t="shared" si="698"/>
        <v>1611100</v>
      </c>
      <c r="U4010" s="117">
        <f t="shared" si="699"/>
        <v>0</v>
      </c>
    </row>
    <row r="4011" spans="1:21" x14ac:dyDescent="0.3">
      <c r="A4011" s="114">
        <v>311</v>
      </c>
      <c r="B4011" s="114" t="s">
        <v>1426</v>
      </c>
      <c r="C4011" s="114" t="s">
        <v>192</v>
      </c>
      <c r="D4011" s="114" t="s">
        <v>209</v>
      </c>
      <c r="E4011" s="114" t="s">
        <v>210</v>
      </c>
      <c r="F4011" s="115">
        <v>46115</v>
      </c>
      <c r="G4011" s="114" t="s">
        <v>1434</v>
      </c>
      <c r="H4011" s="116">
        <v>1805600</v>
      </c>
      <c r="I4011" s="116">
        <v>1805600</v>
      </c>
      <c r="J4011" s="116">
        <v>195060</v>
      </c>
      <c r="K4011" s="116">
        <v>1610540</v>
      </c>
      <c r="L4011" s="116">
        <v>0</v>
      </c>
      <c r="M4011" s="116">
        <v>0</v>
      </c>
      <c r="N4011" s="116">
        <v>1610540</v>
      </c>
      <c r="O4011" s="116">
        <v>0</v>
      </c>
      <c r="P4011" s="116">
        <v>0</v>
      </c>
      <c r="Q4011" s="27" t="str">
        <f t="shared" si="684"/>
        <v>Registered</v>
      </c>
      <c r="R4011" s="94">
        <f t="shared" si="685"/>
        <v>1</v>
      </c>
      <c r="S4011" s="95"/>
      <c r="T4011" s="117">
        <f t="shared" si="698"/>
        <v>1610540</v>
      </c>
      <c r="U4011" s="117">
        <f t="shared" si="699"/>
        <v>0</v>
      </c>
    </row>
    <row r="4012" spans="1:21" x14ac:dyDescent="0.3">
      <c r="A4012" s="114">
        <v>312</v>
      </c>
      <c r="B4012" s="114" t="s">
        <v>1426</v>
      </c>
      <c r="C4012" s="114" t="s">
        <v>192</v>
      </c>
      <c r="D4012" s="114" t="s">
        <v>220</v>
      </c>
      <c r="E4012" s="114" t="s">
        <v>221</v>
      </c>
      <c r="F4012" s="115">
        <v>46134</v>
      </c>
      <c r="G4012" s="114" t="s">
        <v>10383</v>
      </c>
      <c r="H4012" s="116">
        <v>1805600</v>
      </c>
      <c r="I4012" s="116">
        <v>1805600</v>
      </c>
      <c r="J4012" s="116">
        <v>195060</v>
      </c>
      <c r="K4012" s="116">
        <v>1610540</v>
      </c>
      <c r="L4012" s="116">
        <v>0</v>
      </c>
      <c r="M4012" s="116">
        <v>1610540</v>
      </c>
      <c r="N4012" s="116">
        <v>0</v>
      </c>
      <c r="O4012" s="116">
        <v>0</v>
      </c>
      <c r="P4012" s="116">
        <v>0</v>
      </c>
      <c r="Q4012" s="27" t="str">
        <f t="shared" si="684"/>
        <v>Registered</v>
      </c>
      <c r="R4012" s="94">
        <f t="shared" si="685"/>
        <v>1</v>
      </c>
      <c r="S4012" s="95"/>
      <c r="T4012" s="117">
        <f t="shared" si="698"/>
        <v>1610540</v>
      </c>
      <c r="U4012" s="117">
        <f t="shared" si="699"/>
        <v>0</v>
      </c>
    </row>
    <row r="4013" spans="1:21" x14ac:dyDescent="0.3">
      <c r="A4013" s="114">
        <v>313</v>
      </c>
      <c r="B4013" s="114" t="s">
        <v>1426</v>
      </c>
      <c r="C4013" s="114" t="s">
        <v>192</v>
      </c>
      <c r="D4013" s="114" t="s">
        <v>2192</v>
      </c>
      <c r="E4013" s="114" t="s">
        <v>2193</v>
      </c>
      <c r="F4013" s="115">
        <v>46102</v>
      </c>
      <c r="G4013" s="114" t="s">
        <v>1477</v>
      </c>
      <c r="H4013" s="116">
        <v>1805600</v>
      </c>
      <c r="I4013" s="116">
        <v>1805600</v>
      </c>
      <c r="J4013" s="116">
        <v>195060</v>
      </c>
      <c r="K4013" s="116">
        <v>1610540</v>
      </c>
      <c r="L4013" s="116">
        <v>0</v>
      </c>
      <c r="M4013" s="116">
        <v>0</v>
      </c>
      <c r="N4013" s="116">
        <v>1610540</v>
      </c>
      <c r="O4013" s="116">
        <v>0</v>
      </c>
      <c r="P4013" s="116">
        <v>0</v>
      </c>
      <c r="Q4013" s="27" t="str">
        <f t="shared" si="684"/>
        <v>Registered</v>
      </c>
      <c r="R4013" s="94">
        <f t="shared" si="685"/>
        <v>1</v>
      </c>
      <c r="S4013" s="95"/>
      <c r="T4013" s="117">
        <f t="shared" si="698"/>
        <v>1610540</v>
      </c>
      <c r="U4013" s="117">
        <f t="shared" si="699"/>
        <v>0</v>
      </c>
    </row>
    <row r="4014" spans="1:21" x14ac:dyDescent="0.3">
      <c r="A4014" s="114">
        <v>314</v>
      </c>
      <c r="B4014" s="114" t="s">
        <v>1426</v>
      </c>
      <c r="C4014" s="114" t="s">
        <v>192</v>
      </c>
      <c r="D4014" s="114" t="s">
        <v>2196</v>
      </c>
      <c r="E4014" s="114" t="s">
        <v>2197</v>
      </c>
      <c r="F4014" s="115">
        <v>46105</v>
      </c>
      <c r="G4014" s="114" t="s">
        <v>2187</v>
      </c>
      <c r="H4014" s="116">
        <v>1805600</v>
      </c>
      <c r="I4014" s="116">
        <v>1805600</v>
      </c>
      <c r="J4014" s="116">
        <v>195060</v>
      </c>
      <c r="K4014" s="116">
        <v>1610540</v>
      </c>
      <c r="L4014" s="116">
        <v>0</v>
      </c>
      <c r="M4014" s="116">
        <v>0</v>
      </c>
      <c r="N4014" s="116">
        <v>1610540</v>
      </c>
      <c r="O4014" s="116">
        <v>0</v>
      </c>
      <c r="P4014" s="116">
        <v>0</v>
      </c>
      <c r="Q4014" s="27" t="str">
        <f t="shared" si="684"/>
        <v>Registered</v>
      </c>
      <c r="R4014" s="94">
        <f t="shared" si="685"/>
        <v>1</v>
      </c>
      <c r="S4014" s="95"/>
      <c r="T4014" s="117">
        <f t="shared" si="698"/>
        <v>1610540</v>
      </c>
      <c r="U4014" s="117">
        <f t="shared" si="699"/>
        <v>0</v>
      </c>
    </row>
    <row r="4015" spans="1:21" x14ac:dyDescent="0.3">
      <c r="A4015" s="114">
        <v>315</v>
      </c>
      <c r="B4015" s="114" t="s">
        <v>1426</v>
      </c>
      <c r="C4015" s="114" t="s">
        <v>192</v>
      </c>
      <c r="D4015" s="114" t="s">
        <v>262</v>
      </c>
      <c r="E4015" s="114" t="s">
        <v>263</v>
      </c>
      <c r="F4015" s="115">
        <v>46118</v>
      </c>
      <c r="G4015" s="114" t="s">
        <v>1565</v>
      </c>
      <c r="H4015" s="116">
        <v>1805600</v>
      </c>
      <c r="I4015" s="116">
        <v>1805600</v>
      </c>
      <c r="J4015" s="116">
        <v>195060</v>
      </c>
      <c r="K4015" s="116">
        <v>1610540</v>
      </c>
      <c r="L4015" s="116">
        <v>0</v>
      </c>
      <c r="M4015" s="116">
        <v>0</v>
      </c>
      <c r="N4015" s="116">
        <v>1610540</v>
      </c>
      <c r="O4015" s="116">
        <v>0</v>
      </c>
      <c r="P4015" s="116">
        <v>0</v>
      </c>
      <c r="Q4015" s="27" t="str">
        <f t="shared" si="684"/>
        <v>Registered</v>
      </c>
      <c r="R4015" s="94">
        <f t="shared" si="685"/>
        <v>1</v>
      </c>
      <c r="S4015" s="95"/>
      <c r="T4015" s="117">
        <f t="shared" si="698"/>
        <v>1610540</v>
      </c>
      <c r="U4015" s="117">
        <f t="shared" si="699"/>
        <v>0</v>
      </c>
    </row>
    <row r="4016" spans="1:21" x14ac:dyDescent="0.3">
      <c r="A4016" s="114">
        <v>316</v>
      </c>
      <c r="B4016" s="114" t="s">
        <v>1426</v>
      </c>
      <c r="C4016" s="114" t="s">
        <v>192</v>
      </c>
      <c r="D4016" s="114" t="s">
        <v>264</v>
      </c>
      <c r="E4016" s="114" t="s">
        <v>265</v>
      </c>
      <c r="F4016" s="115">
        <v>46116</v>
      </c>
      <c r="G4016" s="114" t="s">
        <v>1434</v>
      </c>
      <c r="H4016" s="116">
        <v>1805600</v>
      </c>
      <c r="I4016" s="116">
        <v>1805600</v>
      </c>
      <c r="J4016" s="116">
        <v>195060</v>
      </c>
      <c r="K4016" s="116">
        <v>1610540</v>
      </c>
      <c r="L4016" s="116">
        <v>0</v>
      </c>
      <c r="M4016" s="116">
        <v>0</v>
      </c>
      <c r="N4016" s="116">
        <v>1610540</v>
      </c>
      <c r="O4016" s="116">
        <v>0</v>
      </c>
      <c r="P4016" s="116">
        <v>0</v>
      </c>
      <c r="Q4016" s="27" t="str">
        <f t="shared" si="684"/>
        <v>Registered</v>
      </c>
      <c r="R4016" s="94">
        <f t="shared" si="685"/>
        <v>1</v>
      </c>
      <c r="S4016" s="95"/>
      <c r="T4016" s="117">
        <f t="shared" si="698"/>
        <v>1610540</v>
      </c>
      <c r="U4016" s="117">
        <f t="shared" si="699"/>
        <v>0</v>
      </c>
    </row>
    <row r="4017" spans="1:21" x14ac:dyDescent="0.3">
      <c r="A4017" s="114">
        <v>318</v>
      </c>
      <c r="B4017" s="114" t="s">
        <v>1426</v>
      </c>
      <c r="C4017" s="114" t="s">
        <v>192</v>
      </c>
      <c r="D4017" s="114" t="s">
        <v>246</v>
      </c>
      <c r="E4017" s="114" t="s">
        <v>247</v>
      </c>
      <c r="F4017" s="115">
        <v>46114</v>
      </c>
      <c r="G4017" s="114" t="s">
        <v>4387</v>
      </c>
      <c r="H4017" s="116">
        <v>1805600</v>
      </c>
      <c r="I4017" s="116">
        <v>1805600</v>
      </c>
      <c r="J4017" s="116">
        <v>200100</v>
      </c>
      <c r="K4017" s="116">
        <v>1605500</v>
      </c>
      <c r="L4017" s="116">
        <v>0</v>
      </c>
      <c r="M4017" s="116">
        <v>1605500</v>
      </c>
      <c r="N4017" s="116">
        <v>0</v>
      </c>
      <c r="O4017" s="116">
        <v>0</v>
      </c>
      <c r="P4017" s="116">
        <v>0</v>
      </c>
      <c r="Q4017" s="27" t="str">
        <f t="shared" si="684"/>
        <v>Registered</v>
      </c>
      <c r="R4017" s="94">
        <f t="shared" si="685"/>
        <v>1</v>
      </c>
      <c r="S4017" s="95"/>
      <c r="T4017" s="117">
        <f t="shared" si="698"/>
        <v>1605500</v>
      </c>
      <c r="U4017" s="117">
        <f t="shared" si="699"/>
        <v>0</v>
      </c>
    </row>
    <row r="4018" spans="1:21" x14ac:dyDescent="0.3">
      <c r="A4018" s="114">
        <v>321</v>
      </c>
      <c r="B4018" s="114" t="s">
        <v>1426</v>
      </c>
      <c r="C4018" s="114" t="s">
        <v>192</v>
      </c>
      <c r="D4018" s="114" t="s">
        <v>193</v>
      </c>
      <c r="E4018" s="114" t="s">
        <v>194</v>
      </c>
      <c r="F4018" s="115">
        <v>46119</v>
      </c>
      <c r="G4018" s="114" t="s">
        <v>1558</v>
      </c>
      <c r="H4018" s="116">
        <v>1805600</v>
      </c>
      <c r="I4018" s="116">
        <v>1805600</v>
      </c>
      <c r="J4018" s="116">
        <v>205600</v>
      </c>
      <c r="K4018" s="116">
        <v>1600000</v>
      </c>
      <c r="L4018" s="116">
        <v>0</v>
      </c>
      <c r="M4018" s="116">
        <v>1600000</v>
      </c>
      <c r="N4018" s="116">
        <v>0</v>
      </c>
      <c r="O4018" s="116">
        <v>0</v>
      </c>
      <c r="P4018" s="116">
        <v>0</v>
      </c>
      <c r="Q4018" s="27" t="str">
        <f t="shared" si="684"/>
        <v>Registered</v>
      </c>
      <c r="R4018" s="94">
        <f t="shared" si="685"/>
        <v>1</v>
      </c>
      <c r="S4018" s="95"/>
      <c r="T4018" s="117">
        <f t="shared" si="698"/>
        <v>1600000</v>
      </c>
      <c r="U4018" s="117">
        <f t="shared" si="699"/>
        <v>0</v>
      </c>
    </row>
    <row r="4019" spans="1:21" x14ac:dyDescent="0.3">
      <c r="A4019" s="114">
        <v>322</v>
      </c>
      <c r="B4019" s="114" t="s">
        <v>1426</v>
      </c>
      <c r="C4019" s="114" t="s">
        <v>192</v>
      </c>
      <c r="D4019" s="114" t="s">
        <v>286</v>
      </c>
      <c r="E4019" s="114" t="s">
        <v>10916</v>
      </c>
      <c r="F4019" s="115">
        <v>46147</v>
      </c>
      <c r="G4019" s="114" t="s">
        <v>9604</v>
      </c>
      <c r="H4019" s="116">
        <v>1805600</v>
      </c>
      <c r="I4019" s="116">
        <v>1805600</v>
      </c>
      <c r="J4019" s="116">
        <v>205600</v>
      </c>
      <c r="K4019" s="116">
        <v>1600000</v>
      </c>
      <c r="L4019" s="116">
        <v>0</v>
      </c>
      <c r="M4019" s="116">
        <v>1600000</v>
      </c>
      <c r="N4019" s="116">
        <v>0</v>
      </c>
      <c r="O4019" s="116">
        <v>0</v>
      </c>
      <c r="P4019" s="116">
        <v>0</v>
      </c>
      <c r="Q4019" s="27" t="str">
        <f t="shared" si="684"/>
        <v>Registered</v>
      </c>
      <c r="R4019" s="94">
        <f t="shared" si="685"/>
        <v>1</v>
      </c>
      <c r="S4019" s="95"/>
      <c r="T4019" s="117">
        <f t="shared" si="698"/>
        <v>1600000</v>
      </c>
      <c r="U4019" s="117">
        <f t="shared" si="699"/>
        <v>0</v>
      </c>
    </row>
    <row r="4020" spans="1:21" x14ac:dyDescent="0.3">
      <c r="A4020" s="114">
        <v>327</v>
      </c>
      <c r="B4020" s="114" t="s">
        <v>1426</v>
      </c>
      <c r="C4020" s="114" t="s">
        <v>192</v>
      </c>
      <c r="D4020" s="114" t="s">
        <v>216</v>
      </c>
      <c r="E4020" s="114" t="s">
        <v>217</v>
      </c>
      <c r="F4020" s="115">
        <v>46125</v>
      </c>
      <c r="G4020" s="114" t="s">
        <v>1558</v>
      </c>
      <c r="H4020" s="116">
        <v>1805600</v>
      </c>
      <c r="I4020" s="116">
        <v>1805600</v>
      </c>
      <c r="J4020" s="116">
        <v>270500</v>
      </c>
      <c r="K4020" s="116">
        <v>1535100</v>
      </c>
      <c r="L4020" s="116">
        <v>0</v>
      </c>
      <c r="M4020" s="116">
        <v>1535100</v>
      </c>
      <c r="N4020" s="116">
        <v>0</v>
      </c>
      <c r="O4020" s="116">
        <v>0</v>
      </c>
      <c r="P4020" s="116">
        <v>0</v>
      </c>
      <c r="Q4020" s="27" t="str">
        <f t="shared" si="684"/>
        <v>Registered</v>
      </c>
      <c r="R4020" s="94">
        <f t="shared" si="685"/>
        <v>1</v>
      </c>
      <c r="S4020" s="95"/>
      <c r="T4020" s="117">
        <f t="shared" si="698"/>
        <v>1535100</v>
      </c>
      <c r="U4020" s="117">
        <f t="shared" si="699"/>
        <v>0</v>
      </c>
    </row>
    <row r="4021" spans="1:21" x14ac:dyDescent="0.3">
      <c r="A4021" s="114">
        <v>332</v>
      </c>
      <c r="B4021" s="114" t="s">
        <v>1426</v>
      </c>
      <c r="C4021" s="114" t="s">
        <v>192</v>
      </c>
      <c r="D4021" s="114" t="s">
        <v>280</v>
      </c>
      <c r="E4021" s="114" t="s">
        <v>281</v>
      </c>
      <c r="F4021" s="115">
        <v>46115</v>
      </c>
      <c r="G4021" s="114" t="s">
        <v>2187</v>
      </c>
      <c r="H4021" s="116">
        <v>1805600</v>
      </c>
      <c r="I4021" s="116">
        <v>1805600</v>
      </c>
      <c r="J4021" s="116">
        <v>305600</v>
      </c>
      <c r="K4021" s="116">
        <v>1500000</v>
      </c>
      <c r="L4021" s="116">
        <v>0</v>
      </c>
      <c r="M4021" s="116">
        <v>0</v>
      </c>
      <c r="N4021" s="116">
        <v>1500000</v>
      </c>
      <c r="O4021" s="116">
        <v>0</v>
      </c>
      <c r="P4021" s="116">
        <v>0</v>
      </c>
      <c r="Q4021" s="27" t="str">
        <f t="shared" si="684"/>
        <v>Registered</v>
      </c>
      <c r="R4021" s="94">
        <f t="shared" si="685"/>
        <v>1</v>
      </c>
      <c r="S4021" s="95"/>
      <c r="T4021" s="117">
        <f t="shared" si="698"/>
        <v>1500000</v>
      </c>
      <c r="U4021" s="117">
        <f t="shared" si="699"/>
        <v>0</v>
      </c>
    </row>
    <row r="4022" spans="1:21" x14ac:dyDescent="0.3">
      <c r="A4022" s="114">
        <v>355</v>
      </c>
      <c r="B4022" s="114" t="s">
        <v>1426</v>
      </c>
      <c r="C4022" s="114" t="s">
        <v>192</v>
      </c>
      <c r="D4022" s="114" t="s">
        <v>232</v>
      </c>
      <c r="E4022" s="114" t="s">
        <v>233</v>
      </c>
      <c r="F4022" s="115">
        <v>46140</v>
      </c>
      <c r="G4022" s="114" t="s">
        <v>10377</v>
      </c>
      <c r="H4022" s="116">
        <v>1805600</v>
      </c>
      <c r="I4022" s="116">
        <v>1805600</v>
      </c>
      <c r="J4022" s="116">
        <v>505600</v>
      </c>
      <c r="K4022" s="116">
        <v>1300000</v>
      </c>
      <c r="L4022" s="116">
        <v>0</v>
      </c>
      <c r="M4022" s="116">
        <v>1300000</v>
      </c>
      <c r="N4022" s="116">
        <v>0</v>
      </c>
      <c r="O4022" s="116">
        <v>0</v>
      </c>
      <c r="P4022" s="116">
        <v>0</v>
      </c>
      <c r="Q4022" s="27" t="str">
        <f t="shared" si="684"/>
        <v>Registered</v>
      </c>
      <c r="R4022" s="94">
        <f t="shared" si="685"/>
        <v>1</v>
      </c>
      <c r="S4022" s="95"/>
      <c r="T4022" s="117">
        <f t="shared" si="698"/>
        <v>1300000</v>
      </c>
      <c r="U4022" s="117">
        <f t="shared" si="699"/>
        <v>0</v>
      </c>
    </row>
    <row r="4023" spans="1:21" x14ac:dyDescent="0.3">
      <c r="A4023" s="114">
        <v>415</v>
      </c>
      <c r="B4023" s="114" t="s">
        <v>1426</v>
      </c>
      <c r="C4023" s="114" t="s">
        <v>192</v>
      </c>
      <c r="D4023" s="114" t="s">
        <v>275</v>
      </c>
      <c r="E4023" s="114" t="s">
        <v>10917</v>
      </c>
      <c r="F4023" s="115">
        <v>46148</v>
      </c>
      <c r="G4023" s="114" t="s">
        <v>9650</v>
      </c>
      <c r="H4023" s="116">
        <v>1805600</v>
      </c>
      <c r="I4023" s="116">
        <v>1805600</v>
      </c>
      <c r="J4023" s="116">
        <v>791100</v>
      </c>
      <c r="K4023" s="116">
        <v>1014500</v>
      </c>
      <c r="L4023" s="116">
        <v>0</v>
      </c>
      <c r="M4023" s="116">
        <v>1014500</v>
      </c>
      <c r="N4023" s="116">
        <v>0</v>
      </c>
      <c r="O4023" s="116">
        <v>0</v>
      </c>
      <c r="P4023" s="116">
        <v>0</v>
      </c>
      <c r="Q4023" s="27" t="str">
        <f t="shared" si="684"/>
        <v>Registered</v>
      </c>
      <c r="R4023" s="94">
        <f t="shared" si="685"/>
        <v>1</v>
      </c>
      <c r="S4023" s="95"/>
      <c r="T4023" s="117">
        <f t="shared" si="698"/>
        <v>1014500</v>
      </c>
      <c r="U4023" s="117">
        <f t="shared" si="699"/>
        <v>0</v>
      </c>
    </row>
    <row r="4024" spans="1:21" x14ac:dyDescent="0.3">
      <c r="A4024" s="114">
        <v>609</v>
      </c>
      <c r="B4024" s="114" t="s">
        <v>1426</v>
      </c>
      <c r="C4024" s="114" t="s">
        <v>192</v>
      </c>
      <c r="D4024" s="114" t="s">
        <v>218</v>
      </c>
      <c r="E4024" s="114" t="s">
        <v>219</v>
      </c>
      <c r="F4024" s="115">
        <v>46128</v>
      </c>
      <c r="G4024" s="114" t="s">
        <v>1429</v>
      </c>
      <c r="H4024" s="116">
        <v>1805600</v>
      </c>
      <c r="I4024" s="116">
        <v>1805600</v>
      </c>
      <c r="J4024" s="116">
        <v>1243500</v>
      </c>
      <c r="K4024" s="116">
        <v>562100</v>
      </c>
      <c r="L4024" s="116">
        <v>0</v>
      </c>
      <c r="M4024" s="116">
        <v>0</v>
      </c>
      <c r="N4024" s="116">
        <v>562100</v>
      </c>
      <c r="O4024" s="116">
        <v>0</v>
      </c>
      <c r="P4024" s="116">
        <v>0</v>
      </c>
      <c r="Q4024" s="27" t="str">
        <f t="shared" si="684"/>
        <v>Registered</v>
      </c>
      <c r="R4024" s="94">
        <f t="shared" si="685"/>
        <v>1</v>
      </c>
      <c r="S4024" s="95"/>
      <c r="T4024" s="117">
        <f t="shared" si="698"/>
        <v>562100</v>
      </c>
      <c r="U4024" s="117">
        <f t="shared" si="699"/>
        <v>0</v>
      </c>
    </row>
    <row r="4025" spans="1:21" x14ac:dyDescent="0.3">
      <c r="A4025" s="114">
        <v>664</v>
      </c>
      <c r="B4025" s="114" t="s">
        <v>1426</v>
      </c>
      <c r="C4025" s="114" t="s">
        <v>192</v>
      </c>
      <c r="D4025" s="114" t="s">
        <v>252</v>
      </c>
      <c r="E4025" s="114" t="s">
        <v>253</v>
      </c>
      <c r="F4025" s="115">
        <v>46116</v>
      </c>
      <c r="G4025" s="114" t="s">
        <v>10393</v>
      </c>
      <c r="H4025" s="116">
        <v>1805600</v>
      </c>
      <c r="I4025" s="116">
        <v>1805600</v>
      </c>
      <c r="J4025" s="116">
        <v>1391100</v>
      </c>
      <c r="K4025" s="116">
        <v>414500</v>
      </c>
      <c r="L4025" s="116">
        <v>0</v>
      </c>
      <c r="M4025" s="116">
        <v>414500</v>
      </c>
      <c r="N4025" s="116">
        <v>0</v>
      </c>
      <c r="O4025" s="116">
        <v>0</v>
      </c>
      <c r="P4025" s="116">
        <v>0</v>
      </c>
      <c r="Q4025" s="27" t="str">
        <f t="shared" si="684"/>
        <v>Registered</v>
      </c>
      <c r="R4025" s="94">
        <f t="shared" si="685"/>
        <v>1</v>
      </c>
      <c r="S4025" s="95"/>
      <c r="T4025" s="117">
        <f t="shared" si="698"/>
        <v>414500</v>
      </c>
      <c r="U4025" s="117">
        <f t="shared" si="699"/>
        <v>0</v>
      </c>
    </row>
    <row r="4026" spans="1:21" x14ac:dyDescent="0.3">
      <c r="A4026" s="114">
        <v>845</v>
      </c>
      <c r="B4026" s="114" t="s">
        <v>1426</v>
      </c>
      <c r="C4026" s="114" t="s">
        <v>192</v>
      </c>
      <c r="D4026" s="114" t="s">
        <v>2439</v>
      </c>
      <c r="E4026" s="114" t="s">
        <v>2440</v>
      </c>
      <c r="F4026" s="115">
        <v>46101</v>
      </c>
      <c r="G4026" s="114" t="s">
        <v>1477</v>
      </c>
      <c r="H4026" s="116">
        <v>1805600</v>
      </c>
      <c r="I4026" s="116">
        <v>1805600</v>
      </c>
      <c r="J4026" s="116">
        <v>1614500</v>
      </c>
      <c r="K4026" s="116">
        <v>191100</v>
      </c>
      <c r="L4026" s="116">
        <v>0</v>
      </c>
      <c r="M4026" s="116">
        <v>0</v>
      </c>
      <c r="N4026" s="116">
        <v>191100</v>
      </c>
      <c r="O4026" s="116">
        <v>0</v>
      </c>
      <c r="P4026" s="116">
        <v>0</v>
      </c>
      <c r="Q4026" s="27" t="str">
        <f t="shared" si="684"/>
        <v>Registered</v>
      </c>
      <c r="R4026" s="94">
        <f t="shared" si="685"/>
        <v>1</v>
      </c>
      <c r="S4026" s="95"/>
      <c r="T4026" s="117">
        <f t="shared" si="698"/>
        <v>191100</v>
      </c>
      <c r="U4026" s="117">
        <f t="shared" si="699"/>
        <v>0</v>
      </c>
    </row>
    <row r="4027" spans="1:21" x14ac:dyDescent="0.3">
      <c r="A4027" s="114">
        <v>1088</v>
      </c>
      <c r="B4027" s="114" t="s">
        <v>1426</v>
      </c>
      <c r="C4027" s="114" t="s">
        <v>192</v>
      </c>
      <c r="D4027" s="114" t="s">
        <v>9757</v>
      </c>
      <c r="E4027" s="114" t="s">
        <v>9758</v>
      </c>
      <c r="F4027" s="115">
        <v>46106</v>
      </c>
      <c r="G4027" s="114" t="s">
        <v>2187</v>
      </c>
      <c r="H4027" s="116">
        <v>1805600</v>
      </c>
      <c r="I4027" s="116">
        <v>1805600</v>
      </c>
      <c r="J4027" s="116">
        <v>1791100</v>
      </c>
      <c r="K4027" s="116">
        <v>14500</v>
      </c>
      <c r="L4027" s="116">
        <v>0</v>
      </c>
      <c r="M4027" s="116">
        <v>14500</v>
      </c>
      <c r="N4027" s="116">
        <v>0</v>
      </c>
      <c r="O4027" s="116">
        <v>0</v>
      </c>
      <c r="P4027" s="116">
        <v>0</v>
      </c>
      <c r="Q4027" s="27" t="str">
        <f t="shared" si="684"/>
        <v>Registered</v>
      </c>
      <c r="R4027" s="94">
        <f t="shared" si="685"/>
        <v>1</v>
      </c>
      <c r="S4027" s="95"/>
      <c r="T4027" s="117">
        <f t="shared" si="698"/>
        <v>14500</v>
      </c>
      <c r="U4027" s="117">
        <f t="shared" si="699"/>
        <v>0</v>
      </c>
    </row>
    <row r="4028" spans="1:21" x14ac:dyDescent="0.3">
      <c r="A4028" s="114">
        <v>1089</v>
      </c>
      <c r="B4028" s="114" t="s">
        <v>1426</v>
      </c>
      <c r="C4028" s="114" t="s">
        <v>192</v>
      </c>
      <c r="D4028" s="114" t="s">
        <v>222</v>
      </c>
      <c r="E4028" s="114" t="s">
        <v>223</v>
      </c>
      <c r="F4028" s="115">
        <v>46125</v>
      </c>
      <c r="G4028" s="114" t="s">
        <v>4387</v>
      </c>
      <c r="H4028" s="116">
        <v>1805600</v>
      </c>
      <c r="I4028" s="116">
        <v>1805600</v>
      </c>
      <c r="J4028" s="116">
        <v>1791100</v>
      </c>
      <c r="K4028" s="116">
        <v>14500</v>
      </c>
      <c r="L4028" s="116">
        <v>0</v>
      </c>
      <c r="M4028" s="116">
        <v>14500</v>
      </c>
      <c r="N4028" s="116">
        <v>0</v>
      </c>
      <c r="O4028" s="116">
        <v>0</v>
      </c>
      <c r="P4028" s="116">
        <v>0</v>
      </c>
      <c r="Q4028" s="27" t="str">
        <f t="shared" si="684"/>
        <v>Registered</v>
      </c>
      <c r="R4028" s="94">
        <f t="shared" si="685"/>
        <v>1</v>
      </c>
      <c r="S4028" s="95"/>
      <c r="T4028" s="117">
        <f t="shared" si="698"/>
        <v>14500</v>
      </c>
      <c r="U4028" s="117">
        <f t="shared" si="699"/>
        <v>0</v>
      </c>
    </row>
    <row r="4029" spans="1:21" x14ac:dyDescent="0.3">
      <c r="A4029" s="114">
        <v>1090</v>
      </c>
      <c r="B4029" s="114" t="s">
        <v>1426</v>
      </c>
      <c r="C4029" s="114" t="s">
        <v>192</v>
      </c>
      <c r="D4029" s="114" t="s">
        <v>242</v>
      </c>
      <c r="E4029" s="114" t="s">
        <v>243</v>
      </c>
      <c r="F4029" s="115">
        <v>46134</v>
      </c>
      <c r="G4029" s="114" t="s">
        <v>9627</v>
      </c>
      <c r="H4029" s="116">
        <v>1805600</v>
      </c>
      <c r="I4029" s="116">
        <v>1805600</v>
      </c>
      <c r="J4029" s="116">
        <v>1791100</v>
      </c>
      <c r="K4029" s="116">
        <v>14500</v>
      </c>
      <c r="L4029" s="116">
        <v>0</v>
      </c>
      <c r="M4029" s="116">
        <v>14500</v>
      </c>
      <c r="N4029" s="116">
        <v>0</v>
      </c>
      <c r="O4029" s="116">
        <v>0</v>
      </c>
      <c r="P4029" s="116">
        <v>0</v>
      </c>
      <c r="Q4029" s="27" t="str">
        <f t="shared" si="684"/>
        <v>Registered</v>
      </c>
      <c r="R4029" s="94">
        <f t="shared" si="685"/>
        <v>1</v>
      </c>
      <c r="S4029" s="95"/>
      <c r="T4029" s="117">
        <f t="shared" si="698"/>
        <v>14500</v>
      </c>
      <c r="U4029" s="117">
        <f t="shared" si="699"/>
        <v>0</v>
      </c>
    </row>
    <row r="4030" spans="1:21" x14ac:dyDescent="0.3">
      <c r="A4030" s="114">
        <v>1091</v>
      </c>
      <c r="B4030" s="114" t="s">
        <v>1426</v>
      </c>
      <c r="C4030" s="114" t="s">
        <v>192</v>
      </c>
      <c r="D4030" s="114" t="s">
        <v>10387</v>
      </c>
      <c r="E4030" s="114" t="s">
        <v>10388</v>
      </c>
      <c r="F4030" s="115">
        <v>46111</v>
      </c>
      <c r="G4030" s="114" t="s">
        <v>9590</v>
      </c>
      <c r="H4030" s="116">
        <v>1805600</v>
      </c>
      <c r="I4030" s="116">
        <v>1805600</v>
      </c>
      <c r="J4030" s="116">
        <v>1791100</v>
      </c>
      <c r="K4030" s="116">
        <v>14500</v>
      </c>
      <c r="L4030" s="116">
        <v>0</v>
      </c>
      <c r="M4030" s="116">
        <v>14500</v>
      </c>
      <c r="N4030" s="116">
        <v>0</v>
      </c>
      <c r="O4030" s="116">
        <v>0</v>
      </c>
      <c r="P4030" s="116">
        <v>0</v>
      </c>
      <c r="Q4030" s="27" t="str">
        <f t="shared" si="684"/>
        <v>Registered</v>
      </c>
      <c r="R4030" s="94">
        <f t="shared" si="685"/>
        <v>1</v>
      </c>
      <c r="S4030" s="95"/>
      <c r="T4030" s="117">
        <f t="shared" si="698"/>
        <v>14500</v>
      </c>
      <c r="U4030" s="117">
        <f t="shared" si="699"/>
        <v>0</v>
      </c>
    </row>
    <row r="4031" spans="1:21" x14ac:dyDescent="0.3">
      <c r="A4031" s="114">
        <v>1092</v>
      </c>
      <c r="B4031" s="114" t="s">
        <v>1426</v>
      </c>
      <c r="C4031" s="114" t="s">
        <v>192</v>
      </c>
      <c r="D4031" s="114" t="s">
        <v>248</v>
      </c>
      <c r="E4031" s="114" t="s">
        <v>249</v>
      </c>
      <c r="F4031" s="115">
        <v>46125</v>
      </c>
      <c r="G4031" s="114" t="s">
        <v>1416</v>
      </c>
      <c r="H4031" s="116">
        <v>1805600</v>
      </c>
      <c r="I4031" s="116">
        <v>1805600</v>
      </c>
      <c r="J4031" s="116">
        <v>1791100</v>
      </c>
      <c r="K4031" s="116">
        <v>14500</v>
      </c>
      <c r="L4031" s="116">
        <v>0</v>
      </c>
      <c r="M4031" s="116">
        <v>14500</v>
      </c>
      <c r="N4031" s="116">
        <v>0</v>
      </c>
      <c r="O4031" s="116">
        <v>0</v>
      </c>
      <c r="P4031" s="116">
        <v>0</v>
      </c>
      <c r="Q4031" s="27" t="str">
        <f t="shared" si="684"/>
        <v>Registered</v>
      </c>
      <c r="R4031" s="94">
        <f t="shared" si="685"/>
        <v>1</v>
      </c>
      <c r="S4031" s="95"/>
      <c r="T4031" s="117">
        <f t="shared" si="698"/>
        <v>14500</v>
      </c>
      <c r="U4031" s="117">
        <f t="shared" si="699"/>
        <v>0</v>
      </c>
    </row>
    <row r="4032" spans="1:21" x14ac:dyDescent="0.3">
      <c r="A4032" s="114">
        <v>1093</v>
      </c>
      <c r="B4032" s="114" t="s">
        <v>1426</v>
      </c>
      <c r="C4032" s="114" t="s">
        <v>192</v>
      </c>
      <c r="D4032" s="114" t="s">
        <v>4811</v>
      </c>
      <c r="E4032" s="114" t="s">
        <v>4812</v>
      </c>
      <c r="F4032" s="115">
        <v>46108</v>
      </c>
      <c r="G4032" s="114" t="s">
        <v>2101</v>
      </c>
      <c r="H4032" s="116">
        <v>1805600</v>
      </c>
      <c r="I4032" s="116">
        <v>1805600</v>
      </c>
      <c r="J4032" s="116">
        <v>1791100</v>
      </c>
      <c r="K4032" s="116">
        <v>14500</v>
      </c>
      <c r="L4032" s="116">
        <v>0</v>
      </c>
      <c r="M4032" s="116">
        <v>0</v>
      </c>
      <c r="N4032" s="116">
        <v>14500</v>
      </c>
      <c r="O4032" s="116">
        <v>0</v>
      </c>
      <c r="P4032" s="116">
        <v>0</v>
      </c>
      <c r="Q4032" s="27" t="str">
        <f t="shared" si="684"/>
        <v>Registered</v>
      </c>
      <c r="R4032" s="94">
        <f t="shared" si="685"/>
        <v>1</v>
      </c>
      <c r="S4032" s="95"/>
      <c r="T4032" s="117">
        <f t="shared" si="698"/>
        <v>14500</v>
      </c>
      <c r="U4032" s="117">
        <f t="shared" si="699"/>
        <v>0</v>
      </c>
    </row>
    <row r="4033" spans="1:21" x14ac:dyDescent="0.3">
      <c r="A4033" s="114">
        <v>1094</v>
      </c>
      <c r="B4033" s="114" t="s">
        <v>1426</v>
      </c>
      <c r="C4033" s="114" t="s">
        <v>192</v>
      </c>
      <c r="D4033" s="114" t="s">
        <v>10394</v>
      </c>
      <c r="E4033" s="114" t="s">
        <v>10395</v>
      </c>
      <c r="F4033" s="115">
        <v>46104</v>
      </c>
      <c r="G4033" s="114" t="s">
        <v>10396</v>
      </c>
      <c r="H4033" s="116">
        <v>1805600</v>
      </c>
      <c r="I4033" s="116">
        <v>1805600</v>
      </c>
      <c r="J4033" s="116">
        <v>1791100</v>
      </c>
      <c r="K4033" s="116">
        <v>14500</v>
      </c>
      <c r="L4033" s="116">
        <v>0</v>
      </c>
      <c r="M4033" s="116">
        <v>14500</v>
      </c>
      <c r="N4033" s="116">
        <v>0</v>
      </c>
      <c r="O4033" s="116">
        <v>0</v>
      </c>
      <c r="P4033" s="116">
        <v>0</v>
      </c>
      <c r="Q4033" s="27" t="str">
        <f t="shared" si="684"/>
        <v>Registered</v>
      </c>
      <c r="R4033" s="94">
        <f t="shared" si="685"/>
        <v>1</v>
      </c>
      <c r="S4033" s="95"/>
      <c r="T4033" s="117">
        <f t="shared" si="698"/>
        <v>14500</v>
      </c>
      <c r="U4033" s="117">
        <f t="shared" si="699"/>
        <v>0</v>
      </c>
    </row>
    <row r="4034" spans="1:21" x14ac:dyDescent="0.3">
      <c r="A4034" s="114">
        <v>1095</v>
      </c>
      <c r="B4034" s="114" t="s">
        <v>1426</v>
      </c>
      <c r="C4034" s="114" t="s">
        <v>192</v>
      </c>
      <c r="D4034" s="114" t="s">
        <v>256</v>
      </c>
      <c r="E4034" s="114" t="s">
        <v>257</v>
      </c>
      <c r="F4034" s="115">
        <v>46142</v>
      </c>
      <c r="G4034" s="114" t="s">
        <v>9604</v>
      </c>
      <c r="H4034" s="116">
        <v>1805600</v>
      </c>
      <c r="I4034" s="116">
        <v>1805600</v>
      </c>
      <c r="J4034" s="116">
        <v>1791100</v>
      </c>
      <c r="K4034" s="116">
        <v>14500</v>
      </c>
      <c r="L4034" s="116">
        <v>0</v>
      </c>
      <c r="M4034" s="116">
        <v>14500</v>
      </c>
      <c r="N4034" s="116">
        <v>0</v>
      </c>
      <c r="O4034" s="116">
        <v>0</v>
      </c>
      <c r="P4034" s="116">
        <v>0</v>
      </c>
      <c r="Q4034" s="27" t="str">
        <f t="shared" ref="Q4034:Q4097" si="700">IF(G4034="01 Jan 1900","Unregistered","Registered")</f>
        <v>Registered</v>
      </c>
      <c r="R4034" s="94">
        <f t="shared" si="685"/>
        <v>1</v>
      </c>
      <c r="S4034" s="95"/>
      <c r="T4034" s="117">
        <f t="shared" si="698"/>
        <v>14500</v>
      </c>
      <c r="U4034" s="117">
        <f t="shared" si="699"/>
        <v>0</v>
      </c>
    </row>
    <row r="4035" spans="1:21" x14ac:dyDescent="0.3">
      <c r="A4035" s="114">
        <v>1096</v>
      </c>
      <c r="B4035" s="114" t="s">
        <v>1426</v>
      </c>
      <c r="C4035" s="114" t="s">
        <v>192</v>
      </c>
      <c r="D4035" s="114" t="s">
        <v>270</v>
      </c>
      <c r="E4035" s="114" t="s">
        <v>10918</v>
      </c>
      <c r="F4035" s="115">
        <v>46170</v>
      </c>
      <c r="G4035" s="114" t="s">
        <v>9919</v>
      </c>
      <c r="H4035" s="116">
        <v>1805600</v>
      </c>
      <c r="I4035" s="116">
        <v>1805600</v>
      </c>
      <c r="J4035" s="116">
        <v>1791100</v>
      </c>
      <c r="K4035" s="116">
        <v>14500</v>
      </c>
      <c r="L4035" s="116">
        <v>14500</v>
      </c>
      <c r="M4035" s="116">
        <v>0</v>
      </c>
      <c r="N4035" s="116">
        <v>0</v>
      </c>
      <c r="O4035" s="116">
        <v>0</v>
      </c>
      <c r="P4035" s="116">
        <v>0</v>
      </c>
      <c r="Q4035" s="27" t="str">
        <f t="shared" si="700"/>
        <v>Registered</v>
      </c>
      <c r="R4035" s="94">
        <f t="shared" ref="R4035:R4098" si="701">(I4035/H4035)</f>
        <v>1</v>
      </c>
      <c r="S4035" s="95"/>
      <c r="T4035" s="117">
        <f t="shared" si="698"/>
        <v>14500</v>
      </c>
      <c r="U4035" s="117">
        <f t="shared" si="699"/>
        <v>0</v>
      </c>
    </row>
    <row r="4036" spans="1:21" x14ac:dyDescent="0.3">
      <c r="A4036" s="114">
        <v>1097</v>
      </c>
      <c r="B4036" s="114" t="s">
        <v>1426</v>
      </c>
      <c r="C4036" s="114" t="s">
        <v>192</v>
      </c>
      <c r="D4036" s="114" t="s">
        <v>273</v>
      </c>
      <c r="E4036" s="114" t="s">
        <v>274</v>
      </c>
      <c r="F4036" s="115">
        <v>46120</v>
      </c>
      <c r="G4036" s="114" t="s">
        <v>1565</v>
      </c>
      <c r="H4036" s="116">
        <v>1805600</v>
      </c>
      <c r="I4036" s="116">
        <v>1805600</v>
      </c>
      <c r="J4036" s="116">
        <v>1791100</v>
      </c>
      <c r="K4036" s="116">
        <v>14500</v>
      </c>
      <c r="L4036" s="116">
        <v>0</v>
      </c>
      <c r="M4036" s="116">
        <v>14500</v>
      </c>
      <c r="N4036" s="116">
        <v>0</v>
      </c>
      <c r="O4036" s="116">
        <v>0</v>
      </c>
      <c r="P4036" s="116">
        <v>0</v>
      </c>
      <c r="Q4036" s="27" t="str">
        <f t="shared" si="700"/>
        <v>Registered</v>
      </c>
      <c r="R4036" s="94">
        <f t="shared" si="701"/>
        <v>1</v>
      </c>
      <c r="S4036" s="95"/>
      <c r="T4036" s="117">
        <f t="shared" si="698"/>
        <v>14500</v>
      </c>
      <c r="U4036" s="117">
        <f t="shared" si="699"/>
        <v>0</v>
      </c>
    </row>
    <row r="4037" spans="1:21" x14ac:dyDescent="0.3">
      <c r="A4037" s="114">
        <v>1098</v>
      </c>
      <c r="B4037" s="114" t="s">
        <v>1426</v>
      </c>
      <c r="C4037" s="114" t="s">
        <v>192</v>
      </c>
      <c r="D4037" s="114" t="s">
        <v>278</v>
      </c>
      <c r="E4037" s="114" t="s">
        <v>279</v>
      </c>
      <c r="F4037" s="115">
        <v>46132</v>
      </c>
      <c r="G4037" s="114" t="s">
        <v>9627</v>
      </c>
      <c r="H4037" s="116">
        <v>1805600</v>
      </c>
      <c r="I4037" s="116">
        <v>1805600</v>
      </c>
      <c r="J4037" s="116">
        <v>1791100</v>
      </c>
      <c r="K4037" s="116">
        <v>14500</v>
      </c>
      <c r="L4037" s="116">
        <v>0</v>
      </c>
      <c r="M4037" s="116">
        <v>14500</v>
      </c>
      <c r="N4037" s="116">
        <v>0</v>
      </c>
      <c r="O4037" s="116">
        <v>0</v>
      </c>
      <c r="P4037" s="116">
        <v>0</v>
      </c>
      <c r="Q4037" s="27" t="str">
        <f t="shared" si="700"/>
        <v>Registered</v>
      </c>
      <c r="R4037" s="94">
        <f t="shared" si="701"/>
        <v>1</v>
      </c>
      <c r="S4037" s="95"/>
      <c r="T4037" s="117">
        <f t="shared" si="698"/>
        <v>14500</v>
      </c>
      <c r="U4037" s="117">
        <f t="shared" si="699"/>
        <v>0</v>
      </c>
    </row>
    <row r="4038" spans="1:21" x14ac:dyDescent="0.3">
      <c r="A4038" s="114">
        <v>1099</v>
      </c>
      <c r="B4038" s="114" t="s">
        <v>1426</v>
      </c>
      <c r="C4038" s="114" t="s">
        <v>192</v>
      </c>
      <c r="D4038" s="114" t="s">
        <v>284</v>
      </c>
      <c r="E4038" s="114" t="s">
        <v>285</v>
      </c>
      <c r="F4038" s="115">
        <v>46135</v>
      </c>
      <c r="G4038" s="114" t="s">
        <v>9587</v>
      </c>
      <c r="H4038" s="116">
        <v>1805600</v>
      </c>
      <c r="I4038" s="116">
        <v>1805600</v>
      </c>
      <c r="J4038" s="116">
        <v>1791100</v>
      </c>
      <c r="K4038" s="116">
        <v>14500</v>
      </c>
      <c r="L4038" s="116">
        <v>0</v>
      </c>
      <c r="M4038" s="116">
        <v>14500</v>
      </c>
      <c r="N4038" s="116">
        <v>0</v>
      </c>
      <c r="O4038" s="116">
        <v>0</v>
      </c>
      <c r="P4038" s="116">
        <v>0</v>
      </c>
      <c r="Q4038" s="27" t="str">
        <f t="shared" si="700"/>
        <v>Registered</v>
      </c>
      <c r="R4038" s="94">
        <f t="shared" si="701"/>
        <v>1</v>
      </c>
      <c r="S4038" s="95"/>
      <c r="T4038" s="117">
        <f t="shared" si="698"/>
        <v>14500</v>
      </c>
      <c r="U4038" s="117">
        <f t="shared" si="699"/>
        <v>0</v>
      </c>
    </row>
    <row r="4039" spans="1:21" x14ac:dyDescent="0.3">
      <c r="A4039" s="114">
        <v>1109</v>
      </c>
      <c r="B4039" s="114" t="s">
        <v>1426</v>
      </c>
      <c r="C4039" s="114" t="s">
        <v>192</v>
      </c>
      <c r="D4039" s="114" t="s">
        <v>268</v>
      </c>
      <c r="E4039" s="114" t="s">
        <v>269</v>
      </c>
      <c r="F4039" s="115">
        <v>46142</v>
      </c>
      <c r="G4039" s="114" t="s">
        <v>9604</v>
      </c>
      <c r="H4039" s="116">
        <v>1805600</v>
      </c>
      <c r="I4039" s="116">
        <v>1805600</v>
      </c>
      <c r="J4039" s="116">
        <v>1798284</v>
      </c>
      <c r="K4039" s="116">
        <v>7316</v>
      </c>
      <c r="L4039" s="116">
        <v>0</v>
      </c>
      <c r="M4039" s="116">
        <v>7316</v>
      </c>
      <c r="N4039" s="116">
        <v>0</v>
      </c>
      <c r="O4039" s="116">
        <v>0</v>
      </c>
      <c r="P4039" s="116">
        <v>0</v>
      </c>
      <c r="Q4039" s="27" t="str">
        <f t="shared" si="700"/>
        <v>Registered</v>
      </c>
      <c r="R4039" s="94">
        <f t="shared" si="701"/>
        <v>1</v>
      </c>
      <c r="S4039" s="95"/>
      <c r="T4039" s="117">
        <f t="shared" si="698"/>
        <v>7316</v>
      </c>
      <c r="U4039" s="117">
        <f t="shared" si="699"/>
        <v>0</v>
      </c>
    </row>
    <row r="4040" spans="1:21" x14ac:dyDescent="0.3">
      <c r="A4040" s="114">
        <v>1114</v>
      </c>
      <c r="B4040" s="114" t="s">
        <v>1426</v>
      </c>
      <c r="C4040" s="114" t="s">
        <v>192</v>
      </c>
      <c r="D4040" s="114" t="s">
        <v>10391</v>
      </c>
      <c r="E4040" s="114" t="s">
        <v>10392</v>
      </c>
      <c r="F4040" s="115">
        <v>46108</v>
      </c>
      <c r="G4040" s="114" t="s">
        <v>2187</v>
      </c>
      <c r="H4040" s="116">
        <v>1805600</v>
      </c>
      <c r="I4040" s="116">
        <v>1805600</v>
      </c>
      <c r="J4040" s="116">
        <v>1803283</v>
      </c>
      <c r="K4040" s="116">
        <v>2317</v>
      </c>
      <c r="L4040" s="116">
        <v>0</v>
      </c>
      <c r="M4040" s="116">
        <v>0</v>
      </c>
      <c r="N4040" s="116">
        <v>2317</v>
      </c>
      <c r="O4040" s="116">
        <v>0</v>
      </c>
      <c r="P4040" s="116">
        <v>0</v>
      </c>
      <c r="Q4040" s="27" t="str">
        <f t="shared" si="700"/>
        <v>Registered</v>
      </c>
      <c r="R4040" s="94">
        <f t="shared" si="701"/>
        <v>1</v>
      </c>
      <c r="S4040" s="95"/>
      <c r="T4040" s="117">
        <f t="shared" si="698"/>
        <v>2317</v>
      </c>
      <c r="U4040" s="117">
        <f t="shared" si="699"/>
        <v>0</v>
      </c>
    </row>
    <row r="4041" spans="1:21" x14ac:dyDescent="0.3">
      <c r="A4041" s="114">
        <v>1125</v>
      </c>
      <c r="B4041" s="114" t="s">
        <v>1426</v>
      </c>
      <c r="C4041" s="114" t="s">
        <v>192</v>
      </c>
      <c r="D4041" s="114" t="s">
        <v>2188</v>
      </c>
      <c r="E4041" s="114" t="s">
        <v>2189</v>
      </c>
      <c r="F4041" s="115">
        <v>46105</v>
      </c>
      <c r="G4041" s="114" t="s">
        <v>2101</v>
      </c>
      <c r="H4041" s="116">
        <v>1805600</v>
      </c>
      <c r="I4041" s="116">
        <v>1805600</v>
      </c>
      <c r="J4041" s="116">
        <v>1805500</v>
      </c>
      <c r="K4041" s="116">
        <v>100</v>
      </c>
      <c r="L4041" s="116">
        <v>0</v>
      </c>
      <c r="M4041" s="116">
        <v>0</v>
      </c>
      <c r="N4041" s="116">
        <v>100</v>
      </c>
      <c r="O4041" s="116">
        <v>0</v>
      </c>
      <c r="P4041" s="116">
        <v>0</v>
      </c>
      <c r="Q4041" s="27" t="str">
        <f t="shared" si="700"/>
        <v>Registered</v>
      </c>
      <c r="R4041" s="94">
        <f t="shared" si="701"/>
        <v>1</v>
      </c>
      <c r="S4041" s="95"/>
      <c r="T4041" s="117">
        <f t="shared" si="698"/>
        <v>100</v>
      </c>
      <c r="U4041" s="117">
        <f t="shared" si="699"/>
        <v>0</v>
      </c>
    </row>
    <row r="4042" spans="1:21" x14ac:dyDescent="0.3">
      <c r="A4042" s="114">
        <v>1126</v>
      </c>
      <c r="B4042" s="114" t="s">
        <v>1426</v>
      </c>
      <c r="C4042" s="114" t="s">
        <v>192</v>
      </c>
      <c r="D4042" s="114" t="s">
        <v>2190</v>
      </c>
      <c r="E4042" s="114" t="s">
        <v>2191</v>
      </c>
      <c r="F4042" s="115">
        <v>46101</v>
      </c>
      <c r="G4042" s="114" t="s">
        <v>2101</v>
      </c>
      <c r="H4042" s="116">
        <v>1805600</v>
      </c>
      <c r="I4042" s="116">
        <v>1805600</v>
      </c>
      <c r="J4042" s="116">
        <v>1805500</v>
      </c>
      <c r="K4042" s="116">
        <v>100</v>
      </c>
      <c r="L4042" s="116">
        <v>0</v>
      </c>
      <c r="M4042" s="116">
        <v>0</v>
      </c>
      <c r="N4042" s="116">
        <v>100</v>
      </c>
      <c r="O4042" s="116">
        <v>0</v>
      </c>
      <c r="P4042" s="116">
        <v>0</v>
      </c>
      <c r="Q4042" s="27" t="str">
        <f t="shared" si="700"/>
        <v>Registered</v>
      </c>
      <c r="R4042" s="94">
        <f t="shared" si="701"/>
        <v>1</v>
      </c>
      <c r="S4042" s="95"/>
      <c r="T4042" s="117">
        <f t="shared" si="698"/>
        <v>100</v>
      </c>
      <c r="U4042" s="117">
        <f t="shared" si="699"/>
        <v>0</v>
      </c>
    </row>
    <row r="4043" spans="1:21" x14ac:dyDescent="0.3">
      <c r="A4043" s="114">
        <v>7505</v>
      </c>
      <c r="B4043" s="114" t="s">
        <v>1426</v>
      </c>
      <c r="C4043" s="114" t="s">
        <v>192</v>
      </c>
      <c r="D4043" s="114" t="s">
        <v>195</v>
      </c>
      <c r="E4043" s="114" t="s">
        <v>196</v>
      </c>
      <c r="F4043" s="115">
        <v>46115</v>
      </c>
      <c r="G4043" s="114" t="s">
        <v>1477</v>
      </c>
      <c r="H4043" s="116">
        <v>1805600</v>
      </c>
      <c r="I4043" s="116">
        <v>1805600</v>
      </c>
      <c r="J4043" s="116">
        <v>1805600</v>
      </c>
      <c r="K4043" s="116">
        <v>0</v>
      </c>
      <c r="L4043" s="116">
        <v>0</v>
      </c>
      <c r="M4043" s="116">
        <v>0</v>
      </c>
      <c r="N4043" s="116">
        <v>0</v>
      </c>
      <c r="O4043" s="116">
        <v>0</v>
      </c>
      <c r="P4043" s="116">
        <v>0</v>
      </c>
      <c r="Q4043" s="27" t="str">
        <f t="shared" si="700"/>
        <v>Registered</v>
      </c>
      <c r="R4043" s="94">
        <f t="shared" si="701"/>
        <v>1</v>
      </c>
      <c r="S4043" s="95"/>
      <c r="T4043" s="117">
        <f t="shared" si="698"/>
        <v>0</v>
      </c>
      <c r="U4043" s="117">
        <f t="shared" si="699"/>
        <v>0</v>
      </c>
    </row>
    <row r="4044" spans="1:21" x14ac:dyDescent="0.3">
      <c r="A4044" s="114">
        <v>7506</v>
      </c>
      <c r="B4044" s="114" t="s">
        <v>1426</v>
      </c>
      <c r="C4044" s="114" t="s">
        <v>192</v>
      </c>
      <c r="D4044" s="114" t="s">
        <v>197</v>
      </c>
      <c r="E4044" s="114" t="s">
        <v>198</v>
      </c>
      <c r="F4044" s="115">
        <v>46115</v>
      </c>
      <c r="G4044" s="114" t="s">
        <v>1477</v>
      </c>
      <c r="H4044" s="116">
        <v>1805600</v>
      </c>
      <c r="I4044" s="116">
        <v>1805600</v>
      </c>
      <c r="J4044" s="116">
        <v>1805600</v>
      </c>
      <c r="K4044" s="116">
        <v>0</v>
      </c>
      <c r="L4044" s="116">
        <v>0</v>
      </c>
      <c r="M4044" s="116">
        <v>0</v>
      </c>
      <c r="N4044" s="116">
        <v>0</v>
      </c>
      <c r="O4044" s="116">
        <v>0</v>
      </c>
      <c r="P4044" s="116">
        <v>0</v>
      </c>
      <c r="Q4044" s="27" t="str">
        <f t="shared" si="700"/>
        <v>Registered</v>
      </c>
      <c r="R4044" s="94">
        <f t="shared" si="701"/>
        <v>1</v>
      </c>
      <c r="S4044" s="95"/>
      <c r="T4044" s="117">
        <f t="shared" si="698"/>
        <v>0</v>
      </c>
      <c r="U4044" s="117">
        <f t="shared" si="699"/>
        <v>0</v>
      </c>
    </row>
    <row r="4045" spans="1:21" x14ac:dyDescent="0.3">
      <c r="A4045" s="114">
        <v>7507</v>
      </c>
      <c r="B4045" s="114" t="s">
        <v>1426</v>
      </c>
      <c r="C4045" s="114" t="s">
        <v>192</v>
      </c>
      <c r="D4045" s="114" t="s">
        <v>2183</v>
      </c>
      <c r="E4045" s="114" t="s">
        <v>2184</v>
      </c>
      <c r="F4045" s="115">
        <v>46101</v>
      </c>
      <c r="G4045" s="114" t="s">
        <v>2101</v>
      </c>
      <c r="H4045" s="116">
        <v>1805600</v>
      </c>
      <c r="I4045" s="116">
        <v>1805600</v>
      </c>
      <c r="J4045" s="116">
        <v>1805600</v>
      </c>
      <c r="K4045" s="116">
        <v>0</v>
      </c>
      <c r="L4045" s="116">
        <v>0</v>
      </c>
      <c r="M4045" s="116">
        <v>0</v>
      </c>
      <c r="N4045" s="116">
        <v>0</v>
      </c>
      <c r="O4045" s="116">
        <v>0</v>
      </c>
      <c r="P4045" s="116">
        <v>0</v>
      </c>
      <c r="Q4045" s="27" t="str">
        <f t="shared" si="700"/>
        <v>Registered</v>
      </c>
      <c r="R4045" s="94">
        <f t="shared" si="701"/>
        <v>1</v>
      </c>
      <c r="S4045" s="95"/>
      <c r="T4045" s="117">
        <f t="shared" si="698"/>
        <v>0</v>
      </c>
      <c r="U4045" s="117">
        <f t="shared" si="699"/>
        <v>0</v>
      </c>
    </row>
    <row r="4046" spans="1:21" x14ac:dyDescent="0.3">
      <c r="A4046" s="114">
        <v>7508</v>
      </c>
      <c r="B4046" s="114" t="s">
        <v>1426</v>
      </c>
      <c r="C4046" s="114" t="s">
        <v>192</v>
      </c>
      <c r="D4046" s="114" t="s">
        <v>199</v>
      </c>
      <c r="E4046" s="114" t="s">
        <v>200</v>
      </c>
      <c r="F4046" s="115">
        <v>46137</v>
      </c>
      <c r="G4046" s="114" t="s">
        <v>9587</v>
      </c>
      <c r="H4046" s="116">
        <v>1805600</v>
      </c>
      <c r="I4046" s="116">
        <v>1805600</v>
      </c>
      <c r="J4046" s="116">
        <v>1805600</v>
      </c>
      <c r="K4046" s="116">
        <v>0</v>
      </c>
      <c r="L4046" s="116">
        <v>0</v>
      </c>
      <c r="M4046" s="116">
        <v>0</v>
      </c>
      <c r="N4046" s="116">
        <v>0</v>
      </c>
      <c r="O4046" s="116">
        <v>0</v>
      </c>
      <c r="P4046" s="116">
        <v>0</v>
      </c>
      <c r="Q4046" s="27" t="str">
        <f t="shared" si="700"/>
        <v>Registered</v>
      </c>
      <c r="R4046" s="94">
        <f t="shared" si="701"/>
        <v>1</v>
      </c>
      <c r="S4046" s="95"/>
      <c r="T4046" s="117">
        <f t="shared" si="698"/>
        <v>0</v>
      </c>
      <c r="U4046" s="117">
        <f t="shared" si="699"/>
        <v>0</v>
      </c>
    </row>
    <row r="4047" spans="1:21" x14ac:dyDescent="0.3">
      <c r="A4047" s="114">
        <v>7509</v>
      </c>
      <c r="B4047" s="114" t="s">
        <v>1426</v>
      </c>
      <c r="C4047" s="114" t="s">
        <v>192</v>
      </c>
      <c r="D4047" s="114" t="s">
        <v>205</v>
      </c>
      <c r="E4047" s="114" t="s">
        <v>206</v>
      </c>
      <c r="F4047" s="115">
        <v>46122</v>
      </c>
      <c r="G4047" s="114" t="s">
        <v>1460</v>
      </c>
      <c r="H4047" s="116">
        <v>1805600</v>
      </c>
      <c r="I4047" s="116">
        <v>1805600</v>
      </c>
      <c r="J4047" s="116">
        <v>1805600</v>
      </c>
      <c r="K4047" s="116">
        <v>0</v>
      </c>
      <c r="L4047" s="116">
        <v>0</v>
      </c>
      <c r="M4047" s="116">
        <v>0</v>
      </c>
      <c r="N4047" s="116">
        <v>0</v>
      </c>
      <c r="O4047" s="116">
        <v>0</v>
      </c>
      <c r="P4047" s="116">
        <v>0</v>
      </c>
      <c r="Q4047" s="27" t="str">
        <f t="shared" si="700"/>
        <v>Registered</v>
      </c>
      <c r="R4047" s="94">
        <f t="shared" si="701"/>
        <v>1</v>
      </c>
      <c r="S4047" s="95"/>
      <c r="T4047" s="117">
        <f t="shared" si="698"/>
        <v>0</v>
      </c>
      <c r="U4047" s="117">
        <f t="shared" si="699"/>
        <v>0</v>
      </c>
    </row>
    <row r="4048" spans="1:21" x14ac:dyDescent="0.3">
      <c r="A4048" s="114">
        <v>7510</v>
      </c>
      <c r="B4048" s="114" t="s">
        <v>1426</v>
      </c>
      <c r="C4048" s="114" t="s">
        <v>192</v>
      </c>
      <c r="D4048" s="114" t="s">
        <v>211</v>
      </c>
      <c r="E4048" s="114" t="s">
        <v>212</v>
      </c>
      <c r="F4048" s="115">
        <v>46120</v>
      </c>
      <c r="G4048" s="114" t="s">
        <v>1694</v>
      </c>
      <c r="H4048" s="116">
        <v>1805600</v>
      </c>
      <c r="I4048" s="116">
        <v>1805600</v>
      </c>
      <c r="J4048" s="116">
        <v>1805600</v>
      </c>
      <c r="K4048" s="116">
        <v>0</v>
      </c>
      <c r="L4048" s="116">
        <v>0</v>
      </c>
      <c r="M4048" s="116">
        <v>0</v>
      </c>
      <c r="N4048" s="116">
        <v>0</v>
      </c>
      <c r="O4048" s="116">
        <v>0</v>
      </c>
      <c r="P4048" s="116">
        <v>0</v>
      </c>
      <c r="Q4048" s="27" t="str">
        <f t="shared" si="700"/>
        <v>Registered</v>
      </c>
      <c r="R4048" s="94">
        <f t="shared" si="701"/>
        <v>1</v>
      </c>
      <c r="S4048" s="95"/>
      <c r="T4048" s="117">
        <f t="shared" si="698"/>
        <v>0</v>
      </c>
      <c r="U4048" s="117">
        <f t="shared" si="699"/>
        <v>0</v>
      </c>
    </row>
    <row r="4049" spans="1:21" x14ac:dyDescent="0.3">
      <c r="A4049" s="114">
        <v>7511</v>
      </c>
      <c r="B4049" s="114" t="s">
        <v>1426</v>
      </c>
      <c r="C4049" s="114" t="s">
        <v>192</v>
      </c>
      <c r="D4049" s="114" t="s">
        <v>213</v>
      </c>
      <c r="E4049" s="114" t="s">
        <v>214</v>
      </c>
      <c r="F4049" s="115">
        <v>46132</v>
      </c>
      <c r="G4049" s="114" t="s">
        <v>10377</v>
      </c>
      <c r="H4049" s="116">
        <v>1805600</v>
      </c>
      <c r="I4049" s="116">
        <v>1805600</v>
      </c>
      <c r="J4049" s="116">
        <v>1805600</v>
      </c>
      <c r="K4049" s="116">
        <v>0</v>
      </c>
      <c r="L4049" s="116">
        <v>0</v>
      </c>
      <c r="M4049" s="116">
        <v>0</v>
      </c>
      <c r="N4049" s="116">
        <v>0</v>
      </c>
      <c r="O4049" s="116">
        <v>0</v>
      </c>
      <c r="P4049" s="116">
        <v>0</v>
      </c>
      <c r="Q4049" s="27" t="str">
        <f t="shared" si="700"/>
        <v>Registered</v>
      </c>
      <c r="R4049" s="94">
        <f t="shared" si="701"/>
        <v>1</v>
      </c>
      <c r="S4049" s="95"/>
      <c r="T4049" s="117">
        <f t="shared" si="698"/>
        <v>0</v>
      </c>
      <c r="U4049" s="117">
        <f t="shared" si="699"/>
        <v>0</v>
      </c>
    </row>
    <row r="4050" spans="1:21" x14ac:dyDescent="0.3">
      <c r="A4050" s="114">
        <v>7512</v>
      </c>
      <c r="B4050" s="114" t="s">
        <v>1426</v>
      </c>
      <c r="C4050" s="114" t="s">
        <v>192</v>
      </c>
      <c r="D4050" s="114" t="s">
        <v>2207</v>
      </c>
      <c r="E4050" s="114" t="s">
        <v>2208</v>
      </c>
      <c r="F4050" s="115">
        <v>46101</v>
      </c>
      <c r="G4050" s="114" t="s">
        <v>1440</v>
      </c>
      <c r="H4050" s="116">
        <v>1805600</v>
      </c>
      <c r="I4050" s="116">
        <v>1805600</v>
      </c>
      <c r="J4050" s="116">
        <v>1805600</v>
      </c>
      <c r="K4050" s="116">
        <v>0</v>
      </c>
      <c r="L4050" s="116">
        <v>0</v>
      </c>
      <c r="M4050" s="116">
        <v>0</v>
      </c>
      <c r="N4050" s="116">
        <v>0</v>
      </c>
      <c r="O4050" s="116">
        <v>0</v>
      </c>
      <c r="P4050" s="116">
        <v>0</v>
      </c>
      <c r="Q4050" s="27" t="str">
        <f t="shared" si="700"/>
        <v>Registered</v>
      </c>
      <c r="R4050" s="94">
        <f t="shared" si="701"/>
        <v>1</v>
      </c>
      <c r="S4050" s="95"/>
      <c r="T4050" s="117">
        <f t="shared" si="698"/>
        <v>0</v>
      </c>
      <c r="U4050" s="117">
        <f t="shared" si="699"/>
        <v>0</v>
      </c>
    </row>
    <row r="4051" spans="1:21" x14ac:dyDescent="0.3">
      <c r="A4051" s="114">
        <v>7513</v>
      </c>
      <c r="B4051" s="114" t="s">
        <v>1426</v>
      </c>
      <c r="C4051" s="114" t="s">
        <v>192</v>
      </c>
      <c r="D4051" s="114" t="s">
        <v>9406</v>
      </c>
      <c r="E4051" s="114" t="s">
        <v>9407</v>
      </c>
      <c r="F4051" s="115">
        <v>46108</v>
      </c>
      <c r="G4051" s="114" t="s">
        <v>1565</v>
      </c>
      <c r="H4051" s="116">
        <v>1805600</v>
      </c>
      <c r="I4051" s="116">
        <v>1805600</v>
      </c>
      <c r="J4051" s="116">
        <v>1805600</v>
      </c>
      <c r="K4051" s="116">
        <v>0</v>
      </c>
      <c r="L4051" s="116">
        <v>0</v>
      </c>
      <c r="M4051" s="116">
        <v>0</v>
      </c>
      <c r="N4051" s="116">
        <v>0</v>
      </c>
      <c r="O4051" s="116">
        <v>0</v>
      </c>
      <c r="P4051" s="116">
        <v>0</v>
      </c>
      <c r="Q4051" s="27" t="str">
        <f t="shared" si="700"/>
        <v>Registered</v>
      </c>
      <c r="R4051" s="94">
        <f t="shared" si="701"/>
        <v>1</v>
      </c>
      <c r="S4051" s="95"/>
      <c r="T4051" s="117">
        <f t="shared" si="698"/>
        <v>0</v>
      </c>
      <c r="U4051" s="117">
        <f t="shared" si="699"/>
        <v>0</v>
      </c>
    </row>
    <row r="4052" spans="1:21" x14ac:dyDescent="0.3">
      <c r="A4052" s="114">
        <v>7514</v>
      </c>
      <c r="B4052" s="114" t="s">
        <v>1426</v>
      </c>
      <c r="C4052" s="114" t="s">
        <v>192</v>
      </c>
      <c r="D4052" s="114" t="s">
        <v>10381</v>
      </c>
      <c r="E4052" s="114" t="s">
        <v>10382</v>
      </c>
      <c r="F4052" s="115">
        <v>46112</v>
      </c>
      <c r="G4052" s="114" t="s">
        <v>1694</v>
      </c>
      <c r="H4052" s="116">
        <v>1805600</v>
      </c>
      <c r="I4052" s="116">
        <v>1805600</v>
      </c>
      <c r="J4052" s="116">
        <v>1805600</v>
      </c>
      <c r="K4052" s="116">
        <v>0</v>
      </c>
      <c r="L4052" s="116">
        <v>0</v>
      </c>
      <c r="M4052" s="116">
        <v>0</v>
      </c>
      <c r="N4052" s="116">
        <v>0</v>
      </c>
      <c r="O4052" s="116">
        <v>0</v>
      </c>
      <c r="P4052" s="116">
        <v>0</v>
      </c>
      <c r="Q4052" s="27" t="str">
        <f t="shared" si="700"/>
        <v>Registered</v>
      </c>
      <c r="R4052" s="94">
        <f t="shared" si="701"/>
        <v>1</v>
      </c>
      <c r="S4052" s="95"/>
      <c r="T4052" s="117">
        <f t="shared" si="698"/>
        <v>0</v>
      </c>
      <c r="U4052" s="117">
        <f t="shared" si="699"/>
        <v>0</v>
      </c>
    </row>
    <row r="4053" spans="1:21" x14ac:dyDescent="0.3">
      <c r="A4053" s="114">
        <v>7515</v>
      </c>
      <c r="B4053" s="114" t="s">
        <v>1426</v>
      </c>
      <c r="C4053" s="114" t="s">
        <v>192</v>
      </c>
      <c r="D4053" s="114" t="s">
        <v>2249</v>
      </c>
      <c r="E4053" s="114" t="s">
        <v>2250</v>
      </c>
      <c r="F4053" s="115">
        <v>46102</v>
      </c>
      <c r="G4053" s="114" t="s">
        <v>1440</v>
      </c>
      <c r="H4053" s="116">
        <v>1805600</v>
      </c>
      <c r="I4053" s="116">
        <v>1805600</v>
      </c>
      <c r="J4053" s="116">
        <v>1805600</v>
      </c>
      <c r="K4053" s="116">
        <v>0</v>
      </c>
      <c r="L4053" s="116">
        <v>0</v>
      </c>
      <c r="M4053" s="116">
        <v>0</v>
      </c>
      <c r="N4053" s="116">
        <v>0</v>
      </c>
      <c r="O4053" s="116">
        <v>0</v>
      </c>
      <c r="P4053" s="116">
        <v>0</v>
      </c>
      <c r="Q4053" s="27" t="str">
        <f t="shared" si="700"/>
        <v>Registered</v>
      </c>
      <c r="R4053" s="94">
        <f t="shared" si="701"/>
        <v>1</v>
      </c>
      <c r="S4053" s="95"/>
      <c r="T4053" s="117">
        <f t="shared" si="698"/>
        <v>0</v>
      </c>
      <c r="U4053" s="117">
        <f t="shared" si="699"/>
        <v>0</v>
      </c>
    </row>
    <row r="4054" spans="1:21" x14ac:dyDescent="0.3">
      <c r="A4054" s="114">
        <v>7516</v>
      </c>
      <c r="B4054" s="114" t="s">
        <v>1426</v>
      </c>
      <c r="C4054" s="114" t="s">
        <v>192</v>
      </c>
      <c r="D4054" s="114" t="s">
        <v>2185</v>
      </c>
      <c r="E4054" s="114" t="s">
        <v>2186</v>
      </c>
      <c r="F4054" s="115">
        <v>46106</v>
      </c>
      <c r="G4054" s="114" t="s">
        <v>2187</v>
      </c>
      <c r="H4054" s="116">
        <v>1805600</v>
      </c>
      <c r="I4054" s="116">
        <v>1805600</v>
      </c>
      <c r="J4054" s="116">
        <v>1805600</v>
      </c>
      <c r="K4054" s="116">
        <v>0</v>
      </c>
      <c r="L4054" s="116">
        <v>0</v>
      </c>
      <c r="M4054" s="116">
        <v>0</v>
      </c>
      <c r="N4054" s="116">
        <v>0</v>
      </c>
      <c r="O4054" s="116">
        <v>0</v>
      </c>
      <c r="P4054" s="116">
        <v>0</v>
      </c>
      <c r="Q4054" s="27" t="str">
        <f t="shared" si="700"/>
        <v>Registered</v>
      </c>
      <c r="R4054" s="94">
        <f t="shared" si="701"/>
        <v>1</v>
      </c>
      <c r="S4054" s="95"/>
      <c r="T4054" s="117">
        <f t="shared" si="698"/>
        <v>0</v>
      </c>
      <c r="U4054" s="117">
        <f t="shared" si="699"/>
        <v>0</v>
      </c>
    </row>
    <row r="4055" spans="1:21" x14ac:dyDescent="0.3">
      <c r="A4055" s="114">
        <v>7517</v>
      </c>
      <c r="B4055" s="114" t="s">
        <v>1426</v>
      </c>
      <c r="C4055" s="114" t="s">
        <v>192</v>
      </c>
      <c r="D4055" s="114" t="s">
        <v>4805</v>
      </c>
      <c r="E4055" s="114" t="s">
        <v>4806</v>
      </c>
      <c r="F4055" s="115">
        <v>46101</v>
      </c>
      <c r="G4055" s="114" t="s">
        <v>1464</v>
      </c>
      <c r="H4055" s="116">
        <v>1805600</v>
      </c>
      <c r="I4055" s="116">
        <v>1805600</v>
      </c>
      <c r="J4055" s="116">
        <v>1805600</v>
      </c>
      <c r="K4055" s="116">
        <v>0</v>
      </c>
      <c r="L4055" s="116">
        <v>0</v>
      </c>
      <c r="M4055" s="116">
        <v>0</v>
      </c>
      <c r="N4055" s="116">
        <v>0</v>
      </c>
      <c r="O4055" s="116">
        <v>0</v>
      </c>
      <c r="P4055" s="116">
        <v>0</v>
      </c>
      <c r="Q4055" s="27" t="str">
        <f t="shared" si="700"/>
        <v>Registered</v>
      </c>
      <c r="R4055" s="94">
        <f t="shared" si="701"/>
        <v>1</v>
      </c>
      <c r="S4055" s="95"/>
      <c r="T4055" s="117">
        <f t="shared" si="698"/>
        <v>0</v>
      </c>
      <c r="U4055" s="117">
        <f t="shared" si="699"/>
        <v>0</v>
      </c>
    </row>
    <row r="4056" spans="1:21" x14ac:dyDescent="0.3">
      <c r="A4056" s="114">
        <v>7518</v>
      </c>
      <c r="B4056" s="114" t="s">
        <v>1426</v>
      </c>
      <c r="C4056" s="114" t="s">
        <v>192</v>
      </c>
      <c r="D4056" s="114" t="s">
        <v>224</v>
      </c>
      <c r="E4056" s="114" t="s">
        <v>225</v>
      </c>
      <c r="F4056" s="115">
        <v>46134</v>
      </c>
      <c r="G4056" s="114" t="s">
        <v>9587</v>
      </c>
      <c r="H4056" s="116">
        <v>1805600</v>
      </c>
      <c r="I4056" s="116">
        <v>1805600</v>
      </c>
      <c r="J4056" s="116">
        <v>1805600</v>
      </c>
      <c r="K4056" s="116">
        <v>0</v>
      </c>
      <c r="L4056" s="116">
        <v>0</v>
      </c>
      <c r="M4056" s="116">
        <v>0</v>
      </c>
      <c r="N4056" s="116">
        <v>0</v>
      </c>
      <c r="O4056" s="116">
        <v>0</v>
      </c>
      <c r="P4056" s="116">
        <v>0</v>
      </c>
      <c r="Q4056" s="27" t="str">
        <f t="shared" si="700"/>
        <v>Registered</v>
      </c>
      <c r="R4056" s="94">
        <f t="shared" si="701"/>
        <v>1</v>
      </c>
      <c r="S4056" s="95"/>
      <c r="T4056" s="117">
        <f t="shared" si="698"/>
        <v>0</v>
      </c>
      <c r="U4056" s="117">
        <f t="shared" si="699"/>
        <v>0</v>
      </c>
    </row>
    <row r="4057" spans="1:21" x14ac:dyDescent="0.3">
      <c r="A4057" s="114">
        <v>7519</v>
      </c>
      <c r="B4057" s="114" t="s">
        <v>1426</v>
      </c>
      <c r="C4057" s="114" t="s">
        <v>192</v>
      </c>
      <c r="D4057" s="114" t="s">
        <v>226</v>
      </c>
      <c r="E4057" s="114" t="s">
        <v>227</v>
      </c>
      <c r="F4057" s="115">
        <v>46120</v>
      </c>
      <c r="G4057" s="114" t="s">
        <v>1565</v>
      </c>
      <c r="H4057" s="116">
        <v>1805600</v>
      </c>
      <c r="I4057" s="116">
        <v>1805600</v>
      </c>
      <c r="J4057" s="116">
        <v>1805600</v>
      </c>
      <c r="K4057" s="116">
        <v>0</v>
      </c>
      <c r="L4057" s="116">
        <v>0</v>
      </c>
      <c r="M4057" s="116">
        <v>0</v>
      </c>
      <c r="N4057" s="116">
        <v>0</v>
      </c>
      <c r="O4057" s="116">
        <v>0</v>
      </c>
      <c r="P4057" s="116">
        <v>0</v>
      </c>
      <c r="Q4057" s="27" t="str">
        <f t="shared" si="700"/>
        <v>Registered</v>
      </c>
      <c r="R4057" s="94">
        <f t="shared" si="701"/>
        <v>1</v>
      </c>
      <c r="S4057" s="95"/>
      <c r="T4057" s="117">
        <f t="shared" si="698"/>
        <v>0</v>
      </c>
      <c r="U4057" s="117">
        <f t="shared" si="699"/>
        <v>0</v>
      </c>
    </row>
    <row r="4058" spans="1:21" x14ac:dyDescent="0.3">
      <c r="A4058" s="114">
        <v>7520</v>
      </c>
      <c r="B4058" s="114" t="s">
        <v>1426</v>
      </c>
      <c r="C4058" s="114" t="s">
        <v>192</v>
      </c>
      <c r="D4058" s="114" t="s">
        <v>4807</v>
      </c>
      <c r="E4058" s="114" t="s">
        <v>4808</v>
      </c>
      <c r="F4058" s="115">
        <v>46101</v>
      </c>
      <c r="G4058" s="114" t="s">
        <v>2200</v>
      </c>
      <c r="H4058" s="116">
        <v>1805600</v>
      </c>
      <c r="I4058" s="116">
        <v>1805600</v>
      </c>
      <c r="J4058" s="116">
        <v>1805600</v>
      </c>
      <c r="K4058" s="116">
        <v>0</v>
      </c>
      <c r="L4058" s="116">
        <v>0</v>
      </c>
      <c r="M4058" s="116">
        <v>0</v>
      </c>
      <c r="N4058" s="116">
        <v>0</v>
      </c>
      <c r="O4058" s="116">
        <v>0</v>
      </c>
      <c r="P4058" s="116">
        <v>0</v>
      </c>
      <c r="Q4058" s="27" t="str">
        <f t="shared" si="700"/>
        <v>Registered</v>
      </c>
      <c r="R4058" s="94">
        <f t="shared" si="701"/>
        <v>1</v>
      </c>
      <c r="S4058" s="95"/>
      <c r="T4058" s="117">
        <f t="shared" si="698"/>
        <v>0</v>
      </c>
      <c r="U4058" s="117">
        <f t="shared" si="699"/>
        <v>0</v>
      </c>
    </row>
    <row r="4059" spans="1:21" x14ac:dyDescent="0.3">
      <c r="A4059" s="114">
        <v>7521</v>
      </c>
      <c r="B4059" s="114" t="s">
        <v>1426</v>
      </c>
      <c r="C4059" s="114" t="s">
        <v>192</v>
      </c>
      <c r="D4059" s="114" t="s">
        <v>228</v>
      </c>
      <c r="E4059" s="114" t="s">
        <v>229</v>
      </c>
      <c r="F4059" s="115">
        <v>46120</v>
      </c>
      <c r="G4059" s="114" t="s">
        <v>1565</v>
      </c>
      <c r="H4059" s="116">
        <v>1805600</v>
      </c>
      <c r="I4059" s="116">
        <v>1805600</v>
      </c>
      <c r="J4059" s="116">
        <v>1805600</v>
      </c>
      <c r="K4059" s="116">
        <v>0</v>
      </c>
      <c r="L4059" s="116">
        <v>0</v>
      </c>
      <c r="M4059" s="116">
        <v>0</v>
      </c>
      <c r="N4059" s="116">
        <v>0</v>
      </c>
      <c r="O4059" s="116">
        <v>0</v>
      </c>
      <c r="P4059" s="116">
        <v>0</v>
      </c>
      <c r="Q4059" s="27" t="str">
        <f t="shared" si="700"/>
        <v>Registered</v>
      </c>
      <c r="R4059" s="94">
        <f t="shared" si="701"/>
        <v>1</v>
      </c>
      <c r="S4059" s="95"/>
      <c r="T4059" s="117">
        <f t="shared" si="698"/>
        <v>0</v>
      </c>
      <c r="U4059" s="117">
        <f t="shared" si="699"/>
        <v>0</v>
      </c>
    </row>
    <row r="4060" spans="1:21" x14ac:dyDescent="0.3">
      <c r="A4060" s="114">
        <v>7522</v>
      </c>
      <c r="B4060" s="114" t="s">
        <v>1426</v>
      </c>
      <c r="C4060" s="114" t="s">
        <v>192</v>
      </c>
      <c r="D4060" s="114" t="s">
        <v>4809</v>
      </c>
      <c r="E4060" s="114" t="s">
        <v>4810</v>
      </c>
      <c r="F4060" s="115">
        <v>46104</v>
      </c>
      <c r="G4060" s="114" t="s">
        <v>1464</v>
      </c>
      <c r="H4060" s="116">
        <v>1805600</v>
      </c>
      <c r="I4060" s="116">
        <v>1805600</v>
      </c>
      <c r="J4060" s="116">
        <v>1805600</v>
      </c>
      <c r="K4060" s="116">
        <v>0</v>
      </c>
      <c r="L4060" s="116">
        <v>0</v>
      </c>
      <c r="M4060" s="116">
        <v>0</v>
      </c>
      <c r="N4060" s="116">
        <v>0</v>
      </c>
      <c r="O4060" s="116">
        <v>0</v>
      </c>
      <c r="P4060" s="116">
        <v>0</v>
      </c>
      <c r="Q4060" s="27" t="str">
        <f t="shared" si="700"/>
        <v>Registered</v>
      </c>
      <c r="R4060" s="94">
        <f t="shared" si="701"/>
        <v>1</v>
      </c>
      <c r="S4060" s="95"/>
      <c r="T4060" s="117">
        <f t="shared" ref="T4060:T4082" si="702">L4060+M4060+N4060+O4060+P4060</f>
        <v>0</v>
      </c>
      <c r="U4060" s="117">
        <f t="shared" ref="U4060:U4082" si="703">K4060-T4060</f>
        <v>0</v>
      </c>
    </row>
    <row r="4061" spans="1:21" x14ac:dyDescent="0.3">
      <c r="A4061" s="114">
        <v>7523</v>
      </c>
      <c r="B4061" s="114" t="s">
        <v>1426</v>
      </c>
      <c r="C4061" s="114" t="s">
        <v>192</v>
      </c>
      <c r="D4061" s="114" t="s">
        <v>234</v>
      </c>
      <c r="E4061" s="114" t="s">
        <v>235</v>
      </c>
      <c r="F4061" s="115">
        <v>46129</v>
      </c>
      <c r="G4061" s="114" t="s">
        <v>9587</v>
      </c>
      <c r="H4061" s="116">
        <v>1805600</v>
      </c>
      <c r="I4061" s="116">
        <v>1805600</v>
      </c>
      <c r="J4061" s="116">
        <v>1805600</v>
      </c>
      <c r="K4061" s="116">
        <v>0</v>
      </c>
      <c r="L4061" s="116">
        <v>0</v>
      </c>
      <c r="M4061" s="116">
        <v>0</v>
      </c>
      <c r="N4061" s="116">
        <v>0</v>
      </c>
      <c r="O4061" s="116">
        <v>0</v>
      </c>
      <c r="P4061" s="116">
        <v>0</v>
      </c>
      <c r="Q4061" s="27" t="str">
        <f t="shared" si="700"/>
        <v>Registered</v>
      </c>
      <c r="R4061" s="94">
        <f t="shared" si="701"/>
        <v>1</v>
      </c>
      <c r="S4061" s="95"/>
      <c r="T4061" s="117">
        <f t="shared" si="702"/>
        <v>0</v>
      </c>
      <c r="U4061" s="117">
        <f t="shared" si="703"/>
        <v>0</v>
      </c>
    </row>
    <row r="4062" spans="1:21" x14ac:dyDescent="0.3">
      <c r="A4062" s="114">
        <v>7524</v>
      </c>
      <c r="B4062" s="114" t="s">
        <v>1426</v>
      </c>
      <c r="C4062" s="114" t="s">
        <v>192</v>
      </c>
      <c r="D4062" s="114" t="s">
        <v>2194</v>
      </c>
      <c r="E4062" s="114" t="s">
        <v>2195</v>
      </c>
      <c r="F4062" s="115">
        <v>46111</v>
      </c>
      <c r="G4062" s="114" t="s">
        <v>1477</v>
      </c>
      <c r="H4062" s="116">
        <v>1805600</v>
      </c>
      <c r="I4062" s="116">
        <v>1805600</v>
      </c>
      <c r="J4062" s="116">
        <v>1805600</v>
      </c>
      <c r="K4062" s="116">
        <v>0</v>
      </c>
      <c r="L4062" s="116">
        <v>0</v>
      </c>
      <c r="M4062" s="116">
        <v>0</v>
      </c>
      <c r="N4062" s="116">
        <v>0</v>
      </c>
      <c r="O4062" s="116">
        <v>0</v>
      </c>
      <c r="P4062" s="116">
        <v>0</v>
      </c>
      <c r="Q4062" s="27" t="str">
        <f t="shared" si="700"/>
        <v>Registered</v>
      </c>
      <c r="R4062" s="94">
        <f t="shared" si="701"/>
        <v>1</v>
      </c>
      <c r="S4062" s="95"/>
      <c r="T4062" s="117">
        <f t="shared" si="702"/>
        <v>0</v>
      </c>
      <c r="U4062" s="117">
        <f t="shared" si="703"/>
        <v>0</v>
      </c>
    </row>
    <row r="4063" spans="1:21" x14ac:dyDescent="0.3">
      <c r="A4063" s="114">
        <v>7525</v>
      </c>
      <c r="B4063" s="114" t="s">
        <v>1426</v>
      </c>
      <c r="C4063" s="114" t="s">
        <v>192</v>
      </c>
      <c r="D4063" s="114" t="s">
        <v>236</v>
      </c>
      <c r="E4063" s="114" t="s">
        <v>237</v>
      </c>
      <c r="F4063" s="115">
        <v>46129</v>
      </c>
      <c r="G4063" s="114" t="s">
        <v>1558</v>
      </c>
      <c r="H4063" s="116">
        <v>1805600</v>
      </c>
      <c r="I4063" s="116">
        <v>1805600</v>
      </c>
      <c r="J4063" s="116">
        <v>1805600</v>
      </c>
      <c r="K4063" s="116">
        <v>0</v>
      </c>
      <c r="L4063" s="116">
        <v>0</v>
      </c>
      <c r="M4063" s="116">
        <v>0</v>
      </c>
      <c r="N4063" s="116">
        <v>0</v>
      </c>
      <c r="O4063" s="116">
        <v>0</v>
      </c>
      <c r="P4063" s="116">
        <v>0</v>
      </c>
      <c r="Q4063" s="27" t="str">
        <f t="shared" si="700"/>
        <v>Registered</v>
      </c>
      <c r="R4063" s="94">
        <f t="shared" si="701"/>
        <v>1</v>
      </c>
      <c r="S4063" s="95"/>
      <c r="T4063" s="117">
        <f t="shared" si="702"/>
        <v>0</v>
      </c>
      <c r="U4063" s="117">
        <f t="shared" si="703"/>
        <v>0</v>
      </c>
    </row>
    <row r="4064" spans="1:21" x14ac:dyDescent="0.3">
      <c r="A4064" s="114">
        <v>7526</v>
      </c>
      <c r="B4064" s="114" t="s">
        <v>1426</v>
      </c>
      <c r="C4064" s="114" t="s">
        <v>192</v>
      </c>
      <c r="D4064" s="114" t="s">
        <v>238</v>
      </c>
      <c r="E4064" s="114" t="s">
        <v>239</v>
      </c>
      <c r="F4064" s="115">
        <v>46133</v>
      </c>
      <c r="G4064" s="114" t="s">
        <v>9587</v>
      </c>
      <c r="H4064" s="116">
        <v>1805600</v>
      </c>
      <c r="I4064" s="116">
        <v>1805600</v>
      </c>
      <c r="J4064" s="116">
        <v>1805600</v>
      </c>
      <c r="K4064" s="116">
        <v>0</v>
      </c>
      <c r="L4064" s="116">
        <v>0</v>
      </c>
      <c r="M4064" s="116">
        <v>0</v>
      </c>
      <c r="N4064" s="116">
        <v>0</v>
      </c>
      <c r="O4064" s="116">
        <v>0</v>
      </c>
      <c r="P4064" s="116">
        <v>0</v>
      </c>
      <c r="Q4064" s="27" t="str">
        <f t="shared" si="700"/>
        <v>Registered</v>
      </c>
      <c r="R4064" s="94">
        <f t="shared" si="701"/>
        <v>1</v>
      </c>
      <c r="S4064" s="95"/>
      <c r="T4064" s="117">
        <f t="shared" si="702"/>
        <v>0</v>
      </c>
      <c r="U4064" s="117">
        <f t="shared" si="703"/>
        <v>0</v>
      </c>
    </row>
    <row r="4065" spans="1:21" x14ac:dyDescent="0.3">
      <c r="A4065" s="114">
        <v>7527</v>
      </c>
      <c r="B4065" s="114" t="s">
        <v>1426</v>
      </c>
      <c r="C4065" s="114" t="s">
        <v>192</v>
      </c>
      <c r="D4065" s="114" t="s">
        <v>2259</v>
      </c>
      <c r="E4065" s="114" t="s">
        <v>2260</v>
      </c>
      <c r="F4065" s="115">
        <v>46101</v>
      </c>
      <c r="G4065" s="114" t="s">
        <v>1847</v>
      </c>
      <c r="H4065" s="116">
        <v>1805600</v>
      </c>
      <c r="I4065" s="116">
        <v>1805600</v>
      </c>
      <c r="J4065" s="116">
        <v>1805600</v>
      </c>
      <c r="K4065" s="116">
        <v>0</v>
      </c>
      <c r="L4065" s="116">
        <v>0</v>
      </c>
      <c r="M4065" s="116">
        <v>0</v>
      </c>
      <c r="N4065" s="116">
        <v>0</v>
      </c>
      <c r="O4065" s="116">
        <v>0</v>
      </c>
      <c r="P4065" s="116">
        <v>0</v>
      </c>
      <c r="Q4065" s="27" t="str">
        <f t="shared" si="700"/>
        <v>Registered</v>
      </c>
      <c r="R4065" s="94">
        <f t="shared" si="701"/>
        <v>1</v>
      </c>
      <c r="S4065" s="95"/>
      <c r="T4065" s="117">
        <f t="shared" si="702"/>
        <v>0</v>
      </c>
      <c r="U4065" s="117">
        <f t="shared" si="703"/>
        <v>0</v>
      </c>
    </row>
    <row r="4066" spans="1:21" x14ac:dyDescent="0.3">
      <c r="A4066" s="114">
        <v>7528</v>
      </c>
      <c r="B4066" s="114" t="s">
        <v>1426</v>
      </c>
      <c r="C4066" s="114" t="s">
        <v>192</v>
      </c>
      <c r="D4066" s="114" t="s">
        <v>2251</v>
      </c>
      <c r="E4066" s="114" t="s">
        <v>2252</v>
      </c>
      <c r="F4066" s="115">
        <v>46102</v>
      </c>
      <c r="G4066" s="114" t="s">
        <v>2187</v>
      </c>
      <c r="H4066" s="116">
        <v>1805600</v>
      </c>
      <c r="I4066" s="116">
        <v>1805600</v>
      </c>
      <c r="J4066" s="116">
        <v>1805600</v>
      </c>
      <c r="K4066" s="116">
        <v>0</v>
      </c>
      <c r="L4066" s="116">
        <v>0</v>
      </c>
      <c r="M4066" s="116">
        <v>0</v>
      </c>
      <c r="N4066" s="116">
        <v>0</v>
      </c>
      <c r="O4066" s="116">
        <v>0</v>
      </c>
      <c r="P4066" s="116">
        <v>0</v>
      </c>
      <c r="Q4066" s="27" t="str">
        <f t="shared" si="700"/>
        <v>Registered</v>
      </c>
      <c r="R4066" s="94">
        <f t="shared" si="701"/>
        <v>1</v>
      </c>
      <c r="S4066" s="95"/>
      <c r="T4066" s="117">
        <f t="shared" si="702"/>
        <v>0</v>
      </c>
      <c r="U4066" s="117">
        <f t="shared" si="703"/>
        <v>0</v>
      </c>
    </row>
    <row r="4067" spans="1:21" x14ac:dyDescent="0.3">
      <c r="A4067" s="114">
        <v>7529</v>
      </c>
      <c r="B4067" s="114" t="s">
        <v>1426</v>
      </c>
      <c r="C4067" s="114" t="s">
        <v>192</v>
      </c>
      <c r="D4067" s="114" t="s">
        <v>2209</v>
      </c>
      <c r="E4067" s="114" t="s">
        <v>2210</v>
      </c>
      <c r="F4067" s="115">
        <v>46105</v>
      </c>
      <c r="G4067" s="114" t="s">
        <v>1440</v>
      </c>
      <c r="H4067" s="116">
        <v>1805600</v>
      </c>
      <c r="I4067" s="116">
        <v>1805600</v>
      </c>
      <c r="J4067" s="116">
        <v>1805600</v>
      </c>
      <c r="K4067" s="116">
        <v>0</v>
      </c>
      <c r="L4067" s="116">
        <v>0</v>
      </c>
      <c r="M4067" s="116">
        <v>0</v>
      </c>
      <c r="N4067" s="116">
        <v>0</v>
      </c>
      <c r="O4067" s="116">
        <v>0</v>
      </c>
      <c r="P4067" s="116">
        <v>0</v>
      </c>
      <c r="Q4067" s="27" t="str">
        <f t="shared" si="700"/>
        <v>Registered</v>
      </c>
      <c r="R4067" s="94">
        <f t="shared" si="701"/>
        <v>1</v>
      </c>
      <c r="S4067" s="95"/>
      <c r="T4067" s="117">
        <f t="shared" si="702"/>
        <v>0</v>
      </c>
      <c r="U4067" s="117">
        <f t="shared" si="703"/>
        <v>0</v>
      </c>
    </row>
    <row r="4068" spans="1:21" x14ac:dyDescent="0.3">
      <c r="A4068" s="114">
        <v>7530</v>
      </c>
      <c r="B4068" s="114" t="s">
        <v>1426</v>
      </c>
      <c r="C4068" s="114" t="s">
        <v>192</v>
      </c>
      <c r="D4068" s="114" t="s">
        <v>2201</v>
      </c>
      <c r="E4068" s="114" t="s">
        <v>2202</v>
      </c>
      <c r="F4068" s="115">
        <v>46104</v>
      </c>
      <c r="G4068" s="114" t="s">
        <v>2101</v>
      </c>
      <c r="H4068" s="116">
        <v>1805600</v>
      </c>
      <c r="I4068" s="116">
        <v>1805600</v>
      </c>
      <c r="J4068" s="116">
        <v>1805600</v>
      </c>
      <c r="K4068" s="116">
        <v>0</v>
      </c>
      <c r="L4068" s="116">
        <v>0</v>
      </c>
      <c r="M4068" s="116">
        <v>0</v>
      </c>
      <c r="N4068" s="116">
        <v>0</v>
      </c>
      <c r="O4068" s="116">
        <v>0</v>
      </c>
      <c r="P4068" s="116">
        <v>0</v>
      </c>
      <c r="Q4068" s="27" t="str">
        <f t="shared" si="700"/>
        <v>Registered</v>
      </c>
      <c r="R4068" s="94">
        <f t="shared" si="701"/>
        <v>1</v>
      </c>
      <c r="S4068" s="95"/>
      <c r="T4068" s="117">
        <f t="shared" si="702"/>
        <v>0</v>
      </c>
      <c r="U4068" s="117">
        <f t="shared" si="703"/>
        <v>0</v>
      </c>
    </row>
    <row r="4069" spans="1:21" x14ac:dyDescent="0.3">
      <c r="A4069" s="114">
        <v>7531</v>
      </c>
      <c r="B4069" s="114" t="s">
        <v>1426</v>
      </c>
      <c r="C4069" s="114" t="s">
        <v>192</v>
      </c>
      <c r="D4069" s="114" t="s">
        <v>2155</v>
      </c>
      <c r="E4069" s="114" t="s">
        <v>2156</v>
      </c>
      <c r="F4069" s="115">
        <v>46104</v>
      </c>
      <c r="G4069" s="114" t="s">
        <v>1440</v>
      </c>
      <c r="H4069" s="116">
        <v>1805600</v>
      </c>
      <c r="I4069" s="116">
        <v>1805600</v>
      </c>
      <c r="J4069" s="116">
        <v>1805600</v>
      </c>
      <c r="K4069" s="116">
        <v>0</v>
      </c>
      <c r="L4069" s="116">
        <v>0</v>
      </c>
      <c r="M4069" s="116">
        <v>0</v>
      </c>
      <c r="N4069" s="116">
        <v>0</v>
      </c>
      <c r="O4069" s="116">
        <v>0</v>
      </c>
      <c r="P4069" s="116">
        <v>0</v>
      </c>
      <c r="Q4069" s="27" t="str">
        <f t="shared" si="700"/>
        <v>Registered</v>
      </c>
      <c r="R4069" s="94">
        <f t="shared" si="701"/>
        <v>1</v>
      </c>
      <c r="S4069" s="95"/>
      <c r="T4069" s="117">
        <f t="shared" si="702"/>
        <v>0</v>
      </c>
      <c r="U4069" s="117">
        <f t="shared" si="703"/>
        <v>0</v>
      </c>
    </row>
    <row r="4070" spans="1:21" x14ac:dyDescent="0.3">
      <c r="A4070" s="114">
        <v>7532</v>
      </c>
      <c r="B4070" s="114" t="s">
        <v>1426</v>
      </c>
      <c r="C4070" s="114" t="s">
        <v>192</v>
      </c>
      <c r="D4070" s="114" t="s">
        <v>250</v>
      </c>
      <c r="E4070" s="114" t="s">
        <v>251</v>
      </c>
      <c r="F4070" s="115">
        <v>46136</v>
      </c>
      <c r="G4070" s="114" t="s">
        <v>10015</v>
      </c>
      <c r="H4070" s="116">
        <v>1805600</v>
      </c>
      <c r="I4070" s="116">
        <v>1805600</v>
      </c>
      <c r="J4070" s="116">
        <v>1805600</v>
      </c>
      <c r="K4070" s="116">
        <v>0</v>
      </c>
      <c r="L4070" s="116">
        <v>0</v>
      </c>
      <c r="M4070" s="116">
        <v>0</v>
      </c>
      <c r="N4070" s="116">
        <v>0</v>
      </c>
      <c r="O4070" s="116">
        <v>0</v>
      </c>
      <c r="P4070" s="116">
        <v>0</v>
      </c>
      <c r="Q4070" s="27" t="str">
        <f t="shared" si="700"/>
        <v>Registered</v>
      </c>
      <c r="R4070" s="94">
        <f t="shared" si="701"/>
        <v>1</v>
      </c>
      <c r="S4070" s="95"/>
      <c r="T4070" s="117">
        <f t="shared" si="702"/>
        <v>0</v>
      </c>
      <c r="U4070" s="117">
        <f t="shared" si="703"/>
        <v>0</v>
      </c>
    </row>
    <row r="4071" spans="1:21" x14ac:dyDescent="0.3">
      <c r="A4071" s="114">
        <v>7533</v>
      </c>
      <c r="B4071" s="114" t="s">
        <v>1426</v>
      </c>
      <c r="C4071" s="114" t="s">
        <v>192</v>
      </c>
      <c r="D4071" s="114" t="s">
        <v>254</v>
      </c>
      <c r="E4071" s="114" t="s">
        <v>255</v>
      </c>
      <c r="F4071" s="115">
        <v>46121</v>
      </c>
      <c r="G4071" s="114" t="s">
        <v>1565</v>
      </c>
      <c r="H4071" s="116">
        <v>1805600</v>
      </c>
      <c r="I4071" s="116">
        <v>1805600</v>
      </c>
      <c r="J4071" s="116">
        <v>1805600</v>
      </c>
      <c r="K4071" s="116">
        <v>0</v>
      </c>
      <c r="L4071" s="116">
        <v>0</v>
      </c>
      <c r="M4071" s="116">
        <v>0</v>
      </c>
      <c r="N4071" s="116">
        <v>0</v>
      </c>
      <c r="O4071" s="116">
        <v>0</v>
      </c>
      <c r="P4071" s="116">
        <v>0</v>
      </c>
      <c r="Q4071" s="27" t="str">
        <f t="shared" si="700"/>
        <v>Registered</v>
      </c>
      <c r="R4071" s="94">
        <f t="shared" si="701"/>
        <v>1</v>
      </c>
      <c r="S4071" s="95"/>
      <c r="T4071" s="117">
        <f t="shared" si="702"/>
        <v>0</v>
      </c>
      <c r="U4071" s="117">
        <f t="shared" si="703"/>
        <v>0</v>
      </c>
    </row>
    <row r="4072" spans="1:21" x14ac:dyDescent="0.3">
      <c r="A4072" s="114">
        <v>7534</v>
      </c>
      <c r="B4072" s="114" t="s">
        <v>1426</v>
      </c>
      <c r="C4072" s="114" t="s">
        <v>192</v>
      </c>
      <c r="D4072" s="114" t="s">
        <v>258</v>
      </c>
      <c r="E4072" s="114" t="s">
        <v>259</v>
      </c>
      <c r="F4072" s="115">
        <v>46119</v>
      </c>
      <c r="G4072" s="114" t="s">
        <v>1460</v>
      </c>
      <c r="H4072" s="116">
        <v>1805600</v>
      </c>
      <c r="I4072" s="116">
        <v>1805600</v>
      </c>
      <c r="J4072" s="116">
        <v>1805600</v>
      </c>
      <c r="K4072" s="116">
        <v>0</v>
      </c>
      <c r="L4072" s="116">
        <v>0</v>
      </c>
      <c r="M4072" s="116">
        <v>0</v>
      </c>
      <c r="N4072" s="116">
        <v>0</v>
      </c>
      <c r="O4072" s="116">
        <v>0</v>
      </c>
      <c r="P4072" s="116">
        <v>0</v>
      </c>
      <c r="Q4072" s="27" t="str">
        <f t="shared" si="700"/>
        <v>Registered</v>
      </c>
      <c r="R4072" s="94">
        <f t="shared" si="701"/>
        <v>1</v>
      </c>
      <c r="S4072" s="95"/>
      <c r="T4072" s="117">
        <f t="shared" si="702"/>
        <v>0</v>
      </c>
      <c r="U4072" s="117">
        <f t="shared" si="703"/>
        <v>0</v>
      </c>
    </row>
    <row r="4073" spans="1:21" x14ac:dyDescent="0.3">
      <c r="A4073" s="114">
        <v>7535</v>
      </c>
      <c r="B4073" s="114" t="s">
        <v>1426</v>
      </c>
      <c r="C4073" s="114" t="s">
        <v>192</v>
      </c>
      <c r="D4073" s="114" t="s">
        <v>260</v>
      </c>
      <c r="E4073" s="114" t="s">
        <v>261</v>
      </c>
      <c r="F4073" s="115">
        <v>46115</v>
      </c>
      <c r="G4073" s="114" t="s">
        <v>1477</v>
      </c>
      <c r="H4073" s="116">
        <v>1805600</v>
      </c>
      <c r="I4073" s="116">
        <v>1805600</v>
      </c>
      <c r="J4073" s="116">
        <v>1805600</v>
      </c>
      <c r="K4073" s="116">
        <v>0</v>
      </c>
      <c r="L4073" s="116">
        <v>0</v>
      </c>
      <c r="M4073" s="116">
        <v>0</v>
      </c>
      <c r="N4073" s="116">
        <v>0</v>
      </c>
      <c r="O4073" s="116">
        <v>0</v>
      </c>
      <c r="P4073" s="116">
        <v>0</v>
      </c>
      <c r="Q4073" s="27" t="str">
        <f t="shared" si="700"/>
        <v>Registered</v>
      </c>
      <c r="R4073" s="94">
        <f t="shared" si="701"/>
        <v>1</v>
      </c>
      <c r="S4073" s="95"/>
      <c r="T4073" s="117">
        <f t="shared" si="702"/>
        <v>0</v>
      </c>
      <c r="U4073" s="117">
        <f t="shared" si="703"/>
        <v>0</v>
      </c>
    </row>
    <row r="4074" spans="1:21" x14ac:dyDescent="0.3">
      <c r="A4074" s="114">
        <v>7536</v>
      </c>
      <c r="B4074" s="114" t="s">
        <v>1426</v>
      </c>
      <c r="C4074" s="114" t="s">
        <v>192</v>
      </c>
      <c r="D4074" s="114" t="s">
        <v>2237</v>
      </c>
      <c r="E4074" s="114" t="s">
        <v>2238</v>
      </c>
      <c r="F4074" s="115">
        <v>46108</v>
      </c>
      <c r="G4074" s="114" t="s">
        <v>2101</v>
      </c>
      <c r="H4074" s="116">
        <v>1805600</v>
      </c>
      <c r="I4074" s="116">
        <v>1805600</v>
      </c>
      <c r="J4074" s="116">
        <v>1805600</v>
      </c>
      <c r="K4074" s="116">
        <v>0</v>
      </c>
      <c r="L4074" s="116">
        <v>0</v>
      </c>
      <c r="M4074" s="116">
        <v>0</v>
      </c>
      <c r="N4074" s="116">
        <v>0</v>
      </c>
      <c r="O4074" s="116">
        <v>0</v>
      </c>
      <c r="P4074" s="116">
        <v>0</v>
      </c>
      <c r="Q4074" s="27" t="str">
        <f t="shared" si="700"/>
        <v>Registered</v>
      </c>
      <c r="R4074" s="94">
        <f t="shared" si="701"/>
        <v>1</v>
      </c>
      <c r="S4074" s="95"/>
      <c r="T4074" s="117">
        <f t="shared" si="702"/>
        <v>0</v>
      </c>
      <c r="U4074" s="117">
        <f t="shared" si="703"/>
        <v>0</v>
      </c>
    </row>
    <row r="4075" spans="1:21" x14ac:dyDescent="0.3">
      <c r="A4075" s="114">
        <v>7537</v>
      </c>
      <c r="B4075" s="114" t="s">
        <v>1426</v>
      </c>
      <c r="C4075" s="114" t="s">
        <v>192</v>
      </c>
      <c r="D4075" s="114" t="s">
        <v>2198</v>
      </c>
      <c r="E4075" s="114" t="s">
        <v>2199</v>
      </c>
      <c r="F4075" s="115">
        <v>46101</v>
      </c>
      <c r="G4075" s="114" t="s">
        <v>2200</v>
      </c>
      <c r="H4075" s="116">
        <v>1805600</v>
      </c>
      <c r="I4075" s="116">
        <v>1805600</v>
      </c>
      <c r="J4075" s="116">
        <v>1805600</v>
      </c>
      <c r="K4075" s="116">
        <v>0</v>
      </c>
      <c r="L4075" s="116">
        <v>0</v>
      </c>
      <c r="M4075" s="116">
        <v>0</v>
      </c>
      <c r="N4075" s="116">
        <v>0</v>
      </c>
      <c r="O4075" s="116">
        <v>0</v>
      </c>
      <c r="P4075" s="116">
        <v>0</v>
      </c>
      <c r="Q4075" s="27" t="str">
        <f t="shared" si="700"/>
        <v>Registered</v>
      </c>
      <c r="R4075" s="94">
        <f t="shared" si="701"/>
        <v>1</v>
      </c>
      <c r="S4075" s="95"/>
      <c r="T4075" s="117">
        <f t="shared" si="702"/>
        <v>0</v>
      </c>
      <c r="U4075" s="117">
        <f t="shared" si="703"/>
        <v>0</v>
      </c>
    </row>
    <row r="4076" spans="1:21" x14ac:dyDescent="0.3">
      <c r="A4076" s="114">
        <v>7538</v>
      </c>
      <c r="B4076" s="114" t="s">
        <v>1426</v>
      </c>
      <c r="C4076" s="114" t="s">
        <v>192</v>
      </c>
      <c r="D4076" s="114" t="s">
        <v>2243</v>
      </c>
      <c r="E4076" s="114" t="s">
        <v>2244</v>
      </c>
      <c r="F4076" s="115">
        <v>46104</v>
      </c>
      <c r="G4076" s="114" t="s">
        <v>2101</v>
      </c>
      <c r="H4076" s="116">
        <v>1805600</v>
      </c>
      <c r="I4076" s="116">
        <v>1805600</v>
      </c>
      <c r="J4076" s="116">
        <v>1805600</v>
      </c>
      <c r="K4076" s="116">
        <v>0</v>
      </c>
      <c r="L4076" s="116">
        <v>0</v>
      </c>
      <c r="M4076" s="116">
        <v>0</v>
      </c>
      <c r="N4076" s="116">
        <v>0</v>
      </c>
      <c r="O4076" s="116">
        <v>0</v>
      </c>
      <c r="P4076" s="116">
        <v>0</v>
      </c>
      <c r="Q4076" s="27" t="str">
        <f t="shared" si="700"/>
        <v>Registered</v>
      </c>
      <c r="R4076" s="94">
        <f t="shared" si="701"/>
        <v>1</v>
      </c>
      <c r="S4076" s="95"/>
      <c r="T4076" s="117">
        <f t="shared" si="702"/>
        <v>0</v>
      </c>
      <c r="U4076" s="117">
        <f t="shared" si="703"/>
        <v>0</v>
      </c>
    </row>
    <row r="4077" spans="1:21" x14ac:dyDescent="0.3">
      <c r="A4077" s="114">
        <v>7539</v>
      </c>
      <c r="B4077" s="114" t="s">
        <v>1426</v>
      </c>
      <c r="C4077" s="114" t="s">
        <v>192</v>
      </c>
      <c r="D4077" s="114" t="s">
        <v>2179</v>
      </c>
      <c r="E4077" s="114" t="s">
        <v>2180</v>
      </c>
      <c r="F4077" s="115">
        <v>46108</v>
      </c>
      <c r="G4077" s="114" t="s">
        <v>1434</v>
      </c>
      <c r="H4077" s="116">
        <v>1805600</v>
      </c>
      <c r="I4077" s="116">
        <v>1805600</v>
      </c>
      <c r="J4077" s="116">
        <v>1805600</v>
      </c>
      <c r="K4077" s="116">
        <v>0</v>
      </c>
      <c r="L4077" s="116">
        <v>0</v>
      </c>
      <c r="M4077" s="116">
        <v>0</v>
      </c>
      <c r="N4077" s="116">
        <v>0</v>
      </c>
      <c r="O4077" s="116">
        <v>0</v>
      </c>
      <c r="P4077" s="116">
        <v>0</v>
      </c>
      <c r="Q4077" s="27" t="str">
        <f t="shared" si="700"/>
        <v>Registered</v>
      </c>
      <c r="R4077" s="94">
        <f t="shared" si="701"/>
        <v>1</v>
      </c>
      <c r="S4077" s="95"/>
      <c r="T4077" s="117">
        <f t="shared" si="702"/>
        <v>0</v>
      </c>
      <c r="U4077" s="117">
        <f t="shared" si="703"/>
        <v>0</v>
      </c>
    </row>
    <row r="4078" spans="1:21" x14ac:dyDescent="0.3">
      <c r="A4078" s="114">
        <v>7540</v>
      </c>
      <c r="B4078" s="114" t="s">
        <v>1426</v>
      </c>
      <c r="C4078" s="114" t="s">
        <v>192</v>
      </c>
      <c r="D4078" s="114" t="s">
        <v>9755</v>
      </c>
      <c r="E4078" s="114" t="s">
        <v>9756</v>
      </c>
      <c r="F4078" s="115">
        <v>46101</v>
      </c>
      <c r="G4078" s="114" t="s">
        <v>1477</v>
      </c>
      <c r="H4078" s="116">
        <v>1805600</v>
      </c>
      <c r="I4078" s="116">
        <v>1805600</v>
      </c>
      <c r="J4078" s="116">
        <v>1805600</v>
      </c>
      <c r="K4078" s="116">
        <v>0</v>
      </c>
      <c r="L4078" s="116">
        <v>0</v>
      </c>
      <c r="M4078" s="116">
        <v>0</v>
      </c>
      <c r="N4078" s="116">
        <v>0</v>
      </c>
      <c r="O4078" s="116">
        <v>0</v>
      </c>
      <c r="P4078" s="116">
        <v>0</v>
      </c>
      <c r="Q4078" s="27" t="str">
        <f t="shared" si="700"/>
        <v>Registered</v>
      </c>
      <c r="R4078" s="94">
        <f t="shared" si="701"/>
        <v>1</v>
      </c>
      <c r="S4078" s="95"/>
      <c r="T4078" s="117">
        <f t="shared" si="702"/>
        <v>0</v>
      </c>
      <c r="U4078" s="117">
        <f t="shared" si="703"/>
        <v>0</v>
      </c>
    </row>
    <row r="4079" spans="1:21" x14ac:dyDescent="0.3">
      <c r="A4079" s="114">
        <v>7541</v>
      </c>
      <c r="B4079" s="114" t="s">
        <v>1426</v>
      </c>
      <c r="C4079" s="114" t="s">
        <v>192</v>
      </c>
      <c r="D4079" s="114" t="s">
        <v>10092</v>
      </c>
      <c r="E4079" s="114" t="s">
        <v>10093</v>
      </c>
      <c r="F4079" s="115">
        <v>46106</v>
      </c>
      <c r="G4079" s="114" t="s">
        <v>4387</v>
      </c>
      <c r="H4079" s="116">
        <v>1805600</v>
      </c>
      <c r="I4079" s="116">
        <v>1805600</v>
      </c>
      <c r="J4079" s="116">
        <v>1805600</v>
      </c>
      <c r="K4079" s="116">
        <v>0</v>
      </c>
      <c r="L4079" s="116">
        <v>0</v>
      </c>
      <c r="M4079" s="116">
        <v>0</v>
      </c>
      <c r="N4079" s="116">
        <v>0</v>
      </c>
      <c r="O4079" s="116">
        <v>0</v>
      </c>
      <c r="P4079" s="116">
        <v>0</v>
      </c>
      <c r="Q4079" s="27" t="str">
        <f t="shared" si="700"/>
        <v>Registered</v>
      </c>
      <c r="R4079" s="94">
        <f t="shared" si="701"/>
        <v>1</v>
      </c>
      <c r="S4079" s="95"/>
      <c r="T4079" s="117">
        <f t="shared" si="702"/>
        <v>0</v>
      </c>
      <c r="U4079" s="117">
        <f t="shared" si="703"/>
        <v>0</v>
      </c>
    </row>
    <row r="4080" spans="1:21" x14ac:dyDescent="0.3">
      <c r="A4080" s="114">
        <v>7542</v>
      </c>
      <c r="B4080" s="114" t="s">
        <v>1426</v>
      </c>
      <c r="C4080" s="114" t="s">
        <v>192</v>
      </c>
      <c r="D4080" s="114" t="s">
        <v>282</v>
      </c>
      <c r="E4080" s="114" t="s">
        <v>283</v>
      </c>
      <c r="F4080" s="115">
        <v>46116</v>
      </c>
      <c r="G4080" s="114" t="s">
        <v>10383</v>
      </c>
      <c r="H4080" s="116">
        <v>1805600</v>
      </c>
      <c r="I4080" s="116">
        <v>1805600</v>
      </c>
      <c r="J4080" s="116">
        <v>1805600</v>
      </c>
      <c r="K4080" s="116">
        <v>0</v>
      </c>
      <c r="L4080" s="116">
        <v>0</v>
      </c>
      <c r="M4080" s="116">
        <v>0</v>
      </c>
      <c r="N4080" s="116">
        <v>0</v>
      </c>
      <c r="O4080" s="116">
        <v>0</v>
      </c>
      <c r="P4080" s="116">
        <v>0</v>
      </c>
      <c r="Q4080" s="27" t="str">
        <f t="shared" si="700"/>
        <v>Registered</v>
      </c>
      <c r="R4080" s="94">
        <f t="shared" si="701"/>
        <v>1</v>
      </c>
      <c r="S4080" s="95"/>
      <c r="T4080" s="117">
        <f t="shared" si="702"/>
        <v>0</v>
      </c>
      <c r="U4080" s="117">
        <f t="shared" si="703"/>
        <v>0</v>
      </c>
    </row>
    <row r="4081" spans="1:21" x14ac:dyDescent="0.3">
      <c r="A4081" s="114">
        <v>7543</v>
      </c>
      <c r="B4081" s="114" t="s">
        <v>1426</v>
      </c>
      <c r="C4081" s="114" t="s">
        <v>192</v>
      </c>
      <c r="D4081" s="114" t="s">
        <v>2203</v>
      </c>
      <c r="E4081" s="114" t="s">
        <v>2204</v>
      </c>
      <c r="F4081" s="115">
        <v>46104</v>
      </c>
      <c r="G4081" s="114" t="s">
        <v>1847</v>
      </c>
      <c r="H4081" s="116">
        <v>1805600</v>
      </c>
      <c r="I4081" s="116">
        <v>1805600</v>
      </c>
      <c r="J4081" s="116">
        <v>1805600</v>
      </c>
      <c r="K4081" s="116">
        <v>0</v>
      </c>
      <c r="L4081" s="116">
        <v>0</v>
      </c>
      <c r="M4081" s="116">
        <v>0</v>
      </c>
      <c r="N4081" s="116">
        <v>0</v>
      </c>
      <c r="O4081" s="116">
        <v>0</v>
      </c>
      <c r="P4081" s="116">
        <v>0</v>
      </c>
      <c r="Q4081" s="27" t="str">
        <f t="shared" si="700"/>
        <v>Registered</v>
      </c>
      <c r="R4081" s="94">
        <f t="shared" si="701"/>
        <v>1</v>
      </c>
      <c r="S4081" s="95"/>
      <c r="T4081" s="117">
        <f t="shared" si="702"/>
        <v>0</v>
      </c>
      <c r="U4081" s="117">
        <f t="shared" si="703"/>
        <v>0</v>
      </c>
    </row>
    <row r="4082" spans="1:21" x14ac:dyDescent="0.3">
      <c r="A4082" s="114">
        <v>7544</v>
      </c>
      <c r="B4082" s="114" t="s">
        <v>1426</v>
      </c>
      <c r="C4082" s="114" t="s">
        <v>192</v>
      </c>
      <c r="D4082" s="114" t="s">
        <v>2205</v>
      </c>
      <c r="E4082" s="114" t="s">
        <v>2206</v>
      </c>
      <c r="F4082" s="115">
        <v>46111</v>
      </c>
      <c r="G4082" s="114" t="s">
        <v>1477</v>
      </c>
      <c r="H4082" s="116">
        <v>1805600</v>
      </c>
      <c r="I4082" s="116">
        <v>1805600</v>
      </c>
      <c r="J4082" s="116">
        <v>1805600</v>
      </c>
      <c r="K4082" s="116">
        <v>0</v>
      </c>
      <c r="L4082" s="116">
        <v>0</v>
      </c>
      <c r="M4082" s="116">
        <v>0</v>
      </c>
      <c r="N4082" s="116">
        <v>0</v>
      </c>
      <c r="O4082" s="116">
        <v>0</v>
      </c>
      <c r="P4082" s="116">
        <v>0</v>
      </c>
      <c r="Q4082" s="27" t="str">
        <f t="shared" si="700"/>
        <v>Registered</v>
      </c>
      <c r="R4082" s="94">
        <f t="shared" si="701"/>
        <v>1</v>
      </c>
      <c r="S4082" s="95"/>
      <c r="T4082" s="117">
        <f t="shared" si="702"/>
        <v>0</v>
      </c>
      <c r="U4082" s="117">
        <f t="shared" si="703"/>
        <v>0</v>
      </c>
    </row>
    <row r="4083" spans="1:21" s="101" customFormat="1" x14ac:dyDescent="0.3">
      <c r="A4083" s="99">
        <v>11031</v>
      </c>
      <c r="B4083" s="99" t="s">
        <v>1426</v>
      </c>
      <c r="C4083" s="99" t="s">
        <v>192</v>
      </c>
      <c r="D4083" s="99" t="s">
        <v>10373</v>
      </c>
      <c r="E4083" s="99" t="s">
        <v>10919</v>
      </c>
      <c r="F4083" s="100">
        <v>46197</v>
      </c>
      <c r="G4083" s="99" t="s">
        <v>1898</v>
      </c>
      <c r="H4083" s="96">
        <v>1805600</v>
      </c>
      <c r="I4083" s="96">
        <v>0</v>
      </c>
      <c r="J4083" s="96"/>
      <c r="K4083" s="96">
        <f>I4083-J4083</f>
        <v>0</v>
      </c>
      <c r="L4083" s="97">
        <f>IF(AND($S4083&gt;=0,$S4083&lt;=30),$K4083,0)</f>
        <v>0</v>
      </c>
      <c r="M4083" s="97">
        <f>IF(AND($S4083&gt;=31,$S4083&lt;=60),$K4083,0)</f>
        <v>0</v>
      </c>
      <c r="N4083" s="97">
        <f>IF(AND($S4083&gt;=61,$S4083&lt;=90),$K4083,0)</f>
        <v>0</v>
      </c>
      <c r="O4083" s="97">
        <f>IF(AND($S4083&gt;=91,$S4083&lt;=120),$K4083,0)</f>
        <v>0</v>
      </c>
      <c r="P4083" s="98">
        <f>IF($S4083&gt;120,$K4083,0)</f>
        <v>0</v>
      </c>
      <c r="Q4083" s="101" t="str">
        <f t="shared" si="700"/>
        <v>Unregistered</v>
      </c>
      <c r="R4083" s="102">
        <v>1</v>
      </c>
      <c r="S4083" s="95">
        <f t="shared" ref="S4083:S4089" si="704">DATE(2026,6,30)-F4083</f>
        <v>6</v>
      </c>
    </row>
    <row r="4084" spans="1:21" x14ac:dyDescent="0.3">
      <c r="A4084" s="114">
        <v>11032</v>
      </c>
      <c r="B4084" s="114" t="s">
        <v>1426</v>
      </c>
      <c r="C4084" s="114" t="s">
        <v>192</v>
      </c>
      <c r="D4084" s="114" t="s">
        <v>10374</v>
      </c>
      <c r="E4084" s="114" t="s">
        <v>10920</v>
      </c>
      <c r="F4084" s="115">
        <v>46176</v>
      </c>
      <c r="G4084" s="114" t="s">
        <v>9790</v>
      </c>
      <c r="H4084" s="116">
        <v>1805600</v>
      </c>
      <c r="I4084" s="116">
        <v>1805600</v>
      </c>
      <c r="J4084" s="116"/>
      <c r="K4084" s="116">
        <f>I4084-J4084</f>
        <v>1805600</v>
      </c>
      <c r="L4084" s="116">
        <v>1805600</v>
      </c>
      <c r="M4084" s="116">
        <v>0</v>
      </c>
      <c r="N4084" s="116">
        <v>0</v>
      </c>
      <c r="O4084" s="116">
        <v>0</v>
      </c>
      <c r="P4084" s="116">
        <v>0</v>
      </c>
      <c r="Q4084" s="27" t="str">
        <f t="shared" si="700"/>
        <v>Registered</v>
      </c>
      <c r="R4084" s="94">
        <f t="shared" si="701"/>
        <v>1</v>
      </c>
      <c r="S4084" s="95">
        <f t="shared" si="704"/>
        <v>27</v>
      </c>
      <c r="T4084" s="117">
        <f t="shared" ref="T4084:T4126" si="705">L4084+M4084+N4084+O4084+P4084</f>
        <v>1805600</v>
      </c>
      <c r="U4084" s="117">
        <f t="shared" ref="U4084:U4126" si="706">K4084-T4084</f>
        <v>0</v>
      </c>
    </row>
    <row r="4085" spans="1:21" x14ac:dyDescent="0.3">
      <c r="A4085" s="114">
        <v>11033</v>
      </c>
      <c r="B4085" s="114" t="s">
        <v>1426</v>
      </c>
      <c r="C4085" s="114" t="s">
        <v>192</v>
      </c>
      <c r="D4085" s="114" t="s">
        <v>10378</v>
      </c>
      <c r="E4085" s="114" t="s">
        <v>10921</v>
      </c>
      <c r="F4085" s="115">
        <v>46191</v>
      </c>
      <c r="G4085" s="114" t="s">
        <v>10379</v>
      </c>
      <c r="H4085" s="116">
        <v>1805600</v>
      </c>
      <c r="I4085" s="116">
        <v>0</v>
      </c>
      <c r="J4085" s="116"/>
      <c r="K4085" s="116">
        <f>I4085-J4085</f>
        <v>0</v>
      </c>
      <c r="L4085" s="116">
        <v>0</v>
      </c>
      <c r="M4085" s="116">
        <v>0</v>
      </c>
      <c r="N4085" s="116">
        <v>0</v>
      </c>
      <c r="O4085" s="116">
        <v>0</v>
      </c>
      <c r="P4085" s="116">
        <v>0</v>
      </c>
      <c r="Q4085" s="27" t="str">
        <f t="shared" si="700"/>
        <v>Registered</v>
      </c>
      <c r="R4085" s="94">
        <f t="shared" si="701"/>
        <v>0</v>
      </c>
      <c r="S4085" s="95">
        <f t="shared" si="704"/>
        <v>12</v>
      </c>
      <c r="T4085" s="117">
        <f t="shared" si="705"/>
        <v>0</v>
      </c>
      <c r="U4085" s="117">
        <f t="shared" si="706"/>
        <v>0</v>
      </c>
    </row>
    <row r="4086" spans="1:21" x14ac:dyDescent="0.3">
      <c r="A4086" s="114">
        <v>11034</v>
      </c>
      <c r="B4086" s="114" t="s">
        <v>1426</v>
      </c>
      <c r="C4086" s="114" t="s">
        <v>192</v>
      </c>
      <c r="D4086" s="114" t="s">
        <v>10380</v>
      </c>
      <c r="E4086" s="114" t="s">
        <v>10922</v>
      </c>
      <c r="F4086" s="115">
        <v>46178</v>
      </c>
      <c r="G4086" s="114" t="s">
        <v>9790</v>
      </c>
      <c r="H4086" s="116">
        <v>1805600</v>
      </c>
      <c r="I4086" s="116">
        <v>0</v>
      </c>
      <c r="J4086" s="116"/>
      <c r="K4086" s="116">
        <f>I4086-J4086</f>
        <v>0</v>
      </c>
      <c r="L4086" s="116">
        <v>0</v>
      </c>
      <c r="M4086" s="116">
        <v>0</v>
      </c>
      <c r="N4086" s="116">
        <v>0</v>
      </c>
      <c r="O4086" s="116">
        <v>0</v>
      </c>
      <c r="P4086" s="116">
        <v>0</v>
      </c>
      <c r="Q4086" s="27" t="str">
        <f t="shared" si="700"/>
        <v>Registered</v>
      </c>
      <c r="R4086" s="94">
        <f t="shared" si="701"/>
        <v>0</v>
      </c>
      <c r="S4086" s="95">
        <f t="shared" si="704"/>
        <v>25</v>
      </c>
      <c r="T4086" s="117">
        <f t="shared" si="705"/>
        <v>0</v>
      </c>
      <c r="U4086" s="117">
        <f t="shared" si="706"/>
        <v>0</v>
      </c>
    </row>
    <row r="4087" spans="1:21" x14ac:dyDescent="0.3">
      <c r="A4087" s="114">
        <v>11035</v>
      </c>
      <c r="B4087" s="114" t="s">
        <v>1426</v>
      </c>
      <c r="C4087" s="114" t="s">
        <v>192</v>
      </c>
      <c r="D4087" s="114" t="s">
        <v>10384</v>
      </c>
      <c r="E4087" s="114" t="s">
        <v>10923</v>
      </c>
      <c r="F4087" s="115">
        <v>46174</v>
      </c>
      <c r="G4087" s="114" t="s">
        <v>9919</v>
      </c>
      <c r="H4087" s="116">
        <v>1805600</v>
      </c>
      <c r="I4087" s="116">
        <v>1805600</v>
      </c>
      <c r="J4087" s="116"/>
      <c r="K4087" s="116">
        <f>I4087-J4087</f>
        <v>1805600</v>
      </c>
      <c r="L4087" s="116">
        <v>1805600</v>
      </c>
      <c r="M4087" s="116">
        <v>0</v>
      </c>
      <c r="N4087" s="116">
        <v>0</v>
      </c>
      <c r="O4087" s="116">
        <v>0</v>
      </c>
      <c r="P4087" s="116">
        <v>0</v>
      </c>
      <c r="Q4087" s="27" t="str">
        <f t="shared" si="700"/>
        <v>Registered</v>
      </c>
      <c r="R4087" s="94">
        <f t="shared" si="701"/>
        <v>1</v>
      </c>
      <c r="S4087" s="95">
        <f t="shared" si="704"/>
        <v>29</v>
      </c>
      <c r="T4087" s="117">
        <f t="shared" si="705"/>
        <v>1805600</v>
      </c>
      <c r="U4087" s="117">
        <f t="shared" si="706"/>
        <v>0</v>
      </c>
    </row>
    <row r="4088" spans="1:21" x14ac:dyDescent="0.3">
      <c r="A4088" s="114">
        <v>11036</v>
      </c>
      <c r="B4088" s="114" t="s">
        <v>1426</v>
      </c>
      <c r="C4088" s="114" t="s">
        <v>192</v>
      </c>
      <c r="D4088" s="114" t="s">
        <v>10385</v>
      </c>
      <c r="E4088" s="114" t="s">
        <v>10924</v>
      </c>
      <c r="F4088" s="115">
        <v>46176</v>
      </c>
      <c r="G4088" s="114" t="s">
        <v>9790</v>
      </c>
      <c r="H4088" s="116">
        <v>1805600</v>
      </c>
      <c r="I4088" s="116">
        <v>1805600</v>
      </c>
      <c r="J4088" s="116"/>
      <c r="K4088" s="116">
        <f>I4088-J4088</f>
        <v>1805600</v>
      </c>
      <c r="L4088" s="116">
        <v>1805600</v>
      </c>
      <c r="M4088" s="116">
        <v>0</v>
      </c>
      <c r="N4088" s="116">
        <v>0</v>
      </c>
      <c r="O4088" s="116">
        <v>0</v>
      </c>
      <c r="P4088" s="116">
        <v>0</v>
      </c>
      <c r="Q4088" s="27" t="str">
        <f t="shared" si="700"/>
        <v>Registered</v>
      </c>
      <c r="R4088" s="94">
        <f t="shared" si="701"/>
        <v>1</v>
      </c>
      <c r="S4088" s="95">
        <f t="shared" si="704"/>
        <v>27</v>
      </c>
      <c r="T4088" s="117">
        <f t="shared" si="705"/>
        <v>1805600</v>
      </c>
      <c r="U4088" s="117">
        <f t="shared" si="706"/>
        <v>0</v>
      </c>
    </row>
    <row r="4089" spans="1:21" x14ac:dyDescent="0.3">
      <c r="A4089" s="114">
        <v>11037</v>
      </c>
      <c r="B4089" s="114" t="s">
        <v>1426</v>
      </c>
      <c r="C4089" s="114" t="s">
        <v>192</v>
      </c>
      <c r="D4089" s="114" t="s">
        <v>10389</v>
      </c>
      <c r="E4089" s="114" t="s">
        <v>10925</v>
      </c>
      <c r="F4089" s="115">
        <v>46182</v>
      </c>
      <c r="G4089" s="114" t="s">
        <v>9599</v>
      </c>
      <c r="H4089" s="116">
        <v>1805600</v>
      </c>
      <c r="I4089" s="116">
        <v>1805600</v>
      </c>
      <c r="J4089" s="116"/>
      <c r="K4089" s="116">
        <f>I4089-J4089</f>
        <v>1805600</v>
      </c>
      <c r="L4089" s="116">
        <v>1805600</v>
      </c>
      <c r="M4089" s="116">
        <v>0</v>
      </c>
      <c r="N4089" s="116">
        <v>0</v>
      </c>
      <c r="O4089" s="116">
        <v>0</v>
      </c>
      <c r="P4089" s="116">
        <v>0</v>
      </c>
      <c r="Q4089" s="27" t="str">
        <f t="shared" si="700"/>
        <v>Registered</v>
      </c>
      <c r="R4089" s="94">
        <f t="shared" si="701"/>
        <v>1</v>
      </c>
      <c r="S4089" s="95">
        <f t="shared" si="704"/>
        <v>21</v>
      </c>
      <c r="T4089" s="117">
        <f t="shared" si="705"/>
        <v>1805600</v>
      </c>
      <c r="U4089" s="117">
        <f t="shared" si="706"/>
        <v>0</v>
      </c>
    </row>
    <row r="4090" spans="1:21" x14ac:dyDescent="0.3">
      <c r="A4090" s="114">
        <v>94</v>
      </c>
      <c r="B4090" s="114" t="s">
        <v>351</v>
      </c>
      <c r="C4090" s="114" t="s">
        <v>1585</v>
      </c>
      <c r="D4090" s="114" t="s">
        <v>383</v>
      </c>
      <c r="E4090" s="114" t="s">
        <v>384</v>
      </c>
      <c r="F4090" s="115">
        <v>46142</v>
      </c>
      <c r="G4090" s="114" t="s">
        <v>10317</v>
      </c>
      <c r="H4090" s="116">
        <v>10136234</v>
      </c>
      <c r="I4090" s="116">
        <v>6081739</v>
      </c>
      <c r="J4090" s="116">
        <v>1013623</v>
      </c>
      <c r="K4090" s="116">
        <v>5068116</v>
      </c>
      <c r="L4090" s="116">
        <v>5068116</v>
      </c>
      <c r="M4090" s="116">
        <v>0</v>
      </c>
      <c r="N4090" s="116">
        <v>0</v>
      </c>
      <c r="O4090" s="116">
        <v>0</v>
      </c>
      <c r="P4090" s="116">
        <v>0</v>
      </c>
      <c r="Q4090" s="27" t="str">
        <f t="shared" si="700"/>
        <v>Registered</v>
      </c>
      <c r="R4090" s="94">
        <f t="shared" si="701"/>
        <v>0.59999986188164167</v>
      </c>
      <c r="S4090" s="95"/>
      <c r="T4090" s="117">
        <f t="shared" si="705"/>
        <v>5068116</v>
      </c>
      <c r="U4090" s="117">
        <f t="shared" si="706"/>
        <v>0</v>
      </c>
    </row>
    <row r="4091" spans="1:21" x14ac:dyDescent="0.3">
      <c r="A4091" s="114">
        <v>95</v>
      </c>
      <c r="B4091" s="114" t="s">
        <v>351</v>
      </c>
      <c r="C4091" s="114" t="s">
        <v>1585</v>
      </c>
      <c r="D4091" s="114" t="s">
        <v>9625</v>
      </c>
      <c r="E4091" s="114" t="s">
        <v>9626</v>
      </c>
      <c r="F4091" s="115">
        <v>46108</v>
      </c>
      <c r="G4091" s="114" t="s">
        <v>9627</v>
      </c>
      <c r="H4091" s="116">
        <v>9957839</v>
      </c>
      <c r="I4091" s="116">
        <v>5974705</v>
      </c>
      <c r="J4091" s="116">
        <v>1004784</v>
      </c>
      <c r="K4091" s="116">
        <v>4969921</v>
      </c>
      <c r="L4091" s="116">
        <v>298735</v>
      </c>
      <c r="M4091" s="116">
        <v>4671186</v>
      </c>
      <c r="N4091" s="116">
        <v>0</v>
      </c>
      <c r="O4091" s="116">
        <v>0</v>
      </c>
      <c r="P4091" s="116">
        <v>0</v>
      </c>
      <c r="Q4091" s="27" t="str">
        <f t="shared" si="700"/>
        <v>Registered</v>
      </c>
      <c r="R4091" s="94">
        <f t="shared" si="701"/>
        <v>0.60000016067743212</v>
      </c>
      <c r="S4091" s="95"/>
      <c r="T4091" s="117">
        <f t="shared" si="705"/>
        <v>4969921</v>
      </c>
      <c r="U4091" s="117">
        <f t="shared" si="706"/>
        <v>0</v>
      </c>
    </row>
    <row r="4092" spans="1:21" x14ac:dyDescent="0.3">
      <c r="A4092" s="114">
        <v>129</v>
      </c>
      <c r="B4092" s="114" t="s">
        <v>351</v>
      </c>
      <c r="C4092" s="114" t="s">
        <v>1585</v>
      </c>
      <c r="D4092" s="114" t="s">
        <v>385</v>
      </c>
      <c r="E4092" s="114" t="s">
        <v>386</v>
      </c>
      <c r="F4092" s="115">
        <v>46172</v>
      </c>
      <c r="G4092" s="114" t="s">
        <v>9599</v>
      </c>
      <c r="H4092" s="116">
        <v>9957839</v>
      </c>
      <c r="I4092" s="116">
        <v>3983136</v>
      </c>
      <c r="J4092" s="116">
        <v>100000</v>
      </c>
      <c r="K4092" s="116">
        <v>3883136</v>
      </c>
      <c r="L4092" s="116">
        <v>3883136</v>
      </c>
      <c r="M4092" s="116">
        <v>0</v>
      </c>
      <c r="N4092" s="116">
        <v>0</v>
      </c>
      <c r="O4092" s="116">
        <v>0</v>
      </c>
      <c r="P4092" s="116">
        <v>0</v>
      </c>
      <c r="Q4092" s="27" t="str">
        <f t="shared" si="700"/>
        <v>Registered</v>
      </c>
      <c r="R4092" s="94">
        <f t="shared" si="701"/>
        <v>0.40000004016935803</v>
      </c>
      <c r="S4092" s="95"/>
      <c r="T4092" s="117">
        <f t="shared" si="705"/>
        <v>3883136</v>
      </c>
      <c r="U4092" s="117">
        <f t="shared" si="706"/>
        <v>0</v>
      </c>
    </row>
    <row r="4093" spans="1:21" x14ac:dyDescent="0.3">
      <c r="A4093" s="114">
        <v>199</v>
      </c>
      <c r="B4093" s="114" t="s">
        <v>351</v>
      </c>
      <c r="C4093" s="114" t="s">
        <v>1585</v>
      </c>
      <c r="D4093" s="114" t="s">
        <v>1945</v>
      </c>
      <c r="E4093" s="114" t="s">
        <v>1946</v>
      </c>
      <c r="F4093" s="115">
        <v>45889</v>
      </c>
      <c r="G4093" s="114" t="s">
        <v>1947</v>
      </c>
      <c r="H4093" s="116">
        <v>6803400</v>
      </c>
      <c r="I4093" s="116">
        <v>4082040</v>
      </c>
      <c r="J4093" s="116">
        <v>1428714</v>
      </c>
      <c r="K4093" s="116">
        <v>2653326</v>
      </c>
      <c r="L4093" s="116">
        <v>204102</v>
      </c>
      <c r="M4093" s="116">
        <v>0</v>
      </c>
      <c r="N4093" s="116">
        <v>0</v>
      </c>
      <c r="O4093" s="116">
        <v>272136</v>
      </c>
      <c r="P4093" s="116">
        <v>2177088</v>
      </c>
      <c r="Q4093" s="27" t="str">
        <f t="shared" si="700"/>
        <v>Registered</v>
      </c>
      <c r="R4093" s="94">
        <f t="shared" si="701"/>
        <v>0.6</v>
      </c>
      <c r="S4093" s="95"/>
      <c r="T4093" s="117">
        <f t="shared" si="705"/>
        <v>2653326</v>
      </c>
      <c r="U4093" s="117">
        <f t="shared" si="706"/>
        <v>0</v>
      </c>
    </row>
    <row r="4094" spans="1:21" x14ac:dyDescent="0.3">
      <c r="A4094" s="114">
        <v>285</v>
      </c>
      <c r="B4094" s="114" t="s">
        <v>351</v>
      </c>
      <c r="C4094" s="114" t="s">
        <v>1585</v>
      </c>
      <c r="D4094" s="114" t="s">
        <v>2087</v>
      </c>
      <c r="E4094" s="114" t="s">
        <v>2088</v>
      </c>
      <c r="F4094" s="115">
        <v>45918</v>
      </c>
      <c r="G4094" s="114" t="s">
        <v>1810</v>
      </c>
      <c r="H4094" s="116">
        <v>9514400</v>
      </c>
      <c r="I4094" s="116">
        <v>5708640</v>
      </c>
      <c r="J4094" s="116">
        <v>4001000</v>
      </c>
      <c r="K4094" s="116">
        <v>1707640</v>
      </c>
      <c r="L4094" s="116">
        <v>285432</v>
      </c>
      <c r="M4094" s="116">
        <v>0</v>
      </c>
      <c r="N4094" s="116">
        <v>0</v>
      </c>
      <c r="O4094" s="116">
        <v>380576</v>
      </c>
      <c r="P4094" s="116">
        <v>1041632</v>
      </c>
      <c r="Q4094" s="27" t="str">
        <f t="shared" si="700"/>
        <v>Registered</v>
      </c>
      <c r="R4094" s="94">
        <f t="shared" si="701"/>
        <v>0.6</v>
      </c>
      <c r="S4094" s="95"/>
      <c r="T4094" s="117">
        <f t="shared" si="705"/>
        <v>1707640</v>
      </c>
      <c r="U4094" s="117">
        <f t="shared" si="706"/>
        <v>0</v>
      </c>
    </row>
    <row r="4095" spans="1:21" x14ac:dyDescent="0.3">
      <c r="A4095" s="114">
        <v>289</v>
      </c>
      <c r="B4095" s="114" t="s">
        <v>351</v>
      </c>
      <c r="C4095" s="114" t="s">
        <v>1585</v>
      </c>
      <c r="D4095" s="114" t="s">
        <v>2139</v>
      </c>
      <c r="E4095" s="114" t="s">
        <v>2140</v>
      </c>
      <c r="F4095" s="115">
        <v>45898</v>
      </c>
      <c r="G4095" s="114" t="s">
        <v>2141</v>
      </c>
      <c r="H4095" s="116">
        <v>9514400</v>
      </c>
      <c r="I4095" s="116">
        <v>5708640</v>
      </c>
      <c r="J4095" s="116">
        <v>4037176</v>
      </c>
      <c r="K4095" s="116">
        <v>1671464</v>
      </c>
      <c r="L4095" s="116">
        <v>285432</v>
      </c>
      <c r="M4095" s="116">
        <v>0</v>
      </c>
      <c r="N4095" s="116">
        <v>0</v>
      </c>
      <c r="O4095" s="116">
        <v>380576</v>
      </c>
      <c r="P4095" s="116">
        <v>1005456</v>
      </c>
      <c r="Q4095" s="27" t="str">
        <f t="shared" si="700"/>
        <v>Registered</v>
      </c>
      <c r="R4095" s="94">
        <f t="shared" si="701"/>
        <v>0.6</v>
      </c>
      <c r="S4095" s="95"/>
      <c r="T4095" s="117">
        <f t="shared" si="705"/>
        <v>1671464</v>
      </c>
      <c r="U4095" s="117">
        <f t="shared" si="706"/>
        <v>0</v>
      </c>
    </row>
    <row r="4096" spans="1:21" x14ac:dyDescent="0.3">
      <c r="A4096" s="114">
        <v>323</v>
      </c>
      <c r="B4096" s="114" t="s">
        <v>351</v>
      </c>
      <c r="C4096" s="114" t="s">
        <v>1585</v>
      </c>
      <c r="D4096" s="114" t="s">
        <v>2317</v>
      </c>
      <c r="E4096" s="114" t="s">
        <v>2318</v>
      </c>
      <c r="F4096" s="115">
        <v>45838</v>
      </c>
      <c r="G4096" s="114" t="s">
        <v>1656</v>
      </c>
      <c r="H4096" s="116">
        <v>9786240</v>
      </c>
      <c r="I4096" s="116">
        <v>5871745</v>
      </c>
      <c r="J4096" s="116">
        <v>4294840</v>
      </c>
      <c r="K4096" s="116">
        <v>1576905</v>
      </c>
      <c r="L4096" s="116">
        <v>293587</v>
      </c>
      <c r="M4096" s="116">
        <v>0</v>
      </c>
      <c r="N4096" s="116">
        <v>0</v>
      </c>
      <c r="O4096" s="116">
        <v>391450</v>
      </c>
      <c r="P4096" s="116">
        <v>891868</v>
      </c>
      <c r="Q4096" s="27" t="str">
        <f t="shared" si="700"/>
        <v>Registered</v>
      </c>
      <c r="R4096" s="94">
        <f t="shared" si="701"/>
        <v>0.60000010218429145</v>
      </c>
      <c r="S4096" s="95"/>
      <c r="T4096" s="117">
        <f t="shared" si="705"/>
        <v>1576905</v>
      </c>
      <c r="U4096" s="117">
        <f t="shared" si="706"/>
        <v>0</v>
      </c>
    </row>
    <row r="4097" spans="1:21" x14ac:dyDescent="0.3">
      <c r="A4097" s="114">
        <v>640</v>
      </c>
      <c r="B4097" s="114" t="s">
        <v>351</v>
      </c>
      <c r="C4097" s="114" t="s">
        <v>1585</v>
      </c>
      <c r="D4097" s="114" t="s">
        <v>3366</v>
      </c>
      <c r="E4097" s="114" t="s">
        <v>3367</v>
      </c>
      <c r="F4097" s="115">
        <v>45924</v>
      </c>
      <c r="G4097" s="114" t="s">
        <v>1837</v>
      </c>
      <c r="H4097" s="116">
        <v>9514400</v>
      </c>
      <c r="I4097" s="116">
        <v>5423208</v>
      </c>
      <c r="J4097" s="116">
        <v>4950117</v>
      </c>
      <c r="K4097" s="116">
        <v>473091</v>
      </c>
      <c r="L4097" s="116">
        <v>473091</v>
      </c>
      <c r="M4097" s="116">
        <v>0</v>
      </c>
      <c r="N4097" s="116">
        <v>0</v>
      </c>
      <c r="O4097" s="116">
        <v>0</v>
      </c>
      <c r="P4097" s="116">
        <v>0</v>
      </c>
      <c r="Q4097" s="27" t="str">
        <f t="shared" si="700"/>
        <v>Registered</v>
      </c>
      <c r="R4097" s="94">
        <f t="shared" si="701"/>
        <v>0.56999999999999995</v>
      </c>
      <c r="S4097" s="95"/>
      <c r="T4097" s="117">
        <f t="shared" si="705"/>
        <v>473091</v>
      </c>
      <c r="U4097" s="117">
        <f t="shared" si="706"/>
        <v>0</v>
      </c>
    </row>
    <row r="4098" spans="1:21" x14ac:dyDescent="0.3">
      <c r="A4098" s="114">
        <v>767</v>
      </c>
      <c r="B4098" s="114" t="s">
        <v>351</v>
      </c>
      <c r="C4098" s="114" t="s">
        <v>1585</v>
      </c>
      <c r="D4098" s="114" t="s">
        <v>2701</v>
      </c>
      <c r="E4098" s="114" t="s">
        <v>2702</v>
      </c>
      <c r="F4098" s="115">
        <v>45881</v>
      </c>
      <c r="G4098" s="114" t="s">
        <v>2703</v>
      </c>
      <c r="H4098" s="116">
        <v>9981625</v>
      </c>
      <c r="I4098" s="116">
        <v>5988976</v>
      </c>
      <c r="J4098" s="116">
        <v>5689527</v>
      </c>
      <c r="K4098" s="116">
        <v>299449</v>
      </c>
      <c r="L4098" s="116">
        <v>299449</v>
      </c>
      <c r="M4098" s="116">
        <v>0</v>
      </c>
      <c r="N4098" s="116">
        <v>0</v>
      </c>
      <c r="O4098" s="116">
        <v>0</v>
      </c>
      <c r="P4098" s="116">
        <v>0</v>
      </c>
      <c r="Q4098" s="27" t="str">
        <f t="shared" ref="Q4098:Q4161" si="707">IF(G4098="01 Jan 1900","Unregistered","Registered")</f>
        <v>Registered</v>
      </c>
      <c r="R4098" s="94">
        <f t="shared" si="701"/>
        <v>0.60000010018408823</v>
      </c>
      <c r="S4098" s="95"/>
      <c r="T4098" s="117">
        <f t="shared" si="705"/>
        <v>299449</v>
      </c>
      <c r="U4098" s="117">
        <f t="shared" si="706"/>
        <v>0</v>
      </c>
    </row>
    <row r="4099" spans="1:21" x14ac:dyDescent="0.3">
      <c r="A4099" s="114">
        <v>768</v>
      </c>
      <c r="B4099" s="114" t="s">
        <v>351</v>
      </c>
      <c r="C4099" s="114" t="s">
        <v>1585</v>
      </c>
      <c r="D4099" s="114" t="s">
        <v>8588</v>
      </c>
      <c r="E4099" s="114" t="s">
        <v>8589</v>
      </c>
      <c r="F4099" s="115">
        <v>45909</v>
      </c>
      <c r="G4099" s="114" t="s">
        <v>1456</v>
      </c>
      <c r="H4099" s="116">
        <v>9944247</v>
      </c>
      <c r="I4099" s="116">
        <v>5966548</v>
      </c>
      <c r="J4099" s="116">
        <v>5668221</v>
      </c>
      <c r="K4099" s="116">
        <v>298327</v>
      </c>
      <c r="L4099" s="116">
        <v>298327</v>
      </c>
      <c r="M4099" s="116">
        <v>0</v>
      </c>
      <c r="N4099" s="116">
        <v>0</v>
      </c>
      <c r="O4099" s="116">
        <v>0</v>
      </c>
      <c r="P4099" s="116">
        <v>0</v>
      </c>
      <c r="Q4099" s="27" t="str">
        <f t="shared" si="707"/>
        <v>Registered</v>
      </c>
      <c r="R4099" s="94">
        <f t="shared" ref="R4099:R4162" si="708">(I4099/H4099)</f>
        <v>0.5999999798878688</v>
      </c>
      <c r="S4099" s="95"/>
      <c r="T4099" s="117">
        <f t="shared" si="705"/>
        <v>298327</v>
      </c>
      <c r="U4099" s="117">
        <f t="shared" si="706"/>
        <v>0</v>
      </c>
    </row>
    <row r="4100" spans="1:21" x14ac:dyDescent="0.3">
      <c r="A4100" s="114">
        <v>769</v>
      </c>
      <c r="B4100" s="114" t="s">
        <v>351</v>
      </c>
      <c r="C4100" s="114" t="s">
        <v>1585</v>
      </c>
      <c r="D4100" s="114" t="s">
        <v>8569</v>
      </c>
      <c r="E4100" s="114" t="s">
        <v>8570</v>
      </c>
      <c r="F4100" s="115">
        <v>46053</v>
      </c>
      <c r="G4100" s="114" t="s">
        <v>1532</v>
      </c>
      <c r="H4100" s="116">
        <v>9940800</v>
      </c>
      <c r="I4100" s="116">
        <v>5964480</v>
      </c>
      <c r="J4100" s="116">
        <v>5666256</v>
      </c>
      <c r="K4100" s="116">
        <v>298224</v>
      </c>
      <c r="L4100" s="116">
        <v>298224</v>
      </c>
      <c r="M4100" s="116">
        <v>0</v>
      </c>
      <c r="N4100" s="116">
        <v>0</v>
      </c>
      <c r="O4100" s="116">
        <v>0</v>
      </c>
      <c r="P4100" s="116">
        <v>0</v>
      </c>
      <c r="Q4100" s="27" t="str">
        <f t="shared" si="707"/>
        <v>Registered</v>
      </c>
      <c r="R4100" s="94">
        <f t="shared" si="708"/>
        <v>0.6</v>
      </c>
      <c r="S4100" s="95"/>
      <c r="T4100" s="117">
        <f t="shared" si="705"/>
        <v>298224</v>
      </c>
      <c r="U4100" s="117">
        <f t="shared" si="706"/>
        <v>0</v>
      </c>
    </row>
    <row r="4101" spans="1:21" x14ac:dyDescent="0.3">
      <c r="A4101" s="114">
        <v>770</v>
      </c>
      <c r="B4101" s="114" t="s">
        <v>351</v>
      </c>
      <c r="C4101" s="114" t="s">
        <v>1585</v>
      </c>
      <c r="D4101" s="114" t="s">
        <v>8598</v>
      </c>
      <c r="E4101" s="114" t="s">
        <v>8599</v>
      </c>
      <c r="F4101" s="115">
        <v>45863</v>
      </c>
      <c r="G4101" s="114" t="s">
        <v>2781</v>
      </c>
      <c r="H4101" s="116">
        <v>9939150</v>
      </c>
      <c r="I4101" s="116">
        <v>5963491</v>
      </c>
      <c r="J4101" s="116">
        <v>5665316</v>
      </c>
      <c r="K4101" s="116">
        <v>298175</v>
      </c>
      <c r="L4101" s="116">
        <v>298175</v>
      </c>
      <c r="M4101" s="116">
        <v>0</v>
      </c>
      <c r="N4101" s="116">
        <v>0</v>
      </c>
      <c r="O4101" s="116">
        <v>0</v>
      </c>
      <c r="P4101" s="116">
        <v>0</v>
      </c>
      <c r="Q4101" s="27" t="str">
        <f t="shared" si="707"/>
        <v>Registered</v>
      </c>
      <c r="R4101" s="94">
        <f t="shared" si="708"/>
        <v>0.60000010061222542</v>
      </c>
      <c r="S4101" s="95"/>
      <c r="T4101" s="117">
        <f t="shared" si="705"/>
        <v>298175</v>
      </c>
      <c r="U4101" s="117">
        <f t="shared" si="706"/>
        <v>0</v>
      </c>
    </row>
    <row r="4102" spans="1:21" x14ac:dyDescent="0.3">
      <c r="A4102" s="114">
        <v>771</v>
      </c>
      <c r="B4102" s="114" t="s">
        <v>351</v>
      </c>
      <c r="C4102" s="114" t="s">
        <v>1585</v>
      </c>
      <c r="D4102" s="114" t="s">
        <v>8583</v>
      </c>
      <c r="E4102" s="114" t="s">
        <v>8584</v>
      </c>
      <c r="F4102" s="115">
        <v>45881</v>
      </c>
      <c r="G4102" s="114" t="s">
        <v>8585</v>
      </c>
      <c r="H4102" s="116">
        <v>9932354</v>
      </c>
      <c r="I4102" s="116">
        <v>5959412</v>
      </c>
      <c r="J4102" s="116">
        <v>5661441</v>
      </c>
      <c r="K4102" s="116">
        <v>297971</v>
      </c>
      <c r="L4102" s="116">
        <v>297971</v>
      </c>
      <c r="M4102" s="116">
        <v>0</v>
      </c>
      <c r="N4102" s="116">
        <v>0</v>
      </c>
      <c r="O4102" s="116">
        <v>0</v>
      </c>
      <c r="P4102" s="116">
        <v>0</v>
      </c>
      <c r="Q4102" s="27" t="str">
        <f t="shared" si="707"/>
        <v>Registered</v>
      </c>
      <c r="R4102" s="94">
        <f t="shared" si="708"/>
        <v>0.59999995972757314</v>
      </c>
      <c r="S4102" s="95"/>
      <c r="T4102" s="117">
        <f t="shared" si="705"/>
        <v>297971</v>
      </c>
      <c r="U4102" s="117">
        <f t="shared" si="706"/>
        <v>0</v>
      </c>
    </row>
    <row r="4103" spans="1:21" x14ac:dyDescent="0.3">
      <c r="A4103" s="114">
        <v>772</v>
      </c>
      <c r="B4103" s="114" t="s">
        <v>351</v>
      </c>
      <c r="C4103" s="114" t="s">
        <v>1585</v>
      </c>
      <c r="D4103" s="114" t="s">
        <v>8571</v>
      </c>
      <c r="E4103" s="114" t="s">
        <v>8572</v>
      </c>
      <c r="F4103" s="115">
        <v>45909</v>
      </c>
      <c r="G4103" s="114" t="s">
        <v>2421</v>
      </c>
      <c r="H4103" s="116">
        <v>9913665</v>
      </c>
      <c r="I4103" s="116">
        <v>5948201</v>
      </c>
      <c r="J4103" s="116">
        <v>5650791</v>
      </c>
      <c r="K4103" s="116">
        <v>297410</v>
      </c>
      <c r="L4103" s="116">
        <v>297410</v>
      </c>
      <c r="M4103" s="116">
        <v>0</v>
      </c>
      <c r="N4103" s="116">
        <v>0</v>
      </c>
      <c r="O4103" s="116">
        <v>0</v>
      </c>
      <c r="P4103" s="116">
        <v>0</v>
      </c>
      <c r="Q4103" s="27" t="str">
        <f t="shared" si="707"/>
        <v>Registered</v>
      </c>
      <c r="R4103" s="94">
        <f t="shared" si="708"/>
        <v>0.60000020174173729</v>
      </c>
      <c r="S4103" s="95"/>
      <c r="T4103" s="117">
        <f t="shared" si="705"/>
        <v>297410</v>
      </c>
      <c r="U4103" s="117">
        <f t="shared" si="706"/>
        <v>0</v>
      </c>
    </row>
    <row r="4104" spans="1:21" x14ac:dyDescent="0.3">
      <c r="A4104" s="114">
        <v>773</v>
      </c>
      <c r="B4104" s="114" t="s">
        <v>351</v>
      </c>
      <c r="C4104" s="114" t="s">
        <v>1585</v>
      </c>
      <c r="D4104" s="114" t="s">
        <v>8592</v>
      </c>
      <c r="E4104" s="114" t="s">
        <v>8593</v>
      </c>
      <c r="F4104" s="115">
        <v>45915</v>
      </c>
      <c r="G4104" s="114" t="s">
        <v>1656</v>
      </c>
      <c r="H4104" s="116">
        <v>9905170</v>
      </c>
      <c r="I4104" s="116">
        <v>5943103</v>
      </c>
      <c r="J4104" s="116">
        <v>5645948</v>
      </c>
      <c r="K4104" s="116">
        <v>297155</v>
      </c>
      <c r="L4104" s="116">
        <v>297155</v>
      </c>
      <c r="M4104" s="116">
        <v>0</v>
      </c>
      <c r="N4104" s="116">
        <v>0</v>
      </c>
      <c r="O4104" s="116">
        <v>0</v>
      </c>
      <c r="P4104" s="116">
        <v>0</v>
      </c>
      <c r="Q4104" s="27" t="str">
        <f t="shared" si="707"/>
        <v>Registered</v>
      </c>
      <c r="R4104" s="94">
        <f t="shared" si="708"/>
        <v>0.60000010095737877</v>
      </c>
      <c r="S4104" s="95"/>
      <c r="T4104" s="117">
        <f t="shared" si="705"/>
        <v>297155</v>
      </c>
      <c r="U4104" s="117">
        <f t="shared" si="706"/>
        <v>0</v>
      </c>
    </row>
    <row r="4105" spans="1:21" x14ac:dyDescent="0.3">
      <c r="A4105" s="114">
        <v>775</v>
      </c>
      <c r="B4105" s="114" t="s">
        <v>351</v>
      </c>
      <c r="C4105" s="114" t="s">
        <v>1585</v>
      </c>
      <c r="D4105" s="114" t="s">
        <v>8604</v>
      </c>
      <c r="E4105" s="114" t="s">
        <v>8605</v>
      </c>
      <c r="F4105" s="115">
        <v>46021</v>
      </c>
      <c r="G4105" s="114" t="s">
        <v>4944</v>
      </c>
      <c r="H4105" s="116">
        <v>9890185</v>
      </c>
      <c r="I4105" s="116">
        <v>5934111</v>
      </c>
      <c r="J4105" s="116">
        <v>5637405</v>
      </c>
      <c r="K4105" s="116">
        <v>296706</v>
      </c>
      <c r="L4105" s="116">
        <v>296706</v>
      </c>
      <c r="M4105" s="116">
        <v>0</v>
      </c>
      <c r="N4105" s="116">
        <v>0</v>
      </c>
      <c r="O4105" s="116">
        <v>0</v>
      </c>
      <c r="P4105" s="116">
        <v>0</v>
      </c>
      <c r="Q4105" s="27" t="str">
        <f t="shared" si="707"/>
        <v>Registered</v>
      </c>
      <c r="R4105" s="94">
        <f t="shared" si="708"/>
        <v>0.6</v>
      </c>
      <c r="S4105" s="95"/>
      <c r="T4105" s="117">
        <f t="shared" si="705"/>
        <v>296706</v>
      </c>
      <c r="U4105" s="117">
        <f t="shared" si="706"/>
        <v>0</v>
      </c>
    </row>
    <row r="4106" spans="1:21" x14ac:dyDescent="0.3">
      <c r="A4106" s="114">
        <v>776</v>
      </c>
      <c r="B4106" s="114" t="s">
        <v>351</v>
      </c>
      <c r="C4106" s="114" t="s">
        <v>1585</v>
      </c>
      <c r="D4106" s="114" t="s">
        <v>8573</v>
      </c>
      <c r="E4106" s="114" t="s">
        <v>8574</v>
      </c>
      <c r="F4106" s="115">
        <v>45915</v>
      </c>
      <c r="G4106" s="114" t="s">
        <v>2793</v>
      </c>
      <c r="H4106" s="116">
        <v>9871190</v>
      </c>
      <c r="I4106" s="116">
        <v>5922716</v>
      </c>
      <c r="J4106" s="116">
        <v>5626580</v>
      </c>
      <c r="K4106" s="116">
        <v>296136</v>
      </c>
      <c r="L4106" s="116">
        <v>296136</v>
      </c>
      <c r="M4106" s="116">
        <v>0</v>
      </c>
      <c r="N4106" s="116">
        <v>0</v>
      </c>
      <c r="O4106" s="116">
        <v>0</v>
      </c>
      <c r="P4106" s="116">
        <v>0</v>
      </c>
      <c r="Q4106" s="27" t="str">
        <f t="shared" si="707"/>
        <v>Registered</v>
      </c>
      <c r="R4106" s="94">
        <f t="shared" si="708"/>
        <v>0.60000020260981701</v>
      </c>
      <c r="S4106" s="95"/>
      <c r="T4106" s="117">
        <f t="shared" si="705"/>
        <v>296136</v>
      </c>
      <c r="U4106" s="117">
        <f t="shared" si="706"/>
        <v>0</v>
      </c>
    </row>
    <row r="4107" spans="1:21" x14ac:dyDescent="0.3">
      <c r="A4107" s="114">
        <v>777</v>
      </c>
      <c r="B4107" s="114" t="s">
        <v>351</v>
      </c>
      <c r="C4107" s="114" t="s">
        <v>1585</v>
      </c>
      <c r="D4107" s="114" t="s">
        <v>8575</v>
      </c>
      <c r="E4107" s="114" t="s">
        <v>8576</v>
      </c>
      <c r="F4107" s="115">
        <v>45930</v>
      </c>
      <c r="G4107" s="114" t="s">
        <v>3222</v>
      </c>
      <c r="H4107" s="116">
        <v>9871190</v>
      </c>
      <c r="I4107" s="116">
        <v>5922716</v>
      </c>
      <c r="J4107" s="116">
        <v>5626580</v>
      </c>
      <c r="K4107" s="116">
        <v>296136</v>
      </c>
      <c r="L4107" s="116">
        <v>296136</v>
      </c>
      <c r="M4107" s="116">
        <v>0</v>
      </c>
      <c r="N4107" s="116">
        <v>0</v>
      </c>
      <c r="O4107" s="116">
        <v>0</v>
      </c>
      <c r="P4107" s="116">
        <v>0</v>
      </c>
      <c r="Q4107" s="27" t="str">
        <f t="shared" si="707"/>
        <v>Registered</v>
      </c>
      <c r="R4107" s="94">
        <f t="shared" si="708"/>
        <v>0.60000020260981701</v>
      </c>
      <c r="S4107" s="95"/>
      <c r="T4107" s="117">
        <f t="shared" si="705"/>
        <v>296136</v>
      </c>
      <c r="U4107" s="117">
        <f t="shared" si="706"/>
        <v>0</v>
      </c>
    </row>
    <row r="4108" spans="1:21" x14ac:dyDescent="0.3">
      <c r="A4108" s="114">
        <v>778</v>
      </c>
      <c r="B4108" s="114" t="s">
        <v>351</v>
      </c>
      <c r="C4108" s="114" t="s">
        <v>1585</v>
      </c>
      <c r="D4108" s="114" t="s">
        <v>8586</v>
      </c>
      <c r="E4108" s="114" t="s">
        <v>8587</v>
      </c>
      <c r="F4108" s="115">
        <v>45938</v>
      </c>
      <c r="G4108" s="114" t="s">
        <v>1406</v>
      </c>
      <c r="H4108" s="116">
        <v>9867792</v>
      </c>
      <c r="I4108" s="116">
        <v>5920676</v>
      </c>
      <c r="J4108" s="116">
        <v>5624642</v>
      </c>
      <c r="K4108" s="116">
        <v>296034</v>
      </c>
      <c r="L4108" s="116">
        <v>296034</v>
      </c>
      <c r="M4108" s="116">
        <v>0</v>
      </c>
      <c r="N4108" s="116">
        <v>0</v>
      </c>
      <c r="O4108" s="116">
        <v>0</v>
      </c>
      <c r="P4108" s="116">
        <v>0</v>
      </c>
      <c r="Q4108" s="27" t="str">
        <f t="shared" si="707"/>
        <v>Registered</v>
      </c>
      <c r="R4108" s="94">
        <f t="shared" si="708"/>
        <v>0.60000008107183456</v>
      </c>
      <c r="S4108" s="95"/>
      <c r="T4108" s="117">
        <f t="shared" si="705"/>
        <v>296034</v>
      </c>
      <c r="U4108" s="117">
        <f t="shared" si="706"/>
        <v>0</v>
      </c>
    </row>
    <row r="4109" spans="1:21" x14ac:dyDescent="0.3">
      <c r="A4109" s="114">
        <v>779</v>
      </c>
      <c r="B4109" s="114" t="s">
        <v>351</v>
      </c>
      <c r="C4109" s="114" t="s">
        <v>1585</v>
      </c>
      <c r="D4109" s="114" t="s">
        <v>1641</v>
      </c>
      <c r="E4109" s="114" t="s">
        <v>1642</v>
      </c>
      <c r="F4109" s="115">
        <v>46102</v>
      </c>
      <c r="G4109" s="114" t="s">
        <v>1565</v>
      </c>
      <c r="H4109" s="116">
        <v>9849103</v>
      </c>
      <c r="I4109" s="116">
        <v>5909461</v>
      </c>
      <c r="J4109" s="116">
        <v>5613988</v>
      </c>
      <c r="K4109" s="116">
        <v>295473</v>
      </c>
      <c r="L4109" s="116">
        <v>295473</v>
      </c>
      <c r="M4109" s="116">
        <v>0</v>
      </c>
      <c r="N4109" s="116">
        <v>0</v>
      </c>
      <c r="O4109" s="116">
        <v>0</v>
      </c>
      <c r="P4109" s="116">
        <v>0</v>
      </c>
      <c r="Q4109" s="27" t="str">
        <f t="shared" si="707"/>
        <v>Registered</v>
      </c>
      <c r="R4109" s="94">
        <f t="shared" si="708"/>
        <v>0.59999991877432901</v>
      </c>
      <c r="S4109" s="95"/>
      <c r="T4109" s="117">
        <f t="shared" si="705"/>
        <v>295473</v>
      </c>
      <c r="U4109" s="117">
        <f t="shared" si="706"/>
        <v>0</v>
      </c>
    </row>
    <row r="4110" spans="1:21" x14ac:dyDescent="0.3">
      <c r="A4110" s="114">
        <v>780</v>
      </c>
      <c r="B4110" s="114" t="s">
        <v>351</v>
      </c>
      <c r="C4110" s="114" t="s">
        <v>1585</v>
      </c>
      <c r="D4110" s="114" t="s">
        <v>8596</v>
      </c>
      <c r="E4110" s="114" t="s">
        <v>8597</v>
      </c>
      <c r="F4110" s="115">
        <v>45860</v>
      </c>
      <c r="G4110" s="114" t="s">
        <v>3163</v>
      </c>
      <c r="H4110" s="116">
        <v>9828715</v>
      </c>
      <c r="I4110" s="116">
        <v>5897230</v>
      </c>
      <c r="J4110" s="116">
        <v>5602369</v>
      </c>
      <c r="K4110" s="116">
        <v>294861</v>
      </c>
      <c r="L4110" s="116">
        <v>294861</v>
      </c>
      <c r="M4110" s="116">
        <v>0</v>
      </c>
      <c r="N4110" s="116">
        <v>0</v>
      </c>
      <c r="O4110" s="116">
        <v>0</v>
      </c>
      <c r="P4110" s="116">
        <v>0</v>
      </c>
      <c r="Q4110" s="27" t="str">
        <f t="shared" si="707"/>
        <v>Registered</v>
      </c>
      <c r="R4110" s="94">
        <f t="shared" si="708"/>
        <v>0.6000001017426998</v>
      </c>
      <c r="S4110" s="95"/>
      <c r="T4110" s="117">
        <f t="shared" si="705"/>
        <v>294861</v>
      </c>
      <c r="U4110" s="117">
        <f t="shared" si="706"/>
        <v>0</v>
      </c>
    </row>
    <row r="4111" spans="1:21" x14ac:dyDescent="0.3">
      <c r="A4111" s="114">
        <v>782</v>
      </c>
      <c r="B4111" s="114" t="s">
        <v>351</v>
      </c>
      <c r="C4111" s="114" t="s">
        <v>1585</v>
      </c>
      <c r="D4111" s="114" t="s">
        <v>3732</v>
      </c>
      <c r="E4111" s="114" t="s">
        <v>3733</v>
      </c>
      <c r="F4111" s="115">
        <v>45909</v>
      </c>
      <c r="G4111" s="114" t="s">
        <v>3734</v>
      </c>
      <c r="H4111" s="116">
        <v>9786240</v>
      </c>
      <c r="I4111" s="116">
        <v>5871745</v>
      </c>
      <c r="J4111" s="116">
        <v>5578158</v>
      </c>
      <c r="K4111" s="116">
        <v>293587</v>
      </c>
      <c r="L4111" s="116">
        <v>293587</v>
      </c>
      <c r="M4111" s="116">
        <v>0</v>
      </c>
      <c r="N4111" s="116">
        <v>0</v>
      </c>
      <c r="O4111" s="116">
        <v>0</v>
      </c>
      <c r="P4111" s="116">
        <v>0</v>
      </c>
      <c r="Q4111" s="27" t="str">
        <f t="shared" si="707"/>
        <v>Registered</v>
      </c>
      <c r="R4111" s="94">
        <f t="shared" si="708"/>
        <v>0.60000010218429145</v>
      </c>
      <c r="S4111" s="95"/>
      <c r="T4111" s="117">
        <f t="shared" si="705"/>
        <v>293587</v>
      </c>
      <c r="U4111" s="117">
        <f t="shared" si="706"/>
        <v>0</v>
      </c>
    </row>
    <row r="4112" spans="1:21" x14ac:dyDescent="0.3">
      <c r="A4112" s="114">
        <v>784</v>
      </c>
      <c r="B4112" s="114" t="s">
        <v>351</v>
      </c>
      <c r="C4112" s="114" t="s">
        <v>1585</v>
      </c>
      <c r="D4112" s="114" t="s">
        <v>4080</v>
      </c>
      <c r="E4112" s="114" t="s">
        <v>4081</v>
      </c>
      <c r="F4112" s="115">
        <v>45881</v>
      </c>
      <c r="G4112" s="114" t="s">
        <v>4082</v>
      </c>
      <c r="H4112" s="116">
        <v>9701987</v>
      </c>
      <c r="I4112" s="116">
        <v>5821191</v>
      </c>
      <c r="J4112" s="116">
        <v>5530131</v>
      </c>
      <c r="K4112" s="116">
        <v>291060</v>
      </c>
      <c r="L4112" s="116">
        <v>291060</v>
      </c>
      <c r="M4112" s="116">
        <v>0</v>
      </c>
      <c r="N4112" s="116">
        <v>0</v>
      </c>
      <c r="O4112" s="116">
        <v>0</v>
      </c>
      <c r="P4112" s="116">
        <v>0</v>
      </c>
      <c r="Q4112" s="27" t="str">
        <f t="shared" si="707"/>
        <v>Registered</v>
      </c>
      <c r="R4112" s="94">
        <f t="shared" si="708"/>
        <v>0.59999987631399632</v>
      </c>
      <c r="S4112" s="95"/>
      <c r="T4112" s="117">
        <f t="shared" si="705"/>
        <v>291060</v>
      </c>
      <c r="U4112" s="117">
        <f t="shared" si="706"/>
        <v>0</v>
      </c>
    </row>
    <row r="4113" spans="1:21" x14ac:dyDescent="0.3">
      <c r="A4113" s="114">
        <v>785</v>
      </c>
      <c r="B4113" s="114" t="s">
        <v>351</v>
      </c>
      <c r="C4113" s="114" t="s">
        <v>1585</v>
      </c>
      <c r="D4113" s="114" t="s">
        <v>3766</v>
      </c>
      <c r="E4113" s="114" t="s">
        <v>3767</v>
      </c>
      <c r="F4113" s="115">
        <v>45848</v>
      </c>
      <c r="G4113" s="114" t="s">
        <v>3768</v>
      </c>
      <c r="H4113" s="116">
        <v>9694494</v>
      </c>
      <c r="I4113" s="116">
        <v>5816697</v>
      </c>
      <c r="J4113" s="116">
        <v>5525862</v>
      </c>
      <c r="K4113" s="116">
        <v>290835</v>
      </c>
      <c r="L4113" s="116">
        <v>290835</v>
      </c>
      <c r="M4113" s="116">
        <v>0</v>
      </c>
      <c r="N4113" s="116">
        <v>0</v>
      </c>
      <c r="O4113" s="116">
        <v>0</v>
      </c>
      <c r="P4113" s="116">
        <v>0</v>
      </c>
      <c r="Q4113" s="27" t="str">
        <f t="shared" si="707"/>
        <v>Registered</v>
      </c>
      <c r="R4113" s="94">
        <f t="shared" si="708"/>
        <v>0.60000006189080113</v>
      </c>
      <c r="S4113" s="95"/>
      <c r="T4113" s="117">
        <f t="shared" si="705"/>
        <v>290835</v>
      </c>
      <c r="U4113" s="117">
        <f t="shared" si="706"/>
        <v>0</v>
      </c>
    </row>
    <row r="4114" spans="1:21" x14ac:dyDescent="0.3">
      <c r="A4114" s="114">
        <v>786</v>
      </c>
      <c r="B4114" s="114" t="s">
        <v>351</v>
      </c>
      <c r="C4114" s="114" t="s">
        <v>1585</v>
      </c>
      <c r="D4114" s="114" t="s">
        <v>3773</v>
      </c>
      <c r="E4114" s="114" t="s">
        <v>3774</v>
      </c>
      <c r="F4114" s="115">
        <v>45831</v>
      </c>
      <c r="G4114" s="114" t="s">
        <v>3312</v>
      </c>
      <c r="H4114" s="116">
        <v>9684300</v>
      </c>
      <c r="I4114" s="116">
        <v>5810580</v>
      </c>
      <c r="J4114" s="116">
        <v>5520051</v>
      </c>
      <c r="K4114" s="116">
        <v>290529</v>
      </c>
      <c r="L4114" s="116">
        <v>290529</v>
      </c>
      <c r="M4114" s="116">
        <v>0</v>
      </c>
      <c r="N4114" s="116">
        <v>0</v>
      </c>
      <c r="O4114" s="116">
        <v>0</v>
      </c>
      <c r="P4114" s="116">
        <v>0</v>
      </c>
      <c r="Q4114" s="27" t="str">
        <f t="shared" si="707"/>
        <v>Registered</v>
      </c>
      <c r="R4114" s="94">
        <f t="shared" si="708"/>
        <v>0.6</v>
      </c>
      <c r="S4114" s="95"/>
      <c r="T4114" s="117">
        <f t="shared" si="705"/>
        <v>290529</v>
      </c>
      <c r="U4114" s="117">
        <f t="shared" si="706"/>
        <v>0</v>
      </c>
    </row>
    <row r="4115" spans="1:21" x14ac:dyDescent="0.3">
      <c r="A4115" s="114">
        <v>787</v>
      </c>
      <c r="B4115" s="114" t="s">
        <v>351</v>
      </c>
      <c r="C4115" s="114" t="s">
        <v>1585</v>
      </c>
      <c r="D4115" s="114" t="s">
        <v>8581</v>
      </c>
      <c r="E4115" s="114" t="s">
        <v>8582</v>
      </c>
      <c r="F4115" s="115">
        <v>45930</v>
      </c>
      <c r="G4115" s="114" t="s">
        <v>7101</v>
      </c>
      <c r="H4115" s="116">
        <v>9616340</v>
      </c>
      <c r="I4115" s="116">
        <v>5769805</v>
      </c>
      <c r="J4115" s="116">
        <v>5481315</v>
      </c>
      <c r="K4115" s="116">
        <v>288490</v>
      </c>
      <c r="L4115" s="116">
        <v>288490</v>
      </c>
      <c r="M4115" s="116">
        <v>0</v>
      </c>
      <c r="N4115" s="116">
        <v>0</v>
      </c>
      <c r="O4115" s="116">
        <v>0</v>
      </c>
      <c r="P4115" s="116">
        <v>0</v>
      </c>
      <c r="Q4115" s="27" t="str">
        <f t="shared" si="707"/>
        <v>Registered</v>
      </c>
      <c r="R4115" s="94">
        <f t="shared" si="708"/>
        <v>0.60000010398966763</v>
      </c>
      <c r="S4115" s="95"/>
      <c r="T4115" s="117">
        <f t="shared" si="705"/>
        <v>288490</v>
      </c>
      <c r="U4115" s="117">
        <f t="shared" si="706"/>
        <v>0</v>
      </c>
    </row>
    <row r="4116" spans="1:21" x14ac:dyDescent="0.3">
      <c r="A4116" s="114">
        <v>788</v>
      </c>
      <c r="B4116" s="114" t="s">
        <v>351</v>
      </c>
      <c r="C4116" s="114" t="s">
        <v>1585</v>
      </c>
      <c r="D4116" s="114" t="s">
        <v>8600</v>
      </c>
      <c r="E4116" s="114" t="s">
        <v>8601</v>
      </c>
      <c r="F4116" s="115">
        <v>45829</v>
      </c>
      <c r="G4116" s="114" t="s">
        <v>4189</v>
      </c>
      <c r="H4116" s="116">
        <v>9607845</v>
      </c>
      <c r="I4116" s="116">
        <v>5764708</v>
      </c>
      <c r="J4116" s="116">
        <v>5476473</v>
      </c>
      <c r="K4116" s="116">
        <v>288235</v>
      </c>
      <c r="L4116" s="116">
        <v>288235</v>
      </c>
      <c r="M4116" s="116">
        <v>0</v>
      </c>
      <c r="N4116" s="116">
        <v>0</v>
      </c>
      <c r="O4116" s="116">
        <v>0</v>
      </c>
      <c r="P4116" s="116">
        <v>0</v>
      </c>
      <c r="Q4116" s="27" t="str">
        <f t="shared" si="707"/>
        <v>Registered</v>
      </c>
      <c r="R4116" s="94">
        <f t="shared" si="708"/>
        <v>0.60000010408161253</v>
      </c>
      <c r="S4116" s="95"/>
      <c r="T4116" s="117">
        <f t="shared" si="705"/>
        <v>288235</v>
      </c>
      <c r="U4116" s="117">
        <f t="shared" si="706"/>
        <v>0</v>
      </c>
    </row>
    <row r="4117" spans="1:21" x14ac:dyDescent="0.3">
      <c r="A4117" s="114">
        <v>789</v>
      </c>
      <c r="B4117" s="114" t="s">
        <v>351</v>
      </c>
      <c r="C4117" s="114" t="s">
        <v>1585</v>
      </c>
      <c r="D4117" s="114" t="s">
        <v>8577</v>
      </c>
      <c r="E4117" s="114" t="s">
        <v>8578</v>
      </c>
      <c r="F4117" s="115">
        <v>45909</v>
      </c>
      <c r="G4117" s="114" t="s">
        <v>2421</v>
      </c>
      <c r="H4117" s="116">
        <v>9514400</v>
      </c>
      <c r="I4117" s="116">
        <v>5708640</v>
      </c>
      <c r="J4117" s="116">
        <v>5423208</v>
      </c>
      <c r="K4117" s="116">
        <v>285432</v>
      </c>
      <c r="L4117" s="116">
        <v>285432</v>
      </c>
      <c r="M4117" s="116">
        <v>0</v>
      </c>
      <c r="N4117" s="116">
        <v>0</v>
      </c>
      <c r="O4117" s="116">
        <v>0</v>
      </c>
      <c r="P4117" s="116">
        <v>0</v>
      </c>
      <c r="Q4117" s="27" t="str">
        <f t="shared" si="707"/>
        <v>Registered</v>
      </c>
      <c r="R4117" s="94">
        <f t="shared" si="708"/>
        <v>0.6</v>
      </c>
      <c r="S4117" s="95"/>
      <c r="T4117" s="117">
        <f t="shared" si="705"/>
        <v>285432</v>
      </c>
      <c r="U4117" s="117">
        <f t="shared" si="706"/>
        <v>0</v>
      </c>
    </row>
    <row r="4118" spans="1:21" x14ac:dyDescent="0.3">
      <c r="A4118" s="114">
        <v>790</v>
      </c>
      <c r="B4118" s="114" t="s">
        <v>351</v>
      </c>
      <c r="C4118" s="114" t="s">
        <v>1585</v>
      </c>
      <c r="D4118" s="114" t="s">
        <v>8590</v>
      </c>
      <c r="E4118" s="114" t="s">
        <v>8591</v>
      </c>
      <c r="F4118" s="115">
        <v>45877</v>
      </c>
      <c r="G4118" s="114" t="s">
        <v>7838</v>
      </c>
      <c r="H4118" s="116">
        <v>9514400</v>
      </c>
      <c r="I4118" s="116">
        <v>5708640</v>
      </c>
      <c r="J4118" s="116">
        <v>5423208</v>
      </c>
      <c r="K4118" s="116">
        <v>285432</v>
      </c>
      <c r="L4118" s="116">
        <v>285432</v>
      </c>
      <c r="M4118" s="116">
        <v>0</v>
      </c>
      <c r="N4118" s="116">
        <v>0</v>
      </c>
      <c r="O4118" s="116">
        <v>0</v>
      </c>
      <c r="P4118" s="116">
        <v>0</v>
      </c>
      <c r="Q4118" s="27" t="str">
        <f t="shared" si="707"/>
        <v>Registered</v>
      </c>
      <c r="R4118" s="94">
        <f t="shared" si="708"/>
        <v>0.6</v>
      </c>
      <c r="S4118" s="95"/>
      <c r="T4118" s="117">
        <f t="shared" si="705"/>
        <v>285432</v>
      </c>
      <c r="U4118" s="117">
        <f t="shared" si="706"/>
        <v>0</v>
      </c>
    </row>
    <row r="4119" spans="1:21" x14ac:dyDescent="0.3">
      <c r="A4119" s="114">
        <v>815</v>
      </c>
      <c r="B4119" s="114" t="s">
        <v>351</v>
      </c>
      <c r="C4119" s="114" t="s">
        <v>1585</v>
      </c>
      <c r="D4119" s="114" t="s">
        <v>1586</v>
      </c>
      <c r="E4119" s="114" t="s">
        <v>1587</v>
      </c>
      <c r="F4119" s="115">
        <v>46053</v>
      </c>
      <c r="G4119" s="114" t="s">
        <v>1588</v>
      </c>
      <c r="H4119" s="116">
        <v>9939150</v>
      </c>
      <c r="I4119" s="116">
        <v>5963491</v>
      </c>
      <c r="J4119" s="116">
        <v>5721969</v>
      </c>
      <c r="K4119" s="116">
        <v>241522</v>
      </c>
      <c r="L4119" s="116">
        <v>241522</v>
      </c>
      <c r="M4119" s="116">
        <v>0</v>
      </c>
      <c r="N4119" s="116">
        <v>0</v>
      </c>
      <c r="O4119" s="116">
        <v>0</v>
      </c>
      <c r="P4119" s="116">
        <v>0</v>
      </c>
      <c r="Q4119" s="27" t="str">
        <f t="shared" si="707"/>
        <v>Registered</v>
      </c>
      <c r="R4119" s="94">
        <f t="shared" si="708"/>
        <v>0.60000010061222542</v>
      </c>
      <c r="S4119" s="95"/>
      <c r="T4119" s="117">
        <f t="shared" si="705"/>
        <v>241522</v>
      </c>
      <c r="U4119" s="117">
        <f t="shared" si="706"/>
        <v>0</v>
      </c>
    </row>
    <row r="4120" spans="1:21" x14ac:dyDescent="0.3">
      <c r="A4120" s="114">
        <v>824</v>
      </c>
      <c r="B4120" s="114" t="s">
        <v>351</v>
      </c>
      <c r="C4120" s="114" t="s">
        <v>1585</v>
      </c>
      <c r="D4120" s="114" t="s">
        <v>8602</v>
      </c>
      <c r="E4120" s="114" t="s">
        <v>8603</v>
      </c>
      <c r="F4120" s="115">
        <v>46053</v>
      </c>
      <c r="G4120" s="114" t="s">
        <v>1606</v>
      </c>
      <c r="H4120" s="116">
        <v>6867915</v>
      </c>
      <c r="I4120" s="116">
        <v>4120750</v>
      </c>
      <c r="J4120" s="116">
        <v>3914713</v>
      </c>
      <c r="K4120" s="116">
        <v>206037</v>
      </c>
      <c r="L4120" s="116">
        <v>206037</v>
      </c>
      <c r="M4120" s="116">
        <v>0</v>
      </c>
      <c r="N4120" s="116">
        <v>0</v>
      </c>
      <c r="O4120" s="116">
        <v>0</v>
      </c>
      <c r="P4120" s="116">
        <v>0</v>
      </c>
      <c r="Q4120" s="27" t="str">
        <f t="shared" si="707"/>
        <v>Registered</v>
      </c>
      <c r="R4120" s="94">
        <f t="shared" si="708"/>
        <v>0.60000014560459758</v>
      </c>
      <c r="S4120" s="95"/>
      <c r="T4120" s="117">
        <f t="shared" si="705"/>
        <v>206037</v>
      </c>
      <c r="U4120" s="117">
        <f t="shared" si="706"/>
        <v>0</v>
      </c>
    </row>
    <row r="4121" spans="1:21" x14ac:dyDescent="0.3">
      <c r="A4121" s="114">
        <v>828</v>
      </c>
      <c r="B4121" s="114" t="s">
        <v>351</v>
      </c>
      <c r="C4121" s="114" t="s">
        <v>1585</v>
      </c>
      <c r="D4121" s="114" t="s">
        <v>8594</v>
      </c>
      <c r="E4121" s="114" t="s">
        <v>8595</v>
      </c>
      <c r="F4121" s="115">
        <v>45930</v>
      </c>
      <c r="G4121" s="114" t="s">
        <v>1406</v>
      </c>
      <c r="H4121" s="116">
        <v>6686100</v>
      </c>
      <c r="I4121" s="116">
        <v>4011660</v>
      </c>
      <c r="J4121" s="116">
        <v>3811077</v>
      </c>
      <c r="K4121" s="116">
        <v>200583</v>
      </c>
      <c r="L4121" s="116">
        <v>200583</v>
      </c>
      <c r="M4121" s="116">
        <v>0</v>
      </c>
      <c r="N4121" s="116">
        <v>0</v>
      </c>
      <c r="O4121" s="116">
        <v>0</v>
      </c>
      <c r="P4121" s="116">
        <v>0</v>
      </c>
      <c r="Q4121" s="27" t="str">
        <f t="shared" si="707"/>
        <v>Registered</v>
      </c>
      <c r="R4121" s="94">
        <f t="shared" si="708"/>
        <v>0.6</v>
      </c>
      <c r="S4121" s="95"/>
      <c r="T4121" s="117">
        <f t="shared" si="705"/>
        <v>200583</v>
      </c>
      <c r="U4121" s="117">
        <f t="shared" si="706"/>
        <v>0</v>
      </c>
    </row>
    <row r="4122" spans="1:21" x14ac:dyDescent="0.3">
      <c r="A4122" s="114">
        <v>829</v>
      </c>
      <c r="B4122" s="114" t="s">
        <v>351</v>
      </c>
      <c r="C4122" s="114" t="s">
        <v>1585</v>
      </c>
      <c r="D4122" s="114" t="s">
        <v>4268</v>
      </c>
      <c r="E4122" s="114" t="s">
        <v>4269</v>
      </c>
      <c r="F4122" s="115">
        <v>45881</v>
      </c>
      <c r="G4122" s="114" t="s">
        <v>4082</v>
      </c>
      <c r="H4122" s="116">
        <v>6686100</v>
      </c>
      <c r="I4122" s="116">
        <v>4011660</v>
      </c>
      <c r="J4122" s="116">
        <v>3811077</v>
      </c>
      <c r="K4122" s="116">
        <v>200583</v>
      </c>
      <c r="L4122" s="116">
        <v>200583</v>
      </c>
      <c r="M4122" s="116">
        <v>0</v>
      </c>
      <c r="N4122" s="116">
        <v>0</v>
      </c>
      <c r="O4122" s="116">
        <v>0</v>
      </c>
      <c r="P4122" s="116">
        <v>0</v>
      </c>
      <c r="Q4122" s="27" t="str">
        <f t="shared" si="707"/>
        <v>Registered</v>
      </c>
      <c r="R4122" s="94">
        <f t="shared" si="708"/>
        <v>0.6</v>
      </c>
      <c r="S4122" s="95"/>
      <c r="T4122" s="117">
        <f t="shared" si="705"/>
        <v>200583</v>
      </c>
      <c r="U4122" s="117">
        <f t="shared" si="706"/>
        <v>0</v>
      </c>
    </row>
    <row r="4123" spans="1:21" x14ac:dyDescent="0.3">
      <c r="A4123" s="114">
        <v>834</v>
      </c>
      <c r="B4123" s="114" t="s">
        <v>351</v>
      </c>
      <c r="C4123" s="114" t="s">
        <v>1585</v>
      </c>
      <c r="D4123" s="114" t="s">
        <v>4395</v>
      </c>
      <c r="E4123" s="114" t="s">
        <v>4396</v>
      </c>
      <c r="F4123" s="115">
        <v>45838</v>
      </c>
      <c r="G4123" s="114" t="s">
        <v>4397</v>
      </c>
      <c r="H4123" s="116">
        <v>6563200</v>
      </c>
      <c r="I4123" s="116">
        <v>3937920</v>
      </c>
      <c r="J4123" s="116">
        <v>3741024</v>
      </c>
      <c r="K4123" s="116">
        <v>196896</v>
      </c>
      <c r="L4123" s="116">
        <v>196896</v>
      </c>
      <c r="M4123" s="116">
        <v>0</v>
      </c>
      <c r="N4123" s="116">
        <v>0</v>
      </c>
      <c r="O4123" s="116">
        <v>0</v>
      </c>
      <c r="P4123" s="116">
        <v>0</v>
      </c>
      <c r="Q4123" s="27" t="str">
        <f t="shared" si="707"/>
        <v>Registered</v>
      </c>
      <c r="R4123" s="94">
        <f t="shared" si="708"/>
        <v>0.6</v>
      </c>
      <c r="S4123" s="95"/>
      <c r="T4123" s="117">
        <f t="shared" si="705"/>
        <v>196896</v>
      </c>
      <c r="U4123" s="117">
        <f t="shared" si="706"/>
        <v>0</v>
      </c>
    </row>
    <row r="4124" spans="1:21" x14ac:dyDescent="0.3">
      <c r="A4124" s="114">
        <v>7920</v>
      </c>
      <c r="B4124" s="114" t="s">
        <v>351</v>
      </c>
      <c r="C4124" s="114" t="s">
        <v>1585</v>
      </c>
      <c r="D4124" s="114" t="s">
        <v>8579</v>
      </c>
      <c r="E4124" s="114" t="s">
        <v>8580</v>
      </c>
      <c r="F4124" s="115">
        <v>45909</v>
      </c>
      <c r="G4124" s="114" t="s">
        <v>1813</v>
      </c>
      <c r="H4124" s="116">
        <v>9690247</v>
      </c>
      <c r="I4124" s="116">
        <v>5814148</v>
      </c>
      <c r="J4124" s="116">
        <v>5814148</v>
      </c>
      <c r="K4124" s="116">
        <v>0</v>
      </c>
      <c r="L4124" s="116">
        <v>0</v>
      </c>
      <c r="M4124" s="116">
        <v>0</v>
      </c>
      <c r="N4124" s="116">
        <v>0</v>
      </c>
      <c r="O4124" s="116">
        <v>0</v>
      </c>
      <c r="P4124" s="116">
        <v>0</v>
      </c>
      <c r="Q4124" s="27" t="str">
        <f t="shared" si="707"/>
        <v>Registered</v>
      </c>
      <c r="R4124" s="94">
        <f t="shared" si="708"/>
        <v>0.59999997936069127</v>
      </c>
      <c r="S4124" s="95"/>
      <c r="T4124" s="117">
        <f t="shared" si="705"/>
        <v>0</v>
      </c>
      <c r="U4124" s="117">
        <f t="shared" si="706"/>
        <v>0</v>
      </c>
    </row>
    <row r="4125" spans="1:21" x14ac:dyDescent="0.3">
      <c r="A4125" s="114">
        <v>10316</v>
      </c>
      <c r="B4125" s="114" t="s">
        <v>351</v>
      </c>
      <c r="C4125" s="114" t="s">
        <v>1585</v>
      </c>
      <c r="D4125" s="114" t="s">
        <v>9470</v>
      </c>
      <c r="E4125" s="114" t="s">
        <v>9471</v>
      </c>
      <c r="F4125" s="115">
        <v>45909</v>
      </c>
      <c r="G4125" s="114" t="s">
        <v>3734</v>
      </c>
      <c r="H4125" s="116">
        <v>6826860</v>
      </c>
      <c r="I4125" s="116">
        <v>2116327</v>
      </c>
      <c r="J4125" s="116">
        <v>2207351</v>
      </c>
      <c r="K4125" s="116">
        <v>-91024</v>
      </c>
      <c r="L4125" s="116">
        <v>0</v>
      </c>
      <c r="M4125" s="116">
        <v>0</v>
      </c>
      <c r="N4125" s="116">
        <v>0</v>
      </c>
      <c r="O4125" s="116">
        <v>0</v>
      </c>
      <c r="P4125" s="116">
        <v>0</v>
      </c>
      <c r="Q4125" s="27" t="str">
        <f t="shared" si="707"/>
        <v>Registered</v>
      </c>
      <c r="R4125" s="94">
        <f t="shared" si="708"/>
        <v>0.31000005859209068</v>
      </c>
      <c r="S4125" s="95"/>
      <c r="T4125" s="117">
        <f t="shared" si="705"/>
        <v>0</v>
      </c>
      <c r="U4125" s="117">
        <f t="shared" si="706"/>
        <v>-91024</v>
      </c>
    </row>
    <row r="4126" spans="1:21" x14ac:dyDescent="0.3">
      <c r="A4126" s="114">
        <v>10410</v>
      </c>
      <c r="B4126" s="114" t="s">
        <v>351</v>
      </c>
      <c r="C4126" s="114" t="s">
        <v>1585</v>
      </c>
      <c r="D4126" s="114" t="s">
        <v>9484</v>
      </c>
      <c r="E4126" s="114" t="s">
        <v>9471</v>
      </c>
      <c r="F4126" s="115">
        <v>45909</v>
      </c>
      <c r="G4126" s="114" t="s">
        <v>3734</v>
      </c>
      <c r="H4126" s="116">
        <v>9950000</v>
      </c>
      <c r="I4126" s="116">
        <v>3084500</v>
      </c>
      <c r="J4126" s="116">
        <v>3217166</v>
      </c>
      <c r="K4126" s="116">
        <v>-132666</v>
      </c>
      <c r="L4126" s="116">
        <v>0</v>
      </c>
      <c r="M4126" s="116">
        <v>0</v>
      </c>
      <c r="N4126" s="116">
        <v>0</v>
      </c>
      <c r="O4126" s="116">
        <v>0</v>
      </c>
      <c r="P4126" s="116">
        <v>0</v>
      </c>
      <c r="Q4126" s="27" t="str">
        <f t="shared" si="707"/>
        <v>Registered</v>
      </c>
      <c r="R4126" s="94">
        <f t="shared" si="708"/>
        <v>0.31</v>
      </c>
      <c r="S4126" s="95"/>
      <c r="T4126" s="117">
        <f t="shared" si="705"/>
        <v>0</v>
      </c>
      <c r="U4126" s="117">
        <f t="shared" si="706"/>
        <v>-132666</v>
      </c>
    </row>
    <row r="4127" spans="1:21" s="101" customFormat="1" x14ac:dyDescent="0.3">
      <c r="A4127" s="99">
        <v>10480</v>
      </c>
      <c r="B4127" s="99" t="s">
        <v>351</v>
      </c>
      <c r="C4127" s="99" t="s">
        <v>1585</v>
      </c>
      <c r="D4127" s="99" t="s">
        <v>9798</v>
      </c>
      <c r="E4127" s="99" t="s">
        <v>9799</v>
      </c>
      <c r="F4127" s="100">
        <v>45961</v>
      </c>
      <c r="G4127" s="99" t="s">
        <v>1898</v>
      </c>
      <c r="H4127" s="96">
        <v>9746314</v>
      </c>
      <c r="I4127" s="96">
        <f>H4127*R4127</f>
        <v>5847788.3999999994</v>
      </c>
      <c r="J4127" s="96">
        <v>200000</v>
      </c>
      <c r="K4127" s="96">
        <f t="shared" ref="K4127:K4128" si="709">I4127-J4127</f>
        <v>5647788.3999999994</v>
      </c>
      <c r="L4127" s="97">
        <f t="shared" ref="L4127:L4128" si="710">IF(AND($S4127&gt;=0,$S4127&lt;=30),$K4127,0)</f>
        <v>0</v>
      </c>
      <c r="M4127" s="97">
        <f t="shared" ref="M4127:M4128" si="711">IF(AND($S4127&gt;=31,$S4127&lt;=60),$K4127,0)</f>
        <v>0</v>
      </c>
      <c r="N4127" s="97">
        <f t="shared" ref="N4127:N4128" si="712">IF(AND($S4127&gt;=61,$S4127&lt;=90),$K4127,0)</f>
        <v>0</v>
      </c>
      <c r="O4127" s="97">
        <f t="shared" ref="O4127:O4128" si="713">IF(AND($S4127&gt;=91,$S4127&lt;=120),$K4127,0)</f>
        <v>0</v>
      </c>
      <c r="P4127" s="98">
        <f t="shared" ref="P4127:P4128" si="714">IF($S4127&gt;120,$K4127,0)</f>
        <v>5647788.3999999994</v>
      </c>
      <c r="Q4127" s="101" t="str">
        <f t="shared" si="707"/>
        <v>Unregistered</v>
      </c>
      <c r="R4127" s="102">
        <v>0.6</v>
      </c>
      <c r="S4127" s="95">
        <f t="shared" ref="S4127:S4128" si="715">DATE(2026,6,30)-F4127</f>
        <v>242</v>
      </c>
    </row>
    <row r="4128" spans="1:21" s="101" customFormat="1" x14ac:dyDescent="0.3">
      <c r="A4128" s="99">
        <v>10481</v>
      </c>
      <c r="B4128" s="99" t="s">
        <v>351</v>
      </c>
      <c r="C4128" s="99" t="s">
        <v>1585</v>
      </c>
      <c r="D4128" s="99" t="s">
        <v>9800</v>
      </c>
      <c r="E4128" s="99" t="s">
        <v>9799</v>
      </c>
      <c r="F4128" s="100">
        <v>45961</v>
      </c>
      <c r="G4128" s="99" t="s">
        <v>1898</v>
      </c>
      <c r="H4128" s="96">
        <v>6686100</v>
      </c>
      <c r="I4128" s="96">
        <f>H4128*R4128</f>
        <v>4011660</v>
      </c>
      <c r="J4128" s="96">
        <v>200000</v>
      </c>
      <c r="K4128" s="96">
        <f t="shared" si="709"/>
        <v>3811660</v>
      </c>
      <c r="L4128" s="97">
        <f t="shared" si="710"/>
        <v>0</v>
      </c>
      <c r="M4128" s="97">
        <f t="shared" si="711"/>
        <v>0</v>
      </c>
      <c r="N4128" s="97">
        <f t="shared" si="712"/>
        <v>0</v>
      </c>
      <c r="O4128" s="97">
        <f t="shared" si="713"/>
        <v>0</v>
      </c>
      <c r="P4128" s="98">
        <f t="shared" si="714"/>
        <v>3811660</v>
      </c>
      <c r="Q4128" s="101" t="str">
        <f t="shared" si="707"/>
        <v>Unregistered</v>
      </c>
      <c r="R4128" s="102">
        <v>0.6</v>
      </c>
      <c r="S4128" s="95">
        <f t="shared" si="715"/>
        <v>242</v>
      </c>
    </row>
    <row r="4129" spans="1:21" x14ac:dyDescent="0.3">
      <c r="A4129" s="114">
        <v>10619</v>
      </c>
      <c r="B4129" s="114" t="s">
        <v>351</v>
      </c>
      <c r="C4129" s="114" t="s">
        <v>1585</v>
      </c>
      <c r="D4129" s="114" t="s">
        <v>381</v>
      </c>
      <c r="E4129" s="114" t="s">
        <v>382</v>
      </c>
      <c r="F4129" s="115">
        <v>46130</v>
      </c>
      <c r="G4129" s="114" t="s">
        <v>10816</v>
      </c>
      <c r="H4129" s="116">
        <v>9991819</v>
      </c>
      <c r="I4129" s="116">
        <v>0</v>
      </c>
      <c r="J4129" s="116">
        <v>999182</v>
      </c>
      <c r="K4129" s="116">
        <v>-999182</v>
      </c>
      <c r="L4129" s="116">
        <v>0</v>
      </c>
      <c r="M4129" s="116">
        <v>0</v>
      </c>
      <c r="N4129" s="116">
        <v>0</v>
      </c>
      <c r="O4129" s="116">
        <v>0</v>
      </c>
      <c r="P4129" s="116">
        <v>0</v>
      </c>
      <c r="Q4129" s="27" t="str">
        <f t="shared" si="707"/>
        <v>Registered</v>
      </c>
      <c r="R4129" s="94">
        <f t="shared" si="708"/>
        <v>0</v>
      </c>
      <c r="S4129" s="95"/>
      <c r="T4129" s="117">
        <f t="shared" ref="T4129:T4131" si="716">L4129+M4129+N4129+O4129+P4129</f>
        <v>0</v>
      </c>
      <c r="U4129" s="117">
        <f t="shared" ref="U4129:U4131" si="717">K4129-T4129</f>
        <v>-999182</v>
      </c>
    </row>
    <row r="4130" spans="1:21" x14ac:dyDescent="0.3">
      <c r="A4130" s="114">
        <v>10625</v>
      </c>
      <c r="B4130" s="114" t="s">
        <v>351</v>
      </c>
      <c r="C4130" s="114" t="s">
        <v>1585</v>
      </c>
      <c r="D4130" s="114" t="s">
        <v>387</v>
      </c>
      <c r="E4130" s="114" t="s">
        <v>388</v>
      </c>
      <c r="F4130" s="115">
        <v>46142</v>
      </c>
      <c r="G4130" s="114" t="s">
        <v>10050</v>
      </c>
      <c r="H4130" s="116">
        <v>10114997</v>
      </c>
      <c r="I4130" s="116">
        <v>0</v>
      </c>
      <c r="J4130" s="116">
        <v>1011499.7</v>
      </c>
      <c r="K4130" s="116">
        <v>-1011499.7</v>
      </c>
      <c r="L4130" s="116">
        <v>0</v>
      </c>
      <c r="M4130" s="116">
        <v>0</v>
      </c>
      <c r="N4130" s="116">
        <v>0</v>
      </c>
      <c r="O4130" s="116">
        <v>0</v>
      </c>
      <c r="P4130" s="116">
        <v>0</v>
      </c>
      <c r="Q4130" s="27" t="str">
        <f t="shared" si="707"/>
        <v>Registered</v>
      </c>
      <c r="R4130" s="94">
        <f t="shared" si="708"/>
        <v>0</v>
      </c>
      <c r="S4130" s="95"/>
      <c r="T4130" s="117">
        <f t="shared" si="716"/>
        <v>0</v>
      </c>
      <c r="U4130" s="117">
        <f t="shared" si="717"/>
        <v>-1011499.7</v>
      </c>
    </row>
    <row r="4131" spans="1:21" x14ac:dyDescent="0.3">
      <c r="A4131" s="114">
        <v>10699</v>
      </c>
      <c r="B4131" s="114" t="s">
        <v>351</v>
      </c>
      <c r="C4131" s="114" t="s">
        <v>1585</v>
      </c>
      <c r="D4131" s="114" t="s">
        <v>10135</v>
      </c>
      <c r="E4131" s="114" t="s">
        <v>10136</v>
      </c>
      <c r="F4131" s="115">
        <v>45926</v>
      </c>
      <c r="G4131" s="114" t="s">
        <v>5312</v>
      </c>
      <c r="H4131" s="116">
        <v>8919750</v>
      </c>
      <c r="I4131" s="116">
        <v>5351851</v>
      </c>
      <c r="J4131" s="116">
        <v>7679763</v>
      </c>
      <c r="K4131" s="116">
        <v>-2327912</v>
      </c>
      <c r="L4131" s="116">
        <v>0</v>
      </c>
      <c r="M4131" s="116">
        <v>0</v>
      </c>
      <c r="N4131" s="116">
        <v>0</v>
      </c>
      <c r="O4131" s="116">
        <v>0</v>
      </c>
      <c r="P4131" s="116">
        <v>0</v>
      </c>
      <c r="Q4131" s="27" t="str">
        <f t="shared" si="707"/>
        <v>Registered</v>
      </c>
      <c r="R4131" s="94">
        <f t="shared" si="708"/>
        <v>0.60000011211076543</v>
      </c>
      <c r="S4131" s="95"/>
      <c r="T4131" s="117">
        <f t="shared" si="716"/>
        <v>0</v>
      </c>
      <c r="U4131" s="117">
        <f t="shared" si="717"/>
        <v>-2327912</v>
      </c>
    </row>
    <row r="4132" spans="1:21" s="101" customFormat="1" x14ac:dyDescent="0.3">
      <c r="A4132" s="99">
        <v>10747</v>
      </c>
      <c r="B4132" s="99" t="s">
        <v>351</v>
      </c>
      <c r="C4132" s="99" t="s">
        <v>1585</v>
      </c>
      <c r="D4132" s="99" t="s">
        <v>10155</v>
      </c>
      <c r="E4132" s="99" t="s">
        <v>10156</v>
      </c>
      <c r="F4132" s="100">
        <v>45899</v>
      </c>
      <c r="G4132" s="99" t="s">
        <v>1898</v>
      </c>
      <c r="H4132" s="96">
        <v>6511000</v>
      </c>
      <c r="I4132" s="96">
        <f>H4132*R4132</f>
        <v>3906600</v>
      </c>
      <c r="J4132" s="96">
        <v>3400000</v>
      </c>
      <c r="K4132" s="96">
        <f>I4132-J4132</f>
        <v>506600</v>
      </c>
      <c r="L4132" s="97">
        <f>IF(AND($S4132&gt;=0,$S4132&lt;=30),$K4132,0)</f>
        <v>0</v>
      </c>
      <c r="M4132" s="97">
        <f>IF(AND($S4132&gt;=31,$S4132&lt;=60),$K4132,0)</f>
        <v>0</v>
      </c>
      <c r="N4132" s="97">
        <f>IF(AND($S4132&gt;=61,$S4132&lt;=90),$K4132,0)</f>
        <v>0</v>
      </c>
      <c r="O4132" s="97">
        <f>IF(AND($S4132&gt;=91,$S4132&lt;=120),$K4132,0)</f>
        <v>0</v>
      </c>
      <c r="P4132" s="98">
        <f>IF($S4132&gt;120,$K4132,0)</f>
        <v>506600</v>
      </c>
      <c r="Q4132" s="101" t="str">
        <f t="shared" si="707"/>
        <v>Unregistered</v>
      </c>
      <c r="R4132" s="102">
        <v>0.6</v>
      </c>
      <c r="S4132" s="95">
        <f>DATE(2026,6,30)-F4132</f>
        <v>304</v>
      </c>
    </row>
    <row r="4133" spans="1:21" x14ac:dyDescent="0.3">
      <c r="A4133" s="114">
        <v>10756</v>
      </c>
      <c r="B4133" s="114" t="s">
        <v>351</v>
      </c>
      <c r="C4133" s="114" t="s">
        <v>1585</v>
      </c>
      <c r="D4133" s="114" t="s">
        <v>10170</v>
      </c>
      <c r="E4133" s="114" t="s">
        <v>10171</v>
      </c>
      <c r="F4133" s="115">
        <v>45881</v>
      </c>
      <c r="G4133" s="114" t="s">
        <v>2281</v>
      </c>
      <c r="H4133" s="116">
        <v>9429450</v>
      </c>
      <c r="I4133" s="116">
        <v>5657671</v>
      </c>
      <c r="J4133" s="116">
        <v>9406291</v>
      </c>
      <c r="K4133" s="116">
        <v>-3748620</v>
      </c>
      <c r="L4133" s="116">
        <v>0</v>
      </c>
      <c r="M4133" s="116">
        <v>0</v>
      </c>
      <c r="N4133" s="116">
        <v>0</v>
      </c>
      <c r="O4133" s="116">
        <v>0</v>
      </c>
      <c r="P4133" s="116">
        <v>0</v>
      </c>
      <c r="Q4133" s="27" t="str">
        <f t="shared" si="707"/>
        <v>Registered</v>
      </c>
      <c r="R4133" s="94">
        <f t="shared" si="708"/>
        <v>0.60000010605072407</v>
      </c>
      <c r="S4133" s="95"/>
      <c r="T4133" s="117">
        <f>L4133+M4133+N4133+O4133+P4133</f>
        <v>0</v>
      </c>
      <c r="U4133" s="117">
        <f>K4133-T4133</f>
        <v>-3748620</v>
      </c>
    </row>
    <row r="4134" spans="1:21" s="101" customFormat="1" x14ac:dyDescent="0.3">
      <c r="A4134" s="99">
        <v>11064</v>
      </c>
      <c r="B4134" s="99" t="s">
        <v>351</v>
      </c>
      <c r="C4134" s="99" t="s">
        <v>1585</v>
      </c>
      <c r="D4134" s="99" t="s">
        <v>10725</v>
      </c>
      <c r="E4134" s="99" t="s">
        <v>10726</v>
      </c>
      <c r="F4134" s="100">
        <v>46203</v>
      </c>
      <c r="G4134" s="99" t="s">
        <v>1898</v>
      </c>
      <c r="H4134" s="96">
        <v>9949206</v>
      </c>
      <c r="I4134" s="96">
        <v>0</v>
      </c>
      <c r="J4134" s="96"/>
      <c r="K4134" s="96">
        <f>I4134-J4134</f>
        <v>0</v>
      </c>
      <c r="L4134" s="97">
        <f>IF(AND($S4134&gt;=0,$S4134&lt;=30),$K4134,0)</f>
        <v>0</v>
      </c>
      <c r="M4134" s="97">
        <f>IF(AND($S4134&gt;=31,$S4134&lt;=60),$K4134,0)</f>
        <v>0</v>
      </c>
      <c r="N4134" s="97">
        <f>IF(AND($S4134&gt;=61,$S4134&lt;=90),$K4134,0)</f>
        <v>0</v>
      </c>
      <c r="O4134" s="97">
        <f>IF(AND($S4134&gt;=91,$S4134&lt;=120),$K4134,0)</f>
        <v>0</v>
      </c>
      <c r="P4134" s="98">
        <f>IF($S4134&gt;120,$K4134,0)</f>
        <v>0</v>
      </c>
      <c r="Q4134" s="101" t="str">
        <f t="shared" si="707"/>
        <v>Unregistered</v>
      </c>
      <c r="R4134" s="102">
        <v>0.6</v>
      </c>
      <c r="S4134" s="95">
        <f t="shared" ref="S4134" si="718">DATE(2026,6,30)-F4134</f>
        <v>0</v>
      </c>
    </row>
    <row r="4135" spans="1:21" x14ac:dyDescent="0.3">
      <c r="A4135" s="114">
        <v>58</v>
      </c>
      <c r="B4135" s="114" t="s">
        <v>107</v>
      </c>
      <c r="C4135" s="114" t="s">
        <v>1457</v>
      </c>
      <c r="D4135" s="114" t="s">
        <v>9772</v>
      </c>
      <c r="E4135" s="114" t="s">
        <v>9773</v>
      </c>
      <c r="F4135" s="115">
        <v>46112</v>
      </c>
      <c r="G4135" s="114" t="s">
        <v>9774</v>
      </c>
      <c r="H4135" s="116">
        <v>13503571</v>
      </c>
      <c r="I4135" s="116">
        <v>8237179</v>
      </c>
      <c r="J4135" s="116">
        <v>200000</v>
      </c>
      <c r="K4135" s="116">
        <v>8037179</v>
      </c>
      <c r="L4135" s="116">
        <v>8037179</v>
      </c>
      <c r="M4135" s="116">
        <v>0</v>
      </c>
      <c r="N4135" s="116">
        <v>0</v>
      </c>
      <c r="O4135" s="116">
        <v>0</v>
      </c>
      <c r="P4135" s="116">
        <v>0</v>
      </c>
      <c r="Q4135" s="27" t="str">
        <f t="shared" si="707"/>
        <v>Registered</v>
      </c>
      <c r="R4135" s="94">
        <f t="shared" si="708"/>
        <v>0.61000005109759481</v>
      </c>
      <c r="S4135" s="95"/>
      <c r="T4135" s="117">
        <f t="shared" ref="T4135:T4193" si="719">L4135+M4135+N4135+O4135+P4135</f>
        <v>8037179</v>
      </c>
      <c r="U4135" s="117">
        <f t="shared" ref="U4135:U4193" si="720">K4135-T4135</f>
        <v>0</v>
      </c>
    </row>
    <row r="4136" spans="1:21" x14ac:dyDescent="0.3">
      <c r="A4136" s="114">
        <v>62</v>
      </c>
      <c r="B4136" s="114" t="s">
        <v>107</v>
      </c>
      <c r="C4136" s="114" t="s">
        <v>1457</v>
      </c>
      <c r="D4136" s="114" t="s">
        <v>1488</v>
      </c>
      <c r="E4136" s="114" t="s">
        <v>1489</v>
      </c>
      <c r="F4136" s="115">
        <v>46044</v>
      </c>
      <c r="G4136" s="114" t="s">
        <v>1416</v>
      </c>
      <c r="H4136" s="116">
        <v>14248214</v>
      </c>
      <c r="I4136" s="116">
        <v>8691412</v>
      </c>
      <c r="J4136" s="116">
        <v>1424821.4</v>
      </c>
      <c r="K4136" s="116">
        <v>7266590.5999999996</v>
      </c>
      <c r="L4136" s="116">
        <v>0</v>
      </c>
      <c r="M4136" s="116">
        <v>0</v>
      </c>
      <c r="N4136" s="116">
        <v>7266590.5999999996</v>
      </c>
      <c r="O4136" s="116">
        <v>0</v>
      </c>
      <c r="P4136" s="116">
        <v>0</v>
      </c>
      <c r="Q4136" s="27" t="str">
        <f t="shared" si="707"/>
        <v>Registered</v>
      </c>
      <c r="R4136" s="94">
        <f t="shared" si="708"/>
        <v>0.61000010246898317</v>
      </c>
      <c r="S4136" s="95"/>
      <c r="T4136" s="117">
        <f t="shared" si="719"/>
        <v>7266590.5999999996</v>
      </c>
      <c r="U4136" s="117">
        <f t="shared" si="720"/>
        <v>0</v>
      </c>
    </row>
    <row r="4137" spans="1:21" x14ac:dyDescent="0.3">
      <c r="A4137" s="114">
        <v>63</v>
      </c>
      <c r="B4137" s="114" t="s">
        <v>107</v>
      </c>
      <c r="C4137" s="114" t="s">
        <v>1457</v>
      </c>
      <c r="D4137" s="114" t="s">
        <v>126</v>
      </c>
      <c r="E4137" s="114" t="s">
        <v>127</v>
      </c>
      <c r="F4137" s="115">
        <v>46133</v>
      </c>
      <c r="G4137" s="114" t="s">
        <v>1977</v>
      </c>
      <c r="H4137" s="116">
        <v>14015179</v>
      </c>
      <c r="I4137" s="116">
        <v>8549259</v>
      </c>
      <c r="J4137" s="116">
        <v>1401517.9</v>
      </c>
      <c r="K4137" s="116">
        <v>7147741.0999999996</v>
      </c>
      <c r="L4137" s="116">
        <v>0</v>
      </c>
      <c r="M4137" s="116">
        <v>0</v>
      </c>
      <c r="N4137" s="116">
        <v>7147741.0999999996</v>
      </c>
      <c r="O4137" s="116">
        <v>0</v>
      </c>
      <c r="P4137" s="116">
        <v>0</v>
      </c>
      <c r="Q4137" s="27" t="str">
        <f t="shared" si="707"/>
        <v>Registered</v>
      </c>
      <c r="R4137" s="94">
        <f t="shared" si="708"/>
        <v>0.6099999864432698</v>
      </c>
      <c r="S4137" s="95"/>
      <c r="T4137" s="117">
        <f t="shared" si="719"/>
        <v>7147741.0999999996</v>
      </c>
      <c r="U4137" s="117">
        <f t="shared" si="720"/>
        <v>0</v>
      </c>
    </row>
    <row r="4138" spans="1:21" x14ac:dyDescent="0.3">
      <c r="A4138" s="114">
        <v>104</v>
      </c>
      <c r="B4138" s="114" t="s">
        <v>107</v>
      </c>
      <c r="C4138" s="114" t="s">
        <v>1457</v>
      </c>
      <c r="D4138" s="114" t="s">
        <v>1639</v>
      </c>
      <c r="E4138" s="114" t="s">
        <v>1640</v>
      </c>
      <c r="F4138" s="115">
        <v>46017</v>
      </c>
      <c r="G4138" s="114" t="s">
        <v>1583</v>
      </c>
      <c r="H4138" s="116">
        <v>9100000</v>
      </c>
      <c r="I4138" s="116">
        <v>5551000</v>
      </c>
      <c r="J4138" s="116">
        <v>910000</v>
      </c>
      <c r="K4138" s="116">
        <v>4641000</v>
      </c>
      <c r="L4138" s="116">
        <v>0</v>
      </c>
      <c r="M4138" s="116">
        <v>0</v>
      </c>
      <c r="N4138" s="116">
        <v>0</v>
      </c>
      <c r="O4138" s="116">
        <v>4641000</v>
      </c>
      <c r="P4138" s="116">
        <v>0</v>
      </c>
      <c r="Q4138" s="27" t="str">
        <f t="shared" si="707"/>
        <v>Registered</v>
      </c>
      <c r="R4138" s="94">
        <f t="shared" si="708"/>
        <v>0.61</v>
      </c>
      <c r="S4138" s="95"/>
      <c r="T4138" s="117">
        <f t="shared" si="719"/>
        <v>4641000</v>
      </c>
      <c r="U4138" s="117">
        <f t="shared" si="720"/>
        <v>0</v>
      </c>
    </row>
    <row r="4139" spans="1:21" x14ac:dyDescent="0.3">
      <c r="A4139" s="114">
        <v>135</v>
      </c>
      <c r="B4139" s="114" t="s">
        <v>107</v>
      </c>
      <c r="C4139" s="114" t="s">
        <v>1457</v>
      </c>
      <c r="D4139" s="114" t="s">
        <v>1533</v>
      </c>
      <c r="E4139" s="114" t="s">
        <v>1534</v>
      </c>
      <c r="F4139" s="115">
        <v>45976</v>
      </c>
      <c r="G4139" s="114" t="s">
        <v>1535</v>
      </c>
      <c r="H4139" s="116">
        <v>13329300</v>
      </c>
      <c r="I4139" s="116">
        <v>8130873</v>
      </c>
      <c r="J4139" s="116">
        <v>4532930</v>
      </c>
      <c r="K4139" s="116">
        <v>3597943</v>
      </c>
      <c r="L4139" s="116">
        <v>0</v>
      </c>
      <c r="M4139" s="116">
        <v>0</v>
      </c>
      <c r="N4139" s="116">
        <v>0</v>
      </c>
      <c r="O4139" s="116">
        <v>533172</v>
      </c>
      <c r="P4139" s="116">
        <v>3064771</v>
      </c>
      <c r="Q4139" s="27" t="str">
        <f t="shared" si="707"/>
        <v>Registered</v>
      </c>
      <c r="R4139" s="94">
        <f t="shared" si="708"/>
        <v>0.61</v>
      </c>
      <c r="S4139" s="95"/>
      <c r="T4139" s="117">
        <f t="shared" si="719"/>
        <v>3597943</v>
      </c>
      <c r="U4139" s="117">
        <f t="shared" si="720"/>
        <v>0</v>
      </c>
    </row>
    <row r="4140" spans="1:21" x14ac:dyDescent="0.3">
      <c r="A4140" s="114">
        <v>733</v>
      </c>
      <c r="B4140" s="114" t="s">
        <v>107</v>
      </c>
      <c r="C4140" s="114" t="s">
        <v>1457</v>
      </c>
      <c r="D4140" s="114" t="s">
        <v>9898</v>
      </c>
      <c r="E4140" s="114" t="s">
        <v>5463</v>
      </c>
      <c r="F4140" s="115">
        <v>46094</v>
      </c>
      <c r="G4140" s="114" t="s">
        <v>9899</v>
      </c>
      <c r="H4140" s="116">
        <v>13261380</v>
      </c>
      <c r="I4140" s="116">
        <v>8089441</v>
      </c>
      <c r="J4140" s="116">
        <v>7720000</v>
      </c>
      <c r="K4140" s="116">
        <v>369441</v>
      </c>
      <c r="L4140" s="116">
        <v>0</v>
      </c>
      <c r="M4140" s="116">
        <v>369441</v>
      </c>
      <c r="N4140" s="116">
        <v>0</v>
      </c>
      <c r="O4140" s="116">
        <v>0</v>
      </c>
      <c r="P4140" s="116">
        <v>0</v>
      </c>
      <c r="Q4140" s="27" t="str">
        <f t="shared" si="707"/>
        <v>Registered</v>
      </c>
      <c r="R4140" s="94">
        <f t="shared" si="708"/>
        <v>0.60999993967445321</v>
      </c>
      <c r="S4140" s="95"/>
      <c r="T4140" s="117">
        <f t="shared" si="719"/>
        <v>369441</v>
      </c>
      <c r="U4140" s="117">
        <f t="shared" si="720"/>
        <v>0</v>
      </c>
    </row>
    <row r="4141" spans="1:21" x14ac:dyDescent="0.3">
      <c r="A4141" s="114">
        <v>793</v>
      </c>
      <c r="B4141" s="114" t="s">
        <v>107</v>
      </c>
      <c r="C4141" s="114" t="s">
        <v>1457</v>
      </c>
      <c r="D4141" s="114" t="s">
        <v>4135</v>
      </c>
      <c r="E4141" s="114" t="s">
        <v>4136</v>
      </c>
      <c r="F4141" s="115">
        <v>46017</v>
      </c>
      <c r="G4141" s="114" t="s">
        <v>3685</v>
      </c>
      <c r="H4141" s="116">
        <v>9092300</v>
      </c>
      <c r="I4141" s="116">
        <v>1818460</v>
      </c>
      <c r="J4141" s="116">
        <v>1538151</v>
      </c>
      <c r="K4141" s="116">
        <v>280309</v>
      </c>
      <c r="L4141" s="116">
        <v>0</v>
      </c>
      <c r="M4141" s="116">
        <v>0</v>
      </c>
      <c r="N4141" s="116">
        <v>0</v>
      </c>
      <c r="O4141" s="116">
        <v>280309</v>
      </c>
      <c r="P4141" s="116">
        <v>0</v>
      </c>
      <c r="Q4141" s="27" t="str">
        <f t="shared" si="707"/>
        <v>Registered</v>
      </c>
      <c r="R4141" s="94">
        <f t="shared" si="708"/>
        <v>0.2</v>
      </c>
      <c r="S4141" s="95"/>
      <c r="T4141" s="117">
        <f t="shared" si="719"/>
        <v>280309</v>
      </c>
      <c r="U4141" s="117">
        <f t="shared" si="720"/>
        <v>0</v>
      </c>
    </row>
    <row r="4142" spans="1:21" x14ac:dyDescent="0.3">
      <c r="A4142" s="114">
        <v>874</v>
      </c>
      <c r="B4142" s="114" t="s">
        <v>107</v>
      </c>
      <c r="C4142" s="114" t="s">
        <v>1457</v>
      </c>
      <c r="D4142" s="114" t="s">
        <v>4358</v>
      </c>
      <c r="E4142" s="114" t="s">
        <v>4359</v>
      </c>
      <c r="F4142" s="115">
        <v>46013</v>
      </c>
      <c r="G4142" s="114" t="s">
        <v>1422</v>
      </c>
      <c r="H4142" s="116">
        <v>13094976</v>
      </c>
      <c r="I4142" s="116">
        <v>7987935</v>
      </c>
      <c r="J4142" s="116">
        <v>7809498</v>
      </c>
      <c r="K4142" s="116">
        <v>178437</v>
      </c>
      <c r="L4142" s="116">
        <v>0</v>
      </c>
      <c r="M4142" s="116">
        <v>0</v>
      </c>
      <c r="N4142" s="116">
        <v>0</v>
      </c>
      <c r="O4142" s="116">
        <v>178437</v>
      </c>
      <c r="P4142" s="116">
        <v>0</v>
      </c>
      <c r="Q4142" s="27" t="str">
        <f t="shared" si="707"/>
        <v>Registered</v>
      </c>
      <c r="R4142" s="94">
        <f t="shared" si="708"/>
        <v>0.60999997250854066</v>
      </c>
      <c r="S4142" s="95"/>
      <c r="T4142" s="117">
        <f t="shared" si="719"/>
        <v>178437</v>
      </c>
      <c r="U4142" s="117">
        <f t="shared" si="720"/>
        <v>0</v>
      </c>
    </row>
    <row r="4143" spans="1:21" x14ac:dyDescent="0.3">
      <c r="A4143" s="114">
        <v>1106</v>
      </c>
      <c r="B4143" s="114" t="s">
        <v>107</v>
      </c>
      <c r="C4143" s="114" t="s">
        <v>1457</v>
      </c>
      <c r="D4143" s="114" t="s">
        <v>2441</v>
      </c>
      <c r="E4143" s="114" t="s">
        <v>2442</v>
      </c>
      <c r="F4143" s="115">
        <v>46034</v>
      </c>
      <c r="G4143" s="114" t="s">
        <v>2443</v>
      </c>
      <c r="H4143" s="116">
        <v>13676950</v>
      </c>
      <c r="I4143" s="116">
        <v>8342940</v>
      </c>
      <c r="J4143" s="116">
        <v>8334041</v>
      </c>
      <c r="K4143" s="116">
        <v>8899</v>
      </c>
      <c r="L4143" s="116">
        <v>0</v>
      </c>
      <c r="M4143" s="116">
        <v>0</v>
      </c>
      <c r="N4143" s="116">
        <v>0</v>
      </c>
      <c r="O4143" s="116">
        <v>8899</v>
      </c>
      <c r="P4143" s="116">
        <v>0</v>
      </c>
      <c r="Q4143" s="27" t="str">
        <f t="shared" si="707"/>
        <v>Registered</v>
      </c>
      <c r="R4143" s="94">
        <f t="shared" si="708"/>
        <v>0.61000003655785828</v>
      </c>
      <c r="S4143" s="95"/>
      <c r="T4143" s="117">
        <f t="shared" si="719"/>
        <v>8899</v>
      </c>
      <c r="U4143" s="117">
        <f t="shared" si="720"/>
        <v>0</v>
      </c>
    </row>
    <row r="4144" spans="1:21" x14ac:dyDescent="0.3">
      <c r="A4144" s="114">
        <v>1160</v>
      </c>
      <c r="B4144" s="114" t="s">
        <v>107</v>
      </c>
      <c r="C4144" s="114" t="s">
        <v>1457</v>
      </c>
      <c r="D4144" s="114" t="s">
        <v>3690</v>
      </c>
      <c r="E4144" s="114" t="s">
        <v>3691</v>
      </c>
      <c r="F4144" s="115">
        <v>46021</v>
      </c>
      <c r="G4144" s="114" t="s">
        <v>3166</v>
      </c>
      <c r="H4144" s="116">
        <v>9863393</v>
      </c>
      <c r="I4144" s="116">
        <v>6016671</v>
      </c>
      <c r="J4144" s="116">
        <v>6016670.2999999998</v>
      </c>
      <c r="K4144" s="116">
        <v>0.7</v>
      </c>
      <c r="L4144" s="116">
        <v>0</v>
      </c>
      <c r="M4144" s="116">
        <v>0</v>
      </c>
      <c r="N4144" s="116">
        <v>0</v>
      </c>
      <c r="O4144" s="116">
        <v>0.7</v>
      </c>
      <c r="P4144" s="116">
        <v>0</v>
      </c>
      <c r="Q4144" s="27" t="str">
        <f t="shared" si="707"/>
        <v>Registered</v>
      </c>
      <c r="R4144" s="94">
        <f t="shared" si="708"/>
        <v>0.61000012875893717</v>
      </c>
      <c r="S4144" s="95"/>
      <c r="T4144" s="117">
        <f t="shared" si="719"/>
        <v>0.7</v>
      </c>
      <c r="U4144" s="117">
        <f t="shared" si="720"/>
        <v>0</v>
      </c>
    </row>
    <row r="4145" spans="1:21" x14ac:dyDescent="0.3">
      <c r="A4145" s="114">
        <v>1202</v>
      </c>
      <c r="B4145" s="114" t="s">
        <v>107</v>
      </c>
      <c r="C4145" s="114" t="s">
        <v>1457</v>
      </c>
      <c r="D4145" s="114" t="s">
        <v>1651</v>
      </c>
      <c r="E4145" s="114" t="s">
        <v>1652</v>
      </c>
      <c r="F4145" s="115">
        <v>46063</v>
      </c>
      <c r="G4145" s="114" t="s">
        <v>1653</v>
      </c>
      <c r="H4145" s="116">
        <v>10855357</v>
      </c>
      <c r="I4145" s="116">
        <v>6621767</v>
      </c>
      <c r="J4145" s="116">
        <v>6621766.7000000002</v>
      </c>
      <c r="K4145" s="116">
        <v>0.3</v>
      </c>
      <c r="L4145" s="116">
        <v>0</v>
      </c>
      <c r="M4145" s="116">
        <v>0</v>
      </c>
      <c r="N4145" s="116">
        <v>0</v>
      </c>
      <c r="O4145" s="116">
        <v>0.3</v>
      </c>
      <c r="P4145" s="116">
        <v>0</v>
      </c>
      <c r="Q4145" s="27" t="str">
        <f t="shared" si="707"/>
        <v>Registered</v>
      </c>
      <c r="R4145" s="94">
        <f t="shared" si="708"/>
        <v>0.60999992906727984</v>
      </c>
      <c r="S4145" s="95"/>
      <c r="T4145" s="117">
        <f t="shared" si="719"/>
        <v>0.3</v>
      </c>
      <c r="U4145" s="117">
        <f t="shared" si="720"/>
        <v>0</v>
      </c>
    </row>
    <row r="4146" spans="1:21" x14ac:dyDescent="0.3">
      <c r="A4146" s="114">
        <v>1213</v>
      </c>
      <c r="B4146" s="114" t="s">
        <v>107</v>
      </c>
      <c r="C4146" s="114" t="s">
        <v>1457</v>
      </c>
      <c r="D4146" s="114" t="s">
        <v>4942</v>
      </c>
      <c r="E4146" s="114" t="s">
        <v>4943</v>
      </c>
      <c r="F4146" s="115">
        <v>46022</v>
      </c>
      <c r="G4146" s="114" t="s">
        <v>4944</v>
      </c>
      <c r="H4146" s="116">
        <v>9694643</v>
      </c>
      <c r="I4146" s="116">
        <v>5913733</v>
      </c>
      <c r="J4146" s="116">
        <v>5913732.8700000001</v>
      </c>
      <c r="K4146" s="116">
        <v>0.13</v>
      </c>
      <c r="L4146" s="116">
        <v>0</v>
      </c>
      <c r="M4146" s="116">
        <v>0</v>
      </c>
      <c r="N4146" s="116">
        <v>0</v>
      </c>
      <c r="O4146" s="116">
        <v>0.13</v>
      </c>
      <c r="P4146" s="116">
        <v>0</v>
      </c>
      <c r="Q4146" s="27" t="str">
        <f t="shared" si="707"/>
        <v>Registered</v>
      </c>
      <c r="R4146" s="94">
        <f t="shared" si="708"/>
        <v>0.61000007942530732</v>
      </c>
      <c r="S4146" s="95"/>
      <c r="T4146" s="117">
        <f t="shared" si="719"/>
        <v>0.13</v>
      </c>
      <c r="U4146" s="117">
        <f t="shared" si="720"/>
        <v>0</v>
      </c>
    </row>
    <row r="4147" spans="1:21" x14ac:dyDescent="0.3">
      <c r="A4147" s="114">
        <v>1217</v>
      </c>
      <c r="B4147" s="114" t="s">
        <v>107</v>
      </c>
      <c r="C4147" s="114" t="s">
        <v>1457</v>
      </c>
      <c r="D4147" s="114" t="s">
        <v>1630</v>
      </c>
      <c r="E4147" s="114" t="s">
        <v>1631</v>
      </c>
      <c r="F4147" s="115">
        <v>46072</v>
      </c>
      <c r="G4147" s="114" t="s">
        <v>1623</v>
      </c>
      <c r="H4147" s="116">
        <v>9327679</v>
      </c>
      <c r="I4147" s="116">
        <v>5689884</v>
      </c>
      <c r="J4147" s="116">
        <v>5689883.9000000004</v>
      </c>
      <c r="K4147" s="116">
        <v>0.1</v>
      </c>
      <c r="L4147" s="116">
        <v>0</v>
      </c>
      <c r="M4147" s="116">
        <v>0</v>
      </c>
      <c r="N4147" s="116">
        <v>0</v>
      </c>
      <c r="O4147" s="116">
        <v>0.1</v>
      </c>
      <c r="P4147" s="116">
        <v>0</v>
      </c>
      <c r="Q4147" s="27" t="str">
        <f t="shared" si="707"/>
        <v>Registered</v>
      </c>
      <c r="R4147" s="94">
        <f t="shared" si="708"/>
        <v>0.60999997963051689</v>
      </c>
      <c r="S4147" s="95"/>
      <c r="T4147" s="117">
        <f t="shared" si="719"/>
        <v>0.1</v>
      </c>
      <c r="U4147" s="117">
        <f t="shared" si="720"/>
        <v>0</v>
      </c>
    </row>
    <row r="4148" spans="1:21" x14ac:dyDescent="0.3">
      <c r="A4148" s="114">
        <v>5208</v>
      </c>
      <c r="B4148" s="114" t="s">
        <v>107</v>
      </c>
      <c r="C4148" s="114" t="s">
        <v>1457</v>
      </c>
      <c r="D4148" s="114" t="s">
        <v>3735</v>
      </c>
      <c r="E4148" s="114" t="s">
        <v>3736</v>
      </c>
      <c r="F4148" s="115">
        <v>45988</v>
      </c>
      <c r="G4148" s="114" t="s">
        <v>1889</v>
      </c>
      <c r="H4148" s="116">
        <v>9783929</v>
      </c>
      <c r="I4148" s="116">
        <v>5968196</v>
      </c>
      <c r="J4148" s="116">
        <v>5968196</v>
      </c>
      <c r="K4148" s="116">
        <v>0</v>
      </c>
      <c r="L4148" s="116">
        <v>0</v>
      </c>
      <c r="M4148" s="116">
        <v>0</v>
      </c>
      <c r="N4148" s="116">
        <v>0</v>
      </c>
      <c r="O4148" s="116">
        <v>0</v>
      </c>
      <c r="P4148" s="116">
        <v>0</v>
      </c>
      <c r="Q4148" s="27" t="str">
        <f t="shared" si="707"/>
        <v>Registered</v>
      </c>
      <c r="R4148" s="94">
        <f t="shared" si="708"/>
        <v>0.60999992947618487</v>
      </c>
      <c r="S4148" s="95"/>
      <c r="T4148" s="117">
        <f t="shared" si="719"/>
        <v>0</v>
      </c>
      <c r="U4148" s="117">
        <f t="shared" si="720"/>
        <v>0</v>
      </c>
    </row>
    <row r="4149" spans="1:21" x14ac:dyDescent="0.3">
      <c r="A4149" s="114">
        <v>5209</v>
      </c>
      <c r="B4149" s="114" t="s">
        <v>107</v>
      </c>
      <c r="C4149" s="114" t="s">
        <v>1457</v>
      </c>
      <c r="D4149" s="114" t="s">
        <v>6311</v>
      </c>
      <c r="E4149" s="114" t="s">
        <v>6312</v>
      </c>
      <c r="F4149" s="115">
        <v>45987</v>
      </c>
      <c r="G4149" s="114" t="s">
        <v>6313</v>
      </c>
      <c r="H4149" s="116">
        <v>13980357</v>
      </c>
      <c r="I4149" s="116">
        <v>8528017</v>
      </c>
      <c r="J4149" s="116">
        <v>8528017</v>
      </c>
      <c r="K4149" s="116">
        <v>0</v>
      </c>
      <c r="L4149" s="116">
        <v>0</v>
      </c>
      <c r="M4149" s="116">
        <v>0</v>
      </c>
      <c r="N4149" s="116">
        <v>0</v>
      </c>
      <c r="O4149" s="116">
        <v>0</v>
      </c>
      <c r="P4149" s="116">
        <v>0</v>
      </c>
      <c r="Q4149" s="27" t="str">
        <f t="shared" si="707"/>
        <v>Registered</v>
      </c>
      <c r="R4149" s="94">
        <f t="shared" si="708"/>
        <v>0.60999994492272269</v>
      </c>
      <c r="S4149" s="95"/>
      <c r="T4149" s="117">
        <f t="shared" si="719"/>
        <v>0</v>
      </c>
      <c r="U4149" s="117">
        <f t="shared" si="720"/>
        <v>0</v>
      </c>
    </row>
    <row r="4150" spans="1:21" x14ac:dyDescent="0.3">
      <c r="A4150" s="114">
        <v>5210</v>
      </c>
      <c r="B4150" s="114" t="s">
        <v>107</v>
      </c>
      <c r="C4150" s="114" t="s">
        <v>1457</v>
      </c>
      <c r="D4150" s="114" t="s">
        <v>6314</v>
      </c>
      <c r="E4150" s="114" t="s">
        <v>6315</v>
      </c>
      <c r="F4150" s="115">
        <v>45976</v>
      </c>
      <c r="G4150" s="114" t="s">
        <v>1487</v>
      </c>
      <c r="H4150" s="116">
        <v>13881549</v>
      </c>
      <c r="I4150" s="116">
        <v>7634851</v>
      </c>
      <c r="J4150" s="116">
        <v>7634851</v>
      </c>
      <c r="K4150" s="116">
        <v>0</v>
      </c>
      <c r="L4150" s="116">
        <v>0</v>
      </c>
      <c r="M4150" s="116">
        <v>0</v>
      </c>
      <c r="N4150" s="116">
        <v>0</v>
      </c>
      <c r="O4150" s="116">
        <v>0</v>
      </c>
      <c r="P4150" s="116">
        <v>0</v>
      </c>
      <c r="Q4150" s="27" t="str">
        <f t="shared" si="707"/>
        <v>Registered</v>
      </c>
      <c r="R4150" s="94">
        <f t="shared" si="708"/>
        <v>0.54999993156383342</v>
      </c>
      <c r="S4150" s="95"/>
      <c r="T4150" s="117">
        <f t="shared" si="719"/>
        <v>0</v>
      </c>
      <c r="U4150" s="117">
        <f t="shared" si="720"/>
        <v>0</v>
      </c>
    </row>
    <row r="4151" spans="1:21" x14ac:dyDescent="0.3">
      <c r="A4151" s="114">
        <v>5211</v>
      </c>
      <c r="B4151" s="114" t="s">
        <v>107</v>
      </c>
      <c r="C4151" s="114" t="s">
        <v>1457</v>
      </c>
      <c r="D4151" s="114" t="s">
        <v>3252</v>
      </c>
      <c r="E4151" s="114" t="s">
        <v>3253</v>
      </c>
      <c r="F4151" s="115">
        <v>45961</v>
      </c>
      <c r="G4151" s="114" t="s">
        <v>3254</v>
      </c>
      <c r="H4151" s="116">
        <v>13345536</v>
      </c>
      <c r="I4151" s="116">
        <v>8140777</v>
      </c>
      <c r="J4151" s="116">
        <v>8140777</v>
      </c>
      <c r="K4151" s="116">
        <v>0</v>
      </c>
      <c r="L4151" s="116">
        <v>0</v>
      </c>
      <c r="M4151" s="116">
        <v>0</v>
      </c>
      <c r="N4151" s="116">
        <v>0</v>
      </c>
      <c r="O4151" s="116">
        <v>0</v>
      </c>
      <c r="P4151" s="116">
        <v>0</v>
      </c>
      <c r="Q4151" s="27" t="str">
        <f t="shared" si="707"/>
        <v>Registered</v>
      </c>
      <c r="R4151" s="94">
        <f t="shared" si="708"/>
        <v>0.61000000299725687</v>
      </c>
      <c r="S4151" s="95"/>
      <c r="T4151" s="117">
        <f t="shared" si="719"/>
        <v>0</v>
      </c>
      <c r="U4151" s="117">
        <f t="shared" si="720"/>
        <v>0</v>
      </c>
    </row>
    <row r="4152" spans="1:21" x14ac:dyDescent="0.3">
      <c r="A4152" s="114">
        <v>5212</v>
      </c>
      <c r="B4152" s="114" t="s">
        <v>107</v>
      </c>
      <c r="C4152" s="114" t="s">
        <v>1457</v>
      </c>
      <c r="D4152" s="114" t="s">
        <v>1632</v>
      </c>
      <c r="E4152" s="114" t="s">
        <v>1633</v>
      </c>
      <c r="F4152" s="115">
        <v>46000</v>
      </c>
      <c r="G4152" s="114" t="s">
        <v>1612</v>
      </c>
      <c r="H4152" s="116">
        <v>9208100</v>
      </c>
      <c r="I4152" s="116">
        <v>5616941</v>
      </c>
      <c r="J4152" s="116">
        <v>5616941</v>
      </c>
      <c r="K4152" s="116">
        <v>0</v>
      </c>
      <c r="L4152" s="116">
        <v>0</v>
      </c>
      <c r="M4152" s="116">
        <v>0</v>
      </c>
      <c r="N4152" s="116">
        <v>0</v>
      </c>
      <c r="O4152" s="116">
        <v>0</v>
      </c>
      <c r="P4152" s="116">
        <v>0</v>
      </c>
      <c r="Q4152" s="27" t="str">
        <f t="shared" si="707"/>
        <v>Registered</v>
      </c>
      <c r="R4152" s="94">
        <f t="shared" si="708"/>
        <v>0.61</v>
      </c>
      <c r="S4152" s="95"/>
      <c r="T4152" s="117">
        <f t="shared" si="719"/>
        <v>0</v>
      </c>
      <c r="U4152" s="117">
        <f t="shared" si="720"/>
        <v>0</v>
      </c>
    </row>
    <row r="4153" spans="1:21" x14ac:dyDescent="0.3">
      <c r="A4153" s="114">
        <v>5213</v>
      </c>
      <c r="B4153" s="114" t="s">
        <v>107</v>
      </c>
      <c r="C4153" s="114" t="s">
        <v>1457</v>
      </c>
      <c r="D4153" s="114" t="s">
        <v>3907</v>
      </c>
      <c r="E4153" s="114" t="s">
        <v>3908</v>
      </c>
      <c r="F4153" s="115">
        <v>45986</v>
      </c>
      <c r="G4153" s="114" t="s">
        <v>3257</v>
      </c>
      <c r="H4153" s="116">
        <v>9238393</v>
      </c>
      <c r="I4153" s="116">
        <v>5635421</v>
      </c>
      <c r="J4153" s="116">
        <v>5635421</v>
      </c>
      <c r="K4153" s="116">
        <v>0</v>
      </c>
      <c r="L4153" s="116">
        <v>0</v>
      </c>
      <c r="M4153" s="116">
        <v>0</v>
      </c>
      <c r="N4153" s="116">
        <v>0</v>
      </c>
      <c r="O4153" s="116">
        <v>0</v>
      </c>
      <c r="P4153" s="116">
        <v>0</v>
      </c>
      <c r="Q4153" s="27" t="str">
        <f t="shared" si="707"/>
        <v>Registered</v>
      </c>
      <c r="R4153" s="94">
        <f t="shared" si="708"/>
        <v>0.61000013746979587</v>
      </c>
      <c r="S4153" s="95"/>
      <c r="T4153" s="117">
        <f t="shared" si="719"/>
        <v>0</v>
      </c>
      <c r="U4153" s="117">
        <f t="shared" si="720"/>
        <v>0</v>
      </c>
    </row>
    <row r="4154" spans="1:21" x14ac:dyDescent="0.3">
      <c r="A4154" s="114">
        <v>5214</v>
      </c>
      <c r="B4154" s="114" t="s">
        <v>107</v>
      </c>
      <c r="C4154" s="114" t="s">
        <v>1457</v>
      </c>
      <c r="D4154" s="114" t="s">
        <v>3164</v>
      </c>
      <c r="E4154" s="114" t="s">
        <v>3165</v>
      </c>
      <c r="F4154" s="115">
        <v>45975</v>
      </c>
      <c r="G4154" s="114" t="s">
        <v>3166</v>
      </c>
      <c r="H4154" s="116">
        <v>13925893</v>
      </c>
      <c r="I4154" s="116">
        <v>8494796</v>
      </c>
      <c r="J4154" s="116">
        <v>8494796</v>
      </c>
      <c r="K4154" s="116">
        <v>0</v>
      </c>
      <c r="L4154" s="116">
        <v>0</v>
      </c>
      <c r="M4154" s="116">
        <v>0</v>
      </c>
      <c r="N4154" s="116">
        <v>0</v>
      </c>
      <c r="O4154" s="116">
        <v>0</v>
      </c>
      <c r="P4154" s="116">
        <v>0</v>
      </c>
      <c r="Q4154" s="27" t="str">
        <f t="shared" si="707"/>
        <v>Registered</v>
      </c>
      <c r="R4154" s="94">
        <f t="shared" si="708"/>
        <v>0.61000009119702414</v>
      </c>
      <c r="S4154" s="95"/>
      <c r="T4154" s="117">
        <f t="shared" si="719"/>
        <v>0</v>
      </c>
      <c r="U4154" s="117">
        <f t="shared" si="720"/>
        <v>0</v>
      </c>
    </row>
    <row r="4155" spans="1:21" x14ac:dyDescent="0.3">
      <c r="A4155" s="114">
        <v>5215</v>
      </c>
      <c r="B4155" s="114" t="s">
        <v>107</v>
      </c>
      <c r="C4155" s="114" t="s">
        <v>1457</v>
      </c>
      <c r="D4155" s="114" t="s">
        <v>3924</v>
      </c>
      <c r="E4155" s="114" t="s">
        <v>3925</v>
      </c>
      <c r="F4155" s="115">
        <v>46022</v>
      </c>
      <c r="G4155" s="114" t="s">
        <v>2847</v>
      </c>
      <c r="H4155" s="116">
        <v>9158929</v>
      </c>
      <c r="I4155" s="116">
        <v>5586946</v>
      </c>
      <c r="J4155" s="116">
        <v>5586946</v>
      </c>
      <c r="K4155" s="116">
        <v>0</v>
      </c>
      <c r="L4155" s="116">
        <v>0</v>
      </c>
      <c r="M4155" s="116">
        <v>0</v>
      </c>
      <c r="N4155" s="116">
        <v>0</v>
      </c>
      <c r="O4155" s="116">
        <v>0</v>
      </c>
      <c r="P4155" s="116">
        <v>0</v>
      </c>
      <c r="Q4155" s="27" t="str">
        <f t="shared" si="707"/>
        <v>Registered</v>
      </c>
      <c r="R4155" s="94">
        <f t="shared" si="708"/>
        <v>0.60999992466368069</v>
      </c>
      <c r="S4155" s="95"/>
      <c r="T4155" s="117">
        <f t="shared" si="719"/>
        <v>0</v>
      </c>
      <c r="U4155" s="117">
        <f t="shared" si="720"/>
        <v>0</v>
      </c>
    </row>
    <row r="4156" spans="1:21" x14ac:dyDescent="0.3">
      <c r="A4156" s="114">
        <v>5216</v>
      </c>
      <c r="B4156" s="114" t="s">
        <v>107</v>
      </c>
      <c r="C4156" s="114" t="s">
        <v>1457</v>
      </c>
      <c r="D4156" s="114" t="s">
        <v>6316</v>
      </c>
      <c r="E4156" s="114" t="s">
        <v>6317</v>
      </c>
      <c r="F4156" s="115">
        <v>46001</v>
      </c>
      <c r="G4156" s="114" t="s">
        <v>6313</v>
      </c>
      <c r="H4156" s="116">
        <v>13569100</v>
      </c>
      <c r="I4156" s="116">
        <v>7734387</v>
      </c>
      <c r="J4156" s="116">
        <v>7734387</v>
      </c>
      <c r="K4156" s="116">
        <v>0</v>
      </c>
      <c r="L4156" s="116">
        <v>0</v>
      </c>
      <c r="M4156" s="116">
        <v>0</v>
      </c>
      <c r="N4156" s="116">
        <v>0</v>
      </c>
      <c r="O4156" s="116">
        <v>0</v>
      </c>
      <c r="P4156" s="116">
        <v>0</v>
      </c>
      <c r="Q4156" s="27" t="str">
        <f t="shared" si="707"/>
        <v>Registered</v>
      </c>
      <c r="R4156" s="94">
        <f t="shared" si="708"/>
        <v>0.56999999999999995</v>
      </c>
      <c r="S4156" s="95"/>
      <c r="T4156" s="117">
        <f t="shared" si="719"/>
        <v>0</v>
      </c>
      <c r="U4156" s="117">
        <f t="shared" si="720"/>
        <v>0</v>
      </c>
    </row>
    <row r="4157" spans="1:21" x14ac:dyDescent="0.3">
      <c r="A4157" s="114">
        <v>5217</v>
      </c>
      <c r="B4157" s="114" t="s">
        <v>107</v>
      </c>
      <c r="C4157" s="114" t="s">
        <v>1457</v>
      </c>
      <c r="D4157" s="114" t="s">
        <v>3912</v>
      </c>
      <c r="E4157" s="114" t="s">
        <v>3913</v>
      </c>
      <c r="F4157" s="115">
        <v>46022</v>
      </c>
      <c r="G4157" s="114" t="s">
        <v>2334</v>
      </c>
      <c r="H4157" s="116">
        <v>9196320</v>
      </c>
      <c r="I4157" s="116">
        <v>5609756</v>
      </c>
      <c r="J4157" s="116">
        <v>5609756</v>
      </c>
      <c r="K4157" s="116">
        <v>0</v>
      </c>
      <c r="L4157" s="116">
        <v>0</v>
      </c>
      <c r="M4157" s="116">
        <v>0</v>
      </c>
      <c r="N4157" s="116">
        <v>0</v>
      </c>
      <c r="O4157" s="116">
        <v>0</v>
      </c>
      <c r="P4157" s="116">
        <v>0</v>
      </c>
      <c r="Q4157" s="27" t="str">
        <f t="shared" si="707"/>
        <v>Registered</v>
      </c>
      <c r="R4157" s="94">
        <f t="shared" si="708"/>
        <v>0.61000008699131825</v>
      </c>
      <c r="S4157" s="95"/>
      <c r="T4157" s="117">
        <f t="shared" si="719"/>
        <v>0</v>
      </c>
      <c r="U4157" s="117">
        <f t="shared" si="720"/>
        <v>0</v>
      </c>
    </row>
    <row r="4158" spans="1:21" x14ac:dyDescent="0.3">
      <c r="A4158" s="114">
        <v>5218</v>
      </c>
      <c r="B4158" s="114" t="s">
        <v>107</v>
      </c>
      <c r="C4158" s="114" t="s">
        <v>1457</v>
      </c>
      <c r="D4158" s="114" t="s">
        <v>3154</v>
      </c>
      <c r="E4158" s="114" t="s">
        <v>3155</v>
      </c>
      <c r="F4158" s="115">
        <v>45991</v>
      </c>
      <c r="G4158" s="114" t="s">
        <v>3080</v>
      </c>
      <c r="H4158" s="116">
        <v>13970536</v>
      </c>
      <c r="I4158" s="116">
        <v>8522025</v>
      </c>
      <c r="J4158" s="116">
        <v>8522025</v>
      </c>
      <c r="K4158" s="116">
        <v>0</v>
      </c>
      <c r="L4158" s="116">
        <v>0</v>
      </c>
      <c r="M4158" s="116">
        <v>0</v>
      </c>
      <c r="N4158" s="116">
        <v>0</v>
      </c>
      <c r="O4158" s="116">
        <v>0</v>
      </c>
      <c r="P4158" s="116">
        <v>0</v>
      </c>
      <c r="Q4158" s="27" t="str">
        <f t="shared" si="707"/>
        <v>Registered</v>
      </c>
      <c r="R4158" s="94">
        <f t="shared" si="708"/>
        <v>0.60999985970473858</v>
      </c>
      <c r="S4158" s="95"/>
      <c r="T4158" s="117">
        <f t="shared" si="719"/>
        <v>0</v>
      </c>
      <c r="U4158" s="117">
        <f t="shared" si="720"/>
        <v>0</v>
      </c>
    </row>
    <row r="4159" spans="1:21" x14ac:dyDescent="0.3">
      <c r="A4159" s="114">
        <v>5219</v>
      </c>
      <c r="B4159" s="114" t="s">
        <v>107</v>
      </c>
      <c r="C4159" s="114" t="s">
        <v>1457</v>
      </c>
      <c r="D4159" s="114" t="s">
        <v>3140</v>
      </c>
      <c r="E4159" s="114" t="s">
        <v>3141</v>
      </c>
      <c r="F4159" s="115">
        <v>45997</v>
      </c>
      <c r="G4159" s="114" t="s">
        <v>1663</v>
      </c>
      <c r="H4159" s="116">
        <v>14062836</v>
      </c>
      <c r="I4159" s="116">
        <v>8578330</v>
      </c>
      <c r="J4159" s="116">
        <v>8578330</v>
      </c>
      <c r="K4159" s="116">
        <v>0</v>
      </c>
      <c r="L4159" s="116">
        <v>0</v>
      </c>
      <c r="M4159" s="116">
        <v>0</v>
      </c>
      <c r="N4159" s="116">
        <v>0</v>
      </c>
      <c r="O4159" s="116">
        <v>0</v>
      </c>
      <c r="P4159" s="116">
        <v>0</v>
      </c>
      <c r="Q4159" s="27" t="str">
        <f t="shared" si="707"/>
        <v>Registered</v>
      </c>
      <c r="R4159" s="94">
        <f t="shared" si="708"/>
        <v>0.6100000028443765</v>
      </c>
      <c r="S4159" s="95"/>
      <c r="T4159" s="117">
        <f t="shared" si="719"/>
        <v>0</v>
      </c>
      <c r="U4159" s="117">
        <f t="shared" si="720"/>
        <v>0</v>
      </c>
    </row>
    <row r="4160" spans="1:21" x14ac:dyDescent="0.3">
      <c r="A4160" s="114">
        <v>5220</v>
      </c>
      <c r="B4160" s="114" t="s">
        <v>107</v>
      </c>
      <c r="C4160" s="114" t="s">
        <v>1457</v>
      </c>
      <c r="D4160" s="114" t="s">
        <v>3255</v>
      </c>
      <c r="E4160" s="114" t="s">
        <v>3256</v>
      </c>
      <c r="F4160" s="115">
        <v>46009</v>
      </c>
      <c r="G4160" s="114" t="s">
        <v>3257</v>
      </c>
      <c r="H4160" s="116">
        <v>13329300</v>
      </c>
      <c r="I4160" s="116">
        <v>8130873</v>
      </c>
      <c r="J4160" s="116">
        <v>8130873</v>
      </c>
      <c r="K4160" s="116">
        <v>0</v>
      </c>
      <c r="L4160" s="116">
        <v>0</v>
      </c>
      <c r="M4160" s="116">
        <v>0</v>
      </c>
      <c r="N4160" s="116">
        <v>0</v>
      </c>
      <c r="O4160" s="116">
        <v>0</v>
      </c>
      <c r="P4160" s="116">
        <v>0</v>
      </c>
      <c r="Q4160" s="27" t="str">
        <f t="shared" si="707"/>
        <v>Registered</v>
      </c>
      <c r="R4160" s="94">
        <f t="shared" si="708"/>
        <v>0.61</v>
      </c>
      <c r="S4160" s="95"/>
      <c r="T4160" s="117">
        <f t="shared" si="719"/>
        <v>0</v>
      </c>
      <c r="U4160" s="117">
        <f t="shared" si="720"/>
        <v>0</v>
      </c>
    </row>
    <row r="4161" spans="1:21" x14ac:dyDescent="0.3">
      <c r="A4161" s="114">
        <v>5221</v>
      </c>
      <c r="B4161" s="114" t="s">
        <v>107</v>
      </c>
      <c r="C4161" s="114" t="s">
        <v>1457</v>
      </c>
      <c r="D4161" s="114" t="s">
        <v>6318</v>
      </c>
      <c r="E4161" s="114" t="s">
        <v>6319</v>
      </c>
      <c r="F4161" s="115">
        <v>45988</v>
      </c>
      <c r="G4161" s="114" t="s">
        <v>3750</v>
      </c>
      <c r="H4161" s="116">
        <v>9703571</v>
      </c>
      <c r="I4161" s="116">
        <v>5919179</v>
      </c>
      <c r="J4161" s="116">
        <v>5919179</v>
      </c>
      <c r="K4161" s="116">
        <v>0</v>
      </c>
      <c r="L4161" s="116">
        <v>0</v>
      </c>
      <c r="M4161" s="116">
        <v>0</v>
      </c>
      <c r="N4161" s="116">
        <v>0</v>
      </c>
      <c r="O4161" s="116">
        <v>0</v>
      </c>
      <c r="P4161" s="116">
        <v>0</v>
      </c>
      <c r="Q4161" s="27" t="str">
        <f t="shared" si="707"/>
        <v>Registered</v>
      </c>
      <c r="R4161" s="94">
        <f t="shared" si="708"/>
        <v>0.61000007110784271</v>
      </c>
      <c r="S4161" s="95"/>
      <c r="T4161" s="117">
        <f t="shared" si="719"/>
        <v>0</v>
      </c>
      <c r="U4161" s="117">
        <f t="shared" si="720"/>
        <v>0</v>
      </c>
    </row>
    <row r="4162" spans="1:21" x14ac:dyDescent="0.3">
      <c r="A4162" s="114">
        <v>5222</v>
      </c>
      <c r="B4162" s="114" t="s">
        <v>107</v>
      </c>
      <c r="C4162" s="114" t="s">
        <v>1457</v>
      </c>
      <c r="D4162" s="114" t="s">
        <v>3956</v>
      </c>
      <c r="E4162" s="114" t="s">
        <v>3957</v>
      </c>
      <c r="F4162" s="115">
        <v>45991</v>
      </c>
      <c r="G4162" s="114" t="s">
        <v>3958</v>
      </c>
      <c r="H4162" s="116">
        <v>8932395</v>
      </c>
      <c r="I4162" s="116">
        <v>5448762</v>
      </c>
      <c r="J4162" s="116">
        <v>5448762</v>
      </c>
      <c r="K4162" s="116">
        <v>0</v>
      </c>
      <c r="L4162" s="116">
        <v>0</v>
      </c>
      <c r="M4162" s="116">
        <v>0</v>
      </c>
      <c r="N4162" s="116">
        <v>0</v>
      </c>
      <c r="O4162" s="116">
        <v>0</v>
      </c>
      <c r="P4162" s="116">
        <v>0</v>
      </c>
      <c r="Q4162" s="27" t="str">
        <f t="shared" ref="Q4162:Q4225" si="721">IF(G4162="01 Jan 1900","Unregistered","Registered")</f>
        <v>Registered</v>
      </c>
      <c r="R4162" s="94">
        <f t="shared" si="708"/>
        <v>0.61000011754966055</v>
      </c>
      <c r="S4162" s="95"/>
      <c r="T4162" s="117">
        <f t="shared" si="719"/>
        <v>0</v>
      </c>
      <c r="U4162" s="117">
        <f t="shared" si="720"/>
        <v>0</v>
      </c>
    </row>
    <row r="4163" spans="1:21" x14ac:dyDescent="0.3">
      <c r="A4163" s="114">
        <v>5223</v>
      </c>
      <c r="B4163" s="114" t="s">
        <v>107</v>
      </c>
      <c r="C4163" s="114" t="s">
        <v>1457</v>
      </c>
      <c r="D4163" s="114" t="s">
        <v>3167</v>
      </c>
      <c r="E4163" s="114" t="s">
        <v>3168</v>
      </c>
      <c r="F4163" s="115">
        <v>45961</v>
      </c>
      <c r="G4163" s="114" t="s">
        <v>3166</v>
      </c>
      <c r="H4163" s="116">
        <v>13925893</v>
      </c>
      <c r="I4163" s="116">
        <v>8494796</v>
      </c>
      <c r="J4163" s="116">
        <v>8494796</v>
      </c>
      <c r="K4163" s="116">
        <v>0</v>
      </c>
      <c r="L4163" s="116">
        <v>0</v>
      </c>
      <c r="M4163" s="116">
        <v>0</v>
      </c>
      <c r="N4163" s="116">
        <v>0</v>
      </c>
      <c r="O4163" s="116">
        <v>0</v>
      </c>
      <c r="P4163" s="116">
        <v>0</v>
      </c>
      <c r="Q4163" s="27" t="str">
        <f t="shared" si="721"/>
        <v>Registered</v>
      </c>
      <c r="R4163" s="94">
        <f t="shared" ref="R4163:R4226" si="722">(I4163/H4163)</f>
        <v>0.61000009119702414</v>
      </c>
      <c r="S4163" s="95"/>
      <c r="T4163" s="117">
        <f t="shared" si="719"/>
        <v>0</v>
      </c>
      <c r="U4163" s="117">
        <f t="shared" si="720"/>
        <v>0</v>
      </c>
    </row>
    <row r="4164" spans="1:21" x14ac:dyDescent="0.3">
      <c r="A4164" s="114">
        <v>5224</v>
      </c>
      <c r="B4164" s="114" t="s">
        <v>107</v>
      </c>
      <c r="C4164" s="114" t="s">
        <v>1457</v>
      </c>
      <c r="D4164" s="114" t="s">
        <v>3574</v>
      </c>
      <c r="E4164" s="114" t="s">
        <v>3575</v>
      </c>
      <c r="F4164" s="115">
        <v>46052</v>
      </c>
      <c r="G4164" s="114" t="s">
        <v>1907</v>
      </c>
      <c r="H4164" s="116">
        <v>13670598</v>
      </c>
      <c r="I4164" s="116">
        <v>8339066</v>
      </c>
      <c r="J4164" s="116">
        <v>8339066</v>
      </c>
      <c r="K4164" s="116">
        <v>0</v>
      </c>
      <c r="L4164" s="116">
        <v>0</v>
      </c>
      <c r="M4164" s="116">
        <v>0</v>
      </c>
      <c r="N4164" s="116">
        <v>0</v>
      </c>
      <c r="O4164" s="116">
        <v>0</v>
      </c>
      <c r="P4164" s="116">
        <v>0</v>
      </c>
      <c r="Q4164" s="27" t="str">
        <f t="shared" si="721"/>
        <v>Registered</v>
      </c>
      <c r="R4164" s="94">
        <f t="shared" si="722"/>
        <v>0.61000008924262128</v>
      </c>
      <c r="S4164" s="95"/>
      <c r="T4164" s="117">
        <f t="shared" si="719"/>
        <v>0</v>
      </c>
      <c r="U4164" s="117">
        <f t="shared" si="720"/>
        <v>0</v>
      </c>
    </row>
    <row r="4165" spans="1:21" x14ac:dyDescent="0.3">
      <c r="A4165" s="114">
        <v>5225</v>
      </c>
      <c r="B4165" s="114" t="s">
        <v>107</v>
      </c>
      <c r="C4165" s="114" t="s">
        <v>1457</v>
      </c>
      <c r="D4165" s="114" t="s">
        <v>1925</v>
      </c>
      <c r="E4165" s="114" t="s">
        <v>1926</v>
      </c>
      <c r="F4165" s="115">
        <v>46052</v>
      </c>
      <c r="G4165" s="114" t="s">
        <v>1907</v>
      </c>
      <c r="H4165" s="116">
        <v>9750000</v>
      </c>
      <c r="I4165" s="116">
        <v>4972500</v>
      </c>
      <c r="J4165" s="116">
        <v>4972500</v>
      </c>
      <c r="K4165" s="116">
        <v>0</v>
      </c>
      <c r="L4165" s="116">
        <v>0</v>
      </c>
      <c r="M4165" s="116">
        <v>0</v>
      </c>
      <c r="N4165" s="116">
        <v>0</v>
      </c>
      <c r="O4165" s="116">
        <v>0</v>
      </c>
      <c r="P4165" s="116">
        <v>0</v>
      </c>
      <c r="Q4165" s="27" t="str">
        <f t="shared" si="721"/>
        <v>Registered</v>
      </c>
      <c r="R4165" s="94">
        <f t="shared" si="722"/>
        <v>0.51</v>
      </c>
      <c r="S4165" s="95"/>
      <c r="T4165" s="117">
        <f t="shared" si="719"/>
        <v>0</v>
      </c>
      <c r="U4165" s="117">
        <f t="shared" si="720"/>
        <v>0</v>
      </c>
    </row>
    <row r="4166" spans="1:21" x14ac:dyDescent="0.3">
      <c r="A4166" s="114">
        <v>5226</v>
      </c>
      <c r="B4166" s="114" t="s">
        <v>107</v>
      </c>
      <c r="C4166" s="114" t="s">
        <v>1457</v>
      </c>
      <c r="D4166" s="114" t="s">
        <v>10064</v>
      </c>
      <c r="E4166" s="114" t="s">
        <v>10065</v>
      </c>
      <c r="F4166" s="115">
        <v>46022</v>
      </c>
      <c r="G4166" s="114" t="s">
        <v>9623</v>
      </c>
      <c r="H4166" s="116">
        <v>13658549</v>
      </c>
      <c r="I4166" s="116">
        <v>7512201</v>
      </c>
      <c r="J4166" s="116">
        <v>7512201</v>
      </c>
      <c r="K4166" s="116">
        <v>0</v>
      </c>
      <c r="L4166" s="116">
        <v>0</v>
      </c>
      <c r="M4166" s="116">
        <v>0</v>
      </c>
      <c r="N4166" s="116">
        <v>0</v>
      </c>
      <c r="O4166" s="116">
        <v>0</v>
      </c>
      <c r="P4166" s="116">
        <v>0</v>
      </c>
      <c r="Q4166" s="27" t="str">
        <f t="shared" si="721"/>
        <v>Registered</v>
      </c>
      <c r="R4166" s="94">
        <f t="shared" si="722"/>
        <v>0.54999993044649176</v>
      </c>
      <c r="S4166" s="95"/>
      <c r="T4166" s="117">
        <f t="shared" si="719"/>
        <v>0</v>
      </c>
      <c r="U4166" s="117">
        <f t="shared" si="720"/>
        <v>0</v>
      </c>
    </row>
    <row r="4167" spans="1:21" x14ac:dyDescent="0.3">
      <c r="A4167" s="114">
        <v>5227</v>
      </c>
      <c r="B4167" s="114" t="s">
        <v>107</v>
      </c>
      <c r="C4167" s="114" t="s">
        <v>1457</v>
      </c>
      <c r="D4167" s="114" t="s">
        <v>6320</v>
      </c>
      <c r="E4167" s="114" t="s">
        <v>6321</v>
      </c>
      <c r="F4167" s="115">
        <v>46022</v>
      </c>
      <c r="G4167" s="114" t="s">
        <v>1580</v>
      </c>
      <c r="H4167" s="116">
        <v>9684821</v>
      </c>
      <c r="I4167" s="116">
        <v>5907741</v>
      </c>
      <c r="J4167" s="116">
        <v>5907741</v>
      </c>
      <c r="K4167" s="116">
        <v>0</v>
      </c>
      <c r="L4167" s="116">
        <v>0</v>
      </c>
      <c r="M4167" s="116">
        <v>0</v>
      </c>
      <c r="N4167" s="116">
        <v>0</v>
      </c>
      <c r="O4167" s="116">
        <v>0</v>
      </c>
      <c r="P4167" s="116">
        <v>0</v>
      </c>
      <c r="Q4167" s="27" t="str">
        <f t="shared" si="721"/>
        <v>Registered</v>
      </c>
      <c r="R4167" s="94">
        <f t="shared" si="722"/>
        <v>0.6100000196183285</v>
      </c>
      <c r="S4167" s="95"/>
      <c r="T4167" s="117">
        <f t="shared" si="719"/>
        <v>0</v>
      </c>
      <c r="U4167" s="117">
        <f t="shared" si="720"/>
        <v>0</v>
      </c>
    </row>
    <row r="4168" spans="1:21" x14ac:dyDescent="0.3">
      <c r="A4168" s="114">
        <v>5228</v>
      </c>
      <c r="B4168" s="114" t="s">
        <v>107</v>
      </c>
      <c r="C4168" s="114" t="s">
        <v>1457</v>
      </c>
      <c r="D4168" s="114" t="s">
        <v>3078</v>
      </c>
      <c r="E4168" s="114" t="s">
        <v>3079</v>
      </c>
      <c r="F4168" s="115">
        <v>45961</v>
      </c>
      <c r="G4168" s="114" t="s">
        <v>3080</v>
      </c>
      <c r="H4168" s="116">
        <v>14416964</v>
      </c>
      <c r="I4168" s="116">
        <v>8794350</v>
      </c>
      <c r="J4168" s="116">
        <v>8794350</v>
      </c>
      <c r="K4168" s="116">
        <v>0</v>
      </c>
      <c r="L4168" s="116">
        <v>0</v>
      </c>
      <c r="M4168" s="116">
        <v>0</v>
      </c>
      <c r="N4168" s="116">
        <v>0</v>
      </c>
      <c r="O4168" s="116">
        <v>0</v>
      </c>
      <c r="P4168" s="116">
        <v>0</v>
      </c>
      <c r="Q4168" s="27" t="str">
        <f t="shared" si="721"/>
        <v>Registered</v>
      </c>
      <c r="R4168" s="94">
        <f t="shared" si="722"/>
        <v>0.61000013595095337</v>
      </c>
      <c r="S4168" s="95"/>
      <c r="T4168" s="117">
        <f t="shared" si="719"/>
        <v>0</v>
      </c>
      <c r="U4168" s="117">
        <f t="shared" si="720"/>
        <v>0</v>
      </c>
    </row>
    <row r="4169" spans="1:21" x14ac:dyDescent="0.3">
      <c r="A4169" s="114">
        <v>5229</v>
      </c>
      <c r="B4169" s="114" t="s">
        <v>107</v>
      </c>
      <c r="C4169" s="114" t="s">
        <v>1457</v>
      </c>
      <c r="D4169" s="114" t="s">
        <v>4078</v>
      </c>
      <c r="E4169" s="114" t="s">
        <v>4079</v>
      </c>
      <c r="F4169" s="115">
        <v>46022</v>
      </c>
      <c r="G4169" s="114" t="s">
        <v>2829</v>
      </c>
      <c r="H4169" s="116">
        <v>9774107</v>
      </c>
      <c r="I4169" s="116">
        <v>5962204</v>
      </c>
      <c r="J4169" s="116">
        <v>5962204</v>
      </c>
      <c r="K4169" s="116">
        <v>0</v>
      </c>
      <c r="L4169" s="116">
        <v>0</v>
      </c>
      <c r="M4169" s="116">
        <v>0</v>
      </c>
      <c r="N4169" s="116">
        <v>0</v>
      </c>
      <c r="O4169" s="116">
        <v>0</v>
      </c>
      <c r="P4169" s="116">
        <v>0</v>
      </c>
      <c r="Q4169" s="27" t="str">
        <f t="shared" si="721"/>
        <v>Registered</v>
      </c>
      <c r="R4169" s="94">
        <f t="shared" si="722"/>
        <v>0.60999987006485601</v>
      </c>
      <c r="S4169" s="95"/>
      <c r="T4169" s="117">
        <f t="shared" si="719"/>
        <v>0</v>
      </c>
      <c r="U4169" s="117">
        <f t="shared" si="720"/>
        <v>0</v>
      </c>
    </row>
    <row r="4170" spans="1:21" x14ac:dyDescent="0.3">
      <c r="A4170" s="114">
        <v>5230</v>
      </c>
      <c r="B4170" s="114" t="s">
        <v>107</v>
      </c>
      <c r="C4170" s="114" t="s">
        <v>1457</v>
      </c>
      <c r="D4170" s="114" t="s">
        <v>6322</v>
      </c>
      <c r="E4170" s="114" t="s">
        <v>6323</v>
      </c>
      <c r="F4170" s="115">
        <v>45982</v>
      </c>
      <c r="G4170" s="114" t="s">
        <v>1401</v>
      </c>
      <c r="H4170" s="116">
        <v>9516071</v>
      </c>
      <c r="I4170" s="116">
        <v>5804804</v>
      </c>
      <c r="J4170" s="116">
        <v>5804804</v>
      </c>
      <c r="K4170" s="116">
        <v>0</v>
      </c>
      <c r="L4170" s="116">
        <v>0</v>
      </c>
      <c r="M4170" s="116">
        <v>0</v>
      </c>
      <c r="N4170" s="116">
        <v>0</v>
      </c>
      <c r="O4170" s="116">
        <v>0</v>
      </c>
      <c r="P4170" s="116">
        <v>0</v>
      </c>
      <c r="Q4170" s="27" t="str">
        <f t="shared" si="721"/>
        <v>Registered</v>
      </c>
      <c r="R4170" s="94">
        <f t="shared" si="722"/>
        <v>0.61000007250891675</v>
      </c>
      <c r="S4170" s="95"/>
      <c r="T4170" s="117">
        <f t="shared" si="719"/>
        <v>0</v>
      </c>
      <c r="U4170" s="117">
        <f t="shared" si="720"/>
        <v>0</v>
      </c>
    </row>
    <row r="4171" spans="1:21" x14ac:dyDescent="0.3">
      <c r="A4171" s="114">
        <v>5231</v>
      </c>
      <c r="B4171" s="114" t="s">
        <v>107</v>
      </c>
      <c r="C4171" s="114" t="s">
        <v>1457</v>
      </c>
      <c r="D4171" s="114" t="s">
        <v>3748</v>
      </c>
      <c r="E4171" s="114" t="s">
        <v>3749</v>
      </c>
      <c r="F4171" s="115">
        <v>45986</v>
      </c>
      <c r="G4171" s="114" t="s">
        <v>3750</v>
      </c>
      <c r="H4171" s="116">
        <v>9766071</v>
      </c>
      <c r="I4171" s="116">
        <v>5957304</v>
      </c>
      <c r="J4171" s="116">
        <v>5957304</v>
      </c>
      <c r="K4171" s="116">
        <v>0</v>
      </c>
      <c r="L4171" s="116">
        <v>0</v>
      </c>
      <c r="M4171" s="116">
        <v>0</v>
      </c>
      <c r="N4171" s="116">
        <v>0</v>
      </c>
      <c r="O4171" s="116">
        <v>0</v>
      </c>
      <c r="P4171" s="116">
        <v>0</v>
      </c>
      <c r="Q4171" s="27" t="str">
        <f t="shared" si="721"/>
        <v>Registered</v>
      </c>
      <c r="R4171" s="94">
        <f t="shared" si="722"/>
        <v>0.61000007065277329</v>
      </c>
      <c r="S4171" s="95"/>
      <c r="T4171" s="117">
        <f t="shared" si="719"/>
        <v>0</v>
      </c>
      <c r="U4171" s="117">
        <f t="shared" si="720"/>
        <v>0</v>
      </c>
    </row>
    <row r="4172" spans="1:21" x14ac:dyDescent="0.3">
      <c r="A4172" s="114">
        <v>5232</v>
      </c>
      <c r="B4172" s="114" t="s">
        <v>107</v>
      </c>
      <c r="C4172" s="114" t="s">
        <v>1457</v>
      </c>
      <c r="D4172" s="114" t="s">
        <v>3147</v>
      </c>
      <c r="E4172" s="114" t="s">
        <v>3148</v>
      </c>
      <c r="F4172" s="115">
        <v>46020</v>
      </c>
      <c r="G4172" s="114" t="s">
        <v>1609</v>
      </c>
      <c r="H4172" s="116">
        <v>13989286</v>
      </c>
      <c r="I4172" s="116">
        <v>7833999</v>
      </c>
      <c r="J4172" s="116">
        <v>7833999</v>
      </c>
      <c r="K4172" s="116">
        <v>0</v>
      </c>
      <c r="L4172" s="116">
        <v>0</v>
      </c>
      <c r="M4172" s="116">
        <v>0</v>
      </c>
      <c r="N4172" s="116">
        <v>0</v>
      </c>
      <c r="O4172" s="116">
        <v>0</v>
      </c>
      <c r="P4172" s="116">
        <v>0</v>
      </c>
      <c r="Q4172" s="27" t="str">
        <f t="shared" si="721"/>
        <v>Registered</v>
      </c>
      <c r="R4172" s="94">
        <f t="shared" si="722"/>
        <v>0.55999991707939922</v>
      </c>
      <c r="S4172" s="95"/>
      <c r="T4172" s="117">
        <f t="shared" si="719"/>
        <v>0</v>
      </c>
      <c r="U4172" s="117">
        <f t="shared" si="720"/>
        <v>0</v>
      </c>
    </row>
    <row r="4173" spans="1:21" x14ac:dyDescent="0.3">
      <c r="A4173" s="114">
        <v>5233</v>
      </c>
      <c r="B4173" s="114" t="s">
        <v>107</v>
      </c>
      <c r="C4173" s="114" t="s">
        <v>1457</v>
      </c>
      <c r="D4173" s="114" t="s">
        <v>3671</v>
      </c>
      <c r="E4173" s="114" t="s">
        <v>3672</v>
      </c>
      <c r="F4173" s="115">
        <v>45961</v>
      </c>
      <c r="G4173" s="114" t="s">
        <v>3673</v>
      </c>
      <c r="H4173" s="116">
        <v>9908929</v>
      </c>
      <c r="I4173" s="116">
        <v>6044446</v>
      </c>
      <c r="J4173" s="116">
        <v>6044446</v>
      </c>
      <c r="K4173" s="116">
        <v>0</v>
      </c>
      <c r="L4173" s="116">
        <v>0</v>
      </c>
      <c r="M4173" s="116">
        <v>0</v>
      </c>
      <c r="N4173" s="116">
        <v>0</v>
      </c>
      <c r="O4173" s="116">
        <v>0</v>
      </c>
      <c r="P4173" s="116">
        <v>0</v>
      </c>
      <c r="Q4173" s="27" t="str">
        <f t="shared" si="721"/>
        <v>Registered</v>
      </c>
      <c r="R4173" s="94">
        <f t="shared" si="722"/>
        <v>0.60999993036583466</v>
      </c>
      <c r="S4173" s="95"/>
      <c r="T4173" s="117">
        <f t="shared" si="719"/>
        <v>0</v>
      </c>
      <c r="U4173" s="117">
        <f t="shared" si="720"/>
        <v>0</v>
      </c>
    </row>
    <row r="4174" spans="1:21" x14ac:dyDescent="0.3">
      <c r="A4174" s="114">
        <v>5234</v>
      </c>
      <c r="B4174" s="114" t="s">
        <v>107</v>
      </c>
      <c r="C4174" s="114" t="s">
        <v>1457</v>
      </c>
      <c r="D4174" s="114" t="s">
        <v>6324</v>
      </c>
      <c r="E4174" s="114" t="s">
        <v>6325</v>
      </c>
      <c r="F4174" s="115">
        <v>45961</v>
      </c>
      <c r="G4174" s="114" t="s">
        <v>1538</v>
      </c>
      <c r="H4174" s="116">
        <v>10251000</v>
      </c>
      <c r="I4174" s="116">
        <v>5740560</v>
      </c>
      <c r="J4174" s="116">
        <v>5740560</v>
      </c>
      <c r="K4174" s="116">
        <v>0</v>
      </c>
      <c r="L4174" s="116">
        <v>0</v>
      </c>
      <c r="M4174" s="116">
        <v>0</v>
      </c>
      <c r="N4174" s="116">
        <v>0</v>
      </c>
      <c r="O4174" s="116">
        <v>0</v>
      </c>
      <c r="P4174" s="116">
        <v>0</v>
      </c>
      <c r="Q4174" s="27" t="str">
        <f t="shared" si="721"/>
        <v>Registered</v>
      </c>
      <c r="R4174" s="94">
        <f t="shared" si="722"/>
        <v>0.56000000000000005</v>
      </c>
      <c r="S4174" s="95"/>
      <c r="T4174" s="117">
        <f t="shared" si="719"/>
        <v>0</v>
      </c>
      <c r="U4174" s="117">
        <f t="shared" si="720"/>
        <v>0</v>
      </c>
    </row>
    <row r="4175" spans="1:21" x14ac:dyDescent="0.3">
      <c r="A4175" s="114">
        <v>5235</v>
      </c>
      <c r="B4175" s="114" t="s">
        <v>107</v>
      </c>
      <c r="C4175" s="114" t="s">
        <v>1457</v>
      </c>
      <c r="D4175" s="114" t="s">
        <v>3149</v>
      </c>
      <c r="E4175" s="114" t="s">
        <v>3150</v>
      </c>
      <c r="F4175" s="115">
        <v>46021</v>
      </c>
      <c r="G4175" s="114" t="s">
        <v>1609</v>
      </c>
      <c r="H4175" s="116">
        <v>13989286</v>
      </c>
      <c r="I4175" s="116">
        <v>7833999</v>
      </c>
      <c r="J4175" s="116">
        <v>7833999</v>
      </c>
      <c r="K4175" s="116">
        <v>0</v>
      </c>
      <c r="L4175" s="116">
        <v>0</v>
      </c>
      <c r="M4175" s="116">
        <v>0</v>
      </c>
      <c r="N4175" s="116">
        <v>0</v>
      </c>
      <c r="O4175" s="116">
        <v>0</v>
      </c>
      <c r="P4175" s="116">
        <v>0</v>
      </c>
      <c r="Q4175" s="27" t="str">
        <f t="shared" si="721"/>
        <v>Registered</v>
      </c>
      <c r="R4175" s="94">
        <f t="shared" si="722"/>
        <v>0.55999991707939922</v>
      </c>
      <c r="S4175" s="95"/>
      <c r="T4175" s="117">
        <f t="shared" si="719"/>
        <v>0</v>
      </c>
      <c r="U4175" s="117">
        <f t="shared" si="720"/>
        <v>0</v>
      </c>
    </row>
    <row r="4176" spans="1:21" x14ac:dyDescent="0.3">
      <c r="A4176" s="114">
        <v>5236</v>
      </c>
      <c r="B4176" s="114" t="s">
        <v>107</v>
      </c>
      <c r="C4176" s="114" t="s">
        <v>1457</v>
      </c>
      <c r="D4176" s="114" t="s">
        <v>6326</v>
      </c>
      <c r="E4176" s="114" t="s">
        <v>6327</v>
      </c>
      <c r="F4176" s="115">
        <v>45961</v>
      </c>
      <c r="G4176" s="114" t="s">
        <v>1487</v>
      </c>
      <c r="H4176" s="116">
        <v>9595536</v>
      </c>
      <c r="I4176" s="116">
        <v>5853275</v>
      </c>
      <c r="J4176" s="116">
        <v>5853275</v>
      </c>
      <c r="K4176" s="116">
        <v>0</v>
      </c>
      <c r="L4176" s="116">
        <v>0</v>
      </c>
      <c r="M4176" s="116">
        <v>0</v>
      </c>
      <c r="N4176" s="116">
        <v>0</v>
      </c>
      <c r="O4176" s="116">
        <v>0</v>
      </c>
      <c r="P4176" s="116">
        <v>0</v>
      </c>
      <c r="Q4176" s="27" t="str">
        <f t="shared" si="721"/>
        <v>Registered</v>
      </c>
      <c r="R4176" s="94">
        <f t="shared" si="722"/>
        <v>0.60999979573835161</v>
      </c>
      <c r="S4176" s="95"/>
      <c r="T4176" s="117">
        <f t="shared" si="719"/>
        <v>0</v>
      </c>
      <c r="U4176" s="117">
        <f t="shared" si="720"/>
        <v>0</v>
      </c>
    </row>
    <row r="4177" spans="1:21" x14ac:dyDescent="0.3">
      <c r="A4177" s="114">
        <v>5237</v>
      </c>
      <c r="B4177" s="114" t="s">
        <v>107</v>
      </c>
      <c r="C4177" s="114" t="s">
        <v>1457</v>
      </c>
      <c r="D4177" s="114" t="s">
        <v>3818</v>
      </c>
      <c r="E4177" s="114" t="s">
        <v>3819</v>
      </c>
      <c r="F4177" s="115">
        <v>45976</v>
      </c>
      <c r="G4177" s="114" t="s">
        <v>3080</v>
      </c>
      <c r="H4177" s="116">
        <v>9658929</v>
      </c>
      <c r="I4177" s="116">
        <v>5891946</v>
      </c>
      <c r="J4177" s="116">
        <v>5891946</v>
      </c>
      <c r="K4177" s="116">
        <v>0</v>
      </c>
      <c r="L4177" s="116">
        <v>0</v>
      </c>
      <c r="M4177" s="116">
        <v>0</v>
      </c>
      <c r="N4177" s="116">
        <v>0</v>
      </c>
      <c r="O4177" s="116">
        <v>0</v>
      </c>
      <c r="P4177" s="116">
        <v>0</v>
      </c>
      <c r="Q4177" s="27" t="str">
        <f t="shared" si="721"/>
        <v>Registered</v>
      </c>
      <c r="R4177" s="94">
        <f t="shared" si="722"/>
        <v>0.60999992856350849</v>
      </c>
      <c r="S4177" s="95"/>
      <c r="T4177" s="117">
        <f t="shared" si="719"/>
        <v>0</v>
      </c>
      <c r="U4177" s="117">
        <f t="shared" si="720"/>
        <v>0</v>
      </c>
    </row>
    <row r="4178" spans="1:21" x14ac:dyDescent="0.3">
      <c r="A4178" s="114">
        <v>5238</v>
      </c>
      <c r="B4178" s="114" t="s">
        <v>107</v>
      </c>
      <c r="C4178" s="114" t="s">
        <v>1457</v>
      </c>
      <c r="D4178" s="114" t="s">
        <v>6328</v>
      </c>
      <c r="E4178" s="114" t="s">
        <v>6329</v>
      </c>
      <c r="F4178" s="115">
        <v>45961</v>
      </c>
      <c r="G4178" s="114" t="s">
        <v>3254</v>
      </c>
      <c r="H4178" s="116">
        <v>9506250</v>
      </c>
      <c r="I4178" s="116">
        <v>5798813</v>
      </c>
      <c r="J4178" s="116">
        <v>5798813</v>
      </c>
      <c r="K4178" s="116">
        <v>0</v>
      </c>
      <c r="L4178" s="116">
        <v>0</v>
      </c>
      <c r="M4178" s="116">
        <v>0</v>
      </c>
      <c r="N4178" s="116">
        <v>0</v>
      </c>
      <c r="O4178" s="116">
        <v>0</v>
      </c>
      <c r="P4178" s="116">
        <v>0</v>
      </c>
      <c r="Q4178" s="27" t="str">
        <f t="shared" si="721"/>
        <v>Registered</v>
      </c>
      <c r="R4178" s="94">
        <f t="shared" si="722"/>
        <v>0.61000005259697565</v>
      </c>
      <c r="S4178" s="95"/>
      <c r="T4178" s="117">
        <f t="shared" si="719"/>
        <v>0</v>
      </c>
      <c r="U4178" s="117">
        <f t="shared" si="720"/>
        <v>0</v>
      </c>
    </row>
    <row r="4179" spans="1:21" x14ac:dyDescent="0.3">
      <c r="A4179" s="114">
        <v>5239</v>
      </c>
      <c r="B4179" s="114" t="s">
        <v>107</v>
      </c>
      <c r="C4179" s="114" t="s">
        <v>1457</v>
      </c>
      <c r="D4179" s="114" t="s">
        <v>6330</v>
      </c>
      <c r="E4179" s="114" t="s">
        <v>6331</v>
      </c>
      <c r="F4179" s="115">
        <v>45991</v>
      </c>
      <c r="G4179" s="114" t="s">
        <v>3080</v>
      </c>
      <c r="H4179" s="116">
        <v>14093400</v>
      </c>
      <c r="I4179" s="116">
        <v>8596974</v>
      </c>
      <c r="J4179" s="116">
        <v>8596974</v>
      </c>
      <c r="K4179" s="116">
        <v>0</v>
      </c>
      <c r="L4179" s="116">
        <v>0</v>
      </c>
      <c r="M4179" s="116">
        <v>0</v>
      </c>
      <c r="N4179" s="116">
        <v>0</v>
      </c>
      <c r="O4179" s="116">
        <v>0</v>
      </c>
      <c r="P4179" s="116">
        <v>0</v>
      </c>
      <c r="Q4179" s="27" t="str">
        <f t="shared" si="721"/>
        <v>Registered</v>
      </c>
      <c r="R4179" s="94">
        <f t="shared" si="722"/>
        <v>0.61</v>
      </c>
      <c r="S4179" s="95"/>
      <c r="T4179" s="117">
        <f t="shared" si="719"/>
        <v>0</v>
      </c>
      <c r="U4179" s="117">
        <f t="shared" si="720"/>
        <v>0</v>
      </c>
    </row>
    <row r="4180" spans="1:21" x14ac:dyDescent="0.3">
      <c r="A4180" s="114">
        <v>5240</v>
      </c>
      <c r="B4180" s="114" t="s">
        <v>107</v>
      </c>
      <c r="C4180" s="114" t="s">
        <v>1457</v>
      </c>
      <c r="D4180" s="114" t="s">
        <v>3875</v>
      </c>
      <c r="E4180" s="114" t="s">
        <v>3876</v>
      </c>
      <c r="F4180" s="115">
        <v>45979</v>
      </c>
      <c r="G4180" s="114" t="s">
        <v>3080</v>
      </c>
      <c r="H4180" s="116">
        <v>9416964</v>
      </c>
      <c r="I4180" s="116">
        <v>5367671</v>
      </c>
      <c r="J4180" s="116">
        <v>5367671</v>
      </c>
      <c r="K4180" s="116">
        <v>0</v>
      </c>
      <c r="L4180" s="116">
        <v>0</v>
      </c>
      <c r="M4180" s="116">
        <v>0</v>
      </c>
      <c r="N4180" s="116">
        <v>0</v>
      </c>
      <c r="O4180" s="116">
        <v>0</v>
      </c>
      <c r="P4180" s="116">
        <v>0</v>
      </c>
      <c r="Q4180" s="27" t="str">
        <f t="shared" si="721"/>
        <v>Registered</v>
      </c>
      <c r="R4180" s="94">
        <f t="shared" si="722"/>
        <v>0.57000016141083265</v>
      </c>
      <c r="S4180" s="95"/>
      <c r="T4180" s="117">
        <f t="shared" si="719"/>
        <v>0</v>
      </c>
      <c r="U4180" s="117">
        <f t="shared" si="720"/>
        <v>0</v>
      </c>
    </row>
    <row r="4181" spans="1:21" x14ac:dyDescent="0.3">
      <c r="A4181" s="114">
        <v>5241</v>
      </c>
      <c r="B4181" s="114" t="s">
        <v>107</v>
      </c>
      <c r="C4181" s="114" t="s">
        <v>1457</v>
      </c>
      <c r="D4181" s="114" t="s">
        <v>4137</v>
      </c>
      <c r="E4181" s="114" t="s">
        <v>4138</v>
      </c>
      <c r="F4181" s="115">
        <v>45982</v>
      </c>
      <c r="G4181" s="114" t="s">
        <v>1575</v>
      </c>
      <c r="H4181" s="116">
        <v>9328480</v>
      </c>
      <c r="I4181" s="116">
        <v>5690372</v>
      </c>
      <c r="J4181" s="116">
        <v>5690372</v>
      </c>
      <c r="K4181" s="116">
        <v>0</v>
      </c>
      <c r="L4181" s="116">
        <v>0</v>
      </c>
      <c r="M4181" s="116">
        <v>0</v>
      </c>
      <c r="N4181" s="116">
        <v>0</v>
      </c>
      <c r="O4181" s="116">
        <v>0</v>
      </c>
      <c r="P4181" s="116">
        <v>0</v>
      </c>
      <c r="Q4181" s="27" t="str">
        <f t="shared" si="721"/>
        <v>Registered</v>
      </c>
      <c r="R4181" s="94">
        <f t="shared" si="722"/>
        <v>0.60999991424111966</v>
      </c>
      <c r="S4181" s="95"/>
      <c r="T4181" s="117">
        <f t="shared" si="719"/>
        <v>0</v>
      </c>
      <c r="U4181" s="117">
        <f t="shared" si="720"/>
        <v>0</v>
      </c>
    </row>
    <row r="4182" spans="1:21" x14ac:dyDescent="0.3">
      <c r="A4182" s="114">
        <v>5242</v>
      </c>
      <c r="B4182" s="114" t="s">
        <v>107</v>
      </c>
      <c r="C4182" s="114" t="s">
        <v>1457</v>
      </c>
      <c r="D4182" s="114" t="s">
        <v>1458</v>
      </c>
      <c r="E4182" s="114" t="s">
        <v>1459</v>
      </c>
      <c r="F4182" s="115">
        <v>46102</v>
      </c>
      <c r="G4182" s="114" t="s">
        <v>1460</v>
      </c>
      <c r="H4182" s="116">
        <v>14248214</v>
      </c>
      <c r="I4182" s="116">
        <v>8691412</v>
      </c>
      <c r="J4182" s="116">
        <v>8691412</v>
      </c>
      <c r="K4182" s="116">
        <v>0</v>
      </c>
      <c r="L4182" s="116">
        <v>0</v>
      </c>
      <c r="M4182" s="116">
        <v>0</v>
      </c>
      <c r="N4182" s="116">
        <v>0</v>
      </c>
      <c r="O4182" s="116">
        <v>0</v>
      </c>
      <c r="P4182" s="116">
        <v>0</v>
      </c>
      <c r="Q4182" s="27" t="str">
        <f t="shared" si="721"/>
        <v>Registered</v>
      </c>
      <c r="R4182" s="94">
        <f t="shared" si="722"/>
        <v>0.61000010246898317</v>
      </c>
      <c r="S4182" s="95"/>
      <c r="T4182" s="117">
        <f t="shared" si="719"/>
        <v>0</v>
      </c>
      <c r="U4182" s="117">
        <f t="shared" si="720"/>
        <v>0</v>
      </c>
    </row>
    <row r="4183" spans="1:21" x14ac:dyDescent="0.3">
      <c r="A4183" s="114">
        <v>5243</v>
      </c>
      <c r="B4183" s="114" t="s">
        <v>107</v>
      </c>
      <c r="C4183" s="114" t="s">
        <v>1457</v>
      </c>
      <c r="D4183" s="114" t="s">
        <v>3116</v>
      </c>
      <c r="E4183" s="114" t="s">
        <v>3117</v>
      </c>
      <c r="F4183" s="115">
        <v>45987</v>
      </c>
      <c r="G4183" s="114" t="s">
        <v>3118</v>
      </c>
      <c r="H4183" s="116">
        <v>14194643</v>
      </c>
      <c r="I4183" s="116">
        <v>8658733</v>
      </c>
      <c r="J4183" s="116">
        <v>8658733</v>
      </c>
      <c r="K4183" s="116">
        <v>0</v>
      </c>
      <c r="L4183" s="116">
        <v>0</v>
      </c>
      <c r="M4183" s="116">
        <v>0</v>
      </c>
      <c r="N4183" s="116">
        <v>0</v>
      </c>
      <c r="O4183" s="116">
        <v>0</v>
      </c>
      <c r="P4183" s="116">
        <v>0</v>
      </c>
      <c r="Q4183" s="27" t="str">
        <f t="shared" si="721"/>
        <v>Registered</v>
      </c>
      <c r="R4183" s="94">
        <f t="shared" si="722"/>
        <v>0.61000005424581649</v>
      </c>
      <c r="S4183" s="95"/>
      <c r="T4183" s="117">
        <f t="shared" si="719"/>
        <v>0</v>
      </c>
      <c r="U4183" s="117">
        <f t="shared" si="720"/>
        <v>0</v>
      </c>
    </row>
    <row r="4184" spans="1:21" x14ac:dyDescent="0.3">
      <c r="A4184" s="114">
        <v>5244</v>
      </c>
      <c r="B4184" s="114" t="s">
        <v>107</v>
      </c>
      <c r="C4184" s="114" t="s">
        <v>1457</v>
      </c>
      <c r="D4184" s="114" t="s">
        <v>2277</v>
      </c>
      <c r="E4184" s="114" t="s">
        <v>2278</v>
      </c>
      <c r="F4184" s="115">
        <v>46022</v>
      </c>
      <c r="G4184" s="114" t="s">
        <v>1837</v>
      </c>
      <c r="H4184" s="116">
        <v>9208050</v>
      </c>
      <c r="I4184" s="116">
        <v>5616911</v>
      </c>
      <c r="J4184" s="116">
        <v>5616911</v>
      </c>
      <c r="K4184" s="116">
        <v>0</v>
      </c>
      <c r="L4184" s="116">
        <v>0</v>
      </c>
      <c r="M4184" s="116">
        <v>0</v>
      </c>
      <c r="N4184" s="116">
        <v>0</v>
      </c>
      <c r="O4184" s="116">
        <v>0</v>
      </c>
      <c r="P4184" s="116">
        <v>0</v>
      </c>
      <c r="Q4184" s="27" t="str">
        <f t="shared" si="721"/>
        <v>Registered</v>
      </c>
      <c r="R4184" s="94">
        <f t="shared" si="722"/>
        <v>0.61000005430031334</v>
      </c>
      <c r="S4184" s="95"/>
      <c r="T4184" s="117">
        <f t="shared" si="719"/>
        <v>0</v>
      </c>
      <c r="U4184" s="117">
        <f t="shared" si="720"/>
        <v>0</v>
      </c>
    </row>
    <row r="4185" spans="1:21" x14ac:dyDescent="0.3">
      <c r="A4185" s="114">
        <v>5245</v>
      </c>
      <c r="B4185" s="114" t="s">
        <v>107</v>
      </c>
      <c r="C4185" s="114" t="s">
        <v>1457</v>
      </c>
      <c r="D4185" s="114" t="s">
        <v>4130</v>
      </c>
      <c r="E4185" s="114" t="s">
        <v>4131</v>
      </c>
      <c r="F4185" s="115">
        <v>46029</v>
      </c>
      <c r="G4185" s="114" t="s">
        <v>4132</v>
      </c>
      <c r="H4185" s="116">
        <v>9372270</v>
      </c>
      <c r="I4185" s="116">
        <v>5717086</v>
      </c>
      <c r="J4185" s="116">
        <v>5717086</v>
      </c>
      <c r="K4185" s="116">
        <v>0</v>
      </c>
      <c r="L4185" s="116">
        <v>0</v>
      </c>
      <c r="M4185" s="116">
        <v>0</v>
      </c>
      <c r="N4185" s="116">
        <v>0</v>
      </c>
      <c r="O4185" s="116">
        <v>0</v>
      </c>
      <c r="P4185" s="116">
        <v>0</v>
      </c>
      <c r="Q4185" s="27" t="str">
        <f t="shared" si="721"/>
        <v>Registered</v>
      </c>
      <c r="R4185" s="94">
        <f t="shared" si="722"/>
        <v>0.61000013870705816</v>
      </c>
      <c r="S4185" s="95"/>
      <c r="T4185" s="117">
        <f t="shared" si="719"/>
        <v>0</v>
      </c>
      <c r="U4185" s="117">
        <f t="shared" si="720"/>
        <v>0</v>
      </c>
    </row>
    <row r="4186" spans="1:21" x14ac:dyDescent="0.3">
      <c r="A4186" s="114">
        <v>5246</v>
      </c>
      <c r="B4186" s="114" t="s">
        <v>107</v>
      </c>
      <c r="C4186" s="114" t="s">
        <v>1457</v>
      </c>
      <c r="D4186" s="114" t="s">
        <v>6332</v>
      </c>
      <c r="E4186" s="114" t="s">
        <v>6333</v>
      </c>
      <c r="F4186" s="115">
        <v>45961</v>
      </c>
      <c r="G4186" s="114" t="s">
        <v>1524</v>
      </c>
      <c r="H4186" s="116">
        <v>14149107</v>
      </c>
      <c r="I4186" s="116">
        <v>8630954</v>
      </c>
      <c r="J4186" s="116">
        <v>8630954</v>
      </c>
      <c r="K4186" s="116">
        <v>0</v>
      </c>
      <c r="L4186" s="116">
        <v>0</v>
      </c>
      <c r="M4186" s="116">
        <v>0</v>
      </c>
      <c r="N4186" s="116">
        <v>0</v>
      </c>
      <c r="O4186" s="116">
        <v>0</v>
      </c>
      <c r="P4186" s="116">
        <v>0</v>
      </c>
      <c r="Q4186" s="27" t="str">
        <f t="shared" si="721"/>
        <v>Registered</v>
      </c>
      <c r="R4186" s="94">
        <f t="shared" si="722"/>
        <v>0.60999991024168521</v>
      </c>
      <c r="S4186" s="95"/>
      <c r="T4186" s="117">
        <f t="shared" si="719"/>
        <v>0</v>
      </c>
      <c r="U4186" s="117">
        <f t="shared" si="720"/>
        <v>0</v>
      </c>
    </row>
    <row r="4187" spans="1:21" x14ac:dyDescent="0.3">
      <c r="A4187" s="114">
        <v>10180</v>
      </c>
      <c r="B4187" s="114" t="s">
        <v>107</v>
      </c>
      <c r="C4187" s="114" t="s">
        <v>1457</v>
      </c>
      <c r="D4187" s="114" t="s">
        <v>1490</v>
      </c>
      <c r="E4187" s="114" t="s">
        <v>1491</v>
      </c>
      <c r="F4187" s="115">
        <v>46102</v>
      </c>
      <c r="G4187" s="114" t="s">
        <v>1492</v>
      </c>
      <c r="H4187" s="116">
        <v>14238393</v>
      </c>
      <c r="I4187" s="116">
        <v>8685421</v>
      </c>
      <c r="J4187" s="116">
        <v>8685421.3000000007</v>
      </c>
      <c r="K4187" s="116">
        <v>-0.3</v>
      </c>
      <c r="L4187" s="116">
        <v>0</v>
      </c>
      <c r="M4187" s="116">
        <v>0</v>
      </c>
      <c r="N4187" s="116">
        <v>0</v>
      </c>
      <c r="O4187" s="116">
        <v>0</v>
      </c>
      <c r="P4187" s="116">
        <v>0</v>
      </c>
      <c r="Q4187" s="27" t="str">
        <f t="shared" si="721"/>
        <v>Registered</v>
      </c>
      <c r="R4187" s="94">
        <f t="shared" si="722"/>
        <v>0.61000008919545912</v>
      </c>
      <c r="S4187" s="95"/>
      <c r="T4187" s="117">
        <f t="shared" si="719"/>
        <v>0</v>
      </c>
      <c r="U4187" s="117">
        <f t="shared" si="720"/>
        <v>-0.3</v>
      </c>
    </row>
    <row r="4188" spans="1:21" x14ac:dyDescent="0.3">
      <c r="A4188" s="114">
        <v>10191</v>
      </c>
      <c r="B4188" s="114" t="s">
        <v>107</v>
      </c>
      <c r="C4188" s="114" t="s">
        <v>1457</v>
      </c>
      <c r="D4188" s="114" t="s">
        <v>3683</v>
      </c>
      <c r="E4188" s="114" t="s">
        <v>3684</v>
      </c>
      <c r="F4188" s="115">
        <v>45988</v>
      </c>
      <c r="G4188" s="114" t="s">
        <v>3685</v>
      </c>
      <c r="H4188" s="116">
        <v>13188366</v>
      </c>
      <c r="I4188" s="116">
        <v>8044905</v>
      </c>
      <c r="J4188" s="116">
        <v>8044905.5999999996</v>
      </c>
      <c r="K4188" s="116">
        <v>-0.6</v>
      </c>
      <c r="L4188" s="116">
        <v>0</v>
      </c>
      <c r="M4188" s="116">
        <v>0</v>
      </c>
      <c r="N4188" s="116">
        <v>0</v>
      </c>
      <c r="O4188" s="116">
        <v>0</v>
      </c>
      <c r="P4188" s="116">
        <v>0</v>
      </c>
      <c r="Q4188" s="27" t="str">
        <f t="shared" si="721"/>
        <v>Registered</v>
      </c>
      <c r="R4188" s="94">
        <f t="shared" si="722"/>
        <v>0.61000013193446401</v>
      </c>
      <c r="S4188" s="95"/>
      <c r="T4188" s="117">
        <f t="shared" si="719"/>
        <v>0</v>
      </c>
      <c r="U4188" s="117">
        <f t="shared" si="720"/>
        <v>-0.6</v>
      </c>
    </row>
    <row r="4189" spans="1:21" x14ac:dyDescent="0.3">
      <c r="A4189" s="114">
        <v>10386</v>
      </c>
      <c r="B4189" s="114" t="s">
        <v>107</v>
      </c>
      <c r="C4189" s="114" t="s">
        <v>1457</v>
      </c>
      <c r="D4189" s="114" t="s">
        <v>1561</v>
      </c>
      <c r="E4189" s="114" t="s">
        <v>1562</v>
      </c>
      <c r="F4189" s="115">
        <v>46081</v>
      </c>
      <c r="G4189" s="114" t="s">
        <v>1492</v>
      </c>
      <c r="H4189" s="116">
        <v>10220536</v>
      </c>
      <c r="I4189" s="116">
        <v>6234525</v>
      </c>
      <c r="J4189" s="116">
        <v>6336731</v>
      </c>
      <c r="K4189" s="116">
        <v>-102206</v>
      </c>
      <c r="L4189" s="116">
        <v>0</v>
      </c>
      <c r="M4189" s="116">
        <v>0</v>
      </c>
      <c r="N4189" s="116">
        <v>0</v>
      </c>
      <c r="O4189" s="116">
        <v>0</v>
      </c>
      <c r="P4189" s="116">
        <v>0</v>
      </c>
      <c r="Q4189" s="27" t="str">
        <f t="shared" si="721"/>
        <v>Registered</v>
      </c>
      <c r="R4189" s="94">
        <f t="shared" si="722"/>
        <v>0.60999980822923572</v>
      </c>
      <c r="S4189" s="95"/>
      <c r="T4189" s="117">
        <f t="shared" si="719"/>
        <v>0</v>
      </c>
      <c r="U4189" s="117">
        <f t="shared" si="720"/>
        <v>-102206</v>
      </c>
    </row>
    <row r="4190" spans="1:21" x14ac:dyDescent="0.3">
      <c r="A4190" s="114">
        <v>10409</v>
      </c>
      <c r="B4190" s="114" t="s">
        <v>107</v>
      </c>
      <c r="C4190" s="114" t="s">
        <v>1457</v>
      </c>
      <c r="D4190" s="114" t="s">
        <v>6334</v>
      </c>
      <c r="E4190" s="114" t="s">
        <v>6335</v>
      </c>
      <c r="F4190" s="115">
        <v>46077</v>
      </c>
      <c r="G4190" s="114" t="s">
        <v>1612</v>
      </c>
      <c r="H4190" s="116">
        <v>13261380</v>
      </c>
      <c r="I4190" s="116">
        <v>8089441</v>
      </c>
      <c r="J4190" s="116">
        <v>8222055</v>
      </c>
      <c r="K4190" s="116">
        <v>-132614</v>
      </c>
      <c r="L4190" s="116">
        <v>0</v>
      </c>
      <c r="M4190" s="116">
        <v>0</v>
      </c>
      <c r="N4190" s="116">
        <v>0</v>
      </c>
      <c r="O4190" s="116">
        <v>0</v>
      </c>
      <c r="P4190" s="116">
        <v>0</v>
      </c>
      <c r="Q4190" s="27" t="str">
        <f t="shared" si="721"/>
        <v>Registered</v>
      </c>
      <c r="R4190" s="94">
        <f t="shared" si="722"/>
        <v>0.60999993967445321</v>
      </c>
      <c r="S4190" s="95"/>
      <c r="T4190" s="117">
        <f t="shared" si="719"/>
        <v>0</v>
      </c>
      <c r="U4190" s="117">
        <f t="shared" si="720"/>
        <v>-132614</v>
      </c>
    </row>
    <row r="4191" spans="1:21" x14ac:dyDescent="0.3">
      <c r="A4191" s="114">
        <v>10438</v>
      </c>
      <c r="B4191" s="114" t="s">
        <v>107</v>
      </c>
      <c r="C4191" s="114" t="s">
        <v>1457</v>
      </c>
      <c r="D4191" s="114" t="s">
        <v>128</v>
      </c>
      <c r="E4191" s="114" t="s">
        <v>129</v>
      </c>
      <c r="F4191" s="115">
        <v>46130</v>
      </c>
      <c r="G4191" s="114" t="s">
        <v>9604</v>
      </c>
      <c r="H4191" s="116">
        <v>14238223</v>
      </c>
      <c r="I4191" s="116">
        <v>8685316</v>
      </c>
      <c r="J4191" s="116">
        <v>8827698</v>
      </c>
      <c r="K4191" s="116">
        <v>-142382</v>
      </c>
      <c r="L4191" s="116">
        <v>0</v>
      </c>
      <c r="M4191" s="116">
        <v>0</v>
      </c>
      <c r="N4191" s="116">
        <v>0</v>
      </c>
      <c r="O4191" s="116">
        <v>0</v>
      </c>
      <c r="P4191" s="116">
        <v>0</v>
      </c>
      <c r="Q4191" s="27" t="str">
        <f t="shared" si="721"/>
        <v>Registered</v>
      </c>
      <c r="R4191" s="94">
        <f t="shared" si="722"/>
        <v>0.60999999789299553</v>
      </c>
      <c r="S4191" s="95"/>
      <c r="T4191" s="117">
        <f t="shared" si="719"/>
        <v>0</v>
      </c>
      <c r="U4191" s="117">
        <f t="shared" si="720"/>
        <v>-142382</v>
      </c>
    </row>
    <row r="4192" spans="1:21" x14ac:dyDescent="0.3">
      <c r="A4192" s="114">
        <v>10441</v>
      </c>
      <c r="B4192" s="114" t="s">
        <v>107</v>
      </c>
      <c r="C4192" s="114" t="s">
        <v>1457</v>
      </c>
      <c r="D4192" s="114" t="s">
        <v>1475</v>
      </c>
      <c r="E4192" s="114" t="s">
        <v>1476</v>
      </c>
      <c r="F4192" s="115">
        <v>46064</v>
      </c>
      <c r="G4192" s="114" t="s">
        <v>1477</v>
      </c>
      <c r="H4192" s="116">
        <v>14327679</v>
      </c>
      <c r="I4192" s="116">
        <v>8739884</v>
      </c>
      <c r="J4192" s="116">
        <v>8883160</v>
      </c>
      <c r="K4192" s="116">
        <v>-143276</v>
      </c>
      <c r="L4192" s="116">
        <v>0</v>
      </c>
      <c r="M4192" s="116">
        <v>0</v>
      </c>
      <c r="N4192" s="116">
        <v>0</v>
      </c>
      <c r="O4192" s="116">
        <v>0</v>
      </c>
      <c r="P4192" s="116">
        <v>0</v>
      </c>
      <c r="Q4192" s="27" t="str">
        <f t="shared" si="721"/>
        <v>Registered</v>
      </c>
      <c r="R4192" s="94">
        <f t="shared" si="722"/>
        <v>0.60999998673895472</v>
      </c>
      <c r="S4192" s="95"/>
      <c r="T4192" s="117">
        <f t="shared" si="719"/>
        <v>0</v>
      </c>
      <c r="U4192" s="117">
        <f t="shared" si="720"/>
        <v>-143276</v>
      </c>
    </row>
    <row r="4193" spans="1:21" x14ac:dyDescent="0.3">
      <c r="A4193" s="114">
        <v>10628</v>
      </c>
      <c r="B4193" s="114" t="s">
        <v>107</v>
      </c>
      <c r="C4193" s="114" t="s">
        <v>1457</v>
      </c>
      <c r="D4193" s="114" t="s">
        <v>9989</v>
      </c>
      <c r="E4193" s="114" t="s">
        <v>9990</v>
      </c>
      <c r="F4193" s="115">
        <v>46022</v>
      </c>
      <c r="G4193" s="114" t="s">
        <v>10815</v>
      </c>
      <c r="H4193" s="116">
        <v>9395000</v>
      </c>
      <c r="I4193" s="116">
        <v>0</v>
      </c>
      <c r="J4193" s="116">
        <v>1050000</v>
      </c>
      <c r="K4193" s="116">
        <v>-1050000</v>
      </c>
      <c r="L4193" s="116">
        <v>0</v>
      </c>
      <c r="M4193" s="116">
        <v>0</v>
      </c>
      <c r="N4193" s="116">
        <v>0</v>
      </c>
      <c r="O4193" s="116">
        <v>0</v>
      </c>
      <c r="P4193" s="116">
        <v>0</v>
      </c>
      <c r="Q4193" s="27" t="str">
        <f t="shared" si="721"/>
        <v>Registered</v>
      </c>
      <c r="R4193" s="94">
        <f t="shared" si="722"/>
        <v>0</v>
      </c>
      <c r="S4193" s="95"/>
      <c r="T4193" s="117">
        <f t="shared" si="719"/>
        <v>0</v>
      </c>
      <c r="U4193" s="117">
        <f t="shared" si="720"/>
        <v>-1050000</v>
      </c>
    </row>
    <row r="4194" spans="1:21" s="101" customFormat="1" x14ac:dyDescent="0.3">
      <c r="A4194" s="99">
        <v>10973</v>
      </c>
      <c r="B4194" s="99" t="s">
        <v>107</v>
      </c>
      <c r="C4194" s="99" t="s">
        <v>1457</v>
      </c>
      <c r="D4194" s="99" t="s">
        <v>10551</v>
      </c>
      <c r="E4194" s="99" t="s">
        <v>10552</v>
      </c>
      <c r="F4194" s="100">
        <v>46203</v>
      </c>
      <c r="G4194" s="99" t="s">
        <v>1898</v>
      </c>
      <c r="H4194" s="96">
        <v>9640179</v>
      </c>
      <c r="I4194" s="96">
        <v>0</v>
      </c>
      <c r="J4194" s="96"/>
      <c r="K4194" s="96">
        <f>I4194-J4194</f>
        <v>0</v>
      </c>
      <c r="L4194" s="97">
        <f>IF(AND($S4194&gt;=0,$S4194&lt;=30),$K4194,0)</f>
        <v>0</v>
      </c>
      <c r="M4194" s="97">
        <f>IF(AND($S4194&gt;=31,$S4194&lt;=60),$K4194,0)</f>
        <v>0</v>
      </c>
      <c r="N4194" s="97">
        <f>IF(AND($S4194&gt;=61,$S4194&lt;=90),$K4194,0)</f>
        <v>0</v>
      </c>
      <c r="O4194" s="97">
        <f>IF(AND($S4194&gt;=91,$S4194&lt;=120),$K4194,0)</f>
        <v>0</v>
      </c>
      <c r="P4194" s="98">
        <f>IF($S4194&gt;120,$K4194,0)</f>
        <v>0</v>
      </c>
      <c r="Q4194" s="101" t="str">
        <f t="shared" si="721"/>
        <v>Unregistered</v>
      </c>
      <c r="R4194" s="102">
        <v>0.61</v>
      </c>
      <c r="S4194" s="95">
        <f t="shared" ref="S4194" si="723">DATE(2026,6,30)-F4194</f>
        <v>0</v>
      </c>
    </row>
    <row r="4195" spans="1:21" x14ac:dyDescent="0.3">
      <c r="A4195" s="114">
        <v>386</v>
      </c>
      <c r="B4195" s="114" t="s">
        <v>130</v>
      </c>
      <c r="C4195" s="114" t="s">
        <v>2269</v>
      </c>
      <c r="D4195" s="114" t="s">
        <v>3011</v>
      </c>
      <c r="E4195" s="114" t="s">
        <v>3012</v>
      </c>
      <c r="F4195" s="115">
        <v>45132</v>
      </c>
      <c r="G4195" s="114" t="s">
        <v>1354</v>
      </c>
      <c r="H4195" s="116">
        <v>11819778</v>
      </c>
      <c r="I4195" s="116">
        <v>10637800</v>
      </c>
      <c r="J4195" s="116">
        <v>9455821.2400000002</v>
      </c>
      <c r="K4195" s="116">
        <v>1181978.76</v>
      </c>
      <c r="L4195" s="116">
        <v>590989</v>
      </c>
      <c r="M4195" s="116">
        <v>0</v>
      </c>
      <c r="N4195" s="116">
        <v>0</v>
      </c>
      <c r="O4195" s="116">
        <v>0</v>
      </c>
      <c r="P4195" s="116">
        <v>590989.76</v>
      </c>
      <c r="Q4195" s="27" t="str">
        <f t="shared" si="721"/>
        <v>Registered</v>
      </c>
      <c r="R4195" s="94">
        <f t="shared" si="722"/>
        <v>0.89999998307920848</v>
      </c>
      <c r="S4195" s="95"/>
      <c r="T4195" s="117">
        <f t="shared" ref="T4195:T4258" si="724">L4195+M4195+N4195+O4195+P4195</f>
        <v>1181978.76</v>
      </c>
      <c r="U4195" s="117">
        <f t="shared" ref="U4195:U4258" si="725">K4195-T4195</f>
        <v>0</v>
      </c>
    </row>
    <row r="4196" spans="1:21" x14ac:dyDescent="0.3">
      <c r="A4196" s="114">
        <v>481</v>
      </c>
      <c r="B4196" s="114" t="s">
        <v>130</v>
      </c>
      <c r="C4196" s="114" t="s">
        <v>2269</v>
      </c>
      <c r="D4196" s="114" t="s">
        <v>2715</v>
      </c>
      <c r="E4196" s="114" t="s">
        <v>2716</v>
      </c>
      <c r="F4196" s="115">
        <v>45160</v>
      </c>
      <c r="G4196" s="114" t="s">
        <v>2717</v>
      </c>
      <c r="H4196" s="116">
        <v>7945902</v>
      </c>
      <c r="I4196" s="116">
        <v>7151310</v>
      </c>
      <c r="J4196" s="116">
        <v>6356720</v>
      </c>
      <c r="K4196" s="116">
        <v>794590</v>
      </c>
      <c r="L4196" s="116">
        <v>0</v>
      </c>
      <c r="M4196" s="116">
        <v>0</v>
      </c>
      <c r="N4196" s="116">
        <v>397295</v>
      </c>
      <c r="O4196" s="116">
        <v>0</v>
      </c>
      <c r="P4196" s="116">
        <v>397295</v>
      </c>
      <c r="Q4196" s="27" t="str">
        <f t="shared" si="721"/>
        <v>Registered</v>
      </c>
      <c r="R4196" s="94">
        <f t="shared" si="722"/>
        <v>0.89999977346813487</v>
      </c>
      <c r="S4196" s="95"/>
      <c r="T4196" s="117">
        <f t="shared" si="724"/>
        <v>794590</v>
      </c>
      <c r="U4196" s="117">
        <f t="shared" si="725"/>
        <v>0</v>
      </c>
    </row>
    <row r="4197" spans="1:21" x14ac:dyDescent="0.3">
      <c r="A4197" s="114">
        <v>507</v>
      </c>
      <c r="B4197" s="114" t="s">
        <v>130</v>
      </c>
      <c r="C4197" s="114" t="s">
        <v>2269</v>
      </c>
      <c r="D4197" s="114" t="s">
        <v>2502</v>
      </c>
      <c r="E4197" s="114" t="s">
        <v>2503</v>
      </c>
      <c r="F4197" s="115">
        <v>45187</v>
      </c>
      <c r="G4197" s="114" t="s">
        <v>1371</v>
      </c>
      <c r="H4197" s="116">
        <v>11928450</v>
      </c>
      <c r="I4197" s="116">
        <v>10139188</v>
      </c>
      <c r="J4197" s="116">
        <v>9462130</v>
      </c>
      <c r="K4197" s="116">
        <v>677058</v>
      </c>
      <c r="L4197" s="116">
        <v>0</v>
      </c>
      <c r="M4197" s="116">
        <v>596423</v>
      </c>
      <c r="N4197" s="116">
        <v>80635</v>
      </c>
      <c r="O4197" s="116">
        <v>0</v>
      </c>
      <c r="P4197" s="116">
        <v>0</v>
      </c>
      <c r="Q4197" s="27" t="str">
        <f t="shared" si="721"/>
        <v>Registered</v>
      </c>
      <c r="R4197" s="94">
        <f t="shared" si="722"/>
        <v>0.85000046108253802</v>
      </c>
      <c r="S4197" s="95"/>
      <c r="T4197" s="117">
        <f t="shared" si="724"/>
        <v>677058</v>
      </c>
      <c r="U4197" s="117">
        <f t="shared" si="725"/>
        <v>0</v>
      </c>
    </row>
    <row r="4198" spans="1:21" x14ac:dyDescent="0.3">
      <c r="A4198" s="114">
        <v>520</v>
      </c>
      <c r="B4198" s="114" t="s">
        <v>130</v>
      </c>
      <c r="C4198" s="114" t="s">
        <v>2269</v>
      </c>
      <c r="D4198" s="114" t="s">
        <v>3279</v>
      </c>
      <c r="E4198" s="114" t="s">
        <v>3280</v>
      </c>
      <c r="F4198" s="115">
        <v>45747</v>
      </c>
      <c r="G4198" s="114" t="s">
        <v>3281</v>
      </c>
      <c r="H4198" s="116">
        <v>13088184</v>
      </c>
      <c r="I4198" s="116">
        <v>11779366</v>
      </c>
      <c r="J4198" s="116">
        <v>11124957</v>
      </c>
      <c r="K4198" s="116">
        <v>654409</v>
      </c>
      <c r="L4198" s="116">
        <v>654409</v>
      </c>
      <c r="M4198" s="116">
        <v>0</v>
      </c>
      <c r="N4198" s="116">
        <v>0</v>
      </c>
      <c r="O4198" s="116">
        <v>0</v>
      </c>
      <c r="P4198" s="116">
        <v>0</v>
      </c>
      <c r="Q4198" s="27" t="str">
        <f t="shared" si="721"/>
        <v>Registered</v>
      </c>
      <c r="R4198" s="94">
        <f t="shared" si="722"/>
        <v>0.90000003056191757</v>
      </c>
      <c r="S4198" s="95"/>
      <c r="T4198" s="117">
        <f t="shared" si="724"/>
        <v>654409</v>
      </c>
      <c r="U4198" s="117">
        <f t="shared" si="725"/>
        <v>0</v>
      </c>
    </row>
    <row r="4199" spans="1:21" x14ac:dyDescent="0.3">
      <c r="A4199" s="114">
        <v>536</v>
      </c>
      <c r="B4199" s="114" t="s">
        <v>130</v>
      </c>
      <c r="C4199" s="114" t="s">
        <v>2269</v>
      </c>
      <c r="D4199" s="114" t="s">
        <v>7923</v>
      </c>
      <c r="E4199" s="114" t="s">
        <v>7924</v>
      </c>
      <c r="F4199" s="115">
        <v>45341</v>
      </c>
      <c r="G4199" s="114" t="s">
        <v>1419</v>
      </c>
      <c r="H4199" s="116">
        <v>12285030</v>
      </c>
      <c r="I4199" s="116">
        <v>11056531</v>
      </c>
      <c r="J4199" s="116">
        <v>10442279</v>
      </c>
      <c r="K4199" s="116">
        <v>614252</v>
      </c>
      <c r="L4199" s="116">
        <v>614252</v>
      </c>
      <c r="M4199" s="116">
        <v>0</v>
      </c>
      <c r="N4199" s="116">
        <v>0</v>
      </c>
      <c r="O4199" s="116">
        <v>0</v>
      </c>
      <c r="P4199" s="116">
        <v>0</v>
      </c>
      <c r="Q4199" s="27" t="str">
        <f t="shared" si="721"/>
        <v>Registered</v>
      </c>
      <c r="R4199" s="94">
        <f t="shared" si="722"/>
        <v>0.90000032559953047</v>
      </c>
      <c r="S4199" s="95"/>
      <c r="T4199" s="117">
        <f t="shared" si="724"/>
        <v>614252</v>
      </c>
      <c r="U4199" s="117">
        <f t="shared" si="725"/>
        <v>0</v>
      </c>
    </row>
    <row r="4200" spans="1:21" x14ac:dyDescent="0.3">
      <c r="A4200" s="114">
        <v>550</v>
      </c>
      <c r="B4200" s="114" t="s">
        <v>130</v>
      </c>
      <c r="C4200" s="114" t="s">
        <v>2269</v>
      </c>
      <c r="D4200" s="114" t="s">
        <v>2958</v>
      </c>
      <c r="E4200" s="114" t="s">
        <v>2959</v>
      </c>
      <c r="F4200" s="115">
        <v>45126</v>
      </c>
      <c r="G4200" s="114" t="s">
        <v>2960</v>
      </c>
      <c r="H4200" s="116">
        <v>12016746</v>
      </c>
      <c r="I4200" s="116">
        <v>10815068</v>
      </c>
      <c r="J4200" s="116">
        <v>10214231</v>
      </c>
      <c r="K4200" s="116">
        <v>600837</v>
      </c>
      <c r="L4200" s="116">
        <v>600837</v>
      </c>
      <c r="M4200" s="116">
        <v>0</v>
      </c>
      <c r="N4200" s="116">
        <v>0</v>
      </c>
      <c r="O4200" s="116">
        <v>0</v>
      </c>
      <c r="P4200" s="116">
        <v>0</v>
      </c>
      <c r="Q4200" s="27" t="str">
        <f t="shared" si="721"/>
        <v>Registered</v>
      </c>
      <c r="R4200" s="94">
        <f t="shared" si="722"/>
        <v>0.89999971706150739</v>
      </c>
      <c r="S4200" s="95"/>
      <c r="T4200" s="117">
        <f t="shared" si="724"/>
        <v>600837</v>
      </c>
      <c r="U4200" s="117">
        <f t="shared" si="725"/>
        <v>0</v>
      </c>
    </row>
    <row r="4201" spans="1:21" x14ac:dyDescent="0.3">
      <c r="A4201" s="114">
        <v>551</v>
      </c>
      <c r="B4201" s="114" t="s">
        <v>130</v>
      </c>
      <c r="C4201" s="114" t="s">
        <v>2269</v>
      </c>
      <c r="D4201" s="114" t="s">
        <v>2370</v>
      </c>
      <c r="E4201" s="114" t="s">
        <v>2371</v>
      </c>
      <c r="F4201" s="115">
        <v>45187</v>
      </c>
      <c r="G4201" s="114" t="s">
        <v>2372</v>
      </c>
      <c r="H4201" s="116">
        <v>12016746</v>
      </c>
      <c r="I4201" s="116">
        <v>10815068</v>
      </c>
      <c r="J4201" s="116">
        <v>10214231</v>
      </c>
      <c r="K4201" s="116">
        <v>600837</v>
      </c>
      <c r="L4201" s="116">
        <v>0</v>
      </c>
      <c r="M4201" s="116">
        <v>600837</v>
      </c>
      <c r="N4201" s="116">
        <v>0</v>
      </c>
      <c r="O4201" s="116">
        <v>0</v>
      </c>
      <c r="P4201" s="116">
        <v>0</v>
      </c>
      <c r="Q4201" s="27" t="str">
        <f t="shared" si="721"/>
        <v>Registered</v>
      </c>
      <c r="R4201" s="94">
        <f t="shared" si="722"/>
        <v>0.89999971706150739</v>
      </c>
      <c r="S4201" s="95"/>
      <c r="T4201" s="117">
        <f t="shared" si="724"/>
        <v>600837</v>
      </c>
      <c r="U4201" s="117">
        <f t="shared" si="725"/>
        <v>0</v>
      </c>
    </row>
    <row r="4202" spans="1:21" x14ac:dyDescent="0.3">
      <c r="A4202" s="114">
        <v>558</v>
      </c>
      <c r="B4202" s="114" t="s">
        <v>130</v>
      </c>
      <c r="C4202" s="114" t="s">
        <v>2269</v>
      </c>
      <c r="D4202" s="114" t="s">
        <v>2983</v>
      </c>
      <c r="E4202" s="114" t="s">
        <v>2984</v>
      </c>
      <c r="F4202" s="115">
        <v>45168</v>
      </c>
      <c r="G4202" s="114" t="s">
        <v>2732</v>
      </c>
      <c r="H4202" s="116">
        <v>11928450</v>
      </c>
      <c r="I4202" s="116">
        <v>10139188</v>
      </c>
      <c r="J4202" s="116">
        <v>9542765</v>
      </c>
      <c r="K4202" s="116">
        <v>596423</v>
      </c>
      <c r="L4202" s="116">
        <v>0</v>
      </c>
      <c r="M4202" s="116">
        <v>0</v>
      </c>
      <c r="N4202" s="116">
        <v>0</v>
      </c>
      <c r="O4202" s="116">
        <v>0</v>
      </c>
      <c r="P4202" s="116">
        <v>596423</v>
      </c>
      <c r="Q4202" s="27" t="str">
        <f t="shared" si="721"/>
        <v>Registered</v>
      </c>
      <c r="R4202" s="94">
        <f t="shared" si="722"/>
        <v>0.85000046108253802</v>
      </c>
      <c r="S4202" s="95"/>
      <c r="T4202" s="117">
        <f t="shared" si="724"/>
        <v>596423</v>
      </c>
      <c r="U4202" s="117">
        <f t="shared" si="725"/>
        <v>0</v>
      </c>
    </row>
    <row r="4203" spans="1:21" x14ac:dyDescent="0.3">
      <c r="A4203" s="114">
        <v>559</v>
      </c>
      <c r="B4203" s="114" t="s">
        <v>130</v>
      </c>
      <c r="C4203" s="114" t="s">
        <v>2269</v>
      </c>
      <c r="D4203" s="114" t="s">
        <v>7931</v>
      </c>
      <c r="E4203" s="114" t="s">
        <v>5172</v>
      </c>
      <c r="F4203" s="115">
        <v>45125</v>
      </c>
      <c r="G4203" s="114" t="s">
        <v>3442</v>
      </c>
      <c r="H4203" s="116">
        <v>11882604</v>
      </c>
      <c r="I4203" s="116">
        <v>10694341</v>
      </c>
      <c r="J4203" s="116">
        <v>10100211</v>
      </c>
      <c r="K4203" s="116">
        <v>594130</v>
      </c>
      <c r="L4203" s="116">
        <v>594130</v>
      </c>
      <c r="M4203" s="116">
        <v>0</v>
      </c>
      <c r="N4203" s="116">
        <v>0</v>
      </c>
      <c r="O4203" s="116">
        <v>0</v>
      </c>
      <c r="P4203" s="116">
        <v>0</v>
      </c>
      <c r="Q4203" s="27" t="str">
        <f t="shared" si="721"/>
        <v>Registered</v>
      </c>
      <c r="R4203" s="94">
        <f t="shared" si="722"/>
        <v>0.89999978119274193</v>
      </c>
      <c r="S4203" s="95"/>
      <c r="T4203" s="117">
        <f t="shared" si="724"/>
        <v>594130</v>
      </c>
      <c r="U4203" s="117">
        <f t="shared" si="725"/>
        <v>0</v>
      </c>
    </row>
    <row r="4204" spans="1:21" x14ac:dyDescent="0.3">
      <c r="A4204" s="114">
        <v>566</v>
      </c>
      <c r="B4204" s="114" t="s">
        <v>130</v>
      </c>
      <c r="C4204" s="114" t="s">
        <v>2269</v>
      </c>
      <c r="D4204" s="114" t="s">
        <v>7893</v>
      </c>
      <c r="E4204" s="114" t="s">
        <v>7894</v>
      </c>
      <c r="F4204" s="115">
        <v>45161</v>
      </c>
      <c r="G4204" s="114" t="s">
        <v>2598</v>
      </c>
      <c r="H4204" s="116">
        <v>11801100</v>
      </c>
      <c r="I4204" s="116">
        <v>10620990</v>
      </c>
      <c r="J4204" s="116">
        <v>10030935</v>
      </c>
      <c r="K4204" s="116">
        <v>590055</v>
      </c>
      <c r="L4204" s="116">
        <v>590055</v>
      </c>
      <c r="M4204" s="116">
        <v>0</v>
      </c>
      <c r="N4204" s="116">
        <v>0</v>
      </c>
      <c r="O4204" s="116">
        <v>0</v>
      </c>
      <c r="P4204" s="116">
        <v>0</v>
      </c>
      <c r="Q4204" s="27" t="str">
        <f t="shared" si="721"/>
        <v>Registered</v>
      </c>
      <c r="R4204" s="94">
        <f t="shared" si="722"/>
        <v>0.9</v>
      </c>
      <c r="S4204" s="95"/>
      <c r="T4204" s="117">
        <f t="shared" si="724"/>
        <v>590055</v>
      </c>
      <c r="U4204" s="117">
        <f t="shared" si="725"/>
        <v>0</v>
      </c>
    </row>
    <row r="4205" spans="1:21" x14ac:dyDescent="0.3">
      <c r="A4205" s="114">
        <v>567</v>
      </c>
      <c r="B4205" s="114" t="s">
        <v>130</v>
      </c>
      <c r="C4205" s="114" t="s">
        <v>2269</v>
      </c>
      <c r="D4205" s="114" t="s">
        <v>7913</v>
      </c>
      <c r="E4205" s="114" t="s">
        <v>7914</v>
      </c>
      <c r="F4205" s="115">
        <v>45125</v>
      </c>
      <c r="G4205" s="114" t="s">
        <v>2598</v>
      </c>
      <c r="H4205" s="116">
        <v>11801100</v>
      </c>
      <c r="I4205" s="116">
        <v>10620990</v>
      </c>
      <c r="J4205" s="116">
        <v>10030935</v>
      </c>
      <c r="K4205" s="116">
        <v>590055</v>
      </c>
      <c r="L4205" s="116">
        <v>590055</v>
      </c>
      <c r="M4205" s="116">
        <v>0</v>
      </c>
      <c r="N4205" s="116">
        <v>0</v>
      </c>
      <c r="O4205" s="116">
        <v>0</v>
      </c>
      <c r="P4205" s="116">
        <v>0</v>
      </c>
      <c r="Q4205" s="27" t="str">
        <f t="shared" si="721"/>
        <v>Registered</v>
      </c>
      <c r="R4205" s="94">
        <f t="shared" si="722"/>
        <v>0.9</v>
      </c>
      <c r="S4205" s="95"/>
      <c r="T4205" s="117">
        <f t="shared" si="724"/>
        <v>590055</v>
      </c>
      <c r="U4205" s="117">
        <f t="shared" si="725"/>
        <v>0</v>
      </c>
    </row>
    <row r="4206" spans="1:21" x14ac:dyDescent="0.3">
      <c r="A4206" s="114">
        <v>568</v>
      </c>
      <c r="B4206" s="114" t="s">
        <v>130</v>
      </c>
      <c r="C4206" s="114" t="s">
        <v>2269</v>
      </c>
      <c r="D4206" s="114" t="s">
        <v>7936</v>
      </c>
      <c r="E4206" s="114" t="s">
        <v>7937</v>
      </c>
      <c r="F4206" s="115">
        <v>45161</v>
      </c>
      <c r="G4206" s="114" t="s">
        <v>2598</v>
      </c>
      <c r="H4206" s="116">
        <v>11801100</v>
      </c>
      <c r="I4206" s="116">
        <v>10620990</v>
      </c>
      <c r="J4206" s="116">
        <v>10030935</v>
      </c>
      <c r="K4206" s="116">
        <v>590055</v>
      </c>
      <c r="L4206" s="116">
        <v>590055</v>
      </c>
      <c r="M4206" s="116">
        <v>0</v>
      </c>
      <c r="N4206" s="116">
        <v>0</v>
      </c>
      <c r="O4206" s="116">
        <v>0</v>
      </c>
      <c r="P4206" s="116">
        <v>0</v>
      </c>
      <c r="Q4206" s="27" t="str">
        <f t="shared" si="721"/>
        <v>Registered</v>
      </c>
      <c r="R4206" s="94">
        <f t="shared" si="722"/>
        <v>0.9</v>
      </c>
      <c r="S4206" s="95"/>
      <c r="T4206" s="117">
        <f t="shared" si="724"/>
        <v>590055</v>
      </c>
      <c r="U4206" s="117">
        <f t="shared" si="725"/>
        <v>0</v>
      </c>
    </row>
    <row r="4207" spans="1:21" x14ac:dyDescent="0.3">
      <c r="A4207" s="114">
        <v>571</v>
      </c>
      <c r="B4207" s="114" t="s">
        <v>130</v>
      </c>
      <c r="C4207" s="114" t="s">
        <v>2269</v>
      </c>
      <c r="D4207" s="114" t="s">
        <v>7879</v>
      </c>
      <c r="E4207" s="114" t="s">
        <v>7880</v>
      </c>
      <c r="F4207" s="115">
        <v>45097</v>
      </c>
      <c r="G4207" s="114" t="s">
        <v>3004</v>
      </c>
      <c r="H4207" s="116">
        <v>11748462</v>
      </c>
      <c r="I4207" s="116">
        <v>10573616</v>
      </c>
      <c r="J4207" s="116">
        <v>9986193</v>
      </c>
      <c r="K4207" s="116">
        <v>587423</v>
      </c>
      <c r="L4207" s="116">
        <v>587423</v>
      </c>
      <c r="M4207" s="116">
        <v>0</v>
      </c>
      <c r="N4207" s="116">
        <v>0</v>
      </c>
      <c r="O4207" s="116">
        <v>0</v>
      </c>
      <c r="P4207" s="116">
        <v>0</v>
      </c>
      <c r="Q4207" s="27" t="str">
        <f t="shared" si="721"/>
        <v>Registered</v>
      </c>
      <c r="R4207" s="94">
        <f t="shared" si="722"/>
        <v>0.90000001702350485</v>
      </c>
      <c r="S4207" s="95"/>
      <c r="T4207" s="117">
        <f t="shared" si="724"/>
        <v>587423</v>
      </c>
      <c r="U4207" s="117">
        <f t="shared" si="725"/>
        <v>0</v>
      </c>
    </row>
    <row r="4208" spans="1:21" x14ac:dyDescent="0.3">
      <c r="A4208" s="114">
        <v>572</v>
      </c>
      <c r="B4208" s="114" t="s">
        <v>130</v>
      </c>
      <c r="C4208" s="114" t="s">
        <v>2269</v>
      </c>
      <c r="D4208" s="114" t="s">
        <v>7929</v>
      </c>
      <c r="E4208" s="114" t="s">
        <v>7930</v>
      </c>
      <c r="F4208" s="115">
        <v>45097</v>
      </c>
      <c r="G4208" s="114" t="s">
        <v>3420</v>
      </c>
      <c r="H4208" s="116">
        <v>11748462</v>
      </c>
      <c r="I4208" s="116">
        <v>10573614</v>
      </c>
      <c r="J4208" s="116">
        <v>9986191</v>
      </c>
      <c r="K4208" s="116">
        <v>587423</v>
      </c>
      <c r="L4208" s="116">
        <v>587423</v>
      </c>
      <c r="M4208" s="116">
        <v>0</v>
      </c>
      <c r="N4208" s="116">
        <v>0</v>
      </c>
      <c r="O4208" s="116">
        <v>0</v>
      </c>
      <c r="P4208" s="116">
        <v>0</v>
      </c>
      <c r="Q4208" s="27" t="str">
        <f t="shared" si="721"/>
        <v>Registered</v>
      </c>
      <c r="R4208" s="94">
        <f t="shared" si="722"/>
        <v>0.89999984678845624</v>
      </c>
      <c r="S4208" s="95"/>
      <c r="T4208" s="117">
        <f t="shared" si="724"/>
        <v>587423</v>
      </c>
      <c r="U4208" s="117">
        <f t="shared" si="725"/>
        <v>0</v>
      </c>
    </row>
    <row r="4209" spans="1:21" x14ac:dyDescent="0.3">
      <c r="A4209" s="114">
        <v>576</v>
      </c>
      <c r="B4209" s="114" t="s">
        <v>130</v>
      </c>
      <c r="C4209" s="114" t="s">
        <v>2269</v>
      </c>
      <c r="D4209" s="114" t="s">
        <v>7841</v>
      </c>
      <c r="E4209" s="114" t="s">
        <v>7842</v>
      </c>
      <c r="F4209" s="115">
        <v>45100</v>
      </c>
      <c r="G4209" s="114" t="s">
        <v>3010</v>
      </c>
      <c r="H4209" s="116">
        <v>11716200</v>
      </c>
      <c r="I4209" s="116">
        <v>10544580</v>
      </c>
      <c r="J4209" s="116">
        <v>9958770</v>
      </c>
      <c r="K4209" s="116">
        <v>585810</v>
      </c>
      <c r="L4209" s="116">
        <v>0</v>
      </c>
      <c r="M4209" s="116">
        <v>585810</v>
      </c>
      <c r="N4209" s="116">
        <v>0</v>
      </c>
      <c r="O4209" s="116">
        <v>0</v>
      </c>
      <c r="P4209" s="116">
        <v>0</v>
      </c>
      <c r="Q4209" s="27" t="str">
        <f t="shared" si="721"/>
        <v>Registered</v>
      </c>
      <c r="R4209" s="94">
        <f t="shared" si="722"/>
        <v>0.9</v>
      </c>
      <c r="S4209" s="95"/>
      <c r="T4209" s="117">
        <f t="shared" si="724"/>
        <v>585810</v>
      </c>
      <c r="U4209" s="117">
        <f t="shared" si="725"/>
        <v>0</v>
      </c>
    </row>
    <row r="4210" spans="1:21" x14ac:dyDescent="0.3">
      <c r="A4210" s="114">
        <v>612</v>
      </c>
      <c r="B4210" s="114" t="s">
        <v>130</v>
      </c>
      <c r="C4210" s="114" t="s">
        <v>2269</v>
      </c>
      <c r="D4210" s="114" t="s">
        <v>3171</v>
      </c>
      <c r="E4210" s="114" t="s">
        <v>3172</v>
      </c>
      <c r="F4210" s="115">
        <v>45049</v>
      </c>
      <c r="G4210" s="114" t="s">
        <v>3173</v>
      </c>
      <c r="H4210" s="116">
        <v>11123598</v>
      </c>
      <c r="I4210" s="116">
        <v>10011240</v>
      </c>
      <c r="J4210" s="116">
        <v>9455060</v>
      </c>
      <c r="K4210" s="116">
        <v>556180</v>
      </c>
      <c r="L4210" s="116">
        <v>0</v>
      </c>
      <c r="M4210" s="116">
        <v>0</v>
      </c>
      <c r="N4210" s="116">
        <v>0</v>
      </c>
      <c r="O4210" s="116">
        <v>556180</v>
      </c>
      <c r="P4210" s="116">
        <v>0</v>
      </c>
      <c r="Q4210" s="27" t="str">
        <f t="shared" si="721"/>
        <v>Registered</v>
      </c>
      <c r="R4210" s="94">
        <f t="shared" si="722"/>
        <v>0.90000016181814557</v>
      </c>
      <c r="S4210" s="95"/>
      <c r="T4210" s="117">
        <f t="shared" si="724"/>
        <v>556180</v>
      </c>
      <c r="U4210" s="117">
        <f t="shared" si="725"/>
        <v>0</v>
      </c>
    </row>
    <row r="4211" spans="1:21" x14ac:dyDescent="0.3">
      <c r="A4211" s="114">
        <v>663</v>
      </c>
      <c r="B4211" s="114" t="s">
        <v>130</v>
      </c>
      <c r="C4211" s="114" t="s">
        <v>2269</v>
      </c>
      <c r="D4211" s="114" t="s">
        <v>7899</v>
      </c>
      <c r="E4211" s="114" t="s">
        <v>7900</v>
      </c>
      <c r="F4211" s="115">
        <v>45199</v>
      </c>
      <c r="G4211" s="114" t="s">
        <v>1940</v>
      </c>
      <c r="H4211" s="116">
        <v>8301228</v>
      </c>
      <c r="I4211" s="116">
        <v>7471104</v>
      </c>
      <c r="J4211" s="116">
        <v>7056043</v>
      </c>
      <c r="K4211" s="116">
        <v>415061</v>
      </c>
      <c r="L4211" s="116">
        <v>0</v>
      </c>
      <c r="M4211" s="116">
        <v>415061</v>
      </c>
      <c r="N4211" s="116">
        <v>0</v>
      </c>
      <c r="O4211" s="116">
        <v>0</v>
      </c>
      <c r="P4211" s="116">
        <v>0</v>
      </c>
      <c r="Q4211" s="27" t="str">
        <f t="shared" si="721"/>
        <v>Registered</v>
      </c>
      <c r="R4211" s="94">
        <f t="shared" si="722"/>
        <v>0.89999985544307426</v>
      </c>
      <c r="S4211" s="95"/>
      <c r="T4211" s="117">
        <f t="shared" si="724"/>
        <v>415061</v>
      </c>
      <c r="U4211" s="117">
        <f t="shared" si="725"/>
        <v>0</v>
      </c>
    </row>
    <row r="4212" spans="1:21" x14ac:dyDescent="0.3">
      <c r="A4212" s="114">
        <v>676</v>
      </c>
      <c r="B4212" s="114" t="s">
        <v>130</v>
      </c>
      <c r="C4212" s="114" t="s">
        <v>2269</v>
      </c>
      <c r="D4212" s="114" t="s">
        <v>3603</v>
      </c>
      <c r="E4212" s="114" t="s">
        <v>3604</v>
      </c>
      <c r="F4212" s="115">
        <v>45224</v>
      </c>
      <c r="G4212" s="114" t="s">
        <v>3605</v>
      </c>
      <c r="H4212" s="116">
        <v>8132409</v>
      </c>
      <c r="I4212" s="116">
        <v>7319163</v>
      </c>
      <c r="J4212" s="116">
        <v>6912542.9000000004</v>
      </c>
      <c r="K4212" s="116">
        <v>406620.1</v>
      </c>
      <c r="L4212" s="116">
        <v>406620</v>
      </c>
      <c r="M4212" s="116">
        <v>0</v>
      </c>
      <c r="N4212" s="116">
        <v>0.1</v>
      </c>
      <c r="O4212" s="116">
        <v>0</v>
      </c>
      <c r="P4212" s="116">
        <v>0</v>
      </c>
      <c r="Q4212" s="27" t="str">
        <f t="shared" si="721"/>
        <v>Registered</v>
      </c>
      <c r="R4212" s="94">
        <f t="shared" si="722"/>
        <v>0.89999937287954901</v>
      </c>
      <c r="S4212" s="95"/>
      <c r="T4212" s="117">
        <f t="shared" si="724"/>
        <v>406620.1</v>
      </c>
      <c r="U4212" s="117">
        <f t="shared" si="725"/>
        <v>0</v>
      </c>
    </row>
    <row r="4213" spans="1:21" x14ac:dyDescent="0.3">
      <c r="A4213" s="114">
        <v>678</v>
      </c>
      <c r="B4213" s="114" t="s">
        <v>130</v>
      </c>
      <c r="C4213" s="114" t="s">
        <v>2269</v>
      </c>
      <c r="D4213" s="114" t="s">
        <v>7859</v>
      </c>
      <c r="E4213" s="114" t="s">
        <v>7860</v>
      </c>
      <c r="F4213" s="115">
        <v>45196</v>
      </c>
      <c r="G4213" s="114" t="s">
        <v>5378</v>
      </c>
      <c r="H4213" s="116">
        <v>8043261</v>
      </c>
      <c r="I4213" s="116">
        <v>7238934</v>
      </c>
      <c r="J4213" s="116">
        <v>6836771</v>
      </c>
      <c r="K4213" s="116">
        <v>402163</v>
      </c>
      <c r="L4213" s="116">
        <v>0</v>
      </c>
      <c r="M4213" s="116">
        <v>402163</v>
      </c>
      <c r="N4213" s="116">
        <v>0</v>
      </c>
      <c r="O4213" s="116">
        <v>0</v>
      </c>
      <c r="P4213" s="116">
        <v>0</v>
      </c>
      <c r="Q4213" s="27" t="str">
        <f t="shared" si="721"/>
        <v>Registered</v>
      </c>
      <c r="R4213" s="94">
        <f t="shared" si="722"/>
        <v>0.89999988810508569</v>
      </c>
      <c r="S4213" s="95"/>
      <c r="T4213" s="117">
        <f t="shared" si="724"/>
        <v>402163</v>
      </c>
      <c r="U4213" s="117">
        <f t="shared" si="725"/>
        <v>0</v>
      </c>
    </row>
    <row r="4214" spans="1:21" x14ac:dyDescent="0.3">
      <c r="A4214" s="114">
        <v>685</v>
      </c>
      <c r="B4214" s="114" t="s">
        <v>130</v>
      </c>
      <c r="C4214" s="114" t="s">
        <v>2269</v>
      </c>
      <c r="D4214" s="114" t="s">
        <v>3642</v>
      </c>
      <c r="E4214" s="114" t="s">
        <v>3643</v>
      </c>
      <c r="F4214" s="115">
        <v>45226</v>
      </c>
      <c r="G4214" s="114" t="s">
        <v>2078</v>
      </c>
      <c r="H4214" s="116">
        <v>8005725</v>
      </c>
      <c r="I4214" s="116">
        <v>7205153</v>
      </c>
      <c r="J4214" s="116">
        <v>6804867</v>
      </c>
      <c r="K4214" s="116">
        <v>400286</v>
      </c>
      <c r="L4214" s="116">
        <v>0</v>
      </c>
      <c r="M4214" s="116">
        <v>0</v>
      </c>
      <c r="N4214" s="116">
        <v>400286</v>
      </c>
      <c r="O4214" s="116">
        <v>0</v>
      </c>
      <c r="P4214" s="116">
        <v>0</v>
      </c>
      <c r="Q4214" s="27" t="str">
        <f t="shared" si="721"/>
        <v>Registered</v>
      </c>
      <c r="R4214" s="94">
        <f t="shared" si="722"/>
        <v>0.90000006245530539</v>
      </c>
      <c r="S4214" s="95"/>
      <c r="T4214" s="117">
        <f t="shared" si="724"/>
        <v>400286</v>
      </c>
      <c r="U4214" s="117">
        <f t="shared" si="725"/>
        <v>0</v>
      </c>
    </row>
    <row r="4215" spans="1:21" x14ac:dyDescent="0.3">
      <c r="A4215" s="114">
        <v>688</v>
      </c>
      <c r="B4215" s="114" t="s">
        <v>130</v>
      </c>
      <c r="C4215" s="114" t="s">
        <v>2269</v>
      </c>
      <c r="D4215" s="114" t="s">
        <v>2270</v>
      </c>
      <c r="E4215" s="114" t="s">
        <v>2271</v>
      </c>
      <c r="F4215" s="115">
        <v>46080</v>
      </c>
      <c r="G4215" s="114" t="s">
        <v>1907</v>
      </c>
      <c r="H4215" s="116">
        <v>10000000</v>
      </c>
      <c r="I4215" s="116">
        <v>8500000</v>
      </c>
      <c r="J4215" s="116">
        <v>8100000</v>
      </c>
      <c r="K4215" s="116">
        <v>400000</v>
      </c>
      <c r="L4215" s="116">
        <v>0</v>
      </c>
      <c r="M4215" s="116">
        <v>0</v>
      </c>
      <c r="N4215" s="116">
        <v>400000</v>
      </c>
      <c r="O4215" s="116">
        <v>0</v>
      </c>
      <c r="P4215" s="116">
        <v>0</v>
      </c>
      <c r="Q4215" s="27" t="str">
        <f t="shared" si="721"/>
        <v>Registered</v>
      </c>
      <c r="R4215" s="94">
        <f t="shared" si="722"/>
        <v>0.85</v>
      </c>
      <c r="S4215" s="95"/>
      <c r="T4215" s="117">
        <f t="shared" si="724"/>
        <v>400000</v>
      </c>
      <c r="U4215" s="117">
        <f t="shared" si="725"/>
        <v>0</v>
      </c>
    </row>
    <row r="4216" spans="1:21" x14ac:dyDescent="0.3">
      <c r="A4216" s="114">
        <v>731</v>
      </c>
      <c r="B4216" s="114" t="s">
        <v>130</v>
      </c>
      <c r="C4216" s="114" t="s">
        <v>2269</v>
      </c>
      <c r="D4216" s="114" t="s">
        <v>3900</v>
      </c>
      <c r="E4216" s="114" t="s">
        <v>3901</v>
      </c>
      <c r="F4216" s="115">
        <v>45075</v>
      </c>
      <c r="G4216" s="114" t="s">
        <v>3902</v>
      </c>
      <c r="H4216" s="116">
        <v>7450000</v>
      </c>
      <c r="I4216" s="116">
        <v>6705000</v>
      </c>
      <c r="J4216" s="116">
        <v>6332500</v>
      </c>
      <c r="K4216" s="116">
        <v>372500</v>
      </c>
      <c r="L4216" s="116">
        <v>0</v>
      </c>
      <c r="M4216" s="116">
        <v>0</v>
      </c>
      <c r="N4216" s="116">
        <v>0</v>
      </c>
      <c r="O4216" s="116">
        <v>372500</v>
      </c>
      <c r="P4216" s="116">
        <v>0</v>
      </c>
      <c r="Q4216" s="27" t="str">
        <f t="shared" si="721"/>
        <v>Registered</v>
      </c>
      <c r="R4216" s="94">
        <f t="shared" si="722"/>
        <v>0.9</v>
      </c>
      <c r="S4216" s="95"/>
      <c r="T4216" s="117">
        <f t="shared" si="724"/>
        <v>372500</v>
      </c>
      <c r="U4216" s="117">
        <f t="shared" si="725"/>
        <v>0</v>
      </c>
    </row>
    <row r="4217" spans="1:21" x14ac:dyDescent="0.3">
      <c r="A4217" s="114">
        <v>766</v>
      </c>
      <c r="B4217" s="114" t="s">
        <v>130</v>
      </c>
      <c r="C4217" s="114" t="s">
        <v>2269</v>
      </c>
      <c r="D4217" s="114" t="s">
        <v>7843</v>
      </c>
      <c r="E4217" s="114" t="s">
        <v>7844</v>
      </c>
      <c r="F4217" s="115">
        <v>45279</v>
      </c>
      <c r="G4217" s="114" t="s">
        <v>2604</v>
      </c>
      <c r="H4217" s="116">
        <v>8087835</v>
      </c>
      <c r="I4217" s="116">
        <v>7279053</v>
      </c>
      <c r="J4217" s="116">
        <v>6979053</v>
      </c>
      <c r="K4217" s="116">
        <v>300000</v>
      </c>
      <c r="L4217" s="116">
        <v>0</v>
      </c>
      <c r="M4217" s="116">
        <v>300000</v>
      </c>
      <c r="N4217" s="116">
        <v>0</v>
      </c>
      <c r="O4217" s="116">
        <v>0</v>
      </c>
      <c r="P4217" s="116">
        <v>0</v>
      </c>
      <c r="Q4217" s="27" t="str">
        <f t="shared" si="721"/>
        <v>Registered</v>
      </c>
      <c r="R4217" s="94">
        <f t="shared" si="722"/>
        <v>0.90000018546372418</v>
      </c>
      <c r="S4217" s="95"/>
      <c r="T4217" s="117">
        <f t="shared" si="724"/>
        <v>300000</v>
      </c>
      <c r="U4217" s="117">
        <f t="shared" si="725"/>
        <v>0</v>
      </c>
    </row>
    <row r="4218" spans="1:21" x14ac:dyDescent="0.3">
      <c r="A4218" s="114">
        <v>822</v>
      </c>
      <c r="B4218" s="114" t="s">
        <v>130</v>
      </c>
      <c r="C4218" s="114" t="s">
        <v>2269</v>
      </c>
      <c r="D4218" s="114" t="s">
        <v>2903</v>
      </c>
      <c r="E4218" s="114" t="s">
        <v>2904</v>
      </c>
      <c r="F4218" s="115">
        <v>45195</v>
      </c>
      <c r="G4218" s="114" t="s">
        <v>2905</v>
      </c>
      <c r="H4218" s="116">
        <v>7864965</v>
      </c>
      <c r="I4218" s="116">
        <v>7078468</v>
      </c>
      <c r="J4218" s="116">
        <v>6869656</v>
      </c>
      <c r="K4218" s="116">
        <v>208812</v>
      </c>
      <c r="L4218" s="116">
        <v>0</v>
      </c>
      <c r="M4218" s="116">
        <v>0</v>
      </c>
      <c r="N4218" s="116">
        <v>0</v>
      </c>
      <c r="O4218" s="116">
        <v>0</v>
      </c>
      <c r="P4218" s="116">
        <v>208812</v>
      </c>
      <c r="Q4218" s="27" t="str">
        <f t="shared" si="721"/>
        <v>Registered</v>
      </c>
      <c r="R4218" s="94">
        <f t="shared" si="722"/>
        <v>0.89999993642692622</v>
      </c>
      <c r="S4218" s="95"/>
      <c r="T4218" s="117">
        <f t="shared" si="724"/>
        <v>208812</v>
      </c>
      <c r="U4218" s="117">
        <f t="shared" si="725"/>
        <v>0</v>
      </c>
    </row>
    <row r="4219" spans="1:21" x14ac:dyDescent="0.3">
      <c r="A4219" s="114">
        <v>1178</v>
      </c>
      <c r="B4219" s="114" t="s">
        <v>130</v>
      </c>
      <c r="C4219" s="114" t="s">
        <v>2269</v>
      </c>
      <c r="D4219" s="114" t="s">
        <v>3694</v>
      </c>
      <c r="E4219" s="114" t="s">
        <v>3695</v>
      </c>
      <c r="F4219" s="115">
        <v>45083</v>
      </c>
      <c r="G4219" s="114" t="s">
        <v>3004</v>
      </c>
      <c r="H4219" s="116">
        <v>7864965</v>
      </c>
      <c r="I4219" s="116">
        <v>7078468</v>
      </c>
      <c r="J4219" s="116">
        <v>7078467.5</v>
      </c>
      <c r="K4219" s="116">
        <v>0.5</v>
      </c>
      <c r="L4219" s="116">
        <v>0</v>
      </c>
      <c r="M4219" s="116">
        <v>0</v>
      </c>
      <c r="N4219" s="116">
        <v>0.5</v>
      </c>
      <c r="O4219" s="116">
        <v>0</v>
      </c>
      <c r="P4219" s="116">
        <v>0</v>
      </c>
      <c r="Q4219" s="27" t="str">
        <f t="shared" si="721"/>
        <v>Registered</v>
      </c>
      <c r="R4219" s="94">
        <f t="shared" si="722"/>
        <v>0.89999993642692622</v>
      </c>
      <c r="S4219" s="95"/>
      <c r="T4219" s="117">
        <f t="shared" si="724"/>
        <v>0.5</v>
      </c>
      <c r="U4219" s="117">
        <f t="shared" si="725"/>
        <v>0</v>
      </c>
    </row>
    <row r="4220" spans="1:21" x14ac:dyDescent="0.3">
      <c r="A4220" s="114">
        <v>1193</v>
      </c>
      <c r="B4220" s="114" t="s">
        <v>130</v>
      </c>
      <c r="C4220" s="114" t="s">
        <v>2269</v>
      </c>
      <c r="D4220" s="114" t="s">
        <v>3040</v>
      </c>
      <c r="E4220" s="114" t="s">
        <v>3041</v>
      </c>
      <c r="F4220" s="115">
        <v>45064</v>
      </c>
      <c r="G4220" s="114" t="s">
        <v>3042</v>
      </c>
      <c r="H4220" s="116">
        <v>11660166</v>
      </c>
      <c r="I4220" s="116">
        <v>10494148</v>
      </c>
      <c r="J4220" s="116">
        <v>10494147.6</v>
      </c>
      <c r="K4220" s="116">
        <v>0.4</v>
      </c>
      <c r="L4220" s="116">
        <v>0</v>
      </c>
      <c r="M4220" s="116">
        <v>0</v>
      </c>
      <c r="N4220" s="116">
        <v>0</v>
      </c>
      <c r="O4220" s="116">
        <v>0.4</v>
      </c>
      <c r="P4220" s="116">
        <v>0</v>
      </c>
      <c r="Q4220" s="27" t="str">
        <f t="shared" si="721"/>
        <v>Registered</v>
      </c>
      <c r="R4220" s="94">
        <f t="shared" si="722"/>
        <v>0.89999987993309871</v>
      </c>
      <c r="S4220" s="95"/>
      <c r="T4220" s="117">
        <f t="shared" si="724"/>
        <v>0.4</v>
      </c>
      <c r="U4220" s="117">
        <f t="shared" si="725"/>
        <v>0</v>
      </c>
    </row>
    <row r="4221" spans="1:21" x14ac:dyDescent="0.3">
      <c r="A4221" s="114">
        <v>6953</v>
      </c>
      <c r="B4221" s="114" t="s">
        <v>130</v>
      </c>
      <c r="C4221" s="114" t="s">
        <v>2269</v>
      </c>
      <c r="D4221" s="114" t="s">
        <v>7826</v>
      </c>
      <c r="E4221" s="114" t="s">
        <v>7827</v>
      </c>
      <c r="F4221" s="115">
        <v>45097</v>
      </c>
      <c r="G4221" s="114" t="s">
        <v>4150</v>
      </c>
      <c r="H4221" s="116">
        <v>11716200</v>
      </c>
      <c r="I4221" s="116">
        <v>10544580</v>
      </c>
      <c r="J4221" s="116">
        <v>10544580</v>
      </c>
      <c r="K4221" s="116">
        <v>0</v>
      </c>
      <c r="L4221" s="116">
        <v>0</v>
      </c>
      <c r="M4221" s="116">
        <v>0</v>
      </c>
      <c r="N4221" s="116">
        <v>0</v>
      </c>
      <c r="O4221" s="116">
        <v>0</v>
      </c>
      <c r="P4221" s="116">
        <v>0</v>
      </c>
      <c r="Q4221" s="27" t="str">
        <f t="shared" si="721"/>
        <v>Registered</v>
      </c>
      <c r="R4221" s="94">
        <f t="shared" si="722"/>
        <v>0.9</v>
      </c>
      <c r="S4221" s="95"/>
      <c r="T4221" s="117">
        <f t="shared" si="724"/>
        <v>0</v>
      </c>
      <c r="U4221" s="117">
        <f t="shared" si="725"/>
        <v>0</v>
      </c>
    </row>
    <row r="4222" spans="1:21" x14ac:dyDescent="0.3">
      <c r="A4222" s="114">
        <v>6954</v>
      </c>
      <c r="B4222" s="114" t="s">
        <v>130</v>
      </c>
      <c r="C4222" s="114" t="s">
        <v>2269</v>
      </c>
      <c r="D4222" s="114" t="s">
        <v>7828</v>
      </c>
      <c r="E4222" s="114" t="s">
        <v>7829</v>
      </c>
      <c r="F4222" s="115">
        <v>45097</v>
      </c>
      <c r="G4222" s="114" t="s">
        <v>5157</v>
      </c>
      <c r="H4222" s="116">
        <v>11748462</v>
      </c>
      <c r="I4222" s="116">
        <v>10573614</v>
      </c>
      <c r="J4222" s="116">
        <v>10573614</v>
      </c>
      <c r="K4222" s="116">
        <v>0</v>
      </c>
      <c r="L4222" s="116">
        <v>0</v>
      </c>
      <c r="M4222" s="116">
        <v>0</v>
      </c>
      <c r="N4222" s="116">
        <v>0</v>
      </c>
      <c r="O4222" s="116">
        <v>0</v>
      </c>
      <c r="P4222" s="116">
        <v>0</v>
      </c>
      <c r="Q4222" s="27" t="str">
        <f t="shared" si="721"/>
        <v>Registered</v>
      </c>
      <c r="R4222" s="94">
        <f t="shared" si="722"/>
        <v>0.89999984678845624</v>
      </c>
      <c r="S4222" s="95"/>
      <c r="T4222" s="117">
        <f t="shared" si="724"/>
        <v>0</v>
      </c>
      <c r="U4222" s="117">
        <f t="shared" si="725"/>
        <v>0</v>
      </c>
    </row>
    <row r="4223" spans="1:21" x14ac:dyDescent="0.3">
      <c r="A4223" s="114">
        <v>6955</v>
      </c>
      <c r="B4223" s="114" t="s">
        <v>130</v>
      </c>
      <c r="C4223" s="114" t="s">
        <v>2269</v>
      </c>
      <c r="D4223" s="114" t="s">
        <v>7830</v>
      </c>
      <c r="E4223" s="114" t="s">
        <v>7831</v>
      </c>
      <c r="F4223" s="115">
        <v>45107</v>
      </c>
      <c r="G4223" s="114" t="s">
        <v>5359</v>
      </c>
      <c r="H4223" s="116">
        <v>7990476</v>
      </c>
      <c r="I4223" s="116">
        <v>7191429</v>
      </c>
      <c r="J4223" s="116">
        <v>7191429</v>
      </c>
      <c r="K4223" s="116">
        <v>0</v>
      </c>
      <c r="L4223" s="116">
        <v>0</v>
      </c>
      <c r="M4223" s="116">
        <v>0</v>
      </c>
      <c r="N4223" s="116">
        <v>0</v>
      </c>
      <c r="O4223" s="116">
        <v>0</v>
      </c>
      <c r="P4223" s="116">
        <v>0</v>
      </c>
      <c r="Q4223" s="27" t="str">
        <f t="shared" si="721"/>
        <v>Registered</v>
      </c>
      <c r="R4223" s="94">
        <f t="shared" si="722"/>
        <v>0.90000007508939395</v>
      </c>
      <c r="S4223" s="95"/>
      <c r="T4223" s="117">
        <f t="shared" si="724"/>
        <v>0</v>
      </c>
      <c r="U4223" s="117">
        <f t="shared" si="725"/>
        <v>0</v>
      </c>
    </row>
    <row r="4224" spans="1:21" x14ac:dyDescent="0.3">
      <c r="A4224" s="114">
        <v>6956</v>
      </c>
      <c r="B4224" s="114" t="s">
        <v>130</v>
      </c>
      <c r="C4224" s="114" t="s">
        <v>2269</v>
      </c>
      <c r="D4224" s="114" t="s">
        <v>7832</v>
      </c>
      <c r="E4224" s="114" t="s">
        <v>7833</v>
      </c>
      <c r="F4224" s="115">
        <v>45260</v>
      </c>
      <c r="G4224" s="114" t="s">
        <v>5480</v>
      </c>
      <c r="H4224" s="116">
        <v>11928450</v>
      </c>
      <c r="I4224" s="116">
        <v>10735611</v>
      </c>
      <c r="J4224" s="116">
        <v>10735611</v>
      </c>
      <c r="K4224" s="116">
        <v>0</v>
      </c>
      <c r="L4224" s="116">
        <v>0</v>
      </c>
      <c r="M4224" s="116">
        <v>0</v>
      </c>
      <c r="N4224" s="116">
        <v>0</v>
      </c>
      <c r="O4224" s="116">
        <v>0</v>
      </c>
      <c r="P4224" s="116">
        <v>0</v>
      </c>
      <c r="Q4224" s="27" t="str">
        <f t="shared" si="721"/>
        <v>Registered</v>
      </c>
      <c r="R4224" s="94">
        <f t="shared" si="722"/>
        <v>0.90000050299913237</v>
      </c>
      <c r="S4224" s="95"/>
      <c r="T4224" s="117">
        <f t="shared" si="724"/>
        <v>0</v>
      </c>
      <c r="U4224" s="117">
        <f t="shared" si="725"/>
        <v>0</v>
      </c>
    </row>
    <row r="4225" spans="1:21" x14ac:dyDescent="0.3">
      <c r="A4225" s="114">
        <v>6957</v>
      </c>
      <c r="B4225" s="114" t="s">
        <v>130</v>
      </c>
      <c r="C4225" s="114" t="s">
        <v>2269</v>
      </c>
      <c r="D4225" s="114" t="s">
        <v>7834</v>
      </c>
      <c r="E4225" s="114" t="s">
        <v>7835</v>
      </c>
      <c r="F4225" s="115">
        <v>45291</v>
      </c>
      <c r="G4225" s="114" t="s">
        <v>2953</v>
      </c>
      <c r="H4225" s="116">
        <v>12106740</v>
      </c>
      <c r="I4225" s="116">
        <v>10290729</v>
      </c>
      <c r="J4225" s="116">
        <v>10290729</v>
      </c>
      <c r="K4225" s="116">
        <v>0</v>
      </c>
      <c r="L4225" s="116">
        <v>0</v>
      </c>
      <c r="M4225" s="116">
        <v>0</v>
      </c>
      <c r="N4225" s="116">
        <v>0</v>
      </c>
      <c r="O4225" s="116">
        <v>0</v>
      </c>
      <c r="P4225" s="116">
        <v>0</v>
      </c>
      <c r="Q4225" s="27" t="str">
        <f t="shared" si="721"/>
        <v>Registered</v>
      </c>
      <c r="R4225" s="94">
        <f t="shared" si="722"/>
        <v>0.85</v>
      </c>
      <c r="S4225" s="95"/>
      <c r="T4225" s="117">
        <f t="shared" si="724"/>
        <v>0</v>
      </c>
      <c r="U4225" s="117">
        <f t="shared" si="725"/>
        <v>0</v>
      </c>
    </row>
    <row r="4226" spans="1:21" x14ac:dyDescent="0.3">
      <c r="A4226" s="114">
        <v>6958</v>
      </c>
      <c r="B4226" s="114" t="s">
        <v>130</v>
      </c>
      <c r="C4226" s="114" t="s">
        <v>2269</v>
      </c>
      <c r="D4226" s="114" t="s">
        <v>7836</v>
      </c>
      <c r="E4226" s="114" t="s">
        <v>7837</v>
      </c>
      <c r="F4226" s="115">
        <v>45879</v>
      </c>
      <c r="G4226" s="114" t="s">
        <v>7838</v>
      </c>
      <c r="H4226" s="116">
        <v>8866707</v>
      </c>
      <c r="I4226" s="116">
        <v>7980032</v>
      </c>
      <c r="J4226" s="116">
        <v>7980032</v>
      </c>
      <c r="K4226" s="116">
        <v>0</v>
      </c>
      <c r="L4226" s="116">
        <v>0</v>
      </c>
      <c r="M4226" s="116">
        <v>0</v>
      </c>
      <c r="N4226" s="116">
        <v>0</v>
      </c>
      <c r="O4226" s="116">
        <v>0</v>
      </c>
      <c r="P4226" s="116">
        <v>0</v>
      </c>
      <c r="Q4226" s="27" t="str">
        <f t="shared" ref="Q4226:Q4289" si="726">IF(G4226="01 Jan 1900","Unregistered","Registered")</f>
        <v>Registered</v>
      </c>
      <c r="R4226" s="94">
        <f t="shared" si="722"/>
        <v>0.89999951503980002</v>
      </c>
      <c r="S4226" s="95"/>
      <c r="T4226" s="117">
        <f t="shared" si="724"/>
        <v>0</v>
      </c>
      <c r="U4226" s="117">
        <f t="shared" si="725"/>
        <v>0</v>
      </c>
    </row>
    <row r="4227" spans="1:21" x14ac:dyDescent="0.3">
      <c r="A4227" s="114">
        <v>6959</v>
      </c>
      <c r="B4227" s="114" t="s">
        <v>130</v>
      </c>
      <c r="C4227" s="114" t="s">
        <v>2269</v>
      </c>
      <c r="D4227" s="114" t="s">
        <v>7839</v>
      </c>
      <c r="E4227" s="114" t="s">
        <v>7840</v>
      </c>
      <c r="F4227" s="115">
        <v>45572</v>
      </c>
      <c r="G4227" s="114" t="s">
        <v>3357</v>
      </c>
      <c r="H4227" s="116">
        <v>8610993</v>
      </c>
      <c r="I4227" s="116">
        <v>7749898</v>
      </c>
      <c r="J4227" s="116">
        <v>7749898</v>
      </c>
      <c r="K4227" s="116">
        <v>0</v>
      </c>
      <c r="L4227" s="116">
        <v>0</v>
      </c>
      <c r="M4227" s="116">
        <v>0</v>
      </c>
      <c r="N4227" s="116">
        <v>0</v>
      </c>
      <c r="O4227" s="116">
        <v>0</v>
      </c>
      <c r="P4227" s="116">
        <v>0</v>
      </c>
      <c r="Q4227" s="27" t="str">
        <f t="shared" si="726"/>
        <v>Registered</v>
      </c>
      <c r="R4227" s="94">
        <f t="shared" ref="R4227:R4290" si="727">(I4227/H4227)</f>
        <v>0.90000049936168802</v>
      </c>
      <c r="S4227" s="95"/>
      <c r="T4227" s="117">
        <f t="shared" si="724"/>
        <v>0</v>
      </c>
      <c r="U4227" s="117">
        <f t="shared" si="725"/>
        <v>0</v>
      </c>
    </row>
    <row r="4228" spans="1:21" x14ac:dyDescent="0.3">
      <c r="A4228" s="114">
        <v>6960</v>
      </c>
      <c r="B4228" s="114" t="s">
        <v>130</v>
      </c>
      <c r="C4228" s="114" t="s">
        <v>2269</v>
      </c>
      <c r="D4228" s="114" t="s">
        <v>7845</v>
      </c>
      <c r="E4228" s="114" t="s">
        <v>7846</v>
      </c>
      <c r="F4228" s="115">
        <v>45107</v>
      </c>
      <c r="G4228" s="114" t="s">
        <v>5380</v>
      </c>
      <c r="H4228" s="116">
        <v>11376600</v>
      </c>
      <c r="I4228" s="116">
        <v>7963620</v>
      </c>
      <c r="J4228" s="116">
        <v>7963620</v>
      </c>
      <c r="K4228" s="116">
        <v>0</v>
      </c>
      <c r="L4228" s="116">
        <v>0</v>
      </c>
      <c r="M4228" s="116">
        <v>0</v>
      </c>
      <c r="N4228" s="116">
        <v>0</v>
      </c>
      <c r="O4228" s="116">
        <v>0</v>
      </c>
      <c r="P4228" s="116">
        <v>0</v>
      </c>
      <c r="Q4228" s="27" t="str">
        <f t="shared" si="726"/>
        <v>Registered</v>
      </c>
      <c r="R4228" s="94">
        <f t="shared" si="727"/>
        <v>0.7</v>
      </c>
      <c r="S4228" s="95"/>
      <c r="T4228" s="117">
        <f t="shared" si="724"/>
        <v>0</v>
      </c>
      <c r="U4228" s="117">
        <f t="shared" si="725"/>
        <v>0</v>
      </c>
    </row>
    <row r="4229" spans="1:21" x14ac:dyDescent="0.3">
      <c r="A4229" s="114">
        <v>6961</v>
      </c>
      <c r="B4229" s="114" t="s">
        <v>130</v>
      </c>
      <c r="C4229" s="114" t="s">
        <v>2269</v>
      </c>
      <c r="D4229" s="114" t="s">
        <v>7847</v>
      </c>
      <c r="E4229" s="114" t="s">
        <v>7848</v>
      </c>
      <c r="F4229" s="115">
        <v>45106</v>
      </c>
      <c r="G4229" s="114" t="s">
        <v>2714</v>
      </c>
      <c r="H4229" s="116">
        <v>11748462</v>
      </c>
      <c r="I4229" s="116">
        <v>9986191</v>
      </c>
      <c r="J4229" s="116">
        <v>9986191</v>
      </c>
      <c r="K4229" s="116">
        <v>0</v>
      </c>
      <c r="L4229" s="116">
        <v>0</v>
      </c>
      <c r="M4229" s="116">
        <v>0</v>
      </c>
      <c r="N4229" s="116">
        <v>0</v>
      </c>
      <c r="O4229" s="116">
        <v>0</v>
      </c>
      <c r="P4229" s="116">
        <v>0</v>
      </c>
      <c r="Q4229" s="27" t="str">
        <f t="shared" si="726"/>
        <v>Registered</v>
      </c>
      <c r="R4229" s="94">
        <f t="shared" si="727"/>
        <v>0.84999985530020861</v>
      </c>
      <c r="S4229" s="95"/>
      <c r="T4229" s="117">
        <f t="shared" si="724"/>
        <v>0</v>
      </c>
      <c r="U4229" s="117">
        <f t="shared" si="725"/>
        <v>0</v>
      </c>
    </row>
    <row r="4230" spans="1:21" x14ac:dyDescent="0.3">
      <c r="A4230" s="114">
        <v>6962</v>
      </c>
      <c r="B4230" s="114" t="s">
        <v>130</v>
      </c>
      <c r="C4230" s="114" t="s">
        <v>2269</v>
      </c>
      <c r="D4230" s="114" t="s">
        <v>7849</v>
      </c>
      <c r="E4230" s="114" t="s">
        <v>7850</v>
      </c>
      <c r="F4230" s="115">
        <v>45106</v>
      </c>
      <c r="G4230" s="114" t="s">
        <v>2714</v>
      </c>
      <c r="H4230" s="116">
        <v>7917750</v>
      </c>
      <c r="I4230" s="116">
        <v>6730093</v>
      </c>
      <c r="J4230" s="116">
        <v>6730093</v>
      </c>
      <c r="K4230" s="116">
        <v>0</v>
      </c>
      <c r="L4230" s="116">
        <v>0</v>
      </c>
      <c r="M4230" s="116">
        <v>0</v>
      </c>
      <c r="N4230" s="116">
        <v>0</v>
      </c>
      <c r="O4230" s="116">
        <v>0</v>
      </c>
      <c r="P4230" s="116">
        <v>0</v>
      </c>
      <c r="Q4230" s="27" t="str">
        <f t="shared" si="726"/>
        <v>Registered</v>
      </c>
      <c r="R4230" s="94">
        <f t="shared" si="727"/>
        <v>0.85000069464178585</v>
      </c>
      <c r="S4230" s="95"/>
      <c r="T4230" s="117">
        <f t="shared" si="724"/>
        <v>0</v>
      </c>
      <c r="U4230" s="117">
        <f t="shared" si="725"/>
        <v>0</v>
      </c>
    </row>
    <row r="4231" spans="1:21" x14ac:dyDescent="0.3">
      <c r="A4231" s="114">
        <v>6963</v>
      </c>
      <c r="B4231" s="114" t="s">
        <v>130</v>
      </c>
      <c r="C4231" s="114" t="s">
        <v>2269</v>
      </c>
      <c r="D4231" s="114" t="s">
        <v>7851</v>
      </c>
      <c r="E4231" s="114" t="s">
        <v>7852</v>
      </c>
      <c r="F4231" s="115">
        <v>45042</v>
      </c>
      <c r="G4231" s="114" t="s">
        <v>2607</v>
      </c>
      <c r="H4231" s="116">
        <v>7917750</v>
      </c>
      <c r="I4231" s="116">
        <v>7125981</v>
      </c>
      <c r="J4231" s="116">
        <v>7125981</v>
      </c>
      <c r="K4231" s="116">
        <v>0</v>
      </c>
      <c r="L4231" s="116">
        <v>0</v>
      </c>
      <c r="M4231" s="116">
        <v>0</v>
      </c>
      <c r="N4231" s="116">
        <v>0</v>
      </c>
      <c r="O4231" s="116">
        <v>0</v>
      </c>
      <c r="P4231" s="116">
        <v>0</v>
      </c>
      <c r="Q4231" s="27" t="str">
        <f t="shared" si="726"/>
        <v>Registered</v>
      </c>
      <c r="R4231" s="94">
        <f t="shared" si="727"/>
        <v>0.90000075779103916</v>
      </c>
      <c r="S4231" s="95"/>
      <c r="T4231" s="117">
        <f t="shared" si="724"/>
        <v>0</v>
      </c>
      <c r="U4231" s="117">
        <f t="shared" si="725"/>
        <v>0</v>
      </c>
    </row>
    <row r="4232" spans="1:21" x14ac:dyDescent="0.3">
      <c r="A4232" s="114">
        <v>6964</v>
      </c>
      <c r="B4232" s="114" t="s">
        <v>130</v>
      </c>
      <c r="C4232" s="114" t="s">
        <v>2269</v>
      </c>
      <c r="D4232" s="114" t="s">
        <v>2980</v>
      </c>
      <c r="E4232" s="114" t="s">
        <v>2981</v>
      </c>
      <c r="F4232" s="115">
        <v>45168</v>
      </c>
      <c r="G4232" s="114" t="s">
        <v>2982</v>
      </c>
      <c r="H4232" s="116">
        <v>11928450</v>
      </c>
      <c r="I4232" s="116">
        <v>10139188</v>
      </c>
      <c r="J4232" s="116">
        <v>10139188</v>
      </c>
      <c r="K4232" s="116">
        <v>0</v>
      </c>
      <c r="L4232" s="116">
        <v>0</v>
      </c>
      <c r="M4232" s="116">
        <v>0</v>
      </c>
      <c r="N4232" s="116">
        <v>0</v>
      </c>
      <c r="O4232" s="116">
        <v>0</v>
      </c>
      <c r="P4232" s="116">
        <v>0</v>
      </c>
      <c r="Q4232" s="27" t="str">
        <f t="shared" si="726"/>
        <v>Registered</v>
      </c>
      <c r="R4232" s="94">
        <f t="shared" si="727"/>
        <v>0.85000046108253802</v>
      </c>
      <c r="S4232" s="95"/>
      <c r="T4232" s="117">
        <f t="shared" si="724"/>
        <v>0</v>
      </c>
      <c r="U4232" s="117">
        <f t="shared" si="725"/>
        <v>0</v>
      </c>
    </row>
    <row r="4233" spans="1:21" x14ac:dyDescent="0.3">
      <c r="A4233" s="114">
        <v>6965</v>
      </c>
      <c r="B4233" s="114" t="s">
        <v>130</v>
      </c>
      <c r="C4233" s="114" t="s">
        <v>2269</v>
      </c>
      <c r="D4233" s="114" t="s">
        <v>7853</v>
      </c>
      <c r="E4233" s="114" t="s">
        <v>7854</v>
      </c>
      <c r="F4233" s="115">
        <v>45107</v>
      </c>
      <c r="G4233" s="114" t="s">
        <v>3567</v>
      </c>
      <c r="H4233" s="116">
        <v>11792857</v>
      </c>
      <c r="I4233" s="116">
        <v>9139462</v>
      </c>
      <c r="J4233" s="116">
        <v>9139462</v>
      </c>
      <c r="K4233" s="116">
        <v>0</v>
      </c>
      <c r="L4233" s="116">
        <v>0</v>
      </c>
      <c r="M4233" s="116">
        <v>0</v>
      </c>
      <c r="N4233" s="116">
        <v>0</v>
      </c>
      <c r="O4233" s="116">
        <v>0</v>
      </c>
      <c r="P4233" s="116">
        <v>0</v>
      </c>
      <c r="Q4233" s="27" t="str">
        <f t="shared" si="726"/>
        <v>Registered</v>
      </c>
      <c r="R4233" s="94">
        <f t="shared" si="727"/>
        <v>0.77499981556632125</v>
      </c>
      <c r="S4233" s="95"/>
      <c r="T4233" s="117">
        <f t="shared" si="724"/>
        <v>0</v>
      </c>
      <c r="U4233" s="117">
        <f t="shared" si="725"/>
        <v>0</v>
      </c>
    </row>
    <row r="4234" spans="1:21" x14ac:dyDescent="0.3">
      <c r="A4234" s="114">
        <v>6966</v>
      </c>
      <c r="B4234" s="114" t="s">
        <v>130</v>
      </c>
      <c r="C4234" s="114" t="s">
        <v>2269</v>
      </c>
      <c r="D4234" s="114" t="s">
        <v>3640</v>
      </c>
      <c r="E4234" s="114" t="s">
        <v>3641</v>
      </c>
      <c r="F4234" s="115">
        <v>45187</v>
      </c>
      <c r="G4234" s="114" t="s">
        <v>1963</v>
      </c>
      <c r="H4234" s="116">
        <v>8005725</v>
      </c>
      <c r="I4234" s="116">
        <v>7205153</v>
      </c>
      <c r="J4234" s="116">
        <v>7205153</v>
      </c>
      <c r="K4234" s="116">
        <v>0</v>
      </c>
      <c r="L4234" s="116">
        <v>0</v>
      </c>
      <c r="M4234" s="116">
        <v>0</v>
      </c>
      <c r="N4234" s="116">
        <v>0</v>
      </c>
      <c r="O4234" s="116">
        <v>0</v>
      </c>
      <c r="P4234" s="116">
        <v>0</v>
      </c>
      <c r="Q4234" s="27" t="str">
        <f t="shared" si="726"/>
        <v>Registered</v>
      </c>
      <c r="R4234" s="94">
        <f t="shared" si="727"/>
        <v>0.90000006245530539</v>
      </c>
      <c r="S4234" s="95"/>
      <c r="T4234" s="117">
        <f t="shared" si="724"/>
        <v>0</v>
      </c>
      <c r="U4234" s="117">
        <f t="shared" si="725"/>
        <v>0</v>
      </c>
    </row>
    <row r="4235" spans="1:21" x14ac:dyDescent="0.3">
      <c r="A4235" s="114">
        <v>6967</v>
      </c>
      <c r="B4235" s="114" t="s">
        <v>130</v>
      </c>
      <c r="C4235" s="114" t="s">
        <v>2269</v>
      </c>
      <c r="D4235" s="114" t="s">
        <v>3719</v>
      </c>
      <c r="E4235" s="114" t="s">
        <v>3720</v>
      </c>
      <c r="F4235" s="115">
        <v>45089</v>
      </c>
      <c r="G4235" s="114" t="s">
        <v>1629</v>
      </c>
      <c r="H4235" s="116">
        <v>7859100</v>
      </c>
      <c r="I4235" s="116">
        <v>7073190</v>
      </c>
      <c r="J4235" s="116">
        <v>7073190</v>
      </c>
      <c r="K4235" s="116">
        <v>0</v>
      </c>
      <c r="L4235" s="116">
        <v>0</v>
      </c>
      <c r="M4235" s="116">
        <v>0</v>
      </c>
      <c r="N4235" s="116">
        <v>0</v>
      </c>
      <c r="O4235" s="116">
        <v>0</v>
      </c>
      <c r="P4235" s="116">
        <v>0</v>
      </c>
      <c r="Q4235" s="27" t="str">
        <f t="shared" si="726"/>
        <v>Registered</v>
      </c>
      <c r="R4235" s="94">
        <f t="shared" si="727"/>
        <v>0.9</v>
      </c>
      <c r="S4235" s="95"/>
      <c r="T4235" s="117">
        <f t="shared" si="724"/>
        <v>0</v>
      </c>
      <c r="U4235" s="117">
        <f t="shared" si="725"/>
        <v>0</v>
      </c>
    </row>
    <row r="4236" spans="1:21" x14ac:dyDescent="0.3">
      <c r="A4236" s="114">
        <v>6968</v>
      </c>
      <c r="B4236" s="114" t="s">
        <v>130</v>
      </c>
      <c r="C4236" s="114" t="s">
        <v>2269</v>
      </c>
      <c r="D4236" s="114" t="s">
        <v>7855</v>
      </c>
      <c r="E4236" s="114" t="s">
        <v>7856</v>
      </c>
      <c r="F4236" s="115">
        <v>45083</v>
      </c>
      <c r="G4236" s="114" t="s">
        <v>2607</v>
      </c>
      <c r="H4236" s="116">
        <v>11886000</v>
      </c>
      <c r="I4236" s="116">
        <v>10697400</v>
      </c>
      <c r="J4236" s="116">
        <v>10697400</v>
      </c>
      <c r="K4236" s="116">
        <v>0</v>
      </c>
      <c r="L4236" s="116">
        <v>0</v>
      </c>
      <c r="M4236" s="116">
        <v>0</v>
      </c>
      <c r="N4236" s="116">
        <v>0</v>
      </c>
      <c r="O4236" s="116">
        <v>0</v>
      </c>
      <c r="P4236" s="116">
        <v>0</v>
      </c>
      <c r="Q4236" s="27" t="str">
        <f t="shared" si="726"/>
        <v>Registered</v>
      </c>
      <c r="R4236" s="94">
        <f t="shared" si="727"/>
        <v>0.9</v>
      </c>
      <c r="S4236" s="95"/>
      <c r="T4236" s="117">
        <f t="shared" si="724"/>
        <v>0</v>
      </c>
      <c r="U4236" s="117">
        <f t="shared" si="725"/>
        <v>0</v>
      </c>
    </row>
    <row r="4237" spans="1:21" x14ac:dyDescent="0.3">
      <c r="A4237" s="114">
        <v>6969</v>
      </c>
      <c r="B4237" s="114" t="s">
        <v>130</v>
      </c>
      <c r="C4237" s="114" t="s">
        <v>2269</v>
      </c>
      <c r="D4237" s="114" t="s">
        <v>7857</v>
      </c>
      <c r="E4237" s="114" t="s">
        <v>7858</v>
      </c>
      <c r="F4237" s="115">
        <v>45097</v>
      </c>
      <c r="G4237" s="114" t="s">
        <v>3420</v>
      </c>
      <c r="H4237" s="116">
        <v>12106740</v>
      </c>
      <c r="I4237" s="116">
        <v>10290729</v>
      </c>
      <c r="J4237" s="116">
        <v>10290729</v>
      </c>
      <c r="K4237" s="116">
        <v>0</v>
      </c>
      <c r="L4237" s="116">
        <v>0</v>
      </c>
      <c r="M4237" s="116">
        <v>0</v>
      </c>
      <c r="N4237" s="116">
        <v>0</v>
      </c>
      <c r="O4237" s="116">
        <v>0</v>
      </c>
      <c r="P4237" s="116">
        <v>0</v>
      </c>
      <c r="Q4237" s="27" t="str">
        <f t="shared" si="726"/>
        <v>Registered</v>
      </c>
      <c r="R4237" s="94">
        <f t="shared" si="727"/>
        <v>0.85</v>
      </c>
      <c r="S4237" s="95"/>
      <c r="T4237" s="117">
        <f t="shared" si="724"/>
        <v>0</v>
      </c>
      <c r="U4237" s="117">
        <f t="shared" si="725"/>
        <v>0</v>
      </c>
    </row>
    <row r="4238" spans="1:21" x14ac:dyDescent="0.3">
      <c r="A4238" s="114">
        <v>6970</v>
      </c>
      <c r="B4238" s="114" t="s">
        <v>130</v>
      </c>
      <c r="C4238" s="114" t="s">
        <v>2269</v>
      </c>
      <c r="D4238" s="114" t="s">
        <v>3611</v>
      </c>
      <c r="E4238" s="114" t="s">
        <v>3612</v>
      </c>
      <c r="F4238" s="115">
        <v>45214</v>
      </c>
      <c r="G4238" s="114" t="s">
        <v>3613</v>
      </c>
      <c r="H4238" s="116">
        <v>8087835</v>
      </c>
      <c r="I4238" s="116">
        <v>7279053</v>
      </c>
      <c r="J4238" s="116">
        <v>7279053</v>
      </c>
      <c r="K4238" s="116">
        <v>0</v>
      </c>
      <c r="L4238" s="116">
        <v>0</v>
      </c>
      <c r="M4238" s="116">
        <v>0</v>
      </c>
      <c r="N4238" s="116">
        <v>0</v>
      </c>
      <c r="O4238" s="116">
        <v>0</v>
      </c>
      <c r="P4238" s="116">
        <v>0</v>
      </c>
      <c r="Q4238" s="27" t="str">
        <f t="shared" si="726"/>
        <v>Registered</v>
      </c>
      <c r="R4238" s="94">
        <f t="shared" si="727"/>
        <v>0.90000018546372418</v>
      </c>
      <c r="S4238" s="95"/>
      <c r="T4238" s="117">
        <f t="shared" si="724"/>
        <v>0</v>
      </c>
      <c r="U4238" s="117">
        <f t="shared" si="725"/>
        <v>0</v>
      </c>
    </row>
    <row r="4239" spans="1:21" x14ac:dyDescent="0.3">
      <c r="A4239" s="114">
        <v>6971</v>
      </c>
      <c r="B4239" s="114" t="s">
        <v>130</v>
      </c>
      <c r="C4239" s="114" t="s">
        <v>2269</v>
      </c>
      <c r="D4239" s="114" t="s">
        <v>7861</v>
      </c>
      <c r="E4239" s="114" t="s">
        <v>7862</v>
      </c>
      <c r="F4239" s="115">
        <v>45114</v>
      </c>
      <c r="G4239" s="114" t="s">
        <v>2960</v>
      </c>
      <c r="H4239" s="116">
        <v>11838456</v>
      </c>
      <c r="I4239" s="116">
        <v>10654613</v>
      </c>
      <c r="J4239" s="116">
        <v>10654613</v>
      </c>
      <c r="K4239" s="116">
        <v>0</v>
      </c>
      <c r="L4239" s="116">
        <v>0</v>
      </c>
      <c r="M4239" s="116">
        <v>0</v>
      </c>
      <c r="N4239" s="116">
        <v>0</v>
      </c>
      <c r="O4239" s="116">
        <v>0</v>
      </c>
      <c r="P4239" s="116">
        <v>0</v>
      </c>
      <c r="Q4239" s="27" t="str">
        <f t="shared" si="726"/>
        <v>Registered</v>
      </c>
      <c r="R4239" s="94">
        <f t="shared" si="727"/>
        <v>0.90000021962323462</v>
      </c>
      <c r="S4239" s="95"/>
      <c r="T4239" s="117">
        <f t="shared" si="724"/>
        <v>0</v>
      </c>
      <c r="U4239" s="117">
        <f t="shared" si="725"/>
        <v>0</v>
      </c>
    </row>
    <row r="4240" spans="1:21" x14ac:dyDescent="0.3">
      <c r="A4240" s="114">
        <v>6972</v>
      </c>
      <c r="B4240" s="114" t="s">
        <v>130</v>
      </c>
      <c r="C4240" s="114" t="s">
        <v>2269</v>
      </c>
      <c r="D4240" s="114" t="s">
        <v>7863</v>
      </c>
      <c r="E4240" s="114" t="s">
        <v>7864</v>
      </c>
      <c r="F4240" s="115">
        <v>45119</v>
      </c>
      <c r="G4240" s="114" t="s">
        <v>2619</v>
      </c>
      <c r="H4240" s="116">
        <v>11819778</v>
      </c>
      <c r="I4240" s="116">
        <v>10046811</v>
      </c>
      <c r="J4240" s="116">
        <v>10046811</v>
      </c>
      <c r="K4240" s="116">
        <v>0</v>
      </c>
      <c r="L4240" s="116">
        <v>0</v>
      </c>
      <c r="M4240" s="116">
        <v>0</v>
      </c>
      <c r="N4240" s="116">
        <v>0</v>
      </c>
      <c r="O4240" s="116">
        <v>0</v>
      </c>
      <c r="P4240" s="116">
        <v>0</v>
      </c>
      <c r="Q4240" s="27" t="str">
        <f t="shared" si="726"/>
        <v>Registered</v>
      </c>
      <c r="R4240" s="94">
        <f t="shared" si="727"/>
        <v>0.8499999746188126</v>
      </c>
      <c r="S4240" s="95"/>
      <c r="T4240" s="117">
        <f t="shared" si="724"/>
        <v>0</v>
      </c>
      <c r="U4240" s="117">
        <f t="shared" si="725"/>
        <v>0</v>
      </c>
    </row>
    <row r="4241" spans="1:21" x14ac:dyDescent="0.3">
      <c r="A4241" s="114">
        <v>6973</v>
      </c>
      <c r="B4241" s="114" t="s">
        <v>130</v>
      </c>
      <c r="C4241" s="114" t="s">
        <v>2269</v>
      </c>
      <c r="D4241" s="114" t="s">
        <v>3721</v>
      </c>
      <c r="E4241" s="114" t="s">
        <v>3722</v>
      </c>
      <c r="F4241" s="115">
        <v>45075</v>
      </c>
      <c r="G4241" s="114" t="s">
        <v>3158</v>
      </c>
      <c r="H4241" s="116">
        <v>7859100</v>
      </c>
      <c r="I4241" s="116">
        <v>7073190</v>
      </c>
      <c r="J4241" s="116">
        <v>7073190</v>
      </c>
      <c r="K4241" s="116">
        <v>0</v>
      </c>
      <c r="L4241" s="116">
        <v>0</v>
      </c>
      <c r="M4241" s="116">
        <v>0</v>
      </c>
      <c r="N4241" s="116">
        <v>0</v>
      </c>
      <c r="O4241" s="116">
        <v>0</v>
      </c>
      <c r="P4241" s="116">
        <v>0</v>
      </c>
      <c r="Q4241" s="27" t="str">
        <f t="shared" si="726"/>
        <v>Registered</v>
      </c>
      <c r="R4241" s="94">
        <f t="shared" si="727"/>
        <v>0.9</v>
      </c>
      <c r="S4241" s="95"/>
      <c r="T4241" s="117">
        <f t="shared" si="724"/>
        <v>0</v>
      </c>
      <c r="U4241" s="117">
        <f t="shared" si="725"/>
        <v>0</v>
      </c>
    </row>
    <row r="4242" spans="1:21" x14ac:dyDescent="0.3">
      <c r="A4242" s="114">
        <v>6974</v>
      </c>
      <c r="B4242" s="114" t="s">
        <v>130</v>
      </c>
      <c r="C4242" s="114" t="s">
        <v>2269</v>
      </c>
      <c r="D4242" s="114" t="s">
        <v>7865</v>
      </c>
      <c r="E4242" s="114" t="s">
        <v>7866</v>
      </c>
      <c r="F4242" s="115">
        <v>45100</v>
      </c>
      <c r="G4242" s="114" t="s">
        <v>5877</v>
      </c>
      <c r="H4242" s="116">
        <v>7976400</v>
      </c>
      <c r="I4242" s="116">
        <v>6779940</v>
      </c>
      <c r="J4242" s="116">
        <v>6779940</v>
      </c>
      <c r="K4242" s="116">
        <v>0</v>
      </c>
      <c r="L4242" s="116">
        <v>0</v>
      </c>
      <c r="M4242" s="116">
        <v>0</v>
      </c>
      <c r="N4242" s="116">
        <v>0</v>
      </c>
      <c r="O4242" s="116">
        <v>0</v>
      </c>
      <c r="P4242" s="116">
        <v>0</v>
      </c>
      <c r="Q4242" s="27" t="str">
        <f t="shared" si="726"/>
        <v>Registered</v>
      </c>
      <c r="R4242" s="94">
        <f t="shared" si="727"/>
        <v>0.85</v>
      </c>
      <c r="S4242" s="95"/>
      <c r="T4242" s="117">
        <f t="shared" si="724"/>
        <v>0</v>
      </c>
      <c r="U4242" s="117">
        <f t="shared" si="725"/>
        <v>0</v>
      </c>
    </row>
    <row r="4243" spans="1:21" x14ac:dyDescent="0.3">
      <c r="A4243" s="114">
        <v>6975</v>
      </c>
      <c r="B4243" s="114" t="s">
        <v>130</v>
      </c>
      <c r="C4243" s="114" t="s">
        <v>2269</v>
      </c>
      <c r="D4243" s="114" t="s">
        <v>7867</v>
      </c>
      <c r="E4243" s="114" t="s">
        <v>7868</v>
      </c>
      <c r="F4243" s="115">
        <v>45075</v>
      </c>
      <c r="G4243" s="114" t="s">
        <v>1629</v>
      </c>
      <c r="H4243" s="116">
        <v>11748462</v>
      </c>
      <c r="I4243" s="116">
        <v>9986191</v>
      </c>
      <c r="J4243" s="116">
        <v>9986191</v>
      </c>
      <c r="K4243" s="116">
        <v>0</v>
      </c>
      <c r="L4243" s="116">
        <v>0</v>
      </c>
      <c r="M4243" s="116">
        <v>0</v>
      </c>
      <c r="N4243" s="116">
        <v>0</v>
      </c>
      <c r="O4243" s="116">
        <v>0</v>
      </c>
      <c r="P4243" s="116">
        <v>0</v>
      </c>
      <c r="Q4243" s="27" t="str">
        <f t="shared" si="726"/>
        <v>Registered</v>
      </c>
      <c r="R4243" s="94">
        <f t="shared" si="727"/>
        <v>0.84999985530020861</v>
      </c>
      <c r="S4243" s="95"/>
      <c r="T4243" s="117">
        <f t="shared" si="724"/>
        <v>0</v>
      </c>
      <c r="U4243" s="117">
        <f t="shared" si="725"/>
        <v>0</v>
      </c>
    </row>
    <row r="4244" spans="1:21" x14ac:dyDescent="0.3">
      <c r="A4244" s="114">
        <v>6976</v>
      </c>
      <c r="B4244" s="114" t="s">
        <v>130</v>
      </c>
      <c r="C4244" s="114" t="s">
        <v>2269</v>
      </c>
      <c r="D4244" s="114" t="s">
        <v>2654</v>
      </c>
      <c r="E4244" s="114" t="s">
        <v>2655</v>
      </c>
      <c r="F4244" s="115">
        <v>45083</v>
      </c>
      <c r="G4244" s="114" t="s">
        <v>2656</v>
      </c>
      <c r="H4244" s="116">
        <v>7864965</v>
      </c>
      <c r="I4244" s="116">
        <v>7078469</v>
      </c>
      <c r="J4244" s="116">
        <v>7078469</v>
      </c>
      <c r="K4244" s="116">
        <v>0</v>
      </c>
      <c r="L4244" s="116">
        <v>0</v>
      </c>
      <c r="M4244" s="116">
        <v>0</v>
      </c>
      <c r="N4244" s="116">
        <v>0</v>
      </c>
      <c r="O4244" s="116">
        <v>0</v>
      </c>
      <c r="P4244" s="116">
        <v>0</v>
      </c>
      <c r="Q4244" s="27" t="str">
        <f t="shared" si="726"/>
        <v>Registered</v>
      </c>
      <c r="R4244" s="94">
        <f t="shared" si="727"/>
        <v>0.90000006357307372</v>
      </c>
      <c r="S4244" s="95"/>
      <c r="T4244" s="117">
        <f t="shared" si="724"/>
        <v>0</v>
      </c>
      <c r="U4244" s="117">
        <f t="shared" si="725"/>
        <v>0</v>
      </c>
    </row>
    <row r="4245" spans="1:21" x14ac:dyDescent="0.3">
      <c r="A4245" s="114">
        <v>6977</v>
      </c>
      <c r="B4245" s="114" t="s">
        <v>130</v>
      </c>
      <c r="C4245" s="114" t="s">
        <v>2269</v>
      </c>
      <c r="D4245" s="114" t="s">
        <v>7869</v>
      </c>
      <c r="E4245" s="114" t="s">
        <v>7870</v>
      </c>
      <c r="F4245" s="115">
        <v>45077</v>
      </c>
      <c r="G4245" s="114" t="s">
        <v>5157</v>
      </c>
      <c r="H4245" s="116">
        <v>7859100</v>
      </c>
      <c r="I4245" s="116">
        <v>7073190</v>
      </c>
      <c r="J4245" s="116">
        <v>7073190</v>
      </c>
      <c r="K4245" s="116">
        <v>0</v>
      </c>
      <c r="L4245" s="116">
        <v>0</v>
      </c>
      <c r="M4245" s="116">
        <v>0</v>
      </c>
      <c r="N4245" s="116">
        <v>0</v>
      </c>
      <c r="O4245" s="116">
        <v>0</v>
      </c>
      <c r="P4245" s="116">
        <v>0</v>
      </c>
      <c r="Q4245" s="27" t="str">
        <f t="shared" si="726"/>
        <v>Registered</v>
      </c>
      <c r="R4245" s="94">
        <f t="shared" si="727"/>
        <v>0.9</v>
      </c>
      <c r="S4245" s="95"/>
      <c r="T4245" s="117">
        <f t="shared" si="724"/>
        <v>0</v>
      </c>
      <c r="U4245" s="117">
        <f t="shared" si="725"/>
        <v>0</v>
      </c>
    </row>
    <row r="4246" spans="1:21" x14ac:dyDescent="0.3">
      <c r="A4246" s="114">
        <v>6978</v>
      </c>
      <c r="B4246" s="114" t="s">
        <v>130</v>
      </c>
      <c r="C4246" s="114" t="s">
        <v>2269</v>
      </c>
      <c r="D4246" s="114" t="s">
        <v>7871</v>
      </c>
      <c r="E4246" s="114" t="s">
        <v>7872</v>
      </c>
      <c r="F4246" s="115">
        <v>45045</v>
      </c>
      <c r="G4246" s="114" t="s">
        <v>4857</v>
      </c>
      <c r="H4246" s="116">
        <v>11748462</v>
      </c>
      <c r="I4246" s="116">
        <v>9986191</v>
      </c>
      <c r="J4246" s="116">
        <v>9986191</v>
      </c>
      <c r="K4246" s="116">
        <v>0</v>
      </c>
      <c r="L4246" s="116">
        <v>0</v>
      </c>
      <c r="M4246" s="116">
        <v>0</v>
      </c>
      <c r="N4246" s="116">
        <v>0</v>
      </c>
      <c r="O4246" s="116">
        <v>0</v>
      </c>
      <c r="P4246" s="116">
        <v>0</v>
      </c>
      <c r="Q4246" s="27" t="str">
        <f t="shared" si="726"/>
        <v>Registered</v>
      </c>
      <c r="R4246" s="94">
        <f t="shared" si="727"/>
        <v>0.84999985530020861</v>
      </c>
      <c r="S4246" s="95"/>
      <c r="T4246" s="117">
        <f t="shared" si="724"/>
        <v>0</v>
      </c>
      <c r="U4246" s="117">
        <f t="shared" si="725"/>
        <v>0</v>
      </c>
    </row>
    <row r="4247" spans="1:21" x14ac:dyDescent="0.3">
      <c r="A4247" s="114">
        <v>6979</v>
      </c>
      <c r="B4247" s="114" t="s">
        <v>130</v>
      </c>
      <c r="C4247" s="114" t="s">
        <v>2269</v>
      </c>
      <c r="D4247" s="114" t="s">
        <v>7873</v>
      </c>
      <c r="E4247" s="114" t="s">
        <v>7874</v>
      </c>
      <c r="F4247" s="115">
        <v>45100</v>
      </c>
      <c r="G4247" s="114" t="s">
        <v>4873</v>
      </c>
      <c r="H4247" s="116">
        <v>11748462</v>
      </c>
      <c r="I4247" s="116">
        <v>9986193</v>
      </c>
      <c r="J4247" s="116">
        <v>9986193</v>
      </c>
      <c r="K4247" s="116">
        <v>0</v>
      </c>
      <c r="L4247" s="116">
        <v>0</v>
      </c>
      <c r="M4247" s="116">
        <v>0</v>
      </c>
      <c r="N4247" s="116">
        <v>0</v>
      </c>
      <c r="O4247" s="116">
        <v>0</v>
      </c>
      <c r="P4247" s="116">
        <v>0</v>
      </c>
      <c r="Q4247" s="27" t="str">
        <f t="shared" si="726"/>
        <v>Registered</v>
      </c>
      <c r="R4247" s="94">
        <f t="shared" si="727"/>
        <v>0.85000002553525733</v>
      </c>
      <c r="S4247" s="95"/>
      <c r="T4247" s="117">
        <f t="shared" si="724"/>
        <v>0</v>
      </c>
      <c r="U4247" s="117">
        <f t="shared" si="725"/>
        <v>0</v>
      </c>
    </row>
    <row r="4248" spans="1:21" x14ac:dyDescent="0.3">
      <c r="A4248" s="114">
        <v>6980</v>
      </c>
      <c r="B4248" s="114" t="s">
        <v>130</v>
      </c>
      <c r="C4248" s="114" t="s">
        <v>2269</v>
      </c>
      <c r="D4248" s="114" t="s">
        <v>3592</v>
      </c>
      <c r="E4248" s="114" t="s">
        <v>3593</v>
      </c>
      <c r="F4248" s="115">
        <v>45305</v>
      </c>
      <c r="G4248" s="114" t="s">
        <v>1527</v>
      </c>
      <c r="H4248" s="116">
        <v>8152350</v>
      </c>
      <c r="I4248" s="116">
        <v>7337121</v>
      </c>
      <c r="J4248" s="116">
        <v>7337121</v>
      </c>
      <c r="K4248" s="116">
        <v>0</v>
      </c>
      <c r="L4248" s="116">
        <v>0</v>
      </c>
      <c r="M4248" s="116">
        <v>0</v>
      </c>
      <c r="N4248" s="116">
        <v>0</v>
      </c>
      <c r="O4248" s="116">
        <v>0</v>
      </c>
      <c r="P4248" s="116">
        <v>0</v>
      </c>
      <c r="Q4248" s="27" t="str">
        <f t="shared" si="726"/>
        <v>Registered</v>
      </c>
      <c r="R4248" s="94">
        <f t="shared" si="727"/>
        <v>0.9000007359841028</v>
      </c>
      <c r="S4248" s="95"/>
      <c r="T4248" s="117">
        <f t="shared" si="724"/>
        <v>0</v>
      </c>
      <c r="U4248" s="117">
        <f t="shared" si="725"/>
        <v>0</v>
      </c>
    </row>
    <row r="4249" spans="1:21" x14ac:dyDescent="0.3">
      <c r="A4249" s="114">
        <v>6981</v>
      </c>
      <c r="B4249" s="114" t="s">
        <v>130</v>
      </c>
      <c r="C4249" s="114" t="s">
        <v>2269</v>
      </c>
      <c r="D4249" s="114" t="s">
        <v>7875</v>
      </c>
      <c r="E4249" s="114" t="s">
        <v>7876</v>
      </c>
      <c r="F4249" s="115">
        <v>45250</v>
      </c>
      <c r="G4249" s="114" t="s">
        <v>2462</v>
      </c>
      <c r="H4249" s="116">
        <v>8266131</v>
      </c>
      <c r="I4249" s="116">
        <v>7439521</v>
      </c>
      <c r="J4249" s="116">
        <v>7439521</v>
      </c>
      <c r="K4249" s="116">
        <v>0</v>
      </c>
      <c r="L4249" s="116">
        <v>0</v>
      </c>
      <c r="M4249" s="116">
        <v>0</v>
      </c>
      <c r="N4249" s="116">
        <v>0</v>
      </c>
      <c r="O4249" s="116">
        <v>0</v>
      </c>
      <c r="P4249" s="116">
        <v>0</v>
      </c>
      <c r="Q4249" s="27" t="str">
        <f t="shared" si="726"/>
        <v>Registered</v>
      </c>
      <c r="R4249" s="94">
        <f t="shared" si="727"/>
        <v>0.90000037502430097</v>
      </c>
      <c r="S4249" s="95"/>
      <c r="T4249" s="117">
        <f t="shared" si="724"/>
        <v>0</v>
      </c>
      <c r="U4249" s="117">
        <f t="shared" si="725"/>
        <v>0</v>
      </c>
    </row>
    <row r="4250" spans="1:21" x14ac:dyDescent="0.3">
      <c r="A4250" s="114">
        <v>6982</v>
      </c>
      <c r="B4250" s="114" t="s">
        <v>130</v>
      </c>
      <c r="C4250" s="114" t="s">
        <v>2269</v>
      </c>
      <c r="D4250" s="114" t="s">
        <v>3025</v>
      </c>
      <c r="E4250" s="114" t="s">
        <v>3026</v>
      </c>
      <c r="F4250" s="115">
        <v>45045</v>
      </c>
      <c r="G4250" s="114" t="s">
        <v>1365</v>
      </c>
      <c r="H4250" s="116">
        <v>11748462</v>
      </c>
      <c r="I4250" s="116">
        <v>10573614</v>
      </c>
      <c r="J4250" s="116">
        <v>10573614</v>
      </c>
      <c r="K4250" s="116">
        <v>0</v>
      </c>
      <c r="L4250" s="116">
        <v>0</v>
      </c>
      <c r="M4250" s="116">
        <v>0</v>
      </c>
      <c r="N4250" s="116">
        <v>0</v>
      </c>
      <c r="O4250" s="116">
        <v>0</v>
      </c>
      <c r="P4250" s="116">
        <v>0</v>
      </c>
      <c r="Q4250" s="27" t="str">
        <f t="shared" si="726"/>
        <v>Registered</v>
      </c>
      <c r="R4250" s="94">
        <f t="shared" si="727"/>
        <v>0.89999984678845624</v>
      </c>
      <c r="S4250" s="95"/>
      <c r="T4250" s="117">
        <f t="shared" si="724"/>
        <v>0</v>
      </c>
      <c r="U4250" s="117">
        <f t="shared" si="725"/>
        <v>0</v>
      </c>
    </row>
    <row r="4251" spans="1:21" x14ac:dyDescent="0.3">
      <c r="A4251" s="114">
        <v>6983</v>
      </c>
      <c r="B4251" s="114" t="s">
        <v>130</v>
      </c>
      <c r="C4251" s="114" t="s">
        <v>2269</v>
      </c>
      <c r="D4251" s="114" t="s">
        <v>3700</v>
      </c>
      <c r="E4251" s="114" t="s">
        <v>3701</v>
      </c>
      <c r="F4251" s="115">
        <v>45101</v>
      </c>
      <c r="G4251" s="114" t="s">
        <v>3702</v>
      </c>
      <c r="H4251" s="116">
        <v>7864965</v>
      </c>
      <c r="I4251" s="116">
        <v>7078468</v>
      </c>
      <c r="J4251" s="116">
        <v>7078468</v>
      </c>
      <c r="K4251" s="116">
        <v>0</v>
      </c>
      <c r="L4251" s="116">
        <v>0</v>
      </c>
      <c r="M4251" s="116">
        <v>0</v>
      </c>
      <c r="N4251" s="116">
        <v>0</v>
      </c>
      <c r="O4251" s="116">
        <v>0</v>
      </c>
      <c r="P4251" s="116">
        <v>0</v>
      </c>
      <c r="Q4251" s="27" t="str">
        <f t="shared" si="726"/>
        <v>Registered</v>
      </c>
      <c r="R4251" s="94">
        <f t="shared" si="727"/>
        <v>0.89999993642692622</v>
      </c>
      <c r="S4251" s="95"/>
      <c r="T4251" s="117">
        <f t="shared" si="724"/>
        <v>0</v>
      </c>
      <c r="U4251" s="117">
        <f t="shared" si="725"/>
        <v>0</v>
      </c>
    </row>
    <row r="4252" spans="1:21" x14ac:dyDescent="0.3">
      <c r="A4252" s="114">
        <v>6984</v>
      </c>
      <c r="B4252" s="114" t="s">
        <v>130</v>
      </c>
      <c r="C4252" s="114" t="s">
        <v>2269</v>
      </c>
      <c r="D4252" s="114" t="s">
        <v>3723</v>
      </c>
      <c r="E4252" s="114" t="s">
        <v>3724</v>
      </c>
      <c r="F4252" s="115">
        <v>45068</v>
      </c>
      <c r="G4252" s="114" t="s">
        <v>3158</v>
      </c>
      <c r="H4252" s="116">
        <v>7859100</v>
      </c>
      <c r="I4252" s="116">
        <v>6523053</v>
      </c>
      <c r="J4252" s="116">
        <v>6523053</v>
      </c>
      <c r="K4252" s="116">
        <v>0</v>
      </c>
      <c r="L4252" s="116">
        <v>0</v>
      </c>
      <c r="M4252" s="116">
        <v>0</v>
      </c>
      <c r="N4252" s="116">
        <v>0</v>
      </c>
      <c r="O4252" s="116">
        <v>0</v>
      </c>
      <c r="P4252" s="116">
        <v>0</v>
      </c>
      <c r="Q4252" s="27" t="str">
        <f t="shared" si="726"/>
        <v>Registered</v>
      </c>
      <c r="R4252" s="94">
        <f t="shared" si="727"/>
        <v>0.83</v>
      </c>
      <c r="S4252" s="95"/>
      <c r="T4252" s="117">
        <f t="shared" si="724"/>
        <v>0</v>
      </c>
      <c r="U4252" s="117">
        <f t="shared" si="725"/>
        <v>0</v>
      </c>
    </row>
    <row r="4253" spans="1:21" x14ac:dyDescent="0.3">
      <c r="A4253" s="114">
        <v>6985</v>
      </c>
      <c r="B4253" s="114" t="s">
        <v>130</v>
      </c>
      <c r="C4253" s="114" t="s">
        <v>2269</v>
      </c>
      <c r="D4253" s="114" t="s">
        <v>3021</v>
      </c>
      <c r="E4253" s="114" t="s">
        <v>2716</v>
      </c>
      <c r="F4253" s="115">
        <v>45160</v>
      </c>
      <c r="G4253" s="114" t="s">
        <v>2717</v>
      </c>
      <c r="H4253" s="116">
        <v>11801100</v>
      </c>
      <c r="I4253" s="116">
        <v>10620990</v>
      </c>
      <c r="J4253" s="116">
        <v>10620990</v>
      </c>
      <c r="K4253" s="116">
        <v>0</v>
      </c>
      <c r="L4253" s="116">
        <v>0</v>
      </c>
      <c r="M4253" s="116">
        <v>0</v>
      </c>
      <c r="N4253" s="116">
        <v>0</v>
      </c>
      <c r="O4253" s="116">
        <v>0</v>
      </c>
      <c r="P4253" s="116">
        <v>0</v>
      </c>
      <c r="Q4253" s="27" t="str">
        <f t="shared" si="726"/>
        <v>Registered</v>
      </c>
      <c r="R4253" s="94">
        <f t="shared" si="727"/>
        <v>0.9</v>
      </c>
      <c r="S4253" s="95"/>
      <c r="T4253" s="117">
        <f t="shared" si="724"/>
        <v>0</v>
      </c>
      <c r="U4253" s="117">
        <f t="shared" si="725"/>
        <v>0</v>
      </c>
    </row>
    <row r="4254" spans="1:21" x14ac:dyDescent="0.3">
      <c r="A4254" s="114">
        <v>6986</v>
      </c>
      <c r="B4254" s="114" t="s">
        <v>130</v>
      </c>
      <c r="C4254" s="114" t="s">
        <v>2269</v>
      </c>
      <c r="D4254" s="114" t="s">
        <v>7877</v>
      </c>
      <c r="E4254" s="114" t="s">
        <v>7878</v>
      </c>
      <c r="F4254" s="115">
        <v>45199</v>
      </c>
      <c r="G4254" s="114" t="s">
        <v>2916</v>
      </c>
      <c r="H4254" s="116">
        <v>8087835</v>
      </c>
      <c r="I4254" s="116">
        <v>7279053</v>
      </c>
      <c r="J4254" s="116">
        <v>7279053</v>
      </c>
      <c r="K4254" s="116">
        <v>0</v>
      </c>
      <c r="L4254" s="116">
        <v>0</v>
      </c>
      <c r="M4254" s="116">
        <v>0</v>
      </c>
      <c r="N4254" s="116">
        <v>0</v>
      </c>
      <c r="O4254" s="116">
        <v>0</v>
      </c>
      <c r="P4254" s="116">
        <v>0</v>
      </c>
      <c r="Q4254" s="27" t="str">
        <f t="shared" si="726"/>
        <v>Registered</v>
      </c>
      <c r="R4254" s="94">
        <f t="shared" si="727"/>
        <v>0.90000018546372418</v>
      </c>
      <c r="S4254" s="95"/>
      <c r="T4254" s="117">
        <f t="shared" si="724"/>
        <v>0</v>
      </c>
      <c r="U4254" s="117">
        <f t="shared" si="725"/>
        <v>0</v>
      </c>
    </row>
    <row r="4255" spans="1:21" x14ac:dyDescent="0.3">
      <c r="A4255" s="114">
        <v>6987</v>
      </c>
      <c r="B4255" s="114" t="s">
        <v>130</v>
      </c>
      <c r="C4255" s="114" t="s">
        <v>2269</v>
      </c>
      <c r="D4255" s="114" t="s">
        <v>7881</v>
      </c>
      <c r="E4255" s="114" t="s">
        <v>7882</v>
      </c>
      <c r="F4255" s="115">
        <v>45064</v>
      </c>
      <c r="G4255" s="114" t="s">
        <v>2653</v>
      </c>
      <c r="H4255" s="116">
        <v>7800000</v>
      </c>
      <c r="I4255" s="116">
        <v>7020000</v>
      </c>
      <c r="J4255" s="116">
        <v>7020000</v>
      </c>
      <c r="K4255" s="116">
        <v>0</v>
      </c>
      <c r="L4255" s="116">
        <v>0</v>
      </c>
      <c r="M4255" s="116">
        <v>0</v>
      </c>
      <c r="N4255" s="116">
        <v>0</v>
      </c>
      <c r="O4255" s="116">
        <v>0</v>
      </c>
      <c r="P4255" s="116">
        <v>0</v>
      </c>
      <c r="Q4255" s="27" t="str">
        <f t="shared" si="726"/>
        <v>Registered</v>
      </c>
      <c r="R4255" s="94">
        <f t="shared" si="727"/>
        <v>0.9</v>
      </c>
      <c r="S4255" s="95"/>
      <c r="T4255" s="117">
        <f t="shared" si="724"/>
        <v>0</v>
      </c>
      <c r="U4255" s="117">
        <f t="shared" si="725"/>
        <v>0</v>
      </c>
    </row>
    <row r="4256" spans="1:21" x14ac:dyDescent="0.3">
      <c r="A4256" s="114">
        <v>6988</v>
      </c>
      <c r="B4256" s="114" t="s">
        <v>130</v>
      </c>
      <c r="C4256" s="114" t="s">
        <v>2269</v>
      </c>
      <c r="D4256" s="114" t="s">
        <v>3425</v>
      </c>
      <c r="E4256" s="114" t="s">
        <v>3426</v>
      </c>
      <c r="F4256" s="115">
        <v>45867</v>
      </c>
      <c r="G4256" s="114" t="s">
        <v>3362</v>
      </c>
      <c r="H4256" s="116">
        <v>8985180</v>
      </c>
      <c r="I4256" s="116">
        <v>8086660</v>
      </c>
      <c r="J4256" s="116">
        <v>8086660</v>
      </c>
      <c r="K4256" s="116">
        <v>0</v>
      </c>
      <c r="L4256" s="116">
        <v>0</v>
      </c>
      <c r="M4256" s="116">
        <v>0</v>
      </c>
      <c r="N4256" s="116">
        <v>0</v>
      </c>
      <c r="O4256" s="116">
        <v>0</v>
      </c>
      <c r="P4256" s="116">
        <v>0</v>
      </c>
      <c r="Q4256" s="27" t="str">
        <f t="shared" si="726"/>
        <v>Registered</v>
      </c>
      <c r="R4256" s="94">
        <f t="shared" si="727"/>
        <v>0.89999977741124826</v>
      </c>
      <c r="S4256" s="95"/>
      <c r="T4256" s="117">
        <f t="shared" si="724"/>
        <v>0</v>
      </c>
      <c r="U4256" s="117">
        <f t="shared" si="725"/>
        <v>0</v>
      </c>
    </row>
    <row r="4257" spans="1:21" x14ac:dyDescent="0.3">
      <c r="A4257" s="114">
        <v>6989</v>
      </c>
      <c r="B4257" s="114" t="s">
        <v>130</v>
      </c>
      <c r="C4257" s="114" t="s">
        <v>2269</v>
      </c>
      <c r="D4257" s="114" t="s">
        <v>7883</v>
      </c>
      <c r="E4257" s="114" t="s">
        <v>7884</v>
      </c>
      <c r="F4257" s="115">
        <v>45236</v>
      </c>
      <c r="G4257" s="114" t="s">
        <v>4866</v>
      </c>
      <c r="H4257" s="116">
        <v>12106740</v>
      </c>
      <c r="I4257" s="116">
        <v>10896066</v>
      </c>
      <c r="J4257" s="116">
        <v>10896066</v>
      </c>
      <c r="K4257" s="116">
        <v>0</v>
      </c>
      <c r="L4257" s="116">
        <v>0</v>
      </c>
      <c r="M4257" s="116">
        <v>0</v>
      </c>
      <c r="N4257" s="116">
        <v>0</v>
      </c>
      <c r="O4257" s="116">
        <v>0</v>
      </c>
      <c r="P4257" s="116">
        <v>0</v>
      </c>
      <c r="Q4257" s="27" t="str">
        <f t="shared" si="726"/>
        <v>Registered</v>
      </c>
      <c r="R4257" s="94">
        <f t="shared" si="727"/>
        <v>0.9</v>
      </c>
      <c r="S4257" s="95"/>
      <c r="T4257" s="117">
        <f t="shared" si="724"/>
        <v>0</v>
      </c>
      <c r="U4257" s="117">
        <f t="shared" si="725"/>
        <v>0</v>
      </c>
    </row>
    <row r="4258" spans="1:21" x14ac:dyDescent="0.3">
      <c r="A4258" s="114">
        <v>6990</v>
      </c>
      <c r="B4258" s="114" t="s">
        <v>130</v>
      </c>
      <c r="C4258" s="114" t="s">
        <v>2269</v>
      </c>
      <c r="D4258" s="114" t="s">
        <v>7885</v>
      </c>
      <c r="E4258" s="114" t="s">
        <v>7886</v>
      </c>
      <c r="F4258" s="115">
        <v>45260</v>
      </c>
      <c r="G4258" s="114" t="s">
        <v>2979</v>
      </c>
      <c r="H4258" s="116">
        <v>11886000</v>
      </c>
      <c r="I4258" s="116">
        <v>9033360</v>
      </c>
      <c r="J4258" s="116">
        <v>9033360</v>
      </c>
      <c r="K4258" s="116">
        <v>0</v>
      </c>
      <c r="L4258" s="116">
        <v>0</v>
      </c>
      <c r="M4258" s="116">
        <v>0</v>
      </c>
      <c r="N4258" s="116">
        <v>0</v>
      </c>
      <c r="O4258" s="116">
        <v>0</v>
      </c>
      <c r="P4258" s="116">
        <v>0</v>
      </c>
      <c r="Q4258" s="27" t="str">
        <f t="shared" si="726"/>
        <v>Registered</v>
      </c>
      <c r="R4258" s="94">
        <f t="shared" si="727"/>
        <v>0.76</v>
      </c>
      <c r="S4258" s="95"/>
      <c r="T4258" s="117">
        <f t="shared" si="724"/>
        <v>0</v>
      </c>
      <c r="U4258" s="117">
        <f t="shared" si="725"/>
        <v>0</v>
      </c>
    </row>
    <row r="4259" spans="1:21" x14ac:dyDescent="0.3">
      <c r="A4259" s="114">
        <v>6991</v>
      </c>
      <c r="B4259" s="114" t="s">
        <v>130</v>
      </c>
      <c r="C4259" s="114" t="s">
        <v>2269</v>
      </c>
      <c r="D4259" s="114" t="s">
        <v>7887</v>
      </c>
      <c r="E4259" s="114" t="s">
        <v>7888</v>
      </c>
      <c r="F4259" s="115">
        <v>45551</v>
      </c>
      <c r="G4259" s="114" t="s">
        <v>3089</v>
      </c>
      <c r="H4259" s="116">
        <v>8534748</v>
      </c>
      <c r="I4259" s="116">
        <v>7681269</v>
      </c>
      <c r="J4259" s="116">
        <v>7681269</v>
      </c>
      <c r="K4259" s="116">
        <v>0</v>
      </c>
      <c r="L4259" s="116">
        <v>0</v>
      </c>
      <c r="M4259" s="116">
        <v>0</v>
      </c>
      <c r="N4259" s="116">
        <v>0</v>
      </c>
      <c r="O4259" s="116">
        <v>0</v>
      </c>
      <c r="P4259" s="116">
        <v>0</v>
      </c>
      <c r="Q4259" s="27" t="str">
        <f t="shared" si="726"/>
        <v>Registered</v>
      </c>
      <c r="R4259" s="94">
        <f t="shared" si="727"/>
        <v>0.8999995078940819</v>
      </c>
      <c r="S4259" s="95"/>
      <c r="T4259" s="117">
        <f t="shared" ref="T4259:T4322" si="728">L4259+M4259+N4259+O4259+P4259</f>
        <v>0</v>
      </c>
      <c r="U4259" s="117">
        <f t="shared" ref="U4259:U4322" si="729">K4259-T4259</f>
        <v>0</v>
      </c>
    </row>
    <row r="4260" spans="1:21" x14ac:dyDescent="0.3">
      <c r="A4260" s="114">
        <v>6992</v>
      </c>
      <c r="B4260" s="114" t="s">
        <v>130</v>
      </c>
      <c r="C4260" s="114" t="s">
        <v>2269</v>
      </c>
      <c r="D4260" s="114" t="s">
        <v>7889</v>
      </c>
      <c r="E4260" s="114" t="s">
        <v>7890</v>
      </c>
      <c r="F4260" s="115">
        <v>45406</v>
      </c>
      <c r="G4260" s="114" t="s">
        <v>4881</v>
      </c>
      <c r="H4260" s="116">
        <v>8269650</v>
      </c>
      <c r="I4260" s="116">
        <v>7442691</v>
      </c>
      <c r="J4260" s="116">
        <v>7442691</v>
      </c>
      <c r="K4260" s="116">
        <v>0</v>
      </c>
      <c r="L4260" s="116">
        <v>0</v>
      </c>
      <c r="M4260" s="116">
        <v>0</v>
      </c>
      <c r="N4260" s="116">
        <v>0</v>
      </c>
      <c r="O4260" s="116">
        <v>0</v>
      </c>
      <c r="P4260" s="116">
        <v>0</v>
      </c>
      <c r="Q4260" s="27" t="str">
        <f t="shared" si="726"/>
        <v>Registered</v>
      </c>
      <c r="R4260" s="94">
        <f t="shared" si="727"/>
        <v>0.90000072554461197</v>
      </c>
      <c r="S4260" s="95"/>
      <c r="T4260" s="117">
        <f t="shared" si="728"/>
        <v>0</v>
      </c>
      <c r="U4260" s="117">
        <f t="shared" si="729"/>
        <v>0</v>
      </c>
    </row>
    <row r="4261" spans="1:21" x14ac:dyDescent="0.3">
      <c r="A4261" s="114">
        <v>6993</v>
      </c>
      <c r="B4261" s="114" t="s">
        <v>130</v>
      </c>
      <c r="C4261" s="114" t="s">
        <v>2269</v>
      </c>
      <c r="D4261" s="114" t="s">
        <v>2996</v>
      </c>
      <c r="E4261" s="114" t="s">
        <v>2997</v>
      </c>
      <c r="F4261" s="115">
        <v>45083</v>
      </c>
      <c r="G4261" s="114" t="s">
        <v>2998</v>
      </c>
      <c r="H4261" s="116">
        <v>11843550</v>
      </c>
      <c r="I4261" s="116">
        <v>10659201</v>
      </c>
      <c r="J4261" s="116">
        <v>10659201</v>
      </c>
      <c r="K4261" s="116">
        <v>0</v>
      </c>
      <c r="L4261" s="116">
        <v>0</v>
      </c>
      <c r="M4261" s="116">
        <v>0</v>
      </c>
      <c r="N4261" s="116">
        <v>0</v>
      </c>
      <c r="O4261" s="116">
        <v>0</v>
      </c>
      <c r="P4261" s="116">
        <v>0</v>
      </c>
      <c r="Q4261" s="27" t="str">
        <f t="shared" si="726"/>
        <v>Registered</v>
      </c>
      <c r="R4261" s="94">
        <f t="shared" si="727"/>
        <v>0.90000050660486086</v>
      </c>
      <c r="S4261" s="95"/>
      <c r="T4261" s="117">
        <f t="shared" si="728"/>
        <v>0</v>
      </c>
      <c r="U4261" s="117">
        <f t="shared" si="729"/>
        <v>0</v>
      </c>
    </row>
    <row r="4262" spans="1:21" x14ac:dyDescent="0.3">
      <c r="A4262" s="114">
        <v>6994</v>
      </c>
      <c r="B4262" s="114" t="s">
        <v>130</v>
      </c>
      <c r="C4262" s="114" t="s">
        <v>2269</v>
      </c>
      <c r="D4262" s="114" t="s">
        <v>7891</v>
      </c>
      <c r="E4262" s="114" t="s">
        <v>7892</v>
      </c>
      <c r="F4262" s="115">
        <v>45168</v>
      </c>
      <c r="G4262" s="114" t="s">
        <v>3591</v>
      </c>
      <c r="H4262" s="116">
        <v>11928450</v>
      </c>
      <c r="I4262" s="116">
        <v>10139188</v>
      </c>
      <c r="J4262" s="116">
        <v>10139188</v>
      </c>
      <c r="K4262" s="116">
        <v>0</v>
      </c>
      <c r="L4262" s="116">
        <v>0</v>
      </c>
      <c r="M4262" s="116">
        <v>0</v>
      </c>
      <c r="N4262" s="116">
        <v>0</v>
      </c>
      <c r="O4262" s="116">
        <v>0</v>
      </c>
      <c r="P4262" s="116">
        <v>0</v>
      </c>
      <c r="Q4262" s="27" t="str">
        <f t="shared" si="726"/>
        <v>Registered</v>
      </c>
      <c r="R4262" s="94">
        <f t="shared" si="727"/>
        <v>0.85000046108253802</v>
      </c>
      <c r="S4262" s="95"/>
      <c r="T4262" s="117">
        <f t="shared" si="728"/>
        <v>0</v>
      </c>
      <c r="U4262" s="117">
        <f t="shared" si="729"/>
        <v>0</v>
      </c>
    </row>
    <row r="4263" spans="1:21" x14ac:dyDescent="0.3">
      <c r="A4263" s="114">
        <v>6995</v>
      </c>
      <c r="B4263" s="114" t="s">
        <v>130</v>
      </c>
      <c r="C4263" s="114" t="s">
        <v>2269</v>
      </c>
      <c r="D4263" s="114" t="s">
        <v>3678</v>
      </c>
      <c r="E4263" s="114" t="s">
        <v>3679</v>
      </c>
      <c r="F4263" s="115">
        <v>45119</v>
      </c>
      <c r="G4263" s="114" t="s">
        <v>2008</v>
      </c>
      <c r="H4263" s="116">
        <v>7917750</v>
      </c>
      <c r="I4263" s="116">
        <v>7125981</v>
      </c>
      <c r="J4263" s="116">
        <v>7125981</v>
      </c>
      <c r="K4263" s="116">
        <v>0</v>
      </c>
      <c r="L4263" s="116">
        <v>0</v>
      </c>
      <c r="M4263" s="116">
        <v>0</v>
      </c>
      <c r="N4263" s="116">
        <v>0</v>
      </c>
      <c r="O4263" s="116">
        <v>0</v>
      </c>
      <c r="P4263" s="116">
        <v>0</v>
      </c>
      <c r="Q4263" s="27" t="str">
        <f t="shared" si="726"/>
        <v>Registered</v>
      </c>
      <c r="R4263" s="94">
        <f t="shared" si="727"/>
        <v>0.90000075779103916</v>
      </c>
      <c r="S4263" s="95"/>
      <c r="T4263" s="117">
        <f t="shared" si="728"/>
        <v>0</v>
      </c>
      <c r="U4263" s="117">
        <f t="shared" si="729"/>
        <v>0</v>
      </c>
    </row>
    <row r="4264" spans="1:21" x14ac:dyDescent="0.3">
      <c r="A4264" s="114">
        <v>6996</v>
      </c>
      <c r="B4264" s="114" t="s">
        <v>130</v>
      </c>
      <c r="C4264" s="114" t="s">
        <v>2269</v>
      </c>
      <c r="D4264" s="114" t="s">
        <v>3627</v>
      </c>
      <c r="E4264" s="114" t="s">
        <v>3628</v>
      </c>
      <c r="F4264" s="115">
        <v>45225</v>
      </c>
      <c r="G4264" s="114" t="s">
        <v>2078</v>
      </c>
      <c r="H4264" s="116">
        <v>8043261</v>
      </c>
      <c r="I4264" s="116">
        <v>7238934</v>
      </c>
      <c r="J4264" s="116">
        <v>7238934</v>
      </c>
      <c r="K4264" s="116">
        <v>0</v>
      </c>
      <c r="L4264" s="116">
        <v>0</v>
      </c>
      <c r="M4264" s="116">
        <v>0</v>
      </c>
      <c r="N4264" s="116">
        <v>0</v>
      </c>
      <c r="O4264" s="116">
        <v>0</v>
      </c>
      <c r="P4264" s="116">
        <v>0</v>
      </c>
      <c r="Q4264" s="27" t="str">
        <f t="shared" si="726"/>
        <v>Registered</v>
      </c>
      <c r="R4264" s="94">
        <f t="shared" si="727"/>
        <v>0.89999988810508569</v>
      </c>
      <c r="S4264" s="95"/>
      <c r="T4264" s="117">
        <f t="shared" si="728"/>
        <v>0</v>
      </c>
      <c r="U4264" s="117">
        <f t="shared" si="729"/>
        <v>0</v>
      </c>
    </row>
    <row r="4265" spans="1:21" x14ac:dyDescent="0.3">
      <c r="A4265" s="114">
        <v>6997</v>
      </c>
      <c r="B4265" s="114" t="s">
        <v>130</v>
      </c>
      <c r="C4265" s="114" t="s">
        <v>2269</v>
      </c>
      <c r="D4265" s="114" t="s">
        <v>3002</v>
      </c>
      <c r="E4265" s="114" t="s">
        <v>3003</v>
      </c>
      <c r="F4265" s="115">
        <v>45100</v>
      </c>
      <c r="G4265" s="114" t="s">
        <v>3004</v>
      </c>
      <c r="H4265" s="116">
        <v>11838456</v>
      </c>
      <c r="I4265" s="116">
        <v>10654610</v>
      </c>
      <c r="J4265" s="116">
        <v>10654610</v>
      </c>
      <c r="K4265" s="116">
        <v>0</v>
      </c>
      <c r="L4265" s="116">
        <v>0</v>
      </c>
      <c r="M4265" s="116">
        <v>0</v>
      </c>
      <c r="N4265" s="116">
        <v>0</v>
      </c>
      <c r="O4265" s="116">
        <v>0</v>
      </c>
      <c r="P4265" s="116">
        <v>0</v>
      </c>
      <c r="Q4265" s="27" t="str">
        <f t="shared" si="726"/>
        <v>Registered</v>
      </c>
      <c r="R4265" s="94">
        <f t="shared" si="727"/>
        <v>0.89999996621181</v>
      </c>
      <c r="S4265" s="95"/>
      <c r="T4265" s="117">
        <f t="shared" si="728"/>
        <v>0</v>
      </c>
      <c r="U4265" s="117">
        <f t="shared" si="729"/>
        <v>0</v>
      </c>
    </row>
    <row r="4266" spans="1:21" x14ac:dyDescent="0.3">
      <c r="A4266" s="114">
        <v>6998</v>
      </c>
      <c r="B4266" s="114" t="s">
        <v>130</v>
      </c>
      <c r="C4266" s="114" t="s">
        <v>2269</v>
      </c>
      <c r="D4266" s="114" t="s">
        <v>3680</v>
      </c>
      <c r="E4266" s="114" t="s">
        <v>3681</v>
      </c>
      <c r="F4266" s="115">
        <v>45130</v>
      </c>
      <c r="G4266" s="114" t="s">
        <v>3682</v>
      </c>
      <c r="H4266" s="116">
        <v>7917750</v>
      </c>
      <c r="I4266" s="116">
        <v>7125981</v>
      </c>
      <c r="J4266" s="116">
        <v>7125981</v>
      </c>
      <c r="K4266" s="116">
        <v>0</v>
      </c>
      <c r="L4266" s="116">
        <v>0</v>
      </c>
      <c r="M4266" s="116">
        <v>0</v>
      </c>
      <c r="N4266" s="116">
        <v>0</v>
      </c>
      <c r="O4266" s="116">
        <v>0</v>
      </c>
      <c r="P4266" s="116">
        <v>0</v>
      </c>
      <c r="Q4266" s="27" t="str">
        <f t="shared" si="726"/>
        <v>Registered</v>
      </c>
      <c r="R4266" s="94">
        <f t="shared" si="727"/>
        <v>0.90000075779103916</v>
      </c>
      <c r="S4266" s="95"/>
      <c r="T4266" s="117">
        <f t="shared" si="728"/>
        <v>0</v>
      </c>
      <c r="U4266" s="117">
        <f t="shared" si="729"/>
        <v>0</v>
      </c>
    </row>
    <row r="4267" spans="1:21" x14ac:dyDescent="0.3">
      <c r="A4267" s="114">
        <v>6999</v>
      </c>
      <c r="B4267" s="114" t="s">
        <v>130</v>
      </c>
      <c r="C4267" s="114" t="s">
        <v>2269</v>
      </c>
      <c r="D4267" s="114" t="s">
        <v>3582</v>
      </c>
      <c r="E4267" s="114" t="s">
        <v>3583</v>
      </c>
      <c r="F4267" s="115">
        <v>45260</v>
      </c>
      <c r="G4267" s="114" t="s">
        <v>3584</v>
      </c>
      <c r="H4267" s="116">
        <v>8176983</v>
      </c>
      <c r="I4267" s="116">
        <v>7359281</v>
      </c>
      <c r="J4267" s="116">
        <v>7359281</v>
      </c>
      <c r="K4267" s="116">
        <v>0</v>
      </c>
      <c r="L4267" s="116">
        <v>0</v>
      </c>
      <c r="M4267" s="116">
        <v>0</v>
      </c>
      <c r="N4267" s="116">
        <v>0</v>
      </c>
      <c r="O4267" s="116">
        <v>0</v>
      </c>
      <c r="P4267" s="116">
        <v>0</v>
      </c>
      <c r="Q4267" s="27" t="str">
        <f t="shared" si="726"/>
        <v>Registered</v>
      </c>
      <c r="R4267" s="94">
        <f t="shared" si="727"/>
        <v>0.89999954751037148</v>
      </c>
      <c r="S4267" s="95"/>
      <c r="T4267" s="117">
        <f t="shared" si="728"/>
        <v>0</v>
      </c>
      <c r="U4267" s="117">
        <f t="shared" si="729"/>
        <v>0</v>
      </c>
    </row>
    <row r="4268" spans="1:21" x14ac:dyDescent="0.3">
      <c r="A4268" s="114">
        <v>7000</v>
      </c>
      <c r="B4268" s="114" t="s">
        <v>130</v>
      </c>
      <c r="C4268" s="114" t="s">
        <v>2269</v>
      </c>
      <c r="D4268" s="114" t="s">
        <v>7895</v>
      </c>
      <c r="E4268" s="114" t="s">
        <v>7896</v>
      </c>
      <c r="F4268" s="115">
        <v>45251</v>
      </c>
      <c r="G4268" s="114" t="s">
        <v>4961</v>
      </c>
      <c r="H4268" s="116">
        <v>12060894</v>
      </c>
      <c r="I4268" s="116">
        <v>10251763</v>
      </c>
      <c r="J4268" s="116">
        <v>10251763</v>
      </c>
      <c r="K4268" s="116">
        <v>0</v>
      </c>
      <c r="L4268" s="116">
        <v>0</v>
      </c>
      <c r="M4268" s="116">
        <v>0</v>
      </c>
      <c r="N4268" s="116">
        <v>0</v>
      </c>
      <c r="O4268" s="116">
        <v>0</v>
      </c>
      <c r="P4268" s="116">
        <v>0</v>
      </c>
      <c r="Q4268" s="27" t="str">
        <f t="shared" si="726"/>
        <v>Registered</v>
      </c>
      <c r="R4268" s="94">
        <f t="shared" si="727"/>
        <v>0.85000025702903947</v>
      </c>
      <c r="S4268" s="95"/>
      <c r="T4268" s="117">
        <f t="shared" si="728"/>
        <v>0</v>
      </c>
      <c r="U4268" s="117">
        <f t="shared" si="729"/>
        <v>0</v>
      </c>
    </row>
    <row r="4269" spans="1:21" x14ac:dyDescent="0.3">
      <c r="A4269" s="114">
        <v>7001</v>
      </c>
      <c r="B4269" s="114" t="s">
        <v>130</v>
      </c>
      <c r="C4269" s="114" t="s">
        <v>2269</v>
      </c>
      <c r="D4269" s="114" t="s">
        <v>3560</v>
      </c>
      <c r="E4269" s="114" t="s">
        <v>3561</v>
      </c>
      <c r="F4269" s="115">
        <v>45226</v>
      </c>
      <c r="G4269" s="114" t="s">
        <v>3562</v>
      </c>
      <c r="H4269" s="116">
        <v>8266131</v>
      </c>
      <c r="I4269" s="116">
        <v>7439521</v>
      </c>
      <c r="J4269" s="116">
        <v>7439521</v>
      </c>
      <c r="K4269" s="116">
        <v>0</v>
      </c>
      <c r="L4269" s="116">
        <v>0</v>
      </c>
      <c r="M4269" s="116">
        <v>0</v>
      </c>
      <c r="N4269" s="116">
        <v>0</v>
      </c>
      <c r="O4269" s="116">
        <v>0</v>
      </c>
      <c r="P4269" s="116">
        <v>0</v>
      </c>
      <c r="Q4269" s="27" t="str">
        <f t="shared" si="726"/>
        <v>Registered</v>
      </c>
      <c r="R4269" s="94">
        <f t="shared" si="727"/>
        <v>0.90000037502430097</v>
      </c>
      <c r="S4269" s="95"/>
      <c r="T4269" s="117">
        <f t="shared" si="728"/>
        <v>0</v>
      </c>
      <c r="U4269" s="117">
        <f t="shared" si="729"/>
        <v>0</v>
      </c>
    </row>
    <row r="4270" spans="1:21" x14ac:dyDescent="0.3">
      <c r="A4270" s="114">
        <v>7002</v>
      </c>
      <c r="B4270" s="114" t="s">
        <v>130</v>
      </c>
      <c r="C4270" s="114" t="s">
        <v>2269</v>
      </c>
      <c r="D4270" s="114" t="s">
        <v>7897</v>
      </c>
      <c r="E4270" s="114" t="s">
        <v>7898</v>
      </c>
      <c r="F4270" s="115">
        <v>45467</v>
      </c>
      <c r="G4270" s="114" t="s">
        <v>2227</v>
      </c>
      <c r="H4270" s="116">
        <v>11037000</v>
      </c>
      <c r="I4270" s="116">
        <v>8719230</v>
      </c>
      <c r="J4270" s="116">
        <v>8719230</v>
      </c>
      <c r="K4270" s="116">
        <v>0</v>
      </c>
      <c r="L4270" s="116">
        <v>0</v>
      </c>
      <c r="M4270" s="116">
        <v>0</v>
      </c>
      <c r="N4270" s="116">
        <v>0</v>
      </c>
      <c r="O4270" s="116">
        <v>0</v>
      </c>
      <c r="P4270" s="116">
        <v>0</v>
      </c>
      <c r="Q4270" s="27" t="str">
        <f t="shared" si="726"/>
        <v>Registered</v>
      </c>
      <c r="R4270" s="94">
        <f t="shared" si="727"/>
        <v>0.79</v>
      </c>
      <c r="S4270" s="95"/>
      <c r="T4270" s="117">
        <f t="shared" si="728"/>
        <v>0</v>
      </c>
      <c r="U4270" s="117">
        <f t="shared" si="729"/>
        <v>0</v>
      </c>
    </row>
    <row r="4271" spans="1:21" x14ac:dyDescent="0.3">
      <c r="A4271" s="114">
        <v>7003</v>
      </c>
      <c r="B4271" s="114" t="s">
        <v>130</v>
      </c>
      <c r="C4271" s="114" t="s">
        <v>2269</v>
      </c>
      <c r="D4271" s="114" t="s">
        <v>2961</v>
      </c>
      <c r="E4271" s="114" t="s">
        <v>2962</v>
      </c>
      <c r="F4271" s="115">
        <v>45199</v>
      </c>
      <c r="G4271" s="114" t="s">
        <v>2963</v>
      </c>
      <c r="H4271" s="116">
        <v>12016746</v>
      </c>
      <c r="I4271" s="116">
        <v>10214231</v>
      </c>
      <c r="J4271" s="116">
        <v>10214231</v>
      </c>
      <c r="K4271" s="116">
        <v>0</v>
      </c>
      <c r="L4271" s="116">
        <v>0</v>
      </c>
      <c r="M4271" s="116">
        <v>0</v>
      </c>
      <c r="N4271" s="116">
        <v>0</v>
      </c>
      <c r="O4271" s="116">
        <v>0</v>
      </c>
      <c r="P4271" s="116">
        <v>0</v>
      </c>
      <c r="Q4271" s="27" t="str">
        <f t="shared" si="726"/>
        <v>Registered</v>
      </c>
      <c r="R4271" s="94">
        <f t="shared" si="727"/>
        <v>0.8499997420266685</v>
      </c>
      <c r="S4271" s="95"/>
      <c r="T4271" s="117">
        <f t="shared" si="728"/>
        <v>0</v>
      </c>
      <c r="U4271" s="117">
        <f t="shared" si="729"/>
        <v>0</v>
      </c>
    </row>
    <row r="4272" spans="1:21" x14ac:dyDescent="0.3">
      <c r="A4272" s="114">
        <v>7004</v>
      </c>
      <c r="B4272" s="114" t="s">
        <v>130</v>
      </c>
      <c r="C4272" s="114" t="s">
        <v>2269</v>
      </c>
      <c r="D4272" s="114" t="s">
        <v>3513</v>
      </c>
      <c r="E4272" s="114" t="s">
        <v>3514</v>
      </c>
      <c r="F4272" s="115">
        <v>45411</v>
      </c>
      <c r="G4272" s="114" t="s">
        <v>3515</v>
      </c>
      <c r="H4272" s="116">
        <v>8445600</v>
      </c>
      <c r="I4272" s="116">
        <v>7601040</v>
      </c>
      <c r="J4272" s="116">
        <v>7601040</v>
      </c>
      <c r="K4272" s="116">
        <v>0</v>
      </c>
      <c r="L4272" s="116">
        <v>0</v>
      </c>
      <c r="M4272" s="116">
        <v>0</v>
      </c>
      <c r="N4272" s="116">
        <v>0</v>
      </c>
      <c r="O4272" s="116">
        <v>0</v>
      </c>
      <c r="P4272" s="116">
        <v>0</v>
      </c>
      <c r="Q4272" s="27" t="str">
        <f t="shared" si="726"/>
        <v>Registered</v>
      </c>
      <c r="R4272" s="94">
        <f t="shared" si="727"/>
        <v>0.9</v>
      </c>
      <c r="S4272" s="95"/>
      <c r="T4272" s="117">
        <f t="shared" si="728"/>
        <v>0</v>
      </c>
      <c r="U4272" s="117">
        <f t="shared" si="729"/>
        <v>0</v>
      </c>
    </row>
    <row r="4273" spans="1:21" x14ac:dyDescent="0.3">
      <c r="A4273" s="114">
        <v>7005</v>
      </c>
      <c r="B4273" s="114" t="s">
        <v>130</v>
      </c>
      <c r="C4273" s="114" t="s">
        <v>2269</v>
      </c>
      <c r="D4273" s="114" t="s">
        <v>2945</v>
      </c>
      <c r="E4273" s="114" t="s">
        <v>2946</v>
      </c>
      <c r="F4273" s="115">
        <v>45162</v>
      </c>
      <c r="G4273" s="114" t="s">
        <v>2947</v>
      </c>
      <c r="H4273" s="116">
        <v>12106740</v>
      </c>
      <c r="I4273" s="116">
        <v>10290729</v>
      </c>
      <c r="J4273" s="116">
        <v>10290729</v>
      </c>
      <c r="K4273" s="116">
        <v>0</v>
      </c>
      <c r="L4273" s="116">
        <v>0</v>
      </c>
      <c r="M4273" s="116">
        <v>0</v>
      </c>
      <c r="N4273" s="116">
        <v>0</v>
      </c>
      <c r="O4273" s="116">
        <v>0</v>
      </c>
      <c r="P4273" s="116">
        <v>0</v>
      </c>
      <c r="Q4273" s="27" t="str">
        <f t="shared" si="726"/>
        <v>Registered</v>
      </c>
      <c r="R4273" s="94">
        <f t="shared" si="727"/>
        <v>0.85</v>
      </c>
      <c r="S4273" s="95"/>
      <c r="T4273" s="117">
        <f t="shared" si="728"/>
        <v>0</v>
      </c>
      <c r="U4273" s="117">
        <f t="shared" si="729"/>
        <v>0</v>
      </c>
    </row>
    <row r="4274" spans="1:21" x14ac:dyDescent="0.3">
      <c r="A4274" s="114">
        <v>7006</v>
      </c>
      <c r="B4274" s="114" t="s">
        <v>130</v>
      </c>
      <c r="C4274" s="114" t="s">
        <v>2269</v>
      </c>
      <c r="D4274" s="114" t="s">
        <v>3516</v>
      </c>
      <c r="E4274" s="114" t="s">
        <v>3517</v>
      </c>
      <c r="F4274" s="115">
        <v>45441</v>
      </c>
      <c r="G4274" s="114" t="s">
        <v>3518</v>
      </c>
      <c r="H4274" s="116">
        <v>8445600</v>
      </c>
      <c r="I4274" s="116">
        <v>7601040</v>
      </c>
      <c r="J4274" s="116">
        <v>7601040</v>
      </c>
      <c r="K4274" s="116">
        <v>0</v>
      </c>
      <c r="L4274" s="116">
        <v>0</v>
      </c>
      <c r="M4274" s="116">
        <v>0</v>
      </c>
      <c r="N4274" s="116">
        <v>0</v>
      </c>
      <c r="O4274" s="116">
        <v>0</v>
      </c>
      <c r="P4274" s="116">
        <v>0</v>
      </c>
      <c r="Q4274" s="27" t="str">
        <f t="shared" si="726"/>
        <v>Registered</v>
      </c>
      <c r="R4274" s="94">
        <f t="shared" si="727"/>
        <v>0.9</v>
      </c>
      <c r="S4274" s="95"/>
      <c r="T4274" s="117">
        <f t="shared" si="728"/>
        <v>0</v>
      </c>
      <c r="U4274" s="117">
        <f t="shared" si="729"/>
        <v>0</v>
      </c>
    </row>
    <row r="4275" spans="1:21" x14ac:dyDescent="0.3">
      <c r="A4275" s="114">
        <v>7007</v>
      </c>
      <c r="B4275" s="114" t="s">
        <v>130</v>
      </c>
      <c r="C4275" s="114" t="s">
        <v>2269</v>
      </c>
      <c r="D4275" s="114" t="s">
        <v>3522</v>
      </c>
      <c r="E4275" s="114" t="s">
        <v>3523</v>
      </c>
      <c r="F4275" s="115">
        <v>45442</v>
      </c>
      <c r="G4275" s="114" t="s">
        <v>3524</v>
      </c>
      <c r="H4275" s="116">
        <v>8444427</v>
      </c>
      <c r="I4275" s="116">
        <v>7177764</v>
      </c>
      <c r="J4275" s="116">
        <v>7177764</v>
      </c>
      <c r="K4275" s="116">
        <v>0</v>
      </c>
      <c r="L4275" s="116">
        <v>0</v>
      </c>
      <c r="M4275" s="116">
        <v>0</v>
      </c>
      <c r="N4275" s="116">
        <v>0</v>
      </c>
      <c r="O4275" s="116">
        <v>0</v>
      </c>
      <c r="P4275" s="116">
        <v>0</v>
      </c>
      <c r="Q4275" s="27" t="str">
        <f t="shared" si="726"/>
        <v>Registered</v>
      </c>
      <c r="R4275" s="94">
        <f t="shared" si="727"/>
        <v>0.85000012434236216</v>
      </c>
      <c r="S4275" s="95"/>
      <c r="T4275" s="117">
        <f t="shared" si="728"/>
        <v>0</v>
      </c>
      <c r="U4275" s="117">
        <f t="shared" si="729"/>
        <v>0</v>
      </c>
    </row>
    <row r="4276" spans="1:21" x14ac:dyDescent="0.3">
      <c r="A4276" s="114">
        <v>7008</v>
      </c>
      <c r="B4276" s="114" t="s">
        <v>130</v>
      </c>
      <c r="C4276" s="114" t="s">
        <v>2269</v>
      </c>
      <c r="D4276" s="114" t="s">
        <v>3519</v>
      </c>
      <c r="E4276" s="114" t="s">
        <v>3520</v>
      </c>
      <c r="F4276" s="115">
        <v>45469</v>
      </c>
      <c r="G4276" s="114" t="s">
        <v>3521</v>
      </c>
      <c r="H4276" s="116">
        <v>8445600</v>
      </c>
      <c r="I4276" s="116">
        <v>7178760</v>
      </c>
      <c r="J4276" s="116">
        <v>7178760</v>
      </c>
      <c r="K4276" s="116">
        <v>0</v>
      </c>
      <c r="L4276" s="116">
        <v>0</v>
      </c>
      <c r="M4276" s="116">
        <v>0</v>
      </c>
      <c r="N4276" s="116">
        <v>0</v>
      </c>
      <c r="O4276" s="116">
        <v>0</v>
      </c>
      <c r="P4276" s="116">
        <v>0</v>
      </c>
      <c r="Q4276" s="27" t="str">
        <f t="shared" si="726"/>
        <v>Registered</v>
      </c>
      <c r="R4276" s="94">
        <f t="shared" si="727"/>
        <v>0.85</v>
      </c>
      <c r="S4276" s="95"/>
      <c r="T4276" s="117">
        <f t="shared" si="728"/>
        <v>0</v>
      </c>
      <c r="U4276" s="117">
        <f t="shared" si="729"/>
        <v>0</v>
      </c>
    </row>
    <row r="4277" spans="1:21" x14ac:dyDescent="0.3">
      <c r="A4277" s="114">
        <v>7009</v>
      </c>
      <c r="B4277" s="114" t="s">
        <v>130</v>
      </c>
      <c r="C4277" s="114" t="s">
        <v>2269</v>
      </c>
      <c r="D4277" s="114" t="s">
        <v>7901</v>
      </c>
      <c r="E4277" s="114" t="s">
        <v>7902</v>
      </c>
      <c r="F4277" s="115">
        <v>45707</v>
      </c>
      <c r="G4277" s="114" t="s">
        <v>2876</v>
      </c>
      <c r="H4277" s="116">
        <v>8715390</v>
      </c>
      <c r="I4277" s="116">
        <v>6972317</v>
      </c>
      <c r="J4277" s="116">
        <v>6972317</v>
      </c>
      <c r="K4277" s="116">
        <v>0</v>
      </c>
      <c r="L4277" s="116">
        <v>0</v>
      </c>
      <c r="M4277" s="116">
        <v>0</v>
      </c>
      <c r="N4277" s="116">
        <v>0</v>
      </c>
      <c r="O4277" s="116">
        <v>0</v>
      </c>
      <c r="P4277" s="116">
        <v>0</v>
      </c>
      <c r="Q4277" s="27" t="str">
        <f t="shared" si="726"/>
        <v>Registered</v>
      </c>
      <c r="R4277" s="94">
        <f t="shared" si="727"/>
        <v>0.80000057369779209</v>
      </c>
      <c r="S4277" s="95"/>
      <c r="T4277" s="117">
        <f t="shared" si="728"/>
        <v>0</v>
      </c>
      <c r="U4277" s="117">
        <f t="shared" si="729"/>
        <v>0</v>
      </c>
    </row>
    <row r="4278" spans="1:21" x14ac:dyDescent="0.3">
      <c r="A4278" s="114">
        <v>7010</v>
      </c>
      <c r="B4278" s="114" t="s">
        <v>130</v>
      </c>
      <c r="C4278" s="114" t="s">
        <v>2269</v>
      </c>
      <c r="D4278" s="114" t="s">
        <v>4374</v>
      </c>
      <c r="E4278" s="114" t="s">
        <v>4375</v>
      </c>
      <c r="F4278" s="115">
        <v>45187</v>
      </c>
      <c r="G4278" s="114" t="s">
        <v>4376</v>
      </c>
      <c r="H4278" s="116">
        <v>11801100</v>
      </c>
      <c r="I4278" s="116">
        <v>10620990</v>
      </c>
      <c r="J4278" s="116">
        <v>10620990</v>
      </c>
      <c r="K4278" s="116">
        <v>0</v>
      </c>
      <c r="L4278" s="116">
        <v>0</v>
      </c>
      <c r="M4278" s="116">
        <v>0</v>
      </c>
      <c r="N4278" s="116">
        <v>0</v>
      </c>
      <c r="O4278" s="116">
        <v>0</v>
      </c>
      <c r="P4278" s="116">
        <v>0</v>
      </c>
      <c r="Q4278" s="27" t="str">
        <f t="shared" si="726"/>
        <v>Registered</v>
      </c>
      <c r="R4278" s="94">
        <f t="shared" si="727"/>
        <v>0.9</v>
      </c>
      <c r="S4278" s="95"/>
      <c r="T4278" s="117">
        <f t="shared" si="728"/>
        <v>0</v>
      </c>
      <c r="U4278" s="117">
        <f t="shared" si="729"/>
        <v>0</v>
      </c>
    </row>
    <row r="4279" spans="1:21" x14ac:dyDescent="0.3">
      <c r="A4279" s="114">
        <v>7011</v>
      </c>
      <c r="B4279" s="114" t="s">
        <v>130</v>
      </c>
      <c r="C4279" s="114" t="s">
        <v>2269</v>
      </c>
      <c r="D4279" s="114" t="s">
        <v>7903</v>
      </c>
      <c r="E4279" s="114" t="s">
        <v>7904</v>
      </c>
      <c r="F4279" s="115">
        <v>45207</v>
      </c>
      <c r="G4279" s="114" t="s">
        <v>5161</v>
      </c>
      <c r="H4279" s="116">
        <v>11928450</v>
      </c>
      <c r="I4279" s="116">
        <v>10139188</v>
      </c>
      <c r="J4279" s="116">
        <v>10139188</v>
      </c>
      <c r="K4279" s="116">
        <v>0</v>
      </c>
      <c r="L4279" s="116">
        <v>0</v>
      </c>
      <c r="M4279" s="116">
        <v>0</v>
      </c>
      <c r="N4279" s="116">
        <v>0</v>
      </c>
      <c r="O4279" s="116">
        <v>0</v>
      </c>
      <c r="P4279" s="116">
        <v>0</v>
      </c>
      <c r="Q4279" s="27" t="str">
        <f t="shared" si="726"/>
        <v>Registered</v>
      </c>
      <c r="R4279" s="94">
        <f t="shared" si="727"/>
        <v>0.85000046108253802</v>
      </c>
      <c r="S4279" s="95"/>
      <c r="T4279" s="117">
        <f t="shared" si="728"/>
        <v>0</v>
      </c>
      <c r="U4279" s="117">
        <f t="shared" si="729"/>
        <v>0</v>
      </c>
    </row>
    <row r="4280" spans="1:21" x14ac:dyDescent="0.3">
      <c r="A4280" s="114">
        <v>7012</v>
      </c>
      <c r="B4280" s="114" t="s">
        <v>130</v>
      </c>
      <c r="C4280" s="114" t="s">
        <v>2269</v>
      </c>
      <c r="D4280" s="114" t="s">
        <v>7905</v>
      </c>
      <c r="E4280" s="114" t="s">
        <v>7906</v>
      </c>
      <c r="F4280" s="115">
        <v>45354</v>
      </c>
      <c r="G4280" s="114" t="s">
        <v>5019</v>
      </c>
      <c r="H4280" s="116">
        <v>8221557</v>
      </c>
      <c r="I4280" s="116">
        <v>7399403</v>
      </c>
      <c r="J4280" s="116">
        <v>7399403</v>
      </c>
      <c r="K4280" s="116">
        <v>0</v>
      </c>
      <c r="L4280" s="116">
        <v>0</v>
      </c>
      <c r="M4280" s="116">
        <v>0</v>
      </c>
      <c r="N4280" s="116">
        <v>0</v>
      </c>
      <c r="O4280" s="116">
        <v>0</v>
      </c>
      <c r="P4280" s="116">
        <v>0</v>
      </c>
      <c r="Q4280" s="27" t="str">
        <f t="shared" si="726"/>
        <v>Registered</v>
      </c>
      <c r="R4280" s="94">
        <f t="shared" si="727"/>
        <v>0.9000002067734858</v>
      </c>
      <c r="S4280" s="95"/>
      <c r="T4280" s="117">
        <f t="shared" si="728"/>
        <v>0</v>
      </c>
      <c r="U4280" s="117">
        <f t="shared" si="729"/>
        <v>0</v>
      </c>
    </row>
    <row r="4281" spans="1:21" x14ac:dyDescent="0.3">
      <c r="A4281" s="114">
        <v>7013</v>
      </c>
      <c r="B4281" s="114" t="s">
        <v>130</v>
      </c>
      <c r="C4281" s="114" t="s">
        <v>2269</v>
      </c>
      <c r="D4281" s="114" t="s">
        <v>7907</v>
      </c>
      <c r="E4281" s="114" t="s">
        <v>7908</v>
      </c>
      <c r="F4281" s="115">
        <v>45259</v>
      </c>
      <c r="G4281" s="114" t="s">
        <v>5384</v>
      </c>
      <c r="H4281" s="116">
        <v>8043261</v>
      </c>
      <c r="I4281" s="116">
        <v>7238934</v>
      </c>
      <c r="J4281" s="116">
        <v>7238934</v>
      </c>
      <c r="K4281" s="116">
        <v>0</v>
      </c>
      <c r="L4281" s="116">
        <v>0</v>
      </c>
      <c r="M4281" s="116">
        <v>0</v>
      </c>
      <c r="N4281" s="116">
        <v>0</v>
      </c>
      <c r="O4281" s="116">
        <v>0</v>
      </c>
      <c r="P4281" s="116">
        <v>0</v>
      </c>
      <c r="Q4281" s="27" t="str">
        <f t="shared" si="726"/>
        <v>Registered</v>
      </c>
      <c r="R4281" s="94">
        <f t="shared" si="727"/>
        <v>0.89999988810508569</v>
      </c>
      <c r="S4281" s="95"/>
      <c r="T4281" s="117">
        <f t="shared" si="728"/>
        <v>0</v>
      </c>
      <c r="U4281" s="117">
        <f t="shared" si="729"/>
        <v>0</v>
      </c>
    </row>
    <row r="4282" spans="1:21" x14ac:dyDescent="0.3">
      <c r="A4282" s="114">
        <v>7014</v>
      </c>
      <c r="B4282" s="114" t="s">
        <v>130</v>
      </c>
      <c r="C4282" s="114" t="s">
        <v>2269</v>
      </c>
      <c r="D4282" s="114" t="s">
        <v>2999</v>
      </c>
      <c r="E4282" s="114" t="s">
        <v>3000</v>
      </c>
      <c r="F4282" s="115">
        <v>45168</v>
      </c>
      <c r="G4282" s="114" t="s">
        <v>3001</v>
      </c>
      <c r="H4282" s="116">
        <v>11843550</v>
      </c>
      <c r="I4282" s="116">
        <v>10659201</v>
      </c>
      <c r="J4282" s="116">
        <v>10659201</v>
      </c>
      <c r="K4282" s="116">
        <v>0</v>
      </c>
      <c r="L4282" s="116">
        <v>0</v>
      </c>
      <c r="M4282" s="116">
        <v>0</v>
      </c>
      <c r="N4282" s="116">
        <v>0</v>
      </c>
      <c r="O4282" s="116">
        <v>0</v>
      </c>
      <c r="P4282" s="116">
        <v>0</v>
      </c>
      <c r="Q4282" s="27" t="str">
        <f t="shared" si="726"/>
        <v>Registered</v>
      </c>
      <c r="R4282" s="94">
        <f t="shared" si="727"/>
        <v>0.90000050660486086</v>
      </c>
      <c r="S4282" s="95"/>
      <c r="T4282" s="117">
        <f t="shared" si="728"/>
        <v>0</v>
      </c>
      <c r="U4282" s="117">
        <f t="shared" si="729"/>
        <v>0</v>
      </c>
    </row>
    <row r="4283" spans="1:21" x14ac:dyDescent="0.3">
      <c r="A4283" s="114">
        <v>7015</v>
      </c>
      <c r="B4283" s="114" t="s">
        <v>130</v>
      </c>
      <c r="C4283" s="114" t="s">
        <v>2269</v>
      </c>
      <c r="D4283" s="114" t="s">
        <v>7909</v>
      </c>
      <c r="E4283" s="114" t="s">
        <v>7910</v>
      </c>
      <c r="F4283" s="115">
        <v>45113</v>
      </c>
      <c r="G4283" s="114" t="s">
        <v>5179</v>
      </c>
      <c r="H4283" s="116">
        <v>7917750</v>
      </c>
      <c r="I4283" s="116">
        <v>7125981</v>
      </c>
      <c r="J4283" s="116">
        <v>7125981</v>
      </c>
      <c r="K4283" s="116">
        <v>0</v>
      </c>
      <c r="L4283" s="116">
        <v>0</v>
      </c>
      <c r="M4283" s="116">
        <v>0</v>
      </c>
      <c r="N4283" s="116">
        <v>0</v>
      </c>
      <c r="O4283" s="116">
        <v>0</v>
      </c>
      <c r="P4283" s="116">
        <v>0</v>
      </c>
      <c r="Q4283" s="27" t="str">
        <f t="shared" si="726"/>
        <v>Registered</v>
      </c>
      <c r="R4283" s="94">
        <f t="shared" si="727"/>
        <v>0.90000075779103916</v>
      </c>
      <c r="S4283" s="95"/>
      <c r="T4283" s="117">
        <f t="shared" si="728"/>
        <v>0</v>
      </c>
      <c r="U4283" s="117">
        <f t="shared" si="729"/>
        <v>0</v>
      </c>
    </row>
    <row r="4284" spans="1:21" x14ac:dyDescent="0.3">
      <c r="A4284" s="114">
        <v>7016</v>
      </c>
      <c r="B4284" s="114" t="s">
        <v>130</v>
      </c>
      <c r="C4284" s="114" t="s">
        <v>2269</v>
      </c>
      <c r="D4284" s="114" t="s">
        <v>7911</v>
      </c>
      <c r="E4284" s="114" t="s">
        <v>7912</v>
      </c>
      <c r="F4284" s="115">
        <v>45083</v>
      </c>
      <c r="G4284" s="114" t="s">
        <v>2714</v>
      </c>
      <c r="H4284" s="116">
        <v>11716200</v>
      </c>
      <c r="I4284" s="116">
        <v>9958770</v>
      </c>
      <c r="J4284" s="116">
        <v>9958770</v>
      </c>
      <c r="K4284" s="116">
        <v>0</v>
      </c>
      <c r="L4284" s="116">
        <v>0</v>
      </c>
      <c r="M4284" s="116">
        <v>0</v>
      </c>
      <c r="N4284" s="116">
        <v>0</v>
      </c>
      <c r="O4284" s="116">
        <v>0</v>
      </c>
      <c r="P4284" s="116">
        <v>0</v>
      </c>
      <c r="Q4284" s="27" t="str">
        <f t="shared" si="726"/>
        <v>Registered</v>
      </c>
      <c r="R4284" s="94">
        <f t="shared" si="727"/>
        <v>0.85</v>
      </c>
      <c r="S4284" s="95"/>
      <c r="T4284" s="117">
        <f t="shared" si="728"/>
        <v>0</v>
      </c>
      <c r="U4284" s="117">
        <f t="shared" si="729"/>
        <v>0</v>
      </c>
    </row>
    <row r="4285" spans="1:21" x14ac:dyDescent="0.3">
      <c r="A4285" s="114">
        <v>7017</v>
      </c>
      <c r="B4285" s="114" t="s">
        <v>130</v>
      </c>
      <c r="C4285" s="114" t="s">
        <v>2269</v>
      </c>
      <c r="D4285" s="114" t="s">
        <v>7915</v>
      </c>
      <c r="E4285" s="114" t="s">
        <v>7916</v>
      </c>
      <c r="F4285" s="115">
        <v>45290</v>
      </c>
      <c r="G4285" s="114" t="s">
        <v>4962</v>
      </c>
      <c r="H4285" s="116">
        <v>8176983</v>
      </c>
      <c r="I4285" s="116">
        <v>7768130</v>
      </c>
      <c r="J4285" s="116">
        <v>7768130</v>
      </c>
      <c r="K4285" s="116">
        <v>0</v>
      </c>
      <c r="L4285" s="116">
        <v>0</v>
      </c>
      <c r="M4285" s="116">
        <v>0</v>
      </c>
      <c r="N4285" s="116">
        <v>0</v>
      </c>
      <c r="O4285" s="116">
        <v>0</v>
      </c>
      <c r="P4285" s="116">
        <v>0</v>
      </c>
      <c r="Q4285" s="27" t="str">
        <f t="shared" si="726"/>
        <v>Registered</v>
      </c>
      <c r="R4285" s="94">
        <f t="shared" si="727"/>
        <v>0.94999952916619734</v>
      </c>
      <c r="S4285" s="95"/>
      <c r="T4285" s="117">
        <f t="shared" si="728"/>
        <v>0</v>
      </c>
      <c r="U4285" s="117">
        <f t="shared" si="729"/>
        <v>0</v>
      </c>
    </row>
    <row r="4286" spans="1:21" x14ac:dyDescent="0.3">
      <c r="A4286" s="114">
        <v>7018</v>
      </c>
      <c r="B4286" s="114" t="s">
        <v>130</v>
      </c>
      <c r="C4286" s="114" t="s">
        <v>2269</v>
      </c>
      <c r="D4286" s="114" t="s">
        <v>7917</v>
      </c>
      <c r="E4286" s="114" t="s">
        <v>7918</v>
      </c>
      <c r="F4286" s="115">
        <v>45062</v>
      </c>
      <c r="G4286" s="114" t="s">
        <v>3007</v>
      </c>
      <c r="H4286" s="116">
        <v>7731243</v>
      </c>
      <c r="I4286" s="116">
        <v>6958117</v>
      </c>
      <c r="J4286" s="116">
        <v>6958117</v>
      </c>
      <c r="K4286" s="116">
        <v>0</v>
      </c>
      <c r="L4286" s="116">
        <v>0</v>
      </c>
      <c r="M4286" s="116">
        <v>0</v>
      </c>
      <c r="N4286" s="116">
        <v>0</v>
      </c>
      <c r="O4286" s="116">
        <v>0</v>
      </c>
      <c r="P4286" s="116">
        <v>0</v>
      </c>
      <c r="Q4286" s="27" t="str">
        <f t="shared" si="726"/>
        <v>Registered</v>
      </c>
      <c r="R4286" s="94">
        <f t="shared" si="727"/>
        <v>0.89999978011297799</v>
      </c>
      <c r="S4286" s="95"/>
      <c r="T4286" s="117">
        <f t="shared" si="728"/>
        <v>0</v>
      </c>
      <c r="U4286" s="117">
        <f t="shared" si="729"/>
        <v>0</v>
      </c>
    </row>
    <row r="4287" spans="1:21" x14ac:dyDescent="0.3">
      <c r="A4287" s="114">
        <v>7019</v>
      </c>
      <c r="B4287" s="114" t="s">
        <v>130</v>
      </c>
      <c r="C4287" s="114" t="s">
        <v>2269</v>
      </c>
      <c r="D4287" s="114" t="s">
        <v>7919</v>
      </c>
      <c r="E4287" s="114" t="s">
        <v>7920</v>
      </c>
      <c r="F4287" s="115">
        <v>45142</v>
      </c>
      <c r="G4287" s="114" t="s">
        <v>2595</v>
      </c>
      <c r="H4287" s="116">
        <v>11970900</v>
      </c>
      <c r="I4287" s="116">
        <v>10773810</v>
      </c>
      <c r="J4287" s="116">
        <v>10773810</v>
      </c>
      <c r="K4287" s="116">
        <v>0</v>
      </c>
      <c r="L4287" s="116">
        <v>0</v>
      </c>
      <c r="M4287" s="116">
        <v>0</v>
      </c>
      <c r="N4287" s="116">
        <v>0</v>
      </c>
      <c r="O4287" s="116">
        <v>0</v>
      </c>
      <c r="P4287" s="116">
        <v>0</v>
      </c>
      <c r="Q4287" s="27" t="str">
        <f t="shared" si="726"/>
        <v>Registered</v>
      </c>
      <c r="R4287" s="94">
        <f t="shared" si="727"/>
        <v>0.9</v>
      </c>
      <c r="S4287" s="95"/>
      <c r="T4287" s="117">
        <f t="shared" si="728"/>
        <v>0</v>
      </c>
      <c r="U4287" s="117">
        <f t="shared" si="729"/>
        <v>0</v>
      </c>
    </row>
    <row r="4288" spans="1:21" x14ac:dyDescent="0.3">
      <c r="A4288" s="114">
        <v>7020</v>
      </c>
      <c r="B4288" s="114" t="s">
        <v>130</v>
      </c>
      <c r="C4288" s="114" t="s">
        <v>2269</v>
      </c>
      <c r="D4288" s="114" t="s">
        <v>7921</v>
      </c>
      <c r="E4288" s="114" t="s">
        <v>7922</v>
      </c>
      <c r="F4288" s="115">
        <v>45392</v>
      </c>
      <c r="G4288" s="114" t="s">
        <v>4392</v>
      </c>
      <c r="H4288" s="116">
        <v>8266131</v>
      </c>
      <c r="I4288" s="116">
        <v>7439519</v>
      </c>
      <c r="J4288" s="116">
        <v>7439519</v>
      </c>
      <c r="K4288" s="116">
        <v>0</v>
      </c>
      <c r="L4288" s="116">
        <v>0</v>
      </c>
      <c r="M4288" s="116">
        <v>0</v>
      </c>
      <c r="N4288" s="116">
        <v>0</v>
      </c>
      <c r="O4288" s="116">
        <v>0</v>
      </c>
      <c r="P4288" s="116">
        <v>0</v>
      </c>
      <c r="Q4288" s="27" t="str">
        <f t="shared" si="726"/>
        <v>Registered</v>
      </c>
      <c r="R4288" s="94">
        <f t="shared" si="727"/>
        <v>0.90000013307313909</v>
      </c>
      <c r="S4288" s="95"/>
      <c r="T4288" s="117">
        <f t="shared" si="728"/>
        <v>0</v>
      </c>
      <c r="U4288" s="117">
        <f t="shared" si="729"/>
        <v>0</v>
      </c>
    </row>
    <row r="4289" spans="1:21" x14ac:dyDescent="0.3">
      <c r="A4289" s="114">
        <v>7021</v>
      </c>
      <c r="B4289" s="114" t="s">
        <v>130</v>
      </c>
      <c r="C4289" s="114" t="s">
        <v>2269</v>
      </c>
      <c r="D4289" s="114" t="s">
        <v>3703</v>
      </c>
      <c r="E4289" s="114" t="s">
        <v>3704</v>
      </c>
      <c r="F4289" s="115">
        <v>45104</v>
      </c>
      <c r="G4289" s="114" t="s">
        <v>3442</v>
      </c>
      <c r="H4289" s="116">
        <v>7864965</v>
      </c>
      <c r="I4289" s="116">
        <v>7078468</v>
      </c>
      <c r="J4289" s="116">
        <v>7078468</v>
      </c>
      <c r="K4289" s="116">
        <v>0</v>
      </c>
      <c r="L4289" s="116">
        <v>0</v>
      </c>
      <c r="M4289" s="116">
        <v>0</v>
      </c>
      <c r="N4289" s="116">
        <v>0</v>
      </c>
      <c r="O4289" s="116">
        <v>0</v>
      </c>
      <c r="P4289" s="116">
        <v>0</v>
      </c>
      <c r="Q4289" s="27" t="str">
        <f t="shared" si="726"/>
        <v>Registered</v>
      </c>
      <c r="R4289" s="94">
        <f t="shared" si="727"/>
        <v>0.89999993642692622</v>
      </c>
      <c r="S4289" s="95"/>
      <c r="T4289" s="117">
        <f t="shared" si="728"/>
        <v>0</v>
      </c>
      <c r="U4289" s="117">
        <f t="shared" si="729"/>
        <v>0</v>
      </c>
    </row>
    <row r="4290" spans="1:21" x14ac:dyDescent="0.3">
      <c r="A4290" s="114">
        <v>7022</v>
      </c>
      <c r="B4290" s="114" t="s">
        <v>130</v>
      </c>
      <c r="C4290" s="114" t="s">
        <v>2269</v>
      </c>
      <c r="D4290" s="114" t="s">
        <v>7925</v>
      </c>
      <c r="E4290" s="114" t="s">
        <v>7926</v>
      </c>
      <c r="F4290" s="115">
        <v>45125</v>
      </c>
      <c r="G4290" s="114" t="s">
        <v>2401</v>
      </c>
      <c r="H4290" s="116">
        <v>11843550</v>
      </c>
      <c r="I4290" s="116">
        <v>10067021</v>
      </c>
      <c r="J4290" s="116">
        <v>10067021</v>
      </c>
      <c r="K4290" s="116">
        <v>0</v>
      </c>
      <c r="L4290" s="116">
        <v>0</v>
      </c>
      <c r="M4290" s="116">
        <v>0</v>
      </c>
      <c r="N4290" s="116">
        <v>0</v>
      </c>
      <c r="O4290" s="116">
        <v>0</v>
      </c>
      <c r="P4290" s="116">
        <v>0</v>
      </c>
      <c r="Q4290" s="27" t="str">
        <f t="shared" ref="Q4290:Q4353" si="730">IF(G4290="01 Jan 1900","Unregistered","Registered")</f>
        <v>Registered</v>
      </c>
      <c r="R4290" s="94">
        <f t="shared" si="727"/>
        <v>0.85000029551950218</v>
      </c>
      <c r="S4290" s="95"/>
      <c r="T4290" s="117">
        <f t="shared" si="728"/>
        <v>0</v>
      </c>
      <c r="U4290" s="117">
        <f t="shared" si="729"/>
        <v>0</v>
      </c>
    </row>
    <row r="4291" spans="1:21" x14ac:dyDescent="0.3">
      <c r="A4291" s="114">
        <v>7023</v>
      </c>
      <c r="B4291" s="114" t="s">
        <v>130</v>
      </c>
      <c r="C4291" s="114" t="s">
        <v>2269</v>
      </c>
      <c r="D4291" s="114" t="s">
        <v>7927</v>
      </c>
      <c r="E4291" s="114" t="s">
        <v>7928</v>
      </c>
      <c r="F4291" s="115">
        <v>45226</v>
      </c>
      <c r="G4291" s="114" t="s">
        <v>3602</v>
      </c>
      <c r="H4291" s="116">
        <v>8221557</v>
      </c>
      <c r="I4291" s="116">
        <v>7399403</v>
      </c>
      <c r="J4291" s="116">
        <v>7399403</v>
      </c>
      <c r="K4291" s="116">
        <v>0</v>
      </c>
      <c r="L4291" s="116">
        <v>0</v>
      </c>
      <c r="M4291" s="116">
        <v>0</v>
      </c>
      <c r="N4291" s="116">
        <v>0</v>
      </c>
      <c r="O4291" s="116">
        <v>0</v>
      </c>
      <c r="P4291" s="116">
        <v>0</v>
      </c>
      <c r="Q4291" s="27" t="str">
        <f t="shared" si="730"/>
        <v>Registered</v>
      </c>
      <c r="R4291" s="94">
        <f t="shared" ref="R4291:R4354" si="731">(I4291/H4291)</f>
        <v>0.9000002067734858</v>
      </c>
      <c r="S4291" s="95"/>
      <c r="T4291" s="117">
        <f t="shared" si="728"/>
        <v>0</v>
      </c>
      <c r="U4291" s="117">
        <f t="shared" si="729"/>
        <v>0</v>
      </c>
    </row>
    <row r="4292" spans="1:21" x14ac:dyDescent="0.3">
      <c r="A4292" s="114">
        <v>7024</v>
      </c>
      <c r="B4292" s="114" t="s">
        <v>130</v>
      </c>
      <c r="C4292" s="114" t="s">
        <v>2269</v>
      </c>
      <c r="D4292" s="114" t="s">
        <v>3725</v>
      </c>
      <c r="E4292" s="114" t="s">
        <v>3726</v>
      </c>
      <c r="F4292" s="115">
        <v>45090</v>
      </c>
      <c r="G4292" s="114" t="s">
        <v>3727</v>
      </c>
      <c r="H4292" s="116">
        <v>7859100</v>
      </c>
      <c r="I4292" s="116">
        <v>7073190</v>
      </c>
      <c r="J4292" s="116">
        <v>7073190</v>
      </c>
      <c r="K4292" s="116">
        <v>0</v>
      </c>
      <c r="L4292" s="116">
        <v>0</v>
      </c>
      <c r="M4292" s="116">
        <v>0</v>
      </c>
      <c r="N4292" s="116">
        <v>0</v>
      </c>
      <c r="O4292" s="116">
        <v>0</v>
      </c>
      <c r="P4292" s="116">
        <v>0</v>
      </c>
      <c r="Q4292" s="27" t="str">
        <f t="shared" si="730"/>
        <v>Registered</v>
      </c>
      <c r="R4292" s="94">
        <f t="shared" si="731"/>
        <v>0.9</v>
      </c>
      <c r="S4292" s="95"/>
      <c r="T4292" s="117">
        <f t="shared" si="728"/>
        <v>0</v>
      </c>
      <c r="U4292" s="117">
        <f t="shared" si="729"/>
        <v>0</v>
      </c>
    </row>
    <row r="4293" spans="1:21" x14ac:dyDescent="0.3">
      <c r="A4293" s="114">
        <v>7025</v>
      </c>
      <c r="B4293" s="114" t="s">
        <v>130</v>
      </c>
      <c r="C4293" s="114" t="s">
        <v>2269</v>
      </c>
      <c r="D4293" s="114" t="s">
        <v>7932</v>
      </c>
      <c r="E4293" s="114" t="s">
        <v>7933</v>
      </c>
      <c r="F4293" s="115">
        <v>45260</v>
      </c>
      <c r="G4293" s="114" t="s">
        <v>2916</v>
      </c>
      <c r="H4293" s="116">
        <v>7741800</v>
      </c>
      <c r="I4293" s="116">
        <v>6967620</v>
      </c>
      <c r="J4293" s="116">
        <v>6967620</v>
      </c>
      <c r="K4293" s="116">
        <v>0</v>
      </c>
      <c r="L4293" s="116">
        <v>0</v>
      </c>
      <c r="M4293" s="116">
        <v>0</v>
      </c>
      <c r="N4293" s="116">
        <v>0</v>
      </c>
      <c r="O4293" s="116">
        <v>0</v>
      </c>
      <c r="P4293" s="116">
        <v>0</v>
      </c>
      <c r="Q4293" s="27" t="str">
        <f t="shared" si="730"/>
        <v>Registered</v>
      </c>
      <c r="R4293" s="94">
        <f t="shared" si="731"/>
        <v>0.9</v>
      </c>
      <c r="S4293" s="95"/>
      <c r="T4293" s="117">
        <f t="shared" si="728"/>
        <v>0</v>
      </c>
      <c r="U4293" s="117">
        <f t="shared" si="729"/>
        <v>0</v>
      </c>
    </row>
    <row r="4294" spans="1:21" x14ac:dyDescent="0.3">
      <c r="A4294" s="114">
        <v>7026</v>
      </c>
      <c r="B4294" s="114" t="s">
        <v>130</v>
      </c>
      <c r="C4294" s="114" t="s">
        <v>2269</v>
      </c>
      <c r="D4294" s="114" t="s">
        <v>7934</v>
      </c>
      <c r="E4294" s="114" t="s">
        <v>7935</v>
      </c>
      <c r="F4294" s="115">
        <v>45064</v>
      </c>
      <c r="G4294" s="114" t="s">
        <v>2395</v>
      </c>
      <c r="H4294" s="116">
        <v>11731482</v>
      </c>
      <c r="I4294" s="116">
        <v>10558330</v>
      </c>
      <c r="J4294" s="116">
        <v>10558330</v>
      </c>
      <c r="K4294" s="116">
        <v>0</v>
      </c>
      <c r="L4294" s="116">
        <v>0</v>
      </c>
      <c r="M4294" s="116">
        <v>0</v>
      </c>
      <c r="N4294" s="116">
        <v>0</v>
      </c>
      <c r="O4294" s="116">
        <v>0</v>
      </c>
      <c r="P4294" s="116">
        <v>0</v>
      </c>
      <c r="Q4294" s="27" t="str">
        <f t="shared" si="730"/>
        <v>Registered</v>
      </c>
      <c r="R4294" s="94">
        <f t="shared" si="731"/>
        <v>0.899999676085255</v>
      </c>
      <c r="S4294" s="95"/>
      <c r="T4294" s="117">
        <f t="shared" si="728"/>
        <v>0</v>
      </c>
      <c r="U4294" s="117">
        <f t="shared" si="729"/>
        <v>0</v>
      </c>
    </row>
    <row r="4295" spans="1:21" x14ac:dyDescent="0.3">
      <c r="A4295" s="114">
        <v>10221</v>
      </c>
      <c r="B4295" s="114" t="s">
        <v>130</v>
      </c>
      <c r="C4295" s="114" t="s">
        <v>2269</v>
      </c>
      <c r="D4295" s="114" t="s">
        <v>9432</v>
      </c>
      <c r="E4295" s="114" t="s">
        <v>9433</v>
      </c>
      <c r="F4295" s="115">
        <v>45281</v>
      </c>
      <c r="G4295" s="114" t="s">
        <v>3344</v>
      </c>
      <c r="H4295" s="116">
        <v>8043261</v>
      </c>
      <c r="I4295" s="116">
        <v>6434608</v>
      </c>
      <c r="J4295" s="116">
        <v>6438600</v>
      </c>
      <c r="K4295" s="116">
        <v>-3992</v>
      </c>
      <c r="L4295" s="116">
        <v>0</v>
      </c>
      <c r="M4295" s="116">
        <v>0</v>
      </c>
      <c r="N4295" s="116">
        <v>0</v>
      </c>
      <c r="O4295" s="116">
        <v>0</v>
      </c>
      <c r="P4295" s="116">
        <v>0</v>
      </c>
      <c r="Q4295" s="27" t="str">
        <f t="shared" si="730"/>
        <v>Registered</v>
      </c>
      <c r="R4295" s="94">
        <f t="shared" si="731"/>
        <v>0.79999990053785397</v>
      </c>
      <c r="S4295" s="95"/>
      <c r="T4295" s="117">
        <f t="shared" si="728"/>
        <v>0</v>
      </c>
      <c r="U4295" s="117">
        <f t="shared" si="729"/>
        <v>-3992</v>
      </c>
    </row>
    <row r="4296" spans="1:21" x14ac:dyDescent="0.3">
      <c r="A4296" s="114">
        <v>10476</v>
      </c>
      <c r="B4296" s="114" t="s">
        <v>130</v>
      </c>
      <c r="C4296" s="114" t="s">
        <v>2269</v>
      </c>
      <c r="D4296" s="114" t="s">
        <v>9784</v>
      </c>
      <c r="E4296" s="114" t="s">
        <v>9785</v>
      </c>
      <c r="F4296" s="115">
        <v>45113</v>
      </c>
      <c r="G4296" s="114" t="s">
        <v>2047</v>
      </c>
      <c r="H4296" s="116">
        <v>11376600</v>
      </c>
      <c r="I4296" s="116">
        <v>9101280</v>
      </c>
      <c r="J4296" s="116">
        <v>9301280</v>
      </c>
      <c r="K4296" s="116">
        <v>-200000</v>
      </c>
      <c r="L4296" s="116">
        <v>0</v>
      </c>
      <c r="M4296" s="116">
        <v>0</v>
      </c>
      <c r="N4296" s="116">
        <v>0</v>
      </c>
      <c r="O4296" s="116">
        <v>0</v>
      </c>
      <c r="P4296" s="116">
        <v>0</v>
      </c>
      <c r="Q4296" s="27" t="str">
        <f t="shared" si="730"/>
        <v>Registered</v>
      </c>
      <c r="R4296" s="94">
        <f t="shared" si="731"/>
        <v>0.8</v>
      </c>
      <c r="S4296" s="95"/>
      <c r="T4296" s="117">
        <f t="shared" si="728"/>
        <v>0</v>
      </c>
      <c r="U4296" s="117">
        <f t="shared" si="729"/>
        <v>-200000</v>
      </c>
    </row>
    <row r="4297" spans="1:21" x14ac:dyDescent="0.3">
      <c r="A4297" s="114">
        <v>10504</v>
      </c>
      <c r="B4297" s="114" t="s">
        <v>130</v>
      </c>
      <c r="C4297" s="114" t="s">
        <v>2269</v>
      </c>
      <c r="D4297" s="114" t="s">
        <v>4435</v>
      </c>
      <c r="E4297" s="114" t="s">
        <v>4436</v>
      </c>
      <c r="F4297" s="115">
        <v>45504</v>
      </c>
      <c r="G4297" s="114" t="s">
        <v>4437</v>
      </c>
      <c r="H4297" s="116">
        <v>8445600</v>
      </c>
      <c r="I4297" s="116">
        <v>7601040</v>
      </c>
      <c r="J4297" s="116">
        <v>7857770</v>
      </c>
      <c r="K4297" s="116">
        <v>-256730</v>
      </c>
      <c r="L4297" s="116">
        <v>0</v>
      </c>
      <c r="M4297" s="116">
        <v>0</v>
      </c>
      <c r="N4297" s="116">
        <v>0</v>
      </c>
      <c r="O4297" s="116">
        <v>0</v>
      </c>
      <c r="P4297" s="116">
        <v>0</v>
      </c>
      <c r="Q4297" s="27" t="str">
        <f t="shared" si="730"/>
        <v>Registered</v>
      </c>
      <c r="R4297" s="94">
        <f t="shared" si="731"/>
        <v>0.9</v>
      </c>
      <c r="S4297" s="95"/>
      <c r="T4297" s="117">
        <f t="shared" si="728"/>
        <v>0</v>
      </c>
      <c r="U4297" s="117">
        <f t="shared" si="729"/>
        <v>-256730</v>
      </c>
    </row>
    <row r="4298" spans="1:21" x14ac:dyDescent="0.3">
      <c r="A4298" s="114">
        <v>10667</v>
      </c>
      <c r="B4298" s="114" t="s">
        <v>130</v>
      </c>
      <c r="C4298" s="114" t="s">
        <v>2269</v>
      </c>
      <c r="D4298" s="114" t="s">
        <v>10079</v>
      </c>
      <c r="E4298" s="114" t="s">
        <v>10080</v>
      </c>
      <c r="F4298" s="115">
        <v>45075</v>
      </c>
      <c r="G4298" s="114" t="s">
        <v>3902</v>
      </c>
      <c r="H4298" s="116">
        <v>10800000</v>
      </c>
      <c r="I4298" s="116">
        <v>9180000</v>
      </c>
      <c r="J4298" s="116">
        <v>10800000</v>
      </c>
      <c r="K4298" s="116">
        <v>-1620000</v>
      </c>
      <c r="L4298" s="116">
        <v>0</v>
      </c>
      <c r="M4298" s="116">
        <v>0</v>
      </c>
      <c r="N4298" s="116">
        <v>0</v>
      </c>
      <c r="O4298" s="116">
        <v>0</v>
      </c>
      <c r="P4298" s="116">
        <v>0</v>
      </c>
      <c r="Q4298" s="27" t="str">
        <f t="shared" si="730"/>
        <v>Registered</v>
      </c>
      <c r="R4298" s="94">
        <f t="shared" si="731"/>
        <v>0.85</v>
      </c>
      <c r="S4298" s="95"/>
      <c r="T4298" s="117">
        <f t="shared" si="728"/>
        <v>0</v>
      </c>
      <c r="U4298" s="117">
        <f t="shared" si="729"/>
        <v>-1620000</v>
      </c>
    </row>
    <row r="4299" spans="1:21" x14ac:dyDescent="0.3">
      <c r="A4299" s="114">
        <v>10676</v>
      </c>
      <c r="B4299" s="114" t="s">
        <v>130</v>
      </c>
      <c r="C4299" s="114" t="s">
        <v>2269</v>
      </c>
      <c r="D4299" s="114" t="s">
        <v>10088</v>
      </c>
      <c r="E4299" s="114" t="s">
        <v>10089</v>
      </c>
      <c r="F4299" s="115">
        <v>45090</v>
      </c>
      <c r="G4299" s="114" t="s">
        <v>5131</v>
      </c>
      <c r="H4299" s="116">
        <v>11716200</v>
      </c>
      <c r="I4299" s="116">
        <v>9958770</v>
      </c>
      <c r="J4299" s="116">
        <v>11716200</v>
      </c>
      <c r="K4299" s="116">
        <v>-1757430</v>
      </c>
      <c r="L4299" s="116">
        <v>0</v>
      </c>
      <c r="M4299" s="116">
        <v>0</v>
      </c>
      <c r="N4299" s="116">
        <v>0</v>
      </c>
      <c r="O4299" s="116">
        <v>0</v>
      </c>
      <c r="P4299" s="116">
        <v>0</v>
      </c>
      <c r="Q4299" s="27" t="str">
        <f t="shared" si="730"/>
        <v>Registered</v>
      </c>
      <c r="R4299" s="94">
        <f t="shared" si="731"/>
        <v>0.85</v>
      </c>
      <c r="S4299" s="95"/>
      <c r="T4299" s="117">
        <f t="shared" si="728"/>
        <v>0</v>
      </c>
      <c r="U4299" s="117">
        <f t="shared" si="729"/>
        <v>-1757430</v>
      </c>
    </row>
    <row r="4300" spans="1:21" x14ac:dyDescent="0.3">
      <c r="A4300" s="114">
        <v>11025</v>
      </c>
      <c r="B4300" s="114" t="s">
        <v>130</v>
      </c>
      <c r="C4300" s="114" t="s">
        <v>2269</v>
      </c>
      <c r="D4300" s="114" t="s">
        <v>10862</v>
      </c>
      <c r="E4300" s="114" t="s">
        <v>10863</v>
      </c>
      <c r="F4300" s="115">
        <v>45427</v>
      </c>
      <c r="G4300" s="114" t="s">
        <v>10860</v>
      </c>
      <c r="H4300" s="116">
        <v>1</v>
      </c>
      <c r="I4300" s="116">
        <v>0</v>
      </c>
      <c r="J4300" s="116"/>
      <c r="K4300" s="116">
        <f>I4300-J4300</f>
        <v>0</v>
      </c>
      <c r="L4300" s="116">
        <v>0</v>
      </c>
      <c r="M4300" s="116">
        <v>0</v>
      </c>
      <c r="N4300" s="116">
        <v>0</v>
      </c>
      <c r="O4300" s="116">
        <v>0</v>
      </c>
      <c r="P4300" s="116">
        <v>0</v>
      </c>
      <c r="Q4300" s="27" t="str">
        <f t="shared" si="730"/>
        <v>Registered</v>
      </c>
      <c r="R4300" s="94">
        <f t="shared" si="731"/>
        <v>0</v>
      </c>
      <c r="S4300" s="95"/>
      <c r="T4300" s="117">
        <f t="shared" si="728"/>
        <v>0</v>
      </c>
      <c r="U4300" s="117">
        <f t="shared" si="729"/>
        <v>0</v>
      </c>
    </row>
    <row r="4301" spans="1:21" x14ac:dyDescent="0.3">
      <c r="A4301" s="114">
        <v>11026</v>
      </c>
      <c r="B4301" s="114" t="s">
        <v>130</v>
      </c>
      <c r="C4301" s="114" t="s">
        <v>2269</v>
      </c>
      <c r="D4301" s="114" t="s">
        <v>10864</v>
      </c>
      <c r="E4301" s="114" t="s">
        <v>10863</v>
      </c>
      <c r="F4301" s="115">
        <v>45427</v>
      </c>
      <c r="G4301" s="114" t="s">
        <v>10860</v>
      </c>
      <c r="H4301" s="116">
        <v>1</v>
      </c>
      <c r="I4301" s="116">
        <v>0</v>
      </c>
      <c r="J4301" s="116"/>
      <c r="K4301" s="116">
        <f>I4301-J4301</f>
        <v>0</v>
      </c>
      <c r="L4301" s="116">
        <v>0</v>
      </c>
      <c r="M4301" s="116">
        <v>0</v>
      </c>
      <c r="N4301" s="116">
        <v>0</v>
      </c>
      <c r="O4301" s="116">
        <v>0</v>
      </c>
      <c r="P4301" s="116">
        <v>0</v>
      </c>
      <c r="Q4301" s="27" t="str">
        <f t="shared" si="730"/>
        <v>Registered</v>
      </c>
      <c r="R4301" s="94">
        <f t="shared" si="731"/>
        <v>0</v>
      </c>
      <c r="S4301" s="95"/>
      <c r="T4301" s="117">
        <f t="shared" si="728"/>
        <v>0</v>
      </c>
      <c r="U4301" s="117">
        <f t="shared" si="729"/>
        <v>0</v>
      </c>
    </row>
    <row r="4302" spans="1:21" x14ac:dyDescent="0.3">
      <c r="A4302" s="114">
        <v>47</v>
      </c>
      <c r="B4302" s="114" t="s">
        <v>130</v>
      </c>
      <c r="C4302" s="114" t="s">
        <v>1493</v>
      </c>
      <c r="D4302" s="114" t="s">
        <v>10785</v>
      </c>
      <c r="E4302" s="114" t="s">
        <v>168</v>
      </c>
      <c r="F4302" s="115">
        <v>46133</v>
      </c>
      <c r="G4302" s="114" t="s">
        <v>9581</v>
      </c>
      <c r="H4302" s="116">
        <v>24463000</v>
      </c>
      <c r="I4302" s="116">
        <v>9785200</v>
      </c>
      <c r="J4302" s="116">
        <v>500000</v>
      </c>
      <c r="K4302" s="116">
        <v>9285200</v>
      </c>
      <c r="L4302" s="116">
        <v>9285200</v>
      </c>
      <c r="M4302" s="116">
        <v>0</v>
      </c>
      <c r="N4302" s="116">
        <v>0</v>
      </c>
      <c r="O4302" s="116">
        <v>0</v>
      </c>
      <c r="P4302" s="116">
        <v>0</v>
      </c>
      <c r="Q4302" s="27" t="str">
        <f t="shared" si="730"/>
        <v>Registered</v>
      </c>
      <c r="R4302" s="94">
        <f t="shared" si="731"/>
        <v>0.4</v>
      </c>
      <c r="S4302" s="95"/>
      <c r="T4302" s="117">
        <f t="shared" si="728"/>
        <v>9285200</v>
      </c>
      <c r="U4302" s="117">
        <f t="shared" si="729"/>
        <v>0</v>
      </c>
    </row>
    <row r="4303" spans="1:21" x14ac:dyDescent="0.3">
      <c r="A4303" s="114">
        <v>67</v>
      </c>
      <c r="B4303" s="114" t="s">
        <v>130</v>
      </c>
      <c r="C4303" s="114" t="s">
        <v>1493</v>
      </c>
      <c r="D4303" s="114" t="s">
        <v>10123</v>
      </c>
      <c r="E4303" s="114" t="s">
        <v>10124</v>
      </c>
      <c r="F4303" s="115">
        <v>45930</v>
      </c>
      <c r="G4303" s="114" t="s">
        <v>9642</v>
      </c>
      <c r="H4303" s="116">
        <v>22641226</v>
      </c>
      <c r="I4303" s="116">
        <v>9056490</v>
      </c>
      <c r="J4303" s="116">
        <v>2264123</v>
      </c>
      <c r="K4303" s="116">
        <v>6792367</v>
      </c>
      <c r="L4303" s="116">
        <v>6792367</v>
      </c>
      <c r="M4303" s="116">
        <v>0</v>
      </c>
      <c r="N4303" s="116">
        <v>0</v>
      </c>
      <c r="O4303" s="116">
        <v>0</v>
      </c>
      <c r="P4303" s="116">
        <v>0</v>
      </c>
      <c r="Q4303" s="27" t="str">
        <f t="shared" si="730"/>
        <v>Registered</v>
      </c>
      <c r="R4303" s="94">
        <f t="shared" si="731"/>
        <v>0.39999998233311218</v>
      </c>
      <c r="S4303" s="95"/>
      <c r="T4303" s="117">
        <f t="shared" si="728"/>
        <v>6792367</v>
      </c>
      <c r="U4303" s="117">
        <f t="shared" si="729"/>
        <v>0</v>
      </c>
    </row>
    <row r="4304" spans="1:21" x14ac:dyDescent="0.3">
      <c r="A4304" s="114">
        <v>228</v>
      </c>
      <c r="B4304" s="114" t="s">
        <v>130</v>
      </c>
      <c r="C4304" s="114" t="s">
        <v>1493</v>
      </c>
      <c r="D4304" s="114" t="s">
        <v>2027</v>
      </c>
      <c r="E4304" s="114" t="s">
        <v>2028</v>
      </c>
      <c r="F4304" s="115">
        <v>45516</v>
      </c>
      <c r="G4304" s="114" t="s">
        <v>2029</v>
      </c>
      <c r="H4304" s="116">
        <v>22462790</v>
      </c>
      <c r="I4304" s="116">
        <v>8985117</v>
      </c>
      <c r="J4304" s="116">
        <v>6738837</v>
      </c>
      <c r="K4304" s="116">
        <v>2246280</v>
      </c>
      <c r="L4304" s="116">
        <v>0</v>
      </c>
      <c r="M4304" s="116">
        <v>0</v>
      </c>
      <c r="N4304" s="116">
        <v>0</v>
      </c>
      <c r="O4304" s="116">
        <v>0</v>
      </c>
      <c r="P4304" s="116">
        <v>2246280</v>
      </c>
      <c r="Q4304" s="27" t="str">
        <f t="shared" si="730"/>
        <v>Registered</v>
      </c>
      <c r="R4304" s="94">
        <f t="shared" si="731"/>
        <v>0.40000004451806742</v>
      </c>
      <c r="S4304" s="95"/>
      <c r="T4304" s="117">
        <f t="shared" si="728"/>
        <v>2246280</v>
      </c>
      <c r="U4304" s="117">
        <f t="shared" si="729"/>
        <v>0</v>
      </c>
    </row>
    <row r="4305" spans="1:21" x14ac:dyDescent="0.3">
      <c r="A4305" s="114">
        <v>418</v>
      </c>
      <c r="B4305" s="114" t="s">
        <v>130</v>
      </c>
      <c r="C4305" s="114" t="s">
        <v>1493</v>
      </c>
      <c r="D4305" s="114" t="s">
        <v>2490</v>
      </c>
      <c r="E4305" s="114" t="s">
        <v>2491</v>
      </c>
      <c r="F4305" s="115">
        <v>45503</v>
      </c>
      <c r="G4305" s="114" t="s">
        <v>2492</v>
      </c>
      <c r="H4305" s="116">
        <v>20000000</v>
      </c>
      <c r="I4305" s="116">
        <v>8000000</v>
      </c>
      <c r="J4305" s="116">
        <v>7000000</v>
      </c>
      <c r="K4305" s="116">
        <v>1000000</v>
      </c>
      <c r="L4305" s="116">
        <v>0</v>
      </c>
      <c r="M4305" s="116">
        <v>0</v>
      </c>
      <c r="N4305" s="116">
        <v>0</v>
      </c>
      <c r="O4305" s="116">
        <v>0</v>
      </c>
      <c r="P4305" s="116">
        <v>1000000</v>
      </c>
      <c r="Q4305" s="27" t="str">
        <f t="shared" si="730"/>
        <v>Registered</v>
      </c>
      <c r="R4305" s="94">
        <f t="shared" si="731"/>
        <v>0.4</v>
      </c>
      <c r="S4305" s="95"/>
      <c r="T4305" s="117">
        <f t="shared" si="728"/>
        <v>1000000</v>
      </c>
      <c r="U4305" s="117">
        <f t="shared" si="729"/>
        <v>0</v>
      </c>
    </row>
    <row r="4306" spans="1:21" x14ac:dyDescent="0.3">
      <c r="A4306" s="114">
        <v>489</v>
      </c>
      <c r="B4306" s="114" t="s">
        <v>130</v>
      </c>
      <c r="C4306" s="114" t="s">
        <v>1493</v>
      </c>
      <c r="D4306" s="114" t="s">
        <v>2788</v>
      </c>
      <c r="E4306" s="114" t="s">
        <v>2789</v>
      </c>
      <c r="F4306" s="115">
        <v>45488</v>
      </c>
      <c r="G4306" s="114" t="s">
        <v>2790</v>
      </c>
      <c r="H4306" s="116">
        <v>17000000</v>
      </c>
      <c r="I4306" s="116">
        <v>6800000</v>
      </c>
      <c r="J4306" s="116">
        <v>6040000</v>
      </c>
      <c r="K4306" s="116">
        <v>760000</v>
      </c>
      <c r="L4306" s="116">
        <v>0</v>
      </c>
      <c r="M4306" s="116">
        <v>0</v>
      </c>
      <c r="N4306" s="116">
        <v>0</v>
      </c>
      <c r="O4306" s="116">
        <v>0</v>
      </c>
      <c r="P4306" s="116">
        <v>760000</v>
      </c>
      <c r="Q4306" s="27" t="str">
        <f t="shared" si="730"/>
        <v>Registered</v>
      </c>
      <c r="R4306" s="94">
        <f t="shared" si="731"/>
        <v>0.4</v>
      </c>
      <c r="S4306" s="95"/>
      <c r="T4306" s="117">
        <f t="shared" si="728"/>
        <v>760000</v>
      </c>
      <c r="U4306" s="117">
        <f t="shared" si="729"/>
        <v>0</v>
      </c>
    </row>
    <row r="4307" spans="1:21" x14ac:dyDescent="0.3">
      <c r="A4307" s="114">
        <v>879</v>
      </c>
      <c r="B4307" s="114" t="s">
        <v>130</v>
      </c>
      <c r="C4307" s="114" t="s">
        <v>1493</v>
      </c>
      <c r="D4307" s="114" t="s">
        <v>4377</v>
      </c>
      <c r="E4307" s="114" t="s">
        <v>4378</v>
      </c>
      <c r="F4307" s="115">
        <v>45772</v>
      </c>
      <c r="G4307" s="114" t="s">
        <v>2495</v>
      </c>
      <c r="H4307" s="116">
        <v>21077033</v>
      </c>
      <c r="I4307" s="116">
        <v>8430814</v>
      </c>
      <c r="J4307" s="116">
        <v>8274814</v>
      </c>
      <c r="K4307" s="116">
        <v>156000</v>
      </c>
      <c r="L4307" s="116">
        <v>0</v>
      </c>
      <c r="M4307" s="116">
        <v>0</v>
      </c>
      <c r="N4307" s="116">
        <v>0</v>
      </c>
      <c r="O4307" s="116">
        <v>0</v>
      </c>
      <c r="P4307" s="116">
        <v>156000</v>
      </c>
      <c r="Q4307" s="27" t="str">
        <f t="shared" si="730"/>
        <v>Registered</v>
      </c>
      <c r="R4307" s="94">
        <f t="shared" si="731"/>
        <v>0.40000003795600642</v>
      </c>
      <c r="S4307" s="95"/>
      <c r="T4307" s="117">
        <f t="shared" si="728"/>
        <v>156000</v>
      </c>
      <c r="U4307" s="117">
        <f t="shared" si="729"/>
        <v>0</v>
      </c>
    </row>
    <row r="4308" spans="1:21" x14ac:dyDescent="0.3">
      <c r="A4308" s="114">
        <v>7027</v>
      </c>
      <c r="B4308" s="114" t="s">
        <v>130</v>
      </c>
      <c r="C4308" s="114" t="s">
        <v>1493</v>
      </c>
      <c r="D4308" s="114" t="s">
        <v>7938</v>
      </c>
      <c r="E4308" s="114" t="s">
        <v>7939</v>
      </c>
      <c r="F4308" s="115">
        <v>45488</v>
      </c>
      <c r="G4308" s="114" t="s">
        <v>6832</v>
      </c>
      <c r="H4308" s="116">
        <v>21585000</v>
      </c>
      <c r="I4308" s="116">
        <v>8634000</v>
      </c>
      <c r="J4308" s="116">
        <v>8634000</v>
      </c>
      <c r="K4308" s="116">
        <v>0</v>
      </c>
      <c r="L4308" s="116">
        <v>0</v>
      </c>
      <c r="M4308" s="116">
        <v>0</v>
      </c>
      <c r="N4308" s="116">
        <v>0</v>
      </c>
      <c r="O4308" s="116">
        <v>0</v>
      </c>
      <c r="P4308" s="116">
        <v>0</v>
      </c>
      <c r="Q4308" s="27" t="str">
        <f t="shared" si="730"/>
        <v>Registered</v>
      </c>
      <c r="R4308" s="94">
        <f t="shared" si="731"/>
        <v>0.4</v>
      </c>
      <c r="S4308" s="95"/>
      <c r="T4308" s="117">
        <f t="shared" si="728"/>
        <v>0</v>
      </c>
      <c r="U4308" s="117">
        <f t="shared" si="729"/>
        <v>0</v>
      </c>
    </row>
    <row r="4309" spans="1:21" x14ac:dyDescent="0.3">
      <c r="A4309" s="114">
        <v>7028</v>
      </c>
      <c r="B4309" s="114" t="s">
        <v>130</v>
      </c>
      <c r="C4309" s="114" t="s">
        <v>1493</v>
      </c>
      <c r="D4309" s="114" t="s">
        <v>7940</v>
      </c>
      <c r="E4309" s="114" t="s">
        <v>7941</v>
      </c>
      <c r="F4309" s="115">
        <v>45488</v>
      </c>
      <c r="G4309" s="114" t="s">
        <v>3973</v>
      </c>
      <c r="H4309" s="116">
        <v>21659981</v>
      </c>
      <c r="I4309" s="116">
        <v>8663992</v>
      </c>
      <c r="J4309" s="116">
        <v>8663992</v>
      </c>
      <c r="K4309" s="116">
        <v>0</v>
      </c>
      <c r="L4309" s="116">
        <v>0</v>
      </c>
      <c r="M4309" s="116">
        <v>0</v>
      </c>
      <c r="N4309" s="116">
        <v>0</v>
      </c>
      <c r="O4309" s="116">
        <v>0</v>
      </c>
      <c r="P4309" s="116">
        <v>0</v>
      </c>
      <c r="Q4309" s="27" t="str">
        <f t="shared" si="730"/>
        <v>Registered</v>
      </c>
      <c r="R4309" s="94">
        <f t="shared" si="731"/>
        <v>0.39999998153276312</v>
      </c>
      <c r="S4309" s="95"/>
      <c r="T4309" s="117">
        <f t="shared" si="728"/>
        <v>0</v>
      </c>
      <c r="U4309" s="117">
        <f t="shared" si="729"/>
        <v>0</v>
      </c>
    </row>
    <row r="4310" spans="1:21" x14ac:dyDescent="0.3">
      <c r="A4310" s="114">
        <v>7029</v>
      </c>
      <c r="B4310" s="114" t="s">
        <v>130</v>
      </c>
      <c r="C4310" s="114" t="s">
        <v>1493</v>
      </c>
      <c r="D4310" s="114" t="s">
        <v>7942</v>
      </c>
      <c r="E4310" s="114" t="s">
        <v>7943</v>
      </c>
      <c r="F4310" s="115">
        <v>45500</v>
      </c>
      <c r="G4310" s="114" t="s">
        <v>2693</v>
      </c>
      <c r="H4310" s="116">
        <v>21402360</v>
      </c>
      <c r="I4310" s="116">
        <v>8560944</v>
      </c>
      <c r="J4310" s="116">
        <v>8560944</v>
      </c>
      <c r="K4310" s="116">
        <v>0</v>
      </c>
      <c r="L4310" s="116">
        <v>0</v>
      </c>
      <c r="M4310" s="116">
        <v>0</v>
      </c>
      <c r="N4310" s="116">
        <v>0</v>
      </c>
      <c r="O4310" s="116">
        <v>0</v>
      </c>
      <c r="P4310" s="116">
        <v>0</v>
      </c>
      <c r="Q4310" s="27" t="str">
        <f t="shared" si="730"/>
        <v>Registered</v>
      </c>
      <c r="R4310" s="94">
        <f t="shared" si="731"/>
        <v>0.4</v>
      </c>
      <c r="S4310" s="95"/>
      <c r="T4310" s="117">
        <f t="shared" si="728"/>
        <v>0</v>
      </c>
      <c r="U4310" s="117">
        <f t="shared" si="729"/>
        <v>0</v>
      </c>
    </row>
    <row r="4311" spans="1:21" x14ac:dyDescent="0.3">
      <c r="A4311" s="114">
        <v>7030</v>
      </c>
      <c r="B4311" s="114" t="s">
        <v>130</v>
      </c>
      <c r="C4311" s="114" t="s">
        <v>1493</v>
      </c>
      <c r="D4311" s="114" t="s">
        <v>7944</v>
      </c>
      <c r="E4311" s="114" t="s">
        <v>7945</v>
      </c>
      <c r="F4311" s="115">
        <v>46022</v>
      </c>
      <c r="G4311" s="114" t="s">
        <v>2478</v>
      </c>
      <c r="H4311" s="116">
        <v>22246940</v>
      </c>
      <c r="I4311" s="116">
        <v>8898776</v>
      </c>
      <c r="J4311" s="116">
        <v>8898776</v>
      </c>
      <c r="K4311" s="116">
        <v>0</v>
      </c>
      <c r="L4311" s="116">
        <v>0</v>
      </c>
      <c r="M4311" s="116">
        <v>0</v>
      </c>
      <c r="N4311" s="116">
        <v>0</v>
      </c>
      <c r="O4311" s="116">
        <v>0</v>
      </c>
      <c r="P4311" s="116">
        <v>0</v>
      </c>
      <c r="Q4311" s="27" t="str">
        <f t="shared" si="730"/>
        <v>Registered</v>
      </c>
      <c r="R4311" s="94">
        <f t="shared" si="731"/>
        <v>0.4</v>
      </c>
      <c r="S4311" s="95"/>
      <c r="T4311" s="117">
        <f t="shared" si="728"/>
        <v>0</v>
      </c>
      <c r="U4311" s="117">
        <f t="shared" si="729"/>
        <v>0</v>
      </c>
    </row>
    <row r="4312" spans="1:21" x14ac:dyDescent="0.3">
      <c r="A4312" s="114">
        <v>7031</v>
      </c>
      <c r="B4312" s="114" t="s">
        <v>130</v>
      </c>
      <c r="C4312" s="114" t="s">
        <v>1493</v>
      </c>
      <c r="D4312" s="114" t="s">
        <v>7946</v>
      </c>
      <c r="E4312" s="114" t="s">
        <v>7947</v>
      </c>
      <c r="F4312" s="115">
        <v>45495</v>
      </c>
      <c r="G4312" s="114" t="s">
        <v>2330</v>
      </c>
      <c r="H4312" s="116">
        <v>22364900</v>
      </c>
      <c r="I4312" s="116">
        <v>8945960</v>
      </c>
      <c r="J4312" s="116">
        <v>8945960</v>
      </c>
      <c r="K4312" s="116">
        <v>0</v>
      </c>
      <c r="L4312" s="116">
        <v>0</v>
      </c>
      <c r="M4312" s="116">
        <v>0</v>
      </c>
      <c r="N4312" s="116">
        <v>0</v>
      </c>
      <c r="O4312" s="116">
        <v>0</v>
      </c>
      <c r="P4312" s="116">
        <v>0</v>
      </c>
      <c r="Q4312" s="27" t="str">
        <f t="shared" si="730"/>
        <v>Registered</v>
      </c>
      <c r="R4312" s="94">
        <f t="shared" si="731"/>
        <v>0.4</v>
      </c>
      <c r="S4312" s="95"/>
      <c r="T4312" s="117">
        <f t="shared" si="728"/>
        <v>0</v>
      </c>
      <c r="U4312" s="117">
        <f t="shared" si="729"/>
        <v>0</v>
      </c>
    </row>
    <row r="4313" spans="1:21" x14ac:dyDescent="0.3">
      <c r="A4313" s="114">
        <v>7032</v>
      </c>
      <c r="B4313" s="114" t="s">
        <v>130</v>
      </c>
      <c r="C4313" s="114" t="s">
        <v>1493</v>
      </c>
      <c r="D4313" s="114" t="s">
        <v>7948</v>
      </c>
      <c r="E4313" s="114" t="s">
        <v>7949</v>
      </c>
      <c r="F4313" s="115">
        <v>45523</v>
      </c>
      <c r="G4313" s="114" t="s">
        <v>1883</v>
      </c>
      <c r="H4313" s="116">
        <v>19810000</v>
      </c>
      <c r="I4313" s="116">
        <v>7924000</v>
      </c>
      <c r="J4313" s="116">
        <v>7924000</v>
      </c>
      <c r="K4313" s="116">
        <v>0</v>
      </c>
      <c r="L4313" s="116">
        <v>0</v>
      </c>
      <c r="M4313" s="116">
        <v>0</v>
      </c>
      <c r="N4313" s="116">
        <v>0</v>
      </c>
      <c r="O4313" s="116">
        <v>0</v>
      </c>
      <c r="P4313" s="116">
        <v>0</v>
      </c>
      <c r="Q4313" s="27" t="str">
        <f t="shared" si="730"/>
        <v>Registered</v>
      </c>
      <c r="R4313" s="94">
        <f t="shared" si="731"/>
        <v>0.4</v>
      </c>
      <c r="S4313" s="95"/>
      <c r="T4313" s="117">
        <f t="shared" si="728"/>
        <v>0</v>
      </c>
      <c r="U4313" s="117">
        <f t="shared" si="729"/>
        <v>0</v>
      </c>
    </row>
    <row r="4314" spans="1:21" x14ac:dyDescent="0.3">
      <c r="A4314" s="114">
        <v>7033</v>
      </c>
      <c r="B4314" s="114" t="s">
        <v>130</v>
      </c>
      <c r="C4314" s="114" t="s">
        <v>1493</v>
      </c>
      <c r="D4314" s="114" t="s">
        <v>1494</v>
      </c>
      <c r="E4314" s="114" t="s">
        <v>1495</v>
      </c>
      <c r="F4314" s="115">
        <v>45954</v>
      </c>
      <c r="G4314" s="114" t="s">
        <v>1496</v>
      </c>
      <c r="H4314" s="116">
        <v>22834052</v>
      </c>
      <c r="I4314" s="116">
        <v>9133621</v>
      </c>
      <c r="J4314" s="116">
        <v>9133621</v>
      </c>
      <c r="K4314" s="116">
        <v>0</v>
      </c>
      <c r="L4314" s="116">
        <v>0</v>
      </c>
      <c r="M4314" s="116">
        <v>0</v>
      </c>
      <c r="N4314" s="116">
        <v>0</v>
      </c>
      <c r="O4314" s="116">
        <v>0</v>
      </c>
      <c r="P4314" s="116">
        <v>0</v>
      </c>
      <c r="Q4314" s="27" t="str">
        <f t="shared" si="730"/>
        <v>Registered</v>
      </c>
      <c r="R4314" s="94">
        <f t="shared" si="731"/>
        <v>0.40000000875884839</v>
      </c>
      <c r="S4314" s="95"/>
      <c r="T4314" s="117">
        <f t="shared" si="728"/>
        <v>0</v>
      </c>
      <c r="U4314" s="117">
        <f t="shared" si="729"/>
        <v>0</v>
      </c>
    </row>
    <row r="4315" spans="1:21" x14ac:dyDescent="0.3">
      <c r="A4315" s="114">
        <v>7034</v>
      </c>
      <c r="B4315" s="114" t="s">
        <v>130</v>
      </c>
      <c r="C4315" s="114" t="s">
        <v>1493</v>
      </c>
      <c r="D4315" s="114" t="s">
        <v>7950</v>
      </c>
      <c r="E4315" s="114" t="s">
        <v>7951</v>
      </c>
      <c r="F4315" s="115">
        <v>45558</v>
      </c>
      <c r="G4315" s="114" t="s">
        <v>7038</v>
      </c>
      <c r="H4315" s="116">
        <v>21124520</v>
      </c>
      <c r="I4315" s="116">
        <v>8449808</v>
      </c>
      <c r="J4315" s="116">
        <v>8449808</v>
      </c>
      <c r="K4315" s="116">
        <v>0</v>
      </c>
      <c r="L4315" s="116">
        <v>0</v>
      </c>
      <c r="M4315" s="116">
        <v>0</v>
      </c>
      <c r="N4315" s="116">
        <v>0</v>
      </c>
      <c r="O4315" s="116">
        <v>0</v>
      </c>
      <c r="P4315" s="116">
        <v>0</v>
      </c>
      <c r="Q4315" s="27" t="str">
        <f t="shared" si="730"/>
        <v>Registered</v>
      </c>
      <c r="R4315" s="94">
        <f t="shared" si="731"/>
        <v>0.4</v>
      </c>
      <c r="S4315" s="95"/>
      <c r="T4315" s="117">
        <f t="shared" si="728"/>
        <v>0</v>
      </c>
      <c r="U4315" s="117">
        <f t="shared" si="729"/>
        <v>0</v>
      </c>
    </row>
    <row r="4316" spans="1:21" x14ac:dyDescent="0.3">
      <c r="A4316" s="114">
        <v>7035</v>
      </c>
      <c r="B4316" s="114" t="s">
        <v>130</v>
      </c>
      <c r="C4316" s="114" t="s">
        <v>1493</v>
      </c>
      <c r="D4316" s="114" t="s">
        <v>7952</v>
      </c>
      <c r="E4316" s="114" t="s">
        <v>7953</v>
      </c>
      <c r="F4316" s="115">
        <v>45728</v>
      </c>
      <c r="G4316" s="114" t="s">
        <v>4048</v>
      </c>
      <c r="H4316" s="116">
        <v>21927482</v>
      </c>
      <c r="I4316" s="116">
        <v>8770992</v>
      </c>
      <c r="J4316" s="116">
        <v>8770992</v>
      </c>
      <c r="K4316" s="116">
        <v>0</v>
      </c>
      <c r="L4316" s="116">
        <v>0</v>
      </c>
      <c r="M4316" s="116">
        <v>0</v>
      </c>
      <c r="N4316" s="116">
        <v>0</v>
      </c>
      <c r="O4316" s="116">
        <v>0</v>
      </c>
      <c r="P4316" s="116">
        <v>0</v>
      </c>
      <c r="Q4316" s="27" t="str">
        <f t="shared" si="730"/>
        <v>Registered</v>
      </c>
      <c r="R4316" s="94">
        <f t="shared" si="731"/>
        <v>0.39999996351610279</v>
      </c>
      <c r="S4316" s="95"/>
      <c r="T4316" s="117">
        <f t="shared" si="728"/>
        <v>0</v>
      </c>
      <c r="U4316" s="117">
        <f t="shared" si="729"/>
        <v>0</v>
      </c>
    </row>
    <row r="4317" spans="1:21" x14ac:dyDescent="0.3">
      <c r="A4317" s="114">
        <v>7036</v>
      </c>
      <c r="B4317" s="114" t="s">
        <v>130</v>
      </c>
      <c r="C4317" s="114" t="s">
        <v>1493</v>
      </c>
      <c r="D4317" s="114" t="s">
        <v>7954</v>
      </c>
      <c r="E4317" s="114" t="s">
        <v>7955</v>
      </c>
      <c r="F4317" s="115">
        <v>45621</v>
      </c>
      <c r="G4317" s="114" t="s">
        <v>3344</v>
      </c>
      <c r="H4317" s="116">
        <v>22039724</v>
      </c>
      <c r="I4317" s="116">
        <v>8815889</v>
      </c>
      <c r="J4317" s="116">
        <v>8815889</v>
      </c>
      <c r="K4317" s="116">
        <v>0</v>
      </c>
      <c r="L4317" s="116">
        <v>0</v>
      </c>
      <c r="M4317" s="116">
        <v>0</v>
      </c>
      <c r="N4317" s="116">
        <v>0</v>
      </c>
      <c r="O4317" s="116">
        <v>0</v>
      </c>
      <c r="P4317" s="116">
        <v>0</v>
      </c>
      <c r="Q4317" s="27" t="str">
        <f t="shared" si="730"/>
        <v>Registered</v>
      </c>
      <c r="R4317" s="94">
        <f t="shared" si="731"/>
        <v>0.39999997277642863</v>
      </c>
      <c r="S4317" s="95"/>
      <c r="T4317" s="117">
        <f t="shared" si="728"/>
        <v>0</v>
      </c>
      <c r="U4317" s="117">
        <f t="shared" si="729"/>
        <v>0</v>
      </c>
    </row>
    <row r="4318" spans="1:21" x14ac:dyDescent="0.3">
      <c r="A4318" s="114">
        <v>7037</v>
      </c>
      <c r="B4318" s="114" t="s">
        <v>130</v>
      </c>
      <c r="C4318" s="114" t="s">
        <v>1493</v>
      </c>
      <c r="D4318" s="114" t="s">
        <v>7956</v>
      </c>
      <c r="E4318" s="114" t="s">
        <v>7957</v>
      </c>
      <c r="F4318" s="115">
        <v>45488</v>
      </c>
      <c r="G4318" s="114" t="s">
        <v>5432</v>
      </c>
      <c r="H4318" s="116">
        <v>22025180</v>
      </c>
      <c r="I4318" s="116">
        <v>8810072</v>
      </c>
      <c r="J4318" s="116">
        <v>8810072</v>
      </c>
      <c r="K4318" s="116">
        <v>0</v>
      </c>
      <c r="L4318" s="116">
        <v>0</v>
      </c>
      <c r="M4318" s="116">
        <v>0</v>
      </c>
      <c r="N4318" s="116">
        <v>0</v>
      </c>
      <c r="O4318" s="116">
        <v>0</v>
      </c>
      <c r="P4318" s="116">
        <v>0</v>
      </c>
      <c r="Q4318" s="27" t="str">
        <f t="shared" si="730"/>
        <v>Registered</v>
      </c>
      <c r="R4318" s="94">
        <f t="shared" si="731"/>
        <v>0.4</v>
      </c>
      <c r="S4318" s="95"/>
      <c r="T4318" s="117">
        <f t="shared" si="728"/>
        <v>0</v>
      </c>
      <c r="U4318" s="117">
        <f t="shared" si="729"/>
        <v>0</v>
      </c>
    </row>
    <row r="4319" spans="1:21" x14ac:dyDescent="0.3">
      <c r="A4319" s="114">
        <v>7038</v>
      </c>
      <c r="B4319" s="114" t="s">
        <v>130</v>
      </c>
      <c r="C4319" s="114" t="s">
        <v>1493</v>
      </c>
      <c r="D4319" s="114" t="s">
        <v>7958</v>
      </c>
      <c r="E4319" s="114" t="s">
        <v>7959</v>
      </c>
      <c r="F4319" s="115">
        <v>45833</v>
      </c>
      <c r="G4319" s="114" t="s">
        <v>3398</v>
      </c>
      <c r="H4319" s="116">
        <v>22192258</v>
      </c>
      <c r="I4319" s="116">
        <v>5548065</v>
      </c>
      <c r="J4319" s="116">
        <v>5548065</v>
      </c>
      <c r="K4319" s="116">
        <v>0</v>
      </c>
      <c r="L4319" s="116">
        <v>0</v>
      </c>
      <c r="M4319" s="116">
        <v>0</v>
      </c>
      <c r="N4319" s="116">
        <v>0</v>
      </c>
      <c r="O4319" s="116">
        <v>0</v>
      </c>
      <c r="P4319" s="116">
        <v>0</v>
      </c>
      <c r="Q4319" s="27" t="str">
        <f t="shared" si="730"/>
        <v>Registered</v>
      </c>
      <c r="R4319" s="94">
        <f t="shared" si="731"/>
        <v>0.25000002253037973</v>
      </c>
      <c r="S4319" s="95"/>
      <c r="T4319" s="117">
        <f t="shared" si="728"/>
        <v>0</v>
      </c>
      <c r="U4319" s="117">
        <f t="shared" si="729"/>
        <v>0</v>
      </c>
    </row>
    <row r="4320" spans="1:21" x14ac:dyDescent="0.3">
      <c r="A4320" s="114">
        <v>7039</v>
      </c>
      <c r="B4320" s="114" t="s">
        <v>130</v>
      </c>
      <c r="C4320" s="114" t="s">
        <v>1493</v>
      </c>
      <c r="D4320" s="114" t="s">
        <v>7960</v>
      </c>
      <c r="E4320" s="114" t="s">
        <v>7961</v>
      </c>
      <c r="F4320" s="115">
        <v>45498</v>
      </c>
      <c r="G4320" s="114" t="s">
        <v>2227</v>
      </c>
      <c r="H4320" s="116">
        <v>22736200</v>
      </c>
      <c r="I4320" s="116">
        <v>9094480</v>
      </c>
      <c r="J4320" s="116">
        <v>9094480</v>
      </c>
      <c r="K4320" s="116">
        <v>0</v>
      </c>
      <c r="L4320" s="116">
        <v>0</v>
      </c>
      <c r="M4320" s="116">
        <v>0</v>
      </c>
      <c r="N4320" s="116">
        <v>0</v>
      </c>
      <c r="O4320" s="116">
        <v>0</v>
      </c>
      <c r="P4320" s="116">
        <v>0</v>
      </c>
      <c r="Q4320" s="27" t="str">
        <f t="shared" si="730"/>
        <v>Registered</v>
      </c>
      <c r="R4320" s="94">
        <f t="shared" si="731"/>
        <v>0.4</v>
      </c>
      <c r="S4320" s="95"/>
      <c r="T4320" s="117">
        <f t="shared" si="728"/>
        <v>0</v>
      </c>
      <c r="U4320" s="117">
        <f t="shared" si="729"/>
        <v>0</v>
      </c>
    </row>
    <row r="4321" spans="1:21" x14ac:dyDescent="0.3">
      <c r="A4321" s="114">
        <v>7040</v>
      </c>
      <c r="B4321" s="114" t="s">
        <v>130</v>
      </c>
      <c r="C4321" s="114" t="s">
        <v>1493</v>
      </c>
      <c r="D4321" s="114" t="s">
        <v>7962</v>
      </c>
      <c r="E4321" s="114" t="s">
        <v>7963</v>
      </c>
      <c r="F4321" s="115">
        <v>45488</v>
      </c>
      <c r="G4321" s="114" t="s">
        <v>1739</v>
      </c>
      <c r="H4321" s="116">
        <v>21402360</v>
      </c>
      <c r="I4321" s="116">
        <v>8560944</v>
      </c>
      <c r="J4321" s="116">
        <v>8560944</v>
      </c>
      <c r="K4321" s="116">
        <v>0</v>
      </c>
      <c r="L4321" s="116">
        <v>0</v>
      </c>
      <c r="M4321" s="116">
        <v>0</v>
      </c>
      <c r="N4321" s="116">
        <v>0</v>
      </c>
      <c r="O4321" s="116">
        <v>0</v>
      </c>
      <c r="P4321" s="116">
        <v>0</v>
      </c>
      <c r="Q4321" s="27" t="str">
        <f t="shared" si="730"/>
        <v>Registered</v>
      </c>
      <c r="R4321" s="94">
        <f t="shared" si="731"/>
        <v>0.4</v>
      </c>
      <c r="S4321" s="95"/>
      <c r="T4321" s="117">
        <f t="shared" si="728"/>
        <v>0</v>
      </c>
      <c r="U4321" s="117">
        <f t="shared" si="729"/>
        <v>0</v>
      </c>
    </row>
    <row r="4322" spans="1:21" x14ac:dyDescent="0.3">
      <c r="A4322" s="114">
        <v>7041</v>
      </c>
      <c r="B4322" s="114" t="s">
        <v>130</v>
      </c>
      <c r="C4322" s="114" t="s">
        <v>1493</v>
      </c>
      <c r="D4322" s="114" t="s">
        <v>7964</v>
      </c>
      <c r="E4322" s="114" t="s">
        <v>7965</v>
      </c>
      <c r="F4322" s="115">
        <v>45495</v>
      </c>
      <c r="G4322" s="114" t="s">
        <v>1758</v>
      </c>
      <c r="H4322" s="116">
        <v>22364900</v>
      </c>
      <c r="I4322" s="116">
        <v>8945960</v>
      </c>
      <c r="J4322" s="116">
        <v>8945960</v>
      </c>
      <c r="K4322" s="116">
        <v>0</v>
      </c>
      <c r="L4322" s="116">
        <v>0</v>
      </c>
      <c r="M4322" s="116">
        <v>0</v>
      </c>
      <c r="N4322" s="116">
        <v>0</v>
      </c>
      <c r="O4322" s="116">
        <v>0</v>
      </c>
      <c r="P4322" s="116">
        <v>0</v>
      </c>
      <c r="Q4322" s="27" t="str">
        <f t="shared" si="730"/>
        <v>Registered</v>
      </c>
      <c r="R4322" s="94">
        <f t="shared" si="731"/>
        <v>0.4</v>
      </c>
      <c r="S4322" s="95"/>
      <c r="T4322" s="117">
        <f t="shared" si="728"/>
        <v>0</v>
      </c>
      <c r="U4322" s="117">
        <f t="shared" si="729"/>
        <v>0</v>
      </c>
    </row>
    <row r="4323" spans="1:21" x14ac:dyDescent="0.3">
      <c r="A4323" s="114">
        <v>7042</v>
      </c>
      <c r="B4323" s="114" t="s">
        <v>130</v>
      </c>
      <c r="C4323" s="114" t="s">
        <v>1493</v>
      </c>
      <c r="D4323" s="114" t="s">
        <v>7966</v>
      </c>
      <c r="E4323" s="114" t="s">
        <v>7967</v>
      </c>
      <c r="F4323" s="115">
        <v>45527</v>
      </c>
      <c r="G4323" s="114" t="s">
        <v>6925</v>
      </c>
      <c r="H4323" s="116">
        <v>22732930</v>
      </c>
      <c r="I4323" s="116">
        <v>9093173</v>
      </c>
      <c r="J4323" s="116">
        <v>9093173</v>
      </c>
      <c r="K4323" s="116">
        <v>0</v>
      </c>
      <c r="L4323" s="116">
        <v>0</v>
      </c>
      <c r="M4323" s="116">
        <v>0</v>
      </c>
      <c r="N4323" s="116">
        <v>0</v>
      </c>
      <c r="O4323" s="116">
        <v>0</v>
      </c>
      <c r="P4323" s="116">
        <v>0</v>
      </c>
      <c r="Q4323" s="27" t="str">
        <f t="shared" si="730"/>
        <v>Registered</v>
      </c>
      <c r="R4323" s="94">
        <f t="shared" si="731"/>
        <v>0.40000004398905026</v>
      </c>
      <c r="S4323" s="95"/>
      <c r="T4323" s="117">
        <f t="shared" ref="T4323:T4353" si="732">L4323+M4323+N4323+O4323+P4323</f>
        <v>0</v>
      </c>
      <c r="U4323" s="117">
        <f t="shared" ref="U4323:U4353" si="733">K4323-T4323</f>
        <v>0</v>
      </c>
    </row>
    <row r="4324" spans="1:21" x14ac:dyDescent="0.3">
      <c r="A4324" s="114">
        <v>7043</v>
      </c>
      <c r="B4324" s="114" t="s">
        <v>130</v>
      </c>
      <c r="C4324" s="114" t="s">
        <v>1493</v>
      </c>
      <c r="D4324" s="114" t="s">
        <v>7968</v>
      </c>
      <c r="E4324" s="114" t="s">
        <v>7969</v>
      </c>
      <c r="F4324" s="115">
        <v>45657</v>
      </c>
      <c r="G4324" s="114" t="s">
        <v>3380</v>
      </c>
      <c r="H4324" s="116">
        <v>21838264</v>
      </c>
      <c r="I4324" s="116">
        <v>8735305</v>
      </c>
      <c r="J4324" s="116">
        <v>8735305</v>
      </c>
      <c r="K4324" s="116">
        <v>0</v>
      </c>
      <c r="L4324" s="116">
        <v>0</v>
      </c>
      <c r="M4324" s="116">
        <v>0</v>
      </c>
      <c r="N4324" s="116">
        <v>0</v>
      </c>
      <c r="O4324" s="116">
        <v>0</v>
      </c>
      <c r="P4324" s="116">
        <v>0</v>
      </c>
      <c r="Q4324" s="27" t="str">
        <f t="shared" si="730"/>
        <v>Registered</v>
      </c>
      <c r="R4324" s="94">
        <f t="shared" si="731"/>
        <v>0.39999997252528863</v>
      </c>
      <c r="S4324" s="95"/>
      <c r="T4324" s="117">
        <f t="shared" si="732"/>
        <v>0</v>
      </c>
      <c r="U4324" s="117">
        <f t="shared" si="733"/>
        <v>0</v>
      </c>
    </row>
    <row r="4325" spans="1:21" x14ac:dyDescent="0.3">
      <c r="A4325" s="114">
        <v>7044</v>
      </c>
      <c r="B4325" s="114" t="s">
        <v>130</v>
      </c>
      <c r="C4325" s="114" t="s">
        <v>1493</v>
      </c>
      <c r="D4325" s="114" t="s">
        <v>7970</v>
      </c>
      <c r="E4325" s="114" t="s">
        <v>3828</v>
      </c>
      <c r="F4325" s="115">
        <v>45565</v>
      </c>
      <c r="G4325" s="114" t="s">
        <v>3464</v>
      </c>
      <c r="H4325" s="116">
        <v>21124520</v>
      </c>
      <c r="I4325" s="116">
        <v>8449808</v>
      </c>
      <c r="J4325" s="116">
        <v>8449808</v>
      </c>
      <c r="K4325" s="116">
        <v>0</v>
      </c>
      <c r="L4325" s="116">
        <v>0</v>
      </c>
      <c r="M4325" s="116">
        <v>0</v>
      </c>
      <c r="N4325" s="116">
        <v>0</v>
      </c>
      <c r="O4325" s="116">
        <v>0</v>
      </c>
      <c r="P4325" s="116">
        <v>0</v>
      </c>
      <c r="Q4325" s="27" t="str">
        <f t="shared" si="730"/>
        <v>Registered</v>
      </c>
      <c r="R4325" s="94">
        <f t="shared" si="731"/>
        <v>0.4</v>
      </c>
      <c r="S4325" s="95"/>
      <c r="T4325" s="117">
        <f t="shared" si="732"/>
        <v>0</v>
      </c>
      <c r="U4325" s="117">
        <f t="shared" si="733"/>
        <v>0</v>
      </c>
    </row>
    <row r="4326" spans="1:21" x14ac:dyDescent="0.3">
      <c r="A4326" s="114">
        <v>7045</v>
      </c>
      <c r="B4326" s="114" t="s">
        <v>130</v>
      </c>
      <c r="C4326" s="114" t="s">
        <v>1493</v>
      </c>
      <c r="D4326" s="114" t="s">
        <v>7971</v>
      </c>
      <c r="E4326" s="114" t="s">
        <v>7972</v>
      </c>
      <c r="F4326" s="115">
        <v>45686</v>
      </c>
      <c r="G4326" s="114" t="s">
        <v>2784</v>
      </c>
      <c r="H4326" s="116">
        <v>22730444</v>
      </c>
      <c r="I4326" s="116">
        <v>9092177</v>
      </c>
      <c r="J4326" s="116">
        <v>9092177</v>
      </c>
      <c r="K4326" s="116">
        <v>0</v>
      </c>
      <c r="L4326" s="116">
        <v>0</v>
      </c>
      <c r="M4326" s="116">
        <v>0</v>
      </c>
      <c r="N4326" s="116">
        <v>0</v>
      </c>
      <c r="O4326" s="116">
        <v>0</v>
      </c>
      <c r="P4326" s="116">
        <v>0</v>
      </c>
      <c r="Q4326" s="27" t="str">
        <f t="shared" si="730"/>
        <v>Registered</v>
      </c>
      <c r="R4326" s="94">
        <f t="shared" si="731"/>
        <v>0.39999997360368322</v>
      </c>
      <c r="S4326" s="95"/>
      <c r="T4326" s="117">
        <f t="shared" si="732"/>
        <v>0</v>
      </c>
      <c r="U4326" s="117">
        <f t="shared" si="733"/>
        <v>0</v>
      </c>
    </row>
    <row r="4327" spans="1:21" x14ac:dyDescent="0.3">
      <c r="A4327" s="114">
        <v>7046</v>
      </c>
      <c r="B4327" s="114" t="s">
        <v>130</v>
      </c>
      <c r="C4327" s="114" t="s">
        <v>1493</v>
      </c>
      <c r="D4327" s="114" t="s">
        <v>7973</v>
      </c>
      <c r="E4327" s="114" t="s">
        <v>7974</v>
      </c>
      <c r="F4327" s="115">
        <v>45635</v>
      </c>
      <c r="G4327" s="114" t="s">
        <v>2711</v>
      </c>
      <c r="H4327" s="116">
        <v>22641226</v>
      </c>
      <c r="I4327" s="116">
        <v>9056490</v>
      </c>
      <c r="J4327" s="116">
        <v>9056490</v>
      </c>
      <c r="K4327" s="116">
        <v>0</v>
      </c>
      <c r="L4327" s="116">
        <v>0</v>
      </c>
      <c r="M4327" s="116">
        <v>0</v>
      </c>
      <c r="N4327" s="116">
        <v>0</v>
      </c>
      <c r="O4327" s="116">
        <v>0</v>
      </c>
      <c r="P4327" s="116">
        <v>0</v>
      </c>
      <c r="Q4327" s="27" t="str">
        <f t="shared" si="730"/>
        <v>Registered</v>
      </c>
      <c r="R4327" s="94">
        <f t="shared" si="731"/>
        <v>0.39999998233311218</v>
      </c>
      <c r="S4327" s="95"/>
      <c r="T4327" s="117">
        <f t="shared" si="732"/>
        <v>0</v>
      </c>
      <c r="U4327" s="117">
        <f t="shared" si="733"/>
        <v>0</v>
      </c>
    </row>
    <row r="4328" spans="1:21" x14ac:dyDescent="0.3">
      <c r="A4328" s="114">
        <v>7047</v>
      </c>
      <c r="B4328" s="114" t="s">
        <v>130</v>
      </c>
      <c r="C4328" s="114" t="s">
        <v>1493</v>
      </c>
      <c r="D4328" s="114" t="s">
        <v>7975</v>
      </c>
      <c r="E4328" s="114" t="s">
        <v>7976</v>
      </c>
      <c r="F4328" s="115">
        <v>45714</v>
      </c>
      <c r="G4328" s="114" t="s">
        <v>2467</v>
      </c>
      <c r="H4328" s="116">
        <v>22160600</v>
      </c>
      <c r="I4328" s="116">
        <v>8864240</v>
      </c>
      <c r="J4328" s="116">
        <v>8864240</v>
      </c>
      <c r="K4328" s="116">
        <v>0</v>
      </c>
      <c r="L4328" s="116">
        <v>0</v>
      </c>
      <c r="M4328" s="116">
        <v>0</v>
      </c>
      <c r="N4328" s="116">
        <v>0</v>
      </c>
      <c r="O4328" s="116">
        <v>0</v>
      </c>
      <c r="P4328" s="116">
        <v>0</v>
      </c>
      <c r="Q4328" s="27" t="str">
        <f t="shared" si="730"/>
        <v>Registered</v>
      </c>
      <c r="R4328" s="94">
        <f t="shared" si="731"/>
        <v>0.4</v>
      </c>
      <c r="S4328" s="95"/>
      <c r="T4328" s="117">
        <f t="shared" si="732"/>
        <v>0</v>
      </c>
      <c r="U4328" s="117">
        <f t="shared" si="733"/>
        <v>0</v>
      </c>
    </row>
    <row r="4329" spans="1:21" x14ac:dyDescent="0.3">
      <c r="A4329" s="114">
        <v>7048</v>
      </c>
      <c r="B4329" s="114" t="s">
        <v>130</v>
      </c>
      <c r="C4329" s="114" t="s">
        <v>1493</v>
      </c>
      <c r="D4329" s="114" t="s">
        <v>7977</v>
      </c>
      <c r="E4329" s="114" t="s">
        <v>7978</v>
      </c>
      <c r="F4329" s="115">
        <v>45488</v>
      </c>
      <c r="G4329" s="114" t="s">
        <v>3408</v>
      </c>
      <c r="H4329" s="116">
        <v>21100000</v>
      </c>
      <c r="I4329" s="116">
        <v>8440000</v>
      </c>
      <c r="J4329" s="116">
        <v>8440000</v>
      </c>
      <c r="K4329" s="116">
        <v>0</v>
      </c>
      <c r="L4329" s="116">
        <v>0</v>
      </c>
      <c r="M4329" s="116">
        <v>0</v>
      </c>
      <c r="N4329" s="116">
        <v>0</v>
      </c>
      <c r="O4329" s="116">
        <v>0</v>
      </c>
      <c r="P4329" s="116">
        <v>0</v>
      </c>
      <c r="Q4329" s="27" t="str">
        <f t="shared" si="730"/>
        <v>Registered</v>
      </c>
      <c r="R4329" s="94">
        <f t="shared" si="731"/>
        <v>0.4</v>
      </c>
      <c r="S4329" s="95"/>
      <c r="T4329" s="117">
        <f t="shared" si="732"/>
        <v>0</v>
      </c>
      <c r="U4329" s="117">
        <f t="shared" si="733"/>
        <v>0</v>
      </c>
    </row>
    <row r="4330" spans="1:21" x14ac:dyDescent="0.3">
      <c r="A4330" s="114">
        <v>7049</v>
      </c>
      <c r="B4330" s="114" t="s">
        <v>130</v>
      </c>
      <c r="C4330" s="114" t="s">
        <v>1493</v>
      </c>
      <c r="D4330" s="114" t="s">
        <v>7979</v>
      </c>
      <c r="E4330" s="114" t="s">
        <v>7980</v>
      </c>
      <c r="F4330" s="115">
        <v>45488</v>
      </c>
      <c r="G4330" s="114" t="s">
        <v>5540</v>
      </c>
      <c r="H4330" s="116">
        <v>22294125</v>
      </c>
      <c r="I4330" s="116">
        <v>8917650</v>
      </c>
      <c r="J4330" s="116">
        <v>8917650</v>
      </c>
      <c r="K4330" s="116">
        <v>0</v>
      </c>
      <c r="L4330" s="116">
        <v>0</v>
      </c>
      <c r="M4330" s="116">
        <v>0</v>
      </c>
      <c r="N4330" s="116">
        <v>0</v>
      </c>
      <c r="O4330" s="116">
        <v>0</v>
      </c>
      <c r="P4330" s="116">
        <v>0</v>
      </c>
      <c r="Q4330" s="27" t="str">
        <f t="shared" si="730"/>
        <v>Registered</v>
      </c>
      <c r="R4330" s="94">
        <f t="shared" si="731"/>
        <v>0.4</v>
      </c>
      <c r="S4330" s="95"/>
      <c r="T4330" s="117">
        <f t="shared" si="732"/>
        <v>0</v>
      </c>
      <c r="U4330" s="117">
        <f t="shared" si="733"/>
        <v>0</v>
      </c>
    </row>
    <row r="4331" spans="1:21" x14ac:dyDescent="0.3">
      <c r="A4331" s="114">
        <v>7050</v>
      </c>
      <c r="B4331" s="114" t="s">
        <v>130</v>
      </c>
      <c r="C4331" s="114" t="s">
        <v>1493</v>
      </c>
      <c r="D4331" s="114" t="s">
        <v>7981</v>
      </c>
      <c r="E4331" s="114" t="s">
        <v>7982</v>
      </c>
      <c r="F4331" s="115">
        <v>45687</v>
      </c>
      <c r="G4331" s="114" t="s">
        <v>2727</v>
      </c>
      <c r="H4331" s="116">
        <v>22998098</v>
      </c>
      <c r="I4331" s="116">
        <v>9199240</v>
      </c>
      <c r="J4331" s="116">
        <v>9199240</v>
      </c>
      <c r="K4331" s="116">
        <v>0</v>
      </c>
      <c r="L4331" s="116">
        <v>0</v>
      </c>
      <c r="M4331" s="116">
        <v>0</v>
      </c>
      <c r="N4331" s="116">
        <v>0</v>
      </c>
      <c r="O4331" s="116">
        <v>0</v>
      </c>
      <c r="P4331" s="116">
        <v>0</v>
      </c>
      <c r="Q4331" s="27" t="str">
        <f t="shared" si="730"/>
        <v>Registered</v>
      </c>
      <c r="R4331" s="94">
        <f t="shared" si="731"/>
        <v>0.40000003478548529</v>
      </c>
      <c r="S4331" s="95"/>
      <c r="T4331" s="117">
        <f t="shared" si="732"/>
        <v>0</v>
      </c>
      <c r="U4331" s="117">
        <f t="shared" si="733"/>
        <v>0</v>
      </c>
    </row>
    <row r="4332" spans="1:21" x14ac:dyDescent="0.3">
      <c r="A4332" s="114">
        <v>7051</v>
      </c>
      <c r="B4332" s="114" t="s">
        <v>130</v>
      </c>
      <c r="C4332" s="114" t="s">
        <v>1493</v>
      </c>
      <c r="D4332" s="114" t="s">
        <v>7983</v>
      </c>
      <c r="E4332" s="114" t="s">
        <v>7984</v>
      </c>
      <c r="F4332" s="115">
        <v>45589</v>
      </c>
      <c r="G4332" s="114" t="s">
        <v>5431</v>
      </c>
      <c r="H4332" s="116">
        <v>22290502</v>
      </c>
      <c r="I4332" s="116">
        <v>8916200</v>
      </c>
      <c r="J4332" s="116">
        <v>8916200</v>
      </c>
      <c r="K4332" s="116">
        <v>0</v>
      </c>
      <c r="L4332" s="116">
        <v>0</v>
      </c>
      <c r="M4332" s="116">
        <v>0</v>
      </c>
      <c r="N4332" s="116">
        <v>0</v>
      </c>
      <c r="O4332" s="116">
        <v>0</v>
      </c>
      <c r="P4332" s="116">
        <v>0</v>
      </c>
      <c r="Q4332" s="27" t="str">
        <f t="shared" si="730"/>
        <v>Registered</v>
      </c>
      <c r="R4332" s="94">
        <f t="shared" si="731"/>
        <v>0.39999996411027439</v>
      </c>
      <c r="S4332" s="95"/>
      <c r="T4332" s="117">
        <f t="shared" si="732"/>
        <v>0</v>
      </c>
      <c r="U4332" s="117">
        <f t="shared" si="733"/>
        <v>0</v>
      </c>
    </row>
    <row r="4333" spans="1:21" x14ac:dyDescent="0.3">
      <c r="A4333" s="114">
        <v>7052</v>
      </c>
      <c r="B4333" s="114" t="s">
        <v>130</v>
      </c>
      <c r="C4333" s="114" t="s">
        <v>1493</v>
      </c>
      <c r="D4333" s="114" t="s">
        <v>7985</v>
      </c>
      <c r="E4333" s="114" t="s">
        <v>7986</v>
      </c>
      <c r="F4333" s="115">
        <v>45565</v>
      </c>
      <c r="G4333" s="114" t="s">
        <v>4799</v>
      </c>
      <c r="H4333" s="116">
        <v>23625502</v>
      </c>
      <c r="I4333" s="116">
        <v>9450201</v>
      </c>
      <c r="J4333" s="116">
        <v>9450201</v>
      </c>
      <c r="K4333" s="116">
        <v>0</v>
      </c>
      <c r="L4333" s="116">
        <v>0</v>
      </c>
      <c r="M4333" s="116">
        <v>0</v>
      </c>
      <c r="N4333" s="116">
        <v>0</v>
      </c>
      <c r="O4333" s="116">
        <v>0</v>
      </c>
      <c r="P4333" s="116">
        <v>0</v>
      </c>
      <c r="Q4333" s="27" t="str">
        <f t="shared" si="730"/>
        <v>Registered</v>
      </c>
      <c r="R4333" s="94">
        <f t="shared" si="731"/>
        <v>0.4000000084654286</v>
      </c>
      <c r="S4333" s="95"/>
      <c r="T4333" s="117">
        <f t="shared" si="732"/>
        <v>0</v>
      </c>
      <c r="U4333" s="117">
        <f t="shared" si="733"/>
        <v>0</v>
      </c>
    </row>
    <row r="4334" spans="1:21" x14ac:dyDescent="0.3">
      <c r="A4334" s="114">
        <v>7053</v>
      </c>
      <c r="B4334" s="114" t="s">
        <v>130</v>
      </c>
      <c r="C4334" s="114" t="s">
        <v>1493</v>
      </c>
      <c r="D4334" s="114" t="s">
        <v>7987</v>
      </c>
      <c r="E4334" s="114" t="s">
        <v>7988</v>
      </c>
      <c r="F4334" s="115">
        <v>45495</v>
      </c>
      <c r="G4334" s="114" t="s">
        <v>4000</v>
      </c>
      <c r="H4334" s="116">
        <v>23177397</v>
      </c>
      <c r="I4334" s="116">
        <v>6953220</v>
      </c>
      <c r="J4334" s="116">
        <v>6953220</v>
      </c>
      <c r="K4334" s="116">
        <v>0</v>
      </c>
      <c r="L4334" s="116">
        <v>0</v>
      </c>
      <c r="M4334" s="116">
        <v>0</v>
      </c>
      <c r="N4334" s="116">
        <v>0</v>
      </c>
      <c r="O4334" s="116">
        <v>0</v>
      </c>
      <c r="P4334" s="116">
        <v>0</v>
      </c>
      <c r="Q4334" s="27" t="str">
        <f t="shared" si="730"/>
        <v>Registered</v>
      </c>
      <c r="R4334" s="94">
        <f t="shared" si="731"/>
        <v>0.30000003883093518</v>
      </c>
      <c r="S4334" s="95"/>
      <c r="T4334" s="117">
        <f t="shared" si="732"/>
        <v>0</v>
      </c>
      <c r="U4334" s="117">
        <f t="shared" si="733"/>
        <v>0</v>
      </c>
    </row>
    <row r="4335" spans="1:21" x14ac:dyDescent="0.3">
      <c r="A4335" s="114">
        <v>7054</v>
      </c>
      <c r="B4335" s="114" t="s">
        <v>130</v>
      </c>
      <c r="C4335" s="114" t="s">
        <v>1493</v>
      </c>
      <c r="D4335" s="114" t="s">
        <v>7989</v>
      </c>
      <c r="E4335" s="114" t="s">
        <v>7990</v>
      </c>
      <c r="F4335" s="115">
        <v>45532</v>
      </c>
      <c r="G4335" s="114" t="s">
        <v>4437</v>
      </c>
      <c r="H4335" s="116">
        <v>20146000</v>
      </c>
      <c r="I4335" s="116">
        <v>8058400</v>
      </c>
      <c r="J4335" s="116">
        <v>8058400</v>
      </c>
      <c r="K4335" s="116">
        <v>0</v>
      </c>
      <c r="L4335" s="116">
        <v>0</v>
      </c>
      <c r="M4335" s="116">
        <v>0</v>
      </c>
      <c r="N4335" s="116">
        <v>0</v>
      </c>
      <c r="O4335" s="116">
        <v>0</v>
      </c>
      <c r="P4335" s="116">
        <v>0</v>
      </c>
      <c r="Q4335" s="27" t="str">
        <f t="shared" si="730"/>
        <v>Registered</v>
      </c>
      <c r="R4335" s="94">
        <f t="shared" si="731"/>
        <v>0.4</v>
      </c>
      <c r="S4335" s="95"/>
      <c r="T4335" s="117">
        <f t="shared" si="732"/>
        <v>0</v>
      </c>
      <c r="U4335" s="117">
        <f t="shared" si="733"/>
        <v>0</v>
      </c>
    </row>
    <row r="4336" spans="1:21" x14ac:dyDescent="0.3">
      <c r="A4336" s="114">
        <v>7055</v>
      </c>
      <c r="B4336" s="114" t="s">
        <v>130</v>
      </c>
      <c r="C4336" s="114" t="s">
        <v>1493</v>
      </c>
      <c r="D4336" s="114" t="s">
        <v>7991</v>
      </c>
      <c r="E4336" s="114" t="s">
        <v>7992</v>
      </c>
      <c r="F4336" s="115">
        <v>45502</v>
      </c>
      <c r="G4336" s="114" t="s">
        <v>5434</v>
      </c>
      <c r="H4336" s="116">
        <v>20937450</v>
      </c>
      <c r="I4336" s="116">
        <v>8374981</v>
      </c>
      <c r="J4336" s="116">
        <v>8374981</v>
      </c>
      <c r="K4336" s="116">
        <v>0</v>
      </c>
      <c r="L4336" s="116">
        <v>0</v>
      </c>
      <c r="M4336" s="116">
        <v>0</v>
      </c>
      <c r="N4336" s="116">
        <v>0</v>
      </c>
      <c r="O4336" s="116">
        <v>0</v>
      </c>
      <c r="P4336" s="116">
        <v>0</v>
      </c>
      <c r="Q4336" s="27" t="str">
        <f t="shared" si="730"/>
        <v>Registered</v>
      </c>
      <c r="R4336" s="94">
        <f t="shared" si="731"/>
        <v>0.4000000477613081</v>
      </c>
      <c r="S4336" s="95"/>
      <c r="T4336" s="117">
        <f t="shared" si="732"/>
        <v>0</v>
      </c>
      <c r="U4336" s="117">
        <f t="shared" si="733"/>
        <v>0</v>
      </c>
    </row>
    <row r="4337" spans="1:21" x14ac:dyDescent="0.3">
      <c r="A4337" s="114">
        <v>7056</v>
      </c>
      <c r="B4337" s="114" t="s">
        <v>130</v>
      </c>
      <c r="C4337" s="114" t="s">
        <v>1493</v>
      </c>
      <c r="D4337" s="114" t="s">
        <v>7993</v>
      </c>
      <c r="E4337" s="114" t="s">
        <v>7994</v>
      </c>
      <c r="F4337" s="115">
        <v>45488</v>
      </c>
      <c r="G4337" s="114" t="s">
        <v>7995</v>
      </c>
      <c r="H4337" s="116">
        <v>21297200</v>
      </c>
      <c r="I4337" s="116">
        <v>8518880</v>
      </c>
      <c r="J4337" s="116">
        <v>8518880</v>
      </c>
      <c r="K4337" s="116">
        <v>0</v>
      </c>
      <c r="L4337" s="116">
        <v>0</v>
      </c>
      <c r="M4337" s="116">
        <v>0</v>
      </c>
      <c r="N4337" s="116">
        <v>0</v>
      </c>
      <c r="O4337" s="116">
        <v>0</v>
      </c>
      <c r="P4337" s="116">
        <v>0</v>
      </c>
      <c r="Q4337" s="27" t="str">
        <f t="shared" si="730"/>
        <v>Registered</v>
      </c>
      <c r="R4337" s="94">
        <f t="shared" si="731"/>
        <v>0.4</v>
      </c>
      <c r="S4337" s="95"/>
      <c r="T4337" s="117">
        <f t="shared" si="732"/>
        <v>0</v>
      </c>
      <c r="U4337" s="117">
        <f t="shared" si="733"/>
        <v>0</v>
      </c>
    </row>
    <row r="4338" spans="1:21" x14ac:dyDescent="0.3">
      <c r="A4338" s="114">
        <v>7057</v>
      </c>
      <c r="B4338" s="114" t="s">
        <v>130</v>
      </c>
      <c r="C4338" s="114" t="s">
        <v>1493</v>
      </c>
      <c r="D4338" s="114" t="s">
        <v>169</v>
      </c>
      <c r="E4338" s="114" t="s">
        <v>170</v>
      </c>
      <c r="F4338" s="115">
        <v>46128</v>
      </c>
      <c r="G4338" s="114" t="s">
        <v>9623</v>
      </c>
      <c r="H4338" s="116">
        <v>23743500</v>
      </c>
      <c r="I4338" s="116">
        <v>9497400</v>
      </c>
      <c r="J4338" s="116">
        <v>9497400</v>
      </c>
      <c r="K4338" s="116">
        <v>0</v>
      </c>
      <c r="L4338" s="116">
        <v>0</v>
      </c>
      <c r="M4338" s="116">
        <v>0</v>
      </c>
      <c r="N4338" s="116">
        <v>0</v>
      </c>
      <c r="O4338" s="116">
        <v>0</v>
      </c>
      <c r="P4338" s="116">
        <v>0</v>
      </c>
      <c r="Q4338" s="27" t="str">
        <f t="shared" si="730"/>
        <v>Registered</v>
      </c>
      <c r="R4338" s="94">
        <f t="shared" si="731"/>
        <v>0.4</v>
      </c>
      <c r="S4338" s="95"/>
      <c r="T4338" s="117">
        <f t="shared" si="732"/>
        <v>0</v>
      </c>
      <c r="U4338" s="117">
        <f t="shared" si="733"/>
        <v>0</v>
      </c>
    </row>
    <row r="4339" spans="1:21" x14ac:dyDescent="0.3">
      <c r="A4339" s="114">
        <v>7058</v>
      </c>
      <c r="B4339" s="114" t="s">
        <v>130</v>
      </c>
      <c r="C4339" s="114" t="s">
        <v>1493</v>
      </c>
      <c r="D4339" s="114" t="s">
        <v>7996</v>
      </c>
      <c r="E4339" s="114" t="s">
        <v>5188</v>
      </c>
      <c r="F4339" s="115">
        <v>45488</v>
      </c>
      <c r="G4339" s="114" t="s">
        <v>5386</v>
      </c>
      <c r="H4339" s="116">
        <v>22373393</v>
      </c>
      <c r="I4339" s="116">
        <v>8949358</v>
      </c>
      <c r="J4339" s="116">
        <v>8949358</v>
      </c>
      <c r="K4339" s="116">
        <v>0</v>
      </c>
      <c r="L4339" s="116">
        <v>0</v>
      </c>
      <c r="M4339" s="116">
        <v>0</v>
      </c>
      <c r="N4339" s="116">
        <v>0</v>
      </c>
      <c r="O4339" s="116">
        <v>0</v>
      </c>
      <c r="P4339" s="116">
        <v>0</v>
      </c>
      <c r="Q4339" s="27" t="str">
        <f t="shared" si="730"/>
        <v>Registered</v>
      </c>
      <c r="R4339" s="94">
        <f t="shared" si="731"/>
        <v>0.40000003575675802</v>
      </c>
      <c r="S4339" s="95"/>
      <c r="T4339" s="117">
        <f t="shared" si="732"/>
        <v>0</v>
      </c>
      <c r="U4339" s="117">
        <f t="shared" si="733"/>
        <v>0</v>
      </c>
    </row>
    <row r="4340" spans="1:21" x14ac:dyDescent="0.3">
      <c r="A4340" s="114">
        <v>7059</v>
      </c>
      <c r="B4340" s="114" t="s">
        <v>130</v>
      </c>
      <c r="C4340" s="114" t="s">
        <v>1493</v>
      </c>
      <c r="D4340" s="114" t="s">
        <v>7997</v>
      </c>
      <c r="E4340" s="114" t="s">
        <v>7998</v>
      </c>
      <c r="F4340" s="115">
        <v>45652</v>
      </c>
      <c r="G4340" s="114" t="s">
        <v>2002</v>
      </c>
      <c r="H4340" s="116">
        <v>22195136</v>
      </c>
      <c r="I4340" s="116">
        <v>8878055</v>
      </c>
      <c r="J4340" s="116">
        <v>8878055</v>
      </c>
      <c r="K4340" s="116">
        <v>0</v>
      </c>
      <c r="L4340" s="116">
        <v>0</v>
      </c>
      <c r="M4340" s="116">
        <v>0</v>
      </c>
      <c r="N4340" s="116">
        <v>0</v>
      </c>
      <c r="O4340" s="116">
        <v>0</v>
      </c>
      <c r="P4340" s="116">
        <v>0</v>
      </c>
      <c r="Q4340" s="27" t="str">
        <f t="shared" si="730"/>
        <v>Registered</v>
      </c>
      <c r="R4340" s="94">
        <f t="shared" si="731"/>
        <v>0.4000000270329499</v>
      </c>
      <c r="S4340" s="95"/>
      <c r="T4340" s="117">
        <f t="shared" si="732"/>
        <v>0</v>
      </c>
      <c r="U4340" s="117">
        <f t="shared" si="733"/>
        <v>0</v>
      </c>
    </row>
    <row r="4341" spans="1:21" x14ac:dyDescent="0.3">
      <c r="A4341" s="114">
        <v>7060</v>
      </c>
      <c r="B4341" s="114" t="s">
        <v>130</v>
      </c>
      <c r="C4341" s="114" t="s">
        <v>1493</v>
      </c>
      <c r="D4341" s="114" t="s">
        <v>7999</v>
      </c>
      <c r="E4341" s="114" t="s">
        <v>8000</v>
      </c>
      <c r="F4341" s="115">
        <v>45736</v>
      </c>
      <c r="G4341" s="114" t="s">
        <v>1850</v>
      </c>
      <c r="H4341" s="116">
        <v>21872800</v>
      </c>
      <c r="I4341" s="116">
        <v>8749120</v>
      </c>
      <c r="J4341" s="116">
        <v>8749120</v>
      </c>
      <c r="K4341" s="116">
        <v>0</v>
      </c>
      <c r="L4341" s="116">
        <v>0</v>
      </c>
      <c r="M4341" s="116">
        <v>0</v>
      </c>
      <c r="N4341" s="116">
        <v>0</v>
      </c>
      <c r="O4341" s="116">
        <v>0</v>
      </c>
      <c r="P4341" s="116">
        <v>0</v>
      </c>
      <c r="Q4341" s="27" t="str">
        <f t="shared" si="730"/>
        <v>Registered</v>
      </c>
      <c r="R4341" s="94">
        <f t="shared" si="731"/>
        <v>0.4</v>
      </c>
      <c r="S4341" s="95"/>
      <c r="T4341" s="117">
        <f t="shared" si="732"/>
        <v>0</v>
      </c>
      <c r="U4341" s="117">
        <f t="shared" si="733"/>
        <v>0</v>
      </c>
    </row>
    <row r="4342" spans="1:21" x14ac:dyDescent="0.3">
      <c r="A4342" s="114">
        <v>7061</v>
      </c>
      <c r="B4342" s="114" t="s">
        <v>130</v>
      </c>
      <c r="C4342" s="114" t="s">
        <v>1493</v>
      </c>
      <c r="D4342" s="114" t="s">
        <v>8001</v>
      </c>
      <c r="E4342" s="114" t="s">
        <v>8002</v>
      </c>
      <c r="F4342" s="115">
        <v>45610</v>
      </c>
      <c r="G4342" s="114" t="s">
        <v>3344</v>
      </c>
      <c r="H4342" s="116">
        <v>21728900</v>
      </c>
      <c r="I4342" s="116">
        <v>8691560</v>
      </c>
      <c r="J4342" s="116">
        <v>8691560</v>
      </c>
      <c r="K4342" s="116">
        <v>0</v>
      </c>
      <c r="L4342" s="116">
        <v>0</v>
      </c>
      <c r="M4342" s="116">
        <v>0</v>
      </c>
      <c r="N4342" s="116">
        <v>0</v>
      </c>
      <c r="O4342" s="116">
        <v>0</v>
      </c>
      <c r="P4342" s="116">
        <v>0</v>
      </c>
      <c r="Q4342" s="27" t="str">
        <f t="shared" si="730"/>
        <v>Registered</v>
      </c>
      <c r="R4342" s="94">
        <f t="shared" si="731"/>
        <v>0.4</v>
      </c>
      <c r="S4342" s="95"/>
      <c r="T4342" s="117">
        <f t="shared" si="732"/>
        <v>0</v>
      </c>
      <c r="U4342" s="117">
        <f t="shared" si="733"/>
        <v>0</v>
      </c>
    </row>
    <row r="4343" spans="1:21" x14ac:dyDescent="0.3">
      <c r="A4343" s="114">
        <v>7062</v>
      </c>
      <c r="B4343" s="114" t="s">
        <v>130</v>
      </c>
      <c r="C4343" s="114" t="s">
        <v>1493</v>
      </c>
      <c r="D4343" s="114" t="s">
        <v>8003</v>
      </c>
      <c r="E4343" s="114" t="s">
        <v>8004</v>
      </c>
      <c r="F4343" s="115">
        <v>45657</v>
      </c>
      <c r="G4343" s="114" t="s">
        <v>7710</v>
      </c>
      <c r="H4343" s="116">
        <v>22284354</v>
      </c>
      <c r="I4343" s="116">
        <v>6685306</v>
      </c>
      <c r="J4343" s="116">
        <v>6685306</v>
      </c>
      <c r="K4343" s="116">
        <v>0</v>
      </c>
      <c r="L4343" s="116">
        <v>0</v>
      </c>
      <c r="M4343" s="116">
        <v>0</v>
      </c>
      <c r="N4343" s="116">
        <v>0</v>
      </c>
      <c r="O4343" s="116">
        <v>0</v>
      </c>
      <c r="P4343" s="116">
        <v>0</v>
      </c>
      <c r="Q4343" s="27" t="str">
        <f t="shared" si="730"/>
        <v>Registered</v>
      </c>
      <c r="R4343" s="94">
        <f t="shared" si="731"/>
        <v>0.29999999102509323</v>
      </c>
      <c r="S4343" s="95"/>
      <c r="T4343" s="117">
        <f t="shared" si="732"/>
        <v>0</v>
      </c>
      <c r="U4343" s="117">
        <f t="shared" si="733"/>
        <v>0</v>
      </c>
    </row>
    <row r="4344" spans="1:21" x14ac:dyDescent="0.3">
      <c r="A4344" s="114">
        <v>7063</v>
      </c>
      <c r="B4344" s="114" t="s">
        <v>130</v>
      </c>
      <c r="C4344" s="114" t="s">
        <v>1493</v>
      </c>
      <c r="D4344" s="114" t="s">
        <v>8005</v>
      </c>
      <c r="E4344" s="114" t="s">
        <v>8006</v>
      </c>
      <c r="F4344" s="115">
        <v>45587</v>
      </c>
      <c r="G4344" s="114" t="s">
        <v>2435</v>
      </c>
      <c r="H4344" s="116">
        <v>22105918</v>
      </c>
      <c r="I4344" s="116">
        <v>8842368</v>
      </c>
      <c r="J4344" s="116">
        <v>8842368</v>
      </c>
      <c r="K4344" s="116">
        <v>0</v>
      </c>
      <c r="L4344" s="116">
        <v>0</v>
      </c>
      <c r="M4344" s="116">
        <v>0</v>
      </c>
      <c r="N4344" s="116">
        <v>0</v>
      </c>
      <c r="O4344" s="116">
        <v>0</v>
      </c>
      <c r="P4344" s="116">
        <v>0</v>
      </c>
      <c r="Q4344" s="27" t="str">
        <f t="shared" si="730"/>
        <v>Registered</v>
      </c>
      <c r="R4344" s="94">
        <f t="shared" si="731"/>
        <v>0.40000003618940411</v>
      </c>
      <c r="S4344" s="95"/>
      <c r="T4344" s="117">
        <f t="shared" si="732"/>
        <v>0</v>
      </c>
      <c r="U4344" s="117">
        <f t="shared" si="733"/>
        <v>0</v>
      </c>
    </row>
    <row r="4345" spans="1:21" x14ac:dyDescent="0.3">
      <c r="A4345" s="114">
        <v>7064</v>
      </c>
      <c r="B4345" s="114" t="s">
        <v>130</v>
      </c>
      <c r="C4345" s="114" t="s">
        <v>1493</v>
      </c>
      <c r="D4345" s="114" t="s">
        <v>8007</v>
      </c>
      <c r="E4345" s="114" t="s">
        <v>8008</v>
      </c>
      <c r="F4345" s="115">
        <v>45488</v>
      </c>
      <c r="G4345" s="114" t="s">
        <v>2047</v>
      </c>
      <c r="H4345" s="116">
        <v>20944725</v>
      </c>
      <c r="I4345" s="116">
        <v>8377890</v>
      </c>
      <c r="J4345" s="116">
        <v>8377890</v>
      </c>
      <c r="K4345" s="116">
        <v>0</v>
      </c>
      <c r="L4345" s="116">
        <v>0</v>
      </c>
      <c r="M4345" s="116">
        <v>0</v>
      </c>
      <c r="N4345" s="116">
        <v>0</v>
      </c>
      <c r="O4345" s="116">
        <v>0</v>
      </c>
      <c r="P4345" s="116">
        <v>0</v>
      </c>
      <c r="Q4345" s="27" t="str">
        <f t="shared" si="730"/>
        <v>Registered</v>
      </c>
      <c r="R4345" s="94">
        <f t="shared" si="731"/>
        <v>0.4</v>
      </c>
      <c r="S4345" s="95"/>
      <c r="T4345" s="117">
        <f t="shared" si="732"/>
        <v>0</v>
      </c>
      <c r="U4345" s="117">
        <f t="shared" si="733"/>
        <v>0</v>
      </c>
    </row>
    <row r="4346" spans="1:21" x14ac:dyDescent="0.3">
      <c r="A4346" s="114">
        <v>7065</v>
      </c>
      <c r="B4346" s="114" t="s">
        <v>130</v>
      </c>
      <c r="C4346" s="114" t="s">
        <v>1493</v>
      </c>
      <c r="D4346" s="114" t="s">
        <v>8009</v>
      </c>
      <c r="E4346" s="114" t="s">
        <v>8010</v>
      </c>
      <c r="F4346" s="115">
        <v>46022</v>
      </c>
      <c r="G4346" s="114" t="s">
        <v>2334</v>
      </c>
      <c r="H4346" s="116">
        <v>22603812</v>
      </c>
      <c r="I4346" s="116">
        <v>9041525</v>
      </c>
      <c r="J4346" s="116">
        <v>9041525</v>
      </c>
      <c r="K4346" s="116">
        <v>0</v>
      </c>
      <c r="L4346" s="116">
        <v>0</v>
      </c>
      <c r="M4346" s="116">
        <v>0</v>
      </c>
      <c r="N4346" s="116">
        <v>0</v>
      </c>
      <c r="O4346" s="116">
        <v>0</v>
      </c>
      <c r="P4346" s="116">
        <v>0</v>
      </c>
      <c r="Q4346" s="27" t="str">
        <f t="shared" si="730"/>
        <v>Registered</v>
      </c>
      <c r="R4346" s="94">
        <f t="shared" si="731"/>
        <v>0.40000000884806508</v>
      </c>
      <c r="S4346" s="95"/>
      <c r="T4346" s="117">
        <f t="shared" si="732"/>
        <v>0</v>
      </c>
      <c r="U4346" s="117">
        <f t="shared" si="733"/>
        <v>0</v>
      </c>
    </row>
    <row r="4347" spans="1:21" x14ac:dyDescent="0.3">
      <c r="A4347" s="114">
        <v>7066</v>
      </c>
      <c r="B4347" s="114" t="s">
        <v>130</v>
      </c>
      <c r="C4347" s="114" t="s">
        <v>1493</v>
      </c>
      <c r="D4347" s="114" t="s">
        <v>8011</v>
      </c>
      <c r="E4347" s="114" t="s">
        <v>8012</v>
      </c>
      <c r="F4347" s="115">
        <v>45495</v>
      </c>
      <c r="G4347" s="114" t="s">
        <v>2724</v>
      </c>
      <c r="H4347" s="116">
        <v>21841165</v>
      </c>
      <c r="I4347" s="116">
        <v>8736466</v>
      </c>
      <c r="J4347" s="116">
        <v>8736466</v>
      </c>
      <c r="K4347" s="116">
        <v>0</v>
      </c>
      <c r="L4347" s="116">
        <v>0</v>
      </c>
      <c r="M4347" s="116">
        <v>0</v>
      </c>
      <c r="N4347" s="116">
        <v>0</v>
      </c>
      <c r="O4347" s="116">
        <v>0</v>
      </c>
      <c r="P4347" s="116">
        <v>0</v>
      </c>
      <c r="Q4347" s="27" t="str">
        <f t="shared" si="730"/>
        <v>Registered</v>
      </c>
      <c r="R4347" s="94">
        <f t="shared" si="731"/>
        <v>0.4</v>
      </c>
      <c r="S4347" s="95"/>
      <c r="T4347" s="117">
        <f t="shared" si="732"/>
        <v>0</v>
      </c>
      <c r="U4347" s="117">
        <f t="shared" si="733"/>
        <v>0</v>
      </c>
    </row>
    <row r="4348" spans="1:21" x14ac:dyDescent="0.3">
      <c r="A4348" s="114">
        <v>7067</v>
      </c>
      <c r="B4348" s="114" t="s">
        <v>130</v>
      </c>
      <c r="C4348" s="114" t="s">
        <v>1493</v>
      </c>
      <c r="D4348" s="114" t="s">
        <v>8013</v>
      </c>
      <c r="E4348" s="114" t="s">
        <v>8014</v>
      </c>
      <c r="F4348" s="115">
        <v>45722</v>
      </c>
      <c r="G4348" s="114" t="s">
        <v>2796</v>
      </c>
      <c r="H4348" s="116">
        <v>22195136</v>
      </c>
      <c r="I4348" s="116">
        <v>8878055</v>
      </c>
      <c r="J4348" s="116">
        <v>8878055</v>
      </c>
      <c r="K4348" s="116">
        <v>0</v>
      </c>
      <c r="L4348" s="116">
        <v>0</v>
      </c>
      <c r="M4348" s="116">
        <v>0</v>
      </c>
      <c r="N4348" s="116">
        <v>0</v>
      </c>
      <c r="O4348" s="116">
        <v>0</v>
      </c>
      <c r="P4348" s="116">
        <v>0</v>
      </c>
      <c r="Q4348" s="27" t="str">
        <f t="shared" si="730"/>
        <v>Registered</v>
      </c>
      <c r="R4348" s="94">
        <f t="shared" si="731"/>
        <v>0.4000000270329499</v>
      </c>
      <c r="S4348" s="95"/>
      <c r="T4348" s="117">
        <f t="shared" si="732"/>
        <v>0</v>
      </c>
      <c r="U4348" s="117">
        <f t="shared" si="733"/>
        <v>0</v>
      </c>
    </row>
    <row r="4349" spans="1:21" x14ac:dyDescent="0.3">
      <c r="A4349" s="114">
        <v>7068</v>
      </c>
      <c r="B4349" s="114" t="s">
        <v>130</v>
      </c>
      <c r="C4349" s="114" t="s">
        <v>1493</v>
      </c>
      <c r="D4349" s="114" t="s">
        <v>8015</v>
      </c>
      <c r="E4349" s="114" t="s">
        <v>8016</v>
      </c>
      <c r="F4349" s="115">
        <v>45642</v>
      </c>
      <c r="G4349" s="114" t="s">
        <v>3984</v>
      </c>
      <c r="H4349" s="116">
        <v>21357638</v>
      </c>
      <c r="I4349" s="116">
        <v>8543056</v>
      </c>
      <c r="J4349" s="116">
        <v>8543056</v>
      </c>
      <c r="K4349" s="116">
        <v>0</v>
      </c>
      <c r="L4349" s="116">
        <v>0</v>
      </c>
      <c r="M4349" s="116">
        <v>0</v>
      </c>
      <c r="N4349" s="116">
        <v>0</v>
      </c>
      <c r="O4349" s="116">
        <v>0</v>
      </c>
      <c r="P4349" s="116">
        <v>0</v>
      </c>
      <c r="Q4349" s="27" t="str">
        <f t="shared" si="730"/>
        <v>Registered</v>
      </c>
      <c r="R4349" s="94">
        <f t="shared" si="731"/>
        <v>0.4000000374573256</v>
      </c>
      <c r="S4349" s="95"/>
      <c r="T4349" s="117">
        <f t="shared" si="732"/>
        <v>0</v>
      </c>
      <c r="U4349" s="117">
        <f t="shared" si="733"/>
        <v>0</v>
      </c>
    </row>
    <row r="4350" spans="1:21" x14ac:dyDescent="0.3">
      <c r="A4350" s="114">
        <v>7069</v>
      </c>
      <c r="B4350" s="114" t="s">
        <v>130</v>
      </c>
      <c r="C4350" s="114" t="s">
        <v>1493</v>
      </c>
      <c r="D4350" s="114" t="s">
        <v>8017</v>
      </c>
      <c r="E4350" s="114" t="s">
        <v>8018</v>
      </c>
      <c r="F4350" s="115">
        <v>45930</v>
      </c>
      <c r="G4350" s="114" t="s">
        <v>3673</v>
      </c>
      <c r="H4350" s="116">
        <v>23265752</v>
      </c>
      <c r="I4350" s="116">
        <v>9306301</v>
      </c>
      <c r="J4350" s="116">
        <v>9306301</v>
      </c>
      <c r="K4350" s="116">
        <v>0</v>
      </c>
      <c r="L4350" s="116">
        <v>0</v>
      </c>
      <c r="M4350" s="116">
        <v>0</v>
      </c>
      <c r="N4350" s="116">
        <v>0</v>
      </c>
      <c r="O4350" s="116">
        <v>0</v>
      </c>
      <c r="P4350" s="116">
        <v>0</v>
      </c>
      <c r="Q4350" s="27" t="str">
        <f t="shared" si="730"/>
        <v>Registered</v>
      </c>
      <c r="R4350" s="94">
        <f t="shared" si="731"/>
        <v>0.40000000859632651</v>
      </c>
      <c r="S4350" s="95"/>
      <c r="T4350" s="117">
        <f t="shared" si="732"/>
        <v>0</v>
      </c>
      <c r="U4350" s="117">
        <f t="shared" si="733"/>
        <v>0</v>
      </c>
    </row>
    <row r="4351" spans="1:21" x14ac:dyDescent="0.3">
      <c r="A4351" s="114">
        <v>7070</v>
      </c>
      <c r="B4351" s="114" t="s">
        <v>130</v>
      </c>
      <c r="C4351" s="114" t="s">
        <v>1493</v>
      </c>
      <c r="D4351" s="114" t="s">
        <v>8019</v>
      </c>
      <c r="E4351" s="114" t="s">
        <v>8020</v>
      </c>
      <c r="F4351" s="115">
        <v>45838</v>
      </c>
      <c r="G4351" s="114" t="s">
        <v>2854</v>
      </c>
      <c r="H4351" s="116">
        <v>23024000</v>
      </c>
      <c r="I4351" s="116">
        <v>6907200</v>
      </c>
      <c r="J4351" s="116">
        <v>6907200</v>
      </c>
      <c r="K4351" s="116">
        <v>0</v>
      </c>
      <c r="L4351" s="116">
        <v>0</v>
      </c>
      <c r="M4351" s="116">
        <v>0</v>
      </c>
      <c r="N4351" s="116">
        <v>0</v>
      </c>
      <c r="O4351" s="116">
        <v>0</v>
      </c>
      <c r="P4351" s="116">
        <v>0</v>
      </c>
      <c r="Q4351" s="27" t="str">
        <f t="shared" si="730"/>
        <v>Registered</v>
      </c>
      <c r="R4351" s="94">
        <f t="shared" si="731"/>
        <v>0.3</v>
      </c>
      <c r="S4351" s="95"/>
      <c r="T4351" s="117">
        <f t="shared" si="732"/>
        <v>0</v>
      </c>
      <c r="U4351" s="117">
        <f t="shared" si="733"/>
        <v>0</v>
      </c>
    </row>
    <row r="4352" spans="1:21" x14ac:dyDescent="0.3">
      <c r="A4352" s="114">
        <v>10488</v>
      </c>
      <c r="B4352" s="114" t="s">
        <v>130</v>
      </c>
      <c r="C4352" s="114" t="s">
        <v>1493</v>
      </c>
      <c r="D4352" s="114" t="s">
        <v>9811</v>
      </c>
      <c r="E4352" s="114" t="s">
        <v>9812</v>
      </c>
      <c r="F4352" s="115">
        <v>45835</v>
      </c>
      <c r="G4352" s="114" t="s">
        <v>3289</v>
      </c>
      <c r="H4352" s="116">
        <v>22736200</v>
      </c>
      <c r="I4352" s="116">
        <v>9094480</v>
      </c>
      <c r="J4352" s="116">
        <v>9321842</v>
      </c>
      <c r="K4352" s="116">
        <v>-227362</v>
      </c>
      <c r="L4352" s="116">
        <v>0</v>
      </c>
      <c r="M4352" s="116">
        <v>0</v>
      </c>
      <c r="N4352" s="116">
        <v>0</v>
      </c>
      <c r="O4352" s="116">
        <v>0</v>
      </c>
      <c r="P4352" s="116">
        <v>0</v>
      </c>
      <c r="Q4352" s="27" t="str">
        <f t="shared" si="730"/>
        <v>Registered</v>
      </c>
      <c r="R4352" s="94">
        <f t="shared" si="731"/>
        <v>0.4</v>
      </c>
      <c r="S4352" s="95"/>
      <c r="T4352" s="117">
        <f t="shared" si="732"/>
        <v>0</v>
      </c>
      <c r="U4352" s="117">
        <f t="shared" si="733"/>
        <v>-227362</v>
      </c>
    </row>
    <row r="4353" spans="1:21" x14ac:dyDescent="0.3">
      <c r="A4353" s="114">
        <v>10489</v>
      </c>
      <c r="B4353" s="114" t="s">
        <v>130</v>
      </c>
      <c r="C4353" s="114" t="s">
        <v>1493</v>
      </c>
      <c r="D4353" s="114" t="s">
        <v>9813</v>
      </c>
      <c r="E4353" s="114" t="s">
        <v>9814</v>
      </c>
      <c r="F4353" s="115">
        <v>45961</v>
      </c>
      <c r="G4353" s="114" t="s">
        <v>3166</v>
      </c>
      <c r="H4353" s="116">
        <v>22908880</v>
      </c>
      <c r="I4353" s="116">
        <v>9163552</v>
      </c>
      <c r="J4353" s="116">
        <v>9392642</v>
      </c>
      <c r="K4353" s="116">
        <v>-229090</v>
      </c>
      <c r="L4353" s="116">
        <v>0</v>
      </c>
      <c r="M4353" s="116">
        <v>0</v>
      </c>
      <c r="N4353" s="116">
        <v>0</v>
      </c>
      <c r="O4353" s="116">
        <v>0</v>
      </c>
      <c r="P4353" s="116">
        <v>0</v>
      </c>
      <c r="Q4353" s="27" t="str">
        <f t="shared" si="730"/>
        <v>Registered</v>
      </c>
      <c r="R4353" s="94">
        <f t="shared" si="731"/>
        <v>0.4</v>
      </c>
      <c r="S4353" s="95"/>
      <c r="T4353" s="117">
        <f t="shared" si="732"/>
        <v>0</v>
      </c>
      <c r="U4353" s="117">
        <f t="shared" si="733"/>
        <v>-229090</v>
      </c>
    </row>
    <row r="4354" spans="1:21" s="101" customFormat="1" x14ac:dyDescent="0.3">
      <c r="A4354" s="99">
        <v>10923</v>
      </c>
      <c r="B4354" s="99" t="s">
        <v>1430</v>
      </c>
      <c r="C4354" s="99" t="s">
        <v>10279</v>
      </c>
      <c r="D4354" s="99" t="s">
        <v>10280</v>
      </c>
      <c r="E4354" s="99" t="s">
        <v>5470</v>
      </c>
      <c r="F4354" s="100">
        <v>45107</v>
      </c>
      <c r="G4354" s="99" t="s">
        <v>1898</v>
      </c>
      <c r="H4354" s="96">
        <v>25155000</v>
      </c>
      <c r="I4354" s="96">
        <f>H4354*R4354</f>
        <v>12577500</v>
      </c>
      <c r="J4354" s="96">
        <v>14904000</v>
      </c>
      <c r="K4354" s="96">
        <f t="shared" ref="K4354:K4357" si="734">I4354-J4354</f>
        <v>-2326500</v>
      </c>
      <c r="L4354" s="97">
        <f t="shared" ref="L4354:L4357" si="735">IF(AND($S4354&gt;=0,$S4354&lt;=30),$K4354,0)</f>
        <v>0</v>
      </c>
      <c r="M4354" s="97">
        <f t="shared" ref="M4354:M4357" si="736">IF(AND($S4354&gt;=31,$S4354&lt;=60),$K4354,0)</f>
        <v>0</v>
      </c>
      <c r="N4354" s="97">
        <f t="shared" ref="N4354:N4357" si="737">IF(AND($S4354&gt;=61,$S4354&lt;=90),$K4354,0)</f>
        <v>0</v>
      </c>
      <c r="O4354" s="97">
        <f t="shared" ref="O4354:O4357" si="738">IF(AND($S4354&gt;=91,$S4354&lt;=120),$K4354,0)</f>
        <v>0</v>
      </c>
      <c r="P4354" s="98">
        <v>0</v>
      </c>
      <c r="Q4354" s="101" t="str">
        <f t="shared" ref="Q4354:Q4357" si="739">IF(G4354="01 Jan 1900","Unregistered","Registered")</f>
        <v>Unregistered</v>
      </c>
      <c r="R4354" s="102">
        <v>0.5</v>
      </c>
      <c r="S4354" s="95">
        <f t="shared" ref="S4354:S4357" si="740">DATE(2026,6,30)-F4354</f>
        <v>1096</v>
      </c>
    </row>
    <row r="4355" spans="1:21" s="101" customFormat="1" x14ac:dyDescent="0.3">
      <c r="A4355" s="99">
        <v>10925</v>
      </c>
      <c r="B4355" s="99" t="s">
        <v>1430</v>
      </c>
      <c r="C4355" s="99" t="s">
        <v>10279</v>
      </c>
      <c r="D4355" s="99" t="s">
        <v>10283</v>
      </c>
      <c r="E4355" s="99" t="s">
        <v>10284</v>
      </c>
      <c r="F4355" s="100">
        <v>45107</v>
      </c>
      <c r="G4355" s="99" t="s">
        <v>1898</v>
      </c>
      <c r="H4355" s="96">
        <v>30294000</v>
      </c>
      <c r="I4355" s="96">
        <f>H4355*R4355</f>
        <v>15147000</v>
      </c>
      <c r="J4355" s="96">
        <v>17252000</v>
      </c>
      <c r="K4355" s="96">
        <f t="shared" si="734"/>
        <v>-2105000</v>
      </c>
      <c r="L4355" s="97">
        <f t="shared" si="735"/>
        <v>0</v>
      </c>
      <c r="M4355" s="97">
        <f t="shared" si="736"/>
        <v>0</v>
      </c>
      <c r="N4355" s="97">
        <f t="shared" si="737"/>
        <v>0</v>
      </c>
      <c r="O4355" s="97">
        <f t="shared" si="738"/>
        <v>0</v>
      </c>
      <c r="P4355" s="98">
        <v>0</v>
      </c>
      <c r="Q4355" s="101" t="str">
        <f t="shared" si="739"/>
        <v>Unregistered</v>
      </c>
      <c r="R4355" s="102">
        <v>0.5</v>
      </c>
      <c r="S4355" s="95">
        <f t="shared" si="740"/>
        <v>1096</v>
      </c>
    </row>
    <row r="4356" spans="1:21" s="101" customFormat="1" x14ac:dyDescent="0.3">
      <c r="A4356" s="99">
        <v>10926</v>
      </c>
      <c r="B4356" s="99" t="s">
        <v>1430</v>
      </c>
      <c r="C4356" s="99" t="s">
        <v>10279</v>
      </c>
      <c r="D4356" s="99" t="s">
        <v>10285</v>
      </c>
      <c r="E4356" s="99" t="s">
        <v>10284</v>
      </c>
      <c r="F4356" s="100">
        <v>45107</v>
      </c>
      <c r="G4356" s="99" t="s">
        <v>1898</v>
      </c>
      <c r="H4356" s="96">
        <v>25254000</v>
      </c>
      <c r="I4356" s="96">
        <f>H4356*R4356</f>
        <v>12627000</v>
      </c>
      <c r="J4356" s="96">
        <v>17652000</v>
      </c>
      <c r="K4356" s="96">
        <f t="shared" si="734"/>
        <v>-5025000</v>
      </c>
      <c r="L4356" s="97">
        <f t="shared" si="735"/>
        <v>0</v>
      </c>
      <c r="M4356" s="97">
        <f t="shared" si="736"/>
        <v>0</v>
      </c>
      <c r="N4356" s="97">
        <f t="shared" si="737"/>
        <v>0</v>
      </c>
      <c r="O4356" s="97">
        <f t="shared" si="738"/>
        <v>0</v>
      </c>
      <c r="P4356" s="98">
        <v>0</v>
      </c>
      <c r="Q4356" s="101" t="str">
        <f t="shared" si="739"/>
        <v>Unregistered</v>
      </c>
      <c r="R4356" s="102">
        <v>0.5</v>
      </c>
      <c r="S4356" s="95">
        <f t="shared" si="740"/>
        <v>1096</v>
      </c>
    </row>
    <row r="4357" spans="1:21" s="101" customFormat="1" x14ac:dyDescent="0.3">
      <c r="A4357" s="99">
        <v>10974</v>
      </c>
      <c r="B4357" s="99" t="s">
        <v>107</v>
      </c>
      <c r="C4357" s="99" t="s">
        <v>10856</v>
      </c>
      <c r="D4357" s="99" t="s">
        <v>10557</v>
      </c>
      <c r="E4357" s="99" t="s">
        <v>10558</v>
      </c>
      <c r="F4357" s="100">
        <v>46203</v>
      </c>
      <c r="G4357" s="99" t="s">
        <v>1898</v>
      </c>
      <c r="H4357" s="96">
        <v>13658928</v>
      </c>
      <c r="I4357" s="96">
        <v>0</v>
      </c>
      <c r="J4357" s="96"/>
      <c r="K4357" s="96">
        <f t="shared" si="734"/>
        <v>0</v>
      </c>
      <c r="L4357" s="97">
        <f t="shared" si="735"/>
        <v>0</v>
      </c>
      <c r="M4357" s="97">
        <f t="shared" si="736"/>
        <v>0</v>
      </c>
      <c r="N4357" s="97">
        <f t="shared" si="737"/>
        <v>0</v>
      </c>
      <c r="O4357" s="97">
        <f t="shared" si="738"/>
        <v>0</v>
      </c>
      <c r="P4357" s="98">
        <f t="shared" ref="P4357" si="741">IF($S4357&gt;120,$K4357,0)</f>
        <v>0</v>
      </c>
      <c r="Q4357" s="101" t="str">
        <f t="shared" si="739"/>
        <v>Unregistered</v>
      </c>
      <c r="R4357" s="102">
        <v>0.2</v>
      </c>
      <c r="S4357" s="95">
        <f t="shared" si="740"/>
        <v>0</v>
      </c>
    </row>
  </sheetData>
  <autoFilter ref="A1:AD4357" xr:uid="{A20047D1-12BC-4313-9820-67E474A2A937}"/>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E1-4084-48F3-AB73-CCC2E5A7B515}">
  <dimension ref="A1:Q24"/>
  <sheetViews>
    <sheetView zoomScale="85" zoomScaleNormal="85" workbookViewId="0">
      <selection activeCell="C25" sqref="C25"/>
    </sheetView>
  </sheetViews>
  <sheetFormatPr defaultRowHeight="14.4" x14ac:dyDescent="0.3"/>
  <cols>
    <col min="1" max="1" width="33.88671875" bestFit="1" customWidth="1"/>
    <col min="2" max="2" width="27" bestFit="1" customWidth="1"/>
    <col min="3" max="3" width="27.44140625" bestFit="1" customWidth="1"/>
    <col min="4" max="4" width="12.5546875" bestFit="1" customWidth="1"/>
    <col min="5" max="5" width="17.88671875" bestFit="1" customWidth="1"/>
    <col min="6" max="6" width="10.6640625" bestFit="1" customWidth="1"/>
    <col min="7" max="7" width="21.44140625" bestFit="1" customWidth="1"/>
    <col min="10" max="10" width="12.109375" bestFit="1" customWidth="1"/>
    <col min="12" max="12" width="12.109375" bestFit="1" customWidth="1"/>
  </cols>
  <sheetData>
    <row r="1" spans="1:17" s="105" customFormat="1" ht="63" thickBot="1" x14ac:dyDescent="0.35">
      <c r="A1" s="49" t="s">
        <v>0</v>
      </c>
      <c r="B1" s="104" t="s">
        <v>10876</v>
      </c>
      <c r="C1" s="104" t="s">
        <v>10877</v>
      </c>
      <c r="D1" s="104" t="s">
        <v>10878</v>
      </c>
      <c r="E1" s="104" t="s">
        <v>10880</v>
      </c>
      <c r="F1" s="104" t="s">
        <v>10881</v>
      </c>
      <c r="G1" s="104" t="s">
        <v>10882</v>
      </c>
      <c r="H1" s="104" t="s">
        <v>10883</v>
      </c>
      <c r="I1" s="104" t="s">
        <v>10879</v>
      </c>
      <c r="J1" s="104" t="s">
        <v>10907</v>
      </c>
      <c r="K1" s="104" t="s">
        <v>10908</v>
      </c>
      <c r="L1" s="104" t="s">
        <v>10909</v>
      </c>
      <c r="M1" s="104" t="s">
        <v>10910</v>
      </c>
      <c r="N1" s="104" t="s">
        <v>10911</v>
      </c>
      <c r="O1" s="104" t="s">
        <v>10912</v>
      </c>
      <c r="P1" s="104" t="s">
        <v>10913</v>
      </c>
      <c r="Q1" s="111"/>
    </row>
    <row r="2" spans="1:17" ht="15.6" x14ac:dyDescent="0.3">
      <c r="A2" s="50" t="s">
        <v>3</v>
      </c>
      <c r="B2" t="s">
        <v>10884</v>
      </c>
      <c r="C2" t="s">
        <v>10885</v>
      </c>
      <c r="D2" s="106">
        <v>1037143</v>
      </c>
      <c r="E2" t="s">
        <v>10886</v>
      </c>
      <c r="F2" t="s">
        <v>10887</v>
      </c>
      <c r="G2" t="s">
        <v>10888</v>
      </c>
      <c r="H2">
        <v>14</v>
      </c>
      <c r="I2">
        <v>727</v>
      </c>
      <c r="J2">
        <v>80</v>
      </c>
      <c r="K2">
        <v>24</v>
      </c>
      <c r="L2" s="110">
        <f>I2-J2-K2</f>
        <v>623</v>
      </c>
      <c r="M2" s="109" t="e">
        <f>COUNTIF(#REF!,'Project Portfolio'!A2)</f>
        <v>#REF!</v>
      </c>
      <c r="N2" s="110" t="e">
        <f>L2-M2</f>
        <v>#REF!</v>
      </c>
      <c r="O2">
        <v>579</v>
      </c>
      <c r="P2">
        <v>13</v>
      </c>
    </row>
    <row r="3" spans="1:17" ht="15.6" x14ac:dyDescent="0.3">
      <c r="A3" s="50" t="s">
        <v>12</v>
      </c>
      <c r="B3" t="s">
        <v>10889</v>
      </c>
      <c r="C3" t="s">
        <v>10890</v>
      </c>
      <c r="D3" s="106">
        <v>102606</v>
      </c>
      <c r="E3" t="s">
        <v>10891</v>
      </c>
      <c r="F3" t="s">
        <v>10887</v>
      </c>
      <c r="G3" t="s">
        <v>10892</v>
      </c>
      <c r="H3">
        <v>11</v>
      </c>
      <c r="I3">
        <v>160</v>
      </c>
      <c r="J3">
        <v>0</v>
      </c>
      <c r="K3">
        <v>0</v>
      </c>
      <c r="L3" s="110">
        <f t="shared" ref="L3:L6" si="0">I3-J3-K3</f>
        <v>160</v>
      </c>
      <c r="M3" s="109" t="e">
        <f>COUNTIF(#REF!,'Project Portfolio'!A3)</f>
        <v>#REF!</v>
      </c>
      <c r="N3" s="110" t="e">
        <f t="shared" ref="N3:N6" si="1">L3-M3</f>
        <v>#REF!</v>
      </c>
      <c r="O3">
        <v>137</v>
      </c>
      <c r="P3">
        <v>6</v>
      </c>
    </row>
    <row r="4" spans="1:17" ht="15.6" x14ac:dyDescent="0.3">
      <c r="A4" s="50" t="s">
        <v>15</v>
      </c>
      <c r="B4" t="s">
        <v>10884</v>
      </c>
      <c r="C4" t="s">
        <v>10893</v>
      </c>
      <c r="D4" s="106">
        <v>1012573</v>
      </c>
      <c r="E4" t="s">
        <v>10894</v>
      </c>
      <c r="F4" t="s">
        <v>10895</v>
      </c>
      <c r="G4" t="s">
        <v>10896</v>
      </c>
      <c r="H4">
        <v>29</v>
      </c>
      <c r="I4">
        <v>704</v>
      </c>
      <c r="J4">
        <v>83</v>
      </c>
      <c r="K4">
        <v>100</v>
      </c>
      <c r="L4" s="110">
        <f t="shared" si="0"/>
        <v>521</v>
      </c>
      <c r="M4" s="109" t="e">
        <f>COUNTIF(#REF!,'Project Portfolio'!A4)</f>
        <v>#REF!</v>
      </c>
      <c r="N4" s="110" t="e">
        <f t="shared" si="1"/>
        <v>#REF!</v>
      </c>
      <c r="O4">
        <v>181</v>
      </c>
      <c r="P4">
        <v>31</v>
      </c>
    </row>
    <row r="5" spans="1:17" ht="15.6" x14ac:dyDescent="0.3">
      <c r="A5" s="50" t="s">
        <v>21</v>
      </c>
      <c r="B5" t="s">
        <v>10884</v>
      </c>
      <c r="C5" t="s">
        <v>10897</v>
      </c>
      <c r="D5" s="106">
        <v>1645709</v>
      </c>
      <c r="E5" t="s">
        <v>10898</v>
      </c>
      <c r="F5" t="s">
        <v>10899</v>
      </c>
      <c r="G5" t="s">
        <v>10900</v>
      </c>
      <c r="H5" t="s">
        <v>10901</v>
      </c>
      <c r="I5">
        <v>1157</v>
      </c>
      <c r="J5">
        <v>10</v>
      </c>
      <c r="K5">
        <v>36</v>
      </c>
      <c r="L5" s="110">
        <f t="shared" si="0"/>
        <v>1111</v>
      </c>
      <c r="M5" s="109" t="e">
        <f>COUNTIF(#REF!,'Project Portfolio'!A5)</f>
        <v>#REF!</v>
      </c>
      <c r="N5" s="110" t="e">
        <f t="shared" si="1"/>
        <v>#REF!</v>
      </c>
      <c r="O5">
        <v>835</v>
      </c>
      <c r="P5">
        <v>40</v>
      </c>
    </row>
    <row r="6" spans="1:17" ht="15.6" x14ac:dyDescent="0.3">
      <c r="A6" s="50" t="s">
        <v>35</v>
      </c>
      <c r="B6" t="s">
        <v>10902</v>
      </c>
      <c r="C6" t="s">
        <v>10903</v>
      </c>
      <c r="D6" s="106">
        <v>235189</v>
      </c>
      <c r="E6" t="s">
        <v>10904</v>
      </c>
      <c r="F6" t="s">
        <v>10905</v>
      </c>
      <c r="G6" t="s">
        <v>10906</v>
      </c>
      <c r="H6">
        <v>13</v>
      </c>
      <c r="I6">
        <v>238</v>
      </c>
      <c r="J6">
        <v>0</v>
      </c>
      <c r="K6">
        <v>0</v>
      </c>
      <c r="L6" s="110">
        <f t="shared" si="0"/>
        <v>238</v>
      </c>
      <c r="M6" s="109" t="e">
        <f>COUNTIF(#REF!,'Project Portfolio'!A6)</f>
        <v>#REF!</v>
      </c>
      <c r="N6" s="110" t="e">
        <f t="shared" si="1"/>
        <v>#REF!</v>
      </c>
      <c r="O6">
        <v>90</v>
      </c>
      <c r="P6">
        <v>5</v>
      </c>
    </row>
    <row r="7" spans="1:17" s="107" customFormat="1" ht="15.6" x14ac:dyDescent="0.3">
      <c r="A7" s="108" t="s">
        <v>38</v>
      </c>
      <c r="L7" s="110"/>
      <c r="M7" s="107" t="e">
        <f>COUNTIF(#REF!,'Project Portfolio'!A7)</f>
        <v>#REF!</v>
      </c>
    </row>
    <row r="8" spans="1:17" ht="15.6" x14ac:dyDescent="0.3">
      <c r="A8" s="50" t="s">
        <v>42</v>
      </c>
      <c r="L8" s="110"/>
      <c r="M8" s="109" t="e">
        <f>COUNTIF(#REF!,'Project Portfolio'!A8)</f>
        <v>#REF!</v>
      </c>
    </row>
    <row r="9" spans="1:17" ht="15.6" x14ac:dyDescent="0.3">
      <c r="A9" s="50" t="s">
        <v>48</v>
      </c>
      <c r="L9" s="110"/>
      <c r="M9" s="109" t="e">
        <f>COUNTIF(#REF!,'Project Portfolio'!A9)</f>
        <v>#REF!</v>
      </c>
    </row>
    <row r="10" spans="1:17" ht="15.6" x14ac:dyDescent="0.3">
      <c r="A10" s="50" t="s">
        <v>958</v>
      </c>
      <c r="L10" s="110"/>
      <c r="M10" s="109" t="e">
        <f>COUNTIF(#REF!,'Project Portfolio'!A10)</f>
        <v>#REF!</v>
      </c>
    </row>
    <row r="11" spans="1:17" ht="15.6" x14ac:dyDescent="0.3">
      <c r="A11" s="50" t="s">
        <v>52</v>
      </c>
      <c r="L11" s="110"/>
      <c r="M11" s="109" t="e">
        <f>COUNTIF(#REF!,'Project Portfolio'!A11)</f>
        <v>#REF!</v>
      </c>
    </row>
    <row r="12" spans="1:17" ht="15.6" x14ac:dyDescent="0.3">
      <c r="A12" s="50" t="s">
        <v>56</v>
      </c>
      <c r="L12" s="110"/>
      <c r="M12" s="109" t="e">
        <f>COUNTIF(#REF!,'Project Portfolio'!A12)</f>
        <v>#REF!</v>
      </c>
    </row>
    <row r="13" spans="1:17" ht="15.6" x14ac:dyDescent="0.3">
      <c r="A13" s="50" t="s">
        <v>959</v>
      </c>
      <c r="L13" s="110"/>
      <c r="M13" s="109" t="e">
        <f>COUNTIF(#REF!,'Project Portfolio'!A13)</f>
        <v>#REF!</v>
      </c>
    </row>
    <row r="14" spans="1:17" ht="15.6" x14ac:dyDescent="0.3">
      <c r="A14" s="108" t="s">
        <v>62</v>
      </c>
      <c r="L14" s="110"/>
      <c r="M14" s="109" t="e">
        <f>COUNTIF(#REF!,'Project Portfolio'!A14)</f>
        <v>#REF!</v>
      </c>
    </row>
    <row r="15" spans="1:17" ht="15.6" x14ac:dyDescent="0.3">
      <c r="A15" s="108" t="s">
        <v>67</v>
      </c>
      <c r="L15" s="110"/>
      <c r="M15" s="109" t="e">
        <f>COUNTIF(#REF!,'Project Portfolio'!A15)</f>
        <v>#REF!</v>
      </c>
    </row>
    <row r="16" spans="1:17" ht="15.6" x14ac:dyDescent="0.3">
      <c r="A16" s="50" t="s">
        <v>69</v>
      </c>
      <c r="L16" s="110"/>
      <c r="M16" s="109" t="e">
        <f>COUNTIF(#REF!,'Project Portfolio'!A16)</f>
        <v>#REF!</v>
      </c>
    </row>
    <row r="17" spans="1:13" ht="15.6" x14ac:dyDescent="0.3">
      <c r="A17" s="50" t="s">
        <v>72</v>
      </c>
      <c r="L17" s="110"/>
      <c r="M17" s="109" t="e">
        <f>COUNTIF(#REF!,'Project Portfolio'!A17)</f>
        <v>#REF!</v>
      </c>
    </row>
    <row r="18" spans="1:13" ht="15.6" x14ac:dyDescent="0.3">
      <c r="A18" s="50" t="s">
        <v>75</v>
      </c>
      <c r="L18" s="110"/>
      <c r="M18" s="109" t="e">
        <f>COUNTIF(#REF!,'Project Portfolio'!A18)</f>
        <v>#REF!</v>
      </c>
    </row>
    <row r="19" spans="1:13" ht="15.6" x14ac:dyDescent="0.3">
      <c r="A19" s="50" t="s">
        <v>77</v>
      </c>
      <c r="L19" s="110"/>
      <c r="M19" s="109" t="e">
        <f>COUNTIF(#REF!,'Project Portfolio'!A19)</f>
        <v>#REF!</v>
      </c>
    </row>
    <row r="20" spans="1:13" ht="15.6" x14ac:dyDescent="0.3">
      <c r="A20" s="50" t="s">
        <v>81</v>
      </c>
      <c r="L20" s="110"/>
      <c r="M20" s="109" t="e">
        <f>COUNTIF(#REF!,'Project Portfolio'!A20)</f>
        <v>#REF!</v>
      </c>
    </row>
    <row r="21" spans="1:13" ht="15.6" x14ac:dyDescent="0.3">
      <c r="A21" s="108" t="s">
        <v>83</v>
      </c>
      <c r="L21" s="110"/>
      <c r="M21" s="109" t="e">
        <f>COUNTIF(#REF!,'Project Portfolio'!A21)</f>
        <v>#REF!</v>
      </c>
    </row>
    <row r="22" spans="1:13" ht="15.6" x14ac:dyDescent="0.3">
      <c r="A22" s="50" t="s">
        <v>86</v>
      </c>
      <c r="L22" s="110"/>
      <c r="M22" s="109" t="e">
        <f>COUNTIF(#REF!,'Project Portfolio'!A22)</f>
        <v>#REF!</v>
      </c>
    </row>
    <row r="23" spans="1:13" s="107" customFormat="1" ht="15.6" x14ac:dyDescent="0.3">
      <c r="A23" s="108" t="s">
        <v>960</v>
      </c>
      <c r="L23" s="110"/>
      <c r="M23" s="107" t="e">
        <f>COUNTIF(#REF!,'Project Portfolio'!A23)</f>
        <v>#REF!</v>
      </c>
    </row>
    <row r="24" spans="1:13" s="107" customFormat="1" ht="15.6" x14ac:dyDescent="0.3">
      <c r="A24" s="108" t="s">
        <v>961</v>
      </c>
      <c r="L24" s="110"/>
      <c r="M24" s="107" t="e">
        <f>COUNTIF(#REF!,'Project Portfolio'!A24)</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FY Target Sheet</vt:lpstr>
      <vt:lpstr>Construction Budget</vt:lpstr>
      <vt:lpstr>Booking Apr</vt:lpstr>
      <vt:lpstr>Cancel Apr</vt:lpstr>
      <vt:lpstr>Coll Apr</vt:lpstr>
      <vt:lpstr>Ageing Apr</vt:lpstr>
      <vt:lpstr>Booking May</vt:lpstr>
      <vt:lpstr>Cancel May</vt:lpstr>
      <vt:lpstr>Coll May</vt:lpstr>
      <vt:lpstr>Ageing May</vt:lpstr>
      <vt:lpstr>Booking Jun</vt:lpstr>
      <vt:lpstr>Cancel Jun</vt:lpstr>
      <vt:lpstr>Coll Jun</vt:lpstr>
      <vt:lpstr>Ageing Jun</vt:lpstr>
      <vt:lpstr>Project 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Gargi Amrujkar</dc:creator>
  <cp:lastModifiedBy>Gargi Amrujkar</cp:lastModifiedBy>
  <dcterms:created xsi:type="dcterms:W3CDTF">2026-06-24T12:39:05Z</dcterms:created>
  <dcterms:modified xsi:type="dcterms:W3CDTF">2026-07-04T21:07:29Z</dcterms:modified>
</cp:coreProperties>
</file>